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FE-DC\CyC_Privado\16º CONCURSO DE PROYECTOS\1. PLANIFICACION Y ORGANIZACION\SISTEMA PRESUPUESTAL\EJEMPLOS POR LINEA\"/>
    </mc:Choice>
  </mc:AlternateContent>
  <bookViews>
    <workbookView xWindow="0" yWindow="0" windowWidth="19200" windowHeight="11445" tabRatio="883" firstSheet="1" activeTab="8"/>
  </bookViews>
  <sheets>
    <sheet name="Carátula" sheetId="65" r:id="rId1"/>
    <sheet name="INFORMACION GENERAL PROYECTO" sheetId="61" r:id="rId2"/>
    <sheet name="MARCO LOGICO" sheetId="78" r:id="rId3"/>
    <sheet name="CRONOGRAMA PRODUCTOS" sheetId="77" r:id="rId4"/>
    <sheet name="CRONOGRAMA DE ACTIVIDADES" sheetId="100" r:id="rId5"/>
    <sheet name="PLAN DE ADQUISICIONES" sheetId="52" state="hidden" r:id="rId6"/>
    <sheet name="CRONOGRAMA ENTREGABLES" sheetId="97" state="hidden" r:id="rId7"/>
    <sheet name="Categorías de gastos" sheetId="55" state="hidden" r:id="rId8"/>
    <sheet name="FORMATO COSTEO C1" sheetId="20" r:id="rId9"/>
    <sheet name="FORMATO COSTEO C2" sheetId="84" r:id="rId10"/>
    <sheet name="FORMATO COSTEO C6" sheetId="17" r:id="rId11"/>
    <sheet name="CRONOGRAMA DESEMBOLSOS" sheetId="80" state="hidden" r:id="rId12"/>
    <sheet name="PRESUPUESTO ANALITICO" sheetId="24" r:id="rId13"/>
    <sheet name="PRESUPUESTO CATEGORIA GASTO" sheetId="63" r:id="rId14"/>
    <sheet name="PRESUPUESTO COMPONENTE FUENTES" sheetId="66" state="hidden" r:id="rId15"/>
    <sheet name="FE" sheetId="32" state="hidden" r:id="rId16"/>
    <sheet name="IE" sheetId="88" state="hidden" r:id="rId17"/>
    <sheet name="IA1" sheetId="87" state="hidden" r:id="rId18"/>
    <sheet name="IA2" sheetId="91" state="hidden" r:id="rId19"/>
    <sheet name="IA3" sheetId="92" state="hidden" r:id="rId20"/>
    <sheet name="IA4" sheetId="93" state="hidden" r:id="rId21"/>
    <sheet name="BNF" sheetId="94" state="hidden" r:id="rId22"/>
    <sheet name="VALIDACION" sheetId="73" r:id="rId23"/>
    <sheet name="METAS PROPOSITO" sheetId="95" r:id="rId24"/>
    <sheet name="Resultados" sheetId="98" state="hidden" r:id="rId25"/>
    <sheet name="Propósito" sheetId="99" state="hidden" r:id="rId26"/>
  </sheets>
  <externalReferences>
    <externalReference r:id="rId27"/>
    <externalReference r:id="rId28"/>
  </externalReferences>
  <definedNames>
    <definedName name="_xlnm._FilterDatabase" localSheetId="7" hidden="1">'Categorías de gastos'!$B$2:$E$13</definedName>
    <definedName name="_xlnm._FilterDatabase" localSheetId="4" hidden="1">'CRONOGRAMA DE ACTIVIDADES'!$B$12:$AU$12</definedName>
    <definedName name="_xlnm._FilterDatabase" localSheetId="3" hidden="1">'CRONOGRAMA PRODUCTOS'!$A$22:$XEX$96</definedName>
    <definedName name="_xlnm._FilterDatabase" localSheetId="8" hidden="1">'FORMATO COSTEO C1'!$AB$14:$AB$15</definedName>
    <definedName name="_xlnm._FilterDatabase" localSheetId="9" hidden="1">'FORMATO COSTEO C2'!$AB$14:$AB$15</definedName>
    <definedName name="_xlnm._FilterDatabase" localSheetId="2" hidden="1">'MARCO LOGICO'!$A$10:$K$76</definedName>
    <definedName name="_xlnm._FilterDatabase" localSheetId="5" hidden="1">'PLAN DE ADQUISICIONES'!$B$12:$AU$12</definedName>
    <definedName name="_xlnm.Print_Area" localSheetId="21">BNF!$B$1:$AU$258</definedName>
    <definedName name="_xlnm.Print_Area" localSheetId="7">'Categorías de gastos'!$B$2:$E$13</definedName>
    <definedName name="_xlnm.Print_Area" localSheetId="4">'CRONOGRAMA DE ACTIVIDADES'!$B$2:$AO$123</definedName>
    <definedName name="_xlnm.Print_Area" localSheetId="11">'CRONOGRAMA DESEMBOLSOS'!$B$2:$J$52</definedName>
    <definedName name="_xlnm.Print_Area" localSheetId="3">'CRONOGRAMA PRODUCTOS'!$B$2:$AQ$96</definedName>
    <definedName name="_xlnm.Print_Area" localSheetId="15">FE!$B$1:$AU$258</definedName>
    <definedName name="_xlnm.Print_Area" localSheetId="8">'FORMATO COSTEO C1'!$B$1:$X$499</definedName>
    <definedName name="_xlnm.Print_Area" localSheetId="9">'FORMATO COSTEO C2'!$B$2:$X$499</definedName>
    <definedName name="_xlnm.Print_Area" localSheetId="10">'FORMATO COSTEO C6'!$B$1:$X$103</definedName>
    <definedName name="_xlnm.Print_Area" localSheetId="17">'IA1'!$B$1:$AU$258</definedName>
    <definedName name="_xlnm.Print_Area" localSheetId="18">'IA2'!$B$1:$AU$258</definedName>
    <definedName name="_xlnm.Print_Area" localSheetId="19">'IA3'!$B$1:$AU$258</definedName>
    <definedName name="_xlnm.Print_Area" localSheetId="20">'IA4'!$B$1:$AU$258</definedName>
    <definedName name="_xlnm.Print_Area" localSheetId="16">IE!$B$1:$AU$258</definedName>
    <definedName name="_xlnm.Print_Area" localSheetId="1">'INFORMACION GENERAL PROYECTO'!$B$2:$J$44</definedName>
    <definedName name="_xlnm.Print_Area" localSheetId="2">'MARCO LOGICO'!$B$1:$I$76</definedName>
    <definedName name="_xlnm.Print_Area" localSheetId="5">'PLAN DE ADQUISICIONES'!$B$2:$AO$123</definedName>
    <definedName name="_xlnm.Print_Area" localSheetId="12">'PRESUPUESTO ANALITICO'!$B$1:$W$218</definedName>
    <definedName name="_xlnm.Print_Area" localSheetId="13">'PRESUPUESTO CATEGORIA GASTO'!$B$2:$S$35</definedName>
    <definedName name="_xlnm.Print_Area" localSheetId="14">'PRESUPUESTO COMPONENTE FUENTES'!$B$1:$AP$18</definedName>
    <definedName name="Categorías">'Categorías de gastos'!$E$2:$E$13</definedName>
    <definedName name="Planilla" localSheetId="21">#REF!</definedName>
    <definedName name="Planilla" localSheetId="4">#REF!</definedName>
    <definedName name="Planilla" localSheetId="9">#REF!</definedName>
    <definedName name="Planilla" localSheetId="17">#REF!</definedName>
    <definedName name="Planilla" localSheetId="18">#REF!</definedName>
    <definedName name="Planilla" localSheetId="19">#REF!</definedName>
    <definedName name="Planilla" localSheetId="20">#REF!</definedName>
    <definedName name="Planilla" localSheetId="16">#REF!</definedName>
    <definedName name="Planilla">#REF!</definedName>
    <definedName name="RL" localSheetId="21">#REF!</definedName>
    <definedName name="RL" localSheetId="4">#REF!</definedName>
    <definedName name="RL" localSheetId="9">#REF!</definedName>
    <definedName name="RL" localSheetId="17">#REF!</definedName>
    <definedName name="RL" localSheetId="18">#REF!</definedName>
    <definedName name="RL" localSheetId="19">#REF!</definedName>
    <definedName name="RL" localSheetId="20">#REF!</definedName>
    <definedName name="RL" localSheetId="16">#REF!</definedName>
    <definedName name="RL">#REF!</definedName>
    <definedName name="_xlnm.Print_Titles" localSheetId="21">BNF!$1:$10</definedName>
    <definedName name="_xlnm.Print_Titles" localSheetId="4">'CRONOGRAMA DE ACTIVIDADES'!$9:$12</definedName>
    <definedName name="_xlnm.Print_Titles" localSheetId="15">FE!$1:$10</definedName>
    <definedName name="_xlnm.Print_Titles" localSheetId="8">'FORMATO COSTEO C1'!$1:$12</definedName>
    <definedName name="_xlnm.Print_Titles" localSheetId="9">'FORMATO COSTEO C2'!$1:$9</definedName>
    <definedName name="_xlnm.Print_Titles" localSheetId="10">'FORMATO COSTEO C6'!$1:$12</definedName>
    <definedName name="_xlnm.Print_Titles" localSheetId="17">'IA1'!$1:$10</definedName>
    <definedName name="_xlnm.Print_Titles" localSheetId="18">'IA2'!$1:$10</definedName>
    <definedName name="_xlnm.Print_Titles" localSheetId="19">'IA3'!$1:$10</definedName>
    <definedName name="_xlnm.Print_Titles" localSheetId="20">'IA4'!$1:$10</definedName>
    <definedName name="_xlnm.Print_Titles" localSheetId="16">IE!$1:$10</definedName>
    <definedName name="_xlnm.Print_Titles" localSheetId="2">'MARCO LOGICO'!$2:$8</definedName>
    <definedName name="_xlnm.Print_Titles" localSheetId="5">'PLAN DE ADQUISICIONES'!$9:$12</definedName>
    <definedName name="_xlnm.Print_Titles" localSheetId="12">'PRESUPUESTO ANALITICO'!$1:$11</definedName>
  </definedNames>
  <calcPr calcId="152511"/>
</workbook>
</file>

<file path=xl/calcChain.xml><?xml version="1.0" encoding="utf-8"?>
<calcChain xmlns="http://schemas.openxmlformats.org/spreadsheetml/2006/main">
  <c r="H16" i="17" l="1"/>
  <c r="H182" i="84"/>
  <c r="H181" i="84"/>
  <c r="L44" i="61" l="1"/>
  <c r="K44" i="61"/>
  <c r="J44" i="61"/>
  <c r="I44" i="61"/>
  <c r="K21" i="95" l="1"/>
  <c r="L21" i="95"/>
  <c r="C21" i="95"/>
  <c r="B14" i="95"/>
  <c r="C14" i="95"/>
  <c r="D14" i="95"/>
  <c r="E14" i="95"/>
  <c r="F14" i="95"/>
  <c r="G14" i="95"/>
  <c r="H14" i="95"/>
  <c r="I14" i="95"/>
  <c r="J14" i="95"/>
  <c r="K14" i="95"/>
  <c r="L14" i="95"/>
  <c r="B15" i="95"/>
  <c r="C15" i="95"/>
  <c r="D15" i="95"/>
  <c r="E15" i="95"/>
  <c r="F15" i="95"/>
  <c r="G15" i="95"/>
  <c r="H15" i="95"/>
  <c r="I15" i="95"/>
  <c r="J15" i="95"/>
  <c r="K15" i="95"/>
  <c r="L15" i="95"/>
  <c r="B16" i="95"/>
  <c r="C16" i="95"/>
  <c r="D16" i="95"/>
  <c r="E16" i="95"/>
  <c r="F16" i="95"/>
  <c r="G16" i="95"/>
  <c r="H16" i="95"/>
  <c r="I16" i="95"/>
  <c r="J16" i="95"/>
  <c r="K16" i="95"/>
  <c r="L16" i="95"/>
  <c r="B17" i="95"/>
  <c r="C17" i="95"/>
  <c r="D17" i="95"/>
  <c r="E17" i="95"/>
  <c r="F17" i="95"/>
  <c r="G17" i="95"/>
  <c r="H17" i="95"/>
  <c r="I17" i="95"/>
  <c r="J17" i="95"/>
  <c r="K17" i="95"/>
  <c r="L17" i="95"/>
  <c r="B18" i="95"/>
  <c r="C18" i="95"/>
  <c r="D18" i="95"/>
  <c r="E18" i="95"/>
  <c r="F18" i="95"/>
  <c r="G18" i="95"/>
  <c r="H18" i="95"/>
  <c r="I18" i="95"/>
  <c r="J18" i="95"/>
  <c r="K18" i="95"/>
  <c r="L18" i="95"/>
  <c r="B19" i="95"/>
  <c r="C19" i="95"/>
  <c r="D19" i="95"/>
  <c r="E19" i="95"/>
  <c r="F19" i="95"/>
  <c r="G19" i="95"/>
  <c r="H19" i="95"/>
  <c r="I19" i="95"/>
  <c r="J19" i="95"/>
  <c r="K19" i="95"/>
  <c r="L19" i="95"/>
  <c r="B20" i="95"/>
  <c r="C20" i="95"/>
  <c r="D20" i="95"/>
  <c r="E20" i="95"/>
  <c r="F20" i="95"/>
  <c r="G20" i="95"/>
  <c r="H20" i="95"/>
  <c r="I20" i="95"/>
  <c r="J20" i="95"/>
  <c r="K20" i="95"/>
  <c r="L20" i="95"/>
  <c r="C13" i="95"/>
  <c r="D13" i="95"/>
  <c r="E13" i="95"/>
  <c r="F13" i="95"/>
  <c r="G13" i="95"/>
  <c r="H13" i="95"/>
  <c r="I13" i="95"/>
  <c r="J13" i="95"/>
  <c r="K13" i="95"/>
  <c r="L13" i="95"/>
  <c r="B17" i="63" l="1"/>
  <c r="B18" i="63"/>
  <c r="C18" i="63"/>
  <c r="C17" i="63"/>
  <c r="C13" i="63"/>
  <c r="C14" i="63"/>
  <c r="C15" i="63"/>
  <c r="C16" i="63"/>
  <c r="C22" i="63"/>
  <c r="F57" i="61" l="1"/>
  <c r="AO124" i="52" l="1"/>
  <c r="AN124" i="52"/>
  <c r="AM124" i="52"/>
  <c r="AL124" i="52"/>
  <c r="AK124" i="52"/>
  <c r="AJ124" i="52"/>
  <c r="AI124" i="52"/>
  <c r="AH124" i="52"/>
  <c r="AG124" i="52"/>
  <c r="AF124" i="52"/>
  <c r="AE124" i="52"/>
  <c r="AD124" i="52"/>
  <c r="AC124" i="52"/>
  <c r="AB124" i="52"/>
  <c r="AA124" i="52"/>
  <c r="Z124" i="52"/>
  <c r="Y124" i="52"/>
  <c r="X124" i="52"/>
  <c r="W124" i="52"/>
  <c r="V124" i="52"/>
  <c r="U124" i="52"/>
  <c r="T124" i="52"/>
  <c r="S124" i="52"/>
  <c r="R124" i="52"/>
  <c r="Q124" i="52"/>
  <c r="P124" i="52"/>
  <c r="O124" i="52"/>
  <c r="N124" i="52"/>
  <c r="M124" i="52"/>
  <c r="L124" i="52"/>
  <c r="K124" i="52"/>
  <c r="J124" i="52"/>
  <c r="I124" i="52"/>
  <c r="H124" i="52"/>
  <c r="G124" i="52"/>
  <c r="F124" i="52"/>
  <c r="E124" i="52"/>
  <c r="AO123" i="52"/>
  <c r="AN123" i="52"/>
  <c r="AM123" i="52"/>
  <c r="AL123" i="52"/>
  <c r="AK123" i="52"/>
  <c r="AJ123" i="52"/>
  <c r="AI123" i="52"/>
  <c r="AH123" i="52"/>
  <c r="AG123" i="52"/>
  <c r="AF123" i="52"/>
  <c r="AE123" i="52"/>
  <c r="AD123" i="52"/>
  <c r="AC123" i="52"/>
  <c r="AB123" i="52"/>
  <c r="AA123" i="52"/>
  <c r="Z123" i="52"/>
  <c r="Y123" i="52"/>
  <c r="X123" i="52"/>
  <c r="W123" i="52"/>
  <c r="V123" i="52"/>
  <c r="U123" i="52"/>
  <c r="T123" i="52"/>
  <c r="S123" i="52"/>
  <c r="R123" i="52"/>
  <c r="Q123" i="52"/>
  <c r="P123" i="52"/>
  <c r="O123" i="52"/>
  <c r="N123" i="52"/>
  <c r="M123" i="52"/>
  <c r="L123" i="52"/>
  <c r="K123" i="52"/>
  <c r="J123" i="52"/>
  <c r="I123" i="52"/>
  <c r="H123" i="52"/>
  <c r="G123" i="52"/>
  <c r="F123" i="52"/>
  <c r="E123" i="52"/>
  <c r="AO122" i="52"/>
  <c r="AN122" i="52"/>
  <c r="AM122" i="52"/>
  <c r="AL122" i="52"/>
  <c r="AK122" i="52"/>
  <c r="AJ122" i="52"/>
  <c r="AI122" i="52"/>
  <c r="AH122" i="52"/>
  <c r="AG122" i="52"/>
  <c r="AF122" i="52"/>
  <c r="AE122" i="52"/>
  <c r="AD122" i="52"/>
  <c r="AC122" i="52"/>
  <c r="AB122" i="52"/>
  <c r="AA122" i="52"/>
  <c r="Z122" i="52"/>
  <c r="Y122" i="52"/>
  <c r="X122" i="52"/>
  <c r="W122" i="52"/>
  <c r="V122" i="52"/>
  <c r="U122" i="52"/>
  <c r="T122" i="52"/>
  <c r="S122" i="52"/>
  <c r="R122" i="52"/>
  <c r="Q122" i="52"/>
  <c r="P122" i="52"/>
  <c r="O122" i="52"/>
  <c r="N122" i="52"/>
  <c r="M122" i="52"/>
  <c r="L122" i="52"/>
  <c r="K122" i="52"/>
  <c r="J122" i="52"/>
  <c r="I122" i="52"/>
  <c r="H122" i="52"/>
  <c r="G122" i="52"/>
  <c r="F122" i="52"/>
  <c r="E122" i="52"/>
  <c r="AO121" i="52"/>
  <c r="AN121" i="52"/>
  <c r="AM121" i="52"/>
  <c r="AL121" i="52"/>
  <c r="AK121" i="52"/>
  <c r="AJ121" i="52"/>
  <c r="AI121" i="52"/>
  <c r="AH121" i="52"/>
  <c r="AG121" i="52"/>
  <c r="AF121" i="52"/>
  <c r="AE121" i="52"/>
  <c r="AD121" i="52"/>
  <c r="AC121" i="52"/>
  <c r="AB121" i="52"/>
  <c r="AA121" i="52"/>
  <c r="Z121" i="52"/>
  <c r="Y121" i="52"/>
  <c r="X121" i="52"/>
  <c r="W121" i="52"/>
  <c r="V121" i="52"/>
  <c r="U121" i="52"/>
  <c r="T121" i="52"/>
  <c r="S121" i="52"/>
  <c r="R121" i="52"/>
  <c r="Q121" i="52"/>
  <c r="P121" i="52"/>
  <c r="O121" i="52"/>
  <c r="N121" i="52"/>
  <c r="M121" i="52"/>
  <c r="L121" i="52"/>
  <c r="K121" i="52"/>
  <c r="J121" i="52"/>
  <c r="I121" i="52"/>
  <c r="H121" i="52"/>
  <c r="G121" i="52"/>
  <c r="F121" i="52"/>
  <c r="E121" i="52"/>
  <c r="AO120" i="52"/>
  <c r="AN120" i="52"/>
  <c r="AM120" i="52"/>
  <c r="AL120" i="52"/>
  <c r="AK120" i="52"/>
  <c r="AJ120" i="52"/>
  <c r="AI120" i="52"/>
  <c r="AH120" i="52"/>
  <c r="AG120" i="52"/>
  <c r="AF120" i="52"/>
  <c r="AE120" i="52"/>
  <c r="AD120" i="52"/>
  <c r="AC120" i="52"/>
  <c r="AB120" i="52"/>
  <c r="AA120" i="52"/>
  <c r="Z120" i="52"/>
  <c r="Y120" i="52"/>
  <c r="X120" i="52"/>
  <c r="W120" i="52"/>
  <c r="V120" i="52"/>
  <c r="U120" i="52"/>
  <c r="T120" i="52"/>
  <c r="S120" i="52"/>
  <c r="R120" i="52"/>
  <c r="Q120" i="52"/>
  <c r="P120" i="52"/>
  <c r="O120" i="52"/>
  <c r="N120" i="52"/>
  <c r="M120" i="52"/>
  <c r="L120" i="52"/>
  <c r="K120" i="52"/>
  <c r="J120" i="52"/>
  <c r="I120" i="52"/>
  <c r="H120" i="52"/>
  <c r="G120" i="52"/>
  <c r="F120" i="52"/>
  <c r="E120" i="52"/>
  <c r="D120" i="52"/>
  <c r="C120" i="52"/>
  <c r="AO119" i="52"/>
  <c r="AN119" i="52"/>
  <c r="AM119" i="52"/>
  <c r="AL119" i="52"/>
  <c r="AK119" i="52"/>
  <c r="AJ119" i="52"/>
  <c r="AI119" i="52"/>
  <c r="AH119" i="52"/>
  <c r="AG119" i="52"/>
  <c r="AF119" i="52"/>
  <c r="AE119" i="52"/>
  <c r="AD119" i="52"/>
  <c r="AC119" i="52"/>
  <c r="AB119" i="52"/>
  <c r="AA119" i="52"/>
  <c r="Z119" i="52"/>
  <c r="Y119" i="52"/>
  <c r="X119" i="52"/>
  <c r="W119" i="52"/>
  <c r="V119" i="52"/>
  <c r="U119" i="52"/>
  <c r="T119" i="52"/>
  <c r="S119" i="52"/>
  <c r="R119" i="52"/>
  <c r="Q119" i="52"/>
  <c r="P119" i="52"/>
  <c r="O119" i="52"/>
  <c r="N119" i="52"/>
  <c r="M119" i="52"/>
  <c r="L119" i="52"/>
  <c r="K119" i="52"/>
  <c r="J119" i="52"/>
  <c r="I119" i="52"/>
  <c r="H119" i="52"/>
  <c r="G119" i="52"/>
  <c r="F119" i="52"/>
  <c r="E119" i="52"/>
  <c r="D119" i="52"/>
  <c r="C119" i="52"/>
  <c r="AO118" i="52"/>
  <c r="AN118" i="52"/>
  <c r="AM118" i="52"/>
  <c r="AL118" i="52"/>
  <c r="AK118" i="52"/>
  <c r="AJ118" i="52"/>
  <c r="AI118" i="52"/>
  <c r="AH118" i="52"/>
  <c r="AG118" i="52"/>
  <c r="AF118" i="52"/>
  <c r="AE118" i="52"/>
  <c r="AD118" i="52"/>
  <c r="AC118" i="52"/>
  <c r="AB118" i="52"/>
  <c r="AA118" i="52"/>
  <c r="Z118" i="52"/>
  <c r="Y118" i="52"/>
  <c r="X118" i="52"/>
  <c r="W118" i="52"/>
  <c r="V118" i="52"/>
  <c r="U118" i="52"/>
  <c r="T118" i="52"/>
  <c r="S118" i="52"/>
  <c r="R118" i="52"/>
  <c r="Q118" i="52"/>
  <c r="P118" i="52"/>
  <c r="O118" i="52"/>
  <c r="N118" i="52"/>
  <c r="M118" i="52"/>
  <c r="L118" i="52"/>
  <c r="K118" i="52"/>
  <c r="J118" i="52"/>
  <c r="I118" i="52"/>
  <c r="H118" i="52"/>
  <c r="G118" i="52"/>
  <c r="F118" i="52"/>
  <c r="E118" i="52"/>
  <c r="D118" i="52"/>
  <c r="C118" i="52"/>
  <c r="AO116" i="52"/>
  <c r="AN116" i="52"/>
  <c r="AM116" i="52"/>
  <c r="AL116" i="52"/>
  <c r="AK116" i="52"/>
  <c r="AJ116" i="52"/>
  <c r="AI116" i="52"/>
  <c r="AH116" i="52"/>
  <c r="AG116" i="52"/>
  <c r="AF116" i="52"/>
  <c r="AE116" i="52"/>
  <c r="AD116" i="52"/>
  <c r="AC116" i="52"/>
  <c r="AB116" i="52"/>
  <c r="AA116" i="52"/>
  <c r="Z116" i="52"/>
  <c r="Y116" i="52"/>
  <c r="X116" i="52"/>
  <c r="W116" i="52"/>
  <c r="V116" i="52"/>
  <c r="U116" i="52"/>
  <c r="T116" i="52"/>
  <c r="S116" i="52"/>
  <c r="R116" i="52"/>
  <c r="Q116" i="52"/>
  <c r="P116" i="52"/>
  <c r="O116" i="52"/>
  <c r="N116" i="52"/>
  <c r="M116" i="52"/>
  <c r="L116" i="52"/>
  <c r="K116" i="52"/>
  <c r="J116" i="52"/>
  <c r="I116" i="52"/>
  <c r="H116" i="52"/>
  <c r="G116" i="52"/>
  <c r="F116" i="52"/>
  <c r="E116" i="52"/>
  <c r="D116" i="52"/>
  <c r="C116" i="52"/>
  <c r="AO115" i="52"/>
  <c r="AN115" i="52"/>
  <c r="AM115" i="52"/>
  <c r="AL115" i="52"/>
  <c r="AK115" i="52"/>
  <c r="AJ115" i="52"/>
  <c r="AI115" i="52"/>
  <c r="AH115" i="52"/>
  <c r="AG115" i="52"/>
  <c r="AF115" i="52"/>
  <c r="AE115" i="52"/>
  <c r="AD115" i="52"/>
  <c r="AC115" i="52"/>
  <c r="AB115" i="52"/>
  <c r="AA115" i="52"/>
  <c r="Z115" i="52"/>
  <c r="Y115" i="52"/>
  <c r="X115" i="52"/>
  <c r="W115" i="52"/>
  <c r="V115" i="52"/>
  <c r="U115" i="52"/>
  <c r="T115" i="52"/>
  <c r="S115" i="52"/>
  <c r="R115" i="52"/>
  <c r="Q115" i="52"/>
  <c r="P115" i="52"/>
  <c r="O115" i="52"/>
  <c r="N115" i="52"/>
  <c r="M115" i="52"/>
  <c r="L115" i="52"/>
  <c r="K115" i="52"/>
  <c r="J115" i="52"/>
  <c r="I115" i="52"/>
  <c r="H115" i="52"/>
  <c r="G115" i="52"/>
  <c r="F115" i="52"/>
  <c r="E115" i="52"/>
  <c r="D115" i="52"/>
  <c r="C115" i="52"/>
  <c r="AO114" i="52"/>
  <c r="AN114" i="52"/>
  <c r="AM114" i="52"/>
  <c r="AL114" i="52"/>
  <c r="AK114" i="52"/>
  <c r="AJ114" i="52"/>
  <c r="AI114" i="52"/>
  <c r="AH114" i="52"/>
  <c r="AG114" i="52"/>
  <c r="AF114" i="52"/>
  <c r="AE114" i="52"/>
  <c r="AD114" i="52"/>
  <c r="AC114" i="52"/>
  <c r="AB114" i="52"/>
  <c r="AA114" i="52"/>
  <c r="Z114" i="52"/>
  <c r="Y114" i="52"/>
  <c r="X114" i="52"/>
  <c r="W114" i="52"/>
  <c r="V114" i="52"/>
  <c r="U114" i="52"/>
  <c r="T114" i="52"/>
  <c r="S114" i="52"/>
  <c r="R114" i="52"/>
  <c r="Q114" i="52"/>
  <c r="P114" i="52"/>
  <c r="O114" i="52"/>
  <c r="N114" i="52"/>
  <c r="M114" i="52"/>
  <c r="L114" i="52"/>
  <c r="K114" i="52"/>
  <c r="J114" i="52"/>
  <c r="I114" i="52"/>
  <c r="H114" i="52"/>
  <c r="G114" i="52"/>
  <c r="F114" i="52"/>
  <c r="E114" i="52"/>
  <c r="D114" i="52"/>
  <c r="C114" i="52"/>
  <c r="AO112" i="52"/>
  <c r="AN112" i="52"/>
  <c r="AM112" i="52"/>
  <c r="AL112" i="52"/>
  <c r="AK112" i="52"/>
  <c r="AJ112" i="52"/>
  <c r="AI112" i="52"/>
  <c r="AH112" i="52"/>
  <c r="AG112" i="52"/>
  <c r="AF112" i="52"/>
  <c r="AE112" i="52"/>
  <c r="AD112" i="52"/>
  <c r="AC112" i="52"/>
  <c r="AB112" i="52"/>
  <c r="AA112" i="52"/>
  <c r="Z112" i="52"/>
  <c r="Y112" i="52"/>
  <c r="X112" i="52"/>
  <c r="W112" i="52"/>
  <c r="V112" i="52"/>
  <c r="U112" i="52"/>
  <c r="T112" i="52"/>
  <c r="S112" i="52"/>
  <c r="R112" i="52"/>
  <c r="Q112" i="52"/>
  <c r="P112" i="52"/>
  <c r="O112" i="52"/>
  <c r="N112" i="52"/>
  <c r="M112" i="52"/>
  <c r="L112" i="52"/>
  <c r="K112" i="52"/>
  <c r="J112" i="52"/>
  <c r="I112" i="52"/>
  <c r="H112" i="52"/>
  <c r="G112" i="52"/>
  <c r="F112" i="52"/>
  <c r="E112" i="52"/>
  <c r="D112" i="52"/>
  <c r="C112" i="52"/>
  <c r="AO111" i="52"/>
  <c r="AN111" i="52"/>
  <c r="AM111" i="52"/>
  <c r="AL111" i="52"/>
  <c r="AK111" i="52"/>
  <c r="AJ111" i="52"/>
  <c r="AI111" i="52"/>
  <c r="AH111" i="52"/>
  <c r="AG111" i="52"/>
  <c r="AF111" i="52"/>
  <c r="AE111" i="52"/>
  <c r="AD111" i="52"/>
  <c r="AC111" i="52"/>
  <c r="AB111" i="52"/>
  <c r="AA111" i="52"/>
  <c r="Z111" i="52"/>
  <c r="Y111" i="52"/>
  <c r="X111" i="52"/>
  <c r="W111" i="52"/>
  <c r="V111" i="52"/>
  <c r="U111" i="52"/>
  <c r="T111" i="52"/>
  <c r="S111" i="52"/>
  <c r="R111" i="52"/>
  <c r="Q111" i="52"/>
  <c r="P111" i="52"/>
  <c r="O111" i="52"/>
  <c r="N111" i="52"/>
  <c r="M111" i="52"/>
  <c r="L111" i="52"/>
  <c r="K111" i="52"/>
  <c r="J111" i="52"/>
  <c r="I111" i="52"/>
  <c r="H111" i="52"/>
  <c r="G111" i="52"/>
  <c r="F111" i="52"/>
  <c r="E111" i="52"/>
  <c r="D111" i="52"/>
  <c r="C111" i="52"/>
  <c r="AO110" i="52"/>
  <c r="AN110" i="52"/>
  <c r="AM110" i="52"/>
  <c r="AL110" i="52"/>
  <c r="AK110" i="52"/>
  <c r="AJ110" i="52"/>
  <c r="AI110" i="52"/>
  <c r="AH110" i="52"/>
  <c r="AG110" i="52"/>
  <c r="AF110" i="52"/>
  <c r="AE110" i="52"/>
  <c r="AD110" i="52"/>
  <c r="AC110" i="52"/>
  <c r="AB110" i="52"/>
  <c r="AA110" i="52"/>
  <c r="Z110" i="52"/>
  <c r="Y110" i="52"/>
  <c r="X110" i="52"/>
  <c r="W110" i="52"/>
  <c r="V110" i="52"/>
  <c r="U110" i="52"/>
  <c r="T110" i="52"/>
  <c r="S110" i="52"/>
  <c r="R110" i="52"/>
  <c r="Q110" i="52"/>
  <c r="P110" i="52"/>
  <c r="O110" i="52"/>
  <c r="N110" i="52"/>
  <c r="M110" i="52"/>
  <c r="L110" i="52"/>
  <c r="K110" i="52"/>
  <c r="J110" i="52"/>
  <c r="I110" i="52"/>
  <c r="H110" i="52"/>
  <c r="G110" i="52"/>
  <c r="F110" i="52"/>
  <c r="E110" i="52"/>
  <c r="D110" i="52"/>
  <c r="C110" i="52"/>
  <c r="AO108" i="52"/>
  <c r="AN108" i="52"/>
  <c r="AM108" i="52"/>
  <c r="AL108" i="52"/>
  <c r="AK108" i="52"/>
  <c r="AJ108" i="52"/>
  <c r="AI108" i="52"/>
  <c r="AH108" i="52"/>
  <c r="AG108" i="52"/>
  <c r="AF108" i="52"/>
  <c r="AE108" i="52"/>
  <c r="AD108" i="52"/>
  <c r="AC108" i="52"/>
  <c r="AB108" i="52"/>
  <c r="AA108" i="52"/>
  <c r="Z108" i="52"/>
  <c r="Y108" i="52"/>
  <c r="X108" i="52"/>
  <c r="W108" i="52"/>
  <c r="V108" i="52"/>
  <c r="U108" i="52"/>
  <c r="T108" i="52"/>
  <c r="S108" i="52"/>
  <c r="R108" i="52"/>
  <c r="Q108" i="52"/>
  <c r="P108" i="52"/>
  <c r="O108" i="52"/>
  <c r="N108" i="52"/>
  <c r="M108" i="52"/>
  <c r="L108" i="52"/>
  <c r="K108" i="52"/>
  <c r="J108" i="52"/>
  <c r="I108" i="52"/>
  <c r="H108" i="52"/>
  <c r="G108" i="52"/>
  <c r="F108" i="52"/>
  <c r="E108" i="52"/>
  <c r="D108" i="52"/>
  <c r="C108" i="52"/>
  <c r="AO107" i="52"/>
  <c r="AN107" i="52"/>
  <c r="AM107" i="52"/>
  <c r="AL107" i="52"/>
  <c r="AK107" i="52"/>
  <c r="AJ107" i="52"/>
  <c r="AI107" i="52"/>
  <c r="AH107" i="52"/>
  <c r="AG107" i="52"/>
  <c r="AF107" i="52"/>
  <c r="AE107" i="52"/>
  <c r="AD107" i="52"/>
  <c r="AC107" i="52"/>
  <c r="AB107" i="52"/>
  <c r="AA107" i="52"/>
  <c r="Z107" i="52"/>
  <c r="Y107" i="52"/>
  <c r="X107" i="52"/>
  <c r="W107" i="52"/>
  <c r="V107" i="52"/>
  <c r="U107" i="52"/>
  <c r="T107" i="52"/>
  <c r="S107" i="52"/>
  <c r="R107" i="52"/>
  <c r="Q107" i="52"/>
  <c r="P107" i="52"/>
  <c r="O107" i="52"/>
  <c r="N107" i="52"/>
  <c r="M107" i="52"/>
  <c r="L107" i="52"/>
  <c r="K107" i="52"/>
  <c r="J107" i="52"/>
  <c r="I107" i="52"/>
  <c r="H107" i="52"/>
  <c r="G107" i="52"/>
  <c r="F107" i="52"/>
  <c r="E107" i="52"/>
  <c r="D107" i="52"/>
  <c r="C107" i="52"/>
  <c r="AO106" i="52"/>
  <c r="AN106" i="52"/>
  <c r="AM106" i="52"/>
  <c r="AL106" i="52"/>
  <c r="AK106" i="52"/>
  <c r="AJ106" i="52"/>
  <c r="AI106" i="52"/>
  <c r="AH106" i="52"/>
  <c r="AG106" i="52"/>
  <c r="AF106" i="52"/>
  <c r="AE106" i="52"/>
  <c r="AD106" i="52"/>
  <c r="AC106" i="52"/>
  <c r="AB106" i="52"/>
  <c r="AA106" i="52"/>
  <c r="Z106" i="52"/>
  <c r="Y106" i="52"/>
  <c r="X106" i="52"/>
  <c r="W106" i="52"/>
  <c r="V106" i="52"/>
  <c r="U106" i="52"/>
  <c r="T106" i="52"/>
  <c r="S106" i="52"/>
  <c r="R106" i="52"/>
  <c r="Q106" i="52"/>
  <c r="P106" i="52"/>
  <c r="O106" i="52"/>
  <c r="N106" i="52"/>
  <c r="M106" i="52"/>
  <c r="L106" i="52"/>
  <c r="K106" i="52"/>
  <c r="J106" i="52"/>
  <c r="I106" i="52"/>
  <c r="H106" i="52"/>
  <c r="G106" i="52"/>
  <c r="F106" i="52"/>
  <c r="E106" i="52"/>
  <c r="D106" i="52"/>
  <c r="C106" i="52"/>
  <c r="AO104" i="52"/>
  <c r="AN104" i="52"/>
  <c r="AM104" i="52"/>
  <c r="AL104" i="52"/>
  <c r="AK104" i="52"/>
  <c r="AJ104" i="52"/>
  <c r="AI104" i="52"/>
  <c r="AH104" i="52"/>
  <c r="AG104" i="52"/>
  <c r="AF104" i="52"/>
  <c r="AE104" i="52"/>
  <c r="AD104" i="52"/>
  <c r="AC104" i="52"/>
  <c r="AB104" i="52"/>
  <c r="AA104" i="52"/>
  <c r="Z104" i="52"/>
  <c r="Y104" i="52"/>
  <c r="X104" i="52"/>
  <c r="W104" i="52"/>
  <c r="V104" i="52"/>
  <c r="U104" i="52"/>
  <c r="T104" i="52"/>
  <c r="S104" i="52"/>
  <c r="R104" i="52"/>
  <c r="Q104" i="52"/>
  <c r="P104" i="52"/>
  <c r="O104" i="52"/>
  <c r="N104" i="52"/>
  <c r="M104" i="52"/>
  <c r="L104" i="52"/>
  <c r="K104" i="52"/>
  <c r="J104" i="52"/>
  <c r="I104" i="52"/>
  <c r="H104" i="52"/>
  <c r="G104" i="52"/>
  <c r="F104" i="52"/>
  <c r="E104" i="52"/>
  <c r="D104" i="52"/>
  <c r="C104" i="52"/>
  <c r="AO103" i="52"/>
  <c r="AN103" i="52"/>
  <c r="AM103" i="52"/>
  <c r="AL103" i="52"/>
  <c r="AK103" i="52"/>
  <c r="AJ103" i="52"/>
  <c r="AI103" i="52"/>
  <c r="AH103" i="52"/>
  <c r="AG103" i="52"/>
  <c r="AF103" i="52"/>
  <c r="AE103" i="52"/>
  <c r="AD103" i="52"/>
  <c r="AC103" i="52"/>
  <c r="AB103" i="52"/>
  <c r="AA103" i="52"/>
  <c r="Z103" i="52"/>
  <c r="Y103" i="52"/>
  <c r="X103" i="52"/>
  <c r="W103" i="52"/>
  <c r="V103" i="52"/>
  <c r="U103" i="52"/>
  <c r="T103" i="52"/>
  <c r="S103" i="52"/>
  <c r="R103" i="52"/>
  <c r="Q103" i="52"/>
  <c r="P103" i="52"/>
  <c r="O103" i="52"/>
  <c r="N103" i="52"/>
  <c r="M103" i="52"/>
  <c r="L103" i="52"/>
  <c r="K103" i="52"/>
  <c r="J103" i="52"/>
  <c r="I103" i="52"/>
  <c r="H103" i="52"/>
  <c r="G103" i="52"/>
  <c r="F103" i="52"/>
  <c r="E103" i="52"/>
  <c r="D103" i="52"/>
  <c r="C103" i="52"/>
  <c r="AO102" i="52"/>
  <c r="AN102" i="52"/>
  <c r="AM102" i="52"/>
  <c r="AL102" i="52"/>
  <c r="AK102" i="52"/>
  <c r="AJ102" i="52"/>
  <c r="AI102" i="52"/>
  <c r="AH102" i="52"/>
  <c r="AG102" i="52"/>
  <c r="AF102" i="52"/>
  <c r="AE102" i="52"/>
  <c r="AD102" i="52"/>
  <c r="AC102" i="52"/>
  <c r="AB102" i="52"/>
  <c r="AA102" i="52"/>
  <c r="Z102" i="52"/>
  <c r="Y102" i="52"/>
  <c r="X102" i="52"/>
  <c r="W102" i="52"/>
  <c r="V102" i="52"/>
  <c r="U102" i="52"/>
  <c r="T102" i="52"/>
  <c r="S102" i="52"/>
  <c r="R102" i="52"/>
  <c r="Q102" i="52"/>
  <c r="P102" i="52"/>
  <c r="O102" i="52"/>
  <c r="N102" i="52"/>
  <c r="M102" i="52"/>
  <c r="L102" i="52"/>
  <c r="K102" i="52"/>
  <c r="J102" i="52"/>
  <c r="I102" i="52"/>
  <c r="H102" i="52"/>
  <c r="G102" i="52"/>
  <c r="F102" i="52"/>
  <c r="E102" i="52"/>
  <c r="D102" i="52"/>
  <c r="C102" i="52"/>
  <c r="AO100" i="52"/>
  <c r="AN100" i="52"/>
  <c r="AM100" i="52"/>
  <c r="AL100" i="52"/>
  <c r="AK100" i="52"/>
  <c r="AJ100" i="52"/>
  <c r="AI100" i="52"/>
  <c r="AH100" i="52"/>
  <c r="AG100" i="52"/>
  <c r="AF100" i="52"/>
  <c r="AE100" i="52"/>
  <c r="AD100" i="52"/>
  <c r="AC100" i="52"/>
  <c r="AB100" i="52"/>
  <c r="AA100" i="52"/>
  <c r="Z100" i="52"/>
  <c r="Y100" i="52"/>
  <c r="X100" i="52"/>
  <c r="W100" i="52"/>
  <c r="V100" i="52"/>
  <c r="U100" i="52"/>
  <c r="T100" i="52"/>
  <c r="S100" i="52"/>
  <c r="R100" i="52"/>
  <c r="Q100" i="52"/>
  <c r="P100" i="52"/>
  <c r="O100" i="52"/>
  <c r="N100" i="52"/>
  <c r="M100" i="52"/>
  <c r="L100" i="52"/>
  <c r="K100" i="52"/>
  <c r="J100" i="52"/>
  <c r="I100" i="52"/>
  <c r="H100" i="52"/>
  <c r="G100" i="52"/>
  <c r="F100" i="52"/>
  <c r="E100" i="52"/>
  <c r="D100" i="52"/>
  <c r="C100" i="52"/>
  <c r="AO99" i="52"/>
  <c r="AN99" i="52"/>
  <c r="AM99" i="52"/>
  <c r="AL99" i="52"/>
  <c r="AK99" i="52"/>
  <c r="AJ99" i="52"/>
  <c r="AI99" i="52"/>
  <c r="AH99" i="52"/>
  <c r="AG99" i="52"/>
  <c r="AF99" i="52"/>
  <c r="AE99" i="52"/>
  <c r="AD99" i="52"/>
  <c r="AC99" i="52"/>
  <c r="AB99" i="52"/>
  <c r="AA99" i="52"/>
  <c r="Z99" i="52"/>
  <c r="Y99" i="52"/>
  <c r="X99" i="52"/>
  <c r="W99" i="52"/>
  <c r="V99" i="52"/>
  <c r="U99" i="52"/>
  <c r="T99" i="52"/>
  <c r="S99" i="52"/>
  <c r="R99" i="52"/>
  <c r="Q99" i="52"/>
  <c r="P99" i="52"/>
  <c r="O99" i="52"/>
  <c r="N99" i="52"/>
  <c r="M99" i="52"/>
  <c r="L99" i="52"/>
  <c r="K99" i="52"/>
  <c r="J99" i="52"/>
  <c r="I99" i="52"/>
  <c r="H99" i="52"/>
  <c r="G99" i="52"/>
  <c r="F99" i="52"/>
  <c r="E99" i="52"/>
  <c r="D99" i="52"/>
  <c r="C99" i="52"/>
  <c r="AO98" i="52"/>
  <c r="AN98" i="52"/>
  <c r="AM98" i="52"/>
  <c r="AL98" i="52"/>
  <c r="AK98" i="52"/>
  <c r="AJ98" i="52"/>
  <c r="AI98" i="52"/>
  <c r="AH98" i="52"/>
  <c r="AG98" i="52"/>
  <c r="AF98" i="52"/>
  <c r="AE98" i="52"/>
  <c r="AD98" i="52"/>
  <c r="AC98" i="52"/>
  <c r="AB98" i="52"/>
  <c r="AA98" i="52"/>
  <c r="Z98" i="52"/>
  <c r="Y98" i="52"/>
  <c r="X98" i="52"/>
  <c r="W98" i="52"/>
  <c r="V98" i="52"/>
  <c r="U98" i="52"/>
  <c r="T98" i="52"/>
  <c r="S98" i="52"/>
  <c r="R98" i="52"/>
  <c r="Q98" i="52"/>
  <c r="P98" i="52"/>
  <c r="O98" i="52"/>
  <c r="N98" i="52"/>
  <c r="M98" i="52"/>
  <c r="L98" i="52"/>
  <c r="K98" i="52"/>
  <c r="J98" i="52"/>
  <c r="I98" i="52"/>
  <c r="H98" i="52"/>
  <c r="G98" i="52"/>
  <c r="F98" i="52"/>
  <c r="E98" i="52"/>
  <c r="D98" i="52"/>
  <c r="C98" i="52"/>
  <c r="AO96" i="52"/>
  <c r="AN96" i="52"/>
  <c r="AM96" i="52"/>
  <c r="AL96" i="52"/>
  <c r="AK96" i="52"/>
  <c r="AJ96" i="52"/>
  <c r="AI96" i="52"/>
  <c r="AH96" i="52"/>
  <c r="AG96" i="52"/>
  <c r="AF96" i="52"/>
  <c r="AE96" i="52"/>
  <c r="AD96" i="52"/>
  <c r="AC96" i="52"/>
  <c r="AB96" i="52"/>
  <c r="AA96" i="52"/>
  <c r="Z96" i="52"/>
  <c r="Y96" i="52"/>
  <c r="X96" i="52"/>
  <c r="W96" i="52"/>
  <c r="V96" i="52"/>
  <c r="U96" i="52"/>
  <c r="T96" i="52"/>
  <c r="S96" i="52"/>
  <c r="R96" i="52"/>
  <c r="Q96" i="52"/>
  <c r="P96" i="52"/>
  <c r="O96" i="52"/>
  <c r="N96" i="52"/>
  <c r="M96" i="52"/>
  <c r="L96" i="52"/>
  <c r="K96" i="52"/>
  <c r="J96" i="52"/>
  <c r="I96" i="52"/>
  <c r="H96" i="52"/>
  <c r="G96" i="52"/>
  <c r="F96" i="52"/>
  <c r="E96" i="52"/>
  <c r="D96" i="52"/>
  <c r="C96" i="52"/>
  <c r="AO95" i="52"/>
  <c r="AN95" i="52"/>
  <c r="AM95" i="52"/>
  <c r="AL95" i="52"/>
  <c r="AK95" i="52"/>
  <c r="AJ95" i="52"/>
  <c r="AI95" i="52"/>
  <c r="AH95" i="52"/>
  <c r="AG95" i="52"/>
  <c r="AF95" i="52"/>
  <c r="AE95" i="52"/>
  <c r="AD95" i="52"/>
  <c r="AC95" i="52"/>
  <c r="AB95" i="52"/>
  <c r="AA95" i="52"/>
  <c r="Z95" i="52"/>
  <c r="Y95" i="52"/>
  <c r="X95" i="52"/>
  <c r="W95" i="52"/>
  <c r="V95" i="52"/>
  <c r="U95" i="52"/>
  <c r="T95" i="52"/>
  <c r="S95" i="52"/>
  <c r="R95" i="52"/>
  <c r="Q95" i="52"/>
  <c r="P95" i="52"/>
  <c r="O95" i="52"/>
  <c r="N95" i="52"/>
  <c r="M95" i="52"/>
  <c r="L95" i="52"/>
  <c r="K95" i="52"/>
  <c r="J95" i="52"/>
  <c r="I95" i="52"/>
  <c r="H95" i="52"/>
  <c r="G95" i="52"/>
  <c r="F95" i="52"/>
  <c r="E95" i="52"/>
  <c r="D95" i="52"/>
  <c r="C95" i="52"/>
  <c r="AO94" i="52"/>
  <c r="AN94" i="52"/>
  <c r="AM94" i="52"/>
  <c r="AL94" i="52"/>
  <c r="AK94" i="52"/>
  <c r="AJ94" i="52"/>
  <c r="AI94" i="52"/>
  <c r="AH94" i="52"/>
  <c r="AG94" i="52"/>
  <c r="AF94" i="52"/>
  <c r="AE94" i="52"/>
  <c r="AD94" i="52"/>
  <c r="AC94" i="52"/>
  <c r="AB94" i="52"/>
  <c r="AA94" i="52"/>
  <c r="Z94" i="52"/>
  <c r="Y94" i="52"/>
  <c r="X94" i="52"/>
  <c r="W94" i="52"/>
  <c r="V94" i="52"/>
  <c r="U94" i="52"/>
  <c r="T94" i="52"/>
  <c r="S94" i="52"/>
  <c r="R94" i="52"/>
  <c r="Q94" i="52"/>
  <c r="P94" i="52"/>
  <c r="O94" i="52"/>
  <c r="N94" i="52"/>
  <c r="M94" i="52"/>
  <c r="L94" i="52"/>
  <c r="K94" i="52"/>
  <c r="J94" i="52"/>
  <c r="I94" i="52"/>
  <c r="H94" i="52"/>
  <c r="G94" i="52"/>
  <c r="F94" i="52"/>
  <c r="E94" i="52"/>
  <c r="D94" i="52"/>
  <c r="C94" i="52"/>
  <c r="AO91" i="52"/>
  <c r="AN91" i="52"/>
  <c r="AM91" i="52"/>
  <c r="AL91" i="52"/>
  <c r="AK91" i="52"/>
  <c r="AJ91" i="52"/>
  <c r="AI91" i="52"/>
  <c r="AH91" i="52"/>
  <c r="AG91" i="52"/>
  <c r="AF91" i="52"/>
  <c r="AE91" i="52"/>
  <c r="AD91" i="52"/>
  <c r="AC91" i="52"/>
  <c r="AB91" i="52"/>
  <c r="AA91" i="52"/>
  <c r="Z91" i="52"/>
  <c r="Y91" i="52"/>
  <c r="X91" i="52"/>
  <c r="W91" i="52"/>
  <c r="V91" i="52"/>
  <c r="U91" i="52"/>
  <c r="T91" i="52"/>
  <c r="S91" i="52"/>
  <c r="R91" i="52"/>
  <c r="Q91" i="52"/>
  <c r="P91" i="52"/>
  <c r="O91" i="52"/>
  <c r="N91" i="52"/>
  <c r="M91" i="52"/>
  <c r="L91" i="52"/>
  <c r="K91" i="52"/>
  <c r="J91" i="52"/>
  <c r="I91" i="52"/>
  <c r="H91" i="52"/>
  <c r="G91" i="52"/>
  <c r="F91" i="52"/>
  <c r="E91" i="52"/>
  <c r="D91" i="52"/>
  <c r="C91" i="52"/>
  <c r="AO90" i="52"/>
  <c r="AN90" i="52"/>
  <c r="AM90" i="52"/>
  <c r="AL90" i="52"/>
  <c r="AK90" i="52"/>
  <c r="AJ90" i="52"/>
  <c r="AI90" i="52"/>
  <c r="AH90" i="52"/>
  <c r="AG90" i="52"/>
  <c r="AF90" i="52"/>
  <c r="AE90" i="52"/>
  <c r="AD90" i="52"/>
  <c r="AC90" i="52"/>
  <c r="AB90" i="52"/>
  <c r="AA90" i="52"/>
  <c r="Z90" i="52"/>
  <c r="Y90" i="52"/>
  <c r="X90" i="52"/>
  <c r="W90" i="52"/>
  <c r="V90" i="52"/>
  <c r="U90" i="52"/>
  <c r="T90" i="52"/>
  <c r="S90" i="52"/>
  <c r="R90" i="52"/>
  <c r="Q90" i="52"/>
  <c r="P90" i="52"/>
  <c r="O90" i="52"/>
  <c r="N90" i="52"/>
  <c r="M90" i="52"/>
  <c r="L90" i="52"/>
  <c r="K90" i="52"/>
  <c r="J90" i="52"/>
  <c r="I90" i="52"/>
  <c r="H90" i="52"/>
  <c r="G90" i="52"/>
  <c r="F90" i="52"/>
  <c r="E90" i="52"/>
  <c r="D90" i="52"/>
  <c r="C90" i="52"/>
  <c r="AO89" i="52"/>
  <c r="AN89" i="52"/>
  <c r="AM89" i="52"/>
  <c r="AL89" i="52"/>
  <c r="AK89" i="52"/>
  <c r="AJ89" i="52"/>
  <c r="AI89" i="52"/>
  <c r="AH89" i="52"/>
  <c r="AG89" i="52"/>
  <c r="AF89" i="52"/>
  <c r="AE89" i="52"/>
  <c r="AD89" i="52"/>
  <c r="AC89" i="52"/>
  <c r="AB89" i="52"/>
  <c r="AA89" i="52"/>
  <c r="Z89" i="52"/>
  <c r="Y89" i="52"/>
  <c r="X89" i="52"/>
  <c r="W89" i="52"/>
  <c r="V89" i="52"/>
  <c r="U89" i="52"/>
  <c r="T89" i="52"/>
  <c r="S89" i="52"/>
  <c r="R89" i="52"/>
  <c r="Q89" i="52"/>
  <c r="P89" i="52"/>
  <c r="O89" i="52"/>
  <c r="N89" i="52"/>
  <c r="M89" i="52"/>
  <c r="L89" i="52"/>
  <c r="K89" i="52"/>
  <c r="J89" i="52"/>
  <c r="I89" i="52"/>
  <c r="H89" i="52"/>
  <c r="G89" i="52"/>
  <c r="F89" i="52"/>
  <c r="E89" i="52"/>
  <c r="D89" i="52"/>
  <c r="C89" i="52"/>
  <c r="AO88" i="52"/>
  <c r="AN88" i="52"/>
  <c r="AM88" i="52"/>
  <c r="AL88" i="52"/>
  <c r="AK88" i="52"/>
  <c r="AJ88" i="52"/>
  <c r="AI88" i="52"/>
  <c r="AH88" i="52"/>
  <c r="AG88" i="52"/>
  <c r="AF88" i="52"/>
  <c r="AE88" i="52"/>
  <c r="AD88" i="52"/>
  <c r="AC88" i="52"/>
  <c r="AB88" i="52"/>
  <c r="AA88" i="52"/>
  <c r="Z88" i="52"/>
  <c r="Y88" i="52"/>
  <c r="X88" i="52"/>
  <c r="W88" i="52"/>
  <c r="V88" i="52"/>
  <c r="U88" i="52"/>
  <c r="T88" i="52"/>
  <c r="S88" i="52"/>
  <c r="R88" i="52"/>
  <c r="Q88" i="52"/>
  <c r="P88" i="52"/>
  <c r="O88" i="52"/>
  <c r="N88" i="52"/>
  <c r="M88" i="52"/>
  <c r="L88" i="52"/>
  <c r="K88" i="52"/>
  <c r="J88" i="52"/>
  <c r="I88" i="52"/>
  <c r="H88" i="52"/>
  <c r="G88" i="52"/>
  <c r="F88" i="52"/>
  <c r="E88" i="52"/>
  <c r="D88" i="52"/>
  <c r="C88" i="52"/>
  <c r="AO87" i="52"/>
  <c r="AN87" i="52"/>
  <c r="AM87" i="52"/>
  <c r="AL87" i="52"/>
  <c r="AK87" i="52"/>
  <c r="AJ87" i="52"/>
  <c r="AI87" i="52"/>
  <c r="AH87" i="52"/>
  <c r="AG87" i="52"/>
  <c r="AF87" i="52"/>
  <c r="AE87" i="52"/>
  <c r="AD87" i="52"/>
  <c r="AC87" i="52"/>
  <c r="AB87" i="52"/>
  <c r="AA87" i="52"/>
  <c r="Z87" i="52"/>
  <c r="Y87" i="52"/>
  <c r="X87" i="52"/>
  <c r="W87" i="52"/>
  <c r="V87" i="52"/>
  <c r="U87" i="52"/>
  <c r="T87" i="52"/>
  <c r="S87" i="52"/>
  <c r="R87" i="52"/>
  <c r="Q87" i="52"/>
  <c r="P87" i="52"/>
  <c r="O87" i="52"/>
  <c r="N87" i="52"/>
  <c r="M87" i="52"/>
  <c r="L87" i="52"/>
  <c r="K87" i="52"/>
  <c r="J87" i="52"/>
  <c r="I87" i="52"/>
  <c r="H87" i="52"/>
  <c r="G87" i="52"/>
  <c r="F87" i="52"/>
  <c r="E87" i="52"/>
  <c r="D87" i="52"/>
  <c r="C87" i="52"/>
  <c r="AO86" i="52"/>
  <c r="AN86" i="52"/>
  <c r="AM86" i="52"/>
  <c r="AL86" i="52"/>
  <c r="AK86" i="52"/>
  <c r="AJ86" i="52"/>
  <c r="AI86" i="52"/>
  <c r="AH86" i="52"/>
  <c r="AG86"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AO85" i="52"/>
  <c r="AN85" i="52"/>
  <c r="AM85" i="52"/>
  <c r="AL85" i="52"/>
  <c r="AK85" i="52"/>
  <c r="AJ85" i="52"/>
  <c r="AI85" i="52"/>
  <c r="AH85" i="52"/>
  <c r="AG85" i="52"/>
  <c r="AF85" i="52"/>
  <c r="AE85" i="52"/>
  <c r="AD85" i="52"/>
  <c r="AC85" i="52"/>
  <c r="AB85" i="52"/>
  <c r="AA85" i="52"/>
  <c r="Z85" i="52"/>
  <c r="Y85" i="52"/>
  <c r="X85" i="52"/>
  <c r="W85" i="52"/>
  <c r="V85" i="52"/>
  <c r="U85" i="52"/>
  <c r="T85" i="52"/>
  <c r="S85" i="52"/>
  <c r="R85" i="52"/>
  <c r="Q85" i="52"/>
  <c r="P85" i="52"/>
  <c r="O85" i="52"/>
  <c r="N85" i="52"/>
  <c r="M85" i="52"/>
  <c r="L85" i="52"/>
  <c r="K85" i="52"/>
  <c r="J85" i="52"/>
  <c r="I85" i="52"/>
  <c r="H85" i="52"/>
  <c r="G85" i="52"/>
  <c r="F85" i="52"/>
  <c r="E85" i="52"/>
  <c r="D85" i="52"/>
  <c r="C85" i="52"/>
  <c r="AO84" i="52"/>
  <c r="AN84" i="52"/>
  <c r="AM84" i="52"/>
  <c r="AL84" i="52"/>
  <c r="AK84" i="52"/>
  <c r="AJ84" i="52"/>
  <c r="AI84" i="52"/>
  <c r="AH84" i="52"/>
  <c r="AG84" i="52"/>
  <c r="AF84" i="52"/>
  <c r="AE84" i="52"/>
  <c r="AD84" i="52"/>
  <c r="AC84" i="52"/>
  <c r="AB84" i="52"/>
  <c r="AA84" i="52"/>
  <c r="Z84" i="52"/>
  <c r="Y84" i="52"/>
  <c r="X84" i="52"/>
  <c r="W84" i="52"/>
  <c r="V84" i="52"/>
  <c r="U84" i="52"/>
  <c r="T84" i="52"/>
  <c r="S84" i="52"/>
  <c r="R84" i="52"/>
  <c r="Q84" i="52"/>
  <c r="P84" i="52"/>
  <c r="O84" i="52"/>
  <c r="N84" i="52"/>
  <c r="M84" i="52"/>
  <c r="L84" i="52"/>
  <c r="K84" i="52"/>
  <c r="J84" i="52"/>
  <c r="I84" i="52"/>
  <c r="H84" i="52"/>
  <c r="G84" i="52"/>
  <c r="F84" i="52"/>
  <c r="E84" i="52"/>
  <c r="D84" i="52"/>
  <c r="C84" i="52"/>
  <c r="AO83" i="52"/>
  <c r="AN83" i="52"/>
  <c r="AM83" i="52"/>
  <c r="AL83" i="52"/>
  <c r="AK83" i="52"/>
  <c r="AJ83" i="52"/>
  <c r="AI83" i="52"/>
  <c r="AH83" i="52"/>
  <c r="AG83" i="52"/>
  <c r="AF83" i="52"/>
  <c r="AE83" i="52"/>
  <c r="AD83" i="52"/>
  <c r="AC83" i="52"/>
  <c r="AB83" i="52"/>
  <c r="AA83" i="52"/>
  <c r="Z83" i="52"/>
  <c r="Y83" i="52"/>
  <c r="X83" i="52"/>
  <c r="W83" i="52"/>
  <c r="V83" i="52"/>
  <c r="U83" i="52"/>
  <c r="T83" i="52"/>
  <c r="S83" i="52"/>
  <c r="R83" i="52"/>
  <c r="Q83" i="52"/>
  <c r="P83" i="52"/>
  <c r="O83" i="52"/>
  <c r="N83" i="52"/>
  <c r="M83" i="52"/>
  <c r="L83" i="52"/>
  <c r="K83" i="52"/>
  <c r="J83" i="52"/>
  <c r="I83" i="52"/>
  <c r="H83" i="52"/>
  <c r="G83" i="52"/>
  <c r="F83" i="52"/>
  <c r="E83" i="52"/>
  <c r="D83" i="52"/>
  <c r="C83" i="52"/>
  <c r="AO82" i="52"/>
  <c r="AN82" i="52"/>
  <c r="AM82" i="52"/>
  <c r="AL82" i="52"/>
  <c r="AK82" i="52"/>
  <c r="AJ82" i="52"/>
  <c r="AI82" i="52"/>
  <c r="AH82" i="52"/>
  <c r="AG82" i="52"/>
  <c r="AF82" i="52"/>
  <c r="AE82" i="52"/>
  <c r="AD82" i="52"/>
  <c r="AC82" i="52"/>
  <c r="AB82" i="52"/>
  <c r="AA82" i="52"/>
  <c r="Z82" i="52"/>
  <c r="Y82" i="52"/>
  <c r="X82" i="52"/>
  <c r="W82" i="52"/>
  <c r="V82" i="52"/>
  <c r="U82" i="52"/>
  <c r="T82" i="52"/>
  <c r="S82" i="52"/>
  <c r="R82" i="52"/>
  <c r="Q82" i="52"/>
  <c r="P82" i="52"/>
  <c r="O82" i="52"/>
  <c r="N82" i="52"/>
  <c r="M82" i="52"/>
  <c r="L82" i="52"/>
  <c r="K82" i="52"/>
  <c r="J82" i="52"/>
  <c r="I82" i="52"/>
  <c r="H82" i="52"/>
  <c r="G82" i="52"/>
  <c r="F82" i="52"/>
  <c r="E82" i="52"/>
  <c r="D82" i="52"/>
  <c r="C82" i="52"/>
  <c r="D80" i="52"/>
  <c r="D79" i="52"/>
  <c r="D78" i="52"/>
  <c r="D77" i="52"/>
  <c r="D76" i="52"/>
  <c r="D75" i="52"/>
  <c r="D74" i="52"/>
  <c r="D73" i="52"/>
  <c r="D72" i="52"/>
  <c r="D71" i="52"/>
  <c r="C80" i="52"/>
  <c r="C79" i="52"/>
  <c r="C78" i="52"/>
  <c r="C77" i="52"/>
  <c r="C76" i="52"/>
  <c r="C75" i="52"/>
  <c r="C74" i="52"/>
  <c r="C73" i="52"/>
  <c r="C72" i="52"/>
  <c r="C71" i="52"/>
  <c r="AO80" i="52"/>
  <c r="AN80" i="52"/>
  <c r="AM80" i="52"/>
  <c r="AL80" i="52"/>
  <c r="AK80" i="52"/>
  <c r="AJ80" i="52"/>
  <c r="AI80" i="52"/>
  <c r="AH80" i="52"/>
  <c r="AG80" i="52"/>
  <c r="AF80" i="52"/>
  <c r="AE80" i="52"/>
  <c r="AD80" i="52"/>
  <c r="AC80" i="52"/>
  <c r="AB80" i="52"/>
  <c r="AA80" i="52"/>
  <c r="Z80" i="52"/>
  <c r="Y80" i="52"/>
  <c r="X80" i="52"/>
  <c r="W80" i="52"/>
  <c r="V80" i="52"/>
  <c r="U80" i="52"/>
  <c r="T80" i="52"/>
  <c r="S80" i="52"/>
  <c r="R80" i="52"/>
  <c r="Q80" i="52"/>
  <c r="P80" i="52"/>
  <c r="O80" i="52"/>
  <c r="N80" i="52"/>
  <c r="M80" i="52"/>
  <c r="L80" i="52"/>
  <c r="K80" i="52"/>
  <c r="J80" i="52"/>
  <c r="I80" i="52"/>
  <c r="H80" i="52"/>
  <c r="G80" i="52"/>
  <c r="F80" i="52"/>
  <c r="E80" i="52"/>
  <c r="AO79" i="52"/>
  <c r="AN79" i="52"/>
  <c r="AM79" i="52"/>
  <c r="AL79" i="52"/>
  <c r="AK79" i="52"/>
  <c r="AJ79" i="52"/>
  <c r="AI79" i="52"/>
  <c r="AH79" i="52"/>
  <c r="AG79" i="52"/>
  <c r="AF79" i="52"/>
  <c r="AE79" i="52"/>
  <c r="AD79" i="52"/>
  <c r="AC79" i="52"/>
  <c r="AB79" i="52"/>
  <c r="AA79" i="52"/>
  <c r="Z79" i="52"/>
  <c r="Y79" i="52"/>
  <c r="X79" i="52"/>
  <c r="W79" i="52"/>
  <c r="V79" i="52"/>
  <c r="U79" i="52"/>
  <c r="T79" i="52"/>
  <c r="S79" i="52"/>
  <c r="R79" i="52"/>
  <c r="Q79" i="52"/>
  <c r="P79" i="52"/>
  <c r="O79" i="52"/>
  <c r="N79" i="52"/>
  <c r="M79" i="52"/>
  <c r="L79" i="52"/>
  <c r="K79" i="52"/>
  <c r="J79" i="52"/>
  <c r="I79" i="52"/>
  <c r="H79" i="52"/>
  <c r="G79" i="52"/>
  <c r="F79" i="52"/>
  <c r="E79" i="52"/>
  <c r="AO78" i="52"/>
  <c r="AN78" i="52"/>
  <c r="AM78" i="52"/>
  <c r="AL78" i="52"/>
  <c r="AK78" i="52"/>
  <c r="AJ78" i="52"/>
  <c r="AI78" i="52"/>
  <c r="AH78" i="52"/>
  <c r="AG78" i="52"/>
  <c r="AF78" i="52"/>
  <c r="AE78" i="52"/>
  <c r="AD78" i="52"/>
  <c r="AC78" i="52"/>
  <c r="AB78" i="52"/>
  <c r="AA78" i="52"/>
  <c r="Z78" i="52"/>
  <c r="Y78" i="52"/>
  <c r="X78" i="52"/>
  <c r="W78" i="52"/>
  <c r="V78" i="52"/>
  <c r="U78" i="52"/>
  <c r="T78" i="52"/>
  <c r="S78" i="52"/>
  <c r="R78" i="52"/>
  <c r="Q78" i="52"/>
  <c r="P78" i="52"/>
  <c r="O78" i="52"/>
  <c r="N78" i="52"/>
  <c r="M78" i="52"/>
  <c r="L78" i="52"/>
  <c r="K78" i="52"/>
  <c r="J78" i="52"/>
  <c r="I78" i="52"/>
  <c r="H78" i="52"/>
  <c r="G78" i="52"/>
  <c r="F78" i="52"/>
  <c r="E78" i="52"/>
  <c r="AO77" i="52"/>
  <c r="AN77" i="52"/>
  <c r="AM77" i="52"/>
  <c r="AL77" i="52"/>
  <c r="AK77" i="52"/>
  <c r="AJ77" i="52"/>
  <c r="AI77" i="52"/>
  <c r="AH77" i="52"/>
  <c r="AG77" i="52"/>
  <c r="AF77" i="52"/>
  <c r="AE77" i="52"/>
  <c r="AD77" i="52"/>
  <c r="AC77" i="52"/>
  <c r="AB77" i="52"/>
  <c r="AA77" i="52"/>
  <c r="Z77" i="52"/>
  <c r="Y77" i="52"/>
  <c r="X77" i="52"/>
  <c r="W77" i="52"/>
  <c r="V77" i="52"/>
  <c r="U77" i="52"/>
  <c r="T77" i="52"/>
  <c r="S77" i="52"/>
  <c r="R77" i="52"/>
  <c r="Q77" i="52"/>
  <c r="P77" i="52"/>
  <c r="O77" i="52"/>
  <c r="N77" i="52"/>
  <c r="M77" i="52"/>
  <c r="L77" i="52"/>
  <c r="K77" i="52"/>
  <c r="J77" i="52"/>
  <c r="I77" i="52"/>
  <c r="H77" i="52"/>
  <c r="G77" i="52"/>
  <c r="F77" i="52"/>
  <c r="E77" i="52"/>
  <c r="AO76" i="52"/>
  <c r="AN76" i="52"/>
  <c r="AM76" i="52"/>
  <c r="AL76" i="52"/>
  <c r="AK76" i="52"/>
  <c r="AJ76" i="52"/>
  <c r="AI76" i="52"/>
  <c r="AH76" i="52"/>
  <c r="AG76" i="52"/>
  <c r="AF76" i="52"/>
  <c r="AE76" i="52"/>
  <c r="AD76" i="52"/>
  <c r="AC76" i="52"/>
  <c r="AB76" i="52"/>
  <c r="AA76" i="52"/>
  <c r="Z76" i="52"/>
  <c r="Y76" i="52"/>
  <c r="X76" i="52"/>
  <c r="W76" i="52"/>
  <c r="V76" i="52"/>
  <c r="U76" i="52"/>
  <c r="T76" i="52"/>
  <c r="S76" i="52"/>
  <c r="R76" i="52"/>
  <c r="Q76" i="52"/>
  <c r="P76" i="52"/>
  <c r="O76" i="52"/>
  <c r="N76" i="52"/>
  <c r="M76" i="52"/>
  <c r="L76" i="52"/>
  <c r="K76" i="52"/>
  <c r="J76" i="52"/>
  <c r="I76" i="52"/>
  <c r="H76" i="52"/>
  <c r="G76" i="52"/>
  <c r="F76" i="52"/>
  <c r="E76" i="52"/>
  <c r="AO75" i="52"/>
  <c r="AN75" i="52"/>
  <c r="AM75" i="52"/>
  <c r="AL75" i="52"/>
  <c r="AK75" i="52"/>
  <c r="AJ75" i="52"/>
  <c r="AI75" i="52"/>
  <c r="AH75" i="52"/>
  <c r="AG75" i="52"/>
  <c r="AF75" i="52"/>
  <c r="AE75" i="52"/>
  <c r="AD75" i="52"/>
  <c r="AC75" i="52"/>
  <c r="AB75" i="52"/>
  <c r="AA75" i="52"/>
  <c r="Z75" i="52"/>
  <c r="Y75" i="52"/>
  <c r="X75" i="52"/>
  <c r="W75" i="52"/>
  <c r="V75" i="52"/>
  <c r="U75" i="52"/>
  <c r="T75" i="52"/>
  <c r="S75" i="52"/>
  <c r="R75" i="52"/>
  <c r="Q75" i="52"/>
  <c r="P75" i="52"/>
  <c r="O75" i="52"/>
  <c r="N75" i="52"/>
  <c r="M75" i="52"/>
  <c r="L75" i="52"/>
  <c r="K75" i="52"/>
  <c r="J75" i="52"/>
  <c r="I75" i="52"/>
  <c r="H75" i="52"/>
  <c r="G75" i="52"/>
  <c r="F75" i="52"/>
  <c r="E75" i="52"/>
  <c r="AO74" i="52"/>
  <c r="AN74" i="52"/>
  <c r="AM74" i="52"/>
  <c r="AL74" i="52"/>
  <c r="AK74" i="52"/>
  <c r="AJ74" i="52"/>
  <c r="AI74" i="52"/>
  <c r="AH74" i="52"/>
  <c r="AG74" i="52"/>
  <c r="AF74" i="52"/>
  <c r="AE74" i="52"/>
  <c r="AD74" i="52"/>
  <c r="AC74" i="52"/>
  <c r="AB74" i="52"/>
  <c r="AA74" i="52"/>
  <c r="Z74" i="52"/>
  <c r="Y74" i="52"/>
  <c r="X74" i="52"/>
  <c r="W74" i="52"/>
  <c r="V74" i="52"/>
  <c r="U74" i="52"/>
  <c r="T74" i="52"/>
  <c r="S74" i="52"/>
  <c r="R74" i="52"/>
  <c r="Q74" i="52"/>
  <c r="P74" i="52"/>
  <c r="O74" i="52"/>
  <c r="N74" i="52"/>
  <c r="M74" i="52"/>
  <c r="L74" i="52"/>
  <c r="K74" i="52"/>
  <c r="J74" i="52"/>
  <c r="I74" i="52"/>
  <c r="H74" i="52"/>
  <c r="G74" i="52"/>
  <c r="F74" i="52"/>
  <c r="E74" i="52"/>
  <c r="AO73" i="52"/>
  <c r="AN73" i="52"/>
  <c r="AM73" i="52"/>
  <c r="AL73" i="52"/>
  <c r="AK73" i="52"/>
  <c r="AJ73" i="52"/>
  <c r="AI73" i="52"/>
  <c r="AH73" i="52"/>
  <c r="AG73" i="52"/>
  <c r="AF73" i="52"/>
  <c r="AE73" i="52"/>
  <c r="AD73" i="52"/>
  <c r="AC73" i="52"/>
  <c r="AB73" i="52"/>
  <c r="AA73" i="52"/>
  <c r="Z73" i="52"/>
  <c r="Y73" i="52"/>
  <c r="X73" i="52"/>
  <c r="W73" i="52"/>
  <c r="V73" i="52"/>
  <c r="U73" i="52"/>
  <c r="T73" i="52"/>
  <c r="S73" i="52"/>
  <c r="R73" i="52"/>
  <c r="Q73" i="52"/>
  <c r="P73" i="52"/>
  <c r="O73" i="52"/>
  <c r="N73" i="52"/>
  <c r="M73" i="52"/>
  <c r="L73" i="52"/>
  <c r="K73" i="52"/>
  <c r="J73" i="52"/>
  <c r="I73" i="52"/>
  <c r="H73" i="52"/>
  <c r="G73" i="52"/>
  <c r="F73" i="52"/>
  <c r="E73" i="52"/>
  <c r="AO72" i="52"/>
  <c r="AN72" i="52"/>
  <c r="AM72" i="52"/>
  <c r="AL72" i="52"/>
  <c r="AK72" i="52"/>
  <c r="AJ72" i="52"/>
  <c r="AI72" i="52"/>
  <c r="AH72" i="52"/>
  <c r="AG72" i="52"/>
  <c r="AF72" i="52"/>
  <c r="AE72" i="52"/>
  <c r="AD72" i="52"/>
  <c r="AC72" i="52"/>
  <c r="AB72" i="52"/>
  <c r="AA72" i="52"/>
  <c r="Z72" i="52"/>
  <c r="Y72" i="52"/>
  <c r="X72" i="52"/>
  <c r="W72" i="52"/>
  <c r="V72" i="52"/>
  <c r="U72" i="52"/>
  <c r="T72" i="52"/>
  <c r="S72" i="52"/>
  <c r="R72" i="52"/>
  <c r="Q72" i="52"/>
  <c r="P72" i="52"/>
  <c r="O72" i="52"/>
  <c r="N72" i="52"/>
  <c r="M72" i="52"/>
  <c r="L72" i="52"/>
  <c r="K72" i="52"/>
  <c r="J72" i="52"/>
  <c r="I72" i="52"/>
  <c r="H72" i="52"/>
  <c r="G72" i="52"/>
  <c r="F72" i="52"/>
  <c r="E72" i="52"/>
  <c r="AO71" i="52"/>
  <c r="AN71" i="52"/>
  <c r="AM71" i="52"/>
  <c r="AL71" i="52"/>
  <c r="AK71" i="52"/>
  <c r="AJ71" i="52"/>
  <c r="AI71" i="52"/>
  <c r="AH71" i="52"/>
  <c r="AG71" i="52"/>
  <c r="AF71" i="52"/>
  <c r="AE71" i="52"/>
  <c r="AD71" i="52"/>
  <c r="AC71" i="52"/>
  <c r="AB71" i="52"/>
  <c r="AA71" i="52"/>
  <c r="Z71" i="52"/>
  <c r="Y71" i="52"/>
  <c r="X71" i="52"/>
  <c r="W71" i="52"/>
  <c r="V71" i="52"/>
  <c r="U71" i="52"/>
  <c r="T71" i="52"/>
  <c r="S71" i="52"/>
  <c r="R71" i="52"/>
  <c r="Q71" i="52"/>
  <c r="P71" i="52"/>
  <c r="O71" i="52"/>
  <c r="N71" i="52"/>
  <c r="M71" i="52"/>
  <c r="L71" i="52"/>
  <c r="K71" i="52"/>
  <c r="J71" i="52"/>
  <c r="I71" i="52"/>
  <c r="H71" i="52"/>
  <c r="G71" i="52"/>
  <c r="F71" i="52"/>
  <c r="E71" i="52"/>
  <c r="AO68" i="52"/>
  <c r="AN68" i="52"/>
  <c r="AM68" i="52"/>
  <c r="AL68" i="52"/>
  <c r="AK68" i="52"/>
  <c r="AJ68" i="52"/>
  <c r="AI68" i="52"/>
  <c r="AH68" i="52"/>
  <c r="AG68" i="52"/>
  <c r="AF68" i="52"/>
  <c r="AE68" i="52"/>
  <c r="AD68" i="52"/>
  <c r="AC68" i="52"/>
  <c r="AB68" i="52"/>
  <c r="AA68" i="52"/>
  <c r="Z68" i="52"/>
  <c r="Y68" i="52"/>
  <c r="X68" i="52"/>
  <c r="W68" i="52"/>
  <c r="V68" i="52"/>
  <c r="U68" i="52"/>
  <c r="T68" i="52"/>
  <c r="S68" i="52"/>
  <c r="R68" i="52"/>
  <c r="Q68" i="52"/>
  <c r="P68" i="52"/>
  <c r="O68" i="52"/>
  <c r="N68" i="52"/>
  <c r="M68" i="52"/>
  <c r="L68" i="52"/>
  <c r="K68" i="52"/>
  <c r="J68" i="52"/>
  <c r="I68" i="52"/>
  <c r="H68" i="52"/>
  <c r="G68" i="52"/>
  <c r="F68" i="52"/>
  <c r="AO67" i="52"/>
  <c r="AN67" i="52"/>
  <c r="AM67" i="52"/>
  <c r="AL67" i="52"/>
  <c r="AK67" i="52"/>
  <c r="AJ67" i="52"/>
  <c r="AI67" i="52"/>
  <c r="AH67" i="52"/>
  <c r="AG67" i="52"/>
  <c r="AF67" i="52"/>
  <c r="AE67" i="52"/>
  <c r="AD67" i="52"/>
  <c r="AC67" i="52"/>
  <c r="AB67" i="52"/>
  <c r="AA67" i="52"/>
  <c r="Z67" i="52"/>
  <c r="Y67" i="52"/>
  <c r="X67" i="52"/>
  <c r="W67" i="52"/>
  <c r="V67" i="52"/>
  <c r="U67" i="52"/>
  <c r="T67" i="52"/>
  <c r="S67" i="52"/>
  <c r="R67" i="52"/>
  <c r="Q67" i="52"/>
  <c r="P67" i="52"/>
  <c r="O67" i="52"/>
  <c r="N67" i="52"/>
  <c r="M67" i="52"/>
  <c r="L67" i="52"/>
  <c r="K67" i="52"/>
  <c r="J67" i="52"/>
  <c r="I67" i="52"/>
  <c r="H67" i="52"/>
  <c r="G67" i="52"/>
  <c r="F67" i="52"/>
  <c r="AO66" i="52"/>
  <c r="AN66" i="52"/>
  <c r="AM66" i="52"/>
  <c r="AL66" i="52"/>
  <c r="AK66" i="52"/>
  <c r="AJ66" i="52"/>
  <c r="AI66" i="52"/>
  <c r="AH66" i="52"/>
  <c r="AG66" i="52"/>
  <c r="AF66" i="52"/>
  <c r="AE66" i="52"/>
  <c r="AD66" i="52"/>
  <c r="AC66" i="52"/>
  <c r="AB66" i="52"/>
  <c r="AA66" i="52"/>
  <c r="Z66" i="52"/>
  <c r="Y66" i="52"/>
  <c r="X66" i="52"/>
  <c r="W66" i="52"/>
  <c r="V66" i="52"/>
  <c r="U66" i="52"/>
  <c r="T66" i="52"/>
  <c r="S66" i="52"/>
  <c r="R66" i="52"/>
  <c r="Q66" i="52"/>
  <c r="P66" i="52"/>
  <c r="O66" i="52"/>
  <c r="N66" i="52"/>
  <c r="M66" i="52"/>
  <c r="L66" i="52"/>
  <c r="K66" i="52"/>
  <c r="J66" i="52"/>
  <c r="I66" i="52"/>
  <c r="H66" i="52"/>
  <c r="G66" i="52"/>
  <c r="F66" i="52"/>
  <c r="AO65" i="52"/>
  <c r="AN65" i="52"/>
  <c r="AM65" i="52"/>
  <c r="AL65" i="52"/>
  <c r="AK65" i="52"/>
  <c r="AJ65" i="52"/>
  <c r="AI65" i="52"/>
  <c r="AH65" i="52"/>
  <c r="AG65" i="52"/>
  <c r="AF65" i="52"/>
  <c r="AE65" i="52"/>
  <c r="AD65" i="52"/>
  <c r="AC65" i="52"/>
  <c r="AB65" i="52"/>
  <c r="AA65" i="52"/>
  <c r="Z65" i="52"/>
  <c r="Y65" i="52"/>
  <c r="X65" i="52"/>
  <c r="W65" i="52"/>
  <c r="V65" i="52"/>
  <c r="U65" i="52"/>
  <c r="T65" i="52"/>
  <c r="S65" i="52"/>
  <c r="R65" i="52"/>
  <c r="Q65" i="52"/>
  <c r="P65" i="52"/>
  <c r="O65" i="52"/>
  <c r="N65" i="52"/>
  <c r="M65" i="52"/>
  <c r="L65" i="52"/>
  <c r="K65" i="52"/>
  <c r="J65" i="52"/>
  <c r="I65" i="52"/>
  <c r="H65" i="52"/>
  <c r="G65" i="52"/>
  <c r="F65" i="52"/>
  <c r="AO64" i="52"/>
  <c r="AN64" i="52"/>
  <c r="AM64" i="52"/>
  <c r="AL64" i="52"/>
  <c r="AK64" i="52"/>
  <c r="AJ64" i="52"/>
  <c r="AI64" i="52"/>
  <c r="AH64" i="52"/>
  <c r="AG64" i="52"/>
  <c r="AF64" i="52"/>
  <c r="AE64" i="52"/>
  <c r="AD64" i="52"/>
  <c r="AC64" i="52"/>
  <c r="AB64" i="52"/>
  <c r="AA64" i="52"/>
  <c r="Z64" i="52"/>
  <c r="Y64" i="52"/>
  <c r="X64" i="52"/>
  <c r="W64" i="52"/>
  <c r="V64" i="52"/>
  <c r="U64" i="52"/>
  <c r="T64" i="52"/>
  <c r="S64" i="52"/>
  <c r="R64" i="52"/>
  <c r="Q64" i="52"/>
  <c r="P64" i="52"/>
  <c r="O64" i="52"/>
  <c r="N64" i="52"/>
  <c r="M64" i="52"/>
  <c r="L64" i="52"/>
  <c r="K64" i="52"/>
  <c r="J64" i="52"/>
  <c r="I64" i="52"/>
  <c r="H64" i="52"/>
  <c r="G64" i="52"/>
  <c r="F64" i="52"/>
  <c r="AO59" i="52"/>
  <c r="AN59" i="52"/>
  <c r="AM59" i="52"/>
  <c r="AL59" i="52"/>
  <c r="AK59" i="52"/>
  <c r="AJ59" i="52"/>
  <c r="AI59" i="52"/>
  <c r="AH59" i="52"/>
  <c r="AG59" i="52"/>
  <c r="AF59" i="52"/>
  <c r="AE59" i="52"/>
  <c r="AD59" i="52"/>
  <c r="AC59" i="52"/>
  <c r="AB59" i="52"/>
  <c r="AA59" i="52"/>
  <c r="Z59" i="52"/>
  <c r="Y59" i="52"/>
  <c r="X59" i="52"/>
  <c r="W59" i="52"/>
  <c r="V59" i="52"/>
  <c r="U59" i="52"/>
  <c r="T59" i="52"/>
  <c r="S59" i="52"/>
  <c r="R59" i="52"/>
  <c r="Q59" i="52"/>
  <c r="P59" i="52"/>
  <c r="O59" i="52"/>
  <c r="N59" i="52"/>
  <c r="M59" i="52"/>
  <c r="L59" i="52"/>
  <c r="K59" i="52"/>
  <c r="J59" i="52"/>
  <c r="I59" i="52"/>
  <c r="H59" i="52"/>
  <c r="G59" i="52"/>
  <c r="F59"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O58" i="52"/>
  <c r="N58" i="52"/>
  <c r="M58" i="52"/>
  <c r="L58" i="52"/>
  <c r="K58" i="52"/>
  <c r="J58" i="52"/>
  <c r="I58" i="52"/>
  <c r="H58" i="52"/>
  <c r="G58" i="52"/>
  <c r="F58" i="52"/>
  <c r="AO57" i="52"/>
  <c r="AN57" i="52"/>
  <c r="AM57" i="52"/>
  <c r="AL57" i="52"/>
  <c r="AK57" i="52"/>
  <c r="AJ57" i="52"/>
  <c r="AI57" i="52"/>
  <c r="AH57" i="52"/>
  <c r="AG57" i="52"/>
  <c r="AF57" i="52"/>
  <c r="AE57" i="52"/>
  <c r="AD57" i="52"/>
  <c r="AC57" i="52"/>
  <c r="AB57" i="52"/>
  <c r="AA57" i="52"/>
  <c r="Z57" i="52"/>
  <c r="Y57" i="52"/>
  <c r="X57" i="52"/>
  <c r="W57" i="52"/>
  <c r="V57" i="52"/>
  <c r="U57" i="52"/>
  <c r="T57" i="52"/>
  <c r="S57" i="52"/>
  <c r="R57" i="52"/>
  <c r="Q57" i="52"/>
  <c r="P57" i="52"/>
  <c r="O57" i="52"/>
  <c r="N57" i="52"/>
  <c r="M57" i="52"/>
  <c r="L57" i="52"/>
  <c r="K57" i="52"/>
  <c r="J57" i="52"/>
  <c r="I57" i="52"/>
  <c r="H57" i="52"/>
  <c r="G57" i="52"/>
  <c r="F57" i="52"/>
  <c r="AO56" i="52"/>
  <c r="AN56" i="52"/>
  <c r="AM56" i="52"/>
  <c r="AL56" i="52"/>
  <c r="AK56" i="52"/>
  <c r="AJ56" i="52"/>
  <c r="AI56" i="52"/>
  <c r="AH56" i="52"/>
  <c r="AG56" i="52"/>
  <c r="AF56" i="52"/>
  <c r="AE56" i="52"/>
  <c r="AD56" i="52"/>
  <c r="AC56" i="52"/>
  <c r="AB56" i="52"/>
  <c r="AA56" i="52"/>
  <c r="Z56" i="52"/>
  <c r="Y56" i="52"/>
  <c r="X56" i="52"/>
  <c r="W56" i="52"/>
  <c r="V56" i="52"/>
  <c r="U56" i="52"/>
  <c r="T56" i="52"/>
  <c r="S56" i="52"/>
  <c r="R56" i="52"/>
  <c r="Q56" i="52"/>
  <c r="P56" i="52"/>
  <c r="O56" i="52"/>
  <c r="N56" i="52"/>
  <c r="M56" i="52"/>
  <c r="L56" i="52"/>
  <c r="K56" i="52"/>
  <c r="J56" i="52"/>
  <c r="I56" i="52"/>
  <c r="H56" i="52"/>
  <c r="G56" i="52"/>
  <c r="F56"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O55" i="52"/>
  <c r="N55" i="52"/>
  <c r="M55" i="52"/>
  <c r="L55" i="52"/>
  <c r="K55" i="52"/>
  <c r="J55" i="52"/>
  <c r="I55" i="52"/>
  <c r="H55" i="52"/>
  <c r="G55" i="52"/>
  <c r="F55" i="52"/>
  <c r="AO50" i="52"/>
  <c r="AN50" i="52"/>
  <c r="AM50" i="52"/>
  <c r="AL50" i="52"/>
  <c r="AK50" i="52"/>
  <c r="AJ50" i="52"/>
  <c r="AI50" i="52"/>
  <c r="AH50" i="52"/>
  <c r="AG50" i="52"/>
  <c r="AF50" i="52"/>
  <c r="AE50" i="52"/>
  <c r="AD50" i="52"/>
  <c r="AC50" i="52"/>
  <c r="AB50" i="52"/>
  <c r="AA50" i="52"/>
  <c r="Z50" i="52"/>
  <c r="Y50" i="52"/>
  <c r="X50" i="52"/>
  <c r="W50" i="52"/>
  <c r="V50" i="52"/>
  <c r="U50" i="52"/>
  <c r="T50" i="52"/>
  <c r="S50" i="52"/>
  <c r="R50" i="52"/>
  <c r="Q50" i="52"/>
  <c r="P50" i="52"/>
  <c r="O50" i="52"/>
  <c r="N50" i="52"/>
  <c r="M50" i="52"/>
  <c r="L50" i="52"/>
  <c r="K50" i="52"/>
  <c r="J50" i="52"/>
  <c r="I50" i="52"/>
  <c r="H50" i="52"/>
  <c r="G50" i="52"/>
  <c r="F50"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O49" i="52"/>
  <c r="N49" i="52"/>
  <c r="M49" i="52"/>
  <c r="L49" i="52"/>
  <c r="K49" i="52"/>
  <c r="J49" i="52"/>
  <c r="I49" i="52"/>
  <c r="H49" i="52"/>
  <c r="G49" i="52"/>
  <c r="F49" i="52"/>
  <c r="AO48" i="52"/>
  <c r="AN48" i="52"/>
  <c r="AM48" i="52"/>
  <c r="AL48" i="52"/>
  <c r="AK48" i="52"/>
  <c r="AJ48" i="52"/>
  <c r="AI48" i="52"/>
  <c r="AH48" i="52"/>
  <c r="AG48" i="52"/>
  <c r="AF48" i="52"/>
  <c r="AE48" i="52"/>
  <c r="AD48" i="52"/>
  <c r="AC48" i="52"/>
  <c r="AB48" i="52"/>
  <c r="AA48" i="52"/>
  <c r="Z48" i="52"/>
  <c r="Y48" i="52"/>
  <c r="X48" i="52"/>
  <c r="W48" i="52"/>
  <c r="V48" i="52"/>
  <c r="U48" i="52"/>
  <c r="T48" i="52"/>
  <c r="S48" i="52"/>
  <c r="R48" i="52"/>
  <c r="Q48" i="52"/>
  <c r="P48" i="52"/>
  <c r="O48" i="52"/>
  <c r="N48" i="52"/>
  <c r="M48" i="52"/>
  <c r="L48" i="52"/>
  <c r="K48" i="52"/>
  <c r="J48" i="52"/>
  <c r="I48" i="52"/>
  <c r="H48" i="52"/>
  <c r="G48" i="52"/>
  <c r="F48" i="52"/>
  <c r="AO47" i="52"/>
  <c r="AN47" i="52"/>
  <c r="AM47" i="52"/>
  <c r="AL47" i="52"/>
  <c r="AK47" i="52"/>
  <c r="AJ47" i="52"/>
  <c r="AI47" i="52"/>
  <c r="AH47" i="52"/>
  <c r="AG47" i="52"/>
  <c r="AF47" i="52"/>
  <c r="AE47" i="52"/>
  <c r="AD47" i="52"/>
  <c r="AC47" i="52"/>
  <c r="AB47" i="52"/>
  <c r="AA47" i="52"/>
  <c r="Z47" i="52"/>
  <c r="Y47" i="52"/>
  <c r="X47" i="52"/>
  <c r="W47" i="52"/>
  <c r="V47" i="52"/>
  <c r="U47" i="52"/>
  <c r="T47" i="52"/>
  <c r="S47" i="52"/>
  <c r="R47" i="52"/>
  <c r="Q47" i="52"/>
  <c r="P47" i="52"/>
  <c r="O47" i="52"/>
  <c r="N47" i="52"/>
  <c r="M47" i="52"/>
  <c r="L47" i="52"/>
  <c r="K47" i="52"/>
  <c r="J47" i="52"/>
  <c r="I47" i="52"/>
  <c r="H47" i="52"/>
  <c r="G47" i="52"/>
  <c r="F47"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O46" i="52"/>
  <c r="N46" i="52"/>
  <c r="M46" i="52"/>
  <c r="L46" i="52"/>
  <c r="K46" i="52"/>
  <c r="J46" i="52"/>
  <c r="I46" i="52"/>
  <c r="H46" i="52"/>
  <c r="G46" i="52"/>
  <c r="F46"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O40" i="52"/>
  <c r="N40" i="52"/>
  <c r="M40" i="52"/>
  <c r="L40" i="52"/>
  <c r="K40" i="52"/>
  <c r="J40" i="52"/>
  <c r="I40" i="52"/>
  <c r="H40" i="52"/>
  <c r="G40" i="52"/>
  <c r="F40" i="52"/>
  <c r="AO39" i="52"/>
  <c r="AN39" i="52"/>
  <c r="AM39" i="52"/>
  <c r="AL39" i="52"/>
  <c r="AK39" i="52"/>
  <c r="AJ39" i="52"/>
  <c r="AI39" i="52"/>
  <c r="AH39" i="52"/>
  <c r="AG39" i="52"/>
  <c r="AF39" i="52"/>
  <c r="AE39" i="52"/>
  <c r="AD39" i="52"/>
  <c r="AC39" i="52"/>
  <c r="AB39" i="52"/>
  <c r="AA39" i="52"/>
  <c r="Z39" i="52"/>
  <c r="Y39" i="52"/>
  <c r="X39" i="52"/>
  <c r="W39" i="52"/>
  <c r="V39" i="52"/>
  <c r="U39" i="52"/>
  <c r="T39" i="52"/>
  <c r="S39" i="52"/>
  <c r="R39" i="52"/>
  <c r="Q39" i="52"/>
  <c r="P39" i="52"/>
  <c r="O39" i="52"/>
  <c r="N39" i="52"/>
  <c r="M39" i="52"/>
  <c r="L39" i="52"/>
  <c r="K39" i="52"/>
  <c r="J39" i="52"/>
  <c r="I39" i="52"/>
  <c r="H39" i="52"/>
  <c r="G39" i="52"/>
  <c r="F39" i="52"/>
  <c r="AO38" i="52"/>
  <c r="AN38" i="52"/>
  <c r="AM38" i="52"/>
  <c r="AL38" i="52"/>
  <c r="AK38" i="52"/>
  <c r="AJ38" i="52"/>
  <c r="AI38" i="52"/>
  <c r="AH38" i="52"/>
  <c r="AG38" i="52"/>
  <c r="AF38" i="52"/>
  <c r="AE38" i="52"/>
  <c r="AD38" i="52"/>
  <c r="AC38" i="52"/>
  <c r="AB38" i="52"/>
  <c r="AA38" i="52"/>
  <c r="Z38" i="52"/>
  <c r="Y38" i="52"/>
  <c r="X38" i="52"/>
  <c r="W38" i="52"/>
  <c r="V38" i="52"/>
  <c r="U38" i="52"/>
  <c r="T38" i="52"/>
  <c r="S38" i="52"/>
  <c r="R38" i="52"/>
  <c r="Q38" i="52"/>
  <c r="P38" i="52"/>
  <c r="O38" i="52"/>
  <c r="N38" i="52"/>
  <c r="M38" i="52"/>
  <c r="L38" i="52"/>
  <c r="K38" i="52"/>
  <c r="J38" i="52"/>
  <c r="I38" i="52"/>
  <c r="H38" i="52"/>
  <c r="G38" i="52"/>
  <c r="F38"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O37" i="52"/>
  <c r="N37" i="52"/>
  <c r="M37" i="52"/>
  <c r="L37" i="52"/>
  <c r="K37" i="52"/>
  <c r="J37" i="52"/>
  <c r="I37" i="52"/>
  <c r="H37" i="52"/>
  <c r="G37" i="52"/>
  <c r="F37" i="52"/>
  <c r="AO36" i="52"/>
  <c r="AN36" i="52"/>
  <c r="AM36" i="52"/>
  <c r="AL36" i="52"/>
  <c r="AK36" i="52"/>
  <c r="AJ36" i="52"/>
  <c r="AI36" i="52"/>
  <c r="AH36" i="52"/>
  <c r="AG36" i="52"/>
  <c r="AF36" i="52"/>
  <c r="AE36" i="52"/>
  <c r="AD36" i="52"/>
  <c r="AC36" i="52"/>
  <c r="AB36" i="52"/>
  <c r="AA36" i="52"/>
  <c r="Z36" i="52"/>
  <c r="Y36" i="52"/>
  <c r="X36" i="52"/>
  <c r="W36" i="52"/>
  <c r="V36" i="52"/>
  <c r="U36" i="52"/>
  <c r="T36" i="52"/>
  <c r="S36" i="52"/>
  <c r="R36" i="52"/>
  <c r="Q36" i="52"/>
  <c r="P36" i="52"/>
  <c r="O36" i="52"/>
  <c r="N36" i="52"/>
  <c r="M36" i="52"/>
  <c r="L36" i="52"/>
  <c r="K36" i="52"/>
  <c r="J36" i="52"/>
  <c r="I36" i="52"/>
  <c r="H36" i="52"/>
  <c r="G36" i="52"/>
  <c r="F36"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O31" i="52"/>
  <c r="N31" i="52"/>
  <c r="M31" i="52"/>
  <c r="L31" i="52"/>
  <c r="K31" i="52"/>
  <c r="J31" i="52"/>
  <c r="I31" i="52"/>
  <c r="H31" i="52"/>
  <c r="G31" i="52"/>
  <c r="F31" i="52"/>
  <c r="AO30" i="52"/>
  <c r="AN30" i="52"/>
  <c r="AM30" i="52"/>
  <c r="AL30" i="52"/>
  <c r="AK30" i="52"/>
  <c r="AJ30" i="52"/>
  <c r="AI30" i="52"/>
  <c r="AH30" i="52"/>
  <c r="AG30" i="52"/>
  <c r="AF30" i="52"/>
  <c r="AE30" i="52"/>
  <c r="AD30" i="52"/>
  <c r="AC30" i="52"/>
  <c r="AB30" i="52"/>
  <c r="AA30" i="52"/>
  <c r="Z30" i="52"/>
  <c r="Y30" i="52"/>
  <c r="X30" i="52"/>
  <c r="W30" i="52"/>
  <c r="V30" i="52"/>
  <c r="U30" i="52"/>
  <c r="T30" i="52"/>
  <c r="S30" i="52"/>
  <c r="R30" i="52"/>
  <c r="Q30" i="52"/>
  <c r="P30" i="52"/>
  <c r="O30" i="52"/>
  <c r="N30" i="52"/>
  <c r="M30" i="52"/>
  <c r="L30" i="52"/>
  <c r="K30" i="52"/>
  <c r="J30" i="52"/>
  <c r="I30" i="52"/>
  <c r="H30" i="52"/>
  <c r="G30" i="52"/>
  <c r="F30" i="52"/>
  <c r="AO29" i="52"/>
  <c r="AN29" i="52"/>
  <c r="AM29" i="52"/>
  <c r="AL29" i="52"/>
  <c r="AK29" i="52"/>
  <c r="AJ29" i="52"/>
  <c r="AI29" i="52"/>
  <c r="AH29" i="52"/>
  <c r="AG29" i="52"/>
  <c r="AF29" i="52"/>
  <c r="AE29" i="52"/>
  <c r="AD29" i="52"/>
  <c r="AC29" i="52"/>
  <c r="AB29" i="52"/>
  <c r="AA29" i="52"/>
  <c r="Z29" i="52"/>
  <c r="Y29" i="52"/>
  <c r="X29" i="52"/>
  <c r="W29" i="52"/>
  <c r="V29" i="52"/>
  <c r="U29" i="52"/>
  <c r="T29" i="52"/>
  <c r="S29" i="52"/>
  <c r="R29" i="52"/>
  <c r="Q29" i="52"/>
  <c r="P29" i="52"/>
  <c r="O29" i="52"/>
  <c r="N29" i="52"/>
  <c r="M29" i="52"/>
  <c r="L29" i="52"/>
  <c r="K29" i="52"/>
  <c r="J29" i="52"/>
  <c r="I29" i="52"/>
  <c r="H29" i="52"/>
  <c r="G29" i="52"/>
  <c r="F29"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O28" i="52"/>
  <c r="N28" i="52"/>
  <c r="M28" i="52"/>
  <c r="L28" i="52"/>
  <c r="K28" i="52"/>
  <c r="J28" i="52"/>
  <c r="I28" i="52"/>
  <c r="H28" i="52"/>
  <c r="G28" i="52"/>
  <c r="F28" i="52"/>
  <c r="AO27" i="52"/>
  <c r="AN27" i="52"/>
  <c r="AM27" i="52"/>
  <c r="AL27" i="52"/>
  <c r="AK27" i="52"/>
  <c r="AJ27" i="52"/>
  <c r="AI27" i="52"/>
  <c r="AH27" i="52"/>
  <c r="AG27" i="52"/>
  <c r="AF27" i="52"/>
  <c r="AE27" i="52"/>
  <c r="AD27" i="52"/>
  <c r="AC27" i="52"/>
  <c r="AB27" i="52"/>
  <c r="AA27" i="52"/>
  <c r="Z27" i="52"/>
  <c r="Y27" i="52"/>
  <c r="X27" i="52"/>
  <c r="W27" i="52"/>
  <c r="V27" i="52"/>
  <c r="U27" i="52"/>
  <c r="T27" i="52"/>
  <c r="S27" i="52"/>
  <c r="R27" i="52"/>
  <c r="Q27" i="52"/>
  <c r="P27" i="52"/>
  <c r="O27" i="52"/>
  <c r="N27" i="52"/>
  <c r="M27" i="52"/>
  <c r="L27" i="52"/>
  <c r="K27" i="52"/>
  <c r="J27" i="52"/>
  <c r="I27" i="52"/>
  <c r="H27" i="52"/>
  <c r="G27" i="52"/>
  <c r="F27" i="52"/>
  <c r="AO22" i="52"/>
  <c r="AN22" i="52"/>
  <c r="AM22" i="52"/>
  <c r="AL22" i="52"/>
  <c r="AK22" i="52"/>
  <c r="AJ22" i="52"/>
  <c r="AI22" i="52"/>
  <c r="AH22" i="52"/>
  <c r="AG22" i="52"/>
  <c r="AF22" i="52"/>
  <c r="AE22" i="52"/>
  <c r="AD22" i="52"/>
  <c r="AC22" i="52"/>
  <c r="AB22" i="52"/>
  <c r="AA22" i="52"/>
  <c r="Z22" i="52"/>
  <c r="Y22" i="52"/>
  <c r="X22" i="52"/>
  <c r="W22" i="52"/>
  <c r="V22" i="52"/>
  <c r="U22" i="52"/>
  <c r="T22" i="52"/>
  <c r="S22" i="52"/>
  <c r="R22" i="52"/>
  <c r="Q22" i="52"/>
  <c r="P22" i="52"/>
  <c r="O22" i="52"/>
  <c r="N22" i="52"/>
  <c r="M22" i="52"/>
  <c r="L22" i="52"/>
  <c r="K22" i="52"/>
  <c r="J22" i="52"/>
  <c r="I22" i="52"/>
  <c r="H22" i="52"/>
  <c r="G22" i="52"/>
  <c r="F22" i="52"/>
  <c r="AO21" i="52"/>
  <c r="AN21" i="52"/>
  <c r="AM21" i="52"/>
  <c r="AL21" i="52"/>
  <c r="AK21" i="52"/>
  <c r="AJ21" i="52"/>
  <c r="AI21" i="52"/>
  <c r="AH21" i="52"/>
  <c r="AG21" i="52"/>
  <c r="AF21" i="52"/>
  <c r="AE21" i="52"/>
  <c r="AD21" i="52"/>
  <c r="AC21" i="52"/>
  <c r="AB21" i="52"/>
  <c r="AA21" i="52"/>
  <c r="Z21" i="52"/>
  <c r="Y21" i="52"/>
  <c r="X21" i="52"/>
  <c r="W21" i="52"/>
  <c r="V21" i="52"/>
  <c r="U21" i="52"/>
  <c r="T21" i="52"/>
  <c r="S21" i="52"/>
  <c r="R21" i="52"/>
  <c r="Q21" i="52"/>
  <c r="P21" i="52"/>
  <c r="O21" i="52"/>
  <c r="N21" i="52"/>
  <c r="M21" i="52"/>
  <c r="L21" i="52"/>
  <c r="K21" i="52"/>
  <c r="J21" i="52"/>
  <c r="I21" i="52"/>
  <c r="H21" i="52"/>
  <c r="G21" i="52"/>
  <c r="F21" i="52"/>
  <c r="AO20" i="52"/>
  <c r="AN20" i="52"/>
  <c r="AM20" i="52"/>
  <c r="AL20" i="52"/>
  <c r="AK20" i="52"/>
  <c r="AJ20" i="52"/>
  <c r="AI20" i="52"/>
  <c r="AH20" i="52"/>
  <c r="AG20" i="52"/>
  <c r="AF20" i="52"/>
  <c r="AE20" i="52"/>
  <c r="AD20" i="52"/>
  <c r="AC20" i="52"/>
  <c r="AB20" i="52"/>
  <c r="AA20" i="52"/>
  <c r="Z20" i="52"/>
  <c r="Y20" i="52"/>
  <c r="X20" i="52"/>
  <c r="W20" i="52"/>
  <c r="V20" i="52"/>
  <c r="U20" i="52"/>
  <c r="T20" i="52"/>
  <c r="S20" i="52"/>
  <c r="R20" i="52"/>
  <c r="Q20" i="52"/>
  <c r="P20" i="52"/>
  <c r="O20" i="52"/>
  <c r="N20" i="52"/>
  <c r="M20" i="52"/>
  <c r="L20" i="52"/>
  <c r="K20" i="52"/>
  <c r="J20" i="52"/>
  <c r="I20" i="52"/>
  <c r="H20" i="52"/>
  <c r="G20" i="52"/>
  <c r="F20" i="52"/>
  <c r="AO19" i="52"/>
  <c r="AN19" i="52"/>
  <c r="AM19" i="52"/>
  <c r="AL19" i="52"/>
  <c r="AK19" i="52"/>
  <c r="AJ19" i="52"/>
  <c r="AI19" i="52"/>
  <c r="AH19" i="52"/>
  <c r="AG19" i="52"/>
  <c r="AF19" i="52"/>
  <c r="AE19" i="52"/>
  <c r="AD19" i="52"/>
  <c r="AC19" i="52"/>
  <c r="AB19" i="52"/>
  <c r="AA19" i="52"/>
  <c r="Z19" i="52"/>
  <c r="Y19" i="52"/>
  <c r="X19" i="52"/>
  <c r="W19" i="52"/>
  <c r="V19" i="52"/>
  <c r="U19" i="52"/>
  <c r="T19" i="52"/>
  <c r="S19" i="52"/>
  <c r="R19" i="52"/>
  <c r="Q19" i="52"/>
  <c r="P19" i="52"/>
  <c r="O19" i="52"/>
  <c r="N19" i="52"/>
  <c r="M19" i="52"/>
  <c r="L19" i="52"/>
  <c r="K19" i="52"/>
  <c r="J19" i="52"/>
  <c r="I19" i="52"/>
  <c r="H19" i="52"/>
  <c r="G19" i="52"/>
  <c r="F19" i="52"/>
  <c r="AO18" i="52"/>
  <c r="AN18" i="52"/>
  <c r="AM18" i="52"/>
  <c r="AL18" i="52"/>
  <c r="AK18" i="52"/>
  <c r="AJ18" i="52"/>
  <c r="AI18" i="52"/>
  <c r="AH18" i="52"/>
  <c r="AG18" i="52"/>
  <c r="AF18" i="52"/>
  <c r="AE18" i="52"/>
  <c r="AD18" i="52"/>
  <c r="AC18" i="52"/>
  <c r="AB18" i="52"/>
  <c r="AA18" i="52"/>
  <c r="Z18" i="52"/>
  <c r="Y18" i="52"/>
  <c r="X18" i="52"/>
  <c r="W18" i="52"/>
  <c r="V18" i="52"/>
  <c r="U18" i="52"/>
  <c r="T18" i="52"/>
  <c r="S18" i="52"/>
  <c r="R18" i="52"/>
  <c r="Q18" i="52"/>
  <c r="P18" i="52"/>
  <c r="O18" i="52"/>
  <c r="N18" i="52"/>
  <c r="M18" i="52"/>
  <c r="L18" i="52"/>
  <c r="K18" i="52"/>
  <c r="J18" i="52"/>
  <c r="I18" i="52"/>
  <c r="H18" i="52"/>
  <c r="G18" i="52"/>
  <c r="F18" i="52"/>
  <c r="AP124" i="100"/>
  <c r="AQ124" i="100" s="1"/>
  <c r="C124" i="100"/>
  <c r="AP123" i="100"/>
  <c r="AQ123" i="100" s="1"/>
  <c r="C123" i="100"/>
  <c r="AP122" i="100"/>
  <c r="AQ122" i="100" s="1"/>
  <c r="C122" i="100"/>
  <c r="AP121" i="100"/>
  <c r="AQ121" i="100" s="1"/>
  <c r="C121" i="100"/>
  <c r="AP120" i="100"/>
  <c r="AQ120" i="100" s="1"/>
  <c r="AP119" i="100"/>
  <c r="AQ119" i="100" s="1"/>
  <c r="AP118" i="100"/>
  <c r="AQ118" i="100" s="1"/>
  <c r="AP117" i="100"/>
  <c r="AQ117" i="100" s="1"/>
  <c r="C117" i="100"/>
  <c r="AP116" i="100"/>
  <c r="AQ116" i="100" s="1"/>
  <c r="AQ115" i="100"/>
  <c r="AP115" i="100"/>
  <c r="AP114" i="100"/>
  <c r="AQ114" i="100" s="1"/>
  <c r="AQ113" i="100"/>
  <c r="AP113" i="100"/>
  <c r="C113" i="100"/>
  <c r="AP112" i="100"/>
  <c r="AQ112" i="100" s="1"/>
  <c r="AP111" i="100"/>
  <c r="AQ111" i="100" s="1"/>
  <c r="AP110" i="100"/>
  <c r="AQ110" i="100" s="1"/>
  <c r="AP109" i="100"/>
  <c r="AQ109" i="100" s="1"/>
  <c r="C109" i="100"/>
  <c r="AQ108" i="100"/>
  <c r="AP108" i="100"/>
  <c r="AP107" i="100"/>
  <c r="AQ107" i="100" s="1"/>
  <c r="AQ106" i="100"/>
  <c r="AP106" i="100"/>
  <c r="AP105" i="100"/>
  <c r="AQ105" i="100" s="1"/>
  <c r="C105" i="100"/>
  <c r="AP104" i="100"/>
  <c r="AQ104" i="100" s="1"/>
  <c r="AP103" i="100"/>
  <c r="AQ103" i="100" s="1"/>
  <c r="AP102" i="100"/>
  <c r="AQ102" i="100" s="1"/>
  <c r="AP101" i="100"/>
  <c r="AQ101" i="100" s="1"/>
  <c r="C101" i="100"/>
  <c r="AP100" i="100"/>
  <c r="AQ100" i="100" s="1"/>
  <c r="AQ99" i="100"/>
  <c r="AP99" i="100"/>
  <c r="AP98" i="100"/>
  <c r="AQ98" i="100" s="1"/>
  <c r="AQ97" i="100"/>
  <c r="AP97" i="100"/>
  <c r="C97" i="100"/>
  <c r="AP96" i="100"/>
  <c r="AQ96" i="100" s="1"/>
  <c r="AP95" i="100"/>
  <c r="AQ95" i="100" s="1"/>
  <c r="AP94" i="100"/>
  <c r="AQ94" i="100" s="1"/>
  <c r="AP93" i="100"/>
  <c r="AQ93" i="100" s="1"/>
  <c r="C93" i="100"/>
  <c r="AQ92" i="100"/>
  <c r="AP92" i="100"/>
  <c r="AP91" i="100"/>
  <c r="AQ91" i="100" s="1"/>
  <c r="AQ90" i="100"/>
  <c r="AP90" i="100"/>
  <c r="AP89" i="100"/>
  <c r="AQ89" i="100" s="1"/>
  <c r="AQ88" i="100"/>
  <c r="AP88" i="100"/>
  <c r="AP87" i="100"/>
  <c r="AQ87" i="100" s="1"/>
  <c r="AQ86" i="100"/>
  <c r="AP86" i="100"/>
  <c r="AP85" i="100"/>
  <c r="AQ85" i="100" s="1"/>
  <c r="AP84" i="100"/>
  <c r="AQ84" i="100" s="1"/>
  <c r="AP83" i="100"/>
  <c r="AQ83" i="100" s="1"/>
  <c r="AP82" i="100"/>
  <c r="AQ82" i="100" s="1"/>
  <c r="AP81" i="100"/>
  <c r="AQ81" i="100" s="1"/>
  <c r="C81" i="100"/>
  <c r="AP80" i="100"/>
  <c r="AQ80" i="100" s="1"/>
  <c r="AP79" i="100"/>
  <c r="AQ79" i="100" s="1"/>
  <c r="AP78" i="100"/>
  <c r="AQ78" i="100" s="1"/>
  <c r="AP77" i="100"/>
  <c r="AQ77" i="100" s="1"/>
  <c r="AP76" i="100"/>
  <c r="AQ76" i="100" s="1"/>
  <c r="AP75" i="100"/>
  <c r="AQ75" i="100" s="1"/>
  <c r="AP74" i="100"/>
  <c r="AQ74" i="100" s="1"/>
  <c r="AP73" i="100"/>
  <c r="AQ73" i="100" s="1"/>
  <c r="AP72" i="100"/>
  <c r="AQ72" i="100" s="1"/>
  <c r="AP71" i="100"/>
  <c r="AQ71" i="100" s="1"/>
  <c r="AP70" i="100"/>
  <c r="AQ70" i="100" s="1"/>
  <c r="C70" i="100"/>
  <c r="AQ69" i="100"/>
  <c r="AP69" i="100"/>
  <c r="AP68" i="100"/>
  <c r="E68" i="100"/>
  <c r="AQ68" i="100" s="1"/>
  <c r="D68" i="100"/>
  <c r="C68" i="100"/>
  <c r="AP67" i="100"/>
  <c r="AQ67" i="100" s="1"/>
  <c r="E67" i="100"/>
  <c r="D67" i="100"/>
  <c r="C67" i="100"/>
  <c r="AQ66" i="100"/>
  <c r="AP66" i="100"/>
  <c r="E66" i="100"/>
  <c r="D66" i="100"/>
  <c r="C66" i="100"/>
  <c r="AP65" i="100"/>
  <c r="E65" i="100"/>
  <c r="AQ65" i="100" s="1"/>
  <c r="D65" i="100"/>
  <c r="C65" i="100"/>
  <c r="AP64" i="100"/>
  <c r="E64" i="100"/>
  <c r="AQ64" i="100" s="1"/>
  <c r="D64" i="100"/>
  <c r="C64" i="100"/>
  <c r="AO63" i="100"/>
  <c r="AN63" i="100"/>
  <c r="AM63" i="100"/>
  <c r="AL63" i="100"/>
  <c r="AK63" i="100"/>
  <c r="AJ63" i="100"/>
  <c r="AI63" i="100"/>
  <c r="AH63" i="100"/>
  <c r="AG63" i="100"/>
  <c r="AF63" i="100"/>
  <c r="AE63" i="100"/>
  <c r="AD63" i="100"/>
  <c r="AC63" i="100"/>
  <c r="AB63" i="100"/>
  <c r="AA63" i="100"/>
  <c r="Z63" i="100"/>
  <c r="Y63" i="100"/>
  <c r="X63" i="100"/>
  <c r="W63" i="100"/>
  <c r="V63" i="100"/>
  <c r="U63" i="100"/>
  <c r="T63" i="100"/>
  <c r="S63" i="100"/>
  <c r="R63" i="100"/>
  <c r="Q63" i="100"/>
  <c r="P63" i="100"/>
  <c r="O63" i="100"/>
  <c r="N63" i="100"/>
  <c r="M63" i="100"/>
  <c r="L63" i="100"/>
  <c r="K63" i="100"/>
  <c r="J63" i="100"/>
  <c r="I63" i="100"/>
  <c r="H63" i="100"/>
  <c r="G63" i="100"/>
  <c r="F63" i="100"/>
  <c r="E63" i="100"/>
  <c r="D63" i="100"/>
  <c r="C63" i="100"/>
  <c r="B63" i="100"/>
  <c r="AO62" i="100"/>
  <c r="AN62" i="100"/>
  <c r="AM62" i="100"/>
  <c r="AL62" i="100"/>
  <c r="AK62" i="100"/>
  <c r="AJ62" i="100"/>
  <c r="AI62" i="100"/>
  <c r="AH62" i="100"/>
  <c r="AG62" i="100"/>
  <c r="AF62" i="100"/>
  <c r="AE62" i="100"/>
  <c r="AD62" i="100"/>
  <c r="AC62" i="100"/>
  <c r="AB62" i="100"/>
  <c r="AA62" i="100"/>
  <c r="Z62" i="100"/>
  <c r="Y62" i="100"/>
  <c r="X62" i="100"/>
  <c r="W62" i="100"/>
  <c r="V62" i="100"/>
  <c r="U62" i="100"/>
  <c r="T62" i="100"/>
  <c r="S62" i="100"/>
  <c r="R62" i="100"/>
  <c r="Q62" i="100"/>
  <c r="P62" i="100"/>
  <c r="O62" i="100"/>
  <c r="N62" i="100"/>
  <c r="M62" i="100"/>
  <c r="L62" i="100"/>
  <c r="K62" i="100"/>
  <c r="J62" i="100"/>
  <c r="I62" i="100"/>
  <c r="H62" i="100"/>
  <c r="G62" i="100"/>
  <c r="F62" i="100"/>
  <c r="E62" i="100"/>
  <c r="D62" i="100"/>
  <c r="C62" i="100"/>
  <c r="B62" i="100"/>
  <c r="AO61" i="100"/>
  <c r="AN61" i="100"/>
  <c r="AM61" i="100"/>
  <c r="AL61" i="100"/>
  <c r="AK61" i="100"/>
  <c r="AJ61" i="100"/>
  <c r="AI61" i="100"/>
  <c r="AH61" i="100"/>
  <c r="AG61" i="100"/>
  <c r="AF61" i="100"/>
  <c r="AE61" i="100"/>
  <c r="AD61" i="100"/>
  <c r="AC61" i="100"/>
  <c r="AB61" i="100"/>
  <c r="AA61" i="100"/>
  <c r="Z61" i="100"/>
  <c r="Y61" i="100"/>
  <c r="X61" i="100"/>
  <c r="W61" i="100"/>
  <c r="V61" i="100"/>
  <c r="U61" i="100"/>
  <c r="T61" i="100"/>
  <c r="S61" i="100"/>
  <c r="R61" i="100"/>
  <c r="Q61" i="100"/>
  <c r="P61" i="100"/>
  <c r="O61" i="100"/>
  <c r="N61" i="100"/>
  <c r="M61" i="100"/>
  <c r="L61" i="100"/>
  <c r="K61" i="100"/>
  <c r="J61" i="100"/>
  <c r="I61" i="100"/>
  <c r="H61" i="100"/>
  <c r="G61" i="100"/>
  <c r="F61" i="100"/>
  <c r="E61" i="100"/>
  <c r="D61" i="100"/>
  <c r="C61" i="100"/>
  <c r="B61" i="100"/>
  <c r="AP60" i="100"/>
  <c r="AQ60" i="100" s="1"/>
  <c r="C60" i="100"/>
  <c r="AP59" i="100"/>
  <c r="E59" i="100"/>
  <c r="AQ59" i="100" s="1"/>
  <c r="D59" i="100"/>
  <c r="C59" i="100"/>
  <c r="B59" i="100"/>
  <c r="AQ58" i="100"/>
  <c r="AP58" i="100"/>
  <c r="E58" i="100"/>
  <c r="D58" i="100"/>
  <c r="C58" i="100"/>
  <c r="AP57" i="100"/>
  <c r="E57" i="100"/>
  <c r="AQ57" i="100" s="1"/>
  <c r="D57" i="100"/>
  <c r="C57" i="100"/>
  <c r="AP56" i="100"/>
  <c r="E56" i="100"/>
  <c r="AQ56" i="100" s="1"/>
  <c r="D56" i="100"/>
  <c r="C56" i="100"/>
  <c r="AP55" i="100"/>
  <c r="E55" i="100"/>
  <c r="D55" i="100"/>
  <c r="C55" i="100"/>
  <c r="AO54" i="100"/>
  <c r="AN54" i="100"/>
  <c r="AM54" i="100"/>
  <c r="AL54" i="100"/>
  <c r="AK54" i="100"/>
  <c r="AJ54" i="100"/>
  <c r="AI54" i="100"/>
  <c r="AH54" i="100"/>
  <c r="AG54" i="100"/>
  <c r="AF54" i="100"/>
  <c r="AE54" i="100"/>
  <c r="AD54" i="100"/>
  <c r="AC54" i="100"/>
  <c r="AB54" i="100"/>
  <c r="AA54" i="100"/>
  <c r="Z54" i="100"/>
  <c r="Y54" i="100"/>
  <c r="X54" i="100"/>
  <c r="W54" i="100"/>
  <c r="V54" i="100"/>
  <c r="U54" i="100"/>
  <c r="T54" i="100"/>
  <c r="S54" i="100"/>
  <c r="R54" i="100"/>
  <c r="Q54" i="100"/>
  <c r="P54" i="100"/>
  <c r="O54" i="100"/>
  <c r="N54" i="100"/>
  <c r="M54" i="100"/>
  <c r="L54" i="100"/>
  <c r="K54" i="100"/>
  <c r="J54" i="100"/>
  <c r="I54" i="100"/>
  <c r="H54" i="100"/>
  <c r="G54" i="100"/>
  <c r="F54" i="100"/>
  <c r="E54" i="100"/>
  <c r="D54" i="100"/>
  <c r="C54" i="100"/>
  <c r="B54" i="100"/>
  <c r="AO53" i="100"/>
  <c r="AN53" i="100"/>
  <c r="AM53" i="100"/>
  <c r="AL53" i="100"/>
  <c r="AK53" i="100"/>
  <c r="AJ53" i="100"/>
  <c r="AI53" i="100"/>
  <c r="AH53" i="100"/>
  <c r="AG53" i="100"/>
  <c r="AF53" i="100"/>
  <c r="AE53" i="100"/>
  <c r="AD53" i="100"/>
  <c r="AC53" i="100"/>
  <c r="AB53" i="100"/>
  <c r="AA53" i="100"/>
  <c r="Z53" i="100"/>
  <c r="Y53" i="100"/>
  <c r="X53" i="100"/>
  <c r="W53" i="100"/>
  <c r="V53" i="100"/>
  <c r="U53" i="100"/>
  <c r="T53" i="100"/>
  <c r="S53" i="100"/>
  <c r="R53" i="100"/>
  <c r="Q53" i="100"/>
  <c r="P53" i="100"/>
  <c r="O53" i="100"/>
  <c r="N53" i="100"/>
  <c r="M53" i="100"/>
  <c r="L53" i="100"/>
  <c r="K53" i="100"/>
  <c r="J53" i="100"/>
  <c r="I53" i="100"/>
  <c r="H53" i="100"/>
  <c r="G53" i="100"/>
  <c r="F53" i="100"/>
  <c r="E53" i="100"/>
  <c r="D53" i="100"/>
  <c r="C53" i="100"/>
  <c r="B53" i="100"/>
  <c r="AO52" i="100"/>
  <c r="AN52" i="100"/>
  <c r="AM52" i="100"/>
  <c r="AL52" i="100"/>
  <c r="AK52" i="100"/>
  <c r="AJ52" i="100"/>
  <c r="AI52" i="100"/>
  <c r="AH52" i="100"/>
  <c r="AG52" i="100"/>
  <c r="AF52" i="100"/>
  <c r="AE52" i="100"/>
  <c r="AD52" i="100"/>
  <c r="AC52" i="100"/>
  <c r="AB52" i="100"/>
  <c r="AA52" i="100"/>
  <c r="Z52" i="100"/>
  <c r="Y52" i="100"/>
  <c r="X52" i="100"/>
  <c r="W52" i="100"/>
  <c r="V52" i="100"/>
  <c r="U52" i="100"/>
  <c r="T52" i="100"/>
  <c r="S52" i="100"/>
  <c r="R52" i="100"/>
  <c r="Q52" i="100"/>
  <c r="P52" i="100"/>
  <c r="O52" i="100"/>
  <c r="N52" i="100"/>
  <c r="M52" i="100"/>
  <c r="L52" i="100"/>
  <c r="K52" i="100"/>
  <c r="J52" i="100"/>
  <c r="I52" i="100"/>
  <c r="H52" i="100"/>
  <c r="G52" i="100"/>
  <c r="F52" i="100"/>
  <c r="B52" i="100"/>
  <c r="AQ51" i="100"/>
  <c r="AP51" i="100"/>
  <c r="C51" i="100"/>
  <c r="B51" i="100"/>
  <c r="AQ50" i="100"/>
  <c r="AP50" i="100"/>
  <c r="E50" i="100"/>
  <c r="D50" i="100"/>
  <c r="C50" i="100"/>
  <c r="AP49" i="100"/>
  <c r="E49" i="100"/>
  <c r="AQ49" i="100" s="1"/>
  <c r="D49" i="100"/>
  <c r="C49" i="100"/>
  <c r="AP48" i="100"/>
  <c r="E48" i="100"/>
  <c r="AQ48" i="100" s="1"/>
  <c r="D48" i="100"/>
  <c r="C48" i="100"/>
  <c r="AP47" i="100"/>
  <c r="E47" i="100"/>
  <c r="D47" i="100"/>
  <c r="C47" i="100"/>
  <c r="AP46" i="100"/>
  <c r="E46" i="100"/>
  <c r="D46" i="100"/>
  <c r="C46" i="100"/>
  <c r="AO45" i="100"/>
  <c r="AN45" i="100"/>
  <c r="AM45" i="100"/>
  <c r="AL45" i="100"/>
  <c r="AK45" i="100"/>
  <c r="AJ45" i="100"/>
  <c r="AI45" i="100"/>
  <c r="AH45" i="100"/>
  <c r="AG45" i="100"/>
  <c r="AF45" i="100"/>
  <c r="AE45" i="100"/>
  <c r="AD45" i="100"/>
  <c r="AC45" i="100"/>
  <c r="AB45" i="100"/>
  <c r="AA45" i="100"/>
  <c r="Z45" i="100"/>
  <c r="Y45" i="100"/>
  <c r="X45" i="100"/>
  <c r="W45" i="100"/>
  <c r="V45" i="100"/>
  <c r="U45" i="100"/>
  <c r="T45" i="100"/>
  <c r="S45" i="100"/>
  <c r="R45" i="100"/>
  <c r="Q45" i="100"/>
  <c r="P45" i="100"/>
  <c r="O45" i="100"/>
  <c r="N45" i="100"/>
  <c r="M45" i="100"/>
  <c r="L45" i="100"/>
  <c r="K45" i="100"/>
  <c r="J45" i="100"/>
  <c r="I45" i="100"/>
  <c r="H45" i="100"/>
  <c r="G45" i="100"/>
  <c r="F45" i="100"/>
  <c r="E45" i="100"/>
  <c r="D45" i="100"/>
  <c r="C45" i="100"/>
  <c r="B45" i="100"/>
  <c r="AO44" i="100"/>
  <c r="AN44" i="100"/>
  <c r="AM44" i="100"/>
  <c r="AL44" i="100"/>
  <c r="AK44" i="100"/>
  <c r="AJ44" i="100"/>
  <c r="AI44" i="100"/>
  <c r="AH44" i="100"/>
  <c r="AG44" i="100"/>
  <c r="AF44" i="100"/>
  <c r="AE44" i="100"/>
  <c r="AD44" i="100"/>
  <c r="AC44" i="100"/>
  <c r="AB44" i="100"/>
  <c r="AA44" i="100"/>
  <c r="Z44" i="100"/>
  <c r="Y44" i="100"/>
  <c r="X44" i="100"/>
  <c r="W44" i="100"/>
  <c r="V44" i="100"/>
  <c r="U44" i="100"/>
  <c r="T44" i="100"/>
  <c r="S44" i="100"/>
  <c r="R44" i="100"/>
  <c r="Q44" i="100"/>
  <c r="P44" i="100"/>
  <c r="O44" i="100"/>
  <c r="N44" i="100"/>
  <c r="M44" i="100"/>
  <c r="L44" i="100"/>
  <c r="K44" i="100"/>
  <c r="J44" i="100"/>
  <c r="I44" i="100"/>
  <c r="H44" i="100"/>
  <c r="G44" i="100"/>
  <c r="F44" i="100"/>
  <c r="D44" i="100"/>
  <c r="C44" i="100"/>
  <c r="B44" i="100"/>
  <c r="AO43" i="100"/>
  <c r="AN43" i="100"/>
  <c r="AM43" i="100"/>
  <c r="AL43" i="100"/>
  <c r="AK43" i="100"/>
  <c r="AJ43" i="100"/>
  <c r="AI43" i="100"/>
  <c r="AH43" i="100"/>
  <c r="AG43" i="100"/>
  <c r="AF43" i="100"/>
  <c r="AE43" i="100"/>
  <c r="AD43" i="100"/>
  <c r="AC43" i="100"/>
  <c r="AB43" i="100"/>
  <c r="AA43" i="100"/>
  <c r="Z43" i="100"/>
  <c r="Y43" i="100"/>
  <c r="X43" i="100"/>
  <c r="W43" i="100"/>
  <c r="V43" i="100"/>
  <c r="U43" i="100"/>
  <c r="T43" i="100"/>
  <c r="S43" i="100"/>
  <c r="R43" i="100"/>
  <c r="Q43" i="100"/>
  <c r="P43" i="100"/>
  <c r="O43" i="100"/>
  <c r="N43" i="100"/>
  <c r="M43" i="100"/>
  <c r="L43" i="100"/>
  <c r="K43" i="100"/>
  <c r="J43" i="100"/>
  <c r="I43" i="100"/>
  <c r="H43" i="100"/>
  <c r="G43" i="100"/>
  <c r="F43" i="100"/>
  <c r="B43" i="100"/>
  <c r="AP42" i="100"/>
  <c r="AQ42" i="100" s="1"/>
  <c r="C42" i="100"/>
  <c r="B42" i="100"/>
  <c r="AP41" i="100"/>
  <c r="AQ41" i="100" s="1"/>
  <c r="AQ40" i="100"/>
  <c r="AP40" i="100"/>
  <c r="E40" i="100"/>
  <c r="D40" i="100"/>
  <c r="C40" i="100"/>
  <c r="AP39" i="100"/>
  <c r="E39" i="100"/>
  <c r="AQ39" i="100" s="1"/>
  <c r="D39" i="100"/>
  <c r="C39" i="100"/>
  <c r="AP38" i="100"/>
  <c r="E38" i="100"/>
  <c r="AQ38" i="100" s="1"/>
  <c r="D38" i="100"/>
  <c r="C38" i="100"/>
  <c r="AP37" i="100"/>
  <c r="AQ37" i="100" s="1"/>
  <c r="E37" i="100"/>
  <c r="D37" i="100"/>
  <c r="C37" i="100"/>
  <c r="AQ36" i="100"/>
  <c r="AP36" i="100"/>
  <c r="E36" i="100"/>
  <c r="D36" i="100"/>
  <c r="C36" i="100"/>
  <c r="AO35" i="100"/>
  <c r="AN35" i="100"/>
  <c r="AM35" i="100"/>
  <c r="AL35" i="100"/>
  <c r="AK35" i="100"/>
  <c r="AJ35" i="100"/>
  <c r="AI35" i="100"/>
  <c r="AH35" i="100"/>
  <c r="AG35" i="100"/>
  <c r="AF35" i="100"/>
  <c r="AE35" i="100"/>
  <c r="AD35" i="100"/>
  <c r="AC35" i="100"/>
  <c r="AB35" i="100"/>
  <c r="AA35" i="100"/>
  <c r="Z35" i="100"/>
  <c r="Y35" i="100"/>
  <c r="X35" i="100"/>
  <c r="W35" i="100"/>
  <c r="V35" i="100"/>
  <c r="U35" i="100"/>
  <c r="T35" i="100"/>
  <c r="S35" i="100"/>
  <c r="R35" i="100"/>
  <c r="Q35" i="100"/>
  <c r="P35" i="100"/>
  <c r="O35" i="100"/>
  <c r="N35" i="100"/>
  <c r="M35" i="100"/>
  <c r="L35" i="100"/>
  <c r="K35" i="100"/>
  <c r="J35" i="100"/>
  <c r="I35" i="100"/>
  <c r="H35" i="100"/>
  <c r="G35" i="100"/>
  <c r="F35" i="100"/>
  <c r="E35" i="100"/>
  <c r="D35" i="100"/>
  <c r="C35" i="100"/>
  <c r="B35" i="100"/>
  <c r="AO34" i="100"/>
  <c r="AN34" i="100"/>
  <c r="AM34" i="100"/>
  <c r="AL34" i="100"/>
  <c r="AK34" i="100"/>
  <c r="AJ34" i="100"/>
  <c r="AI34" i="100"/>
  <c r="AH34" i="100"/>
  <c r="AG34" i="100"/>
  <c r="AF34" i="100"/>
  <c r="AE34" i="100"/>
  <c r="AD34" i="100"/>
  <c r="AC34" i="100"/>
  <c r="AB34" i="100"/>
  <c r="AA34" i="100"/>
  <c r="Z34" i="100"/>
  <c r="Y34" i="100"/>
  <c r="X34" i="100"/>
  <c r="W34" i="100"/>
  <c r="V34" i="100"/>
  <c r="U34" i="100"/>
  <c r="T34" i="100"/>
  <c r="S34" i="100"/>
  <c r="R34" i="100"/>
  <c r="Q34" i="100"/>
  <c r="P34" i="100"/>
  <c r="O34" i="100"/>
  <c r="N34" i="100"/>
  <c r="M34" i="100"/>
  <c r="L34" i="100"/>
  <c r="K34" i="100"/>
  <c r="J34" i="100"/>
  <c r="I34" i="100"/>
  <c r="H34" i="100"/>
  <c r="G34" i="100"/>
  <c r="F34" i="100"/>
  <c r="E34" i="100"/>
  <c r="D34" i="100"/>
  <c r="C34" i="100"/>
  <c r="B34" i="100"/>
  <c r="AO33" i="100"/>
  <c r="AN33" i="100"/>
  <c r="AM33" i="100"/>
  <c r="AL33" i="100"/>
  <c r="AK33" i="100"/>
  <c r="AJ33" i="100"/>
  <c r="AI33" i="100"/>
  <c r="AH33" i="100"/>
  <c r="AG33" i="100"/>
  <c r="AF33" i="100"/>
  <c r="AE33" i="100"/>
  <c r="AD33" i="100"/>
  <c r="AC33" i="100"/>
  <c r="AB33" i="100"/>
  <c r="AA33" i="100"/>
  <c r="Z33" i="100"/>
  <c r="Y33" i="100"/>
  <c r="X33" i="100"/>
  <c r="W33" i="100"/>
  <c r="V33" i="100"/>
  <c r="U33" i="100"/>
  <c r="T33" i="100"/>
  <c r="S33" i="100"/>
  <c r="R33" i="100"/>
  <c r="Q33" i="100"/>
  <c r="P33" i="100"/>
  <c r="O33" i="100"/>
  <c r="N33" i="100"/>
  <c r="M33" i="100"/>
  <c r="L33" i="100"/>
  <c r="K33" i="100"/>
  <c r="J33" i="100"/>
  <c r="I33" i="100"/>
  <c r="H33" i="100"/>
  <c r="G33" i="100"/>
  <c r="F33" i="100"/>
  <c r="B33" i="100"/>
  <c r="AP32" i="100"/>
  <c r="AQ32" i="100" s="1"/>
  <c r="C32" i="100"/>
  <c r="B32" i="100"/>
  <c r="AP31" i="100"/>
  <c r="E31" i="100"/>
  <c r="AQ31" i="100" s="1"/>
  <c r="D31" i="100"/>
  <c r="C31" i="100"/>
  <c r="AP30" i="100"/>
  <c r="E30" i="100"/>
  <c r="AQ30" i="100" s="1"/>
  <c r="D30" i="100"/>
  <c r="C30" i="100"/>
  <c r="AP29" i="100"/>
  <c r="E29" i="100"/>
  <c r="D29" i="100"/>
  <c r="C29" i="100"/>
  <c r="AQ28" i="100"/>
  <c r="AP28" i="100"/>
  <c r="E28" i="100"/>
  <c r="D28" i="100"/>
  <c r="C28" i="100"/>
  <c r="AP27" i="100"/>
  <c r="E27" i="100"/>
  <c r="AQ27" i="100" s="1"/>
  <c r="D27" i="100"/>
  <c r="C27" i="100"/>
  <c r="AO26" i="100"/>
  <c r="AN26" i="100"/>
  <c r="AM26" i="100"/>
  <c r="AL26" i="100"/>
  <c r="AK26" i="100"/>
  <c r="AJ26" i="100"/>
  <c r="AI26" i="100"/>
  <c r="AH26" i="100"/>
  <c r="AG26" i="100"/>
  <c r="AF26" i="100"/>
  <c r="AE26" i="100"/>
  <c r="AD26" i="100"/>
  <c r="AC26" i="100"/>
  <c r="AB26" i="100"/>
  <c r="AA26" i="100"/>
  <c r="Z26" i="100"/>
  <c r="Y26" i="100"/>
  <c r="X26" i="100"/>
  <c r="W26" i="100"/>
  <c r="V26" i="100"/>
  <c r="U26" i="100"/>
  <c r="T26" i="100"/>
  <c r="S26" i="100"/>
  <c r="R26" i="100"/>
  <c r="Q26" i="100"/>
  <c r="P26" i="100"/>
  <c r="O26" i="100"/>
  <c r="N26" i="100"/>
  <c r="M26" i="100"/>
  <c r="L26" i="100"/>
  <c r="K26" i="100"/>
  <c r="J26" i="100"/>
  <c r="I26" i="100"/>
  <c r="H26" i="100"/>
  <c r="G26" i="100"/>
  <c r="F26" i="100"/>
  <c r="B26" i="100"/>
  <c r="AO25" i="100"/>
  <c r="AN25" i="100"/>
  <c r="AM25" i="100"/>
  <c r="AL25" i="100"/>
  <c r="AK25" i="100"/>
  <c r="AJ25" i="100"/>
  <c r="AI25" i="100"/>
  <c r="AH25" i="100"/>
  <c r="AG25" i="100"/>
  <c r="AF25" i="100"/>
  <c r="AE25" i="100"/>
  <c r="AD25" i="100"/>
  <c r="AC25" i="100"/>
  <c r="AB25" i="100"/>
  <c r="AA25" i="100"/>
  <c r="Z25" i="100"/>
  <c r="Y25" i="100"/>
  <c r="X25" i="100"/>
  <c r="W25" i="100"/>
  <c r="V25" i="100"/>
  <c r="U25" i="100"/>
  <c r="T25" i="100"/>
  <c r="S25" i="100"/>
  <c r="R25" i="100"/>
  <c r="Q25" i="100"/>
  <c r="P25" i="100"/>
  <c r="O25" i="100"/>
  <c r="N25" i="100"/>
  <c r="M25" i="100"/>
  <c r="L25" i="100"/>
  <c r="K25" i="100"/>
  <c r="J25" i="100"/>
  <c r="I25" i="100"/>
  <c r="H25" i="100"/>
  <c r="G25" i="100"/>
  <c r="F25" i="100"/>
  <c r="B25" i="100"/>
  <c r="AO24" i="100"/>
  <c r="AN24" i="100"/>
  <c r="AM24" i="100"/>
  <c r="AL24" i="100"/>
  <c r="AK24" i="100"/>
  <c r="AJ24" i="100"/>
  <c r="AI24" i="100"/>
  <c r="AH24" i="100"/>
  <c r="AG24" i="100"/>
  <c r="AF24" i="100"/>
  <c r="AE24" i="100"/>
  <c r="AD24" i="100"/>
  <c r="AC24" i="100"/>
  <c r="AB24" i="100"/>
  <c r="AA24" i="100"/>
  <c r="Z24" i="100"/>
  <c r="Y24" i="100"/>
  <c r="X24" i="100"/>
  <c r="W24" i="100"/>
  <c r="V24" i="100"/>
  <c r="U24" i="100"/>
  <c r="T24" i="100"/>
  <c r="S24" i="100"/>
  <c r="R24" i="100"/>
  <c r="Q24" i="100"/>
  <c r="P24" i="100"/>
  <c r="O24" i="100"/>
  <c r="N24" i="100"/>
  <c r="M24" i="100"/>
  <c r="L24" i="100"/>
  <c r="K24" i="100"/>
  <c r="J24" i="100"/>
  <c r="I24" i="100"/>
  <c r="H24" i="100"/>
  <c r="G24" i="100"/>
  <c r="F24" i="100"/>
  <c r="B24" i="100"/>
  <c r="AP23" i="100"/>
  <c r="AQ23" i="100" s="1"/>
  <c r="C23" i="100"/>
  <c r="B23" i="100"/>
  <c r="AP22" i="100"/>
  <c r="E22" i="100"/>
  <c r="D22" i="100"/>
  <c r="C22" i="100"/>
  <c r="AP21" i="100"/>
  <c r="E21" i="100"/>
  <c r="D21" i="100"/>
  <c r="C21" i="100"/>
  <c r="AP20" i="100"/>
  <c r="E20" i="100"/>
  <c r="D20" i="100"/>
  <c r="C20" i="100"/>
  <c r="AP19" i="100"/>
  <c r="E19" i="100"/>
  <c r="D19" i="100"/>
  <c r="C19" i="100"/>
  <c r="AP18" i="100"/>
  <c r="E18" i="100"/>
  <c r="D18" i="100"/>
  <c r="C18" i="100"/>
  <c r="AO17" i="100"/>
  <c r="AN17" i="100"/>
  <c r="AM17" i="100"/>
  <c r="AL17" i="100"/>
  <c r="AK17" i="100"/>
  <c r="AJ17" i="100"/>
  <c r="AI17" i="100"/>
  <c r="AH17" i="100"/>
  <c r="AG17" i="100"/>
  <c r="AF17" i="100"/>
  <c r="AE17" i="100"/>
  <c r="AD17" i="100"/>
  <c r="AC17" i="100"/>
  <c r="AB17" i="100"/>
  <c r="AA17" i="100"/>
  <c r="Z17" i="100"/>
  <c r="Y17" i="100"/>
  <c r="X17" i="100"/>
  <c r="W17" i="100"/>
  <c r="V17" i="100"/>
  <c r="U17" i="100"/>
  <c r="T17" i="100"/>
  <c r="S17" i="100"/>
  <c r="R17" i="100"/>
  <c r="Q17" i="100"/>
  <c r="P17" i="100"/>
  <c r="O17" i="100"/>
  <c r="N17" i="100"/>
  <c r="M17" i="100"/>
  <c r="L17" i="100"/>
  <c r="K17" i="100"/>
  <c r="J17" i="100"/>
  <c r="I17" i="100"/>
  <c r="H17" i="100"/>
  <c r="G17" i="100"/>
  <c r="F17" i="100"/>
  <c r="E17" i="100"/>
  <c r="D17" i="100"/>
  <c r="C17" i="100"/>
  <c r="B17" i="100"/>
  <c r="AO16" i="100"/>
  <c r="AN16" i="100"/>
  <c r="AM16" i="100"/>
  <c r="AL16" i="100"/>
  <c r="AK16" i="100"/>
  <c r="AJ16" i="100"/>
  <c r="AI16" i="100"/>
  <c r="AH16" i="100"/>
  <c r="AG16" i="100"/>
  <c r="AF16" i="100"/>
  <c r="AE16" i="100"/>
  <c r="AD16" i="100"/>
  <c r="AC16" i="100"/>
  <c r="AB16" i="100"/>
  <c r="AA16" i="100"/>
  <c r="Z16" i="100"/>
  <c r="Y16" i="100"/>
  <c r="X16" i="100"/>
  <c r="W16" i="100"/>
  <c r="V16" i="100"/>
  <c r="U16" i="100"/>
  <c r="T16" i="100"/>
  <c r="S16" i="100"/>
  <c r="R16" i="100"/>
  <c r="Q16" i="100"/>
  <c r="P16" i="100"/>
  <c r="O16" i="100"/>
  <c r="N16" i="100"/>
  <c r="M16" i="100"/>
  <c r="L16" i="100"/>
  <c r="K16" i="100"/>
  <c r="J16" i="100"/>
  <c r="I16" i="100"/>
  <c r="H16" i="100"/>
  <c r="G16" i="100"/>
  <c r="F16" i="100"/>
  <c r="B16" i="100"/>
  <c r="AO15" i="100"/>
  <c r="AN15" i="100"/>
  <c r="AM15" i="100"/>
  <c r="AL15" i="100"/>
  <c r="AK15" i="100"/>
  <c r="AJ15" i="100"/>
  <c r="AI15" i="100"/>
  <c r="AH15" i="100"/>
  <c r="AG15" i="100"/>
  <c r="AF15" i="100"/>
  <c r="AE15" i="100"/>
  <c r="AD15" i="100"/>
  <c r="AC15" i="100"/>
  <c r="AB15" i="100"/>
  <c r="AA15" i="100"/>
  <c r="Z15" i="100"/>
  <c r="Y15" i="100"/>
  <c r="X15" i="100"/>
  <c r="W15" i="100"/>
  <c r="V15" i="100"/>
  <c r="U15" i="100"/>
  <c r="T15" i="100"/>
  <c r="S15" i="100"/>
  <c r="R15" i="100"/>
  <c r="Q15" i="100"/>
  <c r="P15" i="100"/>
  <c r="O15" i="100"/>
  <c r="N15" i="100"/>
  <c r="M15" i="100"/>
  <c r="L15" i="100"/>
  <c r="K15" i="100"/>
  <c r="J15" i="100"/>
  <c r="I15" i="100"/>
  <c r="H15" i="100"/>
  <c r="G15" i="100"/>
  <c r="F15" i="100"/>
  <c r="B15" i="100"/>
  <c r="C14" i="100"/>
  <c r="B14" i="100"/>
  <c r="D8" i="100"/>
  <c r="D7" i="100"/>
  <c r="D6" i="100"/>
  <c r="H2" i="100"/>
  <c r="AQ47" i="100" l="1"/>
  <c r="AQ46" i="100"/>
  <c r="AQ22" i="100"/>
  <c r="AQ20" i="100"/>
  <c r="AQ19" i="100"/>
  <c r="AQ18" i="100"/>
  <c r="AQ29" i="100"/>
  <c r="AQ21" i="100"/>
  <c r="AQ55" i="100"/>
  <c r="C3" i="99"/>
  <c r="C2" i="99"/>
  <c r="C3" i="98"/>
  <c r="C2" i="98"/>
  <c r="I19" i="20" l="1"/>
  <c r="D7" i="52" l="1"/>
  <c r="R3" i="99" l="1"/>
  <c r="Q3" i="99"/>
  <c r="P3" i="99"/>
  <c r="O3" i="99"/>
  <c r="N3" i="99"/>
  <c r="M3" i="99"/>
  <c r="L3" i="99"/>
  <c r="K3" i="99"/>
  <c r="J3" i="99"/>
  <c r="I3" i="99"/>
  <c r="H3" i="99"/>
  <c r="G3" i="99"/>
  <c r="R2" i="99"/>
  <c r="Q2" i="99"/>
  <c r="P2" i="99"/>
  <c r="O2" i="99"/>
  <c r="N2" i="99"/>
  <c r="M2" i="99"/>
  <c r="L2" i="99"/>
  <c r="K2" i="99"/>
  <c r="J2" i="99"/>
  <c r="I2" i="99"/>
  <c r="H2" i="99"/>
  <c r="G2" i="99"/>
  <c r="F12" i="99"/>
  <c r="E12" i="99"/>
  <c r="D12" i="99"/>
  <c r="F11" i="99"/>
  <c r="E11" i="99"/>
  <c r="D11" i="99"/>
  <c r="F10" i="99"/>
  <c r="E10" i="99"/>
  <c r="D10" i="99"/>
  <c r="F9" i="99"/>
  <c r="E9" i="99"/>
  <c r="D9" i="99"/>
  <c r="F8" i="99"/>
  <c r="E8" i="99"/>
  <c r="D8" i="99"/>
  <c r="F7" i="99"/>
  <c r="E7" i="99"/>
  <c r="D7" i="99"/>
  <c r="C6" i="99"/>
  <c r="R3" i="98" l="1"/>
  <c r="Q3" i="98"/>
  <c r="P3" i="98"/>
  <c r="O3" i="98"/>
  <c r="N3" i="98"/>
  <c r="M3" i="98"/>
  <c r="L3" i="98"/>
  <c r="K3" i="98"/>
  <c r="J3" i="98"/>
  <c r="I3" i="98"/>
  <c r="H3" i="98"/>
  <c r="G3" i="98"/>
  <c r="R2" i="98"/>
  <c r="Q2" i="98"/>
  <c r="P2" i="98"/>
  <c r="O2" i="98"/>
  <c r="N2" i="98"/>
  <c r="M2" i="98"/>
  <c r="L2" i="98"/>
  <c r="K2" i="98"/>
  <c r="J2" i="98"/>
  <c r="I2" i="98"/>
  <c r="H2" i="98"/>
  <c r="G2" i="98"/>
  <c r="F13" i="98"/>
  <c r="E13" i="98"/>
  <c r="D13" i="98"/>
  <c r="F12" i="98"/>
  <c r="E12" i="98"/>
  <c r="D12" i="98"/>
  <c r="F11" i="98"/>
  <c r="E11" i="98"/>
  <c r="D11" i="98"/>
  <c r="D10" i="98"/>
  <c r="F9" i="98"/>
  <c r="E9" i="98"/>
  <c r="D9" i="98"/>
  <c r="F8" i="98"/>
  <c r="E8" i="98"/>
  <c r="D8" i="98"/>
  <c r="F7" i="98"/>
  <c r="E7" i="98"/>
  <c r="D7" i="98"/>
  <c r="D6" i="98"/>
  <c r="C6" i="98"/>
  <c r="J35" i="95"/>
  <c r="J34" i="95"/>
  <c r="J33" i="95"/>
  <c r="J32" i="95"/>
  <c r="J31" i="95"/>
  <c r="J30" i="95"/>
  <c r="J29" i="95"/>
  <c r="B30" i="95" l="1"/>
  <c r="B31" i="95"/>
  <c r="B32" i="95"/>
  <c r="B33" i="95"/>
  <c r="B29" i="95"/>
  <c r="J21" i="95"/>
  <c r="I21" i="95"/>
  <c r="H21" i="95"/>
  <c r="G21" i="95"/>
  <c r="C24" i="95" s="1"/>
  <c r="F21" i="95"/>
  <c r="E21" i="95"/>
  <c r="D21" i="95"/>
  <c r="B13" i="95"/>
  <c r="F2" i="95"/>
  <c r="C8" i="95"/>
  <c r="C7" i="95"/>
  <c r="C6" i="95"/>
  <c r="D24" i="95" l="1"/>
  <c r="F96" i="97"/>
  <c r="E96" i="97"/>
  <c r="F95" i="97"/>
  <c r="E95" i="97"/>
  <c r="F94" i="97"/>
  <c r="E94" i="97"/>
  <c r="F93" i="97"/>
  <c r="E93" i="97"/>
  <c r="F92" i="97"/>
  <c r="E92" i="97"/>
  <c r="F91" i="97"/>
  <c r="E91" i="97"/>
  <c r="F90" i="97"/>
  <c r="E90" i="97"/>
  <c r="F89" i="97"/>
  <c r="E89" i="97"/>
  <c r="F88" i="97"/>
  <c r="E88" i="97"/>
  <c r="F87" i="97"/>
  <c r="E87" i="97"/>
  <c r="F86" i="97"/>
  <c r="E86" i="97"/>
  <c r="F85" i="97"/>
  <c r="E85" i="97"/>
  <c r="D85" i="97"/>
  <c r="F84" i="97"/>
  <c r="E84" i="97"/>
  <c r="D84" i="97"/>
  <c r="F83" i="97"/>
  <c r="E83" i="97"/>
  <c r="D83" i="97"/>
  <c r="F82" i="97"/>
  <c r="E82" i="97"/>
  <c r="D82" i="97"/>
  <c r="F81" i="97"/>
  <c r="E81" i="97"/>
  <c r="D81" i="97"/>
  <c r="F80" i="97"/>
  <c r="E80" i="97"/>
  <c r="D80" i="97"/>
  <c r="F79" i="97"/>
  <c r="E79" i="97"/>
  <c r="D79" i="97"/>
  <c r="F78" i="97"/>
  <c r="E78" i="97"/>
  <c r="D78" i="97"/>
  <c r="F77" i="97"/>
  <c r="E77" i="97"/>
  <c r="D77" i="97"/>
  <c r="F76" i="97"/>
  <c r="E76" i="97"/>
  <c r="D76" i="97"/>
  <c r="F75" i="97"/>
  <c r="E75" i="97"/>
  <c r="D75" i="97"/>
  <c r="F74" i="97"/>
  <c r="E74" i="97"/>
  <c r="F73" i="97"/>
  <c r="E73" i="97"/>
  <c r="D73" i="97"/>
  <c r="F72" i="97"/>
  <c r="E72" i="97"/>
  <c r="D72" i="97"/>
  <c r="F71" i="97"/>
  <c r="E71" i="97"/>
  <c r="D71" i="97"/>
  <c r="F70" i="97"/>
  <c r="E70" i="97"/>
  <c r="D70" i="97"/>
  <c r="F69" i="97"/>
  <c r="E69" i="97"/>
  <c r="D69" i="97"/>
  <c r="F68" i="97"/>
  <c r="E68" i="97"/>
  <c r="D68" i="97"/>
  <c r="F67" i="97"/>
  <c r="E67" i="97"/>
  <c r="D67" i="97"/>
  <c r="F66" i="97"/>
  <c r="E66" i="97"/>
  <c r="D66" i="97"/>
  <c r="F65" i="97"/>
  <c r="E65" i="97"/>
  <c r="D65" i="97"/>
  <c r="F64" i="97"/>
  <c r="E64" i="97"/>
  <c r="D64" i="97"/>
  <c r="F63" i="97"/>
  <c r="E63" i="97"/>
  <c r="F62" i="97"/>
  <c r="E62" i="97"/>
  <c r="D62" i="97"/>
  <c r="F53" i="97"/>
  <c r="E53" i="97"/>
  <c r="F44" i="97"/>
  <c r="E44" i="97"/>
  <c r="F35" i="97"/>
  <c r="E35" i="97"/>
  <c r="F34" i="97"/>
  <c r="E34" i="97"/>
  <c r="F25" i="97"/>
  <c r="E25" i="97"/>
  <c r="F16" i="97"/>
  <c r="E16" i="97"/>
  <c r="F7" i="97"/>
  <c r="E7" i="97"/>
  <c r="F6" i="97"/>
  <c r="E6" i="97"/>
  <c r="C3" i="97"/>
  <c r="C2" i="97"/>
  <c r="I5" i="73"/>
  <c r="H5" i="73"/>
  <c r="G5" i="73"/>
  <c r="F5" i="73"/>
  <c r="E5" i="73"/>
  <c r="D5" i="73"/>
  <c r="C5" i="73"/>
  <c r="AT261" i="94"/>
  <c r="AU262" i="94" s="1"/>
  <c r="AG261" i="94"/>
  <c r="T261" i="94"/>
  <c r="B256" i="94"/>
  <c r="B255" i="94"/>
  <c r="AT254" i="94"/>
  <c r="AG254" i="94"/>
  <c r="T254" i="94"/>
  <c r="B254" i="94"/>
  <c r="B253" i="94"/>
  <c r="B222" i="94"/>
  <c r="C198" i="94"/>
  <c r="B198" i="94"/>
  <c r="C197" i="94"/>
  <c r="B197" i="94"/>
  <c r="C196" i="94"/>
  <c r="B196" i="94"/>
  <c r="C195" i="94"/>
  <c r="B195" i="94"/>
  <c r="C194" i="94"/>
  <c r="B194" i="94"/>
  <c r="C192" i="94"/>
  <c r="B192" i="94"/>
  <c r="C191" i="94"/>
  <c r="B191" i="94"/>
  <c r="C190" i="94"/>
  <c r="B190" i="94"/>
  <c r="C189" i="94"/>
  <c r="B189" i="94"/>
  <c r="C188" i="94"/>
  <c r="B188" i="94"/>
  <c r="C186" i="94"/>
  <c r="B186" i="94"/>
  <c r="C185" i="94"/>
  <c r="B185" i="94"/>
  <c r="C184" i="94"/>
  <c r="B184" i="94"/>
  <c r="C183" i="94"/>
  <c r="B183" i="94"/>
  <c r="C182" i="94"/>
  <c r="B182" i="94"/>
  <c r="C180" i="94"/>
  <c r="B180" i="94"/>
  <c r="C179" i="94"/>
  <c r="B179" i="94"/>
  <c r="C178" i="94"/>
  <c r="B178" i="94"/>
  <c r="C177" i="94"/>
  <c r="B177" i="94"/>
  <c r="C176" i="94"/>
  <c r="B176" i="94"/>
  <c r="C174" i="94"/>
  <c r="B174" i="94"/>
  <c r="C173" i="94"/>
  <c r="B173" i="94"/>
  <c r="C172" i="94"/>
  <c r="B172" i="94"/>
  <c r="C171" i="94"/>
  <c r="B171" i="94"/>
  <c r="C170" i="94"/>
  <c r="B170" i="94"/>
  <c r="C167" i="94"/>
  <c r="B167" i="94"/>
  <c r="C166" i="94"/>
  <c r="B166" i="94"/>
  <c r="C165" i="94"/>
  <c r="B165" i="94"/>
  <c r="C164" i="94"/>
  <c r="B164" i="94"/>
  <c r="C163" i="94"/>
  <c r="B163" i="94"/>
  <c r="C161" i="94"/>
  <c r="B161" i="94"/>
  <c r="C160" i="94"/>
  <c r="B160" i="94"/>
  <c r="C159" i="94"/>
  <c r="B159" i="94"/>
  <c r="C158" i="94"/>
  <c r="B158" i="94"/>
  <c r="C157" i="94"/>
  <c r="B157" i="94"/>
  <c r="C155" i="94"/>
  <c r="B155" i="94"/>
  <c r="C154" i="94"/>
  <c r="B154" i="94"/>
  <c r="C153" i="94"/>
  <c r="B153" i="94"/>
  <c r="C152" i="94"/>
  <c r="B152" i="94"/>
  <c r="C151" i="94"/>
  <c r="B151" i="94"/>
  <c r="C149" i="94"/>
  <c r="B149" i="94"/>
  <c r="C148" i="94"/>
  <c r="B148" i="94"/>
  <c r="C147" i="94"/>
  <c r="B147" i="94"/>
  <c r="C146" i="94"/>
  <c r="B146" i="94"/>
  <c r="C145" i="94"/>
  <c r="B145" i="94"/>
  <c r="C143" i="94"/>
  <c r="B143" i="94"/>
  <c r="C142" i="94"/>
  <c r="B142" i="94"/>
  <c r="C141" i="94"/>
  <c r="B141" i="94"/>
  <c r="C140" i="94"/>
  <c r="B140" i="94"/>
  <c r="C139" i="94"/>
  <c r="B139" i="94"/>
  <c r="C136" i="94"/>
  <c r="B136" i="94"/>
  <c r="C135" i="94"/>
  <c r="B135" i="94"/>
  <c r="C134" i="94"/>
  <c r="B134" i="94"/>
  <c r="C133" i="94"/>
  <c r="B133" i="94"/>
  <c r="C132" i="94"/>
  <c r="B132" i="94"/>
  <c r="C130" i="94"/>
  <c r="B130" i="94"/>
  <c r="C129" i="94"/>
  <c r="B129" i="94"/>
  <c r="C128" i="94"/>
  <c r="B128" i="94"/>
  <c r="C127" i="94"/>
  <c r="B127" i="94"/>
  <c r="C126" i="94"/>
  <c r="B126" i="94"/>
  <c r="C124" i="94"/>
  <c r="B124" i="94"/>
  <c r="C123" i="94"/>
  <c r="B123" i="94"/>
  <c r="C122" i="94"/>
  <c r="B122" i="94"/>
  <c r="C121" i="94"/>
  <c r="B121" i="94"/>
  <c r="C120" i="94"/>
  <c r="B120" i="94"/>
  <c r="C118" i="94"/>
  <c r="B118" i="94"/>
  <c r="C117" i="94"/>
  <c r="B117" i="94"/>
  <c r="C116" i="94"/>
  <c r="B116" i="94"/>
  <c r="C115" i="94"/>
  <c r="B115" i="94"/>
  <c r="C114" i="94"/>
  <c r="B114" i="94"/>
  <c r="C112" i="94"/>
  <c r="B112" i="94"/>
  <c r="C111" i="94"/>
  <c r="B111" i="94"/>
  <c r="C110" i="94"/>
  <c r="B110" i="94"/>
  <c r="C109" i="94"/>
  <c r="B109" i="94"/>
  <c r="C108" i="94"/>
  <c r="B108" i="94"/>
  <c r="C104" i="94"/>
  <c r="B104" i="94"/>
  <c r="C103" i="94"/>
  <c r="B103" i="94"/>
  <c r="C102" i="94"/>
  <c r="B102" i="94"/>
  <c r="C101" i="94"/>
  <c r="B101" i="94"/>
  <c r="C100" i="94"/>
  <c r="B100" i="94"/>
  <c r="C98" i="94"/>
  <c r="B98" i="94"/>
  <c r="C97" i="94"/>
  <c r="B97" i="94"/>
  <c r="C96" i="94"/>
  <c r="B96" i="94"/>
  <c r="C95" i="94"/>
  <c r="B95" i="94"/>
  <c r="C94" i="94"/>
  <c r="B94" i="94"/>
  <c r="C92" i="94"/>
  <c r="B92" i="94"/>
  <c r="C91" i="94"/>
  <c r="B91" i="94"/>
  <c r="C90" i="94"/>
  <c r="B90" i="94"/>
  <c r="C89" i="94"/>
  <c r="B89" i="94"/>
  <c r="C88" i="94"/>
  <c r="B88" i="94"/>
  <c r="C86" i="94"/>
  <c r="B86" i="94"/>
  <c r="C85" i="94"/>
  <c r="B85" i="94"/>
  <c r="C84" i="94"/>
  <c r="B84" i="94"/>
  <c r="C83" i="94"/>
  <c r="B83" i="94"/>
  <c r="C82" i="94"/>
  <c r="B82" i="94"/>
  <c r="C80" i="94"/>
  <c r="B80" i="94"/>
  <c r="C79" i="94"/>
  <c r="B79" i="94"/>
  <c r="C78" i="94"/>
  <c r="B78" i="94"/>
  <c r="C77" i="94"/>
  <c r="B77" i="94"/>
  <c r="C76" i="94"/>
  <c r="B76" i="94"/>
  <c r="C73" i="94"/>
  <c r="B73" i="94"/>
  <c r="C72" i="94"/>
  <c r="B72" i="94"/>
  <c r="C71" i="94"/>
  <c r="B71" i="94"/>
  <c r="C70" i="94"/>
  <c r="B70" i="94"/>
  <c r="C69" i="94"/>
  <c r="B69" i="94"/>
  <c r="C67" i="94"/>
  <c r="B67" i="94"/>
  <c r="C66" i="94"/>
  <c r="B66" i="94"/>
  <c r="C65" i="94"/>
  <c r="B65" i="94"/>
  <c r="C64" i="94"/>
  <c r="B64" i="94"/>
  <c r="C63" i="94"/>
  <c r="B63" i="94"/>
  <c r="C61" i="94"/>
  <c r="B61" i="94"/>
  <c r="C60" i="94"/>
  <c r="B60" i="94"/>
  <c r="C59" i="94"/>
  <c r="B59" i="94"/>
  <c r="C58" i="94"/>
  <c r="B58" i="94"/>
  <c r="C57" i="94"/>
  <c r="B57" i="94"/>
  <c r="C55" i="94"/>
  <c r="B55" i="94"/>
  <c r="C54" i="94"/>
  <c r="B54" i="94"/>
  <c r="C53" i="94"/>
  <c r="B53" i="94"/>
  <c r="C52" i="94"/>
  <c r="B52" i="94"/>
  <c r="C51" i="94"/>
  <c r="B51" i="94"/>
  <c r="C49" i="94"/>
  <c r="B49" i="94"/>
  <c r="C48" i="94"/>
  <c r="B48" i="94"/>
  <c r="C47" i="94"/>
  <c r="B47" i="94"/>
  <c r="C46" i="94"/>
  <c r="B46" i="94"/>
  <c r="C45" i="94"/>
  <c r="B45" i="94"/>
  <c r="C42" i="94"/>
  <c r="B42" i="94"/>
  <c r="C41" i="94"/>
  <c r="B41" i="94"/>
  <c r="C40" i="94"/>
  <c r="B40" i="94"/>
  <c r="C39" i="94"/>
  <c r="B39" i="94"/>
  <c r="C38" i="94"/>
  <c r="B38" i="94"/>
  <c r="C36" i="94"/>
  <c r="B36" i="94"/>
  <c r="C35" i="94"/>
  <c r="B35" i="94"/>
  <c r="C34" i="94"/>
  <c r="B34" i="94"/>
  <c r="C33" i="94"/>
  <c r="B33" i="94"/>
  <c r="C32" i="94"/>
  <c r="B32" i="94"/>
  <c r="C30" i="94"/>
  <c r="B30" i="94"/>
  <c r="C29" i="94"/>
  <c r="B29" i="94"/>
  <c r="C28" i="94"/>
  <c r="B28" i="94"/>
  <c r="C27" i="94"/>
  <c r="B27" i="94"/>
  <c r="C26" i="94"/>
  <c r="B26" i="94"/>
  <c r="C24" i="94"/>
  <c r="B24" i="94"/>
  <c r="C23" i="94"/>
  <c r="B23" i="94"/>
  <c r="C22" i="94"/>
  <c r="B22" i="94"/>
  <c r="C21" i="94"/>
  <c r="B21" i="94"/>
  <c r="C20" i="94"/>
  <c r="B20" i="94"/>
  <c r="C18" i="94"/>
  <c r="B18" i="94"/>
  <c r="C17" i="94"/>
  <c r="B17" i="94"/>
  <c r="C16" i="94"/>
  <c r="B16" i="94"/>
  <c r="C15" i="94"/>
  <c r="B15" i="94"/>
  <c r="C14" i="94"/>
  <c r="B14" i="94"/>
  <c r="G10" i="94"/>
  <c r="G9" i="94"/>
  <c r="D7" i="94"/>
  <c r="D6" i="94"/>
  <c r="H2" i="94"/>
  <c r="AT261" i="93"/>
  <c r="AU262" i="93" s="1"/>
  <c r="AG261" i="93"/>
  <c r="T261" i="93"/>
  <c r="B256" i="93"/>
  <c r="B255" i="93"/>
  <c r="AT254" i="93"/>
  <c r="AG254" i="93"/>
  <c r="T254" i="93"/>
  <c r="B254" i="93"/>
  <c r="B253" i="93"/>
  <c r="B222" i="93"/>
  <c r="C198" i="93"/>
  <c r="B198" i="93"/>
  <c r="C197" i="93"/>
  <c r="B197" i="93"/>
  <c r="C196" i="93"/>
  <c r="B196" i="93"/>
  <c r="C195" i="93"/>
  <c r="B195" i="93"/>
  <c r="C194" i="93"/>
  <c r="B194" i="93"/>
  <c r="C192" i="93"/>
  <c r="B192" i="93"/>
  <c r="C191" i="93"/>
  <c r="B191" i="93"/>
  <c r="C190" i="93"/>
  <c r="B190" i="93"/>
  <c r="C189" i="93"/>
  <c r="B189" i="93"/>
  <c r="C188" i="93"/>
  <c r="B188" i="93"/>
  <c r="C186" i="93"/>
  <c r="B186" i="93"/>
  <c r="C185" i="93"/>
  <c r="B185" i="93"/>
  <c r="C184" i="93"/>
  <c r="B184" i="93"/>
  <c r="C183" i="93"/>
  <c r="B183" i="93"/>
  <c r="C182" i="93"/>
  <c r="B182" i="93"/>
  <c r="C180" i="93"/>
  <c r="B180" i="93"/>
  <c r="C179" i="93"/>
  <c r="B179" i="93"/>
  <c r="C178" i="93"/>
  <c r="B178" i="93"/>
  <c r="C177" i="93"/>
  <c r="B177" i="93"/>
  <c r="C176" i="93"/>
  <c r="B176" i="93"/>
  <c r="C174" i="93"/>
  <c r="B174" i="93"/>
  <c r="C173" i="93"/>
  <c r="B173" i="93"/>
  <c r="C172" i="93"/>
  <c r="B172" i="93"/>
  <c r="C171" i="93"/>
  <c r="B171" i="93"/>
  <c r="C170" i="93"/>
  <c r="B170" i="93"/>
  <c r="C167" i="93"/>
  <c r="B167" i="93"/>
  <c r="C166" i="93"/>
  <c r="B166" i="93"/>
  <c r="C165" i="93"/>
  <c r="B165" i="93"/>
  <c r="C164" i="93"/>
  <c r="B164" i="93"/>
  <c r="C163" i="93"/>
  <c r="B163" i="93"/>
  <c r="C161" i="93"/>
  <c r="B161" i="93"/>
  <c r="C160" i="93"/>
  <c r="B160" i="93"/>
  <c r="C159" i="93"/>
  <c r="B159" i="93"/>
  <c r="C158" i="93"/>
  <c r="B158" i="93"/>
  <c r="C157" i="93"/>
  <c r="B157" i="93"/>
  <c r="C155" i="93"/>
  <c r="B155" i="93"/>
  <c r="C154" i="93"/>
  <c r="B154" i="93"/>
  <c r="C153" i="93"/>
  <c r="B153" i="93"/>
  <c r="C152" i="93"/>
  <c r="B152" i="93"/>
  <c r="C151" i="93"/>
  <c r="B151" i="93"/>
  <c r="C149" i="93"/>
  <c r="B149" i="93"/>
  <c r="C148" i="93"/>
  <c r="B148" i="93"/>
  <c r="C147" i="93"/>
  <c r="B147" i="93"/>
  <c r="C146" i="93"/>
  <c r="B146" i="93"/>
  <c r="C145" i="93"/>
  <c r="B145" i="93"/>
  <c r="C143" i="93"/>
  <c r="B143" i="93"/>
  <c r="C142" i="93"/>
  <c r="B142" i="93"/>
  <c r="C141" i="93"/>
  <c r="B141" i="93"/>
  <c r="C140" i="93"/>
  <c r="B140" i="93"/>
  <c r="C139" i="93"/>
  <c r="B139" i="93"/>
  <c r="C136" i="93"/>
  <c r="B136" i="93"/>
  <c r="C135" i="93"/>
  <c r="B135" i="93"/>
  <c r="C134" i="93"/>
  <c r="B134" i="93"/>
  <c r="C133" i="93"/>
  <c r="B133" i="93"/>
  <c r="C132" i="93"/>
  <c r="B132" i="93"/>
  <c r="C130" i="93"/>
  <c r="B130" i="93"/>
  <c r="C129" i="93"/>
  <c r="B129" i="93"/>
  <c r="C128" i="93"/>
  <c r="B128" i="93"/>
  <c r="C127" i="93"/>
  <c r="B127" i="93"/>
  <c r="C126" i="93"/>
  <c r="B126" i="93"/>
  <c r="C124" i="93"/>
  <c r="B124" i="93"/>
  <c r="C123" i="93"/>
  <c r="B123" i="93"/>
  <c r="C122" i="93"/>
  <c r="B122" i="93"/>
  <c r="C121" i="93"/>
  <c r="B121" i="93"/>
  <c r="C120" i="93"/>
  <c r="B120" i="93"/>
  <c r="C118" i="93"/>
  <c r="B118" i="93"/>
  <c r="C117" i="93"/>
  <c r="B117" i="93"/>
  <c r="C116" i="93"/>
  <c r="B116" i="93"/>
  <c r="C115" i="93"/>
  <c r="B115" i="93"/>
  <c r="C114" i="93"/>
  <c r="B114" i="93"/>
  <c r="C112" i="93"/>
  <c r="B112" i="93"/>
  <c r="C111" i="93"/>
  <c r="B111" i="93"/>
  <c r="C110" i="93"/>
  <c r="B110" i="93"/>
  <c r="C109" i="93"/>
  <c r="B109" i="93"/>
  <c r="C108" i="93"/>
  <c r="B108" i="93"/>
  <c r="C104" i="93"/>
  <c r="B104" i="93"/>
  <c r="C103" i="93"/>
  <c r="B103" i="93"/>
  <c r="C102" i="93"/>
  <c r="B102" i="93"/>
  <c r="C101" i="93"/>
  <c r="B101" i="93"/>
  <c r="C100" i="93"/>
  <c r="B100" i="93"/>
  <c r="C98" i="93"/>
  <c r="B98" i="93"/>
  <c r="C97" i="93"/>
  <c r="B97" i="93"/>
  <c r="C96" i="93"/>
  <c r="B96" i="93"/>
  <c r="C95" i="93"/>
  <c r="B95" i="93"/>
  <c r="C94" i="93"/>
  <c r="B94" i="93"/>
  <c r="C92" i="93"/>
  <c r="B92" i="93"/>
  <c r="C91" i="93"/>
  <c r="B91" i="93"/>
  <c r="C90" i="93"/>
  <c r="B90" i="93"/>
  <c r="C89" i="93"/>
  <c r="B89" i="93"/>
  <c r="C88" i="93"/>
  <c r="B88" i="93"/>
  <c r="C86" i="93"/>
  <c r="B86" i="93"/>
  <c r="C85" i="93"/>
  <c r="B85" i="93"/>
  <c r="C84" i="93"/>
  <c r="B84" i="93"/>
  <c r="C83" i="93"/>
  <c r="B83" i="93"/>
  <c r="C82" i="93"/>
  <c r="B82" i="93"/>
  <c r="C80" i="93"/>
  <c r="B80" i="93"/>
  <c r="C79" i="93"/>
  <c r="B79" i="93"/>
  <c r="C78" i="93"/>
  <c r="B78" i="93"/>
  <c r="C77" i="93"/>
  <c r="B77" i="93"/>
  <c r="C76" i="93"/>
  <c r="B76" i="93"/>
  <c r="C73" i="93"/>
  <c r="B73" i="93"/>
  <c r="C72" i="93"/>
  <c r="B72" i="93"/>
  <c r="C71" i="93"/>
  <c r="B71" i="93"/>
  <c r="C70" i="93"/>
  <c r="B70" i="93"/>
  <c r="C69" i="93"/>
  <c r="B69" i="93"/>
  <c r="C67" i="93"/>
  <c r="B67" i="93"/>
  <c r="C66" i="93"/>
  <c r="B66" i="93"/>
  <c r="C65" i="93"/>
  <c r="B65" i="93"/>
  <c r="C64" i="93"/>
  <c r="B64" i="93"/>
  <c r="C63" i="93"/>
  <c r="B63" i="93"/>
  <c r="C61" i="93"/>
  <c r="B61" i="93"/>
  <c r="C60" i="93"/>
  <c r="B60" i="93"/>
  <c r="C59" i="93"/>
  <c r="B59" i="93"/>
  <c r="C58" i="93"/>
  <c r="B58" i="93"/>
  <c r="C57" i="93"/>
  <c r="B57" i="93"/>
  <c r="C55" i="93"/>
  <c r="B55" i="93"/>
  <c r="C54" i="93"/>
  <c r="B54" i="93"/>
  <c r="C53" i="93"/>
  <c r="B53" i="93"/>
  <c r="C52" i="93"/>
  <c r="B52" i="93"/>
  <c r="C51" i="93"/>
  <c r="B51" i="93"/>
  <c r="C49" i="93"/>
  <c r="B49" i="93"/>
  <c r="C48" i="93"/>
  <c r="B48" i="93"/>
  <c r="C47" i="93"/>
  <c r="B47" i="93"/>
  <c r="C46" i="93"/>
  <c r="B46" i="93"/>
  <c r="C45" i="93"/>
  <c r="B45" i="93"/>
  <c r="C42" i="93"/>
  <c r="B42" i="93"/>
  <c r="C41" i="93"/>
  <c r="B41" i="93"/>
  <c r="C40" i="93"/>
  <c r="B40" i="93"/>
  <c r="C39" i="93"/>
  <c r="B39" i="93"/>
  <c r="C38" i="93"/>
  <c r="B38" i="93"/>
  <c r="C36" i="93"/>
  <c r="B36" i="93"/>
  <c r="C35" i="93"/>
  <c r="B35" i="93"/>
  <c r="C34" i="93"/>
  <c r="B34" i="93"/>
  <c r="C33" i="93"/>
  <c r="B33" i="93"/>
  <c r="C32" i="93"/>
  <c r="B32" i="93"/>
  <c r="C30" i="93"/>
  <c r="B30" i="93"/>
  <c r="C29" i="93"/>
  <c r="B29" i="93"/>
  <c r="C28" i="93"/>
  <c r="B28" i="93"/>
  <c r="C27" i="93"/>
  <c r="B27" i="93"/>
  <c r="C26" i="93"/>
  <c r="B26" i="93"/>
  <c r="C24" i="93"/>
  <c r="B24" i="93"/>
  <c r="C23" i="93"/>
  <c r="B23" i="93"/>
  <c r="C22" i="93"/>
  <c r="B22" i="93"/>
  <c r="C21" i="93"/>
  <c r="B21" i="93"/>
  <c r="C20" i="93"/>
  <c r="B20" i="93"/>
  <c r="C18" i="93"/>
  <c r="B18" i="93"/>
  <c r="C17" i="93"/>
  <c r="B17" i="93"/>
  <c r="C16" i="93"/>
  <c r="B16" i="93"/>
  <c r="C15" i="93"/>
  <c r="B15" i="93"/>
  <c r="C14" i="93"/>
  <c r="B14" i="93"/>
  <c r="G10" i="93"/>
  <c r="G9" i="93"/>
  <c r="D7" i="93"/>
  <c r="D6" i="93"/>
  <c r="H2" i="93"/>
  <c r="AT261" i="92"/>
  <c r="AU262" i="92" s="1"/>
  <c r="AG261" i="92"/>
  <c r="T261" i="92"/>
  <c r="B256" i="92"/>
  <c r="B255" i="92"/>
  <c r="AT254" i="92"/>
  <c r="AG254" i="92"/>
  <c r="T254" i="92"/>
  <c r="B254" i="92"/>
  <c r="B253" i="92"/>
  <c r="B222" i="92"/>
  <c r="C198" i="92"/>
  <c r="B198" i="92"/>
  <c r="C197" i="92"/>
  <c r="B197" i="92"/>
  <c r="C196" i="92"/>
  <c r="B196" i="92"/>
  <c r="C195" i="92"/>
  <c r="B195" i="92"/>
  <c r="C194" i="92"/>
  <c r="B194" i="92"/>
  <c r="C192" i="92"/>
  <c r="B192" i="92"/>
  <c r="C191" i="92"/>
  <c r="B191" i="92"/>
  <c r="C190" i="92"/>
  <c r="B190" i="92"/>
  <c r="C189" i="92"/>
  <c r="B189" i="92"/>
  <c r="C188" i="92"/>
  <c r="B188" i="92"/>
  <c r="C186" i="92"/>
  <c r="B186" i="92"/>
  <c r="C185" i="92"/>
  <c r="B185" i="92"/>
  <c r="C184" i="92"/>
  <c r="B184" i="92"/>
  <c r="C183" i="92"/>
  <c r="B183" i="92"/>
  <c r="C182" i="92"/>
  <c r="B182" i="92"/>
  <c r="C180" i="92"/>
  <c r="B180" i="92"/>
  <c r="C179" i="92"/>
  <c r="B179" i="92"/>
  <c r="C178" i="92"/>
  <c r="B178" i="92"/>
  <c r="C177" i="92"/>
  <c r="B177" i="92"/>
  <c r="C176" i="92"/>
  <c r="B176" i="92"/>
  <c r="C174" i="92"/>
  <c r="B174" i="92"/>
  <c r="C173" i="92"/>
  <c r="B173" i="92"/>
  <c r="C172" i="92"/>
  <c r="B172" i="92"/>
  <c r="C171" i="92"/>
  <c r="B171" i="92"/>
  <c r="C170" i="92"/>
  <c r="B170" i="92"/>
  <c r="C167" i="92"/>
  <c r="B167" i="92"/>
  <c r="C166" i="92"/>
  <c r="B166" i="92"/>
  <c r="C165" i="92"/>
  <c r="B165" i="92"/>
  <c r="C164" i="92"/>
  <c r="B164" i="92"/>
  <c r="C163" i="92"/>
  <c r="B163" i="92"/>
  <c r="C161" i="92"/>
  <c r="B161" i="92"/>
  <c r="C160" i="92"/>
  <c r="B160" i="92"/>
  <c r="C159" i="92"/>
  <c r="B159" i="92"/>
  <c r="C158" i="92"/>
  <c r="B158" i="92"/>
  <c r="C157" i="92"/>
  <c r="B157" i="92"/>
  <c r="C155" i="92"/>
  <c r="B155" i="92"/>
  <c r="C154" i="92"/>
  <c r="B154" i="92"/>
  <c r="C153" i="92"/>
  <c r="B153" i="92"/>
  <c r="C152" i="92"/>
  <c r="B152" i="92"/>
  <c r="C151" i="92"/>
  <c r="B151" i="92"/>
  <c r="C149" i="92"/>
  <c r="B149" i="92"/>
  <c r="C148" i="92"/>
  <c r="B148" i="92"/>
  <c r="C147" i="92"/>
  <c r="B147" i="92"/>
  <c r="C146" i="92"/>
  <c r="B146" i="92"/>
  <c r="C145" i="92"/>
  <c r="B145" i="92"/>
  <c r="C143" i="92"/>
  <c r="B143" i="92"/>
  <c r="C142" i="92"/>
  <c r="B142" i="92"/>
  <c r="C141" i="92"/>
  <c r="B141" i="92"/>
  <c r="C140" i="92"/>
  <c r="B140" i="92"/>
  <c r="C139" i="92"/>
  <c r="B139" i="92"/>
  <c r="C136" i="92"/>
  <c r="B136" i="92"/>
  <c r="C135" i="92"/>
  <c r="B135" i="92"/>
  <c r="C134" i="92"/>
  <c r="B134" i="92"/>
  <c r="C133" i="92"/>
  <c r="B133" i="92"/>
  <c r="C132" i="92"/>
  <c r="B132" i="92"/>
  <c r="C130" i="92"/>
  <c r="B130" i="92"/>
  <c r="C129" i="92"/>
  <c r="B129" i="92"/>
  <c r="C128" i="92"/>
  <c r="B128" i="92"/>
  <c r="C127" i="92"/>
  <c r="B127" i="92"/>
  <c r="C126" i="92"/>
  <c r="B126" i="92"/>
  <c r="C124" i="92"/>
  <c r="B124" i="92"/>
  <c r="C123" i="92"/>
  <c r="B123" i="92"/>
  <c r="C122" i="92"/>
  <c r="B122" i="92"/>
  <c r="C121" i="92"/>
  <c r="B121" i="92"/>
  <c r="C120" i="92"/>
  <c r="B120" i="92"/>
  <c r="C118" i="92"/>
  <c r="B118" i="92"/>
  <c r="C117" i="92"/>
  <c r="B117" i="92"/>
  <c r="C116" i="92"/>
  <c r="B116" i="92"/>
  <c r="C115" i="92"/>
  <c r="B115" i="92"/>
  <c r="C114" i="92"/>
  <c r="B114" i="92"/>
  <c r="C112" i="92"/>
  <c r="B112" i="92"/>
  <c r="C111" i="92"/>
  <c r="B111" i="92"/>
  <c r="C110" i="92"/>
  <c r="B110" i="92"/>
  <c r="C109" i="92"/>
  <c r="B109" i="92"/>
  <c r="C108" i="92"/>
  <c r="B108" i="92"/>
  <c r="C104" i="92"/>
  <c r="B104" i="92"/>
  <c r="C103" i="92"/>
  <c r="B103" i="92"/>
  <c r="C102" i="92"/>
  <c r="B102" i="92"/>
  <c r="C101" i="92"/>
  <c r="B101" i="92"/>
  <c r="C100" i="92"/>
  <c r="B100" i="92"/>
  <c r="C98" i="92"/>
  <c r="B98" i="92"/>
  <c r="C97" i="92"/>
  <c r="B97" i="92"/>
  <c r="C96" i="92"/>
  <c r="B96" i="92"/>
  <c r="C95" i="92"/>
  <c r="B95" i="92"/>
  <c r="C94" i="92"/>
  <c r="B94" i="92"/>
  <c r="C92" i="92"/>
  <c r="B92" i="92"/>
  <c r="C91" i="92"/>
  <c r="B91" i="92"/>
  <c r="C90" i="92"/>
  <c r="B90" i="92"/>
  <c r="C89" i="92"/>
  <c r="B89" i="92"/>
  <c r="C88" i="92"/>
  <c r="B88" i="92"/>
  <c r="C86" i="92"/>
  <c r="B86" i="92"/>
  <c r="C85" i="92"/>
  <c r="B85" i="92"/>
  <c r="C84" i="92"/>
  <c r="B84" i="92"/>
  <c r="C83" i="92"/>
  <c r="B83" i="92"/>
  <c r="C82" i="92"/>
  <c r="B82" i="92"/>
  <c r="C80" i="92"/>
  <c r="B80" i="92"/>
  <c r="C79" i="92"/>
  <c r="B79" i="92"/>
  <c r="C78" i="92"/>
  <c r="B78" i="92"/>
  <c r="C77" i="92"/>
  <c r="B77" i="92"/>
  <c r="C76" i="92"/>
  <c r="B76" i="92"/>
  <c r="C73" i="92"/>
  <c r="B73" i="92"/>
  <c r="C72" i="92"/>
  <c r="B72" i="92"/>
  <c r="C71" i="92"/>
  <c r="B71" i="92"/>
  <c r="C70" i="92"/>
  <c r="B70" i="92"/>
  <c r="C69" i="92"/>
  <c r="B69" i="92"/>
  <c r="C67" i="92"/>
  <c r="B67" i="92"/>
  <c r="C66" i="92"/>
  <c r="B66" i="92"/>
  <c r="C65" i="92"/>
  <c r="B65" i="92"/>
  <c r="C64" i="92"/>
  <c r="B64" i="92"/>
  <c r="C63" i="92"/>
  <c r="B63" i="92"/>
  <c r="C61" i="92"/>
  <c r="B61" i="92"/>
  <c r="C60" i="92"/>
  <c r="B60" i="92"/>
  <c r="C59" i="92"/>
  <c r="B59" i="92"/>
  <c r="C58" i="92"/>
  <c r="B58" i="92"/>
  <c r="C57" i="92"/>
  <c r="B57" i="92"/>
  <c r="C55" i="92"/>
  <c r="B55" i="92"/>
  <c r="C54" i="92"/>
  <c r="B54" i="92"/>
  <c r="C53" i="92"/>
  <c r="B53" i="92"/>
  <c r="C52" i="92"/>
  <c r="B52" i="92"/>
  <c r="C51" i="92"/>
  <c r="B51" i="92"/>
  <c r="C49" i="92"/>
  <c r="B49" i="92"/>
  <c r="C48" i="92"/>
  <c r="B48" i="92"/>
  <c r="C47" i="92"/>
  <c r="B47" i="92"/>
  <c r="C46" i="92"/>
  <c r="B46" i="92"/>
  <c r="C45" i="92"/>
  <c r="B45" i="92"/>
  <c r="C42" i="92"/>
  <c r="B42" i="92"/>
  <c r="C41" i="92"/>
  <c r="B41" i="92"/>
  <c r="C40" i="92"/>
  <c r="B40" i="92"/>
  <c r="C39" i="92"/>
  <c r="B39" i="92"/>
  <c r="C38" i="92"/>
  <c r="B38" i="92"/>
  <c r="C36" i="92"/>
  <c r="B36" i="92"/>
  <c r="C35" i="92"/>
  <c r="B35" i="92"/>
  <c r="C34" i="92"/>
  <c r="B34" i="92"/>
  <c r="C33" i="92"/>
  <c r="B33" i="92"/>
  <c r="C32" i="92"/>
  <c r="B32" i="92"/>
  <c r="C30" i="92"/>
  <c r="B30" i="92"/>
  <c r="C29" i="92"/>
  <c r="B29" i="92"/>
  <c r="C28" i="92"/>
  <c r="B28" i="92"/>
  <c r="C27" i="92"/>
  <c r="B27" i="92"/>
  <c r="C26" i="92"/>
  <c r="B26" i="92"/>
  <c r="C24" i="92"/>
  <c r="B24" i="92"/>
  <c r="C23" i="92"/>
  <c r="B23" i="92"/>
  <c r="C22" i="92"/>
  <c r="B22" i="92"/>
  <c r="C21" i="92"/>
  <c r="B21" i="92"/>
  <c r="C20" i="92"/>
  <c r="B20" i="92"/>
  <c r="C18" i="92"/>
  <c r="B18" i="92"/>
  <c r="C17" i="92"/>
  <c r="B17" i="92"/>
  <c r="C16" i="92"/>
  <c r="B16" i="92"/>
  <c r="C15" i="92"/>
  <c r="B15" i="92"/>
  <c r="C14" i="92"/>
  <c r="B14" i="92"/>
  <c r="G10" i="92"/>
  <c r="G9" i="92"/>
  <c r="D7" i="92"/>
  <c r="D6" i="92"/>
  <c r="H2" i="92"/>
  <c r="AT261" i="91"/>
  <c r="AU262" i="91" s="1"/>
  <c r="AG261" i="91"/>
  <c r="T261" i="91"/>
  <c r="B256" i="91"/>
  <c r="B255" i="91"/>
  <c r="AT254" i="91"/>
  <c r="AG254" i="91"/>
  <c r="T254" i="91"/>
  <c r="B254" i="91"/>
  <c r="B253" i="91"/>
  <c r="B222" i="91"/>
  <c r="C198" i="91"/>
  <c r="B198" i="91"/>
  <c r="C197" i="91"/>
  <c r="B197" i="91"/>
  <c r="C196" i="91"/>
  <c r="B196" i="91"/>
  <c r="C195" i="91"/>
  <c r="B195" i="91"/>
  <c r="C194" i="91"/>
  <c r="B194" i="91"/>
  <c r="C192" i="91"/>
  <c r="B192" i="91"/>
  <c r="C191" i="91"/>
  <c r="B191" i="91"/>
  <c r="C190" i="91"/>
  <c r="B190" i="91"/>
  <c r="C189" i="91"/>
  <c r="B189" i="91"/>
  <c r="C188" i="91"/>
  <c r="B188" i="91"/>
  <c r="C186" i="91"/>
  <c r="B186" i="91"/>
  <c r="C185" i="91"/>
  <c r="B185" i="91"/>
  <c r="C184" i="91"/>
  <c r="B184" i="91"/>
  <c r="C183" i="91"/>
  <c r="B183" i="91"/>
  <c r="C182" i="91"/>
  <c r="B182" i="91"/>
  <c r="C180" i="91"/>
  <c r="B180" i="91"/>
  <c r="C179" i="91"/>
  <c r="B179" i="91"/>
  <c r="C178" i="91"/>
  <c r="B178" i="91"/>
  <c r="C177" i="91"/>
  <c r="B177" i="91"/>
  <c r="C176" i="91"/>
  <c r="B176" i="91"/>
  <c r="C174" i="91"/>
  <c r="B174" i="91"/>
  <c r="C173" i="91"/>
  <c r="B173" i="91"/>
  <c r="C172" i="91"/>
  <c r="B172" i="91"/>
  <c r="C171" i="91"/>
  <c r="B171" i="91"/>
  <c r="C170" i="91"/>
  <c r="B170" i="91"/>
  <c r="C167" i="91"/>
  <c r="B167" i="91"/>
  <c r="C166" i="91"/>
  <c r="B166" i="91"/>
  <c r="C165" i="91"/>
  <c r="B165" i="91"/>
  <c r="C164" i="91"/>
  <c r="B164" i="91"/>
  <c r="C163" i="91"/>
  <c r="B163" i="91"/>
  <c r="C161" i="91"/>
  <c r="B161" i="91"/>
  <c r="C160" i="91"/>
  <c r="B160" i="91"/>
  <c r="C159" i="91"/>
  <c r="B159" i="91"/>
  <c r="C158" i="91"/>
  <c r="B158" i="91"/>
  <c r="C157" i="91"/>
  <c r="B157" i="91"/>
  <c r="C155" i="91"/>
  <c r="B155" i="91"/>
  <c r="C154" i="91"/>
  <c r="B154" i="91"/>
  <c r="C153" i="91"/>
  <c r="B153" i="91"/>
  <c r="C152" i="91"/>
  <c r="B152" i="91"/>
  <c r="C151" i="91"/>
  <c r="B151" i="91"/>
  <c r="C149" i="91"/>
  <c r="B149" i="91"/>
  <c r="C148" i="91"/>
  <c r="B148" i="91"/>
  <c r="C147" i="91"/>
  <c r="B147" i="91"/>
  <c r="C146" i="91"/>
  <c r="B146" i="91"/>
  <c r="C145" i="91"/>
  <c r="B145" i="91"/>
  <c r="C143" i="91"/>
  <c r="B143" i="91"/>
  <c r="C142" i="91"/>
  <c r="B142" i="91"/>
  <c r="C141" i="91"/>
  <c r="B141" i="91"/>
  <c r="C140" i="91"/>
  <c r="B140" i="91"/>
  <c r="C139" i="91"/>
  <c r="B139" i="91"/>
  <c r="C136" i="91"/>
  <c r="B136" i="91"/>
  <c r="C135" i="91"/>
  <c r="B135" i="91"/>
  <c r="C134" i="91"/>
  <c r="B134" i="91"/>
  <c r="C133" i="91"/>
  <c r="B133" i="91"/>
  <c r="C132" i="91"/>
  <c r="B132" i="91"/>
  <c r="C130" i="91"/>
  <c r="B130" i="91"/>
  <c r="C129" i="91"/>
  <c r="B129" i="91"/>
  <c r="C128" i="91"/>
  <c r="B128" i="91"/>
  <c r="C127" i="91"/>
  <c r="B127" i="91"/>
  <c r="C126" i="91"/>
  <c r="B126" i="91"/>
  <c r="C124" i="91"/>
  <c r="B124" i="91"/>
  <c r="C123" i="91"/>
  <c r="B123" i="91"/>
  <c r="C122" i="91"/>
  <c r="B122" i="91"/>
  <c r="C121" i="91"/>
  <c r="B121" i="91"/>
  <c r="C120" i="91"/>
  <c r="B120" i="91"/>
  <c r="C118" i="91"/>
  <c r="B118" i="91"/>
  <c r="C117" i="91"/>
  <c r="B117" i="91"/>
  <c r="C116" i="91"/>
  <c r="B116" i="91"/>
  <c r="C115" i="91"/>
  <c r="B115" i="91"/>
  <c r="C114" i="91"/>
  <c r="B114" i="91"/>
  <c r="C112" i="91"/>
  <c r="B112" i="91"/>
  <c r="C111" i="91"/>
  <c r="B111" i="91"/>
  <c r="C110" i="91"/>
  <c r="B110" i="91"/>
  <c r="C109" i="91"/>
  <c r="B109" i="91"/>
  <c r="C108" i="91"/>
  <c r="B108" i="91"/>
  <c r="C104" i="91"/>
  <c r="B104" i="91"/>
  <c r="C103" i="91"/>
  <c r="B103" i="91"/>
  <c r="C102" i="91"/>
  <c r="B102" i="91"/>
  <c r="C101" i="91"/>
  <c r="B101" i="91"/>
  <c r="C100" i="91"/>
  <c r="B100" i="91"/>
  <c r="C98" i="91"/>
  <c r="B98" i="91"/>
  <c r="C97" i="91"/>
  <c r="B97" i="91"/>
  <c r="C96" i="91"/>
  <c r="B96" i="91"/>
  <c r="C95" i="91"/>
  <c r="B95" i="91"/>
  <c r="C94" i="91"/>
  <c r="B94" i="91"/>
  <c r="C92" i="91"/>
  <c r="B92" i="91"/>
  <c r="C91" i="91"/>
  <c r="B91" i="91"/>
  <c r="C90" i="91"/>
  <c r="B90" i="91"/>
  <c r="C89" i="91"/>
  <c r="B89" i="91"/>
  <c r="C88" i="91"/>
  <c r="B88" i="91"/>
  <c r="C86" i="91"/>
  <c r="B86" i="91"/>
  <c r="C85" i="91"/>
  <c r="B85" i="91"/>
  <c r="C84" i="91"/>
  <c r="B84" i="91"/>
  <c r="C83" i="91"/>
  <c r="B83" i="91"/>
  <c r="C82" i="91"/>
  <c r="B82" i="91"/>
  <c r="C80" i="91"/>
  <c r="B80" i="91"/>
  <c r="C79" i="91"/>
  <c r="B79" i="91"/>
  <c r="C78" i="91"/>
  <c r="B78" i="91"/>
  <c r="C77" i="91"/>
  <c r="B77" i="91"/>
  <c r="C76" i="91"/>
  <c r="B76" i="91"/>
  <c r="C73" i="91"/>
  <c r="B73" i="91"/>
  <c r="C72" i="91"/>
  <c r="B72" i="91"/>
  <c r="C71" i="91"/>
  <c r="B71" i="91"/>
  <c r="C70" i="91"/>
  <c r="B70" i="91"/>
  <c r="C69" i="91"/>
  <c r="B69" i="91"/>
  <c r="C67" i="91"/>
  <c r="B67" i="91"/>
  <c r="C66" i="91"/>
  <c r="B66" i="91"/>
  <c r="C65" i="91"/>
  <c r="B65" i="91"/>
  <c r="C64" i="91"/>
  <c r="B64" i="91"/>
  <c r="C63" i="91"/>
  <c r="B63" i="91"/>
  <c r="C61" i="91"/>
  <c r="B61" i="91"/>
  <c r="C60" i="91"/>
  <c r="B60" i="91"/>
  <c r="C59" i="91"/>
  <c r="B59" i="91"/>
  <c r="C58" i="91"/>
  <c r="B58" i="91"/>
  <c r="C57" i="91"/>
  <c r="B57" i="91"/>
  <c r="C55" i="91"/>
  <c r="B55" i="91"/>
  <c r="C54" i="91"/>
  <c r="B54" i="91"/>
  <c r="C53" i="91"/>
  <c r="B53" i="91"/>
  <c r="C52" i="91"/>
  <c r="B52" i="91"/>
  <c r="C51" i="91"/>
  <c r="B51" i="91"/>
  <c r="C49" i="91"/>
  <c r="B49" i="91"/>
  <c r="C48" i="91"/>
  <c r="B48" i="91"/>
  <c r="C47" i="91"/>
  <c r="B47" i="91"/>
  <c r="C46" i="91"/>
  <c r="B46" i="91"/>
  <c r="C45" i="91"/>
  <c r="B45" i="91"/>
  <c r="C42" i="91"/>
  <c r="B42" i="91"/>
  <c r="C41" i="91"/>
  <c r="B41" i="91"/>
  <c r="C40" i="91"/>
  <c r="B40" i="91"/>
  <c r="C39" i="91"/>
  <c r="B39" i="91"/>
  <c r="C38" i="91"/>
  <c r="B38" i="91"/>
  <c r="C36" i="91"/>
  <c r="B36" i="91"/>
  <c r="C35" i="91"/>
  <c r="B35" i="91"/>
  <c r="C34" i="91"/>
  <c r="B34" i="91"/>
  <c r="C33" i="91"/>
  <c r="B33" i="91"/>
  <c r="C32" i="91"/>
  <c r="B32" i="91"/>
  <c r="C30" i="91"/>
  <c r="B30" i="91"/>
  <c r="C29" i="91"/>
  <c r="B29" i="91"/>
  <c r="C28" i="91"/>
  <c r="B28" i="91"/>
  <c r="C27" i="91"/>
  <c r="B27" i="91"/>
  <c r="C26" i="91"/>
  <c r="B26" i="91"/>
  <c r="C24" i="91"/>
  <c r="B24" i="91"/>
  <c r="C23" i="91"/>
  <c r="B23" i="91"/>
  <c r="C22" i="91"/>
  <c r="B22" i="91"/>
  <c r="C21" i="91"/>
  <c r="B21" i="91"/>
  <c r="C20" i="91"/>
  <c r="B20" i="91"/>
  <c r="C18" i="91"/>
  <c r="B18" i="91"/>
  <c r="C17" i="91"/>
  <c r="B17" i="91"/>
  <c r="C16" i="91"/>
  <c r="B16" i="91"/>
  <c r="C15" i="91"/>
  <c r="B15" i="91"/>
  <c r="C14" i="91"/>
  <c r="B14" i="91"/>
  <c r="G10" i="91"/>
  <c r="G9" i="91"/>
  <c r="D7" i="91"/>
  <c r="D6" i="91"/>
  <c r="H2" i="91"/>
  <c r="AT261" i="87"/>
  <c r="AU262" i="87" s="1"/>
  <c r="AG261" i="87"/>
  <c r="T261" i="87"/>
  <c r="B256" i="87"/>
  <c r="B255" i="87"/>
  <c r="AT254" i="87"/>
  <c r="AG254" i="87"/>
  <c r="T254" i="87"/>
  <c r="B254" i="87"/>
  <c r="B253" i="87"/>
  <c r="B222" i="87"/>
  <c r="C198" i="87"/>
  <c r="B198" i="87"/>
  <c r="C197" i="87"/>
  <c r="B197" i="87"/>
  <c r="C196" i="87"/>
  <c r="B196" i="87"/>
  <c r="C195" i="87"/>
  <c r="B195" i="87"/>
  <c r="C194" i="87"/>
  <c r="B194" i="87"/>
  <c r="C192" i="87"/>
  <c r="B192" i="87"/>
  <c r="C191" i="87"/>
  <c r="B191" i="87"/>
  <c r="C190" i="87"/>
  <c r="B190" i="87"/>
  <c r="C189" i="87"/>
  <c r="B189" i="87"/>
  <c r="C188" i="87"/>
  <c r="B188" i="87"/>
  <c r="C186" i="87"/>
  <c r="B186" i="87"/>
  <c r="C185" i="87"/>
  <c r="B185" i="87"/>
  <c r="C184" i="87"/>
  <c r="B184" i="87"/>
  <c r="C183" i="87"/>
  <c r="B183" i="87"/>
  <c r="C182" i="87"/>
  <c r="B182" i="87"/>
  <c r="C180" i="87"/>
  <c r="B180" i="87"/>
  <c r="C179" i="87"/>
  <c r="B179" i="87"/>
  <c r="C178" i="87"/>
  <c r="B178" i="87"/>
  <c r="C177" i="87"/>
  <c r="B177" i="87"/>
  <c r="C176" i="87"/>
  <c r="B176" i="87"/>
  <c r="C174" i="87"/>
  <c r="B174" i="87"/>
  <c r="C173" i="87"/>
  <c r="B173" i="87"/>
  <c r="C172" i="87"/>
  <c r="B172" i="87"/>
  <c r="C171" i="87"/>
  <c r="B171" i="87"/>
  <c r="C170" i="87"/>
  <c r="B170" i="87"/>
  <c r="C167" i="87"/>
  <c r="B167" i="87"/>
  <c r="C166" i="87"/>
  <c r="B166" i="87"/>
  <c r="C165" i="87"/>
  <c r="B165" i="87"/>
  <c r="C164" i="87"/>
  <c r="B164" i="87"/>
  <c r="C163" i="87"/>
  <c r="B163" i="87"/>
  <c r="C161" i="87"/>
  <c r="B161" i="87"/>
  <c r="C160" i="87"/>
  <c r="B160" i="87"/>
  <c r="C159" i="87"/>
  <c r="B159" i="87"/>
  <c r="C158" i="87"/>
  <c r="B158" i="87"/>
  <c r="C157" i="87"/>
  <c r="B157" i="87"/>
  <c r="C155" i="87"/>
  <c r="B155" i="87"/>
  <c r="C154" i="87"/>
  <c r="B154" i="87"/>
  <c r="C153" i="87"/>
  <c r="B153" i="87"/>
  <c r="C152" i="87"/>
  <c r="B152" i="87"/>
  <c r="C151" i="87"/>
  <c r="B151" i="87"/>
  <c r="C149" i="87"/>
  <c r="B149" i="87"/>
  <c r="C148" i="87"/>
  <c r="B148" i="87"/>
  <c r="C147" i="87"/>
  <c r="B147" i="87"/>
  <c r="C146" i="87"/>
  <c r="B146" i="87"/>
  <c r="C145" i="87"/>
  <c r="B145" i="87"/>
  <c r="C143" i="87"/>
  <c r="B143" i="87"/>
  <c r="C142" i="87"/>
  <c r="B142" i="87"/>
  <c r="C141" i="87"/>
  <c r="B141" i="87"/>
  <c r="C140" i="87"/>
  <c r="B140" i="87"/>
  <c r="C139" i="87"/>
  <c r="B139" i="87"/>
  <c r="C136" i="87"/>
  <c r="B136" i="87"/>
  <c r="C135" i="87"/>
  <c r="B135" i="87"/>
  <c r="C134" i="87"/>
  <c r="B134" i="87"/>
  <c r="C133" i="87"/>
  <c r="B133" i="87"/>
  <c r="C132" i="87"/>
  <c r="B132" i="87"/>
  <c r="C130" i="87"/>
  <c r="B130" i="87"/>
  <c r="C129" i="87"/>
  <c r="B129" i="87"/>
  <c r="C128" i="87"/>
  <c r="B128" i="87"/>
  <c r="C127" i="87"/>
  <c r="B127" i="87"/>
  <c r="C126" i="87"/>
  <c r="B126" i="87"/>
  <c r="C124" i="87"/>
  <c r="B124" i="87"/>
  <c r="C123" i="87"/>
  <c r="B123" i="87"/>
  <c r="C122" i="87"/>
  <c r="B122" i="87"/>
  <c r="C121" i="87"/>
  <c r="B121" i="87"/>
  <c r="C120" i="87"/>
  <c r="B120" i="87"/>
  <c r="C118" i="87"/>
  <c r="B118" i="87"/>
  <c r="C117" i="87"/>
  <c r="B117" i="87"/>
  <c r="C116" i="87"/>
  <c r="B116" i="87"/>
  <c r="C115" i="87"/>
  <c r="B115" i="87"/>
  <c r="C114" i="87"/>
  <c r="B114" i="87"/>
  <c r="C112" i="87"/>
  <c r="B112" i="87"/>
  <c r="C111" i="87"/>
  <c r="B111" i="87"/>
  <c r="C110" i="87"/>
  <c r="B110" i="87"/>
  <c r="C109" i="87"/>
  <c r="B109" i="87"/>
  <c r="C108" i="87"/>
  <c r="B108" i="87"/>
  <c r="C104" i="87"/>
  <c r="B104" i="87"/>
  <c r="C103" i="87"/>
  <c r="B103" i="87"/>
  <c r="C102" i="87"/>
  <c r="B102" i="87"/>
  <c r="C101" i="87"/>
  <c r="B101" i="87"/>
  <c r="C100" i="87"/>
  <c r="B100" i="87"/>
  <c r="C98" i="87"/>
  <c r="B98" i="87"/>
  <c r="C97" i="87"/>
  <c r="B97" i="87"/>
  <c r="C96" i="87"/>
  <c r="B96" i="87"/>
  <c r="C95" i="87"/>
  <c r="B95" i="87"/>
  <c r="C94" i="87"/>
  <c r="B94" i="87"/>
  <c r="C92" i="87"/>
  <c r="B92" i="87"/>
  <c r="C91" i="87"/>
  <c r="B91" i="87"/>
  <c r="C90" i="87"/>
  <c r="B90" i="87"/>
  <c r="C89" i="87"/>
  <c r="B89" i="87"/>
  <c r="C88" i="87"/>
  <c r="B88" i="87"/>
  <c r="C86" i="87"/>
  <c r="B86" i="87"/>
  <c r="C85" i="87"/>
  <c r="B85" i="87"/>
  <c r="C84" i="87"/>
  <c r="B84" i="87"/>
  <c r="C83" i="87"/>
  <c r="B83" i="87"/>
  <c r="C82" i="87"/>
  <c r="B82" i="87"/>
  <c r="C80" i="87"/>
  <c r="B80" i="87"/>
  <c r="C79" i="87"/>
  <c r="B79" i="87"/>
  <c r="C78" i="87"/>
  <c r="B78" i="87"/>
  <c r="C77" i="87"/>
  <c r="B77" i="87"/>
  <c r="C76" i="87"/>
  <c r="B76" i="87"/>
  <c r="C73" i="87"/>
  <c r="B73" i="87"/>
  <c r="C72" i="87"/>
  <c r="B72" i="87"/>
  <c r="C71" i="87"/>
  <c r="B71" i="87"/>
  <c r="C70" i="87"/>
  <c r="B70" i="87"/>
  <c r="C69" i="87"/>
  <c r="B69" i="87"/>
  <c r="C67" i="87"/>
  <c r="B67" i="87"/>
  <c r="C66" i="87"/>
  <c r="B66" i="87"/>
  <c r="C65" i="87"/>
  <c r="B65" i="87"/>
  <c r="C64" i="87"/>
  <c r="B64" i="87"/>
  <c r="C63" i="87"/>
  <c r="B63" i="87"/>
  <c r="C61" i="87"/>
  <c r="B61" i="87"/>
  <c r="C60" i="87"/>
  <c r="B60" i="87"/>
  <c r="C59" i="87"/>
  <c r="B59" i="87"/>
  <c r="C58" i="87"/>
  <c r="B58" i="87"/>
  <c r="C57" i="87"/>
  <c r="B57" i="87"/>
  <c r="C55" i="87"/>
  <c r="B55" i="87"/>
  <c r="C54" i="87"/>
  <c r="B54" i="87"/>
  <c r="C53" i="87"/>
  <c r="B53" i="87"/>
  <c r="C52" i="87"/>
  <c r="B52" i="87"/>
  <c r="C51" i="87"/>
  <c r="B51" i="87"/>
  <c r="C49" i="87"/>
  <c r="B49" i="87"/>
  <c r="C48" i="87"/>
  <c r="B48" i="87"/>
  <c r="C47" i="87"/>
  <c r="B47" i="87"/>
  <c r="C46" i="87"/>
  <c r="B46" i="87"/>
  <c r="C45" i="87"/>
  <c r="B45" i="87"/>
  <c r="C42" i="87"/>
  <c r="B42" i="87"/>
  <c r="C41" i="87"/>
  <c r="B41" i="87"/>
  <c r="C40" i="87"/>
  <c r="B40" i="87"/>
  <c r="C39" i="87"/>
  <c r="B39" i="87"/>
  <c r="C38" i="87"/>
  <c r="B38" i="87"/>
  <c r="C36" i="87"/>
  <c r="B36" i="87"/>
  <c r="C35" i="87"/>
  <c r="B35" i="87"/>
  <c r="C34" i="87"/>
  <c r="B34" i="87"/>
  <c r="C33" i="87"/>
  <c r="B33" i="87"/>
  <c r="C32" i="87"/>
  <c r="B32" i="87"/>
  <c r="C30" i="87"/>
  <c r="B30" i="87"/>
  <c r="C29" i="87"/>
  <c r="B29" i="87"/>
  <c r="C28" i="87"/>
  <c r="B28" i="87"/>
  <c r="C27" i="87"/>
  <c r="B27" i="87"/>
  <c r="C26" i="87"/>
  <c r="B26" i="87"/>
  <c r="C24" i="87"/>
  <c r="B24" i="87"/>
  <c r="C23" i="87"/>
  <c r="B23" i="87"/>
  <c r="C22" i="87"/>
  <c r="B22" i="87"/>
  <c r="C21" i="87"/>
  <c r="B21" i="87"/>
  <c r="C20" i="87"/>
  <c r="B20" i="87"/>
  <c r="C18" i="87"/>
  <c r="B18" i="87"/>
  <c r="C17" i="87"/>
  <c r="B17" i="87"/>
  <c r="C16" i="87"/>
  <c r="B16" i="87"/>
  <c r="C15" i="87"/>
  <c r="B15" i="87"/>
  <c r="C14" i="87"/>
  <c r="B14" i="87"/>
  <c r="G10" i="87"/>
  <c r="G9" i="87"/>
  <c r="D7" i="87"/>
  <c r="D6" i="87"/>
  <c r="H2" i="87"/>
  <c r="AT261" i="88"/>
  <c r="AU262" i="88" s="1"/>
  <c r="AG261" i="88"/>
  <c r="T261" i="88"/>
  <c r="B256" i="88"/>
  <c r="B255" i="88"/>
  <c r="AT254" i="88"/>
  <c r="AG254" i="88"/>
  <c r="T254" i="88"/>
  <c r="B254" i="88"/>
  <c r="B253" i="88"/>
  <c r="B222" i="88"/>
  <c r="C198" i="88"/>
  <c r="B198" i="88"/>
  <c r="C197" i="88"/>
  <c r="B197" i="88"/>
  <c r="C196" i="88"/>
  <c r="B196" i="88"/>
  <c r="C195" i="88"/>
  <c r="B195" i="88"/>
  <c r="C194" i="88"/>
  <c r="B194" i="88"/>
  <c r="C192" i="88"/>
  <c r="B192" i="88"/>
  <c r="C191" i="88"/>
  <c r="B191" i="88"/>
  <c r="C190" i="88"/>
  <c r="B190" i="88"/>
  <c r="C189" i="88"/>
  <c r="B189" i="88"/>
  <c r="C188" i="88"/>
  <c r="B188" i="88"/>
  <c r="C186" i="88"/>
  <c r="B186" i="88"/>
  <c r="C185" i="88"/>
  <c r="B185" i="88"/>
  <c r="C184" i="88"/>
  <c r="B184" i="88"/>
  <c r="C183" i="88"/>
  <c r="B183" i="88"/>
  <c r="C182" i="88"/>
  <c r="B182" i="88"/>
  <c r="C180" i="88"/>
  <c r="B180" i="88"/>
  <c r="C179" i="88"/>
  <c r="B179" i="88"/>
  <c r="C178" i="88"/>
  <c r="B178" i="88"/>
  <c r="C177" i="88"/>
  <c r="B177" i="88"/>
  <c r="C176" i="88"/>
  <c r="B176" i="88"/>
  <c r="C174" i="88"/>
  <c r="B174" i="88"/>
  <c r="C173" i="88"/>
  <c r="B173" i="88"/>
  <c r="C172" i="88"/>
  <c r="B172" i="88"/>
  <c r="C171" i="88"/>
  <c r="B171" i="88"/>
  <c r="C170" i="88"/>
  <c r="B170" i="88"/>
  <c r="C167" i="88"/>
  <c r="B167" i="88"/>
  <c r="C166" i="88"/>
  <c r="B166" i="88"/>
  <c r="C165" i="88"/>
  <c r="B165" i="88"/>
  <c r="C164" i="88"/>
  <c r="B164" i="88"/>
  <c r="C163" i="88"/>
  <c r="B163" i="88"/>
  <c r="C161" i="88"/>
  <c r="B161" i="88"/>
  <c r="C160" i="88"/>
  <c r="B160" i="88"/>
  <c r="C159" i="88"/>
  <c r="B159" i="88"/>
  <c r="C158" i="88"/>
  <c r="B158" i="88"/>
  <c r="C157" i="88"/>
  <c r="B157" i="88"/>
  <c r="C155" i="88"/>
  <c r="B155" i="88"/>
  <c r="C154" i="88"/>
  <c r="B154" i="88"/>
  <c r="C153" i="88"/>
  <c r="B153" i="88"/>
  <c r="C152" i="88"/>
  <c r="B152" i="88"/>
  <c r="C151" i="88"/>
  <c r="B151" i="88"/>
  <c r="C149" i="88"/>
  <c r="B149" i="88"/>
  <c r="C148" i="88"/>
  <c r="B148" i="88"/>
  <c r="C147" i="88"/>
  <c r="B147" i="88"/>
  <c r="C146" i="88"/>
  <c r="B146" i="88"/>
  <c r="C145" i="88"/>
  <c r="B145" i="88"/>
  <c r="C143" i="88"/>
  <c r="B143" i="88"/>
  <c r="C142" i="88"/>
  <c r="B142" i="88"/>
  <c r="C141" i="88"/>
  <c r="B141" i="88"/>
  <c r="C140" i="88"/>
  <c r="B140" i="88"/>
  <c r="C139" i="88"/>
  <c r="B139" i="88"/>
  <c r="C136" i="88"/>
  <c r="B136" i="88"/>
  <c r="C135" i="88"/>
  <c r="B135" i="88"/>
  <c r="C134" i="88"/>
  <c r="B134" i="88"/>
  <c r="C133" i="88"/>
  <c r="B133" i="88"/>
  <c r="C132" i="88"/>
  <c r="B132" i="88"/>
  <c r="C130" i="88"/>
  <c r="B130" i="88"/>
  <c r="C129" i="88"/>
  <c r="B129" i="88"/>
  <c r="C128" i="88"/>
  <c r="B128" i="88"/>
  <c r="C127" i="88"/>
  <c r="B127" i="88"/>
  <c r="C126" i="88"/>
  <c r="B126" i="88"/>
  <c r="C124" i="88"/>
  <c r="B124" i="88"/>
  <c r="C123" i="88"/>
  <c r="B123" i="88"/>
  <c r="C122" i="88"/>
  <c r="B122" i="88"/>
  <c r="C121" i="88"/>
  <c r="B121" i="88"/>
  <c r="C120" i="88"/>
  <c r="B120" i="88"/>
  <c r="C118" i="88"/>
  <c r="B118" i="88"/>
  <c r="C117" i="88"/>
  <c r="B117" i="88"/>
  <c r="C116" i="88"/>
  <c r="B116" i="88"/>
  <c r="C115" i="88"/>
  <c r="B115" i="88"/>
  <c r="C114" i="88"/>
  <c r="B114" i="88"/>
  <c r="C112" i="88"/>
  <c r="B112" i="88"/>
  <c r="C111" i="88"/>
  <c r="B111" i="88"/>
  <c r="C110" i="88"/>
  <c r="B110" i="88"/>
  <c r="C109" i="88"/>
  <c r="B109" i="88"/>
  <c r="C108" i="88"/>
  <c r="B108" i="88"/>
  <c r="C104" i="88"/>
  <c r="B104" i="88"/>
  <c r="C103" i="88"/>
  <c r="B103" i="88"/>
  <c r="C102" i="88"/>
  <c r="B102" i="88"/>
  <c r="C101" i="88"/>
  <c r="B101" i="88"/>
  <c r="C100" i="88"/>
  <c r="B100" i="88"/>
  <c r="C98" i="88"/>
  <c r="B98" i="88"/>
  <c r="C97" i="88"/>
  <c r="B97" i="88"/>
  <c r="C96" i="88"/>
  <c r="B96" i="88"/>
  <c r="C95" i="88"/>
  <c r="B95" i="88"/>
  <c r="C94" i="88"/>
  <c r="B94" i="88"/>
  <c r="C92" i="88"/>
  <c r="B92" i="88"/>
  <c r="C91" i="88"/>
  <c r="B91" i="88"/>
  <c r="C90" i="88"/>
  <c r="B90" i="88"/>
  <c r="C89" i="88"/>
  <c r="B89" i="88"/>
  <c r="C88" i="88"/>
  <c r="B88" i="88"/>
  <c r="C86" i="88"/>
  <c r="B86" i="88"/>
  <c r="C85" i="88"/>
  <c r="B85" i="88"/>
  <c r="C84" i="88"/>
  <c r="B84" i="88"/>
  <c r="C83" i="88"/>
  <c r="B83" i="88"/>
  <c r="C82" i="88"/>
  <c r="B82" i="88"/>
  <c r="C80" i="88"/>
  <c r="B80" i="88"/>
  <c r="C79" i="88"/>
  <c r="B79" i="88"/>
  <c r="C78" i="88"/>
  <c r="B78" i="88"/>
  <c r="C77" i="88"/>
  <c r="B77" i="88"/>
  <c r="C76" i="88"/>
  <c r="B76" i="88"/>
  <c r="C73" i="88"/>
  <c r="B73" i="88"/>
  <c r="C72" i="88"/>
  <c r="B72" i="88"/>
  <c r="C71" i="88"/>
  <c r="B71" i="88"/>
  <c r="C70" i="88"/>
  <c r="B70" i="88"/>
  <c r="C69" i="88"/>
  <c r="B69" i="88"/>
  <c r="C67" i="88"/>
  <c r="B67" i="88"/>
  <c r="C66" i="88"/>
  <c r="B66" i="88"/>
  <c r="C65" i="88"/>
  <c r="B65" i="88"/>
  <c r="C64" i="88"/>
  <c r="B64" i="88"/>
  <c r="C63" i="88"/>
  <c r="B63" i="88"/>
  <c r="C61" i="88"/>
  <c r="B61" i="88"/>
  <c r="C60" i="88"/>
  <c r="B60" i="88"/>
  <c r="C59" i="88"/>
  <c r="B59" i="88"/>
  <c r="C58" i="88"/>
  <c r="B58" i="88"/>
  <c r="C57" i="88"/>
  <c r="B57" i="88"/>
  <c r="C55" i="88"/>
  <c r="B55" i="88"/>
  <c r="C54" i="88"/>
  <c r="B54" i="88"/>
  <c r="C53" i="88"/>
  <c r="B53" i="88"/>
  <c r="C52" i="88"/>
  <c r="B52" i="88"/>
  <c r="C51" i="88"/>
  <c r="B51" i="88"/>
  <c r="C49" i="88"/>
  <c r="B49" i="88"/>
  <c r="C48" i="88"/>
  <c r="B48" i="88"/>
  <c r="C47" i="88"/>
  <c r="B47" i="88"/>
  <c r="C46" i="88"/>
  <c r="B46" i="88"/>
  <c r="C45" i="88"/>
  <c r="B45" i="88"/>
  <c r="C42" i="88"/>
  <c r="B42" i="88"/>
  <c r="C41" i="88"/>
  <c r="B41" i="88"/>
  <c r="C40" i="88"/>
  <c r="B40" i="88"/>
  <c r="C39" i="88"/>
  <c r="B39" i="88"/>
  <c r="C38" i="88"/>
  <c r="B38" i="88"/>
  <c r="C36" i="88"/>
  <c r="B36" i="88"/>
  <c r="C35" i="88"/>
  <c r="B35" i="88"/>
  <c r="C34" i="88"/>
  <c r="B34" i="88"/>
  <c r="C33" i="88"/>
  <c r="B33" i="88"/>
  <c r="C32" i="88"/>
  <c r="B32" i="88"/>
  <c r="C30" i="88"/>
  <c r="B30" i="88"/>
  <c r="C29" i="88"/>
  <c r="B29" i="88"/>
  <c r="C28" i="88"/>
  <c r="B28" i="88"/>
  <c r="C27" i="88"/>
  <c r="B27" i="88"/>
  <c r="C26" i="88"/>
  <c r="B26" i="88"/>
  <c r="C24" i="88"/>
  <c r="B24" i="88"/>
  <c r="C23" i="88"/>
  <c r="B23" i="88"/>
  <c r="C22" i="88"/>
  <c r="B22" i="88"/>
  <c r="C21" i="88"/>
  <c r="B21" i="88"/>
  <c r="C20" i="88"/>
  <c r="B20" i="88"/>
  <c r="C18" i="88"/>
  <c r="B18" i="88"/>
  <c r="C17" i="88"/>
  <c r="B17" i="88"/>
  <c r="C16" i="88"/>
  <c r="B16" i="88"/>
  <c r="C15" i="88"/>
  <c r="B15" i="88"/>
  <c r="C14" i="88"/>
  <c r="B14" i="88"/>
  <c r="G10" i="88"/>
  <c r="G9" i="88"/>
  <c r="D7" i="88"/>
  <c r="D6" i="88"/>
  <c r="H2" i="88"/>
  <c r="B256" i="32"/>
  <c r="B255" i="32"/>
  <c r="B254" i="32"/>
  <c r="B253" i="32"/>
  <c r="G250" i="32"/>
  <c r="G249" i="32"/>
  <c r="G248" i="32"/>
  <c r="G246" i="32"/>
  <c r="G245" i="32"/>
  <c r="G244" i="32"/>
  <c r="G242" i="32"/>
  <c r="G241" i="32"/>
  <c r="G240" i="32"/>
  <c r="G238" i="32"/>
  <c r="G237" i="32"/>
  <c r="G236" i="32"/>
  <c r="G234" i="32"/>
  <c r="G233" i="32"/>
  <c r="G232" i="32"/>
  <c r="G230" i="32"/>
  <c r="G229" i="32"/>
  <c r="G228" i="32"/>
  <c r="G226" i="32"/>
  <c r="G225" i="32"/>
  <c r="G224" i="32"/>
  <c r="B222" i="32"/>
  <c r="G221" i="32"/>
  <c r="G220" i="32"/>
  <c r="G219" i="32"/>
  <c r="G218" i="32"/>
  <c r="G217" i="32"/>
  <c r="G216" i="32"/>
  <c r="G215" i="32"/>
  <c r="G214" i="32"/>
  <c r="G213" i="32"/>
  <c r="G212" i="32"/>
  <c r="G210" i="32"/>
  <c r="G209" i="32"/>
  <c r="G208" i="32"/>
  <c r="G207" i="32"/>
  <c r="G206" i="32"/>
  <c r="G205" i="32"/>
  <c r="G204" i="32"/>
  <c r="G203" i="32"/>
  <c r="G202" i="32"/>
  <c r="G201" i="32"/>
  <c r="C198" i="32"/>
  <c r="B198" i="32"/>
  <c r="C197" i="32"/>
  <c r="B197" i="32"/>
  <c r="C196" i="32"/>
  <c r="B196" i="32"/>
  <c r="C195" i="32"/>
  <c r="B195" i="32"/>
  <c r="C194" i="32"/>
  <c r="B194" i="32"/>
  <c r="C192" i="32"/>
  <c r="B192" i="32"/>
  <c r="C191" i="32"/>
  <c r="B191" i="32"/>
  <c r="C190" i="32"/>
  <c r="B190" i="32"/>
  <c r="C189" i="32"/>
  <c r="B189" i="32"/>
  <c r="C188" i="32"/>
  <c r="B188" i="32"/>
  <c r="C186" i="32"/>
  <c r="B186" i="32"/>
  <c r="C185" i="32"/>
  <c r="B185" i="32"/>
  <c r="C184" i="32"/>
  <c r="B184" i="32"/>
  <c r="C183" i="32"/>
  <c r="B183" i="32"/>
  <c r="C182" i="32"/>
  <c r="B182" i="32"/>
  <c r="C180" i="32"/>
  <c r="B180" i="32"/>
  <c r="C179" i="32"/>
  <c r="B179" i="32"/>
  <c r="C178" i="32"/>
  <c r="B178" i="32"/>
  <c r="C177" i="32"/>
  <c r="B177" i="32"/>
  <c r="C176" i="32"/>
  <c r="B176" i="32"/>
  <c r="C174" i="32"/>
  <c r="B174" i="32"/>
  <c r="C173" i="32"/>
  <c r="B173" i="32"/>
  <c r="C172" i="32"/>
  <c r="B172" i="32"/>
  <c r="C171" i="32"/>
  <c r="B171" i="32"/>
  <c r="C170" i="32"/>
  <c r="B170" i="32"/>
  <c r="C167" i="32"/>
  <c r="B167" i="32"/>
  <c r="C166" i="32"/>
  <c r="B166" i="32"/>
  <c r="C165" i="32"/>
  <c r="B165" i="32"/>
  <c r="C164" i="32"/>
  <c r="B164" i="32"/>
  <c r="C163" i="32"/>
  <c r="B163" i="32"/>
  <c r="C161" i="32"/>
  <c r="B161" i="32"/>
  <c r="C160" i="32"/>
  <c r="B160" i="32"/>
  <c r="C159" i="32"/>
  <c r="B159" i="32"/>
  <c r="C158" i="32"/>
  <c r="B158" i="32"/>
  <c r="C157" i="32"/>
  <c r="B157" i="32"/>
  <c r="C155" i="32"/>
  <c r="B155" i="32"/>
  <c r="C154" i="32"/>
  <c r="B154" i="32"/>
  <c r="C153" i="32"/>
  <c r="B153" i="32"/>
  <c r="C152" i="32"/>
  <c r="B152" i="32"/>
  <c r="C151" i="32"/>
  <c r="B151" i="32"/>
  <c r="C149" i="32"/>
  <c r="B149" i="32"/>
  <c r="C148" i="32"/>
  <c r="B148" i="32"/>
  <c r="C147" i="32"/>
  <c r="B147" i="32"/>
  <c r="C146" i="32"/>
  <c r="B146" i="32"/>
  <c r="C145" i="32"/>
  <c r="B145" i="32"/>
  <c r="C143" i="32"/>
  <c r="B143" i="32"/>
  <c r="C142" i="32"/>
  <c r="B142" i="32"/>
  <c r="C141" i="32"/>
  <c r="B141" i="32"/>
  <c r="C140" i="32"/>
  <c r="B140" i="32"/>
  <c r="C139" i="32"/>
  <c r="B139" i="32"/>
  <c r="C136" i="32"/>
  <c r="B136" i="32"/>
  <c r="C135" i="32"/>
  <c r="B135" i="32"/>
  <c r="C134" i="32"/>
  <c r="B134" i="32"/>
  <c r="C133" i="32"/>
  <c r="B133" i="32"/>
  <c r="C132" i="32"/>
  <c r="B132" i="32"/>
  <c r="C130" i="32"/>
  <c r="B130" i="32"/>
  <c r="C129" i="32"/>
  <c r="B129" i="32"/>
  <c r="C128" i="32"/>
  <c r="B128" i="32"/>
  <c r="C127" i="32"/>
  <c r="B127" i="32"/>
  <c r="C126" i="32"/>
  <c r="B126" i="32"/>
  <c r="C124" i="32"/>
  <c r="B124" i="32"/>
  <c r="C123" i="32"/>
  <c r="B123" i="32"/>
  <c r="C122" i="32"/>
  <c r="B122" i="32"/>
  <c r="C121" i="32"/>
  <c r="B121" i="32"/>
  <c r="C120" i="32"/>
  <c r="B120" i="32"/>
  <c r="C118" i="32"/>
  <c r="B118" i="32"/>
  <c r="C117" i="32"/>
  <c r="B117" i="32"/>
  <c r="C116" i="32"/>
  <c r="B116" i="32"/>
  <c r="C115" i="32"/>
  <c r="B115" i="32"/>
  <c r="C114" i="32"/>
  <c r="B114" i="32"/>
  <c r="C112" i="32"/>
  <c r="B112" i="32"/>
  <c r="C111" i="32"/>
  <c r="B111" i="32"/>
  <c r="C110" i="32"/>
  <c r="B110" i="32"/>
  <c r="C109" i="32"/>
  <c r="B109" i="32"/>
  <c r="C108" i="32"/>
  <c r="B108" i="32"/>
  <c r="C104" i="32"/>
  <c r="B104" i="32"/>
  <c r="C103" i="32"/>
  <c r="B103" i="32"/>
  <c r="C102" i="32"/>
  <c r="B102" i="32"/>
  <c r="C101" i="32"/>
  <c r="B101" i="32"/>
  <c r="C100" i="32"/>
  <c r="B100" i="32"/>
  <c r="C98" i="32"/>
  <c r="B98" i="32"/>
  <c r="C97" i="32"/>
  <c r="B97" i="32"/>
  <c r="C96" i="32"/>
  <c r="B96" i="32"/>
  <c r="C95" i="32"/>
  <c r="B95" i="32"/>
  <c r="C94" i="32"/>
  <c r="B94" i="32"/>
  <c r="C92" i="32"/>
  <c r="B92" i="32"/>
  <c r="C91" i="32"/>
  <c r="B91" i="32"/>
  <c r="C90" i="32"/>
  <c r="B90" i="32"/>
  <c r="C89" i="32"/>
  <c r="B89" i="32"/>
  <c r="C88" i="32"/>
  <c r="B88" i="32"/>
  <c r="C86" i="32"/>
  <c r="B86" i="32"/>
  <c r="C85" i="32"/>
  <c r="B85" i="32"/>
  <c r="C84" i="32"/>
  <c r="B84" i="32"/>
  <c r="C83" i="32"/>
  <c r="B83" i="32"/>
  <c r="C82" i="32"/>
  <c r="B82" i="32"/>
  <c r="C80" i="32"/>
  <c r="B80" i="32"/>
  <c r="C79" i="32"/>
  <c r="B79" i="32"/>
  <c r="C78" i="32"/>
  <c r="B78" i="32"/>
  <c r="C77" i="32"/>
  <c r="B77" i="32"/>
  <c r="C76" i="32"/>
  <c r="B76" i="32"/>
  <c r="C73" i="32"/>
  <c r="B73" i="32"/>
  <c r="C72" i="32"/>
  <c r="B72" i="32"/>
  <c r="C71" i="32"/>
  <c r="B71" i="32"/>
  <c r="C70" i="32"/>
  <c r="B70" i="32"/>
  <c r="C69" i="32"/>
  <c r="B69" i="32"/>
  <c r="C67" i="32"/>
  <c r="B67" i="32"/>
  <c r="C66" i="32"/>
  <c r="B66" i="32"/>
  <c r="C65" i="32"/>
  <c r="B65" i="32"/>
  <c r="C64" i="32"/>
  <c r="B64" i="32"/>
  <c r="C63" i="32"/>
  <c r="B63" i="32"/>
  <c r="C61" i="32"/>
  <c r="B61" i="32"/>
  <c r="C60" i="32"/>
  <c r="B60" i="32"/>
  <c r="C59" i="32"/>
  <c r="B59" i="32"/>
  <c r="C58" i="32"/>
  <c r="B58" i="32"/>
  <c r="C57" i="32"/>
  <c r="B57" i="32"/>
  <c r="C55" i="32"/>
  <c r="B55" i="32"/>
  <c r="C54" i="32"/>
  <c r="B54" i="32"/>
  <c r="C53" i="32"/>
  <c r="B53" i="32"/>
  <c r="C52" i="32"/>
  <c r="B52" i="32"/>
  <c r="C51" i="32"/>
  <c r="B51" i="32"/>
  <c r="C49" i="32"/>
  <c r="B49" i="32"/>
  <c r="C48" i="32"/>
  <c r="B48" i="32"/>
  <c r="C47" i="32"/>
  <c r="B47" i="32"/>
  <c r="C46" i="32"/>
  <c r="B46" i="32"/>
  <c r="C45" i="32"/>
  <c r="B45" i="32"/>
  <c r="C42" i="32"/>
  <c r="B42" i="32"/>
  <c r="C41" i="32"/>
  <c r="B41" i="32"/>
  <c r="C40" i="32"/>
  <c r="B40" i="32"/>
  <c r="C39" i="32"/>
  <c r="B39" i="32"/>
  <c r="C38" i="32"/>
  <c r="B38" i="32"/>
  <c r="C36" i="32"/>
  <c r="B36" i="32"/>
  <c r="C35" i="32"/>
  <c r="B35" i="32"/>
  <c r="C34" i="32"/>
  <c r="B34" i="32"/>
  <c r="C33" i="32"/>
  <c r="B33" i="32"/>
  <c r="C32" i="32"/>
  <c r="B32" i="32"/>
  <c r="C30" i="32"/>
  <c r="B30" i="32"/>
  <c r="C29" i="32"/>
  <c r="B29" i="32"/>
  <c r="C28" i="32"/>
  <c r="B28" i="32"/>
  <c r="C27" i="32"/>
  <c r="B27" i="32"/>
  <c r="C26" i="32"/>
  <c r="B26" i="32"/>
  <c r="C24" i="32"/>
  <c r="B24" i="32"/>
  <c r="C23" i="32"/>
  <c r="B23" i="32"/>
  <c r="C22" i="32"/>
  <c r="B22" i="32"/>
  <c r="C21" i="32"/>
  <c r="B21" i="32"/>
  <c r="C20" i="32"/>
  <c r="B20" i="32"/>
  <c r="C18" i="32"/>
  <c r="B18" i="32"/>
  <c r="C17" i="32"/>
  <c r="B17" i="32"/>
  <c r="C16" i="32"/>
  <c r="B16" i="32"/>
  <c r="C15" i="32"/>
  <c r="B15" i="32"/>
  <c r="C14" i="32"/>
  <c r="B14" i="32"/>
  <c r="G10" i="32"/>
  <c r="G9" i="32"/>
  <c r="D7" i="32"/>
  <c r="D6" i="32"/>
  <c r="H2" i="32"/>
  <c r="K24" i="66"/>
  <c r="J24" i="66"/>
  <c r="I24" i="66"/>
  <c r="H24" i="66"/>
  <c r="G24" i="66"/>
  <c r="F24" i="66"/>
  <c r="E24" i="66"/>
  <c r="AO15" i="66"/>
  <c r="AN15" i="66"/>
  <c r="AM15" i="66"/>
  <c r="AH9" i="66"/>
  <c r="AC9" i="66"/>
  <c r="X9" i="66"/>
  <c r="S9" i="66"/>
  <c r="N9" i="66"/>
  <c r="I9" i="66"/>
  <c r="D9" i="66"/>
  <c r="D7" i="66"/>
  <c r="D6" i="66"/>
  <c r="H2" i="66"/>
  <c r="H8" i="95"/>
  <c r="C34" i="63"/>
  <c r="C33" i="63"/>
  <c r="C32" i="63"/>
  <c r="C31" i="63"/>
  <c r="C30" i="63"/>
  <c r="C29" i="63"/>
  <c r="C28" i="63"/>
  <c r="C27" i="63"/>
  <c r="C26" i="63"/>
  <c r="C25" i="63"/>
  <c r="C24" i="63"/>
  <c r="C23" i="63"/>
  <c r="B16" i="63"/>
  <c r="B15" i="63"/>
  <c r="B14" i="63"/>
  <c r="B13" i="63"/>
  <c r="C12" i="63"/>
  <c r="B12" i="63"/>
  <c r="P9" i="63"/>
  <c r="N9" i="63"/>
  <c r="L9" i="63"/>
  <c r="J9" i="63"/>
  <c r="H9" i="63"/>
  <c r="F9" i="63"/>
  <c r="D9" i="63"/>
  <c r="D7" i="63"/>
  <c r="D6" i="63"/>
  <c r="H2" i="63"/>
  <c r="B216" i="24"/>
  <c r="B215" i="24"/>
  <c r="B214" i="24"/>
  <c r="B213" i="24"/>
  <c r="B203" i="24"/>
  <c r="C199" i="24"/>
  <c r="B199" i="24"/>
  <c r="C198" i="24"/>
  <c r="B198" i="24"/>
  <c r="C197" i="24"/>
  <c r="B197" i="24"/>
  <c r="C196" i="24"/>
  <c r="B196" i="24"/>
  <c r="C195" i="24"/>
  <c r="B195" i="24"/>
  <c r="C193" i="24"/>
  <c r="B193" i="24"/>
  <c r="C192" i="24"/>
  <c r="B192" i="24"/>
  <c r="C191" i="24"/>
  <c r="B191" i="24"/>
  <c r="C190" i="24"/>
  <c r="B190" i="24"/>
  <c r="C189" i="24"/>
  <c r="B189" i="24"/>
  <c r="C187" i="24"/>
  <c r="B187" i="24"/>
  <c r="C186" i="24"/>
  <c r="B186" i="24"/>
  <c r="C185" i="24"/>
  <c r="B185" i="24"/>
  <c r="C184" i="24"/>
  <c r="B184" i="24"/>
  <c r="C183" i="24"/>
  <c r="B183" i="24"/>
  <c r="C181" i="24"/>
  <c r="B181" i="24"/>
  <c r="C180" i="24"/>
  <c r="B180" i="24"/>
  <c r="C179" i="24"/>
  <c r="B179" i="24"/>
  <c r="C178" i="24"/>
  <c r="B178" i="24"/>
  <c r="C177" i="24"/>
  <c r="B177" i="24"/>
  <c r="C175" i="24"/>
  <c r="B175" i="24"/>
  <c r="C174" i="24"/>
  <c r="B174" i="24"/>
  <c r="C173" i="24"/>
  <c r="B173" i="24"/>
  <c r="C172" i="24"/>
  <c r="B172" i="24"/>
  <c r="C171" i="24"/>
  <c r="B171" i="24"/>
  <c r="C168" i="24"/>
  <c r="B168" i="24"/>
  <c r="C167" i="24"/>
  <c r="B167" i="24"/>
  <c r="C166" i="24"/>
  <c r="B166" i="24"/>
  <c r="C165" i="24"/>
  <c r="B165" i="24"/>
  <c r="C164" i="24"/>
  <c r="B164" i="24"/>
  <c r="C162" i="24"/>
  <c r="B162" i="24"/>
  <c r="C161" i="24"/>
  <c r="B161" i="24"/>
  <c r="C160" i="24"/>
  <c r="B160" i="24"/>
  <c r="C159" i="24"/>
  <c r="B159" i="24"/>
  <c r="C158" i="24"/>
  <c r="B158" i="24"/>
  <c r="C156" i="24"/>
  <c r="B156" i="24"/>
  <c r="C155" i="24"/>
  <c r="B155" i="24"/>
  <c r="C154" i="24"/>
  <c r="B154" i="24"/>
  <c r="C153" i="24"/>
  <c r="B153" i="24"/>
  <c r="C152" i="24"/>
  <c r="B152" i="24"/>
  <c r="C150" i="24"/>
  <c r="B150" i="24"/>
  <c r="C149" i="24"/>
  <c r="B149" i="24"/>
  <c r="C148" i="24"/>
  <c r="B148" i="24"/>
  <c r="C147" i="24"/>
  <c r="B147" i="24"/>
  <c r="C146" i="24"/>
  <c r="B146" i="24"/>
  <c r="C144" i="24"/>
  <c r="B144" i="24"/>
  <c r="C143" i="24"/>
  <c r="B143" i="24"/>
  <c r="C142" i="24"/>
  <c r="B142" i="24"/>
  <c r="C141" i="24"/>
  <c r="B141" i="24"/>
  <c r="C140" i="24"/>
  <c r="B140" i="24"/>
  <c r="C137" i="24"/>
  <c r="B137" i="24"/>
  <c r="C136" i="24"/>
  <c r="B136" i="24"/>
  <c r="C135" i="24"/>
  <c r="B135" i="24"/>
  <c r="C134" i="24"/>
  <c r="B134" i="24"/>
  <c r="C133" i="24"/>
  <c r="B133" i="24"/>
  <c r="C131" i="24"/>
  <c r="B131" i="24"/>
  <c r="C130" i="24"/>
  <c r="B130" i="24"/>
  <c r="C129" i="24"/>
  <c r="B129" i="24"/>
  <c r="C128" i="24"/>
  <c r="B128" i="24"/>
  <c r="C127" i="24"/>
  <c r="B127" i="24"/>
  <c r="C125" i="24"/>
  <c r="B125" i="24"/>
  <c r="C124" i="24"/>
  <c r="B124" i="24"/>
  <c r="C123" i="24"/>
  <c r="B123" i="24"/>
  <c r="C122" i="24"/>
  <c r="B122" i="24"/>
  <c r="C121" i="24"/>
  <c r="B121" i="24"/>
  <c r="C119" i="24"/>
  <c r="B119" i="24"/>
  <c r="C118" i="24"/>
  <c r="B118" i="24"/>
  <c r="C117" i="24"/>
  <c r="B117" i="24"/>
  <c r="C116" i="24"/>
  <c r="B116" i="24"/>
  <c r="C115" i="24"/>
  <c r="B115" i="24"/>
  <c r="C113" i="24"/>
  <c r="B113" i="24"/>
  <c r="C112" i="24"/>
  <c r="B112" i="24"/>
  <c r="C111" i="24"/>
  <c r="B111" i="24"/>
  <c r="C110" i="24"/>
  <c r="B110" i="24"/>
  <c r="C109" i="24"/>
  <c r="B109" i="24"/>
  <c r="C105" i="24"/>
  <c r="B105" i="24"/>
  <c r="C104" i="24"/>
  <c r="B104" i="24"/>
  <c r="C103" i="24"/>
  <c r="B103" i="24"/>
  <c r="C102" i="24"/>
  <c r="B102" i="24"/>
  <c r="C101" i="24"/>
  <c r="B101" i="24"/>
  <c r="C99" i="24"/>
  <c r="B99" i="24"/>
  <c r="C98" i="24"/>
  <c r="B98" i="24"/>
  <c r="C97" i="24"/>
  <c r="B97" i="24"/>
  <c r="C96" i="24"/>
  <c r="B96" i="24"/>
  <c r="C95" i="24"/>
  <c r="B95" i="24"/>
  <c r="C93" i="24"/>
  <c r="B93" i="24"/>
  <c r="C92" i="24"/>
  <c r="B92" i="24"/>
  <c r="C91" i="24"/>
  <c r="B91" i="24"/>
  <c r="C90" i="24"/>
  <c r="B90" i="24"/>
  <c r="C89" i="24"/>
  <c r="B89" i="24"/>
  <c r="C87" i="24"/>
  <c r="B87" i="24"/>
  <c r="C86" i="24"/>
  <c r="B86" i="24"/>
  <c r="C85" i="24"/>
  <c r="B85" i="24"/>
  <c r="C84" i="24"/>
  <c r="B84" i="24"/>
  <c r="C83" i="24"/>
  <c r="B83" i="24"/>
  <c r="C81" i="24"/>
  <c r="B81" i="24"/>
  <c r="C80" i="24"/>
  <c r="B80" i="24"/>
  <c r="C79" i="24"/>
  <c r="B79" i="24"/>
  <c r="C78" i="24"/>
  <c r="B78" i="24"/>
  <c r="C77" i="24"/>
  <c r="B77" i="24"/>
  <c r="C74" i="24"/>
  <c r="B74" i="24"/>
  <c r="C73" i="24"/>
  <c r="B73" i="24"/>
  <c r="C72" i="24"/>
  <c r="B72" i="24"/>
  <c r="C71" i="24"/>
  <c r="B71" i="24"/>
  <c r="C70" i="24"/>
  <c r="B70" i="24"/>
  <c r="C68" i="24"/>
  <c r="B68" i="24"/>
  <c r="C67" i="24"/>
  <c r="B67" i="24"/>
  <c r="C66" i="24"/>
  <c r="B66" i="24"/>
  <c r="C65" i="24"/>
  <c r="B65" i="24"/>
  <c r="C64" i="24"/>
  <c r="B64" i="24"/>
  <c r="C62" i="24"/>
  <c r="B62" i="24"/>
  <c r="C61" i="24"/>
  <c r="B61" i="24"/>
  <c r="C60" i="24"/>
  <c r="B60" i="24"/>
  <c r="C59" i="24"/>
  <c r="B59" i="24"/>
  <c r="C58" i="24"/>
  <c r="B58" i="24"/>
  <c r="C56" i="24"/>
  <c r="B56" i="24"/>
  <c r="C55" i="24"/>
  <c r="B55" i="24"/>
  <c r="C54" i="24"/>
  <c r="B54" i="24"/>
  <c r="C53" i="24"/>
  <c r="B53" i="24"/>
  <c r="C52" i="24"/>
  <c r="B52" i="24"/>
  <c r="C50" i="24"/>
  <c r="B50" i="24"/>
  <c r="C49" i="24"/>
  <c r="B49" i="24"/>
  <c r="C48" i="24"/>
  <c r="B48" i="24"/>
  <c r="C47" i="24"/>
  <c r="B47" i="24"/>
  <c r="C46" i="24"/>
  <c r="B46" i="24"/>
  <c r="C43" i="24"/>
  <c r="B43" i="24"/>
  <c r="C42" i="24"/>
  <c r="B42" i="24"/>
  <c r="C41" i="24"/>
  <c r="B41" i="24"/>
  <c r="C40" i="24"/>
  <c r="B40" i="24"/>
  <c r="C39" i="24"/>
  <c r="B39" i="24"/>
  <c r="C37" i="24"/>
  <c r="B37" i="24"/>
  <c r="C36" i="24"/>
  <c r="B36" i="24"/>
  <c r="C35" i="24"/>
  <c r="B35" i="24"/>
  <c r="C34" i="24"/>
  <c r="B34" i="24"/>
  <c r="C33" i="24"/>
  <c r="B33" i="24"/>
  <c r="C31" i="24"/>
  <c r="B31" i="24"/>
  <c r="C30" i="24"/>
  <c r="B30" i="24"/>
  <c r="C29" i="24"/>
  <c r="B29" i="24"/>
  <c r="C28" i="24"/>
  <c r="B28" i="24"/>
  <c r="C27" i="24"/>
  <c r="B27" i="24"/>
  <c r="C25" i="24"/>
  <c r="B25" i="24"/>
  <c r="C24" i="24"/>
  <c r="B24" i="24"/>
  <c r="C23" i="24"/>
  <c r="B23" i="24"/>
  <c r="C22" i="24"/>
  <c r="B22" i="24"/>
  <c r="C21" i="24"/>
  <c r="B21" i="24"/>
  <c r="C19" i="24"/>
  <c r="B19" i="24"/>
  <c r="C18" i="24"/>
  <c r="B18" i="24"/>
  <c r="C17" i="24"/>
  <c r="B17" i="24"/>
  <c r="C16" i="24"/>
  <c r="B16" i="24"/>
  <c r="C15" i="24"/>
  <c r="B15" i="24"/>
  <c r="C13" i="24"/>
  <c r="B13" i="24"/>
  <c r="W10" i="24"/>
  <c r="T10" i="24"/>
  <c r="Q10" i="24"/>
  <c r="N10" i="24"/>
  <c r="K10" i="24"/>
  <c r="H10" i="24"/>
  <c r="G10" i="24"/>
  <c r="D7" i="24"/>
  <c r="D6" i="24"/>
  <c r="H2" i="24"/>
  <c r="E21" i="80"/>
  <c r="E20" i="80"/>
  <c r="E19" i="80"/>
  <c r="B15" i="80"/>
  <c r="B14" i="80"/>
  <c r="B13" i="80"/>
  <c r="B12" i="80"/>
  <c r="B11" i="80"/>
  <c r="B10" i="80"/>
  <c r="B9" i="80"/>
  <c r="AN8" i="80"/>
  <c r="AM8" i="80"/>
  <c r="AL8" i="80"/>
  <c r="AK8" i="80"/>
  <c r="AJ8" i="80"/>
  <c r="AI8" i="80"/>
  <c r="AH8" i="80"/>
  <c r="AG8" i="80"/>
  <c r="AF8" i="80"/>
  <c r="AE8" i="80"/>
  <c r="AD8" i="80"/>
  <c r="AC8" i="80"/>
  <c r="AB8" i="80"/>
  <c r="AA8" i="80"/>
  <c r="Z8" i="80"/>
  <c r="Y8" i="80"/>
  <c r="X8" i="80"/>
  <c r="W8" i="80"/>
  <c r="V8" i="80"/>
  <c r="U8" i="80"/>
  <c r="T8" i="80"/>
  <c r="S8" i="80"/>
  <c r="R8" i="80"/>
  <c r="Q8" i="80"/>
  <c r="P8" i="80"/>
  <c r="O8" i="80"/>
  <c r="N8" i="80"/>
  <c r="M8" i="80"/>
  <c r="L8" i="80"/>
  <c r="K8" i="80"/>
  <c r="J8" i="80"/>
  <c r="I8" i="80"/>
  <c r="H8" i="80"/>
  <c r="G8" i="80"/>
  <c r="F8" i="80"/>
  <c r="E8" i="80"/>
  <c r="B8" i="80"/>
  <c r="B7" i="80"/>
  <c r="H2" i="80"/>
  <c r="B2" i="80"/>
  <c r="X99" i="17"/>
  <c r="U99" i="17"/>
  <c r="R99" i="17"/>
  <c r="O99" i="17"/>
  <c r="L99" i="17"/>
  <c r="I99" i="17"/>
  <c r="H99" i="17"/>
  <c r="Z95" i="17"/>
  <c r="Y216" i="24" s="1"/>
  <c r="Y95" i="17"/>
  <c r="X216" i="24" s="1"/>
  <c r="X95" i="17"/>
  <c r="W95" i="17"/>
  <c r="V216" i="24" s="1"/>
  <c r="V95" i="17"/>
  <c r="U216" i="24" s="1"/>
  <c r="U95" i="17"/>
  <c r="T95" i="17"/>
  <c r="S216" i="24" s="1"/>
  <c r="S95" i="17"/>
  <c r="R216" i="24" s="1"/>
  <c r="R95" i="17"/>
  <c r="Q95" i="17"/>
  <c r="P216" i="24" s="1"/>
  <c r="P95" i="17"/>
  <c r="O216" i="24" s="1"/>
  <c r="O95" i="17"/>
  <c r="N95" i="17"/>
  <c r="M216" i="24" s="1"/>
  <c r="M95" i="17"/>
  <c r="L216" i="24" s="1"/>
  <c r="L95" i="17"/>
  <c r="K95" i="17"/>
  <c r="J216" i="24" s="1"/>
  <c r="J95" i="17"/>
  <c r="I216" i="24" s="1"/>
  <c r="I95" i="17"/>
  <c r="E94" i="17"/>
  <c r="E256" i="93" s="1"/>
  <c r="D94" i="17"/>
  <c r="AA92" i="17"/>
  <c r="AB92" i="17" s="1"/>
  <c r="Z91" i="17"/>
  <c r="Y215" i="24" s="1"/>
  <c r="Y91" i="17"/>
  <c r="X215" i="24" s="1"/>
  <c r="X91" i="17"/>
  <c r="W91" i="17"/>
  <c r="V215" i="24" s="1"/>
  <c r="V91" i="17"/>
  <c r="U215" i="24" s="1"/>
  <c r="U91" i="17"/>
  <c r="T91" i="17"/>
  <c r="S215" i="24" s="1"/>
  <c r="S91" i="17"/>
  <c r="R215" i="24" s="1"/>
  <c r="R91" i="17"/>
  <c r="Q91" i="17"/>
  <c r="P215" i="24" s="1"/>
  <c r="P91" i="17"/>
  <c r="O215" i="24" s="1"/>
  <c r="O91" i="17"/>
  <c r="N91" i="17"/>
  <c r="M215" i="24" s="1"/>
  <c r="M91" i="17"/>
  <c r="L215" i="24" s="1"/>
  <c r="L91" i="17"/>
  <c r="K91" i="17"/>
  <c r="J215" i="24" s="1"/>
  <c r="J91" i="17"/>
  <c r="I215" i="24" s="1"/>
  <c r="I91" i="17"/>
  <c r="E90" i="17"/>
  <c r="E215" i="24" s="1"/>
  <c r="D90" i="17"/>
  <c r="AA88" i="17"/>
  <c r="AB88" i="17" s="1"/>
  <c r="Z87" i="17"/>
  <c r="Y214" i="24" s="1"/>
  <c r="Y87" i="17"/>
  <c r="X214" i="24" s="1"/>
  <c r="X87" i="17"/>
  <c r="W87" i="17"/>
  <c r="V214" i="24" s="1"/>
  <c r="V87" i="17"/>
  <c r="U214" i="24" s="1"/>
  <c r="U87" i="17"/>
  <c r="T87" i="17"/>
  <c r="S214" i="24" s="1"/>
  <c r="S87" i="17"/>
  <c r="R214" i="24" s="1"/>
  <c r="R87" i="17"/>
  <c r="Q87" i="17"/>
  <c r="P214" i="24" s="1"/>
  <c r="P87" i="17"/>
  <c r="O214" i="24" s="1"/>
  <c r="O87" i="17"/>
  <c r="N87" i="17"/>
  <c r="M214" i="24" s="1"/>
  <c r="M87" i="17"/>
  <c r="L214" i="24" s="1"/>
  <c r="L87" i="17"/>
  <c r="K87" i="17"/>
  <c r="J214" i="24" s="1"/>
  <c r="J87" i="17"/>
  <c r="I214" i="24" s="1"/>
  <c r="I87" i="17"/>
  <c r="E86" i="17"/>
  <c r="D86" i="17"/>
  <c r="Z83" i="17"/>
  <c r="Y83" i="17"/>
  <c r="X213" i="24" s="1"/>
  <c r="X217" i="24" s="1"/>
  <c r="X83" i="17"/>
  <c r="X96" i="17" s="1"/>
  <c r="X103" i="17" s="1"/>
  <c r="W83" i="17"/>
  <c r="V83" i="17"/>
  <c r="U83" i="17"/>
  <c r="T83" i="17"/>
  <c r="S213" i="24" s="1"/>
  <c r="S83" i="17"/>
  <c r="R83" i="17"/>
  <c r="Q83" i="17"/>
  <c r="P213" i="24" s="1"/>
  <c r="P217" i="24" s="1"/>
  <c r="P83" i="17"/>
  <c r="O213" i="24" s="1"/>
  <c r="O83" i="17"/>
  <c r="O96" i="17" s="1"/>
  <c r="O103" i="17" s="1"/>
  <c r="N83" i="17"/>
  <c r="M83" i="17"/>
  <c r="L213" i="24" s="1"/>
  <c r="L217" i="24" s="1"/>
  <c r="L83" i="17"/>
  <c r="L96" i="17" s="1"/>
  <c r="L103" i="17" s="1"/>
  <c r="K83" i="17"/>
  <c r="J213" i="24" s="1"/>
  <c r="J83" i="17"/>
  <c r="I83" i="17"/>
  <c r="E82" i="17"/>
  <c r="E253" i="91" s="1"/>
  <c r="D82" i="17"/>
  <c r="X78" i="17"/>
  <c r="U78" i="17"/>
  <c r="R78" i="17"/>
  <c r="O78" i="17"/>
  <c r="L78" i="17"/>
  <c r="I78" i="17"/>
  <c r="H78" i="17"/>
  <c r="X70" i="17"/>
  <c r="G250" i="94" s="1"/>
  <c r="U70" i="17"/>
  <c r="G250" i="93" s="1"/>
  <c r="R70" i="17"/>
  <c r="G250" i="92" s="1"/>
  <c r="O70" i="17"/>
  <c r="G250" i="91" s="1"/>
  <c r="L70" i="17"/>
  <c r="G250" i="87" s="1"/>
  <c r="I70" i="17"/>
  <c r="G250" i="88" s="1"/>
  <c r="E70" i="17"/>
  <c r="E250" i="32" s="1"/>
  <c r="D70" i="17"/>
  <c r="D250" i="93" s="1"/>
  <c r="C70" i="17"/>
  <c r="B70" i="17"/>
  <c r="X69" i="17"/>
  <c r="G249" i="94" s="1"/>
  <c r="U69" i="17"/>
  <c r="G249" i="93" s="1"/>
  <c r="R69" i="17"/>
  <c r="G249" i="92" s="1"/>
  <c r="O69" i="17"/>
  <c r="G249" i="91" s="1"/>
  <c r="L69" i="17"/>
  <c r="G249" i="87" s="1"/>
  <c r="I69" i="17"/>
  <c r="G249" i="88" s="1"/>
  <c r="E69" i="17"/>
  <c r="G69" i="17" s="1"/>
  <c r="D69" i="17"/>
  <c r="D249" i="93" s="1"/>
  <c r="C69" i="17"/>
  <c r="B69" i="17"/>
  <c r="X68" i="17"/>
  <c r="G248" i="94" s="1"/>
  <c r="U68" i="17"/>
  <c r="G248" i="93" s="1"/>
  <c r="R68" i="17"/>
  <c r="G248" i="92" s="1"/>
  <c r="O68" i="17"/>
  <c r="G248" i="91" s="1"/>
  <c r="L68" i="17"/>
  <c r="G248" i="87" s="1"/>
  <c r="I68" i="17"/>
  <c r="G248" i="88" s="1"/>
  <c r="E68" i="17"/>
  <c r="E248" i="32" s="1"/>
  <c r="D68" i="17"/>
  <c r="D248" i="94" s="1"/>
  <c r="C68" i="17"/>
  <c r="B68" i="17"/>
  <c r="C248" i="87" s="1"/>
  <c r="Z67" i="17"/>
  <c r="Y210" i="24" s="1"/>
  <c r="Y67" i="17"/>
  <c r="X210" i="24" s="1"/>
  <c r="W67" i="17"/>
  <c r="V210" i="24" s="1"/>
  <c r="V67" i="17"/>
  <c r="U210" i="24" s="1"/>
  <c r="U67" i="17"/>
  <c r="T67" i="17"/>
  <c r="S210" i="24" s="1"/>
  <c r="S67" i="17"/>
  <c r="R210" i="24" s="1"/>
  <c r="R67" i="17"/>
  <c r="Q67" i="17"/>
  <c r="P210" i="24" s="1"/>
  <c r="P67" i="17"/>
  <c r="O210" i="24" s="1"/>
  <c r="O67" i="17"/>
  <c r="N67" i="17"/>
  <c r="M210" i="24" s="1"/>
  <c r="M67" i="17"/>
  <c r="L210" i="24" s="1"/>
  <c r="K67" i="17"/>
  <c r="J210" i="24" s="1"/>
  <c r="J67" i="17"/>
  <c r="I210" i="24" s="1"/>
  <c r="I67" i="17"/>
  <c r="H67" i="17"/>
  <c r="G247" i="32" s="1"/>
  <c r="C67" i="17"/>
  <c r="X66" i="17"/>
  <c r="G246" i="94" s="1"/>
  <c r="U66" i="17"/>
  <c r="G246" i="93" s="1"/>
  <c r="R66" i="17"/>
  <c r="G246" i="92" s="1"/>
  <c r="O66" i="17"/>
  <c r="G246" i="91" s="1"/>
  <c r="L66" i="17"/>
  <c r="G246" i="87" s="1"/>
  <c r="I66" i="17"/>
  <c r="E66" i="17"/>
  <c r="E246" i="32" s="1"/>
  <c r="D66" i="17"/>
  <c r="D246" i="94" s="1"/>
  <c r="C66" i="17"/>
  <c r="B66" i="17"/>
  <c r="C246" i="94" s="1"/>
  <c r="X65" i="17"/>
  <c r="G245" i="94" s="1"/>
  <c r="U65" i="17"/>
  <c r="G245" i="93" s="1"/>
  <c r="R65" i="17"/>
  <c r="G245" i="92" s="1"/>
  <c r="O65" i="17"/>
  <c r="G245" i="91" s="1"/>
  <c r="L65" i="17"/>
  <c r="G245" i="87" s="1"/>
  <c r="I65" i="17"/>
  <c r="G245" i="88" s="1"/>
  <c r="E65" i="17"/>
  <c r="E245" i="88" s="1"/>
  <c r="D65" i="17"/>
  <c r="D245" i="92" s="1"/>
  <c r="C65" i="17"/>
  <c r="B65" i="17"/>
  <c r="C245" i="93" s="1"/>
  <c r="X64" i="17"/>
  <c r="G244" i="94" s="1"/>
  <c r="U64" i="17"/>
  <c r="G244" i="93" s="1"/>
  <c r="R64" i="17"/>
  <c r="G244" i="92" s="1"/>
  <c r="O64" i="17"/>
  <c r="G244" i="91" s="1"/>
  <c r="L64" i="17"/>
  <c r="G244" i="87" s="1"/>
  <c r="I64" i="17"/>
  <c r="G244" i="88" s="1"/>
  <c r="G64" i="17"/>
  <c r="E64" i="17"/>
  <c r="D64" i="17"/>
  <c r="D244" i="93" s="1"/>
  <c r="C64" i="17"/>
  <c r="B64" i="17"/>
  <c r="C244" i="93" s="1"/>
  <c r="Z63" i="17"/>
  <c r="Y209" i="24" s="1"/>
  <c r="Y63" i="17"/>
  <c r="X209" i="24" s="1"/>
  <c r="X63" i="17"/>
  <c r="W63" i="17"/>
  <c r="V209" i="24" s="1"/>
  <c r="V63" i="17"/>
  <c r="U209" i="24" s="1"/>
  <c r="T63" i="17"/>
  <c r="S209" i="24" s="1"/>
  <c r="S63" i="17"/>
  <c r="R209" i="24" s="1"/>
  <c r="R63" i="17"/>
  <c r="Q63" i="17"/>
  <c r="P209" i="24" s="1"/>
  <c r="P63" i="17"/>
  <c r="O209" i="24" s="1"/>
  <c r="O63" i="17"/>
  <c r="N63" i="17"/>
  <c r="M209" i="24" s="1"/>
  <c r="M63" i="17"/>
  <c r="L209" i="24" s="1"/>
  <c r="L63" i="17"/>
  <c r="K63" i="17"/>
  <c r="J209" i="24" s="1"/>
  <c r="J63" i="17"/>
  <c r="I209" i="24" s="1"/>
  <c r="H63" i="17"/>
  <c r="C63" i="17"/>
  <c r="X62" i="17"/>
  <c r="G242" i="94" s="1"/>
  <c r="U62" i="17"/>
  <c r="G242" i="93" s="1"/>
  <c r="R62" i="17"/>
  <c r="G242" i="92" s="1"/>
  <c r="O62" i="17"/>
  <c r="G242" i="91" s="1"/>
  <c r="L62" i="17"/>
  <c r="G242" i="87" s="1"/>
  <c r="I62" i="17"/>
  <c r="E62" i="17"/>
  <c r="D62" i="17"/>
  <c r="D242" i="88" s="1"/>
  <c r="C62" i="17"/>
  <c r="B62" i="17"/>
  <c r="C242" i="94" s="1"/>
  <c r="X61" i="17"/>
  <c r="G241" i="94" s="1"/>
  <c r="U61" i="17"/>
  <c r="G241" i="93" s="1"/>
  <c r="R61" i="17"/>
  <c r="G241" i="92" s="1"/>
  <c r="O61" i="17"/>
  <c r="G241" i="91" s="1"/>
  <c r="L61" i="17"/>
  <c r="G241" i="87" s="1"/>
  <c r="I61" i="17"/>
  <c r="G241" i="88" s="1"/>
  <c r="E61" i="17"/>
  <c r="E241" i="32" s="1"/>
  <c r="D61" i="17"/>
  <c r="D241" i="92" s="1"/>
  <c r="C61" i="17"/>
  <c r="B61" i="17"/>
  <c r="C241" i="93" s="1"/>
  <c r="X60" i="17"/>
  <c r="G240" i="94" s="1"/>
  <c r="U60" i="17"/>
  <c r="G240" i="93" s="1"/>
  <c r="R60" i="17"/>
  <c r="G240" i="92" s="1"/>
  <c r="O60" i="17"/>
  <c r="G240" i="91" s="1"/>
  <c r="L60" i="17"/>
  <c r="G240" i="87" s="1"/>
  <c r="I60" i="17"/>
  <c r="G240" i="88" s="1"/>
  <c r="E60" i="17"/>
  <c r="E240" i="88" s="1"/>
  <c r="D60" i="17"/>
  <c r="D240" i="94" s="1"/>
  <c r="C60" i="17"/>
  <c r="B60" i="17"/>
  <c r="C240" i="87" s="1"/>
  <c r="Z59" i="17"/>
  <c r="Y208" i="24" s="1"/>
  <c r="Y59" i="17"/>
  <c r="X208" i="24" s="1"/>
  <c r="X59" i="17"/>
  <c r="W59" i="17"/>
  <c r="V208" i="24" s="1"/>
  <c r="V59" i="17"/>
  <c r="U208" i="24" s="1"/>
  <c r="T59" i="17"/>
  <c r="S208" i="24" s="1"/>
  <c r="S59" i="17"/>
  <c r="R208" i="24" s="1"/>
  <c r="Q59" i="17"/>
  <c r="P208" i="24" s="1"/>
  <c r="P59" i="17"/>
  <c r="O208" i="24" s="1"/>
  <c r="O59" i="17"/>
  <c r="N59" i="17"/>
  <c r="M208" i="24" s="1"/>
  <c r="M59" i="17"/>
  <c r="L208" i="24" s="1"/>
  <c r="L59" i="17"/>
  <c r="K59" i="17"/>
  <c r="J208" i="24" s="1"/>
  <c r="J59" i="17"/>
  <c r="I208" i="24" s="1"/>
  <c r="H59" i="17"/>
  <c r="C59" i="17"/>
  <c r="X58" i="17"/>
  <c r="G238" i="94" s="1"/>
  <c r="U58" i="17"/>
  <c r="G238" i="93" s="1"/>
  <c r="R58" i="17"/>
  <c r="G238" i="92" s="1"/>
  <c r="O58" i="17"/>
  <c r="G238" i="91" s="1"/>
  <c r="L58" i="17"/>
  <c r="G238" i="87" s="1"/>
  <c r="I58" i="17"/>
  <c r="G238" i="88" s="1"/>
  <c r="E58" i="17"/>
  <c r="D58" i="17"/>
  <c r="C58" i="17"/>
  <c r="B58" i="17"/>
  <c r="X57" i="17"/>
  <c r="G237" i="94" s="1"/>
  <c r="U57" i="17"/>
  <c r="G237" i="93" s="1"/>
  <c r="R57" i="17"/>
  <c r="G237" i="92" s="1"/>
  <c r="O57" i="17"/>
  <c r="G237" i="91" s="1"/>
  <c r="L57" i="17"/>
  <c r="G237" i="87" s="1"/>
  <c r="I57" i="17"/>
  <c r="G237" i="88" s="1"/>
  <c r="E57" i="17"/>
  <c r="G57" i="17" s="1"/>
  <c r="D57" i="17"/>
  <c r="C57" i="17"/>
  <c r="B57" i="17"/>
  <c r="X56" i="17"/>
  <c r="G236" i="94" s="1"/>
  <c r="U56" i="17"/>
  <c r="G236" i="93" s="1"/>
  <c r="R56" i="17"/>
  <c r="G236" i="92" s="1"/>
  <c r="O56" i="17"/>
  <c r="G236" i="91" s="1"/>
  <c r="L56" i="17"/>
  <c r="G236" i="87" s="1"/>
  <c r="I56" i="17"/>
  <c r="G236" i="88" s="1"/>
  <c r="G56" i="17"/>
  <c r="E56" i="17"/>
  <c r="D56" i="17"/>
  <c r="D236" i="93" s="1"/>
  <c r="C56" i="17"/>
  <c r="B56" i="17"/>
  <c r="C236" i="94" s="1"/>
  <c r="Z55" i="17"/>
  <c r="Y207" i="24" s="1"/>
  <c r="Y55" i="17"/>
  <c r="X207" i="24" s="1"/>
  <c r="W55" i="17"/>
  <c r="V207" i="24" s="1"/>
  <c r="V55" i="17"/>
  <c r="U207" i="24" s="1"/>
  <c r="T55" i="17"/>
  <c r="S207" i="24" s="1"/>
  <c r="S55" i="17"/>
  <c r="R207" i="24" s="1"/>
  <c r="R55" i="17"/>
  <c r="Q55" i="17"/>
  <c r="P207" i="24" s="1"/>
  <c r="P55" i="17"/>
  <c r="O207" i="24" s="1"/>
  <c r="O55" i="17"/>
  <c r="N55" i="17"/>
  <c r="M207" i="24" s="1"/>
  <c r="M55" i="17"/>
  <c r="L207" i="24" s="1"/>
  <c r="L55" i="17"/>
  <c r="K55" i="17"/>
  <c r="J207" i="24" s="1"/>
  <c r="J55" i="17"/>
  <c r="I207" i="24" s="1"/>
  <c r="H55" i="17"/>
  <c r="C55" i="17"/>
  <c r="X54" i="17"/>
  <c r="G234" i="94" s="1"/>
  <c r="U54" i="17"/>
  <c r="G234" i="93" s="1"/>
  <c r="R54" i="17"/>
  <c r="G234" i="92" s="1"/>
  <c r="O54" i="17"/>
  <c r="G234" i="91" s="1"/>
  <c r="L54" i="17"/>
  <c r="G234" i="87" s="1"/>
  <c r="I54" i="17"/>
  <c r="G234" i="88" s="1"/>
  <c r="E54" i="17"/>
  <c r="E234" i="32" s="1"/>
  <c r="D54" i="17"/>
  <c r="C54" i="17"/>
  <c r="B54" i="17"/>
  <c r="X53" i="17"/>
  <c r="G233" i="94" s="1"/>
  <c r="U53" i="17"/>
  <c r="G233" i="93" s="1"/>
  <c r="R53" i="17"/>
  <c r="G233" i="92" s="1"/>
  <c r="O53" i="17"/>
  <c r="G233" i="91" s="1"/>
  <c r="L53" i="17"/>
  <c r="G233" i="87" s="1"/>
  <c r="I53" i="17"/>
  <c r="G233" i="88" s="1"/>
  <c r="G53" i="17"/>
  <c r="E53" i="17"/>
  <c r="D53" i="17"/>
  <c r="C53" i="17"/>
  <c r="B53" i="17"/>
  <c r="X52" i="17"/>
  <c r="G232" i="94" s="1"/>
  <c r="U52" i="17"/>
  <c r="G232" i="93" s="1"/>
  <c r="R52" i="17"/>
  <c r="G232" i="92" s="1"/>
  <c r="O52" i="17"/>
  <c r="G232" i="91" s="1"/>
  <c r="L52" i="17"/>
  <c r="G232" i="87" s="1"/>
  <c r="I52" i="17"/>
  <c r="G232" i="88" s="1"/>
  <c r="E52" i="17"/>
  <c r="E232" i="32" s="1"/>
  <c r="D52" i="17"/>
  <c r="D232" i="94" s="1"/>
  <c r="C52" i="17"/>
  <c r="B52" i="17"/>
  <c r="C232" i="87" s="1"/>
  <c r="Z51" i="17"/>
  <c r="Y206" i="24" s="1"/>
  <c r="Y51" i="17"/>
  <c r="X206" i="24" s="1"/>
  <c r="X51" i="17"/>
  <c r="W51" i="17"/>
  <c r="V206" i="24" s="1"/>
  <c r="V51" i="17"/>
  <c r="U206" i="24" s="1"/>
  <c r="U51" i="17"/>
  <c r="T51" i="17"/>
  <c r="S206" i="24" s="1"/>
  <c r="S51" i="17"/>
  <c r="R206" i="24" s="1"/>
  <c r="R51" i="17"/>
  <c r="Q51" i="17"/>
  <c r="P206" i="24" s="1"/>
  <c r="P51" i="17"/>
  <c r="O206" i="24" s="1"/>
  <c r="N51" i="17"/>
  <c r="M206" i="24" s="1"/>
  <c r="M51" i="17"/>
  <c r="L206" i="24" s="1"/>
  <c r="L51" i="17"/>
  <c r="K51" i="17"/>
  <c r="J206" i="24" s="1"/>
  <c r="J51" i="17"/>
  <c r="I206" i="24" s="1"/>
  <c r="I51" i="17"/>
  <c r="H51" i="17"/>
  <c r="C51" i="17"/>
  <c r="X50" i="17"/>
  <c r="G230" i="94" s="1"/>
  <c r="U50" i="17"/>
  <c r="G230" i="93" s="1"/>
  <c r="R50" i="17"/>
  <c r="G230" i="92" s="1"/>
  <c r="O50" i="17"/>
  <c r="G230" i="91" s="1"/>
  <c r="L50" i="17"/>
  <c r="G230" i="87" s="1"/>
  <c r="I50" i="17"/>
  <c r="G230" i="88" s="1"/>
  <c r="E50" i="17"/>
  <c r="D50" i="17"/>
  <c r="C50" i="17"/>
  <c r="B50" i="17"/>
  <c r="C230" i="87" s="1"/>
  <c r="X49" i="17"/>
  <c r="G229" i="94" s="1"/>
  <c r="U49" i="17"/>
  <c r="G229" i="93" s="1"/>
  <c r="R49" i="17"/>
  <c r="G229" i="92" s="1"/>
  <c r="O49" i="17"/>
  <c r="G229" i="91" s="1"/>
  <c r="L49" i="17"/>
  <c r="G229" i="87" s="1"/>
  <c r="I49" i="17"/>
  <c r="G229" i="88" s="1"/>
  <c r="E49" i="17"/>
  <c r="E229" i="32" s="1"/>
  <c r="D49" i="17"/>
  <c r="D229" i="88" s="1"/>
  <c r="C49" i="17"/>
  <c r="B49" i="17"/>
  <c r="C229" i="94" s="1"/>
  <c r="X48" i="17"/>
  <c r="G228" i="94" s="1"/>
  <c r="U48" i="17"/>
  <c r="G228" i="93" s="1"/>
  <c r="R48" i="17"/>
  <c r="G228" i="92" s="1"/>
  <c r="O48" i="17"/>
  <c r="G228" i="91" s="1"/>
  <c r="L48" i="17"/>
  <c r="G228" i="87" s="1"/>
  <c r="I48" i="17"/>
  <c r="G228" i="88" s="1"/>
  <c r="G48" i="17"/>
  <c r="F228" i="32" s="1"/>
  <c r="E48" i="17"/>
  <c r="E228" i="32" s="1"/>
  <c r="D48" i="17"/>
  <c r="D228" i="94" s="1"/>
  <c r="C48" i="17"/>
  <c r="B48" i="17"/>
  <c r="C228" i="92" s="1"/>
  <c r="Z47" i="17"/>
  <c r="Y205" i="24" s="1"/>
  <c r="Y47" i="17"/>
  <c r="X205" i="24" s="1"/>
  <c r="W47" i="17"/>
  <c r="V205" i="24" s="1"/>
  <c r="V47" i="17"/>
  <c r="U205" i="24" s="1"/>
  <c r="U47" i="17"/>
  <c r="T47" i="17"/>
  <c r="S205" i="24" s="1"/>
  <c r="S47" i="17"/>
  <c r="R205" i="24" s="1"/>
  <c r="R47" i="17"/>
  <c r="Q47" i="17"/>
  <c r="P205" i="24" s="1"/>
  <c r="P47" i="17"/>
  <c r="O205" i="24" s="1"/>
  <c r="O47" i="17"/>
  <c r="N47" i="17"/>
  <c r="M205" i="24" s="1"/>
  <c r="M47" i="17"/>
  <c r="L205" i="24" s="1"/>
  <c r="K47" i="17"/>
  <c r="J205" i="24" s="1"/>
  <c r="J47" i="17"/>
  <c r="I205" i="24" s="1"/>
  <c r="I47" i="17"/>
  <c r="H47" i="17"/>
  <c r="C47" i="17"/>
  <c r="X46" i="17"/>
  <c r="G226" i="94" s="1"/>
  <c r="U46" i="17"/>
  <c r="G226" i="93" s="1"/>
  <c r="R46" i="17"/>
  <c r="G226" i="92" s="1"/>
  <c r="O46" i="17"/>
  <c r="G226" i="91" s="1"/>
  <c r="L46" i="17"/>
  <c r="G226" i="87" s="1"/>
  <c r="I46" i="17"/>
  <c r="G226" i="88" s="1"/>
  <c r="E46" i="17"/>
  <c r="G46" i="17" s="1"/>
  <c r="D46" i="17"/>
  <c r="C46" i="17"/>
  <c r="B46" i="17"/>
  <c r="X45" i="17"/>
  <c r="G225" i="94" s="1"/>
  <c r="U45" i="17"/>
  <c r="G225" i="93" s="1"/>
  <c r="R45" i="17"/>
  <c r="G225" i="92" s="1"/>
  <c r="O45" i="17"/>
  <c r="G225" i="91" s="1"/>
  <c r="L45" i="17"/>
  <c r="G225" i="87" s="1"/>
  <c r="I45" i="17"/>
  <c r="G225" i="88" s="1"/>
  <c r="E45" i="17"/>
  <c r="D45" i="17"/>
  <c r="C45" i="17"/>
  <c r="B45" i="17"/>
  <c r="X44" i="17"/>
  <c r="G224" i="94" s="1"/>
  <c r="U44" i="17"/>
  <c r="G224" i="93" s="1"/>
  <c r="R44" i="17"/>
  <c r="G224" i="92" s="1"/>
  <c r="O44" i="17"/>
  <c r="G224" i="91" s="1"/>
  <c r="L44" i="17"/>
  <c r="G224" i="87" s="1"/>
  <c r="I44" i="17"/>
  <c r="G224" i="88" s="1"/>
  <c r="E44" i="17"/>
  <c r="D44" i="17"/>
  <c r="C44" i="17"/>
  <c r="B44" i="17"/>
  <c r="Z43" i="17"/>
  <c r="Y204" i="24" s="1"/>
  <c r="Y203" i="24" s="1"/>
  <c r="Y43" i="17"/>
  <c r="X204" i="24" s="1"/>
  <c r="X203" i="24" s="1"/>
  <c r="X43" i="17"/>
  <c r="AA43" i="17" s="1"/>
  <c r="W43" i="17"/>
  <c r="V204" i="24" s="1"/>
  <c r="V203" i="24" s="1"/>
  <c r="V43" i="17"/>
  <c r="U204" i="24" s="1"/>
  <c r="U203" i="24" s="1"/>
  <c r="U43" i="17"/>
  <c r="T43" i="17"/>
  <c r="S204" i="24" s="1"/>
  <c r="S203" i="24" s="1"/>
  <c r="S43" i="17"/>
  <c r="R204" i="24" s="1"/>
  <c r="R203" i="24" s="1"/>
  <c r="R43" i="17"/>
  <c r="Q43" i="17"/>
  <c r="P204" i="24" s="1"/>
  <c r="P203" i="24" s="1"/>
  <c r="P43" i="17"/>
  <c r="O204" i="24" s="1"/>
  <c r="O203" i="24" s="1"/>
  <c r="O43" i="17"/>
  <c r="N43" i="17"/>
  <c r="M204" i="24" s="1"/>
  <c r="M203" i="24" s="1"/>
  <c r="M43" i="17"/>
  <c r="L204" i="24" s="1"/>
  <c r="L203" i="24" s="1"/>
  <c r="L43" i="17"/>
  <c r="K43" i="17"/>
  <c r="J204" i="24" s="1"/>
  <c r="J203" i="24" s="1"/>
  <c r="J43" i="17"/>
  <c r="I204" i="24" s="1"/>
  <c r="I43" i="17"/>
  <c r="H43" i="17"/>
  <c r="C43" i="17"/>
  <c r="D41" i="17"/>
  <c r="X39" i="17"/>
  <c r="G221" i="94" s="1"/>
  <c r="U39" i="17"/>
  <c r="G221" i="93" s="1"/>
  <c r="R39" i="17"/>
  <c r="G221" i="92" s="1"/>
  <c r="O39" i="17"/>
  <c r="G221" i="91" s="1"/>
  <c r="L39" i="17"/>
  <c r="G221" i="87" s="1"/>
  <c r="I39" i="17"/>
  <c r="G221" i="88" s="1"/>
  <c r="E39" i="17"/>
  <c r="D39" i="17"/>
  <c r="C39" i="17"/>
  <c r="B39" i="17"/>
  <c r="X38" i="17"/>
  <c r="G220" i="94" s="1"/>
  <c r="U38" i="17"/>
  <c r="G220" i="93" s="1"/>
  <c r="R38" i="17"/>
  <c r="G220" i="92" s="1"/>
  <c r="O38" i="17"/>
  <c r="G220" i="91" s="1"/>
  <c r="L38" i="17"/>
  <c r="G220" i="87" s="1"/>
  <c r="I38" i="17"/>
  <c r="G220" i="88" s="1"/>
  <c r="E38" i="17"/>
  <c r="G38" i="17" s="1"/>
  <c r="D38" i="17"/>
  <c r="C38" i="17"/>
  <c r="B38" i="17"/>
  <c r="X37" i="17"/>
  <c r="G219" i="94" s="1"/>
  <c r="U37" i="17"/>
  <c r="G219" i="93" s="1"/>
  <c r="R37" i="17"/>
  <c r="G219" i="92" s="1"/>
  <c r="O37" i="17"/>
  <c r="G219" i="91" s="1"/>
  <c r="L37" i="17"/>
  <c r="G219" i="87" s="1"/>
  <c r="I37" i="17"/>
  <c r="G219" i="88" s="1"/>
  <c r="G37" i="17"/>
  <c r="E37" i="17"/>
  <c r="D37" i="17"/>
  <c r="C37" i="17"/>
  <c r="B37" i="17"/>
  <c r="C219" i="92" s="1"/>
  <c r="X36" i="17"/>
  <c r="G218" i="94" s="1"/>
  <c r="U36" i="17"/>
  <c r="G218" i="93" s="1"/>
  <c r="R36" i="17"/>
  <c r="G218" i="92" s="1"/>
  <c r="O36" i="17"/>
  <c r="G218" i="91" s="1"/>
  <c r="L36" i="17"/>
  <c r="G218" i="87" s="1"/>
  <c r="I36" i="17"/>
  <c r="G218" i="88" s="1"/>
  <c r="E36" i="17"/>
  <c r="G36" i="17" s="1"/>
  <c r="D36" i="17"/>
  <c r="C36" i="17"/>
  <c r="B36" i="17"/>
  <c r="C218" i="92" s="1"/>
  <c r="X35" i="17"/>
  <c r="G217" i="94" s="1"/>
  <c r="U35" i="17"/>
  <c r="G217" i="93" s="1"/>
  <c r="R35" i="17"/>
  <c r="G217" i="92" s="1"/>
  <c r="O35" i="17"/>
  <c r="G217" i="91" s="1"/>
  <c r="L35" i="17"/>
  <c r="G217" i="87" s="1"/>
  <c r="I35" i="17"/>
  <c r="E35" i="17"/>
  <c r="D35" i="17"/>
  <c r="D217" i="94" s="1"/>
  <c r="C35" i="17"/>
  <c r="B35" i="17"/>
  <c r="C217" i="92" s="1"/>
  <c r="X34" i="17"/>
  <c r="G216" i="94" s="1"/>
  <c r="U34" i="17"/>
  <c r="G216" i="93" s="1"/>
  <c r="R34" i="17"/>
  <c r="G216" i="92" s="1"/>
  <c r="O34" i="17"/>
  <c r="G216" i="91" s="1"/>
  <c r="L34" i="17"/>
  <c r="G216" i="87" s="1"/>
  <c r="I34" i="17"/>
  <c r="AA34" i="17" s="1"/>
  <c r="E34" i="17"/>
  <c r="G34" i="17" s="1"/>
  <c r="D34" i="17"/>
  <c r="D216" i="91" s="1"/>
  <c r="C34" i="17"/>
  <c r="B34" i="17"/>
  <c r="C216" i="92" s="1"/>
  <c r="X33" i="17"/>
  <c r="G215" i="94" s="1"/>
  <c r="U33" i="17"/>
  <c r="G215" i="93" s="1"/>
  <c r="R33" i="17"/>
  <c r="G215" i="92" s="1"/>
  <c r="O33" i="17"/>
  <c r="G215" i="91" s="1"/>
  <c r="L33" i="17"/>
  <c r="G215" i="87" s="1"/>
  <c r="I33" i="17"/>
  <c r="E33" i="17"/>
  <c r="G33" i="17" s="1"/>
  <c r="D33" i="17"/>
  <c r="D215" i="91" s="1"/>
  <c r="C33" i="17"/>
  <c r="B33" i="17"/>
  <c r="C215" i="92" s="1"/>
  <c r="X32" i="17"/>
  <c r="G214" i="94" s="1"/>
  <c r="U32" i="17"/>
  <c r="G214" i="93" s="1"/>
  <c r="R32" i="17"/>
  <c r="G214" i="92" s="1"/>
  <c r="O32" i="17"/>
  <c r="G214" i="91" s="1"/>
  <c r="L32" i="17"/>
  <c r="G214" i="87" s="1"/>
  <c r="I32" i="17"/>
  <c r="E32" i="17"/>
  <c r="G32" i="17" s="1"/>
  <c r="D32" i="17"/>
  <c r="D214" i="92" s="1"/>
  <c r="C32" i="17"/>
  <c r="B32" i="17"/>
  <c r="C214" i="92" s="1"/>
  <c r="X31" i="17"/>
  <c r="G213" i="94" s="1"/>
  <c r="U31" i="17"/>
  <c r="G213" i="93" s="1"/>
  <c r="R31" i="17"/>
  <c r="G213" i="92" s="1"/>
  <c r="O31" i="17"/>
  <c r="G213" i="91" s="1"/>
  <c r="L31" i="17"/>
  <c r="G213" i="87" s="1"/>
  <c r="I31" i="17"/>
  <c r="E31" i="17"/>
  <c r="D31" i="17"/>
  <c r="D213" i="94" s="1"/>
  <c r="C31" i="17"/>
  <c r="B31" i="17"/>
  <c r="C213" i="92" s="1"/>
  <c r="X30" i="17"/>
  <c r="G212" i="94" s="1"/>
  <c r="U30" i="17"/>
  <c r="G212" i="93" s="1"/>
  <c r="R30" i="17"/>
  <c r="G212" i="92" s="1"/>
  <c r="O30" i="17"/>
  <c r="G212" i="91" s="1"/>
  <c r="L30" i="17"/>
  <c r="G212" i="87" s="1"/>
  <c r="I30" i="17"/>
  <c r="G212" i="88" s="1"/>
  <c r="E30" i="17"/>
  <c r="G30" i="17" s="1"/>
  <c r="D30" i="17"/>
  <c r="D212" i="91" s="1"/>
  <c r="C30" i="17"/>
  <c r="B30" i="17"/>
  <c r="C212" i="92" s="1"/>
  <c r="Z29" i="17"/>
  <c r="Y202" i="24" s="1"/>
  <c r="Y29" i="17"/>
  <c r="X202" i="24" s="1"/>
  <c r="X29" i="17"/>
  <c r="W29" i="17"/>
  <c r="V202" i="24" s="1"/>
  <c r="V29" i="17"/>
  <c r="U202" i="24" s="1"/>
  <c r="T29" i="17"/>
  <c r="S202" i="24" s="1"/>
  <c r="S29" i="17"/>
  <c r="R202" i="24" s="1"/>
  <c r="R29" i="17"/>
  <c r="R40" i="17" s="1"/>
  <c r="Q29" i="17"/>
  <c r="P202" i="24" s="1"/>
  <c r="P29" i="17"/>
  <c r="O202" i="24" s="1"/>
  <c r="O29" i="17"/>
  <c r="N29" i="17"/>
  <c r="M202" i="24" s="1"/>
  <c r="M29" i="17"/>
  <c r="L202" i="24" s="1"/>
  <c r="L29" i="17"/>
  <c r="K29" i="17"/>
  <c r="J202" i="24" s="1"/>
  <c r="J29" i="17"/>
  <c r="I202" i="24" s="1"/>
  <c r="H29" i="17"/>
  <c r="H40" i="17" s="1"/>
  <c r="C29" i="17"/>
  <c r="C27" i="17"/>
  <c r="X25" i="17"/>
  <c r="G210" i="94" s="1"/>
  <c r="U25" i="17"/>
  <c r="G210" i="93" s="1"/>
  <c r="R25" i="17"/>
  <c r="G210" i="92" s="1"/>
  <c r="O25" i="17"/>
  <c r="G210" i="91" s="1"/>
  <c r="L25" i="17"/>
  <c r="G210" i="87" s="1"/>
  <c r="I25" i="17"/>
  <c r="G210" i="88" s="1"/>
  <c r="E25" i="17"/>
  <c r="D25" i="17"/>
  <c r="D210" i="92" s="1"/>
  <c r="C25" i="17"/>
  <c r="B25" i="17"/>
  <c r="C210" i="93" s="1"/>
  <c r="X24" i="17"/>
  <c r="G209" i="94" s="1"/>
  <c r="U24" i="17"/>
  <c r="G209" i="93" s="1"/>
  <c r="R24" i="17"/>
  <c r="G209" i="92" s="1"/>
  <c r="O24" i="17"/>
  <c r="G209" i="91" s="1"/>
  <c r="L24" i="17"/>
  <c r="G209" i="87" s="1"/>
  <c r="I24" i="17"/>
  <c r="G209" i="88" s="1"/>
  <c r="E24" i="17"/>
  <c r="E209" i="32" s="1"/>
  <c r="D24" i="17"/>
  <c r="D209" i="94" s="1"/>
  <c r="C24" i="17"/>
  <c r="B24" i="17"/>
  <c r="C209" i="93" s="1"/>
  <c r="X23" i="17"/>
  <c r="G208" i="94" s="1"/>
  <c r="U23" i="17"/>
  <c r="G208" i="93" s="1"/>
  <c r="R23" i="17"/>
  <c r="G208" i="92" s="1"/>
  <c r="O23" i="17"/>
  <c r="G208" i="91" s="1"/>
  <c r="L23" i="17"/>
  <c r="G208" i="87" s="1"/>
  <c r="I23" i="17"/>
  <c r="G208" i="88" s="1"/>
  <c r="E23" i="17"/>
  <c r="G23" i="17" s="1"/>
  <c r="F208" i="32" s="1"/>
  <c r="D23" i="17"/>
  <c r="D208" i="93" s="1"/>
  <c r="C23" i="17"/>
  <c r="B23" i="17"/>
  <c r="C208" i="93" s="1"/>
  <c r="X22" i="17"/>
  <c r="G207" i="94" s="1"/>
  <c r="U22" i="17"/>
  <c r="G207" i="93" s="1"/>
  <c r="R22" i="17"/>
  <c r="G207" i="92" s="1"/>
  <c r="O22" i="17"/>
  <c r="G207" i="91" s="1"/>
  <c r="L22" i="17"/>
  <c r="G207" i="87" s="1"/>
  <c r="I22" i="17"/>
  <c r="G207" i="88" s="1"/>
  <c r="G22" i="17"/>
  <c r="F207" i="32" s="1"/>
  <c r="E22" i="17"/>
  <c r="E207" i="88" s="1"/>
  <c r="D22" i="17"/>
  <c r="D207" i="93" s="1"/>
  <c r="C22" i="17"/>
  <c r="B22" i="17"/>
  <c r="C207" i="93" s="1"/>
  <c r="X21" i="17"/>
  <c r="G206" i="94" s="1"/>
  <c r="U21" i="17"/>
  <c r="G206" i="93" s="1"/>
  <c r="R21" i="17"/>
  <c r="G206" i="92" s="1"/>
  <c r="O21" i="17"/>
  <c r="G206" i="91" s="1"/>
  <c r="L21" i="17"/>
  <c r="G206" i="87" s="1"/>
  <c r="I21" i="17"/>
  <c r="G206" i="88" s="1"/>
  <c r="E21" i="17"/>
  <c r="D21" i="17"/>
  <c r="D206" i="92" s="1"/>
  <c r="C21" i="17"/>
  <c r="B21" i="17"/>
  <c r="C206" i="93" s="1"/>
  <c r="X20" i="17"/>
  <c r="G205" i="94" s="1"/>
  <c r="U20" i="17"/>
  <c r="G205" i="93" s="1"/>
  <c r="R20" i="17"/>
  <c r="G205" i="92" s="1"/>
  <c r="O20" i="17"/>
  <c r="G205" i="91" s="1"/>
  <c r="L20" i="17"/>
  <c r="G205" i="87" s="1"/>
  <c r="I20" i="17"/>
  <c r="G205" i="88" s="1"/>
  <c r="E20" i="17"/>
  <c r="E205" i="32" s="1"/>
  <c r="D20" i="17"/>
  <c r="D205" i="94" s="1"/>
  <c r="C20" i="17"/>
  <c r="B20" i="17"/>
  <c r="C205" i="93" s="1"/>
  <c r="X19" i="17"/>
  <c r="G204" i="94" s="1"/>
  <c r="U19" i="17"/>
  <c r="G204" i="93" s="1"/>
  <c r="R19" i="17"/>
  <c r="G204" i="92" s="1"/>
  <c r="O19" i="17"/>
  <c r="G204" i="91" s="1"/>
  <c r="L19" i="17"/>
  <c r="G204" i="87" s="1"/>
  <c r="I19" i="17"/>
  <c r="G204" i="88" s="1"/>
  <c r="G19" i="17"/>
  <c r="F204" i="88" s="1"/>
  <c r="E19" i="17"/>
  <c r="E204" i="88" s="1"/>
  <c r="D19" i="17"/>
  <c r="D204" i="93" s="1"/>
  <c r="C19" i="17"/>
  <c r="B19" i="17"/>
  <c r="C204" i="93" s="1"/>
  <c r="X18" i="17"/>
  <c r="G203" i="94" s="1"/>
  <c r="U18" i="17"/>
  <c r="G203" i="93" s="1"/>
  <c r="R18" i="17"/>
  <c r="G203" i="92" s="1"/>
  <c r="O18" i="17"/>
  <c r="G203" i="91" s="1"/>
  <c r="L18" i="17"/>
  <c r="G203" i="87" s="1"/>
  <c r="I18" i="17"/>
  <c r="G203" i="88" s="1"/>
  <c r="E18" i="17"/>
  <c r="E203" i="88" s="1"/>
  <c r="D18" i="17"/>
  <c r="D203" i="93" s="1"/>
  <c r="C18" i="17"/>
  <c r="B18" i="17"/>
  <c r="C203" i="93" s="1"/>
  <c r="X17" i="17"/>
  <c r="G202" i="94" s="1"/>
  <c r="U17" i="17"/>
  <c r="G202" i="93" s="1"/>
  <c r="R17" i="17"/>
  <c r="G202" i="92" s="1"/>
  <c r="O17" i="17"/>
  <c r="G202" i="91" s="1"/>
  <c r="L17" i="17"/>
  <c r="G202" i="87" s="1"/>
  <c r="I17" i="17"/>
  <c r="G202" i="88" s="1"/>
  <c r="E17" i="17"/>
  <c r="D17" i="17"/>
  <c r="D202" i="92" s="1"/>
  <c r="C17" i="17"/>
  <c r="B17" i="17"/>
  <c r="C202" i="93" s="1"/>
  <c r="X16" i="17"/>
  <c r="G201" i="94" s="1"/>
  <c r="U16" i="17"/>
  <c r="G201" i="93" s="1"/>
  <c r="R16" i="17"/>
  <c r="G201" i="92" s="1"/>
  <c r="O16" i="17"/>
  <c r="G201" i="91" s="1"/>
  <c r="L16" i="17"/>
  <c r="G201" i="87" s="1"/>
  <c r="I16" i="17"/>
  <c r="G201" i="88" s="1"/>
  <c r="E16" i="17"/>
  <c r="D16" i="17"/>
  <c r="D201" i="91" s="1"/>
  <c r="C16" i="17"/>
  <c r="B16" i="17"/>
  <c r="C201" i="93" s="1"/>
  <c r="Z15" i="17"/>
  <c r="Y201" i="24" s="1"/>
  <c r="Y200" i="24" s="1"/>
  <c r="Y15" i="17"/>
  <c r="Y26" i="17" s="1"/>
  <c r="W15" i="17"/>
  <c r="V201" i="24" s="1"/>
  <c r="V200" i="24" s="1"/>
  <c r="V15" i="17"/>
  <c r="U201" i="24" s="1"/>
  <c r="U200" i="24" s="1"/>
  <c r="T15" i="17"/>
  <c r="S201" i="24" s="1"/>
  <c r="S200" i="24" s="1"/>
  <c r="S15" i="17"/>
  <c r="R201" i="24" s="1"/>
  <c r="R200" i="24" s="1"/>
  <c r="R15" i="17"/>
  <c r="R26" i="17" s="1"/>
  <c r="Q15" i="17"/>
  <c r="P201" i="24" s="1"/>
  <c r="P200" i="24" s="1"/>
  <c r="P15" i="17"/>
  <c r="O201" i="24" s="1"/>
  <c r="O200" i="24" s="1"/>
  <c r="N15" i="17"/>
  <c r="M201" i="24" s="1"/>
  <c r="M200" i="24" s="1"/>
  <c r="M15" i="17"/>
  <c r="L201" i="24" s="1"/>
  <c r="L200" i="24" s="1"/>
  <c r="L15" i="17"/>
  <c r="K15" i="17"/>
  <c r="J201" i="24" s="1"/>
  <c r="J200" i="24" s="1"/>
  <c r="J15" i="17"/>
  <c r="J26" i="17" s="1"/>
  <c r="H15" i="17"/>
  <c r="H26" i="17" s="1"/>
  <c r="C15" i="17"/>
  <c r="C13" i="17"/>
  <c r="D12" i="17"/>
  <c r="C12" i="17"/>
  <c r="X10" i="17"/>
  <c r="U10" i="17"/>
  <c r="R10" i="17"/>
  <c r="O10" i="17"/>
  <c r="L10" i="17"/>
  <c r="I10" i="17"/>
  <c r="H10" i="17"/>
  <c r="C7" i="17"/>
  <c r="C6" i="17"/>
  <c r="H2" i="17"/>
  <c r="X497" i="84"/>
  <c r="U497" i="84"/>
  <c r="R497" i="84"/>
  <c r="O497" i="84"/>
  <c r="AA497" i="84" s="1"/>
  <c r="AB497" i="84" s="1"/>
  <c r="L497" i="84"/>
  <c r="I497" i="84"/>
  <c r="G497" i="84"/>
  <c r="X496" i="84"/>
  <c r="U496" i="84"/>
  <c r="R496" i="84"/>
  <c r="R492" i="84" s="1"/>
  <c r="O496" i="84"/>
  <c r="L496" i="84"/>
  <c r="I496" i="84"/>
  <c r="G496" i="84"/>
  <c r="G492" i="84" s="1"/>
  <c r="X495" i="84"/>
  <c r="AA495" i="84" s="1"/>
  <c r="AB495" i="84" s="1"/>
  <c r="U495" i="84"/>
  <c r="U492" i="84" s="1"/>
  <c r="R495" i="84"/>
  <c r="O495" i="84"/>
  <c r="L495" i="84"/>
  <c r="I495" i="84"/>
  <c r="I492" i="84" s="1"/>
  <c r="G495" i="84"/>
  <c r="X494" i="84"/>
  <c r="AA494" i="84" s="1"/>
  <c r="AB494" i="84" s="1"/>
  <c r="U494" i="84"/>
  <c r="R494" i="84"/>
  <c r="O494" i="84"/>
  <c r="L494" i="84"/>
  <c r="I494" i="84"/>
  <c r="G494" i="84"/>
  <c r="X493" i="84"/>
  <c r="U493" i="84"/>
  <c r="R493" i="84"/>
  <c r="O493" i="84"/>
  <c r="AA493" i="84" s="1"/>
  <c r="AB493" i="84" s="1"/>
  <c r="L493" i="84"/>
  <c r="I493" i="84"/>
  <c r="G493" i="84"/>
  <c r="Z492" i="84"/>
  <c r="Y199" i="24" s="1"/>
  <c r="Y492" i="84"/>
  <c r="X199" i="24" s="1"/>
  <c r="X492" i="84"/>
  <c r="W492" i="84"/>
  <c r="V199" i="24" s="1"/>
  <c r="V492" i="84"/>
  <c r="U199" i="24" s="1"/>
  <c r="T492" i="84"/>
  <c r="S199" i="24" s="1"/>
  <c r="S492" i="84"/>
  <c r="R199" i="24" s="1"/>
  <c r="Q492" i="84"/>
  <c r="P199" i="24" s="1"/>
  <c r="P492" i="84"/>
  <c r="O199" i="24" s="1"/>
  <c r="N492" i="84"/>
  <c r="M199" i="24" s="1"/>
  <c r="M492" i="84"/>
  <c r="L199" i="24" s="1"/>
  <c r="L492" i="84"/>
  <c r="K492" i="84"/>
  <c r="J199" i="24" s="1"/>
  <c r="J492" i="84"/>
  <c r="I199" i="24" s="1"/>
  <c r="H492" i="84"/>
  <c r="X491" i="84"/>
  <c r="AA491" i="84" s="1"/>
  <c r="AB491" i="84" s="1"/>
  <c r="U491" i="84"/>
  <c r="R491" i="84"/>
  <c r="O491" i="84"/>
  <c r="L491" i="84"/>
  <c r="I491" i="84"/>
  <c r="G491" i="84"/>
  <c r="X490" i="84"/>
  <c r="U490" i="84"/>
  <c r="R490" i="84"/>
  <c r="O490" i="84"/>
  <c r="AA490" i="84" s="1"/>
  <c r="AB490" i="84" s="1"/>
  <c r="L490" i="84"/>
  <c r="I490" i="84"/>
  <c r="G490" i="84"/>
  <c r="X489" i="84"/>
  <c r="U489" i="84"/>
  <c r="R489" i="84"/>
  <c r="AA489" i="84" s="1"/>
  <c r="AB489" i="84" s="1"/>
  <c r="O489" i="84"/>
  <c r="L489" i="84"/>
  <c r="I489" i="84"/>
  <c r="G489" i="84"/>
  <c r="X488" i="84"/>
  <c r="U488" i="84"/>
  <c r="AA488" i="84" s="1"/>
  <c r="AB488" i="84" s="1"/>
  <c r="R488" i="84"/>
  <c r="O488" i="84"/>
  <c r="L488" i="84"/>
  <c r="I488" i="84"/>
  <c r="I486" i="84" s="1"/>
  <c r="G488" i="84"/>
  <c r="X487" i="84"/>
  <c r="AA487" i="84" s="1"/>
  <c r="AB487" i="84" s="1"/>
  <c r="U487" i="84"/>
  <c r="R487" i="84"/>
  <c r="O487" i="84"/>
  <c r="L487" i="84"/>
  <c r="L486" i="84" s="1"/>
  <c r="I487" i="84"/>
  <c r="G487" i="84"/>
  <c r="Z486" i="84"/>
  <c r="Y198" i="24" s="1"/>
  <c r="Y486" i="84"/>
  <c r="X198" i="24" s="1"/>
  <c r="W486" i="84"/>
  <c r="V198" i="24" s="1"/>
  <c r="V486" i="84"/>
  <c r="U198" i="24" s="1"/>
  <c r="T486" i="84"/>
  <c r="S198" i="24" s="1"/>
  <c r="S486" i="84"/>
  <c r="R198" i="24" s="1"/>
  <c r="Q486" i="84"/>
  <c r="P198" i="24" s="1"/>
  <c r="P486" i="84"/>
  <c r="O198" i="24" s="1"/>
  <c r="O486" i="84"/>
  <c r="N486" i="84"/>
  <c r="M198" i="24" s="1"/>
  <c r="M486" i="84"/>
  <c r="L198" i="24" s="1"/>
  <c r="K486" i="84"/>
  <c r="J198" i="24" s="1"/>
  <c r="J486" i="84"/>
  <c r="I198" i="24" s="1"/>
  <c r="H486" i="84"/>
  <c r="G486" i="84"/>
  <c r="X485" i="84"/>
  <c r="U485" i="84"/>
  <c r="AA485" i="84" s="1"/>
  <c r="AB485" i="84" s="1"/>
  <c r="R485" i="84"/>
  <c r="O485" i="84"/>
  <c r="L485" i="84"/>
  <c r="I485" i="84"/>
  <c r="G485" i="84"/>
  <c r="X484" i="84"/>
  <c r="X480" i="84" s="1"/>
  <c r="U484" i="84"/>
  <c r="R484" i="84"/>
  <c r="O484" i="84"/>
  <c r="L484" i="84"/>
  <c r="L480" i="84" s="1"/>
  <c r="I484" i="84"/>
  <c r="G484" i="84"/>
  <c r="X483" i="84"/>
  <c r="U483" i="84"/>
  <c r="R483" i="84"/>
  <c r="O483" i="84"/>
  <c r="O480" i="84" s="1"/>
  <c r="L483" i="84"/>
  <c r="I483" i="84"/>
  <c r="G483" i="84"/>
  <c r="X482" i="84"/>
  <c r="U482" i="84"/>
  <c r="R482" i="84"/>
  <c r="AA482" i="84" s="1"/>
  <c r="AB482" i="84" s="1"/>
  <c r="O482" i="84"/>
  <c r="L482" i="84"/>
  <c r="I482" i="84"/>
  <c r="G482" i="84"/>
  <c r="G480" i="84" s="1"/>
  <c r="X481" i="84"/>
  <c r="U481" i="84"/>
  <c r="AA481" i="84" s="1"/>
  <c r="AB481" i="84" s="1"/>
  <c r="R481" i="84"/>
  <c r="O481" i="84"/>
  <c r="L481" i="84"/>
  <c r="I481" i="84"/>
  <c r="I480" i="84" s="1"/>
  <c r="G481" i="84"/>
  <c r="Z480" i="84"/>
  <c r="Y197" i="24" s="1"/>
  <c r="Y480" i="84"/>
  <c r="X197" i="24" s="1"/>
  <c r="W480" i="84"/>
  <c r="V197" i="24" s="1"/>
  <c r="V480" i="84"/>
  <c r="U197" i="24" s="1"/>
  <c r="T480" i="84"/>
  <c r="S197" i="24" s="1"/>
  <c r="S480" i="84"/>
  <c r="R197" i="24" s="1"/>
  <c r="R480" i="84"/>
  <c r="Q480" i="84"/>
  <c r="P197" i="24" s="1"/>
  <c r="P480" i="84"/>
  <c r="O197" i="24" s="1"/>
  <c r="N480" i="84"/>
  <c r="M197" i="24" s="1"/>
  <c r="M480" i="84"/>
  <c r="L197" i="24" s="1"/>
  <c r="K480" i="84"/>
  <c r="J197" i="24" s="1"/>
  <c r="J480" i="84"/>
  <c r="I197" i="24" s="1"/>
  <c r="H480" i="84"/>
  <c r="X479" i="84"/>
  <c r="U479" i="84"/>
  <c r="R479" i="84"/>
  <c r="AA479" i="84" s="1"/>
  <c r="AB479" i="84" s="1"/>
  <c r="O479" i="84"/>
  <c r="L479" i="84"/>
  <c r="I479" i="84"/>
  <c r="G479" i="84"/>
  <c r="X478" i="84"/>
  <c r="U478" i="84"/>
  <c r="AA478" i="84" s="1"/>
  <c r="AB478" i="84" s="1"/>
  <c r="R478" i="84"/>
  <c r="O478" i="84"/>
  <c r="L478" i="84"/>
  <c r="I478" i="84"/>
  <c r="G478" i="84"/>
  <c r="X477" i="84"/>
  <c r="AA477" i="84" s="1"/>
  <c r="AB477" i="84" s="1"/>
  <c r="U477" i="84"/>
  <c r="R477" i="84"/>
  <c r="O477" i="84"/>
  <c r="L477" i="84"/>
  <c r="L474" i="84" s="1"/>
  <c r="I477" i="84"/>
  <c r="G477" i="84"/>
  <c r="X476" i="84"/>
  <c r="U476" i="84"/>
  <c r="R476" i="84"/>
  <c r="O476" i="84"/>
  <c r="O474" i="84" s="1"/>
  <c r="L476" i="84"/>
  <c r="I476" i="84"/>
  <c r="G476" i="84"/>
  <c r="X475" i="84"/>
  <c r="U475" i="84"/>
  <c r="R475" i="84"/>
  <c r="R474" i="84" s="1"/>
  <c r="O475" i="84"/>
  <c r="L475" i="84"/>
  <c r="I475" i="84"/>
  <c r="G475" i="84"/>
  <c r="G474" i="84" s="1"/>
  <c r="Z474" i="84"/>
  <c r="Y196" i="24" s="1"/>
  <c r="Y474" i="84"/>
  <c r="X196" i="24" s="1"/>
  <c r="W474" i="84"/>
  <c r="V196" i="24" s="1"/>
  <c r="V474" i="84"/>
  <c r="U196" i="24" s="1"/>
  <c r="U474" i="84"/>
  <c r="T474" i="84"/>
  <c r="S196" i="24" s="1"/>
  <c r="S474" i="84"/>
  <c r="R196" i="24" s="1"/>
  <c r="Q474" i="84"/>
  <c r="P196" i="24" s="1"/>
  <c r="P474" i="84"/>
  <c r="O196" i="24" s="1"/>
  <c r="N474" i="84"/>
  <c r="M196" i="24" s="1"/>
  <c r="M474" i="84"/>
  <c r="L196" i="24" s="1"/>
  <c r="K474" i="84"/>
  <c r="J196" i="24" s="1"/>
  <c r="J474" i="84"/>
  <c r="I196" i="24" s="1"/>
  <c r="I474" i="84"/>
  <c r="H474" i="84"/>
  <c r="X473" i="84"/>
  <c r="U473" i="84"/>
  <c r="R473" i="84"/>
  <c r="O473" i="84"/>
  <c r="AA473" i="84" s="1"/>
  <c r="AB473" i="84" s="1"/>
  <c r="L473" i="84"/>
  <c r="I473" i="84"/>
  <c r="G473" i="84"/>
  <c r="X472" i="84"/>
  <c r="U472" i="84"/>
  <c r="R472" i="84"/>
  <c r="R468" i="84" s="1"/>
  <c r="O472" i="84"/>
  <c r="L472" i="84"/>
  <c r="I472" i="84"/>
  <c r="G472" i="84"/>
  <c r="X471" i="84"/>
  <c r="U471" i="84"/>
  <c r="AA471" i="84" s="1"/>
  <c r="AB471" i="84" s="1"/>
  <c r="R471" i="84"/>
  <c r="O471" i="84"/>
  <c r="L471" i="84"/>
  <c r="I471" i="84"/>
  <c r="I468" i="84" s="1"/>
  <c r="G471" i="84"/>
  <c r="X470" i="84"/>
  <c r="AA470" i="84" s="1"/>
  <c r="AB470" i="84" s="1"/>
  <c r="U470" i="84"/>
  <c r="R470" i="84"/>
  <c r="O470" i="84"/>
  <c r="L470" i="84"/>
  <c r="I470" i="84"/>
  <c r="G470" i="84"/>
  <c r="X469" i="84"/>
  <c r="U469" i="84"/>
  <c r="U468" i="84" s="1"/>
  <c r="R469" i="84"/>
  <c r="O469" i="84"/>
  <c r="AA469" i="84" s="1"/>
  <c r="AB469" i="84" s="1"/>
  <c r="L469" i="84"/>
  <c r="I469" i="84"/>
  <c r="G469" i="84"/>
  <c r="Z468" i="84"/>
  <c r="Y195" i="24" s="1"/>
  <c r="Y194" i="24" s="1"/>
  <c r="Y468" i="84"/>
  <c r="X195" i="24" s="1"/>
  <c r="X468" i="84"/>
  <c r="W468" i="84"/>
  <c r="V195" i="24" s="1"/>
  <c r="V194" i="24" s="1"/>
  <c r="V468" i="84"/>
  <c r="U195" i="24" s="1"/>
  <c r="U194" i="24" s="1"/>
  <c r="T468" i="84"/>
  <c r="S195" i="24" s="1"/>
  <c r="S194" i="24" s="1"/>
  <c r="S468" i="84"/>
  <c r="R195" i="24" s="1"/>
  <c r="R194" i="24" s="1"/>
  <c r="Q468" i="84"/>
  <c r="P195" i="24" s="1"/>
  <c r="P468" i="84"/>
  <c r="O195" i="24" s="1"/>
  <c r="O194" i="24" s="1"/>
  <c r="N468" i="84"/>
  <c r="M195" i="24" s="1"/>
  <c r="M194" i="24" s="1"/>
  <c r="M468" i="84"/>
  <c r="L195" i="24" s="1"/>
  <c r="L468" i="84"/>
  <c r="K468" i="84"/>
  <c r="J195" i="24" s="1"/>
  <c r="J194" i="24" s="1"/>
  <c r="J468" i="84"/>
  <c r="I195" i="24" s="1"/>
  <c r="I194" i="24" s="1"/>
  <c r="H468" i="84"/>
  <c r="G468" i="84"/>
  <c r="Z466" i="84"/>
  <c r="Y466" i="84"/>
  <c r="W466" i="84"/>
  <c r="V466" i="84"/>
  <c r="S466" i="84"/>
  <c r="Q466" i="84"/>
  <c r="N466" i="84"/>
  <c r="M466" i="84"/>
  <c r="K466" i="84"/>
  <c r="J466" i="84"/>
  <c r="C466" i="84"/>
  <c r="X465" i="84"/>
  <c r="U465" i="84"/>
  <c r="AA465" i="84" s="1"/>
  <c r="AB465" i="84" s="1"/>
  <c r="R465" i="84"/>
  <c r="O465" i="84"/>
  <c r="L465" i="84"/>
  <c r="I465" i="84"/>
  <c r="G465" i="84"/>
  <c r="X464" i="84"/>
  <c r="X460" i="84" s="1"/>
  <c r="U464" i="84"/>
  <c r="R464" i="84"/>
  <c r="O464" i="84"/>
  <c r="L464" i="84"/>
  <c r="L460" i="84" s="1"/>
  <c r="I464" i="84"/>
  <c r="G464" i="84"/>
  <c r="X463" i="84"/>
  <c r="U463" i="84"/>
  <c r="R463" i="84"/>
  <c r="O463" i="84"/>
  <c r="O460" i="84" s="1"/>
  <c r="L463" i="84"/>
  <c r="I463" i="84"/>
  <c r="G463" i="84"/>
  <c r="X462" i="84"/>
  <c r="U462" i="84"/>
  <c r="R462" i="84"/>
  <c r="AA462" i="84" s="1"/>
  <c r="AB462" i="84" s="1"/>
  <c r="O462" i="84"/>
  <c r="L462" i="84"/>
  <c r="I462" i="84"/>
  <c r="G462" i="84"/>
  <c r="G460" i="84" s="1"/>
  <c r="X461" i="84"/>
  <c r="U461" i="84"/>
  <c r="AA461" i="84" s="1"/>
  <c r="AB461" i="84" s="1"/>
  <c r="R461" i="84"/>
  <c r="O461" i="84"/>
  <c r="L461" i="84"/>
  <c r="I461" i="84"/>
  <c r="I460" i="84" s="1"/>
  <c r="G461" i="84"/>
  <c r="Z460" i="84"/>
  <c r="Y193" i="24" s="1"/>
  <c r="Y460" i="84"/>
  <c r="X193" i="24" s="1"/>
  <c r="W460" i="84"/>
  <c r="V193" i="24" s="1"/>
  <c r="V460" i="84"/>
  <c r="U193" i="24" s="1"/>
  <c r="T460" i="84"/>
  <c r="S193" i="24" s="1"/>
  <c r="S460" i="84"/>
  <c r="R193" i="24" s="1"/>
  <c r="R460" i="84"/>
  <c r="Q460" i="84"/>
  <c r="P193" i="24" s="1"/>
  <c r="P460" i="84"/>
  <c r="O193" i="24" s="1"/>
  <c r="N460" i="84"/>
  <c r="M193" i="24" s="1"/>
  <c r="M460" i="84"/>
  <c r="L193" i="24" s="1"/>
  <c r="K460" i="84"/>
  <c r="J193" i="24" s="1"/>
  <c r="J460" i="84"/>
  <c r="I193" i="24" s="1"/>
  <c r="H460" i="84"/>
  <c r="X459" i="84"/>
  <c r="U459" i="84"/>
  <c r="R459" i="84"/>
  <c r="AA459" i="84" s="1"/>
  <c r="AB459" i="84" s="1"/>
  <c r="O459" i="84"/>
  <c r="L459" i="84"/>
  <c r="I459" i="84"/>
  <c r="G459" i="84"/>
  <c r="X458" i="84"/>
  <c r="U458" i="84"/>
  <c r="AA458" i="84" s="1"/>
  <c r="AB458" i="84" s="1"/>
  <c r="R458" i="84"/>
  <c r="O458" i="84"/>
  <c r="L458" i="84"/>
  <c r="I458" i="84"/>
  <c r="G458" i="84"/>
  <c r="X457" i="84"/>
  <c r="AA457" i="84" s="1"/>
  <c r="AB457" i="84" s="1"/>
  <c r="U457" i="84"/>
  <c r="R457" i="84"/>
  <c r="O457" i="84"/>
  <c r="L457" i="84"/>
  <c r="L454" i="84" s="1"/>
  <c r="I457" i="84"/>
  <c r="G457" i="84"/>
  <c r="X456" i="84"/>
  <c r="U456" i="84"/>
  <c r="R456" i="84"/>
  <c r="O456" i="84"/>
  <c r="O454" i="84" s="1"/>
  <c r="L456" i="84"/>
  <c r="I456" i="84"/>
  <c r="G456" i="84"/>
  <c r="X455" i="84"/>
  <c r="U455" i="84"/>
  <c r="R455" i="84"/>
  <c r="R454" i="84" s="1"/>
  <c r="O455" i="84"/>
  <c r="L455" i="84"/>
  <c r="I455" i="84"/>
  <c r="G455" i="84"/>
  <c r="G454" i="84" s="1"/>
  <c r="Z454" i="84"/>
  <c r="Y192" i="24" s="1"/>
  <c r="Y454" i="84"/>
  <c r="X192" i="24" s="1"/>
  <c r="W454" i="84"/>
  <c r="V192" i="24" s="1"/>
  <c r="V454" i="84"/>
  <c r="U192" i="24" s="1"/>
  <c r="U454" i="84"/>
  <c r="T454" i="84"/>
  <c r="S192" i="24" s="1"/>
  <c r="S454" i="84"/>
  <c r="R192" i="24" s="1"/>
  <c r="Q454" i="84"/>
  <c r="P192" i="24" s="1"/>
  <c r="P454" i="84"/>
  <c r="O192" i="24" s="1"/>
  <c r="N454" i="84"/>
  <c r="M192" i="24" s="1"/>
  <c r="M454" i="84"/>
  <c r="L192" i="24" s="1"/>
  <c r="K454" i="84"/>
  <c r="J192" i="24" s="1"/>
  <c r="J454" i="84"/>
  <c r="I192" i="24" s="1"/>
  <c r="I454" i="84"/>
  <c r="H454" i="84"/>
  <c r="X453" i="84"/>
  <c r="U453" i="84"/>
  <c r="R453" i="84"/>
  <c r="O453" i="84"/>
  <c r="AA453" i="84" s="1"/>
  <c r="AB453" i="84" s="1"/>
  <c r="L453" i="84"/>
  <c r="I453" i="84"/>
  <c r="G453" i="84"/>
  <c r="X452" i="84"/>
  <c r="U452" i="84"/>
  <c r="R452" i="84"/>
  <c r="R448" i="84" s="1"/>
  <c r="O452" i="84"/>
  <c r="L452" i="84"/>
  <c r="I452" i="84"/>
  <c r="G452" i="84"/>
  <c r="G448" i="84" s="1"/>
  <c r="X451" i="84"/>
  <c r="U451" i="84"/>
  <c r="AA451" i="84" s="1"/>
  <c r="AB451" i="84" s="1"/>
  <c r="R451" i="84"/>
  <c r="O451" i="84"/>
  <c r="L451" i="84"/>
  <c r="I451" i="84"/>
  <c r="I448" i="84" s="1"/>
  <c r="G451" i="84"/>
  <c r="X450" i="84"/>
  <c r="AA450" i="84" s="1"/>
  <c r="AB450" i="84" s="1"/>
  <c r="U450" i="84"/>
  <c r="R450" i="84"/>
  <c r="O450" i="84"/>
  <c r="L450" i="84"/>
  <c r="I450" i="84"/>
  <c r="G450" i="84"/>
  <c r="X449" i="84"/>
  <c r="U449" i="84"/>
  <c r="U448" i="84" s="1"/>
  <c r="R449" i="84"/>
  <c r="O449" i="84"/>
  <c r="AA449" i="84" s="1"/>
  <c r="AB449" i="84" s="1"/>
  <c r="L449" i="84"/>
  <c r="I449" i="84"/>
  <c r="G449" i="84"/>
  <c r="Z448" i="84"/>
  <c r="Y191" i="24" s="1"/>
  <c r="Y448" i="84"/>
  <c r="X191" i="24" s="1"/>
  <c r="X448" i="84"/>
  <c r="W448" i="84"/>
  <c r="V191" i="24" s="1"/>
  <c r="V448" i="84"/>
  <c r="U191" i="24" s="1"/>
  <c r="T448" i="84"/>
  <c r="S191" i="24" s="1"/>
  <c r="S448" i="84"/>
  <c r="R191" i="24" s="1"/>
  <c r="Q448" i="84"/>
  <c r="P191" i="24" s="1"/>
  <c r="P448" i="84"/>
  <c r="O191" i="24" s="1"/>
  <c r="N448" i="84"/>
  <c r="M191" i="24" s="1"/>
  <c r="M448" i="84"/>
  <c r="L191" i="24" s="1"/>
  <c r="L448" i="84"/>
  <c r="K448" i="84"/>
  <c r="J191" i="24" s="1"/>
  <c r="J448" i="84"/>
  <c r="I191" i="24" s="1"/>
  <c r="H448" i="84"/>
  <c r="X447" i="84"/>
  <c r="AA447" i="84" s="1"/>
  <c r="AB447" i="84" s="1"/>
  <c r="U447" i="84"/>
  <c r="R447" i="84"/>
  <c r="O447" i="84"/>
  <c r="L447" i="84"/>
  <c r="I447" i="84"/>
  <c r="G447" i="84"/>
  <c r="X446" i="84"/>
  <c r="U446" i="84"/>
  <c r="R446" i="84"/>
  <c r="O446" i="84"/>
  <c r="AA446" i="84" s="1"/>
  <c r="AB446" i="84" s="1"/>
  <c r="L446" i="84"/>
  <c r="I446" i="84"/>
  <c r="G446" i="84"/>
  <c r="X445" i="84"/>
  <c r="AA445" i="84" s="1"/>
  <c r="AB445" i="84" s="1"/>
  <c r="U445" i="84"/>
  <c r="R445" i="84"/>
  <c r="R442" i="84" s="1"/>
  <c r="O445" i="84"/>
  <c r="L445" i="84"/>
  <c r="I445" i="84"/>
  <c r="G445" i="84"/>
  <c r="X444" i="84"/>
  <c r="U444" i="84"/>
  <c r="AA444" i="84" s="1"/>
  <c r="AB444" i="84" s="1"/>
  <c r="R444" i="84"/>
  <c r="O444" i="84"/>
  <c r="L444" i="84"/>
  <c r="I444" i="84"/>
  <c r="I442" i="84" s="1"/>
  <c r="G444" i="84"/>
  <c r="X443" i="84"/>
  <c r="AA443" i="84" s="1"/>
  <c r="AB443" i="84" s="1"/>
  <c r="U443" i="84"/>
  <c r="R443" i="84"/>
  <c r="O443" i="84"/>
  <c r="L443" i="84"/>
  <c r="L442" i="84" s="1"/>
  <c r="I443" i="84"/>
  <c r="G443" i="84"/>
  <c r="Z442" i="84"/>
  <c r="Y190" i="24" s="1"/>
  <c r="Y442" i="84"/>
  <c r="X190" i="24" s="1"/>
  <c r="W442" i="84"/>
  <c r="V190" i="24" s="1"/>
  <c r="V442" i="84"/>
  <c r="U190" i="24" s="1"/>
  <c r="T442" i="84"/>
  <c r="S190" i="24" s="1"/>
  <c r="S442" i="84"/>
  <c r="R190" i="24" s="1"/>
  <c r="Q442" i="84"/>
  <c r="P190" i="24" s="1"/>
  <c r="P442" i="84"/>
  <c r="O190" i="24" s="1"/>
  <c r="O442" i="84"/>
  <c r="N442" i="84"/>
  <c r="M190" i="24" s="1"/>
  <c r="M442" i="84"/>
  <c r="L190" i="24" s="1"/>
  <c r="K442" i="84"/>
  <c r="J190" i="24" s="1"/>
  <c r="J442" i="84"/>
  <c r="I190" i="24" s="1"/>
  <c r="H442" i="84"/>
  <c r="G442" i="84"/>
  <c r="X441" i="84"/>
  <c r="U441" i="84"/>
  <c r="AA441" i="84" s="1"/>
  <c r="AB441" i="84" s="1"/>
  <c r="R441" i="84"/>
  <c r="O441" i="84"/>
  <c r="L441" i="84"/>
  <c r="I441" i="84"/>
  <c r="G441" i="84"/>
  <c r="X440" i="84"/>
  <c r="X436" i="84" s="1"/>
  <c r="U440" i="84"/>
  <c r="R440" i="84"/>
  <c r="O440" i="84"/>
  <c r="L440" i="84"/>
  <c r="I440" i="84"/>
  <c r="G440" i="84"/>
  <c r="X439" i="84"/>
  <c r="U439" i="84"/>
  <c r="R439" i="84"/>
  <c r="O439" i="84"/>
  <c r="AA439" i="84" s="1"/>
  <c r="AB439" i="84" s="1"/>
  <c r="L439" i="84"/>
  <c r="I439" i="84"/>
  <c r="G439" i="84"/>
  <c r="X438" i="84"/>
  <c r="AA438" i="84" s="1"/>
  <c r="AB438" i="84" s="1"/>
  <c r="U438" i="84"/>
  <c r="R438" i="84"/>
  <c r="O438" i="84"/>
  <c r="L438" i="84"/>
  <c r="I438" i="84"/>
  <c r="G438" i="84"/>
  <c r="G436" i="84" s="1"/>
  <c r="X437" i="84"/>
  <c r="U437" i="84"/>
  <c r="AA437" i="84" s="1"/>
  <c r="AB437" i="84" s="1"/>
  <c r="R437" i="84"/>
  <c r="O437" i="84"/>
  <c r="O436" i="84" s="1"/>
  <c r="L437" i="84"/>
  <c r="I437" i="84"/>
  <c r="I436" i="84" s="1"/>
  <c r="G437" i="84"/>
  <c r="Z436" i="84"/>
  <c r="Y189" i="24" s="1"/>
  <c r="Y188" i="24" s="1"/>
  <c r="Y436" i="84"/>
  <c r="X189" i="24" s="1"/>
  <c r="X188" i="24" s="1"/>
  <c r="W436" i="84"/>
  <c r="V189" i="24" s="1"/>
  <c r="V436" i="84"/>
  <c r="U189" i="24" s="1"/>
  <c r="U188" i="24" s="1"/>
  <c r="T436" i="84"/>
  <c r="S189" i="24" s="1"/>
  <c r="S188" i="24" s="1"/>
  <c r="S436" i="84"/>
  <c r="R189" i="24" s="1"/>
  <c r="R436" i="84"/>
  <c r="Q436" i="84"/>
  <c r="P189" i="24" s="1"/>
  <c r="P188" i="24" s="1"/>
  <c r="P436" i="84"/>
  <c r="O189" i="24" s="1"/>
  <c r="O188" i="24" s="1"/>
  <c r="N436" i="84"/>
  <c r="M189" i="24" s="1"/>
  <c r="M188" i="24" s="1"/>
  <c r="M436" i="84"/>
  <c r="L189" i="24" s="1"/>
  <c r="L188" i="24" s="1"/>
  <c r="L436" i="84"/>
  <c r="K436" i="84"/>
  <c r="J189" i="24" s="1"/>
  <c r="J436" i="84"/>
  <c r="I189" i="24" s="1"/>
  <c r="I188" i="24" s="1"/>
  <c r="H436" i="84"/>
  <c r="Y434" i="84"/>
  <c r="W434" i="84"/>
  <c r="T434" i="84"/>
  <c r="S434" i="84"/>
  <c r="Q434" i="84"/>
  <c r="P434" i="84"/>
  <c r="M434" i="84"/>
  <c r="K434" i="84"/>
  <c r="H434" i="84"/>
  <c r="C434" i="84"/>
  <c r="X433" i="84"/>
  <c r="U433" i="84"/>
  <c r="R433" i="84"/>
  <c r="O433" i="84"/>
  <c r="AA433" i="84" s="1"/>
  <c r="AB433" i="84" s="1"/>
  <c r="L433" i="84"/>
  <c r="I433" i="84"/>
  <c r="G433" i="84"/>
  <c r="X432" i="84"/>
  <c r="AA432" i="84" s="1"/>
  <c r="AB432" i="84" s="1"/>
  <c r="U432" i="84"/>
  <c r="R432" i="84"/>
  <c r="R428" i="84" s="1"/>
  <c r="O432" i="84"/>
  <c r="L432" i="84"/>
  <c r="I432" i="84"/>
  <c r="G432" i="84"/>
  <c r="G428" i="84" s="1"/>
  <c r="X431" i="84"/>
  <c r="U431" i="84"/>
  <c r="AA431" i="84" s="1"/>
  <c r="AB431" i="84" s="1"/>
  <c r="R431" i="84"/>
  <c r="O431" i="84"/>
  <c r="L431" i="84"/>
  <c r="I431" i="84"/>
  <c r="G431" i="84"/>
  <c r="X430" i="84"/>
  <c r="AA430" i="84" s="1"/>
  <c r="AB430" i="84" s="1"/>
  <c r="U430" i="84"/>
  <c r="R430" i="84"/>
  <c r="O430" i="84"/>
  <c r="L430" i="84"/>
  <c r="I430" i="84"/>
  <c r="G430" i="84"/>
  <c r="X429" i="84"/>
  <c r="U429" i="84"/>
  <c r="U428" i="84" s="1"/>
  <c r="R429" i="84"/>
  <c r="O429" i="84"/>
  <c r="AA429" i="84" s="1"/>
  <c r="AB429" i="84" s="1"/>
  <c r="L429" i="84"/>
  <c r="I429" i="84"/>
  <c r="I428" i="84" s="1"/>
  <c r="G429" i="84"/>
  <c r="Z428" i="84"/>
  <c r="Y187" i="24" s="1"/>
  <c r="Y428" i="84"/>
  <c r="X187" i="24" s="1"/>
  <c r="X428" i="84"/>
  <c r="W428" i="84"/>
  <c r="V187" i="24" s="1"/>
  <c r="V428" i="84"/>
  <c r="U187" i="24" s="1"/>
  <c r="T428" i="84"/>
  <c r="S187" i="24" s="1"/>
  <c r="S428" i="84"/>
  <c r="R187" i="24" s="1"/>
  <c r="Q428" i="84"/>
  <c r="P187" i="24" s="1"/>
  <c r="P428" i="84"/>
  <c r="O187" i="24" s="1"/>
  <c r="N428" i="84"/>
  <c r="M187" i="24" s="1"/>
  <c r="M428" i="84"/>
  <c r="L187" i="24" s="1"/>
  <c r="L428" i="84"/>
  <c r="K428" i="84"/>
  <c r="J187" i="24" s="1"/>
  <c r="J428" i="84"/>
  <c r="I187" i="24" s="1"/>
  <c r="H428" i="84"/>
  <c r="X427" i="84"/>
  <c r="AA427" i="84" s="1"/>
  <c r="AB427" i="84" s="1"/>
  <c r="U427" i="84"/>
  <c r="R427" i="84"/>
  <c r="O427" i="84"/>
  <c r="L427" i="84"/>
  <c r="I427" i="84"/>
  <c r="G427" i="84"/>
  <c r="X426" i="84"/>
  <c r="U426" i="84"/>
  <c r="R426" i="84"/>
  <c r="O426" i="84"/>
  <c r="AA426" i="84" s="1"/>
  <c r="AB426" i="84" s="1"/>
  <c r="L426" i="84"/>
  <c r="I426" i="84"/>
  <c r="G426" i="84"/>
  <c r="X425" i="84"/>
  <c r="AA425" i="84" s="1"/>
  <c r="AB425" i="84" s="1"/>
  <c r="U425" i="84"/>
  <c r="R425" i="84"/>
  <c r="R422" i="84" s="1"/>
  <c r="O425" i="84"/>
  <c r="L425" i="84"/>
  <c r="I425" i="84"/>
  <c r="G425" i="84"/>
  <c r="X424" i="84"/>
  <c r="U424" i="84"/>
  <c r="AA424" i="84" s="1"/>
  <c r="AB424" i="84" s="1"/>
  <c r="R424" i="84"/>
  <c r="O424" i="84"/>
  <c r="L424" i="84"/>
  <c r="I424" i="84"/>
  <c r="I422" i="84" s="1"/>
  <c r="G424" i="84"/>
  <c r="X423" i="84"/>
  <c r="AA423" i="84" s="1"/>
  <c r="AB423" i="84" s="1"/>
  <c r="U423" i="84"/>
  <c r="R423" i="84"/>
  <c r="O423" i="84"/>
  <c r="L423" i="84"/>
  <c r="L422" i="84" s="1"/>
  <c r="I423" i="84"/>
  <c r="G423" i="84"/>
  <c r="Z422" i="84"/>
  <c r="Y186" i="24" s="1"/>
  <c r="Y422" i="84"/>
  <c r="X186" i="24" s="1"/>
  <c r="W422" i="84"/>
  <c r="V186" i="24" s="1"/>
  <c r="V422" i="84"/>
  <c r="U186" i="24" s="1"/>
  <c r="T422" i="84"/>
  <c r="S186" i="24" s="1"/>
  <c r="S422" i="84"/>
  <c r="R186" i="24" s="1"/>
  <c r="Q422" i="84"/>
  <c r="P186" i="24" s="1"/>
  <c r="P422" i="84"/>
  <c r="O186" i="24" s="1"/>
  <c r="O422" i="84"/>
  <c r="N422" i="84"/>
  <c r="M186" i="24" s="1"/>
  <c r="M422" i="84"/>
  <c r="L186" i="24" s="1"/>
  <c r="K422" i="84"/>
  <c r="J186" i="24" s="1"/>
  <c r="J422" i="84"/>
  <c r="I186" i="24" s="1"/>
  <c r="H422" i="84"/>
  <c r="G422" i="84"/>
  <c r="X421" i="84"/>
  <c r="U421" i="84"/>
  <c r="AA421" i="84" s="1"/>
  <c r="AB421" i="84" s="1"/>
  <c r="R421" i="84"/>
  <c r="O421" i="84"/>
  <c r="L421" i="84"/>
  <c r="I421" i="84"/>
  <c r="G421" i="84"/>
  <c r="X420" i="84"/>
  <c r="X416" i="84" s="1"/>
  <c r="U420" i="84"/>
  <c r="R420" i="84"/>
  <c r="O420" i="84"/>
  <c r="L420" i="84"/>
  <c r="L416" i="84" s="1"/>
  <c r="I420" i="84"/>
  <c r="G420" i="84"/>
  <c r="X419" i="84"/>
  <c r="U419" i="84"/>
  <c r="R419" i="84"/>
  <c r="O419" i="84"/>
  <c r="AA419" i="84" s="1"/>
  <c r="AB419" i="84" s="1"/>
  <c r="L419" i="84"/>
  <c r="I419" i="84"/>
  <c r="G419" i="84"/>
  <c r="X418" i="84"/>
  <c r="AA418" i="84" s="1"/>
  <c r="AB418" i="84" s="1"/>
  <c r="U418" i="84"/>
  <c r="R418" i="84"/>
  <c r="O418" i="84"/>
  <c r="L418" i="84"/>
  <c r="I418" i="84"/>
  <c r="G418" i="84"/>
  <c r="X417" i="84"/>
  <c r="U417" i="84"/>
  <c r="AA417" i="84" s="1"/>
  <c r="AB417" i="84" s="1"/>
  <c r="R417" i="84"/>
  <c r="O417" i="84"/>
  <c r="O416" i="84" s="1"/>
  <c r="L417" i="84"/>
  <c r="I417" i="84"/>
  <c r="I416" i="84" s="1"/>
  <c r="G417" i="84"/>
  <c r="G416" i="84" s="1"/>
  <c r="Z416" i="84"/>
  <c r="Y185" i="24" s="1"/>
  <c r="Y416" i="84"/>
  <c r="X185" i="24" s="1"/>
  <c r="W416" i="84"/>
  <c r="V185" i="24" s="1"/>
  <c r="V416" i="84"/>
  <c r="U185" i="24" s="1"/>
  <c r="T416" i="84"/>
  <c r="S185" i="24" s="1"/>
  <c r="S416" i="84"/>
  <c r="R185" i="24" s="1"/>
  <c r="R416" i="84"/>
  <c r="Q416" i="84"/>
  <c r="P185" i="24" s="1"/>
  <c r="P416" i="84"/>
  <c r="O185" i="24" s="1"/>
  <c r="N416" i="84"/>
  <c r="M185" i="24" s="1"/>
  <c r="M416" i="84"/>
  <c r="L185" i="24" s="1"/>
  <c r="K416" i="84"/>
  <c r="J185" i="24" s="1"/>
  <c r="J416" i="84"/>
  <c r="I185" i="24" s="1"/>
  <c r="H416" i="84"/>
  <c r="X415" i="84"/>
  <c r="AA415" i="84" s="1"/>
  <c r="AB415" i="84" s="1"/>
  <c r="U415" i="84"/>
  <c r="R415" i="84"/>
  <c r="O415" i="84"/>
  <c r="L415" i="84"/>
  <c r="I415" i="84"/>
  <c r="G415" i="84"/>
  <c r="X414" i="84"/>
  <c r="U414" i="84"/>
  <c r="AA414" i="84" s="1"/>
  <c r="AB414" i="84" s="1"/>
  <c r="R414" i="84"/>
  <c r="O414" i="84"/>
  <c r="L414" i="84"/>
  <c r="I414" i="84"/>
  <c r="G414" i="84"/>
  <c r="X413" i="84"/>
  <c r="AA413" i="84" s="1"/>
  <c r="AB413" i="84" s="1"/>
  <c r="U413" i="84"/>
  <c r="R413" i="84"/>
  <c r="O413" i="84"/>
  <c r="L413" i="84"/>
  <c r="L410" i="84" s="1"/>
  <c r="I413" i="84"/>
  <c r="G413" i="84"/>
  <c r="X412" i="84"/>
  <c r="U412" i="84"/>
  <c r="R412" i="84"/>
  <c r="O412" i="84"/>
  <c r="O410" i="84" s="1"/>
  <c r="L412" i="84"/>
  <c r="I412" i="84"/>
  <c r="G412" i="84"/>
  <c r="X411" i="84"/>
  <c r="AA411" i="84" s="1"/>
  <c r="AB411" i="84" s="1"/>
  <c r="U411" i="84"/>
  <c r="R411" i="84"/>
  <c r="R410" i="84" s="1"/>
  <c r="O411" i="84"/>
  <c r="L411" i="84"/>
  <c r="I411" i="84"/>
  <c r="G411" i="84"/>
  <c r="G410" i="84" s="1"/>
  <c r="Z410" i="84"/>
  <c r="Y184" i="24" s="1"/>
  <c r="Y410" i="84"/>
  <c r="X184" i="24" s="1"/>
  <c r="W410" i="84"/>
  <c r="V184" i="24" s="1"/>
  <c r="V410" i="84"/>
  <c r="U184" i="24" s="1"/>
  <c r="U410" i="84"/>
  <c r="T410" i="84"/>
  <c r="S184" i="24" s="1"/>
  <c r="S410" i="84"/>
  <c r="R184" i="24" s="1"/>
  <c r="Q410" i="84"/>
  <c r="P184" i="24" s="1"/>
  <c r="P410" i="84"/>
  <c r="O184" i="24" s="1"/>
  <c r="N410" i="84"/>
  <c r="M184" i="24" s="1"/>
  <c r="M410" i="84"/>
  <c r="L184" i="24" s="1"/>
  <c r="K410" i="84"/>
  <c r="J184" i="24" s="1"/>
  <c r="J410" i="84"/>
  <c r="I184" i="24" s="1"/>
  <c r="I410" i="84"/>
  <c r="H410" i="84"/>
  <c r="X409" i="84"/>
  <c r="U409" i="84"/>
  <c r="R409" i="84"/>
  <c r="O409" i="84"/>
  <c r="AA409" i="84" s="1"/>
  <c r="AB409" i="84" s="1"/>
  <c r="L409" i="84"/>
  <c r="I409" i="84"/>
  <c r="G409" i="84"/>
  <c r="X408" i="84"/>
  <c r="AA408" i="84" s="1"/>
  <c r="AB408" i="84" s="1"/>
  <c r="U408" i="84"/>
  <c r="R408" i="84"/>
  <c r="R404" i="84" s="1"/>
  <c r="O408" i="84"/>
  <c r="L408" i="84"/>
  <c r="I408" i="84"/>
  <c r="G408" i="84"/>
  <c r="G404" i="84" s="1"/>
  <c r="X407" i="84"/>
  <c r="U407" i="84"/>
  <c r="AA407" i="84" s="1"/>
  <c r="AB407" i="84" s="1"/>
  <c r="R407" i="84"/>
  <c r="O407" i="84"/>
  <c r="L407" i="84"/>
  <c r="I407" i="84"/>
  <c r="G407" i="84"/>
  <c r="X406" i="84"/>
  <c r="AA406" i="84" s="1"/>
  <c r="AB406" i="84" s="1"/>
  <c r="U406" i="84"/>
  <c r="R406" i="84"/>
  <c r="O406" i="84"/>
  <c r="L406" i="84"/>
  <c r="I406" i="84"/>
  <c r="G406" i="84"/>
  <c r="X405" i="84"/>
  <c r="U405" i="84"/>
  <c r="U404" i="84" s="1"/>
  <c r="R405" i="84"/>
  <c r="O405" i="84"/>
  <c r="AA405" i="84" s="1"/>
  <c r="AB405" i="84" s="1"/>
  <c r="L405" i="84"/>
  <c r="I405" i="84"/>
  <c r="I404" i="84" s="1"/>
  <c r="G405" i="84"/>
  <c r="Z404" i="84"/>
  <c r="Y183" i="24" s="1"/>
  <c r="Y182" i="24" s="1"/>
  <c r="Y404" i="84"/>
  <c r="X183" i="24" s="1"/>
  <c r="X404" i="84"/>
  <c r="W404" i="84"/>
  <c r="V183" i="24" s="1"/>
  <c r="V182" i="24" s="1"/>
  <c r="V404" i="84"/>
  <c r="U183" i="24" s="1"/>
  <c r="U182" i="24" s="1"/>
  <c r="T404" i="84"/>
  <c r="S183" i="24" s="1"/>
  <c r="S182" i="24" s="1"/>
  <c r="S404" i="84"/>
  <c r="R183" i="24" s="1"/>
  <c r="R182" i="24" s="1"/>
  <c r="Q404" i="84"/>
  <c r="P183" i="24" s="1"/>
  <c r="P404" i="84"/>
  <c r="O183" i="24" s="1"/>
  <c r="O182" i="24" s="1"/>
  <c r="N404" i="84"/>
  <c r="M183" i="24" s="1"/>
  <c r="M182" i="24" s="1"/>
  <c r="M404" i="84"/>
  <c r="L183" i="24" s="1"/>
  <c r="L404" i="84"/>
  <c r="K404" i="84"/>
  <c r="J183" i="24" s="1"/>
  <c r="J182" i="24" s="1"/>
  <c r="J404" i="84"/>
  <c r="I183" i="24" s="1"/>
  <c r="I182" i="24" s="1"/>
  <c r="H404" i="84"/>
  <c r="Z402" i="84"/>
  <c r="Y402" i="84"/>
  <c r="V402" i="84"/>
  <c r="Q402" i="84"/>
  <c r="N402" i="84"/>
  <c r="M402" i="84"/>
  <c r="J402" i="84"/>
  <c r="C402" i="84"/>
  <c r="X401" i="84"/>
  <c r="U401" i="84"/>
  <c r="AA401" i="84" s="1"/>
  <c r="AB401" i="84" s="1"/>
  <c r="R401" i="84"/>
  <c r="O401" i="84"/>
  <c r="L401" i="84"/>
  <c r="I401" i="84"/>
  <c r="G401" i="84"/>
  <c r="X400" i="84"/>
  <c r="X396" i="84" s="1"/>
  <c r="U400" i="84"/>
  <c r="R400" i="84"/>
  <c r="O400" i="84"/>
  <c r="L400" i="84"/>
  <c r="L396" i="84" s="1"/>
  <c r="I400" i="84"/>
  <c r="G400" i="84"/>
  <c r="X399" i="84"/>
  <c r="U399" i="84"/>
  <c r="R399" i="84"/>
  <c r="O399" i="84"/>
  <c r="AA399" i="84" s="1"/>
  <c r="AB399" i="84" s="1"/>
  <c r="L399" i="84"/>
  <c r="I399" i="84"/>
  <c r="G399" i="84"/>
  <c r="X398" i="84"/>
  <c r="AA398" i="84" s="1"/>
  <c r="AB398" i="84" s="1"/>
  <c r="U398" i="84"/>
  <c r="R398" i="84"/>
  <c r="O398" i="84"/>
  <c r="L398" i="84"/>
  <c r="I398" i="84"/>
  <c r="G398" i="84"/>
  <c r="X397" i="84"/>
  <c r="U397" i="84"/>
  <c r="AA397" i="84" s="1"/>
  <c r="AB397" i="84" s="1"/>
  <c r="R397" i="84"/>
  <c r="O397" i="84"/>
  <c r="O396" i="84" s="1"/>
  <c r="L397" i="84"/>
  <c r="I397" i="84"/>
  <c r="I396" i="84" s="1"/>
  <c r="G397" i="84"/>
  <c r="G396" i="84" s="1"/>
  <c r="Z396" i="84"/>
  <c r="Y181" i="24" s="1"/>
  <c r="Y396" i="84"/>
  <c r="X181" i="24" s="1"/>
  <c r="W396" i="84"/>
  <c r="V181" i="24" s="1"/>
  <c r="V396" i="84"/>
  <c r="U181" i="24" s="1"/>
  <c r="T396" i="84"/>
  <c r="S181" i="24" s="1"/>
  <c r="S396" i="84"/>
  <c r="R181" i="24" s="1"/>
  <c r="R396" i="84"/>
  <c r="Q396" i="84"/>
  <c r="P181" i="24" s="1"/>
  <c r="P396" i="84"/>
  <c r="O181" i="24" s="1"/>
  <c r="N396" i="84"/>
  <c r="M181" i="24" s="1"/>
  <c r="M396" i="84"/>
  <c r="L181" i="24" s="1"/>
  <c r="K396" i="84"/>
  <c r="J181" i="24" s="1"/>
  <c r="J396" i="84"/>
  <c r="I181" i="24" s="1"/>
  <c r="H396" i="84"/>
  <c r="X395" i="84"/>
  <c r="AA395" i="84" s="1"/>
  <c r="AB395" i="84" s="1"/>
  <c r="U395" i="84"/>
  <c r="R395" i="84"/>
  <c r="O395" i="84"/>
  <c r="L395" i="84"/>
  <c r="I395" i="84"/>
  <c r="G395" i="84"/>
  <c r="X394" i="84"/>
  <c r="U394" i="84"/>
  <c r="AA394" i="84" s="1"/>
  <c r="AB394" i="84" s="1"/>
  <c r="R394" i="84"/>
  <c r="O394" i="84"/>
  <c r="L394" i="84"/>
  <c r="I394" i="84"/>
  <c r="G394" i="84"/>
  <c r="X393" i="84"/>
  <c r="AA393" i="84" s="1"/>
  <c r="AB393" i="84" s="1"/>
  <c r="U393" i="84"/>
  <c r="R393" i="84"/>
  <c r="O393" i="84"/>
  <c r="L393" i="84"/>
  <c r="L390" i="84" s="1"/>
  <c r="I393" i="84"/>
  <c r="G393" i="84"/>
  <c r="X392" i="84"/>
  <c r="U392" i="84"/>
  <c r="R392" i="84"/>
  <c r="O392" i="84"/>
  <c r="O390" i="84" s="1"/>
  <c r="L392" i="84"/>
  <c r="I392" i="84"/>
  <c r="G392" i="84"/>
  <c r="X391" i="84"/>
  <c r="AA391" i="84" s="1"/>
  <c r="AB391" i="84" s="1"/>
  <c r="U391" i="84"/>
  <c r="R391" i="84"/>
  <c r="R390" i="84" s="1"/>
  <c r="O391" i="84"/>
  <c r="L391" i="84"/>
  <c r="I391" i="84"/>
  <c r="G391" i="84"/>
  <c r="G390" i="84" s="1"/>
  <c r="Z390" i="84"/>
  <c r="Y180" i="24" s="1"/>
  <c r="Y390" i="84"/>
  <c r="X180" i="24" s="1"/>
  <c r="W390" i="84"/>
  <c r="V180" i="24" s="1"/>
  <c r="V390" i="84"/>
  <c r="U180" i="24" s="1"/>
  <c r="U390" i="84"/>
  <c r="T390" i="84"/>
  <c r="S180" i="24" s="1"/>
  <c r="S390" i="84"/>
  <c r="R180" i="24" s="1"/>
  <c r="Q390" i="84"/>
  <c r="P180" i="24" s="1"/>
  <c r="P390" i="84"/>
  <c r="O180" i="24" s="1"/>
  <c r="N390" i="84"/>
  <c r="M180" i="24" s="1"/>
  <c r="M390" i="84"/>
  <c r="L180" i="24" s="1"/>
  <c r="K390" i="84"/>
  <c r="J180" i="24" s="1"/>
  <c r="J390" i="84"/>
  <c r="I180" i="24" s="1"/>
  <c r="I390" i="84"/>
  <c r="H390" i="84"/>
  <c r="X389" i="84"/>
  <c r="U389" i="84"/>
  <c r="R389" i="84"/>
  <c r="O389" i="84"/>
  <c r="AA389" i="84" s="1"/>
  <c r="AB389" i="84" s="1"/>
  <c r="L389" i="84"/>
  <c r="I389" i="84"/>
  <c r="G389" i="84"/>
  <c r="X388" i="84"/>
  <c r="AA388" i="84" s="1"/>
  <c r="AB388" i="84" s="1"/>
  <c r="U388" i="84"/>
  <c r="R388" i="84"/>
  <c r="R384" i="84" s="1"/>
  <c r="O388" i="84"/>
  <c r="L388" i="84"/>
  <c r="I388" i="84"/>
  <c r="G388" i="84"/>
  <c r="G384" i="84" s="1"/>
  <c r="X387" i="84"/>
  <c r="U387" i="84"/>
  <c r="AA387" i="84" s="1"/>
  <c r="AB387" i="84" s="1"/>
  <c r="R387" i="84"/>
  <c r="O387" i="84"/>
  <c r="L387" i="84"/>
  <c r="I387" i="84"/>
  <c r="G387" i="84"/>
  <c r="X386" i="84"/>
  <c r="AA386" i="84" s="1"/>
  <c r="AB386" i="84" s="1"/>
  <c r="U386" i="84"/>
  <c r="R386" i="84"/>
  <c r="O386" i="84"/>
  <c r="L386" i="84"/>
  <c r="I386" i="84"/>
  <c r="G386" i="84"/>
  <c r="X385" i="84"/>
  <c r="U385" i="84"/>
  <c r="U384" i="84" s="1"/>
  <c r="R385" i="84"/>
  <c r="O385" i="84"/>
  <c r="AA385" i="84" s="1"/>
  <c r="AB385" i="84" s="1"/>
  <c r="L385" i="84"/>
  <c r="I385" i="84"/>
  <c r="I384" i="84" s="1"/>
  <c r="G385" i="84"/>
  <c r="Z384" i="84"/>
  <c r="Y179" i="24" s="1"/>
  <c r="Y384" i="84"/>
  <c r="X179" i="24" s="1"/>
  <c r="X384" i="84"/>
  <c r="W384" i="84"/>
  <c r="V179" i="24" s="1"/>
  <c r="V384" i="84"/>
  <c r="U179" i="24" s="1"/>
  <c r="T384" i="84"/>
  <c r="S179" i="24" s="1"/>
  <c r="S384" i="84"/>
  <c r="R179" i="24" s="1"/>
  <c r="Q384" i="84"/>
  <c r="P179" i="24" s="1"/>
  <c r="P384" i="84"/>
  <c r="O179" i="24" s="1"/>
  <c r="N384" i="84"/>
  <c r="M179" i="24" s="1"/>
  <c r="M384" i="84"/>
  <c r="L179" i="24" s="1"/>
  <c r="L384" i="84"/>
  <c r="K384" i="84"/>
  <c r="J179" i="24" s="1"/>
  <c r="J384" i="84"/>
  <c r="I179" i="24" s="1"/>
  <c r="H384" i="84"/>
  <c r="X383" i="84"/>
  <c r="AA383" i="84" s="1"/>
  <c r="AB383" i="84" s="1"/>
  <c r="U383" i="84"/>
  <c r="R383" i="84"/>
  <c r="O383" i="84"/>
  <c r="L383" i="84"/>
  <c r="I383" i="84"/>
  <c r="G383" i="84"/>
  <c r="X382" i="84"/>
  <c r="U382" i="84"/>
  <c r="R382" i="84"/>
  <c r="O382" i="84"/>
  <c r="AA382" i="84" s="1"/>
  <c r="AB382" i="84" s="1"/>
  <c r="L382" i="84"/>
  <c r="I382" i="84"/>
  <c r="G382" i="84"/>
  <c r="X381" i="84"/>
  <c r="AA381" i="84" s="1"/>
  <c r="AB381" i="84" s="1"/>
  <c r="U381" i="84"/>
  <c r="R381" i="84"/>
  <c r="O381" i="84"/>
  <c r="L381" i="84"/>
  <c r="I381" i="84"/>
  <c r="G381" i="84"/>
  <c r="X380" i="84"/>
  <c r="U380" i="84"/>
  <c r="AA380" i="84" s="1"/>
  <c r="AB380" i="84" s="1"/>
  <c r="R380" i="84"/>
  <c r="O380" i="84"/>
  <c r="L380" i="84"/>
  <c r="I380" i="84"/>
  <c r="I378" i="84" s="1"/>
  <c r="G380" i="84"/>
  <c r="X379" i="84"/>
  <c r="AA379" i="84" s="1"/>
  <c r="AB379" i="84" s="1"/>
  <c r="U379" i="84"/>
  <c r="R379" i="84"/>
  <c r="R378" i="84" s="1"/>
  <c r="O379" i="84"/>
  <c r="L379" i="84"/>
  <c r="L378" i="84" s="1"/>
  <c r="I379" i="84"/>
  <c r="G379" i="84"/>
  <c r="Z378" i="84"/>
  <c r="Y178" i="24" s="1"/>
  <c r="Y378" i="84"/>
  <c r="X178" i="24" s="1"/>
  <c r="W378" i="84"/>
  <c r="V178" i="24" s="1"/>
  <c r="V378" i="84"/>
  <c r="U178" i="24" s="1"/>
  <c r="T378" i="84"/>
  <c r="S178" i="24" s="1"/>
  <c r="S378" i="84"/>
  <c r="R178" i="24" s="1"/>
  <c r="Q378" i="84"/>
  <c r="P178" i="24" s="1"/>
  <c r="P378" i="84"/>
  <c r="O178" i="24" s="1"/>
  <c r="O378" i="84"/>
  <c r="N378" i="84"/>
  <c r="M178" i="24" s="1"/>
  <c r="M378" i="84"/>
  <c r="L178" i="24" s="1"/>
  <c r="K378" i="84"/>
  <c r="J178" i="24" s="1"/>
  <c r="J378" i="84"/>
  <c r="I178" i="24" s="1"/>
  <c r="H378" i="84"/>
  <c r="G378" i="84"/>
  <c r="X377" i="84"/>
  <c r="U377" i="84"/>
  <c r="AA377" i="84" s="1"/>
  <c r="AB377" i="84" s="1"/>
  <c r="R377" i="84"/>
  <c r="O377" i="84"/>
  <c r="L377" i="84"/>
  <c r="I377" i="84"/>
  <c r="G377" i="84"/>
  <c r="X376" i="84"/>
  <c r="X372" i="84" s="1"/>
  <c r="U376" i="84"/>
  <c r="R376" i="84"/>
  <c r="O376" i="84"/>
  <c r="L376" i="84"/>
  <c r="L372" i="84" s="1"/>
  <c r="I376" i="84"/>
  <c r="G376" i="84"/>
  <c r="X375" i="84"/>
  <c r="U375" i="84"/>
  <c r="R375" i="84"/>
  <c r="O375" i="84"/>
  <c r="AA375" i="84" s="1"/>
  <c r="AB375" i="84" s="1"/>
  <c r="L375" i="84"/>
  <c r="I375" i="84"/>
  <c r="G375" i="84"/>
  <c r="X374" i="84"/>
  <c r="AA374" i="84" s="1"/>
  <c r="AB374" i="84" s="1"/>
  <c r="U374" i="84"/>
  <c r="R374" i="84"/>
  <c r="O374" i="84"/>
  <c r="L374" i="84"/>
  <c r="I374" i="84"/>
  <c r="G374" i="84"/>
  <c r="X373" i="84"/>
  <c r="U373" i="84"/>
  <c r="AA373" i="84" s="1"/>
  <c r="AB373" i="84" s="1"/>
  <c r="R373" i="84"/>
  <c r="O373" i="84"/>
  <c r="O372" i="84" s="1"/>
  <c r="L373" i="84"/>
  <c r="I373" i="84"/>
  <c r="I372" i="84" s="1"/>
  <c r="G373" i="84"/>
  <c r="G372" i="84" s="1"/>
  <c r="Z372" i="84"/>
  <c r="Y177" i="24" s="1"/>
  <c r="Y176" i="24" s="1"/>
  <c r="Y372" i="84"/>
  <c r="X177" i="24" s="1"/>
  <c r="X176" i="24" s="1"/>
  <c r="W372" i="84"/>
  <c r="V177" i="24" s="1"/>
  <c r="V372" i="84"/>
  <c r="U177" i="24" s="1"/>
  <c r="U176" i="24" s="1"/>
  <c r="T372" i="84"/>
  <c r="S177" i="24" s="1"/>
  <c r="S176" i="24" s="1"/>
  <c r="S372" i="84"/>
  <c r="R177" i="24" s="1"/>
  <c r="R372" i="84"/>
  <c r="Q372" i="84"/>
  <c r="P177" i="24" s="1"/>
  <c r="P176" i="24" s="1"/>
  <c r="P372" i="84"/>
  <c r="O177" i="24" s="1"/>
  <c r="O176" i="24" s="1"/>
  <c r="N372" i="84"/>
  <c r="M177" i="24" s="1"/>
  <c r="M176" i="24" s="1"/>
  <c r="M372" i="84"/>
  <c r="L177" i="24" s="1"/>
  <c r="L176" i="24" s="1"/>
  <c r="K372" i="84"/>
  <c r="J177" i="24" s="1"/>
  <c r="J372" i="84"/>
  <c r="I177" i="24" s="1"/>
  <c r="I176" i="24" s="1"/>
  <c r="H372" i="84"/>
  <c r="T370" i="84"/>
  <c r="P370" i="84"/>
  <c r="H370" i="84"/>
  <c r="C370" i="84"/>
  <c r="X369" i="84"/>
  <c r="U369" i="84"/>
  <c r="R369" i="84"/>
  <c r="O369" i="84"/>
  <c r="AA369" i="84" s="1"/>
  <c r="AB369" i="84" s="1"/>
  <c r="L369" i="84"/>
  <c r="I369" i="84"/>
  <c r="G369" i="84"/>
  <c r="X368" i="84"/>
  <c r="AA368" i="84" s="1"/>
  <c r="AB368" i="84" s="1"/>
  <c r="U368" i="84"/>
  <c r="R368" i="84"/>
  <c r="R364" i="84" s="1"/>
  <c r="O368" i="84"/>
  <c r="L368" i="84"/>
  <c r="I368" i="84"/>
  <c r="G368" i="84"/>
  <c r="X367" i="84"/>
  <c r="U367" i="84"/>
  <c r="AA367" i="84" s="1"/>
  <c r="AB367" i="84" s="1"/>
  <c r="R367" i="84"/>
  <c r="O367" i="84"/>
  <c r="L367" i="84"/>
  <c r="I367" i="84"/>
  <c r="G367" i="84"/>
  <c r="X366" i="84"/>
  <c r="AA366" i="84" s="1"/>
  <c r="AB366" i="84" s="1"/>
  <c r="U366" i="84"/>
  <c r="R366" i="84"/>
  <c r="O366" i="84"/>
  <c r="L366" i="84"/>
  <c r="I366" i="84"/>
  <c r="G366" i="84"/>
  <c r="G364" i="84" s="1"/>
  <c r="X365" i="84"/>
  <c r="U365" i="84"/>
  <c r="U364" i="84" s="1"/>
  <c r="R365" i="84"/>
  <c r="O365" i="84"/>
  <c r="AA365" i="84" s="1"/>
  <c r="AB365" i="84" s="1"/>
  <c r="L365" i="84"/>
  <c r="I365" i="84"/>
  <c r="I364" i="84" s="1"/>
  <c r="G365" i="84"/>
  <c r="Z364" i="84"/>
  <c r="Y175" i="24" s="1"/>
  <c r="Y364" i="84"/>
  <c r="X175" i="24" s="1"/>
  <c r="X364" i="84"/>
  <c r="W364" i="84"/>
  <c r="V175" i="24" s="1"/>
  <c r="V364" i="84"/>
  <c r="U175" i="24" s="1"/>
  <c r="T364" i="84"/>
  <c r="S175" i="24" s="1"/>
  <c r="S364" i="84"/>
  <c r="R175" i="24" s="1"/>
  <c r="Q364" i="84"/>
  <c r="P175" i="24" s="1"/>
  <c r="P364" i="84"/>
  <c r="O175" i="24" s="1"/>
  <c r="N364" i="84"/>
  <c r="M175" i="24" s="1"/>
  <c r="M364" i="84"/>
  <c r="L175" i="24" s="1"/>
  <c r="L364" i="84"/>
  <c r="K364" i="84"/>
  <c r="J175" i="24" s="1"/>
  <c r="J364" i="84"/>
  <c r="I175" i="24" s="1"/>
  <c r="H364" i="84"/>
  <c r="X363" i="84"/>
  <c r="AA363" i="84" s="1"/>
  <c r="AB363" i="84" s="1"/>
  <c r="U363" i="84"/>
  <c r="R363" i="84"/>
  <c r="O363" i="84"/>
  <c r="L363" i="84"/>
  <c r="I363" i="84"/>
  <c r="G363" i="84"/>
  <c r="X362" i="84"/>
  <c r="U362" i="84"/>
  <c r="R362" i="84"/>
  <c r="O362" i="84"/>
  <c r="AA362" i="84" s="1"/>
  <c r="AB362" i="84" s="1"/>
  <c r="L362" i="84"/>
  <c r="I362" i="84"/>
  <c r="G362" i="84"/>
  <c r="X361" i="84"/>
  <c r="AA361" i="84" s="1"/>
  <c r="AB361" i="84" s="1"/>
  <c r="U361" i="84"/>
  <c r="R361" i="84"/>
  <c r="O361" i="84"/>
  <c r="L361" i="84"/>
  <c r="I361" i="84"/>
  <c r="G361" i="84"/>
  <c r="X360" i="84"/>
  <c r="U360" i="84"/>
  <c r="AA360" i="84" s="1"/>
  <c r="AB360" i="84" s="1"/>
  <c r="R360" i="84"/>
  <c r="O360" i="84"/>
  <c r="L360" i="84"/>
  <c r="I360" i="84"/>
  <c r="I358" i="84" s="1"/>
  <c r="G360" i="84"/>
  <c r="X359" i="84"/>
  <c r="AA359" i="84" s="1"/>
  <c r="AB359" i="84" s="1"/>
  <c r="U359" i="84"/>
  <c r="R359" i="84"/>
  <c r="R358" i="84" s="1"/>
  <c r="O359" i="84"/>
  <c r="L359" i="84"/>
  <c r="L358" i="84" s="1"/>
  <c r="I359" i="84"/>
  <c r="G359" i="84"/>
  <c r="Z358" i="84"/>
  <c r="Y174" i="24" s="1"/>
  <c r="Y358" i="84"/>
  <c r="X174" i="24" s="1"/>
  <c r="W358" i="84"/>
  <c r="V174" i="24" s="1"/>
  <c r="V358" i="84"/>
  <c r="U174" i="24" s="1"/>
  <c r="T358" i="84"/>
  <c r="S174" i="24" s="1"/>
  <c r="S358" i="84"/>
  <c r="R174" i="24" s="1"/>
  <c r="Q358" i="84"/>
  <c r="P174" i="24" s="1"/>
  <c r="P358" i="84"/>
  <c r="O174" i="24" s="1"/>
  <c r="O358" i="84"/>
  <c r="N358" i="84"/>
  <c r="M174" i="24" s="1"/>
  <c r="M358" i="84"/>
  <c r="L174" i="24" s="1"/>
  <c r="K358" i="84"/>
  <c r="J174" i="24" s="1"/>
  <c r="J358" i="84"/>
  <c r="I174" i="24" s="1"/>
  <c r="H358" i="84"/>
  <c r="G358" i="84"/>
  <c r="X357" i="84"/>
  <c r="U357" i="84"/>
  <c r="AA357" i="84" s="1"/>
  <c r="AB357" i="84" s="1"/>
  <c r="R357" i="84"/>
  <c r="O357" i="84"/>
  <c r="L357" i="84"/>
  <c r="I357" i="84"/>
  <c r="G357" i="84"/>
  <c r="X356" i="84"/>
  <c r="X352" i="84" s="1"/>
  <c r="U356" i="84"/>
  <c r="R356" i="84"/>
  <c r="O356" i="84"/>
  <c r="L356" i="84"/>
  <c r="L352" i="84" s="1"/>
  <c r="I356" i="84"/>
  <c r="G356" i="84"/>
  <c r="X355" i="84"/>
  <c r="U355" i="84"/>
  <c r="R355" i="84"/>
  <c r="O355" i="84"/>
  <c r="AA355" i="84" s="1"/>
  <c r="AB355" i="84" s="1"/>
  <c r="L355" i="84"/>
  <c r="I355" i="84"/>
  <c r="G355" i="84"/>
  <c r="X354" i="84"/>
  <c r="AA354" i="84" s="1"/>
  <c r="AB354" i="84" s="1"/>
  <c r="U354" i="84"/>
  <c r="R354" i="84"/>
  <c r="O354" i="84"/>
  <c r="L354" i="84"/>
  <c r="I354" i="84"/>
  <c r="G354" i="84"/>
  <c r="X353" i="84"/>
  <c r="U353" i="84"/>
  <c r="AA353" i="84" s="1"/>
  <c r="AB353" i="84" s="1"/>
  <c r="R353" i="84"/>
  <c r="O353" i="84"/>
  <c r="O352" i="84" s="1"/>
  <c r="L353" i="84"/>
  <c r="I353" i="84"/>
  <c r="I352" i="84" s="1"/>
  <c r="G353" i="84"/>
  <c r="G352" i="84" s="1"/>
  <c r="Z352" i="84"/>
  <c r="Y173" i="24" s="1"/>
  <c r="Y352" i="84"/>
  <c r="X173" i="24" s="1"/>
  <c r="W352" i="84"/>
  <c r="V173" i="24" s="1"/>
  <c r="V352" i="84"/>
  <c r="U173" i="24" s="1"/>
  <c r="T352" i="84"/>
  <c r="S173" i="24" s="1"/>
  <c r="S352" i="84"/>
  <c r="R173" i="24" s="1"/>
  <c r="R352" i="84"/>
  <c r="Q352" i="84"/>
  <c r="P173" i="24" s="1"/>
  <c r="P352" i="84"/>
  <c r="O173" i="24" s="1"/>
  <c r="N352" i="84"/>
  <c r="M173" i="24" s="1"/>
  <c r="M352" i="84"/>
  <c r="L173" i="24" s="1"/>
  <c r="K352" i="84"/>
  <c r="J173" i="24" s="1"/>
  <c r="J352" i="84"/>
  <c r="I173" i="24" s="1"/>
  <c r="H352" i="84"/>
  <c r="X351" i="84"/>
  <c r="AA351" i="84" s="1"/>
  <c r="AB351" i="84" s="1"/>
  <c r="U351" i="84"/>
  <c r="R351" i="84"/>
  <c r="O351" i="84"/>
  <c r="L351" i="84"/>
  <c r="I351" i="84"/>
  <c r="G351" i="84"/>
  <c r="X350" i="84"/>
  <c r="U350" i="84"/>
  <c r="AA350" i="84" s="1"/>
  <c r="AB350" i="84" s="1"/>
  <c r="R350" i="84"/>
  <c r="O350" i="84"/>
  <c r="L350" i="84"/>
  <c r="I350" i="84"/>
  <c r="G350" i="84"/>
  <c r="X349" i="84"/>
  <c r="AA349" i="84" s="1"/>
  <c r="AB349" i="84" s="1"/>
  <c r="U349" i="84"/>
  <c r="R349" i="84"/>
  <c r="O349" i="84"/>
  <c r="L349" i="84"/>
  <c r="I349" i="84"/>
  <c r="G349" i="84"/>
  <c r="X348" i="84"/>
  <c r="U348" i="84"/>
  <c r="R348" i="84"/>
  <c r="O348" i="84"/>
  <c r="O346" i="84" s="1"/>
  <c r="L348" i="84"/>
  <c r="I348" i="84"/>
  <c r="G348" i="84"/>
  <c r="X347" i="84"/>
  <c r="AA347" i="84" s="1"/>
  <c r="AB347" i="84" s="1"/>
  <c r="U347" i="84"/>
  <c r="R347" i="84"/>
  <c r="R346" i="84" s="1"/>
  <c r="O347" i="84"/>
  <c r="L347" i="84"/>
  <c r="L346" i="84" s="1"/>
  <c r="I347" i="84"/>
  <c r="G347" i="84"/>
  <c r="G346" i="84" s="1"/>
  <c r="Z346" i="84"/>
  <c r="Y172" i="24" s="1"/>
  <c r="Y346" i="84"/>
  <c r="X172" i="24" s="1"/>
  <c r="W346" i="84"/>
  <c r="V172" i="24" s="1"/>
  <c r="V346" i="84"/>
  <c r="U172" i="24" s="1"/>
  <c r="U346" i="84"/>
  <c r="T346" i="84"/>
  <c r="S172" i="24" s="1"/>
  <c r="S346" i="84"/>
  <c r="R172" i="24" s="1"/>
  <c r="Q346" i="84"/>
  <c r="P172" i="24" s="1"/>
  <c r="P346" i="84"/>
  <c r="O172" i="24" s="1"/>
  <c r="N346" i="84"/>
  <c r="M172" i="24" s="1"/>
  <c r="M346" i="84"/>
  <c r="L172" i="24" s="1"/>
  <c r="K346" i="84"/>
  <c r="J172" i="24" s="1"/>
  <c r="J346" i="84"/>
  <c r="I172" i="24" s="1"/>
  <c r="I346" i="84"/>
  <c r="H346" i="84"/>
  <c r="X345" i="84"/>
  <c r="U345" i="84"/>
  <c r="R345" i="84"/>
  <c r="O345" i="84"/>
  <c r="AA345" i="84" s="1"/>
  <c r="AB345" i="84" s="1"/>
  <c r="L345" i="84"/>
  <c r="I345" i="84"/>
  <c r="G345" i="84"/>
  <c r="X344" i="84"/>
  <c r="AA344" i="84" s="1"/>
  <c r="AB344" i="84" s="1"/>
  <c r="U344" i="84"/>
  <c r="R344" i="84"/>
  <c r="R340" i="84" s="1"/>
  <c r="O344" i="84"/>
  <c r="L344" i="84"/>
  <c r="I344" i="84"/>
  <c r="G344" i="84"/>
  <c r="X343" i="84"/>
  <c r="U343" i="84"/>
  <c r="AA343" i="84" s="1"/>
  <c r="AB343" i="84" s="1"/>
  <c r="R343" i="84"/>
  <c r="O343" i="84"/>
  <c r="L343" i="84"/>
  <c r="I343" i="84"/>
  <c r="G343" i="84"/>
  <c r="X342" i="84"/>
  <c r="AA342" i="84" s="1"/>
  <c r="AB342" i="84" s="1"/>
  <c r="U342" i="84"/>
  <c r="R342" i="84"/>
  <c r="O342" i="84"/>
  <c r="L342" i="84"/>
  <c r="I342" i="84"/>
  <c r="G342" i="84"/>
  <c r="G340" i="84" s="1"/>
  <c r="X341" i="84"/>
  <c r="U341" i="84"/>
  <c r="U340" i="84" s="1"/>
  <c r="R341" i="84"/>
  <c r="O341" i="84"/>
  <c r="AA341" i="84" s="1"/>
  <c r="AB341" i="84" s="1"/>
  <c r="L341" i="84"/>
  <c r="I341" i="84"/>
  <c r="I340" i="84" s="1"/>
  <c r="G341" i="84"/>
  <c r="Z340" i="84"/>
  <c r="Y171" i="24" s="1"/>
  <c r="Y170" i="24" s="1"/>
  <c r="Y169" i="24" s="1"/>
  <c r="Y340" i="84"/>
  <c r="X171" i="24" s="1"/>
  <c r="X340" i="84"/>
  <c r="W340" i="84"/>
  <c r="V171" i="24" s="1"/>
  <c r="V170" i="24" s="1"/>
  <c r="V340" i="84"/>
  <c r="U171" i="24" s="1"/>
  <c r="U170" i="24" s="1"/>
  <c r="U169" i="24" s="1"/>
  <c r="T340" i="84"/>
  <c r="S171" i="24" s="1"/>
  <c r="S170" i="24" s="1"/>
  <c r="S169" i="24" s="1"/>
  <c r="S340" i="84"/>
  <c r="R171" i="24" s="1"/>
  <c r="R170" i="24" s="1"/>
  <c r="Q340" i="84"/>
  <c r="P171" i="24" s="1"/>
  <c r="P340" i="84"/>
  <c r="O171" i="24" s="1"/>
  <c r="O170" i="24" s="1"/>
  <c r="O169" i="24" s="1"/>
  <c r="N340" i="84"/>
  <c r="M171" i="24" s="1"/>
  <c r="M170" i="24" s="1"/>
  <c r="M169" i="24" s="1"/>
  <c r="M340" i="84"/>
  <c r="L171" i="24" s="1"/>
  <c r="L340" i="84"/>
  <c r="K340" i="84"/>
  <c r="J171" i="24" s="1"/>
  <c r="J170" i="24" s="1"/>
  <c r="J340" i="84"/>
  <c r="I171" i="24" s="1"/>
  <c r="I170" i="24" s="1"/>
  <c r="I169" i="24" s="1"/>
  <c r="H340" i="84"/>
  <c r="Z338" i="84"/>
  <c r="V338" i="84"/>
  <c r="N338" i="84"/>
  <c r="J338" i="84"/>
  <c r="C338" i="84"/>
  <c r="AA337" i="84"/>
  <c r="C337" i="84"/>
  <c r="X335" i="84"/>
  <c r="U335" i="84"/>
  <c r="AA335" i="84" s="1"/>
  <c r="AB335" i="84" s="1"/>
  <c r="R335" i="84"/>
  <c r="O335" i="84"/>
  <c r="L335" i="84"/>
  <c r="I335" i="84"/>
  <c r="G335" i="84"/>
  <c r="X334" i="84"/>
  <c r="X330" i="84" s="1"/>
  <c r="U334" i="84"/>
  <c r="R334" i="84"/>
  <c r="O334" i="84"/>
  <c r="L334" i="84"/>
  <c r="L330" i="84" s="1"/>
  <c r="I334" i="84"/>
  <c r="G334" i="84"/>
  <c r="X333" i="84"/>
  <c r="U333" i="84"/>
  <c r="R333" i="84"/>
  <c r="O333" i="84"/>
  <c r="AA333" i="84" s="1"/>
  <c r="AB333" i="84" s="1"/>
  <c r="L333" i="84"/>
  <c r="I333" i="84"/>
  <c r="G333" i="84"/>
  <c r="X332" i="84"/>
  <c r="AA332" i="84" s="1"/>
  <c r="AB332" i="84" s="1"/>
  <c r="U332" i="84"/>
  <c r="R332" i="84"/>
  <c r="O332" i="84"/>
  <c r="L332" i="84"/>
  <c r="I332" i="84"/>
  <c r="G332" i="84"/>
  <c r="X331" i="84"/>
  <c r="U331" i="84"/>
  <c r="AA331" i="84" s="1"/>
  <c r="AB331" i="84" s="1"/>
  <c r="R331" i="84"/>
  <c r="O331" i="84"/>
  <c r="O330" i="84" s="1"/>
  <c r="L331" i="84"/>
  <c r="I331" i="84"/>
  <c r="I330" i="84" s="1"/>
  <c r="G331" i="84"/>
  <c r="G330" i="84" s="1"/>
  <c r="Z330" i="84"/>
  <c r="Y168" i="24" s="1"/>
  <c r="Y330" i="84"/>
  <c r="X168" i="24" s="1"/>
  <c r="W330" i="84"/>
  <c r="V168" i="24" s="1"/>
  <c r="V330" i="84"/>
  <c r="U168" i="24" s="1"/>
  <c r="T330" i="84"/>
  <c r="S168" i="24" s="1"/>
  <c r="S330" i="84"/>
  <c r="R168" i="24" s="1"/>
  <c r="R330" i="84"/>
  <c r="Q330" i="84"/>
  <c r="P168" i="24" s="1"/>
  <c r="P330" i="84"/>
  <c r="O168" i="24" s="1"/>
  <c r="N330" i="84"/>
  <c r="M168" i="24" s="1"/>
  <c r="M330" i="84"/>
  <c r="L168" i="24" s="1"/>
  <c r="K330" i="84"/>
  <c r="J168" i="24" s="1"/>
  <c r="J330" i="84"/>
  <c r="I168" i="24" s="1"/>
  <c r="H330" i="84"/>
  <c r="X329" i="84"/>
  <c r="AA329" i="84" s="1"/>
  <c r="AB329" i="84" s="1"/>
  <c r="U329" i="84"/>
  <c r="R329" i="84"/>
  <c r="O329" i="84"/>
  <c r="L329" i="84"/>
  <c r="I329" i="84"/>
  <c r="G329" i="84"/>
  <c r="X328" i="84"/>
  <c r="U328" i="84"/>
  <c r="AA328" i="84" s="1"/>
  <c r="AB328" i="84" s="1"/>
  <c r="R328" i="84"/>
  <c r="O328" i="84"/>
  <c r="L328" i="84"/>
  <c r="I328" i="84"/>
  <c r="G328" i="84"/>
  <c r="X327" i="84"/>
  <c r="AA327" i="84" s="1"/>
  <c r="AB327" i="84" s="1"/>
  <c r="U327" i="84"/>
  <c r="R327" i="84"/>
  <c r="O327" i="84"/>
  <c r="L327" i="84"/>
  <c r="I327" i="84"/>
  <c r="G327" i="84"/>
  <c r="X326" i="84"/>
  <c r="U326" i="84"/>
  <c r="R326" i="84"/>
  <c r="O326" i="84"/>
  <c r="O324" i="84" s="1"/>
  <c r="L326" i="84"/>
  <c r="I326" i="84"/>
  <c r="G326" i="84"/>
  <c r="X325" i="84"/>
  <c r="AA325" i="84" s="1"/>
  <c r="AB325" i="84" s="1"/>
  <c r="U325" i="84"/>
  <c r="R325" i="84"/>
  <c r="R324" i="84" s="1"/>
  <c r="O325" i="84"/>
  <c r="L325" i="84"/>
  <c r="L324" i="84" s="1"/>
  <c r="I325" i="84"/>
  <c r="G325" i="84"/>
  <c r="G324" i="84" s="1"/>
  <c r="Z324" i="84"/>
  <c r="Y167" i="24" s="1"/>
  <c r="Y324" i="84"/>
  <c r="X167" i="24" s="1"/>
  <c r="W324" i="84"/>
  <c r="V167" i="24" s="1"/>
  <c r="V324" i="84"/>
  <c r="U167" i="24" s="1"/>
  <c r="U324" i="84"/>
  <c r="T324" i="84"/>
  <c r="S167" i="24" s="1"/>
  <c r="S324" i="84"/>
  <c r="R167" i="24" s="1"/>
  <c r="Q324" i="84"/>
  <c r="P167" i="24" s="1"/>
  <c r="P324" i="84"/>
  <c r="O167" i="24" s="1"/>
  <c r="N324" i="84"/>
  <c r="M167" i="24" s="1"/>
  <c r="M324" i="84"/>
  <c r="L167" i="24" s="1"/>
  <c r="K324" i="84"/>
  <c r="J167" i="24" s="1"/>
  <c r="J324" i="84"/>
  <c r="I167" i="24" s="1"/>
  <c r="I324" i="84"/>
  <c r="H324" i="84"/>
  <c r="X323" i="84"/>
  <c r="U323" i="84"/>
  <c r="R323" i="84"/>
  <c r="O323" i="84"/>
  <c r="AA323" i="84" s="1"/>
  <c r="AB323" i="84" s="1"/>
  <c r="L323" i="84"/>
  <c r="I323" i="84"/>
  <c r="G323" i="84"/>
  <c r="X322" i="84"/>
  <c r="AA322" i="84" s="1"/>
  <c r="AB322" i="84" s="1"/>
  <c r="U322" i="84"/>
  <c r="R322" i="84"/>
  <c r="R318" i="84" s="1"/>
  <c r="O322" i="84"/>
  <c r="L322" i="84"/>
  <c r="I322" i="84"/>
  <c r="G322" i="84"/>
  <c r="X321" i="84"/>
  <c r="U321" i="84"/>
  <c r="AA321" i="84" s="1"/>
  <c r="AB321" i="84" s="1"/>
  <c r="R321" i="84"/>
  <c r="O321" i="84"/>
  <c r="L321" i="84"/>
  <c r="I321" i="84"/>
  <c r="G321" i="84"/>
  <c r="X320" i="84"/>
  <c r="AA320" i="84" s="1"/>
  <c r="AB320" i="84" s="1"/>
  <c r="U320" i="84"/>
  <c r="R320" i="84"/>
  <c r="O320" i="84"/>
  <c r="L320" i="84"/>
  <c r="I320" i="84"/>
  <c r="G320" i="84"/>
  <c r="G318" i="84" s="1"/>
  <c r="X319" i="84"/>
  <c r="U319" i="84"/>
  <c r="U318" i="84" s="1"/>
  <c r="R319" i="84"/>
  <c r="O319" i="84"/>
  <c r="AA319" i="84" s="1"/>
  <c r="AB319" i="84" s="1"/>
  <c r="L319" i="84"/>
  <c r="I319" i="84"/>
  <c r="I318" i="84" s="1"/>
  <c r="G319" i="84"/>
  <c r="Z318" i="84"/>
  <c r="Y166" i="24" s="1"/>
  <c r="Y318" i="84"/>
  <c r="X166" i="24" s="1"/>
  <c r="X318" i="84"/>
  <c r="W318" i="84"/>
  <c r="V166" i="24" s="1"/>
  <c r="V318" i="84"/>
  <c r="U166" i="24" s="1"/>
  <c r="T318" i="84"/>
  <c r="S166" i="24" s="1"/>
  <c r="S318" i="84"/>
  <c r="R166" i="24" s="1"/>
  <c r="Q318" i="84"/>
  <c r="P166" i="24" s="1"/>
  <c r="P318" i="84"/>
  <c r="O166" i="24" s="1"/>
  <c r="N318" i="84"/>
  <c r="M166" i="24" s="1"/>
  <c r="M318" i="84"/>
  <c r="L166" i="24" s="1"/>
  <c r="L318" i="84"/>
  <c r="K318" i="84"/>
  <c r="J166" i="24" s="1"/>
  <c r="J318" i="84"/>
  <c r="I166" i="24" s="1"/>
  <c r="H318" i="84"/>
  <c r="X317" i="84"/>
  <c r="AA317" i="84" s="1"/>
  <c r="AB317" i="84" s="1"/>
  <c r="U317" i="84"/>
  <c r="R317" i="84"/>
  <c r="O317" i="84"/>
  <c r="L317" i="84"/>
  <c r="I317" i="84"/>
  <c r="G317" i="84"/>
  <c r="X316" i="84"/>
  <c r="U316" i="84"/>
  <c r="R316" i="84"/>
  <c r="O316" i="84"/>
  <c r="AA316" i="84" s="1"/>
  <c r="AB316" i="84" s="1"/>
  <c r="L316" i="84"/>
  <c r="I316" i="84"/>
  <c r="G316" i="84"/>
  <c r="X315" i="84"/>
  <c r="AA315" i="84" s="1"/>
  <c r="AB315" i="84" s="1"/>
  <c r="U315" i="84"/>
  <c r="R315" i="84"/>
  <c r="O315" i="84"/>
  <c r="L315" i="84"/>
  <c r="I315" i="84"/>
  <c r="G315" i="84"/>
  <c r="X314" i="84"/>
  <c r="U314" i="84"/>
  <c r="AA314" i="84" s="1"/>
  <c r="AB314" i="84" s="1"/>
  <c r="R314" i="84"/>
  <c r="O314" i="84"/>
  <c r="L314" i="84"/>
  <c r="I314" i="84"/>
  <c r="I312" i="84" s="1"/>
  <c r="G314" i="84"/>
  <c r="X313" i="84"/>
  <c r="AA313" i="84" s="1"/>
  <c r="AB313" i="84" s="1"/>
  <c r="U313" i="84"/>
  <c r="R313" i="84"/>
  <c r="R312" i="84" s="1"/>
  <c r="O313" i="84"/>
  <c r="L313" i="84"/>
  <c r="L312" i="84" s="1"/>
  <c r="I313" i="84"/>
  <c r="G313" i="84"/>
  <c r="Z312" i="84"/>
  <c r="Y165" i="24" s="1"/>
  <c r="Y312" i="84"/>
  <c r="X165" i="24" s="1"/>
  <c r="W312" i="84"/>
  <c r="V165" i="24" s="1"/>
  <c r="V312" i="84"/>
  <c r="U165" i="24" s="1"/>
  <c r="T312" i="84"/>
  <c r="S165" i="24" s="1"/>
  <c r="S312" i="84"/>
  <c r="R165" i="24" s="1"/>
  <c r="Q312" i="84"/>
  <c r="P165" i="24" s="1"/>
  <c r="P312" i="84"/>
  <c r="O165" i="24" s="1"/>
  <c r="O312" i="84"/>
  <c r="N312" i="84"/>
  <c r="M165" i="24" s="1"/>
  <c r="M312" i="84"/>
  <c r="L165" i="24" s="1"/>
  <c r="K312" i="84"/>
  <c r="J165" i="24" s="1"/>
  <c r="J312" i="84"/>
  <c r="I165" i="24" s="1"/>
  <c r="H312" i="84"/>
  <c r="G312" i="84"/>
  <c r="X311" i="84"/>
  <c r="U311" i="84"/>
  <c r="AA311" i="84" s="1"/>
  <c r="AB311" i="84" s="1"/>
  <c r="R311" i="84"/>
  <c r="O311" i="84"/>
  <c r="L311" i="84"/>
  <c r="I311" i="84"/>
  <c r="G311" i="84"/>
  <c r="X310" i="84"/>
  <c r="X306" i="84" s="1"/>
  <c r="U310" i="84"/>
  <c r="R310" i="84"/>
  <c r="O310" i="84"/>
  <c r="L310" i="84"/>
  <c r="L306" i="84" s="1"/>
  <c r="I310" i="84"/>
  <c r="G310" i="84"/>
  <c r="X309" i="84"/>
  <c r="U309" i="84"/>
  <c r="R309" i="84"/>
  <c r="O309" i="84"/>
  <c r="AA309" i="84" s="1"/>
  <c r="AB309" i="84" s="1"/>
  <c r="L309" i="84"/>
  <c r="I309" i="84"/>
  <c r="G309" i="84"/>
  <c r="X308" i="84"/>
  <c r="AA308" i="84" s="1"/>
  <c r="AB308" i="84" s="1"/>
  <c r="U308" i="84"/>
  <c r="R308" i="84"/>
  <c r="O308" i="84"/>
  <c r="L308" i="84"/>
  <c r="I308" i="84"/>
  <c r="G308" i="84"/>
  <c r="X307" i="84"/>
  <c r="U307" i="84"/>
  <c r="AA307" i="84" s="1"/>
  <c r="AB307" i="84" s="1"/>
  <c r="R307" i="84"/>
  <c r="O307" i="84"/>
  <c r="O306" i="84" s="1"/>
  <c r="L307" i="84"/>
  <c r="I307" i="84"/>
  <c r="I306" i="84" s="1"/>
  <c r="G307" i="84"/>
  <c r="G306" i="84" s="1"/>
  <c r="Z306" i="84"/>
  <c r="Y164" i="24" s="1"/>
  <c r="Y163" i="24" s="1"/>
  <c r="Y306" i="84"/>
  <c r="X164" i="24" s="1"/>
  <c r="W306" i="84"/>
  <c r="V164" i="24" s="1"/>
  <c r="V306" i="84"/>
  <c r="U164" i="24" s="1"/>
  <c r="U163" i="24" s="1"/>
  <c r="T306" i="84"/>
  <c r="S164" i="24" s="1"/>
  <c r="S163" i="24" s="1"/>
  <c r="S306" i="84"/>
  <c r="R164" i="24" s="1"/>
  <c r="R306" i="84"/>
  <c r="Q306" i="84"/>
  <c r="P164" i="24" s="1"/>
  <c r="P306" i="84"/>
  <c r="O164" i="24" s="1"/>
  <c r="O163" i="24" s="1"/>
  <c r="N306" i="84"/>
  <c r="M164" i="24" s="1"/>
  <c r="M163" i="24" s="1"/>
  <c r="M306" i="84"/>
  <c r="L164" i="24" s="1"/>
  <c r="K306" i="84"/>
  <c r="J164" i="24" s="1"/>
  <c r="J306" i="84"/>
  <c r="I164" i="24" s="1"/>
  <c r="I163" i="24" s="1"/>
  <c r="H306" i="84"/>
  <c r="H304" i="84" s="1"/>
  <c r="AB305" i="84"/>
  <c r="Y304" i="84"/>
  <c r="Q304" i="84"/>
  <c r="M304" i="84"/>
  <c r="X303" i="84"/>
  <c r="AA303" i="84" s="1"/>
  <c r="AB303" i="84" s="1"/>
  <c r="U303" i="84"/>
  <c r="R303" i="84"/>
  <c r="O303" i="84"/>
  <c r="L303" i="84"/>
  <c r="I303" i="84"/>
  <c r="G303" i="84"/>
  <c r="X302" i="84"/>
  <c r="U302" i="84"/>
  <c r="AA302" i="84" s="1"/>
  <c r="AB302" i="84" s="1"/>
  <c r="R302" i="84"/>
  <c r="O302" i="84"/>
  <c r="L302" i="84"/>
  <c r="I302" i="84"/>
  <c r="G302" i="84"/>
  <c r="X301" i="84"/>
  <c r="AA301" i="84" s="1"/>
  <c r="AB301" i="84" s="1"/>
  <c r="U301" i="84"/>
  <c r="R301" i="84"/>
  <c r="O301" i="84"/>
  <c r="L301" i="84"/>
  <c r="I301" i="84"/>
  <c r="G301" i="84"/>
  <c r="X300" i="84"/>
  <c r="U300" i="84"/>
  <c r="R300" i="84"/>
  <c r="O300" i="84"/>
  <c r="O298" i="84" s="1"/>
  <c r="L300" i="84"/>
  <c r="I300" i="84"/>
  <c r="G300" i="84"/>
  <c r="X299" i="84"/>
  <c r="AA299" i="84" s="1"/>
  <c r="AB299" i="84" s="1"/>
  <c r="U299" i="84"/>
  <c r="R299" i="84"/>
  <c r="R298" i="84" s="1"/>
  <c r="O299" i="84"/>
  <c r="L299" i="84"/>
  <c r="L298" i="84" s="1"/>
  <c r="I299" i="84"/>
  <c r="G299" i="84"/>
  <c r="G298" i="84" s="1"/>
  <c r="Z298" i="84"/>
  <c r="Y162" i="24" s="1"/>
  <c r="Y298" i="84"/>
  <c r="X162" i="24" s="1"/>
  <c r="W298" i="84"/>
  <c r="V162" i="24" s="1"/>
  <c r="V298" i="84"/>
  <c r="U162" i="24" s="1"/>
  <c r="U298" i="84"/>
  <c r="T298" i="84"/>
  <c r="S162" i="24" s="1"/>
  <c r="S298" i="84"/>
  <c r="R162" i="24" s="1"/>
  <c r="Q298" i="84"/>
  <c r="P162" i="24" s="1"/>
  <c r="P298" i="84"/>
  <c r="O162" i="24" s="1"/>
  <c r="N298" i="84"/>
  <c r="M162" i="24" s="1"/>
  <c r="M298" i="84"/>
  <c r="L162" i="24" s="1"/>
  <c r="K298" i="84"/>
  <c r="J162" i="24" s="1"/>
  <c r="J298" i="84"/>
  <c r="I162" i="24" s="1"/>
  <c r="I298" i="84"/>
  <c r="H298" i="84"/>
  <c r="X297" i="84"/>
  <c r="U297" i="84"/>
  <c r="R297" i="84"/>
  <c r="O297" i="84"/>
  <c r="AA297" i="84" s="1"/>
  <c r="AB297" i="84" s="1"/>
  <c r="L297" i="84"/>
  <c r="I297" i="84"/>
  <c r="G297" i="84"/>
  <c r="X296" i="84"/>
  <c r="AA296" i="84" s="1"/>
  <c r="AB296" i="84" s="1"/>
  <c r="U296" i="84"/>
  <c r="R296" i="84"/>
  <c r="R292" i="84" s="1"/>
  <c r="O296" i="84"/>
  <c r="L296" i="84"/>
  <c r="I296" i="84"/>
  <c r="G296" i="84"/>
  <c r="X295" i="84"/>
  <c r="U295" i="84"/>
  <c r="AA295" i="84" s="1"/>
  <c r="AB295" i="84" s="1"/>
  <c r="R295" i="84"/>
  <c r="O295" i="84"/>
  <c r="L295" i="84"/>
  <c r="I295" i="84"/>
  <c r="G295" i="84"/>
  <c r="X294" i="84"/>
  <c r="AA294" i="84" s="1"/>
  <c r="AB294" i="84" s="1"/>
  <c r="U294" i="84"/>
  <c r="R294" i="84"/>
  <c r="O294" i="84"/>
  <c r="L294" i="84"/>
  <c r="I294" i="84"/>
  <c r="G294" i="84"/>
  <c r="G292" i="84" s="1"/>
  <c r="X293" i="84"/>
  <c r="U293" i="84"/>
  <c r="U292" i="84" s="1"/>
  <c r="R293" i="84"/>
  <c r="O293" i="84"/>
  <c r="AA293" i="84" s="1"/>
  <c r="AB293" i="84" s="1"/>
  <c r="L293" i="84"/>
  <c r="I293" i="84"/>
  <c r="I292" i="84" s="1"/>
  <c r="G293" i="84"/>
  <c r="Z292" i="84"/>
  <c r="Y161" i="24" s="1"/>
  <c r="Y292" i="84"/>
  <c r="X161" i="24" s="1"/>
  <c r="X292" i="84"/>
  <c r="W292" i="84"/>
  <c r="V161" i="24" s="1"/>
  <c r="V292" i="84"/>
  <c r="U161" i="24" s="1"/>
  <c r="T292" i="84"/>
  <c r="S161" i="24" s="1"/>
  <c r="S292" i="84"/>
  <c r="R161" i="24" s="1"/>
  <c r="Q292" i="84"/>
  <c r="P161" i="24" s="1"/>
  <c r="P292" i="84"/>
  <c r="O161" i="24" s="1"/>
  <c r="N292" i="84"/>
  <c r="M161" i="24" s="1"/>
  <c r="M292" i="84"/>
  <c r="L161" i="24" s="1"/>
  <c r="L292" i="84"/>
  <c r="K292" i="84"/>
  <c r="J161" i="24" s="1"/>
  <c r="J292" i="84"/>
  <c r="I161" i="24" s="1"/>
  <c r="H292" i="84"/>
  <c r="X291" i="84"/>
  <c r="AA291" i="84" s="1"/>
  <c r="AB291" i="84" s="1"/>
  <c r="U291" i="84"/>
  <c r="R291" i="84"/>
  <c r="O291" i="84"/>
  <c r="L291" i="84"/>
  <c r="I291" i="84"/>
  <c r="G291" i="84"/>
  <c r="X290" i="84"/>
  <c r="U290" i="84"/>
  <c r="R290" i="84"/>
  <c r="O290" i="84"/>
  <c r="AA290" i="84" s="1"/>
  <c r="AB290" i="84" s="1"/>
  <c r="L290" i="84"/>
  <c r="I290" i="84"/>
  <c r="G290" i="84"/>
  <c r="X289" i="84"/>
  <c r="AA289" i="84" s="1"/>
  <c r="AB289" i="84" s="1"/>
  <c r="U289" i="84"/>
  <c r="R289" i="84"/>
  <c r="O289" i="84"/>
  <c r="L289" i="84"/>
  <c r="I289" i="84"/>
  <c r="G289" i="84"/>
  <c r="X288" i="84"/>
  <c r="U288" i="84"/>
  <c r="AA288" i="84" s="1"/>
  <c r="AB288" i="84" s="1"/>
  <c r="R288" i="84"/>
  <c r="O288" i="84"/>
  <c r="L288" i="84"/>
  <c r="I288" i="84"/>
  <c r="I286" i="84" s="1"/>
  <c r="G288" i="84"/>
  <c r="X287" i="84"/>
  <c r="AA287" i="84" s="1"/>
  <c r="AB287" i="84" s="1"/>
  <c r="U287" i="84"/>
  <c r="R287" i="84"/>
  <c r="R286" i="84" s="1"/>
  <c r="O287" i="84"/>
  <c r="L287" i="84"/>
  <c r="L286" i="84" s="1"/>
  <c r="I287" i="84"/>
  <c r="G287" i="84"/>
  <c r="Z286" i="84"/>
  <c r="Y160" i="24" s="1"/>
  <c r="Y286" i="84"/>
  <c r="X160" i="24" s="1"/>
  <c r="W286" i="84"/>
  <c r="V160" i="24" s="1"/>
  <c r="V286" i="84"/>
  <c r="U160" i="24" s="1"/>
  <c r="T286" i="84"/>
  <c r="S160" i="24" s="1"/>
  <c r="S286" i="84"/>
  <c r="R160" i="24" s="1"/>
  <c r="Q286" i="84"/>
  <c r="P160" i="24" s="1"/>
  <c r="P286" i="84"/>
  <c r="O160" i="24" s="1"/>
  <c r="O286" i="84"/>
  <c r="N286" i="84"/>
  <c r="M160" i="24" s="1"/>
  <c r="M286" i="84"/>
  <c r="L160" i="24" s="1"/>
  <c r="K286" i="84"/>
  <c r="J160" i="24" s="1"/>
  <c r="J286" i="84"/>
  <c r="I160" i="24" s="1"/>
  <c r="H286" i="84"/>
  <c r="G286" i="84"/>
  <c r="X285" i="84"/>
  <c r="U285" i="84"/>
  <c r="AA285" i="84" s="1"/>
  <c r="AB285" i="84" s="1"/>
  <c r="R285" i="84"/>
  <c r="O285" i="84"/>
  <c r="L285" i="84"/>
  <c r="I285" i="84"/>
  <c r="G285" i="84"/>
  <c r="X284" i="84"/>
  <c r="X280" i="84" s="1"/>
  <c r="U284" i="84"/>
  <c r="R284" i="84"/>
  <c r="O284" i="84"/>
  <c r="L284" i="84"/>
  <c r="L280" i="84" s="1"/>
  <c r="I284" i="84"/>
  <c r="G284" i="84"/>
  <c r="X283" i="84"/>
  <c r="U283" i="84"/>
  <c r="R283" i="84"/>
  <c r="O283" i="84"/>
  <c r="AA283" i="84" s="1"/>
  <c r="AB283" i="84" s="1"/>
  <c r="L283" i="84"/>
  <c r="I283" i="84"/>
  <c r="G283" i="84"/>
  <c r="X282" i="84"/>
  <c r="AA282" i="84" s="1"/>
  <c r="AB282" i="84" s="1"/>
  <c r="U282" i="84"/>
  <c r="R282" i="84"/>
  <c r="O282" i="84"/>
  <c r="L282" i="84"/>
  <c r="I282" i="84"/>
  <c r="G282" i="84"/>
  <c r="X281" i="84"/>
  <c r="U281" i="84"/>
  <c r="AA281" i="84" s="1"/>
  <c r="AB281" i="84" s="1"/>
  <c r="R281" i="84"/>
  <c r="O281" i="84"/>
  <c r="O280" i="84" s="1"/>
  <c r="L281" i="84"/>
  <c r="I281" i="84"/>
  <c r="I280" i="84" s="1"/>
  <c r="G281" i="84"/>
  <c r="G280" i="84" s="1"/>
  <c r="Z280" i="84"/>
  <c r="Y159" i="24" s="1"/>
  <c r="Y280" i="84"/>
  <c r="X159" i="24" s="1"/>
  <c r="W280" i="84"/>
  <c r="V159" i="24" s="1"/>
  <c r="V280" i="84"/>
  <c r="U159" i="24" s="1"/>
  <c r="T280" i="84"/>
  <c r="S159" i="24" s="1"/>
  <c r="S280" i="84"/>
  <c r="R159" i="24" s="1"/>
  <c r="R280" i="84"/>
  <c r="Q280" i="84"/>
  <c r="P159" i="24" s="1"/>
  <c r="P280" i="84"/>
  <c r="O159" i="24" s="1"/>
  <c r="N280" i="84"/>
  <c r="M159" i="24" s="1"/>
  <c r="M280" i="84"/>
  <c r="L159" i="24" s="1"/>
  <c r="K280" i="84"/>
  <c r="J159" i="24" s="1"/>
  <c r="J280" i="84"/>
  <c r="I159" i="24" s="1"/>
  <c r="H280" i="84"/>
  <c r="X279" i="84"/>
  <c r="AA279" i="84" s="1"/>
  <c r="AB279" i="84" s="1"/>
  <c r="U279" i="84"/>
  <c r="R279" i="84"/>
  <c r="O279" i="84"/>
  <c r="L279" i="84"/>
  <c r="I279" i="84"/>
  <c r="G279" i="84"/>
  <c r="X278" i="84"/>
  <c r="U278" i="84"/>
  <c r="AA278" i="84" s="1"/>
  <c r="AB278" i="84" s="1"/>
  <c r="R278" i="84"/>
  <c r="O278" i="84"/>
  <c r="L278" i="84"/>
  <c r="I278" i="84"/>
  <c r="G278" i="84"/>
  <c r="X277" i="84"/>
  <c r="AA277" i="84" s="1"/>
  <c r="AB277" i="84" s="1"/>
  <c r="U277" i="84"/>
  <c r="R277" i="84"/>
  <c r="O277" i="84"/>
  <c r="L277" i="84"/>
  <c r="I277" i="84"/>
  <c r="G277" i="84"/>
  <c r="X276" i="84"/>
  <c r="U276" i="84"/>
  <c r="R276" i="84"/>
  <c r="O276" i="84"/>
  <c r="O274" i="84" s="1"/>
  <c r="L276" i="84"/>
  <c r="I276" i="84"/>
  <c r="G276" i="84"/>
  <c r="X275" i="84"/>
  <c r="AA275" i="84" s="1"/>
  <c r="AB275" i="84" s="1"/>
  <c r="U275" i="84"/>
  <c r="R275" i="84"/>
  <c r="R274" i="84" s="1"/>
  <c r="O275" i="84"/>
  <c r="L275" i="84"/>
  <c r="L274" i="84" s="1"/>
  <c r="I275" i="84"/>
  <c r="G275" i="84"/>
  <c r="G274" i="84" s="1"/>
  <c r="Z274" i="84"/>
  <c r="Y158" i="24" s="1"/>
  <c r="Y274" i="84"/>
  <c r="X158" i="24" s="1"/>
  <c r="X157" i="24" s="1"/>
  <c r="W274" i="84"/>
  <c r="V158" i="24" s="1"/>
  <c r="V157" i="24" s="1"/>
  <c r="V274" i="84"/>
  <c r="U158" i="24" s="1"/>
  <c r="U274" i="84"/>
  <c r="T274" i="84"/>
  <c r="S158" i="24" s="1"/>
  <c r="S274" i="84"/>
  <c r="R158" i="24" s="1"/>
  <c r="R157" i="24" s="1"/>
  <c r="Q274" i="84"/>
  <c r="P158" i="24" s="1"/>
  <c r="P157" i="24" s="1"/>
  <c r="P274" i="84"/>
  <c r="O158" i="24" s="1"/>
  <c r="N274" i="84"/>
  <c r="M158" i="24" s="1"/>
  <c r="M274" i="84"/>
  <c r="L158" i="24" s="1"/>
  <c r="L157" i="24" s="1"/>
  <c r="K274" i="84"/>
  <c r="J158" i="24" s="1"/>
  <c r="J157" i="24" s="1"/>
  <c r="J274" i="84"/>
  <c r="I158" i="24" s="1"/>
  <c r="I274" i="84"/>
  <c r="H274" i="84"/>
  <c r="AB273" i="84"/>
  <c r="T272" i="84"/>
  <c r="P272" i="84"/>
  <c r="H272" i="84"/>
  <c r="C272" i="84"/>
  <c r="X271" i="84"/>
  <c r="U271" i="84"/>
  <c r="R271" i="84"/>
  <c r="O271" i="84"/>
  <c r="AA271" i="84" s="1"/>
  <c r="AB271" i="84" s="1"/>
  <c r="L271" i="84"/>
  <c r="I271" i="84"/>
  <c r="G271" i="84"/>
  <c r="X270" i="84"/>
  <c r="AA270" i="84" s="1"/>
  <c r="AB270" i="84" s="1"/>
  <c r="U270" i="84"/>
  <c r="R270" i="84"/>
  <c r="R266" i="84" s="1"/>
  <c r="O270" i="84"/>
  <c r="L270" i="84"/>
  <c r="I270" i="84"/>
  <c r="G270" i="84"/>
  <c r="X269" i="84"/>
  <c r="U269" i="84"/>
  <c r="AA269" i="84" s="1"/>
  <c r="AB269" i="84" s="1"/>
  <c r="R269" i="84"/>
  <c r="O269" i="84"/>
  <c r="L269" i="84"/>
  <c r="I269" i="84"/>
  <c r="G269" i="84"/>
  <c r="X268" i="84"/>
  <c r="AA268" i="84" s="1"/>
  <c r="AB268" i="84" s="1"/>
  <c r="U268" i="84"/>
  <c r="R268" i="84"/>
  <c r="O268" i="84"/>
  <c r="L268" i="84"/>
  <c r="I268" i="84"/>
  <c r="G268" i="84"/>
  <c r="G266" i="84" s="1"/>
  <c r="X267" i="84"/>
  <c r="U267" i="84"/>
  <c r="U266" i="84" s="1"/>
  <c r="R267" i="84"/>
  <c r="O267" i="84"/>
  <c r="AA267" i="84" s="1"/>
  <c r="AB267" i="84" s="1"/>
  <c r="L267" i="84"/>
  <c r="I267" i="84"/>
  <c r="I266" i="84" s="1"/>
  <c r="G267" i="84"/>
  <c r="Z266" i="84"/>
  <c r="Y156" i="24" s="1"/>
  <c r="Y266" i="84"/>
  <c r="X156" i="24" s="1"/>
  <c r="X266" i="84"/>
  <c r="W266" i="84"/>
  <c r="V156" i="24" s="1"/>
  <c r="V266" i="84"/>
  <c r="U156" i="24" s="1"/>
  <c r="T266" i="84"/>
  <c r="S156" i="24" s="1"/>
  <c r="S266" i="84"/>
  <c r="R156" i="24" s="1"/>
  <c r="Q266" i="84"/>
  <c r="P156" i="24" s="1"/>
  <c r="P266" i="84"/>
  <c r="O156" i="24" s="1"/>
  <c r="N266" i="84"/>
  <c r="M156" i="24" s="1"/>
  <c r="M266" i="84"/>
  <c r="L156" i="24" s="1"/>
  <c r="L266" i="84"/>
  <c r="K266" i="84"/>
  <c r="J156" i="24" s="1"/>
  <c r="J266" i="84"/>
  <c r="I156" i="24" s="1"/>
  <c r="H266" i="84"/>
  <c r="X265" i="84"/>
  <c r="AA265" i="84" s="1"/>
  <c r="AB265" i="84" s="1"/>
  <c r="U265" i="84"/>
  <c r="R265" i="84"/>
  <c r="O265" i="84"/>
  <c r="L265" i="84"/>
  <c r="I265" i="84"/>
  <c r="G265" i="84"/>
  <c r="X264" i="84"/>
  <c r="U264" i="84"/>
  <c r="R264" i="84"/>
  <c r="O264" i="84"/>
  <c r="AA264" i="84" s="1"/>
  <c r="AB264" i="84" s="1"/>
  <c r="L264" i="84"/>
  <c r="I264" i="84"/>
  <c r="G264" i="84"/>
  <c r="X263" i="84"/>
  <c r="AA263" i="84" s="1"/>
  <c r="AB263" i="84" s="1"/>
  <c r="U263" i="84"/>
  <c r="R263" i="84"/>
  <c r="O263" i="84"/>
  <c r="L263" i="84"/>
  <c r="I263" i="84"/>
  <c r="G263" i="84"/>
  <c r="X262" i="84"/>
  <c r="U262" i="84"/>
  <c r="AA262" i="84" s="1"/>
  <c r="AB262" i="84" s="1"/>
  <c r="R262" i="84"/>
  <c r="O262" i="84"/>
  <c r="L262" i="84"/>
  <c r="I262" i="84"/>
  <c r="I260" i="84" s="1"/>
  <c r="G262" i="84"/>
  <c r="X261" i="84"/>
  <c r="AA261" i="84" s="1"/>
  <c r="AB261" i="84" s="1"/>
  <c r="U261" i="84"/>
  <c r="R261" i="84"/>
  <c r="R260" i="84" s="1"/>
  <c r="O261" i="84"/>
  <c r="L261" i="84"/>
  <c r="L260" i="84" s="1"/>
  <c r="I261" i="84"/>
  <c r="G261" i="84"/>
  <c r="Z260" i="84"/>
  <c r="Y155" i="24" s="1"/>
  <c r="Y260" i="84"/>
  <c r="X155" i="24" s="1"/>
  <c r="W260" i="84"/>
  <c r="V155" i="24" s="1"/>
  <c r="V260" i="84"/>
  <c r="U155" i="24" s="1"/>
  <c r="T260" i="84"/>
  <c r="S155" i="24" s="1"/>
  <c r="S260" i="84"/>
  <c r="R155" i="24" s="1"/>
  <c r="Q260" i="84"/>
  <c r="P155" i="24" s="1"/>
  <c r="P260" i="84"/>
  <c r="O155" i="24" s="1"/>
  <c r="O260" i="84"/>
  <c r="N260" i="84"/>
  <c r="M155" i="24" s="1"/>
  <c r="M260" i="84"/>
  <c r="L155" i="24" s="1"/>
  <c r="K260" i="84"/>
  <c r="J155" i="24" s="1"/>
  <c r="J260" i="84"/>
  <c r="I155" i="24" s="1"/>
  <c r="H260" i="84"/>
  <c r="G260" i="84"/>
  <c r="X259" i="84"/>
  <c r="U259" i="84"/>
  <c r="AA259" i="84" s="1"/>
  <c r="AB259" i="84" s="1"/>
  <c r="R259" i="84"/>
  <c r="O259" i="84"/>
  <c r="L259" i="84"/>
  <c r="I259" i="84"/>
  <c r="G259" i="84"/>
  <c r="X258" i="84"/>
  <c r="X254" i="84" s="1"/>
  <c r="U258" i="84"/>
  <c r="R258" i="84"/>
  <c r="O258" i="84"/>
  <c r="L258" i="84"/>
  <c r="L254" i="84" s="1"/>
  <c r="I258" i="84"/>
  <c r="G258" i="84"/>
  <c r="X257" i="84"/>
  <c r="U257" i="84"/>
  <c r="R257" i="84"/>
  <c r="O257" i="84"/>
  <c r="AA257" i="84" s="1"/>
  <c r="AB257" i="84" s="1"/>
  <c r="L257" i="84"/>
  <c r="I257" i="84"/>
  <c r="G257" i="84"/>
  <c r="X256" i="84"/>
  <c r="AA256" i="84" s="1"/>
  <c r="AB256" i="84" s="1"/>
  <c r="U256" i="84"/>
  <c r="R256" i="84"/>
  <c r="O256" i="84"/>
  <c r="L256" i="84"/>
  <c r="I256" i="84"/>
  <c r="G256" i="84"/>
  <c r="X255" i="84"/>
  <c r="U255" i="84"/>
  <c r="AA255" i="84" s="1"/>
  <c r="AB255" i="84" s="1"/>
  <c r="R255" i="84"/>
  <c r="O255" i="84"/>
  <c r="O254" i="84" s="1"/>
  <c r="L255" i="84"/>
  <c r="I255" i="84"/>
  <c r="I254" i="84" s="1"/>
  <c r="G255" i="84"/>
  <c r="G254" i="84" s="1"/>
  <c r="Z254" i="84"/>
  <c r="Y154" i="24" s="1"/>
  <c r="Y254" i="84"/>
  <c r="X154" i="24" s="1"/>
  <c r="W254" i="84"/>
  <c r="V154" i="24" s="1"/>
  <c r="V254" i="84"/>
  <c r="U154" i="24" s="1"/>
  <c r="T254" i="84"/>
  <c r="S154" i="24" s="1"/>
  <c r="S254" i="84"/>
  <c r="R154" i="24" s="1"/>
  <c r="R254" i="84"/>
  <c r="Q254" i="84"/>
  <c r="P154" i="24" s="1"/>
  <c r="P254" i="84"/>
  <c r="O154" i="24" s="1"/>
  <c r="N254" i="84"/>
  <c r="M154" i="24" s="1"/>
  <c r="M254" i="84"/>
  <c r="L154" i="24" s="1"/>
  <c r="K254" i="84"/>
  <c r="J154" i="24" s="1"/>
  <c r="J254" i="84"/>
  <c r="I154" i="24" s="1"/>
  <c r="H254" i="84"/>
  <c r="X253" i="84"/>
  <c r="AA253" i="84" s="1"/>
  <c r="AB253" i="84" s="1"/>
  <c r="U253" i="84"/>
  <c r="R253" i="84"/>
  <c r="O253" i="84"/>
  <c r="L253" i="84"/>
  <c r="I253" i="84"/>
  <c r="G253" i="84"/>
  <c r="X252" i="84"/>
  <c r="U252" i="84"/>
  <c r="AA252" i="84" s="1"/>
  <c r="AB252" i="84" s="1"/>
  <c r="R252" i="84"/>
  <c r="O252" i="84"/>
  <c r="L252" i="84"/>
  <c r="I252" i="84"/>
  <c r="G252" i="84"/>
  <c r="X251" i="84"/>
  <c r="AA251" i="84" s="1"/>
  <c r="AB251" i="84" s="1"/>
  <c r="U251" i="84"/>
  <c r="R251" i="84"/>
  <c r="O251" i="84"/>
  <c r="L251" i="84"/>
  <c r="I251" i="84"/>
  <c r="G251" i="84"/>
  <c r="X250" i="84"/>
  <c r="U250" i="84"/>
  <c r="R250" i="84"/>
  <c r="O250" i="84"/>
  <c r="O248" i="84" s="1"/>
  <c r="L250" i="84"/>
  <c r="I250" i="84"/>
  <c r="G250" i="84"/>
  <c r="X249" i="84"/>
  <c r="AA249" i="84" s="1"/>
  <c r="AB249" i="84" s="1"/>
  <c r="U249" i="84"/>
  <c r="R249" i="84"/>
  <c r="R248" i="84" s="1"/>
  <c r="O249" i="84"/>
  <c r="L249" i="84"/>
  <c r="L248" i="84" s="1"/>
  <c r="I249" i="84"/>
  <c r="G249" i="84"/>
  <c r="G248" i="84" s="1"/>
  <c r="Z248" i="84"/>
  <c r="Y153" i="24" s="1"/>
  <c r="Y248" i="84"/>
  <c r="X153" i="24" s="1"/>
  <c r="W248" i="84"/>
  <c r="V153" i="24" s="1"/>
  <c r="V248" i="84"/>
  <c r="U153" i="24" s="1"/>
  <c r="U248" i="84"/>
  <c r="T248" i="84"/>
  <c r="S153" i="24" s="1"/>
  <c r="S248" i="84"/>
  <c r="R153" i="24" s="1"/>
  <c r="Q248" i="84"/>
  <c r="P153" i="24" s="1"/>
  <c r="P248" i="84"/>
  <c r="O153" i="24" s="1"/>
  <c r="N248" i="84"/>
  <c r="M153" i="24" s="1"/>
  <c r="M248" i="84"/>
  <c r="L153" i="24" s="1"/>
  <c r="K248" i="84"/>
  <c r="J153" i="24" s="1"/>
  <c r="J248" i="84"/>
  <c r="I153" i="24" s="1"/>
  <c r="I248" i="84"/>
  <c r="H248" i="84"/>
  <c r="X247" i="84"/>
  <c r="U247" i="84"/>
  <c r="R247" i="84"/>
  <c r="O247" i="84"/>
  <c r="AA247" i="84" s="1"/>
  <c r="AB247" i="84" s="1"/>
  <c r="L247" i="84"/>
  <c r="I247" i="84"/>
  <c r="G247" i="84"/>
  <c r="X246" i="84"/>
  <c r="AA246" i="84" s="1"/>
  <c r="AB246" i="84" s="1"/>
  <c r="U246" i="84"/>
  <c r="R246" i="84"/>
  <c r="R242" i="84" s="1"/>
  <c r="O246" i="84"/>
  <c r="L246" i="84"/>
  <c r="I246" i="84"/>
  <c r="G246" i="84"/>
  <c r="X245" i="84"/>
  <c r="U245" i="84"/>
  <c r="AA245" i="84" s="1"/>
  <c r="AB245" i="84" s="1"/>
  <c r="R245" i="84"/>
  <c r="O245" i="84"/>
  <c r="L245" i="84"/>
  <c r="I245" i="84"/>
  <c r="G245" i="84"/>
  <c r="X244" i="84"/>
  <c r="AA244" i="84" s="1"/>
  <c r="AB244" i="84" s="1"/>
  <c r="U244" i="84"/>
  <c r="R244" i="84"/>
  <c r="O244" i="84"/>
  <c r="L244" i="84"/>
  <c r="I244" i="84"/>
  <c r="G244" i="84"/>
  <c r="G242" i="84" s="1"/>
  <c r="X243" i="84"/>
  <c r="U243" i="84"/>
  <c r="U242" i="84" s="1"/>
  <c r="R243" i="84"/>
  <c r="O243" i="84"/>
  <c r="AA243" i="84" s="1"/>
  <c r="AB243" i="84" s="1"/>
  <c r="L243" i="84"/>
  <c r="I243" i="84"/>
  <c r="I242" i="84" s="1"/>
  <c r="G243" i="84"/>
  <c r="Z242" i="84"/>
  <c r="Y152" i="24" s="1"/>
  <c r="Y151" i="24" s="1"/>
  <c r="Y242" i="84"/>
  <c r="X152" i="24" s="1"/>
  <c r="X242" i="84"/>
  <c r="W242" i="84"/>
  <c r="V152" i="24" s="1"/>
  <c r="V242" i="84"/>
  <c r="U152" i="24" s="1"/>
  <c r="U151" i="24" s="1"/>
  <c r="T242" i="84"/>
  <c r="S152" i="24" s="1"/>
  <c r="S151" i="24" s="1"/>
  <c r="S242" i="84"/>
  <c r="R152" i="24" s="1"/>
  <c r="Q242" i="84"/>
  <c r="P152" i="24" s="1"/>
  <c r="P242" i="84"/>
  <c r="O152" i="24" s="1"/>
  <c r="O151" i="24" s="1"/>
  <c r="N242" i="84"/>
  <c r="M152" i="24" s="1"/>
  <c r="M151" i="24" s="1"/>
  <c r="M242" i="84"/>
  <c r="L152" i="24" s="1"/>
  <c r="L242" i="84"/>
  <c r="K242" i="84"/>
  <c r="J152" i="24" s="1"/>
  <c r="J242" i="84"/>
  <c r="I152" i="24" s="1"/>
  <c r="I151" i="24" s="1"/>
  <c r="H242" i="84"/>
  <c r="AB241" i="84"/>
  <c r="W240" i="84"/>
  <c r="S240" i="84"/>
  <c r="K240" i="84"/>
  <c r="C240" i="84"/>
  <c r="X239" i="84"/>
  <c r="AA239" i="84" s="1"/>
  <c r="AB239" i="84" s="1"/>
  <c r="U239" i="84"/>
  <c r="R239" i="84"/>
  <c r="O239" i="84"/>
  <c r="L239" i="84"/>
  <c r="I239" i="84"/>
  <c r="G239" i="84"/>
  <c r="X238" i="84"/>
  <c r="U238" i="84"/>
  <c r="R238" i="84"/>
  <c r="O238" i="84"/>
  <c r="AA238" i="84" s="1"/>
  <c r="AB238" i="84" s="1"/>
  <c r="L238" i="84"/>
  <c r="I238" i="84"/>
  <c r="G238" i="84"/>
  <c r="X237" i="84"/>
  <c r="AA237" i="84" s="1"/>
  <c r="AB237" i="84" s="1"/>
  <c r="U237" i="84"/>
  <c r="R237" i="84"/>
  <c r="O237" i="84"/>
  <c r="L237" i="84"/>
  <c r="I237" i="84"/>
  <c r="G237" i="84"/>
  <c r="X236" i="84"/>
  <c r="U236" i="84"/>
  <c r="AA236" i="84" s="1"/>
  <c r="AB236" i="84" s="1"/>
  <c r="R236" i="84"/>
  <c r="O236" i="84"/>
  <c r="L236" i="84"/>
  <c r="I236" i="84"/>
  <c r="I234" i="84" s="1"/>
  <c r="G236" i="84"/>
  <c r="X235" i="84"/>
  <c r="AA235" i="84" s="1"/>
  <c r="AB235" i="84" s="1"/>
  <c r="U235" i="84"/>
  <c r="R235" i="84"/>
  <c r="R234" i="84" s="1"/>
  <c r="O235" i="84"/>
  <c r="L235" i="84"/>
  <c r="L234" i="84" s="1"/>
  <c r="I235" i="84"/>
  <c r="G235" i="84"/>
  <c r="Z234" i="84"/>
  <c r="Y150" i="24" s="1"/>
  <c r="Y234" i="84"/>
  <c r="X150" i="24" s="1"/>
  <c r="W234" i="84"/>
  <c r="V150" i="24" s="1"/>
  <c r="V234" i="84"/>
  <c r="U150" i="24" s="1"/>
  <c r="T234" i="84"/>
  <c r="S150" i="24" s="1"/>
  <c r="S234" i="84"/>
  <c r="R150" i="24" s="1"/>
  <c r="Q234" i="84"/>
  <c r="P150" i="24" s="1"/>
  <c r="P234" i="84"/>
  <c r="O150" i="24" s="1"/>
  <c r="O234" i="84"/>
  <c r="N234" i="84"/>
  <c r="M150" i="24" s="1"/>
  <c r="M234" i="84"/>
  <c r="L150" i="24" s="1"/>
  <c r="K234" i="84"/>
  <c r="J150" i="24" s="1"/>
  <c r="J234" i="84"/>
  <c r="I150" i="24" s="1"/>
  <c r="H234" i="84"/>
  <c r="G234" i="84"/>
  <c r="X233" i="84"/>
  <c r="U233" i="84"/>
  <c r="AA233" i="84" s="1"/>
  <c r="AB233" i="84" s="1"/>
  <c r="R233" i="84"/>
  <c r="O233" i="84"/>
  <c r="L233" i="84"/>
  <c r="I233" i="84"/>
  <c r="G233" i="84"/>
  <c r="X232" i="84"/>
  <c r="X228" i="84" s="1"/>
  <c r="U232" i="84"/>
  <c r="R232" i="84"/>
  <c r="O232" i="84"/>
  <c r="L232" i="84"/>
  <c r="L228" i="84" s="1"/>
  <c r="I232" i="84"/>
  <c r="G232" i="84"/>
  <c r="X231" i="84"/>
  <c r="U231" i="84"/>
  <c r="R231" i="84"/>
  <c r="O231" i="84"/>
  <c r="AA231" i="84" s="1"/>
  <c r="AB231" i="84" s="1"/>
  <c r="L231" i="84"/>
  <c r="I231" i="84"/>
  <c r="G231" i="84"/>
  <c r="X230" i="84"/>
  <c r="AA230" i="84" s="1"/>
  <c r="AB230" i="84" s="1"/>
  <c r="U230" i="84"/>
  <c r="R230" i="84"/>
  <c r="O230" i="84"/>
  <c r="L230" i="84"/>
  <c r="I230" i="84"/>
  <c r="G230" i="84"/>
  <c r="X229" i="84"/>
  <c r="U229" i="84"/>
  <c r="AA229" i="84" s="1"/>
  <c r="AB229" i="84" s="1"/>
  <c r="R229" i="84"/>
  <c r="O229" i="84"/>
  <c r="O228" i="84" s="1"/>
  <c r="L229" i="84"/>
  <c r="I229" i="84"/>
  <c r="I228" i="84" s="1"/>
  <c r="G229" i="84"/>
  <c r="G228" i="84" s="1"/>
  <c r="Z228" i="84"/>
  <c r="Y149" i="24" s="1"/>
  <c r="Y228" i="84"/>
  <c r="X149" i="24" s="1"/>
  <c r="W228" i="84"/>
  <c r="V149" i="24" s="1"/>
  <c r="V228" i="84"/>
  <c r="U149" i="24" s="1"/>
  <c r="T228" i="84"/>
  <c r="S149" i="24" s="1"/>
  <c r="S228" i="84"/>
  <c r="R149" i="24" s="1"/>
  <c r="R228" i="84"/>
  <c r="Q228" i="84"/>
  <c r="P149" i="24" s="1"/>
  <c r="P228" i="84"/>
  <c r="O149" i="24" s="1"/>
  <c r="N228" i="84"/>
  <c r="M149" i="24" s="1"/>
  <c r="M228" i="84"/>
  <c r="L149" i="24" s="1"/>
  <c r="K228" i="84"/>
  <c r="J149" i="24" s="1"/>
  <c r="J228" i="84"/>
  <c r="I149" i="24" s="1"/>
  <c r="H228" i="84"/>
  <c r="X227" i="84"/>
  <c r="AA227" i="84" s="1"/>
  <c r="AB227" i="84" s="1"/>
  <c r="U227" i="84"/>
  <c r="R227" i="84"/>
  <c r="O227" i="84"/>
  <c r="L227" i="84"/>
  <c r="I227" i="84"/>
  <c r="G227" i="84"/>
  <c r="X226" i="84"/>
  <c r="U226" i="84"/>
  <c r="AA226" i="84" s="1"/>
  <c r="AB226" i="84" s="1"/>
  <c r="R226" i="84"/>
  <c r="O226" i="84"/>
  <c r="L226" i="84"/>
  <c r="I226" i="84"/>
  <c r="G226" i="84"/>
  <c r="X225" i="84"/>
  <c r="AA225" i="84" s="1"/>
  <c r="AB225" i="84" s="1"/>
  <c r="U225" i="84"/>
  <c r="R225" i="84"/>
  <c r="O225" i="84"/>
  <c r="L225" i="84"/>
  <c r="I225" i="84"/>
  <c r="G225" i="84"/>
  <c r="X224" i="84"/>
  <c r="U224" i="84"/>
  <c r="R224" i="84"/>
  <c r="O224" i="84"/>
  <c r="O222" i="84" s="1"/>
  <c r="L224" i="84"/>
  <c r="I224" i="84"/>
  <c r="G224" i="84"/>
  <c r="X223" i="84"/>
  <c r="AA223" i="84" s="1"/>
  <c r="AB223" i="84" s="1"/>
  <c r="U223" i="84"/>
  <c r="R223" i="84"/>
  <c r="R222" i="84" s="1"/>
  <c r="O223" i="84"/>
  <c r="L223" i="84"/>
  <c r="L222" i="84" s="1"/>
  <c r="I223" i="84"/>
  <c r="G223" i="84"/>
  <c r="G222" i="84" s="1"/>
  <c r="Z222" i="84"/>
  <c r="Y148" i="24" s="1"/>
  <c r="Y222" i="84"/>
  <c r="X148" i="24" s="1"/>
  <c r="W222" i="84"/>
  <c r="V148" i="24" s="1"/>
  <c r="V222" i="84"/>
  <c r="U148" i="24" s="1"/>
  <c r="U222" i="84"/>
  <c r="T222" i="84"/>
  <c r="S148" i="24" s="1"/>
  <c r="S222" i="84"/>
  <c r="R148" i="24" s="1"/>
  <c r="Q222" i="84"/>
  <c r="P148" i="24" s="1"/>
  <c r="P222" i="84"/>
  <c r="O148" i="24" s="1"/>
  <c r="N222" i="84"/>
  <c r="M148" i="24" s="1"/>
  <c r="M222" i="84"/>
  <c r="L148" i="24" s="1"/>
  <c r="K222" i="84"/>
  <c r="J148" i="24" s="1"/>
  <c r="J222" i="84"/>
  <c r="I148" i="24" s="1"/>
  <c r="I222" i="84"/>
  <c r="H222" i="84"/>
  <c r="X221" i="84"/>
  <c r="U221" i="84"/>
  <c r="R221" i="84"/>
  <c r="O221" i="84"/>
  <c r="AA221" i="84" s="1"/>
  <c r="AB221" i="84" s="1"/>
  <c r="L221" i="84"/>
  <c r="I221" i="84"/>
  <c r="G221" i="84"/>
  <c r="X220" i="84"/>
  <c r="AA220" i="84" s="1"/>
  <c r="AB220" i="84" s="1"/>
  <c r="U220" i="84"/>
  <c r="R220" i="84"/>
  <c r="R216" i="84" s="1"/>
  <c r="O220" i="84"/>
  <c r="L220" i="84"/>
  <c r="I220" i="84"/>
  <c r="G220" i="84"/>
  <c r="X219" i="84"/>
  <c r="U219" i="84"/>
  <c r="AA219" i="84" s="1"/>
  <c r="AB219" i="84" s="1"/>
  <c r="R219" i="84"/>
  <c r="O219" i="84"/>
  <c r="L219" i="84"/>
  <c r="I219" i="84"/>
  <c r="G219" i="84"/>
  <c r="X218" i="84"/>
  <c r="AA218" i="84" s="1"/>
  <c r="AB218" i="84" s="1"/>
  <c r="U218" i="84"/>
  <c r="R218" i="84"/>
  <c r="O218" i="84"/>
  <c r="L218" i="84"/>
  <c r="I218" i="84"/>
  <c r="G218" i="84"/>
  <c r="G216" i="84" s="1"/>
  <c r="X217" i="84"/>
  <c r="U217" i="84"/>
  <c r="U216" i="84" s="1"/>
  <c r="R217" i="84"/>
  <c r="O217" i="84"/>
  <c r="AA217" i="84" s="1"/>
  <c r="AB217" i="84" s="1"/>
  <c r="L217" i="84"/>
  <c r="I217" i="84"/>
  <c r="I216" i="84" s="1"/>
  <c r="G217" i="84"/>
  <c r="Z216" i="84"/>
  <c r="Y147" i="24" s="1"/>
  <c r="Y216" i="84"/>
  <c r="X147" i="24" s="1"/>
  <c r="X216" i="84"/>
  <c r="W216" i="84"/>
  <c r="V147" i="24" s="1"/>
  <c r="V216" i="84"/>
  <c r="U147" i="24" s="1"/>
  <c r="T216" i="84"/>
  <c r="S147" i="24" s="1"/>
  <c r="S216" i="84"/>
  <c r="R147" i="24" s="1"/>
  <c r="Q216" i="84"/>
  <c r="P147" i="24" s="1"/>
  <c r="P216" i="84"/>
  <c r="O147" i="24" s="1"/>
  <c r="N216" i="84"/>
  <c r="M147" i="24" s="1"/>
  <c r="M216" i="84"/>
  <c r="L147" i="24" s="1"/>
  <c r="L216" i="84"/>
  <c r="K216" i="84"/>
  <c r="J147" i="24" s="1"/>
  <c r="J216" i="84"/>
  <c r="I147" i="24" s="1"/>
  <c r="H216" i="84"/>
  <c r="X215" i="84"/>
  <c r="AA215" i="84" s="1"/>
  <c r="AB215" i="84" s="1"/>
  <c r="U215" i="84"/>
  <c r="R215" i="84"/>
  <c r="O215" i="84"/>
  <c r="L215" i="84"/>
  <c r="I215" i="84"/>
  <c r="G215" i="84"/>
  <c r="X214" i="84"/>
  <c r="U214" i="84"/>
  <c r="R214" i="84"/>
  <c r="O214" i="84"/>
  <c r="AA214" i="84" s="1"/>
  <c r="AB214" i="84" s="1"/>
  <c r="L214" i="84"/>
  <c r="I214" i="84"/>
  <c r="G214" i="84"/>
  <c r="X213" i="84"/>
  <c r="AA213" i="84" s="1"/>
  <c r="AB213" i="84" s="1"/>
  <c r="U213" i="84"/>
  <c r="R213" i="84"/>
  <c r="O213" i="84"/>
  <c r="L213" i="84"/>
  <c r="I213" i="84"/>
  <c r="G213" i="84"/>
  <c r="X212" i="84"/>
  <c r="U212" i="84"/>
  <c r="AA212" i="84" s="1"/>
  <c r="AB212" i="84" s="1"/>
  <c r="R212" i="84"/>
  <c r="O212" i="84"/>
  <c r="L212" i="84"/>
  <c r="I212" i="84"/>
  <c r="I210" i="84" s="1"/>
  <c r="G212" i="84"/>
  <c r="X211" i="84"/>
  <c r="AA211" i="84" s="1"/>
  <c r="AB211" i="84" s="1"/>
  <c r="U211" i="84"/>
  <c r="R211" i="84"/>
  <c r="R210" i="84" s="1"/>
  <c r="O211" i="84"/>
  <c r="L211" i="84"/>
  <c r="L210" i="84" s="1"/>
  <c r="I211" i="84"/>
  <c r="G211" i="84"/>
  <c r="Z210" i="84"/>
  <c r="Y146" i="24" s="1"/>
  <c r="Y210" i="84"/>
  <c r="X146" i="24" s="1"/>
  <c r="W210" i="84"/>
  <c r="V146" i="24" s="1"/>
  <c r="V145" i="24" s="1"/>
  <c r="V210" i="84"/>
  <c r="U146" i="24" s="1"/>
  <c r="T210" i="84"/>
  <c r="S146" i="24" s="1"/>
  <c r="S210" i="84"/>
  <c r="R146" i="24" s="1"/>
  <c r="R145" i="24" s="1"/>
  <c r="Q210" i="84"/>
  <c r="P146" i="24" s="1"/>
  <c r="P210" i="84"/>
  <c r="O146" i="24" s="1"/>
  <c r="O210" i="84"/>
  <c r="N210" i="84"/>
  <c r="M146" i="24" s="1"/>
  <c r="M210" i="84"/>
  <c r="L146" i="24" s="1"/>
  <c r="K210" i="84"/>
  <c r="J146" i="24" s="1"/>
  <c r="J145" i="24" s="1"/>
  <c r="J210" i="84"/>
  <c r="I146" i="24" s="1"/>
  <c r="H210" i="84"/>
  <c r="G210" i="84"/>
  <c r="AB209" i="84"/>
  <c r="Z208" i="84"/>
  <c r="V208" i="84"/>
  <c r="N208" i="84"/>
  <c r="J208" i="84"/>
  <c r="C208" i="84"/>
  <c r="X207" i="84"/>
  <c r="U207" i="84"/>
  <c r="AA207" i="84" s="1"/>
  <c r="AB207" i="84" s="1"/>
  <c r="R207" i="84"/>
  <c r="O207" i="84"/>
  <c r="L207" i="84"/>
  <c r="I207" i="84"/>
  <c r="G207" i="84"/>
  <c r="X206" i="84"/>
  <c r="X202" i="84" s="1"/>
  <c r="U206" i="84"/>
  <c r="R206" i="84"/>
  <c r="O206" i="84"/>
  <c r="L206" i="84"/>
  <c r="L202" i="84" s="1"/>
  <c r="I206" i="84"/>
  <c r="G206" i="84"/>
  <c r="X205" i="84"/>
  <c r="U205" i="84"/>
  <c r="R205" i="84"/>
  <c r="O205" i="84"/>
  <c r="AA205" i="84" s="1"/>
  <c r="AB205" i="84" s="1"/>
  <c r="L205" i="84"/>
  <c r="I205" i="84"/>
  <c r="G205" i="84"/>
  <c r="X204" i="84"/>
  <c r="AA204" i="84" s="1"/>
  <c r="AB204" i="84" s="1"/>
  <c r="U204" i="84"/>
  <c r="R204" i="84"/>
  <c r="O204" i="84"/>
  <c r="L204" i="84"/>
  <c r="I204" i="84"/>
  <c r="G204" i="84"/>
  <c r="X203" i="84"/>
  <c r="U203" i="84"/>
  <c r="AA203" i="84" s="1"/>
  <c r="AB203" i="84" s="1"/>
  <c r="R203" i="84"/>
  <c r="O203" i="84"/>
  <c r="O202" i="84" s="1"/>
  <c r="L203" i="84"/>
  <c r="I203" i="84"/>
  <c r="I202" i="84" s="1"/>
  <c r="G203" i="84"/>
  <c r="G202" i="84" s="1"/>
  <c r="Z202" i="84"/>
  <c r="Y144" i="24" s="1"/>
  <c r="Y202" i="84"/>
  <c r="X144" i="24" s="1"/>
  <c r="W202" i="84"/>
  <c r="V144" i="24" s="1"/>
  <c r="V202" i="84"/>
  <c r="U144" i="24" s="1"/>
  <c r="T202" i="84"/>
  <c r="S144" i="24" s="1"/>
  <c r="S202" i="84"/>
  <c r="R144" i="24" s="1"/>
  <c r="R202" i="84"/>
  <c r="Q202" i="84"/>
  <c r="P144" i="24" s="1"/>
  <c r="P202" i="84"/>
  <c r="O144" i="24" s="1"/>
  <c r="N202" i="84"/>
  <c r="M144" i="24" s="1"/>
  <c r="M202" i="84"/>
  <c r="L144" i="24" s="1"/>
  <c r="K202" i="84"/>
  <c r="J144" i="24" s="1"/>
  <c r="J202" i="84"/>
  <c r="I144" i="24" s="1"/>
  <c r="H202" i="84"/>
  <c r="X201" i="84"/>
  <c r="AA201" i="84" s="1"/>
  <c r="AB201" i="84" s="1"/>
  <c r="U201" i="84"/>
  <c r="R201" i="84"/>
  <c r="O201" i="84"/>
  <c r="L201" i="84"/>
  <c r="I201" i="84"/>
  <c r="G201" i="84"/>
  <c r="X200" i="84"/>
  <c r="U200" i="84"/>
  <c r="AA200" i="84" s="1"/>
  <c r="AB200" i="84" s="1"/>
  <c r="R200" i="84"/>
  <c r="O200" i="84"/>
  <c r="L200" i="84"/>
  <c r="I200" i="84"/>
  <c r="G200" i="84"/>
  <c r="X199" i="84"/>
  <c r="AA199" i="84" s="1"/>
  <c r="AB199" i="84" s="1"/>
  <c r="U199" i="84"/>
  <c r="R199" i="84"/>
  <c r="O199" i="84"/>
  <c r="L199" i="84"/>
  <c r="I199" i="84"/>
  <c r="G199" i="84"/>
  <c r="X198" i="84"/>
  <c r="U198" i="84"/>
  <c r="R198" i="84"/>
  <c r="O198" i="84"/>
  <c r="O196" i="84" s="1"/>
  <c r="L198" i="84"/>
  <c r="I198" i="84"/>
  <c r="G198" i="84"/>
  <c r="X197" i="84"/>
  <c r="AA197" i="84" s="1"/>
  <c r="AB197" i="84" s="1"/>
  <c r="U197" i="84"/>
  <c r="R197" i="84"/>
  <c r="R196" i="84" s="1"/>
  <c r="O197" i="84"/>
  <c r="L197" i="84"/>
  <c r="L196" i="84" s="1"/>
  <c r="I197" i="84"/>
  <c r="G197" i="84"/>
  <c r="G196" i="84" s="1"/>
  <c r="Z196" i="84"/>
  <c r="Y143" i="24" s="1"/>
  <c r="Y196" i="84"/>
  <c r="X143" i="24" s="1"/>
  <c r="W196" i="84"/>
  <c r="V143" i="24" s="1"/>
  <c r="V196" i="84"/>
  <c r="U143" i="24" s="1"/>
  <c r="U196" i="84"/>
  <c r="T196" i="84"/>
  <c r="S143" i="24" s="1"/>
  <c r="S196" i="84"/>
  <c r="R143" i="24" s="1"/>
  <c r="Q196" i="84"/>
  <c r="P143" i="24" s="1"/>
  <c r="P196" i="84"/>
  <c r="O143" i="24" s="1"/>
  <c r="N196" i="84"/>
  <c r="M143" i="24" s="1"/>
  <c r="M196" i="84"/>
  <c r="L143" i="24" s="1"/>
  <c r="K196" i="84"/>
  <c r="J143" i="24" s="1"/>
  <c r="J196" i="84"/>
  <c r="I143" i="24" s="1"/>
  <c r="I196" i="84"/>
  <c r="H196" i="84"/>
  <c r="X195" i="84"/>
  <c r="U195" i="84"/>
  <c r="R195" i="84"/>
  <c r="O195" i="84"/>
  <c r="AA195" i="84" s="1"/>
  <c r="AB195" i="84" s="1"/>
  <c r="L195" i="84"/>
  <c r="I195" i="84"/>
  <c r="G195" i="84"/>
  <c r="X194" i="84"/>
  <c r="AA194" i="84" s="1"/>
  <c r="AB194" i="84" s="1"/>
  <c r="U194" i="84"/>
  <c r="R194" i="84"/>
  <c r="R190" i="84" s="1"/>
  <c r="O194" i="84"/>
  <c r="L194" i="84"/>
  <c r="I194" i="84"/>
  <c r="G194" i="84"/>
  <c r="X193" i="84"/>
  <c r="U193" i="84"/>
  <c r="AA193" i="84" s="1"/>
  <c r="AB193" i="84" s="1"/>
  <c r="R193" i="84"/>
  <c r="O193" i="84"/>
  <c r="L193" i="84"/>
  <c r="I193" i="84"/>
  <c r="G193" i="84"/>
  <c r="X192" i="84"/>
  <c r="AA192" i="84" s="1"/>
  <c r="AB192" i="84" s="1"/>
  <c r="U192" i="84"/>
  <c r="R192" i="84"/>
  <c r="O192" i="84"/>
  <c r="L192" i="84"/>
  <c r="I192" i="84"/>
  <c r="G192" i="84"/>
  <c r="G190" i="84" s="1"/>
  <c r="X191" i="84"/>
  <c r="U191" i="84"/>
  <c r="U190" i="84" s="1"/>
  <c r="R191" i="84"/>
  <c r="O191" i="84"/>
  <c r="AA191" i="84" s="1"/>
  <c r="AB191" i="84" s="1"/>
  <c r="L191" i="84"/>
  <c r="I191" i="84"/>
  <c r="I190" i="84" s="1"/>
  <c r="G191" i="84"/>
  <c r="Z190" i="84"/>
  <c r="Y142" i="24" s="1"/>
  <c r="Y190" i="84"/>
  <c r="X142" i="24" s="1"/>
  <c r="X190" i="84"/>
  <c r="W190" i="84"/>
  <c r="V142" i="24" s="1"/>
  <c r="V190" i="84"/>
  <c r="U142" i="24" s="1"/>
  <c r="T190" i="84"/>
  <c r="S142" i="24" s="1"/>
  <c r="S190" i="84"/>
  <c r="R142" i="24" s="1"/>
  <c r="Q190" i="84"/>
  <c r="P142" i="24" s="1"/>
  <c r="P190" i="84"/>
  <c r="O142" i="24" s="1"/>
  <c r="N190" i="84"/>
  <c r="M142" i="24" s="1"/>
  <c r="M190" i="84"/>
  <c r="L142" i="24" s="1"/>
  <c r="L190" i="84"/>
  <c r="K190" i="84"/>
  <c r="J142" i="24" s="1"/>
  <c r="J190" i="84"/>
  <c r="I142" i="24" s="1"/>
  <c r="H190" i="84"/>
  <c r="X189" i="84"/>
  <c r="AA189" i="84" s="1"/>
  <c r="AB189" i="84" s="1"/>
  <c r="U189" i="84"/>
  <c r="R189" i="84"/>
  <c r="O189" i="84"/>
  <c r="L189" i="84"/>
  <c r="I189" i="84"/>
  <c r="G189" i="84"/>
  <c r="X188" i="84"/>
  <c r="U188" i="84"/>
  <c r="R188" i="84"/>
  <c r="O188" i="84"/>
  <c r="AA188" i="84" s="1"/>
  <c r="AB188" i="84" s="1"/>
  <c r="L188" i="84"/>
  <c r="I188" i="84"/>
  <c r="G188" i="84"/>
  <c r="X187" i="84"/>
  <c r="AA187" i="84" s="1"/>
  <c r="AB187" i="84" s="1"/>
  <c r="U187" i="84"/>
  <c r="R187" i="84"/>
  <c r="O187" i="84"/>
  <c r="L187" i="84"/>
  <c r="I187" i="84"/>
  <c r="G187" i="84"/>
  <c r="X186" i="84"/>
  <c r="U186" i="84"/>
  <c r="AA186" i="84" s="1"/>
  <c r="AB186" i="84" s="1"/>
  <c r="R186" i="84"/>
  <c r="O186" i="84"/>
  <c r="L186" i="84"/>
  <c r="I186" i="84"/>
  <c r="I184" i="84" s="1"/>
  <c r="G186" i="84"/>
  <c r="X185" i="84"/>
  <c r="AA185" i="84" s="1"/>
  <c r="AB185" i="84" s="1"/>
  <c r="U185" i="84"/>
  <c r="R185" i="84"/>
  <c r="R184" i="84" s="1"/>
  <c r="O185" i="84"/>
  <c r="L185" i="84"/>
  <c r="L184" i="84" s="1"/>
  <c r="I185" i="84"/>
  <c r="G185" i="84"/>
  <c r="Z184" i="84"/>
  <c r="Y141" i="24" s="1"/>
  <c r="Y184" i="84"/>
  <c r="X141" i="24" s="1"/>
  <c r="W184" i="84"/>
  <c r="V141" i="24" s="1"/>
  <c r="V184" i="84"/>
  <c r="U141" i="24" s="1"/>
  <c r="T184" i="84"/>
  <c r="S141" i="24" s="1"/>
  <c r="S184" i="84"/>
  <c r="R141" i="24" s="1"/>
  <c r="Q184" i="84"/>
  <c r="P141" i="24" s="1"/>
  <c r="P184" i="84"/>
  <c r="O141" i="24" s="1"/>
  <c r="O184" i="84"/>
  <c r="N184" i="84"/>
  <c r="M141" i="24" s="1"/>
  <c r="M184" i="84"/>
  <c r="L141" i="24" s="1"/>
  <c r="K184" i="84"/>
  <c r="J141" i="24" s="1"/>
  <c r="J184" i="84"/>
  <c r="I141" i="24" s="1"/>
  <c r="H184" i="84"/>
  <c r="G184" i="84"/>
  <c r="X183" i="84"/>
  <c r="U183" i="84"/>
  <c r="AA183" i="84" s="1"/>
  <c r="AB183" i="84" s="1"/>
  <c r="R183" i="84"/>
  <c r="O183" i="84"/>
  <c r="L183" i="84"/>
  <c r="I183" i="84"/>
  <c r="G183" i="84"/>
  <c r="X182" i="84"/>
  <c r="X178" i="84" s="1"/>
  <c r="U182" i="84"/>
  <c r="R182" i="84"/>
  <c r="O182" i="84"/>
  <c r="L182" i="84"/>
  <c r="I182" i="84"/>
  <c r="G182" i="84"/>
  <c r="X181" i="84"/>
  <c r="U181" i="84"/>
  <c r="R181" i="84"/>
  <c r="O181" i="84"/>
  <c r="AA181" i="84" s="1"/>
  <c r="L181" i="84"/>
  <c r="I181" i="84"/>
  <c r="G181" i="84"/>
  <c r="X180" i="84"/>
  <c r="U180" i="84"/>
  <c r="R180" i="84"/>
  <c r="O180" i="84"/>
  <c r="L180" i="84"/>
  <c r="G180" i="84"/>
  <c r="H180" i="84" s="1"/>
  <c r="H178" i="84" s="1"/>
  <c r="H176" i="84" s="1"/>
  <c r="X179" i="84"/>
  <c r="U179" i="84"/>
  <c r="R179" i="84"/>
  <c r="O179" i="84"/>
  <c r="O178" i="84" s="1"/>
  <c r="L179" i="84"/>
  <c r="I178" i="84"/>
  <c r="G179" i="84"/>
  <c r="Z178" i="84"/>
  <c r="Y140" i="24" s="1"/>
  <c r="Y139" i="24" s="1"/>
  <c r="Y178" i="84"/>
  <c r="X140" i="24" s="1"/>
  <c r="W178" i="84"/>
  <c r="V140" i="24" s="1"/>
  <c r="V178" i="84"/>
  <c r="U140" i="24" s="1"/>
  <c r="U139" i="24" s="1"/>
  <c r="T178" i="84"/>
  <c r="S140" i="24" s="1"/>
  <c r="S178" i="84"/>
  <c r="R140" i="24" s="1"/>
  <c r="R178" i="84"/>
  <c r="Q178" i="84"/>
  <c r="P140" i="24" s="1"/>
  <c r="P178" i="84"/>
  <c r="O140" i="24" s="1"/>
  <c r="N178" i="84"/>
  <c r="M140" i="24" s="1"/>
  <c r="M139" i="24" s="1"/>
  <c r="M178" i="84"/>
  <c r="L140" i="24" s="1"/>
  <c r="K178" i="84"/>
  <c r="J140" i="24" s="1"/>
  <c r="J178" i="84"/>
  <c r="I140" i="24" s="1"/>
  <c r="I139" i="24" s="1"/>
  <c r="AB177" i="84"/>
  <c r="Y176" i="84"/>
  <c r="Q176" i="84"/>
  <c r="M176" i="84"/>
  <c r="C176" i="84"/>
  <c r="AB175" i="84"/>
  <c r="AA175" i="84"/>
  <c r="X173" i="84"/>
  <c r="U173" i="84"/>
  <c r="R173" i="84"/>
  <c r="O173" i="84"/>
  <c r="L173" i="84"/>
  <c r="I173" i="84"/>
  <c r="G173" i="84"/>
  <c r="X172" i="84"/>
  <c r="U172" i="84"/>
  <c r="R172" i="84"/>
  <c r="O172" i="84"/>
  <c r="L172" i="84"/>
  <c r="I172" i="84"/>
  <c r="G172" i="84"/>
  <c r="X171" i="84"/>
  <c r="U171" i="84"/>
  <c r="R171" i="84"/>
  <c r="O171" i="84"/>
  <c r="L171" i="84"/>
  <c r="I171" i="84"/>
  <c r="G171" i="84"/>
  <c r="X170" i="84"/>
  <c r="U170" i="84"/>
  <c r="R170" i="84"/>
  <c r="O170" i="84"/>
  <c r="O168" i="84" s="1"/>
  <c r="L170" i="84"/>
  <c r="I170" i="84"/>
  <c r="G170" i="84"/>
  <c r="X169" i="84"/>
  <c r="U169" i="84"/>
  <c r="R169" i="84"/>
  <c r="R168" i="84" s="1"/>
  <c r="O169" i="84"/>
  <c r="L169" i="84"/>
  <c r="L168" i="84" s="1"/>
  <c r="I169" i="84"/>
  <c r="G169" i="84"/>
  <c r="G168" i="84" s="1"/>
  <c r="Z168" i="84"/>
  <c r="Y137" i="24" s="1"/>
  <c r="Y168" i="84"/>
  <c r="X137" i="24" s="1"/>
  <c r="W168" i="84"/>
  <c r="V137" i="24" s="1"/>
  <c r="V168" i="84"/>
  <c r="U137" i="24" s="1"/>
  <c r="U168" i="84"/>
  <c r="T168" i="84"/>
  <c r="S137" i="24" s="1"/>
  <c r="S168" i="84"/>
  <c r="R137" i="24" s="1"/>
  <c r="Q168" i="84"/>
  <c r="P137" i="24" s="1"/>
  <c r="P168" i="84"/>
  <c r="O137" i="24" s="1"/>
  <c r="N168" i="84"/>
  <c r="M137" i="24" s="1"/>
  <c r="M168" i="84"/>
  <c r="L137" i="24" s="1"/>
  <c r="K168" i="84"/>
  <c r="J137" i="24" s="1"/>
  <c r="J168" i="84"/>
  <c r="I137" i="24" s="1"/>
  <c r="I168" i="84"/>
  <c r="H168" i="84"/>
  <c r="X167" i="84"/>
  <c r="U167" i="84"/>
  <c r="R167" i="84"/>
  <c r="O167" i="84"/>
  <c r="L167" i="84"/>
  <c r="I167" i="84"/>
  <c r="G167" i="84"/>
  <c r="X166" i="84"/>
  <c r="U166" i="84"/>
  <c r="R166" i="84"/>
  <c r="O166" i="84"/>
  <c r="L166" i="84"/>
  <c r="I166" i="84"/>
  <c r="G166" i="84"/>
  <c r="X165" i="84"/>
  <c r="U165" i="84"/>
  <c r="R165" i="84"/>
  <c r="O165" i="84"/>
  <c r="L165" i="84"/>
  <c r="I165" i="84"/>
  <c r="G165" i="84"/>
  <c r="X164" i="84"/>
  <c r="U164" i="84"/>
  <c r="R164" i="84"/>
  <c r="O164" i="84"/>
  <c r="L164" i="84"/>
  <c r="L162" i="84" s="1"/>
  <c r="I164" i="84"/>
  <c r="G164" i="84"/>
  <c r="X163" i="84"/>
  <c r="U163" i="84"/>
  <c r="U162" i="84" s="1"/>
  <c r="R163" i="84"/>
  <c r="O163" i="84"/>
  <c r="L163" i="84"/>
  <c r="I163" i="84"/>
  <c r="I162" i="84" s="1"/>
  <c r="G163" i="84"/>
  <c r="Z162" i="84"/>
  <c r="Y136" i="24" s="1"/>
  <c r="Y162" i="84"/>
  <c r="X136" i="24" s="1"/>
  <c r="X162" i="84"/>
  <c r="W162" i="84"/>
  <c r="V136" i="24" s="1"/>
  <c r="V162" i="84"/>
  <c r="U136" i="24" s="1"/>
  <c r="T162" i="84"/>
  <c r="S136" i="24" s="1"/>
  <c r="S162" i="84"/>
  <c r="R136" i="24" s="1"/>
  <c r="Q162" i="84"/>
  <c r="P136" i="24" s="1"/>
  <c r="P162" i="84"/>
  <c r="O136" i="24" s="1"/>
  <c r="N162" i="84"/>
  <c r="M136" i="24" s="1"/>
  <c r="M162" i="84"/>
  <c r="L136" i="24" s="1"/>
  <c r="K162" i="84"/>
  <c r="J136" i="24" s="1"/>
  <c r="J162" i="84"/>
  <c r="I136" i="24" s="1"/>
  <c r="H162" i="84"/>
  <c r="X161" i="84"/>
  <c r="U161" i="84"/>
  <c r="R161" i="84"/>
  <c r="O161" i="84"/>
  <c r="L161" i="84"/>
  <c r="I161" i="84"/>
  <c r="G161" i="84"/>
  <c r="X160" i="84"/>
  <c r="U160" i="84"/>
  <c r="R160" i="84"/>
  <c r="O160" i="84"/>
  <c r="L160" i="84"/>
  <c r="I160" i="84"/>
  <c r="G160" i="84"/>
  <c r="X159" i="84"/>
  <c r="U159" i="84"/>
  <c r="R159" i="84"/>
  <c r="O159" i="84"/>
  <c r="L159" i="84"/>
  <c r="I159" i="84"/>
  <c r="G159" i="84"/>
  <c r="X158" i="84"/>
  <c r="U158" i="84"/>
  <c r="R158" i="84"/>
  <c r="O158" i="84"/>
  <c r="L158" i="84"/>
  <c r="I158" i="84"/>
  <c r="G158" i="84"/>
  <c r="X157" i="84"/>
  <c r="U157" i="84"/>
  <c r="R157" i="84"/>
  <c r="O157" i="84"/>
  <c r="L157" i="84"/>
  <c r="L156" i="84" s="1"/>
  <c r="I157" i="84"/>
  <c r="G157" i="84"/>
  <c r="Z156" i="84"/>
  <c r="Y135" i="24" s="1"/>
  <c r="Y156" i="84"/>
  <c r="X135" i="24" s="1"/>
  <c r="W156" i="84"/>
  <c r="V135" i="24" s="1"/>
  <c r="V156" i="84"/>
  <c r="U135" i="24" s="1"/>
  <c r="T156" i="84"/>
  <c r="S135" i="24" s="1"/>
  <c r="S156" i="84"/>
  <c r="R135" i="24" s="1"/>
  <c r="Q156" i="84"/>
  <c r="P135" i="24" s="1"/>
  <c r="P156" i="84"/>
  <c r="O135" i="24" s="1"/>
  <c r="O156" i="84"/>
  <c r="N156" i="84"/>
  <c r="M135" i="24" s="1"/>
  <c r="M156" i="84"/>
  <c r="L135" i="24" s="1"/>
  <c r="K156" i="84"/>
  <c r="J135" i="24" s="1"/>
  <c r="J156" i="84"/>
  <c r="I135" i="24" s="1"/>
  <c r="H156" i="84"/>
  <c r="G156" i="84"/>
  <c r="X155" i="84"/>
  <c r="U155" i="84"/>
  <c r="R155" i="84"/>
  <c r="O155" i="84"/>
  <c r="L155" i="84"/>
  <c r="I155" i="84"/>
  <c r="G155" i="84"/>
  <c r="X154" i="84"/>
  <c r="U154" i="84"/>
  <c r="R154" i="84"/>
  <c r="O154" i="84"/>
  <c r="L154" i="84"/>
  <c r="I154" i="84"/>
  <c r="G154" i="84"/>
  <c r="X153" i="84"/>
  <c r="U153" i="84"/>
  <c r="R153" i="84"/>
  <c r="O153" i="84"/>
  <c r="AA153" i="84" s="1"/>
  <c r="AB153" i="84" s="1"/>
  <c r="L153" i="84"/>
  <c r="I153" i="84"/>
  <c r="G153" i="84"/>
  <c r="X152" i="84"/>
  <c r="U152" i="84"/>
  <c r="R152" i="84"/>
  <c r="O152" i="84"/>
  <c r="L152" i="84"/>
  <c r="I152" i="84"/>
  <c r="G152" i="84"/>
  <c r="X151" i="84"/>
  <c r="U151" i="84"/>
  <c r="R151" i="84"/>
  <c r="O151" i="84"/>
  <c r="O150" i="84" s="1"/>
  <c r="L151" i="84"/>
  <c r="I151" i="84"/>
  <c r="I150" i="84" s="1"/>
  <c r="G151" i="84"/>
  <c r="G150" i="84" s="1"/>
  <c r="Z150" i="84"/>
  <c r="Y134" i="24" s="1"/>
  <c r="Y150" i="84"/>
  <c r="X134" i="24" s="1"/>
  <c r="W150" i="84"/>
  <c r="V134" i="24" s="1"/>
  <c r="V150" i="84"/>
  <c r="U134" i="24" s="1"/>
  <c r="T150" i="84"/>
  <c r="S134" i="24" s="1"/>
  <c r="S150" i="84"/>
  <c r="R134" i="24" s="1"/>
  <c r="R150" i="84"/>
  <c r="Q150" i="84"/>
  <c r="P134" i="24" s="1"/>
  <c r="P150" i="84"/>
  <c r="O134" i="24" s="1"/>
  <c r="N150" i="84"/>
  <c r="M134" i="24" s="1"/>
  <c r="M150" i="84"/>
  <c r="L134" i="24" s="1"/>
  <c r="K150" i="84"/>
  <c r="J134" i="24" s="1"/>
  <c r="J150" i="84"/>
  <c r="I134" i="24" s="1"/>
  <c r="H150" i="84"/>
  <c r="X149" i="84"/>
  <c r="U149" i="84"/>
  <c r="R149" i="84"/>
  <c r="O149" i="84"/>
  <c r="L149" i="84"/>
  <c r="I149" i="84"/>
  <c r="G149" i="84"/>
  <c r="X148" i="84"/>
  <c r="U148" i="84"/>
  <c r="R148" i="84"/>
  <c r="O148" i="84"/>
  <c r="L148" i="84"/>
  <c r="I148" i="84"/>
  <c r="G148" i="84"/>
  <c r="X147" i="84"/>
  <c r="U147" i="84"/>
  <c r="R147" i="84"/>
  <c r="O147" i="84"/>
  <c r="L147" i="84"/>
  <c r="I147" i="84"/>
  <c r="G147" i="84"/>
  <c r="X146" i="84"/>
  <c r="U146" i="84"/>
  <c r="U144" i="84" s="1"/>
  <c r="R146" i="84"/>
  <c r="O146" i="84"/>
  <c r="O144" i="84" s="1"/>
  <c r="L146" i="84"/>
  <c r="I146" i="84"/>
  <c r="G146" i="84"/>
  <c r="X145" i="84"/>
  <c r="U145" i="84"/>
  <c r="R145" i="84"/>
  <c r="R144" i="84" s="1"/>
  <c r="O145" i="84"/>
  <c r="L145" i="84"/>
  <c r="L144" i="84" s="1"/>
  <c r="I145" i="84"/>
  <c r="G145" i="84"/>
  <c r="G144" i="84" s="1"/>
  <c r="Z144" i="84"/>
  <c r="Y133" i="24" s="1"/>
  <c r="Y144" i="84"/>
  <c r="X133" i="24" s="1"/>
  <c r="X132" i="24" s="1"/>
  <c r="W144" i="84"/>
  <c r="V133" i="24" s="1"/>
  <c r="V144" i="84"/>
  <c r="U133" i="24" s="1"/>
  <c r="T144" i="84"/>
  <c r="S133" i="24" s="1"/>
  <c r="S144" i="84"/>
  <c r="R133" i="24" s="1"/>
  <c r="Q144" i="84"/>
  <c r="P133" i="24" s="1"/>
  <c r="P132" i="24" s="1"/>
  <c r="P144" i="84"/>
  <c r="O133" i="24" s="1"/>
  <c r="N144" i="84"/>
  <c r="M133" i="24" s="1"/>
  <c r="M144" i="84"/>
  <c r="L133" i="24" s="1"/>
  <c r="L132" i="24" s="1"/>
  <c r="K144" i="84"/>
  <c r="J133" i="24" s="1"/>
  <c r="J144" i="84"/>
  <c r="I133" i="24" s="1"/>
  <c r="I144" i="84"/>
  <c r="H144" i="84"/>
  <c r="W142" i="84"/>
  <c r="S142" i="84"/>
  <c r="K142" i="84"/>
  <c r="C142" i="84"/>
  <c r="X141" i="84"/>
  <c r="U141" i="84"/>
  <c r="R141" i="84"/>
  <c r="O141" i="84"/>
  <c r="L141" i="84"/>
  <c r="I141" i="84"/>
  <c r="G141" i="84"/>
  <c r="X140" i="84"/>
  <c r="U140" i="84"/>
  <c r="R140" i="84"/>
  <c r="O140" i="84"/>
  <c r="AA140" i="84" s="1"/>
  <c r="AB140" i="84" s="1"/>
  <c r="L140" i="84"/>
  <c r="I140" i="84"/>
  <c r="G140" i="84"/>
  <c r="X139" i="84"/>
  <c r="U139" i="84"/>
  <c r="R139" i="84"/>
  <c r="O139" i="84"/>
  <c r="L139" i="84"/>
  <c r="I139" i="84"/>
  <c r="G139" i="84"/>
  <c r="X138" i="84"/>
  <c r="U138" i="84"/>
  <c r="R138" i="84"/>
  <c r="O138" i="84"/>
  <c r="O136" i="84" s="1"/>
  <c r="L138" i="84"/>
  <c r="I138" i="84"/>
  <c r="I136" i="84" s="1"/>
  <c r="G138" i="84"/>
  <c r="X137" i="84"/>
  <c r="U137" i="84"/>
  <c r="R137" i="84"/>
  <c r="R136" i="84" s="1"/>
  <c r="O137" i="84"/>
  <c r="L137" i="84"/>
  <c r="L136" i="84" s="1"/>
  <c r="I137" i="84"/>
  <c r="G137" i="84"/>
  <c r="G136" i="84" s="1"/>
  <c r="Z136" i="84"/>
  <c r="Y131" i="24" s="1"/>
  <c r="Y136" i="84"/>
  <c r="X131" i="24" s="1"/>
  <c r="W136" i="84"/>
  <c r="V131" i="24" s="1"/>
  <c r="V136" i="84"/>
  <c r="U131" i="24" s="1"/>
  <c r="T136" i="84"/>
  <c r="S131" i="24" s="1"/>
  <c r="S136" i="84"/>
  <c r="R131" i="24" s="1"/>
  <c r="Q136" i="84"/>
  <c r="P131" i="24" s="1"/>
  <c r="P136" i="84"/>
  <c r="O131" i="24" s="1"/>
  <c r="N136" i="84"/>
  <c r="M131" i="24" s="1"/>
  <c r="M136" i="84"/>
  <c r="L131" i="24" s="1"/>
  <c r="K136" i="84"/>
  <c r="J131" i="24" s="1"/>
  <c r="J136" i="84"/>
  <c r="I131" i="24" s="1"/>
  <c r="H136" i="84"/>
  <c r="X135" i="84"/>
  <c r="U135" i="84"/>
  <c r="R135" i="84"/>
  <c r="O135" i="84"/>
  <c r="L135" i="84"/>
  <c r="I135" i="84"/>
  <c r="G135" i="84"/>
  <c r="X134" i="84"/>
  <c r="U134" i="84"/>
  <c r="R134" i="84"/>
  <c r="O134" i="84"/>
  <c r="L134" i="84"/>
  <c r="I134" i="84"/>
  <c r="G134" i="84"/>
  <c r="X133" i="84"/>
  <c r="U133" i="84"/>
  <c r="R133" i="84"/>
  <c r="O133" i="84"/>
  <c r="L133" i="84"/>
  <c r="I133" i="84"/>
  <c r="G133" i="84"/>
  <c r="X132" i="84"/>
  <c r="U132" i="84"/>
  <c r="R132" i="84"/>
  <c r="O132" i="84"/>
  <c r="L132" i="84"/>
  <c r="I132" i="84"/>
  <c r="G132" i="84"/>
  <c r="X131" i="84"/>
  <c r="U131" i="84"/>
  <c r="R131" i="84"/>
  <c r="R130" i="84" s="1"/>
  <c r="O131" i="84"/>
  <c r="L131" i="84"/>
  <c r="I131" i="84"/>
  <c r="G131" i="84"/>
  <c r="G130" i="84" s="1"/>
  <c r="Z130" i="84"/>
  <c r="Y130" i="24" s="1"/>
  <c r="Y130" i="84"/>
  <c r="X130" i="24" s="1"/>
  <c r="W130" i="84"/>
  <c r="V130" i="24" s="1"/>
  <c r="V130" i="84"/>
  <c r="U130" i="24" s="1"/>
  <c r="T130" i="84"/>
  <c r="S130" i="24" s="1"/>
  <c r="S130" i="84"/>
  <c r="R130" i="24" s="1"/>
  <c r="Q130" i="84"/>
  <c r="P130" i="24" s="1"/>
  <c r="P130" i="84"/>
  <c r="O130" i="24" s="1"/>
  <c r="N130" i="84"/>
  <c r="M130" i="24" s="1"/>
  <c r="M130" i="84"/>
  <c r="L130" i="24" s="1"/>
  <c r="K130" i="84"/>
  <c r="J130" i="24" s="1"/>
  <c r="J130" i="84"/>
  <c r="I130" i="24" s="1"/>
  <c r="H130" i="84"/>
  <c r="X129" i="84"/>
  <c r="U129" i="84"/>
  <c r="R129" i="84"/>
  <c r="O129" i="84"/>
  <c r="L129" i="84"/>
  <c r="I129" i="84"/>
  <c r="G129" i="84"/>
  <c r="X128" i="84"/>
  <c r="U128" i="84"/>
  <c r="R128" i="84"/>
  <c r="O128" i="84"/>
  <c r="L128" i="84"/>
  <c r="I128" i="84"/>
  <c r="G128" i="84"/>
  <c r="X127" i="84"/>
  <c r="U127" i="84"/>
  <c r="R127" i="84"/>
  <c r="O127" i="84"/>
  <c r="L127" i="84"/>
  <c r="I127" i="84"/>
  <c r="G127" i="84"/>
  <c r="X126" i="84"/>
  <c r="U126" i="84"/>
  <c r="R126" i="84"/>
  <c r="O126" i="84"/>
  <c r="L126" i="84"/>
  <c r="I126" i="84"/>
  <c r="G126" i="84"/>
  <c r="X125" i="84"/>
  <c r="U125" i="84"/>
  <c r="R125" i="84"/>
  <c r="O125" i="84"/>
  <c r="L125" i="84"/>
  <c r="I125" i="84"/>
  <c r="I124" i="84" s="1"/>
  <c r="G125" i="84"/>
  <c r="Z124" i="84"/>
  <c r="Y129" i="24" s="1"/>
  <c r="Y124" i="84"/>
  <c r="X129" i="24" s="1"/>
  <c r="W124" i="84"/>
  <c r="V129" i="24" s="1"/>
  <c r="V124" i="84"/>
  <c r="U129" i="24" s="1"/>
  <c r="U124" i="84"/>
  <c r="T124" i="84"/>
  <c r="S129" i="24" s="1"/>
  <c r="S124" i="84"/>
  <c r="R129" i="24" s="1"/>
  <c r="Q124" i="84"/>
  <c r="P129" i="24" s="1"/>
  <c r="P124" i="84"/>
  <c r="O129" i="24" s="1"/>
  <c r="N124" i="84"/>
  <c r="M129" i="24" s="1"/>
  <c r="M124" i="84"/>
  <c r="L129" i="24" s="1"/>
  <c r="K124" i="84"/>
  <c r="J129" i="24" s="1"/>
  <c r="J124" i="84"/>
  <c r="I129" i="24" s="1"/>
  <c r="H124" i="84"/>
  <c r="X123" i="84"/>
  <c r="U123" i="84"/>
  <c r="R123" i="84"/>
  <c r="O123" i="84"/>
  <c r="AA123" i="84" s="1"/>
  <c r="AB123" i="84" s="1"/>
  <c r="L123" i="84"/>
  <c r="I123" i="84"/>
  <c r="G123" i="84"/>
  <c r="X122" i="84"/>
  <c r="U122" i="84"/>
  <c r="R122" i="84"/>
  <c r="O122" i="84"/>
  <c r="L122" i="84"/>
  <c r="I122" i="84"/>
  <c r="G122" i="84"/>
  <c r="X121" i="84"/>
  <c r="U121" i="84"/>
  <c r="R121" i="84"/>
  <c r="O121" i="84"/>
  <c r="L121" i="84"/>
  <c r="I121" i="84"/>
  <c r="G121" i="84"/>
  <c r="X120" i="84"/>
  <c r="U120" i="84"/>
  <c r="R120" i="84"/>
  <c r="O120" i="84"/>
  <c r="L120" i="84"/>
  <c r="L118" i="84" s="1"/>
  <c r="I120" i="84"/>
  <c r="G120" i="84"/>
  <c r="G118" i="84" s="1"/>
  <c r="X119" i="84"/>
  <c r="U119" i="84"/>
  <c r="R119" i="84"/>
  <c r="O119" i="84"/>
  <c r="AA119" i="84" s="1"/>
  <c r="AB119" i="84" s="1"/>
  <c r="L119" i="84"/>
  <c r="I119" i="84"/>
  <c r="G119" i="84"/>
  <c r="Z118" i="84"/>
  <c r="Y128" i="24" s="1"/>
  <c r="Y118" i="84"/>
  <c r="X128" i="24" s="1"/>
  <c r="X118" i="84"/>
  <c r="W118" i="84"/>
  <c r="V128" i="24" s="1"/>
  <c r="V118" i="84"/>
  <c r="U128" i="24" s="1"/>
  <c r="T118" i="84"/>
  <c r="S128" i="24" s="1"/>
  <c r="S118" i="84"/>
  <c r="R128" i="24" s="1"/>
  <c r="Q118" i="84"/>
  <c r="P128" i="24" s="1"/>
  <c r="P118" i="84"/>
  <c r="O128" i="24" s="1"/>
  <c r="N118" i="84"/>
  <c r="M128" i="24" s="1"/>
  <c r="M118" i="84"/>
  <c r="L128" i="24" s="1"/>
  <c r="K118" i="84"/>
  <c r="J128" i="24" s="1"/>
  <c r="J118" i="84"/>
  <c r="I128" i="24" s="1"/>
  <c r="H118" i="84"/>
  <c r="X117" i="84"/>
  <c r="U117" i="84"/>
  <c r="R117" i="84"/>
  <c r="O117" i="84"/>
  <c r="L117" i="84"/>
  <c r="I117" i="84"/>
  <c r="G117" i="84"/>
  <c r="X116" i="84"/>
  <c r="U116" i="84"/>
  <c r="R116" i="84"/>
  <c r="O116" i="84"/>
  <c r="L116" i="84"/>
  <c r="I116" i="84"/>
  <c r="G116" i="84"/>
  <c r="X115" i="84"/>
  <c r="U115" i="84"/>
  <c r="R115" i="84"/>
  <c r="O115" i="84"/>
  <c r="O112" i="84" s="1"/>
  <c r="L115" i="84"/>
  <c r="I115" i="84"/>
  <c r="G115" i="84"/>
  <c r="X114" i="84"/>
  <c r="U114" i="84"/>
  <c r="R114" i="84"/>
  <c r="O114" i="84"/>
  <c r="L114" i="84"/>
  <c r="I114" i="84"/>
  <c r="G114" i="84"/>
  <c r="X113" i="84"/>
  <c r="U113" i="84"/>
  <c r="R113" i="84"/>
  <c r="O113" i="84"/>
  <c r="L113" i="84"/>
  <c r="I113" i="84"/>
  <c r="G113" i="84"/>
  <c r="Z112" i="84"/>
  <c r="Y127" i="24" s="1"/>
  <c r="Y112" i="84"/>
  <c r="X127" i="24" s="1"/>
  <c r="W112" i="84"/>
  <c r="V127" i="24" s="1"/>
  <c r="V126" i="24" s="1"/>
  <c r="V112" i="84"/>
  <c r="U127" i="24" s="1"/>
  <c r="T112" i="84"/>
  <c r="S127" i="24" s="1"/>
  <c r="S112" i="84"/>
  <c r="R127" i="24" s="1"/>
  <c r="R126" i="24" s="1"/>
  <c r="Q112" i="84"/>
  <c r="P127" i="24" s="1"/>
  <c r="P112" i="84"/>
  <c r="O127" i="24" s="1"/>
  <c r="N112" i="84"/>
  <c r="M127" i="24" s="1"/>
  <c r="M112" i="84"/>
  <c r="L127" i="24" s="1"/>
  <c r="K112" i="84"/>
  <c r="J127" i="24" s="1"/>
  <c r="J112" i="84"/>
  <c r="I127" i="24" s="1"/>
  <c r="H112" i="84"/>
  <c r="G112" i="84"/>
  <c r="Y110" i="84"/>
  <c r="C110" i="84"/>
  <c r="X109" i="84"/>
  <c r="AA109" i="84" s="1"/>
  <c r="AB109" i="84" s="1"/>
  <c r="U109" i="84"/>
  <c r="R109" i="84"/>
  <c r="O109" i="84"/>
  <c r="L109" i="84"/>
  <c r="I109" i="84"/>
  <c r="G109" i="84"/>
  <c r="X108" i="84"/>
  <c r="U108" i="84"/>
  <c r="AA108" i="84" s="1"/>
  <c r="AB108" i="84" s="1"/>
  <c r="R108" i="84"/>
  <c r="O108" i="84"/>
  <c r="L108" i="84"/>
  <c r="I108" i="84"/>
  <c r="G108" i="84"/>
  <c r="X107" i="84"/>
  <c r="AA107" i="84" s="1"/>
  <c r="AB107" i="84" s="1"/>
  <c r="U107" i="84"/>
  <c r="R107" i="84"/>
  <c r="O107" i="84"/>
  <c r="L107" i="84"/>
  <c r="I107" i="84"/>
  <c r="G107" i="84"/>
  <c r="X106" i="84"/>
  <c r="U106" i="84"/>
  <c r="R106" i="84"/>
  <c r="O106" i="84"/>
  <c r="O104" i="84" s="1"/>
  <c r="L106" i="84"/>
  <c r="I106" i="84"/>
  <c r="G106" i="84"/>
  <c r="X105" i="84"/>
  <c r="AA105" i="84" s="1"/>
  <c r="AB105" i="84" s="1"/>
  <c r="U105" i="84"/>
  <c r="R105" i="84"/>
  <c r="R104" i="84" s="1"/>
  <c r="O105" i="84"/>
  <c r="L105" i="84"/>
  <c r="L104" i="84" s="1"/>
  <c r="I105" i="84"/>
  <c r="G105" i="84"/>
  <c r="G104" i="84" s="1"/>
  <c r="Z104" i="84"/>
  <c r="Y125" i="24" s="1"/>
  <c r="Y104" i="84"/>
  <c r="X125" i="24" s="1"/>
  <c r="W104" i="84"/>
  <c r="V125" i="24" s="1"/>
  <c r="V104" i="84"/>
  <c r="U125" i="24" s="1"/>
  <c r="U104" i="84"/>
  <c r="T104" i="84"/>
  <c r="S125" i="24" s="1"/>
  <c r="S104" i="84"/>
  <c r="R125" i="24" s="1"/>
  <c r="Q104" i="84"/>
  <c r="P125" i="24" s="1"/>
  <c r="P104" i="84"/>
  <c r="O125" i="24" s="1"/>
  <c r="N104" i="84"/>
  <c r="M125" i="24" s="1"/>
  <c r="M104" i="84"/>
  <c r="L125" i="24" s="1"/>
  <c r="K104" i="84"/>
  <c r="J125" i="24" s="1"/>
  <c r="J104" i="84"/>
  <c r="I125" i="24" s="1"/>
  <c r="I104" i="84"/>
  <c r="H104" i="84"/>
  <c r="X103" i="84"/>
  <c r="U103" i="84"/>
  <c r="R103" i="84"/>
  <c r="O103" i="84"/>
  <c r="AA103" i="84" s="1"/>
  <c r="AB103" i="84" s="1"/>
  <c r="L103" i="84"/>
  <c r="I103" i="84"/>
  <c r="G103" i="84"/>
  <c r="X102" i="84"/>
  <c r="AA102" i="84" s="1"/>
  <c r="AB102" i="84" s="1"/>
  <c r="U102" i="84"/>
  <c r="R102" i="84"/>
  <c r="R98" i="84" s="1"/>
  <c r="O102" i="84"/>
  <c r="L102" i="84"/>
  <c r="I102" i="84"/>
  <c r="G102" i="84"/>
  <c r="X101" i="84"/>
  <c r="U101" i="84"/>
  <c r="AA101" i="84" s="1"/>
  <c r="AB101" i="84" s="1"/>
  <c r="R101" i="84"/>
  <c r="O101" i="84"/>
  <c r="L101" i="84"/>
  <c r="I101" i="84"/>
  <c r="G101" i="84"/>
  <c r="X100" i="84"/>
  <c r="AA100" i="84" s="1"/>
  <c r="AB100" i="84" s="1"/>
  <c r="U100" i="84"/>
  <c r="R100" i="84"/>
  <c r="O100" i="84"/>
  <c r="L100" i="84"/>
  <c r="I100" i="84"/>
  <c r="G100" i="84"/>
  <c r="G98" i="84" s="1"/>
  <c r="X99" i="84"/>
  <c r="U99" i="84"/>
  <c r="U98" i="84" s="1"/>
  <c r="R99" i="84"/>
  <c r="O99" i="84"/>
  <c r="AA99" i="84" s="1"/>
  <c r="AB99" i="84" s="1"/>
  <c r="L99" i="84"/>
  <c r="I99" i="84"/>
  <c r="I98" i="84" s="1"/>
  <c r="G99" i="84"/>
  <c r="Z98" i="84"/>
  <c r="Y124" i="24" s="1"/>
  <c r="Y98" i="84"/>
  <c r="X124" i="24" s="1"/>
  <c r="X98" i="84"/>
  <c r="W98" i="84"/>
  <c r="V124" i="24" s="1"/>
  <c r="V98" i="84"/>
  <c r="U124" i="24" s="1"/>
  <c r="T98" i="84"/>
  <c r="S124" i="24" s="1"/>
  <c r="S98" i="84"/>
  <c r="R124" i="24" s="1"/>
  <c r="Q98" i="84"/>
  <c r="P124" i="24" s="1"/>
  <c r="P98" i="84"/>
  <c r="O124" i="24" s="1"/>
  <c r="N98" i="84"/>
  <c r="M124" i="24" s="1"/>
  <c r="M98" i="84"/>
  <c r="L124" i="24" s="1"/>
  <c r="L98" i="84"/>
  <c r="K98" i="84"/>
  <c r="J124" i="24" s="1"/>
  <c r="J98" i="84"/>
  <c r="I124" i="24" s="1"/>
  <c r="H98" i="84"/>
  <c r="X97" i="84"/>
  <c r="AA97" i="84" s="1"/>
  <c r="AB97" i="84" s="1"/>
  <c r="U97" i="84"/>
  <c r="R97" i="84"/>
  <c r="O97" i="84"/>
  <c r="L97" i="84"/>
  <c r="I97" i="84"/>
  <c r="G97" i="84"/>
  <c r="X96" i="84"/>
  <c r="U96" i="84"/>
  <c r="R96" i="84"/>
  <c r="O96" i="84"/>
  <c r="AA96" i="84" s="1"/>
  <c r="AB96" i="84" s="1"/>
  <c r="L96" i="84"/>
  <c r="I96" i="84"/>
  <c r="G96" i="84"/>
  <c r="X95" i="84"/>
  <c r="AA95" i="84" s="1"/>
  <c r="AB95" i="84" s="1"/>
  <c r="U95" i="84"/>
  <c r="R95" i="84"/>
  <c r="O95" i="84"/>
  <c r="L95" i="84"/>
  <c r="I95" i="84"/>
  <c r="G95" i="84"/>
  <c r="X94" i="84"/>
  <c r="U94" i="84"/>
  <c r="AA94" i="84" s="1"/>
  <c r="AB94" i="84" s="1"/>
  <c r="R94" i="84"/>
  <c r="O94" i="84"/>
  <c r="L94" i="84"/>
  <c r="I94" i="84"/>
  <c r="I92" i="84" s="1"/>
  <c r="G94" i="84"/>
  <c r="X93" i="84"/>
  <c r="AA93" i="84" s="1"/>
  <c r="AB93" i="84" s="1"/>
  <c r="U93" i="84"/>
  <c r="R93" i="84"/>
  <c r="R92" i="84" s="1"/>
  <c r="O93" i="84"/>
  <c r="L93" i="84"/>
  <c r="L92" i="84" s="1"/>
  <c r="I93" i="84"/>
  <c r="G93" i="84"/>
  <c r="Z92" i="84"/>
  <c r="Y123" i="24" s="1"/>
  <c r="Y92" i="84"/>
  <c r="X123" i="24" s="1"/>
  <c r="W92" i="84"/>
  <c r="V123" i="24" s="1"/>
  <c r="V92" i="84"/>
  <c r="U123" i="24" s="1"/>
  <c r="T92" i="84"/>
  <c r="S123" i="24" s="1"/>
  <c r="S92" i="84"/>
  <c r="R123" i="24" s="1"/>
  <c r="Q92" i="84"/>
  <c r="P123" i="24" s="1"/>
  <c r="P92" i="84"/>
  <c r="O123" i="24" s="1"/>
  <c r="O92" i="84"/>
  <c r="N92" i="84"/>
  <c r="M123" i="24" s="1"/>
  <c r="M92" i="84"/>
  <c r="L123" i="24" s="1"/>
  <c r="K92" i="84"/>
  <c r="J123" i="24" s="1"/>
  <c r="J92" i="84"/>
  <c r="I123" i="24" s="1"/>
  <c r="H92" i="84"/>
  <c r="G92" i="84"/>
  <c r="X91" i="84"/>
  <c r="U91" i="84"/>
  <c r="AA91" i="84" s="1"/>
  <c r="AB91" i="84" s="1"/>
  <c r="R91" i="84"/>
  <c r="O91" i="84"/>
  <c r="L91" i="84"/>
  <c r="I91" i="84"/>
  <c r="G91" i="84"/>
  <c r="X90" i="84"/>
  <c r="X86" i="84" s="1"/>
  <c r="U90" i="84"/>
  <c r="R90" i="84"/>
  <c r="O90" i="84"/>
  <c r="L90" i="84"/>
  <c r="L86" i="84" s="1"/>
  <c r="I90" i="84"/>
  <c r="G90" i="84"/>
  <c r="X89" i="84"/>
  <c r="U89" i="84"/>
  <c r="R89" i="84"/>
  <c r="O89" i="84"/>
  <c r="AA89" i="84" s="1"/>
  <c r="AB89" i="84" s="1"/>
  <c r="L89" i="84"/>
  <c r="I89" i="84"/>
  <c r="G89" i="84"/>
  <c r="X88" i="84"/>
  <c r="AA88" i="84" s="1"/>
  <c r="AB88" i="84" s="1"/>
  <c r="U88" i="84"/>
  <c r="R88" i="84"/>
  <c r="O88" i="84"/>
  <c r="L88" i="84"/>
  <c r="I88" i="84"/>
  <c r="G88" i="84"/>
  <c r="X87" i="84"/>
  <c r="U87" i="84"/>
  <c r="AA87" i="84" s="1"/>
  <c r="AB87" i="84" s="1"/>
  <c r="R87" i="84"/>
  <c r="O87" i="84"/>
  <c r="O86" i="84" s="1"/>
  <c r="L87" i="84"/>
  <c r="I87" i="84"/>
  <c r="I86" i="84" s="1"/>
  <c r="G87" i="84"/>
  <c r="G86" i="84" s="1"/>
  <c r="Z86" i="84"/>
  <c r="Y122" i="24" s="1"/>
  <c r="Y86" i="84"/>
  <c r="X122" i="24" s="1"/>
  <c r="W86" i="84"/>
  <c r="V122" i="24" s="1"/>
  <c r="V86" i="84"/>
  <c r="U122" i="24" s="1"/>
  <c r="T86" i="84"/>
  <c r="S122" i="24" s="1"/>
  <c r="S86" i="84"/>
  <c r="R122" i="24" s="1"/>
  <c r="R86" i="84"/>
  <c r="Q86" i="84"/>
  <c r="P122" i="24" s="1"/>
  <c r="P86" i="84"/>
  <c r="O122" i="24" s="1"/>
  <c r="N86" i="84"/>
  <c r="M122" i="24" s="1"/>
  <c r="M86" i="84"/>
  <c r="L122" i="24" s="1"/>
  <c r="K86" i="84"/>
  <c r="J122" i="24" s="1"/>
  <c r="J86" i="84"/>
  <c r="I122" i="24" s="1"/>
  <c r="H86" i="84"/>
  <c r="X85" i="84"/>
  <c r="AA85" i="84" s="1"/>
  <c r="AB85" i="84" s="1"/>
  <c r="U85" i="84"/>
  <c r="R85" i="84"/>
  <c r="O85" i="84"/>
  <c r="L85" i="84"/>
  <c r="I85" i="84"/>
  <c r="G85" i="84"/>
  <c r="X84" i="84"/>
  <c r="U84" i="84"/>
  <c r="AA84" i="84" s="1"/>
  <c r="AB84" i="84" s="1"/>
  <c r="R84" i="84"/>
  <c r="O84" i="84"/>
  <c r="L84" i="84"/>
  <c r="I84" i="84"/>
  <c r="G84" i="84"/>
  <c r="X83" i="84"/>
  <c r="AA83" i="84" s="1"/>
  <c r="AB83" i="84" s="1"/>
  <c r="U83" i="84"/>
  <c r="R83" i="84"/>
  <c r="O83" i="84"/>
  <c r="L83" i="84"/>
  <c r="L80" i="84" s="1"/>
  <c r="I83" i="84"/>
  <c r="G83" i="84"/>
  <c r="X82" i="84"/>
  <c r="U82" i="84"/>
  <c r="U80" i="84" s="1"/>
  <c r="R82" i="84"/>
  <c r="O82" i="84"/>
  <c r="L82" i="84"/>
  <c r="I82" i="84"/>
  <c r="I80" i="84" s="1"/>
  <c r="G82" i="84"/>
  <c r="X81" i="84"/>
  <c r="U81" i="84"/>
  <c r="R81" i="84"/>
  <c r="O81" i="84"/>
  <c r="O80" i="84" s="1"/>
  <c r="L81" i="84"/>
  <c r="I81" i="84"/>
  <c r="G81" i="84"/>
  <c r="G80" i="84" s="1"/>
  <c r="Z80" i="84"/>
  <c r="Y121" i="24" s="1"/>
  <c r="Y80" i="84"/>
  <c r="X121" i="24" s="1"/>
  <c r="W80" i="84"/>
  <c r="V121" i="24" s="1"/>
  <c r="V80" i="84"/>
  <c r="U121" i="24" s="1"/>
  <c r="U120" i="24" s="1"/>
  <c r="T80" i="84"/>
  <c r="S121" i="24" s="1"/>
  <c r="S80" i="84"/>
  <c r="R121" i="24" s="1"/>
  <c r="R80" i="84"/>
  <c r="Q80" i="84"/>
  <c r="P121" i="24" s="1"/>
  <c r="P80" i="84"/>
  <c r="O121" i="24" s="1"/>
  <c r="N80" i="84"/>
  <c r="M121" i="24" s="1"/>
  <c r="M120" i="24" s="1"/>
  <c r="M80" i="84"/>
  <c r="L121" i="24" s="1"/>
  <c r="K80" i="84"/>
  <c r="J121" i="24" s="1"/>
  <c r="J80" i="84"/>
  <c r="I121" i="24" s="1"/>
  <c r="I120" i="24" s="1"/>
  <c r="H80" i="84"/>
  <c r="G120" i="32" s="1"/>
  <c r="W78" i="84"/>
  <c r="S78" i="84"/>
  <c r="Q78" i="84"/>
  <c r="M78" i="84"/>
  <c r="K78" i="84"/>
  <c r="C78" i="84"/>
  <c r="X77" i="84"/>
  <c r="AA77" i="84" s="1"/>
  <c r="AB77" i="84" s="1"/>
  <c r="U77" i="84"/>
  <c r="R77" i="84"/>
  <c r="O77" i="84"/>
  <c r="L77" i="84"/>
  <c r="I77" i="84"/>
  <c r="G77" i="84"/>
  <c r="X76" i="84"/>
  <c r="U76" i="84"/>
  <c r="AA76" i="84" s="1"/>
  <c r="AB76" i="84" s="1"/>
  <c r="R76" i="84"/>
  <c r="O76" i="84"/>
  <c r="L76" i="84"/>
  <c r="I76" i="84"/>
  <c r="G76" i="84"/>
  <c r="X75" i="84"/>
  <c r="AA75" i="84" s="1"/>
  <c r="AB75" i="84" s="1"/>
  <c r="U75" i="84"/>
  <c r="R75" i="84"/>
  <c r="O75" i="84"/>
  <c r="L75" i="84"/>
  <c r="I75" i="84"/>
  <c r="G75" i="84"/>
  <c r="X74" i="84"/>
  <c r="U74" i="84"/>
  <c r="R74" i="84"/>
  <c r="O74" i="84"/>
  <c r="O72" i="84" s="1"/>
  <c r="L74" i="84"/>
  <c r="I74" i="84"/>
  <c r="G74" i="84"/>
  <c r="X73" i="84"/>
  <c r="AA73" i="84" s="1"/>
  <c r="AB73" i="84" s="1"/>
  <c r="U73" i="84"/>
  <c r="R73" i="84"/>
  <c r="R72" i="84" s="1"/>
  <c r="O73" i="84"/>
  <c r="L73" i="84"/>
  <c r="L72" i="84" s="1"/>
  <c r="I73" i="84"/>
  <c r="G73" i="84"/>
  <c r="G72" i="84" s="1"/>
  <c r="Z72" i="84"/>
  <c r="Y119" i="24" s="1"/>
  <c r="Y72" i="84"/>
  <c r="X119" i="24" s="1"/>
  <c r="W72" i="84"/>
  <c r="V119" i="24" s="1"/>
  <c r="V72" i="84"/>
  <c r="U119" i="24" s="1"/>
  <c r="U72" i="84"/>
  <c r="T72" i="84"/>
  <c r="S119" i="24" s="1"/>
  <c r="S72" i="84"/>
  <c r="R119" i="24" s="1"/>
  <c r="Q72" i="84"/>
  <c r="P119" i="24" s="1"/>
  <c r="P72" i="84"/>
  <c r="O119" i="24" s="1"/>
  <c r="N72" i="84"/>
  <c r="M119" i="24" s="1"/>
  <c r="M72" i="84"/>
  <c r="L119" i="24" s="1"/>
  <c r="K72" i="84"/>
  <c r="J119" i="24" s="1"/>
  <c r="J72" i="84"/>
  <c r="I119" i="24" s="1"/>
  <c r="I72" i="84"/>
  <c r="H72" i="84"/>
  <c r="X71" i="84"/>
  <c r="U71" i="84"/>
  <c r="R71" i="84"/>
  <c r="O71" i="84"/>
  <c r="AA71" i="84" s="1"/>
  <c r="AB71" i="84" s="1"/>
  <c r="L71" i="84"/>
  <c r="I71" i="84"/>
  <c r="G71" i="84"/>
  <c r="X70" i="84"/>
  <c r="AA70" i="84" s="1"/>
  <c r="AB70" i="84" s="1"/>
  <c r="U70" i="84"/>
  <c r="R70" i="84"/>
  <c r="R66" i="84" s="1"/>
  <c r="O70" i="84"/>
  <c r="L70" i="84"/>
  <c r="I70" i="84"/>
  <c r="G70" i="84"/>
  <c r="X69" i="84"/>
  <c r="U69" i="84"/>
  <c r="AA69" i="84" s="1"/>
  <c r="AB69" i="84" s="1"/>
  <c r="R69" i="84"/>
  <c r="O69" i="84"/>
  <c r="L69" i="84"/>
  <c r="I69" i="84"/>
  <c r="G69" i="84"/>
  <c r="X68" i="84"/>
  <c r="AA68" i="84" s="1"/>
  <c r="AB68" i="84" s="1"/>
  <c r="U68" i="84"/>
  <c r="R68" i="84"/>
  <c r="O68" i="84"/>
  <c r="L68" i="84"/>
  <c r="I68" i="84"/>
  <c r="G68" i="84"/>
  <c r="G66" i="84" s="1"/>
  <c r="X67" i="84"/>
  <c r="U67" i="84"/>
  <c r="U66" i="84" s="1"/>
  <c r="R67" i="84"/>
  <c r="O67" i="84"/>
  <c r="AA67" i="84" s="1"/>
  <c r="AB67" i="84" s="1"/>
  <c r="L67" i="84"/>
  <c r="I67" i="84"/>
  <c r="I66" i="84" s="1"/>
  <c r="G67" i="84"/>
  <c r="Z66" i="84"/>
  <c r="Y118" i="24" s="1"/>
  <c r="Y66" i="84"/>
  <c r="X118" i="24" s="1"/>
  <c r="X66" i="84"/>
  <c r="W66" i="84"/>
  <c r="V118" i="24" s="1"/>
  <c r="V66" i="84"/>
  <c r="U118" i="24" s="1"/>
  <c r="T66" i="84"/>
  <c r="S118" i="24" s="1"/>
  <c r="S66" i="84"/>
  <c r="R118" i="24" s="1"/>
  <c r="Q66" i="84"/>
  <c r="P118" i="24" s="1"/>
  <c r="P66" i="84"/>
  <c r="O118" i="24" s="1"/>
  <c r="N66" i="84"/>
  <c r="M118" i="24" s="1"/>
  <c r="M66" i="84"/>
  <c r="L118" i="24" s="1"/>
  <c r="L66" i="84"/>
  <c r="K66" i="84"/>
  <c r="J118" i="24" s="1"/>
  <c r="J66" i="84"/>
  <c r="I118" i="24" s="1"/>
  <c r="H66" i="84"/>
  <c r="X65" i="84"/>
  <c r="AA65" i="84" s="1"/>
  <c r="AB65" i="84" s="1"/>
  <c r="U65" i="84"/>
  <c r="R65" i="84"/>
  <c r="O65" i="84"/>
  <c r="L65" i="84"/>
  <c r="I65" i="84"/>
  <c r="G65" i="84"/>
  <c r="X64" i="84"/>
  <c r="U64" i="84"/>
  <c r="R64" i="84"/>
  <c r="O64" i="84"/>
  <c r="AA64" i="84" s="1"/>
  <c r="AB64" i="84" s="1"/>
  <c r="L64" i="84"/>
  <c r="I64" i="84"/>
  <c r="G64" i="84"/>
  <c r="X63" i="84"/>
  <c r="AA63" i="84" s="1"/>
  <c r="AB63" i="84" s="1"/>
  <c r="U63" i="84"/>
  <c r="R63" i="84"/>
  <c r="O63" i="84"/>
  <c r="L63" i="84"/>
  <c r="I63" i="84"/>
  <c r="G63" i="84"/>
  <c r="X62" i="84"/>
  <c r="U62" i="84"/>
  <c r="AA62" i="84" s="1"/>
  <c r="AB62" i="84" s="1"/>
  <c r="R62" i="84"/>
  <c r="O62" i="84"/>
  <c r="L62" i="84"/>
  <c r="I62" i="84"/>
  <c r="I60" i="84" s="1"/>
  <c r="G62" i="84"/>
  <c r="X61" i="84"/>
  <c r="AA61" i="84" s="1"/>
  <c r="AB61" i="84" s="1"/>
  <c r="U61" i="84"/>
  <c r="R61" i="84"/>
  <c r="R60" i="84" s="1"/>
  <c r="O61" i="84"/>
  <c r="L61" i="84"/>
  <c r="L60" i="84" s="1"/>
  <c r="I61" i="84"/>
  <c r="G61" i="84"/>
  <c r="Z60" i="84"/>
  <c r="Y117" i="24" s="1"/>
  <c r="Y60" i="84"/>
  <c r="X117" i="24" s="1"/>
  <c r="W60" i="84"/>
  <c r="V117" i="24" s="1"/>
  <c r="V60" i="84"/>
  <c r="U117" i="24" s="1"/>
  <c r="T60" i="84"/>
  <c r="S117" i="24" s="1"/>
  <c r="S60" i="84"/>
  <c r="R117" i="24" s="1"/>
  <c r="Q60" i="84"/>
  <c r="P117" i="24" s="1"/>
  <c r="P60" i="84"/>
  <c r="O117" i="24" s="1"/>
  <c r="O60" i="84"/>
  <c r="N60" i="84"/>
  <c r="M117" i="24" s="1"/>
  <c r="M60" i="84"/>
  <c r="L117" i="24" s="1"/>
  <c r="K60" i="84"/>
  <c r="J117" i="24" s="1"/>
  <c r="J60" i="84"/>
  <c r="I117" i="24" s="1"/>
  <c r="H60" i="84"/>
  <c r="G60" i="84"/>
  <c r="X59" i="84"/>
  <c r="U59" i="84"/>
  <c r="AA59" i="84" s="1"/>
  <c r="AB59" i="84" s="1"/>
  <c r="R59" i="84"/>
  <c r="O59" i="84"/>
  <c r="L59" i="84"/>
  <c r="I59" i="84"/>
  <c r="G59" i="84"/>
  <c r="X58" i="84"/>
  <c r="X54" i="84" s="1"/>
  <c r="U58" i="84"/>
  <c r="R58" i="84"/>
  <c r="O58" i="84"/>
  <c r="L58" i="84"/>
  <c r="L54" i="84" s="1"/>
  <c r="I58" i="84"/>
  <c r="G58" i="84"/>
  <c r="X57" i="84"/>
  <c r="U57" i="84"/>
  <c r="R57" i="84"/>
  <c r="O57" i="84"/>
  <c r="AA57" i="84" s="1"/>
  <c r="AB57" i="84" s="1"/>
  <c r="L57" i="84"/>
  <c r="I57" i="84"/>
  <c r="G57" i="84"/>
  <c r="X56" i="84"/>
  <c r="AA56" i="84" s="1"/>
  <c r="AB56" i="84" s="1"/>
  <c r="U56" i="84"/>
  <c r="R56" i="84"/>
  <c r="O56" i="84"/>
  <c r="L56" i="84"/>
  <c r="I56" i="84"/>
  <c r="G56" i="84"/>
  <c r="X55" i="84"/>
  <c r="U55" i="84"/>
  <c r="AA55" i="84" s="1"/>
  <c r="AB55" i="84" s="1"/>
  <c r="R55" i="84"/>
  <c r="O55" i="84"/>
  <c r="O54" i="84" s="1"/>
  <c r="L55" i="84"/>
  <c r="I55" i="84"/>
  <c r="I54" i="84" s="1"/>
  <c r="G55" i="84"/>
  <c r="G54" i="84" s="1"/>
  <c r="Z54" i="84"/>
  <c r="Y116" i="24" s="1"/>
  <c r="Y54" i="84"/>
  <c r="X116" i="24" s="1"/>
  <c r="W54" i="84"/>
  <c r="V116" i="24" s="1"/>
  <c r="V54" i="84"/>
  <c r="U116" i="24" s="1"/>
  <c r="T54" i="84"/>
  <c r="S116" i="24" s="1"/>
  <c r="S54" i="84"/>
  <c r="R116" i="24" s="1"/>
  <c r="R54" i="84"/>
  <c r="Q54" i="84"/>
  <c r="P116" i="24" s="1"/>
  <c r="P54" i="84"/>
  <c r="O116" i="24" s="1"/>
  <c r="N54" i="84"/>
  <c r="M116" i="24" s="1"/>
  <c r="M54" i="84"/>
  <c r="L116" i="24" s="1"/>
  <c r="K54" i="84"/>
  <c r="J116" i="24" s="1"/>
  <c r="J54" i="84"/>
  <c r="I116" i="24" s="1"/>
  <c r="H54" i="84"/>
  <c r="X53" i="84"/>
  <c r="AA53" i="84" s="1"/>
  <c r="AB53" i="84" s="1"/>
  <c r="U53" i="84"/>
  <c r="R53" i="84"/>
  <c r="O53" i="84"/>
  <c r="L53" i="84"/>
  <c r="I53" i="84"/>
  <c r="G53" i="84"/>
  <c r="X52" i="84"/>
  <c r="AA52" i="84" s="1"/>
  <c r="U52" i="84"/>
  <c r="R52" i="84"/>
  <c r="R48" i="84" s="1"/>
  <c r="O52" i="84"/>
  <c r="L52" i="84"/>
  <c r="I52" i="84"/>
  <c r="G52" i="84"/>
  <c r="X51" i="84"/>
  <c r="U51" i="84"/>
  <c r="R51" i="84"/>
  <c r="O51" i="84"/>
  <c r="L51" i="84"/>
  <c r="I51" i="84"/>
  <c r="G51" i="84"/>
  <c r="X50" i="84"/>
  <c r="U50" i="84"/>
  <c r="R50" i="84"/>
  <c r="O50" i="84"/>
  <c r="L50" i="84"/>
  <c r="I50" i="84"/>
  <c r="G50" i="84"/>
  <c r="X49" i="84"/>
  <c r="U49" i="84"/>
  <c r="U48" i="84" s="1"/>
  <c r="R49" i="84"/>
  <c r="O49" i="84"/>
  <c r="O48" i="84" s="1"/>
  <c r="L49" i="84"/>
  <c r="I49" i="84"/>
  <c r="I48" i="84" s="1"/>
  <c r="G49" i="84"/>
  <c r="Z48" i="84"/>
  <c r="Y115" i="24" s="1"/>
  <c r="Y48" i="84"/>
  <c r="X115" i="24" s="1"/>
  <c r="X48" i="84"/>
  <c r="W48" i="84"/>
  <c r="V115" i="24" s="1"/>
  <c r="V48" i="84"/>
  <c r="U115" i="24" s="1"/>
  <c r="T48" i="84"/>
  <c r="S115" i="24" s="1"/>
  <c r="S114" i="24" s="1"/>
  <c r="S48" i="84"/>
  <c r="R115" i="24" s="1"/>
  <c r="Q48" i="84"/>
  <c r="P115" i="24" s="1"/>
  <c r="P48" i="84"/>
  <c r="O115" i="24" s="1"/>
  <c r="O114" i="24" s="1"/>
  <c r="N48" i="84"/>
  <c r="M115" i="24" s="1"/>
  <c r="M48" i="84"/>
  <c r="L115" i="24" s="1"/>
  <c r="L48" i="84"/>
  <c r="K48" i="84"/>
  <c r="J115" i="24" s="1"/>
  <c r="J48" i="84"/>
  <c r="I115" i="24" s="1"/>
  <c r="G48" i="84"/>
  <c r="F115" i="24" s="1"/>
  <c r="Y46" i="84"/>
  <c r="W46" i="84"/>
  <c r="S46" i="84"/>
  <c r="Q46" i="84"/>
  <c r="M46" i="84"/>
  <c r="K46" i="84"/>
  <c r="C46" i="84"/>
  <c r="X45" i="84"/>
  <c r="AA45" i="84" s="1"/>
  <c r="AB45" i="84" s="1"/>
  <c r="U45" i="84"/>
  <c r="R45" i="84"/>
  <c r="O45" i="84"/>
  <c r="L45" i="84"/>
  <c r="I45" i="84"/>
  <c r="G45" i="84"/>
  <c r="X44" i="84"/>
  <c r="U44" i="84"/>
  <c r="AA44" i="84" s="1"/>
  <c r="AB44" i="84" s="1"/>
  <c r="R44" i="84"/>
  <c r="O44" i="84"/>
  <c r="L44" i="84"/>
  <c r="I44" i="84"/>
  <c r="G44" i="84"/>
  <c r="X43" i="84"/>
  <c r="AA43" i="84" s="1"/>
  <c r="AB43" i="84" s="1"/>
  <c r="U43" i="84"/>
  <c r="R43" i="84"/>
  <c r="O43" i="84"/>
  <c r="L43" i="84"/>
  <c r="I43" i="84"/>
  <c r="G43" i="84"/>
  <c r="X42" i="84"/>
  <c r="U42" i="84"/>
  <c r="R42" i="84"/>
  <c r="O42" i="84"/>
  <c r="O40" i="84" s="1"/>
  <c r="L42" i="84"/>
  <c r="I42" i="84"/>
  <c r="G42" i="84"/>
  <c r="X41" i="84"/>
  <c r="AA41" i="84" s="1"/>
  <c r="AB41" i="84" s="1"/>
  <c r="U41" i="84"/>
  <c r="R41" i="84"/>
  <c r="R40" i="84" s="1"/>
  <c r="O41" i="84"/>
  <c r="L41" i="84"/>
  <c r="L40" i="84" s="1"/>
  <c r="I41" i="84"/>
  <c r="G41" i="84"/>
  <c r="G40" i="84" s="1"/>
  <c r="Z40" i="84"/>
  <c r="Y113" i="24" s="1"/>
  <c r="Y40" i="84"/>
  <c r="X113" i="24" s="1"/>
  <c r="W40" i="84"/>
  <c r="V113" i="24" s="1"/>
  <c r="V40" i="84"/>
  <c r="U113" i="24" s="1"/>
  <c r="U40" i="84"/>
  <c r="T40" i="84"/>
  <c r="S113" i="24" s="1"/>
  <c r="S40" i="84"/>
  <c r="R113" i="24" s="1"/>
  <c r="Q40" i="84"/>
  <c r="P113" i="24" s="1"/>
  <c r="P40" i="84"/>
  <c r="O113" i="24" s="1"/>
  <c r="N40" i="84"/>
  <c r="M113" i="24" s="1"/>
  <c r="M40" i="84"/>
  <c r="L113" i="24" s="1"/>
  <c r="K40" i="84"/>
  <c r="J113" i="24" s="1"/>
  <c r="J40" i="84"/>
  <c r="I113" i="24" s="1"/>
  <c r="I40" i="84"/>
  <c r="H40" i="84"/>
  <c r="X39" i="84"/>
  <c r="U39" i="84"/>
  <c r="R39" i="84"/>
  <c r="O39" i="84"/>
  <c r="AA39" i="84" s="1"/>
  <c r="AB39" i="84" s="1"/>
  <c r="L39" i="84"/>
  <c r="I39" i="84"/>
  <c r="G39" i="84"/>
  <c r="X38" i="84"/>
  <c r="AA38" i="84" s="1"/>
  <c r="AB38" i="84" s="1"/>
  <c r="U38" i="84"/>
  <c r="R38" i="84"/>
  <c r="R34" i="84" s="1"/>
  <c r="O38" i="84"/>
  <c r="L38" i="84"/>
  <c r="I38" i="84"/>
  <c r="G38" i="84"/>
  <c r="X37" i="84"/>
  <c r="U37" i="84"/>
  <c r="AA37" i="84" s="1"/>
  <c r="AB37" i="84" s="1"/>
  <c r="R37" i="84"/>
  <c r="O37" i="84"/>
  <c r="L37" i="84"/>
  <c r="I37" i="84"/>
  <c r="G37" i="84"/>
  <c r="X36" i="84"/>
  <c r="AA36" i="84" s="1"/>
  <c r="AB36" i="84" s="1"/>
  <c r="U36" i="84"/>
  <c r="R36" i="84"/>
  <c r="O36" i="84"/>
  <c r="L36" i="84"/>
  <c r="I36" i="84"/>
  <c r="G36" i="84"/>
  <c r="G34" i="84" s="1"/>
  <c r="X35" i="84"/>
  <c r="U35" i="84"/>
  <c r="U34" i="84" s="1"/>
  <c r="R35" i="84"/>
  <c r="O35" i="84"/>
  <c r="AA35" i="84" s="1"/>
  <c r="AB35" i="84" s="1"/>
  <c r="L35" i="84"/>
  <c r="I35" i="84"/>
  <c r="I34" i="84" s="1"/>
  <c r="G35" i="84"/>
  <c r="Z34" i="84"/>
  <c r="Y112" i="24" s="1"/>
  <c r="Y34" i="84"/>
  <c r="X112" i="24" s="1"/>
  <c r="X34" i="84"/>
  <c r="W34" i="84"/>
  <c r="V112" i="24" s="1"/>
  <c r="V34" i="84"/>
  <c r="U112" i="24" s="1"/>
  <c r="T34" i="84"/>
  <c r="S112" i="24" s="1"/>
  <c r="S34" i="84"/>
  <c r="R112" i="24" s="1"/>
  <c r="Q34" i="84"/>
  <c r="P112" i="24" s="1"/>
  <c r="P34" i="84"/>
  <c r="O112" i="24" s="1"/>
  <c r="N34" i="84"/>
  <c r="M112" i="24" s="1"/>
  <c r="M34" i="84"/>
  <c r="L112" i="24" s="1"/>
  <c r="L34" i="84"/>
  <c r="K34" i="84"/>
  <c r="J112" i="24" s="1"/>
  <c r="J34" i="84"/>
  <c r="I112" i="24" s="1"/>
  <c r="H34" i="84"/>
  <c r="X33" i="84"/>
  <c r="AA33" i="84" s="1"/>
  <c r="AB33" i="84" s="1"/>
  <c r="U33" i="84"/>
  <c r="R33" i="84"/>
  <c r="O33" i="84"/>
  <c r="L33" i="84"/>
  <c r="I33" i="84"/>
  <c r="G33" i="84"/>
  <c r="X32" i="84"/>
  <c r="U32" i="84"/>
  <c r="R32" i="84"/>
  <c r="O32" i="84"/>
  <c r="AA32" i="84" s="1"/>
  <c r="AB32" i="84" s="1"/>
  <c r="L32" i="84"/>
  <c r="I32" i="84"/>
  <c r="G32" i="84"/>
  <c r="X31" i="84"/>
  <c r="AA31" i="84" s="1"/>
  <c r="AB31" i="84" s="1"/>
  <c r="U31" i="84"/>
  <c r="R31" i="84"/>
  <c r="O31" i="84"/>
  <c r="L31" i="84"/>
  <c r="I31" i="84"/>
  <c r="G31" i="84"/>
  <c r="X30" i="84"/>
  <c r="U30" i="84"/>
  <c r="AA30" i="84" s="1"/>
  <c r="AB30" i="84" s="1"/>
  <c r="R30" i="84"/>
  <c r="O30" i="84"/>
  <c r="L30" i="84"/>
  <c r="I30" i="84"/>
  <c r="I28" i="84" s="1"/>
  <c r="G30" i="84"/>
  <c r="X29" i="84"/>
  <c r="AA29" i="84" s="1"/>
  <c r="AB29" i="84" s="1"/>
  <c r="U29" i="84"/>
  <c r="R29" i="84"/>
  <c r="R28" i="84" s="1"/>
  <c r="O29" i="84"/>
  <c r="L29" i="84"/>
  <c r="L28" i="84" s="1"/>
  <c r="I29" i="84"/>
  <c r="G29" i="84"/>
  <c r="Z28" i="84"/>
  <c r="Y111" i="24" s="1"/>
  <c r="Y28" i="84"/>
  <c r="X111" i="24" s="1"/>
  <c r="W28" i="84"/>
  <c r="V111" i="24" s="1"/>
  <c r="V28" i="84"/>
  <c r="U111" i="24" s="1"/>
  <c r="T28" i="84"/>
  <c r="S111" i="24" s="1"/>
  <c r="S28" i="84"/>
  <c r="R111" i="24" s="1"/>
  <c r="Q28" i="84"/>
  <c r="P111" i="24" s="1"/>
  <c r="P28" i="84"/>
  <c r="O111" i="24" s="1"/>
  <c r="O28" i="84"/>
  <c r="N28" i="84"/>
  <c r="M111" i="24" s="1"/>
  <c r="M28" i="84"/>
  <c r="L111" i="24" s="1"/>
  <c r="K28" i="84"/>
  <c r="J111" i="24" s="1"/>
  <c r="J28" i="84"/>
  <c r="I111" i="24" s="1"/>
  <c r="H28" i="84"/>
  <c r="G28" i="84"/>
  <c r="X27" i="84"/>
  <c r="U27" i="84"/>
  <c r="AA27" i="84" s="1"/>
  <c r="AB27" i="84" s="1"/>
  <c r="R27" i="84"/>
  <c r="O27" i="84"/>
  <c r="L27" i="84"/>
  <c r="I27" i="84"/>
  <c r="G27" i="84"/>
  <c r="X26" i="84"/>
  <c r="X22" i="84" s="1"/>
  <c r="U26" i="84"/>
  <c r="R26" i="84"/>
  <c r="O26" i="84"/>
  <c r="L26" i="84"/>
  <c r="L22" i="84" s="1"/>
  <c r="I26" i="84"/>
  <c r="G26" i="84"/>
  <c r="X25" i="84"/>
  <c r="U25" i="84"/>
  <c r="R25" i="84"/>
  <c r="O25" i="84"/>
  <c r="AA25" i="84" s="1"/>
  <c r="AB25" i="84" s="1"/>
  <c r="L25" i="84"/>
  <c r="I25" i="84"/>
  <c r="G25" i="84"/>
  <c r="X24" i="84"/>
  <c r="AA24" i="84" s="1"/>
  <c r="AB24" i="84" s="1"/>
  <c r="U24" i="84"/>
  <c r="R24" i="84"/>
  <c r="O24" i="84"/>
  <c r="L24" i="84"/>
  <c r="I24" i="84"/>
  <c r="G24" i="84"/>
  <c r="X23" i="84"/>
  <c r="U23" i="84"/>
  <c r="U22" i="84" s="1"/>
  <c r="R23" i="84"/>
  <c r="O23" i="84"/>
  <c r="O22" i="84" s="1"/>
  <c r="L23" i="84"/>
  <c r="I23" i="84"/>
  <c r="I22" i="84" s="1"/>
  <c r="G23" i="84"/>
  <c r="Z22" i="84"/>
  <c r="Y110" i="24" s="1"/>
  <c r="Y22" i="84"/>
  <c r="X110" i="24" s="1"/>
  <c r="W22" i="84"/>
  <c r="V110" i="24" s="1"/>
  <c r="V22" i="84"/>
  <c r="U110" i="24" s="1"/>
  <c r="T22" i="84"/>
  <c r="S110" i="24" s="1"/>
  <c r="S22" i="84"/>
  <c r="R110" i="24" s="1"/>
  <c r="R22" i="84"/>
  <c r="Q22" i="84"/>
  <c r="P110" i="24" s="1"/>
  <c r="P22" i="84"/>
  <c r="O110" i="24" s="1"/>
  <c r="N22" i="84"/>
  <c r="M110" i="24" s="1"/>
  <c r="M22" i="84"/>
  <c r="L110" i="24" s="1"/>
  <c r="K22" i="84"/>
  <c r="J110" i="24" s="1"/>
  <c r="J22" i="84"/>
  <c r="I110" i="24" s="1"/>
  <c r="X21" i="84"/>
  <c r="AA21" i="84" s="1"/>
  <c r="AB21" i="84" s="1"/>
  <c r="U21" i="84"/>
  <c r="R21" i="84"/>
  <c r="O21" i="84"/>
  <c r="L21" i="84"/>
  <c r="I21" i="84"/>
  <c r="G21" i="84"/>
  <c r="X20" i="84"/>
  <c r="AA20" i="84" s="1"/>
  <c r="U20" i="84"/>
  <c r="R20" i="84"/>
  <c r="O20" i="84"/>
  <c r="L20" i="84"/>
  <c r="I20" i="84"/>
  <c r="G20" i="84"/>
  <c r="X19" i="84"/>
  <c r="AA19" i="84" s="1"/>
  <c r="U19" i="84"/>
  <c r="R19" i="84"/>
  <c r="O19" i="84"/>
  <c r="L19" i="84"/>
  <c r="I19" i="84"/>
  <c r="G19" i="84"/>
  <c r="X18" i="84"/>
  <c r="AA18" i="84" s="1"/>
  <c r="U18" i="84"/>
  <c r="R18" i="84"/>
  <c r="O18" i="84"/>
  <c r="L18" i="84"/>
  <c r="I18" i="84"/>
  <c r="G18" i="84"/>
  <c r="X17" i="84"/>
  <c r="U17" i="84"/>
  <c r="U16" i="84" s="1"/>
  <c r="R17" i="84"/>
  <c r="O17" i="84"/>
  <c r="O16" i="84" s="1"/>
  <c r="G108" i="91" s="1"/>
  <c r="I16" i="84"/>
  <c r="G17" i="84"/>
  <c r="G16" i="84" s="1"/>
  <c r="F108" i="87" s="1"/>
  <c r="Z16" i="84"/>
  <c r="Y109" i="24" s="1"/>
  <c r="Y16" i="84"/>
  <c r="X109" i="24" s="1"/>
  <c r="W16" i="84"/>
  <c r="V109" i="24" s="1"/>
  <c r="V108" i="24" s="1"/>
  <c r="V16" i="84"/>
  <c r="U109" i="24" s="1"/>
  <c r="T16" i="84"/>
  <c r="S109" i="24" s="1"/>
  <c r="S16" i="84"/>
  <c r="Q16" i="84"/>
  <c r="P109" i="24" s="1"/>
  <c r="P108" i="24" s="1"/>
  <c r="P16" i="84"/>
  <c r="N16" i="84"/>
  <c r="M109" i="24" s="1"/>
  <c r="M16" i="84"/>
  <c r="L109" i="24" s="1"/>
  <c r="K16" i="84"/>
  <c r="J109" i="24" s="1"/>
  <c r="J108" i="24" s="1"/>
  <c r="J16" i="84"/>
  <c r="I109" i="24" s="1"/>
  <c r="H16" i="84"/>
  <c r="G108" i="32" s="1"/>
  <c r="Z14" i="84"/>
  <c r="Q14" i="84"/>
  <c r="C14" i="84"/>
  <c r="X13" i="84"/>
  <c r="U13" i="84"/>
  <c r="R13" i="84"/>
  <c r="O13" i="84"/>
  <c r="L13" i="84"/>
  <c r="I13" i="84"/>
  <c r="H13" i="84"/>
  <c r="G13" i="84"/>
  <c r="F13" i="84"/>
  <c r="E13" i="84"/>
  <c r="X12" i="84"/>
  <c r="U12" i="84"/>
  <c r="R12" i="84"/>
  <c r="O12" i="84"/>
  <c r="L12" i="84"/>
  <c r="I12" i="84"/>
  <c r="H12" i="84"/>
  <c r="G12" i="84"/>
  <c r="F12" i="84"/>
  <c r="E12" i="84"/>
  <c r="C12" i="84"/>
  <c r="X10" i="84"/>
  <c r="U10" i="84"/>
  <c r="R10" i="84"/>
  <c r="O10" i="84"/>
  <c r="L10" i="84"/>
  <c r="I10" i="84"/>
  <c r="H10" i="84"/>
  <c r="C7" i="84"/>
  <c r="C6" i="84"/>
  <c r="H2" i="84"/>
  <c r="X497" i="20"/>
  <c r="U497" i="20"/>
  <c r="AA497" i="20" s="1"/>
  <c r="AB497" i="20" s="1"/>
  <c r="R497" i="20"/>
  <c r="O497" i="20"/>
  <c r="L497" i="20"/>
  <c r="I497" i="20"/>
  <c r="G497" i="20"/>
  <c r="X496" i="20"/>
  <c r="AA496" i="20" s="1"/>
  <c r="AB496" i="20" s="1"/>
  <c r="U496" i="20"/>
  <c r="R496" i="20"/>
  <c r="O496" i="20"/>
  <c r="L496" i="20"/>
  <c r="I496" i="20"/>
  <c r="G496" i="20"/>
  <c r="X495" i="20"/>
  <c r="AA495" i="20" s="1"/>
  <c r="AB495" i="20" s="1"/>
  <c r="U495" i="20"/>
  <c r="R495" i="20"/>
  <c r="O495" i="20"/>
  <c r="L495" i="20"/>
  <c r="I495" i="20"/>
  <c r="G495" i="20"/>
  <c r="X494" i="20"/>
  <c r="X492" i="20" s="1"/>
  <c r="U494" i="20"/>
  <c r="R494" i="20"/>
  <c r="O494" i="20"/>
  <c r="L494" i="20"/>
  <c r="L492" i="20" s="1"/>
  <c r="I494" i="20"/>
  <c r="G494" i="20"/>
  <c r="G492" i="20" s="1"/>
  <c r="X493" i="20"/>
  <c r="U493" i="20"/>
  <c r="U492" i="20" s="1"/>
  <c r="R493" i="20"/>
  <c r="O493" i="20"/>
  <c r="O492" i="20" s="1"/>
  <c r="L493" i="20"/>
  <c r="I493" i="20"/>
  <c r="I492" i="20" s="1"/>
  <c r="G493" i="20"/>
  <c r="Z492" i="20"/>
  <c r="Y105" i="24" s="1"/>
  <c r="Y492" i="20"/>
  <c r="X105" i="24" s="1"/>
  <c r="W492" i="20"/>
  <c r="V105" i="24" s="1"/>
  <c r="V492" i="20"/>
  <c r="U105" i="24" s="1"/>
  <c r="T492" i="20"/>
  <c r="S105" i="24" s="1"/>
  <c r="S492" i="20"/>
  <c r="R105" i="24" s="1"/>
  <c r="R492" i="20"/>
  <c r="Q492" i="20"/>
  <c r="P105" i="24" s="1"/>
  <c r="P492" i="20"/>
  <c r="O105" i="24" s="1"/>
  <c r="N492" i="20"/>
  <c r="M105" i="24" s="1"/>
  <c r="M492" i="20"/>
  <c r="L105" i="24" s="1"/>
  <c r="K492" i="20"/>
  <c r="J105" i="24" s="1"/>
  <c r="J492" i="20"/>
  <c r="I105" i="24" s="1"/>
  <c r="H492" i="20"/>
  <c r="G104" i="32" s="1"/>
  <c r="X491" i="20"/>
  <c r="U491" i="20"/>
  <c r="R491" i="20"/>
  <c r="O491" i="20"/>
  <c r="AA491" i="20" s="1"/>
  <c r="AB491" i="20" s="1"/>
  <c r="L491" i="20"/>
  <c r="I491" i="20"/>
  <c r="G491" i="20"/>
  <c r="X490" i="20"/>
  <c r="U490" i="20"/>
  <c r="R490" i="20"/>
  <c r="O490" i="20"/>
  <c r="AA490" i="20" s="1"/>
  <c r="AB490" i="20" s="1"/>
  <c r="L490" i="20"/>
  <c r="I490" i="20"/>
  <c r="G490" i="20"/>
  <c r="X489" i="20"/>
  <c r="AA489" i="20" s="1"/>
  <c r="AB489" i="20" s="1"/>
  <c r="U489" i="20"/>
  <c r="R489" i="20"/>
  <c r="O489" i="20"/>
  <c r="L489" i="20"/>
  <c r="I489" i="20"/>
  <c r="G489" i="20"/>
  <c r="X488" i="20"/>
  <c r="AA488" i="20" s="1"/>
  <c r="AB488" i="20" s="1"/>
  <c r="U488" i="20"/>
  <c r="R488" i="20"/>
  <c r="O488" i="20"/>
  <c r="L488" i="20"/>
  <c r="I488" i="20"/>
  <c r="G488" i="20"/>
  <c r="X487" i="20"/>
  <c r="X486" i="20" s="1"/>
  <c r="U487" i="20"/>
  <c r="R487" i="20"/>
  <c r="R486" i="20" s="1"/>
  <c r="O487" i="20"/>
  <c r="L487" i="20"/>
  <c r="L486" i="20" s="1"/>
  <c r="I487" i="20"/>
  <c r="G487" i="20"/>
  <c r="Z486" i="20"/>
  <c r="Y104" i="24" s="1"/>
  <c r="Y486" i="20"/>
  <c r="X104" i="24" s="1"/>
  <c r="W486" i="20"/>
  <c r="V104" i="24" s="1"/>
  <c r="V486" i="20"/>
  <c r="U104" i="24" s="1"/>
  <c r="U486" i="20"/>
  <c r="T486" i="20"/>
  <c r="S104" i="24" s="1"/>
  <c r="S486" i="20"/>
  <c r="R104" i="24" s="1"/>
  <c r="Q486" i="20"/>
  <c r="P104" i="24" s="1"/>
  <c r="P486" i="20"/>
  <c r="O104" i="24" s="1"/>
  <c r="O486" i="20"/>
  <c r="N486" i="20"/>
  <c r="M104" i="24" s="1"/>
  <c r="M486" i="20"/>
  <c r="L104" i="24" s="1"/>
  <c r="K486" i="20"/>
  <c r="J104" i="24" s="1"/>
  <c r="J486" i="20"/>
  <c r="I104" i="24" s="1"/>
  <c r="I486" i="20"/>
  <c r="H486" i="20"/>
  <c r="G103" i="32" s="1"/>
  <c r="G486" i="20"/>
  <c r="X485" i="20"/>
  <c r="AA485" i="20" s="1"/>
  <c r="AB485" i="20" s="1"/>
  <c r="U485" i="20"/>
  <c r="R485" i="20"/>
  <c r="O485" i="20"/>
  <c r="L485" i="20"/>
  <c r="I485" i="20"/>
  <c r="G485" i="20"/>
  <c r="X484" i="20"/>
  <c r="U484" i="20"/>
  <c r="AA484" i="20" s="1"/>
  <c r="AB484" i="20" s="1"/>
  <c r="R484" i="20"/>
  <c r="O484" i="20"/>
  <c r="L484" i="20"/>
  <c r="I484" i="20"/>
  <c r="G484" i="20"/>
  <c r="X483" i="20"/>
  <c r="X480" i="20" s="1"/>
  <c r="U483" i="20"/>
  <c r="R483" i="20"/>
  <c r="O483" i="20"/>
  <c r="L483" i="20"/>
  <c r="L480" i="20" s="1"/>
  <c r="I483" i="20"/>
  <c r="G483" i="20"/>
  <c r="G480" i="20" s="1"/>
  <c r="X482" i="20"/>
  <c r="U482" i="20"/>
  <c r="R482" i="20"/>
  <c r="O482" i="20"/>
  <c r="AA482" i="20" s="1"/>
  <c r="AB482" i="20" s="1"/>
  <c r="L482" i="20"/>
  <c r="I482" i="20"/>
  <c r="G482" i="20"/>
  <c r="X481" i="20"/>
  <c r="U481" i="20"/>
  <c r="U480" i="20" s="1"/>
  <c r="R481" i="20"/>
  <c r="O481" i="20"/>
  <c r="O480" i="20" s="1"/>
  <c r="L481" i="20"/>
  <c r="I481" i="20"/>
  <c r="I480" i="20" s="1"/>
  <c r="G481" i="20"/>
  <c r="Z480" i="20"/>
  <c r="Y103" i="24" s="1"/>
  <c r="Y480" i="20"/>
  <c r="X103" i="24" s="1"/>
  <c r="W480" i="20"/>
  <c r="V103" i="24" s="1"/>
  <c r="V480" i="20"/>
  <c r="U103" i="24" s="1"/>
  <c r="T480" i="20"/>
  <c r="S103" i="24" s="1"/>
  <c r="S480" i="20"/>
  <c r="R103" i="24" s="1"/>
  <c r="R480" i="20"/>
  <c r="Q480" i="20"/>
  <c r="P103" i="24" s="1"/>
  <c r="P480" i="20"/>
  <c r="O103" i="24" s="1"/>
  <c r="N480" i="20"/>
  <c r="M103" i="24" s="1"/>
  <c r="M480" i="20"/>
  <c r="L103" i="24" s="1"/>
  <c r="K480" i="20"/>
  <c r="J103" i="24" s="1"/>
  <c r="J480" i="20"/>
  <c r="I103" i="24" s="1"/>
  <c r="H480" i="20"/>
  <c r="G102" i="32" s="1"/>
  <c r="X479" i="20"/>
  <c r="U479" i="20"/>
  <c r="R479" i="20"/>
  <c r="O479" i="20"/>
  <c r="O474" i="20" s="1"/>
  <c r="L479" i="20"/>
  <c r="I479" i="20"/>
  <c r="G479" i="20"/>
  <c r="X478" i="20"/>
  <c r="AA478" i="20" s="1"/>
  <c r="AB478" i="20" s="1"/>
  <c r="U478" i="20"/>
  <c r="R478" i="20"/>
  <c r="O478" i="20"/>
  <c r="L478" i="20"/>
  <c r="I478" i="20"/>
  <c r="G478" i="20"/>
  <c r="G474" i="20" s="1"/>
  <c r="X477" i="20"/>
  <c r="U477" i="20"/>
  <c r="AA477" i="20" s="1"/>
  <c r="AB477" i="20" s="1"/>
  <c r="R477" i="20"/>
  <c r="O477" i="20"/>
  <c r="L477" i="20"/>
  <c r="I477" i="20"/>
  <c r="G477" i="20"/>
  <c r="X476" i="20"/>
  <c r="AA476" i="20" s="1"/>
  <c r="AB476" i="20" s="1"/>
  <c r="U476" i="20"/>
  <c r="R476" i="20"/>
  <c r="O476" i="20"/>
  <c r="L476" i="20"/>
  <c r="I476" i="20"/>
  <c r="G476" i="20"/>
  <c r="X475" i="20"/>
  <c r="AA475" i="20" s="1"/>
  <c r="AB475" i="20" s="1"/>
  <c r="U475" i="20"/>
  <c r="R475" i="20"/>
  <c r="R474" i="20" s="1"/>
  <c r="O475" i="20"/>
  <c r="L475" i="20"/>
  <c r="L474" i="20" s="1"/>
  <c r="I475" i="20"/>
  <c r="G475" i="20"/>
  <c r="Z474" i="20"/>
  <c r="Y102" i="24" s="1"/>
  <c r="Y474" i="20"/>
  <c r="X102" i="24" s="1"/>
  <c r="W474" i="20"/>
  <c r="V102" i="24" s="1"/>
  <c r="V474" i="20"/>
  <c r="U102" i="24" s="1"/>
  <c r="U474" i="20"/>
  <c r="T474" i="20"/>
  <c r="S102" i="24" s="1"/>
  <c r="S474" i="20"/>
  <c r="R102" i="24" s="1"/>
  <c r="Q474" i="20"/>
  <c r="P102" i="24" s="1"/>
  <c r="P474" i="20"/>
  <c r="O102" i="24" s="1"/>
  <c r="N474" i="20"/>
  <c r="M102" i="24" s="1"/>
  <c r="M474" i="20"/>
  <c r="L102" i="24" s="1"/>
  <c r="K474" i="20"/>
  <c r="J102" i="24" s="1"/>
  <c r="J474" i="20"/>
  <c r="I102" i="24" s="1"/>
  <c r="I474" i="20"/>
  <c r="H474" i="20"/>
  <c r="G102" i="24" s="1"/>
  <c r="X473" i="20"/>
  <c r="AA473" i="20" s="1"/>
  <c r="AB473" i="20" s="1"/>
  <c r="U473" i="20"/>
  <c r="R473" i="20"/>
  <c r="O473" i="20"/>
  <c r="L473" i="20"/>
  <c r="I473" i="20"/>
  <c r="G473" i="20"/>
  <c r="X472" i="20"/>
  <c r="X468" i="20" s="1"/>
  <c r="U472" i="20"/>
  <c r="R472" i="20"/>
  <c r="O472" i="20"/>
  <c r="L472" i="20"/>
  <c r="L468" i="20" s="1"/>
  <c r="I472" i="20"/>
  <c r="G472" i="20"/>
  <c r="G468" i="20" s="1"/>
  <c r="X471" i="20"/>
  <c r="U471" i="20"/>
  <c r="R471" i="20"/>
  <c r="O471" i="20"/>
  <c r="AA471" i="20" s="1"/>
  <c r="AB471" i="20" s="1"/>
  <c r="L471" i="20"/>
  <c r="I471" i="20"/>
  <c r="G471" i="20"/>
  <c r="X470" i="20"/>
  <c r="U470" i="20"/>
  <c r="R470" i="20"/>
  <c r="O470" i="20"/>
  <c r="AA470" i="20" s="1"/>
  <c r="AB470" i="20" s="1"/>
  <c r="L470" i="20"/>
  <c r="I470" i="20"/>
  <c r="G470" i="20"/>
  <c r="X469" i="20"/>
  <c r="U469" i="20"/>
  <c r="U468" i="20" s="1"/>
  <c r="R469" i="20"/>
  <c r="O469" i="20"/>
  <c r="O468" i="20" s="1"/>
  <c r="L469" i="20"/>
  <c r="I469" i="20"/>
  <c r="I468" i="20" s="1"/>
  <c r="G469" i="20"/>
  <c r="Z468" i="20"/>
  <c r="Y101" i="24" s="1"/>
  <c r="Y100" i="24" s="1"/>
  <c r="Y468" i="20"/>
  <c r="X101" i="24" s="1"/>
  <c r="W468" i="20"/>
  <c r="V101" i="24" s="1"/>
  <c r="V468" i="20"/>
  <c r="U101" i="24" s="1"/>
  <c r="U100" i="24" s="1"/>
  <c r="T468" i="20"/>
  <c r="S101" i="24" s="1"/>
  <c r="S100" i="24" s="1"/>
  <c r="S468" i="20"/>
  <c r="R101" i="24" s="1"/>
  <c r="R468" i="20"/>
  <c r="Q468" i="20"/>
  <c r="P101" i="24" s="1"/>
  <c r="P468" i="20"/>
  <c r="O101" i="24" s="1"/>
  <c r="O100" i="24" s="1"/>
  <c r="N468" i="20"/>
  <c r="M101" i="24" s="1"/>
  <c r="M100" i="24" s="1"/>
  <c r="M468" i="20"/>
  <c r="L101" i="24" s="1"/>
  <c r="K468" i="20"/>
  <c r="J101" i="24" s="1"/>
  <c r="J468" i="20"/>
  <c r="I101" i="24" s="1"/>
  <c r="I100" i="24" s="1"/>
  <c r="H468" i="20"/>
  <c r="Z466" i="20"/>
  <c r="V466" i="20"/>
  <c r="T466" i="20"/>
  <c r="P466" i="20"/>
  <c r="N466" i="20"/>
  <c r="J466" i="20"/>
  <c r="C466" i="20"/>
  <c r="X465" i="20"/>
  <c r="AA465" i="20" s="1"/>
  <c r="AB465" i="20" s="1"/>
  <c r="U465" i="20"/>
  <c r="R465" i="20"/>
  <c r="O465" i="20"/>
  <c r="L465" i="20"/>
  <c r="I465" i="20"/>
  <c r="G465" i="20"/>
  <c r="X464" i="20"/>
  <c r="U464" i="20"/>
  <c r="AA464" i="20" s="1"/>
  <c r="AB464" i="20" s="1"/>
  <c r="R464" i="20"/>
  <c r="O464" i="20"/>
  <c r="L464" i="20"/>
  <c r="I464" i="20"/>
  <c r="G464" i="20"/>
  <c r="X463" i="20"/>
  <c r="AA463" i="20" s="1"/>
  <c r="AB463" i="20" s="1"/>
  <c r="U463" i="20"/>
  <c r="R463" i="20"/>
  <c r="O463" i="20"/>
  <c r="L463" i="20"/>
  <c r="I463" i="20"/>
  <c r="G463" i="20"/>
  <c r="X462" i="20"/>
  <c r="U462" i="20"/>
  <c r="R462" i="20"/>
  <c r="O462" i="20"/>
  <c r="O460" i="20" s="1"/>
  <c r="L462" i="20"/>
  <c r="I462" i="20"/>
  <c r="G462" i="20"/>
  <c r="X461" i="20"/>
  <c r="AA461" i="20" s="1"/>
  <c r="AB461" i="20" s="1"/>
  <c r="U461" i="20"/>
  <c r="R461" i="20"/>
  <c r="R460" i="20" s="1"/>
  <c r="O461" i="20"/>
  <c r="L461" i="20"/>
  <c r="L460" i="20" s="1"/>
  <c r="I461" i="20"/>
  <c r="G461" i="20"/>
  <c r="G460" i="20" s="1"/>
  <c r="Z460" i="20"/>
  <c r="Y99" i="24" s="1"/>
  <c r="Y460" i="20"/>
  <c r="X99" i="24" s="1"/>
  <c r="W460" i="20"/>
  <c r="V99" i="24" s="1"/>
  <c r="V460" i="20"/>
  <c r="U99" i="24" s="1"/>
  <c r="U460" i="20"/>
  <c r="T460" i="20"/>
  <c r="S99" i="24" s="1"/>
  <c r="S460" i="20"/>
  <c r="R99" i="24" s="1"/>
  <c r="Q460" i="20"/>
  <c r="P99" i="24" s="1"/>
  <c r="P460" i="20"/>
  <c r="O99" i="24" s="1"/>
  <c r="N460" i="20"/>
  <c r="M99" i="24" s="1"/>
  <c r="M460" i="20"/>
  <c r="L99" i="24" s="1"/>
  <c r="K460" i="20"/>
  <c r="J99" i="24" s="1"/>
  <c r="J460" i="20"/>
  <c r="I99" i="24" s="1"/>
  <c r="I460" i="20"/>
  <c r="H460" i="20"/>
  <c r="X459" i="20"/>
  <c r="U459" i="20"/>
  <c r="R459" i="20"/>
  <c r="O459" i="20"/>
  <c r="AA459" i="20" s="1"/>
  <c r="AB459" i="20" s="1"/>
  <c r="L459" i="20"/>
  <c r="I459" i="20"/>
  <c r="G459" i="20"/>
  <c r="X458" i="20"/>
  <c r="AA458" i="20" s="1"/>
  <c r="AB458" i="20" s="1"/>
  <c r="U458" i="20"/>
  <c r="R458" i="20"/>
  <c r="R454" i="20" s="1"/>
  <c r="O458" i="20"/>
  <c r="L458" i="20"/>
  <c r="I458" i="20"/>
  <c r="G458" i="20"/>
  <c r="X457" i="20"/>
  <c r="U457" i="20"/>
  <c r="AA457" i="20" s="1"/>
  <c r="AB457" i="20" s="1"/>
  <c r="R457" i="20"/>
  <c r="O457" i="20"/>
  <c r="L457" i="20"/>
  <c r="I457" i="20"/>
  <c r="G457" i="20"/>
  <c r="X456" i="20"/>
  <c r="AA456" i="20" s="1"/>
  <c r="AB456" i="20" s="1"/>
  <c r="U456" i="20"/>
  <c r="R456" i="20"/>
  <c r="O456" i="20"/>
  <c r="L456" i="20"/>
  <c r="I456" i="20"/>
  <c r="G456" i="20"/>
  <c r="G454" i="20" s="1"/>
  <c r="X455" i="20"/>
  <c r="U455" i="20"/>
  <c r="U454" i="20" s="1"/>
  <c r="R455" i="20"/>
  <c r="O455" i="20"/>
  <c r="AA455" i="20" s="1"/>
  <c r="AB455" i="20" s="1"/>
  <c r="L455" i="20"/>
  <c r="I455" i="20"/>
  <c r="I454" i="20" s="1"/>
  <c r="G455" i="20"/>
  <c r="Z454" i="20"/>
  <c r="Y98" i="24" s="1"/>
  <c r="Y454" i="20"/>
  <c r="X98" i="24" s="1"/>
  <c r="X454" i="20"/>
  <c r="W454" i="20"/>
  <c r="V98" i="24" s="1"/>
  <c r="V454" i="20"/>
  <c r="U98" i="24" s="1"/>
  <c r="T454" i="20"/>
  <c r="S98" i="24" s="1"/>
  <c r="S454" i="20"/>
  <c r="R98" i="24" s="1"/>
  <c r="Q454" i="20"/>
  <c r="P98" i="24" s="1"/>
  <c r="P454" i="20"/>
  <c r="O98" i="24" s="1"/>
  <c r="N454" i="20"/>
  <c r="M98" i="24" s="1"/>
  <c r="M454" i="20"/>
  <c r="L98" i="24" s="1"/>
  <c r="L454" i="20"/>
  <c r="K454" i="20"/>
  <c r="J98" i="24" s="1"/>
  <c r="J454" i="20"/>
  <c r="I98" i="24" s="1"/>
  <c r="H454" i="20"/>
  <c r="X453" i="20"/>
  <c r="AA453" i="20" s="1"/>
  <c r="AB453" i="20" s="1"/>
  <c r="U453" i="20"/>
  <c r="R453" i="20"/>
  <c r="O453" i="20"/>
  <c r="L453" i="20"/>
  <c r="I453" i="20"/>
  <c r="G453" i="20"/>
  <c r="X452" i="20"/>
  <c r="U452" i="20"/>
  <c r="R452" i="20"/>
  <c r="O452" i="20"/>
  <c r="AA452" i="20" s="1"/>
  <c r="AB452" i="20" s="1"/>
  <c r="L452" i="20"/>
  <c r="I452" i="20"/>
  <c r="G452" i="20"/>
  <c r="X451" i="20"/>
  <c r="AA451" i="20" s="1"/>
  <c r="AB451" i="20" s="1"/>
  <c r="U451" i="20"/>
  <c r="R451" i="20"/>
  <c r="O451" i="20"/>
  <c r="L451" i="20"/>
  <c r="I451" i="20"/>
  <c r="G451" i="20"/>
  <c r="X450" i="20"/>
  <c r="U450" i="20"/>
  <c r="AA450" i="20" s="1"/>
  <c r="AB450" i="20" s="1"/>
  <c r="R450" i="20"/>
  <c r="O450" i="20"/>
  <c r="L450" i="20"/>
  <c r="I450" i="20"/>
  <c r="I448" i="20" s="1"/>
  <c r="G450" i="20"/>
  <c r="X449" i="20"/>
  <c r="AA449" i="20" s="1"/>
  <c r="AB449" i="20" s="1"/>
  <c r="U449" i="20"/>
  <c r="R449" i="20"/>
  <c r="R448" i="20" s="1"/>
  <c r="O449" i="20"/>
  <c r="L449" i="20"/>
  <c r="L448" i="20" s="1"/>
  <c r="I449" i="20"/>
  <c r="G449" i="20"/>
  <c r="Z448" i="20"/>
  <c r="Y97" i="24" s="1"/>
  <c r="Y448" i="20"/>
  <c r="X97" i="24" s="1"/>
  <c r="W448" i="20"/>
  <c r="V97" i="24" s="1"/>
  <c r="V448" i="20"/>
  <c r="U97" i="24" s="1"/>
  <c r="T448" i="20"/>
  <c r="S97" i="24" s="1"/>
  <c r="S448" i="20"/>
  <c r="R97" i="24" s="1"/>
  <c r="Q448" i="20"/>
  <c r="P97" i="24" s="1"/>
  <c r="P448" i="20"/>
  <c r="O97" i="24" s="1"/>
  <c r="O448" i="20"/>
  <c r="N448" i="20"/>
  <c r="M97" i="24" s="1"/>
  <c r="M448" i="20"/>
  <c r="L97" i="24" s="1"/>
  <c r="K448" i="20"/>
  <c r="J97" i="24" s="1"/>
  <c r="J448" i="20"/>
  <c r="I97" i="24" s="1"/>
  <c r="H448" i="20"/>
  <c r="G448" i="20"/>
  <c r="X447" i="20"/>
  <c r="U447" i="20"/>
  <c r="AA447" i="20" s="1"/>
  <c r="AB447" i="20" s="1"/>
  <c r="R447" i="20"/>
  <c r="O447" i="20"/>
  <c r="L447" i="20"/>
  <c r="I447" i="20"/>
  <c r="G447" i="20"/>
  <c r="X446" i="20"/>
  <c r="X442" i="20" s="1"/>
  <c r="U446" i="20"/>
  <c r="R446" i="20"/>
  <c r="O446" i="20"/>
  <c r="L446" i="20"/>
  <c r="L442" i="20" s="1"/>
  <c r="I446" i="20"/>
  <c r="G446" i="20"/>
  <c r="X445" i="20"/>
  <c r="U445" i="20"/>
  <c r="R445" i="20"/>
  <c r="O445" i="20"/>
  <c r="AA445" i="20" s="1"/>
  <c r="AB445" i="20" s="1"/>
  <c r="L445" i="20"/>
  <c r="I445" i="20"/>
  <c r="G445" i="20"/>
  <c r="X444" i="20"/>
  <c r="AA444" i="20" s="1"/>
  <c r="AB444" i="20" s="1"/>
  <c r="U444" i="20"/>
  <c r="R444" i="20"/>
  <c r="O444" i="20"/>
  <c r="L444" i="20"/>
  <c r="I444" i="20"/>
  <c r="G444" i="20"/>
  <c r="G442" i="20" s="1"/>
  <c r="X443" i="20"/>
  <c r="U443" i="20"/>
  <c r="AA443" i="20" s="1"/>
  <c r="AB443" i="20" s="1"/>
  <c r="R443" i="20"/>
  <c r="O443" i="20"/>
  <c r="O442" i="20" s="1"/>
  <c r="L443" i="20"/>
  <c r="I443" i="20"/>
  <c r="I442" i="20" s="1"/>
  <c r="G443" i="20"/>
  <c r="Z442" i="20"/>
  <c r="Y96" i="24" s="1"/>
  <c r="Y442" i="20"/>
  <c r="X96" i="24" s="1"/>
  <c r="W442" i="20"/>
  <c r="V96" i="24" s="1"/>
  <c r="V442" i="20"/>
  <c r="U96" i="24" s="1"/>
  <c r="T442" i="20"/>
  <c r="S96" i="24" s="1"/>
  <c r="S442" i="20"/>
  <c r="R96" i="24" s="1"/>
  <c r="R442" i="20"/>
  <c r="Q442" i="20"/>
  <c r="P96" i="24" s="1"/>
  <c r="P442" i="20"/>
  <c r="O96" i="24" s="1"/>
  <c r="N442" i="20"/>
  <c r="M96" i="24" s="1"/>
  <c r="M442" i="20"/>
  <c r="L96" i="24" s="1"/>
  <c r="K442" i="20"/>
  <c r="J96" i="24" s="1"/>
  <c r="J442" i="20"/>
  <c r="I96" i="24" s="1"/>
  <c r="H442" i="20"/>
  <c r="H434" i="20" s="1"/>
  <c r="X441" i="20"/>
  <c r="AA441" i="20" s="1"/>
  <c r="AB441" i="20" s="1"/>
  <c r="U441" i="20"/>
  <c r="R441" i="20"/>
  <c r="O441" i="20"/>
  <c r="L441" i="20"/>
  <c r="I441" i="20"/>
  <c r="G441" i="20"/>
  <c r="X440" i="20"/>
  <c r="U440" i="20"/>
  <c r="AA440" i="20" s="1"/>
  <c r="AB440" i="20" s="1"/>
  <c r="R440" i="20"/>
  <c r="O440" i="20"/>
  <c r="L440" i="20"/>
  <c r="I440" i="20"/>
  <c r="G440" i="20"/>
  <c r="X439" i="20"/>
  <c r="AA439" i="20" s="1"/>
  <c r="AB439" i="20" s="1"/>
  <c r="U439" i="20"/>
  <c r="R439" i="20"/>
  <c r="O439" i="20"/>
  <c r="L439" i="20"/>
  <c r="I439" i="20"/>
  <c r="G439" i="20"/>
  <c r="X438" i="20"/>
  <c r="U438" i="20"/>
  <c r="R438" i="20"/>
  <c r="O438" i="20"/>
  <c r="O436" i="20" s="1"/>
  <c r="L438" i="20"/>
  <c r="I438" i="20"/>
  <c r="G438" i="20"/>
  <c r="X437" i="20"/>
  <c r="AA437" i="20" s="1"/>
  <c r="AB437" i="20" s="1"/>
  <c r="U437" i="20"/>
  <c r="R437" i="20"/>
  <c r="R436" i="20" s="1"/>
  <c r="O437" i="20"/>
  <c r="L437" i="20"/>
  <c r="L436" i="20" s="1"/>
  <c r="I437" i="20"/>
  <c r="G437" i="20"/>
  <c r="G436" i="20" s="1"/>
  <c r="Z436" i="20"/>
  <c r="Y95" i="24" s="1"/>
  <c r="Y436" i="20"/>
  <c r="X95" i="24" s="1"/>
  <c r="X94" i="24" s="1"/>
  <c r="W436" i="20"/>
  <c r="V95" i="24" s="1"/>
  <c r="V436" i="20"/>
  <c r="U95" i="24" s="1"/>
  <c r="U436" i="20"/>
  <c r="T436" i="20"/>
  <c r="S95" i="24" s="1"/>
  <c r="S436" i="20"/>
  <c r="R95" i="24" s="1"/>
  <c r="Q436" i="20"/>
  <c r="P95" i="24" s="1"/>
  <c r="P94" i="24" s="1"/>
  <c r="P436" i="20"/>
  <c r="O95" i="24" s="1"/>
  <c r="N436" i="20"/>
  <c r="M95" i="24" s="1"/>
  <c r="M436" i="20"/>
  <c r="L95" i="24" s="1"/>
  <c r="L94" i="24" s="1"/>
  <c r="K436" i="20"/>
  <c r="J95" i="24" s="1"/>
  <c r="J436" i="20"/>
  <c r="I95" i="24" s="1"/>
  <c r="I436" i="20"/>
  <c r="H436" i="20"/>
  <c r="W434" i="20"/>
  <c r="S434" i="20"/>
  <c r="K434" i="20"/>
  <c r="C434" i="20"/>
  <c r="X433" i="20"/>
  <c r="AA433" i="20" s="1"/>
  <c r="AB433" i="20" s="1"/>
  <c r="U433" i="20"/>
  <c r="R433" i="20"/>
  <c r="O433" i="20"/>
  <c r="L433" i="20"/>
  <c r="I433" i="20"/>
  <c r="G433" i="20"/>
  <c r="X432" i="20"/>
  <c r="U432" i="20"/>
  <c r="R432" i="20"/>
  <c r="O432" i="20"/>
  <c r="AA432" i="20" s="1"/>
  <c r="AB432" i="20" s="1"/>
  <c r="L432" i="20"/>
  <c r="I432" i="20"/>
  <c r="G432" i="20"/>
  <c r="X431" i="20"/>
  <c r="AA431" i="20" s="1"/>
  <c r="AB431" i="20" s="1"/>
  <c r="U431" i="20"/>
  <c r="R431" i="20"/>
  <c r="O431" i="20"/>
  <c r="L431" i="20"/>
  <c r="I431" i="20"/>
  <c r="G431" i="20"/>
  <c r="X430" i="20"/>
  <c r="U430" i="20"/>
  <c r="AA430" i="20" s="1"/>
  <c r="AB430" i="20" s="1"/>
  <c r="R430" i="20"/>
  <c r="O430" i="20"/>
  <c r="L430" i="20"/>
  <c r="I430" i="20"/>
  <c r="I428" i="20" s="1"/>
  <c r="G430" i="20"/>
  <c r="X429" i="20"/>
  <c r="AA429" i="20" s="1"/>
  <c r="AB429" i="20" s="1"/>
  <c r="U429" i="20"/>
  <c r="R429" i="20"/>
  <c r="R428" i="20" s="1"/>
  <c r="O429" i="20"/>
  <c r="L429" i="20"/>
  <c r="L428" i="20" s="1"/>
  <c r="I429" i="20"/>
  <c r="G429" i="20"/>
  <c r="Z428" i="20"/>
  <c r="Y93" i="24" s="1"/>
  <c r="Y428" i="20"/>
  <c r="X93" i="24" s="1"/>
  <c r="W428" i="20"/>
  <c r="V93" i="24" s="1"/>
  <c r="V428" i="20"/>
  <c r="U93" i="24" s="1"/>
  <c r="T428" i="20"/>
  <c r="S93" i="24" s="1"/>
  <c r="S428" i="20"/>
  <c r="R93" i="24" s="1"/>
  <c r="Q428" i="20"/>
  <c r="P93" i="24" s="1"/>
  <c r="P428" i="20"/>
  <c r="O93" i="24" s="1"/>
  <c r="O428" i="20"/>
  <c r="N428" i="20"/>
  <c r="M93" i="24" s="1"/>
  <c r="M428" i="20"/>
  <c r="L93" i="24" s="1"/>
  <c r="K428" i="20"/>
  <c r="J93" i="24" s="1"/>
  <c r="J428" i="20"/>
  <c r="I93" i="24" s="1"/>
  <c r="H428" i="20"/>
  <c r="G428" i="20"/>
  <c r="X427" i="20"/>
  <c r="U427" i="20"/>
  <c r="AA427" i="20" s="1"/>
  <c r="AB427" i="20" s="1"/>
  <c r="R427" i="20"/>
  <c r="O427" i="20"/>
  <c r="L427" i="20"/>
  <c r="I427" i="20"/>
  <c r="G427" i="20"/>
  <c r="X426" i="20"/>
  <c r="X422" i="20" s="1"/>
  <c r="U426" i="20"/>
  <c r="R426" i="20"/>
  <c r="O426" i="20"/>
  <c r="L426" i="20"/>
  <c r="L422" i="20" s="1"/>
  <c r="I426" i="20"/>
  <c r="G426" i="20"/>
  <c r="X425" i="20"/>
  <c r="U425" i="20"/>
  <c r="R425" i="20"/>
  <c r="O425" i="20"/>
  <c r="AA425" i="20" s="1"/>
  <c r="AB425" i="20" s="1"/>
  <c r="L425" i="20"/>
  <c r="I425" i="20"/>
  <c r="G425" i="20"/>
  <c r="X424" i="20"/>
  <c r="AA424" i="20" s="1"/>
  <c r="AB424" i="20" s="1"/>
  <c r="U424" i="20"/>
  <c r="R424" i="20"/>
  <c r="O424" i="20"/>
  <c r="L424" i="20"/>
  <c r="I424" i="20"/>
  <c r="G424" i="20"/>
  <c r="G422" i="20" s="1"/>
  <c r="X423" i="20"/>
  <c r="U423" i="20"/>
  <c r="AA423" i="20" s="1"/>
  <c r="AB423" i="20" s="1"/>
  <c r="R423" i="20"/>
  <c r="O423" i="20"/>
  <c r="O422" i="20" s="1"/>
  <c r="L423" i="20"/>
  <c r="I423" i="20"/>
  <c r="I422" i="20" s="1"/>
  <c r="G423" i="20"/>
  <c r="Z422" i="20"/>
  <c r="Y92" i="24" s="1"/>
  <c r="Y422" i="20"/>
  <c r="X92" i="24" s="1"/>
  <c r="W422" i="20"/>
  <c r="V92" i="24" s="1"/>
  <c r="V422" i="20"/>
  <c r="U92" i="24" s="1"/>
  <c r="T422" i="20"/>
  <c r="S92" i="24" s="1"/>
  <c r="S422" i="20"/>
  <c r="R92" i="24" s="1"/>
  <c r="R422" i="20"/>
  <c r="Q422" i="20"/>
  <c r="P92" i="24" s="1"/>
  <c r="P422" i="20"/>
  <c r="O92" i="24" s="1"/>
  <c r="N422" i="20"/>
  <c r="M92" i="24" s="1"/>
  <c r="M422" i="20"/>
  <c r="L92" i="24" s="1"/>
  <c r="K422" i="20"/>
  <c r="J92" i="24" s="1"/>
  <c r="J422" i="20"/>
  <c r="I92" i="24" s="1"/>
  <c r="H422" i="20"/>
  <c r="X421" i="20"/>
  <c r="AA421" i="20" s="1"/>
  <c r="AB421" i="20" s="1"/>
  <c r="U421" i="20"/>
  <c r="R421" i="20"/>
  <c r="O421" i="20"/>
  <c r="L421" i="20"/>
  <c r="I421" i="20"/>
  <c r="G421" i="20"/>
  <c r="X420" i="20"/>
  <c r="U420" i="20"/>
  <c r="AA420" i="20" s="1"/>
  <c r="AB420" i="20" s="1"/>
  <c r="R420" i="20"/>
  <c r="O420" i="20"/>
  <c r="L420" i="20"/>
  <c r="I420" i="20"/>
  <c r="G420" i="20"/>
  <c r="X419" i="20"/>
  <c r="AA419" i="20" s="1"/>
  <c r="AB419" i="20" s="1"/>
  <c r="U419" i="20"/>
  <c r="R419" i="20"/>
  <c r="O419" i="20"/>
  <c r="L419" i="20"/>
  <c r="I419" i="20"/>
  <c r="G419" i="20"/>
  <c r="X418" i="20"/>
  <c r="U418" i="20"/>
  <c r="R418" i="20"/>
  <c r="O418" i="20"/>
  <c r="O416" i="20" s="1"/>
  <c r="L418" i="20"/>
  <c r="I418" i="20"/>
  <c r="G418" i="20"/>
  <c r="X417" i="20"/>
  <c r="AA417" i="20" s="1"/>
  <c r="AB417" i="20" s="1"/>
  <c r="U417" i="20"/>
  <c r="R417" i="20"/>
  <c r="R416" i="20" s="1"/>
  <c r="O417" i="20"/>
  <c r="L417" i="20"/>
  <c r="L416" i="20" s="1"/>
  <c r="I417" i="20"/>
  <c r="G417" i="20"/>
  <c r="G416" i="20" s="1"/>
  <c r="Z416" i="20"/>
  <c r="Y91" i="24" s="1"/>
  <c r="Y416" i="20"/>
  <c r="X91" i="24" s="1"/>
  <c r="W416" i="20"/>
  <c r="V91" i="24" s="1"/>
  <c r="V416" i="20"/>
  <c r="U91" i="24" s="1"/>
  <c r="U416" i="20"/>
  <c r="T416" i="20"/>
  <c r="S91" i="24" s="1"/>
  <c r="S416" i="20"/>
  <c r="R91" i="24" s="1"/>
  <c r="Q416" i="20"/>
  <c r="P91" i="24" s="1"/>
  <c r="P416" i="20"/>
  <c r="O91" i="24" s="1"/>
  <c r="N416" i="20"/>
  <c r="M91" i="24" s="1"/>
  <c r="M416" i="20"/>
  <c r="L91" i="24" s="1"/>
  <c r="K416" i="20"/>
  <c r="J91" i="24" s="1"/>
  <c r="J416" i="20"/>
  <c r="I91" i="24" s="1"/>
  <c r="I416" i="20"/>
  <c r="H416" i="20"/>
  <c r="X415" i="20"/>
  <c r="U415" i="20"/>
  <c r="R415" i="20"/>
  <c r="O415" i="20"/>
  <c r="AA415" i="20" s="1"/>
  <c r="AB415" i="20" s="1"/>
  <c r="L415" i="20"/>
  <c r="I415" i="20"/>
  <c r="G415" i="20"/>
  <c r="X414" i="20"/>
  <c r="AA414" i="20" s="1"/>
  <c r="AB414" i="20" s="1"/>
  <c r="U414" i="20"/>
  <c r="R414" i="20"/>
  <c r="R410" i="20" s="1"/>
  <c r="O414" i="20"/>
  <c r="L414" i="20"/>
  <c r="I414" i="20"/>
  <c r="G414" i="20"/>
  <c r="X413" i="20"/>
  <c r="U413" i="20"/>
  <c r="AA413" i="20" s="1"/>
  <c r="AB413" i="20" s="1"/>
  <c r="R413" i="20"/>
  <c r="O413" i="20"/>
  <c r="L413" i="20"/>
  <c r="I413" i="20"/>
  <c r="G413" i="20"/>
  <c r="X412" i="20"/>
  <c r="AA412" i="20" s="1"/>
  <c r="AB412" i="20" s="1"/>
  <c r="U412" i="20"/>
  <c r="R412" i="20"/>
  <c r="O412" i="20"/>
  <c r="L412" i="20"/>
  <c r="I412" i="20"/>
  <c r="G412" i="20"/>
  <c r="G410" i="20" s="1"/>
  <c r="X411" i="20"/>
  <c r="U411" i="20"/>
  <c r="U410" i="20" s="1"/>
  <c r="R411" i="20"/>
  <c r="O411" i="20"/>
  <c r="AA411" i="20" s="1"/>
  <c r="AB411" i="20" s="1"/>
  <c r="L411" i="20"/>
  <c r="I411" i="20"/>
  <c r="I410" i="20" s="1"/>
  <c r="G411" i="20"/>
  <c r="Z410" i="20"/>
  <c r="Y90" i="24" s="1"/>
  <c r="Y410" i="20"/>
  <c r="X90" i="24" s="1"/>
  <c r="X410" i="20"/>
  <c r="W410" i="20"/>
  <c r="V90" i="24" s="1"/>
  <c r="V410" i="20"/>
  <c r="U90" i="24" s="1"/>
  <c r="T410" i="20"/>
  <c r="S90" i="24" s="1"/>
  <c r="S410" i="20"/>
  <c r="R90" i="24" s="1"/>
  <c r="Q410" i="20"/>
  <c r="P90" i="24" s="1"/>
  <c r="P410" i="20"/>
  <c r="O90" i="24" s="1"/>
  <c r="N410" i="20"/>
  <c r="M90" i="24" s="1"/>
  <c r="M410" i="20"/>
  <c r="L90" i="24" s="1"/>
  <c r="L410" i="20"/>
  <c r="K410" i="20"/>
  <c r="J90" i="24" s="1"/>
  <c r="J410" i="20"/>
  <c r="I90" i="24" s="1"/>
  <c r="H410" i="20"/>
  <c r="H402" i="20" s="1"/>
  <c r="X409" i="20"/>
  <c r="AA409" i="20" s="1"/>
  <c r="AB409" i="20" s="1"/>
  <c r="U409" i="20"/>
  <c r="R409" i="20"/>
  <c r="O409" i="20"/>
  <c r="L409" i="20"/>
  <c r="I409" i="20"/>
  <c r="G409" i="20"/>
  <c r="X408" i="20"/>
  <c r="U408" i="20"/>
  <c r="R408" i="20"/>
  <c r="O408" i="20"/>
  <c r="AA408" i="20" s="1"/>
  <c r="AB408" i="20" s="1"/>
  <c r="L408" i="20"/>
  <c r="I408" i="20"/>
  <c r="G408" i="20"/>
  <c r="X407" i="20"/>
  <c r="AA407" i="20" s="1"/>
  <c r="AB407" i="20" s="1"/>
  <c r="U407" i="20"/>
  <c r="R407" i="20"/>
  <c r="O407" i="20"/>
  <c r="L407" i="20"/>
  <c r="I407" i="20"/>
  <c r="G407" i="20"/>
  <c r="X406" i="20"/>
  <c r="U406" i="20"/>
  <c r="AA406" i="20" s="1"/>
  <c r="AB406" i="20" s="1"/>
  <c r="R406" i="20"/>
  <c r="O406" i="20"/>
  <c r="L406" i="20"/>
  <c r="I406" i="20"/>
  <c r="I404" i="20" s="1"/>
  <c r="G406" i="20"/>
  <c r="X405" i="20"/>
  <c r="AA405" i="20" s="1"/>
  <c r="AB405" i="20" s="1"/>
  <c r="U405" i="20"/>
  <c r="R405" i="20"/>
  <c r="R404" i="20" s="1"/>
  <c r="O405" i="20"/>
  <c r="L405" i="20"/>
  <c r="L404" i="20" s="1"/>
  <c r="I405" i="20"/>
  <c r="G405" i="20"/>
  <c r="Z404" i="20"/>
  <c r="Y89" i="24" s="1"/>
  <c r="Y404" i="20"/>
  <c r="X89" i="24" s="1"/>
  <c r="W404" i="20"/>
  <c r="V89" i="24" s="1"/>
  <c r="V88" i="24" s="1"/>
  <c r="V404" i="20"/>
  <c r="U89" i="24" s="1"/>
  <c r="T404" i="20"/>
  <c r="S89" i="24" s="1"/>
  <c r="S404" i="20"/>
  <c r="R89" i="24" s="1"/>
  <c r="R88" i="24" s="1"/>
  <c r="Q404" i="20"/>
  <c r="P89" i="24" s="1"/>
  <c r="P404" i="20"/>
  <c r="O89" i="24" s="1"/>
  <c r="O404" i="20"/>
  <c r="N404" i="20"/>
  <c r="M89" i="24" s="1"/>
  <c r="M404" i="20"/>
  <c r="L89" i="24" s="1"/>
  <c r="K404" i="20"/>
  <c r="J89" i="24" s="1"/>
  <c r="J88" i="24" s="1"/>
  <c r="J404" i="20"/>
  <c r="I89" i="24" s="1"/>
  <c r="H404" i="20"/>
  <c r="G404" i="20"/>
  <c r="Y402" i="20"/>
  <c r="Q402" i="20"/>
  <c r="M402" i="20"/>
  <c r="C402" i="20"/>
  <c r="X401" i="20"/>
  <c r="AA401" i="20" s="1"/>
  <c r="AB401" i="20" s="1"/>
  <c r="U401" i="20"/>
  <c r="R401" i="20"/>
  <c r="O401" i="20"/>
  <c r="L401" i="20"/>
  <c r="I401" i="20"/>
  <c r="G401" i="20"/>
  <c r="X400" i="20"/>
  <c r="U400" i="20"/>
  <c r="AA400" i="20" s="1"/>
  <c r="AB400" i="20" s="1"/>
  <c r="R400" i="20"/>
  <c r="O400" i="20"/>
  <c r="L400" i="20"/>
  <c r="I400" i="20"/>
  <c r="G400" i="20"/>
  <c r="X399" i="20"/>
  <c r="AA399" i="20" s="1"/>
  <c r="AB399" i="20" s="1"/>
  <c r="U399" i="20"/>
  <c r="R399" i="20"/>
  <c r="O399" i="20"/>
  <c r="L399" i="20"/>
  <c r="I399" i="20"/>
  <c r="G399" i="20"/>
  <c r="X398" i="20"/>
  <c r="U398" i="20"/>
  <c r="R398" i="20"/>
  <c r="O398" i="20"/>
  <c r="O396" i="20" s="1"/>
  <c r="L398" i="20"/>
  <c r="I398" i="20"/>
  <c r="G398" i="20"/>
  <c r="X397" i="20"/>
  <c r="AA397" i="20" s="1"/>
  <c r="AB397" i="20" s="1"/>
  <c r="U397" i="20"/>
  <c r="R397" i="20"/>
  <c r="R396" i="20" s="1"/>
  <c r="O397" i="20"/>
  <c r="L397" i="20"/>
  <c r="L396" i="20" s="1"/>
  <c r="I397" i="20"/>
  <c r="G397" i="20"/>
  <c r="G396" i="20" s="1"/>
  <c r="Z396" i="20"/>
  <c r="Y87" i="24" s="1"/>
  <c r="Y396" i="20"/>
  <c r="X87" i="24" s="1"/>
  <c r="W396" i="20"/>
  <c r="V87" i="24" s="1"/>
  <c r="V396" i="20"/>
  <c r="U87" i="24" s="1"/>
  <c r="U396" i="20"/>
  <c r="T396" i="20"/>
  <c r="S87" i="24" s="1"/>
  <c r="S396" i="20"/>
  <c r="R87" i="24" s="1"/>
  <c r="Q396" i="20"/>
  <c r="P87" i="24" s="1"/>
  <c r="P396" i="20"/>
  <c r="O87" i="24" s="1"/>
  <c r="N396" i="20"/>
  <c r="M87" i="24" s="1"/>
  <c r="M396" i="20"/>
  <c r="L87" i="24" s="1"/>
  <c r="K396" i="20"/>
  <c r="J87" i="24" s="1"/>
  <c r="J396" i="20"/>
  <c r="I87" i="24" s="1"/>
  <c r="I396" i="20"/>
  <c r="H396" i="20"/>
  <c r="X395" i="20"/>
  <c r="U395" i="20"/>
  <c r="R395" i="20"/>
  <c r="O395" i="20"/>
  <c r="AA395" i="20" s="1"/>
  <c r="AB395" i="20" s="1"/>
  <c r="L395" i="20"/>
  <c r="I395" i="20"/>
  <c r="G395" i="20"/>
  <c r="X394" i="20"/>
  <c r="AA394" i="20" s="1"/>
  <c r="AB394" i="20" s="1"/>
  <c r="U394" i="20"/>
  <c r="R394" i="20"/>
  <c r="R390" i="20" s="1"/>
  <c r="O394" i="20"/>
  <c r="L394" i="20"/>
  <c r="I394" i="20"/>
  <c r="G394" i="20"/>
  <c r="X393" i="20"/>
  <c r="U393" i="20"/>
  <c r="AA393" i="20" s="1"/>
  <c r="AB393" i="20" s="1"/>
  <c r="R393" i="20"/>
  <c r="O393" i="20"/>
  <c r="L393" i="20"/>
  <c r="I393" i="20"/>
  <c r="G393" i="20"/>
  <c r="X392" i="20"/>
  <c r="AA392" i="20" s="1"/>
  <c r="AB392" i="20" s="1"/>
  <c r="U392" i="20"/>
  <c r="R392" i="20"/>
  <c r="O392" i="20"/>
  <c r="L392" i="20"/>
  <c r="I392" i="20"/>
  <c r="G392" i="20"/>
  <c r="G390" i="20" s="1"/>
  <c r="X391" i="20"/>
  <c r="U391" i="20"/>
  <c r="U390" i="20" s="1"/>
  <c r="R391" i="20"/>
  <c r="O391" i="20"/>
  <c r="AA391" i="20" s="1"/>
  <c r="AB391" i="20" s="1"/>
  <c r="L391" i="20"/>
  <c r="I391" i="20"/>
  <c r="I390" i="20" s="1"/>
  <c r="G391" i="20"/>
  <c r="Z390" i="20"/>
  <c r="Y86" i="24" s="1"/>
  <c r="Y390" i="20"/>
  <c r="X86" i="24" s="1"/>
  <c r="X390" i="20"/>
  <c r="W390" i="20"/>
  <c r="V86" i="24" s="1"/>
  <c r="V390" i="20"/>
  <c r="U86" i="24" s="1"/>
  <c r="T390" i="20"/>
  <c r="S86" i="24" s="1"/>
  <c r="S390" i="20"/>
  <c r="R86" i="24" s="1"/>
  <c r="Q390" i="20"/>
  <c r="P86" i="24" s="1"/>
  <c r="P390" i="20"/>
  <c r="O86" i="24" s="1"/>
  <c r="N390" i="20"/>
  <c r="M86" i="24" s="1"/>
  <c r="M390" i="20"/>
  <c r="L86" i="24" s="1"/>
  <c r="L390" i="20"/>
  <c r="K390" i="20"/>
  <c r="J86" i="24" s="1"/>
  <c r="J390" i="20"/>
  <c r="I86" i="24" s="1"/>
  <c r="H390" i="20"/>
  <c r="X389" i="20"/>
  <c r="AA389" i="20" s="1"/>
  <c r="AB389" i="20" s="1"/>
  <c r="U389" i="20"/>
  <c r="R389" i="20"/>
  <c r="O389" i="20"/>
  <c r="L389" i="20"/>
  <c r="I389" i="20"/>
  <c r="G389" i="20"/>
  <c r="X388" i="20"/>
  <c r="U388" i="20"/>
  <c r="R388" i="20"/>
  <c r="O388" i="20"/>
  <c r="AA388" i="20" s="1"/>
  <c r="AB388" i="20" s="1"/>
  <c r="L388" i="20"/>
  <c r="I388" i="20"/>
  <c r="G388" i="20"/>
  <c r="X387" i="20"/>
  <c r="AA387" i="20" s="1"/>
  <c r="AB387" i="20" s="1"/>
  <c r="U387" i="20"/>
  <c r="R387" i="20"/>
  <c r="O387" i="20"/>
  <c r="L387" i="20"/>
  <c r="I387" i="20"/>
  <c r="G387" i="20"/>
  <c r="X386" i="20"/>
  <c r="U386" i="20"/>
  <c r="AA386" i="20" s="1"/>
  <c r="AB386" i="20" s="1"/>
  <c r="R386" i="20"/>
  <c r="O386" i="20"/>
  <c r="L386" i="20"/>
  <c r="I386" i="20"/>
  <c r="I384" i="20" s="1"/>
  <c r="G386" i="20"/>
  <c r="X385" i="20"/>
  <c r="AA385" i="20" s="1"/>
  <c r="AB385" i="20" s="1"/>
  <c r="U385" i="20"/>
  <c r="R385" i="20"/>
  <c r="R384" i="20" s="1"/>
  <c r="O385" i="20"/>
  <c r="L385" i="20"/>
  <c r="L384" i="20" s="1"/>
  <c r="I385" i="20"/>
  <c r="G385" i="20"/>
  <c r="Z384" i="20"/>
  <c r="Y85" i="24" s="1"/>
  <c r="Y384" i="20"/>
  <c r="X85" i="24" s="1"/>
  <c r="W384" i="20"/>
  <c r="V85" i="24" s="1"/>
  <c r="V384" i="20"/>
  <c r="U85" i="24" s="1"/>
  <c r="T384" i="20"/>
  <c r="S85" i="24" s="1"/>
  <c r="S384" i="20"/>
  <c r="R85" i="24" s="1"/>
  <c r="Q384" i="20"/>
  <c r="P85" i="24" s="1"/>
  <c r="P384" i="20"/>
  <c r="O85" i="24" s="1"/>
  <c r="O384" i="20"/>
  <c r="N384" i="20"/>
  <c r="M85" i="24" s="1"/>
  <c r="M384" i="20"/>
  <c r="L85" i="24" s="1"/>
  <c r="K384" i="20"/>
  <c r="J85" i="24" s="1"/>
  <c r="J384" i="20"/>
  <c r="I85" i="24" s="1"/>
  <c r="H384" i="20"/>
  <c r="G384" i="20"/>
  <c r="X383" i="20"/>
  <c r="U383" i="20"/>
  <c r="AA383" i="20" s="1"/>
  <c r="AB383" i="20" s="1"/>
  <c r="R383" i="20"/>
  <c r="O383" i="20"/>
  <c r="L383" i="20"/>
  <c r="I383" i="20"/>
  <c r="G383" i="20"/>
  <c r="X382" i="20"/>
  <c r="X378" i="20" s="1"/>
  <c r="U382" i="20"/>
  <c r="R382" i="20"/>
  <c r="O382" i="20"/>
  <c r="L382" i="20"/>
  <c r="L378" i="20" s="1"/>
  <c r="I382" i="20"/>
  <c r="G382" i="20"/>
  <c r="X381" i="20"/>
  <c r="U381" i="20"/>
  <c r="R381" i="20"/>
  <c r="O381" i="20"/>
  <c r="AA381" i="20" s="1"/>
  <c r="AB381" i="20" s="1"/>
  <c r="L381" i="20"/>
  <c r="I381" i="20"/>
  <c r="G381" i="20"/>
  <c r="X380" i="20"/>
  <c r="AA380" i="20" s="1"/>
  <c r="AB380" i="20" s="1"/>
  <c r="U380" i="20"/>
  <c r="R380" i="20"/>
  <c r="O380" i="20"/>
  <c r="L380" i="20"/>
  <c r="I380" i="20"/>
  <c r="G380" i="20"/>
  <c r="X379" i="20"/>
  <c r="U379" i="20"/>
  <c r="AA379" i="20" s="1"/>
  <c r="AB379" i="20" s="1"/>
  <c r="R379" i="20"/>
  <c r="O379" i="20"/>
  <c r="O378" i="20" s="1"/>
  <c r="L379" i="20"/>
  <c r="I379" i="20"/>
  <c r="I378" i="20" s="1"/>
  <c r="G379" i="20"/>
  <c r="G378" i="20" s="1"/>
  <c r="Z378" i="20"/>
  <c r="Y84" i="24" s="1"/>
  <c r="Y378" i="20"/>
  <c r="X84" i="24" s="1"/>
  <c r="W378" i="20"/>
  <c r="V84" i="24" s="1"/>
  <c r="V378" i="20"/>
  <c r="U84" i="24" s="1"/>
  <c r="T378" i="20"/>
  <c r="S84" i="24" s="1"/>
  <c r="S378" i="20"/>
  <c r="R84" i="24" s="1"/>
  <c r="R378" i="20"/>
  <c r="Q378" i="20"/>
  <c r="P84" i="24" s="1"/>
  <c r="P378" i="20"/>
  <c r="O84" i="24" s="1"/>
  <c r="N378" i="20"/>
  <c r="M84" i="24" s="1"/>
  <c r="M378" i="20"/>
  <c r="L84" i="24" s="1"/>
  <c r="K378" i="20"/>
  <c r="J84" i="24" s="1"/>
  <c r="J378" i="20"/>
  <c r="I84" i="24" s="1"/>
  <c r="H378" i="20"/>
  <c r="H370" i="20" s="1"/>
  <c r="X377" i="20"/>
  <c r="AA377" i="20" s="1"/>
  <c r="AB377" i="20" s="1"/>
  <c r="U377" i="20"/>
  <c r="R377" i="20"/>
  <c r="O377" i="20"/>
  <c r="L377" i="20"/>
  <c r="I377" i="20"/>
  <c r="G377" i="20"/>
  <c r="X376" i="20"/>
  <c r="U376" i="20"/>
  <c r="AA376" i="20" s="1"/>
  <c r="AB376" i="20" s="1"/>
  <c r="R376" i="20"/>
  <c r="O376" i="20"/>
  <c r="L376" i="20"/>
  <c r="I376" i="20"/>
  <c r="G376" i="20"/>
  <c r="X375" i="20"/>
  <c r="AA375" i="20" s="1"/>
  <c r="AB375" i="20" s="1"/>
  <c r="U375" i="20"/>
  <c r="R375" i="20"/>
  <c r="O375" i="20"/>
  <c r="L375" i="20"/>
  <c r="I375" i="20"/>
  <c r="G375" i="20"/>
  <c r="X374" i="20"/>
  <c r="U374" i="20"/>
  <c r="R374" i="20"/>
  <c r="O374" i="20"/>
  <c r="O372" i="20" s="1"/>
  <c r="L374" i="20"/>
  <c r="I374" i="20"/>
  <c r="G374" i="20"/>
  <c r="X373" i="20"/>
  <c r="AA373" i="20" s="1"/>
  <c r="AB373" i="20" s="1"/>
  <c r="U373" i="20"/>
  <c r="R373" i="20"/>
  <c r="R372" i="20" s="1"/>
  <c r="O373" i="20"/>
  <c r="L373" i="20"/>
  <c r="L372" i="20" s="1"/>
  <c r="I373" i="20"/>
  <c r="G373" i="20"/>
  <c r="G372" i="20" s="1"/>
  <c r="Z372" i="20"/>
  <c r="Y83" i="24" s="1"/>
  <c r="Y372" i="20"/>
  <c r="X83" i="24" s="1"/>
  <c r="X82" i="24" s="1"/>
  <c r="W372" i="20"/>
  <c r="V83" i="24" s="1"/>
  <c r="V372" i="20"/>
  <c r="U83" i="24" s="1"/>
  <c r="U372" i="20"/>
  <c r="T372" i="20"/>
  <c r="S83" i="24" s="1"/>
  <c r="S372" i="20"/>
  <c r="R83" i="24" s="1"/>
  <c r="Q372" i="20"/>
  <c r="P83" i="24" s="1"/>
  <c r="P82" i="24" s="1"/>
  <c r="P372" i="20"/>
  <c r="O83" i="24" s="1"/>
  <c r="N372" i="20"/>
  <c r="M83" i="24" s="1"/>
  <c r="M372" i="20"/>
  <c r="L83" i="24" s="1"/>
  <c r="L82" i="24" s="1"/>
  <c r="K372" i="20"/>
  <c r="J83" i="24" s="1"/>
  <c r="J372" i="20"/>
  <c r="I83" i="24" s="1"/>
  <c r="I372" i="20"/>
  <c r="H372" i="20"/>
  <c r="W370" i="20"/>
  <c r="S370" i="20"/>
  <c r="K370" i="20"/>
  <c r="C370" i="20"/>
  <c r="X369" i="20"/>
  <c r="AA369" i="20" s="1"/>
  <c r="AB369" i="20" s="1"/>
  <c r="U369" i="20"/>
  <c r="R369" i="20"/>
  <c r="O369" i="20"/>
  <c r="L369" i="20"/>
  <c r="I369" i="20"/>
  <c r="G369" i="20"/>
  <c r="X368" i="20"/>
  <c r="U368" i="20"/>
  <c r="R368" i="20"/>
  <c r="O368" i="20"/>
  <c r="AA368" i="20" s="1"/>
  <c r="AB368" i="20" s="1"/>
  <c r="L368" i="20"/>
  <c r="I368" i="20"/>
  <c r="G368" i="20"/>
  <c r="X367" i="20"/>
  <c r="AA367" i="20" s="1"/>
  <c r="AB367" i="20" s="1"/>
  <c r="U367" i="20"/>
  <c r="R367" i="20"/>
  <c r="O367" i="20"/>
  <c r="L367" i="20"/>
  <c r="I367" i="20"/>
  <c r="G367" i="20"/>
  <c r="X366" i="20"/>
  <c r="U366" i="20"/>
  <c r="AA366" i="20" s="1"/>
  <c r="AB366" i="20" s="1"/>
  <c r="R366" i="20"/>
  <c r="O366" i="20"/>
  <c r="L366" i="20"/>
  <c r="I366" i="20"/>
  <c r="I364" i="20" s="1"/>
  <c r="G366" i="20"/>
  <c r="X365" i="20"/>
  <c r="AA365" i="20" s="1"/>
  <c r="AB365" i="20" s="1"/>
  <c r="U365" i="20"/>
  <c r="R365" i="20"/>
  <c r="R364" i="20" s="1"/>
  <c r="O365" i="20"/>
  <c r="L365" i="20"/>
  <c r="L364" i="20" s="1"/>
  <c r="I365" i="20"/>
  <c r="G365" i="20"/>
  <c r="Z364" i="20"/>
  <c r="Y81" i="24" s="1"/>
  <c r="Y364" i="20"/>
  <c r="X81" i="24" s="1"/>
  <c r="W364" i="20"/>
  <c r="V81" i="24" s="1"/>
  <c r="V364" i="20"/>
  <c r="U81" i="24" s="1"/>
  <c r="T364" i="20"/>
  <c r="S81" i="24" s="1"/>
  <c r="S364" i="20"/>
  <c r="R81" i="24" s="1"/>
  <c r="Q364" i="20"/>
  <c r="P81" i="24" s="1"/>
  <c r="P364" i="20"/>
  <c r="O81" i="24" s="1"/>
  <c r="O364" i="20"/>
  <c r="N364" i="20"/>
  <c r="M81" i="24" s="1"/>
  <c r="M364" i="20"/>
  <c r="L81" i="24" s="1"/>
  <c r="K364" i="20"/>
  <c r="J81" i="24" s="1"/>
  <c r="J364" i="20"/>
  <c r="I81" i="24" s="1"/>
  <c r="H364" i="20"/>
  <c r="G364" i="20"/>
  <c r="X363" i="20"/>
  <c r="U363" i="20"/>
  <c r="AA363" i="20" s="1"/>
  <c r="AB363" i="20" s="1"/>
  <c r="R363" i="20"/>
  <c r="O363" i="20"/>
  <c r="L363" i="20"/>
  <c r="I363" i="20"/>
  <c r="G363" i="20"/>
  <c r="X362" i="20"/>
  <c r="X358" i="20" s="1"/>
  <c r="U362" i="20"/>
  <c r="R362" i="20"/>
  <c r="O362" i="20"/>
  <c r="L362" i="20"/>
  <c r="L358" i="20" s="1"/>
  <c r="I362" i="20"/>
  <c r="G362" i="20"/>
  <c r="X361" i="20"/>
  <c r="U361" i="20"/>
  <c r="R361" i="20"/>
  <c r="O361" i="20"/>
  <c r="AA361" i="20" s="1"/>
  <c r="AB361" i="20" s="1"/>
  <c r="L361" i="20"/>
  <c r="I361" i="20"/>
  <c r="G361" i="20"/>
  <c r="X360" i="20"/>
  <c r="AA360" i="20" s="1"/>
  <c r="AB360" i="20" s="1"/>
  <c r="U360" i="20"/>
  <c r="R360" i="20"/>
  <c r="O360" i="20"/>
  <c r="L360" i="20"/>
  <c r="I360" i="20"/>
  <c r="G360" i="20"/>
  <c r="G358" i="20" s="1"/>
  <c r="X359" i="20"/>
  <c r="U359" i="20"/>
  <c r="AA359" i="20" s="1"/>
  <c r="AB359" i="20" s="1"/>
  <c r="R359" i="20"/>
  <c r="O359" i="20"/>
  <c r="O358" i="20" s="1"/>
  <c r="L359" i="20"/>
  <c r="I359" i="20"/>
  <c r="I358" i="20" s="1"/>
  <c r="G359" i="20"/>
  <c r="Z358" i="20"/>
  <c r="Y80" i="24" s="1"/>
  <c r="Y358" i="20"/>
  <c r="X80" i="24" s="1"/>
  <c r="W358" i="20"/>
  <c r="V80" i="24" s="1"/>
  <c r="V358" i="20"/>
  <c r="U80" i="24" s="1"/>
  <c r="T358" i="20"/>
  <c r="S80" i="24" s="1"/>
  <c r="S358" i="20"/>
  <c r="R80" i="24" s="1"/>
  <c r="R358" i="20"/>
  <c r="Q358" i="20"/>
  <c r="P80" i="24" s="1"/>
  <c r="P358" i="20"/>
  <c r="O80" i="24" s="1"/>
  <c r="N358" i="20"/>
  <c r="M80" i="24" s="1"/>
  <c r="M358" i="20"/>
  <c r="L80" i="24" s="1"/>
  <c r="K358" i="20"/>
  <c r="J80" i="24" s="1"/>
  <c r="J358" i="20"/>
  <c r="I80" i="24" s="1"/>
  <c r="H358" i="20"/>
  <c r="X357" i="20"/>
  <c r="AA357" i="20" s="1"/>
  <c r="AB357" i="20" s="1"/>
  <c r="U357" i="20"/>
  <c r="R357" i="20"/>
  <c r="O357" i="20"/>
  <c r="L357" i="20"/>
  <c r="I357" i="20"/>
  <c r="G357" i="20"/>
  <c r="X356" i="20"/>
  <c r="U356" i="20"/>
  <c r="AA356" i="20" s="1"/>
  <c r="AB356" i="20" s="1"/>
  <c r="R356" i="20"/>
  <c r="O356" i="20"/>
  <c r="L356" i="20"/>
  <c r="I356" i="20"/>
  <c r="G356" i="20"/>
  <c r="X355" i="20"/>
  <c r="AA355" i="20" s="1"/>
  <c r="AB355" i="20" s="1"/>
  <c r="U355" i="20"/>
  <c r="R355" i="20"/>
  <c r="O355" i="20"/>
  <c r="L355" i="20"/>
  <c r="I355" i="20"/>
  <c r="G355" i="20"/>
  <c r="X354" i="20"/>
  <c r="U354" i="20"/>
  <c r="R354" i="20"/>
  <c r="O354" i="20"/>
  <c r="O352" i="20" s="1"/>
  <c r="L354" i="20"/>
  <c r="I354" i="20"/>
  <c r="G354" i="20"/>
  <c r="X353" i="20"/>
  <c r="AA353" i="20" s="1"/>
  <c r="AB353" i="20" s="1"/>
  <c r="U353" i="20"/>
  <c r="R353" i="20"/>
  <c r="R352" i="20" s="1"/>
  <c r="O353" i="20"/>
  <c r="L353" i="20"/>
  <c r="L352" i="20" s="1"/>
  <c r="I353" i="20"/>
  <c r="G353" i="20"/>
  <c r="G352" i="20" s="1"/>
  <c r="Z352" i="20"/>
  <c r="Y79" i="24" s="1"/>
  <c r="Y352" i="20"/>
  <c r="X79" i="24" s="1"/>
  <c r="W352" i="20"/>
  <c r="V79" i="24" s="1"/>
  <c r="V352" i="20"/>
  <c r="U79" i="24" s="1"/>
  <c r="U352" i="20"/>
  <c r="T352" i="20"/>
  <c r="S79" i="24" s="1"/>
  <c r="S352" i="20"/>
  <c r="R79" i="24" s="1"/>
  <c r="Q352" i="20"/>
  <c r="P79" i="24" s="1"/>
  <c r="P352" i="20"/>
  <c r="O79" i="24" s="1"/>
  <c r="N352" i="20"/>
  <c r="M79" i="24" s="1"/>
  <c r="M352" i="20"/>
  <c r="L79" i="24" s="1"/>
  <c r="K352" i="20"/>
  <c r="J79" i="24" s="1"/>
  <c r="J352" i="20"/>
  <c r="I79" i="24" s="1"/>
  <c r="I352" i="20"/>
  <c r="H352" i="20"/>
  <c r="X351" i="20"/>
  <c r="U351" i="20"/>
  <c r="R351" i="20"/>
  <c r="O351" i="20"/>
  <c r="AA351" i="20" s="1"/>
  <c r="AB351" i="20" s="1"/>
  <c r="L351" i="20"/>
  <c r="I351" i="20"/>
  <c r="G351" i="20"/>
  <c r="X350" i="20"/>
  <c r="AA350" i="20" s="1"/>
  <c r="AB350" i="20" s="1"/>
  <c r="U350" i="20"/>
  <c r="R350" i="20"/>
  <c r="R346" i="20" s="1"/>
  <c r="O350" i="20"/>
  <c r="L350" i="20"/>
  <c r="I350" i="20"/>
  <c r="G350" i="20"/>
  <c r="X349" i="20"/>
  <c r="U349" i="20"/>
  <c r="AA349" i="20" s="1"/>
  <c r="AB349" i="20" s="1"/>
  <c r="R349" i="20"/>
  <c r="O349" i="20"/>
  <c r="L349" i="20"/>
  <c r="I349" i="20"/>
  <c r="G349" i="20"/>
  <c r="X348" i="20"/>
  <c r="AA348" i="20" s="1"/>
  <c r="AB348" i="20" s="1"/>
  <c r="U348" i="20"/>
  <c r="R348" i="20"/>
  <c r="O348" i="20"/>
  <c r="L348" i="20"/>
  <c r="I348" i="20"/>
  <c r="G348" i="20"/>
  <c r="G346" i="20" s="1"/>
  <c r="X347" i="20"/>
  <c r="U347" i="20"/>
  <c r="U346" i="20" s="1"/>
  <c r="R347" i="20"/>
  <c r="O347" i="20"/>
  <c r="AA347" i="20" s="1"/>
  <c r="AB347" i="20" s="1"/>
  <c r="L347" i="20"/>
  <c r="I347" i="20"/>
  <c r="I346" i="20" s="1"/>
  <c r="G347" i="20"/>
  <c r="Z346" i="20"/>
  <c r="Y78" i="24" s="1"/>
  <c r="Y346" i="20"/>
  <c r="X78" i="24" s="1"/>
  <c r="X346" i="20"/>
  <c r="W346" i="20"/>
  <c r="V78" i="24" s="1"/>
  <c r="V346" i="20"/>
  <c r="U78" i="24" s="1"/>
  <c r="T346" i="20"/>
  <c r="S78" i="24" s="1"/>
  <c r="S346" i="20"/>
  <c r="R78" i="24" s="1"/>
  <c r="Q346" i="20"/>
  <c r="P78" i="24" s="1"/>
  <c r="P346" i="20"/>
  <c r="O78" i="24" s="1"/>
  <c r="N346" i="20"/>
  <c r="M78" i="24" s="1"/>
  <c r="M346" i="20"/>
  <c r="L78" i="24" s="1"/>
  <c r="L346" i="20"/>
  <c r="K346" i="20"/>
  <c r="J78" i="24" s="1"/>
  <c r="J346" i="20"/>
  <c r="I78" i="24" s="1"/>
  <c r="H346" i="20"/>
  <c r="H338" i="20" s="1"/>
  <c r="X345" i="20"/>
  <c r="AA345" i="20" s="1"/>
  <c r="AB345" i="20" s="1"/>
  <c r="U345" i="20"/>
  <c r="R345" i="20"/>
  <c r="O345" i="20"/>
  <c r="L345" i="20"/>
  <c r="I345" i="20"/>
  <c r="G345" i="20"/>
  <c r="X344" i="20"/>
  <c r="U344" i="20"/>
  <c r="R344" i="20"/>
  <c r="O344" i="20"/>
  <c r="AA344" i="20" s="1"/>
  <c r="AB344" i="20" s="1"/>
  <c r="L344" i="20"/>
  <c r="I344" i="20"/>
  <c r="G344" i="20"/>
  <c r="X343" i="20"/>
  <c r="AA343" i="20" s="1"/>
  <c r="AB343" i="20" s="1"/>
  <c r="U343" i="20"/>
  <c r="R343" i="20"/>
  <c r="O343" i="20"/>
  <c r="L343" i="20"/>
  <c r="I343" i="20"/>
  <c r="G343" i="20"/>
  <c r="X342" i="20"/>
  <c r="U342" i="20"/>
  <c r="AA342" i="20" s="1"/>
  <c r="AB342" i="20" s="1"/>
  <c r="R342" i="20"/>
  <c r="O342" i="20"/>
  <c r="L342" i="20"/>
  <c r="I342" i="20"/>
  <c r="I340" i="20" s="1"/>
  <c r="G342" i="20"/>
  <c r="X341" i="20"/>
  <c r="AA341" i="20" s="1"/>
  <c r="AB341" i="20" s="1"/>
  <c r="U341" i="20"/>
  <c r="R341" i="20"/>
  <c r="R340" i="20" s="1"/>
  <c r="O341" i="20"/>
  <c r="L341" i="20"/>
  <c r="L340" i="20" s="1"/>
  <c r="I341" i="20"/>
  <c r="G341" i="20"/>
  <c r="Z340" i="20"/>
  <c r="Y77" i="24" s="1"/>
  <c r="Y340" i="20"/>
  <c r="X77" i="24" s="1"/>
  <c r="W340" i="20"/>
  <c r="V77" i="24" s="1"/>
  <c r="V76" i="24" s="1"/>
  <c r="V340" i="20"/>
  <c r="U77" i="24" s="1"/>
  <c r="T340" i="20"/>
  <c r="S77" i="24" s="1"/>
  <c r="S340" i="20"/>
  <c r="R77" i="24" s="1"/>
  <c r="R76" i="24" s="1"/>
  <c r="Q340" i="20"/>
  <c r="P77" i="24" s="1"/>
  <c r="P340" i="20"/>
  <c r="O77" i="24" s="1"/>
  <c r="O340" i="20"/>
  <c r="N340" i="20"/>
  <c r="M77" i="24" s="1"/>
  <c r="M340" i="20"/>
  <c r="L77" i="24" s="1"/>
  <c r="K340" i="20"/>
  <c r="J77" i="24" s="1"/>
  <c r="J76" i="24" s="1"/>
  <c r="J340" i="20"/>
  <c r="I77" i="24" s="1"/>
  <c r="H340" i="20"/>
  <c r="G340" i="20"/>
  <c r="Y338" i="20"/>
  <c r="Q338" i="20"/>
  <c r="M338" i="20"/>
  <c r="C338" i="20"/>
  <c r="AA337" i="20"/>
  <c r="X335" i="20"/>
  <c r="U335" i="20"/>
  <c r="AA335" i="20" s="1"/>
  <c r="AB335" i="20" s="1"/>
  <c r="R335" i="20"/>
  <c r="O335" i="20"/>
  <c r="L335" i="20"/>
  <c r="I335" i="20"/>
  <c r="G335" i="20"/>
  <c r="X334" i="20"/>
  <c r="X330" i="20" s="1"/>
  <c r="U334" i="20"/>
  <c r="R334" i="20"/>
  <c r="O334" i="20"/>
  <c r="L334" i="20"/>
  <c r="L330" i="20" s="1"/>
  <c r="I334" i="20"/>
  <c r="G334" i="20"/>
  <c r="X333" i="20"/>
  <c r="U333" i="20"/>
  <c r="R333" i="20"/>
  <c r="O333" i="20"/>
  <c r="AA333" i="20" s="1"/>
  <c r="AB333" i="20" s="1"/>
  <c r="L333" i="20"/>
  <c r="I333" i="20"/>
  <c r="G333" i="20"/>
  <c r="X332" i="20"/>
  <c r="AA332" i="20" s="1"/>
  <c r="AB332" i="20" s="1"/>
  <c r="U332" i="20"/>
  <c r="R332" i="20"/>
  <c r="O332" i="20"/>
  <c r="L332" i="20"/>
  <c r="I332" i="20"/>
  <c r="G332" i="20"/>
  <c r="G330" i="20" s="1"/>
  <c r="X331" i="20"/>
  <c r="U331" i="20"/>
  <c r="AA331" i="20" s="1"/>
  <c r="AB331" i="20" s="1"/>
  <c r="R331" i="20"/>
  <c r="O331" i="20"/>
  <c r="O330" i="20" s="1"/>
  <c r="L331" i="20"/>
  <c r="I331" i="20"/>
  <c r="I330" i="20" s="1"/>
  <c r="G331" i="20"/>
  <c r="Z330" i="20"/>
  <c r="Y74" i="24" s="1"/>
  <c r="Y330" i="20"/>
  <c r="X74" i="24" s="1"/>
  <c r="W330" i="20"/>
  <c r="V74" i="24" s="1"/>
  <c r="V330" i="20"/>
  <c r="U74" i="24" s="1"/>
  <c r="T330" i="20"/>
  <c r="S74" i="24" s="1"/>
  <c r="S330" i="20"/>
  <c r="R74" i="24" s="1"/>
  <c r="R330" i="20"/>
  <c r="Q330" i="20"/>
  <c r="P74" i="24" s="1"/>
  <c r="P330" i="20"/>
  <c r="O74" i="24" s="1"/>
  <c r="N330" i="20"/>
  <c r="M74" i="24" s="1"/>
  <c r="M330" i="20"/>
  <c r="L74" i="24" s="1"/>
  <c r="K330" i="20"/>
  <c r="J74" i="24" s="1"/>
  <c r="J330" i="20"/>
  <c r="I74" i="24" s="1"/>
  <c r="H330" i="20"/>
  <c r="X329" i="20"/>
  <c r="AA329" i="20" s="1"/>
  <c r="AB329" i="20" s="1"/>
  <c r="U329" i="20"/>
  <c r="R329" i="20"/>
  <c r="O329" i="20"/>
  <c r="L329" i="20"/>
  <c r="I329" i="20"/>
  <c r="G329" i="20"/>
  <c r="X328" i="20"/>
  <c r="U328" i="20"/>
  <c r="AA328" i="20" s="1"/>
  <c r="AB328" i="20" s="1"/>
  <c r="R328" i="20"/>
  <c r="O328" i="20"/>
  <c r="L328" i="20"/>
  <c r="I328" i="20"/>
  <c r="G328" i="20"/>
  <c r="X327" i="20"/>
  <c r="AA327" i="20" s="1"/>
  <c r="AB327" i="20" s="1"/>
  <c r="U327" i="20"/>
  <c r="R327" i="20"/>
  <c r="O327" i="20"/>
  <c r="L327" i="20"/>
  <c r="I327" i="20"/>
  <c r="G327" i="20"/>
  <c r="X326" i="20"/>
  <c r="U326" i="20"/>
  <c r="R326" i="20"/>
  <c r="O326" i="20"/>
  <c r="O324" i="20" s="1"/>
  <c r="L326" i="20"/>
  <c r="I326" i="20"/>
  <c r="G326" i="20"/>
  <c r="X325" i="20"/>
  <c r="AA325" i="20" s="1"/>
  <c r="AB325" i="20" s="1"/>
  <c r="U325" i="20"/>
  <c r="R325" i="20"/>
  <c r="R324" i="20" s="1"/>
  <c r="O325" i="20"/>
  <c r="L325" i="20"/>
  <c r="L324" i="20" s="1"/>
  <c r="I325" i="20"/>
  <c r="G325" i="20"/>
  <c r="G324" i="20" s="1"/>
  <c r="Z324" i="20"/>
  <c r="Y73" i="24" s="1"/>
  <c r="Y324" i="20"/>
  <c r="X73" i="24" s="1"/>
  <c r="W324" i="20"/>
  <c r="V73" i="24" s="1"/>
  <c r="V324" i="20"/>
  <c r="U73" i="24" s="1"/>
  <c r="U324" i="20"/>
  <c r="T324" i="20"/>
  <c r="S73" i="24" s="1"/>
  <c r="S324" i="20"/>
  <c r="R73" i="24" s="1"/>
  <c r="Q324" i="20"/>
  <c r="P73" i="24" s="1"/>
  <c r="P324" i="20"/>
  <c r="O73" i="24" s="1"/>
  <c r="N324" i="20"/>
  <c r="M73" i="24" s="1"/>
  <c r="M324" i="20"/>
  <c r="L73" i="24" s="1"/>
  <c r="K324" i="20"/>
  <c r="J73" i="24" s="1"/>
  <c r="J324" i="20"/>
  <c r="I73" i="24" s="1"/>
  <c r="I324" i="20"/>
  <c r="H324" i="20"/>
  <c r="X323" i="20"/>
  <c r="U323" i="20"/>
  <c r="R323" i="20"/>
  <c r="O323" i="20"/>
  <c r="AA323" i="20" s="1"/>
  <c r="AB323" i="20" s="1"/>
  <c r="L323" i="20"/>
  <c r="I323" i="20"/>
  <c r="G323" i="20"/>
  <c r="X322" i="20"/>
  <c r="AA322" i="20" s="1"/>
  <c r="AB322" i="20" s="1"/>
  <c r="U322" i="20"/>
  <c r="R322" i="20"/>
  <c r="R318" i="20" s="1"/>
  <c r="O322" i="20"/>
  <c r="L322" i="20"/>
  <c r="I322" i="20"/>
  <c r="G322" i="20"/>
  <c r="X321" i="20"/>
  <c r="U321" i="20"/>
  <c r="AA321" i="20" s="1"/>
  <c r="AB321" i="20" s="1"/>
  <c r="R321" i="20"/>
  <c r="O321" i="20"/>
  <c r="L321" i="20"/>
  <c r="I321" i="20"/>
  <c r="G321" i="20"/>
  <c r="X320" i="20"/>
  <c r="AA320" i="20" s="1"/>
  <c r="AB320" i="20" s="1"/>
  <c r="U320" i="20"/>
  <c r="R320" i="20"/>
  <c r="O320" i="20"/>
  <c r="L320" i="20"/>
  <c r="I320" i="20"/>
  <c r="G320" i="20"/>
  <c r="G318" i="20" s="1"/>
  <c r="X319" i="20"/>
  <c r="U319" i="20"/>
  <c r="U318" i="20" s="1"/>
  <c r="R319" i="20"/>
  <c r="O319" i="20"/>
  <c r="AA319" i="20" s="1"/>
  <c r="AB319" i="20" s="1"/>
  <c r="L319" i="20"/>
  <c r="I319" i="20"/>
  <c r="I318" i="20" s="1"/>
  <c r="G319" i="20"/>
  <c r="Z318" i="20"/>
  <c r="Y72" i="24" s="1"/>
  <c r="Y318" i="20"/>
  <c r="X72" i="24" s="1"/>
  <c r="X318" i="20"/>
  <c r="W318" i="20"/>
  <c r="V72" i="24" s="1"/>
  <c r="V318" i="20"/>
  <c r="U72" i="24" s="1"/>
  <c r="T318" i="20"/>
  <c r="S72" i="24" s="1"/>
  <c r="S318" i="20"/>
  <c r="R72" i="24" s="1"/>
  <c r="Q318" i="20"/>
  <c r="P72" i="24" s="1"/>
  <c r="P318" i="20"/>
  <c r="O72" i="24" s="1"/>
  <c r="N318" i="20"/>
  <c r="M72" i="24" s="1"/>
  <c r="M318" i="20"/>
  <c r="L72" i="24" s="1"/>
  <c r="L318" i="20"/>
  <c r="K318" i="20"/>
  <c r="J72" i="24" s="1"/>
  <c r="J318" i="20"/>
  <c r="I72" i="24" s="1"/>
  <c r="H318" i="20"/>
  <c r="X317" i="20"/>
  <c r="AA317" i="20" s="1"/>
  <c r="AB317" i="20" s="1"/>
  <c r="U317" i="20"/>
  <c r="R317" i="20"/>
  <c r="O317" i="20"/>
  <c r="L317" i="20"/>
  <c r="I317" i="20"/>
  <c r="G317" i="20"/>
  <c r="X316" i="20"/>
  <c r="U316" i="20"/>
  <c r="R316" i="20"/>
  <c r="O316" i="20"/>
  <c r="AA316" i="20" s="1"/>
  <c r="AB316" i="20" s="1"/>
  <c r="L316" i="20"/>
  <c r="I316" i="20"/>
  <c r="G316" i="20"/>
  <c r="X315" i="20"/>
  <c r="AA315" i="20" s="1"/>
  <c r="AB315" i="20" s="1"/>
  <c r="U315" i="20"/>
  <c r="R315" i="20"/>
  <c r="O315" i="20"/>
  <c r="L315" i="20"/>
  <c r="I315" i="20"/>
  <c r="G315" i="20"/>
  <c r="X314" i="20"/>
  <c r="U314" i="20"/>
  <c r="AA314" i="20" s="1"/>
  <c r="AB314" i="20" s="1"/>
  <c r="R314" i="20"/>
  <c r="O314" i="20"/>
  <c r="L314" i="20"/>
  <c r="I314" i="20"/>
  <c r="I312" i="20" s="1"/>
  <c r="G314" i="20"/>
  <c r="X313" i="20"/>
  <c r="AA313" i="20" s="1"/>
  <c r="AB313" i="20" s="1"/>
  <c r="U313" i="20"/>
  <c r="R313" i="20"/>
  <c r="R312" i="20" s="1"/>
  <c r="O313" i="20"/>
  <c r="L313" i="20"/>
  <c r="L312" i="20" s="1"/>
  <c r="I313" i="20"/>
  <c r="G313" i="20"/>
  <c r="Z312" i="20"/>
  <c r="Y71" i="24" s="1"/>
  <c r="Y312" i="20"/>
  <c r="X71" i="24" s="1"/>
  <c r="W312" i="20"/>
  <c r="V71" i="24" s="1"/>
  <c r="V312" i="20"/>
  <c r="U71" i="24" s="1"/>
  <c r="T312" i="20"/>
  <c r="S71" i="24" s="1"/>
  <c r="S312" i="20"/>
  <c r="R71" i="24" s="1"/>
  <c r="Q312" i="20"/>
  <c r="P71" i="24" s="1"/>
  <c r="P312" i="20"/>
  <c r="O71" i="24" s="1"/>
  <c r="O312" i="20"/>
  <c r="N312" i="20"/>
  <c r="M71" i="24" s="1"/>
  <c r="M312" i="20"/>
  <c r="L71" i="24" s="1"/>
  <c r="K312" i="20"/>
  <c r="J71" i="24" s="1"/>
  <c r="J312" i="20"/>
  <c r="I71" i="24" s="1"/>
  <c r="H312" i="20"/>
  <c r="G312" i="20"/>
  <c r="X311" i="20"/>
  <c r="U311" i="20"/>
  <c r="AA311" i="20" s="1"/>
  <c r="AB311" i="20" s="1"/>
  <c r="R311" i="20"/>
  <c r="O311" i="20"/>
  <c r="L311" i="20"/>
  <c r="I311" i="20"/>
  <c r="G311" i="20"/>
  <c r="X310" i="20"/>
  <c r="X306" i="20" s="1"/>
  <c r="U310" i="20"/>
  <c r="R310" i="20"/>
  <c r="O310" i="20"/>
  <c r="L310" i="20"/>
  <c r="L306" i="20" s="1"/>
  <c r="I310" i="20"/>
  <c r="G310" i="20"/>
  <c r="X309" i="20"/>
  <c r="U309" i="20"/>
  <c r="R309" i="20"/>
  <c r="O309" i="20"/>
  <c r="AA309" i="20" s="1"/>
  <c r="AB309" i="20" s="1"/>
  <c r="L309" i="20"/>
  <c r="I309" i="20"/>
  <c r="G309" i="20"/>
  <c r="X308" i="20"/>
  <c r="AA308" i="20" s="1"/>
  <c r="AB308" i="20" s="1"/>
  <c r="U308" i="20"/>
  <c r="R308" i="20"/>
  <c r="O308" i="20"/>
  <c r="L308" i="20"/>
  <c r="I308" i="20"/>
  <c r="G308" i="20"/>
  <c r="G306" i="20" s="1"/>
  <c r="X307" i="20"/>
  <c r="U307" i="20"/>
  <c r="AA307" i="20" s="1"/>
  <c r="AB307" i="20" s="1"/>
  <c r="R307" i="20"/>
  <c r="O307" i="20"/>
  <c r="O306" i="20" s="1"/>
  <c r="L307" i="20"/>
  <c r="I307" i="20"/>
  <c r="I306" i="20" s="1"/>
  <c r="G307" i="20"/>
  <c r="Z306" i="20"/>
  <c r="Y70" i="24" s="1"/>
  <c r="Y69" i="24" s="1"/>
  <c r="Y306" i="20"/>
  <c r="X70" i="24" s="1"/>
  <c r="W306" i="20"/>
  <c r="V70" i="24" s="1"/>
  <c r="V306" i="20"/>
  <c r="U70" i="24" s="1"/>
  <c r="U69" i="24" s="1"/>
  <c r="T306" i="20"/>
  <c r="S70" i="24" s="1"/>
  <c r="S306" i="20"/>
  <c r="R70" i="24" s="1"/>
  <c r="R306" i="20"/>
  <c r="Q306" i="20"/>
  <c r="P70" i="24" s="1"/>
  <c r="P306" i="20"/>
  <c r="O70" i="24" s="1"/>
  <c r="N306" i="20"/>
  <c r="M70" i="24" s="1"/>
  <c r="M69" i="24" s="1"/>
  <c r="M306" i="20"/>
  <c r="L70" i="24" s="1"/>
  <c r="K306" i="20"/>
  <c r="J70" i="24" s="1"/>
  <c r="J306" i="20"/>
  <c r="I70" i="24" s="1"/>
  <c r="I69" i="24" s="1"/>
  <c r="H306" i="20"/>
  <c r="H304" i="20" s="1"/>
  <c r="AB305" i="20"/>
  <c r="Y304" i="20"/>
  <c r="Q304" i="20"/>
  <c r="M304" i="20"/>
  <c r="C304" i="20"/>
  <c r="X303" i="20"/>
  <c r="AA303" i="20" s="1"/>
  <c r="AB303" i="20" s="1"/>
  <c r="U303" i="20"/>
  <c r="R303" i="20"/>
  <c r="O303" i="20"/>
  <c r="L303" i="20"/>
  <c r="I303" i="20"/>
  <c r="G303" i="20"/>
  <c r="X302" i="20"/>
  <c r="U302" i="20"/>
  <c r="AA302" i="20" s="1"/>
  <c r="AB302" i="20" s="1"/>
  <c r="R302" i="20"/>
  <c r="O302" i="20"/>
  <c r="L302" i="20"/>
  <c r="I302" i="20"/>
  <c r="G302" i="20"/>
  <c r="X301" i="20"/>
  <c r="AA301" i="20" s="1"/>
  <c r="AB301" i="20" s="1"/>
  <c r="U301" i="20"/>
  <c r="R301" i="20"/>
  <c r="O301" i="20"/>
  <c r="L301" i="20"/>
  <c r="I301" i="20"/>
  <c r="G301" i="20"/>
  <c r="X300" i="20"/>
  <c r="U300" i="20"/>
  <c r="R300" i="20"/>
  <c r="O300" i="20"/>
  <c r="O298" i="20" s="1"/>
  <c r="L300" i="20"/>
  <c r="I300" i="20"/>
  <c r="G300" i="20"/>
  <c r="X299" i="20"/>
  <c r="AA299" i="20" s="1"/>
  <c r="AB299" i="20" s="1"/>
  <c r="U299" i="20"/>
  <c r="R299" i="20"/>
  <c r="R298" i="20" s="1"/>
  <c r="O299" i="20"/>
  <c r="L299" i="20"/>
  <c r="L298" i="20" s="1"/>
  <c r="I299" i="20"/>
  <c r="G299" i="20"/>
  <c r="G298" i="20" s="1"/>
  <c r="Z298" i="20"/>
  <c r="Y68" i="24" s="1"/>
  <c r="Y298" i="20"/>
  <c r="X68" i="24" s="1"/>
  <c r="W298" i="20"/>
  <c r="V68" i="24" s="1"/>
  <c r="V298" i="20"/>
  <c r="U68" i="24" s="1"/>
  <c r="U298" i="20"/>
  <c r="T298" i="20"/>
  <c r="S68" i="24" s="1"/>
  <c r="S298" i="20"/>
  <c r="R68" i="24" s="1"/>
  <c r="Q298" i="20"/>
  <c r="P68" i="24" s="1"/>
  <c r="P298" i="20"/>
  <c r="O68" i="24" s="1"/>
  <c r="N298" i="20"/>
  <c r="M68" i="24" s="1"/>
  <c r="M298" i="20"/>
  <c r="L68" i="24" s="1"/>
  <c r="K298" i="20"/>
  <c r="J68" i="24" s="1"/>
  <c r="J298" i="20"/>
  <c r="I68" i="24" s="1"/>
  <c r="I298" i="20"/>
  <c r="H298" i="20"/>
  <c r="X297" i="20"/>
  <c r="U297" i="20"/>
  <c r="R297" i="20"/>
  <c r="O297" i="20"/>
  <c r="AA297" i="20" s="1"/>
  <c r="AB297" i="20" s="1"/>
  <c r="L297" i="20"/>
  <c r="I297" i="20"/>
  <c r="G297" i="20"/>
  <c r="X296" i="20"/>
  <c r="AA296" i="20" s="1"/>
  <c r="AB296" i="20" s="1"/>
  <c r="U296" i="20"/>
  <c r="R296" i="20"/>
  <c r="R292" i="20" s="1"/>
  <c r="O296" i="20"/>
  <c r="L296" i="20"/>
  <c r="I296" i="20"/>
  <c r="G296" i="20"/>
  <c r="X295" i="20"/>
  <c r="U295" i="20"/>
  <c r="AA295" i="20" s="1"/>
  <c r="AB295" i="20" s="1"/>
  <c r="R295" i="20"/>
  <c r="O295" i="20"/>
  <c r="L295" i="20"/>
  <c r="I295" i="20"/>
  <c r="G295" i="20"/>
  <c r="X294" i="20"/>
  <c r="AA294" i="20" s="1"/>
  <c r="AB294" i="20" s="1"/>
  <c r="U294" i="20"/>
  <c r="R294" i="20"/>
  <c r="O294" i="20"/>
  <c r="L294" i="20"/>
  <c r="I294" i="20"/>
  <c r="G294" i="20"/>
  <c r="G292" i="20" s="1"/>
  <c r="X293" i="20"/>
  <c r="U293" i="20"/>
  <c r="U292" i="20" s="1"/>
  <c r="R293" i="20"/>
  <c r="O293" i="20"/>
  <c r="AA293" i="20" s="1"/>
  <c r="AB293" i="20" s="1"/>
  <c r="L293" i="20"/>
  <c r="I293" i="20"/>
  <c r="I292" i="20" s="1"/>
  <c r="G293" i="20"/>
  <c r="Z292" i="20"/>
  <c r="Y67" i="24" s="1"/>
  <c r="Y292" i="20"/>
  <c r="X67" i="24" s="1"/>
  <c r="X292" i="20"/>
  <c r="W292" i="20"/>
  <c r="V67" i="24" s="1"/>
  <c r="V292" i="20"/>
  <c r="U67" i="24" s="1"/>
  <c r="T292" i="20"/>
  <c r="S67" i="24" s="1"/>
  <c r="S292" i="20"/>
  <c r="R67" i="24" s="1"/>
  <c r="Q292" i="20"/>
  <c r="P67" i="24" s="1"/>
  <c r="P292" i="20"/>
  <c r="O67" i="24" s="1"/>
  <c r="N292" i="20"/>
  <c r="M67" i="24" s="1"/>
  <c r="M292" i="20"/>
  <c r="L67" i="24" s="1"/>
  <c r="L292" i="20"/>
  <c r="K292" i="20"/>
  <c r="J67" i="24" s="1"/>
  <c r="J292" i="20"/>
  <c r="I67" i="24" s="1"/>
  <c r="H292" i="20"/>
  <c r="X291" i="20"/>
  <c r="AA291" i="20" s="1"/>
  <c r="AB291" i="20" s="1"/>
  <c r="U291" i="20"/>
  <c r="R291" i="20"/>
  <c r="O291" i="20"/>
  <c r="L291" i="20"/>
  <c r="I291" i="20"/>
  <c r="G291" i="20"/>
  <c r="X290" i="20"/>
  <c r="U290" i="20"/>
  <c r="R290" i="20"/>
  <c r="O290" i="20"/>
  <c r="AA290" i="20" s="1"/>
  <c r="AB290" i="20" s="1"/>
  <c r="L290" i="20"/>
  <c r="I290" i="20"/>
  <c r="G290" i="20"/>
  <c r="X289" i="20"/>
  <c r="AA289" i="20" s="1"/>
  <c r="AB289" i="20" s="1"/>
  <c r="U289" i="20"/>
  <c r="R289" i="20"/>
  <c r="O289" i="20"/>
  <c r="L289" i="20"/>
  <c r="I289" i="20"/>
  <c r="G289" i="20"/>
  <c r="X288" i="20"/>
  <c r="U288" i="20"/>
  <c r="AA288" i="20" s="1"/>
  <c r="AB288" i="20" s="1"/>
  <c r="R288" i="20"/>
  <c r="O288" i="20"/>
  <c r="L288" i="20"/>
  <c r="I288" i="20"/>
  <c r="I286" i="20" s="1"/>
  <c r="G288" i="20"/>
  <c r="X287" i="20"/>
  <c r="AA287" i="20" s="1"/>
  <c r="AB287" i="20" s="1"/>
  <c r="U287" i="20"/>
  <c r="R287" i="20"/>
  <c r="R286" i="20" s="1"/>
  <c r="O287" i="20"/>
  <c r="L287" i="20"/>
  <c r="L286" i="20" s="1"/>
  <c r="I287" i="20"/>
  <c r="G287" i="20"/>
  <c r="Z286" i="20"/>
  <c r="Y66" i="24" s="1"/>
  <c r="Y286" i="20"/>
  <c r="X66" i="24" s="1"/>
  <c r="W286" i="20"/>
  <c r="V66" i="24" s="1"/>
  <c r="V286" i="20"/>
  <c r="U66" i="24" s="1"/>
  <c r="T286" i="20"/>
  <c r="S66" i="24" s="1"/>
  <c r="S286" i="20"/>
  <c r="R66" i="24" s="1"/>
  <c r="Q286" i="20"/>
  <c r="P66" i="24" s="1"/>
  <c r="P286" i="20"/>
  <c r="O66" i="24" s="1"/>
  <c r="O286" i="20"/>
  <c r="N286" i="20"/>
  <c r="M66" i="24" s="1"/>
  <c r="M286" i="20"/>
  <c r="L66" i="24" s="1"/>
  <c r="K286" i="20"/>
  <c r="J66" i="24" s="1"/>
  <c r="J286" i="20"/>
  <c r="I66" i="24" s="1"/>
  <c r="H286" i="20"/>
  <c r="G286" i="20"/>
  <c r="X285" i="20"/>
  <c r="U285" i="20"/>
  <c r="AA285" i="20" s="1"/>
  <c r="AB285" i="20" s="1"/>
  <c r="R285" i="20"/>
  <c r="O285" i="20"/>
  <c r="L285" i="20"/>
  <c r="I285" i="20"/>
  <c r="G285" i="20"/>
  <c r="X284" i="20"/>
  <c r="X280" i="20" s="1"/>
  <c r="U284" i="20"/>
  <c r="R284" i="20"/>
  <c r="O284" i="20"/>
  <c r="L284" i="20"/>
  <c r="L280" i="20" s="1"/>
  <c r="I284" i="20"/>
  <c r="G284" i="20"/>
  <c r="X283" i="20"/>
  <c r="U283" i="20"/>
  <c r="R283" i="20"/>
  <c r="O283" i="20"/>
  <c r="AA283" i="20" s="1"/>
  <c r="AB283" i="20" s="1"/>
  <c r="L283" i="20"/>
  <c r="I283" i="20"/>
  <c r="G283" i="20"/>
  <c r="X282" i="20"/>
  <c r="AA282" i="20" s="1"/>
  <c r="AB282" i="20" s="1"/>
  <c r="U282" i="20"/>
  <c r="R282" i="20"/>
  <c r="O282" i="20"/>
  <c r="L282" i="20"/>
  <c r="I282" i="20"/>
  <c r="G282" i="20"/>
  <c r="X281" i="20"/>
  <c r="U281" i="20"/>
  <c r="U280" i="20" s="1"/>
  <c r="R281" i="20"/>
  <c r="O281" i="20"/>
  <c r="O280" i="20" s="1"/>
  <c r="L281" i="20"/>
  <c r="I281" i="20"/>
  <c r="I280" i="20" s="1"/>
  <c r="H65" i="24" s="1"/>
  <c r="G281" i="20"/>
  <c r="Z280" i="20"/>
  <c r="Y65" i="24" s="1"/>
  <c r="Y280" i="20"/>
  <c r="X65" i="24" s="1"/>
  <c r="W280" i="20"/>
  <c r="V65" i="24" s="1"/>
  <c r="V280" i="20"/>
  <c r="U65" i="24" s="1"/>
  <c r="T280" i="20"/>
  <c r="S65" i="24" s="1"/>
  <c r="S280" i="20"/>
  <c r="R65" i="24" s="1"/>
  <c r="R280" i="20"/>
  <c r="Q280" i="20"/>
  <c r="P65" i="24" s="1"/>
  <c r="P280" i="20"/>
  <c r="O65" i="24" s="1"/>
  <c r="N280" i="20"/>
  <c r="M65" i="24" s="1"/>
  <c r="M280" i="20"/>
  <c r="L65" i="24" s="1"/>
  <c r="K280" i="20"/>
  <c r="J65" i="24" s="1"/>
  <c r="J280" i="20"/>
  <c r="I65" i="24" s="1"/>
  <c r="I63" i="24" s="1"/>
  <c r="H280" i="20"/>
  <c r="X279" i="20"/>
  <c r="U279" i="20"/>
  <c r="R279" i="20"/>
  <c r="O279" i="20"/>
  <c r="AA279" i="20" s="1"/>
  <c r="AB279" i="20" s="1"/>
  <c r="L279" i="20"/>
  <c r="I279" i="20"/>
  <c r="G279" i="20"/>
  <c r="X278" i="20"/>
  <c r="AA278" i="20" s="1"/>
  <c r="AB278" i="20" s="1"/>
  <c r="U278" i="20"/>
  <c r="R278" i="20"/>
  <c r="R274" i="20" s="1"/>
  <c r="O278" i="20"/>
  <c r="L278" i="20"/>
  <c r="I278" i="20"/>
  <c r="G278" i="20"/>
  <c r="X277" i="20"/>
  <c r="U277" i="20"/>
  <c r="AA277" i="20" s="1"/>
  <c r="AB277" i="20" s="1"/>
  <c r="R277" i="20"/>
  <c r="O277" i="20"/>
  <c r="L277" i="20"/>
  <c r="I277" i="20"/>
  <c r="G277" i="20"/>
  <c r="X276" i="20"/>
  <c r="AA276" i="20" s="1"/>
  <c r="AB276" i="20" s="1"/>
  <c r="U276" i="20"/>
  <c r="R276" i="20"/>
  <c r="O276" i="20"/>
  <c r="L276" i="20"/>
  <c r="I276" i="20"/>
  <c r="G276" i="20"/>
  <c r="G274" i="20" s="1"/>
  <c r="X275" i="20"/>
  <c r="U275" i="20"/>
  <c r="U274" i="20" s="1"/>
  <c r="R275" i="20"/>
  <c r="O275" i="20"/>
  <c r="AA275" i="20" s="1"/>
  <c r="AB275" i="20" s="1"/>
  <c r="L275" i="20"/>
  <c r="I275" i="20"/>
  <c r="I274" i="20" s="1"/>
  <c r="G275" i="20"/>
  <c r="Z274" i="20"/>
  <c r="Y64" i="24" s="1"/>
  <c r="Y274" i="20"/>
  <c r="X64" i="24" s="1"/>
  <c r="X274" i="20"/>
  <c r="W274" i="20"/>
  <c r="V64" i="24" s="1"/>
  <c r="V274" i="20"/>
  <c r="U64" i="24" s="1"/>
  <c r="T274" i="20"/>
  <c r="S64" i="24" s="1"/>
  <c r="S63" i="24" s="1"/>
  <c r="S274" i="20"/>
  <c r="R64" i="24" s="1"/>
  <c r="Q274" i="20"/>
  <c r="P64" i="24" s="1"/>
  <c r="P274" i="20"/>
  <c r="O64" i="24" s="1"/>
  <c r="O63" i="24" s="1"/>
  <c r="N274" i="20"/>
  <c r="M64" i="24" s="1"/>
  <c r="M274" i="20"/>
  <c r="L64" i="24" s="1"/>
  <c r="L274" i="20"/>
  <c r="L272" i="20" s="1"/>
  <c r="K274" i="20"/>
  <c r="J64" i="24" s="1"/>
  <c r="J274" i="20"/>
  <c r="I64" i="24" s="1"/>
  <c r="H274" i="20"/>
  <c r="H272" i="20" s="1"/>
  <c r="AB273" i="20"/>
  <c r="Y272" i="20"/>
  <c r="Q272" i="20"/>
  <c r="M272" i="20"/>
  <c r="C272" i="20"/>
  <c r="X271" i="20"/>
  <c r="U271" i="20"/>
  <c r="R271" i="20"/>
  <c r="O271" i="20"/>
  <c r="AA271" i="20" s="1"/>
  <c r="AB271" i="20" s="1"/>
  <c r="L271" i="20"/>
  <c r="I271" i="20"/>
  <c r="G271" i="20"/>
  <c r="X270" i="20"/>
  <c r="AA270" i="20" s="1"/>
  <c r="AB270" i="20" s="1"/>
  <c r="U270" i="20"/>
  <c r="R270" i="20"/>
  <c r="R266" i="20" s="1"/>
  <c r="O270" i="20"/>
  <c r="L270" i="20"/>
  <c r="I270" i="20"/>
  <c r="G270" i="20"/>
  <c r="X269" i="20"/>
  <c r="U269" i="20"/>
  <c r="AA269" i="20" s="1"/>
  <c r="AB269" i="20" s="1"/>
  <c r="R269" i="20"/>
  <c r="O269" i="20"/>
  <c r="L269" i="20"/>
  <c r="I269" i="20"/>
  <c r="G269" i="20"/>
  <c r="X268" i="20"/>
  <c r="AA268" i="20" s="1"/>
  <c r="AB268" i="20" s="1"/>
  <c r="U268" i="20"/>
  <c r="R268" i="20"/>
  <c r="O268" i="20"/>
  <c r="L268" i="20"/>
  <c r="I268" i="20"/>
  <c r="G268" i="20"/>
  <c r="G266" i="20" s="1"/>
  <c r="X267" i="20"/>
  <c r="U267" i="20"/>
  <c r="U266" i="20" s="1"/>
  <c r="R267" i="20"/>
  <c r="O267" i="20"/>
  <c r="AA267" i="20" s="1"/>
  <c r="AB267" i="20" s="1"/>
  <c r="L267" i="20"/>
  <c r="I267" i="20"/>
  <c r="I266" i="20" s="1"/>
  <c r="G267" i="20"/>
  <c r="Z266" i="20"/>
  <c r="Y62" i="24" s="1"/>
  <c r="Y266" i="20"/>
  <c r="X62" i="24" s="1"/>
  <c r="X266" i="20"/>
  <c r="W266" i="20"/>
  <c r="V62" i="24" s="1"/>
  <c r="V266" i="20"/>
  <c r="U62" i="24" s="1"/>
  <c r="T266" i="20"/>
  <c r="S62" i="24" s="1"/>
  <c r="S266" i="20"/>
  <c r="R62" i="24" s="1"/>
  <c r="Q266" i="20"/>
  <c r="P62" i="24" s="1"/>
  <c r="P266" i="20"/>
  <c r="O62" i="24" s="1"/>
  <c r="N266" i="20"/>
  <c r="M62" i="24" s="1"/>
  <c r="M266" i="20"/>
  <c r="L62" i="24" s="1"/>
  <c r="L266" i="20"/>
  <c r="K266" i="20"/>
  <c r="J62" i="24" s="1"/>
  <c r="J266" i="20"/>
  <c r="I62" i="24" s="1"/>
  <c r="H266" i="20"/>
  <c r="X265" i="20"/>
  <c r="AA265" i="20" s="1"/>
  <c r="AB265" i="20" s="1"/>
  <c r="U265" i="20"/>
  <c r="R265" i="20"/>
  <c r="O265" i="20"/>
  <c r="L265" i="20"/>
  <c r="I265" i="20"/>
  <c r="G265" i="20"/>
  <c r="X264" i="20"/>
  <c r="U264" i="20"/>
  <c r="R264" i="20"/>
  <c r="O264" i="20"/>
  <c r="AA264" i="20" s="1"/>
  <c r="AB264" i="20" s="1"/>
  <c r="L264" i="20"/>
  <c r="I264" i="20"/>
  <c r="G264" i="20"/>
  <c r="X263" i="20"/>
  <c r="AA263" i="20" s="1"/>
  <c r="AB263" i="20" s="1"/>
  <c r="U263" i="20"/>
  <c r="R263" i="20"/>
  <c r="O263" i="20"/>
  <c r="L263" i="20"/>
  <c r="I263" i="20"/>
  <c r="G263" i="20"/>
  <c r="X262" i="20"/>
  <c r="U262" i="20"/>
  <c r="AA262" i="20" s="1"/>
  <c r="AB262" i="20" s="1"/>
  <c r="R262" i="20"/>
  <c r="O262" i="20"/>
  <c r="L262" i="20"/>
  <c r="I262" i="20"/>
  <c r="I260" i="20" s="1"/>
  <c r="G262" i="20"/>
  <c r="X261" i="20"/>
  <c r="AA261" i="20" s="1"/>
  <c r="AB261" i="20" s="1"/>
  <c r="U261" i="20"/>
  <c r="R261" i="20"/>
  <c r="R260" i="20" s="1"/>
  <c r="O261" i="20"/>
  <c r="L261" i="20"/>
  <c r="L260" i="20" s="1"/>
  <c r="I261" i="20"/>
  <c r="G261" i="20"/>
  <c r="Z260" i="20"/>
  <c r="Y61" i="24" s="1"/>
  <c r="Y260" i="20"/>
  <c r="X61" i="24" s="1"/>
  <c r="W260" i="20"/>
  <c r="V61" i="24" s="1"/>
  <c r="V260" i="20"/>
  <c r="U61" i="24" s="1"/>
  <c r="T260" i="20"/>
  <c r="S61" i="24" s="1"/>
  <c r="S260" i="20"/>
  <c r="R61" i="24" s="1"/>
  <c r="Q260" i="20"/>
  <c r="P61" i="24" s="1"/>
  <c r="P260" i="20"/>
  <c r="O61" i="24" s="1"/>
  <c r="O260" i="20"/>
  <c r="N260" i="20"/>
  <c r="M61" i="24" s="1"/>
  <c r="M260" i="20"/>
  <c r="L61" i="24" s="1"/>
  <c r="K260" i="20"/>
  <c r="J61" i="24" s="1"/>
  <c r="J260" i="20"/>
  <c r="I61" i="24" s="1"/>
  <c r="H260" i="20"/>
  <c r="G260" i="20"/>
  <c r="X259" i="20"/>
  <c r="U259" i="20"/>
  <c r="AA259" i="20" s="1"/>
  <c r="AB259" i="20" s="1"/>
  <c r="R259" i="20"/>
  <c r="O259" i="20"/>
  <c r="L259" i="20"/>
  <c r="I259" i="20"/>
  <c r="G259" i="20"/>
  <c r="X258" i="20"/>
  <c r="X254" i="20" s="1"/>
  <c r="U258" i="20"/>
  <c r="R258" i="20"/>
  <c r="O258" i="20"/>
  <c r="L258" i="20"/>
  <c r="L254" i="20" s="1"/>
  <c r="I258" i="20"/>
  <c r="G258" i="20"/>
  <c r="X257" i="20"/>
  <c r="U257" i="20"/>
  <c r="R257" i="20"/>
  <c r="O257" i="20"/>
  <c r="AA257" i="20" s="1"/>
  <c r="AB257" i="20" s="1"/>
  <c r="L257" i="20"/>
  <c r="I257" i="20"/>
  <c r="G257" i="20"/>
  <c r="X256" i="20"/>
  <c r="AA256" i="20" s="1"/>
  <c r="AB256" i="20" s="1"/>
  <c r="U256" i="20"/>
  <c r="R256" i="20"/>
  <c r="O256" i="20"/>
  <c r="L256" i="20"/>
  <c r="I256" i="20"/>
  <c r="G256" i="20"/>
  <c r="G254" i="20" s="1"/>
  <c r="X255" i="20"/>
  <c r="U255" i="20"/>
  <c r="AA255" i="20" s="1"/>
  <c r="AB255" i="20" s="1"/>
  <c r="R255" i="20"/>
  <c r="O255" i="20"/>
  <c r="O254" i="20" s="1"/>
  <c r="L255" i="20"/>
  <c r="I255" i="20"/>
  <c r="I254" i="20" s="1"/>
  <c r="G255" i="20"/>
  <c r="Z254" i="20"/>
  <c r="Y60" i="24" s="1"/>
  <c r="Y254" i="20"/>
  <c r="X60" i="24" s="1"/>
  <c r="W254" i="20"/>
  <c r="V60" i="24" s="1"/>
  <c r="V254" i="20"/>
  <c r="U60" i="24" s="1"/>
  <c r="T254" i="20"/>
  <c r="S60" i="24" s="1"/>
  <c r="S254" i="20"/>
  <c r="R60" i="24" s="1"/>
  <c r="R254" i="20"/>
  <c r="Q254" i="20"/>
  <c r="P60" i="24" s="1"/>
  <c r="P254" i="20"/>
  <c r="O60" i="24" s="1"/>
  <c r="N254" i="20"/>
  <c r="M60" i="24" s="1"/>
  <c r="M254" i="20"/>
  <c r="L60" i="24" s="1"/>
  <c r="K254" i="20"/>
  <c r="J60" i="24" s="1"/>
  <c r="J254" i="20"/>
  <c r="I60" i="24" s="1"/>
  <c r="H254" i="20"/>
  <c r="X253" i="20"/>
  <c r="AA253" i="20" s="1"/>
  <c r="AB253" i="20" s="1"/>
  <c r="U253" i="20"/>
  <c r="R253" i="20"/>
  <c r="O253" i="20"/>
  <c r="L253" i="20"/>
  <c r="I253" i="20"/>
  <c r="G253" i="20"/>
  <c r="X252" i="20"/>
  <c r="U252" i="20"/>
  <c r="AA252" i="20" s="1"/>
  <c r="AB252" i="20" s="1"/>
  <c r="R252" i="20"/>
  <c r="O252" i="20"/>
  <c r="L252" i="20"/>
  <c r="I252" i="20"/>
  <c r="G252" i="20"/>
  <c r="X251" i="20"/>
  <c r="AA251" i="20" s="1"/>
  <c r="AB251" i="20" s="1"/>
  <c r="U251" i="20"/>
  <c r="R251" i="20"/>
  <c r="O251" i="20"/>
  <c r="L251" i="20"/>
  <c r="I251" i="20"/>
  <c r="G251" i="20"/>
  <c r="X250" i="20"/>
  <c r="U250" i="20"/>
  <c r="R250" i="20"/>
  <c r="O250" i="20"/>
  <c r="O248" i="20" s="1"/>
  <c r="L250" i="20"/>
  <c r="I250" i="20"/>
  <c r="G250" i="20"/>
  <c r="X249" i="20"/>
  <c r="AA249" i="20" s="1"/>
  <c r="AB249" i="20" s="1"/>
  <c r="U249" i="20"/>
  <c r="R249" i="20"/>
  <c r="R248" i="20" s="1"/>
  <c r="O249" i="20"/>
  <c r="L249" i="20"/>
  <c r="L248" i="20" s="1"/>
  <c r="I249" i="20"/>
  <c r="G249" i="20"/>
  <c r="G248" i="20" s="1"/>
  <c r="Z248" i="20"/>
  <c r="Y59" i="24" s="1"/>
  <c r="Y248" i="20"/>
  <c r="X59" i="24" s="1"/>
  <c r="W248" i="20"/>
  <c r="V59" i="24" s="1"/>
  <c r="V248" i="20"/>
  <c r="U59" i="24" s="1"/>
  <c r="U248" i="20"/>
  <c r="T248" i="20"/>
  <c r="S59" i="24" s="1"/>
  <c r="S248" i="20"/>
  <c r="R59" i="24" s="1"/>
  <c r="Q248" i="20"/>
  <c r="P59" i="24" s="1"/>
  <c r="P248" i="20"/>
  <c r="O59" i="24" s="1"/>
  <c r="N248" i="20"/>
  <c r="M59" i="24" s="1"/>
  <c r="M248" i="20"/>
  <c r="L59" i="24" s="1"/>
  <c r="K248" i="20"/>
  <c r="J59" i="24" s="1"/>
  <c r="J248" i="20"/>
  <c r="I59" i="24" s="1"/>
  <c r="I248" i="20"/>
  <c r="H248" i="20"/>
  <c r="X247" i="20"/>
  <c r="U247" i="20"/>
  <c r="R247" i="20"/>
  <c r="O247" i="20"/>
  <c r="AA247" i="20" s="1"/>
  <c r="AB247" i="20" s="1"/>
  <c r="L247" i="20"/>
  <c r="I247" i="20"/>
  <c r="G247" i="20"/>
  <c r="X246" i="20"/>
  <c r="AA246" i="20" s="1"/>
  <c r="AB246" i="20" s="1"/>
  <c r="U246" i="20"/>
  <c r="R246" i="20"/>
  <c r="R242" i="20" s="1"/>
  <c r="O246" i="20"/>
  <c r="L246" i="20"/>
  <c r="I246" i="20"/>
  <c r="G246" i="20"/>
  <c r="X245" i="20"/>
  <c r="U245" i="20"/>
  <c r="AA245" i="20" s="1"/>
  <c r="AB245" i="20" s="1"/>
  <c r="R245" i="20"/>
  <c r="O245" i="20"/>
  <c r="L245" i="20"/>
  <c r="I245" i="20"/>
  <c r="G245" i="20"/>
  <c r="X244" i="20"/>
  <c r="AA244" i="20" s="1"/>
  <c r="AB244" i="20" s="1"/>
  <c r="U244" i="20"/>
  <c r="R244" i="20"/>
  <c r="O244" i="20"/>
  <c r="L244" i="20"/>
  <c r="I244" i="20"/>
  <c r="G244" i="20"/>
  <c r="X243" i="20"/>
  <c r="U243" i="20"/>
  <c r="U242" i="20" s="1"/>
  <c r="R243" i="20"/>
  <c r="O243" i="20"/>
  <c r="O242" i="20" s="1"/>
  <c r="L243" i="20"/>
  <c r="I243" i="20"/>
  <c r="I242" i="20" s="1"/>
  <c r="G243" i="20"/>
  <c r="Z242" i="20"/>
  <c r="Y58" i="24" s="1"/>
  <c r="Y242" i="20"/>
  <c r="X58" i="24" s="1"/>
  <c r="X242" i="20"/>
  <c r="W242" i="20"/>
  <c r="V58" i="24" s="1"/>
  <c r="V242" i="20"/>
  <c r="U58" i="24" s="1"/>
  <c r="T242" i="20"/>
  <c r="S58" i="24" s="1"/>
  <c r="S57" i="24" s="1"/>
  <c r="S242" i="20"/>
  <c r="R58" i="24" s="1"/>
  <c r="Q242" i="20"/>
  <c r="P58" i="24" s="1"/>
  <c r="P242" i="20"/>
  <c r="O58" i="24" s="1"/>
  <c r="O57" i="24" s="1"/>
  <c r="N242" i="20"/>
  <c r="M58" i="24" s="1"/>
  <c r="M242" i="20"/>
  <c r="L58" i="24" s="1"/>
  <c r="L242" i="20"/>
  <c r="K242" i="20"/>
  <c r="J58" i="24" s="1"/>
  <c r="J242" i="20"/>
  <c r="I58" i="24" s="1"/>
  <c r="AB241" i="20"/>
  <c r="W240" i="20"/>
  <c r="S240" i="20"/>
  <c r="K240" i="20"/>
  <c r="C240" i="20"/>
  <c r="X239" i="20"/>
  <c r="AA239" i="20" s="1"/>
  <c r="AB239" i="20" s="1"/>
  <c r="U239" i="20"/>
  <c r="R239" i="20"/>
  <c r="O239" i="20"/>
  <c r="L239" i="20"/>
  <c r="I239" i="20"/>
  <c r="G239" i="20"/>
  <c r="X238" i="20"/>
  <c r="U238" i="20"/>
  <c r="AA238" i="20" s="1"/>
  <c r="AB238" i="20" s="1"/>
  <c r="R238" i="20"/>
  <c r="O238" i="20"/>
  <c r="L238" i="20"/>
  <c r="I238" i="20"/>
  <c r="G238" i="20"/>
  <c r="X237" i="20"/>
  <c r="AA237" i="20" s="1"/>
  <c r="AB237" i="20" s="1"/>
  <c r="U237" i="20"/>
  <c r="R237" i="20"/>
  <c r="O237" i="20"/>
  <c r="L237" i="20"/>
  <c r="I237" i="20"/>
  <c r="G237" i="20"/>
  <c r="X236" i="20"/>
  <c r="U236" i="20"/>
  <c r="R236" i="20"/>
  <c r="O236" i="20"/>
  <c r="O234" i="20" s="1"/>
  <c r="L236" i="20"/>
  <c r="I236" i="20"/>
  <c r="G236" i="20"/>
  <c r="X235" i="20"/>
  <c r="AA235" i="20" s="1"/>
  <c r="AB235" i="20" s="1"/>
  <c r="U235" i="20"/>
  <c r="R235" i="20"/>
  <c r="R234" i="20" s="1"/>
  <c r="O235" i="20"/>
  <c r="L235" i="20"/>
  <c r="L234" i="20" s="1"/>
  <c r="I235" i="20"/>
  <c r="G235" i="20"/>
  <c r="G234" i="20" s="1"/>
  <c r="Z234" i="20"/>
  <c r="Y56" i="24" s="1"/>
  <c r="Y234" i="20"/>
  <c r="X56" i="24" s="1"/>
  <c r="W234" i="20"/>
  <c r="V56" i="24" s="1"/>
  <c r="V234" i="20"/>
  <c r="U56" i="24" s="1"/>
  <c r="U234" i="20"/>
  <c r="T234" i="20"/>
  <c r="S56" i="24" s="1"/>
  <c r="S234" i="20"/>
  <c r="R56" i="24" s="1"/>
  <c r="Q234" i="20"/>
  <c r="P56" i="24" s="1"/>
  <c r="P234" i="20"/>
  <c r="O56" i="24" s="1"/>
  <c r="N234" i="20"/>
  <c r="M56" i="24" s="1"/>
  <c r="M234" i="20"/>
  <c r="L56" i="24" s="1"/>
  <c r="K234" i="20"/>
  <c r="J56" i="24" s="1"/>
  <c r="J234" i="20"/>
  <c r="I56" i="24" s="1"/>
  <c r="I234" i="20"/>
  <c r="H234" i="20"/>
  <c r="X233" i="20"/>
  <c r="U233" i="20"/>
  <c r="R233" i="20"/>
  <c r="O233" i="20"/>
  <c r="AA233" i="20" s="1"/>
  <c r="AB233" i="20" s="1"/>
  <c r="L233" i="20"/>
  <c r="I233" i="20"/>
  <c r="G233" i="20"/>
  <c r="X232" i="20"/>
  <c r="AA232" i="20" s="1"/>
  <c r="AB232" i="20" s="1"/>
  <c r="U232" i="20"/>
  <c r="R232" i="20"/>
  <c r="R228" i="20" s="1"/>
  <c r="O232" i="20"/>
  <c r="L232" i="20"/>
  <c r="I232" i="20"/>
  <c r="G232" i="20"/>
  <c r="X231" i="20"/>
  <c r="U231" i="20"/>
  <c r="AA231" i="20" s="1"/>
  <c r="AB231" i="20" s="1"/>
  <c r="R231" i="20"/>
  <c r="O231" i="20"/>
  <c r="L231" i="20"/>
  <c r="I231" i="20"/>
  <c r="G231" i="20"/>
  <c r="X230" i="20"/>
  <c r="AA230" i="20" s="1"/>
  <c r="AB230" i="20" s="1"/>
  <c r="U230" i="20"/>
  <c r="R230" i="20"/>
  <c r="O230" i="20"/>
  <c r="L230" i="20"/>
  <c r="I230" i="20"/>
  <c r="G230" i="20"/>
  <c r="G228" i="20" s="1"/>
  <c r="X229" i="20"/>
  <c r="U229" i="20"/>
  <c r="U228" i="20" s="1"/>
  <c r="R229" i="20"/>
  <c r="O229" i="20"/>
  <c r="AA229" i="20" s="1"/>
  <c r="AB229" i="20" s="1"/>
  <c r="L229" i="20"/>
  <c r="I229" i="20"/>
  <c r="I228" i="20" s="1"/>
  <c r="G229" i="20"/>
  <c r="Z228" i="20"/>
  <c r="Y55" i="24" s="1"/>
  <c r="Y228" i="20"/>
  <c r="X55" i="24" s="1"/>
  <c r="X228" i="20"/>
  <c r="W228" i="20"/>
  <c r="V55" i="24" s="1"/>
  <c r="V228" i="20"/>
  <c r="U55" i="24" s="1"/>
  <c r="T228" i="20"/>
  <c r="S55" i="24" s="1"/>
  <c r="S228" i="20"/>
  <c r="R55" i="24" s="1"/>
  <c r="Q228" i="20"/>
  <c r="P55" i="24" s="1"/>
  <c r="P228" i="20"/>
  <c r="O55" i="24" s="1"/>
  <c r="N228" i="20"/>
  <c r="M55" i="24" s="1"/>
  <c r="M228" i="20"/>
  <c r="L55" i="24" s="1"/>
  <c r="L228" i="20"/>
  <c r="K228" i="20"/>
  <c r="J55" i="24" s="1"/>
  <c r="J228" i="20"/>
  <c r="I55" i="24" s="1"/>
  <c r="H228" i="20"/>
  <c r="X227" i="20"/>
  <c r="AA227" i="20" s="1"/>
  <c r="AB227" i="20" s="1"/>
  <c r="U227" i="20"/>
  <c r="R227" i="20"/>
  <c r="O227" i="20"/>
  <c r="L227" i="20"/>
  <c r="I227" i="20"/>
  <c r="G227" i="20"/>
  <c r="X226" i="20"/>
  <c r="U226" i="20"/>
  <c r="R226" i="20"/>
  <c r="O226" i="20"/>
  <c r="AA226" i="20" s="1"/>
  <c r="AB226" i="20" s="1"/>
  <c r="L226" i="20"/>
  <c r="I226" i="20"/>
  <c r="G226" i="20"/>
  <c r="X225" i="20"/>
  <c r="AA225" i="20" s="1"/>
  <c r="AB225" i="20" s="1"/>
  <c r="U225" i="20"/>
  <c r="R225" i="20"/>
  <c r="O225" i="20"/>
  <c r="L225" i="20"/>
  <c r="I225" i="20"/>
  <c r="G225" i="20"/>
  <c r="X224" i="20"/>
  <c r="U224" i="20"/>
  <c r="AA224" i="20" s="1"/>
  <c r="AB224" i="20" s="1"/>
  <c r="R224" i="20"/>
  <c r="O224" i="20"/>
  <c r="L224" i="20"/>
  <c r="I224" i="20"/>
  <c r="I222" i="20" s="1"/>
  <c r="G224" i="20"/>
  <c r="X223" i="20"/>
  <c r="AA223" i="20" s="1"/>
  <c r="AB223" i="20" s="1"/>
  <c r="U223" i="20"/>
  <c r="R223" i="20"/>
  <c r="R222" i="20" s="1"/>
  <c r="O223" i="20"/>
  <c r="L223" i="20"/>
  <c r="L222" i="20" s="1"/>
  <c r="I223" i="20"/>
  <c r="G223" i="20"/>
  <c r="Z222" i="20"/>
  <c r="Y54" i="24" s="1"/>
  <c r="Y222" i="20"/>
  <c r="X54" i="24" s="1"/>
  <c r="W222" i="20"/>
  <c r="V54" i="24" s="1"/>
  <c r="V222" i="20"/>
  <c r="U54" i="24" s="1"/>
  <c r="T222" i="20"/>
  <c r="S54" i="24" s="1"/>
  <c r="S222" i="20"/>
  <c r="R54" i="24" s="1"/>
  <c r="Q222" i="20"/>
  <c r="P54" i="24" s="1"/>
  <c r="P222" i="20"/>
  <c r="O54" i="24" s="1"/>
  <c r="O222" i="20"/>
  <c r="N222" i="20"/>
  <c r="M54" i="24" s="1"/>
  <c r="M222" i="20"/>
  <c r="L54" i="24" s="1"/>
  <c r="K222" i="20"/>
  <c r="J54" i="24" s="1"/>
  <c r="J222" i="20"/>
  <c r="I54" i="24" s="1"/>
  <c r="H222" i="20"/>
  <c r="G222" i="20"/>
  <c r="X221" i="20"/>
  <c r="U221" i="20"/>
  <c r="AA221" i="20" s="1"/>
  <c r="AB221" i="20" s="1"/>
  <c r="R221" i="20"/>
  <c r="O221" i="20"/>
  <c r="L221" i="20"/>
  <c r="I221" i="20"/>
  <c r="G221" i="20"/>
  <c r="X220" i="20"/>
  <c r="X216" i="20" s="1"/>
  <c r="U220" i="20"/>
  <c r="R220" i="20"/>
  <c r="O220" i="20"/>
  <c r="L220" i="20"/>
  <c r="L216" i="20" s="1"/>
  <c r="I220" i="20"/>
  <c r="G220" i="20"/>
  <c r="X219" i="20"/>
  <c r="U219" i="20"/>
  <c r="R219" i="20"/>
  <c r="O219" i="20"/>
  <c r="AA219" i="20" s="1"/>
  <c r="AB219" i="20" s="1"/>
  <c r="L219" i="20"/>
  <c r="I219" i="20"/>
  <c r="G219" i="20"/>
  <c r="X218" i="20"/>
  <c r="AA218" i="20" s="1"/>
  <c r="AB218" i="20" s="1"/>
  <c r="U218" i="20"/>
  <c r="R218" i="20"/>
  <c r="O218" i="20"/>
  <c r="L218" i="20"/>
  <c r="I218" i="20"/>
  <c r="G218" i="20"/>
  <c r="G216" i="20" s="1"/>
  <c r="X217" i="20"/>
  <c r="U217" i="20"/>
  <c r="AA217" i="20" s="1"/>
  <c r="AB217" i="20" s="1"/>
  <c r="R217" i="20"/>
  <c r="O217" i="20"/>
  <c r="O216" i="20" s="1"/>
  <c r="L217" i="20"/>
  <c r="I217" i="20"/>
  <c r="I216" i="20" s="1"/>
  <c r="G217" i="20"/>
  <c r="Z216" i="20"/>
  <c r="Y53" i="24" s="1"/>
  <c r="Y216" i="20"/>
  <c r="X53" i="24" s="1"/>
  <c r="W216" i="20"/>
  <c r="V53" i="24" s="1"/>
  <c r="V216" i="20"/>
  <c r="U53" i="24" s="1"/>
  <c r="T216" i="20"/>
  <c r="S53" i="24" s="1"/>
  <c r="S216" i="20"/>
  <c r="R53" i="24" s="1"/>
  <c r="R216" i="20"/>
  <c r="Q216" i="20"/>
  <c r="P53" i="24" s="1"/>
  <c r="P216" i="20"/>
  <c r="O53" i="24" s="1"/>
  <c r="N216" i="20"/>
  <c r="M53" i="24" s="1"/>
  <c r="M216" i="20"/>
  <c r="L53" i="24" s="1"/>
  <c r="K216" i="20"/>
  <c r="J53" i="24" s="1"/>
  <c r="J216" i="20"/>
  <c r="I53" i="24" s="1"/>
  <c r="H216" i="20"/>
  <c r="X215" i="20"/>
  <c r="AA215" i="20" s="1"/>
  <c r="AB215" i="20" s="1"/>
  <c r="U215" i="20"/>
  <c r="R215" i="20"/>
  <c r="O215" i="20"/>
  <c r="L215" i="20"/>
  <c r="I215" i="20"/>
  <c r="G215" i="20"/>
  <c r="X214" i="20"/>
  <c r="U214" i="20"/>
  <c r="AA214" i="20" s="1"/>
  <c r="AB214" i="20" s="1"/>
  <c r="R214" i="20"/>
  <c r="O214" i="20"/>
  <c r="L214" i="20"/>
  <c r="I214" i="20"/>
  <c r="G214" i="20"/>
  <c r="X213" i="20"/>
  <c r="AA213" i="20" s="1"/>
  <c r="AB213" i="20" s="1"/>
  <c r="U213" i="20"/>
  <c r="R213" i="20"/>
  <c r="O213" i="20"/>
  <c r="L213" i="20"/>
  <c r="I213" i="20"/>
  <c r="G213" i="20"/>
  <c r="X212" i="20"/>
  <c r="U212" i="20"/>
  <c r="R212" i="20"/>
  <c r="O212" i="20"/>
  <c r="O210" i="20" s="1"/>
  <c r="L212" i="20"/>
  <c r="I212" i="20"/>
  <c r="G212" i="20"/>
  <c r="X211" i="20"/>
  <c r="X210" i="20" s="1"/>
  <c r="U211" i="20"/>
  <c r="R211" i="20"/>
  <c r="R210" i="20" s="1"/>
  <c r="O211" i="20"/>
  <c r="L211" i="20"/>
  <c r="L210" i="20" s="1"/>
  <c r="I211" i="20"/>
  <c r="G211" i="20"/>
  <c r="Z210" i="20"/>
  <c r="Y52" i="24" s="1"/>
  <c r="Y210" i="20"/>
  <c r="X52" i="24" s="1"/>
  <c r="X51" i="24" s="1"/>
  <c r="W210" i="20"/>
  <c r="V52" i="24" s="1"/>
  <c r="V210" i="20"/>
  <c r="U52" i="24" s="1"/>
  <c r="U210" i="20"/>
  <c r="T210" i="20"/>
  <c r="S52" i="24" s="1"/>
  <c r="S210" i="20"/>
  <c r="R52" i="24" s="1"/>
  <c r="Q210" i="20"/>
  <c r="P52" i="24" s="1"/>
  <c r="P51" i="24" s="1"/>
  <c r="P210" i="20"/>
  <c r="O52" i="24" s="1"/>
  <c r="N210" i="20"/>
  <c r="M52" i="24" s="1"/>
  <c r="M210" i="20"/>
  <c r="L52" i="24" s="1"/>
  <c r="L51" i="24" s="1"/>
  <c r="K210" i="20"/>
  <c r="J52" i="24" s="1"/>
  <c r="J210" i="20"/>
  <c r="I52" i="24" s="1"/>
  <c r="I210" i="20"/>
  <c r="AB209" i="20"/>
  <c r="T208" i="20"/>
  <c r="P208" i="20"/>
  <c r="C208" i="20"/>
  <c r="X207" i="20"/>
  <c r="U207" i="20"/>
  <c r="AA207" i="20" s="1"/>
  <c r="AB207" i="20" s="1"/>
  <c r="R207" i="20"/>
  <c r="O207" i="20"/>
  <c r="L207" i="20"/>
  <c r="I207" i="20"/>
  <c r="G207" i="20"/>
  <c r="X206" i="20"/>
  <c r="X202" i="20" s="1"/>
  <c r="U206" i="20"/>
  <c r="R206" i="20"/>
  <c r="O206" i="20"/>
  <c r="L206" i="20"/>
  <c r="L202" i="20" s="1"/>
  <c r="I206" i="20"/>
  <c r="G206" i="20"/>
  <c r="X205" i="20"/>
  <c r="U205" i="20"/>
  <c r="R205" i="20"/>
  <c r="O205" i="20"/>
  <c r="AA205" i="20" s="1"/>
  <c r="AB205" i="20" s="1"/>
  <c r="L205" i="20"/>
  <c r="I205" i="20"/>
  <c r="G205" i="20"/>
  <c r="X204" i="20"/>
  <c r="AA204" i="20" s="1"/>
  <c r="AB204" i="20" s="1"/>
  <c r="U204" i="20"/>
  <c r="R204" i="20"/>
  <c r="O204" i="20"/>
  <c r="L204" i="20"/>
  <c r="I204" i="20"/>
  <c r="G204" i="20"/>
  <c r="G202" i="20" s="1"/>
  <c r="X203" i="20"/>
  <c r="U203" i="20"/>
  <c r="AA203" i="20" s="1"/>
  <c r="AB203" i="20" s="1"/>
  <c r="R203" i="20"/>
  <c r="O203" i="20"/>
  <c r="O202" i="20" s="1"/>
  <c r="L203" i="20"/>
  <c r="I203" i="20"/>
  <c r="I202" i="20" s="1"/>
  <c r="G203" i="20"/>
  <c r="Z202" i="20"/>
  <c r="Y50" i="24" s="1"/>
  <c r="Y202" i="20"/>
  <c r="X50" i="24" s="1"/>
  <c r="W202" i="20"/>
  <c r="V50" i="24" s="1"/>
  <c r="V202" i="20"/>
  <c r="U50" i="24" s="1"/>
  <c r="T202" i="20"/>
  <c r="S50" i="24" s="1"/>
  <c r="S202" i="20"/>
  <c r="R50" i="24" s="1"/>
  <c r="R202" i="20"/>
  <c r="Q202" i="20"/>
  <c r="P50" i="24" s="1"/>
  <c r="P202" i="20"/>
  <c r="O50" i="24" s="1"/>
  <c r="N202" i="20"/>
  <c r="M50" i="24" s="1"/>
  <c r="M202" i="20"/>
  <c r="L50" i="24" s="1"/>
  <c r="K202" i="20"/>
  <c r="J50" i="24" s="1"/>
  <c r="J202" i="20"/>
  <c r="I50" i="24" s="1"/>
  <c r="H202" i="20"/>
  <c r="X201" i="20"/>
  <c r="AA201" i="20" s="1"/>
  <c r="AB201" i="20" s="1"/>
  <c r="U201" i="20"/>
  <c r="R201" i="20"/>
  <c r="O201" i="20"/>
  <c r="L201" i="20"/>
  <c r="I201" i="20"/>
  <c r="G201" i="20"/>
  <c r="X200" i="20"/>
  <c r="U200" i="20"/>
  <c r="AA200" i="20" s="1"/>
  <c r="AB200" i="20" s="1"/>
  <c r="R200" i="20"/>
  <c r="O200" i="20"/>
  <c r="L200" i="20"/>
  <c r="I200" i="20"/>
  <c r="G200" i="20"/>
  <c r="X199" i="20"/>
  <c r="AA199" i="20" s="1"/>
  <c r="AB199" i="20" s="1"/>
  <c r="U199" i="20"/>
  <c r="R199" i="20"/>
  <c r="O199" i="20"/>
  <c r="L199" i="20"/>
  <c r="I199" i="20"/>
  <c r="G199" i="20"/>
  <c r="X198" i="20"/>
  <c r="U198" i="20"/>
  <c r="R198" i="20"/>
  <c r="O198" i="20"/>
  <c r="O196" i="20" s="1"/>
  <c r="L198" i="20"/>
  <c r="I198" i="20"/>
  <c r="G198" i="20"/>
  <c r="X197" i="20"/>
  <c r="X196" i="20" s="1"/>
  <c r="U197" i="20"/>
  <c r="R197" i="20"/>
  <c r="R196" i="20" s="1"/>
  <c r="O197" i="20"/>
  <c r="L197" i="20"/>
  <c r="L196" i="20" s="1"/>
  <c r="I197" i="20"/>
  <c r="G197" i="20"/>
  <c r="Z196" i="20"/>
  <c r="Y49" i="24" s="1"/>
  <c r="Y196" i="20"/>
  <c r="X49" i="24" s="1"/>
  <c r="W196" i="20"/>
  <c r="V49" i="24" s="1"/>
  <c r="V196" i="20"/>
  <c r="U49" i="24" s="1"/>
  <c r="U196" i="20"/>
  <c r="T196" i="20"/>
  <c r="S49" i="24" s="1"/>
  <c r="S196" i="20"/>
  <c r="R49" i="24" s="1"/>
  <c r="Q196" i="20"/>
  <c r="P49" i="24" s="1"/>
  <c r="P196" i="20"/>
  <c r="O49" i="24" s="1"/>
  <c r="N196" i="20"/>
  <c r="M49" i="24" s="1"/>
  <c r="M196" i="20"/>
  <c r="L49" i="24" s="1"/>
  <c r="K196" i="20"/>
  <c r="J49" i="24" s="1"/>
  <c r="J196" i="20"/>
  <c r="I49" i="24" s="1"/>
  <c r="I196" i="20"/>
  <c r="H196" i="20"/>
  <c r="X195" i="20"/>
  <c r="U195" i="20"/>
  <c r="AA195" i="20" s="1"/>
  <c r="R195" i="20"/>
  <c r="O195" i="20"/>
  <c r="L195" i="20"/>
  <c r="I195" i="20"/>
  <c r="G195" i="20"/>
  <c r="X194" i="20"/>
  <c r="U194" i="20"/>
  <c r="R194" i="20"/>
  <c r="R190" i="20" s="1"/>
  <c r="O194" i="20"/>
  <c r="L194" i="20"/>
  <c r="I194" i="20"/>
  <c r="G194" i="20"/>
  <c r="X193" i="20"/>
  <c r="U193" i="20"/>
  <c r="R193" i="20"/>
  <c r="O193" i="20"/>
  <c r="L193" i="20"/>
  <c r="I193" i="20"/>
  <c r="G193" i="20"/>
  <c r="X192" i="20"/>
  <c r="U192" i="20"/>
  <c r="R192" i="20"/>
  <c r="O192" i="20"/>
  <c r="L192" i="20"/>
  <c r="I192" i="20"/>
  <c r="G192" i="20"/>
  <c r="G190" i="20" s="1"/>
  <c r="F47" i="94" s="1"/>
  <c r="X191" i="20"/>
  <c r="U191" i="20"/>
  <c r="U190" i="20" s="1"/>
  <c r="R191" i="20"/>
  <c r="O191" i="20"/>
  <c r="O190" i="20" s="1"/>
  <c r="L191" i="20"/>
  <c r="I191" i="20"/>
  <c r="AA191" i="20" s="1"/>
  <c r="G191" i="20"/>
  <c r="Z190" i="20"/>
  <c r="Y48" i="24" s="1"/>
  <c r="Y190" i="20"/>
  <c r="X48" i="24" s="1"/>
  <c r="X190" i="20"/>
  <c r="W190" i="20"/>
  <c r="V48" i="24" s="1"/>
  <c r="V190" i="20"/>
  <c r="U48" i="24" s="1"/>
  <c r="T190" i="20"/>
  <c r="S48" i="24" s="1"/>
  <c r="S190" i="20"/>
  <c r="R48" i="24" s="1"/>
  <c r="Q190" i="20"/>
  <c r="P48" i="24" s="1"/>
  <c r="P190" i="20"/>
  <c r="O48" i="24" s="1"/>
  <c r="N190" i="20"/>
  <c r="M48" i="24" s="1"/>
  <c r="M190" i="20"/>
  <c r="L48" i="24" s="1"/>
  <c r="L190" i="20"/>
  <c r="K190" i="20"/>
  <c r="J190" i="20"/>
  <c r="I48" i="24" s="1"/>
  <c r="H190" i="20"/>
  <c r="X189" i="20"/>
  <c r="AA189" i="20" s="1"/>
  <c r="AB189" i="20" s="1"/>
  <c r="U189" i="20"/>
  <c r="R189" i="20"/>
  <c r="O189" i="20"/>
  <c r="L189" i="20"/>
  <c r="I189" i="20"/>
  <c r="G189" i="20"/>
  <c r="X188" i="20"/>
  <c r="U188" i="20"/>
  <c r="R188" i="20"/>
  <c r="O188" i="20"/>
  <c r="L188" i="20"/>
  <c r="I188" i="20"/>
  <c r="AA188" i="20" s="1"/>
  <c r="G188" i="20"/>
  <c r="X187" i="20"/>
  <c r="U187" i="20"/>
  <c r="R187" i="20"/>
  <c r="O187" i="20"/>
  <c r="L187" i="20"/>
  <c r="I187" i="20"/>
  <c r="G187" i="20"/>
  <c r="G184" i="20" s="1"/>
  <c r="F46" i="91" s="1"/>
  <c r="X186" i="20"/>
  <c r="U186" i="20"/>
  <c r="R186" i="20"/>
  <c r="O186" i="20"/>
  <c r="O184" i="20" s="1"/>
  <c r="L186" i="20"/>
  <c r="I186" i="20"/>
  <c r="G186" i="20"/>
  <c r="X185" i="20"/>
  <c r="X184" i="20" s="1"/>
  <c r="U185" i="20"/>
  <c r="R185" i="20"/>
  <c r="R184" i="20" s="1"/>
  <c r="O185" i="20"/>
  <c r="L185" i="20"/>
  <c r="L184" i="20" s="1"/>
  <c r="I185" i="20"/>
  <c r="G185" i="20"/>
  <c r="Z184" i="20"/>
  <c r="Y47" i="24" s="1"/>
  <c r="Y184" i="20"/>
  <c r="X47" i="24" s="1"/>
  <c r="W184" i="20"/>
  <c r="V47" i="24" s="1"/>
  <c r="V184" i="20"/>
  <c r="U47" i="24" s="1"/>
  <c r="U184" i="20"/>
  <c r="T184" i="20"/>
  <c r="S47" i="24" s="1"/>
  <c r="S184" i="20"/>
  <c r="R47" i="24" s="1"/>
  <c r="Q184" i="20"/>
  <c r="P47" i="24" s="1"/>
  <c r="P184" i="20"/>
  <c r="O47" i="24" s="1"/>
  <c r="N184" i="20"/>
  <c r="M47" i="24" s="1"/>
  <c r="M184" i="20"/>
  <c r="L47" i="24" s="1"/>
  <c r="K184" i="20"/>
  <c r="J47" i="24" s="1"/>
  <c r="J184" i="20"/>
  <c r="I47" i="24" s="1"/>
  <c r="I184" i="20"/>
  <c r="H47" i="24" s="1"/>
  <c r="H184" i="20"/>
  <c r="X183" i="20"/>
  <c r="AA183" i="20" s="1"/>
  <c r="AB183" i="20" s="1"/>
  <c r="U183" i="20"/>
  <c r="R183" i="20"/>
  <c r="O183" i="20"/>
  <c r="L183" i="20"/>
  <c r="I183" i="20"/>
  <c r="G183" i="20"/>
  <c r="X182" i="20"/>
  <c r="U182" i="20"/>
  <c r="R182" i="20"/>
  <c r="O182" i="20"/>
  <c r="L182" i="20"/>
  <c r="I182" i="20"/>
  <c r="G182" i="20"/>
  <c r="X181" i="20"/>
  <c r="U181" i="20"/>
  <c r="R181" i="20"/>
  <c r="O181" i="20"/>
  <c r="L181" i="20"/>
  <c r="I181" i="20"/>
  <c r="G181" i="20"/>
  <c r="AA181" i="20" s="1"/>
  <c r="AB181" i="20" s="1"/>
  <c r="X180" i="20"/>
  <c r="U180" i="20"/>
  <c r="R180" i="20"/>
  <c r="O180" i="20"/>
  <c r="O178" i="20" s="1"/>
  <c r="L180" i="20"/>
  <c r="I180" i="20"/>
  <c r="G180" i="20"/>
  <c r="X179" i="20"/>
  <c r="X178" i="20" s="1"/>
  <c r="U179" i="20"/>
  <c r="R179" i="20"/>
  <c r="R178" i="20" s="1"/>
  <c r="O179" i="20"/>
  <c r="L179" i="20"/>
  <c r="L178" i="20" s="1"/>
  <c r="I179" i="20"/>
  <c r="G179" i="20"/>
  <c r="G178" i="20" s="1"/>
  <c r="F45" i="91" s="1"/>
  <c r="Z178" i="20"/>
  <c r="Y46" i="24" s="1"/>
  <c r="Y178" i="20"/>
  <c r="X46" i="24" s="1"/>
  <c r="X45" i="24" s="1"/>
  <c r="W178" i="20"/>
  <c r="V46" i="24" s="1"/>
  <c r="V45" i="24" s="1"/>
  <c r="V178" i="20"/>
  <c r="U46" i="24" s="1"/>
  <c r="U178" i="20"/>
  <c r="T178" i="20"/>
  <c r="S46" i="24" s="1"/>
  <c r="S178" i="20"/>
  <c r="R46" i="24" s="1"/>
  <c r="R45" i="24" s="1"/>
  <c r="Q178" i="20"/>
  <c r="P46" i="24" s="1"/>
  <c r="P45" i="24" s="1"/>
  <c r="P178" i="20"/>
  <c r="O46" i="24" s="1"/>
  <c r="N178" i="20"/>
  <c r="M46" i="24" s="1"/>
  <c r="M178" i="20"/>
  <c r="L46" i="24" s="1"/>
  <c r="L45" i="24" s="1"/>
  <c r="K178" i="20"/>
  <c r="J46" i="24" s="1"/>
  <c r="J178" i="20"/>
  <c r="I46" i="24" s="1"/>
  <c r="I178" i="20"/>
  <c r="AB177" i="20"/>
  <c r="Y176" i="20"/>
  <c r="W176" i="20"/>
  <c r="S176" i="20"/>
  <c r="Q176" i="20"/>
  <c r="M176" i="20"/>
  <c r="C176" i="20"/>
  <c r="AB175" i="20"/>
  <c r="AA175" i="20"/>
  <c r="X173" i="20"/>
  <c r="AA173" i="20" s="1"/>
  <c r="AB173" i="20" s="1"/>
  <c r="U173" i="20"/>
  <c r="R173" i="20"/>
  <c r="O173" i="20"/>
  <c r="L173" i="20"/>
  <c r="I173" i="20"/>
  <c r="G173" i="20"/>
  <c r="X172" i="20"/>
  <c r="U172" i="20"/>
  <c r="R172" i="20"/>
  <c r="O172" i="20"/>
  <c r="AA172" i="20" s="1"/>
  <c r="AB172" i="20" s="1"/>
  <c r="L172" i="20"/>
  <c r="I172" i="20"/>
  <c r="G172" i="20"/>
  <c r="X171" i="20"/>
  <c r="AA171" i="20" s="1"/>
  <c r="AB171" i="20" s="1"/>
  <c r="U171" i="20"/>
  <c r="R171" i="20"/>
  <c r="O171" i="20"/>
  <c r="L171" i="20"/>
  <c r="I171" i="20"/>
  <c r="G171" i="20"/>
  <c r="X170" i="20"/>
  <c r="U170" i="20"/>
  <c r="AA170" i="20" s="1"/>
  <c r="AB170" i="20" s="1"/>
  <c r="R170" i="20"/>
  <c r="O170" i="20"/>
  <c r="L170" i="20"/>
  <c r="I170" i="20"/>
  <c r="I168" i="20" s="1"/>
  <c r="G170" i="20"/>
  <c r="X169" i="20"/>
  <c r="AA169" i="20" s="1"/>
  <c r="AB169" i="20" s="1"/>
  <c r="U169" i="20"/>
  <c r="R169" i="20"/>
  <c r="R168" i="20" s="1"/>
  <c r="O169" i="20"/>
  <c r="L169" i="20"/>
  <c r="L168" i="20" s="1"/>
  <c r="I169" i="20"/>
  <c r="G169" i="20"/>
  <c r="Z168" i="20"/>
  <c r="Y43" i="24" s="1"/>
  <c r="Y168" i="20"/>
  <c r="X43" i="24" s="1"/>
  <c r="W168" i="20"/>
  <c r="V43" i="24" s="1"/>
  <c r="V168" i="20"/>
  <c r="U43" i="24" s="1"/>
  <c r="T168" i="20"/>
  <c r="S43" i="24" s="1"/>
  <c r="S168" i="20"/>
  <c r="R43" i="24" s="1"/>
  <c r="Q168" i="20"/>
  <c r="P43" i="24" s="1"/>
  <c r="P168" i="20"/>
  <c r="O43" i="24" s="1"/>
  <c r="O168" i="20"/>
  <c r="N168" i="20"/>
  <c r="M43" i="24" s="1"/>
  <c r="M168" i="20"/>
  <c r="L43" i="24" s="1"/>
  <c r="K168" i="20"/>
  <c r="J43" i="24" s="1"/>
  <c r="J168" i="20"/>
  <c r="I43" i="24" s="1"/>
  <c r="H168" i="20"/>
  <c r="G168" i="20"/>
  <c r="X167" i="20"/>
  <c r="U167" i="20"/>
  <c r="AA167" i="20" s="1"/>
  <c r="AB167" i="20" s="1"/>
  <c r="R167" i="20"/>
  <c r="O167" i="20"/>
  <c r="L167" i="20"/>
  <c r="I167" i="20"/>
  <c r="G167" i="20"/>
  <c r="X166" i="20"/>
  <c r="X162" i="20" s="1"/>
  <c r="U166" i="20"/>
  <c r="R166" i="20"/>
  <c r="O166" i="20"/>
  <c r="L166" i="20"/>
  <c r="L162" i="20" s="1"/>
  <c r="I166" i="20"/>
  <c r="G166" i="20"/>
  <c r="X165" i="20"/>
  <c r="U165" i="20"/>
  <c r="R165" i="20"/>
  <c r="O165" i="20"/>
  <c r="AA165" i="20" s="1"/>
  <c r="AB165" i="20" s="1"/>
  <c r="L165" i="20"/>
  <c r="I165" i="20"/>
  <c r="G165" i="20"/>
  <c r="X164" i="20"/>
  <c r="AA164" i="20" s="1"/>
  <c r="AB164" i="20" s="1"/>
  <c r="U164" i="20"/>
  <c r="R164" i="20"/>
  <c r="O164" i="20"/>
  <c r="L164" i="20"/>
  <c r="I164" i="20"/>
  <c r="G164" i="20"/>
  <c r="G162" i="20" s="1"/>
  <c r="X163" i="20"/>
  <c r="U163" i="20"/>
  <c r="AA163" i="20" s="1"/>
  <c r="AB163" i="20" s="1"/>
  <c r="R163" i="20"/>
  <c r="O163" i="20"/>
  <c r="O162" i="20" s="1"/>
  <c r="L163" i="20"/>
  <c r="I163" i="20"/>
  <c r="I162" i="20" s="1"/>
  <c r="G163" i="20"/>
  <c r="Z162" i="20"/>
  <c r="Y42" i="24" s="1"/>
  <c r="Y162" i="20"/>
  <c r="X42" i="24" s="1"/>
  <c r="W162" i="20"/>
  <c r="V42" i="24" s="1"/>
  <c r="V162" i="20"/>
  <c r="U42" i="24" s="1"/>
  <c r="T162" i="20"/>
  <c r="S42" i="24" s="1"/>
  <c r="S162" i="20"/>
  <c r="R42" i="24" s="1"/>
  <c r="R162" i="20"/>
  <c r="Q162" i="20"/>
  <c r="P42" i="24" s="1"/>
  <c r="P162" i="20"/>
  <c r="O42" i="24" s="1"/>
  <c r="N162" i="20"/>
  <c r="M42" i="24" s="1"/>
  <c r="M162" i="20"/>
  <c r="L42" i="24" s="1"/>
  <c r="K162" i="20"/>
  <c r="J42" i="24" s="1"/>
  <c r="J162" i="20"/>
  <c r="I42" i="24" s="1"/>
  <c r="H162" i="20"/>
  <c r="X161" i="20"/>
  <c r="AA161" i="20" s="1"/>
  <c r="AB161" i="20" s="1"/>
  <c r="U161" i="20"/>
  <c r="R161" i="20"/>
  <c r="O161" i="20"/>
  <c r="L161" i="20"/>
  <c r="I161" i="20"/>
  <c r="G161" i="20"/>
  <c r="X160" i="20"/>
  <c r="U160" i="20"/>
  <c r="AA160" i="20" s="1"/>
  <c r="AB160" i="20" s="1"/>
  <c r="R160" i="20"/>
  <c r="O160" i="20"/>
  <c r="L160" i="20"/>
  <c r="I160" i="20"/>
  <c r="I156" i="20" s="1"/>
  <c r="G160" i="20"/>
  <c r="X159" i="20"/>
  <c r="AA159" i="20" s="1"/>
  <c r="AB159" i="20" s="1"/>
  <c r="U159" i="20"/>
  <c r="R159" i="20"/>
  <c r="R156" i="20" s="1"/>
  <c r="O159" i="20"/>
  <c r="L159" i="20"/>
  <c r="L156" i="20" s="1"/>
  <c r="I159" i="20"/>
  <c r="G159" i="20"/>
  <c r="X158" i="20"/>
  <c r="U158" i="20"/>
  <c r="R158" i="20"/>
  <c r="O158" i="20"/>
  <c r="AA158" i="20" s="1"/>
  <c r="AB158" i="20" s="1"/>
  <c r="L158" i="20"/>
  <c r="I158" i="20"/>
  <c r="G158" i="20"/>
  <c r="X157" i="20"/>
  <c r="U157" i="20"/>
  <c r="R157" i="20"/>
  <c r="O157" i="20"/>
  <c r="AA157" i="20" s="1"/>
  <c r="L157" i="20"/>
  <c r="I157" i="20"/>
  <c r="G157" i="20"/>
  <c r="Z156" i="20"/>
  <c r="Y41" i="24" s="1"/>
  <c r="Y156" i="20"/>
  <c r="X41" i="24" s="1"/>
  <c r="W156" i="20"/>
  <c r="V41" i="24" s="1"/>
  <c r="V156" i="20"/>
  <c r="U41" i="24" s="1"/>
  <c r="T156" i="20"/>
  <c r="S41" i="24" s="1"/>
  <c r="S156" i="20"/>
  <c r="R41" i="24" s="1"/>
  <c r="Q156" i="20"/>
  <c r="P41" i="24" s="1"/>
  <c r="P156" i="20"/>
  <c r="O41" i="24" s="1"/>
  <c r="O156" i="20"/>
  <c r="N156" i="20"/>
  <c r="M41" i="24" s="1"/>
  <c r="M156" i="20"/>
  <c r="L41" i="24" s="1"/>
  <c r="K156" i="20"/>
  <c r="J41" i="24" s="1"/>
  <c r="J156" i="20"/>
  <c r="I41" i="24" s="1"/>
  <c r="H156" i="20"/>
  <c r="G40" i="32" s="1"/>
  <c r="X155" i="20"/>
  <c r="AA155" i="20" s="1"/>
  <c r="AB155" i="20" s="1"/>
  <c r="U155" i="20"/>
  <c r="R155" i="20"/>
  <c r="O155" i="20"/>
  <c r="L155" i="20"/>
  <c r="I155" i="20"/>
  <c r="G155" i="20"/>
  <c r="X154" i="20"/>
  <c r="U154" i="20"/>
  <c r="AA154" i="20" s="1"/>
  <c r="AB154" i="20" s="1"/>
  <c r="R154" i="20"/>
  <c r="O154" i="20"/>
  <c r="L154" i="20"/>
  <c r="I154" i="20"/>
  <c r="I150" i="20" s="1"/>
  <c r="G154" i="20"/>
  <c r="X153" i="20"/>
  <c r="AA153" i="20" s="1"/>
  <c r="AB153" i="20" s="1"/>
  <c r="U153" i="20"/>
  <c r="R153" i="20"/>
  <c r="R150" i="20" s="1"/>
  <c r="O153" i="20"/>
  <c r="L153" i="20"/>
  <c r="L150" i="20" s="1"/>
  <c r="I153" i="20"/>
  <c r="G153" i="20"/>
  <c r="X152" i="20"/>
  <c r="U152" i="20"/>
  <c r="R152" i="20"/>
  <c r="O152" i="20"/>
  <c r="AA152" i="20" s="1"/>
  <c r="AB152" i="20" s="1"/>
  <c r="L152" i="20"/>
  <c r="I152" i="20"/>
  <c r="G152" i="20"/>
  <c r="X151" i="20"/>
  <c r="U151" i="20"/>
  <c r="R151" i="20"/>
  <c r="O151" i="20"/>
  <c r="AA151" i="20" s="1"/>
  <c r="L151" i="20"/>
  <c r="I151" i="20"/>
  <c r="G151" i="20"/>
  <c r="Z150" i="20"/>
  <c r="Y40" i="24" s="1"/>
  <c r="Y150" i="20"/>
  <c r="X40" i="24" s="1"/>
  <c r="W150" i="20"/>
  <c r="V40" i="24" s="1"/>
  <c r="V150" i="20"/>
  <c r="U40" i="24" s="1"/>
  <c r="T150" i="20"/>
  <c r="S40" i="24" s="1"/>
  <c r="S150" i="20"/>
  <c r="R40" i="24" s="1"/>
  <c r="Q150" i="20"/>
  <c r="P40" i="24" s="1"/>
  <c r="P150" i="20"/>
  <c r="O40" i="24" s="1"/>
  <c r="O150" i="20"/>
  <c r="N150" i="20"/>
  <c r="M40" i="24" s="1"/>
  <c r="M150" i="20"/>
  <c r="L40" i="24" s="1"/>
  <c r="K150" i="20"/>
  <c r="J40" i="24" s="1"/>
  <c r="J150" i="20"/>
  <c r="I40" i="24" s="1"/>
  <c r="H150" i="20"/>
  <c r="G40" i="24" s="1"/>
  <c r="X149" i="20"/>
  <c r="AA149" i="20" s="1"/>
  <c r="AB149" i="20" s="1"/>
  <c r="U149" i="20"/>
  <c r="R149" i="20"/>
  <c r="O149" i="20"/>
  <c r="L149" i="20"/>
  <c r="I149" i="20"/>
  <c r="G149" i="20"/>
  <c r="X148" i="20"/>
  <c r="U148" i="20"/>
  <c r="AA148" i="20" s="1"/>
  <c r="AB148" i="20" s="1"/>
  <c r="R148" i="20"/>
  <c r="O148" i="20"/>
  <c r="L148" i="20"/>
  <c r="I148" i="20"/>
  <c r="G148" i="20"/>
  <c r="X147" i="20"/>
  <c r="AA147" i="20" s="1"/>
  <c r="AB147" i="20" s="1"/>
  <c r="U147" i="20"/>
  <c r="R147" i="20"/>
  <c r="O147" i="20"/>
  <c r="L147" i="20"/>
  <c r="I147" i="20"/>
  <c r="G147" i="20"/>
  <c r="X146" i="20"/>
  <c r="U146" i="20"/>
  <c r="R146" i="20"/>
  <c r="O146" i="20"/>
  <c r="O144" i="20" s="1"/>
  <c r="L146" i="20"/>
  <c r="I146" i="20"/>
  <c r="G146" i="20"/>
  <c r="X145" i="20"/>
  <c r="X144" i="20" s="1"/>
  <c r="U145" i="20"/>
  <c r="R145" i="20"/>
  <c r="R144" i="20" s="1"/>
  <c r="O145" i="20"/>
  <c r="L145" i="20"/>
  <c r="L144" i="20" s="1"/>
  <c r="I145" i="20"/>
  <c r="G145" i="20"/>
  <c r="G144" i="20" s="1"/>
  <c r="F38" i="93" s="1"/>
  <c r="Z144" i="20"/>
  <c r="Y39" i="24" s="1"/>
  <c r="Y144" i="20"/>
  <c r="X39" i="24" s="1"/>
  <c r="X38" i="24" s="1"/>
  <c r="W144" i="20"/>
  <c r="V39" i="24" s="1"/>
  <c r="V144" i="20"/>
  <c r="U39" i="24" s="1"/>
  <c r="U144" i="20"/>
  <c r="T144" i="20"/>
  <c r="S39" i="24" s="1"/>
  <c r="S144" i="20"/>
  <c r="R39" i="24" s="1"/>
  <c r="Q144" i="20"/>
  <c r="P39" i="24" s="1"/>
  <c r="P38" i="24" s="1"/>
  <c r="P144" i="20"/>
  <c r="O39" i="24" s="1"/>
  <c r="N144" i="20"/>
  <c r="M39" i="24" s="1"/>
  <c r="M144" i="20"/>
  <c r="L39" i="24" s="1"/>
  <c r="L38" i="24" s="1"/>
  <c r="K144" i="20"/>
  <c r="J39" i="24" s="1"/>
  <c r="J144" i="20"/>
  <c r="I39" i="24" s="1"/>
  <c r="I144" i="20"/>
  <c r="T142" i="20"/>
  <c r="P142" i="20"/>
  <c r="C142" i="20"/>
  <c r="X141" i="20"/>
  <c r="U141" i="20"/>
  <c r="AA141" i="20" s="1"/>
  <c r="AB141" i="20" s="1"/>
  <c r="R141" i="20"/>
  <c r="O141" i="20"/>
  <c r="L141" i="20"/>
  <c r="I141" i="20"/>
  <c r="G141" i="20"/>
  <c r="X140" i="20"/>
  <c r="X136" i="20" s="1"/>
  <c r="U140" i="20"/>
  <c r="R140" i="20"/>
  <c r="O140" i="20"/>
  <c r="L140" i="20"/>
  <c r="L136" i="20" s="1"/>
  <c r="I140" i="20"/>
  <c r="G140" i="20"/>
  <c r="X139" i="20"/>
  <c r="U139" i="20"/>
  <c r="R139" i="20"/>
  <c r="O139" i="20"/>
  <c r="AA139" i="20" s="1"/>
  <c r="AB139" i="20" s="1"/>
  <c r="L139" i="20"/>
  <c r="I139" i="20"/>
  <c r="G139" i="20"/>
  <c r="X138" i="20"/>
  <c r="AA138" i="20" s="1"/>
  <c r="AB138" i="20" s="1"/>
  <c r="U138" i="20"/>
  <c r="R138" i="20"/>
  <c r="O138" i="20"/>
  <c r="L138" i="20"/>
  <c r="I138" i="20"/>
  <c r="G138" i="20"/>
  <c r="G136" i="20" s="1"/>
  <c r="X137" i="20"/>
  <c r="U137" i="20"/>
  <c r="AA137" i="20" s="1"/>
  <c r="AB137" i="20" s="1"/>
  <c r="R137" i="20"/>
  <c r="O137" i="20"/>
  <c r="O136" i="20" s="1"/>
  <c r="L137" i="20"/>
  <c r="I137" i="20"/>
  <c r="I136" i="20" s="1"/>
  <c r="G137" i="20"/>
  <c r="Z136" i="20"/>
  <c r="Y37" i="24" s="1"/>
  <c r="Y136" i="20"/>
  <c r="X37" i="24" s="1"/>
  <c r="W136" i="20"/>
  <c r="V37" i="24" s="1"/>
  <c r="V136" i="20"/>
  <c r="U37" i="24" s="1"/>
  <c r="T136" i="20"/>
  <c r="S37" i="24" s="1"/>
  <c r="S136" i="20"/>
  <c r="R37" i="24" s="1"/>
  <c r="R136" i="20"/>
  <c r="Q136" i="20"/>
  <c r="P37" i="24" s="1"/>
  <c r="P136" i="20"/>
  <c r="O37" i="24" s="1"/>
  <c r="N136" i="20"/>
  <c r="M37" i="24" s="1"/>
  <c r="M136" i="20"/>
  <c r="L37" i="24" s="1"/>
  <c r="K136" i="20"/>
  <c r="J37" i="24" s="1"/>
  <c r="J136" i="20"/>
  <c r="I37" i="24" s="1"/>
  <c r="H136" i="20"/>
  <c r="X135" i="20"/>
  <c r="AA135" i="20" s="1"/>
  <c r="AB135" i="20" s="1"/>
  <c r="U135" i="20"/>
  <c r="R135" i="20"/>
  <c r="O135" i="20"/>
  <c r="L135" i="20"/>
  <c r="I135" i="20"/>
  <c r="G135" i="20"/>
  <c r="X134" i="20"/>
  <c r="U134" i="20"/>
  <c r="AA134" i="20" s="1"/>
  <c r="AB134" i="20" s="1"/>
  <c r="R134" i="20"/>
  <c r="O134" i="20"/>
  <c r="L134" i="20"/>
  <c r="I134" i="20"/>
  <c r="G134" i="20"/>
  <c r="X133" i="20"/>
  <c r="AA133" i="20" s="1"/>
  <c r="AB133" i="20" s="1"/>
  <c r="U133" i="20"/>
  <c r="R133" i="20"/>
  <c r="O133" i="20"/>
  <c r="L133" i="20"/>
  <c r="I133" i="20"/>
  <c r="G133" i="20"/>
  <c r="X132" i="20"/>
  <c r="U132" i="20"/>
  <c r="R132" i="20"/>
  <c r="O132" i="20"/>
  <c r="O130" i="20" s="1"/>
  <c r="L132" i="20"/>
  <c r="I132" i="20"/>
  <c r="G132" i="20"/>
  <c r="X131" i="20"/>
  <c r="AA131" i="20" s="1"/>
  <c r="AB131" i="20" s="1"/>
  <c r="U131" i="20"/>
  <c r="R131" i="20"/>
  <c r="R130" i="20" s="1"/>
  <c r="O131" i="20"/>
  <c r="L131" i="20"/>
  <c r="L130" i="20" s="1"/>
  <c r="I131" i="20"/>
  <c r="G131" i="20"/>
  <c r="G130" i="20" s="1"/>
  <c r="Z130" i="20"/>
  <c r="Y36" i="24" s="1"/>
  <c r="Y130" i="20"/>
  <c r="X36" i="24" s="1"/>
  <c r="W130" i="20"/>
  <c r="V36" i="24" s="1"/>
  <c r="V130" i="20"/>
  <c r="U36" i="24" s="1"/>
  <c r="U130" i="20"/>
  <c r="T130" i="20"/>
  <c r="S36" i="24" s="1"/>
  <c r="S130" i="20"/>
  <c r="R36" i="24" s="1"/>
  <c r="Q130" i="20"/>
  <c r="P36" i="24" s="1"/>
  <c r="P130" i="20"/>
  <c r="O36" i="24" s="1"/>
  <c r="N130" i="20"/>
  <c r="M36" i="24" s="1"/>
  <c r="M130" i="20"/>
  <c r="L36" i="24" s="1"/>
  <c r="K130" i="20"/>
  <c r="J36" i="24" s="1"/>
  <c r="J130" i="20"/>
  <c r="I36" i="24" s="1"/>
  <c r="I130" i="20"/>
  <c r="H130" i="20"/>
  <c r="X129" i="20"/>
  <c r="U129" i="20"/>
  <c r="R129" i="20"/>
  <c r="O129" i="20"/>
  <c r="AA129" i="20" s="1"/>
  <c r="AB129" i="20" s="1"/>
  <c r="L129" i="20"/>
  <c r="I129" i="20"/>
  <c r="G129" i="20"/>
  <c r="X128" i="20"/>
  <c r="AA128" i="20" s="1"/>
  <c r="AB128" i="20" s="1"/>
  <c r="U128" i="20"/>
  <c r="R128" i="20"/>
  <c r="R124" i="20" s="1"/>
  <c r="O128" i="20"/>
  <c r="L128" i="20"/>
  <c r="I128" i="20"/>
  <c r="G128" i="20"/>
  <c r="X127" i="20"/>
  <c r="U127" i="20"/>
  <c r="AA127" i="20" s="1"/>
  <c r="AB127" i="20" s="1"/>
  <c r="R127" i="20"/>
  <c r="O127" i="20"/>
  <c r="L127" i="20"/>
  <c r="I127" i="20"/>
  <c r="G127" i="20"/>
  <c r="X126" i="20"/>
  <c r="AA126" i="20" s="1"/>
  <c r="AB126" i="20" s="1"/>
  <c r="U126" i="20"/>
  <c r="R126" i="20"/>
  <c r="O126" i="20"/>
  <c r="L126" i="20"/>
  <c r="I126" i="20"/>
  <c r="G126" i="20"/>
  <c r="G124" i="20" s="1"/>
  <c r="X125" i="20"/>
  <c r="U125" i="20"/>
  <c r="U124" i="20" s="1"/>
  <c r="R125" i="20"/>
  <c r="O125" i="20"/>
  <c r="AA125" i="20" s="1"/>
  <c r="AB125" i="20" s="1"/>
  <c r="L125" i="20"/>
  <c r="I125" i="20"/>
  <c r="I124" i="20" s="1"/>
  <c r="G125" i="20"/>
  <c r="Z124" i="20"/>
  <c r="Y35" i="24" s="1"/>
  <c r="Y124" i="20"/>
  <c r="X35" i="24" s="1"/>
  <c r="X124" i="20"/>
  <c r="W124" i="20"/>
  <c r="V35" i="24" s="1"/>
  <c r="V124" i="20"/>
  <c r="U35" i="24" s="1"/>
  <c r="T124" i="20"/>
  <c r="S35" i="24" s="1"/>
  <c r="S124" i="20"/>
  <c r="R35" i="24" s="1"/>
  <c r="Q124" i="20"/>
  <c r="P35" i="24" s="1"/>
  <c r="P124" i="20"/>
  <c r="O35" i="24" s="1"/>
  <c r="N124" i="20"/>
  <c r="M35" i="24" s="1"/>
  <c r="M124" i="20"/>
  <c r="L35" i="24" s="1"/>
  <c r="L124" i="20"/>
  <c r="K124" i="20"/>
  <c r="J35" i="24" s="1"/>
  <c r="J124" i="20"/>
  <c r="I35" i="24" s="1"/>
  <c r="H124" i="20"/>
  <c r="X123" i="20"/>
  <c r="AA123" i="20" s="1"/>
  <c r="AB123" i="20" s="1"/>
  <c r="U123" i="20"/>
  <c r="R123" i="20"/>
  <c r="O123" i="20"/>
  <c r="L123" i="20"/>
  <c r="I123" i="20"/>
  <c r="G123" i="20"/>
  <c r="X122" i="20"/>
  <c r="U122" i="20"/>
  <c r="R122" i="20"/>
  <c r="O122" i="20"/>
  <c r="AA122" i="20" s="1"/>
  <c r="AB122" i="20" s="1"/>
  <c r="L122" i="20"/>
  <c r="I122" i="20"/>
  <c r="G122" i="20"/>
  <c r="X121" i="20"/>
  <c r="AA121" i="20" s="1"/>
  <c r="AB121" i="20" s="1"/>
  <c r="U121" i="20"/>
  <c r="R121" i="20"/>
  <c r="O121" i="20"/>
  <c r="L121" i="20"/>
  <c r="I121" i="20"/>
  <c r="G121" i="20"/>
  <c r="X120" i="20"/>
  <c r="U120" i="20"/>
  <c r="AA120" i="20" s="1"/>
  <c r="AB120" i="20" s="1"/>
  <c r="R120" i="20"/>
  <c r="O120" i="20"/>
  <c r="L120" i="20"/>
  <c r="I120" i="20"/>
  <c r="I118" i="20" s="1"/>
  <c r="G120" i="20"/>
  <c r="X119" i="20"/>
  <c r="X118" i="20" s="1"/>
  <c r="U119" i="20"/>
  <c r="R119" i="20"/>
  <c r="R118" i="20" s="1"/>
  <c r="O119" i="20"/>
  <c r="L119" i="20"/>
  <c r="L118" i="20" s="1"/>
  <c r="I119" i="20"/>
  <c r="G119" i="20"/>
  <c r="G118" i="20" s="1"/>
  <c r="Z118" i="20"/>
  <c r="Y34" i="24" s="1"/>
  <c r="Y118" i="20"/>
  <c r="X34" i="24" s="1"/>
  <c r="W118" i="20"/>
  <c r="V34" i="24" s="1"/>
  <c r="V118" i="20"/>
  <c r="U34" i="24" s="1"/>
  <c r="T118" i="20"/>
  <c r="S34" i="24" s="1"/>
  <c r="S118" i="20"/>
  <c r="R34" i="24" s="1"/>
  <c r="Q118" i="20"/>
  <c r="P34" i="24" s="1"/>
  <c r="P118" i="20"/>
  <c r="O34" i="24" s="1"/>
  <c r="O118" i="20"/>
  <c r="N118" i="20"/>
  <c r="M34" i="24" s="1"/>
  <c r="M118" i="20"/>
  <c r="L34" i="24" s="1"/>
  <c r="K118" i="20"/>
  <c r="J34" i="24" s="1"/>
  <c r="J118" i="20"/>
  <c r="I34" i="24" s="1"/>
  <c r="X117" i="20"/>
  <c r="U117" i="20"/>
  <c r="R117" i="20"/>
  <c r="O117" i="20"/>
  <c r="AA117" i="20" s="1"/>
  <c r="AB117" i="20" s="1"/>
  <c r="L117" i="20"/>
  <c r="I117" i="20"/>
  <c r="G117" i="20"/>
  <c r="X116" i="20"/>
  <c r="AA116" i="20" s="1"/>
  <c r="AB116" i="20" s="1"/>
  <c r="U116" i="20"/>
  <c r="R116" i="20"/>
  <c r="R112" i="20" s="1"/>
  <c r="O116" i="20"/>
  <c r="L116" i="20"/>
  <c r="I116" i="20"/>
  <c r="G116" i="20"/>
  <c r="X115" i="20"/>
  <c r="U115" i="20"/>
  <c r="AA115" i="20" s="1"/>
  <c r="AB115" i="20" s="1"/>
  <c r="R115" i="20"/>
  <c r="O115" i="20"/>
  <c r="L115" i="20"/>
  <c r="I115" i="20"/>
  <c r="G115" i="20"/>
  <c r="X114" i="20"/>
  <c r="AA114" i="20" s="1"/>
  <c r="AB114" i="20" s="1"/>
  <c r="U114" i="20"/>
  <c r="R114" i="20"/>
  <c r="O114" i="20"/>
  <c r="L114" i="20"/>
  <c r="I114" i="20"/>
  <c r="G114" i="20"/>
  <c r="X113" i="20"/>
  <c r="U113" i="20"/>
  <c r="U112" i="20" s="1"/>
  <c r="R113" i="20"/>
  <c r="O113" i="20"/>
  <c r="O112" i="20" s="1"/>
  <c r="L113" i="20"/>
  <c r="I113" i="20"/>
  <c r="I112" i="20" s="1"/>
  <c r="G113" i="20"/>
  <c r="Z112" i="20"/>
  <c r="Y33" i="24" s="1"/>
  <c r="Y112" i="20"/>
  <c r="X33" i="24" s="1"/>
  <c r="X112" i="20"/>
  <c r="W112" i="20"/>
  <c r="V33" i="24" s="1"/>
  <c r="V112" i="20"/>
  <c r="U33" i="24" s="1"/>
  <c r="T112" i="20"/>
  <c r="S33" i="24" s="1"/>
  <c r="S32" i="24" s="1"/>
  <c r="S112" i="20"/>
  <c r="R33" i="24" s="1"/>
  <c r="Q112" i="20"/>
  <c r="P33" i="24" s="1"/>
  <c r="P112" i="20"/>
  <c r="O33" i="24" s="1"/>
  <c r="O32" i="24" s="1"/>
  <c r="N112" i="20"/>
  <c r="M33" i="24" s="1"/>
  <c r="M112" i="20"/>
  <c r="L33" i="24" s="1"/>
  <c r="L112" i="20"/>
  <c r="K112" i="20"/>
  <c r="J33" i="24" s="1"/>
  <c r="J112" i="20"/>
  <c r="I33" i="24" s="1"/>
  <c r="Z110" i="20"/>
  <c r="V110" i="20"/>
  <c r="N110" i="20"/>
  <c r="J110" i="20"/>
  <c r="C110" i="20"/>
  <c r="X109" i="20"/>
  <c r="U109" i="20"/>
  <c r="R109" i="20"/>
  <c r="O109" i="20"/>
  <c r="AA109" i="20" s="1"/>
  <c r="AB109" i="20" s="1"/>
  <c r="L109" i="20"/>
  <c r="I109" i="20"/>
  <c r="G109" i="20"/>
  <c r="X108" i="20"/>
  <c r="AA108" i="20" s="1"/>
  <c r="AB108" i="20" s="1"/>
  <c r="U108" i="20"/>
  <c r="R108" i="20"/>
  <c r="R104" i="20" s="1"/>
  <c r="O108" i="20"/>
  <c r="L108" i="20"/>
  <c r="I108" i="20"/>
  <c r="G108" i="20"/>
  <c r="X107" i="20"/>
  <c r="U107" i="20"/>
  <c r="AA107" i="20" s="1"/>
  <c r="AB107" i="20" s="1"/>
  <c r="R107" i="20"/>
  <c r="O107" i="20"/>
  <c r="L107" i="20"/>
  <c r="I107" i="20"/>
  <c r="G107" i="20"/>
  <c r="X106" i="20"/>
  <c r="AA106" i="20" s="1"/>
  <c r="AB106" i="20" s="1"/>
  <c r="U106" i="20"/>
  <c r="R106" i="20"/>
  <c r="O106" i="20"/>
  <c r="L106" i="20"/>
  <c r="I106" i="20"/>
  <c r="G106" i="20"/>
  <c r="G104" i="20" s="1"/>
  <c r="X105" i="20"/>
  <c r="U105" i="20"/>
  <c r="U104" i="20" s="1"/>
  <c r="R105" i="20"/>
  <c r="O105" i="20"/>
  <c r="AA105" i="20" s="1"/>
  <c r="AB105" i="20" s="1"/>
  <c r="L105" i="20"/>
  <c r="I105" i="20"/>
  <c r="I104" i="20" s="1"/>
  <c r="G105" i="20"/>
  <c r="Z104" i="20"/>
  <c r="Y31" i="24" s="1"/>
  <c r="Y104" i="20"/>
  <c r="X31" i="24" s="1"/>
  <c r="X104" i="20"/>
  <c r="W104" i="20"/>
  <c r="V31" i="24" s="1"/>
  <c r="V104" i="20"/>
  <c r="U31" i="24" s="1"/>
  <c r="T104" i="20"/>
  <c r="S31" i="24" s="1"/>
  <c r="S104" i="20"/>
  <c r="R31" i="24" s="1"/>
  <c r="Q104" i="20"/>
  <c r="P31" i="24" s="1"/>
  <c r="P104" i="20"/>
  <c r="O31" i="24" s="1"/>
  <c r="N104" i="20"/>
  <c r="M31" i="24" s="1"/>
  <c r="M104" i="20"/>
  <c r="L31" i="24" s="1"/>
  <c r="L104" i="20"/>
  <c r="K104" i="20"/>
  <c r="J31" i="24" s="1"/>
  <c r="J104" i="20"/>
  <c r="I31" i="24" s="1"/>
  <c r="H104" i="20"/>
  <c r="X103" i="20"/>
  <c r="AA103" i="20" s="1"/>
  <c r="AB103" i="20" s="1"/>
  <c r="U103" i="20"/>
  <c r="R103" i="20"/>
  <c r="O103" i="20"/>
  <c r="L103" i="20"/>
  <c r="I103" i="20"/>
  <c r="G103" i="20"/>
  <c r="X102" i="20"/>
  <c r="U102" i="20"/>
  <c r="R102" i="20"/>
  <c r="O102" i="20"/>
  <c r="AA102" i="20" s="1"/>
  <c r="AB102" i="20" s="1"/>
  <c r="L102" i="20"/>
  <c r="I102" i="20"/>
  <c r="G102" i="20"/>
  <c r="X101" i="20"/>
  <c r="AA101" i="20" s="1"/>
  <c r="AB101" i="20" s="1"/>
  <c r="U101" i="20"/>
  <c r="R101" i="20"/>
  <c r="O101" i="20"/>
  <c r="L101" i="20"/>
  <c r="I101" i="20"/>
  <c r="G101" i="20"/>
  <c r="X100" i="20"/>
  <c r="U100" i="20"/>
  <c r="AA100" i="20" s="1"/>
  <c r="AB100" i="20" s="1"/>
  <c r="R100" i="20"/>
  <c r="O100" i="20"/>
  <c r="L100" i="20"/>
  <c r="I100" i="20"/>
  <c r="I98" i="20" s="1"/>
  <c r="G100" i="20"/>
  <c r="X99" i="20"/>
  <c r="AA99" i="20" s="1"/>
  <c r="AB99" i="20" s="1"/>
  <c r="U99" i="20"/>
  <c r="R99" i="20"/>
  <c r="R98" i="20" s="1"/>
  <c r="O99" i="20"/>
  <c r="L99" i="20"/>
  <c r="L98" i="20" s="1"/>
  <c r="I99" i="20"/>
  <c r="G99" i="20"/>
  <c r="Z98" i="20"/>
  <c r="Y30" i="24" s="1"/>
  <c r="Y98" i="20"/>
  <c r="X30" i="24" s="1"/>
  <c r="W98" i="20"/>
  <c r="V30" i="24" s="1"/>
  <c r="V98" i="20"/>
  <c r="U30" i="24" s="1"/>
  <c r="T98" i="20"/>
  <c r="S30" i="24" s="1"/>
  <c r="S98" i="20"/>
  <c r="R30" i="24" s="1"/>
  <c r="Q98" i="20"/>
  <c r="P30" i="24" s="1"/>
  <c r="P98" i="20"/>
  <c r="O30" i="24" s="1"/>
  <c r="O98" i="20"/>
  <c r="N98" i="20"/>
  <c r="M30" i="24" s="1"/>
  <c r="M98" i="20"/>
  <c r="L30" i="24" s="1"/>
  <c r="K98" i="20"/>
  <c r="J30" i="24" s="1"/>
  <c r="J98" i="20"/>
  <c r="I30" i="24" s="1"/>
  <c r="H98" i="20"/>
  <c r="G98" i="20"/>
  <c r="X97" i="20"/>
  <c r="U97" i="20"/>
  <c r="AA97" i="20" s="1"/>
  <c r="AB97" i="20" s="1"/>
  <c r="R97" i="20"/>
  <c r="O97" i="20"/>
  <c r="L97" i="20"/>
  <c r="I97" i="20"/>
  <c r="G97" i="20"/>
  <c r="X96" i="20"/>
  <c r="X92" i="20" s="1"/>
  <c r="U96" i="20"/>
  <c r="R96" i="20"/>
  <c r="O96" i="20"/>
  <c r="L96" i="20"/>
  <c r="L92" i="20" s="1"/>
  <c r="I96" i="20"/>
  <c r="G96" i="20"/>
  <c r="X95" i="20"/>
  <c r="U95" i="20"/>
  <c r="R95" i="20"/>
  <c r="O95" i="20"/>
  <c r="AA95" i="20" s="1"/>
  <c r="AB95" i="20" s="1"/>
  <c r="L95" i="20"/>
  <c r="I95" i="20"/>
  <c r="G95" i="20"/>
  <c r="X94" i="20"/>
  <c r="AA94" i="20" s="1"/>
  <c r="AB94" i="20" s="1"/>
  <c r="U94" i="20"/>
  <c r="R94" i="20"/>
  <c r="O94" i="20"/>
  <c r="L94" i="20"/>
  <c r="I94" i="20"/>
  <c r="G94" i="20"/>
  <c r="X93" i="20"/>
  <c r="U93" i="20"/>
  <c r="AA93" i="20" s="1"/>
  <c r="AB93" i="20" s="1"/>
  <c r="R93" i="20"/>
  <c r="O93" i="20"/>
  <c r="O92" i="20" s="1"/>
  <c r="L93" i="20"/>
  <c r="I93" i="20"/>
  <c r="I92" i="20" s="1"/>
  <c r="G93" i="20"/>
  <c r="G92" i="20" s="1"/>
  <c r="Z92" i="20"/>
  <c r="Y29" i="24" s="1"/>
  <c r="Y92" i="20"/>
  <c r="X29" i="24" s="1"/>
  <c r="W92" i="20"/>
  <c r="V29" i="24" s="1"/>
  <c r="V92" i="20"/>
  <c r="U29" i="24" s="1"/>
  <c r="T92" i="20"/>
  <c r="S29" i="24" s="1"/>
  <c r="S92" i="20"/>
  <c r="R29" i="24" s="1"/>
  <c r="R92" i="20"/>
  <c r="Q92" i="20"/>
  <c r="P29" i="24" s="1"/>
  <c r="P92" i="20"/>
  <c r="O29" i="24" s="1"/>
  <c r="N92" i="20"/>
  <c r="M29" i="24" s="1"/>
  <c r="M92" i="20"/>
  <c r="L29" i="24" s="1"/>
  <c r="K92" i="20"/>
  <c r="J29" i="24" s="1"/>
  <c r="J92" i="20"/>
  <c r="I29" i="24" s="1"/>
  <c r="H92" i="20"/>
  <c r="X91" i="20"/>
  <c r="AA91" i="20" s="1"/>
  <c r="AB91" i="20" s="1"/>
  <c r="U91" i="20"/>
  <c r="R91" i="20"/>
  <c r="O91" i="20"/>
  <c r="L91" i="20"/>
  <c r="I91" i="20"/>
  <c r="G91" i="20"/>
  <c r="X90" i="20"/>
  <c r="U90" i="20"/>
  <c r="AA90" i="20" s="1"/>
  <c r="AB90" i="20" s="1"/>
  <c r="R90" i="20"/>
  <c r="O90" i="20"/>
  <c r="L90" i="20"/>
  <c r="I90" i="20"/>
  <c r="G90" i="20"/>
  <c r="X89" i="20"/>
  <c r="AA89" i="20" s="1"/>
  <c r="AB89" i="20" s="1"/>
  <c r="U89" i="20"/>
  <c r="R89" i="20"/>
  <c r="O89" i="20"/>
  <c r="L89" i="20"/>
  <c r="I89" i="20"/>
  <c r="G89" i="20"/>
  <c r="X88" i="20"/>
  <c r="U88" i="20"/>
  <c r="R88" i="20"/>
  <c r="O88" i="20"/>
  <c r="O86" i="20" s="1"/>
  <c r="L88" i="20"/>
  <c r="I88" i="20"/>
  <c r="G88" i="20"/>
  <c r="X87" i="20"/>
  <c r="X86" i="20" s="1"/>
  <c r="U87" i="20"/>
  <c r="R87" i="20"/>
  <c r="R86" i="20" s="1"/>
  <c r="O87" i="20"/>
  <c r="L87" i="20"/>
  <c r="L86" i="20" s="1"/>
  <c r="I87" i="20"/>
  <c r="G87" i="20"/>
  <c r="Z86" i="20"/>
  <c r="Y28" i="24" s="1"/>
  <c r="Y86" i="20"/>
  <c r="X28" i="24" s="1"/>
  <c r="W86" i="20"/>
  <c r="V28" i="24" s="1"/>
  <c r="V86" i="20"/>
  <c r="U28" i="24" s="1"/>
  <c r="U86" i="20"/>
  <c r="T86" i="20"/>
  <c r="S28" i="24" s="1"/>
  <c r="S86" i="20"/>
  <c r="R28" i="24" s="1"/>
  <c r="Q86" i="20"/>
  <c r="P28" i="24" s="1"/>
  <c r="P86" i="20"/>
  <c r="O28" i="24" s="1"/>
  <c r="N86" i="20"/>
  <c r="M28" i="24" s="1"/>
  <c r="M86" i="20"/>
  <c r="L28" i="24" s="1"/>
  <c r="K86" i="20"/>
  <c r="J28" i="24" s="1"/>
  <c r="J86" i="20"/>
  <c r="I28" i="24" s="1"/>
  <c r="I86" i="20"/>
  <c r="X85" i="20"/>
  <c r="U85" i="20"/>
  <c r="AA85" i="20" s="1"/>
  <c r="AB85" i="20" s="1"/>
  <c r="R85" i="20"/>
  <c r="O85" i="20"/>
  <c r="L85" i="20"/>
  <c r="I85" i="20"/>
  <c r="G85" i="20"/>
  <c r="X84" i="20"/>
  <c r="X80" i="20" s="1"/>
  <c r="U84" i="20"/>
  <c r="R84" i="20"/>
  <c r="O84" i="20"/>
  <c r="L84" i="20"/>
  <c r="L80" i="20" s="1"/>
  <c r="I84" i="20"/>
  <c r="G84" i="20"/>
  <c r="X83" i="20"/>
  <c r="U83" i="20"/>
  <c r="R83" i="20"/>
  <c r="O83" i="20"/>
  <c r="AA83" i="20" s="1"/>
  <c r="AB83" i="20" s="1"/>
  <c r="L83" i="20"/>
  <c r="I83" i="20"/>
  <c r="G83" i="20"/>
  <c r="X82" i="20"/>
  <c r="AA82" i="20" s="1"/>
  <c r="AB82" i="20" s="1"/>
  <c r="U82" i="20"/>
  <c r="R82" i="20"/>
  <c r="O82" i="20"/>
  <c r="L82" i="20"/>
  <c r="I82" i="20"/>
  <c r="G82" i="20"/>
  <c r="X81" i="20"/>
  <c r="U81" i="20"/>
  <c r="AA81" i="20" s="1"/>
  <c r="AB81" i="20" s="1"/>
  <c r="R81" i="20"/>
  <c r="O81" i="20"/>
  <c r="O80" i="20" s="1"/>
  <c r="L81" i="20"/>
  <c r="I81" i="20"/>
  <c r="I80" i="20" s="1"/>
  <c r="G81" i="20"/>
  <c r="G80" i="20" s="1"/>
  <c r="Z80" i="20"/>
  <c r="Y27" i="24" s="1"/>
  <c r="Y26" i="24" s="1"/>
  <c r="Y80" i="20"/>
  <c r="X27" i="24" s="1"/>
  <c r="W80" i="20"/>
  <c r="V27" i="24" s="1"/>
  <c r="V80" i="20"/>
  <c r="U27" i="24" s="1"/>
  <c r="U26" i="24" s="1"/>
  <c r="T80" i="20"/>
  <c r="S27" i="24" s="1"/>
  <c r="S80" i="20"/>
  <c r="R27" i="24" s="1"/>
  <c r="R80" i="20"/>
  <c r="Q80" i="20"/>
  <c r="P27" i="24" s="1"/>
  <c r="P80" i="20"/>
  <c r="O27" i="24" s="1"/>
  <c r="N80" i="20"/>
  <c r="M27" i="24" s="1"/>
  <c r="M26" i="24" s="1"/>
  <c r="M80" i="20"/>
  <c r="L27" i="24" s="1"/>
  <c r="K80" i="20"/>
  <c r="J27" i="24" s="1"/>
  <c r="J80" i="20"/>
  <c r="I27" i="24" s="1"/>
  <c r="I26" i="24" s="1"/>
  <c r="H80" i="20"/>
  <c r="Z78" i="20"/>
  <c r="V78" i="20"/>
  <c r="N78" i="20"/>
  <c r="J78" i="20"/>
  <c r="C78" i="20"/>
  <c r="X77" i="20"/>
  <c r="U77" i="20"/>
  <c r="R77" i="20"/>
  <c r="O77" i="20"/>
  <c r="AA77" i="20" s="1"/>
  <c r="AB77" i="20" s="1"/>
  <c r="L77" i="20"/>
  <c r="I77" i="20"/>
  <c r="G77" i="20"/>
  <c r="X76" i="20"/>
  <c r="U76" i="20"/>
  <c r="R76" i="20"/>
  <c r="O76" i="20"/>
  <c r="L76" i="20"/>
  <c r="I76" i="20"/>
  <c r="G76" i="20"/>
  <c r="X75" i="20"/>
  <c r="U75" i="20"/>
  <c r="R75" i="20"/>
  <c r="O75" i="20"/>
  <c r="L75" i="20"/>
  <c r="I75" i="20"/>
  <c r="G75" i="20"/>
  <c r="X74" i="20"/>
  <c r="U74" i="20"/>
  <c r="R74" i="20"/>
  <c r="O74" i="20"/>
  <c r="L74" i="20"/>
  <c r="I74" i="20"/>
  <c r="G74" i="20"/>
  <c r="G72" i="20" s="1"/>
  <c r="X73" i="20"/>
  <c r="X72" i="20" s="1"/>
  <c r="U73" i="20"/>
  <c r="R73" i="20"/>
  <c r="O73" i="20"/>
  <c r="AA73" i="20" s="1"/>
  <c r="AB73" i="20" s="1"/>
  <c r="L73" i="20"/>
  <c r="L72" i="20" s="1"/>
  <c r="I73" i="20"/>
  <c r="G73" i="20"/>
  <c r="Z72" i="20"/>
  <c r="Y25" i="24" s="1"/>
  <c r="Y72" i="20"/>
  <c r="X25" i="24" s="1"/>
  <c r="W72" i="20"/>
  <c r="V25" i="24" s="1"/>
  <c r="V72" i="20"/>
  <c r="U25" i="24" s="1"/>
  <c r="T72" i="20"/>
  <c r="S25" i="24" s="1"/>
  <c r="S72" i="20"/>
  <c r="R25" i="24" s="1"/>
  <c r="Q72" i="20"/>
  <c r="P25" i="24" s="1"/>
  <c r="P72" i="20"/>
  <c r="O25" i="24" s="1"/>
  <c r="N72" i="20"/>
  <c r="M25" i="24" s="1"/>
  <c r="M72" i="20"/>
  <c r="L25" i="24" s="1"/>
  <c r="K72" i="20"/>
  <c r="J25" i="24" s="1"/>
  <c r="J72" i="20"/>
  <c r="I25" i="24" s="1"/>
  <c r="H72" i="20"/>
  <c r="X71" i="20"/>
  <c r="U71" i="20"/>
  <c r="R71" i="20"/>
  <c r="O71" i="20"/>
  <c r="L71" i="20"/>
  <c r="I71" i="20"/>
  <c r="G71" i="20"/>
  <c r="X70" i="20"/>
  <c r="U70" i="20"/>
  <c r="R70" i="20"/>
  <c r="O70" i="20"/>
  <c r="L70" i="20"/>
  <c r="I70" i="20"/>
  <c r="G70" i="20"/>
  <c r="X69" i="20"/>
  <c r="U69" i="20"/>
  <c r="R69" i="20"/>
  <c r="O69" i="20"/>
  <c r="O66" i="20" s="1"/>
  <c r="L69" i="20"/>
  <c r="I69" i="20"/>
  <c r="G69" i="20"/>
  <c r="X68" i="20"/>
  <c r="U68" i="20"/>
  <c r="R68" i="20"/>
  <c r="O68" i="20"/>
  <c r="L68" i="20"/>
  <c r="I68" i="20"/>
  <c r="G68" i="20"/>
  <c r="X67" i="20"/>
  <c r="U67" i="20"/>
  <c r="R67" i="20"/>
  <c r="O67" i="20"/>
  <c r="L67" i="20"/>
  <c r="I67" i="20"/>
  <c r="G67" i="20"/>
  <c r="Z66" i="20"/>
  <c r="Y24" i="24" s="1"/>
  <c r="Y66" i="20"/>
  <c r="X24" i="24" s="1"/>
  <c r="W66" i="20"/>
  <c r="V24" i="24" s="1"/>
  <c r="V66" i="20"/>
  <c r="U24" i="24" s="1"/>
  <c r="T66" i="20"/>
  <c r="S24" i="24" s="1"/>
  <c r="S66" i="20"/>
  <c r="R24" i="24" s="1"/>
  <c r="Q66" i="20"/>
  <c r="P24" i="24" s="1"/>
  <c r="P66" i="20"/>
  <c r="O24" i="24" s="1"/>
  <c r="N66" i="20"/>
  <c r="M24" i="24" s="1"/>
  <c r="M66" i="20"/>
  <c r="L24" i="24" s="1"/>
  <c r="K66" i="20"/>
  <c r="J24" i="24" s="1"/>
  <c r="J66" i="20"/>
  <c r="I24" i="24" s="1"/>
  <c r="H66" i="20"/>
  <c r="G66" i="20"/>
  <c r="X65" i="20"/>
  <c r="U65" i="20"/>
  <c r="R65" i="20"/>
  <c r="O65" i="20"/>
  <c r="L65" i="20"/>
  <c r="I65" i="20"/>
  <c r="G65" i="20"/>
  <c r="X64" i="20"/>
  <c r="X60" i="20" s="1"/>
  <c r="U64" i="20"/>
  <c r="R64" i="20"/>
  <c r="O64" i="20"/>
  <c r="L64" i="20"/>
  <c r="L60" i="20" s="1"/>
  <c r="I64" i="20"/>
  <c r="G64" i="20"/>
  <c r="X63" i="20"/>
  <c r="U63" i="20"/>
  <c r="R63" i="20"/>
  <c r="O63" i="20"/>
  <c r="L63" i="20"/>
  <c r="I63" i="20"/>
  <c r="G63" i="20"/>
  <c r="X62" i="20"/>
  <c r="U62" i="20"/>
  <c r="R62" i="20"/>
  <c r="R60" i="20" s="1"/>
  <c r="O62" i="20"/>
  <c r="L62" i="20"/>
  <c r="I62" i="20"/>
  <c r="G62" i="20"/>
  <c r="X61" i="20"/>
  <c r="U61" i="20"/>
  <c r="R61" i="20"/>
  <c r="O61" i="20"/>
  <c r="O60" i="20" s="1"/>
  <c r="L61" i="20"/>
  <c r="I61" i="20"/>
  <c r="G61" i="20"/>
  <c r="Z60" i="20"/>
  <c r="Y23" i="24" s="1"/>
  <c r="Y60" i="20"/>
  <c r="X23" i="24" s="1"/>
  <c r="W60" i="20"/>
  <c r="V23" i="24" s="1"/>
  <c r="V60" i="20"/>
  <c r="U23" i="24" s="1"/>
  <c r="T60" i="20"/>
  <c r="S23" i="24" s="1"/>
  <c r="S60" i="20"/>
  <c r="R23" i="24" s="1"/>
  <c r="Q60" i="20"/>
  <c r="P23" i="24" s="1"/>
  <c r="P60" i="20"/>
  <c r="O23" i="24" s="1"/>
  <c r="N60" i="20"/>
  <c r="M23" i="24" s="1"/>
  <c r="M60" i="20"/>
  <c r="L23" i="24" s="1"/>
  <c r="K60" i="20"/>
  <c r="J23" i="24" s="1"/>
  <c r="J60" i="20"/>
  <c r="I23" i="24" s="1"/>
  <c r="H60" i="20"/>
  <c r="X59" i="20"/>
  <c r="AA59" i="20" s="1"/>
  <c r="AB59" i="20" s="1"/>
  <c r="U59" i="20"/>
  <c r="R59" i="20"/>
  <c r="O59" i="20"/>
  <c r="L59" i="20"/>
  <c r="I59" i="20"/>
  <c r="G59" i="20"/>
  <c r="X58" i="20"/>
  <c r="U58" i="20"/>
  <c r="AA58" i="20" s="1"/>
  <c r="AB58" i="20" s="1"/>
  <c r="R58" i="20"/>
  <c r="O58" i="20"/>
  <c r="L58" i="20"/>
  <c r="I58" i="20"/>
  <c r="G58" i="20"/>
  <c r="X57" i="20"/>
  <c r="AA57" i="20" s="1"/>
  <c r="AB57" i="20" s="1"/>
  <c r="U57" i="20"/>
  <c r="R57" i="20"/>
  <c r="O57" i="20"/>
  <c r="L57" i="20"/>
  <c r="I57" i="20"/>
  <c r="G57" i="20"/>
  <c r="X56" i="20"/>
  <c r="U56" i="20"/>
  <c r="R56" i="20"/>
  <c r="O56" i="20"/>
  <c r="O54" i="20" s="1"/>
  <c r="L56" i="20"/>
  <c r="I56" i="20"/>
  <c r="G56" i="20"/>
  <c r="X55" i="20"/>
  <c r="X54" i="20" s="1"/>
  <c r="U55" i="20"/>
  <c r="R55" i="20"/>
  <c r="R54" i="20" s="1"/>
  <c r="O55" i="20"/>
  <c r="L55" i="20"/>
  <c r="L54" i="20" s="1"/>
  <c r="I55" i="20"/>
  <c r="G55" i="20"/>
  <c r="Z54" i="20"/>
  <c r="Y22" i="24" s="1"/>
  <c r="Y54" i="20"/>
  <c r="X22" i="24" s="1"/>
  <c r="W54" i="20"/>
  <c r="V22" i="24" s="1"/>
  <c r="V54" i="20"/>
  <c r="U22" i="24" s="1"/>
  <c r="U54" i="20"/>
  <c r="T54" i="20"/>
  <c r="S22" i="24" s="1"/>
  <c r="S54" i="20"/>
  <c r="R22" i="24" s="1"/>
  <c r="Q54" i="20"/>
  <c r="P22" i="24" s="1"/>
  <c r="P54" i="20"/>
  <c r="O22" i="24" s="1"/>
  <c r="N54" i="20"/>
  <c r="M22" i="24" s="1"/>
  <c r="M54" i="20"/>
  <c r="L22" i="24" s="1"/>
  <c r="K54" i="20"/>
  <c r="J22" i="24" s="1"/>
  <c r="J54" i="20"/>
  <c r="I22" i="24" s="1"/>
  <c r="I54" i="20"/>
  <c r="X53" i="20"/>
  <c r="U53" i="20"/>
  <c r="AA53" i="20" s="1"/>
  <c r="AB53" i="20" s="1"/>
  <c r="R53" i="20"/>
  <c r="O53" i="20"/>
  <c r="L53" i="20"/>
  <c r="I53" i="20"/>
  <c r="G53" i="20"/>
  <c r="X52" i="20"/>
  <c r="X48" i="20" s="1"/>
  <c r="U52" i="20"/>
  <c r="R52" i="20"/>
  <c r="O52" i="20"/>
  <c r="L52" i="20"/>
  <c r="L48" i="20" s="1"/>
  <c r="I52" i="20"/>
  <c r="G52" i="20"/>
  <c r="X51" i="20"/>
  <c r="U51" i="20"/>
  <c r="R51" i="20"/>
  <c r="O51" i="20"/>
  <c r="AA51" i="20" s="1"/>
  <c r="AB51" i="20" s="1"/>
  <c r="L51" i="20"/>
  <c r="I51" i="20"/>
  <c r="G51" i="20"/>
  <c r="X50" i="20"/>
  <c r="AA50" i="20" s="1"/>
  <c r="AB50" i="20" s="1"/>
  <c r="U50" i="20"/>
  <c r="R50" i="20"/>
  <c r="O50" i="20"/>
  <c r="L50" i="20"/>
  <c r="I50" i="20"/>
  <c r="G50" i="20"/>
  <c r="X49" i="20"/>
  <c r="U49" i="20"/>
  <c r="U48" i="20" s="1"/>
  <c r="R49" i="20"/>
  <c r="O49" i="20"/>
  <c r="O48" i="20" s="1"/>
  <c r="L49" i="20"/>
  <c r="I49" i="20"/>
  <c r="I48" i="20" s="1"/>
  <c r="G49" i="20"/>
  <c r="Z48" i="20"/>
  <c r="Y21" i="24" s="1"/>
  <c r="Y48" i="20"/>
  <c r="X21" i="24" s="1"/>
  <c r="W48" i="20"/>
  <c r="V21" i="24" s="1"/>
  <c r="V48" i="20"/>
  <c r="U21" i="24" s="1"/>
  <c r="T48" i="20"/>
  <c r="S21" i="24" s="1"/>
  <c r="S48" i="20"/>
  <c r="R21" i="24" s="1"/>
  <c r="R48" i="20"/>
  <c r="Q48" i="20"/>
  <c r="P21" i="24" s="1"/>
  <c r="P48" i="20"/>
  <c r="O21" i="24" s="1"/>
  <c r="N48" i="20"/>
  <c r="M21" i="24" s="1"/>
  <c r="M48" i="20"/>
  <c r="L21" i="24" s="1"/>
  <c r="K48" i="20"/>
  <c r="J21" i="24" s="1"/>
  <c r="J48" i="20"/>
  <c r="I21" i="24" s="1"/>
  <c r="P46" i="20"/>
  <c r="C46" i="20"/>
  <c r="X45" i="20"/>
  <c r="U45" i="20"/>
  <c r="R45" i="20"/>
  <c r="O45" i="20"/>
  <c r="L45" i="20"/>
  <c r="I45" i="20"/>
  <c r="G45" i="20"/>
  <c r="X44" i="20"/>
  <c r="U44" i="20"/>
  <c r="R44" i="20"/>
  <c r="O44" i="20"/>
  <c r="L44" i="20"/>
  <c r="I44" i="20"/>
  <c r="G44" i="20"/>
  <c r="X43" i="20"/>
  <c r="AA43" i="20" s="1"/>
  <c r="U43" i="20"/>
  <c r="R43" i="20"/>
  <c r="O43" i="20"/>
  <c r="L43" i="20"/>
  <c r="I43" i="20"/>
  <c r="G43" i="20"/>
  <c r="X42" i="20"/>
  <c r="U42" i="20"/>
  <c r="R42" i="20"/>
  <c r="O42" i="20"/>
  <c r="L42" i="20"/>
  <c r="I42" i="20"/>
  <c r="G42" i="20"/>
  <c r="X41" i="20"/>
  <c r="X40" i="20" s="1"/>
  <c r="U41" i="20"/>
  <c r="R41" i="20"/>
  <c r="O41" i="20"/>
  <c r="L41" i="20"/>
  <c r="L40" i="20" s="1"/>
  <c r="I41" i="20"/>
  <c r="G41" i="20"/>
  <c r="Z40" i="20"/>
  <c r="Y19" i="24" s="1"/>
  <c r="Y40" i="20"/>
  <c r="X19" i="24" s="1"/>
  <c r="W40" i="20"/>
  <c r="V19" i="24" s="1"/>
  <c r="V40" i="20"/>
  <c r="U19" i="24" s="1"/>
  <c r="T40" i="20"/>
  <c r="S19" i="24" s="1"/>
  <c r="S40" i="20"/>
  <c r="R19" i="24" s="1"/>
  <c r="R40" i="20"/>
  <c r="Q40" i="20"/>
  <c r="P19" i="24" s="1"/>
  <c r="P40" i="20"/>
  <c r="O19" i="24" s="1"/>
  <c r="N40" i="20"/>
  <c r="M19" i="24" s="1"/>
  <c r="M40" i="20"/>
  <c r="L19" i="24" s="1"/>
  <c r="K40" i="20"/>
  <c r="J19" i="24" s="1"/>
  <c r="J40" i="20"/>
  <c r="I19" i="24" s="1"/>
  <c r="G40" i="20"/>
  <c r="F18" i="93" s="1"/>
  <c r="X39" i="20"/>
  <c r="U39" i="20"/>
  <c r="R39" i="20"/>
  <c r="O39" i="20"/>
  <c r="L39" i="20"/>
  <c r="I39" i="20"/>
  <c r="G39" i="20"/>
  <c r="X38" i="20"/>
  <c r="X34" i="20" s="1"/>
  <c r="U38" i="20"/>
  <c r="R38" i="20"/>
  <c r="O38" i="20"/>
  <c r="L38" i="20"/>
  <c r="L34" i="20" s="1"/>
  <c r="I38" i="20"/>
  <c r="G38" i="20"/>
  <c r="X37" i="20"/>
  <c r="U37" i="20"/>
  <c r="R37" i="20"/>
  <c r="O37" i="20"/>
  <c r="L37" i="20"/>
  <c r="I37" i="20"/>
  <c r="G37" i="20"/>
  <c r="X36" i="20"/>
  <c r="U36" i="20"/>
  <c r="R36" i="20"/>
  <c r="R34" i="20" s="1"/>
  <c r="O36" i="20"/>
  <c r="L36" i="20"/>
  <c r="I36" i="20"/>
  <c r="G36" i="20"/>
  <c r="AA36" i="20" s="1"/>
  <c r="AB36" i="20" s="1"/>
  <c r="X35" i="20"/>
  <c r="U35" i="20"/>
  <c r="R35" i="20"/>
  <c r="O35" i="20"/>
  <c r="O34" i="20" s="1"/>
  <c r="L35" i="20"/>
  <c r="I35" i="20"/>
  <c r="G35" i="20"/>
  <c r="Z34" i="20"/>
  <c r="Y18" i="24" s="1"/>
  <c r="Y34" i="20"/>
  <c r="X18" i="24" s="1"/>
  <c r="W34" i="20"/>
  <c r="V18" i="24" s="1"/>
  <c r="V34" i="20"/>
  <c r="U18" i="24" s="1"/>
  <c r="T34" i="20"/>
  <c r="S18" i="24" s="1"/>
  <c r="S34" i="20"/>
  <c r="R18" i="24" s="1"/>
  <c r="Q34" i="20"/>
  <c r="P18" i="24" s="1"/>
  <c r="P34" i="20"/>
  <c r="O18" i="24" s="1"/>
  <c r="N34" i="20"/>
  <c r="M18" i="24" s="1"/>
  <c r="M34" i="20"/>
  <c r="L18" i="24" s="1"/>
  <c r="K34" i="20"/>
  <c r="J18" i="24" s="1"/>
  <c r="J34" i="20"/>
  <c r="I18" i="24" s="1"/>
  <c r="X33" i="20"/>
  <c r="U33" i="20"/>
  <c r="R33" i="20"/>
  <c r="O33" i="20"/>
  <c r="AA33" i="20" s="1"/>
  <c r="AB33" i="20" s="1"/>
  <c r="L33" i="20"/>
  <c r="I33" i="20"/>
  <c r="G33" i="20"/>
  <c r="X32" i="20"/>
  <c r="U32" i="20"/>
  <c r="R32" i="20"/>
  <c r="O32" i="20"/>
  <c r="L32" i="20"/>
  <c r="I32" i="20"/>
  <c r="G32" i="20"/>
  <c r="X31" i="20"/>
  <c r="U31" i="20"/>
  <c r="AA31" i="20" s="1"/>
  <c r="AB31" i="20" s="1"/>
  <c r="R31" i="20"/>
  <c r="O31" i="20"/>
  <c r="L31" i="20"/>
  <c r="I31" i="20"/>
  <c r="G31" i="20"/>
  <c r="X30" i="20"/>
  <c r="U30" i="20"/>
  <c r="R30" i="20"/>
  <c r="O30" i="20"/>
  <c r="L30" i="20"/>
  <c r="I30" i="20"/>
  <c r="G30" i="20"/>
  <c r="X29" i="20"/>
  <c r="U29" i="20"/>
  <c r="R29" i="20"/>
  <c r="O29" i="20"/>
  <c r="L29" i="20"/>
  <c r="I29" i="20"/>
  <c r="G29" i="20"/>
  <c r="Z28" i="20"/>
  <c r="Y17" i="24" s="1"/>
  <c r="Y28" i="20"/>
  <c r="X17" i="24" s="1"/>
  <c r="W28" i="20"/>
  <c r="V17" i="24" s="1"/>
  <c r="V28" i="20"/>
  <c r="U17" i="24" s="1"/>
  <c r="T28" i="20"/>
  <c r="S17" i="24" s="1"/>
  <c r="S28" i="20"/>
  <c r="R17" i="24" s="1"/>
  <c r="Q28" i="20"/>
  <c r="P17" i="24" s="1"/>
  <c r="P28" i="20"/>
  <c r="O17" i="24" s="1"/>
  <c r="O28" i="20"/>
  <c r="N28" i="20"/>
  <c r="M17" i="24" s="1"/>
  <c r="M28" i="20"/>
  <c r="L17" i="24" s="1"/>
  <c r="K28" i="20"/>
  <c r="J17" i="24" s="1"/>
  <c r="J28" i="20"/>
  <c r="I17" i="24" s="1"/>
  <c r="X27" i="20"/>
  <c r="AA27" i="20" s="1"/>
  <c r="AB27" i="20" s="1"/>
  <c r="U27" i="20"/>
  <c r="R27" i="20"/>
  <c r="O27" i="20"/>
  <c r="L27" i="20"/>
  <c r="I27" i="20"/>
  <c r="G27" i="20"/>
  <c r="X26" i="20"/>
  <c r="U26" i="20"/>
  <c r="AA26" i="20" s="1"/>
  <c r="AB26" i="20" s="1"/>
  <c r="R26" i="20"/>
  <c r="O26" i="20"/>
  <c r="L26" i="20"/>
  <c r="I26" i="20"/>
  <c r="G26" i="20"/>
  <c r="X25" i="20"/>
  <c r="U25" i="20"/>
  <c r="AA25" i="20" s="1"/>
  <c r="R25" i="20"/>
  <c r="O25" i="20"/>
  <c r="L25" i="20"/>
  <c r="I25" i="20"/>
  <c r="G25" i="20"/>
  <c r="X24" i="20"/>
  <c r="U24" i="20"/>
  <c r="AA24" i="20" s="1"/>
  <c r="R24" i="20"/>
  <c r="O24" i="20"/>
  <c r="L24" i="20"/>
  <c r="I24" i="20"/>
  <c r="I22" i="20" s="1"/>
  <c r="G24" i="20"/>
  <c r="X23" i="20"/>
  <c r="X22" i="20" s="1"/>
  <c r="U23" i="20"/>
  <c r="R23" i="20"/>
  <c r="R22" i="20" s="1"/>
  <c r="L23" i="20"/>
  <c r="L22" i="20" s="1"/>
  <c r="I23" i="20"/>
  <c r="G23" i="20"/>
  <c r="G22" i="20" s="1"/>
  <c r="F15" i="92" s="1"/>
  <c r="Z22" i="20"/>
  <c r="Y16" i="24" s="1"/>
  <c r="Y22" i="20"/>
  <c r="X16" i="24" s="1"/>
  <c r="W22" i="20"/>
  <c r="V16" i="24" s="1"/>
  <c r="V22" i="20"/>
  <c r="U16" i="24" s="1"/>
  <c r="T22" i="20"/>
  <c r="S16" i="24" s="1"/>
  <c r="S22" i="20"/>
  <c r="R16" i="24" s="1"/>
  <c r="Q22" i="20"/>
  <c r="P16" i="24" s="1"/>
  <c r="P22" i="20"/>
  <c r="O16" i="24" s="1"/>
  <c r="O22" i="20"/>
  <c r="N22" i="20"/>
  <c r="M16" i="24" s="1"/>
  <c r="M22" i="20"/>
  <c r="L16" i="24" s="1"/>
  <c r="K22" i="20"/>
  <c r="J16" i="24" s="1"/>
  <c r="J22" i="20"/>
  <c r="I16" i="24" s="1"/>
  <c r="X21" i="20"/>
  <c r="U21" i="20"/>
  <c r="R21" i="20"/>
  <c r="O21" i="20"/>
  <c r="AA21" i="20" s="1"/>
  <c r="L21" i="20"/>
  <c r="I21" i="20"/>
  <c r="G21" i="20"/>
  <c r="X20" i="20"/>
  <c r="U20" i="20"/>
  <c r="R20" i="20"/>
  <c r="O20" i="20"/>
  <c r="L20" i="20"/>
  <c r="I20" i="20"/>
  <c r="G20" i="20"/>
  <c r="X19" i="20"/>
  <c r="U19" i="20"/>
  <c r="R19" i="20"/>
  <c r="O19" i="20"/>
  <c r="L19" i="20"/>
  <c r="G19" i="20"/>
  <c r="AA19" i="20" s="1"/>
  <c r="AB19" i="20" s="1"/>
  <c r="X18" i="20"/>
  <c r="U18" i="20"/>
  <c r="U16" i="20" s="1"/>
  <c r="R18" i="20"/>
  <c r="O18" i="20"/>
  <c r="O16" i="20" s="1"/>
  <c r="I18" i="20"/>
  <c r="G18" i="20"/>
  <c r="H16" i="20" s="1"/>
  <c r="G15" i="24" s="1"/>
  <c r="X17" i="20"/>
  <c r="AA17" i="20" s="1"/>
  <c r="U17" i="20"/>
  <c r="R17" i="20"/>
  <c r="L16" i="20"/>
  <c r="I17" i="20"/>
  <c r="G17" i="20"/>
  <c r="Z16" i="20"/>
  <c r="Y15" i="24" s="1"/>
  <c r="Y14" i="24" s="1"/>
  <c r="Y16" i="20"/>
  <c r="X15" i="24" s="1"/>
  <c r="W16" i="20"/>
  <c r="V15" i="24" s="1"/>
  <c r="V16" i="20"/>
  <c r="U15" i="24" s="1"/>
  <c r="U14" i="24" s="1"/>
  <c r="T16" i="20"/>
  <c r="S15" i="24" s="1"/>
  <c r="S16" i="20"/>
  <c r="R15" i="24" s="1"/>
  <c r="R16" i="20"/>
  <c r="Q16" i="20"/>
  <c r="P15" i="24" s="1"/>
  <c r="P16" i="20"/>
  <c r="O15" i="24" s="1"/>
  <c r="N16" i="20"/>
  <c r="M15" i="24" s="1"/>
  <c r="M14" i="24" s="1"/>
  <c r="M16" i="20"/>
  <c r="L15" i="24" s="1"/>
  <c r="K16" i="20"/>
  <c r="J15" i="24" s="1"/>
  <c r="J16" i="20"/>
  <c r="I15" i="24" s="1"/>
  <c r="I14" i="24" s="1"/>
  <c r="C14" i="20"/>
  <c r="C12" i="20"/>
  <c r="X10" i="20"/>
  <c r="U10" i="20"/>
  <c r="R10" i="20"/>
  <c r="O10" i="20"/>
  <c r="L10" i="20"/>
  <c r="I10" i="20"/>
  <c r="H10" i="20"/>
  <c r="C7" i="20"/>
  <c r="C6" i="20"/>
  <c r="H2" i="20"/>
  <c r="AP124" i="52"/>
  <c r="AQ124" i="52" s="1"/>
  <c r="C124" i="52"/>
  <c r="D96" i="97" s="1"/>
  <c r="AP123" i="52"/>
  <c r="AQ123" i="52" s="1"/>
  <c r="C123" i="52"/>
  <c r="D95" i="97" s="1"/>
  <c r="AP122" i="52"/>
  <c r="AQ122" i="52" s="1"/>
  <c r="C122" i="52"/>
  <c r="D94" i="97" s="1"/>
  <c r="AP121" i="52"/>
  <c r="AQ121" i="52" s="1"/>
  <c r="C121" i="52"/>
  <c r="D93" i="97" s="1"/>
  <c r="AP120" i="52"/>
  <c r="AQ120" i="52" s="1"/>
  <c r="AP119" i="52"/>
  <c r="AQ119" i="52" s="1"/>
  <c r="AP118" i="52"/>
  <c r="AQ118" i="52" s="1"/>
  <c r="AQ117" i="52"/>
  <c r="AP117" i="52"/>
  <c r="C117" i="52"/>
  <c r="D92" i="97" s="1"/>
  <c r="AP116" i="52"/>
  <c r="AQ116" i="52" s="1"/>
  <c r="AP115" i="52"/>
  <c r="AQ115" i="52" s="1"/>
  <c r="AP114" i="52"/>
  <c r="AQ114" i="52" s="1"/>
  <c r="AP113" i="52"/>
  <c r="AQ113" i="52" s="1"/>
  <c r="C113" i="52"/>
  <c r="D91" i="97" s="1"/>
  <c r="AP112" i="52"/>
  <c r="AQ112" i="52" s="1"/>
  <c r="AP111" i="52"/>
  <c r="AQ111" i="52" s="1"/>
  <c r="AP110" i="52"/>
  <c r="AQ110" i="52" s="1"/>
  <c r="AP109" i="52"/>
  <c r="AQ109" i="52" s="1"/>
  <c r="C109" i="52"/>
  <c r="D90" i="97" s="1"/>
  <c r="AP108" i="52"/>
  <c r="AQ108" i="52" s="1"/>
  <c r="AP107" i="52"/>
  <c r="AQ107" i="52" s="1"/>
  <c r="AP106" i="52"/>
  <c r="AQ106" i="52" s="1"/>
  <c r="AP105" i="52"/>
  <c r="AQ105" i="52" s="1"/>
  <c r="C105" i="52"/>
  <c r="D89" i="97" s="1"/>
  <c r="AP104" i="52"/>
  <c r="AQ104" i="52" s="1"/>
  <c r="AP103" i="52"/>
  <c r="AQ103" i="52" s="1"/>
  <c r="AP102" i="52"/>
  <c r="AQ102" i="52" s="1"/>
  <c r="AQ101" i="52"/>
  <c r="AP101" i="52"/>
  <c r="C101" i="52"/>
  <c r="D88" i="97" s="1"/>
  <c r="AP100" i="52"/>
  <c r="AQ100" i="52" s="1"/>
  <c r="AP99" i="52"/>
  <c r="AQ99" i="52" s="1"/>
  <c r="AP98" i="52"/>
  <c r="AQ98" i="52" s="1"/>
  <c r="AQ97" i="52"/>
  <c r="AP97" i="52"/>
  <c r="C97" i="52"/>
  <c r="D87" i="97" s="1"/>
  <c r="AP96" i="52"/>
  <c r="AQ96" i="52" s="1"/>
  <c r="AP95" i="52"/>
  <c r="AQ95" i="52" s="1"/>
  <c r="AP94" i="52"/>
  <c r="AQ94" i="52" s="1"/>
  <c r="AP93" i="52"/>
  <c r="AQ93" i="52" s="1"/>
  <c r="C93" i="52"/>
  <c r="D86" i="97" s="1"/>
  <c r="AQ92" i="52"/>
  <c r="AP92" i="52"/>
  <c r="AP91" i="52"/>
  <c r="AQ91" i="52" s="1"/>
  <c r="AP90" i="52"/>
  <c r="AQ90" i="52" s="1"/>
  <c r="AP89" i="52"/>
  <c r="AQ89" i="52" s="1"/>
  <c r="AP88" i="52"/>
  <c r="AQ88" i="52" s="1"/>
  <c r="AP87" i="52"/>
  <c r="AQ87" i="52" s="1"/>
  <c r="AP86" i="52"/>
  <c r="AQ86" i="52" s="1"/>
  <c r="AP85" i="52"/>
  <c r="AQ85" i="52" s="1"/>
  <c r="AP84" i="52"/>
  <c r="AQ84" i="52" s="1"/>
  <c r="AP83" i="52"/>
  <c r="AQ83" i="52" s="1"/>
  <c r="AP82" i="52"/>
  <c r="AQ82" i="52" s="1"/>
  <c r="AQ81" i="52"/>
  <c r="AP81" i="52"/>
  <c r="C81" i="52"/>
  <c r="D74" i="97" s="1"/>
  <c r="AP80" i="52"/>
  <c r="AQ80" i="52" s="1"/>
  <c r="AP79" i="52"/>
  <c r="AQ79" i="52" s="1"/>
  <c r="AP78" i="52"/>
  <c r="AQ78" i="52" s="1"/>
  <c r="AP77" i="52"/>
  <c r="AQ77" i="52" s="1"/>
  <c r="AP76" i="52"/>
  <c r="AQ76" i="52" s="1"/>
  <c r="AP75" i="52"/>
  <c r="AQ75" i="52" s="1"/>
  <c r="AP74" i="52"/>
  <c r="AQ74" i="52" s="1"/>
  <c r="AP73" i="52"/>
  <c r="AQ73" i="52" s="1"/>
  <c r="AP72" i="52"/>
  <c r="AQ72" i="52" s="1"/>
  <c r="AP71" i="52"/>
  <c r="AQ71" i="52" s="1"/>
  <c r="AP70" i="52"/>
  <c r="AQ70" i="52" s="1"/>
  <c r="C70" i="52"/>
  <c r="D63" i="97" s="1"/>
  <c r="AQ69" i="52"/>
  <c r="AP69" i="52"/>
  <c r="AP68" i="52"/>
  <c r="E68" i="52"/>
  <c r="F61" i="97" s="1"/>
  <c r="D68" i="52"/>
  <c r="E61" i="97" s="1"/>
  <c r="C68" i="52"/>
  <c r="D61" i="97" s="1"/>
  <c r="AP67" i="52"/>
  <c r="E67" i="52"/>
  <c r="F60" i="97" s="1"/>
  <c r="D67" i="52"/>
  <c r="E60" i="97" s="1"/>
  <c r="C67" i="52"/>
  <c r="D60" i="97" s="1"/>
  <c r="AP66" i="52"/>
  <c r="E66" i="52"/>
  <c r="F59" i="97" s="1"/>
  <c r="D66" i="52"/>
  <c r="E59" i="97" s="1"/>
  <c r="C66" i="52"/>
  <c r="D59" i="97" s="1"/>
  <c r="AP65" i="52"/>
  <c r="E65" i="52"/>
  <c r="F58" i="97" s="1"/>
  <c r="D65" i="52"/>
  <c r="E58" i="97" s="1"/>
  <c r="C65" i="52"/>
  <c r="D58" i="97" s="1"/>
  <c r="AP64" i="52"/>
  <c r="E64" i="52"/>
  <c r="F57" i="97" s="1"/>
  <c r="D64" i="52"/>
  <c r="E57" i="97" s="1"/>
  <c r="C64" i="52"/>
  <c r="D57" i="97" s="1"/>
  <c r="AO63" i="52"/>
  <c r="AN63" i="52"/>
  <c r="AM63" i="52"/>
  <c r="AL63" i="52"/>
  <c r="AK63" i="52"/>
  <c r="AJ63" i="52"/>
  <c r="AI63" i="52"/>
  <c r="AH63" i="52"/>
  <c r="AG63" i="52"/>
  <c r="AF63" i="52"/>
  <c r="AE63" i="52"/>
  <c r="AD63" i="52"/>
  <c r="AC63" i="52"/>
  <c r="AB63" i="52"/>
  <c r="AA63" i="52"/>
  <c r="Z63" i="52"/>
  <c r="Y63" i="52"/>
  <c r="X63" i="52"/>
  <c r="W63" i="52"/>
  <c r="V63" i="52"/>
  <c r="U63" i="52"/>
  <c r="T63" i="52"/>
  <c r="S63" i="52"/>
  <c r="R63" i="52"/>
  <c r="Q63" i="52"/>
  <c r="P63" i="52"/>
  <c r="O63" i="52"/>
  <c r="N63" i="52"/>
  <c r="M63" i="52"/>
  <c r="L63" i="52"/>
  <c r="K63" i="52"/>
  <c r="J63" i="52"/>
  <c r="I63" i="52"/>
  <c r="H63" i="52"/>
  <c r="G63" i="52"/>
  <c r="F63" i="52"/>
  <c r="B63" i="52"/>
  <c r="AO62" i="52"/>
  <c r="AN62" i="52"/>
  <c r="AM62" i="52"/>
  <c r="AL62" i="52"/>
  <c r="AK62" i="52"/>
  <c r="AJ62" i="52"/>
  <c r="AI62" i="52"/>
  <c r="AH62" i="52"/>
  <c r="AG62" i="52"/>
  <c r="AF62" i="52"/>
  <c r="AE62" i="52"/>
  <c r="AD62" i="52"/>
  <c r="AC62" i="52"/>
  <c r="AB62" i="52"/>
  <c r="AA62" i="52"/>
  <c r="Z62" i="52"/>
  <c r="Y62" i="52"/>
  <c r="X62" i="52"/>
  <c r="W62" i="52"/>
  <c r="V62" i="52"/>
  <c r="U62" i="52"/>
  <c r="T62" i="52"/>
  <c r="S62" i="52"/>
  <c r="R62" i="52"/>
  <c r="Q62" i="52"/>
  <c r="P62" i="52"/>
  <c r="O62" i="52"/>
  <c r="N62" i="52"/>
  <c r="M62" i="52"/>
  <c r="L62" i="52"/>
  <c r="K62" i="52"/>
  <c r="J62" i="52"/>
  <c r="I62" i="52"/>
  <c r="H62" i="52"/>
  <c r="G62" i="52"/>
  <c r="F62" i="52"/>
  <c r="B62"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O61" i="52"/>
  <c r="N61" i="52"/>
  <c r="M61" i="52"/>
  <c r="L61" i="52"/>
  <c r="K61" i="52"/>
  <c r="J61" i="52"/>
  <c r="I61" i="52"/>
  <c r="H61" i="52"/>
  <c r="G61" i="52"/>
  <c r="F61" i="52"/>
  <c r="B61" i="52"/>
  <c r="AP60" i="52"/>
  <c r="AQ60" i="52" s="1"/>
  <c r="C60" i="52"/>
  <c r="D53" i="97" s="1"/>
  <c r="AP59" i="52"/>
  <c r="AQ59" i="52" s="1"/>
  <c r="E59" i="52"/>
  <c r="F52" i="97" s="1"/>
  <c r="D59" i="52"/>
  <c r="E52" i="97" s="1"/>
  <c r="C59" i="52"/>
  <c r="D52" i="97" s="1"/>
  <c r="B59" i="52"/>
  <c r="C304" i="84" s="1"/>
  <c r="AP58" i="52"/>
  <c r="E58" i="52"/>
  <c r="F51" i="97" s="1"/>
  <c r="D58" i="52"/>
  <c r="E51" i="97" s="1"/>
  <c r="C58" i="52"/>
  <c r="D51" i="97" s="1"/>
  <c r="AP57" i="52"/>
  <c r="E57" i="52"/>
  <c r="F50" i="97" s="1"/>
  <c r="D57" i="52"/>
  <c r="E50" i="97" s="1"/>
  <c r="C57" i="52"/>
  <c r="D50" i="97" s="1"/>
  <c r="AP56" i="52"/>
  <c r="E56" i="52"/>
  <c r="F49" i="97" s="1"/>
  <c r="D56" i="52"/>
  <c r="E49" i="97" s="1"/>
  <c r="C56" i="52"/>
  <c r="D49" i="97" s="1"/>
  <c r="AP55" i="52"/>
  <c r="E55" i="52"/>
  <c r="F48" i="97" s="1"/>
  <c r="D55" i="52"/>
  <c r="E48" i="97" s="1"/>
  <c r="C55" i="52"/>
  <c r="D48" i="97" s="1"/>
  <c r="AO54" i="52"/>
  <c r="AN54" i="52"/>
  <c r="AM54" i="52"/>
  <c r="AL54" i="52"/>
  <c r="AK54" i="52"/>
  <c r="AJ54" i="52"/>
  <c r="AI54" i="52"/>
  <c r="AH54" i="52"/>
  <c r="AG54" i="52"/>
  <c r="AF54" i="52"/>
  <c r="AE54" i="52"/>
  <c r="AD54" i="52"/>
  <c r="AC54" i="52"/>
  <c r="AB54" i="52"/>
  <c r="AA54" i="52"/>
  <c r="Z54" i="52"/>
  <c r="Y54" i="52"/>
  <c r="X54" i="52"/>
  <c r="W54" i="52"/>
  <c r="V54" i="52"/>
  <c r="U54" i="52"/>
  <c r="T54" i="52"/>
  <c r="S54" i="52"/>
  <c r="R54" i="52"/>
  <c r="Q54" i="52"/>
  <c r="P54" i="52"/>
  <c r="O54" i="52"/>
  <c r="N54" i="52"/>
  <c r="M54" i="52"/>
  <c r="L54" i="52"/>
  <c r="K54" i="52"/>
  <c r="J54" i="52"/>
  <c r="I54" i="52"/>
  <c r="H54" i="52"/>
  <c r="G54" i="52"/>
  <c r="F54" i="52"/>
  <c r="B54" i="52"/>
  <c r="AO53" i="52"/>
  <c r="AN53" i="52"/>
  <c r="AM53" i="52"/>
  <c r="AL53" i="52"/>
  <c r="AK53" i="52"/>
  <c r="AJ53" i="52"/>
  <c r="AI53" i="52"/>
  <c r="AH53" i="52"/>
  <c r="AG53" i="52"/>
  <c r="AF53" i="52"/>
  <c r="AE53" i="52"/>
  <c r="AD53" i="52"/>
  <c r="AC53" i="52"/>
  <c r="AB53" i="52"/>
  <c r="AA53" i="52"/>
  <c r="Z53" i="52"/>
  <c r="Y53" i="52"/>
  <c r="X53" i="52"/>
  <c r="W53" i="52"/>
  <c r="V53" i="52"/>
  <c r="U53" i="52"/>
  <c r="T53" i="52"/>
  <c r="S53" i="52"/>
  <c r="R53" i="52"/>
  <c r="Q53" i="52"/>
  <c r="P53" i="52"/>
  <c r="O53" i="52"/>
  <c r="N53" i="52"/>
  <c r="M53" i="52"/>
  <c r="L53" i="52"/>
  <c r="K53" i="52"/>
  <c r="J53" i="52"/>
  <c r="I53" i="52"/>
  <c r="H53" i="52"/>
  <c r="G53" i="52"/>
  <c r="F53" i="52"/>
  <c r="B53"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O52" i="52"/>
  <c r="N52" i="52"/>
  <c r="M52" i="52"/>
  <c r="L52" i="52"/>
  <c r="K52" i="52"/>
  <c r="J52" i="52"/>
  <c r="I52" i="52"/>
  <c r="H52" i="52"/>
  <c r="G52" i="52"/>
  <c r="F52" i="52"/>
  <c r="B52" i="52"/>
  <c r="AP51" i="52"/>
  <c r="AQ51" i="52" s="1"/>
  <c r="C51" i="52"/>
  <c r="D44" i="97" s="1"/>
  <c r="B51" i="52"/>
  <c r="C175" i="84" s="1"/>
  <c r="AP50" i="52"/>
  <c r="E50" i="52"/>
  <c r="F43" i="97" s="1"/>
  <c r="D50" i="52"/>
  <c r="E43" i="97" s="1"/>
  <c r="C50" i="52"/>
  <c r="D43" i="97" s="1"/>
  <c r="AP49" i="52"/>
  <c r="E49" i="52"/>
  <c r="F42" i="97" s="1"/>
  <c r="D49" i="52"/>
  <c r="E42" i="97" s="1"/>
  <c r="C49" i="52"/>
  <c r="D42" i="97" s="1"/>
  <c r="AP48" i="52"/>
  <c r="E48" i="52"/>
  <c r="F41" i="97" s="1"/>
  <c r="D48" i="52"/>
  <c r="E41" i="97" s="1"/>
  <c r="C48" i="52"/>
  <c r="D41" i="97" s="1"/>
  <c r="AP47" i="52"/>
  <c r="E47" i="52"/>
  <c r="F40" i="97" s="1"/>
  <c r="D47" i="52"/>
  <c r="E40" i="97" s="1"/>
  <c r="C47" i="52"/>
  <c r="D40" i="97" s="1"/>
  <c r="AP46" i="52"/>
  <c r="E46" i="52"/>
  <c r="F39" i="97" s="1"/>
  <c r="D46" i="52"/>
  <c r="E39" i="97" s="1"/>
  <c r="C46" i="52"/>
  <c r="D39" i="97" s="1"/>
  <c r="AO45" i="52"/>
  <c r="AN45" i="52"/>
  <c r="AM45" i="52"/>
  <c r="AL45" i="52"/>
  <c r="AK45" i="52"/>
  <c r="AJ45" i="52"/>
  <c r="AI45" i="52"/>
  <c r="AH45" i="52"/>
  <c r="AG45" i="52"/>
  <c r="AF45" i="52"/>
  <c r="AE45" i="52"/>
  <c r="AD45" i="52"/>
  <c r="AC45" i="52"/>
  <c r="AB45" i="52"/>
  <c r="AA45" i="52"/>
  <c r="Z45" i="52"/>
  <c r="Y45" i="52"/>
  <c r="X45" i="52"/>
  <c r="W45" i="52"/>
  <c r="V45" i="52"/>
  <c r="U45" i="52"/>
  <c r="T45" i="52"/>
  <c r="S45" i="52"/>
  <c r="R45" i="52"/>
  <c r="Q45" i="52"/>
  <c r="P45" i="52"/>
  <c r="O45" i="52"/>
  <c r="N45" i="52"/>
  <c r="M45" i="52"/>
  <c r="L45" i="52"/>
  <c r="K45" i="52"/>
  <c r="J45" i="52"/>
  <c r="I45" i="52"/>
  <c r="H45" i="52"/>
  <c r="G45" i="52"/>
  <c r="F45" i="52"/>
  <c r="B45" i="52"/>
  <c r="AO44" i="52"/>
  <c r="AN44" i="52"/>
  <c r="AM44" i="52"/>
  <c r="AL44" i="52"/>
  <c r="AK44" i="52"/>
  <c r="AJ44" i="52"/>
  <c r="AI44" i="52"/>
  <c r="AH44" i="52"/>
  <c r="AG44" i="52"/>
  <c r="AF44" i="52"/>
  <c r="AE44" i="52"/>
  <c r="AD44" i="52"/>
  <c r="AC44" i="52"/>
  <c r="AB44" i="52"/>
  <c r="AA44" i="52"/>
  <c r="Z44" i="52"/>
  <c r="Y44" i="52"/>
  <c r="X44" i="52"/>
  <c r="W44" i="52"/>
  <c r="V44" i="52"/>
  <c r="U44" i="52"/>
  <c r="T44" i="52"/>
  <c r="S44" i="52"/>
  <c r="R44" i="52"/>
  <c r="Q44" i="52"/>
  <c r="P44" i="52"/>
  <c r="O44" i="52"/>
  <c r="N44" i="52"/>
  <c r="M44" i="52"/>
  <c r="L44" i="52"/>
  <c r="K44" i="52"/>
  <c r="J44" i="52"/>
  <c r="I44" i="52"/>
  <c r="H44" i="52"/>
  <c r="G44" i="52"/>
  <c r="F44" i="52"/>
  <c r="B44"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O43" i="52"/>
  <c r="N43" i="52"/>
  <c r="M43" i="52"/>
  <c r="L43" i="52"/>
  <c r="K43" i="52"/>
  <c r="J43" i="52"/>
  <c r="I43" i="52"/>
  <c r="H43" i="52"/>
  <c r="G43" i="52"/>
  <c r="F43" i="52"/>
  <c r="B43" i="52"/>
  <c r="AQ42" i="52"/>
  <c r="AP42" i="52"/>
  <c r="C42" i="52"/>
  <c r="D35" i="97" s="1"/>
  <c r="B42" i="52"/>
  <c r="C13" i="84" s="1"/>
  <c r="AQ41" i="52"/>
  <c r="AP41" i="52"/>
  <c r="AP40" i="52"/>
  <c r="E40" i="52"/>
  <c r="F33" i="97" s="1"/>
  <c r="D40" i="52"/>
  <c r="E33" i="97" s="1"/>
  <c r="C40" i="52"/>
  <c r="D33" i="97" s="1"/>
  <c r="AP39" i="52"/>
  <c r="E39" i="52"/>
  <c r="F32" i="97" s="1"/>
  <c r="D39" i="52"/>
  <c r="E32" i="97" s="1"/>
  <c r="C39" i="52"/>
  <c r="D32" i="97" s="1"/>
  <c r="AP38" i="52"/>
  <c r="E38" i="52"/>
  <c r="F31" i="97" s="1"/>
  <c r="D38" i="52"/>
  <c r="E31" i="97" s="1"/>
  <c r="C38" i="52"/>
  <c r="D31" i="97" s="1"/>
  <c r="AP37" i="52"/>
  <c r="E37" i="52"/>
  <c r="F30" i="97" s="1"/>
  <c r="D37" i="52"/>
  <c r="E30" i="97" s="1"/>
  <c r="C37" i="52"/>
  <c r="D30" i="97" s="1"/>
  <c r="AP36" i="52"/>
  <c r="E36" i="52"/>
  <c r="F29" i="97" s="1"/>
  <c r="D36" i="52"/>
  <c r="E29" i="97" s="1"/>
  <c r="C36" i="52"/>
  <c r="D29" i="97" s="1"/>
  <c r="AO35" i="52"/>
  <c r="AN35" i="52"/>
  <c r="AM35" i="52"/>
  <c r="AL35" i="52"/>
  <c r="AK35" i="52"/>
  <c r="AJ35" i="52"/>
  <c r="AI35" i="52"/>
  <c r="AH35" i="52"/>
  <c r="AG35" i="52"/>
  <c r="AF35" i="52"/>
  <c r="AE35" i="52"/>
  <c r="AD35" i="52"/>
  <c r="AC35" i="52"/>
  <c r="AB35" i="52"/>
  <c r="AA35" i="52"/>
  <c r="Z35" i="52"/>
  <c r="Y35" i="52"/>
  <c r="X35" i="52"/>
  <c r="W35" i="52"/>
  <c r="V35" i="52"/>
  <c r="U35" i="52"/>
  <c r="T35" i="52"/>
  <c r="S35" i="52"/>
  <c r="R35" i="52"/>
  <c r="Q35" i="52"/>
  <c r="P35" i="52"/>
  <c r="O35" i="52"/>
  <c r="N35" i="52"/>
  <c r="M35" i="52"/>
  <c r="L35" i="52"/>
  <c r="K35" i="52"/>
  <c r="J35" i="52"/>
  <c r="I35" i="52"/>
  <c r="H35" i="52"/>
  <c r="G35" i="52"/>
  <c r="F35" i="52"/>
  <c r="B35"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O34" i="52"/>
  <c r="N34" i="52"/>
  <c r="M34" i="52"/>
  <c r="L34" i="52"/>
  <c r="K34" i="52"/>
  <c r="J34" i="52"/>
  <c r="I34" i="52"/>
  <c r="H34" i="52"/>
  <c r="G34" i="52"/>
  <c r="F34" i="52"/>
  <c r="B34" i="52"/>
  <c r="AO33" i="52"/>
  <c r="AN33" i="52"/>
  <c r="AM33" i="52"/>
  <c r="AL33" i="52"/>
  <c r="AK33" i="52"/>
  <c r="AJ33" i="52"/>
  <c r="AI33" i="52"/>
  <c r="AH33" i="52"/>
  <c r="AG33" i="52"/>
  <c r="AF33" i="52"/>
  <c r="AE33" i="52"/>
  <c r="AD33" i="52"/>
  <c r="AC33" i="52"/>
  <c r="AB33" i="52"/>
  <c r="AA33" i="52"/>
  <c r="Z33" i="52"/>
  <c r="Y33" i="52"/>
  <c r="X33" i="52"/>
  <c r="W33" i="52"/>
  <c r="V33" i="52"/>
  <c r="U33" i="52"/>
  <c r="T33" i="52"/>
  <c r="S33" i="52"/>
  <c r="R33" i="52"/>
  <c r="Q33" i="52"/>
  <c r="P33" i="52"/>
  <c r="O33" i="52"/>
  <c r="N33" i="52"/>
  <c r="M33" i="52"/>
  <c r="L33" i="52"/>
  <c r="K33" i="52"/>
  <c r="J33" i="52"/>
  <c r="I33" i="52"/>
  <c r="H33" i="52"/>
  <c r="G33" i="52"/>
  <c r="F33" i="52"/>
  <c r="B33" i="52"/>
  <c r="AP32" i="52"/>
  <c r="AQ32" i="52" s="1"/>
  <c r="C32" i="52"/>
  <c r="D25" i="97" s="1"/>
  <c r="B32" i="52"/>
  <c r="C337" i="20" s="1"/>
  <c r="AP31" i="52"/>
  <c r="E31" i="52"/>
  <c r="F24" i="97" s="1"/>
  <c r="D31" i="52"/>
  <c r="E24" i="97" s="1"/>
  <c r="C31" i="52"/>
  <c r="D24" i="97" s="1"/>
  <c r="AP30" i="52"/>
  <c r="E30" i="52"/>
  <c r="F23" i="97" s="1"/>
  <c r="D30" i="52"/>
  <c r="E23" i="97" s="1"/>
  <c r="C30" i="52"/>
  <c r="D23" i="97" s="1"/>
  <c r="AP29" i="52"/>
  <c r="E29" i="52"/>
  <c r="F22" i="97" s="1"/>
  <c r="D29" i="52"/>
  <c r="E22" i="97" s="1"/>
  <c r="C29" i="52"/>
  <c r="D22" i="97" s="1"/>
  <c r="AP28" i="52"/>
  <c r="E28" i="52"/>
  <c r="F21" i="97" s="1"/>
  <c r="D28" i="52"/>
  <c r="E21" i="97" s="1"/>
  <c r="C28" i="52"/>
  <c r="D21" i="97" s="1"/>
  <c r="AP27" i="52"/>
  <c r="E27" i="52"/>
  <c r="F20" i="97" s="1"/>
  <c r="D27" i="52"/>
  <c r="E20" i="97" s="1"/>
  <c r="C27" i="52"/>
  <c r="D20" i="97" s="1"/>
  <c r="AO26" i="52"/>
  <c r="AN26" i="52"/>
  <c r="AM26" i="52"/>
  <c r="AL26" i="52"/>
  <c r="AK26" i="52"/>
  <c r="AJ26" i="52"/>
  <c r="AI26" i="52"/>
  <c r="AH26" i="52"/>
  <c r="AG26" i="52"/>
  <c r="AF26" i="52"/>
  <c r="AE26" i="52"/>
  <c r="AD26" i="52"/>
  <c r="AC26" i="52"/>
  <c r="AB26" i="52"/>
  <c r="AA26" i="52"/>
  <c r="Z26" i="52"/>
  <c r="Y26" i="52"/>
  <c r="X26" i="52"/>
  <c r="W26" i="52"/>
  <c r="V26" i="52"/>
  <c r="U26" i="52"/>
  <c r="T26" i="52"/>
  <c r="S26" i="52"/>
  <c r="R26" i="52"/>
  <c r="Q26" i="52"/>
  <c r="P26" i="52"/>
  <c r="O26" i="52"/>
  <c r="N26" i="52"/>
  <c r="M26" i="52"/>
  <c r="L26" i="52"/>
  <c r="K26" i="52"/>
  <c r="J26" i="52"/>
  <c r="I26" i="52"/>
  <c r="H26" i="52"/>
  <c r="G26" i="52"/>
  <c r="F26" i="52"/>
  <c r="B26"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O25" i="52"/>
  <c r="N25" i="52"/>
  <c r="M25" i="52"/>
  <c r="L25" i="52"/>
  <c r="K25" i="52"/>
  <c r="J25" i="52"/>
  <c r="I25" i="52"/>
  <c r="H25" i="52"/>
  <c r="G25" i="52"/>
  <c r="F25" i="52"/>
  <c r="B25" i="52"/>
  <c r="AO24" i="52"/>
  <c r="AN24" i="52"/>
  <c r="AM24" i="52"/>
  <c r="AL24" i="52"/>
  <c r="AK24" i="52"/>
  <c r="AJ24" i="52"/>
  <c r="AI24" i="52"/>
  <c r="AH24" i="52"/>
  <c r="AG24" i="52"/>
  <c r="AF24" i="52"/>
  <c r="AE24" i="52"/>
  <c r="AD24" i="52"/>
  <c r="AC24" i="52"/>
  <c r="AB24" i="52"/>
  <c r="AA24" i="52"/>
  <c r="Z24" i="52"/>
  <c r="Y24" i="52"/>
  <c r="X24" i="52"/>
  <c r="W24" i="52"/>
  <c r="V24" i="52"/>
  <c r="U24" i="52"/>
  <c r="T24" i="52"/>
  <c r="S24" i="52"/>
  <c r="R24" i="52"/>
  <c r="Q24" i="52"/>
  <c r="P24" i="52"/>
  <c r="O24" i="52"/>
  <c r="N24" i="52"/>
  <c r="M24" i="52"/>
  <c r="L24" i="52"/>
  <c r="K24" i="52"/>
  <c r="J24" i="52"/>
  <c r="I24" i="52"/>
  <c r="H24" i="52"/>
  <c r="G24" i="52"/>
  <c r="F24" i="52"/>
  <c r="B24" i="52"/>
  <c r="AQ23" i="52"/>
  <c r="AP23" i="52"/>
  <c r="C23" i="52"/>
  <c r="D16" i="97" s="1"/>
  <c r="B23" i="52"/>
  <c r="C175" i="20" s="1"/>
  <c r="AP22" i="52"/>
  <c r="E22" i="52"/>
  <c r="F15" i="97" s="1"/>
  <c r="D22" i="52"/>
  <c r="E15" i="97" s="1"/>
  <c r="C22" i="52"/>
  <c r="D15" i="97" s="1"/>
  <c r="AP21" i="52"/>
  <c r="E21" i="52"/>
  <c r="F14" i="97" s="1"/>
  <c r="D21" i="52"/>
  <c r="E14" i="97" s="1"/>
  <c r="C21" i="52"/>
  <c r="D14" i="97" s="1"/>
  <c r="AP20" i="52"/>
  <c r="E20" i="52"/>
  <c r="F13" i="97" s="1"/>
  <c r="D20" i="52"/>
  <c r="E13" i="97" s="1"/>
  <c r="C20" i="52"/>
  <c r="D13" i="97" s="1"/>
  <c r="AP19" i="52"/>
  <c r="E19" i="52"/>
  <c r="F12" i="97" s="1"/>
  <c r="D19" i="52"/>
  <c r="E12" i="97" s="1"/>
  <c r="C19" i="52"/>
  <c r="D12" i="97" s="1"/>
  <c r="AP18" i="52"/>
  <c r="E18" i="52"/>
  <c r="F11" i="97" s="1"/>
  <c r="D18" i="52"/>
  <c r="E11" i="97" s="1"/>
  <c r="C18" i="52"/>
  <c r="D11" i="97" s="1"/>
  <c r="AO17" i="52"/>
  <c r="AN17" i="52"/>
  <c r="AM17" i="52"/>
  <c r="AL17" i="52"/>
  <c r="AK17" i="52"/>
  <c r="AJ17" i="52"/>
  <c r="AI17" i="52"/>
  <c r="AH17" i="52"/>
  <c r="AG17" i="52"/>
  <c r="AF17" i="52"/>
  <c r="AE17" i="52"/>
  <c r="AD17" i="52"/>
  <c r="AC17" i="52"/>
  <c r="AB17" i="52"/>
  <c r="AA17" i="52"/>
  <c r="Z17" i="52"/>
  <c r="Y17" i="52"/>
  <c r="X17" i="52"/>
  <c r="W17" i="52"/>
  <c r="V17" i="52"/>
  <c r="U17" i="52"/>
  <c r="T17" i="52"/>
  <c r="S17" i="52"/>
  <c r="R17" i="52"/>
  <c r="Q17" i="52"/>
  <c r="P17" i="52"/>
  <c r="O17" i="52"/>
  <c r="N17" i="52"/>
  <c r="M17" i="52"/>
  <c r="L17" i="52"/>
  <c r="K17" i="52"/>
  <c r="J17" i="52"/>
  <c r="I17" i="52"/>
  <c r="H17" i="52"/>
  <c r="G17" i="52"/>
  <c r="F17" i="52"/>
  <c r="B17" i="52"/>
  <c r="AO16" i="52"/>
  <c r="AN16" i="52"/>
  <c r="AM16" i="52"/>
  <c r="AL16" i="52"/>
  <c r="AK16" i="52"/>
  <c r="AJ16" i="52"/>
  <c r="AI16" i="52"/>
  <c r="AH16" i="52"/>
  <c r="AG16" i="52"/>
  <c r="AF16" i="52"/>
  <c r="AE16" i="52"/>
  <c r="AD16" i="52"/>
  <c r="AC16" i="52"/>
  <c r="AB16" i="52"/>
  <c r="AA16" i="52"/>
  <c r="Z16" i="52"/>
  <c r="Y16" i="52"/>
  <c r="X16" i="52"/>
  <c r="W16" i="52"/>
  <c r="V16" i="52"/>
  <c r="U16" i="52"/>
  <c r="T16" i="52"/>
  <c r="S16" i="52"/>
  <c r="R16" i="52"/>
  <c r="Q16" i="52"/>
  <c r="P16" i="52"/>
  <c r="O16" i="52"/>
  <c r="N16" i="52"/>
  <c r="M16" i="52"/>
  <c r="L16" i="52"/>
  <c r="K16" i="52"/>
  <c r="J16" i="52"/>
  <c r="I16" i="52"/>
  <c r="H16" i="52"/>
  <c r="G16" i="52"/>
  <c r="F16" i="52"/>
  <c r="B16" i="52"/>
  <c r="AO15" i="52"/>
  <c r="AN15" i="52"/>
  <c r="AM15" i="52"/>
  <c r="AL15" i="52"/>
  <c r="AK15" i="52"/>
  <c r="AJ15" i="52"/>
  <c r="AI15" i="52"/>
  <c r="AH15" i="52"/>
  <c r="AG15" i="52"/>
  <c r="AF15" i="52"/>
  <c r="AE15" i="52"/>
  <c r="AD15" i="52"/>
  <c r="AC15" i="52"/>
  <c r="AB15" i="52"/>
  <c r="AA15" i="52"/>
  <c r="Z15" i="52"/>
  <c r="Y15" i="52"/>
  <c r="X15" i="52"/>
  <c r="W15" i="52"/>
  <c r="V15" i="52"/>
  <c r="U15" i="52"/>
  <c r="T15" i="52"/>
  <c r="S15" i="52"/>
  <c r="R15" i="52"/>
  <c r="Q15" i="52"/>
  <c r="P15" i="52"/>
  <c r="O15" i="52"/>
  <c r="N15" i="52"/>
  <c r="M15" i="52"/>
  <c r="L15" i="52"/>
  <c r="K15" i="52"/>
  <c r="J15" i="52"/>
  <c r="I15" i="52"/>
  <c r="H15" i="52"/>
  <c r="G15" i="52"/>
  <c r="F15" i="52"/>
  <c r="B15" i="52"/>
  <c r="C14" i="52"/>
  <c r="D7" i="97" s="1"/>
  <c r="B14" i="52"/>
  <c r="C13" i="20" s="1"/>
  <c r="D8" i="52"/>
  <c r="D6" i="52"/>
  <c r="H2" i="52"/>
  <c r="AQ100" i="77"/>
  <c r="AN7" i="80" s="1"/>
  <c r="AP100" i="77"/>
  <c r="AM7" i="80" s="1"/>
  <c r="AO100" i="77"/>
  <c r="AL7" i="80" s="1"/>
  <c r="AN100" i="77"/>
  <c r="AK7" i="80" s="1"/>
  <c r="AM100" i="77"/>
  <c r="AJ7" i="80" s="1"/>
  <c r="AL100" i="77"/>
  <c r="AI7" i="80" s="1"/>
  <c r="AK100" i="77"/>
  <c r="AH7" i="80" s="1"/>
  <c r="AJ100" i="77"/>
  <c r="AG7" i="80" s="1"/>
  <c r="AI100" i="77"/>
  <c r="AF7" i="80" s="1"/>
  <c r="AH100" i="77"/>
  <c r="AE7" i="80" s="1"/>
  <c r="AG100" i="77"/>
  <c r="AD7" i="80" s="1"/>
  <c r="AF100" i="77"/>
  <c r="AC7" i="80" s="1"/>
  <c r="AE100" i="77"/>
  <c r="AB7" i="80" s="1"/>
  <c r="AD100" i="77"/>
  <c r="AA7" i="80" s="1"/>
  <c r="AC100" i="77"/>
  <c r="Z7" i="80" s="1"/>
  <c r="AB100" i="77"/>
  <c r="Y7" i="80" s="1"/>
  <c r="AA100" i="77"/>
  <c r="X7" i="80" s="1"/>
  <c r="Z100" i="77"/>
  <c r="W7" i="80" s="1"/>
  <c r="Y100" i="77"/>
  <c r="V7" i="80" s="1"/>
  <c r="X100" i="77"/>
  <c r="U7" i="80" s="1"/>
  <c r="W100" i="77"/>
  <c r="T7" i="80" s="1"/>
  <c r="V100" i="77"/>
  <c r="S7" i="80" s="1"/>
  <c r="U100" i="77"/>
  <c r="R7" i="80" s="1"/>
  <c r="T100" i="77"/>
  <c r="Q7" i="80" s="1"/>
  <c r="S100" i="77"/>
  <c r="P7" i="80" s="1"/>
  <c r="R100" i="77"/>
  <c r="O7" i="80" s="1"/>
  <c r="Q100" i="77"/>
  <c r="N7" i="80" s="1"/>
  <c r="P100" i="77"/>
  <c r="M7" i="80" s="1"/>
  <c r="O100" i="77"/>
  <c r="L7" i="80" s="1"/>
  <c r="N100" i="77"/>
  <c r="K7" i="80" s="1"/>
  <c r="M100" i="77"/>
  <c r="J7" i="80" s="1"/>
  <c r="L100" i="77"/>
  <c r="I7" i="80" s="1"/>
  <c r="K100" i="77"/>
  <c r="H7" i="80" s="1"/>
  <c r="J100" i="77"/>
  <c r="G7" i="80" s="1"/>
  <c r="I100" i="77"/>
  <c r="F7" i="80" s="1"/>
  <c r="H100" i="77"/>
  <c r="E7" i="80" s="1"/>
  <c r="G93" i="77"/>
  <c r="E63" i="52" s="1"/>
  <c r="F56" i="97" s="1"/>
  <c r="F93" i="77"/>
  <c r="D63" i="52" s="1"/>
  <c r="E56" i="97" s="1"/>
  <c r="E93" i="77"/>
  <c r="C63" i="52" s="1"/>
  <c r="D56" i="97" s="1"/>
  <c r="G89" i="77"/>
  <c r="E62" i="52" s="1"/>
  <c r="F55" i="97" s="1"/>
  <c r="F89" i="77"/>
  <c r="D62" i="52" s="1"/>
  <c r="E55" i="97" s="1"/>
  <c r="E89" i="77"/>
  <c r="C62" i="52" s="1"/>
  <c r="D55" i="97" s="1"/>
  <c r="G85" i="77"/>
  <c r="E61" i="52" s="1"/>
  <c r="F54" i="97" s="1"/>
  <c r="F85" i="77"/>
  <c r="D61" i="52" s="1"/>
  <c r="E54" i="97" s="1"/>
  <c r="E85" i="77"/>
  <c r="C61" i="52" s="1"/>
  <c r="D54" i="97" s="1"/>
  <c r="C85" i="77"/>
  <c r="B85" i="77"/>
  <c r="G81" i="77"/>
  <c r="E54" i="52" s="1"/>
  <c r="F47" i="97" s="1"/>
  <c r="F81" i="77"/>
  <c r="D54" i="52" s="1"/>
  <c r="E47" i="97" s="1"/>
  <c r="E81" i="77"/>
  <c r="C54" i="52" s="1"/>
  <c r="D47" i="97" s="1"/>
  <c r="G77" i="77"/>
  <c r="E53" i="52" s="1"/>
  <c r="F46" i="97" s="1"/>
  <c r="F77" i="77"/>
  <c r="D53" i="52" s="1"/>
  <c r="E46" i="97" s="1"/>
  <c r="E77" i="77"/>
  <c r="C53" i="52" s="1"/>
  <c r="D46" i="97" s="1"/>
  <c r="G73" i="77"/>
  <c r="F73" i="77"/>
  <c r="E73" i="77"/>
  <c r="C73" i="77"/>
  <c r="B73" i="77"/>
  <c r="G69" i="77"/>
  <c r="E45" i="52" s="1"/>
  <c r="F38" i="97" s="1"/>
  <c r="F69" i="77"/>
  <c r="D45" i="52" s="1"/>
  <c r="E38" i="97" s="1"/>
  <c r="E69" i="77"/>
  <c r="C45" i="52" s="1"/>
  <c r="D38" i="97" s="1"/>
  <c r="G65" i="77"/>
  <c r="F65" i="77"/>
  <c r="D44" i="52" s="1"/>
  <c r="E37" i="97" s="1"/>
  <c r="E65" i="77"/>
  <c r="C44" i="52" s="1"/>
  <c r="D37" i="97" s="1"/>
  <c r="G61" i="77"/>
  <c r="F61" i="77"/>
  <c r="E61" i="77"/>
  <c r="C61" i="77"/>
  <c r="B61" i="77"/>
  <c r="G56" i="77"/>
  <c r="E35" i="52" s="1"/>
  <c r="F28" i="97" s="1"/>
  <c r="F56" i="77"/>
  <c r="D35" i="52" s="1"/>
  <c r="E28" i="97" s="1"/>
  <c r="E56" i="77"/>
  <c r="C35" i="52" s="1"/>
  <c r="D28" i="97" s="1"/>
  <c r="G52" i="77"/>
  <c r="E34" i="52" s="1"/>
  <c r="F27" i="97" s="1"/>
  <c r="F52" i="77"/>
  <c r="D34" i="52" s="1"/>
  <c r="E27" i="97" s="1"/>
  <c r="E52" i="77"/>
  <c r="C34" i="52" s="1"/>
  <c r="D27" i="97" s="1"/>
  <c r="G48" i="77"/>
  <c r="F48" i="77"/>
  <c r="E48" i="77"/>
  <c r="C48" i="77"/>
  <c r="B48" i="77"/>
  <c r="G44" i="77"/>
  <c r="F44" i="77"/>
  <c r="E44" i="77"/>
  <c r="G40" i="77"/>
  <c r="F40" i="77"/>
  <c r="E40" i="77"/>
  <c r="G36" i="77"/>
  <c r="F36" i="77"/>
  <c r="E36" i="77"/>
  <c r="C36" i="77"/>
  <c r="B36" i="77"/>
  <c r="G32" i="77"/>
  <c r="E17" i="52" s="1"/>
  <c r="F10" i="97" s="1"/>
  <c r="F32" i="77"/>
  <c r="D17" i="52" s="1"/>
  <c r="E10" i="97" s="1"/>
  <c r="E32" i="77"/>
  <c r="C17" i="52" s="1"/>
  <c r="D10" i="97" s="1"/>
  <c r="G28" i="77"/>
  <c r="F28" i="77"/>
  <c r="E28" i="77"/>
  <c r="G24" i="77"/>
  <c r="F24" i="77"/>
  <c r="E24" i="77"/>
  <c r="C24" i="77"/>
  <c r="B24" i="77"/>
  <c r="C23" i="77"/>
  <c r="H22" i="77"/>
  <c r="E18" i="77"/>
  <c r="E17" i="77"/>
  <c r="H2" i="77"/>
  <c r="A76" i="78"/>
  <c r="A75" i="78"/>
  <c r="A74" i="78"/>
  <c r="A73" i="78"/>
  <c r="A72" i="78"/>
  <c r="A71" i="78"/>
  <c r="A70" i="78"/>
  <c r="A69" i="78"/>
  <c r="A68" i="78"/>
  <c r="A67" i="78"/>
  <c r="A66" i="78"/>
  <c r="A65" i="78"/>
  <c r="A64" i="78"/>
  <c r="A63" i="78"/>
  <c r="A62" i="78"/>
  <c r="A61" i="78"/>
  <c r="A60" i="78"/>
  <c r="A59" i="78"/>
  <c r="A58" i="78"/>
  <c r="A57" i="78"/>
  <c r="A56" i="78"/>
  <c r="A55" i="78"/>
  <c r="A54" i="78"/>
  <c r="A53" i="78"/>
  <c r="D52" i="78"/>
  <c r="A51" i="78"/>
  <c r="A50" i="78"/>
  <c r="A49" i="78"/>
  <c r="A48" i="78"/>
  <c r="A47" i="78"/>
  <c r="A46" i="78"/>
  <c r="A45" i="78"/>
  <c r="A44" i="78"/>
  <c r="A43" i="78"/>
  <c r="A42" i="78"/>
  <c r="A41" i="78"/>
  <c r="A40" i="78"/>
  <c r="A39" i="78"/>
  <c r="A38" i="78"/>
  <c r="A37" i="78"/>
  <c r="A36" i="78"/>
  <c r="A35" i="78"/>
  <c r="A34" i="78"/>
  <c r="A33" i="78"/>
  <c r="A32" i="78"/>
  <c r="A31" i="78"/>
  <c r="A30" i="78"/>
  <c r="A29" i="78"/>
  <c r="A28" i="78"/>
  <c r="D27" i="78"/>
  <c r="C27" i="78"/>
  <c r="A25" i="78"/>
  <c r="A24" i="78"/>
  <c r="A23" i="78"/>
  <c r="A22" i="78"/>
  <c r="A21" i="78"/>
  <c r="A20" i="78"/>
  <c r="A19" i="78"/>
  <c r="A18" i="78"/>
  <c r="A17" i="78"/>
  <c r="A16" i="78"/>
  <c r="A15" i="78"/>
  <c r="A14" i="78"/>
  <c r="A13" i="78"/>
  <c r="A12" i="78"/>
  <c r="A11" i="78"/>
  <c r="E7" i="78"/>
  <c r="E6" i="78"/>
  <c r="E16" i="77" s="1"/>
  <c r="H2" i="78"/>
  <c r="B2" i="78"/>
  <c r="E112" i="61"/>
  <c r="E111" i="61"/>
  <c r="E110" i="61"/>
  <c r="E109" i="61"/>
  <c r="E108" i="61"/>
  <c r="C108" i="61"/>
  <c r="E107" i="61"/>
  <c r="E106" i="61"/>
  <c r="E105" i="61"/>
  <c r="E104" i="61"/>
  <c r="E103" i="61"/>
  <c r="C103" i="61"/>
  <c r="E102" i="61"/>
  <c r="E101" i="61"/>
  <c r="E100" i="61"/>
  <c r="E99" i="61"/>
  <c r="E98" i="61"/>
  <c r="C98" i="61"/>
  <c r="E97" i="61"/>
  <c r="E96" i="61"/>
  <c r="E95" i="61"/>
  <c r="E94" i="61"/>
  <c r="E93" i="61"/>
  <c r="C93" i="61"/>
  <c r="E92" i="61"/>
  <c r="E91" i="61"/>
  <c r="E90" i="61"/>
  <c r="E89" i="61"/>
  <c r="E88" i="61"/>
  <c r="C88" i="61"/>
  <c r="E87" i="61"/>
  <c r="E86" i="61"/>
  <c r="E85" i="61"/>
  <c r="E84" i="61"/>
  <c r="E83" i="61"/>
  <c r="C83" i="61"/>
  <c r="F81" i="61"/>
  <c r="F80" i="61"/>
  <c r="F79" i="61"/>
  <c r="B79" i="61"/>
  <c r="F78" i="61"/>
  <c r="F77" i="61"/>
  <c r="F76" i="61"/>
  <c r="B76" i="61"/>
  <c r="F74" i="61"/>
  <c r="F73" i="61"/>
  <c r="F72" i="61"/>
  <c r="F71" i="61"/>
  <c r="F70" i="61"/>
  <c r="B70" i="61"/>
  <c r="F68" i="61"/>
  <c r="F66" i="61"/>
  <c r="F65" i="61"/>
  <c r="F64" i="61"/>
  <c r="F63" i="61"/>
  <c r="F61" i="61"/>
  <c r="F60" i="61"/>
  <c r="F58" i="61"/>
  <c r="K24" i="61"/>
  <c r="AB181" i="84" l="1"/>
  <c r="AA180" i="84"/>
  <c r="T46" i="20"/>
  <c r="M20" i="24"/>
  <c r="G60" i="20"/>
  <c r="L66" i="20"/>
  <c r="AA67" i="20"/>
  <c r="AB67" i="20" s="1"/>
  <c r="AA71" i="20"/>
  <c r="AB71" i="20" s="1"/>
  <c r="AA75" i="20"/>
  <c r="AB75" i="20" s="1"/>
  <c r="AA76" i="20"/>
  <c r="AB76" i="20" s="1"/>
  <c r="I20" i="24"/>
  <c r="Y20" i="24"/>
  <c r="I60" i="20"/>
  <c r="AA61" i="20"/>
  <c r="AB61" i="20" s="1"/>
  <c r="AA62" i="20"/>
  <c r="AB62" i="20" s="1"/>
  <c r="AA63" i="20"/>
  <c r="AB63" i="20" s="1"/>
  <c r="AA65" i="20"/>
  <c r="AB65" i="20" s="1"/>
  <c r="I72" i="20"/>
  <c r="U72" i="20"/>
  <c r="AA74" i="20"/>
  <c r="AB74" i="20" s="1"/>
  <c r="R72" i="20"/>
  <c r="U20" i="24"/>
  <c r="R66" i="20"/>
  <c r="I66" i="20"/>
  <c r="AA68" i="20"/>
  <c r="AB68" i="20" s="1"/>
  <c r="AA69" i="20"/>
  <c r="AB69" i="20" s="1"/>
  <c r="AA70" i="20"/>
  <c r="AB70" i="20" s="1"/>
  <c r="G28" i="20"/>
  <c r="F16" i="88" s="1"/>
  <c r="R28" i="20"/>
  <c r="Q17" i="24" s="1"/>
  <c r="I28" i="20"/>
  <c r="AA30" i="20"/>
  <c r="I40" i="20"/>
  <c r="U40" i="20"/>
  <c r="T19" i="24" s="1"/>
  <c r="AA42" i="20"/>
  <c r="AA45" i="20"/>
  <c r="AB45" i="20" s="1"/>
  <c r="I34" i="20"/>
  <c r="U34" i="20"/>
  <c r="AA39" i="20"/>
  <c r="AB39" i="20" s="1"/>
  <c r="AA32" i="20"/>
  <c r="AB32" i="20" s="1"/>
  <c r="P14" i="20"/>
  <c r="T14" i="20"/>
  <c r="L28" i="20"/>
  <c r="X28" i="20"/>
  <c r="O40" i="20"/>
  <c r="AA44" i="20"/>
  <c r="AB44" i="20" s="1"/>
  <c r="E43" i="52"/>
  <c r="F36" i="97" s="1"/>
  <c r="E43" i="100"/>
  <c r="AB17" i="20"/>
  <c r="C33" i="52"/>
  <c r="D26" i="97" s="1"/>
  <c r="C33" i="100"/>
  <c r="L178" i="84"/>
  <c r="AA179" i="84"/>
  <c r="AB179" i="84" s="1"/>
  <c r="AA121" i="84"/>
  <c r="AB121" i="84" s="1"/>
  <c r="AA122" i="84"/>
  <c r="AB122" i="84" s="1"/>
  <c r="AA137" i="84"/>
  <c r="AB137" i="84" s="1"/>
  <c r="AA141" i="84"/>
  <c r="AB141" i="84" s="1"/>
  <c r="AA147" i="84"/>
  <c r="AB147" i="84" s="1"/>
  <c r="L150" i="84"/>
  <c r="X150" i="84"/>
  <c r="AA163" i="84"/>
  <c r="AB163" i="84" s="1"/>
  <c r="G162" i="84"/>
  <c r="AA165" i="84"/>
  <c r="AB165" i="84" s="1"/>
  <c r="AA166" i="84"/>
  <c r="AB166" i="84" s="1"/>
  <c r="AA167" i="84"/>
  <c r="AB167" i="84" s="1"/>
  <c r="M110" i="84"/>
  <c r="L112" i="84"/>
  <c r="AA113" i="84"/>
  <c r="AB113" i="84" s="1"/>
  <c r="AA117" i="84"/>
  <c r="AB117" i="84" s="1"/>
  <c r="L124" i="84"/>
  <c r="AA125" i="84"/>
  <c r="AB125" i="84" s="1"/>
  <c r="O124" i="84"/>
  <c r="AA128" i="84"/>
  <c r="AB128" i="84" s="1"/>
  <c r="AA129" i="84"/>
  <c r="AB129" i="84" s="1"/>
  <c r="I130" i="84"/>
  <c r="AA131" i="84"/>
  <c r="AB131" i="84" s="1"/>
  <c r="AA132" i="84"/>
  <c r="AB132" i="84" s="1"/>
  <c r="AA133" i="84"/>
  <c r="AB133" i="84" s="1"/>
  <c r="AA135" i="84"/>
  <c r="AB135" i="84" s="1"/>
  <c r="AA157" i="84"/>
  <c r="AB157" i="84" s="1"/>
  <c r="AA161" i="84"/>
  <c r="AB161" i="84" s="1"/>
  <c r="AA169" i="84"/>
  <c r="AB169" i="84" s="1"/>
  <c r="AA172" i="84"/>
  <c r="AB172" i="84" s="1"/>
  <c r="AA173" i="84"/>
  <c r="AB173" i="84" s="1"/>
  <c r="Q110" i="84"/>
  <c r="H110" i="84"/>
  <c r="I118" i="84"/>
  <c r="U118" i="84"/>
  <c r="AA120" i="84"/>
  <c r="AB120" i="84" s="1"/>
  <c r="R118" i="84"/>
  <c r="AA138" i="84"/>
  <c r="AB138" i="84" s="1"/>
  <c r="AA139" i="84"/>
  <c r="AB139" i="84" s="1"/>
  <c r="AA145" i="84"/>
  <c r="AB145" i="84" s="1"/>
  <c r="AA148" i="84"/>
  <c r="AB148" i="84" s="1"/>
  <c r="AA149" i="84"/>
  <c r="AB149" i="84" s="1"/>
  <c r="AA151" i="84"/>
  <c r="AB151" i="84" s="1"/>
  <c r="AA152" i="84"/>
  <c r="AB152" i="84" s="1"/>
  <c r="AA155" i="84"/>
  <c r="AB155" i="84" s="1"/>
  <c r="AA164" i="84"/>
  <c r="AB164" i="84" s="1"/>
  <c r="R162" i="84"/>
  <c r="J126" i="24"/>
  <c r="R112" i="84"/>
  <c r="I112" i="84"/>
  <c r="AA114" i="84"/>
  <c r="AB114" i="84" s="1"/>
  <c r="AA115" i="84"/>
  <c r="AB115" i="84" s="1"/>
  <c r="AA116" i="84"/>
  <c r="AB116" i="84" s="1"/>
  <c r="G124" i="84"/>
  <c r="R124" i="84"/>
  <c r="AA127" i="84"/>
  <c r="AB127" i="84" s="1"/>
  <c r="O130" i="84"/>
  <c r="L130" i="84"/>
  <c r="X130" i="84"/>
  <c r="R156" i="84"/>
  <c r="I156" i="84"/>
  <c r="AA158" i="84"/>
  <c r="AB158" i="84" s="1"/>
  <c r="AA159" i="84"/>
  <c r="AB159" i="84" s="1"/>
  <c r="AA160" i="84"/>
  <c r="AB160" i="84" s="1"/>
  <c r="AA171" i="84"/>
  <c r="AB171" i="84" s="1"/>
  <c r="C43" i="52"/>
  <c r="D36" i="97" s="1"/>
  <c r="C43" i="100"/>
  <c r="AQ56" i="52"/>
  <c r="D26" i="52"/>
  <c r="E19" i="97" s="1"/>
  <c r="D26" i="100"/>
  <c r="D25" i="52"/>
  <c r="E18" i="97" s="1"/>
  <c r="D25" i="100"/>
  <c r="D24" i="52"/>
  <c r="E17" i="97" s="1"/>
  <c r="D24" i="100"/>
  <c r="E52" i="52"/>
  <c r="F45" i="97" s="1"/>
  <c r="E52" i="100"/>
  <c r="D52" i="52"/>
  <c r="E45" i="97" s="1"/>
  <c r="D52" i="100"/>
  <c r="E44" i="52"/>
  <c r="F37" i="97" s="1"/>
  <c r="E44" i="100"/>
  <c r="D43" i="52"/>
  <c r="E36" i="97" s="1"/>
  <c r="D43" i="100"/>
  <c r="D33" i="52"/>
  <c r="E26" i="97" s="1"/>
  <c r="D33" i="100"/>
  <c r="E33" i="52"/>
  <c r="F26" i="97" s="1"/>
  <c r="E33" i="100"/>
  <c r="E26" i="52"/>
  <c r="F19" i="97" s="1"/>
  <c r="E26" i="100"/>
  <c r="E25" i="52"/>
  <c r="F18" i="97" s="1"/>
  <c r="E25" i="100"/>
  <c r="E24" i="52"/>
  <c r="F17" i="97" s="1"/>
  <c r="E24" i="100"/>
  <c r="E16" i="52"/>
  <c r="F9" i="97" s="1"/>
  <c r="E16" i="100"/>
  <c r="E15" i="52"/>
  <c r="F8" i="97" s="1"/>
  <c r="E15" i="100"/>
  <c r="D16" i="52"/>
  <c r="E9" i="97" s="1"/>
  <c r="D16" i="100"/>
  <c r="D15" i="52"/>
  <c r="E8" i="97" s="1"/>
  <c r="D15" i="100"/>
  <c r="C41" i="52"/>
  <c r="C41" i="100"/>
  <c r="C13" i="52"/>
  <c r="C13" i="100"/>
  <c r="G178" i="84"/>
  <c r="F139" i="93" s="1"/>
  <c r="AB180" i="84"/>
  <c r="C52" i="52"/>
  <c r="D45" i="97" s="1"/>
  <c r="C52" i="100"/>
  <c r="C26" i="52"/>
  <c r="D19" i="97" s="1"/>
  <c r="C26" i="100"/>
  <c r="C25" i="52"/>
  <c r="D18" i="97" s="1"/>
  <c r="C25" i="100"/>
  <c r="C24" i="52"/>
  <c r="D17" i="97" s="1"/>
  <c r="C24" i="100"/>
  <c r="C16" i="52"/>
  <c r="D9" i="97" s="1"/>
  <c r="C16" i="100"/>
  <c r="C15" i="52"/>
  <c r="D8" i="97" s="1"/>
  <c r="C15" i="100"/>
  <c r="K7" i="93"/>
  <c r="M8" i="100"/>
  <c r="H99" i="77"/>
  <c r="F12" i="100"/>
  <c r="G65" i="17"/>
  <c r="F245" i="88" s="1"/>
  <c r="G60" i="17"/>
  <c r="F240" i="88" s="1"/>
  <c r="G18" i="17"/>
  <c r="F203" i="88" s="1"/>
  <c r="G20" i="17"/>
  <c r="B12" i="94"/>
  <c r="B12" i="93"/>
  <c r="B12" i="92"/>
  <c r="B12" i="91"/>
  <c r="B12" i="87"/>
  <c r="B12" i="88"/>
  <c r="B12" i="32"/>
  <c r="B74" i="94"/>
  <c r="B74" i="93"/>
  <c r="B74" i="92"/>
  <c r="B74" i="91"/>
  <c r="B74" i="87"/>
  <c r="B74" i="88"/>
  <c r="B74" i="32"/>
  <c r="B75" i="24"/>
  <c r="B106" i="94"/>
  <c r="B106" i="93"/>
  <c r="B106" i="92"/>
  <c r="B106" i="91"/>
  <c r="B106" i="88"/>
  <c r="B106" i="87"/>
  <c r="B106" i="32"/>
  <c r="B107" i="24"/>
  <c r="G15" i="92"/>
  <c r="Q16" i="24"/>
  <c r="G15" i="88"/>
  <c r="H16" i="24"/>
  <c r="G16" i="88"/>
  <c r="H17" i="24"/>
  <c r="G18" i="88"/>
  <c r="H19" i="24"/>
  <c r="G18" i="93"/>
  <c r="F22" i="94"/>
  <c r="F22" i="93"/>
  <c r="F22" i="92"/>
  <c r="F22" i="91"/>
  <c r="F22" i="88"/>
  <c r="F22" i="87"/>
  <c r="AR22" i="87" s="1"/>
  <c r="F22" i="32"/>
  <c r="F23" i="24"/>
  <c r="G23" i="87"/>
  <c r="K24" i="24"/>
  <c r="F28" i="94"/>
  <c r="AS28" i="94" s="1"/>
  <c r="F28" i="93"/>
  <c r="F28" i="92"/>
  <c r="AR28" i="92" s="1"/>
  <c r="F28" i="91"/>
  <c r="F28" i="87"/>
  <c r="F28" i="88"/>
  <c r="F28" i="32"/>
  <c r="AR28" i="32" s="1"/>
  <c r="F29" i="24"/>
  <c r="G29" i="87"/>
  <c r="K30" i="24"/>
  <c r="G33" i="87"/>
  <c r="K34" i="24"/>
  <c r="G33" i="94"/>
  <c r="W34" i="24"/>
  <c r="G35" i="87"/>
  <c r="K36" i="24"/>
  <c r="G35" i="91"/>
  <c r="N36" i="24"/>
  <c r="G36" i="88"/>
  <c r="H37" i="24"/>
  <c r="G39" i="87"/>
  <c r="K40" i="24"/>
  <c r="G42" i="92"/>
  <c r="Q43" i="24"/>
  <c r="G42" i="88"/>
  <c r="H43" i="24"/>
  <c r="G45" i="87"/>
  <c r="K46" i="24"/>
  <c r="L176" i="20"/>
  <c r="G45" i="94"/>
  <c r="W46" i="24"/>
  <c r="X176" i="20"/>
  <c r="G45" i="91"/>
  <c r="N46" i="24"/>
  <c r="N45" i="24" s="1"/>
  <c r="O176" i="20"/>
  <c r="G46" i="92"/>
  <c r="Q47" i="24"/>
  <c r="G48" i="92"/>
  <c r="Q49" i="24"/>
  <c r="G49" i="91"/>
  <c r="N50" i="24"/>
  <c r="F49" i="94"/>
  <c r="AS49" i="94" s="1"/>
  <c r="F49" i="93"/>
  <c r="F49" i="92"/>
  <c r="AR49" i="92" s="1"/>
  <c r="F49" i="91"/>
  <c r="F49" i="88"/>
  <c r="F49" i="87"/>
  <c r="F49" i="32"/>
  <c r="AR49" i="32" s="1"/>
  <c r="F50" i="24"/>
  <c r="G49" i="87"/>
  <c r="K50" i="24"/>
  <c r="G49" i="94"/>
  <c r="W50" i="24"/>
  <c r="AA202" i="20"/>
  <c r="AB202" i="20" s="1"/>
  <c r="G51" i="87"/>
  <c r="K52" i="24"/>
  <c r="L208" i="20"/>
  <c r="G51" i="94"/>
  <c r="W52" i="24"/>
  <c r="G51" i="91"/>
  <c r="N52" i="24"/>
  <c r="G52" i="88"/>
  <c r="H53" i="24"/>
  <c r="G54" i="88"/>
  <c r="H55" i="24"/>
  <c r="G54" i="93"/>
  <c r="T55" i="24"/>
  <c r="G54" i="92"/>
  <c r="Q55" i="24"/>
  <c r="G57" i="88"/>
  <c r="H58" i="24"/>
  <c r="I240" i="20"/>
  <c r="G57" i="93"/>
  <c r="T58" i="24"/>
  <c r="G57" i="92"/>
  <c r="Q58" i="24"/>
  <c r="R240" i="20"/>
  <c r="G60" i="92"/>
  <c r="Q61" i="24"/>
  <c r="G60" i="88"/>
  <c r="H61" i="24"/>
  <c r="F63" i="94"/>
  <c r="F63" i="93"/>
  <c r="F63" i="92"/>
  <c r="F63" i="91"/>
  <c r="F63" i="88"/>
  <c r="F63" i="87"/>
  <c r="F63" i="32"/>
  <c r="F64" i="24"/>
  <c r="G65" i="92"/>
  <c r="Q66" i="24"/>
  <c r="G65" i="88"/>
  <c r="H66" i="24"/>
  <c r="F67" i="94"/>
  <c r="F67" i="93"/>
  <c r="F67" i="92"/>
  <c r="F67" i="91"/>
  <c r="F67" i="87"/>
  <c r="F67" i="88"/>
  <c r="F67" i="32"/>
  <c r="F68" i="24"/>
  <c r="G67" i="92"/>
  <c r="Q68" i="24"/>
  <c r="G70" i="92"/>
  <c r="Q71" i="24"/>
  <c r="G70" i="88"/>
  <c r="H71" i="24"/>
  <c r="F72" i="94"/>
  <c r="F72" i="93"/>
  <c r="F72" i="92"/>
  <c r="F72" i="91"/>
  <c r="F72" i="88"/>
  <c r="F72" i="87"/>
  <c r="F72" i="32"/>
  <c r="AR72" i="32" s="1"/>
  <c r="F73" i="24"/>
  <c r="G72" i="92"/>
  <c r="Q73" i="24"/>
  <c r="G73" i="91"/>
  <c r="N74" i="24"/>
  <c r="F73" i="94"/>
  <c r="F73" i="93"/>
  <c r="F73" i="92"/>
  <c r="AS73" i="92" s="1"/>
  <c r="F73" i="91"/>
  <c r="F73" i="88"/>
  <c r="F73" i="87"/>
  <c r="F73" i="32"/>
  <c r="AR73" i="32" s="1"/>
  <c r="F74" i="24"/>
  <c r="G73" i="87"/>
  <c r="K74" i="24"/>
  <c r="G73" i="94"/>
  <c r="W74" i="24"/>
  <c r="G76" i="92"/>
  <c r="Q77" i="24"/>
  <c r="R338" i="20"/>
  <c r="G76" i="88"/>
  <c r="H77" i="24"/>
  <c r="I338" i="20"/>
  <c r="F78" i="94"/>
  <c r="F78" i="93"/>
  <c r="F78" i="92"/>
  <c r="F78" i="91"/>
  <c r="F78" i="88"/>
  <c r="F78" i="87"/>
  <c r="F78" i="32"/>
  <c r="F79" i="24"/>
  <c r="G78" i="92"/>
  <c r="Q79" i="24"/>
  <c r="G79" i="91"/>
  <c r="N80" i="24"/>
  <c r="F79" i="94"/>
  <c r="F79" i="93"/>
  <c r="F79" i="92"/>
  <c r="F79" i="91"/>
  <c r="F79" i="87"/>
  <c r="F79" i="88"/>
  <c r="F79" i="32"/>
  <c r="F80" i="24"/>
  <c r="G79" i="87"/>
  <c r="K80" i="24"/>
  <c r="G79" i="94"/>
  <c r="W80" i="24"/>
  <c r="G84" i="92"/>
  <c r="Q85" i="24"/>
  <c r="G84" i="88"/>
  <c r="H85" i="24"/>
  <c r="F86" i="94"/>
  <c r="F86" i="93"/>
  <c r="F86" i="92"/>
  <c r="F86" i="91"/>
  <c r="F86" i="88"/>
  <c r="F86" i="87"/>
  <c r="AE86" i="87" s="1"/>
  <c r="F86" i="32"/>
  <c r="AR86" i="32" s="1"/>
  <c r="F87" i="24"/>
  <c r="G86" i="92"/>
  <c r="Q87" i="24"/>
  <c r="G88" i="87"/>
  <c r="K89" i="24"/>
  <c r="L402" i="20"/>
  <c r="G90" i="87"/>
  <c r="K91" i="24"/>
  <c r="G90" i="91"/>
  <c r="N91" i="24"/>
  <c r="G91" i="88"/>
  <c r="H92" i="24"/>
  <c r="G96" i="87"/>
  <c r="K97" i="24"/>
  <c r="G98" i="87"/>
  <c r="K99" i="24"/>
  <c r="G98" i="91"/>
  <c r="N99" i="24"/>
  <c r="G101" i="92"/>
  <c r="Q102" i="24"/>
  <c r="R466" i="20"/>
  <c r="G102" i="91"/>
  <c r="N103" i="24"/>
  <c r="G110" i="87"/>
  <c r="K111" i="24"/>
  <c r="G112" i="87"/>
  <c r="K113" i="24"/>
  <c r="G112" i="91"/>
  <c r="N113" i="24"/>
  <c r="G114" i="88"/>
  <c r="H115" i="24"/>
  <c r="I46" i="84"/>
  <c r="G114" i="93"/>
  <c r="T115" i="24"/>
  <c r="U46" i="84"/>
  <c r="G114" i="92"/>
  <c r="Q115" i="24"/>
  <c r="R46" i="84"/>
  <c r="F115" i="94"/>
  <c r="AR115" i="94" s="1"/>
  <c r="F115" i="93"/>
  <c r="F115" i="92"/>
  <c r="AS115" i="92" s="1"/>
  <c r="F115" i="91"/>
  <c r="AS115" i="91" s="1"/>
  <c r="F115" i="88"/>
  <c r="F115" i="87"/>
  <c r="F115" i="32"/>
  <c r="F116" i="24"/>
  <c r="G116" i="87"/>
  <c r="K117" i="24"/>
  <c r="G118" i="87"/>
  <c r="K119" i="24"/>
  <c r="G118" i="91"/>
  <c r="N119" i="24"/>
  <c r="G120" i="91"/>
  <c r="N121" i="24"/>
  <c r="O78" i="84"/>
  <c r="G122" i="92"/>
  <c r="Q123" i="24"/>
  <c r="G122" i="88"/>
  <c r="H123" i="24"/>
  <c r="F124" i="94"/>
  <c r="F124" i="93"/>
  <c r="F124" i="92"/>
  <c r="F124" i="91"/>
  <c r="F124" i="87"/>
  <c r="F124" i="88"/>
  <c r="F124" i="32"/>
  <c r="F125" i="24"/>
  <c r="G124" i="92"/>
  <c r="Q125" i="24"/>
  <c r="G126" i="87"/>
  <c r="K127" i="24"/>
  <c r="L110" i="84"/>
  <c r="G128" i="87"/>
  <c r="K129" i="24"/>
  <c r="G128" i="91"/>
  <c r="N129" i="24"/>
  <c r="G129" i="88"/>
  <c r="H130" i="24"/>
  <c r="F133" i="94"/>
  <c r="F133" i="93"/>
  <c r="F133" i="92"/>
  <c r="AR133" i="92" s="1"/>
  <c r="F133" i="91"/>
  <c r="F133" i="87"/>
  <c r="F133" i="88"/>
  <c r="AR133" i="88" s="1"/>
  <c r="F133" i="32"/>
  <c r="F134" i="24"/>
  <c r="G134" i="87"/>
  <c r="K135" i="24"/>
  <c r="G136" i="87"/>
  <c r="K137" i="24"/>
  <c r="G136" i="91"/>
  <c r="N137" i="24"/>
  <c r="G140" i="92"/>
  <c r="Q141" i="24"/>
  <c r="G140" i="88"/>
  <c r="H141" i="24"/>
  <c r="F142" i="94"/>
  <c r="AS142" i="94" s="1"/>
  <c r="F142" i="93"/>
  <c r="F142" i="92"/>
  <c r="AQ142" i="92" s="1"/>
  <c r="F142" i="91"/>
  <c r="F142" i="87"/>
  <c r="F142" i="88"/>
  <c r="F142" i="32"/>
  <c r="F143" i="24"/>
  <c r="G142" i="92"/>
  <c r="Q143" i="24"/>
  <c r="G143" i="91"/>
  <c r="N144" i="24"/>
  <c r="G143" i="87"/>
  <c r="K144" i="24"/>
  <c r="G143" i="94"/>
  <c r="W144" i="24"/>
  <c r="G146" i="88"/>
  <c r="H147" i="24"/>
  <c r="G146" i="93"/>
  <c r="T147" i="24"/>
  <c r="G146" i="92"/>
  <c r="Q147" i="24"/>
  <c r="G149" i="92"/>
  <c r="Q150" i="24"/>
  <c r="G149" i="88"/>
  <c r="H150" i="24"/>
  <c r="AA242" i="84"/>
  <c r="AB242" i="84" s="1"/>
  <c r="G151" i="88"/>
  <c r="H152" i="24"/>
  <c r="I240" i="84"/>
  <c r="G151" i="93"/>
  <c r="T152" i="24"/>
  <c r="G151" i="92"/>
  <c r="Q152" i="24"/>
  <c r="R240" i="84"/>
  <c r="G154" i="92"/>
  <c r="Q155" i="24"/>
  <c r="G154" i="88"/>
  <c r="H155" i="24"/>
  <c r="G159" i="92"/>
  <c r="Q160" i="24"/>
  <c r="G159" i="88"/>
  <c r="H160" i="24"/>
  <c r="F161" i="94"/>
  <c r="F161" i="93"/>
  <c r="F161" i="92"/>
  <c r="F161" i="91"/>
  <c r="F161" i="87"/>
  <c r="F161" i="88"/>
  <c r="AS161" i="88" s="1"/>
  <c r="F162" i="24"/>
  <c r="F161" i="32"/>
  <c r="G161" i="92"/>
  <c r="Q162" i="24"/>
  <c r="G163" i="91"/>
  <c r="N164" i="24"/>
  <c r="G163" i="87"/>
  <c r="K164" i="24"/>
  <c r="L304" i="84"/>
  <c r="G163" i="94"/>
  <c r="W164" i="24"/>
  <c r="AA306" i="84"/>
  <c r="AB306" i="84" s="1"/>
  <c r="F165" i="94"/>
  <c r="F165" i="93"/>
  <c r="F165" i="92"/>
  <c r="F165" i="91"/>
  <c r="F165" i="87"/>
  <c r="AS165" i="87" s="1"/>
  <c r="F165" i="88"/>
  <c r="AS165" i="88" s="1"/>
  <c r="AU165" i="88" s="1"/>
  <c r="AV165" i="88" s="1"/>
  <c r="F165" i="32"/>
  <c r="F166" i="24"/>
  <c r="F167" i="94"/>
  <c r="AR167" i="94" s="1"/>
  <c r="F167" i="93"/>
  <c r="F167" i="92"/>
  <c r="F167" i="91"/>
  <c r="F167" i="87"/>
  <c r="AS167" i="87" s="1"/>
  <c r="F167" i="88"/>
  <c r="AS167" i="88" s="1"/>
  <c r="AU167" i="88" s="1"/>
  <c r="AV167" i="88" s="1"/>
  <c r="F167" i="32"/>
  <c r="F168" i="24"/>
  <c r="F170" i="94"/>
  <c r="F170" i="93"/>
  <c r="F170" i="92"/>
  <c r="F170" i="91"/>
  <c r="F170" i="87"/>
  <c r="F170" i="88"/>
  <c r="F170" i="32"/>
  <c r="F171" i="24"/>
  <c r="G338" i="84"/>
  <c r="F172" i="94"/>
  <c r="F172" i="93"/>
  <c r="F172" i="92"/>
  <c r="F172" i="91"/>
  <c r="AR172" i="91" s="1"/>
  <c r="F172" i="87"/>
  <c r="F172" i="88"/>
  <c r="AR172" i="88" s="1"/>
  <c r="F172" i="32"/>
  <c r="F173" i="24"/>
  <c r="G173" i="87"/>
  <c r="K174" i="24"/>
  <c r="G176" i="91"/>
  <c r="N177" i="24"/>
  <c r="O370" i="84"/>
  <c r="G176" i="87"/>
  <c r="K177" i="24"/>
  <c r="L370" i="84"/>
  <c r="G176" i="94"/>
  <c r="W177" i="24"/>
  <c r="F180" i="94"/>
  <c r="F180" i="93"/>
  <c r="F180" i="92"/>
  <c r="F180" i="91"/>
  <c r="F180" i="87"/>
  <c r="F180" i="88"/>
  <c r="AQ180" i="88" s="1"/>
  <c r="F181" i="24"/>
  <c r="F180" i="32"/>
  <c r="AR180" i="32" s="1"/>
  <c r="F183" i="94"/>
  <c r="F183" i="93"/>
  <c r="F183" i="92"/>
  <c r="F183" i="91"/>
  <c r="F183" i="87"/>
  <c r="AQ183" i="87" s="1"/>
  <c r="F183" i="88"/>
  <c r="F183" i="32"/>
  <c r="F184" i="24"/>
  <c r="G183" i="92"/>
  <c r="Q184" i="24"/>
  <c r="G183" i="87"/>
  <c r="K184" i="24"/>
  <c r="G184" i="91"/>
  <c r="N185" i="24"/>
  <c r="G184" i="87"/>
  <c r="K185" i="24"/>
  <c r="G184" i="94"/>
  <c r="W185" i="24"/>
  <c r="G188" i="91"/>
  <c r="N189" i="24"/>
  <c r="F188" i="94"/>
  <c r="F188" i="93"/>
  <c r="F188" i="92"/>
  <c r="F188" i="91"/>
  <c r="F188" i="87"/>
  <c r="F188" i="88"/>
  <c r="F188" i="32"/>
  <c r="F189" i="24"/>
  <c r="G434" i="84"/>
  <c r="G188" i="94"/>
  <c r="W189" i="24"/>
  <c r="G190" i="88"/>
  <c r="H191" i="24"/>
  <c r="F195" i="94"/>
  <c r="F195" i="93"/>
  <c r="AS195" i="93" s="1"/>
  <c r="AU195" i="93" s="1"/>
  <c r="AV195" i="93" s="1"/>
  <c r="F195" i="92"/>
  <c r="AS195" i="92" s="1"/>
  <c r="F195" i="91"/>
  <c r="AR195" i="91" s="1"/>
  <c r="F195" i="87"/>
  <c r="F195" i="88"/>
  <c r="F195" i="32"/>
  <c r="F196" i="24"/>
  <c r="G195" i="92"/>
  <c r="Q196" i="24"/>
  <c r="G195" i="87"/>
  <c r="K196" i="24"/>
  <c r="F196" i="94"/>
  <c r="F196" i="93"/>
  <c r="F196" i="92"/>
  <c r="AS196" i="92" s="1"/>
  <c r="F196" i="91"/>
  <c r="AR196" i="91" s="1"/>
  <c r="F196" i="87"/>
  <c r="AP196" i="87" s="1"/>
  <c r="F196" i="88"/>
  <c r="F196" i="32"/>
  <c r="F197" i="24"/>
  <c r="G196" i="87"/>
  <c r="K197" i="24"/>
  <c r="G196" i="94"/>
  <c r="W197" i="24"/>
  <c r="G198" i="88"/>
  <c r="H199" i="24"/>
  <c r="G198" i="93"/>
  <c r="T199" i="24"/>
  <c r="B43" i="94"/>
  <c r="B43" i="93"/>
  <c r="B43" i="92"/>
  <c r="B43" i="91"/>
  <c r="B43" i="88"/>
  <c r="B43" i="87"/>
  <c r="B43" i="32"/>
  <c r="B44" i="24"/>
  <c r="G14" i="93"/>
  <c r="T15" i="24"/>
  <c r="G17" i="88"/>
  <c r="H18" i="24"/>
  <c r="G17" i="93"/>
  <c r="T18" i="24"/>
  <c r="G20" i="91"/>
  <c r="N21" i="24"/>
  <c r="G20" i="87"/>
  <c r="K21" i="24"/>
  <c r="L46" i="20"/>
  <c r="G20" i="94"/>
  <c r="W21" i="24"/>
  <c r="G21" i="87"/>
  <c r="K22" i="24"/>
  <c r="G21" i="94"/>
  <c r="W22" i="24"/>
  <c r="G21" i="91"/>
  <c r="N22" i="24"/>
  <c r="G22" i="88"/>
  <c r="H23" i="24"/>
  <c r="G24" i="88"/>
  <c r="H25" i="24"/>
  <c r="G24" i="93"/>
  <c r="T25" i="24"/>
  <c r="G24" i="92"/>
  <c r="Q25" i="24"/>
  <c r="G26" i="91"/>
  <c r="N27" i="24"/>
  <c r="O78" i="20"/>
  <c r="G26" i="87"/>
  <c r="K27" i="24"/>
  <c r="L78" i="20"/>
  <c r="G26" i="94"/>
  <c r="W27" i="24"/>
  <c r="G27" i="87"/>
  <c r="K28" i="24"/>
  <c r="G27" i="94"/>
  <c r="W28" i="24"/>
  <c r="G27" i="91"/>
  <c r="N28" i="24"/>
  <c r="G28" i="88"/>
  <c r="H29" i="24"/>
  <c r="AA104" i="20"/>
  <c r="AB104" i="20" s="1"/>
  <c r="G30" i="88"/>
  <c r="H31" i="24"/>
  <c r="G30" i="93"/>
  <c r="T31" i="24"/>
  <c r="G30" i="92"/>
  <c r="Q31" i="24"/>
  <c r="G32" i="91"/>
  <c r="N33" i="24"/>
  <c r="G34" i="88"/>
  <c r="H35" i="24"/>
  <c r="G34" i="93"/>
  <c r="T35" i="24"/>
  <c r="G34" i="92"/>
  <c r="Q35" i="24"/>
  <c r="G38" i="87"/>
  <c r="K39" i="24"/>
  <c r="L142" i="20"/>
  <c r="G38" i="94"/>
  <c r="W39" i="24"/>
  <c r="G38" i="91"/>
  <c r="N39" i="24"/>
  <c r="N38" i="24" s="1"/>
  <c r="O142" i="20"/>
  <c r="G40" i="87"/>
  <c r="K41" i="24"/>
  <c r="G41" i="91"/>
  <c r="N42" i="24"/>
  <c r="F41" i="94"/>
  <c r="F41" i="93"/>
  <c r="F41" i="92"/>
  <c r="F41" i="91"/>
  <c r="F41" i="87"/>
  <c r="F41" i="88"/>
  <c r="AQ41" i="88" s="1"/>
  <c r="F41" i="32"/>
  <c r="F42" i="24"/>
  <c r="G41" i="87"/>
  <c r="K42" i="24"/>
  <c r="G41" i="94"/>
  <c r="W42" i="24"/>
  <c r="G47" i="91"/>
  <c r="N48" i="24"/>
  <c r="G53" i="92"/>
  <c r="Q54" i="24"/>
  <c r="G53" i="88"/>
  <c r="H54" i="24"/>
  <c r="F55" i="94"/>
  <c r="F55" i="93"/>
  <c r="AS55" i="93" s="1"/>
  <c r="F55" i="92"/>
  <c r="F55" i="91"/>
  <c r="F55" i="88"/>
  <c r="F55" i="87"/>
  <c r="F55" i="32"/>
  <c r="F56" i="24"/>
  <c r="G55" i="92"/>
  <c r="Q56" i="24"/>
  <c r="F58" i="94"/>
  <c r="F58" i="93"/>
  <c r="F58" i="92"/>
  <c r="F58" i="91"/>
  <c r="AR58" i="91" s="1"/>
  <c r="F58" i="88"/>
  <c r="AQ58" i="88" s="1"/>
  <c r="F58" i="87"/>
  <c r="F58" i="32"/>
  <c r="F59" i="24"/>
  <c r="G58" i="92"/>
  <c r="Q59" i="24"/>
  <c r="G59" i="91"/>
  <c r="N60" i="24"/>
  <c r="F59" i="94"/>
  <c r="AE59" i="94" s="1"/>
  <c r="F59" i="93"/>
  <c r="F59" i="92"/>
  <c r="F59" i="91"/>
  <c r="AR59" i="91" s="1"/>
  <c r="F59" i="88"/>
  <c r="AQ59" i="88" s="1"/>
  <c r="F59" i="87"/>
  <c r="F59" i="32"/>
  <c r="F60" i="24"/>
  <c r="G59" i="87"/>
  <c r="K60" i="24"/>
  <c r="G59" i="94"/>
  <c r="W60" i="24"/>
  <c r="F61" i="94"/>
  <c r="F61" i="93"/>
  <c r="F61" i="92"/>
  <c r="AS61" i="92" s="1"/>
  <c r="F61" i="91"/>
  <c r="AR61" i="91" s="1"/>
  <c r="F61" i="87"/>
  <c r="F61" i="88"/>
  <c r="AQ61" i="88" s="1"/>
  <c r="F61" i="32"/>
  <c r="F62" i="24"/>
  <c r="G64" i="91"/>
  <c r="N65" i="24"/>
  <c r="G64" i="87"/>
  <c r="K65" i="24"/>
  <c r="G64" i="94"/>
  <c r="W65" i="24"/>
  <c r="F66" i="94"/>
  <c r="F66" i="93"/>
  <c r="F66" i="92"/>
  <c r="F66" i="91"/>
  <c r="F66" i="87"/>
  <c r="F66" i="88"/>
  <c r="F66" i="32"/>
  <c r="F67" i="24"/>
  <c r="G69" i="91"/>
  <c r="N70" i="24"/>
  <c r="F69" i="94"/>
  <c r="F69" i="93"/>
  <c r="F69" i="92"/>
  <c r="AS69" i="92" s="1"/>
  <c r="F69" i="91"/>
  <c r="F69" i="88"/>
  <c r="F69" i="87"/>
  <c r="F69" i="32"/>
  <c r="F70" i="24"/>
  <c r="G304" i="20"/>
  <c r="G69" i="87"/>
  <c r="K70" i="24"/>
  <c r="L304" i="20"/>
  <c r="G69" i="94"/>
  <c r="W70" i="24"/>
  <c r="F71" i="94"/>
  <c r="F71" i="93"/>
  <c r="F71" i="92"/>
  <c r="AS71" i="92" s="1"/>
  <c r="F71" i="91"/>
  <c r="F71" i="87"/>
  <c r="F71" i="88"/>
  <c r="F71" i="32"/>
  <c r="AR71" i="32" s="1"/>
  <c r="F72" i="24"/>
  <c r="F77" i="94"/>
  <c r="F77" i="93"/>
  <c r="F77" i="92"/>
  <c r="AS77" i="92" s="1"/>
  <c r="F77" i="91"/>
  <c r="F77" i="87"/>
  <c r="F77" i="88"/>
  <c r="F77" i="32"/>
  <c r="F78" i="24"/>
  <c r="G80" i="87"/>
  <c r="K81" i="24"/>
  <c r="F82" i="94"/>
  <c r="F82" i="93"/>
  <c r="F82" i="92"/>
  <c r="F82" i="91"/>
  <c r="F82" i="88"/>
  <c r="F82" i="87"/>
  <c r="F82" i="32"/>
  <c r="F83" i="24"/>
  <c r="G370" i="20"/>
  <c r="G82" i="92"/>
  <c r="Q83" i="24"/>
  <c r="R370" i="20"/>
  <c r="G83" i="91"/>
  <c r="N84" i="24"/>
  <c r="G83" i="87"/>
  <c r="K84" i="24"/>
  <c r="G83" i="94"/>
  <c r="W84" i="24"/>
  <c r="F85" i="94"/>
  <c r="F85" i="93"/>
  <c r="F85" i="92"/>
  <c r="F85" i="91"/>
  <c r="F85" i="87"/>
  <c r="F85" i="88"/>
  <c r="F85" i="32"/>
  <c r="AR85" i="32" s="1"/>
  <c r="F86" i="24"/>
  <c r="G89" i="88"/>
  <c r="H90" i="24"/>
  <c r="G89" i="93"/>
  <c r="T90" i="24"/>
  <c r="G89" i="92"/>
  <c r="Q90" i="24"/>
  <c r="G92" i="92"/>
  <c r="Q93" i="24"/>
  <c r="G92" i="88"/>
  <c r="H93" i="24"/>
  <c r="G94" i="87"/>
  <c r="K95" i="24"/>
  <c r="L434" i="20"/>
  <c r="G94" i="91"/>
  <c r="N95" i="24"/>
  <c r="G95" i="88"/>
  <c r="H96" i="24"/>
  <c r="G97" i="88"/>
  <c r="H98" i="24"/>
  <c r="G97" i="93"/>
  <c r="T98" i="24"/>
  <c r="G97" i="92"/>
  <c r="Q98" i="24"/>
  <c r="G100" i="91"/>
  <c r="N101" i="24"/>
  <c r="O466" i="20"/>
  <c r="G100" i="87"/>
  <c r="G99" i="87" s="1"/>
  <c r="K101" i="24"/>
  <c r="L466" i="20"/>
  <c r="G100" i="94"/>
  <c r="W101" i="24"/>
  <c r="X466" i="20"/>
  <c r="F101" i="94"/>
  <c r="F101" i="93"/>
  <c r="F101" i="92"/>
  <c r="F101" i="91"/>
  <c r="F101" i="87"/>
  <c r="F101" i="88"/>
  <c r="F101" i="32"/>
  <c r="F102" i="24"/>
  <c r="G102" i="87"/>
  <c r="K103" i="24"/>
  <c r="G102" i="94"/>
  <c r="W103" i="24"/>
  <c r="G103" i="92"/>
  <c r="Q104" i="24"/>
  <c r="G104" i="91"/>
  <c r="N105" i="24"/>
  <c r="F104" i="94"/>
  <c r="AP104" i="94" s="1"/>
  <c r="F104" i="93"/>
  <c r="F104" i="92"/>
  <c r="F104" i="91"/>
  <c r="F104" i="88"/>
  <c r="F104" i="87"/>
  <c r="F104" i="32"/>
  <c r="AS104" i="32" s="1"/>
  <c r="F105" i="24"/>
  <c r="G109" i="88"/>
  <c r="H110" i="24"/>
  <c r="G109" i="93"/>
  <c r="T110" i="24"/>
  <c r="G111" i="88"/>
  <c r="H112" i="24"/>
  <c r="G111" i="93"/>
  <c r="T112" i="24"/>
  <c r="G111" i="92"/>
  <c r="Q112" i="24"/>
  <c r="G115" i="88"/>
  <c r="H116" i="24"/>
  <c r="AA66" i="84"/>
  <c r="AB66" i="84" s="1"/>
  <c r="G117" i="88"/>
  <c r="H118" i="24"/>
  <c r="G117" i="93"/>
  <c r="T118" i="24"/>
  <c r="G117" i="92"/>
  <c r="Q118" i="24"/>
  <c r="G120" i="88"/>
  <c r="H121" i="24"/>
  <c r="I78" i="84"/>
  <c r="G120" i="93"/>
  <c r="T121" i="24"/>
  <c r="G120" i="87"/>
  <c r="K121" i="24"/>
  <c r="L78" i="84"/>
  <c r="G121" i="91"/>
  <c r="N122" i="24"/>
  <c r="G121" i="87"/>
  <c r="K122" i="24"/>
  <c r="G121" i="94"/>
  <c r="W122" i="24"/>
  <c r="F123" i="94"/>
  <c r="F123" i="93"/>
  <c r="F123" i="92"/>
  <c r="F123" i="91"/>
  <c r="F123" i="87"/>
  <c r="F123" i="88"/>
  <c r="F123" i="32"/>
  <c r="F124" i="24"/>
  <c r="G127" i="88"/>
  <c r="H128" i="24"/>
  <c r="G127" i="93"/>
  <c r="T128" i="24"/>
  <c r="G127" i="92"/>
  <c r="Q128" i="24"/>
  <c r="G130" i="92"/>
  <c r="Q131" i="24"/>
  <c r="G130" i="88"/>
  <c r="H131" i="24"/>
  <c r="G132" i="87"/>
  <c r="K133" i="24"/>
  <c r="L142" i="84"/>
  <c r="G132" i="91"/>
  <c r="N133" i="24"/>
  <c r="G133" i="88"/>
  <c r="H134" i="24"/>
  <c r="G135" i="88"/>
  <c r="H136" i="24"/>
  <c r="G135" i="93"/>
  <c r="T136" i="24"/>
  <c r="G135" i="92"/>
  <c r="Q136" i="24"/>
  <c r="G139" i="91"/>
  <c r="N140" i="24"/>
  <c r="G139" i="87"/>
  <c r="K140" i="24"/>
  <c r="L176" i="84"/>
  <c r="G139" i="94"/>
  <c r="W140" i="24"/>
  <c r="F141" i="94"/>
  <c r="F141" i="93"/>
  <c r="F141" i="92"/>
  <c r="F141" i="91"/>
  <c r="F141" i="87"/>
  <c r="F141" i="88"/>
  <c r="F141" i="32"/>
  <c r="F142" i="24"/>
  <c r="F143" i="94"/>
  <c r="F143" i="93"/>
  <c r="F143" i="92"/>
  <c r="AQ143" i="92" s="1"/>
  <c r="F143" i="91"/>
  <c r="F143" i="87"/>
  <c r="F143" i="88"/>
  <c r="F143" i="32"/>
  <c r="F144" i="24"/>
  <c r="G145" i="92"/>
  <c r="Q146" i="24"/>
  <c r="Q145" i="24" s="1"/>
  <c r="R208" i="84"/>
  <c r="G145" i="88"/>
  <c r="H146" i="24"/>
  <c r="I208" i="84"/>
  <c r="F147" i="94"/>
  <c r="F147" i="93"/>
  <c r="F147" i="92"/>
  <c r="F147" i="91"/>
  <c r="F147" i="87"/>
  <c r="F147" i="88"/>
  <c r="AS147" i="88" s="1"/>
  <c r="F147" i="32"/>
  <c r="F148" i="24"/>
  <c r="G147" i="92"/>
  <c r="Q148" i="24"/>
  <c r="G148" i="91"/>
  <c r="N149" i="24"/>
  <c r="G148" i="87"/>
  <c r="K149" i="24"/>
  <c r="G148" i="94"/>
  <c r="W149" i="24"/>
  <c r="F152" i="94"/>
  <c r="F152" i="93"/>
  <c r="F152" i="92"/>
  <c r="F152" i="91"/>
  <c r="F152" i="87"/>
  <c r="AS152" i="87" s="1"/>
  <c r="F152" i="88"/>
  <c r="F152" i="32"/>
  <c r="F153" i="24"/>
  <c r="G152" i="92"/>
  <c r="Q153" i="24"/>
  <c r="G153" i="91"/>
  <c r="N154" i="24"/>
  <c r="G153" i="87"/>
  <c r="K154" i="24"/>
  <c r="G153" i="94"/>
  <c r="W154" i="24"/>
  <c r="F155" i="94"/>
  <c r="AR155" i="94" s="1"/>
  <c r="F155" i="93"/>
  <c r="F155" i="92"/>
  <c r="F155" i="91"/>
  <c r="F155" i="87"/>
  <c r="AS155" i="87" s="1"/>
  <c r="F155" i="88"/>
  <c r="F155" i="32"/>
  <c r="F156" i="24"/>
  <c r="F157" i="94"/>
  <c r="AS157" i="94" s="1"/>
  <c r="F157" i="93"/>
  <c r="F157" i="92"/>
  <c r="F157" i="91"/>
  <c r="F157" i="87"/>
  <c r="F157" i="88"/>
  <c r="F158" i="24"/>
  <c r="F157" i="32"/>
  <c r="G272" i="84"/>
  <c r="G157" i="92"/>
  <c r="G156" i="92" s="1"/>
  <c r="Q158" i="24"/>
  <c r="R272" i="84"/>
  <c r="G158" i="91"/>
  <c r="N159" i="24"/>
  <c r="G158" i="87"/>
  <c r="K159" i="24"/>
  <c r="G158" i="94"/>
  <c r="W159" i="24"/>
  <c r="F160" i="94"/>
  <c r="F160" i="93"/>
  <c r="F160" i="92"/>
  <c r="F160" i="91"/>
  <c r="F160" i="87"/>
  <c r="F160" i="88"/>
  <c r="F160" i="32"/>
  <c r="F161" i="24"/>
  <c r="F163" i="94"/>
  <c r="F163" i="93"/>
  <c r="F163" i="92"/>
  <c r="F163" i="91"/>
  <c r="F163" i="87"/>
  <c r="AS163" i="87" s="1"/>
  <c r="F163" i="88"/>
  <c r="F163" i="32"/>
  <c r="F164" i="24"/>
  <c r="G304" i="84"/>
  <c r="G164" i="87"/>
  <c r="K165" i="24"/>
  <c r="G166" i="87"/>
  <c r="K167" i="24"/>
  <c r="G166" i="91"/>
  <c r="N167" i="24"/>
  <c r="G167" i="88"/>
  <c r="H168" i="24"/>
  <c r="G171" i="87"/>
  <c r="K172" i="24"/>
  <c r="G171" i="91"/>
  <c r="N172" i="24"/>
  <c r="G172" i="88"/>
  <c r="H173" i="24"/>
  <c r="G174" i="88"/>
  <c r="H175" i="24"/>
  <c r="G174" i="93"/>
  <c r="T175" i="24"/>
  <c r="G174" i="92"/>
  <c r="Q175" i="24"/>
  <c r="F176" i="94"/>
  <c r="F176" i="93"/>
  <c r="F176" i="92"/>
  <c r="F176" i="91"/>
  <c r="F176" i="87"/>
  <c r="F176" i="88"/>
  <c r="F177" i="24"/>
  <c r="F176" i="32"/>
  <c r="G370" i="84"/>
  <c r="G177" i="87"/>
  <c r="K178" i="24"/>
  <c r="G179" i="91"/>
  <c r="N180" i="24"/>
  <c r="G180" i="88"/>
  <c r="H181" i="24"/>
  <c r="F184" i="94"/>
  <c r="F184" i="93"/>
  <c r="F184" i="92"/>
  <c r="F184" i="91"/>
  <c r="F184" i="87"/>
  <c r="AQ184" i="87" s="1"/>
  <c r="F184" i="88"/>
  <c r="F184" i="32"/>
  <c r="F185" i="24"/>
  <c r="G185" i="87"/>
  <c r="K186" i="24"/>
  <c r="G185" i="92"/>
  <c r="Q186" i="24"/>
  <c r="G189" i="87"/>
  <c r="K190" i="24"/>
  <c r="L434" i="84"/>
  <c r="G189" i="92"/>
  <c r="Q190" i="24"/>
  <c r="G191" i="91"/>
  <c r="N192" i="24"/>
  <c r="G192" i="88"/>
  <c r="H193" i="24"/>
  <c r="G192" i="91"/>
  <c r="N193" i="24"/>
  <c r="G194" i="88"/>
  <c r="G193" i="88" s="1"/>
  <c r="H195" i="24"/>
  <c r="H194" i="24" s="1"/>
  <c r="I466" i="84"/>
  <c r="G197" i="87"/>
  <c r="K198" i="24"/>
  <c r="B162" i="94"/>
  <c r="B162" i="93"/>
  <c r="B162" i="92"/>
  <c r="B162" i="91"/>
  <c r="B162" i="87"/>
  <c r="B162" i="88"/>
  <c r="B162" i="32"/>
  <c r="B163" i="24"/>
  <c r="G15" i="87"/>
  <c r="K16" i="24"/>
  <c r="G15" i="94"/>
  <c r="W16" i="24"/>
  <c r="G16" i="87"/>
  <c r="K17" i="24"/>
  <c r="G16" i="94"/>
  <c r="W17" i="24"/>
  <c r="G18" i="91"/>
  <c r="N19" i="24"/>
  <c r="G23" i="92"/>
  <c r="Q24" i="24"/>
  <c r="G23" i="88"/>
  <c r="H24" i="24"/>
  <c r="F26" i="94"/>
  <c r="AS26" i="94" s="1"/>
  <c r="F26" i="93"/>
  <c r="F26" i="92"/>
  <c r="AR26" i="92" s="1"/>
  <c r="F26" i="91"/>
  <c r="F26" i="87"/>
  <c r="F26" i="88"/>
  <c r="F26" i="32"/>
  <c r="AR26" i="32" s="1"/>
  <c r="F27" i="24"/>
  <c r="G29" i="92"/>
  <c r="Q30" i="24"/>
  <c r="G29" i="88"/>
  <c r="H30" i="24"/>
  <c r="G33" i="92"/>
  <c r="Q34" i="24"/>
  <c r="G33" i="88"/>
  <c r="H34" i="24"/>
  <c r="F35" i="94"/>
  <c r="F35" i="93"/>
  <c r="AS35" i="93" s="1"/>
  <c r="F35" i="92"/>
  <c r="F35" i="91"/>
  <c r="F35" i="88"/>
  <c r="F35" i="87"/>
  <c r="F35" i="32"/>
  <c r="F36" i="24"/>
  <c r="G35" i="92"/>
  <c r="Q36" i="24"/>
  <c r="G36" i="91"/>
  <c r="N37" i="24"/>
  <c r="F36" i="94"/>
  <c r="F36" i="93"/>
  <c r="AS36" i="93" s="1"/>
  <c r="F36" i="92"/>
  <c r="F36" i="91"/>
  <c r="F36" i="88"/>
  <c r="F36" i="87"/>
  <c r="F36" i="32"/>
  <c r="F37" i="24"/>
  <c r="G36" i="87"/>
  <c r="K37" i="24"/>
  <c r="G36" i="94"/>
  <c r="W37" i="24"/>
  <c r="AA136" i="20"/>
  <c r="AB136" i="20" s="1"/>
  <c r="G39" i="92"/>
  <c r="Q40" i="24"/>
  <c r="G39" i="88"/>
  <c r="H40" i="24"/>
  <c r="G42" i="87"/>
  <c r="K43" i="24"/>
  <c r="Y336" i="20"/>
  <c r="G45" i="92"/>
  <c r="Q46" i="24"/>
  <c r="R176" i="20"/>
  <c r="G46" i="87"/>
  <c r="K47" i="24"/>
  <c r="G46" i="94"/>
  <c r="W47" i="24"/>
  <c r="G46" i="91"/>
  <c r="N47" i="24"/>
  <c r="G48" i="87"/>
  <c r="K49" i="24"/>
  <c r="G48" i="94"/>
  <c r="W49" i="24"/>
  <c r="G48" i="91"/>
  <c r="N49" i="24"/>
  <c r="G49" i="88"/>
  <c r="H50" i="24"/>
  <c r="G51" i="92"/>
  <c r="Q52" i="24"/>
  <c r="R208" i="20"/>
  <c r="G52" i="91"/>
  <c r="N53" i="24"/>
  <c r="F52" i="94"/>
  <c r="F52" i="93"/>
  <c r="AS52" i="93" s="1"/>
  <c r="F52" i="92"/>
  <c r="F52" i="91"/>
  <c r="F52" i="87"/>
  <c r="F52" i="88"/>
  <c r="F52" i="32"/>
  <c r="F53" i="24"/>
  <c r="G52" i="87"/>
  <c r="K53" i="24"/>
  <c r="G52" i="94"/>
  <c r="W53" i="24"/>
  <c r="F54" i="94"/>
  <c r="AR54" i="94" s="1"/>
  <c r="F54" i="93"/>
  <c r="AS54" i="93" s="1"/>
  <c r="AU54" i="93" s="1"/>
  <c r="AV54" i="93" s="1"/>
  <c r="F54" i="92"/>
  <c r="F54" i="91"/>
  <c r="F54" i="87"/>
  <c r="F54" i="88"/>
  <c r="F54" i="32"/>
  <c r="F55" i="24"/>
  <c r="G57" i="91"/>
  <c r="N58" i="24"/>
  <c r="G60" i="87"/>
  <c r="K61" i="24"/>
  <c r="G63" i="88"/>
  <c r="H64" i="24"/>
  <c r="H63" i="24" s="1"/>
  <c r="I272" i="20"/>
  <c r="I336" i="20" s="1"/>
  <c r="G63" i="93"/>
  <c r="T64" i="24"/>
  <c r="G63" i="92"/>
  <c r="Q64" i="24"/>
  <c r="R272" i="20"/>
  <c r="G65" i="87"/>
  <c r="K66" i="24"/>
  <c r="G67" i="87"/>
  <c r="K68" i="24"/>
  <c r="G67" i="91"/>
  <c r="N68" i="24"/>
  <c r="G70" i="87"/>
  <c r="K71" i="24"/>
  <c r="G72" i="87"/>
  <c r="K73" i="24"/>
  <c r="G72" i="91"/>
  <c r="N73" i="24"/>
  <c r="G73" i="88"/>
  <c r="H74" i="24"/>
  <c r="G76" i="87"/>
  <c r="K77" i="24"/>
  <c r="L338" i="20"/>
  <c r="G78" i="87"/>
  <c r="K79" i="24"/>
  <c r="G78" i="91"/>
  <c r="N79" i="24"/>
  <c r="G79" i="88"/>
  <c r="H80" i="24"/>
  <c r="F83" i="94"/>
  <c r="F83" i="93"/>
  <c r="F83" i="92"/>
  <c r="F83" i="91"/>
  <c r="F83" i="88"/>
  <c r="F83" i="87"/>
  <c r="F83" i="32"/>
  <c r="AR83" i="32" s="1"/>
  <c r="F84" i="24"/>
  <c r="G84" i="87"/>
  <c r="K85" i="24"/>
  <c r="G86" i="87"/>
  <c r="K87" i="24"/>
  <c r="G86" i="91"/>
  <c r="N87" i="24"/>
  <c r="G88" i="92"/>
  <c r="Q89" i="24"/>
  <c r="R402" i="20"/>
  <c r="G88" i="88"/>
  <c r="H89" i="24"/>
  <c r="I402" i="20"/>
  <c r="F90" i="94"/>
  <c r="F90" i="93"/>
  <c r="F90" i="92"/>
  <c r="AS90" i="92" s="1"/>
  <c r="F90" i="91"/>
  <c r="F90" i="87"/>
  <c r="F90" i="88"/>
  <c r="AR90" i="88" s="1"/>
  <c r="F90" i="32"/>
  <c r="F91" i="24"/>
  <c r="G90" i="92"/>
  <c r="Q91" i="24"/>
  <c r="G91" i="91"/>
  <c r="N92" i="24"/>
  <c r="F91" i="94"/>
  <c r="F91" i="93"/>
  <c r="F91" i="92"/>
  <c r="AS91" i="92" s="1"/>
  <c r="F91" i="91"/>
  <c r="AR91" i="91" s="1"/>
  <c r="F91" i="87"/>
  <c r="F91" i="88"/>
  <c r="AR91" i="88" s="1"/>
  <c r="F91" i="32"/>
  <c r="F92" i="24"/>
  <c r="G91" i="87"/>
  <c r="K92" i="24"/>
  <c r="G91" i="94"/>
  <c r="W92" i="24"/>
  <c r="AA422" i="20"/>
  <c r="AB422" i="20" s="1"/>
  <c r="G96" i="92"/>
  <c r="Q97" i="24"/>
  <c r="G96" i="88"/>
  <c r="H97" i="24"/>
  <c r="F98" i="94"/>
  <c r="AR98" i="94" s="1"/>
  <c r="F98" i="93"/>
  <c r="AS98" i="93" s="1"/>
  <c r="F98" i="92"/>
  <c r="F98" i="91"/>
  <c r="AS98" i="91" s="1"/>
  <c r="F98" i="87"/>
  <c r="F98" i="88"/>
  <c r="F98" i="32"/>
  <c r="F99" i="24"/>
  <c r="G98" i="92"/>
  <c r="Q99" i="24"/>
  <c r="G101" i="87"/>
  <c r="K102" i="24"/>
  <c r="G102" i="88"/>
  <c r="H103" i="24"/>
  <c r="G102" i="93"/>
  <c r="T103" i="24"/>
  <c r="G110" i="92"/>
  <c r="Q111" i="24"/>
  <c r="G110" i="88"/>
  <c r="H111" i="24"/>
  <c r="F112" i="94"/>
  <c r="F112" i="93"/>
  <c r="F112" i="92"/>
  <c r="F112" i="91"/>
  <c r="F112" i="87"/>
  <c r="F112" i="88"/>
  <c r="F112" i="32"/>
  <c r="AR112" i="32" s="1"/>
  <c r="F113" i="24"/>
  <c r="G112" i="92"/>
  <c r="Q113" i="24"/>
  <c r="G114" i="91"/>
  <c r="N115" i="24"/>
  <c r="O46" i="84"/>
  <c r="G116" i="92"/>
  <c r="Q117" i="24"/>
  <c r="G116" i="88"/>
  <c r="H117" i="24"/>
  <c r="F118" i="94"/>
  <c r="AR118" i="94" s="1"/>
  <c r="F118" i="93"/>
  <c r="F118" i="92"/>
  <c r="F118" i="91"/>
  <c r="AS118" i="91" s="1"/>
  <c r="F118" i="87"/>
  <c r="F118" i="88"/>
  <c r="F118" i="32"/>
  <c r="F119" i="24"/>
  <c r="G118" i="92"/>
  <c r="Q119" i="24"/>
  <c r="R78" i="84"/>
  <c r="F121" i="94"/>
  <c r="F121" i="93"/>
  <c r="F121" i="92"/>
  <c r="F121" i="91"/>
  <c r="F121" i="87"/>
  <c r="F121" i="88"/>
  <c r="F121" i="32"/>
  <c r="F122" i="24"/>
  <c r="G122" i="87"/>
  <c r="K123" i="24"/>
  <c r="G124" i="87"/>
  <c r="K125" i="24"/>
  <c r="G124" i="91"/>
  <c r="N125" i="24"/>
  <c r="G126" i="92"/>
  <c r="Q127" i="24"/>
  <c r="R110" i="84"/>
  <c r="G126" i="88"/>
  <c r="H127" i="24"/>
  <c r="I110" i="84"/>
  <c r="F128" i="94"/>
  <c r="F128" i="93"/>
  <c r="F128" i="92"/>
  <c r="F128" i="91"/>
  <c r="F128" i="87"/>
  <c r="F128" i="88"/>
  <c r="AR128" i="88" s="1"/>
  <c r="F128" i="32"/>
  <c r="AR128" i="32" s="1"/>
  <c r="F129" i="24"/>
  <c r="G128" i="92"/>
  <c r="Q129" i="24"/>
  <c r="G129" i="91"/>
  <c r="N130" i="24"/>
  <c r="G129" i="87"/>
  <c r="K130" i="24"/>
  <c r="G129" i="94"/>
  <c r="W130" i="24"/>
  <c r="G134" i="92"/>
  <c r="Q135" i="24"/>
  <c r="G134" i="88"/>
  <c r="H135" i="24"/>
  <c r="F136" i="94"/>
  <c r="F136" i="93"/>
  <c r="F136" i="92"/>
  <c r="AR136" i="92" s="1"/>
  <c r="F136" i="91"/>
  <c r="F136" i="87"/>
  <c r="AQ136" i="87" s="1"/>
  <c r="F136" i="88"/>
  <c r="AR136" i="88" s="1"/>
  <c r="F136" i="32"/>
  <c r="F137" i="24"/>
  <c r="G136" i="92"/>
  <c r="Q137" i="24"/>
  <c r="Y336" i="84"/>
  <c r="F139" i="94"/>
  <c r="G140" i="87"/>
  <c r="K141" i="24"/>
  <c r="G142" i="87"/>
  <c r="K143" i="24"/>
  <c r="G142" i="91"/>
  <c r="N143" i="24"/>
  <c r="G143" i="88"/>
  <c r="H144" i="24"/>
  <c r="F146" i="94"/>
  <c r="F146" i="93"/>
  <c r="F146" i="92"/>
  <c r="F146" i="91"/>
  <c r="AS146" i="91" s="1"/>
  <c r="F146" i="87"/>
  <c r="F146" i="88"/>
  <c r="F146" i="32"/>
  <c r="F147" i="24"/>
  <c r="F148" i="94"/>
  <c r="F148" i="93"/>
  <c r="F148" i="92"/>
  <c r="F148" i="91"/>
  <c r="F148" i="87"/>
  <c r="F148" i="88"/>
  <c r="AS148" i="88" s="1"/>
  <c r="F148" i="32"/>
  <c r="F149" i="24"/>
  <c r="G149" i="87"/>
  <c r="K150" i="24"/>
  <c r="F151" i="94"/>
  <c r="F151" i="93"/>
  <c r="F151" i="92"/>
  <c r="F151" i="91"/>
  <c r="F151" i="87"/>
  <c r="AS151" i="87" s="1"/>
  <c r="F151" i="88"/>
  <c r="F151" i="32"/>
  <c r="F152" i="24"/>
  <c r="G240" i="84"/>
  <c r="F153" i="94"/>
  <c r="F153" i="93"/>
  <c r="F153" i="92"/>
  <c r="F153" i="91"/>
  <c r="F153" i="87"/>
  <c r="AS153" i="87" s="1"/>
  <c r="F153" i="88"/>
  <c r="AQ153" i="88" s="1"/>
  <c r="F153" i="32"/>
  <c r="F154" i="24"/>
  <c r="G154" i="87"/>
  <c r="K155" i="24"/>
  <c r="F158" i="94"/>
  <c r="F158" i="93"/>
  <c r="F158" i="92"/>
  <c r="F158" i="91"/>
  <c r="F158" i="87"/>
  <c r="F158" i="88"/>
  <c r="F158" i="32"/>
  <c r="F159" i="24"/>
  <c r="G159" i="87"/>
  <c r="K160" i="24"/>
  <c r="G161" i="87"/>
  <c r="K162" i="24"/>
  <c r="G161" i="91"/>
  <c r="N162" i="24"/>
  <c r="G163" i="88"/>
  <c r="H164" i="24"/>
  <c r="I304" i="84"/>
  <c r="AA318" i="84"/>
  <c r="AB318" i="84" s="1"/>
  <c r="G165" i="88"/>
  <c r="H166" i="24"/>
  <c r="G165" i="93"/>
  <c r="T166" i="24"/>
  <c r="G165" i="92"/>
  <c r="Q166" i="24"/>
  <c r="AA340" i="84"/>
  <c r="AB340" i="84" s="1"/>
  <c r="G170" i="88"/>
  <c r="H171" i="24"/>
  <c r="I338" i="84"/>
  <c r="G170" i="93"/>
  <c r="T171" i="24"/>
  <c r="G170" i="92"/>
  <c r="Q171" i="24"/>
  <c r="R338" i="84"/>
  <c r="G173" i="92"/>
  <c r="Q174" i="24"/>
  <c r="G173" i="88"/>
  <c r="H174" i="24"/>
  <c r="G176" i="88"/>
  <c r="H177" i="24"/>
  <c r="I370" i="84"/>
  <c r="AA384" i="84"/>
  <c r="AB384" i="84" s="1"/>
  <c r="G178" i="88"/>
  <c r="H179" i="24"/>
  <c r="G178" i="93"/>
  <c r="T179" i="24"/>
  <c r="F178" i="94"/>
  <c r="F178" i="93"/>
  <c r="F178" i="92"/>
  <c r="AS178" i="92" s="1"/>
  <c r="F178" i="91"/>
  <c r="F178" i="87"/>
  <c r="F178" i="88"/>
  <c r="AQ178" i="88" s="1"/>
  <c r="F179" i="24"/>
  <c r="F178" i="32"/>
  <c r="G178" i="92"/>
  <c r="Q179" i="24"/>
  <c r="G183" i="91"/>
  <c r="N184" i="24"/>
  <c r="G184" i="88"/>
  <c r="H185" i="24"/>
  <c r="G186" i="88"/>
  <c r="H187" i="24"/>
  <c r="G186" i="93"/>
  <c r="T187" i="24"/>
  <c r="F186" i="94"/>
  <c r="F186" i="93"/>
  <c r="F186" i="92"/>
  <c r="F186" i="91"/>
  <c r="AP186" i="91" s="1"/>
  <c r="F186" i="87"/>
  <c r="F186" i="88"/>
  <c r="F187" i="24"/>
  <c r="F186" i="32"/>
  <c r="G186" i="92"/>
  <c r="Q187" i="24"/>
  <c r="G188" i="88"/>
  <c r="H189" i="24"/>
  <c r="I434" i="84"/>
  <c r="G190" i="93"/>
  <c r="T191" i="24"/>
  <c r="F190" i="94"/>
  <c r="F190" i="93"/>
  <c r="F190" i="92"/>
  <c r="F190" i="91"/>
  <c r="AQ190" i="91" s="1"/>
  <c r="F190" i="87"/>
  <c r="AQ190" i="87" s="1"/>
  <c r="AU190" i="87" s="1"/>
  <c r="AV190" i="87" s="1"/>
  <c r="F190" i="88"/>
  <c r="F190" i="32"/>
  <c r="AR190" i="32" s="1"/>
  <c r="F191" i="24"/>
  <c r="G190" i="92"/>
  <c r="Q191" i="24"/>
  <c r="G195" i="91"/>
  <c r="N196" i="24"/>
  <c r="G196" i="88"/>
  <c r="H197" i="24"/>
  <c r="G196" i="91"/>
  <c r="N197" i="24"/>
  <c r="F198" i="94"/>
  <c r="AP198" i="94" s="1"/>
  <c r="F198" i="93"/>
  <c r="AS198" i="93" s="1"/>
  <c r="AU198" i="93" s="1"/>
  <c r="AV198" i="93" s="1"/>
  <c r="F198" i="92"/>
  <c r="AS198" i="92" s="1"/>
  <c r="F198" i="91"/>
  <c r="AR198" i="91" s="1"/>
  <c r="F198" i="87"/>
  <c r="AP198" i="87" s="1"/>
  <c r="F198" i="88"/>
  <c r="AS198" i="88" s="1"/>
  <c r="AU198" i="88" s="1"/>
  <c r="AV198" i="88" s="1"/>
  <c r="F198" i="32"/>
  <c r="F199" i="24"/>
  <c r="G198" i="92"/>
  <c r="Q199" i="24"/>
  <c r="R75" i="17"/>
  <c r="I29" i="66" s="1"/>
  <c r="R71" i="17"/>
  <c r="B137" i="94"/>
  <c r="B137" i="93"/>
  <c r="B137" i="92"/>
  <c r="B137" i="91"/>
  <c r="B137" i="87"/>
  <c r="B137" i="88"/>
  <c r="B137" i="32"/>
  <c r="B138" i="24"/>
  <c r="G14" i="87"/>
  <c r="K15" i="24"/>
  <c r="L14" i="20"/>
  <c r="G14" i="91"/>
  <c r="N15" i="24"/>
  <c r="O14" i="20"/>
  <c r="G17" i="91"/>
  <c r="N18" i="24"/>
  <c r="G17" i="87"/>
  <c r="K18" i="24"/>
  <c r="G17" i="94"/>
  <c r="W18" i="24"/>
  <c r="G20" i="88"/>
  <c r="H21" i="24"/>
  <c r="I46" i="20"/>
  <c r="G20" i="93"/>
  <c r="T21" i="24"/>
  <c r="G21" i="92"/>
  <c r="Q22" i="24"/>
  <c r="G22" i="91"/>
  <c r="N23" i="24"/>
  <c r="G22" i="87"/>
  <c r="K23" i="24"/>
  <c r="G22" i="94"/>
  <c r="W23" i="24"/>
  <c r="F24" i="94"/>
  <c r="F24" i="93"/>
  <c r="F24" i="92"/>
  <c r="F24" i="91"/>
  <c r="F24" i="88"/>
  <c r="F24" i="87"/>
  <c r="AR24" i="87" s="1"/>
  <c r="F24" i="32"/>
  <c r="F25" i="24"/>
  <c r="G26" i="88"/>
  <c r="H27" i="24"/>
  <c r="I78" i="20"/>
  <c r="G27" i="92"/>
  <c r="Q28" i="24"/>
  <c r="R78" i="20"/>
  <c r="G28" i="91"/>
  <c r="N29" i="24"/>
  <c r="G28" i="87"/>
  <c r="K29" i="24"/>
  <c r="G28" i="94"/>
  <c r="W29" i="24"/>
  <c r="F30" i="94"/>
  <c r="AS30" i="94" s="1"/>
  <c r="F30" i="93"/>
  <c r="F30" i="92"/>
  <c r="AR30" i="92" s="1"/>
  <c r="F30" i="91"/>
  <c r="F30" i="87"/>
  <c r="F30" i="88"/>
  <c r="F30" i="32"/>
  <c r="AR30" i="32" s="1"/>
  <c r="F31" i="24"/>
  <c r="G32" i="88"/>
  <c r="H33" i="24"/>
  <c r="H32" i="24" s="1"/>
  <c r="I110" i="20"/>
  <c r="G32" i="93"/>
  <c r="T33" i="24"/>
  <c r="G32" i="92"/>
  <c r="G31" i="92" s="1"/>
  <c r="Q33" i="24"/>
  <c r="R110" i="20"/>
  <c r="F34" i="94"/>
  <c r="F34" i="93"/>
  <c r="AS34" i="93" s="1"/>
  <c r="F34" i="92"/>
  <c r="F34" i="91"/>
  <c r="F34" i="87"/>
  <c r="F34" i="88"/>
  <c r="F34" i="32"/>
  <c r="F35" i="24"/>
  <c r="G38" i="92"/>
  <c r="Q39" i="24"/>
  <c r="Q38" i="24" s="1"/>
  <c r="R142" i="20"/>
  <c r="G40" i="92"/>
  <c r="Q41" i="24"/>
  <c r="G40" i="88"/>
  <c r="H41" i="24"/>
  <c r="G41" i="88"/>
  <c r="H42" i="24"/>
  <c r="Q336" i="20"/>
  <c r="G47" i="93"/>
  <c r="T48" i="24"/>
  <c r="U176" i="20"/>
  <c r="G47" i="92"/>
  <c r="Q48" i="24"/>
  <c r="G53" i="87"/>
  <c r="K54" i="24"/>
  <c r="G55" i="87"/>
  <c r="K56" i="24"/>
  <c r="G55" i="91"/>
  <c r="N56" i="24"/>
  <c r="G58" i="87"/>
  <c r="K59" i="24"/>
  <c r="G58" i="91"/>
  <c r="N59" i="24"/>
  <c r="G59" i="88"/>
  <c r="H60" i="24"/>
  <c r="G61" i="88"/>
  <c r="H62" i="24"/>
  <c r="G61" i="93"/>
  <c r="T62" i="24"/>
  <c r="G61" i="92"/>
  <c r="Q62" i="24"/>
  <c r="G64" i="93"/>
  <c r="T65" i="24"/>
  <c r="G66" i="88"/>
  <c r="H67" i="24"/>
  <c r="G66" i="93"/>
  <c r="T67" i="24"/>
  <c r="G66" i="92"/>
  <c r="Q67" i="24"/>
  <c r="G69" i="88"/>
  <c r="H70" i="24"/>
  <c r="I304" i="20"/>
  <c r="G71" i="88"/>
  <c r="H72" i="24"/>
  <c r="G71" i="93"/>
  <c r="T72" i="24"/>
  <c r="G71" i="92"/>
  <c r="Q72" i="24"/>
  <c r="G77" i="88"/>
  <c r="H78" i="24"/>
  <c r="G77" i="93"/>
  <c r="T78" i="24"/>
  <c r="G77" i="92"/>
  <c r="Q78" i="24"/>
  <c r="G80" i="92"/>
  <c r="Q81" i="24"/>
  <c r="G80" i="88"/>
  <c r="H81" i="24"/>
  <c r="G82" i="87"/>
  <c r="K83" i="24"/>
  <c r="L370" i="20"/>
  <c r="G82" i="91"/>
  <c r="N83" i="24"/>
  <c r="G83" i="88"/>
  <c r="H84" i="24"/>
  <c r="G85" i="88"/>
  <c r="H86" i="24"/>
  <c r="G85" i="93"/>
  <c r="T86" i="24"/>
  <c r="G85" i="92"/>
  <c r="Q86" i="24"/>
  <c r="F89" i="94"/>
  <c r="F89" i="93"/>
  <c r="F89" i="92"/>
  <c r="AS89" i="92" s="1"/>
  <c r="AU89" i="92" s="1"/>
  <c r="AV89" i="92" s="1"/>
  <c r="F89" i="91"/>
  <c r="AR89" i="91" s="1"/>
  <c r="F89" i="87"/>
  <c r="F89" i="88"/>
  <c r="N89" i="88" s="1"/>
  <c r="F89" i="32"/>
  <c r="F90" i="24"/>
  <c r="G92" i="87"/>
  <c r="K93" i="24"/>
  <c r="F94" i="94"/>
  <c r="F94" i="93"/>
  <c r="F94" i="92"/>
  <c r="F94" i="91"/>
  <c r="F94" i="88"/>
  <c r="F94" i="87"/>
  <c r="F94" i="32"/>
  <c r="F95" i="24"/>
  <c r="G434" i="20"/>
  <c r="G94" i="92"/>
  <c r="G93" i="92" s="1"/>
  <c r="Q95" i="24"/>
  <c r="R434" i="20"/>
  <c r="G95" i="91"/>
  <c r="N96" i="24"/>
  <c r="F95" i="94"/>
  <c r="AP95" i="94" s="1"/>
  <c r="F95" i="93"/>
  <c r="F95" i="92"/>
  <c r="F95" i="91"/>
  <c r="F95" i="87"/>
  <c r="F95" i="88"/>
  <c r="F95" i="32"/>
  <c r="F96" i="24"/>
  <c r="G95" i="87"/>
  <c r="K96" i="24"/>
  <c r="G95" i="94"/>
  <c r="W96" i="24"/>
  <c r="AA442" i="20"/>
  <c r="AB442" i="20" s="1"/>
  <c r="F97" i="94"/>
  <c r="AR97" i="94" s="1"/>
  <c r="F97" i="93"/>
  <c r="F97" i="92"/>
  <c r="F97" i="91"/>
  <c r="AS97" i="91" s="1"/>
  <c r="F97" i="87"/>
  <c r="F97" i="88"/>
  <c r="F97" i="32"/>
  <c r="F98" i="24"/>
  <c r="G100" i="88"/>
  <c r="H101" i="24"/>
  <c r="I466" i="20"/>
  <c r="G100" i="93"/>
  <c r="T101" i="24"/>
  <c r="U466" i="20"/>
  <c r="F100" i="94"/>
  <c r="F100" i="93"/>
  <c r="F100" i="92"/>
  <c r="F100" i="91"/>
  <c r="F100" i="87"/>
  <c r="F100" i="88"/>
  <c r="F100" i="32"/>
  <c r="F101" i="24"/>
  <c r="G466" i="20"/>
  <c r="G101" i="91"/>
  <c r="N102" i="24"/>
  <c r="F102" i="94"/>
  <c r="F102" i="93"/>
  <c r="F102" i="92"/>
  <c r="F102" i="91"/>
  <c r="F102" i="87"/>
  <c r="F102" i="88"/>
  <c r="F102" i="32"/>
  <c r="AS102" i="32" s="1"/>
  <c r="F103" i="24"/>
  <c r="G103" i="87"/>
  <c r="K104" i="24"/>
  <c r="G103" i="94"/>
  <c r="W104" i="24"/>
  <c r="G104" i="88"/>
  <c r="H105" i="24"/>
  <c r="G104" i="93"/>
  <c r="T105" i="24"/>
  <c r="G104" i="87"/>
  <c r="K105" i="24"/>
  <c r="G104" i="94"/>
  <c r="W105" i="24"/>
  <c r="G109" i="91"/>
  <c r="N110" i="24"/>
  <c r="G109" i="87"/>
  <c r="K110" i="24"/>
  <c r="G109" i="94"/>
  <c r="W110" i="24"/>
  <c r="F111" i="94"/>
  <c r="F111" i="93"/>
  <c r="AE111" i="93" s="1"/>
  <c r="F111" i="92"/>
  <c r="F111" i="91"/>
  <c r="F111" i="87"/>
  <c r="F111" i="88"/>
  <c r="F111" i="32"/>
  <c r="AR111" i="32" s="1"/>
  <c r="F112" i="24"/>
  <c r="G115" i="91"/>
  <c r="N116" i="24"/>
  <c r="G115" i="87"/>
  <c r="K116" i="24"/>
  <c r="G115" i="94"/>
  <c r="W116" i="24"/>
  <c r="F117" i="94"/>
  <c r="AR117" i="94" s="1"/>
  <c r="F117" i="93"/>
  <c r="F117" i="92"/>
  <c r="AK117" i="92" s="1"/>
  <c r="F117" i="91"/>
  <c r="AS117" i="91" s="1"/>
  <c r="F117" i="88"/>
  <c r="F117" i="87"/>
  <c r="F117" i="32"/>
  <c r="F118" i="24"/>
  <c r="G121" i="88"/>
  <c r="H122" i="24"/>
  <c r="G123" i="88"/>
  <c r="H124" i="24"/>
  <c r="G123" i="93"/>
  <c r="T124" i="24"/>
  <c r="G123" i="92"/>
  <c r="Q124" i="24"/>
  <c r="F127" i="94"/>
  <c r="F127" i="93"/>
  <c r="F127" i="92"/>
  <c r="F127" i="91"/>
  <c r="F127" i="87"/>
  <c r="F127" i="88"/>
  <c r="AR127" i="88" s="1"/>
  <c r="F127" i="32"/>
  <c r="AR127" i="32" s="1"/>
  <c r="F128" i="24"/>
  <c r="F129" i="94"/>
  <c r="F129" i="93"/>
  <c r="F129" i="92"/>
  <c r="F129" i="91"/>
  <c r="F129" i="87"/>
  <c r="F129" i="88"/>
  <c r="AR129" i="88" s="1"/>
  <c r="F129" i="32"/>
  <c r="AR129" i="32" s="1"/>
  <c r="F130" i="24"/>
  <c r="G130" i="87"/>
  <c r="K131" i="24"/>
  <c r="F132" i="94"/>
  <c r="F132" i="93"/>
  <c r="F132" i="92"/>
  <c r="AR132" i="92" s="1"/>
  <c r="F132" i="91"/>
  <c r="F132" i="87"/>
  <c r="F132" i="88"/>
  <c r="F132" i="32"/>
  <c r="F133" i="24"/>
  <c r="G142" i="84"/>
  <c r="G132" i="92"/>
  <c r="Q133" i="24"/>
  <c r="R142" i="84"/>
  <c r="G133" i="91"/>
  <c r="N134" i="24"/>
  <c r="G133" i="87"/>
  <c r="K134" i="24"/>
  <c r="G133" i="94"/>
  <c r="W134" i="24"/>
  <c r="F135" i="94"/>
  <c r="F135" i="93"/>
  <c r="F135" i="92"/>
  <c r="AR135" i="92" s="1"/>
  <c r="F135" i="91"/>
  <c r="F135" i="87"/>
  <c r="AQ135" i="87" s="1"/>
  <c r="F135" i="88"/>
  <c r="AR135" i="88" s="1"/>
  <c r="F135" i="32"/>
  <c r="F136" i="24"/>
  <c r="G139" i="88"/>
  <c r="H140" i="24"/>
  <c r="I176" i="84"/>
  <c r="I336" i="84" s="1"/>
  <c r="G141" i="88"/>
  <c r="H142" i="24"/>
  <c r="G141" i="93"/>
  <c r="T142" i="24"/>
  <c r="G141" i="92"/>
  <c r="Q142" i="24"/>
  <c r="G145" i="87"/>
  <c r="K146" i="24"/>
  <c r="L208" i="84"/>
  <c r="G147" i="87"/>
  <c r="K148" i="24"/>
  <c r="G147" i="91"/>
  <c r="N148" i="24"/>
  <c r="G148" i="88"/>
  <c r="H149" i="24"/>
  <c r="G152" i="87"/>
  <c r="K153" i="24"/>
  <c r="G152" i="91"/>
  <c r="N153" i="24"/>
  <c r="G153" i="88"/>
  <c r="H154" i="24"/>
  <c r="G155" i="88"/>
  <c r="H156" i="24"/>
  <c r="G155" i="93"/>
  <c r="T156" i="24"/>
  <c r="G155" i="92"/>
  <c r="Q156" i="24"/>
  <c r="G157" i="87"/>
  <c r="K158" i="24"/>
  <c r="L272" i="84"/>
  <c r="G157" i="91"/>
  <c r="N158" i="24"/>
  <c r="G158" i="88"/>
  <c r="H159" i="24"/>
  <c r="G160" i="88"/>
  <c r="H161" i="24"/>
  <c r="G160" i="93"/>
  <c r="T161" i="24"/>
  <c r="G160" i="92"/>
  <c r="Q161" i="24"/>
  <c r="G164" i="92"/>
  <c r="Q165" i="24"/>
  <c r="G164" i="88"/>
  <c r="H165" i="24"/>
  <c r="F166" i="94"/>
  <c r="F166" i="93"/>
  <c r="F166" i="92"/>
  <c r="F166" i="91"/>
  <c r="F166" i="87"/>
  <c r="AS166" i="87" s="1"/>
  <c r="F166" i="88"/>
  <c r="AS166" i="88" s="1"/>
  <c r="AU166" i="88" s="1"/>
  <c r="AV166" i="88" s="1"/>
  <c r="F167" i="24"/>
  <c r="F166" i="32"/>
  <c r="G166" i="92"/>
  <c r="Q167" i="24"/>
  <c r="G167" i="91"/>
  <c r="N168" i="24"/>
  <c r="G167" i="87"/>
  <c r="K168" i="24"/>
  <c r="G167" i="94"/>
  <c r="W168" i="24"/>
  <c r="AA330" i="84"/>
  <c r="AB330" i="84" s="1"/>
  <c r="F171" i="94"/>
  <c r="F171" i="93"/>
  <c r="F171" i="92"/>
  <c r="F171" i="91"/>
  <c r="AR171" i="91" s="1"/>
  <c r="F171" i="87"/>
  <c r="F171" i="88"/>
  <c r="F171" i="32"/>
  <c r="F172" i="24"/>
  <c r="G171" i="92"/>
  <c r="Q172" i="24"/>
  <c r="G172" i="91"/>
  <c r="N173" i="24"/>
  <c r="G172" i="87"/>
  <c r="K173" i="24"/>
  <c r="G172" i="94"/>
  <c r="W173" i="24"/>
  <c r="F174" i="94"/>
  <c r="F174" i="93"/>
  <c r="F174" i="92"/>
  <c r="AR174" i="92" s="1"/>
  <c r="F174" i="91"/>
  <c r="AR174" i="91" s="1"/>
  <c r="AU174" i="91" s="1"/>
  <c r="F174" i="87"/>
  <c r="F174" i="88"/>
  <c r="F174" i="32"/>
  <c r="F175" i="24"/>
  <c r="G177" i="92"/>
  <c r="Q178" i="24"/>
  <c r="G177" i="88"/>
  <c r="H178" i="24"/>
  <c r="F179" i="94"/>
  <c r="AO179" i="94" s="1"/>
  <c r="F179" i="93"/>
  <c r="F179" i="92"/>
  <c r="AS179" i="92" s="1"/>
  <c r="F179" i="91"/>
  <c r="F179" i="87"/>
  <c r="F179" i="88"/>
  <c r="F179" i="32"/>
  <c r="AR179" i="32" s="1"/>
  <c r="F180" i="24"/>
  <c r="G179" i="92"/>
  <c r="Q180" i="24"/>
  <c r="G179" i="87"/>
  <c r="K180" i="24"/>
  <c r="G180" i="91"/>
  <c r="N181" i="24"/>
  <c r="G180" i="87"/>
  <c r="K181" i="24"/>
  <c r="G180" i="94"/>
  <c r="W181" i="24"/>
  <c r="G182" i="88"/>
  <c r="G181" i="88" s="1"/>
  <c r="H183" i="24"/>
  <c r="H182" i="24" s="1"/>
  <c r="I402" i="84"/>
  <c r="G182" i="93"/>
  <c r="T183" i="24"/>
  <c r="U402" i="84"/>
  <c r="F182" i="94"/>
  <c r="F182" i="93"/>
  <c r="F182" i="92"/>
  <c r="F182" i="91"/>
  <c r="F182" i="87"/>
  <c r="F182" i="88"/>
  <c r="F183" i="24"/>
  <c r="F182" i="32"/>
  <c r="G402" i="84"/>
  <c r="G182" i="92"/>
  <c r="Q183" i="24"/>
  <c r="R402" i="84"/>
  <c r="G185" i="88"/>
  <c r="H186" i="24"/>
  <c r="G189" i="88"/>
  <c r="H190" i="24"/>
  <c r="F191" i="94"/>
  <c r="F191" i="93"/>
  <c r="F191" i="92"/>
  <c r="F191" i="91"/>
  <c r="AQ191" i="91" s="1"/>
  <c r="F191" i="87"/>
  <c r="AQ191" i="87" s="1"/>
  <c r="F191" i="88"/>
  <c r="F191" i="32"/>
  <c r="F192" i="24"/>
  <c r="G191" i="92"/>
  <c r="Q192" i="24"/>
  <c r="G191" i="87"/>
  <c r="K192" i="24"/>
  <c r="F192" i="94"/>
  <c r="F192" i="93"/>
  <c r="AR192" i="93" s="1"/>
  <c r="F192" i="92"/>
  <c r="F192" i="91"/>
  <c r="AQ192" i="91" s="1"/>
  <c r="F192" i="87"/>
  <c r="AQ192" i="87" s="1"/>
  <c r="F192" i="88"/>
  <c r="F192" i="32"/>
  <c r="F193" i="24"/>
  <c r="G192" i="87"/>
  <c r="K193" i="24"/>
  <c r="G192" i="94"/>
  <c r="W193" i="24"/>
  <c r="G194" i="93"/>
  <c r="T195" i="24"/>
  <c r="G194" i="92"/>
  <c r="Q195" i="24"/>
  <c r="G197" i="88"/>
  <c r="H198" i="24"/>
  <c r="B13" i="94"/>
  <c r="B13" i="93"/>
  <c r="B13" i="92"/>
  <c r="B13" i="91"/>
  <c r="B13" i="88"/>
  <c r="B13" i="87"/>
  <c r="B13" i="32"/>
  <c r="B14" i="24"/>
  <c r="S14" i="20"/>
  <c r="W14" i="20"/>
  <c r="G16" i="20"/>
  <c r="F14" i="87" s="1"/>
  <c r="L14" i="24"/>
  <c r="P14" i="24"/>
  <c r="X14" i="24"/>
  <c r="AB24" i="20"/>
  <c r="AB25" i="20"/>
  <c r="AB30" i="20"/>
  <c r="AA37" i="20"/>
  <c r="AB37" i="20" s="1"/>
  <c r="K46" i="20"/>
  <c r="S46" i="20"/>
  <c r="W46" i="20"/>
  <c r="L20" i="24"/>
  <c r="P20" i="24"/>
  <c r="X20" i="24"/>
  <c r="U60" i="20"/>
  <c r="O72" i="20"/>
  <c r="O46" i="20" s="1"/>
  <c r="M78" i="20"/>
  <c r="Q78" i="20"/>
  <c r="Y78" i="20"/>
  <c r="L26" i="24"/>
  <c r="P26" i="24"/>
  <c r="U80" i="20"/>
  <c r="X26" i="24"/>
  <c r="U92" i="20"/>
  <c r="O104" i="20"/>
  <c r="M110" i="20"/>
  <c r="Q110" i="20"/>
  <c r="Y110" i="20"/>
  <c r="J32" i="24"/>
  <c r="R32" i="24"/>
  <c r="V32" i="24"/>
  <c r="G112" i="20"/>
  <c r="O124" i="20"/>
  <c r="G35" i="32"/>
  <c r="G36" i="24"/>
  <c r="X130" i="20"/>
  <c r="U136" i="20"/>
  <c r="K142" i="20"/>
  <c r="S142" i="20"/>
  <c r="W142" i="20"/>
  <c r="O38" i="24"/>
  <c r="S38" i="24"/>
  <c r="U162" i="20"/>
  <c r="P176" i="20"/>
  <c r="T176" i="20"/>
  <c r="O45" i="24"/>
  <c r="S45" i="24"/>
  <c r="S44" i="24" s="1"/>
  <c r="AA182" i="20"/>
  <c r="AB182" i="20" s="1"/>
  <c r="G46" i="32"/>
  <c r="G47" i="24"/>
  <c r="AA185" i="20"/>
  <c r="AB185" i="20" s="1"/>
  <c r="AA192" i="20"/>
  <c r="AB192" i="20" s="1"/>
  <c r="AB195" i="20"/>
  <c r="G48" i="32"/>
  <c r="G49" i="24"/>
  <c r="AA197" i="20"/>
  <c r="U202" i="20"/>
  <c r="K208" i="20"/>
  <c r="S208" i="20"/>
  <c r="S336" i="20" s="1"/>
  <c r="W208" i="20"/>
  <c r="O51" i="24"/>
  <c r="S51" i="24"/>
  <c r="U216" i="20"/>
  <c r="O228" i="20"/>
  <c r="AA228" i="20" s="1"/>
  <c r="AB228" i="20" s="1"/>
  <c r="G55" i="32"/>
  <c r="G56" i="24"/>
  <c r="X234" i="20"/>
  <c r="J240" i="20"/>
  <c r="N240" i="20"/>
  <c r="V240" i="20"/>
  <c r="Z240" i="20"/>
  <c r="J57" i="24"/>
  <c r="R57" i="24"/>
  <c r="V57" i="24"/>
  <c r="G242" i="20"/>
  <c r="G58" i="32"/>
  <c r="G59" i="24"/>
  <c r="X248" i="20"/>
  <c r="U254" i="20"/>
  <c r="O266" i="20"/>
  <c r="P272" i="20"/>
  <c r="T272" i="20"/>
  <c r="X272" i="20"/>
  <c r="O274" i="20"/>
  <c r="R63" i="24"/>
  <c r="V63" i="24"/>
  <c r="O292" i="20"/>
  <c r="G67" i="32"/>
  <c r="G68" i="24"/>
  <c r="X298" i="20"/>
  <c r="P304" i="20"/>
  <c r="T304" i="20"/>
  <c r="L69" i="24"/>
  <c r="P69" i="24"/>
  <c r="U306" i="20"/>
  <c r="X69" i="24"/>
  <c r="O318" i="20"/>
  <c r="AA318" i="20" s="1"/>
  <c r="AB318" i="20" s="1"/>
  <c r="G72" i="32"/>
  <c r="G73" i="24"/>
  <c r="X324" i="20"/>
  <c r="U330" i="20"/>
  <c r="P338" i="20"/>
  <c r="T338" i="20"/>
  <c r="T498" i="20" s="1"/>
  <c r="I76" i="24"/>
  <c r="M76" i="24"/>
  <c r="U76" i="24"/>
  <c r="Y76" i="24"/>
  <c r="Y75" i="24" s="1"/>
  <c r="O346" i="20"/>
  <c r="G78" i="32"/>
  <c r="G79" i="24"/>
  <c r="X352" i="20"/>
  <c r="U358" i="20"/>
  <c r="B81" i="94"/>
  <c r="B81" i="93"/>
  <c r="B81" i="92"/>
  <c r="B81" i="91"/>
  <c r="B81" i="88"/>
  <c r="B81" i="87"/>
  <c r="B81" i="32"/>
  <c r="B82" i="24"/>
  <c r="J370" i="20"/>
  <c r="N370" i="20"/>
  <c r="V370" i="20"/>
  <c r="Z370" i="20"/>
  <c r="G82" i="32"/>
  <c r="G83" i="24"/>
  <c r="O82" i="24"/>
  <c r="S82" i="24"/>
  <c r="X372" i="20"/>
  <c r="U378" i="20"/>
  <c r="O390" i="20"/>
  <c r="G86" i="32"/>
  <c r="G87" i="24"/>
  <c r="X396" i="20"/>
  <c r="P402" i="20"/>
  <c r="T402" i="20"/>
  <c r="I88" i="24"/>
  <c r="M88" i="24"/>
  <c r="U88" i="24"/>
  <c r="Y88" i="24"/>
  <c r="O410" i="20"/>
  <c r="AA410" i="20" s="1"/>
  <c r="AB410" i="20" s="1"/>
  <c r="G90" i="32"/>
  <c r="G91" i="24"/>
  <c r="X416" i="20"/>
  <c r="U422" i="20"/>
  <c r="B93" i="94"/>
  <c r="B93" i="93"/>
  <c r="B93" i="92"/>
  <c r="B93" i="91"/>
  <c r="B93" i="87"/>
  <c r="B93" i="88"/>
  <c r="B93" i="32"/>
  <c r="J434" i="20"/>
  <c r="N434" i="20"/>
  <c r="V434" i="20"/>
  <c r="Z434" i="20"/>
  <c r="G94" i="32"/>
  <c r="G95" i="24"/>
  <c r="O94" i="24"/>
  <c r="S94" i="24"/>
  <c r="X436" i="20"/>
  <c r="U442" i="20"/>
  <c r="O454" i="20"/>
  <c r="G98" i="32"/>
  <c r="G99" i="24"/>
  <c r="X460" i="20"/>
  <c r="M466" i="20"/>
  <c r="Q466" i="20"/>
  <c r="Y466" i="20"/>
  <c r="L100" i="24"/>
  <c r="P100" i="24"/>
  <c r="X100" i="24"/>
  <c r="X474" i="20"/>
  <c r="AA487" i="20"/>
  <c r="AB487" i="20" s="1"/>
  <c r="B105" i="94"/>
  <c r="B105" i="93"/>
  <c r="B105" i="92"/>
  <c r="B105" i="91"/>
  <c r="B105" i="88"/>
  <c r="B105" i="87"/>
  <c r="B105" i="32"/>
  <c r="B106" i="24"/>
  <c r="N14" i="84"/>
  <c r="W14" i="84"/>
  <c r="I108" i="24"/>
  <c r="P14" i="84"/>
  <c r="U108" i="24"/>
  <c r="R16" i="84"/>
  <c r="O34" i="84"/>
  <c r="AA34" i="84" s="1"/>
  <c r="AB34" i="84" s="1"/>
  <c r="G112" i="32"/>
  <c r="G113" i="24"/>
  <c r="X40" i="84"/>
  <c r="J46" i="84"/>
  <c r="N46" i="84"/>
  <c r="V46" i="84"/>
  <c r="Z46" i="84"/>
  <c r="J114" i="24"/>
  <c r="R114" i="24"/>
  <c r="V114" i="24"/>
  <c r="U54" i="84"/>
  <c r="O66" i="84"/>
  <c r="G118" i="32"/>
  <c r="G119" i="24"/>
  <c r="X72" i="84"/>
  <c r="J78" i="84"/>
  <c r="N78" i="84"/>
  <c r="V78" i="84"/>
  <c r="L120" i="24"/>
  <c r="P120" i="24"/>
  <c r="Y120" i="24"/>
  <c r="U86" i="84"/>
  <c r="O98" i="84"/>
  <c r="G124" i="32"/>
  <c r="G125" i="24"/>
  <c r="X104" i="84"/>
  <c r="P110" i="84"/>
  <c r="T110" i="84"/>
  <c r="I126" i="24"/>
  <c r="M126" i="24"/>
  <c r="U126" i="24"/>
  <c r="Y126" i="24"/>
  <c r="O118" i="84"/>
  <c r="G128" i="32"/>
  <c r="G129" i="24"/>
  <c r="X124" i="84"/>
  <c r="U130" i="84"/>
  <c r="AA130" i="84" s="1"/>
  <c r="AB130" i="84" s="1"/>
  <c r="B131" i="94"/>
  <c r="B131" i="93"/>
  <c r="B131" i="92"/>
  <c r="B131" i="91"/>
  <c r="B131" i="87"/>
  <c r="B131" i="88"/>
  <c r="B131" i="32"/>
  <c r="B132" i="24"/>
  <c r="J142" i="84"/>
  <c r="N142" i="84"/>
  <c r="V142" i="84"/>
  <c r="Z142" i="84"/>
  <c r="G132" i="32"/>
  <c r="G133" i="24"/>
  <c r="O132" i="24"/>
  <c r="S132" i="24"/>
  <c r="X144" i="84"/>
  <c r="U150" i="84"/>
  <c r="AA150" i="84" s="1"/>
  <c r="AB150" i="84" s="1"/>
  <c r="O162" i="84"/>
  <c r="O142" i="84" s="1"/>
  <c r="G136" i="32"/>
  <c r="G137" i="24"/>
  <c r="X168" i="84"/>
  <c r="P176" i="84"/>
  <c r="T176" i="84"/>
  <c r="L139" i="24"/>
  <c r="P139" i="24"/>
  <c r="U178" i="84"/>
  <c r="X139" i="24"/>
  <c r="O190" i="84"/>
  <c r="G142" i="32"/>
  <c r="G143" i="24"/>
  <c r="X196" i="84"/>
  <c r="U202" i="84"/>
  <c r="M208" i="84"/>
  <c r="Q208" i="84"/>
  <c r="Y208" i="84"/>
  <c r="I145" i="24"/>
  <c r="I138" i="24" s="1"/>
  <c r="M145" i="24"/>
  <c r="U145" i="24"/>
  <c r="Y145" i="24"/>
  <c r="O216" i="84"/>
  <c r="G147" i="32"/>
  <c r="G148" i="24"/>
  <c r="X222" i="84"/>
  <c r="U228" i="84"/>
  <c r="B150" i="94"/>
  <c r="B150" i="93"/>
  <c r="B150" i="92"/>
  <c r="B150" i="91"/>
  <c r="B150" i="87"/>
  <c r="B150" i="88"/>
  <c r="B150" i="32"/>
  <c r="B151" i="24"/>
  <c r="J240" i="84"/>
  <c r="N240" i="84"/>
  <c r="V240" i="84"/>
  <c r="Z240" i="84"/>
  <c r="J151" i="24"/>
  <c r="O242" i="84"/>
  <c r="R151" i="24"/>
  <c r="V151" i="24"/>
  <c r="G152" i="32"/>
  <c r="G153" i="24"/>
  <c r="X248" i="84"/>
  <c r="U254" i="84"/>
  <c r="O266" i="84"/>
  <c r="K272" i="84"/>
  <c r="S272" i="84"/>
  <c r="W272" i="84"/>
  <c r="G158" i="24"/>
  <c r="G157" i="32"/>
  <c r="O157" i="24"/>
  <c r="S157" i="24"/>
  <c r="X274" i="84"/>
  <c r="U280" i="84"/>
  <c r="O292" i="84"/>
  <c r="G162" i="24"/>
  <c r="G161" i="32"/>
  <c r="X298" i="84"/>
  <c r="P304" i="84"/>
  <c r="T304" i="84"/>
  <c r="L163" i="24"/>
  <c r="P163" i="24"/>
  <c r="U306" i="84"/>
  <c r="X163" i="24"/>
  <c r="O318" i="84"/>
  <c r="G166" i="32"/>
  <c r="G167" i="24"/>
  <c r="X324" i="84"/>
  <c r="U330" i="84"/>
  <c r="M338" i="84"/>
  <c r="Q338" i="84"/>
  <c r="Y338" i="84"/>
  <c r="O340" i="84"/>
  <c r="G172" i="24"/>
  <c r="G171" i="32"/>
  <c r="X346" i="84"/>
  <c r="U352" i="84"/>
  <c r="O364" i="84"/>
  <c r="K370" i="84"/>
  <c r="S370" i="84"/>
  <c r="W370" i="84"/>
  <c r="U372" i="84"/>
  <c r="O384" i="84"/>
  <c r="G179" i="32"/>
  <c r="G180" i="24"/>
  <c r="X390" i="84"/>
  <c r="U396" i="84"/>
  <c r="O404" i="84"/>
  <c r="G183" i="32"/>
  <c r="G184" i="24"/>
  <c r="X410" i="84"/>
  <c r="U416" i="84"/>
  <c r="O428" i="84"/>
  <c r="U436" i="84"/>
  <c r="O448" i="84"/>
  <c r="AA452" i="84"/>
  <c r="AB452" i="84" s="1"/>
  <c r="G191" i="32"/>
  <c r="G192" i="24"/>
  <c r="X454" i="84"/>
  <c r="AA455" i="84"/>
  <c r="AB455" i="84" s="1"/>
  <c r="U460" i="84"/>
  <c r="F194" i="94"/>
  <c r="F194" i="93"/>
  <c r="F194" i="92"/>
  <c r="F194" i="91"/>
  <c r="F194" i="87"/>
  <c r="F194" i="88"/>
  <c r="F194" i="32"/>
  <c r="F195" i="24"/>
  <c r="O468" i="84"/>
  <c r="AA472" i="84"/>
  <c r="AB472" i="84" s="1"/>
  <c r="G196" i="24"/>
  <c r="G195" i="32"/>
  <c r="X474" i="84"/>
  <c r="AA475" i="84"/>
  <c r="AB475" i="84" s="1"/>
  <c r="U480" i="84"/>
  <c r="R486" i="84"/>
  <c r="O492" i="84"/>
  <c r="AA496" i="84"/>
  <c r="AB496" i="84" s="1"/>
  <c r="B199" i="94"/>
  <c r="B199" i="93"/>
  <c r="B199" i="92"/>
  <c r="B199" i="91"/>
  <c r="B199" i="87"/>
  <c r="B199" i="88"/>
  <c r="B199" i="32"/>
  <c r="B200" i="24"/>
  <c r="O15" i="17"/>
  <c r="B201" i="94"/>
  <c r="B201" i="93"/>
  <c r="B201" i="92"/>
  <c r="B201" i="91"/>
  <c r="B201" i="87"/>
  <c r="B201" i="88"/>
  <c r="B201" i="32"/>
  <c r="B207" i="94"/>
  <c r="B207" i="93"/>
  <c r="B207" i="92"/>
  <c r="B207" i="91"/>
  <c r="B207" i="87"/>
  <c r="B207" i="88"/>
  <c r="B207" i="32"/>
  <c r="B208" i="94"/>
  <c r="B208" i="93"/>
  <c r="B208" i="92"/>
  <c r="B208" i="91"/>
  <c r="B208" i="87"/>
  <c r="B208" i="88"/>
  <c r="B208" i="32"/>
  <c r="B209" i="94"/>
  <c r="B209" i="93"/>
  <c r="B209" i="92"/>
  <c r="B209" i="91"/>
  <c r="B209" i="87"/>
  <c r="B209" i="88"/>
  <c r="B209" i="32"/>
  <c r="B210" i="94"/>
  <c r="B210" i="93"/>
  <c r="B210" i="92"/>
  <c r="B210" i="91"/>
  <c r="B210" i="87"/>
  <c r="B210" i="88"/>
  <c r="B210" i="32"/>
  <c r="N26" i="17"/>
  <c r="V26" i="17"/>
  <c r="B29" i="17"/>
  <c r="G211" i="91"/>
  <c r="N202" i="24"/>
  <c r="AA31" i="17"/>
  <c r="B217" i="94"/>
  <c r="B217" i="93"/>
  <c r="B217" i="92"/>
  <c r="B217" i="91"/>
  <c r="B217" i="87"/>
  <c r="B217" i="88"/>
  <c r="B217" i="32"/>
  <c r="AA36" i="17"/>
  <c r="AB36" i="17" s="1"/>
  <c r="AA37" i="17"/>
  <c r="AB37" i="17" s="1"/>
  <c r="AA38" i="17"/>
  <c r="N40" i="17"/>
  <c r="V40" i="17"/>
  <c r="Z40" i="17"/>
  <c r="G223" i="91"/>
  <c r="N204" i="24"/>
  <c r="D224" i="94"/>
  <c r="D224" i="93"/>
  <c r="D224" i="92"/>
  <c r="D224" i="91"/>
  <c r="D224" i="87"/>
  <c r="D224" i="88"/>
  <c r="D224" i="32"/>
  <c r="B225" i="94"/>
  <c r="B225" i="93"/>
  <c r="B225" i="92"/>
  <c r="B225" i="91"/>
  <c r="B225" i="87"/>
  <c r="B225" i="88"/>
  <c r="B225" i="32"/>
  <c r="C226" i="94"/>
  <c r="C226" i="93"/>
  <c r="C226" i="92"/>
  <c r="C226" i="91"/>
  <c r="C226" i="87"/>
  <c r="C226" i="88"/>
  <c r="C226" i="32"/>
  <c r="F226" i="94"/>
  <c r="F226" i="93"/>
  <c r="F226" i="92"/>
  <c r="F226" i="91"/>
  <c r="F226" i="87"/>
  <c r="F226" i="88"/>
  <c r="F226" i="32"/>
  <c r="G227" i="88"/>
  <c r="H205" i="24"/>
  <c r="G227" i="93"/>
  <c r="T205" i="24"/>
  <c r="B228" i="94"/>
  <c r="B228" i="93"/>
  <c r="B228" i="92"/>
  <c r="B228" i="91"/>
  <c r="B228" i="87"/>
  <c r="B228" i="88"/>
  <c r="B228" i="32"/>
  <c r="B229" i="94"/>
  <c r="B229" i="93"/>
  <c r="B229" i="92"/>
  <c r="B229" i="91"/>
  <c r="B229" i="87"/>
  <c r="B229" i="88"/>
  <c r="B229" i="32"/>
  <c r="D230" i="94"/>
  <c r="D230" i="93"/>
  <c r="D230" i="92"/>
  <c r="D230" i="91"/>
  <c r="D230" i="87"/>
  <c r="D230" i="88"/>
  <c r="D230" i="32"/>
  <c r="AA50" i="17"/>
  <c r="G231" i="88"/>
  <c r="H206" i="24"/>
  <c r="G231" i="93"/>
  <c r="T206" i="24"/>
  <c r="AA52" i="17"/>
  <c r="AA53" i="17"/>
  <c r="AB53" i="17" s="1"/>
  <c r="B55" i="17"/>
  <c r="G235" i="92"/>
  <c r="Q207" i="24"/>
  <c r="C237" i="94"/>
  <c r="C237" i="93"/>
  <c r="C237" i="92"/>
  <c r="C237" i="91"/>
  <c r="C237" i="87"/>
  <c r="C237" i="32"/>
  <c r="C237" i="88"/>
  <c r="C238" i="94"/>
  <c r="C238" i="93"/>
  <c r="C238" i="92"/>
  <c r="C238" i="91"/>
  <c r="C238" i="87"/>
  <c r="C238" i="32"/>
  <c r="C238" i="88"/>
  <c r="B239" i="94"/>
  <c r="B239" i="93"/>
  <c r="B239" i="92"/>
  <c r="B239" i="91"/>
  <c r="B239" i="87"/>
  <c r="B239" i="32"/>
  <c r="B239" i="88"/>
  <c r="B208" i="24"/>
  <c r="G239" i="91"/>
  <c r="N208" i="24"/>
  <c r="B241" i="94"/>
  <c r="B241" i="93"/>
  <c r="B241" i="92"/>
  <c r="B241" i="91"/>
  <c r="B241" i="87"/>
  <c r="B241" i="32"/>
  <c r="B241" i="88"/>
  <c r="B63" i="17"/>
  <c r="G243" i="92"/>
  <c r="Q209" i="24"/>
  <c r="B246" i="94"/>
  <c r="B246" i="93"/>
  <c r="B246" i="92"/>
  <c r="B246" i="91"/>
  <c r="B246" i="87"/>
  <c r="B246" i="88"/>
  <c r="B246" i="32"/>
  <c r="G247" i="88"/>
  <c r="H210" i="24"/>
  <c r="G247" i="93"/>
  <c r="T210" i="24"/>
  <c r="B248" i="94"/>
  <c r="B248" i="93"/>
  <c r="B248" i="92"/>
  <c r="B248" i="91"/>
  <c r="B248" i="87"/>
  <c r="B248" i="88"/>
  <c r="B248" i="32"/>
  <c r="B249" i="94"/>
  <c r="B249" i="93"/>
  <c r="B249" i="92"/>
  <c r="B249" i="91"/>
  <c r="B249" i="87"/>
  <c r="B249" i="88"/>
  <c r="B249" i="32"/>
  <c r="B250" i="94"/>
  <c r="B250" i="93"/>
  <c r="B250" i="92"/>
  <c r="B250" i="91"/>
  <c r="B250" i="87"/>
  <c r="B250" i="88"/>
  <c r="B250" i="32"/>
  <c r="M71" i="17"/>
  <c r="Q71" i="17"/>
  <c r="Y71" i="17"/>
  <c r="D80" i="17"/>
  <c r="G253" i="88"/>
  <c r="H213" i="24"/>
  <c r="T213" i="24"/>
  <c r="G253" i="93"/>
  <c r="G257" i="93" s="1"/>
  <c r="D254" i="94"/>
  <c r="D254" i="93"/>
  <c r="D254" i="92"/>
  <c r="D254" i="91"/>
  <c r="D254" i="87"/>
  <c r="D254" i="32"/>
  <c r="D254" i="88"/>
  <c r="D214" i="24"/>
  <c r="N214" i="24"/>
  <c r="G254" i="91"/>
  <c r="D88" i="17"/>
  <c r="D255" i="94"/>
  <c r="D255" i="93"/>
  <c r="D255" i="92"/>
  <c r="D255" i="91"/>
  <c r="D255" i="87"/>
  <c r="D255" i="32"/>
  <c r="D255" i="88"/>
  <c r="D215" i="24"/>
  <c r="N215" i="24"/>
  <c r="G255" i="91"/>
  <c r="D92" i="17"/>
  <c r="D256" i="94"/>
  <c r="D256" i="93"/>
  <c r="D256" i="92"/>
  <c r="D256" i="91"/>
  <c r="D256" i="87"/>
  <c r="D256" i="88"/>
  <c r="D256" i="32"/>
  <c r="D216" i="24"/>
  <c r="N216" i="24"/>
  <c r="G256" i="91"/>
  <c r="I96" i="17"/>
  <c r="I103" i="17" s="1"/>
  <c r="U96" i="17"/>
  <c r="U103" i="17" s="1"/>
  <c r="G14" i="92"/>
  <c r="Q15" i="24"/>
  <c r="U13" i="24"/>
  <c r="Y13" i="24"/>
  <c r="G15" i="91"/>
  <c r="N16" i="24"/>
  <c r="G16" i="91"/>
  <c r="N17" i="24"/>
  <c r="G17" i="92"/>
  <c r="Q18" i="24"/>
  <c r="G18" i="87"/>
  <c r="K19" i="24"/>
  <c r="G18" i="94"/>
  <c r="W19" i="24"/>
  <c r="B19" i="94"/>
  <c r="B19" i="93"/>
  <c r="B19" i="92"/>
  <c r="B19" i="91"/>
  <c r="B19" i="87"/>
  <c r="B19" i="88"/>
  <c r="B19" i="32"/>
  <c r="B20" i="24"/>
  <c r="G20" i="92"/>
  <c r="Q21" i="24"/>
  <c r="G21" i="88"/>
  <c r="H22" i="24"/>
  <c r="G21" i="93"/>
  <c r="T22" i="24"/>
  <c r="AA56" i="20"/>
  <c r="AB56" i="20" s="1"/>
  <c r="G22" i="92"/>
  <c r="Q23" i="24"/>
  <c r="F23" i="94"/>
  <c r="F23" i="93"/>
  <c r="F23" i="92"/>
  <c r="F23" i="91"/>
  <c r="F23" i="87"/>
  <c r="AR23" i="87" s="1"/>
  <c r="F23" i="88"/>
  <c r="F23" i="32"/>
  <c r="F24" i="24"/>
  <c r="G23" i="91"/>
  <c r="N24" i="24"/>
  <c r="G24" i="32"/>
  <c r="G25" i="24"/>
  <c r="G24" i="87"/>
  <c r="K25" i="24"/>
  <c r="G24" i="94"/>
  <c r="W25" i="24"/>
  <c r="G26" i="92"/>
  <c r="Q27" i="24"/>
  <c r="G27" i="88"/>
  <c r="H28" i="24"/>
  <c r="G27" i="93"/>
  <c r="T28" i="24"/>
  <c r="AA88" i="20"/>
  <c r="AB88" i="20" s="1"/>
  <c r="G28" i="92"/>
  <c r="Q29" i="24"/>
  <c r="F29" i="94"/>
  <c r="AS29" i="94" s="1"/>
  <c r="F29" i="93"/>
  <c r="F29" i="92"/>
  <c r="AR29" i="92" s="1"/>
  <c r="F29" i="91"/>
  <c r="F29" i="88"/>
  <c r="F29" i="87"/>
  <c r="F29" i="32"/>
  <c r="AR29" i="32" s="1"/>
  <c r="F30" i="24"/>
  <c r="G29" i="91"/>
  <c r="N30" i="24"/>
  <c r="G30" i="32"/>
  <c r="G31" i="24"/>
  <c r="G30" i="87"/>
  <c r="K31" i="24"/>
  <c r="G30" i="94"/>
  <c r="W31" i="24"/>
  <c r="G32" i="87"/>
  <c r="K33" i="24"/>
  <c r="G32" i="94"/>
  <c r="W33" i="24"/>
  <c r="G33" i="91"/>
  <c r="N34" i="24"/>
  <c r="G34" i="32"/>
  <c r="G35" i="24"/>
  <c r="G34" i="87"/>
  <c r="K35" i="24"/>
  <c r="G34" i="94"/>
  <c r="W35" i="24"/>
  <c r="G35" i="88"/>
  <c r="H36" i="24"/>
  <c r="G35" i="93"/>
  <c r="T36" i="24"/>
  <c r="AA132" i="20"/>
  <c r="AB132" i="20" s="1"/>
  <c r="G36" i="92"/>
  <c r="Q37" i="24"/>
  <c r="B37" i="94"/>
  <c r="B37" i="93"/>
  <c r="B37" i="92"/>
  <c r="B37" i="91"/>
  <c r="B37" i="88"/>
  <c r="B37" i="87"/>
  <c r="B37" i="32"/>
  <c r="B38" i="24"/>
  <c r="G38" i="88"/>
  <c r="H39" i="24"/>
  <c r="G38" i="93"/>
  <c r="T39" i="24"/>
  <c r="AA146" i="20"/>
  <c r="AB146" i="20" s="1"/>
  <c r="G39" i="91"/>
  <c r="N40" i="24"/>
  <c r="G40" i="91"/>
  <c r="N41" i="24"/>
  <c r="G41" i="92"/>
  <c r="Q42" i="24"/>
  <c r="F42" i="94"/>
  <c r="F42" i="93"/>
  <c r="F42" i="92"/>
  <c r="F42" i="91"/>
  <c r="F42" i="87"/>
  <c r="F42" i="88"/>
  <c r="AQ42" i="88" s="1"/>
  <c r="F42" i="32"/>
  <c r="F43" i="24"/>
  <c r="G42" i="91"/>
  <c r="N43" i="24"/>
  <c r="G45" i="88"/>
  <c r="H46" i="24"/>
  <c r="G45" i="93"/>
  <c r="T46" i="24"/>
  <c r="G46" i="93"/>
  <c r="T47" i="24"/>
  <c r="G47" i="32"/>
  <c r="G48" i="24"/>
  <c r="G47" i="87"/>
  <c r="K48" i="24"/>
  <c r="G47" i="94"/>
  <c r="W48" i="24"/>
  <c r="Z48" i="24" s="1"/>
  <c r="AA48" i="24" s="1"/>
  <c r="AA196" i="20"/>
  <c r="G48" i="93"/>
  <c r="T49" i="24"/>
  <c r="AA198" i="20"/>
  <c r="AB198" i="20" s="1"/>
  <c r="G49" i="92"/>
  <c r="Q50" i="24"/>
  <c r="B50" i="94"/>
  <c r="B50" i="93"/>
  <c r="B50" i="92"/>
  <c r="B50" i="91"/>
  <c r="B50" i="88"/>
  <c r="B50" i="87"/>
  <c r="B50" i="32"/>
  <c r="B51" i="24"/>
  <c r="G51" i="88"/>
  <c r="G50" i="88" s="1"/>
  <c r="H52" i="24"/>
  <c r="H51" i="24" s="1"/>
  <c r="G51" i="93"/>
  <c r="T52" i="24"/>
  <c r="AA212" i="20"/>
  <c r="AB212" i="20" s="1"/>
  <c r="G52" i="92"/>
  <c r="Q53" i="24"/>
  <c r="F53" i="94"/>
  <c r="F53" i="93"/>
  <c r="AS53" i="93" s="1"/>
  <c r="F53" i="92"/>
  <c r="F53" i="91"/>
  <c r="F53" i="88"/>
  <c r="F53" i="87"/>
  <c r="F53" i="32"/>
  <c r="F54" i="24"/>
  <c r="G53" i="91"/>
  <c r="N54" i="24"/>
  <c r="G54" i="32"/>
  <c r="G55" i="24"/>
  <c r="G54" i="87"/>
  <c r="K55" i="24"/>
  <c r="G54" i="94"/>
  <c r="W55" i="24"/>
  <c r="G55" i="88"/>
  <c r="H56" i="24"/>
  <c r="G55" i="93"/>
  <c r="T56" i="24"/>
  <c r="AA236" i="20"/>
  <c r="AB236" i="20" s="1"/>
  <c r="G57" i="87"/>
  <c r="K58" i="24"/>
  <c r="K57" i="24" s="1"/>
  <c r="G57" i="94"/>
  <c r="W58" i="24"/>
  <c r="G58" i="88"/>
  <c r="H59" i="24"/>
  <c r="G58" i="93"/>
  <c r="T59" i="24"/>
  <c r="AA250" i="20"/>
  <c r="AB250" i="20" s="1"/>
  <c r="G59" i="92"/>
  <c r="Q60" i="24"/>
  <c r="F60" i="94"/>
  <c r="F60" i="93"/>
  <c r="F60" i="92"/>
  <c r="F60" i="91"/>
  <c r="AR60" i="91" s="1"/>
  <c r="F60" i="87"/>
  <c r="F60" i="88"/>
  <c r="AQ60" i="88" s="1"/>
  <c r="F60" i="32"/>
  <c r="F61" i="24"/>
  <c r="G60" i="91"/>
  <c r="N61" i="24"/>
  <c r="G61" i="32"/>
  <c r="G62" i="24"/>
  <c r="G61" i="87"/>
  <c r="K62" i="24"/>
  <c r="G61" i="94"/>
  <c r="W62" i="24"/>
  <c r="G63" i="32"/>
  <c r="G64" i="24"/>
  <c r="G63" i="87"/>
  <c r="G62" i="87" s="1"/>
  <c r="K64" i="24"/>
  <c r="K63" i="24" s="1"/>
  <c r="G63" i="94"/>
  <c r="W64" i="24"/>
  <c r="G64" i="92"/>
  <c r="G62" i="92" s="1"/>
  <c r="Q65" i="24"/>
  <c r="Z65" i="24" s="1"/>
  <c r="F65" i="94"/>
  <c r="F65" i="93"/>
  <c r="F65" i="92"/>
  <c r="F65" i="91"/>
  <c r="F65" i="87"/>
  <c r="F65" i="88"/>
  <c r="F65" i="32"/>
  <c r="F66" i="24"/>
  <c r="G65" i="91"/>
  <c r="N66" i="24"/>
  <c r="G66" i="32"/>
  <c r="G67" i="24"/>
  <c r="G66" i="87"/>
  <c r="K67" i="24"/>
  <c r="G66" i="94"/>
  <c r="W67" i="24"/>
  <c r="G67" i="88"/>
  <c r="H68" i="24"/>
  <c r="G67" i="93"/>
  <c r="T68" i="24"/>
  <c r="AA300" i="20"/>
  <c r="AB300" i="20" s="1"/>
  <c r="G69" i="92"/>
  <c r="Q70" i="24"/>
  <c r="Q69" i="24" s="1"/>
  <c r="F70" i="94"/>
  <c r="F70" i="93"/>
  <c r="F70" i="92"/>
  <c r="F70" i="91"/>
  <c r="F70" i="88"/>
  <c r="F70" i="87"/>
  <c r="AR70" i="87" s="1"/>
  <c r="F70" i="32"/>
  <c r="AR70" i="32" s="1"/>
  <c r="F71" i="24"/>
  <c r="G70" i="91"/>
  <c r="N71" i="24"/>
  <c r="G71" i="32"/>
  <c r="G72" i="24"/>
  <c r="G71" i="87"/>
  <c r="K72" i="24"/>
  <c r="G71" i="94"/>
  <c r="W72" i="24"/>
  <c r="G72" i="88"/>
  <c r="H73" i="24"/>
  <c r="G72" i="93"/>
  <c r="T73" i="24"/>
  <c r="AA326" i="20"/>
  <c r="AB326" i="20" s="1"/>
  <c r="G73" i="92"/>
  <c r="Q74" i="24"/>
  <c r="F76" i="94"/>
  <c r="F76" i="93"/>
  <c r="F76" i="92"/>
  <c r="F76" i="91"/>
  <c r="F76" i="88"/>
  <c r="F76" i="87"/>
  <c r="F76" i="32"/>
  <c r="F77" i="24"/>
  <c r="G76" i="91"/>
  <c r="N77" i="24"/>
  <c r="G77" i="32"/>
  <c r="G78" i="24"/>
  <c r="G77" i="87"/>
  <c r="K78" i="24"/>
  <c r="G77" i="94"/>
  <c r="W78" i="24"/>
  <c r="G78" i="88"/>
  <c r="H79" i="24"/>
  <c r="G78" i="93"/>
  <c r="T79" i="24"/>
  <c r="AA354" i="20"/>
  <c r="AB354" i="20" s="1"/>
  <c r="G79" i="92"/>
  <c r="Q80" i="24"/>
  <c r="F80" i="94"/>
  <c r="F80" i="93"/>
  <c r="F80" i="92"/>
  <c r="J80" i="92" s="1"/>
  <c r="F80" i="91"/>
  <c r="F80" i="88"/>
  <c r="F80" i="87"/>
  <c r="F80" i="32"/>
  <c r="F81" i="24"/>
  <c r="G80" i="91"/>
  <c r="N81" i="24"/>
  <c r="G82" i="88"/>
  <c r="G81" i="88" s="1"/>
  <c r="H83" i="24"/>
  <c r="G82" i="93"/>
  <c r="T83" i="24"/>
  <c r="AA374" i="20"/>
  <c r="AB374" i="20" s="1"/>
  <c r="G83" i="92"/>
  <c r="Q84" i="24"/>
  <c r="F84" i="94"/>
  <c r="F84" i="93"/>
  <c r="F84" i="92"/>
  <c r="F84" i="91"/>
  <c r="F84" i="88"/>
  <c r="F84" i="87"/>
  <c r="F84" i="32"/>
  <c r="AR84" i="32" s="1"/>
  <c r="AU84" i="32" s="1"/>
  <c r="AV84" i="32" s="1"/>
  <c r="F85" i="24"/>
  <c r="G84" i="91"/>
  <c r="N85" i="24"/>
  <c r="G85" i="32"/>
  <c r="G86" i="24"/>
  <c r="G85" i="87"/>
  <c r="K86" i="24"/>
  <c r="G85" i="94"/>
  <c r="W86" i="24"/>
  <c r="G86" i="88"/>
  <c r="H87" i="24"/>
  <c r="G86" i="93"/>
  <c r="T87" i="24"/>
  <c r="AA398" i="20"/>
  <c r="AB398" i="20" s="1"/>
  <c r="F88" i="94"/>
  <c r="F88" i="93"/>
  <c r="F88" i="92"/>
  <c r="F88" i="91"/>
  <c r="F88" i="88"/>
  <c r="AE88" i="88" s="1"/>
  <c r="F88" i="87"/>
  <c r="F88" i="32"/>
  <c r="F89" i="24"/>
  <c r="G88" i="91"/>
  <c r="N89" i="24"/>
  <c r="G89" i="32"/>
  <c r="G90" i="24"/>
  <c r="G89" i="87"/>
  <c r="K90" i="24"/>
  <c r="G89" i="94"/>
  <c r="W90" i="24"/>
  <c r="G90" i="88"/>
  <c r="H91" i="24"/>
  <c r="G90" i="93"/>
  <c r="T91" i="24"/>
  <c r="AA418" i="20"/>
  <c r="AB418" i="20" s="1"/>
  <c r="G91" i="92"/>
  <c r="Q92" i="24"/>
  <c r="F92" i="94"/>
  <c r="F92" i="93"/>
  <c r="F92" i="92"/>
  <c r="AS92" i="92" s="1"/>
  <c r="F92" i="91"/>
  <c r="F92" i="88"/>
  <c r="AR92" i="88" s="1"/>
  <c r="F92" i="87"/>
  <c r="F92" i="32"/>
  <c r="F93" i="24"/>
  <c r="G92" i="91"/>
  <c r="N93" i="24"/>
  <c r="G94" i="88"/>
  <c r="H95" i="24"/>
  <c r="G94" i="93"/>
  <c r="T95" i="24"/>
  <c r="AA438" i="20"/>
  <c r="AB438" i="20" s="1"/>
  <c r="G95" i="92"/>
  <c r="Q96" i="24"/>
  <c r="F96" i="94"/>
  <c r="AR96" i="94" s="1"/>
  <c r="F96" i="93"/>
  <c r="F96" i="92"/>
  <c r="F96" i="91"/>
  <c r="F96" i="87"/>
  <c r="F96" i="88"/>
  <c r="F96" i="32"/>
  <c r="F97" i="24"/>
  <c r="G96" i="91"/>
  <c r="N97" i="24"/>
  <c r="G97" i="32"/>
  <c r="G98" i="24"/>
  <c r="G97" i="87"/>
  <c r="K98" i="24"/>
  <c r="G97" i="94"/>
  <c r="W98" i="24"/>
  <c r="G98" i="88"/>
  <c r="H99" i="24"/>
  <c r="G98" i="93"/>
  <c r="T99" i="24"/>
  <c r="AA462" i="20"/>
  <c r="AB462" i="20" s="1"/>
  <c r="G100" i="92"/>
  <c r="Q101" i="24"/>
  <c r="AA469" i="20"/>
  <c r="AB469" i="20" s="1"/>
  <c r="G101" i="88"/>
  <c r="H102" i="24"/>
  <c r="G101" i="93"/>
  <c r="T102" i="24"/>
  <c r="AA479" i="20"/>
  <c r="AB479" i="20" s="1"/>
  <c r="G102" i="92"/>
  <c r="Q103" i="24"/>
  <c r="AA481" i="20"/>
  <c r="AB481" i="20" s="1"/>
  <c r="F103" i="94"/>
  <c r="F103" i="93"/>
  <c r="F103" i="92"/>
  <c r="F103" i="91"/>
  <c r="F103" i="87"/>
  <c r="F103" i="88"/>
  <c r="F103" i="32"/>
  <c r="AS103" i="32" s="1"/>
  <c r="F104" i="24"/>
  <c r="G103" i="91"/>
  <c r="N104" i="24"/>
  <c r="G104" i="92"/>
  <c r="Q105" i="24"/>
  <c r="AA493" i="20"/>
  <c r="AB493" i="20" s="1"/>
  <c r="G109" i="92"/>
  <c r="Q110" i="24"/>
  <c r="F110" i="94"/>
  <c r="F110" i="93"/>
  <c r="F110" i="92"/>
  <c r="AP110" i="92" s="1"/>
  <c r="F110" i="91"/>
  <c r="F110" i="87"/>
  <c r="AQ110" i="87" s="1"/>
  <c r="F110" i="88"/>
  <c r="F110" i="32"/>
  <c r="F111" i="24"/>
  <c r="G110" i="91"/>
  <c r="N111" i="24"/>
  <c r="G111" i="32"/>
  <c r="G112" i="24"/>
  <c r="G111" i="87"/>
  <c r="K112" i="24"/>
  <c r="G111" i="94"/>
  <c r="W112" i="24"/>
  <c r="G112" i="88"/>
  <c r="H113" i="24"/>
  <c r="G112" i="93"/>
  <c r="T113" i="24"/>
  <c r="AA42" i="84"/>
  <c r="AB42" i="84" s="1"/>
  <c r="F114" i="24"/>
  <c r="G114" i="87"/>
  <c r="G113" i="87" s="1"/>
  <c r="K115" i="24"/>
  <c r="G114" i="94"/>
  <c r="W115" i="24"/>
  <c r="AB52" i="84"/>
  <c r="G115" i="92"/>
  <c r="Q116" i="24"/>
  <c r="F116" i="94"/>
  <c r="AR116" i="94" s="1"/>
  <c r="F116" i="93"/>
  <c r="F116" i="92"/>
  <c r="F116" i="91"/>
  <c r="AS116" i="91" s="1"/>
  <c r="F116" i="88"/>
  <c r="F116" i="87"/>
  <c r="F116" i="32"/>
  <c r="F117" i="24"/>
  <c r="G116" i="91"/>
  <c r="N117" i="24"/>
  <c r="G117" i="32"/>
  <c r="G118" i="24"/>
  <c r="G117" i="87"/>
  <c r="K118" i="24"/>
  <c r="G117" i="94"/>
  <c r="W118" i="24"/>
  <c r="G118" i="88"/>
  <c r="H119" i="24"/>
  <c r="G118" i="93"/>
  <c r="T119" i="24"/>
  <c r="AA74" i="84"/>
  <c r="AB74" i="84" s="1"/>
  <c r="G120" i="92"/>
  <c r="G119" i="92" s="1"/>
  <c r="Q121" i="24"/>
  <c r="G121" i="92"/>
  <c r="Q122" i="24"/>
  <c r="F122" i="94"/>
  <c r="F122" i="93"/>
  <c r="F122" i="92"/>
  <c r="F122" i="91"/>
  <c r="F122" i="87"/>
  <c r="F122" i="88"/>
  <c r="F122" i="32"/>
  <c r="F123" i="24"/>
  <c r="G122" i="91"/>
  <c r="N123" i="24"/>
  <c r="G123" i="32"/>
  <c r="G124" i="24"/>
  <c r="G123" i="87"/>
  <c r="K124" i="24"/>
  <c r="G123" i="94"/>
  <c r="W124" i="24"/>
  <c r="G124" i="88"/>
  <c r="H125" i="24"/>
  <c r="G124" i="93"/>
  <c r="T125" i="24"/>
  <c r="AA106" i="84"/>
  <c r="AB106" i="84" s="1"/>
  <c r="F126" i="94"/>
  <c r="F126" i="93"/>
  <c r="F126" i="92"/>
  <c r="F126" i="91"/>
  <c r="F126" i="87"/>
  <c r="F126" i="88"/>
  <c r="F126" i="32"/>
  <c r="F127" i="24"/>
  <c r="G126" i="91"/>
  <c r="N127" i="24"/>
  <c r="G127" i="32"/>
  <c r="G128" i="24"/>
  <c r="G127" i="87"/>
  <c r="K128" i="24"/>
  <c r="G127" i="94"/>
  <c r="W128" i="24"/>
  <c r="G128" i="88"/>
  <c r="H129" i="24"/>
  <c r="G128" i="93"/>
  <c r="T129" i="24"/>
  <c r="AA126" i="84"/>
  <c r="AB126" i="84" s="1"/>
  <c r="G129" i="92"/>
  <c r="Q130" i="24"/>
  <c r="F130" i="94"/>
  <c r="F130" i="93"/>
  <c r="F130" i="92"/>
  <c r="F130" i="91"/>
  <c r="F130" i="87"/>
  <c r="F130" i="88"/>
  <c r="AR130" i="88" s="1"/>
  <c r="F130" i="32"/>
  <c r="AR130" i="32" s="1"/>
  <c r="F131" i="24"/>
  <c r="G130" i="91"/>
  <c r="N131" i="24"/>
  <c r="G132" i="88"/>
  <c r="H133" i="24"/>
  <c r="G132" i="93"/>
  <c r="T133" i="24"/>
  <c r="AA146" i="84"/>
  <c r="AB146" i="84" s="1"/>
  <c r="G133" i="92"/>
  <c r="Q134" i="24"/>
  <c r="F134" i="94"/>
  <c r="F134" i="93"/>
  <c r="F134" i="92"/>
  <c r="AR134" i="92" s="1"/>
  <c r="F134" i="91"/>
  <c r="F134" i="87"/>
  <c r="AQ134" i="87" s="1"/>
  <c r="F134" i="88"/>
  <c r="AR134" i="88" s="1"/>
  <c r="F134" i="32"/>
  <c r="F135" i="24"/>
  <c r="G134" i="91"/>
  <c r="N135" i="24"/>
  <c r="G135" i="32"/>
  <c r="G136" i="24"/>
  <c r="G135" i="87"/>
  <c r="K136" i="24"/>
  <c r="G135" i="94"/>
  <c r="W136" i="24"/>
  <c r="G136" i="88"/>
  <c r="H137" i="24"/>
  <c r="G136" i="93"/>
  <c r="T137" i="24"/>
  <c r="AA170" i="84"/>
  <c r="AB170" i="84" s="1"/>
  <c r="G139" i="92"/>
  <c r="G138" i="92" s="1"/>
  <c r="Q140" i="24"/>
  <c r="Y138" i="24"/>
  <c r="F140" i="94"/>
  <c r="AS140" i="94" s="1"/>
  <c r="F140" i="93"/>
  <c r="F140" i="92"/>
  <c r="F140" i="91"/>
  <c r="F140" i="87"/>
  <c r="F140" i="88"/>
  <c r="F140" i="32"/>
  <c r="F141" i="24"/>
  <c r="G140" i="91"/>
  <c r="N141" i="24"/>
  <c r="G141" i="32"/>
  <c r="G142" i="24"/>
  <c r="G141" i="87"/>
  <c r="K142" i="24"/>
  <c r="G141" i="94"/>
  <c r="W142" i="24"/>
  <c r="G142" i="88"/>
  <c r="H143" i="24"/>
  <c r="G142" i="93"/>
  <c r="T143" i="24"/>
  <c r="AA198" i="84"/>
  <c r="AB198" i="84" s="1"/>
  <c r="G143" i="92"/>
  <c r="Q144" i="24"/>
  <c r="B144" i="94"/>
  <c r="B144" i="93"/>
  <c r="B144" i="92"/>
  <c r="B144" i="91"/>
  <c r="B144" i="87"/>
  <c r="B144" i="88"/>
  <c r="B144" i="32"/>
  <c r="B145" i="24"/>
  <c r="F145" i="94"/>
  <c r="F145" i="93"/>
  <c r="F145" i="92"/>
  <c r="F145" i="91"/>
  <c r="F145" i="87"/>
  <c r="F145" i="88"/>
  <c r="F145" i="32"/>
  <c r="F146" i="24"/>
  <c r="G145" i="91"/>
  <c r="N146" i="24"/>
  <c r="G146" i="32"/>
  <c r="G147" i="24"/>
  <c r="G146" i="87"/>
  <c r="K147" i="24"/>
  <c r="G146" i="94"/>
  <c r="W147" i="24"/>
  <c r="G147" i="88"/>
  <c r="H148" i="24"/>
  <c r="G147" i="93"/>
  <c r="T148" i="24"/>
  <c r="AA224" i="84"/>
  <c r="AB224" i="84" s="1"/>
  <c r="G148" i="92"/>
  <c r="Q149" i="24"/>
  <c r="F149" i="94"/>
  <c r="F149" i="93"/>
  <c r="F149" i="92"/>
  <c r="F149" i="91"/>
  <c r="F149" i="87"/>
  <c r="F149" i="88"/>
  <c r="F149" i="32"/>
  <c r="F150" i="24"/>
  <c r="G149" i="91"/>
  <c r="N150" i="24"/>
  <c r="G151" i="32"/>
  <c r="G152" i="24"/>
  <c r="G151" i="87"/>
  <c r="K152" i="24"/>
  <c r="K151" i="24" s="1"/>
  <c r="G151" i="94"/>
  <c r="W152" i="24"/>
  <c r="G152" i="88"/>
  <c r="H153" i="24"/>
  <c r="G152" i="93"/>
  <c r="T153" i="24"/>
  <c r="AA250" i="84"/>
  <c r="AB250" i="84" s="1"/>
  <c r="G153" i="92"/>
  <c r="Q154" i="24"/>
  <c r="F154" i="94"/>
  <c r="F154" i="93"/>
  <c r="F154" i="92"/>
  <c r="F154" i="91"/>
  <c r="F154" i="87"/>
  <c r="AS154" i="87" s="1"/>
  <c r="F154" i="88"/>
  <c r="AQ154" i="88" s="1"/>
  <c r="F154" i="32"/>
  <c r="F155" i="24"/>
  <c r="G154" i="91"/>
  <c r="N155" i="24"/>
  <c r="G155" i="32"/>
  <c r="G156" i="24"/>
  <c r="G155" i="87"/>
  <c r="K156" i="24"/>
  <c r="G155" i="94"/>
  <c r="W156" i="24"/>
  <c r="G157" i="88"/>
  <c r="H158" i="24"/>
  <c r="G157" i="93"/>
  <c r="T158" i="24"/>
  <c r="AA276" i="84"/>
  <c r="AB276" i="84" s="1"/>
  <c r="G158" i="92"/>
  <c r="Q159" i="24"/>
  <c r="F159" i="94"/>
  <c r="AS159" i="94" s="1"/>
  <c r="AU159" i="94" s="1"/>
  <c r="F159" i="93"/>
  <c r="F159" i="92"/>
  <c r="F159" i="91"/>
  <c r="F159" i="87"/>
  <c r="F159" i="88"/>
  <c r="AS159" i="88" s="1"/>
  <c r="F159" i="32"/>
  <c r="F160" i="24"/>
  <c r="G159" i="91"/>
  <c r="N160" i="24"/>
  <c r="G161" i="24"/>
  <c r="G160" i="32"/>
  <c r="G160" i="87"/>
  <c r="K161" i="24"/>
  <c r="G160" i="94"/>
  <c r="W161" i="24"/>
  <c r="G161" i="88"/>
  <c r="H162" i="24"/>
  <c r="G161" i="93"/>
  <c r="T162" i="24"/>
  <c r="AA300" i="84"/>
  <c r="AB300" i="84" s="1"/>
  <c r="G163" i="92"/>
  <c r="Q164" i="24"/>
  <c r="F164" i="94"/>
  <c r="F164" i="93"/>
  <c r="F164" i="92"/>
  <c r="F164" i="91"/>
  <c r="F164" i="87"/>
  <c r="AS164" i="87" s="1"/>
  <c r="F164" i="88"/>
  <c r="F165" i="24"/>
  <c r="F164" i="32"/>
  <c r="G164" i="91"/>
  <c r="N165" i="24"/>
  <c r="G166" i="24"/>
  <c r="G165" i="32"/>
  <c r="G165" i="87"/>
  <c r="K166" i="24"/>
  <c r="G165" i="94"/>
  <c r="W166" i="24"/>
  <c r="G166" i="88"/>
  <c r="H167" i="24"/>
  <c r="G166" i="93"/>
  <c r="T167" i="24"/>
  <c r="AA326" i="84"/>
  <c r="AB326" i="84" s="1"/>
  <c r="G167" i="92"/>
  <c r="Q168" i="24"/>
  <c r="B169" i="94"/>
  <c r="B169" i="93"/>
  <c r="B169" i="92"/>
  <c r="B169" i="91"/>
  <c r="B169" i="87"/>
  <c r="B169" i="88"/>
  <c r="B169" i="32"/>
  <c r="B170" i="24"/>
  <c r="G170" i="32"/>
  <c r="G171" i="24"/>
  <c r="G170" i="87"/>
  <c r="G169" i="87" s="1"/>
  <c r="K171" i="24"/>
  <c r="G170" i="94"/>
  <c r="W171" i="24"/>
  <c r="G171" i="88"/>
  <c r="H172" i="24"/>
  <c r="G171" i="93"/>
  <c r="T172" i="24"/>
  <c r="AA348" i="84"/>
  <c r="AB348" i="84" s="1"/>
  <c r="G172" i="92"/>
  <c r="Q173" i="24"/>
  <c r="F173" i="94"/>
  <c r="F173" i="93"/>
  <c r="F173" i="92"/>
  <c r="F173" i="91"/>
  <c r="AR173" i="91" s="1"/>
  <c r="F173" i="87"/>
  <c r="F173" i="88"/>
  <c r="F174" i="24"/>
  <c r="F173" i="32"/>
  <c r="G173" i="91"/>
  <c r="N174" i="24"/>
  <c r="G174" i="32"/>
  <c r="G175" i="24"/>
  <c r="G174" i="87"/>
  <c r="K175" i="24"/>
  <c r="G174" i="94"/>
  <c r="W175" i="24"/>
  <c r="G176" i="92"/>
  <c r="G175" i="92" s="1"/>
  <c r="Q177" i="24"/>
  <c r="Q176" i="24" s="1"/>
  <c r="F177" i="94"/>
  <c r="AF177" i="94" s="1"/>
  <c r="F177" i="93"/>
  <c r="F177" i="92"/>
  <c r="AS177" i="92" s="1"/>
  <c r="F177" i="91"/>
  <c r="F177" i="87"/>
  <c r="F177" i="88"/>
  <c r="AQ177" i="88" s="1"/>
  <c r="F177" i="32"/>
  <c r="F178" i="24"/>
  <c r="G177" i="91"/>
  <c r="N178" i="24"/>
  <c r="G178" i="32"/>
  <c r="G179" i="24"/>
  <c r="G178" i="87"/>
  <c r="K179" i="24"/>
  <c r="G178" i="94"/>
  <c r="W179" i="24"/>
  <c r="G179" i="88"/>
  <c r="H180" i="24"/>
  <c r="G179" i="93"/>
  <c r="T180" i="24"/>
  <c r="AA392" i="84"/>
  <c r="AB392" i="84" s="1"/>
  <c r="G180" i="92"/>
  <c r="Q181" i="24"/>
  <c r="B181" i="94"/>
  <c r="B181" i="93"/>
  <c r="B181" i="92"/>
  <c r="B181" i="91"/>
  <c r="B181" i="87"/>
  <c r="B181" i="88"/>
  <c r="B181" i="32"/>
  <c r="B182" i="24"/>
  <c r="G183" i="24"/>
  <c r="G182" i="32"/>
  <c r="G182" i="87"/>
  <c r="K183" i="24"/>
  <c r="K182" i="24" s="1"/>
  <c r="G182" i="94"/>
  <c r="W183" i="24"/>
  <c r="G183" i="88"/>
  <c r="H184" i="24"/>
  <c r="G183" i="93"/>
  <c r="T184" i="24"/>
  <c r="AA412" i="84"/>
  <c r="AB412" i="84" s="1"/>
  <c r="G184" i="92"/>
  <c r="Q185" i="24"/>
  <c r="F185" i="94"/>
  <c r="F185" i="93"/>
  <c r="F185" i="92"/>
  <c r="F185" i="91"/>
  <c r="AP185" i="91" s="1"/>
  <c r="F185" i="87"/>
  <c r="AQ185" i="87" s="1"/>
  <c r="F185" i="88"/>
  <c r="F185" i="32"/>
  <c r="F186" i="24"/>
  <c r="G185" i="91"/>
  <c r="N186" i="24"/>
  <c r="G187" i="24"/>
  <c r="G186" i="32"/>
  <c r="G186" i="87"/>
  <c r="K187" i="24"/>
  <c r="G186" i="94"/>
  <c r="W187" i="24"/>
  <c r="G188" i="92"/>
  <c r="Q189" i="24"/>
  <c r="F189" i="94"/>
  <c r="F189" i="93"/>
  <c r="F189" i="92"/>
  <c r="F189" i="91"/>
  <c r="AQ189" i="91" s="1"/>
  <c r="F189" i="87"/>
  <c r="AQ189" i="87" s="1"/>
  <c r="F189" i="88"/>
  <c r="F189" i="32"/>
  <c r="AR189" i="32" s="1"/>
  <c r="F190" i="24"/>
  <c r="G189" i="91"/>
  <c r="N190" i="24"/>
  <c r="G191" i="24"/>
  <c r="G190" i="32"/>
  <c r="G190" i="87"/>
  <c r="K191" i="24"/>
  <c r="G190" i="94"/>
  <c r="W191" i="24"/>
  <c r="G191" i="88"/>
  <c r="H192" i="24"/>
  <c r="G191" i="93"/>
  <c r="T192" i="24"/>
  <c r="AA456" i="84"/>
  <c r="AB456" i="84" s="1"/>
  <c r="G192" i="92"/>
  <c r="Q193" i="24"/>
  <c r="AA463" i="84"/>
  <c r="AB463" i="84" s="1"/>
  <c r="B193" i="94"/>
  <c r="B193" i="93"/>
  <c r="B193" i="92"/>
  <c r="B193" i="91"/>
  <c r="B193" i="87"/>
  <c r="B193" i="88"/>
  <c r="B193" i="32"/>
  <c r="B194" i="24"/>
  <c r="G194" i="32"/>
  <c r="G195" i="24"/>
  <c r="G194" i="87"/>
  <c r="K195" i="24"/>
  <c r="G194" i="94"/>
  <c r="W195" i="24"/>
  <c r="G195" i="88"/>
  <c r="H196" i="24"/>
  <c r="G195" i="93"/>
  <c r="T196" i="24"/>
  <c r="AA476" i="84"/>
  <c r="AB476" i="84" s="1"/>
  <c r="G196" i="92"/>
  <c r="Q197" i="24"/>
  <c r="AA483" i="84"/>
  <c r="AB483" i="84" s="1"/>
  <c r="F197" i="94"/>
  <c r="F197" i="93"/>
  <c r="AS197" i="93" s="1"/>
  <c r="F197" i="92"/>
  <c r="AS197" i="92" s="1"/>
  <c r="F197" i="91"/>
  <c r="AR197" i="91" s="1"/>
  <c r="F197" i="87"/>
  <c r="AP197" i="87" s="1"/>
  <c r="F197" i="88"/>
  <c r="F198" i="24"/>
  <c r="F197" i="32"/>
  <c r="G197" i="91"/>
  <c r="N198" i="24"/>
  <c r="G198" i="32"/>
  <c r="G199" i="24"/>
  <c r="G198" i="87"/>
  <c r="K199" i="24"/>
  <c r="G198" i="94"/>
  <c r="W199" i="24"/>
  <c r="C199" i="94"/>
  <c r="C199" i="93"/>
  <c r="C199" i="92"/>
  <c r="C199" i="91"/>
  <c r="C199" i="87"/>
  <c r="C199" i="88"/>
  <c r="C199" i="32"/>
  <c r="C200" i="24"/>
  <c r="C13" i="66" s="1"/>
  <c r="B200" i="94"/>
  <c r="B200" i="93"/>
  <c r="B200" i="92"/>
  <c r="B200" i="91"/>
  <c r="B200" i="87"/>
  <c r="B200" i="88"/>
  <c r="B200" i="32"/>
  <c r="B201" i="24"/>
  <c r="G200" i="87"/>
  <c r="K201" i="24"/>
  <c r="Y75" i="17"/>
  <c r="B203" i="94"/>
  <c r="B203" i="93"/>
  <c r="B203" i="92"/>
  <c r="B203" i="91"/>
  <c r="B203" i="87"/>
  <c r="B203" i="88"/>
  <c r="B203" i="32"/>
  <c r="B204" i="94"/>
  <c r="B204" i="93"/>
  <c r="B204" i="92"/>
  <c r="B204" i="91"/>
  <c r="B204" i="87"/>
  <c r="B204" i="88"/>
  <c r="B204" i="32"/>
  <c r="B205" i="94"/>
  <c r="B205" i="93"/>
  <c r="B205" i="92"/>
  <c r="B205" i="91"/>
  <c r="B205" i="87"/>
  <c r="B205" i="88"/>
  <c r="B205" i="32"/>
  <c r="B206" i="94"/>
  <c r="B206" i="93"/>
  <c r="B206" i="92"/>
  <c r="B206" i="91"/>
  <c r="B206" i="87"/>
  <c r="B206" i="88"/>
  <c r="B206" i="32"/>
  <c r="AA25" i="17"/>
  <c r="S26" i="17"/>
  <c r="W26" i="17"/>
  <c r="B211" i="94"/>
  <c r="B211" i="93"/>
  <c r="B211" i="92"/>
  <c r="B211" i="91"/>
  <c r="B211" i="87"/>
  <c r="B211" i="88"/>
  <c r="B211" i="32"/>
  <c r="B202" i="24"/>
  <c r="G211" i="87"/>
  <c r="K202" i="24"/>
  <c r="G211" i="94"/>
  <c r="W202" i="24"/>
  <c r="B212" i="94"/>
  <c r="B212" i="93"/>
  <c r="B212" i="92"/>
  <c r="B212" i="91"/>
  <c r="B212" i="87"/>
  <c r="B212" i="88"/>
  <c r="B212" i="32"/>
  <c r="B213" i="94"/>
  <c r="B213" i="93"/>
  <c r="B213" i="92"/>
  <c r="B213" i="91"/>
  <c r="B213" i="87"/>
  <c r="B213" i="88"/>
  <c r="B213" i="32"/>
  <c r="B216" i="94"/>
  <c r="B216" i="93"/>
  <c r="B216" i="92"/>
  <c r="B216" i="91"/>
  <c r="B216" i="87"/>
  <c r="B216" i="88"/>
  <c r="B216" i="32"/>
  <c r="C220" i="94"/>
  <c r="C220" i="93"/>
  <c r="C220" i="92"/>
  <c r="C220" i="91"/>
  <c r="C220" i="87"/>
  <c r="C220" i="88"/>
  <c r="C220" i="32"/>
  <c r="C221" i="94"/>
  <c r="C221" i="93"/>
  <c r="C221" i="92"/>
  <c r="C221" i="91"/>
  <c r="C221" i="87"/>
  <c r="C221" i="88"/>
  <c r="C221" i="32"/>
  <c r="K40" i="17"/>
  <c r="O40" i="17"/>
  <c r="S40" i="17"/>
  <c r="W40" i="17"/>
  <c r="C222" i="94"/>
  <c r="C222" i="93"/>
  <c r="C222" i="92"/>
  <c r="C222" i="91"/>
  <c r="C222" i="87"/>
  <c r="C222" i="88"/>
  <c r="C222" i="32"/>
  <c r="C203" i="24"/>
  <c r="G223" i="32"/>
  <c r="G204" i="24"/>
  <c r="G223" i="87"/>
  <c r="K204" i="24"/>
  <c r="G223" i="94"/>
  <c r="W204" i="24"/>
  <c r="E224" i="94"/>
  <c r="E224" i="93"/>
  <c r="E224" i="92"/>
  <c r="E224" i="91"/>
  <c r="E224" i="87"/>
  <c r="E224" i="88"/>
  <c r="E224" i="32"/>
  <c r="AA44" i="17"/>
  <c r="D225" i="94"/>
  <c r="D225" i="93"/>
  <c r="D225" i="92"/>
  <c r="D225" i="91"/>
  <c r="D225" i="87"/>
  <c r="D225" i="88"/>
  <c r="D225" i="32"/>
  <c r="B226" i="94"/>
  <c r="B226" i="93"/>
  <c r="B226" i="92"/>
  <c r="B226" i="91"/>
  <c r="B226" i="87"/>
  <c r="B226" i="88"/>
  <c r="B226" i="32"/>
  <c r="B47" i="17"/>
  <c r="G227" i="92"/>
  <c r="Q205" i="24"/>
  <c r="AA49" i="17"/>
  <c r="B51" i="17"/>
  <c r="G231" i="92"/>
  <c r="Q206" i="24"/>
  <c r="C233" i="94"/>
  <c r="C233" i="93"/>
  <c r="C233" i="92"/>
  <c r="C233" i="91"/>
  <c r="C233" i="87"/>
  <c r="C233" i="88"/>
  <c r="C233" i="32"/>
  <c r="C234" i="94"/>
  <c r="C234" i="93"/>
  <c r="C234" i="92"/>
  <c r="C234" i="91"/>
  <c r="C234" i="87"/>
  <c r="C234" i="88"/>
  <c r="C234" i="32"/>
  <c r="B235" i="94"/>
  <c r="B235" i="93"/>
  <c r="B235" i="92"/>
  <c r="B235" i="91"/>
  <c r="B235" i="87"/>
  <c r="B235" i="88"/>
  <c r="B235" i="32"/>
  <c r="B207" i="24"/>
  <c r="G235" i="91"/>
  <c r="N207" i="24"/>
  <c r="B237" i="94"/>
  <c r="B237" i="93"/>
  <c r="B237" i="92"/>
  <c r="B237" i="91"/>
  <c r="B237" i="87"/>
  <c r="B237" i="32"/>
  <c r="B237" i="88"/>
  <c r="B238" i="94"/>
  <c r="B238" i="93"/>
  <c r="B238" i="92"/>
  <c r="B238" i="91"/>
  <c r="B238" i="87"/>
  <c r="B238" i="32"/>
  <c r="B238" i="88"/>
  <c r="G239" i="32"/>
  <c r="G208" i="24"/>
  <c r="G239" i="87"/>
  <c r="K208" i="24"/>
  <c r="G239" i="94"/>
  <c r="W208" i="24"/>
  <c r="B240" i="94"/>
  <c r="B240" i="93"/>
  <c r="B240" i="92"/>
  <c r="B240" i="91"/>
  <c r="B240" i="87"/>
  <c r="B240" i="88"/>
  <c r="B240" i="32"/>
  <c r="B243" i="94"/>
  <c r="B243" i="93"/>
  <c r="B243" i="92"/>
  <c r="B243" i="91"/>
  <c r="B243" i="87"/>
  <c r="B243" i="32"/>
  <c r="B243" i="88"/>
  <c r="B209" i="24"/>
  <c r="G243" i="91"/>
  <c r="N209" i="24"/>
  <c r="B245" i="94"/>
  <c r="B245" i="93"/>
  <c r="B245" i="92"/>
  <c r="B245" i="91"/>
  <c r="B245" i="87"/>
  <c r="B245" i="88"/>
  <c r="B245" i="32"/>
  <c r="B67" i="17"/>
  <c r="G247" i="92"/>
  <c r="Q210" i="24"/>
  <c r="AA70" i="17"/>
  <c r="N71" i="17"/>
  <c r="V71" i="17"/>
  <c r="Z71" i="17"/>
  <c r="I213" i="24"/>
  <c r="J96" i="17"/>
  <c r="J103" i="17" s="1"/>
  <c r="M213" i="24"/>
  <c r="M217" i="24" s="1"/>
  <c r="N96" i="17"/>
  <c r="N103" i="17" s="1"/>
  <c r="Q213" i="24"/>
  <c r="G253" i="92"/>
  <c r="R96" i="17"/>
  <c r="R103" i="17" s="1"/>
  <c r="U213" i="24"/>
  <c r="V96" i="17"/>
  <c r="V103" i="17" s="1"/>
  <c r="Y213" i="24"/>
  <c r="Z96" i="17"/>
  <c r="Z103" i="17" s="1"/>
  <c r="E254" i="94"/>
  <c r="E254" i="93"/>
  <c r="E254" i="92"/>
  <c r="E254" i="91"/>
  <c r="E254" i="87"/>
  <c r="E254" i="88"/>
  <c r="E254" i="32"/>
  <c r="E214" i="24"/>
  <c r="K214" i="24"/>
  <c r="G254" i="87"/>
  <c r="W214" i="24"/>
  <c r="G254" i="94"/>
  <c r="K215" i="24"/>
  <c r="G255" i="87"/>
  <c r="W215" i="24"/>
  <c r="G255" i="94"/>
  <c r="K216" i="24"/>
  <c r="G256" i="87"/>
  <c r="O217" i="24"/>
  <c r="S217" i="24"/>
  <c r="W216" i="24"/>
  <c r="W217" i="24" s="1"/>
  <c r="G256" i="94"/>
  <c r="K96" i="17"/>
  <c r="K103" i="17" s="1"/>
  <c r="P96" i="17"/>
  <c r="P103" i="17" s="1"/>
  <c r="B11" i="94"/>
  <c r="B11" i="93"/>
  <c r="B11" i="92"/>
  <c r="B11" i="91"/>
  <c r="B11" i="87"/>
  <c r="B11" i="88"/>
  <c r="B11" i="32"/>
  <c r="B12" i="24"/>
  <c r="M14" i="20"/>
  <c r="Q14" i="20"/>
  <c r="Y14" i="20"/>
  <c r="J14" i="24"/>
  <c r="R14" i="24"/>
  <c r="V14" i="24"/>
  <c r="AB21" i="20"/>
  <c r="AA38" i="20"/>
  <c r="AB38" i="20" s="1"/>
  <c r="M46" i="20"/>
  <c r="Q46" i="20"/>
  <c r="Y46" i="20"/>
  <c r="J20" i="24"/>
  <c r="R20" i="24"/>
  <c r="V20" i="24"/>
  <c r="G48" i="20"/>
  <c r="AA52" i="20"/>
  <c r="AB52" i="20" s="1"/>
  <c r="AA64" i="20"/>
  <c r="AB64" i="20" s="1"/>
  <c r="G23" i="32"/>
  <c r="G24" i="24"/>
  <c r="X66" i="20"/>
  <c r="K78" i="20"/>
  <c r="S78" i="20"/>
  <c r="W78" i="20"/>
  <c r="J26" i="24"/>
  <c r="R26" i="24"/>
  <c r="V26" i="24"/>
  <c r="AA84" i="20"/>
  <c r="AB84" i="20" s="1"/>
  <c r="AA96" i="20"/>
  <c r="AB96" i="20" s="1"/>
  <c r="G29" i="32"/>
  <c r="G30" i="24"/>
  <c r="X98" i="20"/>
  <c r="K110" i="20"/>
  <c r="S110" i="20"/>
  <c r="W110" i="20"/>
  <c r="L32" i="24"/>
  <c r="P32" i="24"/>
  <c r="X32" i="24"/>
  <c r="AA140" i="20"/>
  <c r="AB140" i="20" s="1"/>
  <c r="I142" i="20"/>
  <c r="M142" i="20"/>
  <c r="Q142" i="20"/>
  <c r="Y142" i="20"/>
  <c r="I38" i="24"/>
  <c r="M38" i="24"/>
  <c r="M13" i="24" s="1"/>
  <c r="U38" i="24"/>
  <c r="Y38" i="24"/>
  <c r="X150" i="20"/>
  <c r="G150" i="20"/>
  <c r="X156" i="20"/>
  <c r="AA166" i="20"/>
  <c r="AB166" i="20" s="1"/>
  <c r="G42" i="32"/>
  <c r="G43" i="24"/>
  <c r="X168" i="20"/>
  <c r="B44" i="94"/>
  <c r="B44" i="93"/>
  <c r="B44" i="92"/>
  <c r="B44" i="91"/>
  <c r="B44" i="88"/>
  <c r="B44" i="87"/>
  <c r="B44" i="32"/>
  <c r="B45" i="24"/>
  <c r="N176" i="20"/>
  <c r="V176" i="20"/>
  <c r="Z176" i="20"/>
  <c r="Z336" i="20" s="1"/>
  <c r="M45" i="24"/>
  <c r="U45" i="24"/>
  <c r="Y45" i="24"/>
  <c r="AA180" i="20"/>
  <c r="AB180" i="20" s="1"/>
  <c r="AA187" i="20"/>
  <c r="I190" i="20"/>
  <c r="H48" i="24" s="1"/>
  <c r="AA194" i="20"/>
  <c r="AA206" i="20"/>
  <c r="AB206" i="20" s="1"/>
  <c r="I208" i="20"/>
  <c r="M208" i="20"/>
  <c r="Q208" i="20"/>
  <c r="Y208" i="20"/>
  <c r="I51" i="24"/>
  <c r="M51" i="24"/>
  <c r="U51" i="24"/>
  <c r="Y51" i="24"/>
  <c r="AA220" i="20"/>
  <c r="AB220" i="20" s="1"/>
  <c r="G53" i="32"/>
  <c r="G54" i="24"/>
  <c r="X222" i="20"/>
  <c r="B56" i="94"/>
  <c r="B56" i="93"/>
  <c r="B56" i="92"/>
  <c r="B56" i="91"/>
  <c r="B56" i="88"/>
  <c r="B56" i="87"/>
  <c r="B56" i="32"/>
  <c r="B57" i="24"/>
  <c r="L240" i="20"/>
  <c r="P240" i="20"/>
  <c r="T240" i="20"/>
  <c r="L57" i="24"/>
  <c r="L44" i="24" s="1"/>
  <c r="P57" i="24"/>
  <c r="P44" i="24" s="1"/>
  <c r="X57" i="24"/>
  <c r="X44" i="24" s="1"/>
  <c r="AA258" i="20"/>
  <c r="AB258" i="20" s="1"/>
  <c r="G60" i="32"/>
  <c r="G61" i="24"/>
  <c r="X260" i="20"/>
  <c r="J272" i="20"/>
  <c r="N272" i="20"/>
  <c r="V272" i="20"/>
  <c r="Z272" i="20"/>
  <c r="L63" i="24"/>
  <c r="P63" i="24"/>
  <c r="X63" i="24"/>
  <c r="J63" i="24"/>
  <c r="AA284" i="20"/>
  <c r="AB284" i="20" s="1"/>
  <c r="G65" i="32"/>
  <c r="G66" i="24"/>
  <c r="X286" i="20"/>
  <c r="B68" i="94"/>
  <c r="B68" i="93"/>
  <c r="B68" i="92"/>
  <c r="B68" i="91"/>
  <c r="B68" i="87"/>
  <c r="B68" i="88"/>
  <c r="B68" i="32"/>
  <c r="B69" i="24"/>
  <c r="J304" i="20"/>
  <c r="N304" i="20"/>
  <c r="R304" i="20"/>
  <c r="V304" i="20"/>
  <c r="Z304" i="20"/>
  <c r="J69" i="24"/>
  <c r="R69" i="24"/>
  <c r="V69" i="24"/>
  <c r="AA310" i="20"/>
  <c r="AB310" i="20" s="1"/>
  <c r="G70" i="32"/>
  <c r="G71" i="24"/>
  <c r="X312" i="20"/>
  <c r="AA334" i="20"/>
  <c r="AB334" i="20" s="1"/>
  <c r="B75" i="94"/>
  <c r="B75" i="93"/>
  <c r="B75" i="92"/>
  <c r="B75" i="91"/>
  <c r="B75" i="88"/>
  <c r="B75" i="87"/>
  <c r="B75" i="32"/>
  <c r="B76" i="24"/>
  <c r="J338" i="20"/>
  <c r="N338" i="20"/>
  <c r="N498" i="20" s="1"/>
  <c r="V338" i="20"/>
  <c r="Z338" i="20"/>
  <c r="G76" i="32"/>
  <c r="G77" i="24"/>
  <c r="O76" i="24"/>
  <c r="S76" i="24"/>
  <c r="X340" i="20"/>
  <c r="AA362" i="20"/>
  <c r="AB362" i="20" s="1"/>
  <c r="G80" i="32"/>
  <c r="G81" i="24"/>
  <c r="X364" i="20"/>
  <c r="P370" i="20"/>
  <c r="T370" i="20"/>
  <c r="I82" i="24"/>
  <c r="M82" i="24"/>
  <c r="U82" i="24"/>
  <c r="Y82" i="24"/>
  <c r="AA382" i="20"/>
  <c r="AB382" i="20" s="1"/>
  <c r="G84" i="32"/>
  <c r="G85" i="24"/>
  <c r="X384" i="20"/>
  <c r="B87" i="94"/>
  <c r="B87" i="93"/>
  <c r="B87" i="92"/>
  <c r="B87" i="91"/>
  <c r="B87" i="87"/>
  <c r="B87" i="88"/>
  <c r="B87" i="32"/>
  <c r="B88" i="24"/>
  <c r="J402" i="20"/>
  <c r="N402" i="20"/>
  <c r="V402" i="20"/>
  <c r="Z402" i="20"/>
  <c r="G88" i="32"/>
  <c r="G89" i="24"/>
  <c r="O88" i="24"/>
  <c r="S88" i="24"/>
  <c r="S75" i="24" s="1"/>
  <c r="X404" i="20"/>
  <c r="AA426" i="20"/>
  <c r="AB426" i="20" s="1"/>
  <c r="G92" i="32"/>
  <c r="G93" i="24"/>
  <c r="X428" i="20"/>
  <c r="P434" i="20"/>
  <c r="T434" i="20"/>
  <c r="I94" i="24"/>
  <c r="M94" i="24"/>
  <c r="U94" i="24"/>
  <c r="Y94" i="24"/>
  <c r="AA446" i="20"/>
  <c r="AB446" i="20" s="1"/>
  <c r="G96" i="32"/>
  <c r="G97" i="24"/>
  <c r="X448" i="20"/>
  <c r="B99" i="94"/>
  <c r="B99" i="93"/>
  <c r="B99" i="92"/>
  <c r="B99" i="91"/>
  <c r="B99" i="87"/>
  <c r="B99" i="88"/>
  <c r="B99" i="32"/>
  <c r="B100" i="24"/>
  <c r="K466" i="20"/>
  <c r="S466" i="20"/>
  <c r="W466" i="20"/>
  <c r="J100" i="24"/>
  <c r="R100" i="24"/>
  <c r="V100" i="24"/>
  <c r="AA472" i="20"/>
  <c r="AB472" i="20" s="1"/>
  <c r="AA483" i="20"/>
  <c r="AB483" i="20" s="1"/>
  <c r="AA494" i="20"/>
  <c r="AB494" i="20" s="1"/>
  <c r="B107" i="94"/>
  <c r="B107" i="93"/>
  <c r="B107" i="92"/>
  <c r="B107" i="91"/>
  <c r="B107" i="87"/>
  <c r="B107" i="88"/>
  <c r="B107" i="32"/>
  <c r="B108" i="24"/>
  <c r="T14" i="84"/>
  <c r="L108" i="24"/>
  <c r="S14" i="84"/>
  <c r="X108" i="24"/>
  <c r="L16" i="84"/>
  <c r="X16" i="84"/>
  <c r="G22" i="84"/>
  <c r="AA26" i="84"/>
  <c r="AB26" i="84" s="1"/>
  <c r="G110" i="32"/>
  <c r="G111" i="24"/>
  <c r="X28" i="84"/>
  <c r="B113" i="94"/>
  <c r="B113" i="93"/>
  <c r="B113" i="92"/>
  <c r="B113" i="91"/>
  <c r="B113" i="88"/>
  <c r="B113" i="87"/>
  <c r="B113" i="32"/>
  <c r="B114" i="24"/>
  <c r="L46" i="84"/>
  <c r="P46" i="84"/>
  <c r="T46" i="84"/>
  <c r="L114" i="24"/>
  <c r="P114" i="24"/>
  <c r="X114" i="24"/>
  <c r="AA51" i="84"/>
  <c r="AB51" i="84" s="1"/>
  <c r="AA58" i="84"/>
  <c r="AB58" i="84" s="1"/>
  <c r="G116" i="32"/>
  <c r="G117" i="24"/>
  <c r="X60" i="84"/>
  <c r="B119" i="94"/>
  <c r="B119" i="93"/>
  <c r="B119" i="92"/>
  <c r="B119" i="91"/>
  <c r="B119" i="88"/>
  <c r="B119" i="87"/>
  <c r="B119" i="32"/>
  <c r="B120" i="24"/>
  <c r="P78" i="84"/>
  <c r="T78" i="84"/>
  <c r="Z78" i="84"/>
  <c r="J120" i="24"/>
  <c r="R120" i="24"/>
  <c r="V120" i="24"/>
  <c r="AA82" i="84"/>
  <c r="AB82" i="84" s="1"/>
  <c r="AA90" i="84"/>
  <c r="AB90" i="84" s="1"/>
  <c r="G122" i="32"/>
  <c r="G123" i="24"/>
  <c r="X92" i="84"/>
  <c r="B125" i="94"/>
  <c r="B125" i="93"/>
  <c r="B125" i="92"/>
  <c r="B125" i="91"/>
  <c r="B125" i="87"/>
  <c r="B125" i="88"/>
  <c r="B125" i="32"/>
  <c r="B126" i="24"/>
  <c r="J110" i="84"/>
  <c r="N110" i="84"/>
  <c r="V110" i="84"/>
  <c r="Z110" i="84"/>
  <c r="G126" i="32"/>
  <c r="G127" i="24"/>
  <c r="O126" i="24"/>
  <c r="S126" i="24"/>
  <c r="X112" i="84"/>
  <c r="AA134" i="84"/>
  <c r="AB134" i="84" s="1"/>
  <c r="G130" i="32"/>
  <c r="G131" i="24"/>
  <c r="X136" i="84"/>
  <c r="H142" i="84"/>
  <c r="P142" i="84"/>
  <c r="T142" i="84"/>
  <c r="I132" i="24"/>
  <c r="M132" i="24"/>
  <c r="U132" i="24"/>
  <c r="Y132" i="24"/>
  <c r="AA154" i="84"/>
  <c r="AB154" i="84" s="1"/>
  <c r="G134" i="32"/>
  <c r="G135" i="24"/>
  <c r="X156" i="84"/>
  <c r="B138" i="94"/>
  <c r="B138" i="93"/>
  <c r="B138" i="92"/>
  <c r="B138" i="91"/>
  <c r="B138" i="87"/>
  <c r="B138" i="88"/>
  <c r="B138" i="32"/>
  <c r="B139" i="24"/>
  <c r="J176" i="84"/>
  <c r="N176" i="84"/>
  <c r="R176" i="84"/>
  <c r="V176" i="84"/>
  <c r="Z176" i="84"/>
  <c r="J139" i="24"/>
  <c r="R139" i="24"/>
  <c r="V139" i="24"/>
  <c r="AA182" i="84"/>
  <c r="AB182" i="84" s="1"/>
  <c r="G140" i="32"/>
  <c r="G141" i="24"/>
  <c r="X184" i="84"/>
  <c r="AA206" i="84"/>
  <c r="AB206" i="84" s="1"/>
  <c r="G208" i="84"/>
  <c r="K208" i="84"/>
  <c r="S208" i="84"/>
  <c r="W208" i="84"/>
  <c r="G145" i="32"/>
  <c r="G146" i="24"/>
  <c r="O145" i="24"/>
  <c r="S145" i="24"/>
  <c r="X210" i="84"/>
  <c r="AA232" i="84"/>
  <c r="AB232" i="84" s="1"/>
  <c r="G149" i="32"/>
  <c r="G150" i="24"/>
  <c r="X234" i="84"/>
  <c r="H240" i="84"/>
  <c r="L240" i="84"/>
  <c r="P240" i="84"/>
  <c r="T240" i="84"/>
  <c r="L151" i="24"/>
  <c r="P151" i="24"/>
  <c r="X151" i="24"/>
  <c r="AA258" i="84"/>
  <c r="AB258" i="84" s="1"/>
  <c r="G154" i="32"/>
  <c r="G155" i="24"/>
  <c r="X260" i="84"/>
  <c r="X240" i="84" s="1"/>
  <c r="I272" i="84"/>
  <c r="M272" i="84"/>
  <c r="Q272" i="84"/>
  <c r="Q336" i="84" s="1"/>
  <c r="Y272" i="84"/>
  <c r="I157" i="24"/>
  <c r="M157" i="24"/>
  <c r="M138" i="24" s="1"/>
  <c r="U157" i="24"/>
  <c r="U138" i="24" s="1"/>
  <c r="Y157" i="24"/>
  <c r="AA284" i="84"/>
  <c r="AB284" i="84" s="1"/>
  <c r="G159" i="32"/>
  <c r="G160" i="24"/>
  <c r="X286" i="84"/>
  <c r="J304" i="84"/>
  <c r="N304" i="84"/>
  <c r="R304" i="84"/>
  <c r="V304" i="84"/>
  <c r="Z304" i="84"/>
  <c r="J163" i="24"/>
  <c r="R163" i="24"/>
  <c r="V163" i="24"/>
  <c r="AA310" i="84"/>
  <c r="AB310" i="84" s="1"/>
  <c r="G164" i="32"/>
  <c r="G165" i="24"/>
  <c r="X312" i="84"/>
  <c r="AA334" i="84"/>
  <c r="AB334" i="84" s="1"/>
  <c r="K338" i="84"/>
  <c r="K498" i="84" s="1"/>
  <c r="S338" i="84"/>
  <c r="W338" i="84"/>
  <c r="L170" i="24"/>
  <c r="P170" i="24"/>
  <c r="P169" i="24" s="1"/>
  <c r="X170" i="24"/>
  <c r="AA356" i="84"/>
  <c r="AB356" i="84" s="1"/>
  <c r="G174" i="24"/>
  <c r="G173" i="32"/>
  <c r="X358" i="84"/>
  <c r="M370" i="84"/>
  <c r="Q370" i="84"/>
  <c r="Y370" i="84"/>
  <c r="J176" i="24"/>
  <c r="R176" i="24"/>
  <c r="V176" i="24"/>
  <c r="V169" i="24" s="1"/>
  <c r="AA376" i="84"/>
  <c r="AB376" i="84" s="1"/>
  <c r="G177" i="32"/>
  <c r="G178" i="24"/>
  <c r="X378" i="84"/>
  <c r="AA400" i="84"/>
  <c r="AB400" i="84" s="1"/>
  <c r="K402" i="84"/>
  <c r="S402" i="84"/>
  <c r="W402" i="84"/>
  <c r="L182" i="24"/>
  <c r="P182" i="24"/>
  <c r="X182" i="24"/>
  <c r="AA420" i="84"/>
  <c r="AB420" i="84" s="1"/>
  <c r="G186" i="24"/>
  <c r="G185" i="32"/>
  <c r="X422" i="84"/>
  <c r="J188" i="24"/>
  <c r="J169" i="24" s="1"/>
  <c r="R188" i="24"/>
  <c r="V188" i="24"/>
  <c r="AA440" i="84"/>
  <c r="AB440" i="84" s="1"/>
  <c r="G189" i="32"/>
  <c r="G190" i="24"/>
  <c r="X442" i="84"/>
  <c r="AA464" i="84"/>
  <c r="AB464" i="84" s="1"/>
  <c r="G466" i="84"/>
  <c r="L194" i="24"/>
  <c r="P194" i="24"/>
  <c r="X194" i="24"/>
  <c r="AA484" i="84"/>
  <c r="AB484" i="84" s="1"/>
  <c r="G198" i="24"/>
  <c r="G197" i="32"/>
  <c r="X486" i="84"/>
  <c r="U15" i="17"/>
  <c r="B202" i="94"/>
  <c r="B202" i="93"/>
  <c r="B202" i="92"/>
  <c r="B202" i="91"/>
  <c r="B202" i="87"/>
  <c r="B202" i="88"/>
  <c r="B202" i="32"/>
  <c r="AA21" i="17"/>
  <c r="AA22" i="17"/>
  <c r="AB22" i="17" s="1"/>
  <c r="AA23" i="17"/>
  <c r="AA24" i="17"/>
  <c r="L26" i="17"/>
  <c r="L75" i="17" s="1"/>
  <c r="G29" i="66" s="1"/>
  <c r="P26" i="17"/>
  <c r="P75" i="17" s="1"/>
  <c r="T26" i="17"/>
  <c r="G211" i="32"/>
  <c r="G202" i="24"/>
  <c r="U29" i="17"/>
  <c r="B215" i="94"/>
  <c r="B215" i="93"/>
  <c r="B215" i="92"/>
  <c r="B215" i="91"/>
  <c r="B215" i="87"/>
  <c r="B215" i="88"/>
  <c r="B215" i="32"/>
  <c r="AA33" i="17"/>
  <c r="B218" i="94"/>
  <c r="B218" i="93"/>
  <c r="B218" i="92"/>
  <c r="B218" i="91"/>
  <c r="B218" i="87"/>
  <c r="B218" i="88"/>
  <c r="B218" i="32"/>
  <c r="B219" i="94"/>
  <c r="B219" i="93"/>
  <c r="B219" i="92"/>
  <c r="B219" i="91"/>
  <c r="B219" i="87"/>
  <c r="B219" i="88"/>
  <c r="B219" i="32"/>
  <c r="B220" i="94"/>
  <c r="B220" i="93"/>
  <c r="B220" i="92"/>
  <c r="B220" i="91"/>
  <c r="B220" i="87"/>
  <c r="B220" i="88"/>
  <c r="B220" i="32"/>
  <c r="B221" i="94"/>
  <c r="B221" i="93"/>
  <c r="B221" i="92"/>
  <c r="B221" i="91"/>
  <c r="B221" i="87"/>
  <c r="B221" i="88"/>
  <c r="B221" i="32"/>
  <c r="L40" i="17"/>
  <c r="P40" i="17"/>
  <c r="T40" i="17"/>
  <c r="X40" i="17"/>
  <c r="B43" i="17"/>
  <c r="G223" i="88"/>
  <c r="H204" i="24"/>
  <c r="G223" i="93"/>
  <c r="T204" i="24"/>
  <c r="C224" i="94"/>
  <c r="C224" i="93"/>
  <c r="C224" i="92"/>
  <c r="C224" i="91"/>
  <c r="C224" i="87"/>
  <c r="C224" i="88"/>
  <c r="C224" i="32"/>
  <c r="G44" i="17"/>
  <c r="E225" i="94"/>
  <c r="E225" i="93"/>
  <c r="E225" i="92"/>
  <c r="E225" i="91"/>
  <c r="E225" i="87"/>
  <c r="E225" i="88"/>
  <c r="E225" i="32"/>
  <c r="AA45" i="17"/>
  <c r="AB45" i="17" s="1"/>
  <c r="D226" i="94"/>
  <c r="D226" i="93"/>
  <c r="D226" i="92"/>
  <c r="D226" i="91"/>
  <c r="D226" i="87"/>
  <c r="D226" i="88"/>
  <c r="D226" i="32"/>
  <c r="B227" i="94"/>
  <c r="B227" i="93"/>
  <c r="B227" i="92"/>
  <c r="B227" i="91"/>
  <c r="B227" i="87"/>
  <c r="B227" i="88"/>
  <c r="B227" i="32"/>
  <c r="B205" i="24"/>
  <c r="G227" i="91"/>
  <c r="N205" i="24"/>
  <c r="AA48" i="17"/>
  <c r="AB48" i="17" s="1"/>
  <c r="B231" i="94"/>
  <c r="B231" i="93"/>
  <c r="B231" i="92"/>
  <c r="B231" i="91"/>
  <c r="B231" i="87"/>
  <c r="B231" i="88"/>
  <c r="B231" i="32"/>
  <c r="B206" i="24"/>
  <c r="O51" i="17"/>
  <c r="B233" i="94"/>
  <c r="B233" i="93"/>
  <c r="B233" i="92"/>
  <c r="B233" i="91"/>
  <c r="B233" i="87"/>
  <c r="B233" i="88"/>
  <c r="B233" i="32"/>
  <c r="B234" i="94"/>
  <c r="B234" i="93"/>
  <c r="B234" i="92"/>
  <c r="B234" i="91"/>
  <c r="B234" i="87"/>
  <c r="B234" i="88"/>
  <c r="B234" i="32"/>
  <c r="G235" i="32"/>
  <c r="G207" i="24"/>
  <c r="G235" i="87"/>
  <c r="K207" i="24"/>
  <c r="X55" i="17"/>
  <c r="B236" i="94"/>
  <c r="B236" i="93"/>
  <c r="B236" i="92"/>
  <c r="B236" i="91"/>
  <c r="B236" i="87"/>
  <c r="B236" i="88"/>
  <c r="B236" i="32"/>
  <c r="D237" i="94"/>
  <c r="D237" i="93"/>
  <c r="D237" i="92"/>
  <c r="D237" i="91"/>
  <c r="D237" i="87"/>
  <c r="D237" i="88"/>
  <c r="D237" i="32"/>
  <c r="D238" i="94"/>
  <c r="D238" i="93"/>
  <c r="D238" i="92"/>
  <c r="D238" i="91"/>
  <c r="D238" i="87"/>
  <c r="D238" i="88"/>
  <c r="D238" i="32"/>
  <c r="AA58" i="17"/>
  <c r="I59" i="17"/>
  <c r="G239" i="88" s="1"/>
  <c r="U59" i="17"/>
  <c r="AA62" i="17"/>
  <c r="G243" i="32"/>
  <c r="G209" i="24"/>
  <c r="G243" i="87"/>
  <c r="K209" i="24"/>
  <c r="G243" i="94"/>
  <c r="W209" i="24"/>
  <c r="B244" i="94"/>
  <c r="B244" i="93"/>
  <c r="B244" i="92"/>
  <c r="B244" i="91"/>
  <c r="B244" i="87"/>
  <c r="B244" i="32"/>
  <c r="B244" i="88"/>
  <c r="B247" i="94"/>
  <c r="B247" i="93"/>
  <c r="B247" i="92"/>
  <c r="B247" i="91"/>
  <c r="B247" i="87"/>
  <c r="B247" i="88"/>
  <c r="B247" i="32"/>
  <c r="B210" i="24"/>
  <c r="G247" i="91"/>
  <c r="N210" i="24"/>
  <c r="AA68" i="17"/>
  <c r="AA69" i="17"/>
  <c r="K71" i="17"/>
  <c r="S71" i="17"/>
  <c r="W71" i="17"/>
  <c r="D253" i="94"/>
  <c r="D253" i="93"/>
  <c r="D253" i="92"/>
  <c r="D253" i="91"/>
  <c r="D253" i="87"/>
  <c r="D253" i="88"/>
  <c r="D253" i="32"/>
  <c r="D213" i="24"/>
  <c r="J217" i="24"/>
  <c r="N213" i="24"/>
  <c r="G253" i="91"/>
  <c r="R213" i="24"/>
  <c r="R217" i="24" s="1"/>
  <c r="S96" i="17"/>
  <c r="S103" i="17" s="1"/>
  <c r="V213" i="24"/>
  <c r="V217" i="24" s="1"/>
  <c r="W96" i="17"/>
  <c r="W103" i="17" s="1"/>
  <c r="D84" i="17"/>
  <c r="G254" i="88"/>
  <c r="H214" i="24"/>
  <c r="T214" i="24"/>
  <c r="G254" i="93"/>
  <c r="G255" i="88"/>
  <c r="H215" i="24"/>
  <c r="T215" i="24"/>
  <c r="G255" i="93"/>
  <c r="G256" i="88"/>
  <c r="H216" i="24"/>
  <c r="T216" i="24"/>
  <c r="G256" i="93"/>
  <c r="Q96" i="17"/>
  <c r="Q103" i="17" s="1"/>
  <c r="Y96" i="17"/>
  <c r="Y103" i="17" s="1"/>
  <c r="N14" i="20"/>
  <c r="R14" i="20"/>
  <c r="V14" i="20"/>
  <c r="Z14" i="20"/>
  <c r="O14" i="24"/>
  <c r="S14" i="24"/>
  <c r="X16" i="20"/>
  <c r="U22" i="20"/>
  <c r="U28" i="20"/>
  <c r="G34" i="20"/>
  <c r="F17" i="91" s="1"/>
  <c r="G18" i="92"/>
  <c r="Q19" i="24"/>
  <c r="AB42" i="20"/>
  <c r="AB43" i="20"/>
  <c r="J46" i="20"/>
  <c r="N46" i="20"/>
  <c r="R46" i="20"/>
  <c r="V46" i="20"/>
  <c r="Z46" i="20"/>
  <c r="O20" i="24"/>
  <c r="S20" i="24"/>
  <c r="G54" i="20"/>
  <c r="G22" i="32"/>
  <c r="G23" i="24"/>
  <c r="U66" i="20"/>
  <c r="B25" i="94"/>
  <c r="B25" i="93"/>
  <c r="B25" i="92"/>
  <c r="B25" i="91"/>
  <c r="B25" i="87"/>
  <c r="B25" i="88"/>
  <c r="B25" i="32"/>
  <c r="B26" i="24"/>
  <c r="P78" i="20"/>
  <c r="P174" i="20" s="1"/>
  <c r="T78" i="20"/>
  <c r="T174" i="20" s="1"/>
  <c r="G26" i="32"/>
  <c r="G27" i="24"/>
  <c r="O26" i="24"/>
  <c r="S26" i="24"/>
  <c r="G86" i="20"/>
  <c r="G28" i="32"/>
  <c r="G29" i="24"/>
  <c r="U98" i="20"/>
  <c r="B31" i="94"/>
  <c r="B31" i="93"/>
  <c r="B31" i="92"/>
  <c r="B31" i="91"/>
  <c r="B31" i="88"/>
  <c r="B31" i="87"/>
  <c r="B31" i="32"/>
  <c r="B32" i="24"/>
  <c r="L110" i="20"/>
  <c r="P110" i="20"/>
  <c r="T110" i="20"/>
  <c r="I32" i="24"/>
  <c r="I13" i="24" s="1"/>
  <c r="M32" i="24"/>
  <c r="U32" i="24"/>
  <c r="Y32" i="24"/>
  <c r="U118" i="20"/>
  <c r="G36" i="32"/>
  <c r="G37" i="24"/>
  <c r="J142" i="20"/>
  <c r="N142" i="20"/>
  <c r="V142" i="20"/>
  <c r="Z142" i="20"/>
  <c r="J38" i="24"/>
  <c r="R38" i="24"/>
  <c r="V38" i="24"/>
  <c r="U150" i="20"/>
  <c r="U156" i="20"/>
  <c r="G41" i="32"/>
  <c r="G42" i="24"/>
  <c r="U168" i="20"/>
  <c r="J176" i="20"/>
  <c r="R44" i="24"/>
  <c r="AA186" i="20"/>
  <c r="AA193" i="20"/>
  <c r="G49" i="32"/>
  <c r="G50" i="24"/>
  <c r="J208" i="20"/>
  <c r="N208" i="20"/>
  <c r="V208" i="20"/>
  <c r="Z208" i="20"/>
  <c r="J51" i="24"/>
  <c r="R51" i="24"/>
  <c r="V51" i="24"/>
  <c r="V44" i="24" s="1"/>
  <c r="G210" i="20"/>
  <c r="G52" i="32"/>
  <c r="G53" i="24"/>
  <c r="U222" i="20"/>
  <c r="M240" i="20"/>
  <c r="M336" i="20" s="1"/>
  <c r="Q240" i="20"/>
  <c r="Y240" i="20"/>
  <c r="I57" i="24"/>
  <c r="M57" i="24"/>
  <c r="U57" i="24"/>
  <c r="Y57" i="24"/>
  <c r="G59" i="32"/>
  <c r="G60" i="24"/>
  <c r="U260" i="20"/>
  <c r="B62" i="94"/>
  <c r="B62" i="93"/>
  <c r="B62" i="92"/>
  <c r="B62" i="91"/>
  <c r="B62" i="87"/>
  <c r="B62" i="88"/>
  <c r="B62" i="32"/>
  <c r="B63" i="24"/>
  <c r="K272" i="20"/>
  <c r="S272" i="20"/>
  <c r="W272" i="20"/>
  <c r="M63" i="24"/>
  <c r="U63" i="24"/>
  <c r="Y63" i="24"/>
  <c r="G64" i="32"/>
  <c r="G65" i="24"/>
  <c r="AA281" i="20"/>
  <c r="U286" i="20"/>
  <c r="K304" i="20"/>
  <c r="K336" i="20" s="1"/>
  <c r="S304" i="20"/>
  <c r="W304" i="20"/>
  <c r="G69" i="32"/>
  <c r="G68" i="32" s="1"/>
  <c r="G70" i="24"/>
  <c r="O69" i="24"/>
  <c r="S69" i="24"/>
  <c r="U312" i="20"/>
  <c r="G73" i="32"/>
  <c r="G74" i="24"/>
  <c r="G338" i="20"/>
  <c r="K338" i="20"/>
  <c r="K498" i="20" s="1"/>
  <c r="O338" i="20"/>
  <c r="S338" i="20"/>
  <c r="W338" i="20"/>
  <c r="L76" i="24"/>
  <c r="L75" i="24" s="1"/>
  <c r="P76" i="24"/>
  <c r="U340" i="20"/>
  <c r="X76" i="24"/>
  <c r="G79" i="32"/>
  <c r="G80" i="24"/>
  <c r="U364" i="20"/>
  <c r="I370" i="20"/>
  <c r="M370" i="20"/>
  <c r="M498" i="20" s="1"/>
  <c r="Q370" i="20"/>
  <c r="Y370" i="20"/>
  <c r="Y498" i="20" s="1"/>
  <c r="J82" i="24"/>
  <c r="J75" i="24" s="1"/>
  <c r="R82" i="24"/>
  <c r="R75" i="24" s="1"/>
  <c r="V82" i="24"/>
  <c r="G83" i="32"/>
  <c r="G84" i="24"/>
  <c r="U384" i="20"/>
  <c r="G402" i="20"/>
  <c r="K402" i="20"/>
  <c r="O402" i="20"/>
  <c r="S402" i="20"/>
  <c r="W402" i="20"/>
  <c r="L88" i="24"/>
  <c r="P88" i="24"/>
  <c r="U404" i="20"/>
  <c r="X88" i="24"/>
  <c r="G91" i="32"/>
  <c r="G92" i="24"/>
  <c r="U428" i="20"/>
  <c r="I434" i="20"/>
  <c r="M434" i="20"/>
  <c r="Q434" i="20"/>
  <c r="U434" i="20"/>
  <c r="Y434" i="20"/>
  <c r="J94" i="24"/>
  <c r="R94" i="24"/>
  <c r="V94" i="24"/>
  <c r="G95" i="32"/>
  <c r="G96" i="24"/>
  <c r="U448" i="20"/>
  <c r="AA468" i="20"/>
  <c r="AB468" i="20" s="1"/>
  <c r="G103" i="88"/>
  <c r="H104" i="24"/>
  <c r="G103" i="93"/>
  <c r="T104" i="24"/>
  <c r="K14" i="84"/>
  <c r="V14" i="84"/>
  <c r="M108" i="24"/>
  <c r="S108" i="24"/>
  <c r="S107" i="24" s="1"/>
  <c r="Y108" i="24"/>
  <c r="AB18" i="84"/>
  <c r="AB19" i="84"/>
  <c r="AB20" i="84"/>
  <c r="U28" i="84"/>
  <c r="I114" i="24"/>
  <c r="M114" i="24"/>
  <c r="U114" i="24"/>
  <c r="Y114" i="24"/>
  <c r="AA50" i="84"/>
  <c r="AB50" i="84" s="1"/>
  <c r="G115" i="32"/>
  <c r="G116" i="24"/>
  <c r="U60" i="84"/>
  <c r="O120" i="24"/>
  <c r="S120" i="24"/>
  <c r="X120" i="24"/>
  <c r="AA81" i="84"/>
  <c r="G121" i="32"/>
  <c r="G122" i="24"/>
  <c r="U92" i="84"/>
  <c r="G110" i="84"/>
  <c r="K110" i="84"/>
  <c r="O110" i="84"/>
  <c r="S110" i="84"/>
  <c r="W110" i="84"/>
  <c r="L126" i="24"/>
  <c r="P126" i="24"/>
  <c r="U112" i="84"/>
  <c r="X126" i="24"/>
  <c r="G129" i="32"/>
  <c r="G130" i="24"/>
  <c r="U136" i="84"/>
  <c r="I142" i="84"/>
  <c r="M142" i="84"/>
  <c r="Q142" i="84"/>
  <c r="Q174" i="84" s="1"/>
  <c r="Y142" i="84"/>
  <c r="J132" i="24"/>
  <c r="R132" i="24"/>
  <c r="V132" i="24"/>
  <c r="G133" i="32"/>
  <c r="G134" i="24"/>
  <c r="U156" i="84"/>
  <c r="K176" i="84"/>
  <c r="S176" i="84"/>
  <c r="W176" i="84"/>
  <c r="G139" i="32"/>
  <c r="G140" i="24"/>
  <c r="O139" i="24"/>
  <c r="S139" i="24"/>
  <c r="U184" i="84"/>
  <c r="G143" i="32"/>
  <c r="G144" i="24"/>
  <c r="H208" i="84"/>
  <c r="H336" i="84" s="1"/>
  <c r="P208" i="84"/>
  <c r="T208" i="84"/>
  <c r="L145" i="24"/>
  <c r="P145" i="24"/>
  <c r="U210" i="84"/>
  <c r="X145" i="24"/>
  <c r="G148" i="32"/>
  <c r="G149" i="24"/>
  <c r="U234" i="84"/>
  <c r="M240" i="84"/>
  <c r="Q240" i="84"/>
  <c r="Y240" i="84"/>
  <c r="G153" i="32"/>
  <c r="G154" i="24"/>
  <c r="U260" i="84"/>
  <c r="B156" i="94"/>
  <c r="B156" i="93"/>
  <c r="B156" i="92"/>
  <c r="B156" i="91"/>
  <c r="B156" i="87"/>
  <c r="B156" i="88"/>
  <c r="B156" i="32"/>
  <c r="B157" i="24"/>
  <c r="J272" i="84"/>
  <c r="N272" i="84"/>
  <c r="V272" i="84"/>
  <c r="Z272" i="84"/>
  <c r="G158" i="32"/>
  <c r="G159" i="24"/>
  <c r="U286" i="84"/>
  <c r="K304" i="84"/>
  <c r="S304" i="84"/>
  <c r="W304" i="84"/>
  <c r="G163" i="32"/>
  <c r="G164" i="24"/>
  <c r="U312" i="84"/>
  <c r="G167" i="32"/>
  <c r="G168" i="24"/>
  <c r="B168" i="94"/>
  <c r="B168" i="93"/>
  <c r="B168" i="92"/>
  <c r="B168" i="91"/>
  <c r="B168" i="87"/>
  <c r="B168" i="88"/>
  <c r="B169" i="24"/>
  <c r="B168" i="32"/>
  <c r="H338" i="84"/>
  <c r="L338" i="84"/>
  <c r="L498" i="84" s="1"/>
  <c r="P338" i="84"/>
  <c r="P498" i="84" s="1"/>
  <c r="T338" i="84"/>
  <c r="X338" i="84"/>
  <c r="G172" i="32"/>
  <c r="G173" i="24"/>
  <c r="U358" i="84"/>
  <c r="B175" i="94"/>
  <c r="B175" i="93"/>
  <c r="B175" i="92"/>
  <c r="B175" i="91"/>
  <c r="B175" i="87"/>
  <c r="B175" i="88"/>
  <c r="B175" i="32"/>
  <c r="B176" i="24"/>
  <c r="J370" i="84"/>
  <c r="J498" i="84" s="1"/>
  <c r="N370" i="84"/>
  <c r="N498" i="84" s="1"/>
  <c r="R370" i="84"/>
  <c r="V370" i="84"/>
  <c r="V498" i="84" s="1"/>
  <c r="Z370" i="84"/>
  <c r="G176" i="32"/>
  <c r="G177" i="24"/>
  <c r="U378" i="84"/>
  <c r="G180" i="32"/>
  <c r="G181" i="24"/>
  <c r="H402" i="84"/>
  <c r="L402" i="84"/>
  <c r="P402" i="84"/>
  <c r="T402" i="84"/>
  <c r="X402" i="84"/>
  <c r="G184" i="32"/>
  <c r="G185" i="24"/>
  <c r="U422" i="84"/>
  <c r="B187" i="94"/>
  <c r="B187" i="93"/>
  <c r="B187" i="92"/>
  <c r="B187" i="91"/>
  <c r="B187" i="87"/>
  <c r="B187" i="88"/>
  <c r="B187" i="32"/>
  <c r="B188" i="24"/>
  <c r="J434" i="84"/>
  <c r="N434" i="84"/>
  <c r="R434" i="84"/>
  <c r="V434" i="84"/>
  <c r="Z434" i="84"/>
  <c r="Z498" i="84" s="1"/>
  <c r="G189" i="24"/>
  <c r="G188" i="32"/>
  <c r="G188" i="87"/>
  <c r="K189" i="24"/>
  <c r="U442" i="84"/>
  <c r="G193" i="24"/>
  <c r="G192" i="32"/>
  <c r="H466" i="84"/>
  <c r="L466" i="84"/>
  <c r="P466" i="84"/>
  <c r="T466" i="84"/>
  <c r="G196" i="32"/>
  <c r="G197" i="24"/>
  <c r="U486" i="84"/>
  <c r="D13" i="17"/>
  <c r="B15" i="17" s="1"/>
  <c r="G200" i="92"/>
  <c r="Q201" i="24"/>
  <c r="AA17" i="17"/>
  <c r="AA18" i="17"/>
  <c r="AB18" i="17" s="1"/>
  <c r="AA19" i="17"/>
  <c r="AA20" i="17"/>
  <c r="G24" i="17"/>
  <c r="M26" i="17"/>
  <c r="Q26" i="17"/>
  <c r="D27" i="17"/>
  <c r="G211" i="92"/>
  <c r="Q202" i="24"/>
  <c r="AA30" i="17"/>
  <c r="B214" i="94"/>
  <c r="B214" i="93"/>
  <c r="B214" i="92"/>
  <c r="B214" i="91"/>
  <c r="B214" i="87"/>
  <c r="B214" i="88"/>
  <c r="B214" i="32"/>
  <c r="AA32" i="17"/>
  <c r="AA35" i="17"/>
  <c r="D218" i="94"/>
  <c r="D218" i="93"/>
  <c r="D218" i="92"/>
  <c r="D218" i="91"/>
  <c r="D218" i="87"/>
  <c r="D218" i="88"/>
  <c r="D218" i="32"/>
  <c r="D219" i="94"/>
  <c r="D219" i="93"/>
  <c r="D219" i="92"/>
  <c r="D219" i="91"/>
  <c r="D219" i="87"/>
  <c r="D219" i="88"/>
  <c r="D219" i="32"/>
  <c r="D220" i="94"/>
  <c r="D220" i="93"/>
  <c r="D220" i="92"/>
  <c r="D220" i="91"/>
  <c r="D220" i="87"/>
  <c r="D220" i="88"/>
  <c r="D220" i="32"/>
  <c r="D221" i="94"/>
  <c r="D221" i="93"/>
  <c r="D221" i="92"/>
  <c r="D221" i="91"/>
  <c r="D221" i="87"/>
  <c r="D221" i="88"/>
  <c r="D221" i="32"/>
  <c r="AA39" i="17"/>
  <c r="M40" i="17"/>
  <c r="Q40" i="17"/>
  <c r="Y40" i="17"/>
  <c r="B223" i="94"/>
  <c r="B223" i="93"/>
  <c r="B223" i="92"/>
  <c r="B223" i="91"/>
  <c r="B223" i="87"/>
  <c r="B223" i="88"/>
  <c r="B223" i="32"/>
  <c r="B204" i="24"/>
  <c r="G223" i="92"/>
  <c r="Q204" i="24"/>
  <c r="B224" i="94"/>
  <c r="B224" i="93"/>
  <c r="B224" i="92"/>
  <c r="B224" i="91"/>
  <c r="B224" i="87"/>
  <c r="B224" i="88"/>
  <c r="B224" i="32"/>
  <c r="C225" i="94"/>
  <c r="C225" i="93"/>
  <c r="C225" i="92"/>
  <c r="C225" i="91"/>
  <c r="C225" i="87"/>
  <c r="C225" i="88"/>
  <c r="C225" i="32"/>
  <c r="G45" i="17"/>
  <c r="E226" i="94"/>
  <c r="E226" i="93"/>
  <c r="E226" i="92"/>
  <c r="E226" i="91"/>
  <c r="E226" i="87"/>
  <c r="E226" i="88"/>
  <c r="E226" i="32"/>
  <c r="AA46" i="17"/>
  <c r="AB46" i="17" s="1"/>
  <c r="G227" i="32"/>
  <c r="G205" i="24"/>
  <c r="L47" i="17"/>
  <c r="X47" i="17"/>
  <c r="B230" i="94"/>
  <c r="B230" i="93"/>
  <c r="B230" i="92"/>
  <c r="B230" i="91"/>
  <c r="B230" i="87"/>
  <c r="B230" i="88"/>
  <c r="B230" i="32"/>
  <c r="AA51" i="17"/>
  <c r="G231" i="87"/>
  <c r="K206" i="24"/>
  <c r="G231" i="94"/>
  <c r="W206" i="24"/>
  <c r="B232" i="94"/>
  <c r="B232" i="93"/>
  <c r="B232" i="92"/>
  <c r="B232" i="91"/>
  <c r="B232" i="87"/>
  <c r="B232" i="32"/>
  <c r="B232" i="88"/>
  <c r="D233" i="94"/>
  <c r="D233" i="93"/>
  <c r="D233" i="92"/>
  <c r="D233" i="91"/>
  <c r="D233" i="87"/>
  <c r="D233" i="32"/>
  <c r="D233" i="88"/>
  <c r="D234" i="94"/>
  <c r="D234" i="93"/>
  <c r="D234" i="92"/>
  <c r="D234" i="91"/>
  <c r="D234" i="87"/>
  <c r="D234" i="32"/>
  <c r="D234" i="88"/>
  <c r="AA54" i="17"/>
  <c r="I55" i="17"/>
  <c r="H207" i="24" s="1"/>
  <c r="U55" i="17"/>
  <c r="AA57" i="17"/>
  <c r="B59" i="17"/>
  <c r="R59" i="17"/>
  <c r="G61" i="17"/>
  <c r="B242" i="94"/>
  <c r="B242" i="93"/>
  <c r="B242" i="92"/>
  <c r="B242" i="91"/>
  <c r="B242" i="87"/>
  <c r="B242" i="88"/>
  <c r="B242" i="32"/>
  <c r="I63" i="17"/>
  <c r="U63" i="17"/>
  <c r="AA66" i="17"/>
  <c r="L67" i="17"/>
  <c r="X67" i="17"/>
  <c r="G68" i="17"/>
  <c r="C249" i="94"/>
  <c r="C249" i="93"/>
  <c r="C249" i="92"/>
  <c r="C249" i="91"/>
  <c r="C249" i="87"/>
  <c r="C249" i="88"/>
  <c r="C249" i="32"/>
  <c r="C250" i="94"/>
  <c r="C250" i="93"/>
  <c r="C250" i="92"/>
  <c r="C250" i="91"/>
  <c r="C250" i="87"/>
  <c r="C250" i="88"/>
  <c r="C250" i="32"/>
  <c r="L71" i="17"/>
  <c r="P71" i="17"/>
  <c r="T71" i="17"/>
  <c r="K213" i="24"/>
  <c r="G253" i="87"/>
  <c r="G257" i="87" s="1"/>
  <c r="W213" i="24"/>
  <c r="G253" i="94"/>
  <c r="Q214" i="24"/>
  <c r="G254" i="92"/>
  <c r="Q215" i="24"/>
  <c r="G255" i="92"/>
  <c r="I217" i="24"/>
  <c r="Q216" i="24"/>
  <c r="G256" i="92"/>
  <c r="U217" i="24"/>
  <c r="Y217" i="24"/>
  <c r="M96" i="17"/>
  <c r="M103" i="17" s="1"/>
  <c r="T96" i="17"/>
  <c r="T103" i="17" s="1"/>
  <c r="Y14" i="84"/>
  <c r="J14" i="84"/>
  <c r="J174" i="84" s="1"/>
  <c r="G210" i="24"/>
  <c r="AA64" i="17"/>
  <c r="AA65" i="17"/>
  <c r="G246" i="88"/>
  <c r="I203" i="24"/>
  <c r="AA59" i="17"/>
  <c r="AA60" i="17"/>
  <c r="AB60" i="17" s="1"/>
  <c r="AA61" i="17"/>
  <c r="G242" i="88"/>
  <c r="H208" i="24"/>
  <c r="H71" i="17"/>
  <c r="H75" i="17" s="1"/>
  <c r="E29" i="66" s="1"/>
  <c r="G231" i="32"/>
  <c r="G206" i="24"/>
  <c r="AA55" i="17"/>
  <c r="AA56" i="17"/>
  <c r="G235" i="88"/>
  <c r="J71" i="17"/>
  <c r="J75" i="17" s="1"/>
  <c r="J40" i="17"/>
  <c r="G213" i="88"/>
  <c r="G215" i="88"/>
  <c r="G217" i="88"/>
  <c r="I29" i="17"/>
  <c r="G214" i="88"/>
  <c r="G216" i="88"/>
  <c r="D214" i="32"/>
  <c r="D214" i="88"/>
  <c r="D214" i="87"/>
  <c r="D214" i="91"/>
  <c r="D213" i="92"/>
  <c r="D217" i="92"/>
  <c r="D212" i="93"/>
  <c r="D216" i="93"/>
  <c r="D212" i="94"/>
  <c r="D216" i="94"/>
  <c r="D213" i="32"/>
  <c r="D217" i="32"/>
  <c r="D213" i="88"/>
  <c r="D217" i="88"/>
  <c r="D213" i="87"/>
  <c r="D217" i="87"/>
  <c r="D213" i="91"/>
  <c r="D217" i="91"/>
  <c r="D212" i="92"/>
  <c r="D216" i="92"/>
  <c r="D215" i="93"/>
  <c r="D215" i="94"/>
  <c r="D212" i="32"/>
  <c r="D216" i="32"/>
  <c r="D212" i="88"/>
  <c r="D216" i="88"/>
  <c r="D212" i="87"/>
  <c r="D216" i="87"/>
  <c r="D215" i="92"/>
  <c r="D214" i="93"/>
  <c r="D214" i="94"/>
  <c r="D215" i="32"/>
  <c r="D215" i="88"/>
  <c r="D215" i="87"/>
  <c r="D213" i="93"/>
  <c r="D217" i="93"/>
  <c r="D202" i="32"/>
  <c r="D206" i="32"/>
  <c r="D210" i="32"/>
  <c r="D201" i="88"/>
  <c r="D204" i="88"/>
  <c r="D208" i="88"/>
  <c r="D202" i="87"/>
  <c r="D206" i="87"/>
  <c r="D210" i="87"/>
  <c r="D204" i="91"/>
  <c r="D208" i="91"/>
  <c r="D201" i="92"/>
  <c r="D205" i="92"/>
  <c r="D209" i="92"/>
  <c r="D202" i="93"/>
  <c r="D206" i="93"/>
  <c r="D210" i="93"/>
  <c r="D201" i="94"/>
  <c r="D204" i="94"/>
  <c r="D208" i="94"/>
  <c r="D201" i="32"/>
  <c r="D205" i="32"/>
  <c r="D209" i="32"/>
  <c r="D203" i="88"/>
  <c r="D207" i="88"/>
  <c r="D201" i="87"/>
  <c r="D205" i="87"/>
  <c r="D209" i="87"/>
  <c r="D203" i="91"/>
  <c r="D207" i="91"/>
  <c r="D204" i="92"/>
  <c r="D208" i="92"/>
  <c r="D201" i="93"/>
  <c r="D205" i="93"/>
  <c r="D209" i="93"/>
  <c r="D203" i="94"/>
  <c r="D207" i="94"/>
  <c r="D204" i="32"/>
  <c r="D208" i="32"/>
  <c r="D202" i="88"/>
  <c r="D206" i="88"/>
  <c r="D210" i="88"/>
  <c r="D204" i="87"/>
  <c r="D208" i="87"/>
  <c r="D202" i="91"/>
  <c r="D206" i="91"/>
  <c r="D210" i="91"/>
  <c r="D203" i="92"/>
  <c r="D207" i="92"/>
  <c r="D202" i="94"/>
  <c r="D206" i="94"/>
  <c r="D210" i="94"/>
  <c r="D203" i="32"/>
  <c r="D207" i="32"/>
  <c r="D205" i="88"/>
  <c r="D209" i="88"/>
  <c r="D203" i="87"/>
  <c r="D207" i="87"/>
  <c r="D205" i="91"/>
  <c r="D209" i="91"/>
  <c r="C248" i="88"/>
  <c r="C248" i="92"/>
  <c r="C248" i="32"/>
  <c r="C248" i="94"/>
  <c r="C248" i="91"/>
  <c r="C248" i="93"/>
  <c r="C245" i="88"/>
  <c r="C245" i="91"/>
  <c r="C246" i="92"/>
  <c r="C245" i="94"/>
  <c r="C246" i="32"/>
  <c r="C244" i="88"/>
  <c r="C246" i="87"/>
  <c r="C244" i="91"/>
  <c r="C245" i="92"/>
  <c r="C246" i="93"/>
  <c r="C244" i="94"/>
  <c r="C245" i="32"/>
  <c r="C245" i="87"/>
  <c r="C244" i="92"/>
  <c r="C244" i="32"/>
  <c r="C246" i="88"/>
  <c r="C244" i="87"/>
  <c r="C246" i="91"/>
  <c r="C241" i="32"/>
  <c r="C242" i="88"/>
  <c r="C240" i="91"/>
  <c r="C240" i="92"/>
  <c r="C240" i="93"/>
  <c r="C241" i="94"/>
  <c r="C240" i="32"/>
  <c r="C241" i="88"/>
  <c r="C242" i="87"/>
  <c r="C240" i="94"/>
  <c r="C240" i="88"/>
  <c r="C241" i="87"/>
  <c r="C242" i="91"/>
  <c r="C242" i="92"/>
  <c r="C242" i="93"/>
  <c r="C242" i="32"/>
  <c r="C241" i="91"/>
  <c r="C241" i="92"/>
  <c r="C236" i="92"/>
  <c r="C236" i="32"/>
  <c r="C236" i="87"/>
  <c r="C236" i="93"/>
  <c r="C236" i="88"/>
  <c r="C236" i="91"/>
  <c r="C232" i="88"/>
  <c r="C232" i="92"/>
  <c r="C232" i="32"/>
  <c r="C232" i="94"/>
  <c r="C232" i="91"/>
  <c r="C232" i="93"/>
  <c r="G200" i="32"/>
  <c r="G201" i="24"/>
  <c r="F120" i="94"/>
  <c r="F119" i="94" s="1"/>
  <c r="F120" i="93"/>
  <c r="F120" i="92"/>
  <c r="F120" i="88"/>
  <c r="F119" i="88" s="1"/>
  <c r="F120" i="91"/>
  <c r="F121" i="24"/>
  <c r="F120" i="87"/>
  <c r="F120" i="32"/>
  <c r="F119" i="32" s="1"/>
  <c r="G78" i="84"/>
  <c r="AB81" i="84"/>
  <c r="G121" i="24"/>
  <c r="H78" i="84"/>
  <c r="AA49" i="84"/>
  <c r="AB49" i="84" s="1"/>
  <c r="H48" i="84"/>
  <c r="F114" i="87"/>
  <c r="F114" i="92"/>
  <c r="F114" i="32"/>
  <c r="F114" i="91"/>
  <c r="F114" i="94"/>
  <c r="G46" i="84"/>
  <c r="F114" i="88"/>
  <c r="F113" i="88" s="1"/>
  <c r="F114" i="93"/>
  <c r="F109" i="88"/>
  <c r="F110" i="24"/>
  <c r="F109" i="94"/>
  <c r="F109" i="92"/>
  <c r="F108" i="32"/>
  <c r="G14" i="84"/>
  <c r="F109" i="24"/>
  <c r="F108" i="91"/>
  <c r="F108" i="94"/>
  <c r="F108" i="92"/>
  <c r="F108" i="93"/>
  <c r="F108" i="88"/>
  <c r="F107" i="88" s="1"/>
  <c r="AA486" i="20"/>
  <c r="AB486" i="20" s="1"/>
  <c r="G104" i="24"/>
  <c r="G103" i="24"/>
  <c r="AA480" i="20"/>
  <c r="AB480" i="20" s="1"/>
  <c r="G101" i="32"/>
  <c r="AA474" i="20"/>
  <c r="AB474" i="20" s="1"/>
  <c r="G101" i="24"/>
  <c r="Z101" i="24" s="1"/>
  <c r="AA101" i="24" s="1"/>
  <c r="G100" i="32"/>
  <c r="G99" i="32" s="1"/>
  <c r="G41" i="24"/>
  <c r="AB157" i="20"/>
  <c r="G39" i="32"/>
  <c r="AB188" i="20"/>
  <c r="K176" i="20"/>
  <c r="G46" i="88"/>
  <c r="Z47" i="24"/>
  <c r="AA184" i="20"/>
  <c r="AB186" i="20"/>
  <c r="AB187" i="20"/>
  <c r="I176" i="20"/>
  <c r="I45" i="24"/>
  <c r="J48" i="24"/>
  <c r="J45" i="24" s="1"/>
  <c r="J44" i="24" s="1"/>
  <c r="AA190" i="20"/>
  <c r="AB190" i="20" s="1"/>
  <c r="G47" i="88"/>
  <c r="AB191" i="20"/>
  <c r="AB193" i="20"/>
  <c r="AB194" i="20"/>
  <c r="H49" i="24"/>
  <c r="H45" i="24" s="1"/>
  <c r="G48" i="88"/>
  <c r="AB197" i="20"/>
  <c r="J336" i="20"/>
  <c r="AA280" i="20"/>
  <c r="G64" i="88"/>
  <c r="G62" i="88" s="1"/>
  <c r="AB281" i="20"/>
  <c r="F20" i="92"/>
  <c r="F21" i="24"/>
  <c r="F20" i="94"/>
  <c r="F20" i="91"/>
  <c r="F20" i="87"/>
  <c r="F20" i="32"/>
  <c r="F20" i="93"/>
  <c r="F20" i="88"/>
  <c r="F21" i="91"/>
  <c r="F19" i="91" s="1"/>
  <c r="F21" i="32"/>
  <c r="F22" i="24"/>
  <c r="F21" i="92"/>
  <c r="F21" i="94"/>
  <c r="F21" i="93"/>
  <c r="F21" i="87"/>
  <c r="F21" i="88"/>
  <c r="G46" i="20"/>
  <c r="F27" i="91"/>
  <c r="F25" i="91" s="1"/>
  <c r="F28" i="24"/>
  <c r="F26" i="24" s="1"/>
  <c r="F27" i="93"/>
  <c r="F25" i="93" s="1"/>
  <c r="G78" i="20"/>
  <c r="F27" i="87"/>
  <c r="F32" i="91"/>
  <c r="F32" i="32"/>
  <c r="F32" i="87"/>
  <c r="F32" i="88"/>
  <c r="F33" i="92"/>
  <c r="F33" i="87"/>
  <c r="F34" i="24"/>
  <c r="F33" i="94"/>
  <c r="F33" i="88"/>
  <c r="F33" i="32"/>
  <c r="F33" i="93"/>
  <c r="F33" i="91"/>
  <c r="G156" i="20"/>
  <c r="F39" i="91"/>
  <c r="F39" i="32"/>
  <c r="AB151" i="20"/>
  <c r="AA145" i="20"/>
  <c r="AB145" i="20" s="1"/>
  <c r="H144" i="20"/>
  <c r="F38" i="87"/>
  <c r="F39" i="24"/>
  <c r="F38" i="91"/>
  <c r="F38" i="92"/>
  <c r="F38" i="94"/>
  <c r="F38" i="32"/>
  <c r="F38" i="88"/>
  <c r="H178" i="20"/>
  <c r="AA179" i="20"/>
  <c r="AB179" i="20" s="1"/>
  <c r="F46" i="24"/>
  <c r="F45" i="88"/>
  <c r="F45" i="92"/>
  <c r="F45" i="94"/>
  <c r="F45" i="32"/>
  <c r="F45" i="87"/>
  <c r="F45" i="93"/>
  <c r="F46" i="93"/>
  <c r="F46" i="94"/>
  <c r="AB184" i="20"/>
  <c r="F46" i="87"/>
  <c r="F47" i="24"/>
  <c r="F46" i="88"/>
  <c r="F46" i="92"/>
  <c r="AA47" i="24"/>
  <c r="F46" i="32"/>
  <c r="F48" i="24"/>
  <c r="F47" i="32"/>
  <c r="F47" i="88"/>
  <c r="F47" i="87"/>
  <c r="F47" i="93"/>
  <c r="F47" i="91"/>
  <c r="F47" i="92"/>
  <c r="G196" i="20"/>
  <c r="F51" i="32"/>
  <c r="F50" i="32" s="1"/>
  <c r="F51" i="91"/>
  <c r="G208" i="20"/>
  <c r="F51" i="93"/>
  <c r="F57" i="92"/>
  <c r="G280" i="20"/>
  <c r="AA41" i="20"/>
  <c r="AB41" i="20" s="1"/>
  <c r="H40" i="20"/>
  <c r="F18" i="32"/>
  <c r="F18" i="88"/>
  <c r="F18" i="92"/>
  <c r="F18" i="94"/>
  <c r="F18" i="87"/>
  <c r="F19" i="24"/>
  <c r="F18" i="91"/>
  <c r="AA35" i="20"/>
  <c r="AB35" i="20" s="1"/>
  <c r="H34" i="20"/>
  <c r="F17" i="32"/>
  <c r="H28" i="20"/>
  <c r="AA29" i="20"/>
  <c r="AB29" i="20" s="1"/>
  <c r="F16" i="32"/>
  <c r="F16" i="91"/>
  <c r="F16" i="92"/>
  <c r="F16" i="94"/>
  <c r="F16" i="87"/>
  <c r="F16" i="93"/>
  <c r="F17" i="24"/>
  <c r="AA23" i="20"/>
  <c r="AB23" i="20" s="1"/>
  <c r="H22" i="20"/>
  <c r="F16" i="24"/>
  <c r="F15" i="93"/>
  <c r="F15" i="94"/>
  <c r="F15" i="88"/>
  <c r="F15" i="87"/>
  <c r="F15" i="91"/>
  <c r="F15" i="32"/>
  <c r="AA18" i="20"/>
  <c r="AB18" i="20" s="1"/>
  <c r="F14" i="94"/>
  <c r="F15" i="24"/>
  <c r="F14" i="32"/>
  <c r="F14" i="91"/>
  <c r="F14" i="92"/>
  <c r="F14" i="88"/>
  <c r="F14" i="93"/>
  <c r="AA20" i="20"/>
  <c r="AB20" i="20" s="1"/>
  <c r="E256" i="32"/>
  <c r="E256" i="92"/>
  <c r="E256" i="91"/>
  <c r="E256" i="94"/>
  <c r="E256" i="88"/>
  <c r="E256" i="87"/>
  <c r="E216" i="24"/>
  <c r="E255" i="88"/>
  <c r="E255" i="94"/>
  <c r="E255" i="87"/>
  <c r="E255" i="91"/>
  <c r="E255" i="92"/>
  <c r="E255" i="93"/>
  <c r="E255" i="32"/>
  <c r="E253" i="32"/>
  <c r="E253" i="88"/>
  <c r="E253" i="92"/>
  <c r="E253" i="93"/>
  <c r="E253" i="94"/>
  <c r="E213" i="24"/>
  <c r="E253" i="87"/>
  <c r="G70" i="17"/>
  <c r="E248" i="93"/>
  <c r="E248" i="94"/>
  <c r="E248" i="92"/>
  <c r="E248" i="91"/>
  <c r="E248" i="87"/>
  <c r="E248" i="88"/>
  <c r="F248" i="87"/>
  <c r="E249" i="93"/>
  <c r="E249" i="94"/>
  <c r="E249" i="92"/>
  <c r="E249" i="91"/>
  <c r="E249" i="88"/>
  <c r="E249" i="87"/>
  <c r="E249" i="32"/>
  <c r="F249" i="93"/>
  <c r="F249" i="94"/>
  <c r="F249" i="92"/>
  <c r="F249" i="91"/>
  <c r="F249" i="87"/>
  <c r="F249" i="88"/>
  <c r="AB69" i="17"/>
  <c r="E250" i="93"/>
  <c r="E250" i="94"/>
  <c r="E250" i="92"/>
  <c r="E250" i="91"/>
  <c r="E250" i="87"/>
  <c r="E250" i="88"/>
  <c r="F249" i="32"/>
  <c r="AP245" i="88"/>
  <c r="AL245" i="88"/>
  <c r="AH245" i="88"/>
  <c r="AD245" i="88"/>
  <c r="Z245" i="88"/>
  <c r="AS245" i="88"/>
  <c r="AO245" i="88"/>
  <c r="AK245" i="88"/>
  <c r="AC245" i="88"/>
  <c r="AR245" i="88"/>
  <c r="AN245" i="88"/>
  <c r="AJ245" i="88"/>
  <c r="AF245" i="88"/>
  <c r="AQ245" i="88"/>
  <c r="AM245" i="88"/>
  <c r="AI245" i="88"/>
  <c r="AE245" i="88"/>
  <c r="X245" i="88"/>
  <c r="P245" i="88"/>
  <c r="L245" i="88"/>
  <c r="H245" i="88"/>
  <c r="AB245" i="88"/>
  <c r="W245" i="88"/>
  <c r="S245" i="88"/>
  <c r="O245" i="88"/>
  <c r="K245" i="88"/>
  <c r="AA245" i="88"/>
  <c r="V245" i="88"/>
  <c r="R245" i="88"/>
  <c r="N245" i="88"/>
  <c r="J245" i="88"/>
  <c r="Y245" i="88"/>
  <c r="U245" i="88"/>
  <c r="Q245" i="88"/>
  <c r="M245" i="88"/>
  <c r="I245" i="88"/>
  <c r="E244" i="94"/>
  <c r="E244" i="93"/>
  <c r="E244" i="91"/>
  <c r="E244" i="92"/>
  <c r="E244" i="87"/>
  <c r="E244" i="32"/>
  <c r="F244" i="93"/>
  <c r="F244" i="94"/>
  <c r="F244" i="92"/>
  <c r="F244" i="91"/>
  <c r="F244" i="87"/>
  <c r="AB64" i="17"/>
  <c r="E245" i="93"/>
  <c r="E245" i="94"/>
  <c r="E245" i="91"/>
  <c r="E245" i="92"/>
  <c r="E245" i="87"/>
  <c r="F244" i="32"/>
  <c r="F245" i="94"/>
  <c r="F245" i="93"/>
  <c r="F245" i="92"/>
  <c r="F245" i="87"/>
  <c r="F245" i="91"/>
  <c r="AB65" i="17"/>
  <c r="E246" i="94"/>
  <c r="E246" i="93"/>
  <c r="E246" i="91"/>
  <c r="E246" i="92"/>
  <c r="E246" i="87"/>
  <c r="E246" i="88"/>
  <c r="E245" i="32"/>
  <c r="E244" i="88"/>
  <c r="G63" i="17"/>
  <c r="G66" i="17"/>
  <c r="F245" i="32"/>
  <c r="F244" i="88"/>
  <c r="AQ240" i="88"/>
  <c r="AM240" i="88"/>
  <c r="AI240" i="88"/>
  <c r="AE240" i="88"/>
  <c r="AA240" i="88"/>
  <c r="W240" i="88"/>
  <c r="S240" i="88"/>
  <c r="AP240" i="88"/>
  <c r="AL240" i="88"/>
  <c r="AH240" i="88"/>
  <c r="AD240" i="88"/>
  <c r="Z240" i="88"/>
  <c r="V240" i="88"/>
  <c r="R240" i="88"/>
  <c r="AS240" i="88"/>
  <c r="AO240" i="88"/>
  <c r="AK240" i="88"/>
  <c r="AC240" i="88"/>
  <c r="Y240" i="88"/>
  <c r="U240" i="88"/>
  <c r="Q240" i="88"/>
  <c r="M240" i="88"/>
  <c r="AR240" i="88"/>
  <c r="AN240" i="88"/>
  <c r="AJ240" i="88"/>
  <c r="AF240" i="88"/>
  <c r="AB240" i="88"/>
  <c r="X240" i="88"/>
  <c r="L240" i="88"/>
  <c r="H240" i="88"/>
  <c r="P240" i="88"/>
  <c r="K240" i="88"/>
  <c r="O240" i="88"/>
  <c r="J240" i="88"/>
  <c r="N240" i="88"/>
  <c r="I240" i="88"/>
  <c r="F241" i="94"/>
  <c r="F241" i="87"/>
  <c r="F241" i="91"/>
  <c r="E242" i="93"/>
  <c r="E242" i="94"/>
  <c r="E242" i="91"/>
  <c r="E242" i="92"/>
  <c r="E242" i="88"/>
  <c r="E242" i="87"/>
  <c r="F240" i="32"/>
  <c r="G62" i="17"/>
  <c r="E240" i="93"/>
  <c r="E240" i="94"/>
  <c r="E240" i="91"/>
  <c r="E240" i="92"/>
  <c r="E240" i="87"/>
  <c r="F241" i="32"/>
  <c r="F240" i="94"/>
  <c r="F240" i="93"/>
  <c r="F240" i="91"/>
  <c r="F240" i="92"/>
  <c r="F240" i="87"/>
  <c r="E241" i="94"/>
  <c r="E241" i="93"/>
  <c r="E241" i="92"/>
  <c r="E241" i="91"/>
  <c r="E241" i="88"/>
  <c r="E241" i="87"/>
  <c r="E240" i="32"/>
  <c r="E242" i="32"/>
  <c r="F236" i="94"/>
  <c r="F236" i="93"/>
  <c r="F236" i="92"/>
  <c r="F236" i="91"/>
  <c r="F236" i="87"/>
  <c r="F236" i="88"/>
  <c r="AB56" i="17"/>
  <c r="E237" i="94"/>
  <c r="E237" i="93"/>
  <c r="E237" i="91"/>
  <c r="E237" i="92"/>
  <c r="E237" i="88"/>
  <c r="E237" i="87"/>
  <c r="F236" i="32"/>
  <c r="F237" i="94"/>
  <c r="F237" i="93"/>
  <c r="F237" i="92"/>
  <c r="F237" i="91"/>
  <c r="F237" i="88"/>
  <c r="F237" i="87"/>
  <c r="AB57" i="17"/>
  <c r="E238" i="94"/>
  <c r="E238" i="93"/>
  <c r="E238" i="92"/>
  <c r="E238" i="91"/>
  <c r="E238" i="87"/>
  <c r="E238" i="88"/>
  <c r="E238" i="32"/>
  <c r="G58" i="17"/>
  <c r="G55" i="17" s="1"/>
  <c r="E237" i="32"/>
  <c r="E236" i="94"/>
  <c r="E236" i="93"/>
  <c r="E236" i="92"/>
  <c r="E236" i="91"/>
  <c r="E236" i="88"/>
  <c r="E236" i="87"/>
  <c r="E236" i="32"/>
  <c r="F237" i="32"/>
  <c r="G52" i="17"/>
  <c r="E233" i="93"/>
  <c r="E233" i="94"/>
  <c r="E233" i="92"/>
  <c r="E233" i="91"/>
  <c r="E233" i="87"/>
  <c r="E233" i="88"/>
  <c r="F233" i="93"/>
  <c r="F233" i="94"/>
  <c r="F233" i="92"/>
  <c r="F233" i="91"/>
  <c r="F233" i="87"/>
  <c r="E234" i="93"/>
  <c r="E234" i="94"/>
  <c r="E234" i="92"/>
  <c r="E234" i="87"/>
  <c r="E234" i="91"/>
  <c r="E233" i="32"/>
  <c r="E232" i="88"/>
  <c r="F233" i="88"/>
  <c r="G54" i="17"/>
  <c r="F233" i="32"/>
  <c r="E232" i="93"/>
  <c r="E232" i="94"/>
  <c r="E232" i="92"/>
  <c r="E232" i="91"/>
  <c r="E232" i="87"/>
  <c r="E234" i="88"/>
  <c r="AQ228" i="32"/>
  <c r="AM228" i="32"/>
  <c r="AI228" i="32"/>
  <c r="AE228" i="32"/>
  <c r="AA228" i="32"/>
  <c r="W228" i="32"/>
  <c r="S228" i="32"/>
  <c r="O228" i="32"/>
  <c r="K228" i="32"/>
  <c r="AP228" i="32"/>
  <c r="AL228" i="32"/>
  <c r="AH228" i="32"/>
  <c r="AD228" i="32"/>
  <c r="Z228" i="32"/>
  <c r="V228" i="32"/>
  <c r="R228" i="32"/>
  <c r="N228" i="32"/>
  <c r="J228" i="32"/>
  <c r="AS228" i="32"/>
  <c r="AO228" i="32"/>
  <c r="AK228" i="32"/>
  <c r="AC228" i="32"/>
  <c r="Y228" i="32"/>
  <c r="U228" i="32"/>
  <c r="Q228" i="32"/>
  <c r="M228" i="32"/>
  <c r="I228" i="32"/>
  <c r="AR228" i="32"/>
  <c r="AN228" i="32"/>
  <c r="AJ228" i="32"/>
  <c r="AF228" i="32"/>
  <c r="AB228" i="32"/>
  <c r="X228" i="32"/>
  <c r="P228" i="32"/>
  <c r="L228" i="32"/>
  <c r="H228" i="32"/>
  <c r="G49" i="17"/>
  <c r="E230" i="94"/>
  <c r="E230" i="93"/>
  <c r="E230" i="92"/>
  <c r="E230" i="87"/>
  <c r="E230" i="91"/>
  <c r="E230" i="88"/>
  <c r="E230" i="32"/>
  <c r="G50" i="17"/>
  <c r="G47" i="17" s="1"/>
  <c r="E228" i="94"/>
  <c r="E228" i="93"/>
  <c r="E228" i="92"/>
  <c r="E228" i="91"/>
  <c r="E228" i="87"/>
  <c r="E228" i="88"/>
  <c r="F228" i="94"/>
  <c r="F228" i="93"/>
  <c r="F228" i="92"/>
  <c r="F228" i="91"/>
  <c r="F228" i="87"/>
  <c r="F228" i="88"/>
  <c r="E229" i="94"/>
  <c r="E229" i="93"/>
  <c r="E229" i="92"/>
  <c r="E229" i="91"/>
  <c r="E229" i="87"/>
  <c r="E229" i="88"/>
  <c r="D248" i="32"/>
  <c r="D248" i="87"/>
  <c r="D248" i="91"/>
  <c r="D248" i="92"/>
  <c r="D248" i="93"/>
  <c r="D250" i="88"/>
  <c r="D250" i="94"/>
  <c r="D250" i="32"/>
  <c r="D249" i="88"/>
  <c r="D250" i="87"/>
  <c r="D250" i="91"/>
  <c r="D250" i="92"/>
  <c r="D249" i="94"/>
  <c r="D249" i="32"/>
  <c r="D248" i="88"/>
  <c r="D249" i="87"/>
  <c r="D249" i="91"/>
  <c r="D249" i="92"/>
  <c r="D244" i="32"/>
  <c r="D246" i="88"/>
  <c r="D246" i="87"/>
  <c r="D245" i="91"/>
  <c r="D244" i="92"/>
  <c r="D245" i="94"/>
  <c r="D245" i="88"/>
  <c r="D245" i="87"/>
  <c r="D244" i="91"/>
  <c r="D246" i="93"/>
  <c r="D244" i="94"/>
  <c r="D246" i="32"/>
  <c r="D244" i="88"/>
  <c r="D244" i="87"/>
  <c r="D246" i="92"/>
  <c r="D245" i="93"/>
  <c r="D245" i="32"/>
  <c r="D246" i="91"/>
  <c r="D240" i="32"/>
  <c r="D241" i="88"/>
  <c r="D240" i="87"/>
  <c r="D242" i="91"/>
  <c r="D240" i="92"/>
  <c r="D242" i="93"/>
  <c r="D240" i="88"/>
  <c r="D241" i="91"/>
  <c r="D241" i="93"/>
  <c r="D242" i="94"/>
  <c r="D242" i="32"/>
  <c r="D242" i="87"/>
  <c r="D240" i="91"/>
  <c r="D242" i="92"/>
  <c r="D240" i="93"/>
  <c r="D241" i="94"/>
  <c r="D241" i="32"/>
  <c r="D241" i="87"/>
  <c r="D236" i="32"/>
  <c r="D236" i="92"/>
  <c r="D236" i="91"/>
  <c r="D236" i="94"/>
  <c r="D236" i="88"/>
  <c r="D236" i="87"/>
  <c r="D232" i="32"/>
  <c r="D232" i="87"/>
  <c r="D232" i="91"/>
  <c r="D232" i="92"/>
  <c r="D232" i="93"/>
  <c r="D232" i="88"/>
  <c r="D228" i="32"/>
  <c r="D228" i="87"/>
  <c r="D229" i="91"/>
  <c r="D228" i="92"/>
  <c r="D229" i="93"/>
  <c r="D228" i="88"/>
  <c r="D229" i="94"/>
  <c r="D229" i="32"/>
  <c r="D229" i="87"/>
  <c r="D228" i="91"/>
  <c r="D229" i="92"/>
  <c r="D228" i="93"/>
  <c r="C229" i="87"/>
  <c r="C230" i="91"/>
  <c r="C228" i="93"/>
  <c r="C228" i="94"/>
  <c r="C230" i="32"/>
  <c r="C230" i="88"/>
  <c r="C228" i="87"/>
  <c r="C229" i="91"/>
  <c r="C230" i="92"/>
  <c r="C229" i="32"/>
  <c r="C229" i="88"/>
  <c r="C228" i="91"/>
  <c r="C229" i="92"/>
  <c r="C230" i="93"/>
  <c r="C230" i="94"/>
  <c r="C228" i="32"/>
  <c r="C228" i="88"/>
  <c r="C229" i="93"/>
  <c r="C212" i="93"/>
  <c r="C213" i="93"/>
  <c r="C214" i="93"/>
  <c r="C215" i="93"/>
  <c r="C216" i="93"/>
  <c r="C217" i="93"/>
  <c r="C218" i="93"/>
  <c r="C219" i="93"/>
  <c r="C212" i="94"/>
  <c r="C213" i="94"/>
  <c r="C214" i="94"/>
  <c r="C215" i="94"/>
  <c r="C216" i="94"/>
  <c r="C217" i="94"/>
  <c r="C218" i="94"/>
  <c r="C219" i="94"/>
  <c r="C212" i="87"/>
  <c r="C213" i="87"/>
  <c r="C214" i="87"/>
  <c r="C215" i="87"/>
  <c r="C216" i="87"/>
  <c r="C217" i="87"/>
  <c r="C218" i="87"/>
  <c r="C219" i="87"/>
  <c r="C212" i="91"/>
  <c r="C213" i="91"/>
  <c r="C214" i="91"/>
  <c r="C215" i="91"/>
  <c r="C216" i="91"/>
  <c r="C217" i="91"/>
  <c r="C218" i="91"/>
  <c r="C219" i="91"/>
  <c r="C212" i="32"/>
  <c r="C213" i="32"/>
  <c r="C214" i="32"/>
  <c r="C215" i="32"/>
  <c r="C216" i="32"/>
  <c r="C217" i="32"/>
  <c r="C218" i="32"/>
  <c r="C219" i="32"/>
  <c r="C212" i="88"/>
  <c r="C213" i="88"/>
  <c r="C214" i="88"/>
  <c r="C215" i="88"/>
  <c r="C216" i="88"/>
  <c r="C217" i="88"/>
  <c r="C218" i="88"/>
  <c r="C219" i="88"/>
  <c r="F212" i="94"/>
  <c r="F212" i="93"/>
  <c r="F212" i="91"/>
  <c r="F212" i="92"/>
  <c r="F212" i="87"/>
  <c r="F212" i="88"/>
  <c r="F212" i="32"/>
  <c r="AB30" i="17"/>
  <c r="E213" i="94"/>
  <c r="E213" i="93"/>
  <c r="E213" i="92"/>
  <c r="E213" i="91"/>
  <c r="E213" i="87"/>
  <c r="E213" i="88"/>
  <c r="E213" i="32"/>
  <c r="F216" i="94"/>
  <c r="F216" i="93"/>
  <c r="F216" i="92"/>
  <c r="F216" i="91"/>
  <c r="F216" i="87"/>
  <c r="F216" i="88"/>
  <c r="F216" i="32"/>
  <c r="AB34" i="17"/>
  <c r="E217" i="94"/>
  <c r="E217" i="93"/>
  <c r="E217" i="92"/>
  <c r="E217" i="91"/>
  <c r="E217" i="88"/>
  <c r="E217" i="87"/>
  <c r="E217" i="32"/>
  <c r="F220" i="94"/>
  <c r="F220" i="93"/>
  <c r="F220" i="92"/>
  <c r="F220" i="91"/>
  <c r="F220" i="87"/>
  <c r="F220" i="88"/>
  <c r="F220" i="32"/>
  <c r="AB38" i="17"/>
  <c r="E221" i="94"/>
  <c r="E221" i="93"/>
  <c r="E221" i="92"/>
  <c r="E221" i="91"/>
  <c r="E221" i="87"/>
  <c r="E221" i="88"/>
  <c r="E221" i="32"/>
  <c r="G31" i="17"/>
  <c r="G29" i="17" s="1"/>
  <c r="E214" i="94"/>
  <c r="E214" i="93"/>
  <c r="E214" i="92"/>
  <c r="E214" i="91"/>
  <c r="E214" i="87"/>
  <c r="E214" i="88"/>
  <c r="E214" i="32"/>
  <c r="G35" i="17"/>
  <c r="E218" i="94"/>
  <c r="E218" i="93"/>
  <c r="E218" i="92"/>
  <c r="E218" i="91"/>
  <c r="E218" i="88"/>
  <c r="E218" i="87"/>
  <c r="E218" i="32"/>
  <c r="G39" i="17"/>
  <c r="F214" i="94"/>
  <c r="F214" i="93"/>
  <c r="F214" i="92"/>
  <c r="F214" i="91"/>
  <c r="F214" i="87"/>
  <c r="F214" i="88"/>
  <c r="F214" i="32"/>
  <c r="AB32" i="17"/>
  <c r="E215" i="94"/>
  <c r="E215" i="93"/>
  <c r="E215" i="91"/>
  <c r="E215" i="92"/>
  <c r="E215" i="87"/>
  <c r="E215" i="88"/>
  <c r="E215" i="32"/>
  <c r="F218" i="94"/>
  <c r="F218" i="93"/>
  <c r="F218" i="92"/>
  <c r="F218" i="91"/>
  <c r="F218" i="88"/>
  <c r="F218" i="87"/>
  <c r="F218" i="32"/>
  <c r="E219" i="94"/>
  <c r="E219" i="93"/>
  <c r="E219" i="92"/>
  <c r="E219" i="91"/>
  <c r="E219" i="87"/>
  <c r="E219" i="88"/>
  <c r="E219" i="32"/>
  <c r="E212" i="94"/>
  <c r="E212" i="93"/>
  <c r="E212" i="92"/>
  <c r="E212" i="91"/>
  <c r="E212" i="87"/>
  <c r="E212" i="88"/>
  <c r="E212" i="32"/>
  <c r="F215" i="94"/>
  <c r="F215" i="93"/>
  <c r="F215" i="92"/>
  <c r="F215" i="91"/>
  <c r="F215" i="87"/>
  <c r="F215" i="88"/>
  <c r="F215" i="32"/>
  <c r="AB33" i="17"/>
  <c r="E216" i="94"/>
  <c r="E216" i="93"/>
  <c r="E216" i="92"/>
  <c r="E216" i="91"/>
  <c r="E216" i="87"/>
  <c r="E216" i="88"/>
  <c r="E216" i="32"/>
  <c r="F219" i="94"/>
  <c r="F219" i="93"/>
  <c r="F219" i="92"/>
  <c r="F219" i="91"/>
  <c r="F219" i="88"/>
  <c r="F219" i="87"/>
  <c r="F219" i="32"/>
  <c r="E220" i="94"/>
  <c r="E220" i="93"/>
  <c r="E220" i="92"/>
  <c r="E220" i="91"/>
  <c r="E220" i="87"/>
  <c r="E220" i="88"/>
  <c r="E220" i="32"/>
  <c r="C201" i="32"/>
  <c r="C202" i="32"/>
  <c r="C203" i="32"/>
  <c r="C204" i="32"/>
  <c r="C205" i="32"/>
  <c r="C206" i="32"/>
  <c r="C207" i="32"/>
  <c r="C208" i="32"/>
  <c r="C209" i="32"/>
  <c r="C210" i="32"/>
  <c r="C201" i="92"/>
  <c r="C202" i="92"/>
  <c r="C203" i="92"/>
  <c r="C204" i="92"/>
  <c r="C205" i="92"/>
  <c r="C206" i="92"/>
  <c r="C207" i="92"/>
  <c r="C208" i="92"/>
  <c r="C209" i="92"/>
  <c r="C210" i="92"/>
  <c r="C201" i="91"/>
  <c r="C202" i="91"/>
  <c r="C203" i="91"/>
  <c r="C204" i="91"/>
  <c r="C205" i="91"/>
  <c r="C206" i="91"/>
  <c r="C207" i="91"/>
  <c r="C208" i="91"/>
  <c r="C209" i="91"/>
  <c r="C210" i="91"/>
  <c r="C202" i="94"/>
  <c r="C203" i="94"/>
  <c r="C204" i="94"/>
  <c r="C205" i="94"/>
  <c r="C206" i="94"/>
  <c r="C207" i="94"/>
  <c r="C208" i="94"/>
  <c r="C209" i="94"/>
  <c r="C210" i="94"/>
  <c r="C202" i="88"/>
  <c r="C203" i="88"/>
  <c r="C204" i="88"/>
  <c r="C205" i="88"/>
  <c r="C206" i="88"/>
  <c r="C207" i="88"/>
  <c r="C208" i="88"/>
  <c r="C209" i="88"/>
  <c r="C210" i="88"/>
  <c r="C201" i="87"/>
  <c r="C202" i="87"/>
  <c r="C203" i="87"/>
  <c r="C204" i="87"/>
  <c r="C205" i="87"/>
  <c r="C206" i="87"/>
  <c r="C207" i="87"/>
  <c r="C208" i="87"/>
  <c r="C209" i="87"/>
  <c r="C210" i="87"/>
  <c r="C201" i="94"/>
  <c r="C201" i="88"/>
  <c r="AS203" i="88"/>
  <c r="AO203" i="88"/>
  <c r="AK203" i="88"/>
  <c r="AF203" i="88"/>
  <c r="AB203" i="88"/>
  <c r="X203" i="88"/>
  <c r="AG203" i="88" s="1"/>
  <c r="P203" i="88"/>
  <c r="L203" i="88"/>
  <c r="H203" i="88"/>
  <c r="AR203" i="88"/>
  <c r="AN203" i="88"/>
  <c r="AJ203" i="88"/>
  <c r="AE203" i="88"/>
  <c r="AA203" i="88"/>
  <c r="W203" i="88"/>
  <c r="S203" i="88"/>
  <c r="O203" i="88"/>
  <c r="K203" i="88"/>
  <c r="AQ203" i="88"/>
  <c r="AM203" i="88"/>
  <c r="AI203" i="88"/>
  <c r="AD203" i="88"/>
  <c r="Z203" i="88"/>
  <c r="V203" i="88"/>
  <c r="R203" i="88"/>
  <c r="N203" i="88"/>
  <c r="J203" i="88"/>
  <c r="AP203" i="88"/>
  <c r="AL203" i="88"/>
  <c r="AH203" i="88"/>
  <c r="AC203" i="88"/>
  <c r="Y203" i="88"/>
  <c r="U203" i="88"/>
  <c r="Q203" i="88"/>
  <c r="M203" i="88"/>
  <c r="I203" i="88"/>
  <c r="AR204" i="88"/>
  <c r="AN204" i="88"/>
  <c r="AJ204" i="88"/>
  <c r="AF204" i="88"/>
  <c r="AB204" i="88"/>
  <c r="X204" i="88"/>
  <c r="P204" i="88"/>
  <c r="L204" i="88"/>
  <c r="H204" i="88"/>
  <c r="AQ204" i="88"/>
  <c r="AM204" i="88"/>
  <c r="AI204" i="88"/>
  <c r="AE204" i="88"/>
  <c r="AA204" i="88"/>
  <c r="W204" i="88"/>
  <c r="S204" i="88"/>
  <c r="O204" i="88"/>
  <c r="K204" i="88"/>
  <c r="AP204" i="88"/>
  <c r="AL204" i="88"/>
  <c r="AH204" i="88"/>
  <c r="AD204" i="88"/>
  <c r="Z204" i="88"/>
  <c r="V204" i="88"/>
  <c r="R204" i="88"/>
  <c r="N204" i="88"/>
  <c r="J204" i="88"/>
  <c r="AS204" i="88"/>
  <c r="AO204" i="88"/>
  <c r="AK204" i="88"/>
  <c r="AC204" i="88"/>
  <c r="Y204" i="88"/>
  <c r="U204" i="88"/>
  <c r="Q204" i="88"/>
  <c r="M204" i="88"/>
  <c r="I204" i="88"/>
  <c r="AR207" i="32"/>
  <c r="AN207" i="32"/>
  <c r="AJ207" i="32"/>
  <c r="AF207" i="32"/>
  <c r="AB207" i="32"/>
  <c r="X207" i="32"/>
  <c r="P207" i="32"/>
  <c r="L207" i="32"/>
  <c r="H207" i="32"/>
  <c r="AQ207" i="32"/>
  <c r="AM207" i="32"/>
  <c r="AI207" i="32"/>
  <c r="AE207" i="32"/>
  <c r="AA207" i="32"/>
  <c r="W207" i="32"/>
  <c r="S207" i="32"/>
  <c r="O207" i="32"/>
  <c r="K207" i="32"/>
  <c r="AP207" i="32"/>
  <c r="AL207" i="32"/>
  <c r="AH207" i="32"/>
  <c r="AD207" i="32"/>
  <c r="Z207" i="32"/>
  <c r="V207" i="32"/>
  <c r="R207" i="32"/>
  <c r="N207" i="32"/>
  <c r="J207" i="32"/>
  <c r="AS207" i="32"/>
  <c r="AO207" i="32"/>
  <c r="AK207" i="32"/>
  <c r="AC207" i="32"/>
  <c r="Y207" i="32"/>
  <c r="U207" i="32"/>
  <c r="Q207" i="32"/>
  <c r="M207" i="32"/>
  <c r="I207" i="32"/>
  <c r="AS208" i="32"/>
  <c r="AO208" i="32"/>
  <c r="AK208" i="32"/>
  <c r="AC208" i="32"/>
  <c r="Y208" i="32"/>
  <c r="U208" i="32"/>
  <c r="Q208" i="32"/>
  <c r="M208" i="32"/>
  <c r="I208" i="32"/>
  <c r="AR208" i="32"/>
  <c r="AN208" i="32"/>
  <c r="AJ208" i="32"/>
  <c r="AF208" i="32"/>
  <c r="AB208" i="32"/>
  <c r="X208" i="32"/>
  <c r="P208" i="32"/>
  <c r="L208" i="32"/>
  <c r="H208" i="32"/>
  <c r="AQ208" i="32"/>
  <c r="AM208" i="32"/>
  <c r="AI208" i="32"/>
  <c r="AE208" i="32"/>
  <c r="AA208" i="32"/>
  <c r="W208" i="32"/>
  <c r="S208" i="32"/>
  <c r="O208" i="32"/>
  <c r="K208" i="32"/>
  <c r="AP208" i="32"/>
  <c r="AL208" i="32"/>
  <c r="AH208" i="32"/>
  <c r="AD208" i="32"/>
  <c r="Z208" i="32"/>
  <c r="V208" i="32"/>
  <c r="R208" i="32"/>
  <c r="N208" i="32"/>
  <c r="J208" i="32"/>
  <c r="E201" i="94"/>
  <c r="E201" i="93"/>
  <c r="E201" i="92"/>
  <c r="E201" i="87"/>
  <c r="E201" i="91"/>
  <c r="E202" i="94"/>
  <c r="E202" i="93"/>
  <c r="E202" i="92"/>
  <c r="E202" i="91"/>
  <c r="E202" i="87"/>
  <c r="F205" i="94"/>
  <c r="F205" i="93"/>
  <c r="F205" i="92"/>
  <c r="F205" i="91"/>
  <c r="F205" i="87"/>
  <c r="AB20" i="17"/>
  <c r="E206" i="94"/>
  <c r="E206" i="93"/>
  <c r="E206" i="91"/>
  <c r="E206" i="92"/>
  <c r="E206" i="87"/>
  <c r="F209" i="94"/>
  <c r="F209" i="93"/>
  <c r="F209" i="87"/>
  <c r="F209" i="88"/>
  <c r="E210" i="94"/>
  <c r="E210" i="93"/>
  <c r="E210" i="92"/>
  <c r="E210" i="91"/>
  <c r="E210" i="87"/>
  <c r="E210" i="88"/>
  <c r="F204" i="32"/>
  <c r="E207" i="32"/>
  <c r="F205" i="88"/>
  <c r="G16" i="17"/>
  <c r="G17" i="17"/>
  <c r="E203" i="94"/>
  <c r="E203" i="93"/>
  <c r="E203" i="92"/>
  <c r="E203" i="87"/>
  <c r="E203" i="91"/>
  <c r="G21" i="17"/>
  <c r="E207" i="94"/>
  <c r="E207" i="93"/>
  <c r="E207" i="92"/>
  <c r="E207" i="91"/>
  <c r="E207" i="87"/>
  <c r="G25" i="17"/>
  <c r="E201" i="32"/>
  <c r="E203" i="32"/>
  <c r="E206" i="32"/>
  <c r="E210" i="32"/>
  <c r="E201" i="88"/>
  <c r="E202" i="88"/>
  <c r="E206" i="88"/>
  <c r="F203" i="94"/>
  <c r="F203" i="93"/>
  <c r="F203" i="92"/>
  <c r="F203" i="91"/>
  <c r="F203" i="87"/>
  <c r="E204" i="94"/>
  <c r="E204" i="93"/>
  <c r="E204" i="92"/>
  <c r="E204" i="91"/>
  <c r="E204" i="87"/>
  <c r="F207" i="94"/>
  <c r="F207" i="93"/>
  <c r="F207" i="91"/>
  <c r="F207" i="92"/>
  <c r="F207" i="87"/>
  <c r="F207" i="88"/>
  <c r="E208" i="94"/>
  <c r="E208" i="93"/>
  <c r="E208" i="92"/>
  <c r="E208" i="91"/>
  <c r="E208" i="87"/>
  <c r="E208" i="88"/>
  <c r="E202" i="32"/>
  <c r="F203" i="32"/>
  <c r="F204" i="94"/>
  <c r="F204" i="93"/>
  <c r="F204" i="92"/>
  <c r="F204" i="91"/>
  <c r="F204" i="87"/>
  <c r="AB19" i="17"/>
  <c r="E205" i="94"/>
  <c r="E205" i="93"/>
  <c r="E205" i="92"/>
  <c r="E205" i="91"/>
  <c r="E205" i="87"/>
  <c r="F208" i="94"/>
  <c r="F208" i="93"/>
  <c r="F208" i="92"/>
  <c r="F208" i="91"/>
  <c r="F208" i="87"/>
  <c r="AB23" i="17"/>
  <c r="E209" i="94"/>
  <c r="E209" i="93"/>
  <c r="E209" i="92"/>
  <c r="E209" i="91"/>
  <c r="E209" i="87"/>
  <c r="E209" i="88"/>
  <c r="E204" i="32"/>
  <c r="F205" i="32"/>
  <c r="E208" i="32"/>
  <c r="F209" i="32"/>
  <c r="E205" i="88"/>
  <c r="F208" i="88"/>
  <c r="D12" i="84"/>
  <c r="D34" i="97"/>
  <c r="C60" i="77"/>
  <c r="D6" i="97"/>
  <c r="D12" i="20"/>
  <c r="F210" i="88"/>
  <c r="F210" i="32"/>
  <c r="F201" i="32"/>
  <c r="Z26" i="17"/>
  <c r="X15" i="17"/>
  <c r="X201" i="24"/>
  <c r="X200" i="24" s="1"/>
  <c r="I201" i="24"/>
  <c r="I200" i="24" s="1"/>
  <c r="I15" i="17"/>
  <c r="K26" i="17"/>
  <c r="K75" i="17" s="1"/>
  <c r="AA16" i="17"/>
  <c r="AB16" i="17" s="1"/>
  <c r="Y78" i="84"/>
  <c r="Y174" i="84" s="1"/>
  <c r="X80" i="84"/>
  <c r="X107" i="24"/>
  <c r="O110" i="32"/>
  <c r="S110" i="32"/>
  <c r="AF110" i="32"/>
  <c r="AK110" i="32"/>
  <c r="K111" i="32"/>
  <c r="O111" i="32"/>
  <c r="S111" i="32"/>
  <c r="X111" i="32"/>
  <c r="AB111" i="32"/>
  <c r="AF111" i="32"/>
  <c r="AK111" i="32"/>
  <c r="AO111" i="32"/>
  <c r="AS111" i="32"/>
  <c r="K112" i="32"/>
  <c r="O112" i="32"/>
  <c r="S112" i="32"/>
  <c r="X112" i="32"/>
  <c r="AB112" i="32"/>
  <c r="AF112" i="32"/>
  <c r="AK112" i="32"/>
  <c r="AO112" i="32"/>
  <c r="AS112" i="32"/>
  <c r="H115" i="32"/>
  <c r="L115" i="32"/>
  <c r="P115" i="32"/>
  <c r="U115" i="32"/>
  <c r="Y115" i="32"/>
  <c r="AC115" i="32"/>
  <c r="AH115" i="32"/>
  <c r="AL115" i="32"/>
  <c r="AP115" i="32"/>
  <c r="H116" i="32"/>
  <c r="L116" i="32"/>
  <c r="P116" i="32"/>
  <c r="U116" i="32"/>
  <c r="Y116" i="32"/>
  <c r="AC116" i="32"/>
  <c r="AH116" i="32"/>
  <c r="AL116" i="32"/>
  <c r="AP116" i="32"/>
  <c r="H117" i="32"/>
  <c r="L117" i="32"/>
  <c r="P117" i="32"/>
  <c r="U117" i="32"/>
  <c r="Y117" i="32"/>
  <c r="AC117" i="32"/>
  <c r="AH117" i="32"/>
  <c r="AL117" i="32"/>
  <c r="AP117" i="32"/>
  <c r="U118" i="32"/>
  <c r="I121" i="32"/>
  <c r="M121" i="32"/>
  <c r="Q121" i="32"/>
  <c r="V121" i="32"/>
  <c r="Z121" i="32"/>
  <c r="AD121" i="32"/>
  <c r="AI121" i="32"/>
  <c r="AM121" i="32"/>
  <c r="AQ121" i="32"/>
  <c r="I122" i="32"/>
  <c r="M122" i="32"/>
  <c r="Q122" i="32"/>
  <c r="V122" i="32"/>
  <c r="Z122" i="32"/>
  <c r="AD122" i="32"/>
  <c r="AI122" i="32"/>
  <c r="AM122" i="32"/>
  <c r="AQ122" i="32"/>
  <c r="I123" i="32"/>
  <c r="M123" i="32"/>
  <c r="Z123" i="32"/>
  <c r="AD123" i="32"/>
  <c r="AQ123" i="32"/>
  <c r="I124" i="32"/>
  <c r="M124" i="32"/>
  <c r="Q124" i="32"/>
  <c r="V124" i="32"/>
  <c r="Z124" i="32"/>
  <c r="AD124" i="32"/>
  <c r="AI124" i="32"/>
  <c r="AM124" i="32"/>
  <c r="AQ124" i="32"/>
  <c r="O126" i="32"/>
  <c r="S126" i="32"/>
  <c r="AF126" i="32"/>
  <c r="AK126" i="32"/>
  <c r="K127" i="32"/>
  <c r="O127" i="32"/>
  <c r="S127" i="32"/>
  <c r="X127" i="32"/>
  <c r="AB127" i="32"/>
  <c r="AF127" i="32"/>
  <c r="AK127" i="32"/>
  <c r="AO127" i="32"/>
  <c r="AS127" i="32"/>
  <c r="K128" i="32"/>
  <c r="O128" i="32"/>
  <c r="S128" i="32"/>
  <c r="X128" i="32"/>
  <c r="AB128" i="32"/>
  <c r="AF128" i="32"/>
  <c r="AK128" i="32"/>
  <c r="AO128" i="32"/>
  <c r="AS128" i="32"/>
  <c r="K129" i="32"/>
  <c r="O129" i="32"/>
  <c r="O125" i="32" s="1"/>
  <c r="S129" i="32"/>
  <c r="X129" i="32"/>
  <c r="AB129" i="32"/>
  <c r="AF129" i="32"/>
  <c r="AK129" i="32"/>
  <c r="AO129" i="32"/>
  <c r="AS129" i="32"/>
  <c r="K130" i="32"/>
  <c r="O130" i="32"/>
  <c r="S130" i="32"/>
  <c r="X130" i="32"/>
  <c r="AB130" i="32"/>
  <c r="AF130" i="32"/>
  <c r="AK130" i="32"/>
  <c r="AO130" i="32"/>
  <c r="AS130" i="32"/>
  <c r="I132" i="32"/>
  <c r="M132" i="32"/>
  <c r="Z132" i="32"/>
  <c r="AD132" i="32"/>
  <c r="AQ132" i="32"/>
  <c r="I133" i="32"/>
  <c r="M133" i="32"/>
  <c r="Q133" i="32"/>
  <c r="V133" i="32"/>
  <c r="Z133" i="32"/>
  <c r="AD133" i="32"/>
  <c r="AI133" i="32"/>
  <c r="AM133" i="32"/>
  <c r="AQ133" i="32"/>
  <c r="Q134" i="32"/>
  <c r="V134" i="32"/>
  <c r="AI134" i="32"/>
  <c r="AM134" i="32"/>
  <c r="M135" i="32"/>
  <c r="Q135" i="32"/>
  <c r="AD135" i="32"/>
  <c r="AI135" i="32"/>
  <c r="Z136" i="32"/>
  <c r="I140" i="32"/>
  <c r="M140" i="32"/>
  <c r="Q140" i="32"/>
  <c r="V140" i="32"/>
  <c r="Z140" i="32"/>
  <c r="AD140" i="32"/>
  <c r="AI140" i="32"/>
  <c r="AM140" i="32"/>
  <c r="AQ140" i="32"/>
  <c r="I141" i="32"/>
  <c r="M141" i="32"/>
  <c r="Q141" i="32"/>
  <c r="V141" i="32"/>
  <c r="Z141" i="32"/>
  <c r="AD141" i="32"/>
  <c r="AI141" i="32"/>
  <c r="AM141" i="32"/>
  <c r="AQ141" i="32"/>
  <c r="I142" i="32"/>
  <c r="M142" i="32"/>
  <c r="Q142" i="32"/>
  <c r="V142" i="32"/>
  <c r="Z142" i="32"/>
  <c r="AD142" i="32"/>
  <c r="AI142" i="32"/>
  <c r="AM142" i="32"/>
  <c r="AQ142" i="32"/>
  <c r="I143" i="32"/>
  <c r="M143" i="32"/>
  <c r="Q143" i="32"/>
  <c r="V143" i="32"/>
  <c r="Z143" i="32"/>
  <c r="AD143" i="32"/>
  <c r="AI143" i="32"/>
  <c r="AM143" i="32"/>
  <c r="AQ143" i="32"/>
  <c r="H145" i="32"/>
  <c r="L145" i="32"/>
  <c r="P145" i="32"/>
  <c r="U145" i="32"/>
  <c r="Y145" i="32"/>
  <c r="AC145" i="32"/>
  <c r="AH145" i="32"/>
  <c r="AL145" i="32"/>
  <c r="AP145" i="32"/>
  <c r="AC146" i="32"/>
  <c r="Y147" i="32"/>
  <c r="U148" i="32"/>
  <c r="P149" i="32"/>
  <c r="J151" i="32"/>
  <c r="N151" i="32"/>
  <c r="R151" i="32"/>
  <c r="W151" i="32"/>
  <c r="AA151" i="32"/>
  <c r="AE151" i="32"/>
  <c r="AJ151" i="32"/>
  <c r="AN151" i="32"/>
  <c r="AR151" i="32"/>
  <c r="J152" i="32"/>
  <c r="AR152" i="32"/>
  <c r="J153" i="32"/>
  <c r="N153" i="32"/>
  <c r="R153" i="32"/>
  <c r="W153" i="32"/>
  <c r="AA153" i="32"/>
  <c r="AE153" i="32"/>
  <c r="AJ153" i="32"/>
  <c r="AN153" i="32"/>
  <c r="AR153" i="32"/>
  <c r="N154" i="32"/>
  <c r="R154" i="32"/>
  <c r="AE154" i="32"/>
  <c r="AJ154" i="32"/>
  <c r="J155" i="32"/>
  <c r="N155" i="32"/>
  <c r="R155" i="32"/>
  <c r="W155" i="32"/>
  <c r="AA155" i="32"/>
  <c r="AE155" i="32"/>
  <c r="AJ155" i="32"/>
  <c r="AN155" i="32"/>
  <c r="AR155" i="32"/>
  <c r="H157" i="32"/>
  <c r="L157" i="32"/>
  <c r="P157" i="32"/>
  <c r="U157" i="32"/>
  <c r="Y157" i="32"/>
  <c r="AC157" i="32"/>
  <c r="AH157" i="32"/>
  <c r="AL157" i="32"/>
  <c r="AP157" i="32"/>
  <c r="P158" i="32"/>
  <c r="U158" i="32"/>
  <c r="AH158" i="32"/>
  <c r="AL158" i="32"/>
  <c r="H159" i="32"/>
  <c r="L159" i="32"/>
  <c r="P159" i="32"/>
  <c r="U159" i="32"/>
  <c r="Y159" i="32"/>
  <c r="AC159" i="32"/>
  <c r="AH159" i="32"/>
  <c r="AL159" i="32"/>
  <c r="AP159" i="32"/>
  <c r="H160" i="32"/>
  <c r="L160" i="32"/>
  <c r="Y160" i="32"/>
  <c r="AC160" i="32"/>
  <c r="AP160" i="32"/>
  <c r="H161" i="32"/>
  <c r="L161" i="32"/>
  <c r="P161" i="32"/>
  <c r="U161" i="32"/>
  <c r="Y161" i="32"/>
  <c r="AC161" i="32"/>
  <c r="AH161" i="32"/>
  <c r="AL161" i="32"/>
  <c r="AP161" i="32"/>
  <c r="R163" i="32"/>
  <c r="W163" i="32"/>
  <c r="AJ163" i="32"/>
  <c r="AN163" i="32"/>
  <c r="J164" i="32"/>
  <c r="N164" i="32"/>
  <c r="R164" i="32"/>
  <c r="W164" i="32"/>
  <c r="AA164" i="32"/>
  <c r="AE164" i="32"/>
  <c r="AJ164" i="32"/>
  <c r="AN164" i="32"/>
  <c r="AR164" i="32"/>
  <c r="J165" i="32"/>
  <c r="N165" i="32"/>
  <c r="AA165" i="32"/>
  <c r="AE165" i="32"/>
  <c r="AR165" i="32"/>
  <c r="J166" i="32"/>
  <c r="W166" i="32"/>
  <c r="AA166" i="32"/>
  <c r="AN166" i="32"/>
  <c r="AR166" i="32"/>
  <c r="R167" i="32"/>
  <c r="W167" i="32"/>
  <c r="AJ167" i="32"/>
  <c r="AN167" i="32"/>
  <c r="I170" i="32"/>
  <c r="M170" i="32"/>
  <c r="M169" i="32" s="1"/>
  <c r="Q170" i="32"/>
  <c r="V170" i="32"/>
  <c r="Z170" i="32"/>
  <c r="AD170" i="32"/>
  <c r="AI170" i="32"/>
  <c r="AM170" i="32"/>
  <c r="AQ170" i="32"/>
  <c r="I171" i="32"/>
  <c r="M171" i="32"/>
  <c r="Z171" i="32"/>
  <c r="AD171" i="32"/>
  <c r="AQ171" i="32"/>
  <c r="I172" i="32"/>
  <c r="M172" i="32"/>
  <c r="Q172" i="32"/>
  <c r="V172" i="32"/>
  <c r="Z172" i="32"/>
  <c r="AD172" i="32"/>
  <c r="AI172" i="32"/>
  <c r="AM172" i="32"/>
  <c r="AQ172" i="32"/>
  <c r="AQ169" i="32" s="1"/>
  <c r="I173" i="32"/>
  <c r="M173" i="32"/>
  <c r="Q173" i="32"/>
  <c r="V173" i="32"/>
  <c r="Z173" i="32"/>
  <c r="AD173" i="32"/>
  <c r="AI173" i="32"/>
  <c r="AM173" i="32"/>
  <c r="AQ173" i="32"/>
  <c r="I174" i="32"/>
  <c r="M174" i="32"/>
  <c r="Q174" i="32"/>
  <c r="V174" i="32"/>
  <c r="Z174" i="32"/>
  <c r="AD174" i="32"/>
  <c r="AI174" i="32"/>
  <c r="AM174" i="32"/>
  <c r="AQ174" i="32"/>
  <c r="F175" i="32"/>
  <c r="K176" i="32"/>
  <c r="X176" i="32"/>
  <c r="AB176" i="32"/>
  <c r="AO176" i="32"/>
  <c r="AS176" i="32"/>
  <c r="S177" i="32"/>
  <c r="X177" i="32"/>
  <c r="AK177" i="32"/>
  <c r="AO177" i="32"/>
  <c r="O178" i="32"/>
  <c r="S178" i="32"/>
  <c r="AF178" i="32"/>
  <c r="AK178" i="32"/>
  <c r="K179" i="32"/>
  <c r="O179" i="32"/>
  <c r="S179" i="32"/>
  <c r="X179" i="32"/>
  <c r="AB179" i="32"/>
  <c r="AF179" i="32"/>
  <c r="AK179" i="32"/>
  <c r="AO179" i="32"/>
  <c r="AS179" i="32"/>
  <c r="K180" i="32"/>
  <c r="O180" i="32"/>
  <c r="S180" i="32"/>
  <c r="X180" i="32"/>
  <c r="AB180" i="32"/>
  <c r="AF180" i="32"/>
  <c r="AK180" i="32"/>
  <c r="AO180" i="32"/>
  <c r="AS180" i="32"/>
  <c r="V182" i="32"/>
  <c r="I183" i="32"/>
  <c r="M183" i="32"/>
  <c r="Q183" i="32"/>
  <c r="V183" i="32"/>
  <c r="Z183" i="32"/>
  <c r="AD183" i="32"/>
  <c r="AI183" i="32"/>
  <c r="AM183" i="32"/>
  <c r="AQ183" i="32"/>
  <c r="I184" i="32"/>
  <c r="M184" i="32"/>
  <c r="Q184" i="32"/>
  <c r="V184" i="32"/>
  <c r="Z184" i="32"/>
  <c r="AD184" i="32"/>
  <c r="AI184" i="32"/>
  <c r="AM184" i="32"/>
  <c r="AQ184" i="32"/>
  <c r="I185" i="32"/>
  <c r="V185" i="32"/>
  <c r="Z185" i="32"/>
  <c r="AM185" i="32"/>
  <c r="AQ185" i="32"/>
  <c r="Q186" i="32"/>
  <c r="V186" i="32"/>
  <c r="AI186" i="32"/>
  <c r="AM186" i="32"/>
  <c r="AB188" i="32"/>
  <c r="K189" i="32"/>
  <c r="O189" i="32"/>
  <c r="S189" i="32"/>
  <c r="X189" i="32"/>
  <c r="AB189" i="32"/>
  <c r="AF189" i="32"/>
  <c r="AK189" i="32"/>
  <c r="AO189" i="32"/>
  <c r="AS189" i="32"/>
  <c r="AU189" i="32" s="1"/>
  <c r="AV189" i="32" s="1"/>
  <c r="K190" i="32"/>
  <c r="O190" i="32"/>
  <c r="S190" i="32"/>
  <c r="X190" i="32"/>
  <c r="AB190" i="32"/>
  <c r="AF190" i="32"/>
  <c r="AK190" i="32"/>
  <c r="AO190" i="32"/>
  <c r="AS190" i="32"/>
  <c r="O191" i="32"/>
  <c r="S191" i="32"/>
  <c r="AF191" i="32"/>
  <c r="AK191" i="32"/>
  <c r="K192" i="32"/>
  <c r="O192" i="32"/>
  <c r="AB192" i="32"/>
  <c r="AF192" i="32"/>
  <c r="AS192" i="32"/>
  <c r="I194" i="32"/>
  <c r="M194" i="32"/>
  <c r="Q194" i="32"/>
  <c r="V194" i="32"/>
  <c r="Z194" i="32"/>
  <c r="AD194" i="32"/>
  <c r="AI194" i="32"/>
  <c r="AM194" i="32"/>
  <c r="AQ194" i="32"/>
  <c r="I195" i="32"/>
  <c r="M195" i="32"/>
  <c r="Q195" i="32"/>
  <c r="V195" i="32"/>
  <c r="Z195" i="32"/>
  <c r="AD195" i="32"/>
  <c r="AI195" i="32"/>
  <c r="AM195" i="32"/>
  <c r="AQ195" i="32"/>
  <c r="I196" i="32"/>
  <c r="M196" i="32"/>
  <c r="Q196" i="32"/>
  <c r="V196" i="32"/>
  <c r="Z196" i="32"/>
  <c r="AD196" i="32"/>
  <c r="AI196" i="32"/>
  <c r="AM196" i="32"/>
  <c r="AQ196" i="32"/>
  <c r="AD197" i="32"/>
  <c r="I198" i="32"/>
  <c r="V198" i="32"/>
  <c r="Z198" i="32"/>
  <c r="AM198" i="32"/>
  <c r="AQ198" i="32"/>
  <c r="Q110" i="88"/>
  <c r="V110" i="88"/>
  <c r="AI110" i="88"/>
  <c r="AM110" i="88"/>
  <c r="I111" i="88"/>
  <c r="M111" i="88"/>
  <c r="Q111" i="88"/>
  <c r="V111" i="88"/>
  <c r="Z111" i="88"/>
  <c r="AD111" i="88"/>
  <c r="AI111" i="88"/>
  <c r="AM111" i="88"/>
  <c r="AQ111" i="88"/>
  <c r="I112" i="88"/>
  <c r="M112" i="88"/>
  <c r="Q112" i="88"/>
  <c r="V112" i="88"/>
  <c r="Z112" i="88"/>
  <c r="AD112" i="88"/>
  <c r="AI112" i="88"/>
  <c r="AM112" i="88"/>
  <c r="AQ112" i="88"/>
  <c r="J115" i="88"/>
  <c r="W115" i="88"/>
  <c r="AA115" i="88"/>
  <c r="AN115" i="88"/>
  <c r="AR115" i="88"/>
  <c r="R116" i="88"/>
  <c r="W116" i="88"/>
  <c r="AJ116" i="88"/>
  <c r="AN116" i="88"/>
  <c r="N117" i="88"/>
  <c r="R117" i="88"/>
  <c r="AE117" i="88"/>
  <c r="AJ117" i="88"/>
  <c r="J118" i="88"/>
  <c r="N118" i="88"/>
  <c r="R118" i="88"/>
  <c r="W118" i="88"/>
  <c r="AA118" i="88"/>
  <c r="AE118" i="88"/>
  <c r="AJ118" i="88"/>
  <c r="AN118" i="88"/>
  <c r="AR118" i="88"/>
  <c r="K121" i="88"/>
  <c r="O121" i="88"/>
  <c r="S121" i="88"/>
  <c r="X121" i="88"/>
  <c r="AB121" i="88"/>
  <c r="AF121" i="88"/>
  <c r="AK121" i="88"/>
  <c r="AO121" i="88"/>
  <c r="AS121" i="88"/>
  <c r="K122" i="88"/>
  <c r="O122" i="88"/>
  <c r="S122" i="88"/>
  <c r="X122" i="88"/>
  <c r="AB122" i="88"/>
  <c r="AF122" i="88"/>
  <c r="AK122" i="88"/>
  <c r="AO122" i="88"/>
  <c r="AS122" i="88"/>
  <c r="O123" i="88"/>
  <c r="S123" i="88"/>
  <c r="AF123" i="88"/>
  <c r="AK123" i="88"/>
  <c r="K124" i="88"/>
  <c r="O124" i="88"/>
  <c r="S124" i="88"/>
  <c r="X124" i="88"/>
  <c r="AB124" i="88"/>
  <c r="AF124" i="88"/>
  <c r="AK124" i="88"/>
  <c r="AO124" i="88"/>
  <c r="AS124" i="88"/>
  <c r="K126" i="88"/>
  <c r="O126" i="88"/>
  <c r="S126" i="88"/>
  <c r="X126" i="88"/>
  <c r="AB126" i="88"/>
  <c r="AF126" i="88"/>
  <c r="AK126" i="88"/>
  <c r="AO126" i="88"/>
  <c r="AS126" i="88"/>
  <c r="K127" i="88"/>
  <c r="O127" i="88"/>
  <c r="S127" i="88"/>
  <c r="X127" i="88"/>
  <c r="AB127" i="88"/>
  <c r="AF127" i="88"/>
  <c r="AK127" i="88"/>
  <c r="AO127" i="88"/>
  <c r="AS127" i="88"/>
  <c r="K128" i="88"/>
  <c r="O128" i="88"/>
  <c r="S128" i="88"/>
  <c r="X128" i="88"/>
  <c r="AB128" i="88"/>
  <c r="AF128" i="88"/>
  <c r="AK128" i="88"/>
  <c r="AO128" i="88"/>
  <c r="AS128" i="88"/>
  <c r="K129" i="88"/>
  <c r="O129" i="88"/>
  <c r="S129" i="88"/>
  <c r="X129" i="88"/>
  <c r="AB129" i="88"/>
  <c r="AF129" i="88"/>
  <c r="AK129" i="88"/>
  <c r="AO129" i="88"/>
  <c r="AS129" i="88"/>
  <c r="K130" i="88"/>
  <c r="O130" i="88"/>
  <c r="S130" i="88"/>
  <c r="X130" i="88"/>
  <c r="AB130" i="88"/>
  <c r="AF130" i="88"/>
  <c r="AK130" i="88"/>
  <c r="AO130" i="88"/>
  <c r="AS130" i="88"/>
  <c r="S132" i="88"/>
  <c r="X132" i="88"/>
  <c r="AK132" i="88"/>
  <c r="AO132" i="88"/>
  <c r="K133" i="88"/>
  <c r="O133" i="88"/>
  <c r="S133" i="88"/>
  <c r="X133" i="88"/>
  <c r="AB133" i="88"/>
  <c r="AF133" i="88"/>
  <c r="AK133" i="88"/>
  <c r="AO133" i="88"/>
  <c r="AS133" i="88"/>
  <c r="K134" i="88"/>
  <c r="O134" i="88"/>
  <c r="S134" i="88"/>
  <c r="X134" i="88"/>
  <c r="AB134" i="88"/>
  <c r="AF134" i="88"/>
  <c r="AK134" i="88"/>
  <c r="AO134" i="88"/>
  <c r="AS134" i="88"/>
  <c r="K135" i="88"/>
  <c r="O135" i="88"/>
  <c r="S135" i="88"/>
  <c r="X135" i="88"/>
  <c r="AB135" i="88"/>
  <c r="AF135" i="88"/>
  <c r="AK135" i="88"/>
  <c r="AO135" i="88"/>
  <c r="AS135" i="88"/>
  <c r="K136" i="88"/>
  <c r="O136" i="88"/>
  <c r="S136" i="88"/>
  <c r="X136" i="88"/>
  <c r="AB136" i="88"/>
  <c r="AF136" i="88"/>
  <c r="AK136" i="88"/>
  <c r="AO136" i="88"/>
  <c r="AS136" i="88"/>
  <c r="J140" i="88"/>
  <c r="N140" i="88"/>
  <c r="R140" i="88"/>
  <c r="W140" i="88"/>
  <c r="AA140" i="88"/>
  <c r="AE140" i="88"/>
  <c r="AJ140" i="88"/>
  <c r="AN140" i="88"/>
  <c r="AR140" i="88"/>
  <c r="AP141" i="88"/>
  <c r="AR141" i="88"/>
  <c r="J141" i="88"/>
  <c r="W141" i="88"/>
  <c r="AA141" i="88"/>
  <c r="AN141" i="88"/>
  <c r="H110" i="32"/>
  <c r="U110" i="32"/>
  <c r="Y110" i="32"/>
  <c r="AL110" i="32"/>
  <c r="AP110" i="32"/>
  <c r="H111" i="32"/>
  <c r="L111" i="32"/>
  <c r="P111" i="32"/>
  <c r="U111" i="32"/>
  <c r="Y111" i="32"/>
  <c r="AC111" i="32"/>
  <c r="AH111" i="32"/>
  <c r="AL111" i="32"/>
  <c r="AP111" i="32"/>
  <c r="H112" i="32"/>
  <c r="L112" i="32"/>
  <c r="P112" i="32"/>
  <c r="U112" i="32"/>
  <c r="Y112" i="32"/>
  <c r="AC112" i="32"/>
  <c r="AH112" i="32"/>
  <c r="AL112" i="32"/>
  <c r="AP112" i="32"/>
  <c r="I115" i="32"/>
  <c r="M115" i="32"/>
  <c r="Q115" i="32"/>
  <c r="V115" i="32"/>
  <c r="Z115" i="32"/>
  <c r="AD115" i="32"/>
  <c r="AI115" i="32"/>
  <c r="AM115" i="32"/>
  <c r="AQ115" i="32"/>
  <c r="I116" i="32"/>
  <c r="M116" i="32"/>
  <c r="Q116" i="32"/>
  <c r="V116" i="32"/>
  <c r="Z116" i="32"/>
  <c r="AD116" i="32"/>
  <c r="AI116" i="32"/>
  <c r="AM116" i="32"/>
  <c r="AQ116" i="32"/>
  <c r="I117" i="32"/>
  <c r="M117" i="32"/>
  <c r="Q117" i="32"/>
  <c r="V117" i="32"/>
  <c r="Z117" i="32"/>
  <c r="AD117" i="32"/>
  <c r="AI117" i="32"/>
  <c r="AM117" i="32"/>
  <c r="AQ117" i="32"/>
  <c r="AD118" i="32"/>
  <c r="AI118" i="32"/>
  <c r="J121" i="32"/>
  <c r="N121" i="32"/>
  <c r="R121" i="32"/>
  <c r="W121" i="32"/>
  <c r="AA121" i="32"/>
  <c r="AE121" i="32"/>
  <c r="AJ121" i="32"/>
  <c r="AN121" i="32"/>
  <c r="J122" i="32"/>
  <c r="N122" i="32"/>
  <c r="R122" i="32"/>
  <c r="W122" i="32"/>
  <c r="AA122" i="32"/>
  <c r="AE122" i="32"/>
  <c r="AJ122" i="32"/>
  <c r="AN122" i="32"/>
  <c r="J123" i="32"/>
  <c r="N123" i="32"/>
  <c r="AA123" i="32"/>
  <c r="AE123" i="32"/>
  <c r="J124" i="32"/>
  <c r="N124" i="32"/>
  <c r="R124" i="32"/>
  <c r="W124" i="32"/>
  <c r="AA124" i="32"/>
  <c r="AE124" i="32"/>
  <c r="AJ124" i="32"/>
  <c r="AN124" i="32"/>
  <c r="H126" i="32"/>
  <c r="L126" i="32"/>
  <c r="Y126" i="32"/>
  <c r="AC126" i="32"/>
  <c r="AP126" i="32"/>
  <c r="H127" i="32"/>
  <c r="L127" i="32"/>
  <c r="P127" i="32"/>
  <c r="U127" i="32"/>
  <c r="Y127" i="32"/>
  <c r="AC127" i="32"/>
  <c r="AH127" i="32"/>
  <c r="AL127" i="32"/>
  <c r="AP127" i="32"/>
  <c r="H128" i="32"/>
  <c r="L128" i="32"/>
  <c r="P128" i="32"/>
  <c r="U128" i="32"/>
  <c r="Y128" i="32"/>
  <c r="AC128" i="32"/>
  <c r="AH128" i="32"/>
  <c r="AL128" i="32"/>
  <c r="AP128" i="32"/>
  <c r="H129" i="32"/>
  <c r="L129" i="32"/>
  <c r="P129" i="32"/>
  <c r="U129" i="32"/>
  <c r="Y129" i="32"/>
  <c r="AC129" i="32"/>
  <c r="AH129" i="32"/>
  <c r="AL129" i="32"/>
  <c r="AP129" i="32"/>
  <c r="H130" i="32"/>
  <c r="L130" i="32"/>
  <c r="P130" i="32"/>
  <c r="U130" i="32"/>
  <c r="Y130" i="32"/>
  <c r="AC130" i="32"/>
  <c r="AH130" i="32"/>
  <c r="AL130" i="32"/>
  <c r="AP130" i="32"/>
  <c r="J132" i="32"/>
  <c r="W132" i="32"/>
  <c r="AA132" i="32"/>
  <c r="AN132" i="32"/>
  <c r="J133" i="32"/>
  <c r="N133" i="32"/>
  <c r="R133" i="32"/>
  <c r="W133" i="32"/>
  <c r="AA133" i="32"/>
  <c r="AE133" i="32"/>
  <c r="AJ133" i="32"/>
  <c r="AN133" i="32"/>
  <c r="J134" i="32"/>
  <c r="W134" i="32"/>
  <c r="AA134" i="32"/>
  <c r="AN134" i="32"/>
  <c r="J135" i="32"/>
  <c r="W135" i="32"/>
  <c r="AA135" i="32"/>
  <c r="AN135" i="32"/>
  <c r="W136" i="32"/>
  <c r="AA136" i="32"/>
  <c r="J140" i="32"/>
  <c r="N140" i="32"/>
  <c r="R140" i="32"/>
  <c r="W140" i="32"/>
  <c r="AA140" i="32"/>
  <c r="AE140" i="32"/>
  <c r="AJ140" i="32"/>
  <c r="AN140" i="32"/>
  <c r="J141" i="32"/>
  <c r="N141" i="32"/>
  <c r="R141" i="32"/>
  <c r="W141" i="32"/>
  <c r="AA141" i="32"/>
  <c r="AE141" i="32"/>
  <c r="AJ141" i="32"/>
  <c r="AN141" i="32"/>
  <c r="J142" i="32"/>
  <c r="N142" i="32"/>
  <c r="R142" i="32"/>
  <c r="W142" i="32"/>
  <c r="AA142" i="32"/>
  <c r="AE142" i="32"/>
  <c r="AJ142" i="32"/>
  <c r="AN142" i="32"/>
  <c r="J143" i="32"/>
  <c r="N143" i="32"/>
  <c r="R143" i="32"/>
  <c r="W143" i="32"/>
  <c r="AA143" i="32"/>
  <c r="AE143" i="32"/>
  <c r="AJ143" i="32"/>
  <c r="AN143" i="32"/>
  <c r="I145" i="32"/>
  <c r="M145" i="32"/>
  <c r="Q145" i="32"/>
  <c r="V145" i="32"/>
  <c r="Z145" i="32"/>
  <c r="AD145" i="32"/>
  <c r="AI145" i="32"/>
  <c r="AM145" i="32"/>
  <c r="AQ145" i="32"/>
  <c r="Q146" i="32"/>
  <c r="V146" i="32"/>
  <c r="M147" i="32"/>
  <c r="Q147" i="32"/>
  <c r="I148" i="32"/>
  <c r="M148" i="32"/>
  <c r="AQ148" i="32"/>
  <c r="I149" i="32"/>
  <c r="AM149" i="32"/>
  <c r="AQ149" i="32"/>
  <c r="K151" i="32"/>
  <c r="O151" i="32"/>
  <c r="S151" i="32"/>
  <c r="X151" i="32"/>
  <c r="AB151" i="32"/>
  <c r="AF151" i="32"/>
  <c r="AK151" i="32"/>
  <c r="AO151" i="32"/>
  <c r="AK152" i="32"/>
  <c r="AO152" i="32"/>
  <c r="K153" i="32"/>
  <c r="O153" i="32"/>
  <c r="S153" i="32"/>
  <c r="X153" i="32"/>
  <c r="AB153" i="32"/>
  <c r="AF153" i="32"/>
  <c r="AK153" i="32"/>
  <c r="AO153" i="32"/>
  <c r="AS153" i="32"/>
  <c r="O154" i="32"/>
  <c r="S154" i="32"/>
  <c r="AF154" i="32"/>
  <c r="AK154" i="32"/>
  <c r="K155" i="32"/>
  <c r="O155" i="32"/>
  <c r="S155" i="32"/>
  <c r="X155" i="32"/>
  <c r="AB155" i="32"/>
  <c r="AF155" i="32"/>
  <c r="AK155" i="32"/>
  <c r="AO155" i="32"/>
  <c r="AS155" i="32"/>
  <c r="I157" i="32"/>
  <c r="M157" i="32"/>
  <c r="Q157" i="32"/>
  <c r="V157" i="32"/>
  <c r="Z157" i="32"/>
  <c r="AD157" i="32"/>
  <c r="AI157" i="32"/>
  <c r="AM157" i="32"/>
  <c r="AQ157" i="32"/>
  <c r="Q158" i="32"/>
  <c r="V158" i="32"/>
  <c r="AI158" i="32"/>
  <c r="AM158" i="32"/>
  <c r="I159" i="32"/>
  <c r="M159" i="32"/>
  <c r="Q159" i="32"/>
  <c r="V159" i="32"/>
  <c r="Z159" i="32"/>
  <c r="AD159" i="32"/>
  <c r="AI159" i="32"/>
  <c r="AM159" i="32"/>
  <c r="AQ159" i="32"/>
  <c r="I160" i="32"/>
  <c r="M160" i="32"/>
  <c r="Z160" i="32"/>
  <c r="AD160" i="32"/>
  <c r="AQ160" i="32"/>
  <c r="I161" i="32"/>
  <c r="M161" i="32"/>
  <c r="Q161" i="32"/>
  <c r="V161" i="32"/>
  <c r="Z161" i="32"/>
  <c r="AD161" i="32"/>
  <c r="AI161" i="32"/>
  <c r="AM161" i="32"/>
  <c r="AQ161" i="32"/>
  <c r="S163" i="32"/>
  <c r="X163" i="32"/>
  <c r="AK163" i="32"/>
  <c r="AO163" i="32"/>
  <c r="K164" i="32"/>
  <c r="O164" i="32"/>
  <c r="S164" i="32"/>
  <c r="X164" i="32"/>
  <c r="AB164" i="32"/>
  <c r="AF164" i="32"/>
  <c r="AK164" i="32"/>
  <c r="AO164" i="32"/>
  <c r="AS164" i="32"/>
  <c r="K165" i="32"/>
  <c r="O165" i="32"/>
  <c r="AB165" i="32"/>
  <c r="AF165" i="32"/>
  <c r="AS165" i="32"/>
  <c r="K166" i="32"/>
  <c r="X166" i="32"/>
  <c r="AB166" i="32"/>
  <c r="AO166" i="32"/>
  <c r="AS166" i="32"/>
  <c r="S167" i="32"/>
  <c r="X167" i="32"/>
  <c r="AK167" i="32"/>
  <c r="AO167" i="32"/>
  <c r="J170" i="32"/>
  <c r="N170" i="32"/>
  <c r="R170" i="32"/>
  <c r="W170" i="32"/>
  <c r="AA170" i="32"/>
  <c r="AE170" i="32"/>
  <c r="AJ170" i="32"/>
  <c r="AN170" i="32"/>
  <c r="AR170" i="32"/>
  <c r="J171" i="32"/>
  <c r="N171" i="32"/>
  <c r="AA171" i="32"/>
  <c r="AE171" i="32"/>
  <c r="AR171" i="32"/>
  <c r="J172" i="32"/>
  <c r="N172" i="32"/>
  <c r="R172" i="32"/>
  <c r="W172" i="32"/>
  <c r="AA172" i="32"/>
  <c r="AE172" i="32"/>
  <c r="AJ172" i="32"/>
  <c r="AN172" i="32"/>
  <c r="AR172" i="32"/>
  <c r="J173" i="32"/>
  <c r="N173" i="32"/>
  <c r="R173" i="32"/>
  <c r="W173" i="32"/>
  <c r="AA173" i="32"/>
  <c r="AE173" i="32"/>
  <c r="AJ173" i="32"/>
  <c r="AN173" i="32"/>
  <c r="AR173" i="32"/>
  <c r="J174" i="32"/>
  <c r="N174" i="32"/>
  <c r="R174" i="32"/>
  <c r="W174" i="32"/>
  <c r="AA174" i="32"/>
  <c r="AE174" i="32"/>
  <c r="AJ174" i="32"/>
  <c r="AN174" i="32"/>
  <c r="AR174" i="32"/>
  <c r="H176" i="32"/>
  <c r="L176" i="32"/>
  <c r="Y176" i="32"/>
  <c r="AC176" i="32"/>
  <c r="AP176" i="32"/>
  <c r="H177" i="32"/>
  <c r="U177" i="32"/>
  <c r="Y177" i="32"/>
  <c r="AL177" i="32"/>
  <c r="AP177" i="32"/>
  <c r="P178" i="32"/>
  <c r="U178" i="32"/>
  <c r="AH178" i="32"/>
  <c r="AL178" i="32"/>
  <c r="H179" i="32"/>
  <c r="L179" i="32"/>
  <c r="P179" i="32"/>
  <c r="U179" i="32"/>
  <c r="Y179" i="32"/>
  <c r="AC179" i="32"/>
  <c r="AH179" i="32"/>
  <c r="AL179" i="32"/>
  <c r="AP179" i="32"/>
  <c r="AU179" i="32" s="1"/>
  <c r="AV179" i="32" s="1"/>
  <c r="H180" i="32"/>
  <c r="L180" i="32"/>
  <c r="P180" i="32"/>
  <c r="U180" i="32"/>
  <c r="Y180" i="32"/>
  <c r="AC180" i="32"/>
  <c r="AH180" i="32"/>
  <c r="AL180" i="32"/>
  <c r="AP180" i="32"/>
  <c r="J182" i="32"/>
  <c r="W182" i="32"/>
  <c r="AR182" i="32"/>
  <c r="J183" i="32"/>
  <c r="N183" i="32"/>
  <c r="R183" i="32"/>
  <c r="W183" i="32"/>
  <c r="AA183" i="32"/>
  <c r="AE183" i="32"/>
  <c r="AJ183" i="32"/>
  <c r="AN183" i="32"/>
  <c r="AR183" i="32"/>
  <c r="J184" i="32"/>
  <c r="N184" i="32"/>
  <c r="R184" i="32"/>
  <c r="W184" i="32"/>
  <c r="AA184" i="32"/>
  <c r="AE184" i="32"/>
  <c r="AJ184" i="32"/>
  <c r="AN184" i="32"/>
  <c r="AR184" i="32"/>
  <c r="J185" i="32"/>
  <c r="N185" i="32"/>
  <c r="AA185" i="32"/>
  <c r="AE185" i="32"/>
  <c r="AR185" i="32"/>
  <c r="J186" i="32"/>
  <c r="W186" i="32"/>
  <c r="AA186" i="32"/>
  <c r="AN186" i="32"/>
  <c r="AR186" i="32"/>
  <c r="P188" i="32"/>
  <c r="AL188" i="32"/>
  <c r="H189" i="32"/>
  <c r="L189" i="32"/>
  <c r="P189" i="32"/>
  <c r="U189" i="32"/>
  <c r="Y189" i="32"/>
  <c r="AC189" i="32"/>
  <c r="AH189" i="32"/>
  <c r="AL189" i="32"/>
  <c r="AP189" i="32"/>
  <c r="H190" i="32"/>
  <c r="L190" i="32"/>
  <c r="P190" i="32"/>
  <c r="U190" i="32"/>
  <c r="AG190" i="32" s="1"/>
  <c r="Y190" i="32"/>
  <c r="AC190" i="32"/>
  <c r="AH190" i="32"/>
  <c r="AL190" i="32"/>
  <c r="AP190" i="32"/>
  <c r="AU190" i="32" s="1"/>
  <c r="AV190" i="32" s="1"/>
  <c r="H191" i="32"/>
  <c r="U191" i="32"/>
  <c r="Y191" i="32"/>
  <c r="AL191" i="32"/>
  <c r="AP191" i="32"/>
  <c r="P192" i="32"/>
  <c r="U192" i="32"/>
  <c r="AH192" i="32"/>
  <c r="AL192" i="32"/>
  <c r="J194" i="32"/>
  <c r="N194" i="32"/>
  <c r="R194" i="32"/>
  <c r="W194" i="32"/>
  <c r="AA194" i="32"/>
  <c r="AE194" i="32"/>
  <c r="AJ194" i="32"/>
  <c r="AN194" i="32"/>
  <c r="AR194" i="32"/>
  <c r="J195" i="32"/>
  <c r="N195" i="32"/>
  <c r="R195" i="32"/>
  <c r="W195" i="32"/>
  <c r="AA195" i="32"/>
  <c r="AE195" i="32"/>
  <c r="AJ195" i="32"/>
  <c r="AN195" i="32"/>
  <c r="AR195" i="32"/>
  <c r="J196" i="32"/>
  <c r="N196" i="32"/>
  <c r="R196" i="32"/>
  <c r="W196" i="32"/>
  <c r="AA196" i="32"/>
  <c r="AE196" i="32"/>
  <c r="AJ196" i="32"/>
  <c r="AN196" i="32"/>
  <c r="AR196" i="32"/>
  <c r="W197" i="32"/>
  <c r="AJ197" i="32"/>
  <c r="N198" i="32"/>
  <c r="R198" i="32"/>
  <c r="AE198" i="32"/>
  <c r="AJ198" i="32"/>
  <c r="J110" i="88"/>
  <c r="N110" i="88"/>
  <c r="AA110" i="88"/>
  <c r="AE110" i="88"/>
  <c r="J111" i="88"/>
  <c r="N111" i="88"/>
  <c r="R111" i="88"/>
  <c r="W111" i="88"/>
  <c r="AA111" i="88"/>
  <c r="AE111" i="88"/>
  <c r="AJ111" i="88"/>
  <c r="AN111" i="88"/>
  <c r="J112" i="88"/>
  <c r="N112" i="88"/>
  <c r="R112" i="88"/>
  <c r="W112" i="88"/>
  <c r="AA112" i="88"/>
  <c r="AE112" i="88"/>
  <c r="AJ112" i="88"/>
  <c r="AN112" i="88"/>
  <c r="AR112" i="88"/>
  <c r="K115" i="88"/>
  <c r="X115" i="88"/>
  <c r="AB115" i="88"/>
  <c r="AO115" i="88"/>
  <c r="AS115" i="88"/>
  <c r="S116" i="88"/>
  <c r="X116" i="88"/>
  <c r="AK116" i="88"/>
  <c r="AO116" i="88"/>
  <c r="O117" i="88"/>
  <c r="S117" i="88"/>
  <c r="AF117" i="88"/>
  <c r="AK117" i="88"/>
  <c r="K118" i="88"/>
  <c r="O118" i="88"/>
  <c r="S118" i="88"/>
  <c r="X118" i="88"/>
  <c r="AB118" i="88"/>
  <c r="AF118" i="88"/>
  <c r="AK118" i="88"/>
  <c r="AO118" i="88"/>
  <c r="AS118" i="88"/>
  <c r="H121" i="88"/>
  <c r="L121" i="88"/>
  <c r="P121" i="88"/>
  <c r="U121" i="88"/>
  <c r="Y121" i="88"/>
  <c r="AC121" i="88"/>
  <c r="AH121" i="88"/>
  <c r="AL121" i="88"/>
  <c r="AP121" i="88"/>
  <c r="H122" i="88"/>
  <c r="L122" i="88"/>
  <c r="P122" i="88"/>
  <c r="U122" i="88"/>
  <c r="Y122" i="88"/>
  <c r="AC122" i="88"/>
  <c r="AH122" i="88"/>
  <c r="AL122" i="88"/>
  <c r="AP122" i="88"/>
  <c r="L123" i="88"/>
  <c r="P123" i="88"/>
  <c r="AC123" i="88"/>
  <c r="AH123" i="88"/>
  <c r="H124" i="88"/>
  <c r="L124" i="88"/>
  <c r="P124" i="88"/>
  <c r="U124" i="88"/>
  <c r="Y124" i="88"/>
  <c r="AC124" i="88"/>
  <c r="AH124" i="88"/>
  <c r="AL124" i="88"/>
  <c r="AP124" i="88"/>
  <c r="H126" i="88"/>
  <c r="L126" i="88"/>
  <c r="P126" i="88"/>
  <c r="U126" i="88"/>
  <c r="Y126" i="88"/>
  <c r="AC126" i="88"/>
  <c r="AH126" i="88"/>
  <c r="AL126" i="88"/>
  <c r="AP126" i="88"/>
  <c r="H127" i="88"/>
  <c r="L127" i="88"/>
  <c r="P127" i="88"/>
  <c r="U127" i="88"/>
  <c r="Y127" i="88"/>
  <c r="AC127" i="88"/>
  <c r="AH127" i="88"/>
  <c r="AL127" i="88"/>
  <c r="AP127" i="88"/>
  <c r="H128" i="88"/>
  <c r="L128" i="88"/>
  <c r="P128" i="88"/>
  <c r="U128" i="88"/>
  <c r="Y128" i="88"/>
  <c r="AC128" i="88"/>
  <c r="AH128" i="88"/>
  <c r="AL128" i="88"/>
  <c r="AP128" i="88"/>
  <c r="H129" i="88"/>
  <c r="L129" i="88"/>
  <c r="P129" i="88"/>
  <c r="U129" i="88"/>
  <c r="Y129" i="88"/>
  <c r="AC129" i="88"/>
  <c r="AH129" i="88"/>
  <c r="AL129" i="88"/>
  <c r="AP129" i="88"/>
  <c r="H130" i="88"/>
  <c r="L130" i="88"/>
  <c r="P130" i="88"/>
  <c r="U130" i="88"/>
  <c r="Y130" i="88"/>
  <c r="AC130" i="88"/>
  <c r="AH130" i="88"/>
  <c r="AL130" i="88"/>
  <c r="AP130" i="88"/>
  <c r="P132" i="88"/>
  <c r="U132" i="88"/>
  <c r="AH132" i="88"/>
  <c r="AL132" i="88"/>
  <c r="H133" i="88"/>
  <c r="L133" i="88"/>
  <c r="P133" i="88"/>
  <c r="U133" i="88"/>
  <c r="Y133" i="88"/>
  <c r="AC133" i="88"/>
  <c r="AH133" i="88"/>
  <c r="AL133" i="88"/>
  <c r="AP133" i="88"/>
  <c r="H134" i="88"/>
  <c r="L134" i="88"/>
  <c r="P134" i="88"/>
  <c r="U134" i="88"/>
  <c r="Y134" i="88"/>
  <c r="AC134" i="88"/>
  <c r="AH134" i="88"/>
  <c r="AL134" i="88"/>
  <c r="AP134" i="88"/>
  <c r="H135" i="88"/>
  <c r="L135" i="88"/>
  <c r="P135" i="88"/>
  <c r="U135" i="88"/>
  <c r="Y135" i="88"/>
  <c r="AC135" i="88"/>
  <c r="AH135" i="88"/>
  <c r="AL135" i="88"/>
  <c r="AP135" i="88"/>
  <c r="H136" i="88"/>
  <c r="L136" i="88"/>
  <c r="P136" i="88"/>
  <c r="U136" i="88"/>
  <c r="Y136" i="88"/>
  <c r="AC136" i="88"/>
  <c r="AH136" i="88"/>
  <c r="AL136" i="88"/>
  <c r="AP136" i="88"/>
  <c r="K140" i="88"/>
  <c r="O140" i="88"/>
  <c r="S140" i="88"/>
  <c r="X140" i="88"/>
  <c r="AB140" i="88"/>
  <c r="AF140" i="88"/>
  <c r="AK140" i="88"/>
  <c r="AO140" i="88"/>
  <c r="AS140" i="88"/>
  <c r="K141" i="88"/>
  <c r="O141" i="88"/>
  <c r="AB141" i="88"/>
  <c r="AF141" i="88"/>
  <c r="I110" i="32"/>
  <c r="M110" i="32"/>
  <c r="Z110" i="32"/>
  <c r="AD110" i="32"/>
  <c r="AQ110" i="32"/>
  <c r="I111" i="32"/>
  <c r="M111" i="32"/>
  <c r="Q111" i="32"/>
  <c r="V111" i="32"/>
  <c r="Z111" i="32"/>
  <c r="AD111" i="32"/>
  <c r="AI111" i="32"/>
  <c r="AM111" i="32"/>
  <c r="AQ111" i="32"/>
  <c r="I112" i="32"/>
  <c r="M112" i="32"/>
  <c r="Q112" i="32"/>
  <c r="V112" i="32"/>
  <c r="Z112" i="32"/>
  <c r="AD112" i="32"/>
  <c r="AI112" i="32"/>
  <c r="AM112" i="32"/>
  <c r="AQ112" i="32"/>
  <c r="J115" i="32"/>
  <c r="N115" i="32"/>
  <c r="R115" i="32"/>
  <c r="W115" i="32"/>
  <c r="AA115" i="32"/>
  <c r="AE115" i="32"/>
  <c r="AJ115" i="32"/>
  <c r="AN115" i="32"/>
  <c r="J116" i="32"/>
  <c r="N116" i="32"/>
  <c r="R116" i="32"/>
  <c r="W116" i="32"/>
  <c r="AA116" i="32"/>
  <c r="AE116" i="32"/>
  <c r="AJ116" i="32"/>
  <c r="AN116" i="32"/>
  <c r="J117" i="32"/>
  <c r="N117" i="32"/>
  <c r="R117" i="32"/>
  <c r="W117" i="32"/>
  <c r="AA117" i="32"/>
  <c r="AE117" i="32"/>
  <c r="AJ117" i="32"/>
  <c r="AN117" i="32"/>
  <c r="AE118" i="32"/>
  <c r="AJ118" i="32"/>
  <c r="M126" i="32"/>
  <c r="Q126" i="32"/>
  <c r="AD126" i="32"/>
  <c r="AI126" i="32"/>
  <c r="I127" i="32"/>
  <c r="M127" i="32"/>
  <c r="Q127" i="32"/>
  <c r="V127" i="32"/>
  <c r="Z127" i="32"/>
  <c r="AD127" i="32"/>
  <c r="AI127" i="32"/>
  <c r="AM127" i="32"/>
  <c r="AQ127" i="32"/>
  <c r="I128" i="32"/>
  <c r="M128" i="32"/>
  <c r="Q128" i="32"/>
  <c r="V128" i="32"/>
  <c r="Z128" i="32"/>
  <c r="AD128" i="32"/>
  <c r="AI128" i="32"/>
  <c r="AM128" i="32"/>
  <c r="AQ128" i="32"/>
  <c r="I129" i="32"/>
  <c r="M129" i="32"/>
  <c r="Q129" i="32"/>
  <c r="V129" i="32"/>
  <c r="Z129" i="32"/>
  <c r="AD129" i="32"/>
  <c r="AI129" i="32"/>
  <c r="AM129" i="32"/>
  <c r="AQ129" i="32"/>
  <c r="I130" i="32"/>
  <c r="M130" i="32"/>
  <c r="Q130" i="32"/>
  <c r="V130" i="32"/>
  <c r="Z130" i="32"/>
  <c r="AD130" i="32"/>
  <c r="AI130" i="32"/>
  <c r="AM130" i="32"/>
  <c r="AQ130" i="32"/>
  <c r="J145" i="32"/>
  <c r="N145" i="32"/>
  <c r="R145" i="32"/>
  <c r="W145" i="32"/>
  <c r="AA145" i="32"/>
  <c r="AE145" i="32"/>
  <c r="AJ145" i="32"/>
  <c r="AN145" i="32"/>
  <c r="AA146" i="32"/>
  <c r="AE146" i="32"/>
  <c r="AA147" i="32"/>
  <c r="AE147" i="32"/>
  <c r="AA148" i="32"/>
  <c r="AE148" i="32"/>
  <c r="AA149" i="32"/>
  <c r="AE149" i="32"/>
  <c r="AH153" i="32"/>
  <c r="AL153" i="32"/>
  <c r="P154" i="32"/>
  <c r="U154" i="32"/>
  <c r="AH154" i="32"/>
  <c r="AL154" i="32"/>
  <c r="L155" i="32"/>
  <c r="P155" i="32"/>
  <c r="U155" i="32"/>
  <c r="Y155" i="32"/>
  <c r="AC155" i="32"/>
  <c r="AH155" i="32"/>
  <c r="AL155" i="32"/>
  <c r="J157" i="32"/>
  <c r="N157" i="32"/>
  <c r="R157" i="32"/>
  <c r="W157" i="32"/>
  <c r="AA157" i="32"/>
  <c r="AE157" i="32"/>
  <c r="AJ157" i="32"/>
  <c r="AN157" i="32"/>
  <c r="J158" i="32"/>
  <c r="W158" i="32"/>
  <c r="AA158" i="32"/>
  <c r="AN158" i="32"/>
  <c r="J159" i="32"/>
  <c r="N159" i="32"/>
  <c r="R159" i="32"/>
  <c r="W159" i="32"/>
  <c r="AA159" i="32"/>
  <c r="AE159" i="32"/>
  <c r="AJ159" i="32"/>
  <c r="AN159" i="32"/>
  <c r="J160" i="32"/>
  <c r="W160" i="32"/>
  <c r="AA160" i="32"/>
  <c r="AN160" i="32"/>
  <c r="J161" i="32"/>
  <c r="N161" i="32"/>
  <c r="R161" i="32"/>
  <c r="W161" i="32"/>
  <c r="AA161" i="32"/>
  <c r="AE161" i="32"/>
  <c r="AJ161" i="32"/>
  <c r="AN161" i="32"/>
  <c r="H163" i="32"/>
  <c r="U163" i="32"/>
  <c r="Y163" i="32"/>
  <c r="AL163" i="32"/>
  <c r="AL162" i="32" s="1"/>
  <c r="H164" i="32"/>
  <c r="L164" i="32"/>
  <c r="P164" i="32"/>
  <c r="U164" i="32"/>
  <c r="Y164" i="32"/>
  <c r="AC164" i="32"/>
  <c r="AH164" i="32"/>
  <c r="AL164" i="32"/>
  <c r="H165" i="32"/>
  <c r="U165" i="32"/>
  <c r="Y165" i="32"/>
  <c r="AL165" i="32"/>
  <c r="H166" i="32"/>
  <c r="U166" i="32"/>
  <c r="Y166" i="32"/>
  <c r="AL166" i="32"/>
  <c r="H167" i="32"/>
  <c r="U167" i="32"/>
  <c r="Y167" i="32"/>
  <c r="AL167" i="32"/>
  <c r="K170" i="32"/>
  <c r="O170" i="32"/>
  <c r="S170" i="32"/>
  <c r="X170" i="32"/>
  <c r="AB170" i="32"/>
  <c r="AF170" i="32"/>
  <c r="AK170" i="32"/>
  <c r="AO170" i="32"/>
  <c r="AO169" i="32" s="1"/>
  <c r="K171" i="32"/>
  <c r="X171" i="32"/>
  <c r="AB171" i="32"/>
  <c r="AO171" i="32"/>
  <c r="K172" i="32"/>
  <c r="O172" i="32"/>
  <c r="S172" i="32"/>
  <c r="X172" i="32"/>
  <c r="AB172" i="32"/>
  <c r="AF172" i="32"/>
  <c r="AK172" i="32"/>
  <c r="AO172" i="32"/>
  <c r="K173" i="32"/>
  <c r="O173" i="32"/>
  <c r="S173" i="32"/>
  <c r="X173" i="32"/>
  <c r="AB173" i="32"/>
  <c r="AF173" i="32"/>
  <c r="AK173" i="32"/>
  <c r="AO173" i="32"/>
  <c r="K174" i="32"/>
  <c r="O174" i="32"/>
  <c r="S174" i="32"/>
  <c r="X174" i="32"/>
  <c r="AB174" i="32"/>
  <c r="AF174" i="32"/>
  <c r="AK174" i="32"/>
  <c r="AO174" i="32"/>
  <c r="I176" i="32"/>
  <c r="V176" i="32"/>
  <c r="Z176" i="32"/>
  <c r="AM176" i="32"/>
  <c r="AQ176" i="32"/>
  <c r="Q177" i="32"/>
  <c r="V177" i="32"/>
  <c r="AI177" i="32"/>
  <c r="AM177" i="32"/>
  <c r="M178" i="32"/>
  <c r="Q178" i="32"/>
  <c r="AD178" i="32"/>
  <c r="AI178" i="32"/>
  <c r="I179" i="32"/>
  <c r="M179" i="32"/>
  <c r="Q179" i="32"/>
  <c r="V179" i="32"/>
  <c r="Z179" i="32"/>
  <c r="AD179" i="32"/>
  <c r="AI179" i="32"/>
  <c r="AM179" i="32"/>
  <c r="AQ179" i="32"/>
  <c r="I180" i="32"/>
  <c r="M180" i="32"/>
  <c r="Q180" i="32"/>
  <c r="V180" i="32"/>
  <c r="Z180" i="32"/>
  <c r="AD180" i="32"/>
  <c r="AI180" i="32"/>
  <c r="AM180" i="32"/>
  <c r="AQ180" i="32"/>
  <c r="AU180" i="32" s="1"/>
  <c r="AV180" i="32" s="1"/>
  <c r="S182" i="32"/>
  <c r="X182" i="32"/>
  <c r="K183" i="32"/>
  <c r="O183" i="32"/>
  <c r="S183" i="32"/>
  <c r="X183" i="32"/>
  <c r="AB183" i="32"/>
  <c r="AF183" i="32"/>
  <c r="AK183" i="32"/>
  <c r="AO183" i="32"/>
  <c r="K184" i="32"/>
  <c r="O184" i="32"/>
  <c r="S184" i="32"/>
  <c r="X184" i="32"/>
  <c r="AB184" i="32"/>
  <c r="AF184" i="32"/>
  <c r="AK184" i="32"/>
  <c r="AO184" i="32"/>
  <c r="S185" i="32"/>
  <c r="X185" i="32"/>
  <c r="AK185" i="32"/>
  <c r="AO185" i="32"/>
  <c r="S186" i="32"/>
  <c r="X186" i="32"/>
  <c r="AK186" i="32"/>
  <c r="AO186" i="32"/>
  <c r="Q188" i="32"/>
  <c r="V188" i="32"/>
  <c r="I189" i="32"/>
  <c r="M189" i="32"/>
  <c r="Q189" i="32"/>
  <c r="V189" i="32"/>
  <c r="Z189" i="32"/>
  <c r="AD189" i="32"/>
  <c r="AI189" i="32"/>
  <c r="AM189" i="32"/>
  <c r="AQ189" i="32"/>
  <c r="I190" i="32"/>
  <c r="M190" i="32"/>
  <c r="Q190" i="32"/>
  <c r="V190" i="32"/>
  <c r="Z190" i="32"/>
  <c r="AD190" i="32"/>
  <c r="AI190" i="32"/>
  <c r="AM190" i="32"/>
  <c r="AQ190" i="32"/>
  <c r="I191" i="32"/>
  <c r="V191" i="32"/>
  <c r="Z191" i="32"/>
  <c r="AM191" i="32"/>
  <c r="AQ191" i="32"/>
  <c r="Q192" i="32"/>
  <c r="V192" i="32"/>
  <c r="AI192" i="32"/>
  <c r="AM192" i="32"/>
  <c r="K194" i="32"/>
  <c r="O194" i="32"/>
  <c r="S194" i="32"/>
  <c r="X194" i="32"/>
  <c r="AB194" i="32"/>
  <c r="AF194" i="32"/>
  <c r="AK194" i="32"/>
  <c r="AO194" i="32"/>
  <c r="K195" i="32"/>
  <c r="O195" i="32"/>
  <c r="S195" i="32"/>
  <c r="X195" i="32"/>
  <c r="AB195" i="32"/>
  <c r="AF195" i="32"/>
  <c r="AK195" i="32"/>
  <c r="AO195" i="32"/>
  <c r="K196" i="32"/>
  <c r="O196" i="32"/>
  <c r="S196" i="32"/>
  <c r="X196" i="32"/>
  <c r="AB196" i="32"/>
  <c r="AF196" i="32"/>
  <c r="AK196" i="32"/>
  <c r="AO196" i="32"/>
  <c r="AS196" i="32"/>
  <c r="K197" i="32"/>
  <c r="O197" i="32"/>
  <c r="AS197" i="32"/>
  <c r="K198" i="32"/>
  <c r="X198" i="32"/>
  <c r="AB198" i="32"/>
  <c r="AO198" i="32"/>
  <c r="AS198" i="32"/>
  <c r="AM122" i="88"/>
  <c r="AQ122" i="88"/>
  <c r="V123" i="88"/>
  <c r="Z123" i="88"/>
  <c r="AM123" i="88"/>
  <c r="AQ123" i="88"/>
  <c r="M124" i="88"/>
  <c r="Q124" i="88"/>
  <c r="V124" i="88"/>
  <c r="Z124" i="88"/>
  <c r="AD124" i="88"/>
  <c r="AI124" i="88"/>
  <c r="AM124" i="88"/>
  <c r="AQ124" i="88"/>
  <c r="I126" i="88"/>
  <c r="M126" i="88"/>
  <c r="Q126" i="88"/>
  <c r="V126" i="88"/>
  <c r="Z126" i="88"/>
  <c r="AD126" i="88"/>
  <c r="AI126" i="88"/>
  <c r="AM126" i="88"/>
  <c r="AQ126" i="88"/>
  <c r="I127" i="88"/>
  <c r="M127" i="88"/>
  <c r="Q127" i="88"/>
  <c r="V127" i="88"/>
  <c r="Z127" i="88"/>
  <c r="AD127" i="88"/>
  <c r="AI127" i="88"/>
  <c r="AM127" i="88"/>
  <c r="AQ127" i="88"/>
  <c r="I128" i="88"/>
  <c r="M128" i="88"/>
  <c r="Q128" i="88"/>
  <c r="V128" i="88"/>
  <c r="Z128" i="88"/>
  <c r="AD128" i="88"/>
  <c r="AI128" i="88"/>
  <c r="AM128" i="88"/>
  <c r="AQ128" i="88"/>
  <c r="I129" i="88"/>
  <c r="M129" i="88"/>
  <c r="Q129" i="88"/>
  <c r="V129" i="88"/>
  <c r="Z129" i="88"/>
  <c r="AD129" i="88"/>
  <c r="AI129" i="88"/>
  <c r="AM129" i="88"/>
  <c r="AM125" i="88" s="1"/>
  <c r="AQ129" i="88"/>
  <c r="I130" i="88"/>
  <c r="M130" i="88"/>
  <c r="Q130" i="88"/>
  <c r="V130" i="88"/>
  <c r="Z130" i="88"/>
  <c r="AD130" i="88"/>
  <c r="AI130" i="88"/>
  <c r="AM130" i="88"/>
  <c r="AQ130" i="88"/>
  <c r="M132" i="88"/>
  <c r="Q132" i="88"/>
  <c r="AD132" i="88"/>
  <c r="AI132" i="88"/>
  <c r="I133" i="88"/>
  <c r="M133" i="88"/>
  <c r="Q133" i="88"/>
  <c r="V133" i="88"/>
  <c r="Z133" i="88"/>
  <c r="AD133" i="88"/>
  <c r="AI133" i="88"/>
  <c r="AM133" i="88"/>
  <c r="AQ133" i="88"/>
  <c r="I134" i="88"/>
  <c r="M134" i="88"/>
  <c r="Q134" i="88"/>
  <c r="V134" i="88"/>
  <c r="Z134" i="88"/>
  <c r="AD134" i="88"/>
  <c r="AI134" i="88"/>
  <c r="AM134" i="88"/>
  <c r="AQ134" i="88"/>
  <c r="I135" i="88"/>
  <c r="M135" i="88"/>
  <c r="Q135" i="88"/>
  <c r="V135" i="88"/>
  <c r="Z135" i="88"/>
  <c r="AD135" i="88"/>
  <c r="AI135" i="88"/>
  <c r="AM135" i="88"/>
  <c r="AQ135" i="88"/>
  <c r="I136" i="88"/>
  <c r="M136" i="88"/>
  <c r="Q136" i="88"/>
  <c r="V136" i="88"/>
  <c r="Z136" i="88"/>
  <c r="AD136" i="88"/>
  <c r="AI136" i="88"/>
  <c r="AM136" i="88"/>
  <c r="AQ136" i="88"/>
  <c r="Y140" i="88"/>
  <c r="AC140" i="88"/>
  <c r="AH140" i="88"/>
  <c r="AL140" i="88"/>
  <c r="H141" i="88"/>
  <c r="U141" i="88"/>
  <c r="Y141" i="88"/>
  <c r="AL141" i="88"/>
  <c r="N110" i="32"/>
  <c r="R110" i="32"/>
  <c r="AE110" i="32"/>
  <c r="AJ110" i="32"/>
  <c r="J111" i="32"/>
  <c r="N111" i="32"/>
  <c r="R111" i="32"/>
  <c r="W111" i="32"/>
  <c r="AA111" i="32"/>
  <c r="AE111" i="32"/>
  <c r="AJ111" i="32"/>
  <c r="AN111" i="32"/>
  <c r="J112" i="32"/>
  <c r="N112" i="32"/>
  <c r="R112" i="32"/>
  <c r="W112" i="32"/>
  <c r="AA112" i="32"/>
  <c r="AE112" i="32"/>
  <c r="AJ112" i="32"/>
  <c r="AN112" i="32"/>
  <c r="N126" i="32"/>
  <c r="R126" i="32"/>
  <c r="AE126" i="32"/>
  <c r="AJ126" i="32"/>
  <c r="J127" i="32"/>
  <c r="N127" i="32"/>
  <c r="R127" i="32"/>
  <c r="W127" i="32"/>
  <c r="AA127" i="32"/>
  <c r="AE127" i="32"/>
  <c r="AJ127" i="32"/>
  <c r="AN127" i="32"/>
  <c r="J128" i="32"/>
  <c r="N128" i="32"/>
  <c r="T128" i="32" s="1"/>
  <c r="R128" i="32"/>
  <c r="W128" i="32"/>
  <c r="AA128" i="32"/>
  <c r="AE128" i="32"/>
  <c r="AJ128" i="32"/>
  <c r="AN128" i="32"/>
  <c r="J129" i="32"/>
  <c r="N129" i="32"/>
  <c r="R129" i="32"/>
  <c r="W129" i="32"/>
  <c r="AA129" i="32"/>
  <c r="AE129" i="32"/>
  <c r="AJ129" i="32"/>
  <c r="AN129" i="32"/>
  <c r="J130" i="32"/>
  <c r="N130" i="32"/>
  <c r="R130" i="32"/>
  <c r="W130" i="32"/>
  <c r="AA130" i="32"/>
  <c r="AE130" i="32"/>
  <c r="AJ130" i="32"/>
  <c r="AN130" i="32"/>
  <c r="J176" i="32"/>
  <c r="W176" i="32"/>
  <c r="AA176" i="32"/>
  <c r="AN176" i="32"/>
  <c r="J177" i="32"/>
  <c r="W177" i="32"/>
  <c r="AA177" i="32"/>
  <c r="AN177" i="32"/>
  <c r="J178" i="32"/>
  <c r="W178" i="32"/>
  <c r="AA178" i="32"/>
  <c r="AN178" i="32"/>
  <c r="J179" i="32"/>
  <c r="N179" i="32"/>
  <c r="R179" i="32"/>
  <c r="W179" i="32"/>
  <c r="AA179" i="32"/>
  <c r="AE179" i="32"/>
  <c r="AJ179" i="32"/>
  <c r="AN179" i="32"/>
  <c r="J180" i="32"/>
  <c r="N180" i="32"/>
  <c r="R180" i="32"/>
  <c r="W180" i="32"/>
  <c r="AA180" i="32"/>
  <c r="AE180" i="32"/>
  <c r="AJ180" i="32"/>
  <c r="AN180" i="32"/>
  <c r="R188" i="32"/>
  <c r="AE188" i="32"/>
  <c r="J189" i="32"/>
  <c r="N189" i="32"/>
  <c r="R189" i="32"/>
  <c r="W189" i="32"/>
  <c r="AA189" i="32"/>
  <c r="AE189" i="32"/>
  <c r="AJ189" i="32"/>
  <c r="AN189" i="32"/>
  <c r="J190" i="32"/>
  <c r="N190" i="32"/>
  <c r="R190" i="32"/>
  <c r="W190" i="32"/>
  <c r="AA190" i="32"/>
  <c r="AE190" i="32"/>
  <c r="AJ190" i="32"/>
  <c r="AN190" i="32"/>
  <c r="N191" i="32"/>
  <c r="R191" i="32"/>
  <c r="AE191" i="32"/>
  <c r="AJ191" i="32"/>
  <c r="N192" i="32"/>
  <c r="R192" i="32"/>
  <c r="AE192" i="32"/>
  <c r="AJ192" i="32"/>
  <c r="AC196" i="32"/>
  <c r="AH196" i="32"/>
  <c r="AL196" i="32"/>
  <c r="AH197" i="32"/>
  <c r="AL197" i="32"/>
  <c r="P198" i="32"/>
  <c r="U198" i="32"/>
  <c r="AH198" i="32"/>
  <c r="AL198" i="32"/>
  <c r="AL112" i="88"/>
  <c r="M115" i="88"/>
  <c r="Q115" i="88"/>
  <c r="AD115" i="88"/>
  <c r="AI115" i="88"/>
  <c r="M116" i="88"/>
  <c r="Q116" i="88"/>
  <c r="AD116" i="88"/>
  <c r="AI116" i="88"/>
  <c r="M117" i="88"/>
  <c r="Q117" i="88"/>
  <c r="AD117" i="88"/>
  <c r="AI117" i="88"/>
  <c r="I118" i="88"/>
  <c r="M118" i="88"/>
  <c r="Q118" i="88"/>
  <c r="V118" i="88"/>
  <c r="Z118" i="88"/>
  <c r="AD118" i="88"/>
  <c r="AI118" i="88"/>
  <c r="AM118" i="88"/>
  <c r="J121" i="88"/>
  <c r="N121" i="88"/>
  <c r="R121" i="88"/>
  <c r="W121" i="88"/>
  <c r="AA121" i="88"/>
  <c r="AE121" i="88"/>
  <c r="AJ121" i="88"/>
  <c r="AN121" i="88"/>
  <c r="J122" i="88"/>
  <c r="N122" i="88"/>
  <c r="R122" i="88"/>
  <c r="W122" i="88"/>
  <c r="AA122" i="88"/>
  <c r="AE122" i="88"/>
  <c r="AJ122" i="88"/>
  <c r="AN122" i="88"/>
  <c r="N123" i="88"/>
  <c r="R123" i="88"/>
  <c r="AE123" i="88"/>
  <c r="AJ123" i="88"/>
  <c r="J124" i="88"/>
  <c r="N124" i="88"/>
  <c r="R124" i="88"/>
  <c r="W124" i="88"/>
  <c r="AA124" i="88"/>
  <c r="AE124" i="88"/>
  <c r="AJ124" i="88"/>
  <c r="AN124" i="88"/>
  <c r="J126" i="88"/>
  <c r="N126" i="88"/>
  <c r="R126" i="88"/>
  <c r="W126" i="88"/>
  <c r="AA126" i="88"/>
  <c r="AE126" i="88"/>
  <c r="AJ126" i="88"/>
  <c r="AN126" i="88"/>
  <c r="J127" i="88"/>
  <c r="N127" i="88"/>
  <c r="R127" i="88"/>
  <c r="W127" i="88"/>
  <c r="AA127" i="88"/>
  <c r="AE127" i="88"/>
  <c r="AJ127" i="88"/>
  <c r="AN127" i="88"/>
  <c r="J128" i="88"/>
  <c r="N128" i="88"/>
  <c r="R128" i="88"/>
  <c r="W128" i="88"/>
  <c r="AA128" i="88"/>
  <c r="AE128" i="88"/>
  <c r="AJ128" i="88"/>
  <c r="AN128" i="88"/>
  <c r="J129" i="88"/>
  <c r="N129" i="88"/>
  <c r="R129" i="88"/>
  <c r="W129" i="88"/>
  <c r="AA129" i="88"/>
  <c r="AE129" i="88"/>
  <c r="AJ129" i="88"/>
  <c r="AN129" i="88"/>
  <c r="J130" i="88"/>
  <c r="N130" i="88"/>
  <c r="R130" i="88"/>
  <c r="W130" i="88"/>
  <c r="AA130" i="88"/>
  <c r="AE130" i="88"/>
  <c r="AJ130" i="88"/>
  <c r="AN130" i="88"/>
  <c r="N132" i="88"/>
  <c r="R132" i="88"/>
  <c r="AE132" i="88"/>
  <c r="AJ132" i="88"/>
  <c r="J133" i="88"/>
  <c r="N133" i="88"/>
  <c r="R133" i="88"/>
  <c r="W133" i="88"/>
  <c r="AA133" i="88"/>
  <c r="AE133" i="88"/>
  <c r="AJ133" i="88"/>
  <c r="AN133" i="88"/>
  <c r="J134" i="88"/>
  <c r="N134" i="88"/>
  <c r="R134" i="88"/>
  <c r="W134" i="88"/>
  <c r="AA134" i="88"/>
  <c r="AE134" i="88"/>
  <c r="AJ134" i="88"/>
  <c r="AN134" i="88"/>
  <c r="J135" i="88"/>
  <c r="N135" i="88"/>
  <c r="R135" i="88"/>
  <c r="W135" i="88"/>
  <c r="AA135" i="88"/>
  <c r="AE135" i="88"/>
  <c r="AJ135" i="88"/>
  <c r="AN135" i="88"/>
  <c r="J136" i="88"/>
  <c r="N136" i="88"/>
  <c r="T136" i="88" s="1"/>
  <c r="R136" i="88"/>
  <c r="W136" i="88"/>
  <c r="AA136" i="88"/>
  <c r="AE136" i="88"/>
  <c r="AJ136" i="88"/>
  <c r="AN136" i="88"/>
  <c r="AM143" i="88"/>
  <c r="AQ143" i="88"/>
  <c r="AL145" i="88"/>
  <c r="P146" i="88"/>
  <c r="U146" i="88"/>
  <c r="Y146" i="88"/>
  <c r="AC146" i="88"/>
  <c r="AH146" i="88"/>
  <c r="AL146" i="88"/>
  <c r="AP146" i="88"/>
  <c r="H147" i="88"/>
  <c r="L147" i="88"/>
  <c r="P147" i="88"/>
  <c r="U147" i="88"/>
  <c r="Y147" i="88"/>
  <c r="AC147" i="88"/>
  <c r="AH147" i="88"/>
  <c r="AL147" i="88"/>
  <c r="AP147" i="88"/>
  <c r="H148" i="88"/>
  <c r="L148" i="88"/>
  <c r="P148" i="88"/>
  <c r="U148" i="88"/>
  <c r="Y148" i="88"/>
  <c r="AC148" i="88"/>
  <c r="AH148" i="88"/>
  <c r="AL148" i="88"/>
  <c r="AP148" i="88"/>
  <c r="L149" i="88"/>
  <c r="P149" i="88"/>
  <c r="AC149" i="88"/>
  <c r="AH149" i="88"/>
  <c r="J151" i="88"/>
  <c r="N151" i="88"/>
  <c r="AA151" i="88"/>
  <c r="AE151" i="88"/>
  <c r="AR151" i="88"/>
  <c r="J152" i="88"/>
  <c r="W152" i="88"/>
  <c r="AA152" i="88"/>
  <c r="AN152" i="88"/>
  <c r="AR152" i="88"/>
  <c r="J153" i="88"/>
  <c r="N153" i="88"/>
  <c r="R153" i="88"/>
  <c r="W153" i="88"/>
  <c r="AA153" i="88"/>
  <c r="AE153" i="88"/>
  <c r="AJ153" i="88"/>
  <c r="AN153" i="88"/>
  <c r="AR153" i="88"/>
  <c r="J154" i="88"/>
  <c r="N154" i="88"/>
  <c r="R154" i="88"/>
  <c r="W154" i="88"/>
  <c r="AA154" i="88"/>
  <c r="AE154" i="88"/>
  <c r="AJ154" i="88"/>
  <c r="AN154" i="88"/>
  <c r="AR154" i="88"/>
  <c r="J155" i="88"/>
  <c r="N155" i="88"/>
  <c r="AA155" i="88"/>
  <c r="AE155" i="88"/>
  <c r="AR155" i="88"/>
  <c r="H157" i="88"/>
  <c r="U157" i="88"/>
  <c r="Y157" i="88"/>
  <c r="AL157" i="88"/>
  <c r="AP157" i="88"/>
  <c r="AH158" i="88"/>
  <c r="AL158" i="88"/>
  <c r="H159" i="88"/>
  <c r="L159" i="88"/>
  <c r="P159" i="88"/>
  <c r="U159" i="88"/>
  <c r="Y159" i="88"/>
  <c r="AC159" i="88"/>
  <c r="AH159" i="88"/>
  <c r="AL159" i="88"/>
  <c r="AP159" i="88"/>
  <c r="H160" i="88"/>
  <c r="L160" i="88"/>
  <c r="Y160" i="88"/>
  <c r="AC160" i="88"/>
  <c r="AP160" i="88"/>
  <c r="H161" i="88"/>
  <c r="L161" i="88"/>
  <c r="P161" i="88"/>
  <c r="U161" i="88"/>
  <c r="AG161" i="88" s="1"/>
  <c r="Y161" i="88"/>
  <c r="AC161" i="88"/>
  <c r="AH161" i="88"/>
  <c r="AL161" i="88"/>
  <c r="AT161" i="88" s="1"/>
  <c r="AP161" i="88"/>
  <c r="P163" i="88"/>
  <c r="U163" i="88"/>
  <c r="AH163" i="88"/>
  <c r="AL163" i="88"/>
  <c r="L164" i="88"/>
  <c r="AH164" i="88"/>
  <c r="H165" i="88"/>
  <c r="T165" i="88" s="1"/>
  <c r="L165" i="88"/>
  <c r="P165" i="88"/>
  <c r="U165" i="88"/>
  <c r="Y165" i="88"/>
  <c r="AC165" i="88"/>
  <c r="AH165" i="88"/>
  <c r="AL165" i="88"/>
  <c r="AP165" i="88"/>
  <c r="H166" i="88"/>
  <c r="L166" i="88"/>
  <c r="P166" i="88"/>
  <c r="U166" i="88"/>
  <c r="Y166" i="88"/>
  <c r="AC166" i="88"/>
  <c r="AH166" i="88"/>
  <c r="AL166" i="88"/>
  <c r="AP166" i="88"/>
  <c r="H167" i="88"/>
  <c r="L167" i="88"/>
  <c r="P167" i="88"/>
  <c r="U167" i="88"/>
  <c r="Y167" i="88"/>
  <c r="AC167" i="88"/>
  <c r="AH167" i="88"/>
  <c r="AL167" i="88"/>
  <c r="AP167" i="88"/>
  <c r="O170" i="88"/>
  <c r="S170" i="88"/>
  <c r="K171" i="88"/>
  <c r="O171" i="88"/>
  <c r="AB171" i="88"/>
  <c r="AF171" i="88"/>
  <c r="AS171" i="88"/>
  <c r="K172" i="88"/>
  <c r="O172" i="88"/>
  <c r="S172" i="88"/>
  <c r="X172" i="88"/>
  <c r="AB172" i="88"/>
  <c r="AF172" i="88"/>
  <c r="AK172" i="88"/>
  <c r="AO172" i="88"/>
  <c r="AS172" i="88"/>
  <c r="AK173" i="88"/>
  <c r="AO173" i="88"/>
  <c r="O174" i="88"/>
  <c r="S174" i="88"/>
  <c r="AF174" i="88"/>
  <c r="AK174" i="88"/>
  <c r="J176" i="88"/>
  <c r="N176" i="88"/>
  <c r="R176" i="88"/>
  <c r="W176" i="88"/>
  <c r="AA176" i="88"/>
  <c r="AE176" i="88"/>
  <c r="AJ176" i="88"/>
  <c r="AN176" i="88"/>
  <c r="AR176" i="88"/>
  <c r="J177" i="88"/>
  <c r="N177" i="88"/>
  <c r="R177" i="88"/>
  <c r="W177" i="88"/>
  <c r="AA177" i="88"/>
  <c r="AE177" i="88"/>
  <c r="AJ177" i="88"/>
  <c r="AN177" i="88"/>
  <c r="AR177" i="88"/>
  <c r="J178" i="88"/>
  <c r="N178" i="88"/>
  <c r="T178" i="88" s="1"/>
  <c r="R178" i="88"/>
  <c r="W178" i="88"/>
  <c r="AA178" i="88"/>
  <c r="AE178" i="88"/>
  <c r="AJ178" i="88"/>
  <c r="AN178" i="88"/>
  <c r="AR178" i="88"/>
  <c r="N179" i="88"/>
  <c r="R179" i="88"/>
  <c r="AE179" i="88"/>
  <c r="AJ179" i="88"/>
  <c r="J180" i="88"/>
  <c r="N180" i="88"/>
  <c r="R180" i="88"/>
  <c r="W180" i="88"/>
  <c r="AA180" i="88"/>
  <c r="AE180" i="88"/>
  <c r="AJ180" i="88"/>
  <c r="AN180" i="88"/>
  <c r="AR180" i="88"/>
  <c r="AH196" i="88"/>
  <c r="AL196" i="88"/>
  <c r="AP196" i="88"/>
  <c r="P197" i="88"/>
  <c r="U197" i="88"/>
  <c r="Y197" i="88"/>
  <c r="AC197" i="88"/>
  <c r="AH197" i="88"/>
  <c r="AL197" i="88"/>
  <c r="AP197" i="88"/>
  <c r="H198" i="88"/>
  <c r="L198" i="88"/>
  <c r="P198" i="88"/>
  <c r="U198" i="88"/>
  <c r="Y198" i="88"/>
  <c r="AC198" i="88"/>
  <c r="AH198" i="88"/>
  <c r="AL198" i="88"/>
  <c r="AP198" i="88"/>
  <c r="J110" i="87"/>
  <c r="N110" i="87"/>
  <c r="R110" i="87"/>
  <c r="W110" i="87"/>
  <c r="AA110" i="87"/>
  <c r="AE110" i="87"/>
  <c r="AJ110" i="87"/>
  <c r="AN110" i="87"/>
  <c r="AR110" i="87"/>
  <c r="J111" i="87"/>
  <c r="W111" i="87"/>
  <c r="AA111" i="87"/>
  <c r="AN111" i="87"/>
  <c r="AR111" i="87"/>
  <c r="R112" i="87"/>
  <c r="W112" i="87"/>
  <c r="AJ112" i="87"/>
  <c r="AN112" i="87"/>
  <c r="AO118" i="87"/>
  <c r="AS118" i="87"/>
  <c r="J132" i="87"/>
  <c r="N132" i="87"/>
  <c r="R132" i="87"/>
  <c r="W132" i="87"/>
  <c r="AA132" i="87"/>
  <c r="AE132" i="87"/>
  <c r="AJ132" i="87"/>
  <c r="AN132" i="87"/>
  <c r="AR132" i="87"/>
  <c r="R133" i="87"/>
  <c r="W133" i="87"/>
  <c r="AJ133" i="87"/>
  <c r="AN133" i="87"/>
  <c r="J134" i="87"/>
  <c r="N134" i="87"/>
  <c r="R134" i="87"/>
  <c r="W134" i="87"/>
  <c r="AA134" i="87"/>
  <c r="AE134" i="87"/>
  <c r="AJ134" i="87"/>
  <c r="AN134" i="87"/>
  <c r="AR134" i="87"/>
  <c r="J135" i="87"/>
  <c r="N135" i="87"/>
  <c r="R135" i="87"/>
  <c r="W135" i="87"/>
  <c r="AA135" i="87"/>
  <c r="AE135" i="87"/>
  <c r="AJ135" i="87"/>
  <c r="AN135" i="87"/>
  <c r="AR135" i="87"/>
  <c r="J136" i="87"/>
  <c r="N136" i="87"/>
  <c r="R136" i="87"/>
  <c r="W136" i="87"/>
  <c r="AA136" i="87"/>
  <c r="AE136" i="87"/>
  <c r="AJ136" i="87"/>
  <c r="AN136" i="87"/>
  <c r="AR136" i="87"/>
  <c r="J142" i="88"/>
  <c r="N142" i="88"/>
  <c r="R142" i="88"/>
  <c r="W142" i="88"/>
  <c r="AA142" i="88"/>
  <c r="AE142" i="88"/>
  <c r="AJ142" i="88"/>
  <c r="AN142" i="88"/>
  <c r="AR142" i="88"/>
  <c r="N143" i="88"/>
  <c r="R143" i="88"/>
  <c r="AE143" i="88"/>
  <c r="AJ143" i="88"/>
  <c r="Z145" i="88"/>
  <c r="AD145" i="88"/>
  <c r="I146" i="88"/>
  <c r="M146" i="88"/>
  <c r="Q146" i="88"/>
  <c r="V146" i="88"/>
  <c r="Z146" i="88"/>
  <c r="AD146" i="88"/>
  <c r="AI146" i="88"/>
  <c r="AM146" i="88"/>
  <c r="AQ146" i="88"/>
  <c r="I147" i="88"/>
  <c r="M147" i="88"/>
  <c r="Q147" i="88"/>
  <c r="V147" i="88"/>
  <c r="Z147" i="88"/>
  <c r="AD147" i="88"/>
  <c r="AI147" i="88"/>
  <c r="AM147" i="88"/>
  <c r="AQ147" i="88"/>
  <c r="I148" i="88"/>
  <c r="M148" i="88"/>
  <c r="Q148" i="88"/>
  <c r="V148" i="88"/>
  <c r="Z148" i="88"/>
  <c r="AD148" i="88"/>
  <c r="AI148" i="88"/>
  <c r="AM148" i="88"/>
  <c r="AQ148" i="88"/>
  <c r="I149" i="88"/>
  <c r="M149" i="88"/>
  <c r="Z149" i="88"/>
  <c r="AD149" i="88"/>
  <c r="AQ149" i="88"/>
  <c r="K151" i="88"/>
  <c r="X151" i="88"/>
  <c r="AB151" i="88"/>
  <c r="AO151" i="88"/>
  <c r="AS151" i="88"/>
  <c r="S152" i="88"/>
  <c r="X152" i="88"/>
  <c r="AK152" i="88"/>
  <c r="AO152" i="88"/>
  <c r="K153" i="88"/>
  <c r="O153" i="88"/>
  <c r="S153" i="88"/>
  <c r="X153" i="88"/>
  <c r="AB153" i="88"/>
  <c r="AF153" i="88"/>
  <c r="AK153" i="88"/>
  <c r="AO153" i="88"/>
  <c r="AS153" i="88"/>
  <c r="AU153" i="88" s="1"/>
  <c r="AV153" i="88" s="1"/>
  <c r="K154" i="88"/>
  <c r="O154" i="88"/>
  <c r="S154" i="88"/>
  <c r="X154" i="88"/>
  <c r="AB154" i="88"/>
  <c r="AF154" i="88"/>
  <c r="AK154" i="88"/>
  <c r="AO154" i="88"/>
  <c r="AO150" i="88" s="1"/>
  <c r="AS154" i="88"/>
  <c r="K155" i="88"/>
  <c r="X155" i="88"/>
  <c r="AB155" i="88"/>
  <c r="AO155" i="88"/>
  <c r="AS155" i="88"/>
  <c r="Q157" i="88"/>
  <c r="V157" i="88"/>
  <c r="AI157" i="88"/>
  <c r="AM157" i="88"/>
  <c r="Q158" i="88"/>
  <c r="AD158" i="88"/>
  <c r="I159" i="88"/>
  <c r="M159" i="88"/>
  <c r="Q159" i="88"/>
  <c r="V159" i="88"/>
  <c r="AG159" i="88" s="1"/>
  <c r="Z159" i="88"/>
  <c r="AD159" i="88"/>
  <c r="AI159" i="88"/>
  <c r="AM159" i="88"/>
  <c r="AQ159" i="88"/>
  <c r="I160" i="88"/>
  <c r="V160" i="88"/>
  <c r="Z160" i="88"/>
  <c r="AM160" i="88"/>
  <c r="AQ160" i="88"/>
  <c r="I161" i="88"/>
  <c r="M161" i="88"/>
  <c r="Q161" i="88"/>
  <c r="V161" i="88"/>
  <c r="Z161" i="88"/>
  <c r="AD161" i="88"/>
  <c r="AI161" i="88"/>
  <c r="AM161" i="88"/>
  <c r="AQ161" i="88"/>
  <c r="M163" i="88"/>
  <c r="Q163" i="88"/>
  <c r="AD163" i="88"/>
  <c r="AI163" i="88"/>
  <c r="Z164" i="88"/>
  <c r="AD164" i="88"/>
  <c r="I165" i="88"/>
  <c r="M165" i="88"/>
  <c r="Q165" i="88"/>
  <c r="V165" i="88"/>
  <c r="Z165" i="88"/>
  <c r="AD165" i="88"/>
  <c r="AI165" i="88"/>
  <c r="AT165" i="88" s="1"/>
  <c r="AM165" i="88"/>
  <c r="AQ165" i="88"/>
  <c r="I166" i="88"/>
  <c r="M166" i="88"/>
  <c r="T166" i="88" s="1"/>
  <c r="Q166" i="88"/>
  <c r="V166" i="88"/>
  <c r="Z166" i="88"/>
  <c r="AD166" i="88"/>
  <c r="AD162" i="88" s="1"/>
  <c r="AI166" i="88"/>
  <c r="AM166" i="88"/>
  <c r="AQ166" i="88"/>
  <c r="I167" i="88"/>
  <c r="T167" i="88" s="1"/>
  <c r="M167" i="88"/>
  <c r="Q167" i="88"/>
  <c r="V167" i="88"/>
  <c r="Z167" i="88"/>
  <c r="AD167" i="88"/>
  <c r="AI167" i="88"/>
  <c r="AM167" i="88"/>
  <c r="AQ167" i="88"/>
  <c r="AH170" i="88"/>
  <c r="AL170" i="88"/>
  <c r="P171" i="88"/>
  <c r="U171" i="88"/>
  <c r="AH171" i="88"/>
  <c r="AL171" i="88"/>
  <c r="H172" i="88"/>
  <c r="L172" i="88"/>
  <c r="T172" i="88" s="1"/>
  <c r="P172" i="88"/>
  <c r="U172" i="88"/>
  <c r="Y172" i="88"/>
  <c r="AC172" i="88"/>
  <c r="AH172" i="88"/>
  <c r="AL172" i="88"/>
  <c r="AP172" i="88"/>
  <c r="AU172" i="88" s="1"/>
  <c r="AV172" i="88" s="1"/>
  <c r="L173" i="88"/>
  <c r="Y173" i="88"/>
  <c r="H174" i="88"/>
  <c r="U174" i="88"/>
  <c r="Y174" i="88"/>
  <c r="AL174" i="88"/>
  <c r="AP174" i="88"/>
  <c r="K176" i="88"/>
  <c r="O176" i="88"/>
  <c r="S176" i="88"/>
  <c r="X176" i="88"/>
  <c r="AB176" i="88"/>
  <c r="AF176" i="88"/>
  <c r="AK176" i="88"/>
  <c r="AO176" i="88"/>
  <c r="AS176" i="88"/>
  <c r="K177" i="88"/>
  <c r="T177" i="88" s="1"/>
  <c r="O177" i="88"/>
  <c r="S177" i="88"/>
  <c r="X177" i="88"/>
  <c r="AB177" i="88"/>
  <c r="AF177" i="88"/>
  <c r="AK177" i="88"/>
  <c r="AO177" i="88"/>
  <c r="AO175" i="88" s="1"/>
  <c r="AS177" i="88"/>
  <c r="AU177" i="88" s="1"/>
  <c r="AV177" i="88" s="1"/>
  <c r="K178" i="88"/>
  <c r="O178" i="88"/>
  <c r="S178" i="88"/>
  <c r="X178" i="88"/>
  <c r="AB178" i="88"/>
  <c r="AF178" i="88"/>
  <c r="AK178" i="88"/>
  <c r="AO178" i="88"/>
  <c r="AS178" i="88"/>
  <c r="K179" i="88"/>
  <c r="X179" i="88"/>
  <c r="AB179" i="88"/>
  <c r="AO179" i="88"/>
  <c r="AS179" i="88"/>
  <c r="K180" i="88"/>
  <c r="O180" i="88"/>
  <c r="S180" i="88"/>
  <c r="X180" i="88"/>
  <c r="AB180" i="88"/>
  <c r="AF180" i="88"/>
  <c r="AK180" i="88"/>
  <c r="AO180" i="88"/>
  <c r="AS180" i="88"/>
  <c r="AU180" i="88" s="1"/>
  <c r="AV180" i="88" s="1"/>
  <c r="H182" i="88"/>
  <c r="L182" i="88"/>
  <c r="P182" i="88"/>
  <c r="U182" i="88"/>
  <c r="U181" i="88" s="1"/>
  <c r="Y182" i="88"/>
  <c r="Y181" i="88" s="1"/>
  <c r="AC182" i="88"/>
  <c r="AH182" i="88"/>
  <c r="AL182" i="88"/>
  <c r="AP182" i="88"/>
  <c r="H183" i="88"/>
  <c r="L183" i="88"/>
  <c r="P183" i="88"/>
  <c r="U183" i="88"/>
  <c r="Y183" i="88"/>
  <c r="AC183" i="88"/>
  <c r="AH183" i="88"/>
  <c r="AL183" i="88"/>
  <c r="AP183" i="88"/>
  <c r="H184" i="88"/>
  <c r="L184" i="88"/>
  <c r="P184" i="88"/>
  <c r="U184" i="88"/>
  <c r="Y184" i="88"/>
  <c r="AC184" i="88"/>
  <c r="AH184" i="88"/>
  <c r="AL184" i="88"/>
  <c r="AP184" i="88"/>
  <c r="H185" i="88"/>
  <c r="L185" i="88"/>
  <c r="P185" i="88"/>
  <c r="U185" i="88"/>
  <c r="Y185" i="88"/>
  <c r="AC185" i="88"/>
  <c r="AH185" i="88"/>
  <c r="AL185" i="88"/>
  <c r="AP185" i="88"/>
  <c r="H186" i="88"/>
  <c r="L186" i="88"/>
  <c r="P186" i="88"/>
  <c r="U186" i="88"/>
  <c r="Y186" i="88"/>
  <c r="AC186" i="88"/>
  <c r="AH186" i="88"/>
  <c r="AL186" i="88"/>
  <c r="AP186" i="88"/>
  <c r="H188" i="88"/>
  <c r="L188" i="88"/>
  <c r="P188" i="88"/>
  <c r="U188" i="88"/>
  <c r="U187" i="88" s="1"/>
  <c r="Y188" i="88"/>
  <c r="AC188" i="88"/>
  <c r="AH188" i="88"/>
  <c r="AL188" i="88"/>
  <c r="AP188" i="88"/>
  <c r="H189" i="88"/>
  <c r="U189" i="88"/>
  <c r="AP189" i="88"/>
  <c r="H190" i="88"/>
  <c r="L190" i="88"/>
  <c r="P190" i="88"/>
  <c r="U190" i="88"/>
  <c r="Y190" i="88"/>
  <c r="AC190" i="88"/>
  <c r="AH190" i="88"/>
  <c r="AL190" i="88"/>
  <c r="AP190" i="88"/>
  <c r="H191" i="88"/>
  <c r="L191" i="88"/>
  <c r="P191" i="88"/>
  <c r="U191" i="88"/>
  <c r="Y191" i="88"/>
  <c r="AC191" i="88"/>
  <c r="AH191" i="88"/>
  <c r="AL191" i="88"/>
  <c r="AP191" i="88"/>
  <c r="H192" i="88"/>
  <c r="H187" i="88" s="1"/>
  <c r="L192" i="88"/>
  <c r="P192" i="88"/>
  <c r="U192" i="88"/>
  <c r="Y192" i="88"/>
  <c r="AC192" i="88"/>
  <c r="AH192" i="88"/>
  <c r="AL192" i="88"/>
  <c r="AP192" i="88"/>
  <c r="I194" i="88"/>
  <c r="M194" i="88"/>
  <c r="Q194" i="88"/>
  <c r="V194" i="88"/>
  <c r="Z194" i="88"/>
  <c r="AD194" i="88"/>
  <c r="AI194" i="88"/>
  <c r="AM194" i="88"/>
  <c r="AQ194" i="88"/>
  <c r="I195" i="88"/>
  <c r="M195" i="88"/>
  <c r="Q195" i="88"/>
  <c r="Q193" i="88" s="1"/>
  <c r="V195" i="88"/>
  <c r="Z195" i="88"/>
  <c r="AD195" i="88"/>
  <c r="AI195" i="88"/>
  <c r="AM195" i="88"/>
  <c r="AQ195" i="88"/>
  <c r="M196" i="88"/>
  <c r="Q196" i="88"/>
  <c r="V196" i="88"/>
  <c r="Z196" i="88"/>
  <c r="AD196" i="88"/>
  <c r="AI196" i="88"/>
  <c r="AM196" i="88"/>
  <c r="AQ196" i="88"/>
  <c r="Q197" i="88"/>
  <c r="V197" i="88"/>
  <c r="Z197" i="88"/>
  <c r="AD197" i="88"/>
  <c r="AI197" i="88"/>
  <c r="AM197" i="88"/>
  <c r="AQ197" i="88"/>
  <c r="I198" i="88"/>
  <c r="M198" i="88"/>
  <c r="Q198" i="88"/>
  <c r="V198" i="88"/>
  <c r="Z198" i="88"/>
  <c r="AD198" i="88"/>
  <c r="AI198" i="88"/>
  <c r="AM198" i="88"/>
  <c r="AQ198" i="88"/>
  <c r="K110" i="87"/>
  <c r="O110" i="87"/>
  <c r="S110" i="87"/>
  <c r="X110" i="87"/>
  <c r="AB110" i="87"/>
  <c r="AF110" i="87"/>
  <c r="AK110" i="87"/>
  <c r="AO110" i="87"/>
  <c r="AS110" i="87"/>
  <c r="K111" i="87"/>
  <c r="O111" i="87"/>
  <c r="AB111" i="87"/>
  <c r="AF111" i="87"/>
  <c r="AS111" i="87"/>
  <c r="K112" i="87"/>
  <c r="X112" i="87"/>
  <c r="AB112" i="87"/>
  <c r="AO112" i="87"/>
  <c r="AS112" i="87"/>
  <c r="H115" i="87"/>
  <c r="L115" i="87"/>
  <c r="P115" i="87"/>
  <c r="U115" i="87"/>
  <c r="Y115" i="87"/>
  <c r="AC115" i="87"/>
  <c r="AH115" i="87"/>
  <c r="AL115" i="87"/>
  <c r="AP115" i="87"/>
  <c r="H116" i="87"/>
  <c r="L116" i="87"/>
  <c r="P116" i="87"/>
  <c r="U116" i="87"/>
  <c r="Y116" i="87"/>
  <c r="AC116" i="87"/>
  <c r="AH116" i="87"/>
  <c r="AL116" i="87"/>
  <c r="AP116" i="87"/>
  <c r="L117" i="87"/>
  <c r="P117" i="87"/>
  <c r="AC117" i="87"/>
  <c r="AH117" i="87"/>
  <c r="H118" i="87"/>
  <c r="L118" i="87"/>
  <c r="P118" i="87"/>
  <c r="U118" i="87"/>
  <c r="Y118" i="87"/>
  <c r="AC118" i="87"/>
  <c r="AH118" i="87"/>
  <c r="AL118" i="87"/>
  <c r="AP118" i="87"/>
  <c r="I121" i="87"/>
  <c r="M121" i="87"/>
  <c r="Q121" i="87"/>
  <c r="V121" i="87"/>
  <c r="Z121" i="87"/>
  <c r="AD121" i="87"/>
  <c r="AI121" i="87"/>
  <c r="AM121" i="87"/>
  <c r="AQ121" i="87"/>
  <c r="I122" i="87"/>
  <c r="M122" i="87"/>
  <c r="Q122" i="87"/>
  <c r="V122" i="87"/>
  <c r="Z122" i="87"/>
  <c r="AD122" i="87"/>
  <c r="AI122" i="87"/>
  <c r="AM122" i="87"/>
  <c r="AQ122" i="87"/>
  <c r="I123" i="87"/>
  <c r="M123" i="87"/>
  <c r="Q123" i="87"/>
  <c r="V123" i="87"/>
  <c r="Z123" i="87"/>
  <c r="AD123" i="87"/>
  <c r="AI123" i="87"/>
  <c r="AM123" i="87"/>
  <c r="AQ123" i="87"/>
  <c r="I124" i="87"/>
  <c r="M124" i="87"/>
  <c r="Q124" i="87"/>
  <c r="V124" i="87"/>
  <c r="Z124" i="87"/>
  <c r="AD124" i="87"/>
  <c r="AI124" i="87"/>
  <c r="AM124" i="87"/>
  <c r="AQ124" i="87"/>
  <c r="J126" i="87"/>
  <c r="N126" i="87"/>
  <c r="R126" i="87"/>
  <c r="W126" i="87"/>
  <c r="AA126" i="87"/>
  <c r="AE126" i="87"/>
  <c r="AJ126" i="87"/>
  <c r="AN126" i="87"/>
  <c r="AR126" i="87"/>
  <c r="J127" i="87"/>
  <c r="N127" i="87"/>
  <c r="R127" i="87"/>
  <c r="W127" i="87"/>
  <c r="AA127" i="87"/>
  <c r="AE127" i="87"/>
  <c r="AJ127" i="87"/>
  <c r="AN127" i="87"/>
  <c r="AR127" i="87"/>
  <c r="J128" i="87"/>
  <c r="N128" i="87"/>
  <c r="R128" i="87"/>
  <c r="W128" i="87"/>
  <c r="AA128" i="87"/>
  <c r="AE128" i="87"/>
  <c r="AJ128" i="87"/>
  <c r="AN128" i="87"/>
  <c r="AR128" i="87"/>
  <c r="J129" i="87"/>
  <c r="N129" i="87"/>
  <c r="R129" i="87"/>
  <c r="W129" i="87"/>
  <c r="AA129" i="87"/>
  <c r="AE129" i="87"/>
  <c r="AJ129" i="87"/>
  <c r="AN129" i="87"/>
  <c r="AR129" i="87"/>
  <c r="J130" i="87"/>
  <c r="N130" i="87"/>
  <c r="R130" i="87"/>
  <c r="W130" i="87"/>
  <c r="AA130" i="87"/>
  <c r="AE130" i="87"/>
  <c r="AJ130" i="87"/>
  <c r="AN130" i="87"/>
  <c r="AR130" i="87"/>
  <c r="K132" i="87"/>
  <c r="O132" i="87"/>
  <c r="S132" i="87"/>
  <c r="X132" i="87"/>
  <c r="AB132" i="87"/>
  <c r="AF132" i="87"/>
  <c r="AK132" i="87"/>
  <c r="AO132" i="87"/>
  <c r="AS132" i="87"/>
  <c r="K133" i="87"/>
  <c r="O133" i="87"/>
  <c r="S133" i="87"/>
  <c r="X133" i="87"/>
  <c r="AB133" i="87"/>
  <c r="AF133" i="87"/>
  <c r="AK133" i="87"/>
  <c r="AO133" i="87"/>
  <c r="AS133" i="87"/>
  <c r="K134" i="87"/>
  <c r="O134" i="87"/>
  <c r="S134" i="87"/>
  <c r="X134" i="87"/>
  <c r="AB134" i="87"/>
  <c r="AF134" i="87"/>
  <c r="AK134" i="87"/>
  <c r="AO134" i="87"/>
  <c r="AS134" i="87"/>
  <c r="K135" i="87"/>
  <c r="O135" i="87"/>
  <c r="S135" i="87"/>
  <c r="X135" i="87"/>
  <c r="AB135" i="87"/>
  <c r="AF135" i="87"/>
  <c r="AK135" i="87"/>
  <c r="AO135" i="87"/>
  <c r="AS135" i="87"/>
  <c r="K136" i="87"/>
  <c r="O136" i="87"/>
  <c r="S136" i="87"/>
  <c r="X136" i="87"/>
  <c r="AB136" i="87"/>
  <c r="AF136" i="87"/>
  <c r="AK136" i="87"/>
  <c r="AO136" i="87"/>
  <c r="AS136" i="87"/>
  <c r="AQ140" i="87"/>
  <c r="AM140" i="87"/>
  <c r="Z140" i="87"/>
  <c r="AS140" i="87"/>
  <c r="AF140" i="87"/>
  <c r="AB140" i="87"/>
  <c r="AJ140" i="87"/>
  <c r="AE140" i="87"/>
  <c r="N140" i="87"/>
  <c r="R140" i="87"/>
  <c r="K142" i="88"/>
  <c r="O142" i="88"/>
  <c r="S142" i="88"/>
  <c r="X142" i="88"/>
  <c r="AB142" i="88"/>
  <c r="AF142" i="88"/>
  <c r="AK142" i="88"/>
  <c r="AO142" i="88"/>
  <c r="AS142" i="88"/>
  <c r="K143" i="88"/>
  <c r="O143" i="88"/>
  <c r="S143" i="88"/>
  <c r="X143" i="88"/>
  <c r="AB143" i="88"/>
  <c r="AF143" i="88"/>
  <c r="AK143" i="88"/>
  <c r="AO143" i="88"/>
  <c r="AS143" i="88"/>
  <c r="N145" i="88"/>
  <c r="R145" i="88"/>
  <c r="AE145" i="88"/>
  <c r="AJ145" i="88"/>
  <c r="J146" i="88"/>
  <c r="N146" i="88"/>
  <c r="R146" i="88"/>
  <c r="W146" i="88"/>
  <c r="AA146" i="88"/>
  <c r="AE146" i="88"/>
  <c r="AJ146" i="88"/>
  <c r="AN146" i="88"/>
  <c r="AR146" i="88"/>
  <c r="J147" i="88"/>
  <c r="N147" i="88"/>
  <c r="R147" i="88"/>
  <c r="W147" i="88"/>
  <c r="AA147" i="88"/>
  <c r="AE147" i="88"/>
  <c r="AJ147" i="88"/>
  <c r="AN147" i="88"/>
  <c r="AR147" i="88"/>
  <c r="J148" i="88"/>
  <c r="N148" i="88"/>
  <c r="R148" i="88"/>
  <c r="W148" i="88"/>
  <c r="AA148" i="88"/>
  <c r="AE148" i="88"/>
  <c r="AJ148" i="88"/>
  <c r="AN148" i="88"/>
  <c r="AR148" i="88"/>
  <c r="J149" i="88"/>
  <c r="N149" i="88"/>
  <c r="R149" i="88"/>
  <c r="W149" i="88"/>
  <c r="AA149" i="88"/>
  <c r="AE149" i="88"/>
  <c r="AJ149" i="88"/>
  <c r="AN149" i="88"/>
  <c r="AR149" i="88"/>
  <c r="Y151" i="88"/>
  <c r="AC151" i="88"/>
  <c r="AC150" i="88" s="1"/>
  <c r="AH151" i="88"/>
  <c r="AL151" i="88"/>
  <c r="AP151" i="88"/>
  <c r="L152" i="88"/>
  <c r="P152" i="88"/>
  <c r="U152" i="88"/>
  <c r="Y152" i="88"/>
  <c r="AC152" i="88"/>
  <c r="AH152" i="88"/>
  <c r="AL152" i="88"/>
  <c r="AP152" i="88"/>
  <c r="H153" i="88"/>
  <c r="L153" i="88"/>
  <c r="P153" i="88"/>
  <c r="U153" i="88"/>
  <c r="Y153" i="88"/>
  <c r="AC153" i="88"/>
  <c r="AH153" i="88"/>
  <c r="AL153" i="88"/>
  <c r="AP153" i="88"/>
  <c r="AP150" i="88" s="1"/>
  <c r="H154" i="88"/>
  <c r="L154" i="88"/>
  <c r="P154" i="88"/>
  <c r="U154" i="88"/>
  <c r="Y154" i="88"/>
  <c r="AC154" i="88"/>
  <c r="AH154" i="88"/>
  <c r="AL154" i="88"/>
  <c r="AL150" i="88" s="1"/>
  <c r="AP154" i="88"/>
  <c r="H155" i="88"/>
  <c r="L155" i="88"/>
  <c r="P155" i="88"/>
  <c r="U155" i="88"/>
  <c r="Y155" i="88"/>
  <c r="AC155" i="88"/>
  <c r="AH155" i="88"/>
  <c r="AH150" i="88" s="1"/>
  <c r="AL155" i="88"/>
  <c r="AP155" i="88"/>
  <c r="J157" i="88"/>
  <c r="N157" i="88"/>
  <c r="R157" i="88"/>
  <c r="W157" i="88"/>
  <c r="AA157" i="88"/>
  <c r="AE157" i="88"/>
  <c r="AJ157" i="88"/>
  <c r="AN157" i="88"/>
  <c r="AR157" i="88"/>
  <c r="J158" i="88"/>
  <c r="J156" i="88" s="1"/>
  <c r="W158" i="88"/>
  <c r="AA158" i="88"/>
  <c r="AN158" i="88"/>
  <c r="AR158" i="88"/>
  <c r="J159" i="88"/>
  <c r="N159" i="88"/>
  <c r="R159" i="88"/>
  <c r="W159" i="88"/>
  <c r="AA159" i="88"/>
  <c r="AE159" i="88"/>
  <c r="AJ159" i="88"/>
  <c r="AN159" i="88"/>
  <c r="AR159" i="88"/>
  <c r="J160" i="88"/>
  <c r="N160" i="88"/>
  <c r="R160" i="88"/>
  <c r="W160" i="88"/>
  <c r="AA160" i="88"/>
  <c r="AE160" i="88"/>
  <c r="AJ160" i="88"/>
  <c r="AN160" i="88"/>
  <c r="AR160" i="88"/>
  <c r="J161" i="88"/>
  <c r="N161" i="88"/>
  <c r="R161" i="88"/>
  <c r="W161" i="88"/>
  <c r="AA161" i="88"/>
  <c r="AE161" i="88"/>
  <c r="AJ161" i="88"/>
  <c r="AN161" i="88"/>
  <c r="AR161" i="88"/>
  <c r="J163" i="88"/>
  <c r="N163" i="88"/>
  <c r="R163" i="88"/>
  <c r="W163" i="88"/>
  <c r="AA163" i="88"/>
  <c r="AE163" i="88"/>
  <c r="AJ163" i="88"/>
  <c r="AN163" i="88"/>
  <c r="AR163" i="88"/>
  <c r="R164" i="88"/>
  <c r="W164" i="88"/>
  <c r="AJ164" i="88"/>
  <c r="AN164" i="88"/>
  <c r="J165" i="88"/>
  <c r="N165" i="88"/>
  <c r="R165" i="88"/>
  <c r="W165" i="88"/>
  <c r="AG165" i="88" s="1"/>
  <c r="AA165" i="88"/>
  <c r="AE165" i="88"/>
  <c r="AJ165" i="88"/>
  <c r="AN165" i="88"/>
  <c r="AR165" i="88"/>
  <c r="J166" i="88"/>
  <c r="N166" i="88"/>
  <c r="R166" i="88"/>
  <c r="R162" i="88" s="1"/>
  <c r="W166" i="88"/>
  <c r="AA166" i="88"/>
  <c r="AE166" i="88"/>
  <c r="AJ166" i="88"/>
  <c r="AT166" i="88" s="1"/>
  <c r="AN166" i="88"/>
  <c r="AR166" i="88"/>
  <c r="J167" i="88"/>
  <c r="N167" i="88"/>
  <c r="R167" i="88"/>
  <c r="W167" i="88"/>
  <c r="AA167" i="88"/>
  <c r="AE167" i="88"/>
  <c r="AJ167" i="88"/>
  <c r="AN167" i="88"/>
  <c r="AR167" i="88"/>
  <c r="Q170" i="88"/>
  <c r="V170" i="88"/>
  <c r="AI170" i="88"/>
  <c r="AM170" i="88"/>
  <c r="I171" i="88"/>
  <c r="M171" i="88"/>
  <c r="Q171" i="88"/>
  <c r="V171" i="88"/>
  <c r="Z171" i="88"/>
  <c r="AD171" i="88"/>
  <c r="AI171" i="88"/>
  <c r="AM171" i="88"/>
  <c r="AQ171" i="88"/>
  <c r="I172" i="88"/>
  <c r="M172" i="88"/>
  <c r="Q172" i="88"/>
  <c r="V172" i="88"/>
  <c r="Z172" i="88"/>
  <c r="AD172" i="88"/>
  <c r="AI172" i="88"/>
  <c r="AT172" i="88" s="1"/>
  <c r="AM172" i="88"/>
  <c r="AQ172" i="88"/>
  <c r="I173" i="88"/>
  <c r="V173" i="88"/>
  <c r="Z173" i="88"/>
  <c r="AM173" i="88"/>
  <c r="AQ173" i="88"/>
  <c r="I174" i="88"/>
  <c r="M174" i="88"/>
  <c r="Q174" i="88"/>
  <c r="V174" i="88"/>
  <c r="Z174" i="88"/>
  <c r="AD174" i="88"/>
  <c r="AI174" i="88"/>
  <c r="AM174" i="88"/>
  <c r="AQ174" i="88"/>
  <c r="H176" i="88"/>
  <c r="L176" i="88"/>
  <c r="P176" i="88"/>
  <c r="U176" i="88"/>
  <c r="AG176" i="88" s="1"/>
  <c r="Y176" i="88"/>
  <c r="AC176" i="88"/>
  <c r="AH176" i="88"/>
  <c r="AL176" i="88"/>
  <c r="AP176" i="88"/>
  <c r="H177" i="88"/>
  <c r="L177" i="88"/>
  <c r="P177" i="88"/>
  <c r="U177" i="88"/>
  <c r="U175" i="88" s="1"/>
  <c r="Y177" i="88"/>
  <c r="AC177" i="88"/>
  <c r="AH177" i="88"/>
  <c r="AT177" i="88" s="1"/>
  <c r="AL177" i="88"/>
  <c r="AP177" i="88"/>
  <c r="H178" i="88"/>
  <c r="L178" i="88"/>
  <c r="P178" i="88"/>
  <c r="U178" i="88"/>
  <c r="Y178" i="88"/>
  <c r="AC178" i="88"/>
  <c r="AC175" i="88" s="1"/>
  <c r="AH178" i="88"/>
  <c r="AT178" i="88" s="1"/>
  <c r="AL178" i="88"/>
  <c r="AP178" i="88"/>
  <c r="H179" i="88"/>
  <c r="L179" i="88"/>
  <c r="P179" i="88"/>
  <c r="U179" i="88"/>
  <c r="Y179" i="88"/>
  <c r="AC179" i="88"/>
  <c r="AH179" i="88"/>
  <c r="AL179" i="88"/>
  <c r="AP179" i="88"/>
  <c r="H180" i="88"/>
  <c r="T180" i="88" s="1"/>
  <c r="L180" i="88"/>
  <c r="P180" i="88"/>
  <c r="U180" i="88"/>
  <c r="Y180" i="88"/>
  <c r="AC180" i="88"/>
  <c r="AH180" i="88"/>
  <c r="AL180" i="88"/>
  <c r="AP180" i="88"/>
  <c r="I182" i="88"/>
  <c r="M182" i="88"/>
  <c r="Q182" i="88"/>
  <c r="Q181" i="88" s="1"/>
  <c r="V182" i="88"/>
  <c r="Z182" i="88"/>
  <c r="AD182" i="88"/>
  <c r="AI182" i="88"/>
  <c r="AM182" i="88"/>
  <c r="AQ182" i="88"/>
  <c r="I183" i="88"/>
  <c r="M183" i="88"/>
  <c r="Q183" i="88"/>
  <c r="V183" i="88"/>
  <c r="Z183" i="88"/>
  <c r="AD183" i="88"/>
  <c r="AI183" i="88"/>
  <c r="AM183" i="88"/>
  <c r="AQ183" i="88"/>
  <c r="I184" i="88"/>
  <c r="M184" i="88"/>
  <c r="Q184" i="88"/>
  <c r="V184" i="88"/>
  <c r="Z184" i="88"/>
  <c r="AD184" i="88"/>
  <c r="AI184" i="88"/>
  <c r="AM184" i="88"/>
  <c r="AQ184" i="88"/>
  <c r="I185" i="88"/>
  <c r="I181" i="88" s="1"/>
  <c r="M185" i="88"/>
  <c r="Q185" i="88"/>
  <c r="V185" i="88"/>
  <c r="Z185" i="88"/>
  <c r="AD185" i="88"/>
  <c r="AI185" i="88"/>
  <c r="AM185" i="88"/>
  <c r="AQ185" i="88"/>
  <c r="I186" i="88"/>
  <c r="M186" i="88"/>
  <c r="Q186" i="88"/>
  <c r="V186" i="88"/>
  <c r="Z186" i="88"/>
  <c r="AD186" i="88"/>
  <c r="AI186" i="88"/>
  <c r="AM186" i="88"/>
  <c r="AQ186" i="88"/>
  <c r="I188" i="88"/>
  <c r="M188" i="88"/>
  <c r="Q188" i="88"/>
  <c r="Q187" i="88" s="1"/>
  <c r="V188" i="88"/>
  <c r="Z188" i="88"/>
  <c r="AD188" i="88"/>
  <c r="AI188" i="88"/>
  <c r="AM188" i="88"/>
  <c r="AQ188" i="88"/>
  <c r="Q189" i="88"/>
  <c r="V189" i="88"/>
  <c r="AI189" i="88"/>
  <c r="AM189" i="88"/>
  <c r="I190" i="88"/>
  <c r="M190" i="88"/>
  <c r="Q190" i="88"/>
  <c r="V190" i="88"/>
  <c r="Z190" i="88"/>
  <c r="AD190" i="88"/>
  <c r="AI190" i="88"/>
  <c r="AM190" i="88"/>
  <c r="AQ190" i="88"/>
  <c r="I191" i="88"/>
  <c r="M191" i="88"/>
  <c r="Q191" i="88"/>
  <c r="V191" i="88"/>
  <c r="Z191" i="88"/>
  <c r="AD191" i="88"/>
  <c r="AI191" i="88"/>
  <c r="AM191" i="88"/>
  <c r="AQ191" i="88"/>
  <c r="I192" i="88"/>
  <c r="M192" i="88"/>
  <c r="Q192" i="88"/>
  <c r="V192" i="88"/>
  <c r="Z192" i="88"/>
  <c r="AD192" i="88"/>
  <c r="AI192" i="88"/>
  <c r="AM192" i="88"/>
  <c r="AQ192" i="88"/>
  <c r="J194" i="88"/>
  <c r="N194" i="88"/>
  <c r="R194" i="88"/>
  <c r="W194" i="88"/>
  <c r="AA194" i="88"/>
  <c r="AE194" i="88"/>
  <c r="AJ194" i="88"/>
  <c r="AN194" i="88"/>
  <c r="AR194" i="88"/>
  <c r="J195" i="88"/>
  <c r="N195" i="88"/>
  <c r="R195" i="88"/>
  <c r="W195" i="88"/>
  <c r="AA195" i="88"/>
  <c r="AE195" i="88"/>
  <c r="AJ195" i="88"/>
  <c r="AN195" i="88"/>
  <c r="AR195" i="88"/>
  <c r="J196" i="88"/>
  <c r="N196" i="88"/>
  <c r="R196" i="88"/>
  <c r="W196" i="88"/>
  <c r="AA196" i="88"/>
  <c r="AE196" i="88"/>
  <c r="AJ196" i="88"/>
  <c r="AN196" i="88"/>
  <c r="AR196" i="88"/>
  <c r="J197" i="88"/>
  <c r="N197" i="88"/>
  <c r="R197" i="88"/>
  <c r="W197" i="88"/>
  <c r="AA197" i="88"/>
  <c r="AE197" i="88"/>
  <c r="AJ197" i="88"/>
  <c r="AN197" i="88"/>
  <c r="AR197" i="88"/>
  <c r="J198" i="88"/>
  <c r="N198" i="88"/>
  <c r="R198" i="88"/>
  <c r="W198" i="88"/>
  <c r="AA198" i="88"/>
  <c r="AE198" i="88"/>
  <c r="AJ198" i="88"/>
  <c r="AN198" i="88"/>
  <c r="AR198" i="88"/>
  <c r="H110" i="87"/>
  <c r="L110" i="87"/>
  <c r="P110" i="87"/>
  <c r="U110" i="87"/>
  <c r="AU110" i="87" s="1"/>
  <c r="AV110" i="87" s="1"/>
  <c r="Y110" i="87"/>
  <c r="AC110" i="87"/>
  <c r="AH110" i="87"/>
  <c r="AL110" i="87"/>
  <c r="AP110" i="87"/>
  <c r="H111" i="87"/>
  <c r="L111" i="87"/>
  <c r="P111" i="87"/>
  <c r="U111" i="87"/>
  <c r="Y111" i="87"/>
  <c r="AC111" i="87"/>
  <c r="AH111" i="87"/>
  <c r="AL111" i="87"/>
  <c r="AP111" i="87"/>
  <c r="H112" i="87"/>
  <c r="L112" i="87"/>
  <c r="P112" i="87"/>
  <c r="U112" i="87"/>
  <c r="Y112" i="87"/>
  <c r="AC112" i="87"/>
  <c r="AH112" i="87"/>
  <c r="AL112" i="87"/>
  <c r="AP112" i="87"/>
  <c r="I115" i="87"/>
  <c r="M115" i="87"/>
  <c r="Q115" i="87"/>
  <c r="V115" i="87"/>
  <c r="Z115" i="87"/>
  <c r="AD115" i="87"/>
  <c r="AI115" i="87"/>
  <c r="AM115" i="87"/>
  <c r="AQ115" i="87"/>
  <c r="I116" i="87"/>
  <c r="M116" i="87"/>
  <c r="Q116" i="87"/>
  <c r="V116" i="87"/>
  <c r="Z116" i="87"/>
  <c r="AD116" i="87"/>
  <c r="AI116" i="87"/>
  <c r="AM116" i="87"/>
  <c r="AQ116" i="87"/>
  <c r="I117" i="87"/>
  <c r="M117" i="87"/>
  <c r="Z117" i="87"/>
  <c r="AD117" i="87"/>
  <c r="AQ117" i="87"/>
  <c r="I118" i="87"/>
  <c r="M118" i="87"/>
  <c r="Q118" i="87"/>
  <c r="V118" i="87"/>
  <c r="Z118" i="87"/>
  <c r="AD118" i="87"/>
  <c r="AI118" i="87"/>
  <c r="AM118" i="87"/>
  <c r="AQ118" i="87"/>
  <c r="J121" i="87"/>
  <c r="N121" i="87"/>
  <c r="R121" i="87"/>
  <c r="W121" i="87"/>
  <c r="AA121" i="87"/>
  <c r="AE121" i="87"/>
  <c r="AJ121" i="87"/>
  <c r="AN121" i="87"/>
  <c r="J122" i="87"/>
  <c r="N122" i="87"/>
  <c r="R122" i="87"/>
  <c r="W122" i="87"/>
  <c r="AA122" i="87"/>
  <c r="AE122" i="87"/>
  <c r="AJ122" i="87"/>
  <c r="AN122" i="87"/>
  <c r="J123" i="87"/>
  <c r="N123" i="87"/>
  <c r="R123" i="87"/>
  <c r="W123" i="87"/>
  <c r="AA123" i="87"/>
  <c r="AE123" i="87"/>
  <c r="AJ123" i="87"/>
  <c r="AN123" i="87"/>
  <c r="J124" i="87"/>
  <c r="N124" i="87"/>
  <c r="R124" i="87"/>
  <c r="W124" i="87"/>
  <c r="AA124" i="87"/>
  <c r="AE124" i="87"/>
  <c r="AJ124" i="87"/>
  <c r="AN124" i="87"/>
  <c r="K126" i="87"/>
  <c r="O126" i="87"/>
  <c r="S126" i="87"/>
  <c r="X126" i="87"/>
  <c r="AB126" i="87"/>
  <c r="AF126" i="87"/>
  <c r="AK126" i="87"/>
  <c r="AO126" i="87"/>
  <c r="K127" i="87"/>
  <c r="O127" i="87"/>
  <c r="S127" i="87"/>
  <c r="X127" i="87"/>
  <c r="AB127" i="87"/>
  <c r="AF127" i="87"/>
  <c r="AK127" i="87"/>
  <c r="AO127" i="87"/>
  <c r="K128" i="87"/>
  <c r="O128" i="87"/>
  <c r="S128" i="87"/>
  <c r="X128" i="87"/>
  <c r="AB128" i="87"/>
  <c r="AF128" i="87"/>
  <c r="AK128" i="87"/>
  <c r="AO128" i="87"/>
  <c r="K129" i="87"/>
  <c r="O129" i="87"/>
  <c r="S129" i="87"/>
  <c r="X129" i="87"/>
  <c r="AB129" i="87"/>
  <c r="AF129" i="87"/>
  <c r="AK129" i="87"/>
  <c r="AO129" i="87"/>
  <c r="K130" i="87"/>
  <c r="O130" i="87"/>
  <c r="S130" i="87"/>
  <c r="X130" i="87"/>
  <c r="AB130" i="87"/>
  <c r="AF130" i="87"/>
  <c r="AK130" i="87"/>
  <c r="AO130" i="87"/>
  <c r="AS130" i="87"/>
  <c r="H132" i="87"/>
  <c r="L132" i="87"/>
  <c r="P132" i="87"/>
  <c r="U132" i="87"/>
  <c r="Y132" i="87"/>
  <c r="AC132" i="87"/>
  <c r="AH132" i="87"/>
  <c r="AL132" i="87"/>
  <c r="AP132" i="87"/>
  <c r="H133" i="87"/>
  <c r="L133" i="87"/>
  <c r="P133" i="87"/>
  <c r="U133" i="87"/>
  <c r="Y133" i="87"/>
  <c r="AC133" i="87"/>
  <c r="AH133" i="87"/>
  <c r="AL133" i="87"/>
  <c r="AP133" i="87"/>
  <c r="H134" i="87"/>
  <c r="L134" i="87"/>
  <c r="P134" i="87"/>
  <c r="U134" i="87"/>
  <c r="Y134" i="87"/>
  <c r="AC134" i="87"/>
  <c r="AH134" i="87"/>
  <c r="AL134" i="87"/>
  <c r="AP134" i="87"/>
  <c r="H135" i="87"/>
  <c r="L135" i="87"/>
  <c r="P135" i="87"/>
  <c r="U135" i="87"/>
  <c r="Y135" i="87"/>
  <c r="AC135" i="87"/>
  <c r="AH135" i="87"/>
  <c r="AL135" i="87"/>
  <c r="AP135" i="87"/>
  <c r="H136" i="87"/>
  <c r="L136" i="87"/>
  <c r="P136" i="87"/>
  <c r="U136" i="87"/>
  <c r="Y136" i="87"/>
  <c r="AC136" i="87"/>
  <c r="AH136" i="87"/>
  <c r="AL136" i="87"/>
  <c r="AP136" i="87"/>
  <c r="H142" i="88"/>
  <c r="L142" i="88"/>
  <c r="P142" i="88"/>
  <c r="U142" i="88"/>
  <c r="Y142" i="88"/>
  <c r="AC142" i="88"/>
  <c r="AH142" i="88"/>
  <c r="AL142" i="88"/>
  <c r="H143" i="88"/>
  <c r="L143" i="88"/>
  <c r="P143" i="88"/>
  <c r="U143" i="88"/>
  <c r="Y143" i="88"/>
  <c r="AC143" i="88"/>
  <c r="AH143" i="88"/>
  <c r="AL143" i="88"/>
  <c r="K145" i="88"/>
  <c r="X145" i="88"/>
  <c r="AB145" i="88"/>
  <c r="AO145" i="88"/>
  <c r="K146" i="88"/>
  <c r="O146" i="88"/>
  <c r="S146" i="88"/>
  <c r="X146" i="88"/>
  <c r="AB146" i="88"/>
  <c r="AF146" i="88"/>
  <c r="AK146" i="88"/>
  <c r="AO146" i="88"/>
  <c r="K147" i="88"/>
  <c r="O147" i="88"/>
  <c r="S147" i="88"/>
  <c r="X147" i="88"/>
  <c r="AB147" i="88"/>
  <c r="AF147" i="88"/>
  <c r="AK147" i="88"/>
  <c r="AO147" i="88"/>
  <c r="K148" i="88"/>
  <c r="O148" i="88"/>
  <c r="S148" i="88"/>
  <c r="X148" i="88"/>
  <c r="AB148" i="88"/>
  <c r="AF148" i="88"/>
  <c r="AK148" i="88"/>
  <c r="AO148" i="88"/>
  <c r="K149" i="88"/>
  <c r="O149" i="88"/>
  <c r="S149" i="88"/>
  <c r="X149" i="88"/>
  <c r="AB149" i="88"/>
  <c r="AF149" i="88"/>
  <c r="AK149" i="88"/>
  <c r="AO149" i="88"/>
  <c r="I151" i="88"/>
  <c r="M151" i="88"/>
  <c r="Q151" i="88"/>
  <c r="V151" i="88"/>
  <c r="Z151" i="88"/>
  <c r="AD151" i="88"/>
  <c r="AI151" i="88"/>
  <c r="AM151" i="88"/>
  <c r="M152" i="88"/>
  <c r="Q152" i="88"/>
  <c r="V152" i="88"/>
  <c r="Z152" i="88"/>
  <c r="AD152" i="88"/>
  <c r="AI152" i="88"/>
  <c r="AM152" i="88"/>
  <c r="I153" i="88"/>
  <c r="M153" i="88"/>
  <c r="Q153" i="88"/>
  <c r="V153" i="88"/>
  <c r="AG153" i="88" s="1"/>
  <c r="Z153" i="88"/>
  <c r="AD153" i="88"/>
  <c r="AI153" i="88"/>
  <c r="AM153" i="88"/>
  <c r="I154" i="88"/>
  <c r="M154" i="88"/>
  <c r="Q154" i="88"/>
  <c r="V154" i="88"/>
  <c r="Z154" i="88"/>
  <c r="AD154" i="88"/>
  <c r="AI154" i="88"/>
  <c r="AM154" i="88"/>
  <c r="I155" i="88"/>
  <c r="M155" i="88"/>
  <c r="Q155" i="88"/>
  <c r="V155" i="88"/>
  <c r="Z155" i="88"/>
  <c r="AD155" i="88"/>
  <c r="AI155" i="88"/>
  <c r="AM155" i="88"/>
  <c r="K157" i="88"/>
  <c r="O157" i="88"/>
  <c r="S157" i="88"/>
  <c r="X157" i="88"/>
  <c r="AB157" i="88"/>
  <c r="AF157" i="88"/>
  <c r="AK157" i="88"/>
  <c r="AO157" i="88"/>
  <c r="K158" i="88"/>
  <c r="O158" i="88"/>
  <c r="AB158" i="88"/>
  <c r="AF158" i="88"/>
  <c r="K159" i="88"/>
  <c r="O159" i="88"/>
  <c r="S159" i="88"/>
  <c r="X159" i="88"/>
  <c r="AB159" i="88"/>
  <c r="AF159" i="88"/>
  <c r="AK159" i="88"/>
  <c r="AO159" i="88"/>
  <c r="K160" i="88"/>
  <c r="O160" i="88"/>
  <c r="S160" i="88"/>
  <c r="X160" i="88"/>
  <c r="AB160" i="88"/>
  <c r="AF160" i="88"/>
  <c r="AK160" i="88"/>
  <c r="AO160" i="88"/>
  <c r="K161" i="88"/>
  <c r="O161" i="88"/>
  <c r="S161" i="88"/>
  <c r="X161" i="88"/>
  <c r="AB161" i="88"/>
  <c r="AF161" i="88"/>
  <c r="AK161" i="88"/>
  <c r="AO161" i="88"/>
  <c r="AU161" i="88" s="1"/>
  <c r="AV161" i="88" s="1"/>
  <c r="K163" i="88"/>
  <c r="O163" i="88"/>
  <c r="S163" i="88"/>
  <c r="X163" i="88"/>
  <c r="AB163" i="88"/>
  <c r="AF163" i="88"/>
  <c r="AK163" i="88"/>
  <c r="AO163" i="88"/>
  <c r="K164" i="88"/>
  <c r="O164" i="88"/>
  <c r="AB164" i="88"/>
  <c r="AF164" i="88"/>
  <c r="K165" i="88"/>
  <c r="O165" i="88"/>
  <c r="S165" i="88"/>
  <c r="X165" i="88"/>
  <c r="AB165" i="88"/>
  <c r="AF165" i="88"/>
  <c r="AK165" i="88"/>
  <c r="AO165" i="88"/>
  <c r="K166" i="88"/>
  <c r="O166" i="88"/>
  <c r="S166" i="88"/>
  <c r="X166" i="88"/>
  <c r="AB166" i="88"/>
  <c r="AF166" i="88"/>
  <c r="AK166" i="88"/>
  <c r="AO166" i="88"/>
  <c r="K167" i="88"/>
  <c r="O167" i="88"/>
  <c r="S167" i="88"/>
  <c r="X167" i="88"/>
  <c r="AG167" i="88" s="1"/>
  <c r="AB167" i="88"/>
  <c r="AF167" i="88"/>
  <c r="AK167" i="88"/>
  <c r="AO167" i="88"/>
  <c r="J170" i="88"/>
  <c r="N170" i="88"/>
  <c r="AA170" i="88"/>
  <c r="AE170" i="88"/>
  <c r="J171" i="88"/>
  <c r="N171" i="88"/>
  <c r="R171" i="88"/>
  <c r="W171" i="88"/>
  <c r="AA171" i="88"/>
  <c r="AE171" i="88"/>
  <c r="AJ171" i="88"/>
  <c r="AN171" i="88"/>
  <c r="J172" i="88"/>
  <c r="N172" i="88"/>
  <c r="R172" i="88"/>
  <c r="W172" i="88"/>
  <c r="AA172" i="88"/>
  <c r="AE172" i="88"/>
  <c r="AJ172" i="88"/>
  <c r="AN172" i="88"/>
  <c r="J173" i="88"/>
  <c r="N173" i="88"/>
  <c r="AA173" i="88"/>
  <c r="AE173" i="88"/>
  <c r="J174" i="88"/>
  <c r="N174" i="88"/>
  <c r="R174" i="88"/>
  <c r="W174" i="88"/>
  <c r="AA174" i="88"/>
  <c r="AE174" i="88"/>
  <c r="AJ174" i="88"/>
  <c r="AN174" i="88"/>
  <c r="I176" i="88"/>
  <c r="M176" i="88"/>
  <c r="Q176" i="88"/>
  <c r="V176" i="88"/>
  <c r="Z176" i="88"/>
  <c r="AD176" i="88"/>
  <c r="AI176" i="88"/>
  <c r="AM176" i="88"/>
  <c r="I177" i="88"/>
  <c r="M177" i="88"/>
  <c r="Q177" i="88"/>
  <c r="V177" i="88"/>
  <c r="Z177" i="88"/>
  <c r="AD177" i="88"/>
  <c r="AI177" i="88"/>
  <c r="AM177" i="88"/>
  <c r="I178" i="88"/>
  <c r="M178" i="88"/>
  <c r="Q178" i="88"/>
  <c r="V178" i="88"/>
  <c r="Z178" i="88"/>
  <c r="AD178" i="88"/>
  <c r="AI178" i="88"/>
  <c r="AM178" i="88"/>
  <c r="I179" i="88"/>
  <c r="M179" i="88"/>
  <c r="Q179" i="88"/>
  <c r="V179" i="88"/>
  <c r="Z179" i="88"/>
  <c r="AD179" i="88"/>
  <c r="AI179" i="88"/>
  <c r="AM179" i="88"/>
  <c r="I180" i="88"/>
  <c r="M180" i="88"/>
  <c r="Q180" i="88"/>
  <c r="V180" i="88"/>
  <c r="AG180" i="88" s="1"/>
  <c r="Z180" i="88"/>
  <c r="AD180" i="88"/>
  <c r="AI180" i="88"/>
  <c r="AM180" i="88"/>
  <c r="J182" i="88"/>
  <c r="N182" i="88"/>
  <c r="R182" i="88"/>
  <c r="W182" i="88"/>
  <c r="AA182" i="88"/>
  <c r="AE182" i="88"/>
  <c r="AJ182" i="88"/>
  <c r="AN182" i="88"/>
  <c r="J183" i="88"/>
  <c r="N183" i="88"/>
  <c r="R183" i="88"/>
  <c r="W183" i="88"/>
  <c r="AA183" i="88"/>
  <c r="AE183" i="88"/>
  <c r="AJ183" i="88"/>
  <c r="AN183" i="88"/>
  <c r="J184" i="88"/>
  <c r="N184" i="88"/>
  <c r="R184" i="88"/>
  <c r="W184" i="88"/>
  <c r="AA184" i="88"/>
  <c r="AE184" i="88"/>
  <c r="AJ184" i="88"/>
  <c r="AN184" i="88"/>
  <c r="J185" i="88"/>
  <c r="N185" i="88"/>
  <c r="R185" i="88"/>
  <c r="W185" i="88"/>
  <c r="AA185" i="88"/>
  <c r="AE185" i="88"/>
  <c r="AJ185" i="88"/>
  <c r="AN185" i="88"/>
  <c r="J186" i="88"/>
  <c r="N186" i="88"/>
  <c r="R186" i="88"/>
  <c r="W186" i="88"/>
  <c r="AA186" i="88"/>
  <c r="AE186" i="88"/>
  <c r="AJ186" i="88"/>
  <c r="AN186" i="88"/>
  <c r="J188" i="88"/>
  <c r="N188" i="88"/>
  <c r="R188" i="88"/>
  <c r="W188" i="88"/>
  <c r="AA188" i="88"/>
  <c r="AE188" i="88"/>
  <c r="AJ188" i="88"/>
  <c r="AN188" i="88"/>
  <c r="J189" i="88"/>
  <c r="N189" i="88"/>
  <c r="AA189" i="88"/>
  <c r="AE189" i="88"/>
  <c r="J190" i="88"/>
  <c r="N190" i="88"/>
  <c r="R190" i="88"/>
  <c r="W190" i="88"/>
  <c r="AA190" i="88"/>
  <c r="AE190" i="88"/>
  <c r="AJ190" i="88"/>
  <c r="AN190" i="88"/>
  <c r="J191" i="88"/>
  <c r="N191" i="88"/>
  <c r="R191" i="88"/>
  <c r="W191" i="88"/>
  <c r="AA191" i="88"/>
  <c r="AE191" i="88"/>
  <c r="AJ191" i="88"/>
  <c r="AN191" i="88"/>
  <c r="J192" i="88"/>
  <c r="N192" i="88"/>
  <c r="R192" i="88"/>
  <c r="W192" i="88"/>
  <c r="AA192" i="88"/>
  <c r="AE192" i="88"/>
  <c r="AJ192" i="88"/>
  <c r="AN192" i="88"/>
  <c r="K194" i="88"/>
  <c r="O194" i="88"/>
  <c r="S194" i="88"/>
  <c r="X194" i="88"/>
  <c r="AB194" i="88"/>
  <c r="AF194" i="88"/>
  <c r="AK194" i="88"/>
  <c r="AO194" i="88"/>
  <c r="K195" i="88"/>
  <c r="O195" i="88"/>
  <c r="S195" i="88"/>
  <c r="X195" i="88"/>
  <c r="AB195" i="88"/>
  <c r="AF195" i="88"/>
  <c r="AK195" i="88"/>
  <c r="AO195" i="88"/>
  <c r="K196" i="88"/>
  <c r="O196" i="88"/>
  <c r="S196" i="88"/>
  <c r="X196" i="88"/>
  <c r="AB196" i="88"/>
  <c r="AF196" i="88"/>
  <c r="AK196" i="88"/>
  <c r="AO196" i="88"/>
  <c r="K197" i="88"/>
  <c r="O197" i="88"/>
  <c r="S197" i="88"/>
  <c r="X197" i="88"/>
  <c r="AB197" i="88"/>
  <c r="AF197" i="88"/>
  <c r="AK197" i="88"/>
  <c r="AO197" i="88"/>
  <c r="K198" i="88"/>
  <c r="O198" i="88"/>
  <c r="S198" i="88"/>
  <c r="X198" i="88"/>
  <c r="AB198" i="88"/>
  <c r="AF198" i="88"/>
  <c r="AK198" i="88"/>
  <c r="AO198" i="88"/>
  <c r="I110" i="87"/>
  <c r="M110" i="87"/>
  <c r="Q110" i="87"/>
  <c r="V110" i="87"/>
  <c r="Z110" i="87"/>
  <c r="AD110" i="87"/>
  <c r="AI110" i="87"/>
  <c r="AM110" i="87"/>
  <c r="I111" i="87"/>
  <c r="M111" i="87"/>
  <c r="Q111" i="87"/>
  <c r="V111" i="87"/>
  <c r="Z111" i="87"/>
  <c r="AD111" i="87"/>
  <c r="AI111" i="87"/>
  <c r="AM111" i="87"/>
  <c r="I112" i="87"/>
  <c r="M112" i="87"/>
  <c r="Q112" i="87"/>
  <c r="V112" i="87"/>
  <c r="Z112" i="87"/>
  <c r="AD112" i="87"/>
  <c r="AI112" i="87"/>
  <c r="AM112" i="87"/>
  <c r="J115" i="87"/>
  <c r="N115" i="87"/>
  <c r="R115" i="87"/>
  <c r="W115" i="87"/>
  <c r="AA115" i="87"/>
  <c r="AE115" i="87"/>
  <c r="AJ115" i="87"/>
  <c r="AN115" i="87"/>
  <c r="J116" i="87"/>
  <c r="N116" i="87"/>
  <c r="R116" i="87"/>
  <c r="W116" i="87"/>
  <c r="AA116" i="87"/>
  <c r="AE116" i="87"/>
  <c r="AJ116" i="87"/>
  <c r="AN116" i="87"/>
  <c r="J117" i="87"/>
  <c r="N117" i="87"/>
  <c r="AA117" i="87"/>
  <c r="AE117" i="87"/>
  <c r="J118" i="87"/>
  <c r="N118" i="87"/>
  <c r="R118" i="87"/>
  <c r="W118" i="87"/>
  <c r="AA118" i="87"/>
  <c r="AE118" i="87"/>
  <c r="AJ118" i="87"/>
  <c r="AN118" i="87"/>
  <c r="AL130" i="87"/>
  <c r="I132" i="87"/>
  <c r="M132" i="87"/>
  <c r="Q132" i="87"/>
  <c r="V132" i="87"/>
  <c r="Z132" i="87"/>
  <c r="AD132" i="87"/>
  <c r="AI132" i="87"/>
  <c r="AM132" i="87"/>
  <c r="I133" i="87"/>
  <c r="M133" i="87"/>
  <c r="Q133" i="87"/>
  <c r="V133" i="87"/>
  <c r="Z133" i="87"/>
  <c r="AD133" i="87"/>
  <c r="AI133" i="87"/>
  <c r="AM133" i="87"/>
  <c r="I134" i="87"/>
  <c r="M134" i="87"/>
  <c r="Q134" i="87"/>
  <c r="V134" i="87"/>
  <c r="Z134" i="87"/>
  <c r="AD134" i="87"/>
  <c r="AI134" i="87"/>
  <c r="AT134" i="87" s="1"/>
  <c r="AM134" i="87"/>
  <c r="I135" i="87"/>
  <c r="M135" i="87"/>
  <c r="Q135" i="87"/>
  <c r="V135" i="87"/>
  <c r="Z135" i="87"/>
  <c r="AD135" i="87"/>
  <c r="AI135" i="87"/>
  <c r="AM135" i="87"/>
  <c r="I136" i="87"/>
  <c r="M136" i="87"/>
  <c r="Q136" i="87"/>
  <c r="V136" i="87"/>
  <c r="Z136" i="87"/>
  <c r="AD136" i="87"/>
  <c r="AI136" i="87"/>
  <c r="AM136" i="87"/>
  <c r="P140" i="87"/>
  <c r="U140" i="87"/>
  <c r="J141" i="87"/>
  <c r="N141" i="87"/>
  <c r="AA141" i="87"/>
  <c r="AE141" i="87"/>
  <c r="AR141" i="87"/>
  <c r="J142" i="87"/>
  <c r="N142" i="87"/>
  <c r="R142" i="87"/>
  <c r="W142" i="87"/>
  <c r="AA142" i="87"/>
  <c r="AE142" i="87"/>
  <c r="AJ142" i="87"/>
  <c r="AN142" i="87"/>
  <c r="AR142" i="87"/>
  <c r="R143" i="87"/>
  <c r="W143" i="87"/>
  <c r="AJ143" i="87"/>
  <c r="AN143" i="87"/>
  <c r="J145" i="87"/>
  <c r="N145" i="87"/>
  <c r="R145" i="87"/>
  <c r="W145" i="87"/>
  <c r="AA145" i="87"/>
  <c r="AE145" i="87"/>
  <c r="AJ145" i="87"/>
  <c r="AN145" i="87"/>
  <c r="AR145" i="87"/>
  <c r="J146" i="87"/>
  <c r="N146" i="87"/>
  <c r="R146" i="87"/>
  <c r="W146" i="87"/>
  <c r="AA146" i="87"/>
  <c r="AE146" i="87"/>
  <c r="AJ146" i="87"/>
  <c r="AN146" i="87"/>
  <c r="AR146" i="87"/>
  <c r="J147" i="87"/>
  <c r="N147" i="87"/>
  <c r="R147" i="87"/>
  <c r="W147" i="87"/>
  <c r="AA147" i="87"/>
  <c r="AE147" i="87"/>
  <c r="AJ147" i="87"/>
  <c r="AN147" i="87"/>
  <c r="AR147" i="87"/>
  <c r="J148" i="87"/>
  <c r="N148" i="87"/>
  <c r="R148" i="87"/>
  <c r="W148" i="87"/>
  <c r="AA148" i="87"/>
  <c r="AE148" i="87"/>
  <c r="AJ148" i="87"/>
  <c r="AN148" i="87"/>
  <c r="AR148" i="87"/>
  <c r="J149" i="87"/>
  <c r="N149" i="87"/>
  <c r="R149" i="87"/>
  <c r="W149" i="87"/>
  <c r="AA149" i="87"/>
  <c r="AE149" i="87"/>
  <c r="AJ149" i="87"/>
  <c r="AN149" i="87"/>
  <c r="AR149" i="87"/>
  <c r="H151" i="87"/>
  <c r="L151" i="87"/>
  <c r="L150" i="87" s="1"/>
  <c r="Y151" i="87"/>
  <c r="AC151" i="87"/>
  <c r="AP151" i="87"/>
  <c r="H152" i="87"/>
  <c r="H150" i="87" s="1"/>
  <c r="L152" i="87"/>
  <c r="P152" i="87"/>
  <c r="U152" i="87"/>
  <c r="Y152" i="87"/>
  <c r="Y150" i="87" s="1"/>
  <c r="AC152" i="87"/>
  <c r="AH152" i="87"/>
  <c r="AL152" i="87"/>
  <c r="AP152" i="87"/>
  <c r="AU152" i="87" s="1"/>
  <c r="AV152" i="87" s="1"/>
  <c r="H153" i="87"/>
  <c r="L153" i="87"/>
  <c r="P153" i="87"/>
  <c r="U153" i="87"/>
  <c r="AG153" i="87" s="1"/>
  <c r="Y153" i="87"/>
  <c r="AC153" i="87"/>
  <c r="AH153" i="87"/>
  <c r="AL153" i="87"/>
  <c r="AP153" i="87"/>
  <c r="H154" i="87"/>
  <c r="L154" i="87"/>
  <c r="P154" i="87"/>
  <c r="U154" i="87"/>
  <c r="Y154" i="87"/>
  <c r="AC154" i="87"/>
  <c r="AH154" i="87"/>
  <c r="AT154" i="87" s="1"/>
  <c r="AL154" i="87"/>
  <c r="AP154" i="87"/>
  <c r="H155" i="87"/>
  <c r="L155" i="87"/>
  <c r="P155" i="87"/>
  <c r="U155" i="87"/>
  <c r="Y155" i="87"/>
  <c r="AC155" i="87"/>
  <c r="AC150" i="87" s="1"/>
  <c r="AH155" i="87"/>
  <c r="AL155" i="87"/>
  <c r="AP155" i="87"/>
  <c r="J157" i="87"/>
  <c r="N157" i="87"/>
  <c r="R157" i="87"/>
  <c r="W157" i="87"/>
  <c r="AA157" i="87"/>
  <c r="AE157" i="87"/>
  <c r="AJ157" i="87"/>
  <c r="AN157" i="87"/>
  <c r="AR157" i="87"/>
  <c r="J158" i="87"/>
  <c r="N158" i="87"/>
  <c r="R158" i="87"/>
  <c r="W158" i="87"/>
  <c r="AA158" i="87"/>
  <c r="AE158" i="87"/>
  <c r="AJ158" i="87"/>
  <c r="AN158" i="87"/>
  <c r="AR158" i="87"/>
  <c r="N159" i="87"/>
  <c r="R159" i="87"/>
  <c r="AE159" i="87"/>
  <c r="AJ159" i="87"/>
  <c r="J160" i="87"/>
  <c r="N160" i="87"/>
  <c r="R160" i="87"/>
  <c r="W160" i="87"/>
  <c r="AA160" i="87"/>
  <c r="AE160" i="87"/>
  <c r="AJ160" i="87"/>
  <c r="AN160" i="87"/>
  <c r="AR160" i="87"/>
  <c r="J161" i="87"/>
  <c r="N161" i="87"/>
  <c r="R161" i="87"/>
  <c r="W161" i="87"/>
  <c r="AA161" i="87"/>
  <c r="AE161" i="87"/>
  <c r="AJ161" i="87"/>
  <c r="AN161" i="87"/>
  <c r="AR161" i="87"/>
  <c r="H163" i="87"/>
  <c r="T163" i="87" s="1"/>
  <c r="L163" i="87"/>
  <c r="P163" i="87"/>
  <c r="U163" i="87"/>
  <c r="Y163" i="87"/>
  <c r="AC163" i="87"/>
  <c r="AH163" i="87"/>
  <c r="AL163" i="87"/>
  <c r="AP163" i="87"/>
  <c r="H164" i="87"/>
  <c r="L164" i="87"/>
  <c r="P164" i="87"/>
  <c r="U164" i="87"/>
  <c r="AG164" i="87" s="1"/>
  <c r="Y164" i="87"/>
  <c r="AC164" i="87"/>
  <c r="AH164" i="87"/>
  <c r="AL164" i="87"/>
  <c r="AP164" i="87"/>
  <c r="H165" i="87"/>
  <c r="L165" i="87"/>
  <c r="P165" i="87"/>
  <c r="U165" i="87"/>
  <c r="Y165" i="87"/>
  <c r="AC165" i="87"/>
  <c r="AH165" i="87"/>
  <c r="AL165" i="87"/>
  <c r="AP165" i="87"/>
  <c r="H166" i="87"/>
  <c r="U166" i="87"/>
  <c r="Y166" i="87"/>
  <c r="AL166" i="87"/>
  <c r="AP166" i="87"/>
  <c r="H167" i="87"/>
  <c r="T167" i="87" s="1"/>
  <c r="L167" i="87"/>
  <c r="P167" i="87"/>
  <c r="U167" i="87"/>
  <c r="Y167" i="87"/>
  <c r="AC167" i="87"/>
  <c r="AH167" i="87"/>
  <c r="AL167" i="87"/>
  <c r="AP167" i="87"/>
  <c r="AU167" i="87" s="1"/>
  <c r="AV167" i="87" s="1"/>
  <c r="I170" i="87"/>
  <c r="M170" i="87"/>
  <c r="Q170" i="87"/>
  <c r="V170" i="87"/>
  <c r="Z170" i="87"/>
  <c r="AD170" i="87"/>
  <c r="AI170" i="87"/>
  <c r="AM170" i="87"/>
  <c r="AM169" i="87" s="1"/>
  <c r="AQ170" i="87"/>
  <c r="I171" i="87"/>
  <c r="M171" i="87"/>
  <c r="Q171" i="87"/>
  <c r="V171" i="87"/>
  <c r="Z171" i="87"/>
  <c r="AD171" i="87"/>
  <c r="AI171" i="87"/>
  <c r="AM171" i="87"/>
  <c r="AQ171" i="87"/>
  <c r="I172" i="87"/>
  <c r="V172" i="87"/>
  <c r="Z172" i="87"/>
  <c r="AM172" i="87"/>
  <c r="AQ172" i="87"/>
  <c r="AQ169" i="87" s="1"/>
  <c r="I173" i="87"/>
  <c r="M173" i="87"/>
  <c r="Q173" i="87"/>
  <c r="V173" i="87"/>
  <c r="Z173" i="87"/>
  <c r="AD173" i="87"/>
  <c r="AI173" i="87"/>
  <c r="AM173" i="87"/>
  <c r="AQ173" i="87"/>
  <c r="I174" i="87"/>
  <c r="M174" i="87"/>
  <c r="Q174" i="87"/>
  <c r="V174" i="87"/>
  <c r="Z174" i="87"/>
  <c r="AD174" i="87"/>
  <c r="AI174" i="87"/>
  <c r="AM174" i="87"/>
  <c r="AQ174" i="87"/>
  <c r="J176" i="87"/>
  <c r="N176" i="87"/>
  <c r="R176" i="87"/>
  <c r="W176" i="87"/>
  <c r="AA176" i="87"/>
  <c r="AE176" i="87"/>
  <c r="AE175" i="87" s="1"/>
  <c r="AJ176" i="87"/>
  <c r="AJ175" i="87" s="1"/>
  <c r="AN176" i="87"/>
  <c r="AR176" i="87"/>
  <c r="J177" i="87"/>
  <c r="N177" i="87"/>
  <c r="R177" i="87"/>
  <c r="W177" i="87"/>
  <c r="AA177" i="87"/>
  <c r="AE177" i="87"/>
  <c r="AJ177" i="87"/>
  <c r="AN177" i="87"/>
  <c r="AR177" i="87"/>
  <c r="AR175" i="87" s="1"/>
  <c r="J178" i="87"/>
  <c r="N178" i="87"/>
  <c r="R178" i="87"/>
  <c r="W178" i="87"/>
  <c r="AA178" i="87"/>
  <c r="AE178" i="87"/>
  <c r="AJ178" i="87"/>
  <c r="AN178" i="87"/>
  <c r="AN175" i="87" s="1"/>
  <c r="AR178" i="87"/>
  <c r="J179" i="87"/>
  <c r="N179" i="87"/>
  <c r="R179" i="87"/>
  <c r="W179" i="87"/>
  <c r="W175" i="87" s="1"/>
  <c r="AA179" i="87"/>
  <c r="AE179" i="87"/>
  <c r="AJ179" i="87"/>
  <c r="AN179" i="87"/>
  <c r="AR179" i="87"/>
  <c r="J180" i="87"/>
  <c r="N180" i="87"/>
  <c r="R180" i="87"/>
  <c r="W180" i="87"/>
  <c r="AA180" i="87"/>
  <c r="AE180" i="87"/>
  <c r="AJ180" i="87"/>
  <c r="AN180" i="87"/>
  <c r="AR180" i="87"/>
  <c r="J182" i="87"/>
  <c r="N182" i="87"/>
  <c r="R182" i="87"/>
  <c r="W182" i="87"/>
  <c r="AA182" i="87"/>
  <c r="AA181" i="87" s="1"/>
  <c r="AE182" i="87"/>
  <c r="AE181" i="87" s="1"/>
  <c r="AJ182" i="87"/>
  <c r="AN182" i="87"/>
  <c r="AR182" i="87"/>
  <c r="J183" i="87"/>
  <c r="N183" i="87"/>
  <c r="R183" i="87"/>
  <c r="W183" i="87"/>
  <c r="W181" i="87" s="1"/>
  <c r="AA183" i="87"/>
  <c r="AE183" i="87"/>
  <c r="AJ183" i="87"/>
  <c r="AN183" i="87"/>
  <c r="AR183" i="87"/>
  <c r="AR181" i="87" s="1"/>
  <c r="J184" i="87"/>
  <c r="N184" i="87"/>
  <c r="R184" i="87"/>
  <c r="W184" i="87"/>
  <c r="AA184" i="87"/>
  <c r="AE184" i="87"/>
  <c r="AJ184" i="87"/>
  <c r="AJ181" i="87" s="1"/>
  <c r="AN184" i="87"/>
  <c r="AN181" i="87" s="1"/>
  <c r="AR184" i="87"/>
  <c r="J185" i="87"/>
  <c r="N185" i="87"/>
  <c r="R185" i="87"/>
  <c r="W185" i="87"/>
  <c r="AA185" i="87"/>
  <c r="AE185" i="87"/>
  <c r="AJ185" i="87"/>
  <c r="AN185" i="87"/>
  <c r="AR185" i="87"/>
  <c r="J186" i="87"/>
  <c r="N186" i="87"/>
  <c r="R186" i="87"/>
  <c r="W186" i="87"/>
  <c r="AA186" i="87"/>
  <c r="AE186" i="87"/>
  <c r="AJ186" i="87"/>
  <c r="AN186" i="87"/>
  <c r="AR186" i="87"/>
  <c r="J188" i="87"/>
  <c r="T188" i="87" s="1"/>
  <c r="N188" i="87"/>
  <c r="R188" i="87"/>
  <c r="W188" i="87"/>
  <c r="AA188" i="87"/>
  <c r="AE188" i="87"/>
  <c r="AJ188" i="87"/>
  <c r="AN188" i="87"/>
  <c r="AN187" i="87" s="1"/>
  <c r="AR188" i="87"/>
  <c r="AR187" i="87" s="1"/>
  <c r="J189" i="87"/>
  <c r="N189" i="87"/>
  <c r="R189" i="87"/>
  <c r="W189" i="87"/>
  <c r="W187" i="87" s="1"/>
  <c r="AA189" i="87"/>
  <c r="AE189" i="87"/>
  <c r="AJ189" i="87"/>
  <c r="AN189" i="87"/>
  <c r="AR189" i="87"/>
  <c r="J190" i="87"/>
  <c r="N190" i="87"/>
  <c r="R190" i="87"/>
  <c r="W190" i="87"/>
  <c r="AA190" i="87"/>
  <c r="AE190" i="87"/>
  <c r="AE187" i="87" s="1"/>
  <c r="AJ190" i="87"/>
  <c r="AN190" i="87"/>
  <c r="AR190" i="87"/>
  <c r="J191" i="87"/>
  <c r="N191" i="87"/>
  <c r="R191" i="87"/>
  <c r="W191" i="87"/>
  <c r="AA191" i="87"/>
  <c r="AE191" i="87"/>
  <c r="AJ191" i="87"/>
  <c r="AN191" i="87"/>
  <c r="AR191" i="87"/>
  <c r="AU191" i="87" s="1"/>
  <c r="AV191" i="87" s="1"/>
  <c r="J192" i="87"/>
  <c r="N192" i="87"/>
  <c r="R192" i="87"/>
  <c r="W192" i="87"/>
  <c r="AA192" i="87"/>
  <c r="AE192" i="87"/>
  <c r="AJ192" i="87"/>
  <c r="AN192" i="87"/>
  <c r="AR192" i="87"/>
  <c r="Q194" i="87"/>
  <c r="V194" i="87"/>
  <c r="AI194" i="87"/>
  <c r="AM194" i="87"/>
  <c r="M195" i="87"/>
  <c r="Q195" i="87"/>
  <c r="V195" i="87"/>
  <c r="Z195" i="87"/>
  <c r="AD195" i="87"/>
  <c r="AI195" i="87"/>
  <c r="AM195" i="87"/>
  <c r="AQ195" i="87"/>
  <c r="I196" i="87"/>
  <c r="M196" i="87"/>
  <c r="Q196" i="87"/>
  <c r="V196" i="87"/>
  <c r="AG196" i="87" s="1"/>
  <c r="Z196" i="87"/>
  <c r="AD196" i="87"/>
  <c r="AI196" i="87"/>
  <c r="AM196" i="87"/>
  <c r="AQ196" i="87"/>
  <c r="I197" i="87"/>
  <c r="M197" i="87"/>
  <c r="Q197" i="87"/>
  <c r="V197" i="87"/>
  <c r="Z197" i="87"/>
  <c r="AD197" i="87"/>
  <c r="AI197" i="87"/>
  <c r="AI193" i="87" s="1"/>
  <c r="AM197" i="87"/>
  <c r="AQ197" i="87"/>
  <c r="I198" i="87"/>
  <c r="M198" i="87"/>
  <c r="Q198" i="87"/>
  <c r="V198" i="87"/>
  <c r="Z198" i="87"/>
  <c r="AD198" i="87"/>
  <c r="AI198" i="87"/>
  <c r="AM198" i="87"/>
  <c r="AQ198" i="87"/>
  <c r="K110" i="91"/>
  <c r="O110" i="91"/>
  <c r="S110" i="91"/>
  <c r="X110" i="91"/>
  <c r="AB110" i="91"/>
  <c r="AF110" i="91"/>
  <c r="AK110" i="91"/>
  <c r="AO110" i="91"/>
  <c r="AS110" i="91"/>
  <c r="O111" i="91"/>
  <c r="S111" i="91"/>
  <c r="AF111" i="91"/>
  <c r="AK111" i="91"/>
  <c r="K112" i="91"/>
  <c r="O112" i="91"/>
  <c r="AB112" i="91"/>
  <c r="AF112" i="91"/>
  <c r="AS112" i="91"/>
  <c r="H115" i="91"/>
  <c r="L115" i="91"/>
  <c r="P115" i="91"/>
  <c r="U115" i="91"/>
  <c r="Y115" i="91"/>
  <c r="AC115" i="91"/>
  <c r="AH115" i="91"/>
  <c r="AL115" i="91"/>
  <c r="AP115" i="91"/>
  <c r="H116" i="91"/>
  <c r="L116" i="91"/>
  <c r="P116" i="91"/>
  <c r="U116" i="91"/>
  <c r="Y116" i="91"/>
  <c r="AC116" i="91"/>
  <c r="AH116" i="91"/>
  <c r="AL116" i="91"/>
  <c r="AP116" i="91"/>
  <c r="H117" i="91"/>
  <c r="L117" i="91"/>
  <c r="P117" i="91"/>
  <c r="U117" i="91"/>
  <c r="Y117" i="91"/>
  <c r="AC117" i="91"/>
  <c r="AH117" i="91"/>
  <c r="AL117" i="91"/>
  <c r="AP117" i="91"/>
  <c r="H118" i="91"/>
  <c r="L118" i="91"/>
  <c r="P118" i="91"/>
  <c r="U118" i="91"/>
  <c r="Y118" i="91"/>
  <c r="AC118" i="91"/>
  <c r="AH118" i="91"/>
  <c r="AL118" i="91"/>
  <c r="AP118" i="91"/>
  <c r="I121" i="91"/>
  <c r="V121" i="91"/>
  <c r="Z121" i="91"/>
  <c r="AM121" i="91"/>
  <c r="AQ121" i="91"/>
  <c r="I122" i="91"/>
  <c r="M122" i="91"/>
  <c r="Q122" i="91"/>
  <c r="V122" i="91"/>
  <c r="Z122" i="91"/>
  <c r="AD122" i="91"/>
  <c r="AI122" i="91"/>
  <c r="AM122" i="91"/>
  <c r="AQ122" i="91"/>
  <c r="I123" i="91"/>
  <c r="M123" i="91"/>
  <c r="Q123" i="91"/>
  <c r="V123" i="91"/>
  <c r="Z123" i="91"/>
  <c r="AD123" i="91"/>
  <c r="AI123" i="91"/>
  <c r="AM123" i="91"/>
  <c r="AQ123" i="91"/>
  <c r="I124" i="91"/>
  <c r="M124" i="91"/>
  <c r="Q124" i="91"/>
  <c r="V124" i="91"/>
  <c r="Z124" i="91"/>
  <c r="AD124" i="91"/>
  <c r="AI124" i="91"/>
  <c r="AM124" i="91"/>
  <c r="AQ124" i="91"/>
  <c r="J126" i="91"/>
  <c r="N126" i="91"/>
  <c r="R126" i="91"/>
  <c r="W126" i="91"/>
  <c r="AA126" i="91"/>
  <c r="AE126" i="91"/>
  <c r="AJ126" i="91"/>
  <c r="AN126" i="91"/>
  <c r="AR126" i="91"/>
  <c r="J127" i="91"/>
  <c r="N127" i="91"/>
  <c r="R127" i="91"/>
  <c r="W127" i="91"/>
  <c r="AA127" i="91"/>
  <c r="AE127" i="91"/>
  <c r="AJ127" i="91"/>
  <c r="AN127" i="91"/>
  <c r="AR127" i="91"/>
  <c r="N128" i="91"/>
  <c r="R128" i="91"/>
  <c r="AE128" i="91"/>
  <c r="AJ128" i="91"/>
  <c r="J129" i="91"/>
  <c r="N129" i="91"/>
  <c r="R129" i="91"/>
  <c r="W129" i="91"/>
  <c r="AA129" i="91"/>
  <c r="AE129" i="91"/>
  <c r="AJ129" i="91"/>
  <c r="AN129" i="91"/>
  <c r="AR129" i="91"/>
  <c r="J130" i="91"/>
  <c r="N130" i="91"/>
  <c r="R130" i="91"/>
  <c r="W130" i="91"/>
  <c r="AA130" i="91"/>
  <c r="AE130" i="91"/>
  <c r="AJ130" i="91"/>
  <c r="AN130" i="91"/>
  <c r="AR130" i="91"/>
  <c r="K132" i="91"/>
  <c r="O132" i="91"/>
  <c r="S132" i="91"/>
  <c r="X132" i="91"/>
  <c r="AB132" i="91"/>
  <c r="AF132" i="91"/>
  <c r="AK132" i="91"/>
  <c r="AO132" i="91"/>
  <c r="AS132" i="91"/>
  <c r="K133" i="91"/>
  <c r="O133" i="91"/>
  <c r="S133" i="91"/>
  <c r="X133" i="91"/>
  <c r="AB133" i="91"/>
  <c r="AF133" i="91"/>
  <c r="AK133" i="91"/>
  <c r="AO133" i="91"/>
  <c r="AS133" i="91"/>
  <c r="K134" i="91"/>
  <c r="O134" i="91"/>
  <c r="S134" i="91"/>
  <c r="X134" i="91"/>
  <c r="AB134" i="91"/>
  <c r="AF134" i="91"/>
  <c r="AK134" i="91"/>
  <c r="AO134" i="91"/>
  <c r="AS134" i="91"/>
  <c r="K135" i="91"/>
  <c r="O135" i="91"/>
  <c r="S135" i="91"/>
  <c r="X135" i="91"/>
  <c r="AB135" i="91"/>
  <c r="AF135" i="91"/>
  <c r="AK135" i="91"/>
  <c r="AO135" i="91"/>
  <c r="AS135" i="91"/>
  <c r="K136" i="91"/>
  <c r="O136" i="91"/>
  <c r="S136" i="91"/>
  <c r="X136" i="91"/>
  <c r="AB136" i="91"/>
  <c r="AF136" i="91"/>
  <c r="AK136" i="91"/>
  <c r="AO136" i="91"/>
  <c r="AS136" i="91"/>
  <c r="J140" i="91"/>
  <c r="N140" i="91"/>
  <c r="R140" i="91"/>
  <c r="W140" i="91"/>
  <c r="AA140" i="91"/>
  <c r="AE140" i="91"/>
  <c r="AJ140" i="91"/>
  <c r="AN140" i="91"/>
  <c r="AR140" i="91"/>
  <c r="AS141" i="91"/>
  <c r="AO141" i="91"/>
  <c r="AK141" i="91"/>
  <c r="AR141" i="91"/>
  <c r="AN141" i="91"/>
  <c r="AJ141" i="91"/>
  <c r="J141" i="91"/>
  <c r="N141" i="91"/>
  <c r="R141" i="91"/>
  <c r="W141" i="91"/>
  <c r="AA141" i="91"/>
  <c r="AE141" i="91"/>
  <c r="AL141" i="91"/>
  <c r="AQ145" i="91"/>
  <c r="AM145" i="91"/>
  <c r="AI145" i="91"/>
  <c r="AD145" i="91"/>
  <c r="Z145" i="91"/>
  <c r="V145" i="91"/>
  <c r="Q145" i="91"/>
  <c r="M145" i="91"/>
  <c r="I145" i="91"/>
  <c r="AP145" i="91"/>
  <c r="AL145" i="91"/>
  <c r="AH145" i="91"/>
  <c r="AC145" i="91"/>
  <c r="Y145" i="91"/>
  <c r="U145" i="91"/>
  <c r="P145" i="91"/>
  <c r="L145" i="91"/>
  <c r="H145" i="91"/>
  <c r="N145" i="91"/>
  <c r="W145" i="91"/>
  <c r="AE145" i="91"/>
  <c r="AN145" i="91"/>
  <c r="J146" i="91"/>
  <c r="R146" i="91"/>
  <c r="AA146" i="91"/>
  <c r="AJ146" i="91"/>
  <c r="AR146" i="91"/>
  <c r="AR147" i="91"/>
  <c r="AN147" i="91"/>
  <c r="AJ147" i="91"/>
  <c r="AE147" i="91"/>
  <c r="AA147" i="91"/>
  <c r="W147" i="91"/>
  <c r="R147" i="91"/>
  <c r="N147" i="91"/>
  <c r="AQ147" i="91"/>
  <c r="AM147" i="91"/>
  <c r="AI147" i="91"/>
  <c r="AD147" i="91"/>
  <c r="Z147" i="91"/>
  <c r="V147" i="91"/>
  <c r="Q147" i="91"/>
  <c r="M147" i="91"/>
  <c r="I147" i="91"/>
  <c r="AP147" i="91"/>
  <c r="AL147" i="91"/>
  <c r="AH147" i="91"/>
  <c r="AC147" i="91"/>
  <c r="Y147" i="91"/>
  <c r="U147" i="91"/>
  <c r="P147" i="91"/>
  <c r="L147" i="91"/>
  <c r="H147" i="91"/>
  <c r="O147" i="91"/>
  <c r="AF147" i="91"/>
  <c r="S141" i="87"/>
  <c r="X141" i="87"/>
  <c r="AK141" i="87"/>
  <c r="AO141" i="87"/>
  <c r="K142" i="87"/>
  <c r="O142" i="87"/>
  <c r="S142" i="87"/>
  <c r="X142" i="87"/>
  <c r="AB142" i="87"/>
  <c r="AF142" i="87"/>
  <c r="AK142" i="87"/>
  <c r="AO142" i="87"/>
  <c r="AS142" i="87"/>
  <c r="K143" i="87"/>
  <c r="O143" i="87"/>
  <c r="AB143" i="87"/>
  <c r="AF143" i="87"/>
  <c r="AS143" i="87"/>
  <c r="K145" i="87"/>
  <c r="O145" i="87"/>
  <c r="S145" i="87"/>
  <c r="X145" i="87"/>
  <c r="AB145" i="87"/>
  <c r="AF145" i="87"/>
  <c r="AK145" i="87"/>
  <c r="AO145" i="87"/>
  <c r="AS145" i="87"/>
  <c r="K146" i="87"/>
  <c r="O146" i="87"/>
  <c r="S146" i="87"/>
  <c r="X146" i="87"/>
  <c r="AB146" i="87"/>
  <c r="AF146" i="87"/>
  <c r="AK146" i="87"/>
  <c r="AO146" i="87"/>
  <c r="AS146" i="87"/>
  <c r="K147" i="87"/>
  <c r="O147" i="87"/>
  <c r="S147" i="87"/>
  <c r="X147" i="87"/>
  <c r="AB147" i="87"/>
  <c r="AF147" i="87"/>
  <c r="AK147" i="87"/>
  <c r="AO147" i="87"/>
  <c r="AS147" i="87"/>
  <c r="K148" i="87"/>
  <c r="O148" i="87"/>
  <c r="S148" i="87"/>
  <c r="X148" i="87"/>
  <c r="AB148" i="87"/>
  <c r="AF148" i="87"/>
  <c r="AK148" i="87"/>
  <c r="AO148" i="87"/>
  <c r="AS148" i="87"/>
  <c r="K149" i="87"/>
  <c r="O149" i="87"/>
  <c r="S149" i="87"/>
  <c r="X149" i="87"/>
  <c r="AB149" i="87"/>
  <c r="AF149" i="87"/>
  <c r="AK149" i="87"/>
  <c r="AO149" i="87"/>
  <c r="AS149" i="87"/>
  <c r="Q151" i="87"/>
  <c r="V151" i="87"/>
  <c r="AI151" i="87"/>
  <c r="AM151" i="87"/>
  <c r="I152" i="87"/>
  <c r="M152" i="87"/>
  <c r="Q152" i="87"/>
  <c r="V152" i="87"/>
  <c r="Z152" i="87"/>
  <c r="AD152" i="87"/>
  <c r="AI152" i="87"/>
  <c r="AM152" i="87"/>
  <c r="AQ152" i="87"/>
  <c r="I153" i="87"/>
  <c r="T153" i="87" s="1"/>
  <c r="M153" i="87"/>
  <c r="Q153" i="87"/>
  <c r="V153" i="87"/>
  <c r="Z153" i="87"/>
  <c r="AD153" i="87"/>
  <c r="AI153" i="87"/>
  <c r="AM153" i="87"/>
  <c r="AQ153" i="87"/>
  <c r="AU153" i="87" s="1"/>
  <c r="AV153" i="87" s="1"/>
  <c r="I154" i="87"/>
  <c r="M154" i="87"/>
  <c r="Q154" i="87"/>
  <c r="V154" i="87"/>
  <c r="AG154" i="87" s="1"/>
  <c r="Z154" i="87"/>
  <c r="AD154" i="87"/>
  <c r="AI154" i="87"/>
  <c r="AM154" i="87"/>
  <c r="AQ154" i="87"/>
  <c r="I155" i="87"/>
  <c r="M155" i="87"/>
  <c r="Q155" i="87"/>
  <c r="Q150" i="87" s="1"/>
  <c r="V155" i="87"/>
  <c r="Z155" i="87"/>
  <c r="AD155" i="87"/>
  <c r="AI155" i="87"/>
  <c r="AT155" i="87" s="1"/>
  <c r="AM155" i="87"/>
  <c r="AQ155" i="87"/>
  <c r="K157" i="87"/>
  <c r="O157" i="87"/>
  <c r="S157" i="87"/>
  <c r="X157" i="87"/>
  <c r="AB157" i="87"/>
  <c r="AF157" i="87"/>
  <c r="AK157" i="87"/>
  <c r="AO157" i="87"/>
  <c r="AS157" i="87"/>
  <c r="K158" i="87"/>
  <c r="O158" i="87"/>
  <c r="S158" i="87"/>
  <c r="X158" i="87"/>
  <c r="AB158" i="87"/>
  <c r="AB156" i="87" s="1"/>
  <c r="AF158" i="87"/>
  <c r="AK158" i="87"/>
  <c r="AO158" i="87"/>
  <c r="AS158" i="87"/>
  <c r="AS156" i="87" s="1"/>
  <c r="K159" i="87"/>
  <c r="X159" i="87"/>
  <c r="AB159" i="87"/>
  <c r="AO159" i="87"/>
  <c r="AO156" i="87" s="1"/>
  <c r="AS159" i="87"/>
  <c r="K160" i="87"/>
  <c r="O160" i="87"/>
  <c r="S160" i="87"/>
  <c r="X160" i="87"/>
  <c r="AB160" i="87"/>
  <c r="AF160" i="87"/>
  <c r="AK160" i="87"/>
  <c r="AO160" i="87"/>
  <c r="AS160" i="87"/>
  <c r="K161" i="87"/>
  <c r="O161" i="87"/>
  <c r="S161" i="87"/>
  <c r="X161" i="87"/>
  <c r="AB161" i="87"/>
  <c r="AF161" i="87"/>
  <c r="AK161" i="87"/>
  <c r="AO161" i="87"/>
  <c r="AS161" i="87"/>
  <c r="I163" i="87"/>
  <c r="M163" i="87"/>
  <c r="Q163" i="87"/>
  <c r="V163" i="87"/>
  <c r="Z163" i="87"/>
  <c r="AD163" i="87"/>
  <c r="AI163" i="87"/>
  <c r="AM163" i="87"/>
  <c r="AQ163" i="87"/>
  <c r="I164" i="87"/>
  <c r="M164" i="87"/>
  <c r="Q164" i="87"/>
  <c r="V164" i="87"/>
  <c r="Z164" i="87"/>
  <c r="AD164" i="87"/>
  <c r="AI164" i="87"/>
  <c r="AM164" i="87"/>
  <c r="AQ164" i="87"/>
  <c r="I165" i="87"/>
  <c r="M165" i="87"/>
  <c r="Q165" i="87"/>
  <c r="Q162" i="87" s="1"/>
  <c r="V165" i="87"/>
  <c r="Z165" i="87"/>
  <c r="AD165" i="87"/>
  <c r="AI165" i="87"/>
  <c r="AU165" i="87" s="1"/>
  <c r="AV165" i="87" s="1"/>
  <c r="AM165" i="87"/>
  <c r="AQ165" i="87"/>
  <c r="M166" i="87"/>
  <c r="Q166" i="87"/>
  <c r="AD166" i="87"/>
  <c r="AI166" i="87"/>
  <c r="I167" i="87"/>
  <c r="M167" i="87"/>
  <c r="M162" i="87" s="1"/>
  <c r="Q167" i="87"/>
  <c r="V167" i="87"/>
  <c r="Z167" i="87"/>
  <c r="AD167" i="87"/>
  <c r="AI167" i="87"/>
  <c r="AM167" i="87"/>
  <c r="AQ167" i="87"/>
  <c r="J170" i="87"/>
  <c r="N170" i="87"/>
  <c r="R170" i="87"/>
  <c r="W170" i="87"/>
  <c r="W169" i="87" s="1"/>
  <c r="AA170" i="87"/>
  <c r="AA169" i="87" s="1"/>
  <c r="AE170" i="87"/>
  <c r="AJ170" i="87"/>
  <c r="AN170" i="87"/>
  <c r="AN169" i="87" s="1"/>
  <c r="AR170" i="87"/>
  <c r="AR169" i="87" s="1"/>
  <c r="J171" i="87"/>
  <c r="N171" i="87"/>
  <c r="R171" i="87"/>
  <c r="W171" i="87"/>
  <c r="AA171" i="87"/>
  <c r="AE171" i="87"/>
  <c r="AJ171" i="87"/>
  <c r="AN171" i="87"/>
  <c r="AR171" i="87"/>
  <c r="J172" i="87"/>
  <c r="N172" i="87"/>
  <c r="R172" i="87"/>
  <c r="W172" i="87"/>
  <c r="AA172" i="87"/>
  <c r="AE172" i="87"/>
  <c r="AJ172" i="87"/>
  <c r="AN172" i="87"/>
  <c r="AR172" i="87"/>
  <c r="J173" i="87"/>
  <c r="N173" i="87"/>
  <c r="R173" i="87"/>
  <c r="W173" i="87"/>
  <c r="AA173" i="87"/>
  <c r="AE173" i="87"/>
  <c r="AJ173" i="87"/>
  <c r="AN173" i="87"/>
  <c r="AR173" i="87"/>
  <c r="J174" i="87"/>
  <c r="N174" i="87"/>
  <c r="R174" i="87"/>
  <c r="W174" i="87"/>
  <c r="AA174" i="87"/>
  <c r="AE174" i="87"/>
  <c r="AJ174" i="87"/>
  <c r="AN174" i="87"/>
  <c r="AR174" i="87"/>
  <c r="K176" i="87"/>
  <c r="O176" i="87"/>
  <c r="S176" i="87"/>
  <c r="X176" i="87"/>
  <c r="X175" i="87" s="1"/>
  <c r="AB176" i="87"/>
  <c r="AF176" i="87"/>
  <c r="AK176" i="87"/>
  <c r="AO176" i="87"/>
  <c r="AS176" i="87"/>
  <c r="K177" i="87"/>
  <c r="O177" i="87"/>
  <c r="O175" i="87" s="1"/>
  <c r="S177" i="87"/>
  <c r="S175" i="87" s="1"/>
  <c r="X177" i="87"/>
  <c r="AB177" i="87"/>
  <c r="AF177" i="87"/>
  <c r="AK177" i="87"/>
  <c r="AO177" i="87"/>
  <c r="AS177" i="87"/>
  <c r="K178" i="87"/>
  <c r="K175" i="87" s="1"/>
  <c r="O178" i="87"/>
  <c r="S178" i="87"/>
  <c r="X178" i="87"/>
  <c r="AB178" i="87"/>
  <c r="AF178" i="87"/>
  <c r="AK178" i="87"/>
  <c r="AO178" i="87"/>
  <c r="AS178" i="87"/>
  <c r="K179" i="87"/>
  <c r="O179" i="87"/>
  <c r="S179" i="87"/>
  <c r="X179" i="87"/>
  <c r="AB179" i="87"/>
  <c r="AB175" i="87" s="1"/>
  <c r="AF179" i="87"/>
  <c r="AK179" i="87"/>
  <c r="AO179" i="87"/>
  <c r="AS179" i="87"/>
  <c r="K180" i="87"/>
  <c r="O180" i="87"/>
  <c r="S180" i="87"/>
  <c r="X180" i="87"/>
  <c r="AB180" i="87"/>
  <c r="AF180" i="87"/>
  <c r="AK180" i="87"/>
  <c r="AO180" i="87"/>
  <c r="AS180" i="87"/>
  <c r="K182" i="87"/>
  <c r="O182" i="87"/>
  <c r="S182" i="87"/>
  <c r="S181" i="87" s="1"/>
  <c r="X182" i="87"/>
  <c r="AB182" i="87"/>
  <c r="AF182" i="87"/>
  <c r="AF181" i="87" s="1"/>
  <c r="AK182" i="87"/>
  <c r="AO182" i="87"/>
  <c r="AS182" i="87"/>
  <c r="K183" i="87"/>
  <c r="O183" i="87"/>
  <c r="S183" i="87"/>
  <c r="X183" i="87"/>
  <c r="AB183" i="87"/>
  <c r="AB181" i="87" s="1"/>
  <c r="AF183" i="87"/>
  <c r="AK183" i="87"/>
  <c r="AO183" i="87"/>
  <c r="AS183" i="87"/>
  <c r="K184" i="87"/>
  <c r="K181" i="87" s="1"/>
  <c r="O184" i="87"/>
  <c r="S184" i="87"/>
  <c r="X184" i="87"/>
  <c r="AB184" i="87"/>
  <c r="AF184" i="87"/>
  <c r="AK184" i="87"/>
  <c r="AO184" i="87"/>
  <c r="AS184" i="87"/>
  <c r="AU184" i="87" s="1"/>
  <c r="AV184" i="87" s="1"/>
  <c r="K185" i="87"/>
  <c r="O185" i="87"/>
  <c r="S185" i="87"/>
  <c r="X185" i="87"/>
  <c r="AB185" i="87"/>
  <c r="AF185" i="87"/>
  <c r="AK185" i="87"/>
  <c r="AO185" i="87"/>
  <c r="AS185" i="87"/>
  <c r="K186" i="87"/>
  <c r="O186" i="87"/>
  <c r="S186" i="87"/>
  <c r="X186" i="87"/>
  <c r="AB186" i="87"/>
  <c r="AF186" i="87"/>
  <c r="AK186" i="87"/>
  <c r="AO186" i="87"/>
  <c r="AS186" i="87"/>
  <c r="K188" i="87"/>
  <c r="K187" i="87" s="1"/>
  <c r="O188" i="87"/>
  <c r="O187" i="87" s="1"/>
  <c r="S188" i="87"/>
  <c r="X188" i="87"/>
  <c r="AB188" i="87"/>
  <c r="AF188" i="87"/>
  <c r="AF187" i="87" s="1"/>
  <c r="AK188" i="87"/>
  <c r="AO188" i="87"/>
  <c r="AS188" i="87"/>
  <c r="K189" i="87"/>
  <c r="T189" i="87" s="1"/>
  <c r="O189" i="87"/>
  <c r="S189" i="87"/>
  <c r="X189" i="87"/>
  <c r="AB189" i="87"/>
  <c r="AF189" i="87"/>
  <c r="AK189" i="87"/>
  <c r="AO189" i="87"/>
  <c r="AS189" i="87"/>
  <c r="AU189" i="87" s="1"/>
  <c r="AV189" i="87" s="1"/>
  <c r="K190" i="87"/>
  <c r="O190" i="87"/>
  <c r="S190" i="87"/>
  <c r="X190" i="87"/>
  <c r="X187" i="87" s="1"/>
  <c r="AB190" i="87"/>
  <c r="AF190" i="87"/>
  <c r="AK190" i="87"/>
  <c r="AO190" i="87"/>
  <c r="AS190" i="87"/>
  <c r="K191" i="87"/>
  <c r="O191" i="87"/>
  <c r="S191" i="87"/>
  <c r="X191" i="87"/>
  <c r="AB191" i="87"/>
  <c r="AF191" i="87"/>
  <c r="AK191" i="87"/>
  <c r="AO191" i="87"/>
  <c r="AS191" i="87"/>
  <c r="K192" i="87"/>
  <c r="O192" i="87"/>
  <c r="S192" i="87"/>
  <c r="X192" i="87"/>
  <c r="AB192" i="87"/>
  <c r="AF192" i="87"/>
  <c r="AK192" i="87"/>
  <c r="AO192" i="87"/>
  <c r="AS192" i="87"/>
  <c r="AU192" i="87" s="1"/>
  <c r="AV192" i="87" s="1"/>
  <c r="J194" i="87"/>
  <c r="W194" i="87"/>
  <c r="AA194" i="87"/>
  <c r="AN194" i="87"/>
  <c r="AN193" i="87" s="1"/>
  <c r="AR194" i="87"/>
  <c r="AR193" i="87" s="1"/>
  <c r="J195" i="87"/>
  <c r="N195" i="87"/>
  <c r="R195" i="87"/>
  <c r="W195" i="87"/>
  <c r="AG195" i="87" s="1"/>
  <c r="AA195" i="87"/>
  <c r="AE195" i="87"/>
  <c r="AJ195" i="87"/>
  <c r="AN195" i="87"/>
  <c r="AR195" i="87"/>
  <c r="J196" i="87"/>
  <c r="N196" i="87"/>
  <c r="R196" i="87"/>
  <c r="W196" i="87"/>
  <c r="AA196" i="87"/>
  <c r="AE196" i="87"/>
  <c r="AJ196" i="87"/>
  <c r="AN196" i="87"/>
  <c r="AR196" i="87"/>
  <c r="J197" i="87"/>
  <c r="T197" i="87" s="1"/>
  <c r="N197" i="87"/>
  <c r="R197" i="87"/>
  <c r="W197" i="87"/>
  <c r="AA197" i="87"/>
  <c r="AA193" i="87" s="1"/>
  <c r="AE197" i="87"/>
  <c r="AJ197" i="87"/>
  <c r="AN197" i="87"/>
  <c r="AR197" i="87"/>
  <c r="J198" i="87"/>
  <c r="N198" i="87"/>
  <c r="R198" i="87"/>
  <c r="W198" i="87"/>
  <c r="AG198" i="87" s="1"/>
  <c r="AA198" i="87"/>
  <c r="AE198" i="87"/>
  <c r="AJ198" i="87"/>
  <c r="AN198" i="87"/>
  <c r="AR198" i="87"/>
  <c r="AU198" i="87" s="1"/>
  <c r="AV198" i="87" s="1"/>
  <c r="I115" i="91"/>
  <c r="M115" i="91"/>
  <c r="Q115" i="91"/>
  <c r="V115" i="91"/>
  <c r="Z115" i="91"/>
  <c r="AD115" i="91"/>
  <c r="AI115" i="91"/>
  <c r="AM115" i="91"/>
  <c r="AQ115" i="91"/>
  <c r="I116" i="91"/>
  <c r="M116" i="91"/>
  <c r="Q116" i="91"/>
  <c r="V116" i="91"/>
  <c r="Z116" i="91"/>
  <c r="AD116" i="91"/>
  <c r="AI116" i="91"/>
  <c r="AM116" i="91"/>
  <c r="AQ116" i="91"/>
  <c r="I117" i="91"/>
  <c r="M117" i="91"/>
  <c r="Q117" i="91"/>
  <c r="V117" i="91"/>
  <c r="Z117" i="91"/>
  <c r="AD117" i="91"/>
  <c r="AI117" i="91"/>
  <c r="AM117" i="91"/>
  <c r="AQ117" i="91"/>
  <c r="I118" i="91"/>
  <c r="M118" i="91"/>
  <c r="Q118" i="91"/>
  <c r="V118" i="91"/>
  <c r="Z118" i="91"/>
  <c r="AD118" i="91"/>
  <c r="AI118" i="91"/>
  <c r="AM118" i="91"/>
  <c r="AQ118" i="91"/>
  <c r="N121" i="91"/>
  <c r="R121" i="91"/>
  <c r="W121" i="91"/>
  <c r="AE121" i="91"/>
  <c r="AJ121" i="91"/>
  <c r="AN121" i="91"/>
  <c r="J122" i="91"/>
  <c r="N122" i="91"/>
  <c r="R122" i="91"/>
  <c r="W122" i="91"/>
  <c r="AA122" i="91"/>
  <c r="AE122" i="91"/>
  <c r="AJ122" i="91"/>
  <c r="AN122" i="91"/>
  <c r="AR122" i="91"/>
  <c r="J123" i="91"/>
  <c r="N123" i="91"/>
  <c r="R123" i="91"/>
  <c r="W123" i="91"/>
  <c r="AA123" i="91"/>
  <c r="AE123" i="91"/>
  <c r="AJ123" i="91"/>
  <c r="AN123" i="91"/>
  <c r="AR123" i="91"/>
  <c r="J124" i="91"/>
  <c r="N124" i="91"/>
  <c r="R124" i="91"/>
  <c r="W124" i="91"/>
  <c r="AA124" i="91"/>
  <c r="AE124" i="91"/>
  <c r="AJ124" i="91"/>
  <c r="AN124" i="91"/>
  <c r="AR124" i="91"/>
  <c r="K146" i="91"/>
  <c r="S146" i="91"/>
  <c r="AB146" i="91"/>
  <c r="AK146" i="91"/>
  <c r="J151" i="87"/>
  <c r="N151" i="87"/>
  <c r="W151" i="87"/>
  <c r="AA151" i="87"/>
  <c r="AE151" i="87"/>
  <c r="AN151" i="87"/>
  <c r="AR151" i="87"/>
  <c r="AR150" i="87" s="1"/>
  <c r="J152" i="87"/>
  <c r="N152" i="87"/>
  <c r="R152" i="87"/>
  <c r="W152" i="87"/>
  <c r="AG152" i="87" s="1"/>
  <c r="AA152" i="87"/>
  <c r="AE152" i="87"/>
  <c r="AJ152" i="87"/>
  <c r="AN152" i="87"/>
  <c r="AN150" i="87" s="1"/>
  <c r="AR152" i="87"/>
  <c r="J153" i="87"/>
  <c r="N153" i="87"/>
  <c r="R153" i="87"/>
  <c r="W153" i="87"/>
  <c r="AA153" i="87"/>
  <c r="AE153" i="87"/>
  <c r="AJ153" i="87"/>
  <c r="AN153" i="87"/>
  <c r="AR153" i="87"/>
  <c r="J154" i="87"/>
  <c r="N154" i="87"/>
  <c r="T154" i="87" s="1"/>
  <c r="R154" i="87"/>
  <c r="W154" i="87"/>
  <c r="AA154" i="87"/>
  <c r="AE154" i="87"/>
  <c r="AJ154" i="87"/>
  <c r="AN154" i="87"/>
  <c r="AR154" i="87"/>
  <c r="J155" i="87"/>
  <c r="N155" i="87"/>
  <c r="R155" i="87"/>
  <c r="W155" i="87"/>
  <c r="AA155" i="87"/>
  <c r="AG155" i="87" s="1"/>
  <c r="AE155" i="87"/>
  <c r="AJ155" i="87"/>
  <c r="AN155" i="87"/>
  <c r="AR155" i="87"/>
  <c r="AU155" i="87" s="1"/>
  <c r="AV155" i="87" s="1"/>
  <c r="J163" i="87"/>
  <c r="N163" i="87"/>
  <c r="R163" i="87"/>
  <c r="W163" i="87"/>
  <c r="AA163" i="87"/>
  <c r="AE163" i="87"/>
  <c r="AJ163" i="87"/>
  <c r="AN163" i="87"/>
  <c r="AT163" i="87" s="1"/>
  <c r="AR163" i="87"/>
  <c r="J164" i="87"/>
  <c r="N164" i="87"/>
  <c r="R164" i="87"/>
  <c r="W164" i="87"/>
  <c r="AA164" i="87"/>
  <c r="AE164" i="87"/>
  <c r="AJ164" i="87"/>
  <c r="AT164" i="87" s="1"/>
  <c r="AN164" i="87"/>
  <c r="AR164" i="87"/>
  <c r="J165" i="87"/>
  <c r="N165" i="87"/>
  <c r="R165" i="87"/>
  <c r="W165" i="87"/>
  <c r="AA165" i="87"/>
  <c r="AE165" i="87"/>
  <c r="AJ165" i="87"/>
  <c r="AN165" i="87"/>
  <c r="AR165" i="87"/>
  <c r="J166" i="87"/>
  <c r="N166" i="87"/>
  <c r="AA166" i="87"/>
  <c r="AE166" i="87"/>
  <c r="AR166" i="87"/>
  <c r="AR162" i="87" s="1"/>
  <c r="J167" i="87"/>
  <c r="N167" i="87"/>
  <c r="R167" i="87"/>
  <c r="W167" i="87"/>
  <c r="AG167" i="87" s="1"/>
  <c r="AA167" i="87"/>
  <c r="AE167" i="87"/>
  <c r="AJ167" i="87"/>
  <c r="AN167" i="87"/>
  <c r="AR167" i="87"/>
  <c r="Y179" i="87"/>
  <c r="AC179" i="87"/>
  <c r="AH179" i="87"/>
  <c r="AL179" i="87"/>
  <c r="AP179" i="87"/>
  <c r="P180" i="87"/>
  <c r="U180" i="87"/>
  <c r="Y180" i="87"/>
  <c r="AC180" i="87"/>
  <c r="AH180" i="87"/>
  <c r="AL180" i="87"/>
  <c r="AP180" i="87"/>
  <c r="L182" i="87"/>
  <c r="P182" i="87"/>
  <c r="P181" i="87" s="1"/>
  <c r="U182" i="87"/>
  <c r="U181" i="87" s="1"/>
  <c r="Y182" i="87"/>
  <c r="AC182" i="87"/>
  <c r="AH182" i="87"/>
  <c r="AH181" i="87" s="1"/>
  <c r="AL182" i="87"/>
  <c r="AP182" i="87"/>
  <c r="H183" i="87"/>
  <c r="L183" i="87"/>
  <c r="L181" i="87" s="1"/>
  <c r="P183" i="87"/>
  <c r="U183" i="87"/>
  <c r="Y183" i="87"/>
  <c r="AC183" i="87"/>
  <c r="AH183" i="87"/>
  <c r="AL183" i="87"/>
  <c r="AP183" i="87"/>
  <c r="H184" i="87"/>
  <c r="L184" i="87"/>
  <c r="P184" i="87"/>
  <c r="U184" i="87"/>
  <c r="Y184" i="87"/>
  <c r="AC184" i="87"/>
  <c r="AH184" i="87"/>
  <c r="AL184" i="87"/>
  <c r="AP184" i="87"/>
  <c r="H185" i="87"/>
  <c r="T185" i="87" s="1"/>
  <c r="L185" i="87"/>
  <c r="P185" i="87"/>
  <c r="U185" i="87"/>
  <c r="Y185" i="87"/>
  <c r="AC185" i="87"/>
  <c r="AH185" i="87"/>
  <c r="AL185" i="87"/>
  <c r="AP185" i="87"/>
  <c r="AU185" i="87" s="1"/>
  <c r="AV185" i="87" s="1"/>
  <c r="L186" i="87"/>
  <c r="P186" i="87"/>
  <c r="U186" i="87"/>
  <c r="AG186" i="87" s="1"/>
  <c r="Y186" i="87"/>
  <c r="AC186" i="87"/>
  <c r="AH186" i="87"/>
  <c r="AL186" i="87"/>
  <c r="AP186" i="87"/>
  <c r="H188" i="87"/>
  <c r="L188" i="87"/>
  <c r="P188" i="87"/>
  <c r="U188" i="87"/>
  <c r="U187" i="87" s="1"/>
  <c r="Y188" i="87"/>
  <c r="AC188" i="87"/>
  <c r="AH188" i="87"/>
  <c r="AH187" i="87" s="1"/>
  <c r="AL188" i="87"/>
  <c r="AP188" i="87"/>
  <c r="H189" i="87"/>
  <c r="L189" i="87"/>
  <c r="L187" i="87" s="1"/>
  <c r="P189" i="87"/>
  <c r="P187" i="87" s="1"/>
  <c r="U189" i="87"/>
  <c r="Y189" i="87"/>
  <c r="AC189" i="87"/>
  <c r="AH189" i="87"/>
  <c r="AT189" i="87" s="1"/>
  <c r="AL189" i="87"/>
  <c r="AP189" i="87"/>
  <c r="H190" i="87"/>
  <c r="T190" i="87" s="1"/>
  <c r="L190" i="87"/>
  <c r="P190" i="87"/>
  <c r="U190" i="87"/>
  <c r="Y190" i="87"/>
  <c r="AC190" i="87"/>
  <c r="AH190" i="87"/>
  <c r="AL190" i="87"/>
  <c r="AP190" i="87"/>
  <c r="H191" i="87"/>
  <c r="T191" i="87" s="1"/>
  <c r="L191" i="87"/>
  <c r="P191" i="87"/>
  <c r="U191" i="87"/>
  <c r="AG191" i="87" s="1"/>
  <c r="Y191" i="87"/>
  <c r="AC191" i="87"/>
  <c r="AH191" i="87"/>
  <c r="AL191" i="87"/>
  <c r="AP191" i="87"/>
  <c r="H192" i="87"/>
  <c r="L192" i="87"/>
  <c r="P192" i="87"/>
  <c r="U192" i="87"/>
  <c r="AG192" i="87" s="1"/>
  <c r="Y192" i="87"/>
  <c r="AC192" i="87"/>
  <c r="AH192" i="87"/>
  <c r="AT192" i="87" s="1"/>
  <c r="AL192" i="87"/>
  <c r="AP192" i="87"/>
  <c r="O194" i="87"/>
  <c r="S194" i="87"/>
  <c r="S193" i="87" s="1"/>
  <c r="AF194" i="87"/>
  <c r="AF193" i="87" s="1"/>
  <c r="AK194" i="87"/>
  <c r="K195" i="87"/>
  <c r="O195" i="87"/>
  <c r="S195" i="87"/>
  <c r="X195" i="87"/>
  <c r="AB195" i="87"/>
  <c r="AF195" i="87"/>
  <c r="AK195" i="87"/>
  <c r="AO195" i="87"/>
  <c r="AS195" i="87"/>
  <c r="K196" i="87"/>
  <c r="T196" i="87" s="1"/>
  <c r="O196" i="87"/>
  <c r="S196" i="87"/>
  <c r="X196" i="87"/>
  <c r="AB196" i="87"/>
  <c r="AF196" i="87"/>
  <c r="AK196" i="87"/>
  <c r="AO196" i="87"/>
  <c r="AS196" i="87"/>
  <c r="AU196" i="87" s="1"/>
  <c r="AV196" i="87" s="1"/>
  <c r="K197" i="87"/>
  <c r="O197" i="87"/>
  <c r="S197" i="87"/>
  <c r="X197" i="87"/>
  <c r="AG197" i="87" s="1"/>
  <c r="AB197" i="87"/>
  <c r="AF197" i="87"/>
  <c r="AK197" i="87"/>
  <c r="AO197" i="87"/>
  <c r="AS197" i="87"/>
  <c r="AU197" i="87" s="1"/>
  <c r="AV197" i="87" s="1"/>
  <c r="K198" i="87"/>
  <c r="O198" i="87"/>
  <c r="S198" i="87"/>
  <c r="X198" i="87"/>
  <c r="AB198" i="87"/>
  <c r="AF198" i="87"/>
  <c r="AK198" i="87"/>
  <c r="AO198" i="87"/>
  <c r="AS198" i="87"/>
  <c r="J115" i="91"/>
  <c r="N115" i="91"/>
  <c r="R115" i="91"/>
  <c r="W115" i="91"/>
  <c r="AA115" i="91"/>
  <c r="AE115" i="91"/>
  <c r="AJ115" i="91"/>
  <c r="AN115" i="91"/>
  <c r="AR115" i="91"/>
  <c r="J116" i="91"/>
  <c r="N116" i="91"/>
  <c r="R116" i="91"/>
  <c r="W116" i="91"/>
  <c r="AA116" i="91"/>
  <c r="AE116" i="91"/>
  <c r="AJ116" i="91"/>
  <c r="AN116" i="91"/>
  <c r="AR116" i="91"/>
  <c r="J117" i="91"/>
  <c r="N117" i="91"/>
  <c r="R117" i="91"/>
  <c r="W117" i="91"/>
  <c r="AA117" i="91"/>
  <c r="AE117" i="91"/>
  <c r="AJ117" i="91"/>
  <c r="AN117" i="91"/>
  <c r="AR117" i="91"/>
  <c r="J118" i="91"/>
  <c r="N118" i="91"/>
  <c r="R118" i="91"/>
  <c r="W118" i="91"/>
  <c r="AA118" i="91"/>
  <c r="AE118" i="91"/>
  <c r="AJ118" i="91"/>
  <c r="AN118" i="91"/>
  <c r="AR118" i="91"/>
  <c r="AQ146" i="91"/>
  <c r="AM146" i="91"/>
  <c r="AI146" i="91"/>
  <c r="AD146" i="91"/>
  <c r="Z146" i="91"/>
  <c r="V146" i="91"/>
  <c r="Q146" i="91"/>
  <c r="M146" i="91"/>
  <c r="I146" i="91"/>
  <c r="AP146" i="91"/>
  <c r="AL146" i="91"/>
  <c r="AH146" i="91"/>
  <c r="AC146" i="91"/>
  <c r="Y146" i="91"/>
  <c r="U146" i="91"/>
  <c r="P146" i="91"/>
  <c r="L146" i="91"/>
  <c r="H146" i="91"/>
  <c r="N146" i="91"/>
  <c r="W146" i="91"/>
  <c r="AE146" i="91"/>
  <c r="AN146" i="91"/>
  <c r="I141" i="87"/>
  <c r="M141" i="87"/>
  <c r="Q141" i="87"/>
  <c r="V141" i="87"/>
  <c r="Z141" i="87"/>
  <c r="AD141" i="87"/>
  <c r="AI141" i="87"/>
  <c r="AM141" i="87"/>
  <c r="I142" i="87"/>
  <c r="M142" i="87"/>
  <c r="Q142" i="87"/>
  <c r="V142" i="87"/>
  <c r="Z142" i="87"/>
  <c r="AD142" i="87"/>
  <c r="AI142" i="87"/>
  <c r="AM142" i="87"/>
  <c r="I143" i="87"/>
  <c r="M143" i="87"/>
  <c r="Q143" i="87"/>
  <c r="V143" i="87"/>
  <c r="Z143" i="87"/>
  <c r="AD143" i="87"/>
  <c r="AI143" i="87"/>
  <c r="AM143" i="87"/>
  <c r="I145" i="87"/>
  <c r="M145" i="87"/>
  <c r="Q145" i="87"/>
  <c r="V145" i="87"/>
  <c r="Z145" i="87"/>
  <c r="AD145" i="87"/>
  <c r="AI145" i="87"/>
  <c r="AM145" i="87"/>
  <c r="I146" i="87"/>
  <c r="M146" i="87"/>
  <c r="Q146" i="87"/>
  <c r="V146" i="87"/>
  <c r="Z146" i="87"/>
  <c r="AD146" i="87"/>
  <c r="AI146" i="87"/>
  <c r="AM146" i="87"/>
  <c r="I147" i="87"/>
  <c r="M147" i="87"/>
  <c r="Q147" i="87"/>
  <c r="V147" i="87"/>
  <c r="Z147" i="87"/>
  <c r="AD147" i="87"/>
  <c r="AI147" i="87"/>
  <c r="AM147" i="87"/>
  <c r="I148" i="87"/>
  <c r="M148" i="87"/>
  <c r="Q148" i="87"/>
  <c r="V148" i="87"/>
  <c r="Z148" i="87"/>
  <c r="AD148" i="87"/>
  <c r="AI148" i="87"/>
  <c r="AM148" i="87"/>
  <c r="I149" i="87"/>
  <c r="M149" i="87"/>
  <c r="Q149" i="87"/>
  <c r="V149" i="87"/>
  <c r="Z149" i="87"/>
  <c r="AD149" i="87"/>
  <c r="AI149" i="87"/>
  <c r="AM149" i="87"/>
  <c r="F150" i="87"/>
  <c r="K151" i="87"/>
  <c r="O151" i="87"/>
  <c r="X151" i="87"/>
  <c r="AB151" i="87"/>
  <c r="AF151" i="87"/>
  <c r="AO151" i="87"/>
  <c r="K152" i="87"/>
  <c r="O152" i="87"/>
  <c r="S152" i="87"/>
  <c r="X152" i="87"/>
  <c r="AB152" i="87"/>
  <c r="AF152" i="87"/>
  <c r="AF150" i="87" s="1"/>
  <c r="AK152" i="87"/>
  <c r="AO152" i="87"/>
  <c r="K153" i="87"/>
  <c r="O153" i="87"/>
  <c r="S153" i="87"/>
  <c r="X153" i="87"/>
  <c r="AB153" i="87"/>
  <c r="AF153" i="87"/>
  <c r="AK153" i="87"/>
  <c r="AO153" i="87"/>
  <c r="K154" i="87"/>
  <c r="O154" i="87"/>
  <c r="S154" i="87"/>
  <c r="X154" i="87"/>
  <c r="AB154" i="87"/>
  <c r="AF154" i="87"/>
  <c r="AK154" i="87"/>
  <c r="AO154" i="87"/>
  <c r="K155" i="87"/>
  <c r="O155" i="87"/>
  <c r="S155" i="87"/>
  <c r="X155" i="87"/>
  <c r="AB155" i="87"/>
  <c r="AF155" i="87"/>
  <c r="AK155" i="87"/>
  <c r="AO155" i="87"/>
  <c r="I157" i="87"/>
  <c r="M157" i="87"/>
  <c r="M156" i="87" s="1"/>
  <c r="Q157" i="87"/>
  <c r="V157" i="87"/>
  <c r="Z157" i="87"/>
  <c r="AD157" i="87"/>
  <c r="AI157" i="87"/>
  <c r="AM157" i="87"/>
  <c r="I158" i="87"/>
  <c r="M158" i="87"/>
  <c r="Q158" i="87"/>
  <c r="V158" i="87"/>
  <c r="Z158" i="87"/>
  <c r="AD158" i="87"/>
  <c r="AI158" i="87"/>
  <c r="AM158" i="87"/>
  <c r="I159" i="87"/>
  <c r="M159" i="87"/>
  <c r="Z159" i="87"/>
  <c r="AD159" i="87"/>
  <c r="I160" i="87"/>
  <c r="M160" i="87"/>
  <c r="Q160" i="87"/>
  <c r="V160" i="87"/>
  <c r="Z160" i="87"/>
  <c r="AD160" i="87"/>
  <c r="AI160" i="87"/>
  <c r="AM160" i="87"/>
  <c r="I161" i="87"/>
  <c r="M161" i="87"/>
  <c r="Q161" i="87"/>
  <c r="V161" i="87"/>
  <c r="Z161" i="87"/>
  <c r="AD161" i="87"/>
  <c r="AI161" i="87"/>
  <c r="AM161" i="87"/>
  <c r="F162" i="87"/>
  <c r="K163" i="87"/>
  <c r="O163" i="87"/>
  <c r="S163" i="87"/>
  <c r="X163" i="87"/>
  <c r="AB163" i="87"/>
  <c r="AB162" i="87" s="1"/>
  <c r="AF163" i="87"/>
  <c r="AK163" i="87"/>
  <c r="AO163" i="87"/>
  <c r="K164" i="87"/>
  <c r="T164" i="87" s="1"/>
  <c r="O164" i="87"/>
  <c r="S164" i="87"/>
  <c r="X164" i="87"/>
  <c r="AB164" i="87"/>
  <c r="AF164" i="87"/>
  <c r="AK164" i="87"/>
  <c r="AO164" i="87"/>
  <c r="K165" i="87"/>
  <c r="T165" i="87" s="1"/>
  <c r="O165" i="87"/>
  <c r="S165" i="87"/>
  <c r="X165" i="87"/>
  <c r="AB165" i="87"/>
  <c r="AG165" i="87" s="1"/>
  <c r="AF165" i="87"/>
  <c r="AK165" i="87"/>
  <c r="AO165" i="87"/>
  <c r="K166" i="87"/>
  <c r="S166" i="87"/>
  <c r="X166" i="87"/>
  <c r="AB166" i="87"/>
  <c r="AK166" i="87"/>
  <c r="AK162" i="87" s="1"/>
  <c r="AO166" i="87"/>
  <c r="K167" i="87"/>
  <c r="O167" i="87"/>
  <c r="S167" i="87"/>
  <c r="X167" i="87"/>
  <c r="AB167" i="87"/>
  <c r="AF167" i="87"/>
  <c r="AK167" i="87"/>
  <c r="AT167" i="87" s="1"/>
  <c r="AO167" i="87"/>
  <c r="H170" i="87"/>
  <c r="L170" i="87"/>
  <c r="P170" i="87"/>
  <c r="U170" i="87"/>
  <c r="Y170" i="87"/>
  <c r="AC170" i="87"/>
  <c r="AH170" i="87"/>
  <c r="AH169" i="87" s="1"/>
  <c r="AL170" i="87"/>
  <c r="H171" i="87"/>
  <c r="L171" i="87"/>
  <c r="P171" i="87"/>
  <c r="U171" i="87"/>
  <c r="Y171" i="87"/>
  <c r="AC171" i="87"/>
  <c r="AH171" i="87"/>
  <c r="AL171" i="87"/>
  <c r="H172" i="87"/>
  <c r="L172" i="87"/>
  <c r="P172" i="87"/>
  <c r="U172" i="87"/>
  <c r="Y172" i="87"/>
  <c r="AC172" i="87"/>
  <c r="AH172" i="87"/>
  <c r="AL172" i="87"/>
  <c r="H173" i="87"/>
  <c r="L173" i="87"/>
  <c r="P173" i="87"/>
  <c r="U173" i="87"/>
  <c r="Y173" i="87"/>
  <c r="AC173" i="87"/>
  <c r="AH173" i="87"/>
  <c r="AL173" i="87"/>
  <c r="H174" i="87"/>
  <c r="L174" i="87"/>
  <c r="P174" i="87"/>
  <c r="U174" i="87"/>
  <c r="Y174" i="87"/>
  <c r="AC174" i="87"/>
  <c r="AH174" i="87"/>
  <c r="AL174" i="87"/>
  <c r="I176" i="87"/>
  <c r="M176" i="87"/>
  <c r="Q176" i="87"/>
  <c r="V176" i="87"/>
  <c r="Z176" i="87"/>
  <c r="AD176" i="87"/>
  <c r="AI176" i="87"/>
  <c r="AM176" i="87"/>
  <c r="I177" i="87"/>
  <c r="M177" i="87"/>
  <c r="Q177" i="87"/>
  <c r="V177" i="87"/>
  <c r="Z177" i="87"/>
  <c r="AD177" i="87"/>
  <c r="AI177" i="87"/>
  <c r="AM177" i="87"/>
  <c r="I178" i="87"/>
  <c r="M178" i="87"/>
  <c r="Q178" i="87"/>
  <c r="V178" i="87"/>
  <c r="Z178" i="87"/>
  <c r="AD178" i="87"/>
  <c r="AI178" i="87"/>
  <c r="AM178" i="87"/>
  <c r="I179" i="87"/>
  <c r="M179" i="87"/>
  <c r="Q179" i="87"/>
  <c r="V179" i="87"/>
  <c r="Z179" i="87"/>
  <c r="AD179" i="87"/>
  <c r="AI179" i="87"/>
  <c r="AM179" i="87"/>
  <c r="I180" i="87"/>
  <c r="M180" i="87"/>
  <c r="Q180" i="87"/>
  <c r="V180" i="87"/>
  <c r="Z180" i="87"/>
  <c r="AD180" i="87"/>
  <c r="AI180" i="87"/>
  <c r="AM180" i="87"/>
  <c r="I182" i="87"/>
  <c r="M182" i="87"/>
  <c r="Q182" i="87"/>
  <c r="V182" i="87"/>
  <c r="Z182" i="87"/>
  <c r="AD182" i="87"/>
  <c r="AI182" i="87"/>
  <c r="AI181" i="87" s="1"/>
  <c r="AM182" i="87"/>
  <c r="I183" i="87"/>
  <c r="M183" i="87"/>
  <c r="Q183" i="87"/>
  <c r="V183" i="87"/>
  <c r="Z183" i="87"/>
  <c r="AD183" i="87"/>
  <c r="AI183" i="87"/>
  <c r="AM183" i="87"/>
  <c r="I184" i="87"/>
  <c r="M184" i="87"/>
  <c r="Q184" i="87"/>
  <c r="V184" i="87"/>
  <c r="Z184" i="87"/>
  <c r="AD184" i="87"/>
  <c r="AI184" i="87"/>
  <c r="AM184" i="87"/>
  <c r="I185" i="87"/>
  <c r="M185" i="87"/>
  <c r="Q185" i="87"/>
  <c r="V185" i="87"/>
  <c r="Z185" i="87"/>
  <c r="AD185" i="87"/>
  <c r="AI185" i="87"/>
  <c r="AT185" i="87" s="1"/>
  <c r="AM185" i="87"/>
  <c r="I186" i="87"/>
  <c r="M186" i="87"/>
  <c r="Q186" i="87"/>
  <c r="V186" i="87"/>
  <c r="Z186" i="87"/>
  <c r="AD186" i="87"/>
  <c r="AI186" i="87"/>
  <c r="AM186" i="87"/>
  <c r="I188" i="87"/>
  <c r="M188" i="87"/>
  <c r="Q188" i="87"/>
  <c r="V188" i="87"/>
  <c r="Z188" i="87"/>
  <c r="AD188" i="87"/>
  <c r="AI188" i="87"/>
  <c r="AI187" i="87" s="1"/>
  <c r="AM188" i="87"/>
  <c r="I189" i="87"/>
  <c r="M189" i="87"/>
  <c r="Q189" i="87"/>
  <c r="V189" i="87"/>
  <c r="Z189" i="87"/>
  <c r="AD189" i="87"/>
  <c r="AI189" i="87"/>
  <c r="AM189" i="87"/>
  <c r="I190" i="87"/>
  <c r="M190" i="87"/>
  <c r="Q190" i="87"/>
  <c r="V190" i="87"/>
  <c r="Z190" i="87"/>
  <c r="AD190" i="87"/>
  <c r="AI190" i="87"/>
  <c r="AM190" i="87"/>
  <c r="I191" i="87"/>
  <c r="M191" i="87"/>
  <c r="Q191" i="87"/>
  <c r="V191" i="87"/>
  <c r="Z191" i="87"/>
  <c r="AD191" i="87"/>
  <c r="AI191" i="87"/>
  <c r="AT191" i="87" s="1"/>
  <c r="AM191" i="87"/>
  <c r="I192" i="87"/>
  <c r="M192" i="87"/>
  <c r="Q192" i="87"/>
  <c r="V192" i="87"/>
  <c r="Z192" i="87"/>
  <c r="AD192" i="87"/>
  <c r="AI192" i="87"/>
  <c r="AM192" i="87"/>
  <c r="H194" i="87"/>
  <c r="U194" i="87"/>
  <c r="Y194" i="87"/>
  <c r="AL194" i="87"/>
  <c r="H195" i="87"/>
  <c r="L195" i="87"/>
  <c r="P195" i="87"/>
  <c r="U195" i="87"/>
  <c r="Y195" i="87"/>
  <c r="AC195" i="87"/>
  <c r="AH195" i="87"/>
  <c r="AL195" i="87"/>
  <c r="H196" i="87"/>
  <c r="L196" i="87"/>
  <c r="P196" i="87"/>
  <c r="U196" i="87"/>
  <c r="Y196" i="87"/>
  <c r="AC196" i="87"/>
  <c r="AH196" i="87"/>
  <c r="AL196" i="87"/>
  <c r="H197" i="87"/>
  <c r="L197" i="87"/>
  <c r="P197" i="87"/>
  <c r="U197" i="87"/>
  <c r="Y197" i="87"/>
  <c r="AC197" i="87"/>
  <c r="AH197" i="87"/>
  <c r="AT197" i="87" s="1"/>
  <c r="AL197" i="87"/>
  <c r="H198" i="87"/>
  <c r="L198" i="87"/>
  <c r="P198" i="87"/>
  <c r="U198" i="87"/>
  <c r="Y198" i="87"/>
  <c r="AC198" i="87"/>
  <c r="AH198" i="87"/>
  <c r="AT198" i="87" s="1"/>
  <c r="AL198" i="87"/>
  <c r="J110" i="91"/>
  <c r="N110" i="91"/>
  <c r="R110" i="91"/>
  <c r="W110" i="91"/>
  <c r="AA110" i="91"/>
  <c r="AE110" i="91"/>
  <c r="AJ110" i="91"/>
  <c r="AN110" i="91"/>
  <c r="J111" i="91"/>
  <c r="R111" i="91"/>
  <c r="W111" i="91"/>
  <c r="AA111" i="91"/>
  <c r="AJ111" i="91"/>
  <c r="AN111" i="91"/>
  <c r="J112" i="91"/>
  <c r="N112" i="91"/>
  <c r="R112" i="91"/>
  <c r="W112" i="91"/>
  <c r="AA112" i="91"/>
  <c r="AE112" i="91"/>
  <c r="AJ112" i="91"/>
  <c r="AN112" i="91"/>
  <c r="K115" i="91"/>
  <c r="O115" i="91"/>
  <c r="S115" i="91"/>
  <c r="X115" i="91"/>
  <c r="AB115" i="91"/>
  <c r="AF115" i="91"/>
  <c r="AK115" i="91"/>
  <c r="AO115" i="91"/>
  <c r="K116" i="91"/>
  <c r="O116" i="91"/>
  <c r="S116" i="91"/>
  <c r="X116" i="91"/>
  <c r="AB116" i="91"/>
  <c r="AG116" i="91" s="1"/>
  <c r="AF116" i="91"/>
  <c r="AK116" i="91"/>
  <c r="AO116" i="91"/>
  <c r="K117" i="91"/>
  <c r="O117" i="91"/>
  <c r="S117" i="91"/>
  <c r="X117" i="91"/>
  <c r="AB117" i="91"/>
  <c r="AF117" i="91"/>
  <c r="AK117" i="91"/>
  <c r="AO117" i="91"/>
  <c r="K118" i="91"/>
  <c r="O118" i="91"/>
  <c r="S118" i="91"/>
  <c r="X118" i="91"/>
  <c r="AB118" i="91"/>
  <c r="AF118" i="91"/>
  <c r="AK118" i="91"/>
  <c r="AO118" i="91"/>
  <c r="H121" i="91"/>
  <c r="L121" i="91"/>
  <c r="P121" i="91"/>
  <c r="U121" i="91"/>
  <c r="Y121" i="91"/>
  <c r="AC121" i="91"/>
  <c r="AH121" i="91"/>
  <c r="AL121" i="91"/>
  <c r="H122" i="91"/>
  <c r="L122" i="91"/>
  <c r="P122" i="91"/>
  <c r="U122" i="91"/>
  <c r="Y122" i="91"/>
  <c r="AC122" i="91"/>
  <c r="AH122" i="91"/>
  <c r="AL122" i="91"/>
  <c r="H123" i="91"/>
  <c r="L123" i="91"/>
  <c r="P123" i="91"/>
  <c r="U123" i="91"/>
  <c r="Y123" i="91"/>
  <c r="AC123" i="91"/>
  <c r="AH123" i="91"/>
  <c r="AL123" i="91"/>
  <c r="H124" i="91"/>
  <c r="L124" i="91"/>
  <c r="P124" i="91"/>
  <c r="U124" i="91"/>
  <c r="Y124" i="91"/>
  <c r="AC124" i="91"/>
  <c r="AH124" i="91"/>
  <c r="AL124" i="91"/>
  <c r="I126" i="91"/>
  <c r="M126" i="91"/>
  <c r="Q126" i="91"/>
  <c r="V126" i="91"/>
  <c r="Z126" i="91"/>
  <c r="AD126" i="91"/>
  <c r="AI126" i="91"/>
  <c r="AM126" i="91"/>
  <c r="I127" i="91"/>
  <c r="M127" i="91"/>
  <c r="Q127" i="91"/>
  <c r="V127" i="91"/>
  <c r="Z127" i="91"/>
  <c r="AD127" i="91"/>
  <c r="AI127" i="91"/>
  <c r="AM127" i="91"/>
  <c r="I128" i="91"/>
  <c r="M128" i="91"/>
  <c r="Q128" i="91"/>
  <c r="V128" i="91"/>
  <c r="Z128" i="91"/>
  <c r="AD128" i="91"/>
  <c r="AI128" i="91"/>
  <c r="AM128" i="91"/>
  <c r="I129" i="91"/>
  <c r="M129" i="91"/>
  <c r="Q129" i="91"/>
  <c r="V129" i="91"/>
  <c r="Z129" i="91"/>
  <c r="AD129" i="91"/>
  <c r="AI129" i="91"/>
  <c r="AM129" i="91"/>
  <c r="I130" i="91"/>
  <c r="M130" i="91"/>
  <c r="Q130" i="91"/>
  <c r="V130" i="91"/>
  <c r="Z130" i="91"/>
  <c r="AD130" i="91"/>
  <c r="AI130" i="91"/>
  <c r="AM130" i="91"/>
  <c r="J132" i="91"/>
  <c r="N132" i="91"/>
  <c r="R132" i="91"/>
  <c r="W132" i="91"/>
  <c r="AA132" i="91"/>
  <c r="AE132" i="91"/>
  <c r="AJ132" i="91"/>
  <c r="AN132" i="91"/>
  <c r="J133" i="91"/>
  <c r="N133" i="91"/>
  <c r="R133" i="91"/>
  <c r="W133" i="91"/>
  <c r="AA133" i="91"/>
  <c r="AE133" i="91"/>
  <c r="AJ133" i="91"/>
  <c r="AN133" i="91"/>
  <c r="J134" i="91"/>
  <c r="N134" i="91"/>
  <c r="R134" i="91"/>
  <c r="W134" i="91"/>
  <c r="AA134" i="91"/>
  <c r="AE134" i="91"/>
  <c r="AJ134" i="91"/>
  <c r="AN134" i="91"/>
  <c r="J135" i="91"/>
  <c r="N135" i="91"/>
  <c r="R135" i="91"/>
  <c r="W135" i="91"/>
  <c r="AA135" i="91"/>
  <c r="AE135" i="91"/>
  <c r="AJ135" i="91"/>
  <c r="AN135" i="91"/>
  <c r="J136" i="91"/>
  <c r="N136" i="91"/>
  <c r="R136" i="91"/>
  <c r="W136" i="91"/>
  <c r="AA136" i="91"/>
  <c r="AE136" i="91"/>
  <c r="AJ136" i="91"/>
  <c r="AN136" i="91"/>
  <c r="I140" i="91"/>
  <c r="M140" i="91"/>
  <c r="Q140" i="91"/>
  <c r="V140" i="91"/>
  <c r="Z140" i="91"/>
  <c r="AD140" i="91"/>
  <c r="AI140" i="91"/>
  <c r="AM140" i="91"/>
  <c r="I141" i="91"/>
  <c r="M141" i="91"/>
  <c r="Q141" i="91"/>
  <c r="V141" i="91"/>
  <c r="Z141" i="91"/>
  <c r="AD141" i="91"/>
  <c r="AI141" i="91"/>
  <c r="AQ141" i="91"/>
  <c r="O146" i="91"/>
  <c r="X146" i="91"/>
  <c r="AF146" i="91"/>
  <c r="AO146" i="91"/>
  <c r="AS149" i="91"/>
  <c r="K170" i="91"/>
  <c r="O170" i="91"/>
  <c r="S170" i="91"/>
  <c r="X170" i="91"/>
  <c r="AB170" i="91"/>
  <c r="AF170" i="91"/>
  <c r="AK170" i="91"/>
  <c r="AO170" i="91"/>
  <c r="AS170" i="91"/>
  <c r="K171" i="91"/>
  <c r="O171" i="91"/>
  <c r="S171" i="91"/>
  <c r="X171" i="91"/>
  <c r="AB171" i="91"/>
  <c r="AF171" i="91"/>
  <c r="AK171" i="91"/>
  <c r="AO171" i="91"/>
  <c r="AS171" i="91"/>
  <c r="K172" i="91"/>
  <c r="O172" i="91"/>
  <c r="S172" i="91"/>
  <c r="X172" i="91"/>
  <c r="AB172" i="91"/>
  <c r="AF172" i="91"/>
  <c r="AK172" i="91"/>
  <c r="AO172" i="91"/>
  <c r="AS172" i="91"/>
  <c r="K173" i="91"/>
  <c r="O173" i="91"/>
  <c r="S173" i="91"/>
  <c r="X173" i="91"/>
  <c r="AB173" i="91"/>
  <c r="AF173" i="91"/>
  <c r="AK173" i="91"/>
  <c r="AO173" i="91"/>
  <c r="AS173" i="91"/>
  <c r="AU173" i="91" s="1"/>
  <c r="AV173" i="91" s="1"/>
  <c r="K174" i="91"/>
  <c r="O174" i="91"/>
  <c r="S174" i="91"/>
  <c r="X174" i="91"/>
  <c r="AB174" i="91"/>
  <c r="AF174" i="91"/>
  <c r="AK174" i="91"/>
  <c r="AO174" i="91"/>
  <c r="AS174" i="91"/>
  <c r="AP180" i="91"/>
  <c r="AD182" i="91"/>
  <c r="AI182" i="91"/>
  <c r="AM182" i="91"/>
  <c r="V183" i="91"/>
  <c r="Z183" i="91"/>
  <c r="AD183" i="91"/>
  <c r="AI183" i="91"/>
  <c r="AM183" i="91"/>
  <c r="AQ183" i="91"/>
  <c r="M184" i="91"/>
  <c r="Q184" i="91"/>
  <c r="V184" i="91"/>
  <c r="Z184" i="91"/>
  <c r="AD184" i="91"/>
  <c r="AI184" i="91"/>
  <c r="AM184" i="91"/>
  <c r="AQ184" i="91"/>
  <c r="I185" i="91"/>
  <c r="V185" i="91"/>
  <c r="Z185" i="91"/>
  <c r="AM185" i="91"/>
  <c r="AQ185" i="91"/>
  <c r="I186" i="91"/>
  <c r="M186" i="91"/>
  <c r="Q186" i="91"/>
  <c r="V186" i="91"/>
  <c r="Z186" i="91"/>
  <c r="AD186" i="91"/>
  <c r="AI186" i="91"/>
  <c r="AM186" i="91"/>
  <c r="AQ186" i="91"/>
  <c r="J188" i="91"/>
  <c r="N188" i="91"/>
  <c r="R188" i="91"/>
  <c r="W188" i="91"/>
  <c r="AA188" i="91"/>
  <c r="AE188" i="91"/>
  <c r="AJ188" i="91"/>
  <c r="AN188" i="91"/>
  <c r="AR188" i="91"/>
  <c r="J189" i="91"/>
  <c r="T189" i="91" s="1"/>
  <c r="N189" i="91"/>
  <c r="R189" i="91"/>
  <c r="W189" i="91"/>
  <c r="AA189" i="91"/>
  <c r="AE189" i="91"/>
  <c r="AJ189" i="91"/>
  <c r="AN189" i="91"/>
  <c r="AR189" i="91"/>
  <c r="J190" i="91"/>
  <c r="N190" i="91"/>
  <c r="R190" i="91"/>
  <c r="W190" i="91"/>
  <c r="AG190" i="91" s="1"/>
  <c r="AA190" i="91"/>
  <c r="AE190" i="91"/>
  <c r="AJ190" i="91"/>
  <c r="AN190" i="91"/>
  <c r="AR190" i="91"/>
  <c r="AU190" i="91" s="1"/>
  <c r="N191" i="91"/>
  <c r="R191" i="91"/>
  <c r="W191" i="91"/>
  <c r="AE191" i="91"/>
  <c r="AJ191" i="91"/>
  <c r="AN191" i="91"/>
  <c r="J192" i="91"/>
  <c r="N192" i="91"/>
  <c r="T192" i="91" s="1"/>
  <c r="R192" i="91"/>
  <c r="AA192" i="91"/>
  <c r="AE192" i="91"/>
  <c r="AJ192" i="91"/>
  <c r="AR192" i="91"/>
  <c r="K194" i="91"/>
  <c r="O194" i="91"/>
  <c r="S194" i="91"/>
  <c r="X194" i="91"/>
  <c r="AB194" i="91"/>
  <c r="AF194" i="91"/>
  <c r="AK194" i="91"/>
  <c r="AO194" i="91"/>
  <c r="AS194" i="91"/>
  <c r="K195" i="91"/>
  <c r="O195" i="91"/>
  <c r="S195" i="91"/>
  <c r="X195" i="91"/>
  <c r="AB195" i="91"/>
  <c r="AF195" i="91"/>
  <c r="AK195" i="91"/>
  <c r="AO195" i="91"/>
  <c r="AS195" i="91"/>
  <c r="K196" i="91"/>
  <c r="O196" i="91"/>
  <c r="S196" i="91"/>
  <c r="X196" i="91"/>
  <c r="AB196" i="91"/>
  <c r="AF196" i="91"/>
  <c r="AK196" i="91"/>
  <c r="AO196" i="91"/>
  <c r="AS196" i="91"/>
  <c r="O197" i="91"/>
  <c r="S197" i="91"/>
  <c r="AF197" i="91"/>
  <c r="AK197" i="91"/>
  <c r="K198" i="91"/>
  <c r="O198" i="91"/>
  <c r="S198" i="91"/>
  <c r="X198" i="91"/>
  <c r="AB198" i="91"/>
  <c r="AF198" i="91"/>
  <c r="AK198" i="91"/>
  <c r="AO198" i="91"/>
  <c r="AS198" i="91"/>
  <c r="I110" i="92"/>
  <c r="M110" i="92"/>
  <c r="Q110" i="92"/>
  <c r="V110" i="92"/>
  <c r="Z110" i="92"/>
  <c r="AD110" i="92"/>
  <c r="AI110" i="92"/>
  <c r="AM110" i="92"/>
  <c r="AQ110" i="92"/>
  <c r="I111" i="92"/>
  <c r="M111" i="92"/>
  <c r="Q111" i="92"/>
  <c r="V111" i="92"/>
  <c r="Z111" i="92"/>
  <c r="AD111" i="92"/>
  <c r="AI111" i="92"/>
  <c r="J112" i="92"/>
  <c r="R112" i="92"/>
  <c r="AA112" i="92"/>
  <c r="AJ112" i="92"/>
  <c r="J115" i="92"/>
  <c r="R115" i="92"/>
  <c r="AA115" i="92"/>
  <c r="AJ115" i="92"/>
  <c r="AR115" i="92"/>
  <c r="AQ116" i="92"/>
  <c r="AM116" i="92"/>
  <c r="AI116" i="92"/>
  <c r="AD116" i="92"/>
  <c r="Z116" i="92"/>
  <c r="V116" i="92"/>
  <c r="Q116" i="92"/>
  <c r="M116" i="92"/>
  <c r="I116" i="92"/>
  <c r="AP116" i="92"/>
  <c r="AL116" i="92"/>
  <c r="AH116" i="92"/>
  <c r="AC116" i="92"/>
  <c r="Y116" i="92"/>
  <c r="U116" i="92"/>
  <c r="P116" i="92"/>
  <c r="L116" i="92"/>
  <c r="H116" i="92"/>
  <c r="N116" i="92"/>
  <c r="W116" i="92"/>
  <c r="AE116" i="92"/>
  <c r="AN116" i="92"/>
  <c r="J117" i="92"/>
  <c r="R117" i="92"/>
  <c r="AA117" i="92"/>
  <c r="AJ117" i="92"/>
  <c r="AS117" i="92"/>
  <c r="J142" i="91"/>
  <c r="N142" i="91"/>
  <c r="R142" i="91"/>
  <c r="W142" i="91"/>
  <c r="AA142" i="91"/>
  <c r="AE142" i="91"/>
  <c r="AJ142" i="91"/>
  <c r="AN142" i="91"/>
  <c r="AR142" i="91"/>
  <c r="J143" i="91"/>
  <c r="N143" i="91"/>
  <c r="R143" i="91"/>
  <c r="W143" i="91"/>
  <c r="AA143" i="91"/>
  <c r="AE143" i="91"/>
  <c r="AJ143" i="91"/>
  <c r="AN143" i="91"/>
  <c r="AR143" i="91"/>
  <c r="H148" i="91"/>
  <c r="L148" i="91"/>
  <c r="P148" i="91"/>
  <c r="U148" i="91"/>
  <c r="Y148" i="91"/>
  <c r="AC148" i="91"/>
  <c r="AH148" i="91"/>
  <c r="AL148" i="91"/>
  <c r="AP148" i="91"/>
  <c r="H149" i="91"/>
  <c r="L149" i="91"/>
  <c r="P149" i="91"/>
  <c r="U149" i="91"/>
  <c r="Y149" i="91"/>
  <c r="AC149" i="91"/>
  <c r="AH149" i="91"/>
  <c r="AL149" i="91"/>
  <c r="AP149" i="91"/>
  <c r="J151" i="91"/>
  <c r="N151" i="91"/>
  <c r="R151" i="91"/>
  <c r="W151" i="91"/>
  <c r="AA151" i="91"/>
  <c r="AE151" i="91"/>
  <c r="AJ151" i="91"/>
  <c r="AN151" i="91"/>
  <c r="AR151" i="91"/>
  <c r="J152" i="91"/>
  <c r="N152" i="91"/>
  <c r="R152" i="91"/>
  <c r="W152" i="91"/>
  <c r="AA152" i="91"/>
  <c r="AE152" i="91"/>
  <c r="AE150" i="91" s="1"/>
  <c r="AJ152" i="91"/>
  <c r="AN152" i="91"/>
  <c r="AR152" i="91"/>
  <c r="J153" i="91"/>
  <c r="N153" i="91"/>
  <c r="R153" i="91"/>
  <c r="W153" i="91"/>
  <c r="AA153" i="91"/>
  <c r="AA150" i="91" s="1"/>
  <c r="AE153" i="91"/>
  <c r="AJ153" i="91"/>
  <c r="AN153" i="91"/>
  <c r="AR153" i="91"/>
  <c r="AR150" i="91" s="1"/>
  <c r="J154" i="91"/>
  <c r="N154" i="91"/>
  <c r="AA154" i="91"/>
  <c r="AE154" i="91"/>
  <c r="AR154" i="91"/>
  <c r="J155" i="91"/>
  <c r="N155" i="91"/>
  <c r="R155" i="91"/>
  <c r="W155" i="91"/>
  <c r="AA155" i="91"/>
  <c r="AE155" i="91"/>
  <c r="AJ155" i="91"/>
  <c r="AN155" i="91"/>
  <c r="AR155" i="91"/>
  <c r="H157" i="91"/>
  <c r="L157" i="91"/>
  <c r="P157" i="91"/>
  <c r="U157" i="91"/>
  <c r="Y157" i="91"/>
  <c r="AC157" i="91"/>
  <c r="AH157" i="91"/>
  <c r="AL157" i="91"/>
  <c r="AP157" i="91"/>
  <c r="H158" i="91"/>
  <c r="L158" i="91"/>
  <c r="P158" i="91"/>
  <c r="U158" i="91"/>
  <c r="Y158" i="91"/>
  <c r="AC158" i="91"/>
  <c r="AH158" i="91"/>
  <c r="AL158" i="91"/>
  <c r="AP158" i="91"/>
  <c r="H159" i="91"/>
  <c r="L159" i="91"/>
  <c r="P159" i="91"/>
  <c r="U159" i="91"/>
  <c r="U156" i="91" s="1"/>
  <c r="Y159" i="91"/>
  <c r="AC159" i="91"/>
  <c r="AH159" i="91"/>
  <c r="AL159" i="91"/>
  <c r="AP159" i="91"/>
  <c r="H160" i="91"/>
  <c r="L160" i="91"/>
  <c r="P160" i="91"/>
  <c r="U160" i="91"/>
  <c r="Y160" i="91"/>
  <c r="AC160" i="91"/>
  <c r="AH160" i="91"/>
  <c r="AL160" i="91"/>
  <c r="AP160" i="91"/>
  <c r="H161" i="91"/>
  <c r="L161" i="91"/>
  <c r="P161" i="91"/>
  <c r="U161" i="91"/>
  <c r="Y161" i="91"/>
  <c r="AC161" i="91"/>
  <c r="AH161" i="91"/>
  <c r="AL161" i="91"/>
  <c r="AP161" i="91"/>
  <c r="I163" i="91"/>
  <c r="M163" i="91"/>
  <c r="Q163" i="91"/>
  <c r="V163" i="91"/>
  <c r="Z163" i="91"/>
  <c r="AD163" i="91"/>
  <c r="AI163" i="91"/>
  <c r="AM163" i="91"/>
  <c r="AQ163" i="91"/>
  <c r="AQ162" i="91" s="1"/>
  <c r="I164" i="91"/>
  <c r="M164" i="91"/>
  <c r="Q164" i="91"/>
  <c r="V164" i="91"/>
  <c r="Z164" i="91"/>
  <c r="AD164" i="91"/>
  <c r="AI164" i="91"/>
  <c r="AM164" i="91"/>
  <c r="AQ164" i="91"/>
  <c r="I165" i="91"/>
  <c r="M165" i="91"/>
  <c r="Q165" i="91"/>
  <c r="V165" i="91"/>
  <c r="Z165" i="91"/>
  <c r="AD165" i="91"/>
  <c r="AI165" i="91"/>
  <c r="AI162" i="91" s="1"/>
  <c r="AM165" i="91"/>
  <c r="AQ165" i="91"/>
  <c r="I166" i="91"/>
  <c r="M166" i="91"/>
  <c r="Q166" i="91"/>
  <c r="V166" i="91"/>
  <c r="Z166" i="91"/>
  <c r="AD166" i="91"/>
  <c r="AI166" i="91"/>
  <c r="AM166" i="91"/>
  <c r="AQ166" i="91"/>
  <c r="I167" i="91"/>
  <c r="M167" i="91"/>
  <c r="Q167" i="91"/>
  <c r="V167" i="91"/>
  <c r="Z167" i="91"/>
  <c r="AD167" i="91"/>
  <c r="AI167" i="91"/>
  <c r="AM167" i="91"/>
  <c r="AQ167" i="91"/>
  <c r="H170" i="91"/>
  <c r="L170" i="91"/>
  <c r="P170" i="91"/>
  <c r="U170" i="91"/>
  <c r="Y170" i="91"/>
  <c r="AC170" i="91"/>
  <c r="AH170" i="91"/>
  <c r="AL170" i="91"/>
  <c r="AP170" i="91"/>
  <c r="H171" i="91"/>
  <c r="L171" i="91"/>
  <c r="P171" i="91"/>
  <c r="U171" i="91"/>
  <c r="Y171" i="91"/>
  <c r="AC171" i="91"/>
  <c r="AH171" i="91"/>
  <c r="AT171" i="91" s="1"/>
  <c r="AL171" i="91"/>
  <c r="AP171" i="91"/>
  <c r="H172" i="91"/>
  <c r="L172" i="91"/>
  <c r="T172" i="91" s="1"/>
  <c r="P172" i="91"/>
  <c r="U172" i="91"/>
  <c r="Y172" i="91"/>
  <c r="AC172" i="91"/>
  <c r="AH172" i="91"/>
  <c r="AL172" i="91"/>
  <c r="AP172" i="91"/>
  <c r="H173" i="91"/>
  <c r="T173" i="91" s="1"/>
  <c r="L173" i="91"/>
  <c r="P173" i="91"/>
  <c r="U173" i="91"/>
  <c r="Y173" i="91"/>
  <c r="AC173" i="91"/>
  <c r="AH173" i="91"/>
  <c r="AL173" i="91"/>
  <c r="AP173" i="91"/>
  <c r="H174" i="91"/>
  <c r="L174" i="91"/>
  <c r="P174" i="91"/>
  <c r="U174" i="91"/>
  <c r="AG174" i="91" s="1"/>
  <c r="Y174" i="91"/>
  <c r="AC174" i="91"/>
  <c r="AH174" i="91"/>
  <c r="AL174" i="91"/>
  <c r="AT174" i="91" s="1"/>
  <c r="AP174" i="91"/>
  <c r="I176" i="91"/>
  <c r="M176" i="91"/>
  <c r="Q176" i="91"/>
  <c r="V176" i="91"/>
  <c r="Z176" i="91"/>
  <c r="AD176" i="91"/>
  <c r="AI176" i="91"/>
  <c r="AM176" i="91"/>
  <c r="AQ176" i="91"/>
  <c r="Q177" i="91"/>
  <c r="V177" i="91"/>
  <c r="AI177" i="91"/>
  <c r="AM177" i="91"/>
  <c r="I178" i="91"/>
  <c r="M178" i="91"/>
  <c r="Q178" i="91"/>
  <c r="V178" i="91"/>
  <c r="Z178" i="91"/>
  <c r="AD178" i="91"/>
  <c r="AI178" i="91"/>
  <c r="AM178" i="91"/>
  <c r="AQ178" i="91"/>
  <c r="I179" i="91"/>
  <c r="M179" i="91"/>
  <c r="Q179" i="91"/>
  <c r="V179" i="91"/>
  <c r="Z179" i="91"/>
  <c r="AD179" i="91"/>
  <c r="AI179" i="91"/>
  <c r="AM179" i="91"/>
  <c r="AQ179" i="91"/>
  <c r="I180" i="91"/>
  <c r="M180" i="91"/>
  <c r="Q180" i="91"/>
  <c r="V180" i="91"/>
  <c r="Z180" i="91"/>
  <c r="AD180" i="91"/>
  <c r="AI180" i="91"/>
  <c r="AM180" i="91"/>
  <c r="AQ180" i="91"/>
  <c r="J182" i="91"/>
  <c r="N182" i="91"/>
  <c r="R182" i="91"/>
  <c r="W182" i="91"/>
  <c r="AA182" i="91"/>
  <c r="AE182" i="91"/>
  <c r="AJ182" i="91"/>
  <c r="AN182" i="91"/>
  <c r="AR182" i="91"/>
  <c r="J183" i="91"/>
  <c r="N183" i="91"/>
  <c r="R183" i="91"/>
  <c r="W183" i="91"/>
  <c r="AA183" i="91"/>
  <c r="AE183" i="91"/>
  <c r="AJ183" i="91"/>
  <c r="AN183" i="91"/>
  <c r="AR183" i="91"/>
  <c r="J184" i="91"/>
  <c r="N184" i="91"/>
  <c r="R184" i="91"/>
  <c r="W184" i="91"/>
  <c r="AG184" i="91" s="1"/>
  <c r="AA184" i="91"/>
  <c r="AE184" i="91"/>
  <c r="AJ184" i="91"/>
  <c r="AN184" i="91"/>
  <c r="AR184" i="91"/>
  <c r="J185" i="91"/>
  <c r="W185" i="91"/>
  <c r="AA185" i="91"/>
  <c r="AN185" i="91"/>
  <c r="AR185" i="91"/>
  <c r="J186" i="91"/>
  <c r="N186" i="91"/>
  <c r="R186" i="91"/>
  <c r="W186" i="91"/>
  <c r="AA186" i="91"/>
  <c r="AE186" i="91"/>
  <c r="AJ186" i="91"/>
  <c r="AN186" i="91"/>
  <c r="AR186" i="91"/>
  <c r="K188" i="91"/>
  <c r="O188" i="91"/>
  <c r="T188" i="91" s="1"/>
  <c r="S188" i="91"/>
  <c r="X188" i="91"/>
  <c r="AB188" i="91"/>
  <c r="AF188" i="91"/>
  <c r="AK188" i="91"/>
  <c r="AO188" i="91"/>
  <c r="AS188" i="91"/>
  <c r="K189" i="91"/>
  <c r="O189" i="91"/>
  <c r="S189" i="91"/>
  <c r="X189" i="91"/>
  <c r="AG189" i="91" s="1"/>
  <c r="AB189" i="91"/>
  <c r="AF189" i="91"/>
  <c r="AK189" i="91"/>
  <c r="AO189" i="91"/>
  <c r="AS189" i="91"/>
  <c r="K190" i="91"/>
  <c r="O190" i="91"/>
  <c r="S190" i="91"/>
  <c r="X190" i="91"/>
  <c r="AB190" i="91"/>
  <c r="AF190" i="91"/>
  <c r="AK190" i="91"/>
  <c r="AO190" i="91"/>
  <c r="AS190" i="91"/>
  <c r="K191" i="91"/>
  <c r="O191" i="91"/>
  <c r="S191" i="91"/>
  <c r="X191" i="91"/>
  <c r="AB191" i="91"/>
  <c r="AF191" i="91"/>
  <c r="AK191" i="91"/>
  <c r="AO191" i="91"/>
  <c r="AS191" i="91"/>
  <c r="K192" i="91"/>
  <c r="O192" i="91"/>
  <c r="S192" i="91"/>
  <c r="X192" i="91"/>
  <c r="AB192" i="91"/>
  <c r="AF192" i="91"/>
  <c r="AK192" i="91"/>
  <c r="AO192" i="91"/>
  <c r="AS192" i="91"/>
  <c r="H194" i="91"/>
  <c r="L194" i="91"/>
  <c r="P194" i="91"/>
  <c r="U194" i="91"/>
  <c r="Y194" i="91"/>
  <c r="AC194" i="91"/>
  <c r="AH194" i="91"/>
  <c r="AL194" i="91"/>
  <c r="AP194" i="91"/>
  <c r="H195" i="91"/>
  <c r="L195" i="91"/>
  <c r="P195" i="91"/>
  <c r="U195" i="91"/>
  <c r="Y195" i="91"/>
  <c r="AC195" i="91"/>
  <c r="AH195" i="91"/>
  <c r="AL195" i="91"/>
  <c r="AU195" i="91" s="1"/>
  <c r="AV195" i="91" s="1"/>
  <c r="AP195" i="91"/>
  <c r="H196" i="91"/>
  <c r="L196" i="91"/>
  <c r="P196" i="91"/>
  <c r="U196" i="91"/>
  <c r="Y196" i="91"/>
  <c r="AC196" i="91"/>
  <c r="AH196" i="91"/>
  <c r="AL196" i="91"/>
  <c r="AP196" i="91"/>
  <c r="L197" i="91"/>
  <c r="P197" i="91"/>
  <c r="AC197" i="91"/>
  <c r="AH197" i="91"/>
  <c r="H198" i="91"/>
  <c r="L198" i="91"/>
  <c r="P198" i="91"/>
  <c r="U198" i="91"/>
  <c r="Y198" i="91"/>
  <c r="AC198" i="91"/>
  <c r="AH198" i="91"/>
  <c r="AL198" i="91"/>
  <c r="AP198" i="91"/>
  <c r="AU198" i="91" s="1"/>
  <c r="J110" i="92"/>
  <c r="N110" i="92"/>
  <c r="R110" i="92"/>
  <c r="W110" i="92"/>
  <c r="AA110" i="92"/>
  <c r="AE110" i="92"/>
  <c r="AJ110" i="92"/>
  <c r="AN110" i="92"/>
  <c r="AR110" i="92"/>
  <c r="AP111" i="92"/>
  <c r="AS111" i="92"/>
  <c r="AO111" i="92"/>
  <c r="AK111" i="92"/>
  <c r="J111" i="92"/>
  <c r="N111" i="92"/>
  <c r="R111" i="92"/>
  <c r="W111" i="92"/>
  <c r="AA111" i="92"/>
  <c r="AE111" i="92"/>
  <c r="AJ111" i="92"/>
  <c r="AQ111" i="92"/>
  <c r="AP112" i="92"/>
  <c r="AL112" i="92"/>
  <c r="AH112" i="92"/>
  <c r="AC112" i="92"/>
  <c r="Y112" i="92"/>
  <c r="U112" i="92"/>
  <c r="P112" i="92"/>
  <c r="L112" i="92"/>
  <c r="H112" i="92"/>
  <c r="AS112" i="92"/>
  <c r="AO112" i="92"/>
  <c r="AK112" i="92"/>
  <c r="AF112" i="92"/>
  <c r="AB112" i="92"/>
  <c r="X112" i="92"/>
  <c r="S112" i="92"/>
  <c r="O112" i="92"/>
  <c r="K112" i="92"/>
  <c r="M112" i="92"/>
  <c r="V112" i="92"/>
  <c r="AD112" i="92"/>
  <c r="AM112" i="92"/>
  <c r="K115" i="92"/>
  <c r="S115" i="92"/>
  <c r="AB115" i="92"/>
  <c r="AK115" i="92"/>
  <c r="AF116" i="92"/>
  <c r="AO116" i="92"/>
  <c r="K117" i="92"/>
  <c r="S117" i="92"/>
  <c r="AB117" i="92"/>
  <c r="K142" i="91"/>
  <c r="O142" i="91"/>
  <c r="S142" i="91"/>
  <c r="X142" i="91"/>
  <c r="AB142" i="91"/>
  <c r="AF142" i="91"/>
  <c r="AK142" i="91"/>
  <c r="AO142" i="91"/>
  <c r="K143" i="91"/>
  <c r="O143" i="91"/>
  <c r="S143" i="91"/>
  <c r="X143" i="91"/>
  <c r="AB143" i="91"/>
  <c r="AF143" i="91"/>
  <c r="AK143" i="91"/>
  <c r="AO143" i="91"/>
  <c r="I148" i="91"/>
  <c r="M148" i="91"/>
  <c r="Q148" i="91"/>
  <c r="V148" i="91"/>
  <c r="Z148" i="91"/>
  <c r="AD148" i="91"/>
  <c r="AI148" i="91"/>
  <c r="AM148" i="91"/>
  <c r="AQ148" i="91"/>
  <c r="I149" i="91"/>
  <c r="M149" i="91"/>
  <c r="Q149" i="91"/>
  <c r="V149" i="91"/>
  <c r="Z149" i="91"/>
  <c r="AD149" i="91"/>
  <c r="AI149" i="91"/>
  <c r="AM149" i="91"/>
  <c r="AM144" i="91" s="1"/>
  <c r="AQ149" i="91"/>
  <c r="K151" i="91"/>
  <c r="O151" i="91"/>
  <c r="S151" i="91"/>
  <c r="S150" i="91" s="1"/>
  <c r="X151" i="91"/>
  <c r="AB151" i="91"/>
  <c r="AF151" i="91"/>
  <c r="AK151" i="91"/>
  <c r="AO151" i="91"/>
  <c r="K152" i="91"/>
  <c r="O152" i="91"/>
  <c r="S152" i="91"/>
  <c r="X152" i="91"/>
  <c r="AB152" i="91"/>
  <c r="AF152" i="91"/>
  <c r="AK152" i="91"/>
  <c r="AO152" i="91"/>
  <c r="K153" i="91"/>
  <c r="O153" i="91"/>
  <c r="S153" i="91"/>
  <c r="X153" i="91"/>
  <c r="AB153" i="91"/>
  <c r="AF153" i="91"/>
  <c r="AK153" i="91"/>
  <c r="AO153" i="91"/>
  <c r="O154" i="91"/>
  <c r="S154" i="91"/>
  <c r="AF154" i="91"/>
  <c r="AK154" i="91"/>
  <c r="K155" i="91"/>
  <c r="O155" i="91"/>
  <c r="S155" i="91"/>
  <c r="X155" i="91"/>
  <c r="AB155" i="91"/>
  <c r="AF155" i="91"/>
  <c r="AK155" i="91"/>
  <c r="AO155" i="91"/>
  <c r="I157" i="91"/>
  <c r="M157" i="91"/>
  <c r="Q157" i="91"/>
  <c r="V157" i="91"/>
  <c r="Z157" i="91"/>
  <c r="AD157" i="91"/>
  <c r="AI157" i="91"/>
  <c r="AI156" i="91" s="1"/>
  <c r="AM157" i="91"/>
  <c r="AQ157" i="91"/>
  <c r="I158" i="91"/>
  <c r="M158" i="91"/>
  <c r="Q158" i="91"/>
  <c r="V158" i="91"/>
  <c r="Z158" i="91"/>
  <c r="AD158" i="91"/>
  <c r="AI158" i="91"/>
  <c r="AM158" i="91"/>
  <c r="AQ158" i="91"/>
  <c r="I159" i="91"/>
  <c r="M159" i="91"/>
  <c r="Q159" i="91"/>
  <c r="V159" i="91"/>
  <c r="Z159" i="91"/>
  <c r="AD159" i="91"/>
  <c r="AI159" i="91"/>
  <c r="AM159" i="91"/>
  <c r="AQ159" i="91"/>
  <c r="I160" i="91"/>
  <c r="M160" i="91"/>
  <c r="Q160" i="91"/>
  <c r="V160" i="91"/>
  <c r="Z160" i="91"/>
  <c r="AD160" i="91"/>
  <c r="AI160" i="91"/>
  <c r="AM160" i="91"/>
  <c r="AM156" i="91" s="1"/>
  <c r="AQ160" i="91"/>
  <c r="I161" i="91"/>
  <c r="M161" i="91"/>
  <c r="Q161" i="91"/>
  <c r="V161" i="91"/>
  <c r="Z161" i="91"/>
  <c r="AD161" i="91"/>
  <c r="AI161" i="91"/>
  <c r="AM161" i="91"/>
  <c r="AQ161" i="91"/>
  <c r="J163" i="91"/>
  <c r="N163" i="91"/>
  <c r="R163" i="91"/>
  <c r="W163" i="91"/>
  <c r="AA163" i="91"/>
  <c r="AE163" i="91"/>
  <c r="AE162" i="91" s="1"/>
  <c r="AJ163" i="91"/>
  <c r="AN163" i="91"/>
  <c r="J164" i="91"/>
  <c r="N164" i="91"/>
  <c r="R164" i="91"/>
  <c r="W164" i="91"/>
  <c r="AA164" i="91"/>
  <c r="AE164" i="91"/>
  <c r="AJ164" i="91"/>
  <c r="AN164" i="91"/>
  <c r="J165" i="91"/>
  <c r="N165" i="91"/>
  <c r="R165" i="91"/>
  <c r="W165" i="91"/>
  <c r="AA165" i="91"/>
  <c r="AE165" i="91"/>
  <c r="AJ165" i="91"/>
  <c r="AN165" i="91"/>
  <c r="J166" i="91"/>
  <c r="N166" i="91"/>
  <c r="R166" i="91"/>
  <c r="W166" i="91"/>
  <c r="AA166" i="91"/>
  <c r="AE166" i="91"/>
  <c r="AJ166" i="91"/>
  <c r="AN166" i="91"/>
  <c r="J167" i="91"/>
  <c r="N167" i="91"/>
  <c r="R167" i="91"/>
  <c r="W167" i="91"/>
  <c r="AA167" i="91"/>
  <c r="AE167" i="91"/>
  <c r="AJ167" i="91"/>
  <c r="AN167" i="91"/>
  <c r="I170" i="91"/>
  <c r="M170" i="91"/>
  <c r="Q170" i="91"/>
  <c r="V170" i="91"/>
  <c r="Z170" i="91"/>
  <c r="AD170" i="91"/>
  <c r="AI170" i="91"/>
  <c r="AM170" i="91"/>
  <c r="AQ170" i="91"/>
  <c r="I171" i="91"/>
  <c r="M171" i="91"/>
  <c r="Q171" i="91"/>
  <c r="V171" i="91"/>
  <c r="Z171" i="91"/>
  <c r="AD171" i="91"/>
  <c r="AI171" i="91"/>
  <c r="AM171" i="91"/>
  <c r="AQ171" i="91"/>
  <c r="AU171" i="91" s="1"/>
  <c r="AV171" i="91" s="1"/>
  <c r="I172" i="91"/>
  <c r="M172" i="91"/>
  <c r="Q172" i="91"/>
  <c r="V172" i="91"/>
  <c r="Z172" i="91"/>
  <c r="AD172" i="91"/>
  <c r="AI172" i="91"/>
  <c r="AT172" i="91" s="1"/>
  <c r="AM172" i="91"/>
  <c r="AQ172" i="91"/>
  <c r="I173" i="91"/>
  <c r="M173" i="91"/>
  <c r="Q173" i="91"/>
  <c r="V173" i="91"/>
  <c r="Z173" i="91"/>
  <c r="AD173" i="91"/>
  <c r="AI173" i="91"/>
  <c r="AM173" i="91"/>
  <c r="AQ173" i="91"/>
  <c r="I174" i="91"/>
  <c r="T174" i="91" s="1"/>
  <c r="M174" i="91"/>
  <c r="Q174" i="91"/>
  <c r="V174" i="91"/>
  <c r="Z174" i="91"/>
  <c r="AD174" i="91"/>
  <c r="AI174" i="91"/>
  <c r="AM174" i="91"/>
  <c r="AQ174" i="91"/>
  <c r="J176" i="91"/>
  <c r="N176" i="91"/>
  <c r="R176" i="91"/>
  <c r="W176" i="91"/>
  <c r="AA176" i="91"/>
  <c r="AE176" i="91"/>
  <c r="AJ176" i="91"/>
  <c r="AN176" i="91"/>
  <c r="J177" i="91"/>
  <c r="W177" i="91"/>
  <c r="AA177" i="91"/>
  <c r="AN177" i="91"/>
  <c r="J178" i="91"/>
  <c r="N178" i="91"/>
  <c r="R178" i="91"/>
  <c r="W178" i="91"/>
  <c r="AA178" i="91"/>
  <c r="AE178" i="91"/>
  <c r="AJ178" i="91"/>
  <c r="AN178" i="91"/>
  <c r="J179" i="91"/>
  <c r="N179" i="91"/>
  <c r="R179" i="91"/>
  <c r="W179" i="91"/>
  <c r="AA179" i="91"/>
  <c r="AE179" i="91"/>
  <c r="AJ179" i="91"/>
  <c r="AN179" i="91"/>
  <c r="J180" i="91"/>
  <c r="N180" i="91"/>
  <c r="R180" i="91"/>
  <c r="W180" i="91"/>
  <c r="AA180" i="91"/>
  <c r="AE180" i="91"/>
  <c r="AJ180" i="91"/>
  <c r="AN180" i="91"/>
  <c r="K182" i="91"/>
  <c r="O182" i="91"/>
  <c r="S182" i="91"/>
  <c r="X182" i="91"/>
  <c r="AB182" i="91"/>
  <c r="AF182" i="91"/>
  <c r="AK182" i="91"/>
  <c r="AO182" i="91"/>
  <c r="AS182" i="91"/>
  <c r="K183" i="91"/>
  <c r="O183" i="91"/>
  <c r="S183" i="91"/>
  <c r="X183" i="91"/>
  <c r="AB183" i="91"/>
  <c r="AF183" i="91"/>
  <c r="AK183" i="91"/>
  <c r="AO183" i="91"/>
  <c r="AS183" i="91"/>
  <c r="K184" i="91"/>
  <c r="O184" i="91"/>
  <c r="S184" i="91"/>
  <c r="X184" i="91"/>
  <c r="AB184" i="91"/>
  <c r="AF184" i="91"/>
  <c r="AK184" i="91"/>
  <c r="AO184" i="91"/>
  <c r="AS184" i="91"/>
  <c r="K185" i="91"/>
  <c r="O185" i="91"/>
  <c r="AB185" i="91"/>
  <c r="AF185" i="91"/>
  <c r="AS185" i="91"/>
  <c r="K186" i="91"/>
  <c r="T186" i="91" s="1"/>
  <c r="O186" i="91"/>
  <c r="S186" i="91"/>
  <c r="X186" i="91"/>
  <c r="AB186" i="91"/>
  <c r="AF186" i="91"/>
  <c r="AK186" i="91"/>
  <c r="AO186" i="91"/>
  <c r="AS186" i="91"/>
  <c r="AU186" i="91" s="1"/>
  <c r="H188" i="91"/>
  <c r="L188" i="91"/>
  <c r="P188" i="91"/>
  <c r="U188" i="91"/>
  <c r="Y188" i="91"/>
  <c r="AC188" i="91"/>
  <c r="AH188" i="91"/>
  <c r="AL188" i="91"/>
  <c r="AP188" i="91"/>
  <c r="H189" i="91"/>
  <c r="L189" i="91"/>
  <c r="P189" i="91"/>
  <c r="U189" i="91"/>
  <c r="Y189" i="91"/>
  <c r="AC189" i="91"/>
  <c r="AH189" i="91"/>
  <c r="AT189" i="91" s="1"/>
  <c r="AL189" i="91"/>
  <c r="AP189" i="91"/>
  <c r="H190" i="91"/>
  <c r="L190" i="91"/>
  <c r="P190" i="91"/>
  <c r="U190" i="91"/>
  <c r="Y190" i="91"/>
  <c r="AC190" i="91"/>
  <c r="AH190" i="91"/>
  <c r="AL190" i="91"/>
  <c r="AP190" i="91"/>
  <c r="H191" i="91"/>
  <c r="L191" i="91"/>
  <c r="P191" i="91"/>
  <c r="U191" i="91"/>
  <c r="Y191" i="91"/>
  <c r="AC191" i="91"/>
  <c r="AH191" i="91"/>
  <c r="AL191" i="91"/>
  <c r="AP191" i="91"/>
  <c r="H192" i="91"/>
  <c r="L192" i="91"/>
  <c r="P192" i="91"/>
  <c r="U192" i="91"/>
  <c r="Y192" i="91"/>
  <c r="AC192" i="91"/>
  <c r="AH192" i="91"/>
  <c r="AL192" i="91"/>
  <c r="AP192" i="91"/>
  <c r="I194" i="91"/>
  <c r="M194" i="91"/>
  <c r="Q194" i="91"/>
  <c r="V194" i="91"/>
  <c r="Z194" i="91"/>
  <c r="AD194" i="91"/>
  <c r="AI194" i="91"/>
  <c r="AM194" i="91"/>
  <c r="AQ194" i="91"/>
  <c r="I195" i="91"/>
  <c r="M195" i="91"/>
  <c r="Q195" i="91"/>
  <c r="V195" i="91"/>
  <c r="Z195" i="91"/>
  <c r="AD195" i="91"/>
  <c r="AI195" i="91"/>
  <c r="AM195" i="91"/>
  <c r="AQ195" i="91"/>
  <c r="I196" i="91"/>
  <c r="M196" i="91"/>
  <c r="Q196" i="91"/>
  <c r="V196" i="91"/>
  <c r="Z196" i="91"/>
  <c r="AD196" i="91"/>
  <c r="AI196" i="91"/>
  <c r="AM196" i="91"/>
  <c r="AQ196" i="91"/>
  <c r="Q197" i="91"/>
  <c r="V197" i="91"/>
  <c r="AI197" i="91"/>
  <c r="AM197" i="91"/>
  <c r="I198" i="91"/>
  <c r="M198" i="91"/>
  <c r="Q198" i="91"/>
  <c r="V198" i="91"/>
  <c r="Z198" i="91"/>
  <c r="AD198" i="91"/>
  <c r="AI198" i="91"/>
  <c r="AT198" i="91" s="1"/>
  <c r="AM198" i="91"/>
  <c r="AQ198" i="91"/>
  <c r="K110" i="92"/>
  <c r="O110" i="92"/>
  <c r="S110" i="92"/>
  <c r="X110" i="92"/>
  <c r="AB110" i="92"/>
  <c r="AF110" i="92"/>
  <c r="AK110" i="92"/>
  <c r="AO110" i="92"/>
  <c r="AS110" i="92"/>
  <c r="X111" i="92"/>
  <c r="AB111" i="92"/>
  <c r="AF111" i="92"/>
  <c r="AL111" i="92"/>
  <c r="AR111" i="92"/>
  <c r="AQ115" i="92"/>
  <c r="AM115" i="92"/>
  <c r="AI115" i="92"/>
  <c r="AD115" i="92"/>
  <c r="Z115" i="92"/>
  <c r="V115" i="92"/>
  <c r="Q115" i="92"/>
  <c r="M115" i="92"/>
  <c r="I115" i="92"/>
  <c r="AP115" i="92"/>
  <c r="AL115" i="92"/>
  <c r="AH115" i="92"/>
  <c r="AC115" i="92"/>
  <c r="Y115" i="92"/>
  <c r="U115" i="92"/>
  <c r="P115" i="92"/>
  <c r="L115" i="92"/>
  <c r="H115" i="92"/>
  <c r="N115" i="92"/>
  <c r="W115" i="92"/>
  <c r="AE115" i="92"/>
  <c r="AN115" i="92"/>
  <c r="AR117" i="92"/>
  <c r="AQ117" i="92"/>
  <c r="AM117" i="92"/>
  <c r="AI117" i="92"/>
  <c r="AD117" i="92"/>
  <c r="Z117" i="92"/>
  <c r="V117" i="92"/>
  <c r="Q117" i="92"/>
  <c r="M117" i="92"/>
  <c r="I117" i="92"/>
  <c r="AP117" i="92"/>
  <c r="AL117" i="92"/>
  <c r="AH117" i="92"/>
  <c r="AC117" i="92"/>
  <c r="Y117" i="92"/>
  <c r="U117" i="92"/>
  <c r="P117" i="92"/>
  <c r="L117" i="92"/>
  <c r="H117" i="92"/>
  <c r="N117" i="92"/>
  <c r="W117" i="92"/>
  <c r="AE117" i="92"/>
  <c r="AN117" i="92"/>
  <c r="J148" i="91"/>
  <c r="N148" i="91"/>
  <c r="R148" i="91"/>
  <c r="W148" i="91"/>
  <c r="AA148" i="91"/>
  <c r="AE148" i="91"/>
  <c r="AJ148" i="91"/>
  <c r="AN148" i="91"/>
  <c r="J149" i="91"/>
  <c r="N149" i="91"/>
  <c r="R149" i="91"/>
  <c r="W149" i="91"/>
  <c r="AA149" i="91"/>
  <c r="AE149" i="91"/>
  <c r="AJ149" i="91"/>
  <c r="AN149" i="91"/>
  <c r="J157" i="91"/>
  <c r="N157" i="91"/>
  <c r="R157" i="91"/>
  <c r="W157" i="91"/>
  <c r="AA157" i="91"/>
  <c r="AE157" i="91"/>
  <c r="AJ157" i="91"/>
  <c r="AN157" i="91"/>
  <c r="J158" i="91"/>
  <c r="N158" i="91"/>
  <c r="R158" i="91"/>
  <c r="W158" i="91"/>
  <c r="AA158" i="91"/>
  <c r="AE158" i="91"/>
  <c r="AJ158" i="91"/>
  <c r="AN158" i="91"/>
  <c r="J159" i="91"/>
  <c r="N159" i="91"/>
  <c r="R159" i="91"/>
  <c r="W159" i="91"/>
  <c r="AA159" i="91"/>
  <c r="AE159" i="91"/>
  <c r="AJ159" i="91"/>
  <c r="AN159" i="91"/>
  <c r="J160" i="91"/>
  <c r="N160" i="91"/>
  <c r="R160" i="91"/>
  <c r="W160" i="91"/>
  <c r="AA160" i="91"/>
  <c r="AE160" i="91"/>
  <c r="AJ160" i="91"/>
  <c r="AN160" i="91"/>
  <c r="J161" i="91"/>
  <c r="N161" i="91"/>
  <c r="R161" i="91"/>
  <c r="W161" i="91"/>
  <c r="AA161" i="91"/>
  <c r="AE161" i="91"/>
  <c r="AJ161" i="91"/>
  <c r="AN161" i="91"/>
  <c r="J170" i="91"/>
  <c r="N170" i="91"/>
  <c r="R170" i="91"/>
  <c r="W170" i="91"/>
  <c r="AA170" i="91"/>
  <c r="AE170" i="91"/>
  <c r="AJ170" i="91"/>
  <c r="AN170" i="91"/>
  <c r="J171" i="91"/>
  <c r="N171" i="91"/>
  <c r="R171" i="91"/>
  <c r="W171" i="91"/>
  <c r="AA171" i="91"/>
  <c r="AE171" i="91"/>
  <c r="AJ171" i="91"/>
  <c r="AN171" i="91"/>
  <c r="J172" i="91"/>
  <c r="N172" i="91"/>
  <c r="R172" i="91"/>
  <c r="W172" i="91"/>
  <c r="AA172" i="91"/>
  <c r="AE172" i="91"/>
  <c r="AJ172" i="91"/>
  <c r="AN172" i="91"/>
  <c r="J173" i="91"/>
  <c r="N173" i="91"/>
  <c r="R173" i="91"/>
  <c r="W173" i="91"/>
  <c r="AG173" i="91" s="1"/>
  <c r="AA173" i="91"/>
  <c r="AE173" i="91"/>
  <c r="AJ173" i="91"/>
  <c r="AN173" i="91"/>
  <c r="J174" i="91"/>
  <c r="N174" i="91"/>
  <c r="R174" i="91"/>
  <c r="W174" i="91"/>
  <c r="AA174" i="91"/>
  <c r="AE174" i="91"/>
  <c r="AJ174" i="91"/>
  <c r="AN174" i="91"/>
  <c r="AH182" i="91"/>
  <c r="AL182" i="91"/>
  <c r="Y183" i="91"/>
  <c r="AC183" i="91"/>
  <c r="AH183" i="91"/>
  <c r="AL183" i="91"/>
  <c r="L184" i="91"/>
  <c r="P184" i="91"/>
  <c r="U184" i="91"/>
  <c r="Y184" i="91"/>
  <c r="AC184" i="91"/>
  <c r="AH184" i="91"/>
  <c r="AL184" i="91"/>
  <c r="H185" i="91"/>
  <c r="U185" i="91"/>
  <c r="Y185" i="91"/>
  <c r="AL185" i="91"/>
  <c r="H186" i="91"/>
  <c r="L186" i="91"/>
  <c r="P186" i="91"/>
  <c r="U186" i="91"/>
  <c r="Y186" i="91"/>
  <c r="AC186" i="91"/>
  <c r="AH186" i="91"/>
  <c r="AT186" i="91" s="1"/>
  <c r="AL186" i="91"/>
  <c r="I188" i="91"/>
  <c r="M188" i="91"/>
  <c r="Q188" i="91"/>
  <c r="V188" i="91"/>
  <c r="Z188" i="91"/>
  <c r="AD188" i="91"/>
  <c r="AI188" i="91"/>
  <c r="AM188" i="91"/>
  <c r="I189" i="91"/>
  <c r="M189" i="91"/>
  <c r="Q189" i="91"/>
  <c r="V189" i="91"/>
  <c r="Z189" i="91"/>
  <c r="AD189" i="91"/>
  <c r="AI189" i="91"/>
  <c r="AM189" i="91"/>
  <c r="I190" i="91"/>
  <c r="M190" i="91"/>
  <c r="Q190" i="91"/>
  <c r="V190" i="91"/>
  <c r="Z190" i="91"/>
  <c r="AD190" i="91"/>
  <c r="AI190" i="91"/>
  <c r="AT190" i="91" s="1"/>
  <c r="AM190" i="91"/>
  <c r="I191" i="91"/>
  <c r="M191" i="91"/>
  <c r="Q191" i="91"/>
  <c r="V191" i="91"/>
  <c r="Z191" i="91"/>
  <c r="AD191" i="91"/>
  <c r="AI191" i="91"/>
  <c r="AM191" i="91"/>
  <c r="I192" i="91"/>
  <c r="M192" i="91"/>
  <c r="Q192" i="91"/>
  <c r="V192" i="91"/>
  <c r="Z192" i="91"/>
  <c r="AD192" i="91"/>
  <c r="AI192" i="91"/>
  <c r="AM192" i="91"/>
  <c r="J194" i="91"/>
  <c r="N194" i="91"/>
  <c r="R194" i="91"/>
  <c r="W194" i="91"/>
  <c r="AA194" i="91"/>
  <c r="AE194" i="91"/>
  <c r="AJ194" i="91"/>
  <c r="AN194" i="91"/>
  <c r="J195" i="91"/>
  <c r="N195" i="91"/>
  <c r="R195" i="91"/>
  <c r="W195" i="91"/>
  <c r="AA195" i="91"/>
  <c r="AE195" i="91"/>
  <c r="AJ195" i="91"/>
  <c r="AN195" i="91"/>
  <c r="J196" i="91"/>
  <c r="N196" i="91"/>
  <c r="R196" i="91"/>
  <c r="W196" i="91"/>
  <c r="AA196" i="91"/>
  <c r="AE196" i="91"/>
  <c r="AJ196" i="91"/>
  <c r="AN196" i="91"/>
  <c r="J197" i="91"/>
  <c r="W197" i="91"/>
  <c r="AA197" i="91"/>
  <c r="AN197" i="91"/>
  <c r="J198" i="91"/>
  <c r="N198" i="91"/>
  <c r="R198" i="91"/>
  <c r="W198" i="91"/>
  <c r="AA198" i="91"/>
  <c r="AE198" i="91"/>
  <c r="AJ198" i="91"/>
  <c r="AN198" i="91"/>
  <c r="H110" i="92"/>
  <c r="L110" i="92"/>
  <c r="P110" i="92"/>
  <c r="U110" i="92"/>
  <c r="Y110" i="92"/>
  <c r="AC110" i="92"/>
  <c r="AH110" i="92"/>
  <c r="AL110" i="92"/>
  <c r="H111" i="92"/>
  <c r="L111" i="92"/>
  <c r="P111" i="92"/>
  <c r="U111" i="92"/>
  <c r="Y111" i="92"/>
  <c r="AC111" i="92"/>
  <c r="AH111" i="92"/>
  <c r="AM111" i="92"/>
  <c r="I112" i="92"/>
  <c r="Q112" i="92"/>
  <c r="Z112" i="92"/>
  <c r="AI112" i="92"/>
  <c r="AQ112" i="92"/>
  <c r="O115" i="92"/>
  <c r="X115" i="92"/>
  <c r="AF115" i="92"/>
  <c r="AO115" i="92"/>
  <c r="K116" i="92"/>
  <c r="S116" i="92"/>
  <c r="AB116" i="92"/>
  <c r="AK116" i="92"/>
  <c r="AS116" i="92"/>
  <c r="O117" i="92"/>
  <c r="X117" i="92"/>
  <c r="AF117" i="92"/>
  <c r="AO117" i="92"/>
  <c r="O118" i="92"/>
  <c r="S118" i="92"/>
  <c r="X118" i="92"/>
  <c r="AB118" i="92"/>
  <c r="AF118" i="92"/>
  <c r="AK118" i="92"/>
  <c r="AO118" i="92"/>
  <c r="AS118" i="92"/>
  <c r="F131" i="92"/>
  <c r="K132" i="92"/>
  <c r="O132" i="92"/>
  <c r="S132" i="92"/>
  <c r="X132" i="92"/>
  <c r="AB132" i="92"/>
  <c r="AF132" i="92"/>
  <c r="AK132" i="92"/>
  <c r="AO132" i="92"/>
  <c r="AS132" i="92"/>
  <c r="K133" i="92"/>
  <c r="O133" i="92"/>
  <c r="S133" i="92"/>
  <c r="X133" i="92"/>
  <c r="AB133" i="92"/>
  <c r="AF133" i="92"/>
  <c r="AK133" i="92"/>
  <c r="AO133" i="92"/>
  <c r="AS133" i="92"/>
  <c r="K134" i="92"/>
  <c r="O134" i="92"/>
  <c r="S134" i="92"/>
  <c r="X134" i="92"/>
  <c r="AB134" i="92"/>
  <c r="AF134" i="92"/>
  <c r="AK134" i="92"/>
  <c r="AO134" i="92"/>
  <c r="AS134" i="92"/>
  <c r="K135" i="92"/>
  <c r="O135" i="92"/>
  <c r="S135" i="92"/>
  <c r="X135" i="92"/>
  <c r="AB135" i="92"/>
  <c r="AF135" i="92"/>
  <c r="AK135" i="92"/>
  <c r="AO135" i="92"/>
  <c r="AS135" i="92"/>
  <c r="K136" i="92"/>
  <c r="O136" i="92"/>
  <c r="S136" i="92"/>
  <c r="X136" i="92"/>
  <c r="AB136" i="92"/>
  <c r="AF136" i="92"/>
  <c r="AK136" i="92"/>
  <c r="AO136" i="92"/>
  <c r="AS136" i="92"/>
  <c r="J140" i="92"/>
  <c r="N140" i="92"/>
  <c r="R140" i="92"/>
  <c r="W140" i="92"/>
  <c r="AA140" i="92"/>
  <c r="AE140" i="92"/>
  <c r="AJ140" i="92"/>
  <c r="AN140" i="92"/>
  <c r="AR140" i="92"/>
  <c r="J141" i="92"/>
  <c r="N141" i="92"/>
  <c r="R141" i="92"/>
  <c r="W141" i="92"/>
  <c r="AA141" i="92"/>
  <c r="AE141" i="92"/>
  <c r="AJ141" i="92"/>
  <c r="AN141" i="92"/>
  <c r="AR141" i="92"/>
  <c r="J142" i="92"/>
  <c r="N142" i="92"/>
  <c r="R142" i="92"/>
  <c r="W142" i="92"/>
  <c r="AA142" i="92"/>
  <c r="AE142" i="92"/>
  <c r="AJ142" i="92"/>
  <c r="AN142" i="92"/>
  <c r="AR142" i="92"/>
  <c r="J143" i="92"/>
  <c r="N143" i="92"/>
  <c r="R143" i="92"/>
  <c r="W143" i="92"/>
  <c r="AA143" i="92"/>
  <c r="AE143" i="92"/>
  <c r="AJ143" i="92"/>
  <c r="AN143" i="92"/>
  <c r="AR143" i="92"/>
  <c r="J151" i="92"/>
  <c r="N151" i="92"/>
  <c r="R151" i="92"/>
  <c r="W151" i="92"/>
  <c r="AA151" i="92"/>
  <c r="AE151" i="92"/>
  <c r="AJ151" i="92"/>
  <c r="AN151" i="92"/>
  <c r="AR151" i="92"/>
  <c r="AP152" i="92"/>
  <c r="AU152" i="92" s="1"/>
  <c r="AV152" i="92" s="1"/>
  <c r="AL152" i="92"/>
  <c r="AH152" i="92"/>
  <c r="AC152" i="92"/>
  <c r="Y152" i="92"/>
  <c r="AG152" i="92" s="1"/>
  <c r="U152" i="92"/>
  <c r="P152" i="92"/>
  <c r="L152" i="92"/>
  <c r="H152" i="92"/>
  <c r="AS152" i="92"/>
  <c r="AO152" i="92"/>
  <c r="AK152" i="92"/>
  <c r="AF152" i="92"/>
  <c r="AB152" i="92"/>
  <c r="X152" i="92"/>
  <c r="S152" i="92"/>
  <c r="O152" i="92"/>
  <c r="K152" i="92"/>
  <c r="M152" i="92"/>
  <c r="V152" i="92"/>
  <c r="AD152" i="92"/>
  <c r="AM152" i="92"/>
  <c r="AP154" i="92"/>
  <c r="AL154" i="92"/>
  <c r="AH154" i="92"/>
  <c r="AT154" i="92" s="1"/>
  <c r="AC154" i="92"/>
  <c r="Y154" i="92"/>
  <c r="U154" i="92"/>
  <c r="P154" i="92"/>
  <c r="L154" i="92"/>
  <c r="H154" i="92"/>
  <c r="AS154" i="92"/>
  <c r="AO154" i="92"/>
  <c r="AK154" i="92"/>
  <c r="AF154" i="92"/>
  <c r="AB154" i="92"/>
  <c r="X154" i="92"/>
  <c r="S154" i="92"/>
  <c r="O154" i="92"/>
  <c r="K154" i="92"/>
  <c r="M154" i="92"/>
  <c r="V154" i="92"/>
  <c r="AD154" i="92"/>
  <c r="AM154" i="92"/>
  <c r="H118" i="92"/>
  <c r="L118" i="92"/>
  <c r="P118" i="92"/>
  <c r="U118" i="92"/>
  <c r="Y118" i="92"/>
  <c r="AC118" i="92"/>
  <c r="AH118" i="92"/>
  <c r="AL118" i="92"/>
  <c r="AP118" i="92"/>
  <c r="I121" i="92"/>
  <c r="M121" i="92"/>
  <c r="Q121" i="92"/>
  <c r="V121" i="92"/>
  <c r="Z121" i="92"/>
  <c r="AD121" i="92"/>
  <c r="AI121" i="92"/>
  <c r="AM121" i="92"/>
  <c r="AQ121" i="92"/>
  <c r="I122" i="92"/>
  <c r="M122" i="92"/>
  <c r="Q122" i="92"/>
  <c r="V122" i="92"/>
  <c r="Z122" i="92"/>
  <c r="AD122" i="92"/>
  <c r="AI122" i="92"/>
  <c r="AM122" i="92"/>
  <c r="AQ122" i="92"/>
  <c r="I123" i="92"/>
  <c r="M123" i="92"/>
  <c r="Q123" i="92"/>
  <c r="V123" i="92"/>
  <c r="Z123" i="92"/>
  <c r="AD123" i="92"/>
  <c r="AI123" i="92"/>
  <c r="AM123" i="92"/>
  <c r="AQ123" i="92"/>
  <c r="I124" i="92"/>
  <c r="M124" i="92"/>
  <c r="Q124" i="92"/>
  <c r="V124" i="92"/>
  <c r="Z124" i="92"/>
  <c r="AD124" i="92"/>
  <c r="AI124" i="92"/>
  <c r="AM124" i="92"/>
  <c r="AQ124" i="92"/>
  <c r="J126" i="92"/>
  <c r="N126" i="92"/>
  <c r="R126" i="92"/>
  <c r="W126" i="92"/>
  <c r="AA126" i="92"/>
  <c r="AE126" i="92"/>
  <c r="AJ126" i="92"/>
  <c r="AN126" i="92"/>
  <c r="AR126" i="92"/>
  <c r="J127" i="92"/>
  <c r="N127" i="92"/>
  <c r="R127" i="92"/>
  <c r="W127" i="92"/>
  <c r="AA127" i="92"/>
  <c r="AE127" i="92"/>
  <c r="AJ127" i="92"/>
  <c r="AN127" i="92"/>
  <c r="AR127" i="92"/>
  <c r="J128" i="92"/>
  <c r="N128" i="92"/>
  <c r="R128" i="92"/>
  <c r="W128" i="92"/>
  <c r="AA128" i="92"/>
  <c r="AE128" i="92"/>
  <c r="AJ128" i="92"/>
  <c r="AN128" i="92"/>
  <c r="AR128" i="92"/>
  <c r="J129" i="92"/>
  <c r="N129" i="92"/>
  <c r="R129" i="92"/>
  <c r="W129" i="92"/>
  <c r="AA129" i="92"/>
  <c r="AE129" i="92"/>
  <c r="AJ129" i="92"/>
  <c r="AN129" i="92"/>
  <c r="AR129" i="92"/>
  <c r="J130" i="92"/>
  <c r="N130" i="92"/>
  <c r="R130" i="92"/>
  <c r="W130" i="92"/>
  <c r="AA130" i="92"/>
  <c r="AE130" i="92"/>
  <c r="AJ130" i="92"/>
  <c r="AN130" i="92"/>
  <c r="AR130" i="92"/>
  <c r="H132" i="92"/>
  <c r="L132" i="92"/>
  <c r="P132" i="92"/>
  <c r="U132" i="92"/>
  <c r="Y132" i="92"/>
  <c r="AC132" i="92"/>
  <c r="AH132" i="92"/>
  <c r="AL132" i="92"/>
  <c r="AP132" i="92"/>
  <c r="H133" i="92"/>
  <c r="L133" i="92"/>
  <c r="P133" i="92"/>
  <c r="U133" i="92"/>
  <c r="Y133" i="92"/>
  <c r="AC133" i="92"/>
  <c r="AH133" i="92"/>
  <c r="AL133" i="92"/>
  <c r="AP133" i="92"/>
  <c r="H134" i="92"/>
  <c r="L134" i="92"/>
  <c r="P134" i="92"/>
  <c r="U134" i="92"/>
  <c r="Y134" i="92"/>
  <c r="AC134" i="92"/>
  <c r="AH134" i="92"/>
  <c r="AL134" i="92"/>
  <c r="AP134" i="92"/>
  <c r="H135" i="92"/>
  <c r="L135" i="92"/>
  <c r="P135" i="92"/>
  <c r="U135" i="92"/>
  <c r="U131" i="92" s="1"/>
  <c r="Y135" i="92"/>
  <c r="AC135" i="92"/>
  <c r="AH135" i="92"/>
  <c r="AL135" i="92"/>
  <c r="AP135" i="92"/>
  <c r="H136" i="92"/>
  <c r="L136" i="92"/>
  <c r="P136" i="92"/>
  <c r="U136" i="92"/>
  <c r="Y136" i="92"/>
  <c r="AC136" i="92"/>
  <c r="AH136" i="92"/>
  <c r="AL136" i="92"/>
  <c r="AP136" i="92"/>
  <c r="K140" i="92"/>
  <c r="O140" i="92"/>
  <c r="S140" i="92"/>
  <c r="X140" i="92"/>
  <c r="AB140" i="92"/>
  <c r="AF140" i="92"/>
  <c r="AK140" i="92"/>
  <c r="AO140" i="92"/>
  <c r="AS140" i="92"/>
  <c r="K141" i="92"/>
  <c r="O141" i="92"/>
  <c r="S141" i="92"/>
  <c r="X141" i="92"/>
  <c r="AB141" i="92"/>
  <c r="AF141" i="92"/>
  <c r="AK141" i="92"/>
  <c r="AO141" i="92"/>
  <c r="AS141" i="92"/>
  <c r="K142" i="92"/>
  <c r="O142" i="92"/>
  <c r="S142" i="92"/>
  <c r="X142" i="92"/>
  <c r="AB142" i="92"/>
  <c r="AF142" i="92"/>
  <c r="AK142" i="92"/>
  <c r="AO142" i="92"/>
  <c r="AS142" i="92"/>
  <c r="K143" i="92"/>
  <c r="O143" i="92"/>
  <c r="S143" i="92"/>
  <c r="X143" i="92"/>
  <c r="AB143" i="92"/>
  <c r="AF143" i="92"/>
  <c r="AK143" i="92"/>
  <c r="AO143" i="92"/>
  <c r="AS143" i="92"/>
  <c r="J145" i="92"/>
  <c r="N145" i="92"/>
  <c r="R145" i="92"/>
  <c r="W145" i="92"/>
  <c r="AA145" i="92"/>
  <c r="AE145" i="92"/>
  <c r="AJ145" i="92"/>
  <c r="AN145" i="92"/>
  <c r="AR145" i="92"/>
  <c r="J146" i="92"/>
  <c r="N146" i="92"/>
  <c r="R146" i="92"/>
  <c r="W146" i="92"/>
  <c r="AA146" i="92"/>
  <c r="AE146" i="92"/>
  <c r="AJ146" i="92"/>
  <c r="AN146" i="92"/>
  <c r="AR146" i="92"/>
  <c r="J147" i="92"/>
  <c r="N147" i="92"/>
  <c r="R147" i="92"/>
  <c r="W147" i="92"/>
  <c r="AA147" i="92"/>
  <c r="AE147" i="92"/>
  <c r="AJ147" i="92"/>
  <c r="AN147" i="92"/>
  <c r="AR147" i="92"/>
  <c r="J148" i="92"/>
  <c r="N148" i="92"/>
  <c r="R148" i="92"/>
  <c r="W148" i="92"/>
  <c r="AA148" i="92"/>
  <c r="AE148" i="92"/>
  <c r="AJ148" i="92"/>
  <c r="AN148" i="92"/>
  <c r="AR148" i="92"/>
  <c r="J149" i="92"/>
  <c r="N149" i="92"/>
  <c r="AA149" i="92"/>
  <c r="AE149" i="92"/>
  <c r="AR149" i="92"/>
  <c r="K151" i="92"/>
  <c r="O151" i="92"/>
  <c r="S151" i="92"/>
  <c r="X151" i="92"/>
  <c r="AG151" i="92" s="1"/>
  <c r="AB151" i="92"/>
  <c r="AF151" i="92"/>
  <c r="AK151" i="92"/>
  <c r="AO151" i="92"/>
  <c r="AS151" i="92"/>
  <c r="N152" i="92"/>
  <c r="W152" i="92"/>
  <c r="AE152" i="92"/>
  <c r="AN152" i="92"/>
  <c r="N154" i="92"/>
  <c r="W154" i="92"/>
  <c r="AE154" i="92"/>
  <c r="AN154" i="92"/>
  <c r="J155" i="92"/>
  <c r="R155" i="92"/>
  <c r="AA155" i="92"/>
  <c r="AJ155" i="92"/>
  <c r="AQ157" i="92"/>
  <c r="AM157" i="92"/>
  <c r="AI157" i="92"/>
  <c r="AD157" i="92"/>
  <c r="Z157" i="92"/>
  <c r="V157" i="92"/>
  <c r="Q157" i="92"/>
  <c r="M157" i="92"/>
  <c r="I157" i="92"/>
  <c r="AP157" i="92"/>
  <c r="AL157" i="92"/>
  <c r="AH157" i="92"/>
  <c r="AC157" i="92"/>
  <c r="Y157" i="92"/>
  <c r="U157" i="92"/>
  <c r="P157" i="92"/>
  <c r="L157" i="92"/>
  <c r="H157" i="92"/>
  <c r="N157" i="92"/>
  <c r="W157" i="92"/>
  <c r="AE157" i="92"/>
  <c r="AN157" i="92"/>
  <c r="J158" i="92"/>
  <c r="R158" i="92"/>
  <c r="AA158" i="92"/>
  <c r="AJ158" i="92"/>
  <c r="AR158" i="92"/>
  <c r="AQ159" i="92"/>
  <c r="AM159" i="92"/>
  <c r="AI159" i="92"/>
  <c r="AD159" i="92"/>
  <c r="Z159" i="92"/>
  <c r="V159" i="92"/>
  <c r="Q159" i="92"/>
  <c r="M159" i="92"/>
  <c r="I159" i="92"/>
  <c r="AP159" i="92"/>
  <c r="AL159" i="92"/>
  <c r="AH159" i="92"/>
  <c r="AC159" i="92"/>
  <c r="Y159" i="92"/>
  <c r="U159" i="92"/>
  <c r="P159" i="92"/>
  <c r="L159" i="92"/>
  <c r="H159" i="92"/>
  <c r="N159" i="92"/>
  <c r="W159" i="92"/>
  <c r="AE159" i="92"/>
  <c r="AN159" i="92"/>
  <c r="J160" i="92"/>
  <c r="R160" i="92"/>
  <c r="AF160" i="92"/>
  <c r="I118" i="92"/>
  <c r="M118" i="92"/>
  <c r="Q118" i="92"/>
  <c r="V118" i="92"/>
  <c r="Z118" i="92"/>
  <c r="AD118" i="92"/>
  <c r="AI118" i="92"/>
  <c r="AM118" i="92"/>
  <c r="AQ118" i="92"/>
  <c r="J121" i="92"/>
  <c r="N121" i="92"/>
  <c r="R121" i="92"/>
  <c r="W121" i="92"/>
  <c r="AA121" i="92"/>
  <c r="AE121" i="92"/>
  <c r="AJ121" i="92"/>
  <c r="AN121" i="92"/>
  <c r="J122" i="92"/>
  <c r="N122" i="92"/>
  <c r="R122" i="92"/>
  <c r="W122" i="92"/>
  <c r="AA122" i="92"/>
  <c r="AE122" i="92"/>
  <c r="AJ122" i="92"/>
  <c r="AN122" i="92"/>
  <c r="J123" i="92"/>
  <c r="N123" i="92"/>
  <c r="R123" i="92"/>
  <c r="W123" i="92"/>
  <c r="AA123" i="92"/>
  <c r="AE123" i="92"/>
  <c r="AJ123" i="92"/>
  <c r="AN123" i="92"/>
  <c r="J124" i="92"/>
  <c r="N124" i="92"/>
  <c r="R124" i="92"/>
  <c r="W124" i="92"/>
  <c r="AA124" i="92"/>
  <c r="AE124" i="92"/>
  <c r="AJ124" i="92"/>
  <c r="AN124" i="92"/>
  <c r="K126" i="92"/>
  <c r="O126" i="92"/>
  <c r="S126" i="92"/>
  <c r="X126" i="92"/>
  <c r="AB126" i="92"/>
  <c r="AF126" i="92"/>
  <c r="AK126" i="92"/>
  <c r="AO126" i="92"/>
  <c r="K127" i="92"/>
  <c r="O127" i="92"/>
  <c r="S127" i="92"/>
  <c r="X127" i="92"/>
  <c r="AB127" i="92"/>
  <c r="AF127" i="92"/>
  <c r="AK127" i="92"/>
  <c r="AO127" i="92"/>
  <c r="K128" i="92"/>
  <c r="O128" i="92"/>
  <c r="S128" i="92"/>
  <c r="X128" i="92"/>
  <c r="AB128" i="92"/>
  <c r="AF128" i="92"/>
  <c r="AK128" i="92"/>
  <c r="AO128" i="92"/>
  <c r="K129" i="92"/>
  <c r="O129" i="92"/>
  <c r="S129" i="92"/>
  <c r="X129" i="92"/>
  <c r="AB129" i="92"/>
  <c r="AF129" i="92"/>
  <c r="AK129" i="92"/>
  <c r="AO129" i="92"/>
  <c r="K130" i="92"/>
  <c r="O130" i="92"/>
  <c r="S130" i="92"/>
  <c r="X130" i="92"/>
  <c r="AB130" i="92"/>
  <c r="AF130" i="92"/>
  <c r="AK130" i="92"/>
  <c r="AO130" i="92"/>
  <c r="I132" i="92"/>
  <c r="M132" i="92"/>
  <c r="Q132" i="92"/>
  <c r="V132" i="92"/>
  <c r="Z132" i="92"/>
  <c r="AD132" i="92"/>
  <c r="AI132" i="92"/>
  <c r="AM132" i="92"/>
  <c r="AQ132" i="92"/>
  <c r="I133" i="92"/>
  <c r="M133" i="92"/>
  <c r="Q133" i="92"/>
  <c r="V133" i="92"/>
  <c r="Z133" i="92"/>
  <c r="AD133" i="92"/>
  <c r="AI133" i="92"/>
  <c r="AM133" i="92"/>
  <c r="AQ133" i="92"/>
  <c r="I134" i="92"/>
  <c r="M134" i="92"/>
  <c r="Q134" i="92"/>
  <c r="V134" i="92"/>
  <c r="Z134" i="92"/>
  <c r="AD134" i="92"/>
  <c r="AI134" i="92"/>
  <c r="AM134" i="92"/>
  <c r="AQ134" i="92"/>
  <c r="I135" i="92"/>
  <c r="M135" i="92"/>
  <c r="Q135" i="92"/>
  <c r="V135" i="92"/>
  <c r="Z135" i="92"/>
  <c r="AD135" i="92"/>
  <c r="AI135" i="92"/>
  <c r="AM135" i="92"/>
  <c r="AQ135" i="92"/>
  <c r="I136" i="92"/>
  <c r="M136" i="92"/>
  <c r="Q136" i="92"/>
  <c r="V136" i="92"/>
  <c r="Z136" i="92"/>
  <c r="AD136" i="92"/>
  <c r="AI136" i="92"/>
  <c r="AM136" i="92"/>
  <c r="AQ136" i="92"/>
  <c r="H140" i="92"/>
  <c r="L140" i="92"/>
  <c r="P140" i="92"/>
  <c r="U140" i="92"/>
  <c r="Y140" i="92"/>
  <c r="AC140" i="92"/>
  <c r="AH140" i="92"/>
  <c r="AL140" i="92"/>
  <c r="AP140" i="92"/>
  <c r="H141" i="92"/>
  <c r="L141" i="92"/>
  <c r="P141" i="92"/>
  <c r="U141" i="92"/>
  <c r="Y141" i="92"/>
  <c r="AC141" i="92"/>
  <c r="AH141" i="92"/>
  <c r="AL141" i="92"/>
  <c r="AP141" i="92"/>
  <c r="H142" i="92"/>
  <c r="L142" i="92"/>
  <c r="P142" i="92"/>
  <c r="U142" i="92"/>
  <c r="Y142" i="92"/>
  <c r="AC142" i="92"/>
  <c r="AH142" i="92"/>
  <c r="AL142" i="92"/>
  <c r="AP142" i="92"/>
  <c r="H143" i="92"/>
  <c r="L143" i="92"/>
  <c r="P143" i="92"/>
  <c r="U143" i="92"/>
  <c r="Y143" i="92"/>
  <c r="AC143" i="92"/>
  <c r="AH143" i="92"/>
  <c r="AL143" i="92"/>
  <c r="AP143" i="92"/>
  <c r="K145" i="92"/>
  <c r="O145" i="92"/>
  <c r="S145" i="92"/>
  <c r="X145" i="92"/>
  <c r="AB145" i="92"/>
  <c r="AF145" i="92"/>
  <c r="AK145" i="92"/>
  <c r="AO145" i="92"/>
  <c r="K146" i="92"/>
  <c r="O146" i="92"/>
  <c r="S146" i="92"/>
  <c r="X146" i="92"/>
  <c r="AB146" i="92"/>
  <c r="AF146" i="92"/>
  <c r="AK146" i="92"/>
  <c r="AO146" i="92"/>
  <c r="K147" i="92"/>
  <c r="O147" i="92"/>
  <c r="S147" i="92"/>
  <c r="X147" i="92"/>
  <c r="AB147" i="92"/>
  <c r="AF147" i="92"/>
  <c r="AK147" i="92"/>
  <c r="AO147" i="92"/>
  <c r="K148" i="92"/>
  <c r="O148" i="92"/>
  <c r="S148" i="92"/>
  <c r="X148" i="92"/>
  <c r="AB148" i="92"/>
  <c r="AF148" i="92"/>
  <c r="AK148" i="92"/>
  <c r="AO148" i="92"/>
  <c r="O149" i="92"/>
  <c r="S149" i="92"/>
  <c r="X149" i="92"/>
  <c r="AF149" i="92"/>
  <c r="AK149" i="92"/>
  <c r="AO149" i="92"/>
  <c r="H151" i="92"/>
  <c r="T151" i="92" s="1"/>
  <c r="L151" i="92"/>
  <c r="P151" i="92"/>
  <c r="U151" i="92"/>
  <c r="Y151" i="92"/>
  <c r="AC151" i="92"/>
  <c r="AH151" i="92"/>
  <c r="AL151" i="92"/>
  <c r="AP151" i="92"/>
  <c r="I152" i="92"/>
  <c r="Q152" i="92"/>
  <c r="Z152" i="92"/>
  <c r="AI152" i="92"/>
  <c r="AT152" i="92" s="1"/>
  <c r="AQ152" i="92"/>
  <c r="AP153" i="92"/>
  <c r="AL153" i="92"/>
  <c r="AH153" i="92"/>
  <c r="AC153" i="92"/>
  <c r="Y153" i="92"/>
  <c r="U153" i="92"/>
  <c r="P153" i="92"/>
  <c r="L153" i="92"/>
  <c r="H153" i="92"/>
  <c r="AS153" i="92"/>
  <c r="AO153" i="92"/>
  <c r="AK153" i="92"/>
  <c r="AF153" i="92"/>
  <c r="AB153" i="92"/>
  <c r="X153" i="92"/>
  <c r="S153" i="92"/>
  <c r="O153" i="92"/>
  <c r="K153" i="92"/>
  <c r="M153" i="92"/>
  <c r="V153" i="92"/>
  <c r="AD153" i="92"/>
  <c r="AM153" i="92"/>
  <c r="I154" i="92"/>
  <c r="T154" i="92" s="1"/>
  <c r="Q154" i="92"/>
  <c r="Z154" i="92"/>
  <c r="AI154" i="92"/>
  <c r="AQ154" i="92"/>
  <c r="AP155" i="92"/>
  <c r="AL155" i="92"/>
  <c r="AH155" i="92"/>
  <c r="AC155" i="92"/>
  <c r="Y155" i="92"/>
  <c r="U155" i="92"/>
  <c r="P155" i="92"/>
  <c r="L155" i="92"/>
  <c r="H155" i="92"/>
  <c r="AS155" i="92"/>
  <c r="AO155" i="92"/>
  <c r="AK155" i="92"/>
  <c r="AF155" i="92"/>
  <c r="AB155" i="92"/>
  <c r="X155" i="92"/>
  <c r="S155" i="92"/>
  <c r="O155" i="92"/>
  <c r="K155" i="92"/>
  <c r="M155" i="92"/>
  <c r="V155" i="92"/>
  <c r="AD155" i="92"/>
  <c r="AM155" i="92"/>
  <c r="O157" i="92"/>
  <c r="X157" i="92"/>
  <c r="AF157" i="92"/>
  <c r="AO157" i="92"/>
  <c r="K158" i="92"/>
  <c r="S158" i="92"/>
  <c r="AB158" i="92"/>
  <c r="AK158" i="92"/>
  <c r="O159" i="92"/>
  <c r="X159" i="92"/>
  <c r="AF159" i="92"/>
  <c r="AO159" i="92"/>
  <c r="K160" i="92"/>
  <c r="S160" i="92"/>
  <c r="J118" i="92"/>
  <c r="N118" i="92"/>
  <c r="R118" i="92"/>
  <c r="W118" i="92"/>
  <c r="AA118" i="92"/>
  <c r="AE118" i="92"/>
  <c r="AJ118" i="92"/>
  <c r="AN118" i="92"/>
  <c r="J132" i="92"/>
  <c r="N132" i="92"/>
  <c r="R132" i="92"/>
  <c r="W132" i="92"/>
  <c r="AA132" i="92"/>
  <c r="AE132" i="92"/>
  <c r="AJ132" i="92"/>
  <c r="AN132" i="92"/>
  <c r="J133" i="92"/>
  <c r="N133" i="92"/>
  <c r="R133" i="92"/>
  <c r="W133" i="92"/>
  <c r="AA133" i="92"/>
  <c r="AE133" i="92"/>
  <c r="AJ133" i="92"/>
  <c r="AN133" i="92"/>
  <c r="J134" i="92"/>
  <c r="N134" i="92"/>
  <c r="R134" i="92"/>
  <c r="W134" i="92"/>
  <c r="AA134" i="92"/>
  <c r="AE134" i="92"/>
  <c r="AJ134" i="92"/>
  <c r="AN134" i="92"/>
  <c r="J135" i="92"/>
  <c r="N135" i="92"/>
  <c r="R135" i="92"/>
  <c r="W135" i="92"/>
  <c r="AA135" i="92"/>
  <c r="AE135" i="92"/>
  <c r="AJ135" i="92"/>
  <c r="AN135" i="92"/>
  <c r="J136" i="92"/>
  <c r="N136" i="92"/>
  <c r="R136" i="92"/>
  <c r="W136" i="92"/>
  <c r="AA136" i="92"/>
  <c r="AE136" i="92"/>
  <c r="AJ136" i="92"/>
  <c r="AN136" i="92"/>
  <c r="V140" i="92"/>
  <c r="Z140" i="92"/>
  <c r="AG140" i="92" s="1"/>
  <c r="AD140" i="92"/>
  <c r="AI140" i="92"/>
  <c r="AM140" i="92"/>
  <c r="M141" i="92"/>
  <c r="Q141" i="92"/>
  <c r="V141" i="92"/>
  <c r="Z141" i="92"/>
  <c r="AD141" i="92"/>
  <c r="AI141" i="92"/>
  <c r="AM141" i="92"/>
  <c r="I142" i="92"/>
  <c r="M142" i="92"/>
  <c r="Q142" i="92"/>
  <c r="V142" i="92"/>
  <c r="Z142" i="92"/>
  <c r="AD142" i="92"/>
  <c r="AI142" i="92"/>
  <c r="AM142" i="92"/>
  <c r="I143" i="92"/>
  <c r="M143" i="92"/>
  <c r="Q143" i="92"/>
  <c r="V143" i="92"/>
  <c r="Z143" i="92"/>
  <c r="AD143" i="92"/>
  <c r="AI143" i="92"/>
  <c r="AM143" i="92"/>
  <c r="I151" i="92"/>
  <c r="M151" i="92"/>
  <c r="Q151" i="92"/>
  <c r="V151" i="92"/>
  <c r="Z151" i="92"/>
  <c r="AD151" i="92"/>
  <c r="AI151" i="92"/>
  <c r="AM151" i="92"/>
  <c r="J152" i="92"/>
  <c r="R152" i="92"/>
  <c r="AA152" i="92"/>
  <c r="AJ152" i="92"/>
  <c r="AR152" i="92"/>
  <c r="J154" i="92"/>
  <c r="R154" i="92"/>
  <c r="AA154" i="92"/>
  <c r="AJ154" i="92"/>
  <c r="AR154" i="92"/>
  <c r="AQ158" i="92"/>
  <c r="AM158" i="92"/>
  <c r="AI158" i="92"/>
  <c r="AD158" i="92"/>
  <c r="Z158" i="92"/>
  <c r="V158" i="92"/>
  <c r="Q158" i="92"/>
  <c r="M158" i="92"/>
  <c r="I158" i="92"/>
  <c r="AP158" i="92"/>
  <c r="AL158" i="92"/>
  <c r="AH158" i="92"/>
  <c r="AC158" i="92"/>
  <c r="Y158" i="92"/>
  <c r="U158" i="92"/>
  <c r="P158" i="92"/>
  <c r="L158" i="92"/>
  <c r="H158" i="92"/>
  <c r="N158" i="92"/>
  <c r="W158" i="92"/>
  <c r="AE158" i="92"/>
  <c r="AN158" i="92"/>
  <c r="AR160" i="92"/>
  <c r="AN160" i="92"/>
  <c r="AJ160" i="92"/>
  <c r="AE160" i="92"/>
  <c r="AA160" i="92"/>
  <c r="W160" i="92"/>
  <c r="AQ160" i="92"/>
  <c r="AM160" i="92"/>
  <c r="AI160" i="92"/>
  <c r="AD160" i="92"/>
  <c r="Z160" i="92"/>
  <c r="V160" i="92"/>
  <c r="Q160" i="92"/>
  <c r="M160" i="92"/>
  <c r="I160" i="92"/>
  <c r="AP160" i="92"/>
  <c r="AL160" i="92"/>
  <c r="AH160" i="92"/>
  <c r="AC160" i="92"/>
  <c r="Y160" i="92"/>
  <c r="U160" i="92"/>
  <c r="P160" i="92"/>
  <c r="L160" i="92"/>
  <c r="H160" i="92"/>
  <c r="N160" i="92"/>
  <c r="X160" i="92"/>
  <c r="AO160" i="92"/>
  <c r="H161" i="92"/>
  <c r="L161" i="92"/>
  <c r="P161" i="92"/>
  <c r="U161" i="92"/>
  <c r="Y161" i="92"/>
  <c r="AC161" i="92"/>
  <c r="AH161" i="92"/>
  <c r="AL161" i="92"/>
  <c r="AP161" i="92"/>
  <c r="I163" i="92"/>
  <c r="M163" i="92"/>
  <c r="Q163" i="92"/>
  <c r="V163" i="92"/>
  <c r="Z163" i="92"/>
  <c r="AD163" i="92"/>
  <c r="AI163" i="92"/>
  <c r="AM163" i="92"/>
  <c r="AQ163" i="92"/>
  <c r="I164" i="92"/>
  <c r="M164" i="92"/>
  <c r="Q164" i="92"/>
  <c r="V164" i="92"/>
  <c r="Z164" i="92"/>
  <c r="AD164" i="92"/>
  <c r="AI164" i="92"/>
  <c r="AM164" i="92"/>
  <c r="AQ164" i="92"/>
  <c r="I165" i="92"/>
  <c r="M165" i="92"/>
  <c r="Q165" i="92"/>
  <c r="V165" i="92"/>
  <c r="Z165" i="92"/>
  <c r="AD165" i="92"/>
  <c r="AI165" i="92"/>
  <c r="AM165" i="92"/>
  <c r="AQ165" i="92"/>
  <c r="I166" i="92"/>
  <c r="M166" i="92"/>
  <c r="Q166" i="92"/>
  <c r="V166" i="92"/>
  <c r="Z166" i="92"/>
  <c r="AD166" i="92"/>
  <c r="AI166" i="92"/>
  <c r="AM166" i="92"/>
  <c r="AQ166" i="92"/>
  <c r="I167" i="92"/>
  <c r="M167" i="92"/>
  <c r="Q167" i="92"/>
  <c r="V167" i="92"/>
  <c r="Z167" i="92"/>
  <c r="AD167" i="92"/>
  <c r="AI167" i="92"/>
  <c r="AM167" i="92"/>
  <c r="AQ167" i="92"/>
  <c r="K170" i="92"/>
  <c r="O170" i="92"/>
  <c r="S170" i="92"/>
  <c r="X170" i="92"/>
  <c r="AB170" i="92"/>
  <c r="AF170" i="92"/>
  <c r="AK170" i="92"/>
  <c r="AO170" i="92"/>
  <c r="AS170" i="92"/>
  <c r="K171" i="92"/>
  <c r="O171" i="92"/>
  <c r="S171" i="92"/>
  <c r="X171" i="92"/>
  <c r="AB171" i="92"/>
  <c r="AF171" i="92"/>
  <c r="AK171" i="92"/>
  <c r="AO171" i="92"/>
  <c r="AS171" i="92"/>
  <c r="K172" i="92"/>
  <c r="O172" i="92"/>
  <c r="S172" i="92"/>
  <c r="X172" i="92"/>
  <c r="AB172" i="92"/>
  <c r="AF172" i="92"/>
  <c r="AK172" i="92"/>
  <c r="AO172" i="92"/>
  <c r="AS172" i="92"/>
  <c r="K173" i="92"/>
  <c r="O173" i="92"/>
  <c r="S173" i="92"/>
  <c r="X173" i="92"/>
  <c r="AB173" i="92"/>
  <c r="AF173" i="92"/>
  <c r="AK173" i="92"/>
  <c r="AO173" i="92"/>
  <c r="AS173" i="92"/>
  <c r="K174" i="92"/>
  <c r="O174" i="92"/>
  <c r="S174" i="92"/>
  <c r="X174" i="92"/>
  <c r="AB174" i="92"/>
  <c r="AF174" i="92"/>
  <c r="AK174" i="92"/>
  <c r="AO174" i="92"/>
  <c r="AS174" i="92"/>
  <c r="AU174" i="92" s="1"/>
  <c r="AV174" i="92" s="1"/>
  <c r="H176" i="92"/>
  <c r="L176" i="92"/>
  <c r="P176" i="92"/>
  <c r="U176" i="92"/>
  <c r="Y176" i="92"/>
  <c r="AC176" i="92"/>
  <c r="AH176" i="92"/>
  <c r="AL176" i="92"/>
  <c r="AP176" i="92"/>
  <c r="H177" i="92"/>
  <c r="L177" i="92"/>
  <c r="P177" i="92"/>
  <c r="U177" i="92"/>
  <c r="Y177" i="92"/>
  <c r="AC177" i="92"/>
  <c r="AH177" i="92"/>
  <c r="AL177" i="92"/>
  <c r="AP177" i="92"/>
  <c r="H178" i="92"/>
  <c r="T178" i="92" s="1"/>
  <c r="L178" i="92"/>
  <c r="P178" i="92"/>
  <c r="U178" i="92"/>
  <c r="Y178" i="92"/>
  <c r="AC178" i="92"/>
  <c r="AH178" i="92"/>
  <c r="AL178" i="92"/>
  <c r="AP178" i="92"/>
  <c r="H179" i="92"/>
  <c r="L179" i="92"/>
  <c r="P179" i="92"/>
  <c r="U179" i="92"/>
  <c r="AG179" i="92" s="1"/>
  <c r="Y179" i="92"/>
  <c r="AC179" i="92"/>
  <c r="AH179" i="92"/>
  <c r="AL179" i="92"/>
  <c r="AP179" i="92"/>
  <c r="H180" i="92"/>
  <c r="L180" i="92"/>
  <c r="P180" i="92"/>
  <c r="U180" i="92"/>
  <c r="AG180" i="92" s="1"/>
  <c r="Y180" i="92"/>
  <c r="AC180" i="92"/>
  <c r="AH180" i="92"/>
  <c r="AL180" i="92"/>
  <c r="AP180" i="92"/>
  <c r="I182" i="92"/>
  <c r="M182" i="92"/>
  <c r="Q182" i="92"/>
  <c r="V182" i="92"/>
  <c r="Z182" i="92"/>
  <c r="AD182" i="92"/>
  <c r="AI182" i="92"/>
  <c r="AM182" i="92"/>
  <c r="AQ182" i="92"/>
  <c r="I183" i="92"/>
  <c r="M183" i="92"/>
  <c r="Q183" i="92"/>
  <c r="V183" i="92"/>
  <c r="Z183" i="92"/>
  <c r="AD183" i="92"/>
  <c r="AI183" i="92"/>
  <c r="AM183" i="92"/>
  <c r="AQ183" i="92"/>
  <c r="I184" i="92"/>
  <c r="M184" i="92"/>
  <c r="Q184" i="92"/>
  <c r="V184" i="92"/>
  <c r="Z184" i="92"/>
  <c r="AD184" i="92"/>
  <c r="AI184" i="92"/>
  <c r="AM184" i="92"/>
  <c r="AQ184" i="92"/>
  <c r="I185" i="92"/>
  <c r="M185" i="92"/>
  <c r="Q185" i="92"/>
  <c r="V185" i="92"/>
  <c r="Z185" i="92"/>
  <c r="AD185" i="92"/>
  <c r="AI185" i="92"/>
  <c r="AM185" i="92"/>
  <c r="AQ185" i="92"/>
  <c r="I186" i="92"/>
  <c r="M186" i="92"/>
  <c r="Q186" i="92"/>
  <c r="V186" i="92"/>
  <c r="Z186" i="92"/>
  <c r="AD186" i="92"/>
  <c r="AI186" i="92"/>
  <c r="AM186" i="92"/>
  <c r="AQ186" i="92"/>
  <c r="J188" i="92"/>
  <c r="N188" i="92"/>
  <c r="R188" i="92"/>
  <c r="W188" i="92"/>
  <c r="AA188" i="92"/>
  <c r="AE188" i="92"/>
  <c r="AJ188" i="92"/>
  <c r="AN188" i="92"/>
  <c r="AR188" i="92"/>
  <c r="J189" i="92"/>
  <c r="N189" i="92"/>
  <c r="R189" i="92"/>
  <c r="W189" i="92"/>
  <c r="AA189" i="92"/>
  <c r="AE189" i="92"/>
  <c r="AJ189" i="92"/>
  <c r="AN189" i="92"/>
  <c r="AR189" i="92"/>
  <c r="J190" i="92"/>
  <c r="N190" i="92"/>
  <c r="R190" i="92"/>
  <c r="W190" i="92"/>
  <c r="AA190" i="92"/>
  <c r="AE190" i="92"/>
  <c r="AJ190" i="92"/>
  <c r="AN190" i="92"/>
  <c r="AR190" i="92"/>
  <c r="J191" i="92"/>
  <c r="N191" i="92"/>
  <c r="R191" i="92"/>
  <c r="W191" i="92"/>
  <c r="AA191" i="92"/>
  <c r="AE191" i="92"/>
  <c r="AJ191" i="92"/>
  <c r="AN191" i="92"/>
  <c r="AR191" i="92"/>
  <c r="J192" i="92"/>
  <c r="N192" i="92"/>
  <c r="R192" i="92"/>
  <c r="W192" i="92"/>
  <c r="AA192" i="92"/>
  <c r="AE192" i="92"/>
  <c r="AJ192" i="92"/>
  <c r="AN192" i="92"/>
  <c r="AR192" i="92"/>
  <c r="H194" i="92"/>
  <c r="H193" i="92" s="1"/>
  <c r="L194" i="92"/>
  <c r="P194" i="92"/>
  <c r="U194" i="92"/>
  <c r="Y194" i="92"/>
  <c r="AC194" i="92"/>
  <c r="AH194" i="92"/>
  <c r="AL194" i="92"/>
  <c r="AP194" i="92"/>
  <c r="H195" i="92"/>
  <c r="L195" i="92"/>
  <c r="P195" i="92"/>
  <c r="U195" i="92"/>
  <c r="Y195" i="92"/>
  <c r="AC195" i="92"/>
  <c r="AH195" i="92"/>
  <c r="AL195" i="92"/>
  <c r="AP195" i="92"/>
  <c r="H196" i="92"/>
  <c r="L196" i="92"/>
  <c r="P196" i="92"/>
  <c r="U196" i="92"/>
  <c r="Y196" i="92"/>
  <c r="AC196" i="92"/>
  <c r="AH196" i="92"/>
  <c r="AL196" i="92"/>
  <c r="AP196" i="92"/>
  <c r="H197" i="92"/>
  <c r="L197" i="92"/>
  <c r="P197" i="92"/>
  <c r="U197" i="92"/>
  <c r="Y197" i="92"/>
  <c r="AC197" i="92"/>
  <c r="AH197" i="92"/>
  <c r="AL197" i="92"/>
  <c r="AP197" i="92"/>
  <c r="H198" i="92"/>
  <c r="L198" i="92"/>
  <c r="P198" i="92"/>
  <c r="U198" i="92"/>
  <c r="Y198" i="92"/>
  <c r="AC198" i="92"/>
  <c r="AH198" i="92"/>
  <c r="AL198" i="92"/>
  <c r="AP198" i="92"/>
  <c r="AU198" i="92" s="1"/>
  <c r="AV198" i="92" s="1"/>
  <c r="AQ110" i="93"/>
  <c r="AM110" i="93"/>
  <c r="AI110" i="93"/>
  <c r="AD110" i="93"/>
  <c r="Z110" i="93"/>
  <c r="V110" i="93"/>
  <c r="Q110" i="93"/>
  <c r="M110" i="93"/>
  <c r="I110" i="93"/>
  <c r="AP110" i="93"/>
  <c r="AL110" i="93"/>
  <c r="AH110" i="93"/>
  <c r="AC110" i="93"/>
  <c r="Y110" i="93"/>
  <c r="U110" i="93"/>
  <c r="P110" i="93"/>
  <c r="L110" i="93"/>
  <c r="H110" i="93"/>
  <c r="N110" i="93"/>
  <c r="W110" i="93"/>
  <c r="AE110" i="93"/>
  <c r="AN110" i="93"/>
  <c r="J111" i="93"/>
  <c r="AA111" i="93"/>
  <c r="AR111" i="93"/>
  <c r="W112" i="93"/>
  <c r="AN112" i="93"/>
  <c r="I161" i="92"/>
  <c r="M161" i="92"/>
  <c r="Q161" i="92"/>
  <c r="V161" i="92"/>
  <c r="Z161" i="92"/>
  <c r="AD161" i="92"/>
  <c r="AI161" i="92"/>
  <c r="AM161" i="92"/>
  <c r="AQ161" i="92"/>
  <c r="J163" i="92"/>
  <c r="N163" i="92"/>
  <c r="R163" i="92"/>
  <c r="W163" i="92"/>
  <c r="AA163" i="92"/>
  <c r="AE163" i="92"/>
  <c r="AJ163" i="92"/>
  <c r="AN163" i="92"/>
  <c r="J164" i="92"/>
  <c r="N164" i="92"/>
  <c r="R164" i="92"/>
  <c r="W164" i="92"/>
  <c r="AA164" i="92"/>
  <c r="AE164" i="92"/>
  <c r="AJ164" i="92"/>
  <c r="AN164" i="92"/>
  <c r="J165" i="92"/>
  <c r="N165" i="92"/>
  <c r="R165" i="92"/>
  <c r="W165" i="92"/>
  <c r="AA165" i="92"/>
  <c r="AE165" i="92"/>
  <c r="AJ165" i="92"/>
  <c r="AN165" i="92"/>
  <c r="J166" i="92"/>
  <c r="N166" i="92"/>
  <c r="R166" i="92"/>
  <c r="W166" i="92"/>
  <c r="AA166" i="92"/>
  <c r="AE166" i="92"/>
  <c r="AJ166" i="92"/>
  <c r="AN166" i="92"/>
  <c r="J167" i="92"/>
  <c r="N167" i="92"/>
  <c r="R167" i="92"/>
  <c r="W167" i="92"/>
  <c r="AA167" i="92"/>
  <c r="AE167" i="92"/>
  <c r="AJ167" i="92"/>
  <c r="AN167" i="92"/>
  <c r="H170" i="92"/>
  <c r="L170" i="92"/>
  <c r="P170" i="92"/>
  <c r="U170" i="92"/>
  <c r="Y170" i="92"/>
  <c r="AC170" i="92"/>
  <c r="AH170" i="92"/>
  <c r="AL170" i="92"/>
  <c r="AP170" i="92"/>
  <c r="H171" i="92"/>
  <c r="L171" i="92"/>
  <c r="P171" i="92"/>
  <c r="U171" i="92"/>
  <c r="Y171" i="92"/>
  <c r="AC171" i="92"/>
  <c r="AH171" i="92"/>
  <c r="AL171" i="92"/>
  <c r="AP171" i="92"/>
  <c r="H172" i="92"/>
  <c r="L172" i="92"/>
  <c r="P172" i="92"/>
  <c r="U172" i="92"/>
  <c r="Y172" i="92"/>
  <c r="AG172" i="92" s="1"/>
  <c r="AC172" i="92"/>
  <c r="AH172" i="92"/>
  <c r="AL172" i="92"/>
  <c r="AP172" i="92"/>
  <c r="H173" i="92"/>
  <c r="L173" i="92"/>
  <c r="P173" i="92"/>
  <c r="U173" i="92"/>
  <c r="AG173" i="92" s="1"/>
  <c r="Y173" i="92"/>
  <c r="AC173" i="92"/>
  <c r="AH173" i="92"/>
  <c r="AL173" i="92"/>
  <c r="AP173" i="92"/>
  <c r="H174" i="92"/>
  <c r="L174" i="92"/>
  <c r="P174" i="92"/>
  <c r="U174" i="92"/>
  <c r="Y174" i="92"/>
  <c r="AC174" i="92"/>
  <c r="AH174" i="92"/>
  <c r="AT174" i="92" s="1"/>
  <c r="AL174" i="92"/>
  <c r="AP174" i="92"/>
  <c r="I176" i="92"/>
  <c r="M176" i="92"/>
  <c r="Q176" i="92"/>
  <c r="V176" i="92"/>
  <c r="Z176" i="92"/>
  <c r="AD176" i="92"/>
  <c r="AI176" i="92"/>
  <c r="AM176" i="92"/>
  <c r="AQ176" i="92"/>
  <c r="I177" i="92"/>
  <c r="T177" i="92" s="1"/>
  <c r="M177" i="92"/>
  <c r="Q177" i="92"/>
  <c r="V177" i="92"/>
  <c r="Z177" i="92"/>
  <c r="AD177" i="92"/>
  <c r="AG177" i="92" s="1"/>
  <c r="AI177" i="92"/>
  <c r="AM177" i="92"/>
  <c r="AQ177" i="92"/>
  <c r="I178" i="92"/>
  <c r="M178" i="92"/>
  <c r="Q178" i="92"/>
  <c r="V178" i="92"/>
  <c r="AG178" i="92" s="1"/>
  <c r="Z178" i="92"/>
  <c r="AD178" i="92"/>
  <c r="AI178" i="92"/>
  <c r="AM178" i="92"/>
  <c r="AQ178" i="92"/>
  <c r="I179" i="92"/>
  <c r="M179" i="92"/>
  <c r="Q179" i="92"/>
  <c r="V179" i="92"/>
  <c r="Z179" i="92"/>
  <c r="AD179" i="92"/>
  <c r="AI179" i="92"/>
  <c r="AT179" i="92" s="1"/>
  <c r="AM179" i="92"/>
  <c r="AQ179" i="92"/>
  <c r="I180" i="92"/>
  <c r="M180" i="92"/>
  <c r="Q180" i="92"/>
  <c r="V180" i="92"/>
  <c r="Z180" i="92"/>
  <c r="AD180" i="92"/>
  <c r="AI180" i="92"/>
  <c r="AM180" i="92"/>
  <c r="AQ180" i="92"/>
  <c r="J182" i="92"/>
  <c r="N182" i="92"/>
  <c r="R182" i="92"/>
  <c r="W182" i="92"/>
  <c r="AA182" i="92"/>
  <c r="AE182" i="92"/>
  <c r="AJ182" i="92"/>
  <c r="AN182" i="92"/>
  <c r="J183" i="92"/>
  <c r="N183" i="92"/>
  <c r="R183" i="92"/>
  <c r="W183" i="92"/>
  <c r="AA183" i="92"/>
  <c r="AE183" i="92"/>
  <c r="AJ183" i="92"/>
  <c r="AN183" i="92"/>
  <c r="J184" i="92"/>
  <c r="N184" i="92"/>
  <c r="R184" i="92"/>
  <c r="W184" i="92"/>
  <c r="AA184" i="92"/>
  <c r="AE184" i="92"/>
  <c r="AJ184" i="92"/>
  <c r="AN184" i="92"/>
  <c r="J185" i="92"/>
  <c r="N185" i="92"/>
  <c r="R185" i="92"/>
  <c r="W185" i="92"/>
  <c r="AA185" i="92"/>
  <c r="AE185" i="92"/>
  <c r="AJ185" i="92"/>
  <c r="AN185" i="92"/>
  <c r="J186" i="92"/>
  <c r="N186" i="92"/>
  <c r="R186" i="92"/>
  <c r="W186" i="92"/>
  <c r="AA186" i="92"/>
  <c r="AE186" i="92"/>
  <c r="AJ186" i="92"/>
  <c r="AN186" i="92"/>
  <c r="K188" i="92"/>
  <c r="O188" i="92"/>
  <c r="S188" i="92"/>
  <c r="X188" i="92"/>
  <c r="AB188" i="92"/>
  <c r="AF188" i="92"/>
  <c r="AK188" i="92"/>
  <c r="AO188" i="92"/>
  <c r="K189" i="92"/>
  <c r="O189" i="92"/>
  <c r="S189" i="92"/>
  <c r="X189" i="92"/>
  <c r="AB189" i="92"/>
  <c r="AF189" i="92"/>
  <c r="AK189" i="92"/>
  <c r="AO189" i="92"/>
  <c r="K190" i="92"/>
  <c r="O190" i="92"/>
  <c r="S190" i="92"/>
  <c r="X190" i="92"/>
  <c r="AB190" i="92"/>
  <c r="AF190" i="92"/>
  <c r="AK190" i="92"/>
  <c r="AO190" i="92"/>
  <c r="K191" i="92"/>
  <c r="O191" i="92"/>
  <c r="S191" i="92"/>
  <c r="X191" i="92"/>
  <c r="AB191" i="92"/>
  <c r="AF191" i="92"/>
  <c r="AK191" i="92"/>
  <c r="AO191" i="92"/>
  <c r="K192" i="92"/>
  <c r="O192" i="92"/>
  <c r="S192" i="92"/>
  <c r="X192" i="92"/>
  <c r="AB192" i="92"/>
  <c r="AF192" i="92"/>
  <c r="AK192" i="92"/>
  <c r="AO192" i="92"/>
  <c r="I194" i="92"/>
  <c r="M194" i="92"/>
  <c r="Q194" i="92"/>
  <c r="V194" i="92"/>
  <c r="Z194" i="92"/>
  <c r="AD194" i="92"/>
  <c r="AI194" i="92"/>
  <c r="AM194" i="92"/>
  <c r="AQ194" i="92"/>
  <c r="AQ193" i="92" s="1"/>
  <c r="I195" i="92"/>
  <c r="M195" i="92"/>
  <c r="Q195" i="92"/>
  <c r="V195" i="92"/>
  <c r="Z195" i="92"/>
  <c r="AD195" i="92"/>
  <c r="AI195" i="92"/>
  <c r="AM195" i="92"/>
  <c r="AQ195" i="92"/>
  <c r="I196" i="92"/>
  <c r="M196" i="92"/>
  <c r="Q196" i="92"/>
  <c r="V196" i="92"/>
  <c r="Z196" i="92"/>
  <c r="AD196" i="92"/>
  <c r="AI196" i="92"/>
  <c r="AM196" i="92"/>
  <c r="AQ196" i="92"/>
  <c r="I197" i="92"/>
  <c r="M197" i="92"/>
  <c r="Q197" i="92"/>
  <c r="V197" i="92"/>
  <c r="Z197" i="92"/>
  <c r="AD197" i="92"/>
  <c r="AI197" i="92"/>
  <c r="AM197" i="92"/>
  <c r="AQ197" i="92"/>
  <c r="I198" i="92"/>
  <c r="M198" i="92"/>
  <c r="Q198" i="92"/>
  <c r="V198" i="92"/>
  <c r="Z198" i="92"/>
  <c r="AD198" i="92"/>
  <c r="AI198" i="92"/>
  <c r="AM198" i="92"/>
  <c r="AQ198" i="92"/>
  <c r="O110" i="93"/>
  <c r="X110" i="93"/>
  <c r="AF110" i="93"/>
  <c r="AO110" i="93"/>
  <c r="N111" i="93"/>
  <c r="J112" i="93"/>
  <c r="AA112" i="93"/>
  <c r="J161" i="92"/>
  <c r="N161" i="92"/>
  <c r="R161" i="92"/>
  <c r="W161" i="92"/>
  <c r="AA161" i="92"/>
  <c r="AE161" i="92"/>
  <c r="AJ161" i="92"/>
  <c r="AN161" i="92"/>
  <c r="AR161" i="92"/>
  <c r="AM171" i="92"/>
  <c r="AQ171" i="92"/>
  <c r="V172" i="92"/>
  <c r="Z172" i="92"/>
  <c r="AD172" i="92"/>
  <c r="AI172" i="92"/>
  <c r="AM172" i="92"/>
  <c r="AQ172" i="92"/>
  <c r="M173" i="92"/>
  <c r="Q173" i="92"/>
  <c r="V173" i="92"/>
  <c r="Z173" i="92"/>
  <c r="AD173" i="92"/>
  <c r="AI173" i="92"/>
  <c r="AM173" i="92"/>
  <c r="AQ173" i="92"/>
  <c r="I174" i="92"/>
  <c r="T174" i="92" s="1"/>
  <c r="M174" i="92"/>
  <c r="Q174" i="92"/>
  <c r="V174" i="92"/>
  <c r="Z174" i="92"/>
  <c r="AD174" i="92"/>
  <c r="AI174" i="92"/>
  <c r="AM174" i="92"/>
  <c r="AQ174" i="92"/>
  <c r="J176" i="92"/>
  <c r="N176" i="92"/>
  <c r="R176" i="92"/>
  <c r="W176" i="92"/>
  <c r="AA176" i="92"/>
  <c r="AE176" i="92"/>
  <c r="AJ176" i="92"/>
  <c r="AN176" i="92"/>
  <c r="AR176" i="92"/>
  <c r="J177" i="92"/>
  <c r="N177" i="92"/>
  <c r="R177" i="92"/>
  <c r="W177" i="92"/>
  <c r="AA177" i="92"/>
  <c r="AE177" i="92"/>
  <c r="AJ177" i="92"/>
  <c r="AN177" i="92"/>
  <c r="AR177" i="92"/>
  <c r="J178" i="92"/>
  <c r="N178" i="92"/>
  <c r="R178" i="92"/>
  <c r="W178" i="92"/>
  <c r="AA178" i="92"/>
  <c r="AE178" i="92"/>
  <c r="AJ178" i="92"/>
  <c r="AN178" i="92"/>
  <c r="AR178" i="92"/>
  <c r="J179" i="92"/>
  <c r="N179" i="92"/>
  <c r="R179" i="92"/>
  <c r="W179" i="92"/>
  <c r="AA179" i="92"/>
  <c r="AE179" i="92"/>
  <c r="AJ179" i="92"/>
  <c r="AN179" i="92"/>
  <c r="AR179" i="92"/>
  <c r="AU179" i="92" s="1"/>
  <c r="AV179" i="92" s="1"/>
  <c r="J180" i="92"/>
  <c r="N180" i="92"/>
  <c r="R180" i="92"/>
  <c r="W180" i="92"/>
  <c r="AA180" i="92"/>
  <c r="AE180" i="92"/>
  <c r="AJ180" i="92"/>
  <c r="AN180" i="92"/>
  <c r="AR180" i="92"/>
  <c r="J194" i="92"/>
  <c r="N194" i="92"/>
  <c r="R194" i="92"/>
  <c r="W194" i="92"/>
  <c r="AA194" i="92"/>
  <c r="AE194" i="92"/>
  <c r="AJ194" i="92"/>
  <c r="AN194" i="92"/>
  <c r="AR194" i="92"/>
  <c r="J195" i="92"/>
  <c r="N195" i="92"/>
  <c r="R195" i="92"/>
  <c r="W195" i="92"/>
  <c r="AA195" i="92"/>
  <c r="AE195" i="92"/>
  <c r="AJ195" i="92"/>
  <c r="AN195" i="92"/>
  <c r="AR195" i="92"/>
  <c r="AU195" i="92" s="1"/>
  <c r="AV195" i="92" s="1"/>
  <c r="J196" i="92"/>
  <c r="N196" i="92"/>
  <c r="R196" i="92"/>
  <c r="W196" i="92"/>
  <c r="AA196" i="92"/>
  <c r="AE196" i="92"/>
  <c r="AJ196" i="92"/>
  <c r="AN196" i="92"/>
  <c r="AR196" i="92"/>
  <c r="AU196" i="92" s="1"/>
  <c r="AV196" i="92" s="1"/>
  <c r="J197" i="92"/>
  <c r="N197" i="92"/>
  <c r="R197" i="92"/>
  <c r="W197" i="92"/>
  <c r="AA197" i="92"/>
  <c r="AE197" i="92"/>
  <c r="AJ197" i="92"/>
  <c r="AN197" i="92"/>
  <c r="AR197" i="92"/>
  <c r="J198" i="92"/>
  <c r="N198" i="92"/>
  <c r="R198" i="92"/>
  <c r="W198" i="92"/>
  <c r="AA198" i="92"/>
  <c r="AE198" i="92"/>
  <c r="AJ198" i="92"/>
  <c r="AN198" i="92"/>
  <c r="AR198" i="92"/>
  <c r="AS111" i="93"/>
  <c r="AO111" i="93"/>
  <c r="AK111" i="93"/>
  <c r="AF111" i="93"/>
  <c r="AB111" i="93"/>
  <c r="X111" i="93"/>
  <c r="S111" i="93"/>
  <c r="O111" i="93"/>
  <c r="K111" i="93"/>
  <c r="AQ111" i="93"/>
  <c r="AM111" i="93"/>
  <c r="AI111" i="93"/>
  <c r="AD111" i="93"/>
  <c r="Z111" i="93"/>
  <c r="V111" i="93"/>
  <c r="Q111" i="93"/>
  <c r="M111" i="93"/>
  <c r="I111" i="93"/>
  <c r="AP111" i="93"/>
  <c r="AL111" i="93"/>
  <c r="AH111" i="93"/>
  <c r="AC111" i="93"/>
  <c r="Y111" i="93"/>
  <c r="U111" i="93"/>
  <c r="P111" i="93"/>
  <c r="L111" i="93"/>
  <c r="H111" i="93"/>
  <c r="R111" i="93"/>
  <c r="AJ111" i="93"/>
  <c r="AK161" i="92"/>
  <c r="AO161" i="92"/>
  <c r="J170" i="92"/>
  <c r="N170" i="92"/>
  <c r="R170" i="92"/>
  <c r="W170" i="92"/>
  <c r="AA170" i="92"/>
  <c r="AE170" i="92"/>
  <c r="AJ170" i="92"/>
  <c r="AN170" i="92"/>
  <c r="J171" i="92"/>
  <c r="N171" i="92"/>
  <c r="R171" i="92"/>
  <c r="W171" i="92"/>
  <c r="AA171" i="92"/>
  <c r="AE171" i="92"/>
  <c r="AJ171" i="92"/>
  <c r="AN171" i="92"/>
  <c r="J172" i="92"/>
  <c r="N172" i="92"/>
  <c r="R172" i="92"/>
  <c r="W172" i="92"/>
  <c r="AA172" i="92"/>
  <c r="AE172" i="92"/>
  <c r="AJ172" i="92"/>
  <c r="AN172" i="92"/>
  <c r="J173" i="92"/>
  <c r="N173" i="92"/>
  <c r="R173" i="92"/>
  <c r="W173" i="92"/>
  <c r="AA173" i="92"/>
  <c r="AE173" i="92"/>
  <c r="AJ173" i="92"/>
  <c r="AN173" i="92"/>
  <c r="J174" i="92"/>
  <c r="N174" i="92"/>
  <c r="R174" i="92"/>
  <c r="W174" i="92"/>
  <c r="AA174" i="92"/>
  <c r="AE174" i="92"/>
  <c r="AJ174" i="92"/>
  <c r="AN174" i="92"/>
  <c r="K176" i="92"/>
  <c r="O176" i="92"/>
  <c r="S176" i="92"/>
  <c r="X176" i="92"/>
  <c r="AB176" i="92"/>
  <c r="AF176" i="92"/>
  <c r="AK176" i="92"/>
  <c r="AO176" i="92"/>
  <c r="K177" i="92"/>
  <c r="O177" i="92"/>
  <c r="S177" i="92"/>
  <c r="X177" i="92"/>
  <c r="AB177" i="92"/>
  <c r="AF177" i="92"/>
  <c r="AK177" i="92"/>
  <c r="AU177" i="92" s="1"/>
  <c r="AV177" i="92" s="1"/>
  <c r="AO177" i="92"/>
  <c r="K178" i="92"/>
  <c r="O178" i="92"/>
  <c r="S178" i="92"/>
  <c r="X178" i="92"/>
  <c r="AB178" i="92"/>
  <c r="AF178" i="92"/>
  <c r="AK178" i="92"/>
  <c r="AT178" i="92" s="1"/>
  <c r="AO178" i="92"/>
  <c r="K179" i="92"/>
  <c r="O179" i="92"/>
  <c r="S179" i="92"/>
  <c r="X179" i="92"/>
  <c r="AB179" i="92"/>
  <c r="AF179" i="92"/>
  <c r="AK179" i="92"/>
  <c r="AO179" i="92"/>
  <c r="O180" i="92"/>
  <c r="S180" i="92"/>
  <c r="X180" i="92"/>
  <c r="AB180" i="92"/>
  <c r="AF180" i="92"/>
  <c r="AK180" i="92"/>
  <c r="AO180" i="92"/>
  <c r="K194" i="92"/>
  <c r="O194" i="92"/>
  <c r="S194" i="92"/>
  <c r="X194" i="92"/>
  <c r="AB194" i="92"/>
  <c r="AF194" i="92"/>
  <c r="AK194" i="92"/>
  <c r="AO194" i="92"/>
  <c r="K195" i="92"/>
  <c r="O195" i="92"/>
  <c r="S195" i="92"/>
  <c r="X195" i="92"/>
  <c r="AB195" i="92"/>
  <c r="AF195" i="92"/>
  <c r="AK195" i="92"/>
  <c r="AO195" i="92"/>
  <c r="K196" i="92"/>
  <c r="O196" i="92"/>
  <c r="S196" i="92"/>
  <c r="X196" i="92"/>
  <c r="AB196" i="92"/>
  <c r="AF196" i="92"/>
  <c r="AK196" i="92"/>
  <c r="AO196" i="92"/>
  <c r="K197" i="92"/>
  <c r="O197" i="92"/>
  <c r="S197" i="92"/>
  <c r="X197" i="92"/>
  <c r="AB197" i="92"/>
  <c r="AF197" i="92"/>
  <c r="AK197" i="92"/>
  <c r="AO197" i="92"/>
  <c r="AU197" i="92" s="1"/>
  <c r="K198" i="92"/>
  <c r="O198" i="92"/>
  <c r="S198" i="92"/>
  <c r="X198" i="92"/>
  <c r="AB198" i="92"/>
  <c r="AF198" i="92"/>
  <c r="AK198" i="92"/>
  <c r="AO198" i="92"/>
  <c r="W111" i="93"/>
  <c r="AN111" i="93"/>
  <c r="AS112" i="93"/>
  <c r="AO112" i="93"/>
  <c r="AK112" i="93"/>
  <c r="AF112" i="93"/>
  <c r="AB112" i="93"/>
  <c r="X112" i="93"/>
  <c r="S112" i="93"/>
  <c r="O112" i="93"/>
  <c r="K112" i="93"/>
  <c r="AQ112" i="93"/>
  <c r="AM112" i="93"/>
  <c r="AI112" i="93"/>
  <c r="AD112" i="93"/>
  <c r="Z112" i="93"/>
  <c r="V112" i="93"/>
  <c r="Q112" i="93"/>
  <c r="M112" i="93"/>
  <c r="I112" i="93"/>
  <c r="AP112" i="93"/>
  <c r="AL112" i="93"/>
  <c r="AH112" i="93"/>
  <c r="AC112" i="93"/>
  <c r="Y112" i="93"/>
  <c r="U112" i="93"/>
  <c r="P112" i="93"/>
  <c r="L112" i="93"/>
  <c r="H112" i="93"/>
  <c r="R112" i="93"/>
  <c r="AJ112" i="93"/>
  <c r="I115" i="93"/>
  <c r="M115" i="93"/>
  <c r="Q115" i="93"/>
  <c r="V115" i="93"/>
  <c r="Z115" i="93"/>
  <c r="AD115" i="93"/>
  <c r="AI115" i="93"/>
  <c r="AM115" i="93"/>
  <c r="AQ115" i="93"/>
  <c r="I116" i="93"/>
  <c r="M116" i="93"/>
  <c r="Q116" i="93"/>
  <c r="V116" i="93"/>
  <c r="Z116" i="93"/>
  <c r="AD116" i="93"/>
  <c r="AI116" i="93"/>
  <c r="AM116" i="93"/>
  <c r="AQ116" i="93"/>
  <c r="I117" i="93"/>
  <c r="M117" i="93"/>
  <c r="Q117" i="93"/>
  <c r="V117" i="93"/>
  <c r="Z117" i="93"/>
  <c r="AD117" i="93"/>
  <c r="AI117" i="93"/>
  <c r="AM117" i="93"/>
  <c r="AQ117" i="93"/>
  <c r="I118" i="93"/>
  <c r="M118" i="93"/>
  <c r="Q118" i="93"/>
  <c r="V118" i="93"/>
  <c r="Z118" i="93"/>
  <c r="AD118" i="93"/>
  <c r="AI118" i="93"/>
  <c r="AM118" i="93"/>
  <c r="AQ118" i="93"/>
  <c r="J121" i="93"/>
  <c r="N121" i="93"/>
  <c r="R121" i="93"/>
  <c r="W121" i="93"/>
  <c r="AA121" i="93"/>
  <c r="AE121" i="93"/>
  <c r="AJ121" i="93"/>
  <c r="AN121" i="93"/>
  <c r="AR121" i="93"/>
  <c r="J122" i="93"/>
  <c r="N122" i="93"/>
  <c r="R122" i="93"/>
  <c r="W122" i="93"/>
  <c r="AA122" i="93"/>
  <c r="AE122" i="93"/>
  <c r="AJ122" i="93"/>
  <c r="AN122" i="93"/>
  <c r="AR122" i="93"/>
  <c r="J123" i="93"/>
  <c r="N123" i="93"/>
  <c r="R123" i="93"/>
  <c r="W123" i="93"/>
  <c r="AA123" i="93"/>
  <c r="AE123" i="93"/>
  <c r="AJ123" i="93"/>
  <c r="AN123" i="93"/>
  <c r="AR123" i="93"/>
  <c r="J124" i="93"/>
  <c r="N124" i="93"/>
  <c r="R124" i="93"/>
  <c r="W124" i="93"/>
  <c r="AA124" i="93"/>
  <c r="AE124" i="93"/>
  <c r="AJ124" i="93"/>
  <c r="AN124" i="93"/>
  <c r="AR124" i="93"/>
  <c r="J126" i="93"/>
  <c r="N126" i="93"/>
  <c r="R126" i="93"/>
  <c r="W126" i="93"/>
  <c r="AA126" i="93"/>
  <c r="AE126" i="93"/>
  <c r="AJ126" i="93"/>
  <c r="AN126" i="93"/>
  <c r="AR126" i="93"/>
  <c r="J127" i="93"/>
  <c r="N127" i="93"/>
  <c r="R127" i="93"/>
  <c r="W127" i="93"/>
  <c r="AA127" i="93"/>
  <c r="AE127" i="93"/>
  <c r="AJ127" i="93"/>
  <c r="AN127" i="93"/>
  <c r="AR127" i="93"/>
  <c r="J128" i="93"/>
  <c r="N128" i="93"/>
  <c r="R128" i="93"/>
  <c r="W128" i="93"/>
  <c r="AA128" i="93"/>
  <c r="AE128" i="93"/>
  <c r="AJ128" i="93"/>
  <c r="AN128" i="93"/>
  <c r="AR128" i="93"/>
  <c r="J129" i="93"/>
  <c r="N129" i="93"/>
  <c r="R129" i="93"/>
  <c r="W129" i="93"/>
  <c r="AA129" i="93"/>
  <c r="AE129" i="93"/>
  <c r="AJ129" i="93"/>
  <c r="AN129" i="93"/>
  <c r="AR129" i="93"/>
  <c r="J130" i="93"/>
  <c r="N130" i="93"/>
  <c r="R130" i="93"/>
  <c r="W130" i="93"/>
  <c r="AA130" i="93"/>
  <c r="AE130" i="93"/>
  <c r="AJ130" i="93"/>
  <c r="AN130" i="93"/>
  <c r="AR130" i="93"/>
  <c r="K132" i="93"/>
  <c r="O132" i="93"/>
  <c r="S132" i="93"/>
  <c r="X132" i="93"/>
  <c r="AB132" i="93"/>
  <c r="AF132" i="93"/>
  <c r="AK132" i="93"/>
  <c r="AO132" i="93"/>
  <c r="AS132" i="93"/>
  <c r="K133" i="93"/>
  <c r="O133" i="93"/>
  <c r="S133" i="93"/>
  <c r="X133" i="93"/>
  <c r="AB133" i="93"/>
  <c r="AF133" i="93"/>
  <c r="AK133" i="93"/>
  <c r="AO133" i="93"/>
  <c r="AS133" i="93"/>
  <c r="K134" i="93"/>
  <c r="O134" i="93"/>
  <c r="S134" i="93"/>
  <c r="X134" i="93"/>
  <c r="AB134" i="93"/>
  <c r="AF134" i="93"/>
  <c r="AK134" i="93"/>
  <c r="AO134" i="93"/>
  <c r="AS134" i="93"/>
  <c r="K135" i="93"/>
  <c r="O135" i="93"/>
  <c r="S135" i="93"/>
  <c r="X135" i="93"/>
  <c r="AB135" i="93"/>
  <c r="AF135" i="93"/>
  <c r="AK135" i="93"/>
  <c r="AO135" i="93"/>
  <c r="AS135" i="93"/>
  <c r="K136" i="93"/>
  <c r="O136" i="93"/>
  <c r="S136" i="93"/>
  <c r="X136" i="93"/>
  <c r="AB136" i="93"/>
  <c r="AF136" i="93"/>
  <c r="AK136" i="93"/>
  <c r="AO136" i="93"/>
  <c r="AS136" i="93"/>
  <c r="J140" i="93"/>
  <c r="N140" i="93"/>
  <c r="R140" i="93"/>
  <c r="W140" i="93"/>
  <c r="AA140" i="93"/>
  <c r="AE140" i="93"/>
  <c r="AJ140" i="93"/>
  <c r="AN140" i="93"/>
  <c r="AR140" i="93"/>
  <c r="J141" i="93"/>
  <c r="N141" i="93"/>
  <c r="R141" i="93"/>
  <c r="W141" i="93"/>
  <c r="AA141" i="93"/>
  <c r="AE141" i="93"/>
  <c r="AJ141" i="93"/>
  <c r="AN141" i="93"/>
  <c r="AR141" i="93"/>
  <c r="J142" i="93"/>
  <c r="N142" i="93"/>
  <c r="R142" i="93"/>
  <c r="W142" i="93"/>
  <c r="AA142" i="93"/>
  <c r="AE142" i="93"/>
  <c r="AJ142" i="93"/>
  <c r="AN142" i="93"/>
  <c r="AR142" i="93"/>
  <c r="J143" i="93"/>
  <c r="N143" i="93"/>
  <c r="R143" i="93"/>
  <c r="W143" i="93"/>
  <c r="AA143" i="93"/>
  <c r="AE143" i="93"/>
  <c r="AJ143" i="93"/>
  <c r="AN143" i="93"/>
  <c r="AR143" i="93"/>
  <c r="K145" i="93"/>
  <c r="O145" i="93"/>
  <c r="S145" i="93"/>
  <c r="X145" i="93"/>
  <c r="AB145" i="93"/>
  <c r="AF145" i="93"/>
  <c r="AK145" i="93"/>
  <c r="AO145" i="93"/>
  <c r="AS145" i="93"/>
  <c r="K146" i="93"/>
  <c r="O146" i="93"/>
  <c r="S146" i="93"/>
  <c r="X146" i="93"/>
  <c r="AB146" i="93"/>
  <c r="AF146" i="93"/>
  <c r="AK146" i="93"/>
  <c r="AO146" i="93"/>
  <c r="AS146" i="93"/>
  <c r="K147" i="93"/>
  <c r="O147" i="93"/>
  <c r="S147" i="93"/>
  <c r="X147" i="93"/>
  <c r="AB147" i="93"/>
  <c r="AF147" i="93"/>
  <c r="AK147" i="93"/>
  <c r="AO147" i="93"/>
  <c r="AS147" i="93"/>
  <c r="K148" i="93"/>
  <c r="O148" i="93"/>
  <c r="S148" i="93"/>
  <c r="X148" i="93"/>
  <c r="AB148" i="93"/>
  <c r="AF148" i="93"/>
  <c r="AK148" i="93"/>
  <c r="AO148" i="93"/>
  <c r="AS148" i="93"/>
  <c r="K149" i="93"/>
  <c r="O149" i="93"/>
  <c r="S149" i="93"/>
  <c r="X149" i="93"/>
  <c r="AB149" i="93"/>
  <c r="AF149" i="93"/>
  <c r="AK149" i="93"/>
  <c r="AO149" i="93"/>
  <c r="AS149" i="93"/>
  <c r="H151" i="93"/>
  <c r="L151" i="93"/>
  <c r="P151" i="93"/>
  <c r="U151" i="93"/>
  <c r="Y151" i="93"/>
  <c r="AD151" i="93"/>
  <c r="AL151" i="93"/>
  <c r="O157" i="93"/>
  <c r="X157" i="93"/>
  <c r="AF157" i="93"/>
  <c r="AO157" i="93"/>
  <c r="O159" i="93"/>
  <c r="X159" i="93"/>
  <c r="AF159" i="93"/>
  <c r="AO159" i="93"/>
  <c r="O161" i="93"/>
  <c r="X161" i="93"/>
  <c r="AF161" i="93"/>
  <c r="AO161" i="93"/>
  <c r="J115" i="93"/>
  <c r="N115" i="93"/>
  <c r="R115" i="93"/>
  <c r="W115" i="93"/>
  <c r="AA115" i="93"/>
  <c r="AE115" i="93"/>
  <c r="AJ115" i="93"/>
  <c r="AN115" i="93"/>
  <c r="J116" i="93"/>
  <c r="N116" i="93"/>
  <c r="R116" i="93"/>
  <c r="W116" i="93"/>
  <c r="AA116" i="93"/>
  <c r="AE116" i="93"/>
  <c r="AJ116" i="93"/>
  <c r="AN116" i="93"/>
  <c r="J117" i="93"/>
  <c r="N117" i="93"/>
  <c r="R117" i="93"/>
  <c r="W117" i="93"/>
  <c r="AA117" i="93"/>
  <c r="AE117" i="93"/>
  <c r="AJ117" i="93"/>
  <c r="AN117" i="93"/>
  <c r="J118" i="93"/>
  <c r="N118" i="93"/>
  <c r="R118" i="93"/>
  <c r="W118" i="93"/>
  <c r="AA118" i="93"/>
  <c r="AE118" i="93"/>
  <c r="AJ118" i="93"/>
  <c r="AN118" i="93"/>
  <c r="K121" i="93"/>
  <c r="O121" i="93"/>
  <c r="S121" i="93"/>
  <c r="X121" i="93"/>
  <c r="AB121" i="93"/>
  <c r="AF121" i="93"/>
  <c r="AK121" i="93"/>
  <c r="AO121" i="93"/>
  <c r="K122" i="93"/>
  <c r="O122" i="93"/>
  <c r="S122" i="93"/>
  <c r="X122" i="93"/>
  <c r="AB122" i="93"/>
  <c r="AF122" i="93"/>
  <c r="AK122" i="93"/>
  <c r="AO122" i="93"/>
  <c r="K123" i="93"/>
  <c r="O123" i="93"/>
  <c r="S123" i="93"/>
  <c r="X123" i="93"/>
  <c r="AB123" i="93"/>
  <c r="AF123" i="93"/>
  <c r="AK123" i="93"/>
  <c r="AO123" i="93"/>
  <c r="K124" i="93"/>
  <c r="O124" i="93"/>
  <c r="S124" i="93"/>
  <c r="X124" i="93"/>
  <c r="AB124" i="93"/>
  <c r="AF124" i="93"/>
  <c r="AK124" i="93"/>
  <c r="AO124" i="93"/>
  <c r="K126" i="93"/>
  <c r="O126" i="93"/>
  <c r="S126" i="93"/>
  <c r="X126" i="93"/>
  <c r="AB126" i="93"/>
  <c r="AF126" i="93"/>
  <c r="AK126" i="93"/>
  <c r="AO126" i="93"/>
  <c r="K127" i="93"/>
  <c r="O127" i="93"/>
  <c r="S127" i="93"/>
  <c r="X127" i="93"/>
  <c r="AB127" i="93"/>
  <c r="AF127" i="93"/>
  <c r="AK127" i="93"/>
  <c r="AO127" i="93"/>
  <c r="K128" i="93"/>
  <c r="O128" i="93"/>
  <c r="S128" i="93"/>
  <c r="X128" i="93"/>
  <c r="AB128" i="93"/>
  <c r="AF128" i="93"/>
  <c r="AK128" i="93"/>
  <c r="AO128" i="93"/>
  <c r="K129" i="93"/>
  <c r="O129" i="93"/>
  <c r="S129" i="93"/>
  <c r="X129" i="93"/>
  <c r="AB129" i="93"/>
  <c r="AF129" i="93"/>
  <c r="AK129" i="93"/>
  <c r="AO129" i="93"/>
  <c r="K130" i="93"/>
  <c r="O130" i="93"/>
  <c r="S130" i="93"/>
  <c r="X130" i="93"/>
  <c r="AB130" i="93"/>
  <c r="AF130" i="93"/>
  <c r="AK130" i="93"/>
  <c r="AO130" i="93"/>
  <c r="H132" i="93"/>
  <c r="L132" i="93"/>
  <c r="P132" i="93"/>
  <c r="U132" i="93"/>
  <c r="Y132" i="93"/>
  <c r="AC132" i="93"/>
  <c r="AH132" i="93"/>
  <c r="AL132" i="93"/>
  <c r="AP132" i="93"/>
  <c r="H133" i="93"/>
  <c r="L133" i="93"/>
  <c r="P133" i="93"/>
  <c r="U133" i="93"/>
  <c r="Y133" i="93"/>
  <c r="AC133" i="93"/>
  <c r="AH133" i="93"/>
  <c r="AL133" i="93"/>
  <c r="AP133" i="93"/>
  <c r="H134" i="93"/>
  <c r="L134" i="93"/>
  <c r="P134" i="93"/>
  <c r="U134" i="93"/>
  <c r="Y134" i="93"/>
  <c r="AC134" i="93"/>
  <c r="AH134" i="93"/>
  <c r="AL134" i="93"/>
  <c r="AP134" i="93"/>
  <c r="H135" i="93"/>
  <c r="L135" i="93"/>
  <c r="P135" i="93"/>
  <c r="U135" i="93"/>
  <c r="Y135" i="93"/>
  <c r="AC135" i="93"/>
  <c r="AH135" i="93"/>
  <c r="AL135" i="93"/>
  <c r="AP135" i="93"/>
  <c r="H136" i="93"/>
  <c r="L136" i="93"/>
  <c r="P136" i="93"/>
  <c r="U136" i="93"/>
  <c r="Y136" i="93"/>
  <c r="AC136" i="93"/>
  <c r="AH136" i="93"/>
  <c r="AL136" i="93"/>
  <c r="AP136" i="93"/>
  <c r="K140" i="93"/>
  <c r="O140" i="93"/>
  <c r="S140" i="93"/>
  <c r="X140" i="93"/>
  <c r="AB140" i="93"/>
  <c r="AF140" i="93"/>
  <c r="AK140" i="93"/>
  <c r="AO140" i="93"/>
  <c r="K141" i="93"/>
  <c r="O141" i="93"/>
  <c r="S141" i="93"/>
  <c r="X141" i="93"/>
  <c r="AB141" i="93"/>
  <c r="AF141" i="93"/>
  <c r="AK141" i="93"/>
  <c r="AO141" i="93"/>
  <c r="K142" i="93"/>
  <c r="O142" i="93"/>
  <c r="S142" i="93"/>
  <c r="X142" i="93"/>
  <c r="AB142" i="93"/>
  <c r="AF142" i="93"/>
  <c r="AK142" i="93"/>
  <c r="AO142" i="93"/>
  <c r="K143" i="93"/>
  <c r="O143" i="93"/>
  <c r="S143" i="93"/>
  <c r="X143" i="93"/>
  <c r="AB143" i="93"/>
  <c r="AF143" i="93"/>
  <c r="AK143" i="93"/>
  <c r="AO143" i="93"/>
  <c r="H145" i="93"/>
  <c r="L145" i="93"/>
  <c r="P145" i="93"/>
  <c r="U145" i="93"/>
  <c r="Y145" i="93"/>
  <c r="AC145" i="93"/>
  <c r="AH145" i="93"/>
  <c r="AL145" i="93"/>
  <c r="AP145" i="93"/>
  <c r="H146" i="93"/>
  <c r="L146" i="93"/>
  <c r="P146" i="93"/>
  <c r="U146" i="93"/>
  <c r="Y146" i="93"/>
  <c r="AC146" i="93"/>
  <c r="AH146" i="93"/>
  <c r="AL146" i="93"/>
  <c r="AP146" i="93"/>
  <c r="H147" i="93"/>
  <c r="L147" i="93"/>
  <c r="P147" i="93"/>
  <c r="U147" i="93"/>
  <c r="Y147" i="93"/>
  <c r="AC147" i="93"/>
  <c r="AH147" i="93"/>
  <c r="AL147" i="93"/>
  <c r="AP147" i="93"/>
  <c r="H148" i="93"/>
  <c r="L148" i="93"/>
  <c r="P148" i="93"/>
  <c r="U148" i="93"/>
  <c r="Y148" i="93"/>
  <c r="AC148" i="93"/>
  <c r="AH148" i="93"/>
  <c r="AL148" i="93"/>
  <c r="AP148" i="93"/>
  <c r="H149" i="93"/>
  <c r="L149" i="93"/>
  <c r="P149" i="93"/>
  <c r="U149" i="93"/>
  <c r="Y149" i="93"/>
  <c r="AC149" i="93"/>
  <c r="AH149" i="93"/>
  <c r="AL149" i="93"/>
  <c r="AP149" i="93"/>
  <c r="I151" i="93"/>
  <c r="M151" i="93"/>
  <c r="Q151" i="93"/>
  <c r="V151" i="93"/>
  <c r="Z151" i="93"/>
  <c r="AF151" i="93"/>
  <c r="J157" i="93"/>
  <c r="R157" i="93"/>
  <c r="AA157" i="93"/>
  <c r="AJ157" i="93"/>
  <c r="AQ158" i="93"/>
  <c r="AM158" i="93"/>
  <c r="AI158" i="93"/>
  <c r="AD158" i="93"/>
  <c r="Z158" i="93"/>
  <c r="V158" i="93"/>
  <c r="Q158" i="93"/>
  <c r="M158" i="93"/>
  <c r="I158" i="93"/>
  <c r="AP158" i="93"/>
  <c r="AL158" i="93"/>
  <c r="AH158" i="93"/>
  <c r="AC158" i="93"/>
  <c r="Y158" i="93"/>
  <c r="U158" i="93"/>
  <c r="P158" i="93"/>
  <c r="L158" i="93"/>
  <c r="H158" i="93"/>
  <c r="H156" i="93" s="1"/>
  <c r="N158" i="93"/>
  <c r="W158" i="93"/>
  <c r="AE158" i="93"/>
  <c r="AN158" i="93"/>
  <c r="J159" i="93"/>
  <c r="R159" i="93"/>
  <c r="AA159" i="93"/>
  <c r="AJ159" i="93"/>
  <c r="AQ160" i="93"/>
  <c r="AM160" i="93"/>
  <c r="AI160" i="93"/>
  <c r="AD160" i="93"/>
  <c r="Z160" i="93"/>
  <c r="V160" i="93"/>
  <c r="Q160" i="93"/>
  <c r="M160" i="93"/>
  <c r="I160" i="93"/>
  <c r="AP160" i="93"/>
  <c r="AL160" i="93"/>
  <c r="AH160" i="93"/>
  <c r="AC160" i="93"/>
  <c r="Y160" i="93"/>
  <c r="U160" i="93"/>
  <c r="P160" i="93"/>
  <c r="L160" i="93"/>
  <c r="H160" i="93"/>
  <c r="N160" i="93"/>
  <c r="W160" i="93"/>
  <c r="AE160" i="93"/>
  <c r="AN160" i="93"/>
  <c r="J161" i="93"/>
  <c r="R161" i="93"/>
  <c r="AA161" i="93"/>
  <c r="AJ161" i="93"/>
  <c r="AR151" i="93"/>
  <c r="AN151" i="93"/>
  <c r="AJ151" i="93"/>
  <c r="AE151" i="93"/>
  <c r="AA151" i="93"/>
  <c r="AQ151" i="93"/>
  <c r="AM151" i="93"/>
  <c r="AI151" i="93"/>
  <c r="J151" i="93"/>
  <c r="N151" i="93"/>
  <c r="R151" i="93"/>
  <c r="W151" i="93"/>
  <c r="AB151" i="93"/>
  <c r="AH151" i="93"/>
  <c r="AP151" i="93"/>
  <c r="J132" i="93"/>
  <c r="N132" i="93"/>
  <c r="R132" i="93"/>
  <c r="W132" i="93"/>
  <c r="AA132" i="93"/>
  <c r="AE132" i="93"/>
  <c r="AJ132" i="93"/>
  <c r="AN132" i="93"/>
  <c r="J133" i="93"/>
  <c r="N133" i="93"/>
  <c r="R133" i="93"/>
  <c r="W133" i="93"/>
  <c r="AA133" i="93"/>
  <c r="AE133" i="93"/>
  <c r="AJ133" i="93"/>
  <c r="AN133" i="93"/>
  <c r="J134" i="93"/>
  <c r="N134" i="93"/>
  <c r="R134" i="93"/>
  <c r="W134" i="93"/>
  <c r="AA134" i="93"/>
  <c r="AE134" i="93"/>
  <c r="AJ134" i="93"/>
  <c r="AN134" i="93"/>
  <c r="J135" i="93"/>
  <c r="N135" i="93"/>
  <c r="R135" i="93"/>
  <c r="W135" i="93"/>
  <c r="AA135" i="93"/>
  <c r="AE135" i="93"/>
  <c r="AJ135" i="93"/>
  <c r="AN135" i="93"/>
  <c r="J136" i="93"/>
  <c r="N136" i="93"/>
  <c r="R136" i="93"/>
  <c r="W136" i="93"/>
  <c r="AA136" i="93"/>
  <c r="AE136" i="93"/>
  <c r="AJ136" i="93"/>
  <c r="AN136" i="93"/>
  <c r="J145" i="93"/>
  <c r="N145" i="93"/>
  <c r="R145" i="93"/>
  <c r="W145" i="93"/>
  <c r="AA145" i="93"/>
  <c r="AE145" i="93"/>
  <c r="AJ145" i="93"/>
  <c r="AN145" i="93"/>
  <c r="J146" i="93"/>
  <c r="N146" i="93"/>
  <c r="R146" i="93"/>
  <c r="W146" i="93"/>
  <c r="AA146" i="93"/>
  <c r="AE146" i="93"/>
  <c r="AJ146" i="93"/>
  <c r="AN146" i="93"/>
  <c r="J147" i="93"/>
  <c r="N147" i="93"/>
  <c r="R147" i="93"/>
  <c r="W147" i="93"/>
  <c r="AA147" i="93"/>
  <c r="AE147" i="93"/>
  <c r="AJ147" i="93"/>
  <c r="AN147" i="93"/>
  <c r="J148" i="93"/>
  <c r="N148" i="93"/>
  <c r="R148" i="93"/>
  <c r="W148" i="93"/>
  <c r="AA148" i="93"/>
  <c r="AE148" i="93"/>
  <c r="AJ148" i="93"/>
  <c r="AN148" i="93"/>
  <c r="J149" i="93"/>
  <c r="N149" i="93"/>
  <c r="R149" i="93"/>
  <c r="W149" i="93"/>
  <c r="AA149" i="93"/>
  <c r="AE149" i="93"/>
  <c r="AJ149" i="93"/>
  <c r="AN149" i="93"/>
  <c r="K151" i="93"/>
  <c r="O151" i="93"/>
  <c r="S151" i="93"/>
  <c r="X151" i="93"/>
  <c r="AC151" i="93"/>
  <c r="AK151" i="93"/>
  <c r="AS151" i="93"/>
  <c r="AQ157" i="93"/>
  <c r="AM157" i="93"/>
  <c r="AI157" i="93"/>
  <c r="AD157" i="93"/>
  <c r="Z157" i="93"/>
  <c r="V157" i="93"/>
  <c r="Q157" i="93"/>
  <c r="M157" i="93"/>
  <c r="I157" i="93"/>
  <c r="AP157" i="93"/>
  <c r="AL157" i="93"/>
  <c r="AH157" i="93"/>
  <c r="AH156" i="93" s="1"/>
  <c r="AC157" i="93"/>
  <c r="Y157" i="93"/>
  <c r="U157" i="93"/>
  <c r="P157" i="93"/>
  <c r="L157" i="93"/>
  <c r="H157" i="93"/>
  <c r="F156" i="93"/>
  <c r="N157" i="93"/>
  <c r="W157" i="93"/>
  <c r="AE157" i="93"/>
  <c r="AN157" i="93"/>
  <c r="AQ159" i="93"/>
  <c r="AM159" i="93"/>
  <c r="AI159" i="93"/>
  <c r="AD159" i="93"/>
  <c r="Z159" i="93"/>
  <c r="V159" i="93"/>
  <c r="Q159" i="93"/>
  <c r="M159" i="93"/>
  <c r="I159" i="93"/>
  <c r="AP159" i="93"/>
  <c r="AL159" i="93"/>
  <c r="AH159" i="93"/>
  <c r="AC159" i="93"/>
  <c r="Y159" i="93"/>
  <c r="U159" i="93"/>
  <c r="P159" i="93"/>
  <c r="L159" i="93"/>
  <c r="H159" i="93"/>
  <c r="N159" i="93"/>
  <c r="W159" i="93"/>
  <c r="AE159" i="93"/>
  <c r="AN159" i="93"/>
  <c r="AQ161" i="93"/>
  <c r="AM161" i="93"/>
  <c r="AI161" i="93"/>
  <c r="AD161" i="93"/>
  <c r="Z161" i="93"/>
  <c r="V161" i="93"/>
  <c r="Q161" i="93"/>
  <c r="M161" i="93"/>
  <c r="I161" i="93"/>
  <c r="AP161" i="93"/>
  <c r="AL161" i="93"/>
  <c r="AH161" i="93"/>
  <c r="AC161" i="93"/>
  <c r="Y161" i="93"/>
  <c r="U161" i="93"/>
  <c r="U156" i="93" s="1"/>
  <c r="P161" i="93"/>
  <c r="L161" i="93"/>
  <c r="H161" i="93"/>
  <c r="N161" i="93"/>
  <c r="W161" i="93"/>
  <c r="AE161" i="93"/>
  <c r="AN161" i="93"/>
  <c r="I152" i="93"/>
  <c r="M152" i="93"/>
  <c r="Q152" i="93"/>
  <c r="V152" i="93"/>
  <c r="Z152" i="93"/>
  <c r="AD152" i="93"/>
  <c r="AI152" i="93"/>
  <c r="AM152" i="93"/>
  <c r="AQ152" i="93"/>
  <c r="I153" i="93"/>
  <c r="M153" i="93"/>
  <c r="Q153" i="93"/>
  <c r="V153" i="93"/>
  <c r="Z153" i="93"/>
  <c r="AD153" i="93"/>
  <c r="AI153" i="93"/>
  <c r="AM153" i="93"/>
  <c r="AQ153" i="93"/>
  <c r="I154" i="93"/>
  <c r="M154" i="93"/>
  <c r="Q154" i="93"/>
  <c r="V154" i="93"/>
  <c r="Z154" i="93"/>
  <c r="AD154" i="93"/>
  <c r="AI154" i="93"/>
  <c r="AM154" i="93"/>
  <c r="AQ154" i="93"/>
  <c r="I155" i="93"/>
  <c r="M155" i="93"/>
  <c r="Q155" i="93"/>
  <c r="V155" i="93"/>
  <c r="Z155" i="93"/>
  <c r="AD155" i="93"/>
  <c r="AI155" i="93"/>
  <c r="AM155" i="93"/>
  <c r="AQ155" i="93"/>
  <c r="J163" i="93"/>
  <c r="N163" i="93"/>
  <c r="R163" i="93"/>
  <c r="W163" i="93"/>
  <c r="AA163" i="93"/>
  <c r="AE163" i="93"/>
  <c r="AJ163" i="93"/>
  <c r="AN163" i="93"/>
  <c r="AR163" i="93"/>
  <c r="J164" i="93"/>
  <c r="N164" i="93"/>
  <c r="R164" i="93"/>
  <c r="W164" i="93"/>
  <c r="AA164" i="93"/>
  <c r="AE164" i="93"/>
  <c r="AJ164" i="93"/>
  <c r="AN164" i="93"/>
  <c r="AR164" i="93"/>
  <c r="J165" i="93"/>
  <c r="N165" i="93"/>
  <c r="R165" i="93"/>
  <c r="W165" i="93"/>
  <c r="AA165" i="93"/>
  <c r="AE165" i="93"/>
  <c r="AJ165" i="93"/>
  <c r="AN165" i="93"/>
  <c r="AR165" i="93"/>
  <c r="J166" i="93"/>
  <c r="N166" i="93"/>
  <c r="R166" i="93"/>
  <c r="W166" i="93"/>
  <c r="AA166" i="93"/>
  <c r="AE166" i="93"/>
  <c r="AJ166" i="93"/>
  <c r="AN166" i="93"/>
  <c r="AR166" i="93"/>
  <c r="J167" i="93"/>
  <c r="N167" i="93"/>
  <c r="R167" i="93"/>
  <c r="W167" i="93"/>
  <c r="AA167" i="93"/>
  <c r="AE167" i="93"/>
  <c r="AJ167" i="93"/>
  <c r="AN167" i="93"/>
  <c r="AR167" i="93"/>
  <c r="I170" i="93"/>
  <c r="M170" i="93"/>
  <c r="Q170" i="93"/>
  <c r="V170" i="93"/>
  <c r="Z170" i="93"/>
  <c r="AD170" i="93"/>
  <c r="AI170" i="93"/>
  <c r="AI169" i="93" s="1"/>
  <c r="AM170" i="93"/>
  <c r="AM169" i="93" s="1"/>
  <c r="AQ170" i="93"/>
  <c r="I171" i="93"/>
  <c r="M171" i="93"/>
  <c r="Q171" i="93"/>
  <c r="V171" i="93"/>
  <c r="Z171" i="93"/>
  <c r="AD171" i="93"/>
  <c r="AI171" i="93"/>
  <c r="AM171" i="93"/>
  <c r="AQ171" i="93"/>
  <c r="I172" i="93"/>
  <c r="M172" i="93"/>
  <c r="Q172" i="93"/>
  <c r="V172" i="93"/>
  <c r="Z172" i="93"/>
  <c r="AD172" i="93"/>
  <c r="AI172" i="93"/>
  <c r="AM172" i="93"/>
  <c r="AQ172" i="93"/>
  <c r="I173" i="93"/>
  <c r="M173" i="93"/>
  <c r="Q173" i="93"/>
  <c r="V173" i="93"/>
  <c r="Z173" i="93"/>
  <c r="AD173" i="93"/>
  <c r="AI173" i="93"/>
  <c r="AM173" i="93"/>
  <c r="AQ173" i="93"/>
  <c r="I174" i="93"/>
  <c r="M174" i="93"/>
  <c r="Q174" i="93"/>
  <c r="V174" i="93"/>
  <c r="Z174" i="93"/>
  <c r="AD174" i="93"/>
  <c r="AI174" i="93"/>
  <c r="AM174" i="93"/>
  <c r="AQ174" i="93"/>
  <c r="F175" i="93"/>
  <c r="H176" i="93"/>
  <c r="L176" i="93"/>
  <c r="P176" i="93"/>
  <c r="U176" i="93"/>
  <c r="Y176" i="93"/>
  <c r="AC176" i="93"/>
  <c r="AH176" i="93"/>
  <c r="AL176" i="93"/>
  <c r="AP176" i="93"/>
  <c r="H177" i="93"/>
  <c r="H175" i="93" s="1"/>
  <c r="L177" i="93"/>
  <c r="P177" i="93"/>
  <c r="U177" i="93"/>
  <c r="Y177" i="93"/>
  <c r="AC177" i="93"/>
  <c r="AH177" i="93"/>
  <c r="AL177" i="93"/>
  <c r="AP177" i="93"/>
  <c r="H178" i="93"/>
  <c r="L178" i="93"/>
  <c r="P178" i="93"/>
  <c r="U178" i="93"/>
  <c r="Y178" i="93"/>
  <c r="AC178" i="93"/>
  <c r="AH178" i="93"/>
  <c r="AL178" i="93"/>
  <c r="AP178" i="93"/>
  <c r="H179" i="93"/>
  <c r="L179" i="93"/>
  <c r="P179" i="93"/>
  <c r="U179" i="93"/>
  <c r="Y179" i="93"/>
  <c r="AC179" i="93"/>
  <c r="AH179" i="93"/>
  <c r="AL179" i="93"/>
  <c r="AP179" i="93"/>
  <c r="H180" i="93"/>
  <c r="L180" i="93"/>
  <c r="P180" i="93"/>
  <c r="U180" i="93"/>
  <c r="Y180" i="93"/>
  <c r="AC180" i="93"/>
  <c r="AH180" i="93"/>
  <c r="AL180" i="93"/>
  <c r="AP180" i="93"/>
  <c r="I182" i="93"/>
  <c r="M182" i="93"/>
  <c r="Q182" i="93"/>
  <c r="V182" i="93"/>
  <c r="Z182" i="93"/>
  <c r="AD182" i="93"/>
  <c r="AI182" i="93"/>
  <c r="AM182" i="93"/>
  <c r="AQ182" i="93"/>
  <c r="I183" i="93"/>
  <c r="M183" i="93"/>
  <c r="Q183" i="93"/>
  <c r="V183" i="93"/>
  <c r="Z183" i="93"/>
  <c r="AD183" i="93"/>
  <c r="AI183" i="93"/>
  <c r="AM183" i="93"/>
  <c r="AQ183" i="93"/>
  <c r="I184" i="93"/>
  <c r="M184" i="93"/>
  <c r="Q184" i="93"/>
  <c r="V184" i="93"/>
  <c r="Z184" i="93"/>
  <c r="AD184" i="93"/>
  <c r="AI184" i="93"/>
  <c r="AM184" i="93"/>
  <c r="AQ184" i="93"/>
  <c r="I185" i="93"/>
  <c r="M185" i="93"/>
  <c r="Q185" i="93"/>
  <c r="V185" i="93"/>
  <c r="Z185" i="93"/>
  <c r="AD185" i="93"/>
  <c r="AI185" i="93"/>
  <c r="AM185" i="93"/>
  <c r="AQ185" i="93"/>
  <c r="I186" i="93"/>
  <c r="M186" i="93"/>
  <c r="Q186" i="93"/>
  <c r="V186" i="93"/>
  <c r="Z186" i="93"/>
  <c r="AD186" i="93"/>
  <c r="AI186" i="93"/>
  <c r="AM186" i="93"/>
  <c r="AQ186" i="93"/>
  <c r="F187" i="93"/>
  <c r="I188" i="93"/>
  <c r="Q188" i="93"/>
  <c r="Z188" i="93"/>
  <c r="AI188" i="93"/>
  <c r="AQ188" i="93"/>
  <c r="AP189" i="93"/>
  <c r="AL189" i="93"/>
  <c r="AH189" i="93"/>
  <c r="AC189" i="93"/>
  <c r="Y189" i="93"/>
  <c r="U189" i="93"/>
  <c r="P189" i="93"/>
  <c r="L189" i="93"/>
  <c r="H189" i="93"/>
  <c r="AS189" i="93"/>
  <c r="AO189" i="93"/>
  <c r="AK189" i="93"/>
  <c r="AF189" i="93"/>
  <c r="AB189" i="93"/>
  <c r="X189" i="93"/>
  <c r="S189" i="93"/>
  <c r="O189" i="93"/>
  <c r="K189" i="93"/>
  <c r="M189" i="93"/>
  <c r="V189" i="93"/>
  <c r="AD189" i="93"/>
  <c r="AM189" i="93"/>
  <c r="I190" i="93"/>
  <c r="Q190" i="93"/>
  <c r="Z190" i="93"/>
  <c r="AI190" i="93"/>
  <c r="AQ190" i="93"/>
  <c r="AP191" i="93"/>
  <c r="AL191" i="93"/>
  <c r="AH191" i="93"/>
  <c r="AC191" i="93"/>
  <c r="Y191" i="93"/>
  <c r="U191" i="93"/>
  <c r="P191" i="93"/>
  <c r="L191" i="93"/>
  <c r="H191" i="93"/>
  <c r="AS191" i="93"/>
  <c r="AO191" i="93"/>
  <c r="AK191" i="93"/>
  <c r="AF191" i="93"/>
  <c r="AB191" i="93"/>
  <c r="X191" i="93"/>
  <c r="S191" i="93"/>
  <c r="O191" i="93"/>
  <c r="K191" i="93"/>
  <c r="M191" i="93"/>
  <c r="V191" i="93"/>
  <c r="AD191" i="93"/>
  <c r="AM191" i="93"/>
  <c r="I192" i="93"/>
  <c r="Q192" i="93"/>
  <c r="Z192" i="93"/>
  <c r="AI192" i="93"/>
  <c r="AT192" i="93" s="1"/>
  <c r="AQ192" i="93"/>
  <c r="K194" i="93"/>
  <c r="S194" i="93"/>
  <c r="AB194" i="93"/>
  <c r="AK194" i="93"/>
  <c r="O195" i="93"/>
  <c r="X195" i="93"/>
  <c r="AF195" i="93"/>
  <c r="AO195" i="93"/>
  <c r="K196" i="93"/>
  <c r="S196" i="93"/>
  <c r="AB196" i="93"/>
  <c r="AK196" i="93"/>
  <c r="J152" i="93"/>
  <c r="N152" i="93"/>
  <c r="R152" i="93"/>
  <c r="W152" i="93"/>
  <c r="AA152" i="93"/>
  <c r="AE152" i="93"/>
  <c r="AJ152" i="93"/>
  <c r="AN152" i="93"/>
  <c r="J153" i="93"/>
  <c r="N153" i="93"/>
  <c r="R153" i="93"/>
  <c r="W153" i="93"/>
  <c r="AA153" i="93"/>
  <c r="AE153" i="93"/>
  <c r="AJ153" i="93"/>
  <c r="AN153" i="93"/>
  <c r="J154" i="93"/>
  <c r="N154" i="93"/>
  <c r="R154" i="93"/>
  <c r="W154" i="93"/>
  <c r="AA154" i="93"/>
  <c r="AE154" i="93"/>
  <c r="AJ154" i="93"/>
  <c r="AN154" i="93"/>
  <c r="J155" i="93"/>
  <c r="N155" i="93"/>
  <c r="R155" i="93"/>
  <c r="W155" i="93"/>
  <c r="AA155" i="93"/>
  <c r="AE155" i="93"/>
  <c r="AJ155" i="93"/>
  <c r="AN155" i="93"/>
  <c r="K163" i="93"/>
  <c r="O163" i="93"/>
  <c r="S163" i="93"/>
  <c r="X163" i="93"/>
  <c r="AB163" i="93"/>
  <c r="AF163" i="93"/>
  <c r="AK163" i="93"/>
  <c r="AO163" i="93"/>
  <c r="K164" i="93"/>
  <c r="O164" i="93"/>
  <c r="S164" i="93"/>
  <c r="X164" i="93"/>
  <c r="AB164" i="93"/>
  <c r="AF164" i="93"/>
  <c r="AK164" i="93"/>
  <c r="AO164" i="93"/>
  <c r="K165" i="93"/>
  <c r="O165" i="93"/>
  <c r="S165" i="93"/>
  <c r="X165" i="93"/>
  <c r="AB165" i="93"/>
  <c r="AF165" i="93"/>
  <c r="AK165" i="93"/>
  <c r="AO165" i="93"/>
  <c r="K166" i="93"/>
  <c r="O166" i="93"/>
  <c r="S166" i="93"/>
  <c r="X166" i="93"/>
  <c r="AB166" i="93"/>
  <c r="AF166" i="93"/>
  <c r="AK166" i="93"/>
  <c r="AO166" i="93"/>
  <c r="K167" i="93"/>
  <c r="O167" i="93"/>
  <c r="S167" i="93"/>
  <c r="X167" i="93"/>
  <c r="AB167" i="93"/>
  <c r="AF167" i="93"/>
  <c r="AK167" i="93"/>
  <c r="AO167" i="93"/>
  <c r="J170" i="93"/>
  <c r="N170" i="93"/>
  <c r="R170" i="93"/>
  <c r="W170" i="93"/>
  <c r="AA170" i="93"/>
  <c r="AE170" i="93"/>
  <c r="AJ170" i="93"/>
  <c r="AN170" i="93"/>
  <c r="J171" i="93"/>
  <c r="N171" i="93"/>
  <c r="R171" i="93"/>
  <c r="W171" i="93"/>
  <c r="AA171" i="93"/>
  <c r="AE171" i="93"/>
  <c r="AJ171" i="93"/>
  <c r="AN171" i="93"/>
  <c r="J172" i="93"/>
  <c r="N172" i="93"/>
  <c r="R172" i="93"/>
  <c r="W172" i="93"/>
  <c r="AA172" i="93"/>
  <c r="AE172" i="93"/>
  <c r="AJ172" i="93"/>
  <c r="AN172" i="93"/>
  <c r="J173" i="93"/>
  <c r="N173" i="93"/>
  <c r="R173" i="93"/>
  <c r="W173" i="93"/>
  <c r="AA173" i="93"/>
  <c r="AE173" i="93"/>
  <c r="AJ173" i="93"/>
  <c r="AN173" i="93"/>
  <c r="J174" i="93"/>
  <c r="N174" i="93"/>
  <c r="R174" i="93"/>
  <c r="W174" i="93"/>
  <c r="AA174" i="93"/>
  <c r="AE174" i="93"/>
  <c r="AJ174" i="93"/>
  <c r="AN174" i="93"/>
  <c r="I176" i="93"/>
  <c r="M176" i="93"/>
  <c r="Q176" i="93"/>
  <c r="V176" i="93"/>
  <c r="Z176" i="93"/>
  <c r="AD176" i="93"/>
  <c r="AI176" i="93"/>
  <c r="AM176" i="93"/>
  <c r="AQ176" i="93"/>
  <c r="I177" i="93"/>
  <c r="M177" i="93"/>
  <c r="Q177" i="93"/>
  <c r="V177" i="93"/>
  <c r="Z177" i="93"/>
  <c r="AD177" i="93"/>
  <c r="AI177" i="93"/>
  <c r="AM177" i="93"/>
  <c r="AQ177" i="93"/>
  <c r="I178" i="93"/>
  <c r="M178" i="93"/>
  <c r="Q178" i="93"/>
  <c r="V178" i="93"/>
  <c r="Z178" i="93"/>
  <c r="AD178" i="93"/>
  <c r="AI178" i="93"/>
  <c r="AM178" i="93"/>
  <c r="AQ178" i="93"/>
  <c r="I179" i="93"/>
  <c r="M179" i="93"/>
  <c r="Q179" i="93"/>
  <c r="V179" i="93"/>
  <c r="Z179" i="93"/>
  <c r="AD179" i="93"/>
  <c r="AI179" i="93"/>
  <c r="AM179" i="93"/>
  <c r="AQ179" i="93"/>
  <c r="I180" i="93"/>
  <c r="M180" i="93"/>
  <c r="Q180" i="93"/>
  <c r="V180" i="93"/>
  <c r="Z180" i="93"/>
  <c r="AD180" i="93"/>
  <c r="AI180" i="93"/>
  <c r="AM180" i="93"/>
  <c r="AQ180" i="93"/>
  <c r="J182" i="93"/>
  <c r="N182" i="93"/>
  <c r="R182" i="93"/>
  <c r="W182" i="93"/>
  <c r="AA182" i="93"/>
  <c r="AE182" i="93"/>
  <c r="AJ182" i="93"/>
  <c r="AN182" i="93"/>
  <c r="J183" i="93"/>
  <c r="N183" i="93"/>
  <c r="R183" i="93"/>
  <c r="W183" i="93"/>
  <c r="AA183" i="93"/>
  <c r="AE183" i="93"/>
  <c r="AJ183" i="93"/>
  <c r="AN183" i="93"/>
  <c r="J184" i="93"/>
  <c r="N184" i="93"/>
  <c r="R184" i="93"/>
  <c r="W184" i="93"/>
  <c r="AA184" i="93"/>
  <c r="AE184" i="93"/>
  <c r="AJ184" i="93"/>
  <c r="AN184" i="93"/>
  <c r="J185" i="93"/>
  <c r="N185" i="93"/>
  <c r="R185" i="93"/>
  <c r="W185" i="93"/>
  <c r="AA185" i="93"/>
  <c r="AE185" i="93"/>
  <c r="AJ185" i="93"/>
  <c r="AN185" i="93"/>
  <c r="J186" i="93"/>
  <c r="N186" i="93"/>
  <c r="R186" i="93"/>
  <c r="W186" i="93"/>
  <c r="AA186" i="93"/>
  <c r="AE186" i="93"/>
  <c r="AJ186" i="93"/>
  <c r="AN186" i="93"/>
  <c r="J188" i="93"/>
  <c r="R188" i="93"/>
  <c r="AA188" i="93"/>
  <c r="AJ188" i="93"/>
  <c r="J190" i="93"/>
  <c r="R190" i="93"/>
  <c r="AA190" i="93"/>
  <c r="AJ190" i="93"/>
  <c r="J192" i="93"/>
  <c r="R192" i="93"/>
  <c r="AA192" i="93"/>
  <c r="AJ192" i="93"/>
  <c r="AQ194" i="93"/>
  <c r="AM194" i="93"/>
  <c r="AI194" i="93"/>
  <c r="AD194" i="93"/>
  <c r="Z194" i="93"/>
  <c r="V194" i="93"/>
  <c r="Q194" i="93"/>
  <c r="M194" i="93"/>
  <c r="I194" i="93"/>
  <c r="AP194" i="93"/>
  <c r="AL194" i="93"/>
  <c r="AH194" i="93"/>
  <c r="AC194" i="93"/>
  <c r="Y194" i="93"/>
  <c r="U194" i="93"/>
  <c r="P194" i="93"/>
  <c r="L194" i="93"/>
  <c r="H194" i="93"/>
  <c r="N194" i="93"/>
  <c r="W194" i="93"/>
  <c r="AE194" i="93"/>
  <c r="AN194" i="93"/>
  <c r="J195" i="93"/>
  <c r="R195" i="93"/>
  <c r="AA195" i="93"/>
  <c r="AJ195" i="93"/>
  <c r="AR195" i="93"/>
  <c r="AQ196" i="93"/>
  <c r="AM196" i="93"/>
  <c r="AI196" i="93"/>
  <c r="AD196" i="93"/>
  <c r="Z196" i="93"/>
  <c r="V196" i="93"/>
  <c r="Q196" i="93"/>
  <c r="M196" i="93"/>
  <c r="I196" i="93"/>
  <c r="AP196" i="93"/>
  <c r="AL196" i="93"/>
  <c r="AH196" i="93"/>
  <c r="AC196" i="93"/>
  <c r="Y196" i="93"/>
  <c r="U196" i="93"/>
  <c r="P196" i="93"/>
  <c r="L196" i="93"/>
  <c r="H196" i="93"/>
  <c r="N196" i="93"/>
  <c r="W196" i="93"/>
  <c r="AE196" i="93"/>
  <c r="AN196" i="93"/>
  <c r="J176" i="93"/>
  <c r="N176" i="93"/>
  <c r="R176" i="93"/>
  <c r="W176" i="93"/>
  <c r="AA176" i="93"/>
  <c r="AE176" i="93"/>
  <c r="AJ176" i="93"/>
  <c r="AN176" i="93"/>
  <c r="J177" i="93"/>
  <c r="N177" i="93"/>
  <c r="R177" i="93"/>
  <c r="W177" i="93"/>
  <c r="AA177" i="93"/>
  <c r="AE177" i="93"/>
  <c r="AJ177" i="93"/>
  <c r="AN177" i="93"/>
  <c r="J178" i="93"/>
  <c r="N178" i="93"/>
  <c r="R178" i="93"/>
  <c r="W178" i="93"/>
  <c r="AA178" i="93"/>
  <c r="AE178" i="93"/>
  <c r="AJ178" i="93"/>
  <c r="AN178" i="93"/>
  <c r="J179" i="93"/>
  <c r="N179" i="93"/>
  <c r="R179" i="93"/>
  <c r="W179" i="93"/>
  <c r="AA179" i="93"/>
  <c r="AE179" i="93"/>
  <c r="AJ179" i="93"/>
  <c r="AN179" i="93"/>
  <c r="J180" i="93"/>
  <c r="N180" i="93"/>
  <c r="R180" i="93"/>
  <c r="W180" i="93"/>
  <c r="AA180" i="93"/>
  <c r="AE180" i="93"/>
  <c r="AJ180" i="93"/>
  <c r="AN180" i="93"/>
  <c r="AP188" i="93"/>
  <c r="AL188" i="93"/>
  <c r="AH188" i="93"/>
  <c r="AC188" i="93"/>
  <c r="Y188" i="93"/>
  <c r="U188" i="93"/>
  <c r="P188" i="93"/>
  <c r="L188" i="93"/>
  <c r="H188" i="93"/>
  <c r="AS188" i="93"/>
  <c r="AO188" i="93"/>
  <c r="AK188" i="93"/>
  <c r="AF188" i="93"/>
  <c r="AB188" i="93"/>
  <c r="X188" i="93"/>
  <c r="S188" i="93"/>
  <c r="O188" i="93"/>
  <c r="K188" i="93"/>
  <c r="M188" i="93"/>
  <c r="V188" i="93"/>
  <c r="AD188" i="93"/>
  <c r="AM188" i="93"/>
  <c r="AP190" i="93"/>
  <c r="AL190" i="93"/>
  <c r="AH190" i="93"/>
  <c r="AC190" i="93"/>
  <c r="Y190" i="93"/>
  <c r="U190" i="93"/>
  <c r="P190" i="93"/>
  <c r="L190" i="93"/>
  <c r="H190" i="93"/>
  <c r="AS190" i="93"/>
  <c r="AO190" i="93"/>
  <c r="AK190" i="93"/>
  <c r="AF190" i="93"/>
  <c r="AB190" i="93"/>
  <c r="X190" i="93"/>
  <c r="S190" i="93"/>
  <c r="O190" i="93"/>
  <c r="K190" i="93"/>
  <c r="M190" i="93"/>
  <c r="V190" i="93"/>
  <c r="AD190" i="93"/>
  <c r="AM190" i="93"/>
  <c r="AP192" i="93"/>
  <c r="AL192" i="93"/>
  <c r="AH192" i="93"/>
  <c r="AC192" i="93"/>
  <c r="Y192" i="93"/>
  <c r="U192" i="93"/>
  <c r="AG192" i="93" s="1"/>
  <c r="P192" i="93"/>
  <c r="L192" i="93"/>
  <c r="H192" i="93"/>
  <c r="AS192" i="93"/>
  <c r="AU192" i="93" s="1"/>
  <c r="AO192" i="93"/>
  <c r="AK192" i="93"/>
  <c r="AF192" i="93"/>
  <c r="AB192" i="93"/>
  <c r="X192" i="93"/>
  <c r="S192" i="93"/>
  <c r="O192" i="93"/>
  <c r="K192" i="93"/>
  <c r="M192" i="93"/>
  <c r="V192" i="93"/>
  <c r="AD192" i="93"/>
  <c r="AM192" i="93"/>
  <c r="K195" i="93"/>
  <c r="S195" i="93"/>
  <c r="AB195" i="93"/>
  <c r="AK195" i="93"/>
  <c r="N192" i="93"/>
  <c r="W192" i="93"/>
  <c r="AE192" i="93"/>
  <c r="AN192" i="93"/>
  <c r="AQ195" i="93"/>
  <c r="AM195" i="93"/>
  <c r="AI195" i="93"/>
  <c r="AD195" i="93"/>
  <c r="Z195" i="93"/>
  <c r="V195" i="93"/>
  <c r="Q195" i="93"/>
  <c r="M195" i="93"/>
  <c r="I195" i="93"/>
  <c r="AP195" i="93"/>
  <c r="AL195" i="93"/>
  <c r="AH195" i="93"/>
  <c r="AC195" i="93"/>
  <c r="Y195" i="93"/>
  <c r="U195" i="93"/>
  <c r="P195" i="93"/>
  <c r="L195" i="93"/>
  <c r="H195" i="93"/>
  <c r="N195" i="93"/>
  <c r="W195" i="93"/>
  <c r="AE195" i="93"/>
  <c r="AN195" i="93"/>
  <c r="H197" i="93"/>
  <c r="L197" i="93"/>
  <c r="P197" i="93"/>
  <c r="U197" i="93"/>
  <c r="Y197" i="93"/>
  <c r="AC197" i="93"/>
  <c r="AH197" i="93"/>
  <c r="AL197" i="93"/>
  <c r="AP197" i="93"/>
  <c r="H198" i="93"/>
  <c r="L198" i="93"/>
  <c r="P198" i="93"/>
  <c r="U198" i="93"/>
  <c r="Y198" i="93"/>
  <c r="AC198" i="93"/>
  <c r="AH198" i="93"/>
  <c r="AL198" i="93"/>
  <c r="AP198" i="93"/>
  <c r="J110" i="94"/>
  <c r="N110" i="94"/>
  <c r="R110" i="94"/>
  <c r="W110" i="94"/>
  <c r="AA110" i="94"/>
  <c r="AE110" i="94"/>
  <c r="AJ110" i="94"/>
  <c r="AN110" i="94"/>
  <c r="AR110" i="94"/>
  <c r="J111" i="94"/>
  <c r="N111" i="94"/>
  <c r="R111" i="94"/>
  <c r="W111" i="94"/>
  <c r="AA111" i="94"/>
  <c r="AE111" i="94"/>
  <c r="AJ111" i="94"/>
  <c r="AN111" i="94"/>
  <c r="AR111" i="94"/>
  <c r="J112" i="94"/>
  <c r="N112" i="94"/>
  <c r="R112" i="94"/>
  <c r="W112" i="94"/>
  <c r="AA112" i="94"/>
  <c r="AE112" i="94"/>
  <c r="AJ112" i="94"/>
  <c r="AN112" i="94"/>
  <c r="AR112" i="94"/>
  <c r="K115" i="94"/>
  <c r="O115" i="94"/>
  <c r="S115" i="94"/>
  <c r="X115" i="94"/>
  <c r="AB115" i="94"/>
  <c r="AF115" i="94"/>
  <c r="AK115" i="94"/>
  <c r="AO115" i="94"/>
  <c r="AS115" i="94"/>
  <c r="K116" i="94"/>
  <c r="O116" i="94"/>
  <c r="S116" i="94"/>
  <c r="X116" i="94"/>
  <c r="AB116" i="94"/>
  <c r="AF116" i="94"/>
  <c r="AK116" i="94"/>
  <c r="AO116" i="94"/>
  <c r="AS116" i="94"/>
  <c r="K117" i="94"/>
  <c r="O117" i="94"/>
  <c r="S117" i="94"/>
  <c r="X117" i="94"/>
  <c r="AB117" i="94"/>
  <c r="AF117" i="94"/>
  <c r="AK117" i="94"/>
  <c r="AO117" i="94"/>
  <c r="AS117" i="94"/>
  <c r="K118" i="94"/>
  <c r="O118" i="94"/>
  <c r="S118" i="94"/>
  <c r="X118" i="94"/>
  <c r="AB118" i="94"/>
  <c r="AF118" i="94"/>
  <c r="AK118" i="94"/>
  <c r="AO118" i="94"/>
  <c r="AS118" i="94"/>
  <c r="H121" i="94"/>
  <c r="L121" i="94"/>
  <c r="P121" i="94"/>
  <c r="U121" i="94"/>
  <c r="Y121" i="94"/>
  <c r="AC121" i="94"/>
  <c r="AH121" i="94"/>
  <c r="AL121" i="94"/>
  <c r="AP121" i="94"/>
  <c r="H122" i="94"/>
  <c r="L122" i="94"/>
  <c r="P122" i="94"/>
  <c r="U122" i="94"/>
  <c r="Y122" i="94"/>
  <c r="AC122" i="94"/>
  <c r="AH122" i="94"/>
  <c r="AL122" i="94"/>
  <c r="AP122" i="94"/>
  <c r="H123" i="94"/>
  <c r="L123" i="94"/>
  <c r="P123" i="94"/>
  <c r="U123" i="94"/>
  <c r="Y123" i="94"/>
  <c r="AC123" i="94"/>
  <c r="AH123" i="94"/>
  <c r="AL123" i="94"/>
  <c r="AP123" i="94"/>
  <c r="H124" i="94"/>
  <c r="L124" i="94"/>
  <c r="P124" i="94"/>
  <c r="U124" i="94"/>
  <c r="Y124" i="94"/>
  <c r="AC124" i="94"/>
  <c r="AH124" i="94"/>
  <c r="AL124" i="94"/>
  <c r="AP124" i="94"/>
  <c r="I126" i="94"/>
  <c r="M126" i="94"/>
  <c r="Q126" i="94"/>
  <c r="V126" i="94"/>
  <c r="Z126" i="94"/>
  <c r="AD126" i="94"/>
  <c r="AI126" i="94"/>
  <c r="AM126" i="94"/>
  <c r="AQ126" i="94"/>
  <c r="I127" i="94"/>
  <c r="M127" i="94"/>
  <c r="Q127" i="94"/>
  <c r="V127" i="94"/>
  <c r="Z127" i="94"/>
  <c r="AD127" i="94"/>
  <c r="AI127" i="94"/>
  <c r="AM127" i="94"/>
  <c r="AQ127" i="94"/>
  <c r="I128" i="94"/>
  <c r="M128" i="94"/>
  <c r="Q128" i="94"/>
  <c r="V128" i="94"/>
  <c r="Z128" i="94"/>
  <c r="AD128" i="94"/>
  <c r="AI128" i="94"/>
  <c r="AM128" i="94"/>
  <c r="AQ128" i="94"/>
  <c r="I129" i="94"/>
  <c r="M129" i="94"/>
  <c r="Q129" i="94"/>
  <c r="V129" i="94"/>
  <c r="Z129" i="94"/>
  <c r="AD129" i="94"/>
  <c r="AI129" i="94"/>
  <c r="AM129" i="94"/>
  <c r="AQ129" i="94"/>
  <c r="I130" i="94"/>
  <c r="M130" i="94"/>
  <c r="Q130" i="94"/>
  <c r="V130" i="94"/>
  <c r="Z130" i="94"/>
  <c r="AD130" i="94"/>
  <c r="AI130" i="94"/>
  <c r="AM130" i="94"/>
  <c r="AQ130" i="94"/>
  <c r="J132" i="94"/>
  <c r="N132" i="94"/>
  <c r="R132" i="94"/>
  <c r="W132" i="94"/>
  <c r="AA132" i="94"/>
  <c r="AE132" i="94"/>
  <c r="AJ132" i="94"/>
  <c r="AN132" i="94"/>
  <c r="AR132" i="94"/>
  <c r="J133" i="94"/>
  <c r="N133" i="94"/>
  <c r="R133" i="94"/>
  <c r="W133" i="94"/>
  <c r="AA133" i="94"/>
  <c r="AE133" i="94"/>
  <c r="AJ133" i="94"/>
  <c r="AN133" i="94"/>
  <c r="AR133" i="94"/>
  <c r="J134" i="94"/>
  <c r="N134" i="94"/>
  <c r="R134" i="94"/>
  <c r="W134" i="94"/>
  <c r="AA134" i="94"/>
  <c r="AE134" i="94"/>
  <c r="AJ134" i="94"/>
  <c r="AN134" i="94"/>
  <c r="AR134" i="94"/>
  <c r="J135" i="94"/>
  <c r="N135" i="94"/>
  <c r="R135" i="94"/>
  <c r="W135" i="94"/>
  <c r="AA135" i="94"/>
  <c r="AE135" i="94"/>
  <c r="AJ135" i="94"/>
  <c r="AN135" i="94"/>
  <c r="AR135" i="94"/>
  <c r="AS136" i="94"/>
  <c r="AO136" i="94"/>
  <c r="AK136" i="94"/>
  <c r="AF136" i="94"/>
  <c r="AB136" i="94"/>
  <c r="X136" i="94"/>
  <c r="S136" i="94"/>
  <c r="O136" i="94"/>
  <c r="K136" i="94"/>
  <c r="AR136" i="94"/>
  <c r="AN136" i="94"/>
  <c r="AJ136" i="94"/>
  <c r="AE136" i="94"/>
  <c r="AA136" i="94"/>
  <c r="W136" i="94"/>
  <c r="R136" i="94"/>
  <c r="N136" i="94"/>
  <c r="J136" i="94"/>
  <c r="L136" i="94"/>
  <c r="U136" i="94"/>
  <c r="AC136" i="94"/>
  <c r="AL136" i="94"/>
  <c r="O140" i="94"/>
  <c r="X140" i="94"/>
  <c r="AF140" i="94"/>
  <c r="AO140" i="94"/>
  <c r="K141" i="94"/>
  <c r="S141" i="94"/>
  <c r="AB141" i="94"/>
  <c r="AK141" i="94"/>
  <c r="O142" i="94"/>
  <c r="X142" i="94"/>
  <c r="AF142" i="94"/>
  <c r="AO142" i="94"/>
  <c r="K143" i="94"/>
  <c r="S143" i="94"/>
  <c r="AB143" i="94"/>
  <c r="AK143" i="94"/>
  <c r="I197" i="93"/>
  <c r="M197" i="93"/>
  <c r="Q197" i="93"/>
  <c r="V197" i="93"/>
  <c r="Z197" i="93"/>
  <c r="AD197" i="93"/>
  <c r="AI197" i="93"/>
  <c r="AM197" i="93"/>
  <c r="AQ197" i="93"/>
  <c r="AU197" i="93" s="1"/>
  <c r="I198" i="93"/>
  <c r="M198" i="93"/>
  <c r="Q198" i="93"/>
  <c r="V198" i="93"/>
  <c r="Z198" i="93"/>
  <c r="AD198" i="93"/>
  <c r="AI198" i="93"/>
  <c r="AM198" i="93"/>
  <c r="AQ198" i="93"/>
  <c r="K110" i="94"/>
  <c r="O110" i="94"/>
  <c r="S110" i="94"/>
  <c r="X110" i="94"/>
  <c r="AB110" i="94"/>
  <c r="AF110" i="94"/>
  <c r="AK110" i="94"/>
  <c r="AO110" i="94"/>
  <c r="K111" i="94"/>
  <c r="O111" i="94"/>
  <c r="S111" i="94"/>
  <c r="X111" i="94"/>
  <c r="AB111" i="94"/>
  <c r="AF111" i="94"/>
  <c r="AK111" i="94"/>
  <c r="AO111" i="94"/>
  <c r="K112" i="94"/>
  <c r="O112" i="94"/>
  <c r="S112" i="94"/>
  <c r="X112" i="94"/>
  <c r="AB112" i="94"/>
  <c r="AF112" i="94"/>
  <c r="AK112" i="94"/>
  <c r="AO112" i="94"/>
  <c r="H115" i="94"/>
  <c r="L115" i="94"/>
  <c r="P115" i="94"/>
  <c r="U115" i="94"/>
  <c r="Y115" i="94"/>
  <c r="AC115" i="94"/>
  <c r="AH115" i="94"/>
  <c r="AL115" i="94"/>
  <c r="AP115" i="94"/>
  <c r="H116" i="94"/>
  <c r="L116" i="94"/>
  <c r="P116" i="94"/>
  <c r="U116" i="94"/>
  <c r="Y116" i="94"/>
  <c r="AC116" i="94"/>
  <c r="AH116" i="94"/>
  <c r="AL116" i="94"/>
  <c r="AP116" i="94"/>
  <c r="H117" i="94"/>
  <c r="L117" i="94"/>
  <c r="P117" i="94"/>
  <c r="U117" i="94"/>
  <c r="Y117" i="94"/>
  <c r="AC117" i="94"/>
  <c r="AH117" i="94"/>
  <c r="AL117" i="94"/>
  <c r="AP117" i="94"/>
  <c r="H118" i="94"/>
  <c r="L118" i="94"/>
  <c r="P118" i="94"/>
  <c r="U118" i="94"/>
  <c r="Y118" i="94"/>
  <c r="AC118" i="94"/>
  <c r="AH118" i="94"/>
  <c r="AL118" i="94"/>
  <c r="AP118" i="94"/>
  <c r="I121" i="94"/>
  <c r="M121" i="94"/>
  <c r="Q121" i="94"/>
  <c r="V121" i="94"/>
  <c r="Z121" i="94"/>
  <c r="AD121" i="94"/>
  <c r="AI121" i="94"/>
  <c r="AM121" i="94"/>
  <c r="AQ121" i="94"/>
  <c r="I122" i="94"/>
  <c r="M122" i="94"/>
  <c r="Q122" i="94"/>
  <c r="V122" i="94"/>
  <c r="Z122" i="94"/>
  <c r="AD122" i="94"/>
  <c r="AI122" i="94"/>
  <c r="AM122" i="94"/>
  <c r="AQ122" i="94"/>
  <c r="I123" i="94"/>
  <c r="M123" i="94"/>
  <c r="Q123" i="94"/>
  <c r="V123" i="94"/>
  <c r="Z123" i="94"/>
  <c r="AD123" i="94"/>
  <c r="AI123" i="94"/>
  <c r="AM123" i="94"/>
  <c r="AQ123" i="94"/>
  <c r="I124" i="94"/>
  <c r="M124" i="94"/>
  <c r="Q124" i="94"/>
  <c r="V124" i="94"/>
  <c r="Z124" i="94"/>
  <c r="AD124" i="94"/>
  <c r="AI124" i="94"/>
  <c r="AM124" i="94"/>
  <c r="AQ124" i="94"/>
  <c r="J126" i="94"/>
  <c r="N126" i="94"/>
  <c r="R126" i="94"/>
  <c r="W126" i="94"/>
  <c r="AA126" i="94"/>
  <c r="AE126" i="94"/>
  <c r="AJ126" i="94"/>
  <c r="AN126" i="94"/>
  <c r="J127" i="94"/>
  <c r="N127" i="94"/>
  <c r="R127" i="94"/>
  <c r="W127" i="94"/>
  <c r="AA127" i="94"/>
  <c r="AE127" i="94"/>
  <c r="AJ127" i="94"/>
  <c r="AN127" i="94"/>
  <c r="J128" i="94"/>
  <c r="N128" i="94"/>
  <c r="R128" i="94"/>
  <c r="W128" i="94"/>
  <c r="AA128" i="94"/>
  <c r="AE128" i="94"/>
  <c r="AJ128" i="94"/>
  <c r="AN128" i="94"/>
  <c r="J129" i="94"/>
  <c r="N129" i="94"/>
  <c r="R129" i="94"/>
  <c r="W129" i="94"/>
  <c r="AA129" i="94"/>
  <c r="AE129" i="94"/>
  <c r="AJ129" i="94"/>
  <c r="AN129" i="94"/>
  <c r="J130" i="94"/>
  <c r="N130" i="94"/>
  <c r="R130" i="94"/>
  <c r="W130" i="94"/>
  <c r="AA130" i="94"/>
  <c r="AE130" i="94"/>
  <c r="AJ130" i="94"/>
  <c r="AN130" i="94"/>
  <c r="K132" i="94"/>
  <c r="O132" i="94"/>
  <c r="S132" i="94"/>
  <c r="X132" i="94"/>
  <c r="AB132" i="94"/>
  <c r="AF132" i="94"/>
  <c r="AK132" i="94"/>
  <c r="AO132" i="94"/>
  <c r="K133" i="94"/>
  <c r="O133" i="94"/>
  <c r="S133" i="94"/>
  <c r="X133" i="94"/>
  <c r="AB133" i="94"/>
  <c r="AF133" i="94"/>
  <c r="AK133" i="94"/>
  <c r="AO133" i="94"/>
  <c r="K134" i="94"/>
  <c r="O134" i="94"/>
  <c r="S134" i="94"/>
  <c r="X134" i="94"/>
  <c r="AB134" i="94"/>
  <c r="AF134" i="94"/>
  <c r="AK134" i="94"/>
  <c r="AO134" i="94"/>
  <c r="K135" i="94"/>
  <c r="O135" i="94"/>
  <c r="S135" i="94"/>
  <c r="X135" i="94"/>
  <c r="AB135" i="94"/>
  <c r="AF135" i="94"/>
  <c r="AK135" i="94"/>
  <c r="AO135" i="94"/>
  <c r="M136" i="94"/>
  <c r="V136" i="94"/>
  <c r="AD136" i="94"/>
  <c r="AM136" i="94"/>
  <c r="J140" i="94"/>
  <c r="R140" i="94"/>
  <c r="AA140" i="94"/>
  <c r="AJ140" i="94"/>
  <c r="AR140" i="94"/>
  <c r="AQ141" i="94"/>
  <c r="AM141" i="94"/>
  <c r="AI141" i="94"/>
  <c r="AD141" i="94"/>
  <c r="Z141" i="94"/>
  <c r="V141" i="94"/>
  <c r="Q141" i="94"/>
  <c r="M141" i="94"/>
  <c r="I141" i="94"/>
  <c r="AP141" i="94"/>
  <c r="AL141" i="94"/>
  <c r="AH141" i="94"/>
  <c r="AC141" i="94"/>
  <c r="Y141" i="94"/>
  <c r="U141" i="94"/>
  <c r="P141" i="94"/>
  <c r="L141" i="94"/>
  <c r="H141" i="94"/>
  <c r="N141" i="94"/>
  <c r="W141" i="94"/>
  <c r="AE141" i="94"/>
  <c r="AN141" i="94"/>
  <c r="J142" i="94"/>
  <c r="R142" i="94"/>
  <c r="AA142" i="94"/>
  <c r="AJ142" i="94"/>
  <c r="AR142" i="94"/>
  <c r="AQ143" i="94"/>
  <c r="AM143" i="94"/>
  <c r="AI143" i="94"/>
  <c r="AD143" i="94"/>
  <c r="Z143" i="94"/>
  <c r="V143" i="94"/>
  <c r="Q143" i="94"/>
  <c r="M143" i="94"/>
  <c r="I143" i="94"/>
  <c r="AP143" i="94"/>
  <c r="AL143" i="94"/>
  <c r="AH143" i="94"/>
  <c r="AC143" i="94"/>
  <c r="Y143" i="94"/>
  <c r="U143" i="94"/>
  <c r="P143" i="94"/>
  <c r="L143" i="94"/>
  <c r="H143" i="94"/>
  <c r="N143" i="94"/>
  <c r="W143" i="94"/>
  <c r="AE143" i="94"/>
  <c r="AN143" i="94"/>
  <c r="J197" i="93"/>
  <c r="N197" i="93"/>
  <c r="R197" i="93"/>
  <c r="W197" i="93"/>
  <c r="AA197" i="93"/>
  <c r="AE197" i="93"/>
  <c r="AJ197" i="93"/>
  <c r="AN197" i="93"/>
  <c r="AR197" i="93"/>
  <c r="J198" i="93"/>
  <c r="N198" i="93"/>
  <c r="R198" i="93"/>
  <c r="W198" i="93"/>
  <c r="AA198" i="93"/>
  <c r="AE198" i="93"/>
  <c r="AJ198" i="93"/>
  <c r="AT198" i="93" s="1"/>
  <c r="AN198" i="93"/>
  <c r="AR198" i="93"/>
  <c r="I115" i="94"/>
  <c r="M115" i="94"/>
  <c r="Q115" i="94"/>
  <c r="V115" i="94"/>
  <c r="Z115" i="94"/>
  <c r="AD115" i="94"/>
  <c r="AI115" i="94"/>
  <c r="AM115" i="94"/>
  <c r="AQ115" i="94"/>
  <c r="I116" i="94"/>
  <c r="M116" i="94"/>
  <c r="Q116" i="94"/>
  <c r="V116" i="94"/>
  <c r="Z116" i="94"/>
  <c r="AD116" i="94"/>
  <c r="AI116" i="94"/>
  <c r="AM116" i="94"/>
  <c r="AQ116" i="94"/>
  <c r="I117" i="94"/>
  <c r="M117" i="94"/>
  <c r="Q117" i="94"/>
  <c r="V117" i="94"/>
  <c r="Z117" i="94"/>
  <c r="AD117" i="94"/>
  <c r="AI117" i="94"/>
  <c r="AM117" i="94"/>
  <c r="AQ117" i="94"/>
  <c r="I118" i="94"/>
  <c r="M118" i="94"/>
  <c r="Q118" i="94"/>
  <c r="V118" i="94"/>
  <c r="Z118" i="94"/>
  <c r="AD118" i="94"/>
  <c r="AI118" i="94"/>
  <c r="AM118" i="94"/>
  <c r="AQ118" i="94"/>
  <c r="J121" i="94"/>
  <c r="N121" i="94"/>
  <c r="R121" i="94"/>
  <c r="W121" i="94"/>
  <c r="AA121" i="94"/>
  <c r="AE121" i="94"/>
  <c r="AJ121" i="94"/>
  <c r="AN121" i="94"/>
  <c r="J122" i="94"/>
  <c r="N122" i="94"/>
  <c r="R122" i="94"/>
  <c r="W122" i="94"/>
  <c r="AA122" i="94"/>
  <c r="AE122" i="94"/>
  <c r="AJ122" i="94"/>
  <c r="AN122" i="94"/>
  <c r="J123" i="94"/>
  <c r="N123" i="94"/>
  <c r="R123" i="94"/>
  <c r="W123" i="94"/>
  <c r="AA123" i="94"/>
  <c r="AE123" i="94"/>
  <c r="AJ123" i="94"/>
  <c r="AN123" i="94"/>
  <c r="J124" i="94"/>
  <c r="N124" i="94"/>
  <c r="R124" i="94"/>
  <c r="W124" i="94"/>
  <c r="AA124" i="94"/>
  <c r="AE124" i="94"/>
  <c r="AJ124" i="94"/>
  <c r="AN124" i="94"/>
  <c r="K140" i="94"/>
  <c r="S140" i="94"/>
  <c r="AB140" i="94"/>
  <c r="AK140" i="94"/>
  <c r="K142" i="94"/>
  <c r="S142" i="94"/>
  <c r="AB142" i="94"/>
  <c r="AK142" i="94"/>
  <c r="K197" i="93"/>
  <c r="O197" i="93"/>
  <c r="S197" i="93"/>
  <c r="X197" i="93"/>
  <c r="AB197" i="93"/>
  <c r="AF197" i="93"/>
  <c r="AK197" i="93"/>
  <c r="AO197" i="93"/>
  <c r="K198" i="93"/>
  <c r="O198" i="93"/>
  <c r="S198" i="93"/>
  <c r="X198" i="93"/>
  <c r="AB198" i="93"/>
  <c r="AF198" i="93"/>
  <c r="AK198" i="93"/>
  <c r="AO198" i="93"/>
  <c r="J115" i="94"/>
  <c r="N115" i="94"/>
  <c r="R115" i="94"/>
  <c r="W115" i="94"/>
  <c r="AA115" i="94"/>
  <c r="AE115" i="94"/>
  <c r="AJ115" i="94"/>
  <c r="AN115" i="94"/>
  <c r="J116" i="94"/>
  <c r="N116" i="94"/>
  <c r="R116" i="94"/>
  <c r="W116" i="94"/>
  <c r="AA116" i="94"/>
  <c r="AE116" i="94"/>
  <c r="AJ116" i="94"/>
  <c r="AN116" i="94"/>
  <c r="J117" i="94"/>
  <c r="N117" i="94"/>
  <c r="R117" i="94"/>
  <c r="W117" i="94"/>
  <c r="AA117" i="94"/>
  <c r="AE117" i="94"/>
  <c r="AJ117" i="94"/>
  <c r="AN117" i="94"/>
  <c r="J118" i="94"/>
  <c r="N118" i="94"/>
  <c r="R118" i="94"/>
  <c r="W118" i="94"/>
  <c r="AA118" i="94"/>
  <c r="AE118" i="94"/>
  <c r="AJ118" i="94"/>
  <c r="AN118" i="94"/>
  <c r="AQ140" i="94"/>
  <c r="AM140" i="94"/>
  <c r="AI140" i="94"/>
  <c r="AD140" i="94"/>
  <c r="Z140" i="94"/>
  <c r="V140" i="94"/>
  <c r="Q140" i="94"/>
  <c r="M140" i="94"/>
  <c r="I140" i="94"/>
  <c r="AP140" i="94"/>
  <c r="AL140" i="94"/>
  <c r="AH140" i="94"/>
  <c r="AC140" i="94"/>
  <c r="Y140" i="94"/>
  <c r="U140" i="94"/>
  <c r="P140" i="94"/>
  <c r="L140" i="94"/>
  <c r="H140" i="94"/>
  <c r="N140" i="94"/>
  <c r="W140" i="94"/>
  <c r="AE140" i="94"/>
  <c r="AN140" i="94"/>
  <c r="AQ142" i="94"/>
  <c r="AM142" i="94"/>
  <c r="AI142" i="94"/>
  <c r="AD142" i="94"/>
  <c r="Z142" i="94"/>
  <c r="V142" i="94"/>
  <c r="Q142" i="94"/>
  <c r="M142" i="94"/>
  <c r="I142" i="94"/>
  <c r="AP142" i="94"/>
  <c r="AL142" i="94"/>
  <c r="AH142" i="94"/>
  <c r="AC142" i="94"/>
  <c r="Y142" i="94"/>
  <c r="U142" i="94"/>
  <c r="P142" i="94"/>
  <c r="L142" i="94"/>
  <c r="H142" i="94"/>
  <c r="N142" i="94"/>
  <c r="W142" i="94"/>
  <c r="AE142" i="94"/>
  <c r="AN142" i="94"/>
  <c r="J145" i="94"/>
  <c r="N145" i="94"/>
  <c r="R145" i="94"/>
  <c r="W145" i="94"/>
  <c r="AA145" i="94"/>
  <c r="AE145" i="94"/>
  <c r="AJ145" i="94"/>
  <c r="AN145" i="94"/>
  <c r="AR145" i="94"/>
  <c r="J146" i="94"/>
  <c r="N146" i="94"/>
  <c r="R146" i="94"/>
  <c r="W146" i="94"/>
  <c r="AA146" i="94"/>
  <c r="AE146" i="94"/>
  <c r="AJ146" i="94"/>
  <c r="AN146" i="94"/>
  <c r="AR146" i="94"/>
  <c r="J147" i="94"/>
  <c r="N147" i="94"/>
  <c r="R147" i="94"/>
  <c r="W147" i="94"/>
  <c r="AA147" i="94"/>
  <c r="AE147" i="94"/>
  <c r="AJ147" i="94"/>
  <c r="AN147" i="94"/>
  <c r="AR147" i="94"/>
  <c r="J148" i="94"/>
  <c r="N148" i="94"/>
  <c r="R148" i="94"/>
  <c r="W148" i="94"/>
  <c r="AA148" i="94"/>
  <c r="AE148" i="94"/>
  <c r="AJ148" i="94"/>
  <c r="AN148" i="94"/>
  <c r="AR148" i="94"/>
  <c r="J149" i="94"/>
  <c r="N149" i="94"/>
  <c r="R149" i="94"/>
  <c r="W149" i="94"/>
  <c r="AA149" i="94"/>
  <c r="AE149" i="94"/>
  <c r="AJ149" i="94"/>
  <c r="AN149" i="94"/>
  <c r="AR149" i="94"/>
  <c r="N151" i="94"/>
  <c r="W151" i="94"/>
  <c r="AE151" i="94"/>
  <c r="AN151" i="94"/>
  <c r="J152" i="94"/>
  <c r="R152" i="94"/>
  <c r="AA152" i="94"/>
  <c r="AJ152" i="94"/>
  <c r="N153" i="94"/>
  <c r="W153" i="94"/>
  <c r="AE153" i="94"/>
  <c r="AN153" i="94"/>
  <c r="J154" i="94"/>
  <c r="R154" i="94"/>
  <c r="AA154" i="94"/>
  <c r="AJ154" i="94"/>
  <c r="N155" i="94"/>
  <c r="W155" i="94"/>
  <c r="AE155" i="94"/>
  <c r="AN155" i="94"/>
  <c r="F156" i="94"/>
  <c r="J157" i="94"/>
  <c r="R157" i="94"/>
  <c r="AA157" i="94"/>
  <c r="AJ157" i="94"/>
  <c r="AR157" i="94"/>
  <c r="AQ158" i="94"/>
  <c r="AM158" i="94"/>
  <c r="AI158" i="94"/>
  <c r="AD158" i="94"/>
  <c r="Z158" i="94"/>
  <c r="V158" i="94"/>
  <c r="Q158" i="94"/>
  <c r="M158" i="94"/>
  <c r="I158" i="94"/>
  <c r="AP158" i="94"/>
  <c r="AL158" i="94"/>
  <c r="AH158" i="94"/>
  <c r="AC158" i="94"/>
  <c r="Y158" i="94"/>
  <c r="U158" i="94"/>
  <c r="P158" i="94"/>
  <c r="L158" i="94"/>
  <c r="H158" i="94"/>
  <c r="N158" i="94"/>
  <c r="W158" i="94"/>
  <c r="AE158" i="94"/>
  <c r="AN158" i="94"/>
  <c r="J159" i="94"/>
  <c r="R159" i="94"/>
  <c r="AA159" i="94"/>
  <c r="AJ159" i="94"/>
  <c r="AR159" i="94"/>
  <c r="AR160" i="94"/>
  <c r="AN160" i="94"/>
  <c r="AJ160" i="94"/>
  <c r="AE160" i="94"/>
  <c r="AA160" i="94"/>
  <c r="AQ160" i="94"/>
  <c r="AM160" i="94"/>
  <c r="AI160" i="94"/>
  <c r="AD160" i="94"/>
  <c r="Z160" i="94"/>
  <c r="V160" i="94"/>
  <c r="Q160" i="94"/>
  <c r="M160" i="94"/>
  <c r="I160" i="94"/>
  <c r="AP160" i="94"/>
  <c r="AL160" i="94"/>
  <c r="AH160" i="94"/>
  <c r="AC160" i="94"/>
  <c r="Y160" i="94"/>
  <c r="U160" i="94"/>
  <c r="P160" i="94"/>
  <c r="L160" i="94"/>
  <c r="H160" i="94"/>
  <c r="N160" i="94"/>
  <c r="W160" i="94"/>
  <c r="AK160" i="94"/>
  <c r="K145" i="94"/>
  <c r="O145" i="94"/>
  <c r="S145" i="94"/>
  <c r="X145" i="94"/>
  <c r="AB145" i="94"/>
  <c r="AF145" i="94"/>
  <c r="AK145" i="94"/>
  <c r="AO145" i="94"/>
  <c r="K146" i="94"/>
  <c r="O146" i="94"/>
  <c r="S146" i="94"/>
  <c r="X146" i="94"/>
  <c r="AB146" i="94"/>
  <c r="AF146" i="94"/>
  <c r="AK146" i="94"/>
  <c r="AO146" i="94"/>
  <c r="K147" i="94"/>
  <c r="O147" i="94"/>
  <c r="S147" i="94"/>
  <c r="X147" i="94"/>
  <c r="AB147" i="94"/>
  <c r="AF147" i="94"/>
  <c r="AK147" i="94"/>
  <c r="AO147" i="94"/>
  <c r="K148" i="94"/>
  <c r="O148" i="94"/>
  <c r="S148" i="94"/>
  <c r="X148" i="94"/>
  <c r="AB148" i="94"/>
  <c r="AF148" i="94"/>
  <c r="AK148" i="94"/>
  <c r="AO148" i="94"/>
  <c r="K149" i="94"/>
  <c r="O149" i="94"/>
  <c r="S149" i="94"/>
  <c r="X149" i="94"/>
  <c r="AB149" i="94"/>
  <c r="AF149" i="94"/>
  <c r="AK149" i="94"/>
  <c r="AO149" i="94"/>
  <c r="I151" i="94"/>
  <c r="Q151" i="94"/>
  <c r="Z151" i="94"/>
  <c r="AI151" i="94"/>
  <c r="AP152" i="94"/>
  <c r="AL152" i="94"/>
  <c r="AH152" i="94"/>
  <c r="AC152" i="94"/>
  <c r="Y152" i="94"/>
  <c r="U152" i="94"/>
  <c r="P152" i="94"/>
  <c r="L152" i="94"/>
  <c r="H152" i="94"/>
  <c r="AS152" i="94"/>
  <c r="AO152" i="94"/>
  <c r="AK152" i="94"/>
  <c r="AF152" i="94"/>
  <c r="AB152" i="94"/>
  <c r="X152" i="94"/>
  <c r="S152" i="94"/>
  <c r="O152" i="94"/>
  <c r="K152" i="94"/>
  <c r="M152" i="94"/>
  <c r="V152" i="94"/>
  <c r="AD152" i="94"/>
  <c r="AM152" i="94"/>
  <c r="I153" i="94"/>
  <c r="Q153" i="94"/>
  <c r="Z153" i="94"/>
  <c r="AI153" i="94"/>
  <c r="AP154" i="94"/>
  <c r="AL154" i="94"/>
  <c r="AH154" i="94"/>
  <c r="AC154" i="94"/>
  <c r="Y154" i="94"/>
  <c r="U154" i="94"/>
  <c r="P154" i="94"/>
  <c r="L154" i="94"/>
  <c r="H154" i="94"/>
  <c r="AS154" i="94"/>
  <c r="AO154" i="94"/>
  <c r="AK154" i="94"/>
  <c r="AF154" i="94"/>
  <c r="AB154" i="94"/>
  <c r="X154" i="94"/>
  <c r="S154" i="94"/>
  <c r="O154" i="94"/>
  <c r="K154" i="94"/>
  <c r="M154" i="94"/>
  <c r="V154" i="94"/>
  <c r="V150" i="94" s="1"/>
  <c r="AD154" i="94"/>
  <c r="AM154" i="94"/>
  <c r="I155" i="94"/>
  <c r="Q155" i="94"/>
  <c r="Z155" i="94"/>
  <c r="AI155" i="94"/>
  <c r="AQ155" i="94"/>
  <c r="K157" i="94"/>
  <c r="T157" i="94" s="1"/>
  <c r="S157" i="94"/>
  <c r="AB157" i="94"/>
  <c r="AK157" i="94"/>
  <c r="AO158" i="94"/>
  <c r="K159" i="94"/>
  <c r="S159" i="94"/>
  <c r="AB159" i="94"/>
  <c r="AK159" i="94"/>
  <c r="AT159" i="94" s="1"/>
  <c r="AO160" i="94"/>
  <c r="J155" i="94"/>
  <c r="R155" i="94"/>
  <c r="AA155" i="94"/>
  <c r="AJ155" i="94"/>
  <c r="AQ157" i="94"/>
  <c r="AM157" i="94"/>
  <c r="AI157" i="94"/>
  <c r="AT157" i="94" s="1"/>
  <c r="AD157" i="94"/>
  <c r="Z157" i="94"/>
  <c r="V157" i="94"/>
  <c r="Q157" i="94"/>
  <c r="M157" i="94"/>
  <c r="I157" i="94"/>
  <c r="AP157" i="94"/>
  <c r="AL157" i="94"/>
  <c r="AU157" i="94" s="1"/>
  <c r="AH157" i="94"/>
  <c r="AC157" i="94"/>
  <c r="Y157" i="94"/>
  <c r="U157" i="94"/>
  <c r="AG157" i="94" s="1"/>
  <c r="P157" i="94"/>
  <c r="L157" i="94"/>
  <c r="H157" i="94"/>
  <c r="N157" i="94"/>
  <c r="W157" i="94"/>
  <c r="AE157" i="94"/>
  <c r="AN157" i="94"/>
  <c r="AQ159" i="94"/>
  <c r="AM159" i="94"/>
  <c r="AI159" i="94"/>
  <c r="AD159" i="94"/>
  <c r="Z159" i="94"/>
  <c r="AG159" i="94" s="1"/>
  <c r="V159" i="94"/>
  <c r="Q159" i="94"/>
  <c r="M159" i="94"/>
  <c r="I159" i="94"/>
  <c r="AP159" i="94"/>
  <c r="AL159" i="94"/>
  <c r="AH159" i="94"/>
  <c r="AC159" i="94"/>
  <c r="Y159" i="94"/>
  <c r="U159" i="94"/>
  <c r="P159" i="94"/>
  <c r="L159" i="94"/>
  <c r="H159" i="94"/>
  <c r="N159" i="94"/>
  <c r="W159" i="94"/>
  <c r="AE159" i="94"/>
  <c r="AN159" i="94"/>
  <c r="AP151" i="94"/>
  <c r="AL151" i="94"/>
  <c r="AH151" i="94"/>
  <c r="AH150" i="94" s="1"/>
  <c r="AC151" i="94"/>
  <c r="Y151" i="94"/>
  <c r="U151" i="94"/>
  <c r="P151" i="94"/>
  <c r="L151" i="94"/>
  <c r="H151" i="94"/>
  <c r="AS151" i="94"/>
  <c r="AO151" i="94"/>
  <c r="AK151" i="94"/>
  <c r="AF151" i="94"/>
  <c r="AB151" i="94"/>
  <c r="X151" i="94"/>
  <c r="S151" i="94"/>
  <c r="O151" i="94"/>
  <c r="K151" i="94"/>
  <c r="M151" i="94"/>
  <c r="V151" i="94"/>
  <c r="AD151" i="94"/>
  <c r="AM151" i="94"/>
  <c r="AP153" i="94"/>
  <c r="AP150" i="94" s="1"/>
  <c r="AL153" i="94"/>
  <c r="AH153" i="94"/>
  <c r="AC153" i="94"/>
  <c r="Y153" i="94"/>
  <c r="U153" i="94"/>
  <c r="P153" i="94"/>
  <c r="L153" i="94"/>
  <c r="H153" i="94"/>
  <c r="H150" i="94" s="1"/>
  <c r="AS153" i="94"/>
  <c r="AO153" i="94"/>
  <c r="AK153" i="94"/>
  <c r="AF153" i="94"/>
  <c r="AB153" i="94"/>
  <c r="X153" i="94"/>
  <c r="S153" i="94"/>
  <c r="O153" i="94"/>
  <c r="K153" i="94"/>
  <c r="M153" i="94"/>
  <c r="V153" i="94"/>
  <c r="AD153" i="94"/>
  <c r="AD150" i="94" s="1"/>
  <c r="AM153" i="94"/>
  <c r="AP155" i="94"/>
  <c r="AL155" i="94"/>
  <c r="AH155" i="94"/>
  <c r="AC155" i="94"/>
  <c r="Y155" i="94"/>
  <c r="U155" i="94"/>
  <c r="P155" i="94"/>
  <c r="L155" i="94"/>
  <c r="H155" i="94"/>
  <c r="AS155" i="94"/>
  <c r="AO155" i="94"/>
  <c r="AU155" i="94" s="1"/>
  <c r="AV155" i="94" s="1"/>
  <c r="AK155" i="94"/>
  <c r="AF155" i="94"/>
  <c r="AB155" i="94"/>
  <c r="X155" i="94"/>
  <c r="S155" i="94"/>
  <c r="O155" i="94"/>
  <c r="K155" i="94"/>
  <c r="M155" i="94"/>
  <c r="V155" i="94"/>
  <c r="AD155" i="94"/>
  <c r="AM155" i="94"/>
  <c r="O157" i="94"/>
  <c r="X157" i="94"/>
  <c r="AF157" i="94"/>
  <c r="AO157" i="94"/>
  <c r="O159" i="94"/>
  <c r="X159" i="94"/>
  <c r="AF159" i="94"/>
  <c r="AO159" i="94"/>
  <c r="H161" i="94"/>
  <c r="L161" i="94"/>
  <c r="P161" i="94"/>
  <c r="U161" i="94"/>
  <c r="Y161" i="94"/>
  <c r="AC161" i="94"/>
  <c r="AH161" i="94"/>
  <c r="AL161" i="94"/>
  <c r="AP161" i="94"/>
  <c r="I163" i="94"/>
  <c r="M163" i="94"/>
  <c r="Q163" i="94"/>
  <c r="V163" i="94"/>
  <c r="Z163" i="94"/>
  <c r="AD163" i="94"/>
  <c r="AI163" i="94"/>
  <c r="AM163" i="94"/>
  <c r="AQ163" i="94"/>
  <c r="I164" i="94"/>
  <c r="M164" i="94"/>
  <c r="Q164" i="94"/>
  <c r="V164" i="94"/>
  <c r="Z164" i="94"/>
  <c r="AD164" i="94"/>
  <c r="AI164" i="94"/>
  <c r="AM164" i="94"/>
  <c r="AQ164" i="94"/>
  <c r="I165" i="94"/>
  <c r="M165" i="94"/>
  <c r="Q165" i="94"/>
  <c r="V165" i="94"/>
  <c r="Z165" i="94"/>
  <c r="AD165" i="94"/>
  <c r="AI165" i="94"/>
  <c r="AM165" i="94"/>
  <c r="AQ165" i="94"/>
  <c r="I166" i="94"/>
  <c r="M166" i="94"/>
  <c r="R166" i="94"/>
  <c r="Y166" i="94"/>
  <c r="AD166" i="94"/>
  <c r="AJ166" i="94"/>
  <c r="N167" i="94"/>
  <c r="W167" i="94"/>
  <c r="AE167" i="94"/>
  <c r="AN167" i="94"/>
  <c r="AP173" i="94"/>
  <c r="AL173" i="94"/>
  <c r="AH173" i="94"/>
  <c r="AC173" i="94"/>
  <c r="Y173" i="94"/>
  <c r="U173" i="94"/>
  <c r="P173" i="94"/>
  <c r="L173" i="94"/>
  <c r="H173" i="94"/>
  <c r="AS173" i="94"/>
  <c r="AO173" i="94"/>
  <c r="AK173" i="94"/>
  <c r="AF173" i="94"/>
  <c r="AB173" i="94"/>
  <c r="X173" i="94"/>
  <c r="S173" i="94"/>
  <c r="O173" i="94"/>
  <c r="K173" i="94"/>
  <c r="AQ173" i="94"/>
  <c r="AI173" i="94"/>
  <c r="Z173" i="94"/>
  <c r="Q173" i="94"/>
  <c r="I173" i="94"/>
  <c r="AN173" i="94"/>
  <c r="AE173" i="94"/>
  <c r="W173" i="94"/>
  <c r="N173" i="94"/>
  <c r="F169" i="94"/>
  <c r="R173" i="94"/>
  <c r="AJ173" i="94"/>
  <c r="X177" i="94"/>
  <c r="AO177" i="94"/>
  <c r="I161" i="94"/>
  <c r="M161" i="94"/>
  <c r="Q161" i="94"/>
  <c r="V161" i="94"/>
  <c r="Z161" i="94"/>
  <c r="AD161" i="94"/>
  <c r="AI161" i="94"/>
  <c r="AM161" i="94"/>
  <c r="AQ161" i="94"/>
  <c r="F162" i="94"/>
  <c r="J163" i="94"/>
  <c r="N163" i="94"/>
  <c r="R163" i="94"/>
  <c r="W163" i="94"/>
  <c r="AA163" i="94"/>
  <c r="AE163" i="94"/>
  <c r="AJ163" i="94"/>
  <c r="AN163" i="94"/>
  <c r="J164" i="94"/>
  <c r="N164" i="94"/>
  <c r="R164" i="94"/>
  <c r="W164" i="94"/>
  <c r="AA164" i="94"/>
  <c r="AE164" i="94"/>
  <c r="AJ164" i="94"/>
  <c r="AN164" i="94"/>
  <c r="J165" i="94"/>
  <c r="N165" i="94"/>
  <c r="R165" i="94"/>
  <c r="W165" i="94"/>
  <c r="AA165" i="94"/>
  <c r="AE165" i="94"/>
  <c r="AJ165" i="94"/>
  <c r="AN165" i="94"/>
  <c r="AP166" i="94"/>
  <c r="AL166" i="94"/>
  <c r="AS166" i="94"/>
  <c r="AO166" i="94"/>
  <c r="AK166" i="94"/>
  <c r="AF166" i="94"/>
  <c r="AB166" i="94"/>
  <c r="X166" i="94"/>
  <c r="S166" i="94"/>
  <c r="O166" i="94"/>
  <c r="J166" i="94"/>
  <c r="N166" i="94"/>
  <c r="U166" i="94"/>
  <c r="Z166" i="94"/>
  <c r="AE166" i="94"/>
  <c r="AM166" i="94"/>
  <c r="I167" i="94"/>
  <c r="Q167" i="94"/>
  <c r="Z167" i="94"/>
  <c r="AI167" i="94"/>
  <c r="AQ167" i="94"/>
  <c r="V173" i="94"/>
  <c r="AM173" i="94"/>
  <c r="F175" i="94"/>
  <c r="N177" i="94"/>
  <c r="AE177" i="94"/>
  <c r="J161" i="94"/>
  <c r="N161" i="94"/>
  <c r="R161" i="94"/>
  <c r="W161" i="94"/>
  <c r="AA161" i="94"/>
  <c r="AE161" i="94"/>
  <c r="AJ161" i="94"/>
  <c r="AN161" i="94"/>
  <c r="J167" i="94"/>
  <c r="R167" i="94"/>
  <c r="AA167" i="94"/>
  <c r="AJ167" i="94"/>
  <c r="O177" i="94"/>
  <c r="AP167" i="94"/>
  <c r="AL167" i="94"/>
  <c r="AT167" i="94" s="1"/>
  <c r="AH167" i="94"/>
  <c r="AC167" i="94"/>
  <c r="Y167" i="94"/>
  <c r="U167" i="94"/>
  <c r="AG167" i="94" s="1"/>
  <c r="P167" i="94"/>
  <c r="L167" i="94"/>
  <c r="H167" i="94"/>
  <c r="AS167" i="94"/>
  <c r="AO167" i="94"/>
  <c r="AK167" i="94"/>
  <c r="AF167" i="94"/>
  <c r="AB167" i="94"/>
  <c r="X167" i="94"/>
  <c r="S167" i="94"/>
  <c r="O167" i="94"/>
  <c r="K167" i="94"/>
  <c r="M167" i="94"/>
  <c r="V167" i="94"/>
  <c r="AD167" i="94"/>
  <c r="AM167" i="94"/>
  <c r="AQ177" i="94"/>
  <c r="AM177" i="94"/>
  <c r="AI177" i="94"/>
  <c r="AD177" i="94"/>
  <c r="Z177" i="94"/>
  <c r="V177" i="94"/>
  <c r="Q177" i="94"/>
  <c r="M177" i="94"/>
  <c r="I177" i="94"/>
  <c r="AP177" i="94"/>
  <c r="AL177" i="94"/>
  <c r="AH177" i="94"/>
  <c r="AT177" i="94" s="1"/>
  <c r="AC177" i="94"/>
  <c r="Y177" i="94"/>
  <c r="U177" i="94"/>
  <c r="P177" i="94"/>
  <c r="L177" i="94"/>
  <c r="H177" i="94"/>
  <c r="AS177" i="94"/>
  <c r="AK177" i="94"/>
  <c r="AB177" i="94"/>
  <c r="S177" i="94"/>
  <c r="K177" i="94"/>
  <c r="AR177" i="94"/>
  <c r="AU177" i="94" s="1"/>
  <c r="AJ177" i="94"/>
  <c r="AA177" i="94"/>
  <c r="R177" i="94"/>
  <c r="J177" i="94"/>
  <c r="T177" i="94" s="1"/>
  <c r="W177" i="94"/>
  <c r="AN177" i="94"/>
  <c r="J170" i="94"/>
  <c r="N170" i="94"/>
  <c r="R170" i="94"/>
  <c r="W170" i="94"/>
  <c r="AA170" i="94"/>
  <c r="AE170" i="94"/>
  <c r="AJ170" i="94"/>
  <c r="AN170" i="94"/>
  <c r="AR170" i="94"/>
  <c r="AP171" i="94"/>
  <c r="AS171" i="94"/>
  <c r="AO171" i="94"/>
  <c r="J171" i="94"/>
  <c r="N171" i="94"/>
  <c r="R171" i="94"/>
  <c r="W171" i="94"/>
  <c r="AA171" i="94"/>
  <c r="AE171" i="94"/>
  <c r="AJ171" i="94"/>
  <c r="AN171" i="94"/>
  <c r="AJ172" i="94"/>
  <c r="J174" i="94"/>
  <c r="R174" i="94"/>
  <c r="AA174" i="94"/>
  <c r="AJ174" i="94"/>
  <c r="AQ176" i="94"/>
  <c r="AM176" i="94"/>
  <c r="AI176" i="94"/>
  <c r="AD176" i="94"/>
  <c r="Z176" i="94"/>
  <c r="V176" i="94"/>
  <c r="Q176" i="94"/>
  <c r="M176" i="94"/>
  <c r="I176" i="94"/>
  <c r="AP176" i="94"/>
  <c r="AL176" i="94"/>
  <c r="AH176" i="94"/>
  <c r="AC176" i="94"/>
  <c r="Y176" i="94"/>
  <c r="U176" i="94"/>
  <c r="P176" i="94"/>
  <c r="L176" i="94"/>
  <c r="H176" i="94"/>
  <c r="N176" i="94"/>
  <c r="W176" i="94"/>
  <c r="AE176" i="94"/>
  <c r="AN176" i="94"/>
  <c r="AQ178" i="94"/>
  <c r="AM178" i="94"/>
  <c r="AI178" i="94"/>
  <c r="AD178" i="94"/>
  <c r="Z178" i="94"/>
  <c r="V178" i="94"/>
  <c r="Q178" i="94"/>
  <c r="M178" i="94"/>
  <c r="I178" i="94"/>
  <c r="AP178" i="94"/>
  <c r="AL178" i="94"/>
  <c r="AH178" i="94"/>
  <c r="AC178" i="94"/>
  <c r="Y178" i="94"/>
  <c r="U178" i="94"/>
  <c r="P178" i="94"/>
  <c r="L178" i="94"/>
  <c r="H178" i="94"/>
  <c r="N178" i="94"/>
  <c r="W178" i="94"/>
  <c r="AE178" i="94"/>
  <c r="AN178" i="94"/>
  <c r="J179" i="94"/>
  <c r="R179" i="94"/>
  <c r="AA179" i="94"/>
  <c r="AK179" i="94"/>
  <c r="K170" i="94"/>
  <c r="O170" i="94"/>
  <c r="S170" i="94"/>
  <c r="X170" i="94"/>
  <c r="AB170" i="94"/>
  <c r="AF170" i="94"/>
  <c r="AK170" i="94"/>
  <c r="AO170" i="94"/>
  <c r="K171" i="94"/>
  <c r="O171" i="94"/>
  <c r="S171" i="94"/>
  <c r="X171" i="94"/>
  <c r="AB171" i="94"/>
  <c r="AF171" i="94"/>
  <c r="AK171" i="94"/>
  <c r="AQ171" i="94"/>
  <c r="AP172" i="94"/>
  <c r="AL172" i="94"/>
  <c r="AH172" i="94"/>
  <c r="AC172" i="94"/>
  <c r="Y172" i="94"/>
  <c r="U172" i="94"/>
  <c r="P172" i="94"/>
  <c r="L172" i="94"/>
  <c r="H172" i="94"/>
  <c r="AS172" i="94"/>
  <c r="AO172" i="94"/>
  <c r="AK172" i="94"/>
  <c r="AF172" i="94"/>
  <c r="AB172" i="94"/>
  <c r="X172" i="94"/>
  <c r="S172" i="94"/>
  <c r="O172" i="94"/>
  <c r="K172" i="94"/>
  <c r="M172" i="94"/>
  <c r="V172" i="94"/>
  <c r="AD172" i="94"/>
  <c r="AM172" i="94"/>
  <c r="AP174" i="94"/>
  <c r="AL174" i="94"/>
  <c r="AH174" i="94"/>
  <c r="AC174" i="94"/>
  <c r="Y174" i="94"/>
  <c r="U174" i="94"/>
  <c r="P174" i="94"/>
  <c r="L174" i="94"/>
  <c r="H174" i="94"/>
  <c r="AS174" i="94"/>
  <c r="AO174" i="94"/>
  <c r="AK174" i="94"/>
  <c r="AF174" i="94"/>
  <c r="AB174" i="94"/>
  <c r="X174" i="94"/>
  <c r="S174" i="94"/>
  <c r="O174" i="94"/>
  <c r="K174" i="94"/>
  <c r="M174" i="94"/>
  <c r="V174" i="94"/>
  <c r="AD174" i="94"/>
  <c r="AM174" i="94"/>
  <c r="O176" i="94"/>
  <c r="X176" i="94"/>
  <c r="AF176" i="94"/>
  <c r="AO176" i="94"/>
  <c r="O178" i="94"/>
  <c r="X178" i="94"/>
  <c r="AF178" i="94"/>
  <c r="AO178" i="94"/>
  <c r="K179" i="94"/>
  <c r="S179" i="94"/>
  <c r="AB179" i="94"/>
  <c r="AR179" i="94"/>
  <c r="AN179" i="94"/>
  <c r="AJ179" i="94"/>
  <c r="AQ179" i="94"/>
  <c r="AM179" i="94"/>
  <c r="AI179" i="94"/>
  <c r="AD179" i="94"/>
  <c r="Z179" i="94"/>
  <c r="V179" i="94"/>
  <c r="Q179" i="94"/>
  <c r="M179" i="94"/>
  <c r="I179" i="94"/>
  <c r="AP179" i="94"/>
  <c r="AL179" i="94"/>
  <c r="AH179" i="94"/>
  <c r="AC179" i="94"/>
  <c r="Y179" i="94"/>
  <c r="U179" i="94"/>
  <c r="AG179" i="94" s="1"/>
  <c r="P179" i="94"/>
  <c r="L179" i="94"/>
  <c r="H179" i="94"/>
  <c r="T179" i="94" s="1"/>
  <c r="N179" i="94"/>
  <c r="W179" i="94"/>
  <c r="AE179" i="94"/>
  <c r="AS179" i="94"/>
  <c r="AU179" i="94" s="1"/>
  <c r="O179" i="94"/>
  <c r="X179" i="94"/>
  <c r="AF179" i="94"/>
  <c r="H180" i="94"/>
  <c r="L180" i="94"/>
  <c r="P180" i="94"/>
  <c r="U180" i="94"/>
  <c r="Y180" i="94"/>
  <c r="AC180" i="94"/>
  <c r="AH180" i="94"/>
  <c r="AO180" i="94"/>
  <c r="I180" i="94"/>
  <c r="M180" i="94"/>
  <c r="Q180" i="94"/>
  <c r="V180" i="94"/>
  <c r="Z180" i="94"/>
  <c r="AD180" i="94"/>
  <c r="AI180" i="94"/>
  <c r="AQ180" i="94"/>
  <c r="AM180" i="94"/>
  <c r="AR180" i="94"/>
  <c r="AN180" i="94"/>
  <c r="AJ180" i="94"/>
  <c r="J180" i="94"/>
  <c r="N180" i="94"/>
  <c r="R180" i="94"/>
  <c r="W180" i="94"/>
  <c r="AA180" i="94"/>
  <c r="AE180" i="94"/>
  <c r="AK180" i="94"/>
  <c r="AS180" i="94"/>
  <c r="K182" i="94"/>
  <c r="O182" i="94"/>
  <c r="S182" i="94"/>
  <c r="X182" i="94"/>
  <c r="AB182" i="94"/>
  <c r="AF182" i="94"/>
  <c r="AK182" i="94"/>
  <c r="AO182" i="94"/>
  <c r="AS182" i="94"/>
  <c r="K183" i="94"/>
  <c r="O183" i="94"/>
  <c r="S183" i="94"/>
  <c r="X183" i="94"/>
  <c r="AB183" i="94"/>
  <c r="AF183" i="94"/>
  <c r="AK183" i="94"/>
  <c r="AO183" i="94"/>
  <c r="AS183" i="94"/>
  <c r="K184" i="94"/>
  <c r="O184" i="94"/>
  <c r="S184" i="94"/>
  <c r="X184" i="94"/>
  <c r="AB184" i="94"/>
  <c r="AF184" i="94"/>
  <c r="AK184" i="94"/>
  <c r="AO184" i="94"/>
  <c r="AS184" i="94"/>
  <c r="K185" i="94"/>
  <c r="O185" i="94"/>
  <c r="S185" i="94"/>
  <c r="X185" i="94"/>
  <c r="AB185" i="94"/>
  <c r="AF185" i="94"/>
  <c r="AK185" i="94"/>
  <c r="AO185" i="94"/>
  <c r="AS185" i="94"/>
  <c r="K186" i="94"/>
  <c r="O186" i="94"/>
  <c r="S186" i="94"/>
  <c r="X186" i="94"/>
  <c r="AB186" i="94"/>
  <c r="AF186" i="94"/>
  <c r="AK186" i="94"/>
  <c r="AO186" i="94"/>
  <c r="AS186" i="94"/>
  <c r="H188" i="94"/>
  <c r="L188" i="94"/>
  <c r="P188" i="94"/>
  <c r="U188" i="94"/>
  <c r="Y188" i="94"/>
  <c r="AC188" i="94"/>
  <c r="AH188" i="94"/>
  <c r="AL188" i="94"/>
  <c r="AP188" i="94"/>
  <c r="H189" i="94"/>
  <c r="L189" i="94"/>
  <c r="P189" i="94"/>
  <c r="U189" i="94"/>
  <c r="Y189" i="94"/>
  <c r="AC189" i="94"/>
  <c r="AI189" i="94"/>
  <c r="I182" i="94"/>
  <c r="M182" i="94"/>
  <c r="Q182" i="94"/>
  <c r="V182" i="94"/>
  <c r="Z182" i="94"/>
  <c r="AD182" i="94"/>
  <c r="AI182" i="94"/>
  <c r="AM182" i="94"/>
  <c r="AQ182" i="94"/>
  <c r="I183" i="94"/>
  <c r="M183" i="94"/>
  <c r="Q183" i="94"/>
  <c r="V183" i="94"/>
  <c r="Z183" i="94"/>
  <c r="AD183" i="94"/>
  <c r="AI183" i="94"/>
  <c r="AM183" i="94"/>
  <c r="AQ183" i="94"/>
  <c r="I184" i="94"/>
  <c r="M184" i="94"/>
  <c r="Q184" i="94"/>
  <c r="V184" i="94"/>
  <c r="Z184" i="94"/>
  <c r="AD184" i="94"/>
  <c r="AI184" i="94"/>
  <c r="AM184" i="94"/>
  <c r="AQ184" i="94"/>
  <c r="I185" i="94"/>
  <c r="M185" i="94"/>
  <c r="Q185" i="94"/>
  <c r="V185" i="94"/>
  <c r="Z185" i="94"/>
  <c r="AD185" i="94"/>
  <c r="AI185" i="94"/>
  <c r="AM185" i="94"/>
  <c r="AQ185" i="94"/>
  <c r="I186" i="94"/>
  <c r="M186" i="94"/>
  <c r="Q186" i="94"/>
  <c r="V186" i="94"/>
  <c r="Z186" i="94"/>
  <c r="AD186" i="94"/>
  <c r="AI186" i="94"/>
  <c r="AM186" i="94"/>
  <c r="AQ186" i="94"/>
  <c r="J188" i="94"/>
  <c r="N188" i="94"/>
  <c r="R188" i="94"/>
  <c r="W188" i="94"/>
  <c r="AA188" i="94"/>
  <c r="AE188" i="94"/>
  <c r="AJ188" i="94"/>
  <c r="AN188" i="94"/>
  <c r="AR188" i="94"/>
  <c r="AR189" i="94"/>
  <c r="AN189" i="94"/>
  <c r="AJ189" i="94"/>
  <c r="AE189" i="94"/>
  <c r="J189" i="94"/>
  <c r="N189" i="94"/>
  <c r="R189" i="94"/>
  <c r="W189" i="94"/>
  <c r="AA189" i="94"/>
  <c r="AF189" i="94"/>
  <c r="AL189" i="94"/>
  <c r="AQ189" i="94"/>
  <c r="J182" i="94"/>
  <c r="N182" i="94"/>
  <c r="R182" i="94"/>
  <c r="W182" i="94"/>
  <c r="AA182" i="94"/>
  <c r="AE182" i="94"/>
  <c r="AJ182" i="94"/>
  <c r="AN182" i="94"/>
  <c r="J183" i="94"/>
  <c r="N183" i="94"/>
  <c r="R183" i="94"/>
  <c r="W183" i="94"/>
  <c r="AA183" i="94"/>
  <c r="AE183" i="94"/>
  <c r="AJ183" i="94"/>
  <c r="AN183" i="94"/>
  <c r="J184" i="94"/>
  <c r="N184" i="94"/>
  <c r="R184" i="94"/>
  <c r="W184" i="94"/>
  <c r="AA184" i="94"/>
  <c r="AE184" i="94"/>
  <c r="AJ184" i="94"/>
  <c r="AN184" i="94"/>
  <c r="J185" i="94"/>
  <c r="N185" i="94"/>
  <c r="R185" i="94"/>
  <c r="W185" i="94"/>
  <c r="AA185" i="94"/>
  <c r="AE185" i="94"/>
  <c r="AJ185" i="94"/>
  <c r="AN185" i="94"/>
  <c r="J186" i="94"/>
  <c r="N186" i="94"/>
  <c r="R186" i="94"/>
  <c r="W186" i="94"/>
  <c r="AA186" i="94"/>
  <c r="AE186" i="94"/>
  <c r="AJ186" i="94"/>
  <c r="AN186" i="94"/>
  <c r="K188" i="94"/>
  <c r="O188" i="94"/>
  <c r="S188" i="94"/>
  <c r="X188" i="94"/>
  <c r="AB188" i="94"/>
  <c r="AF188" i="94"/>
  <c r="AK188" i="94"/>
  <c r="AO188" i="94"/>
  <c r="K189" i="94"/>
  <c r="O189" i="94"/>
  <c r="S189" i="94"/>
  <c r="X189" i="94"/>
  <c r="AB189" i="94"/>
  <c r="AH189" i="94"/>
  <c r="AM189" i="94"/>
  <c r="AS189" i="94"/>
  <c r="I198" i="94"/>
  <c r="M198" i="94"/>
  <c r="Q198" i="94"/>
  <c r="V198" i="94"/>
  <c r="Z198" i="94"/>
  <c r="AD198" i="94"/>
  <c r="AI198" i="94"/>
  <c r="AM198" i="94"/>
  <c r="AQ198" i="94"/>
  <c r="Z190" i="94"/>
  <c r="AD190" i="94"/>
  <c r="AI190" i="94"/>
  <c r="AM190" i="94"/>
  <c r="AQ190" i="94"/>
  <c r="M191" i="94"/>
  <c r="Q191" i="94"/>
  <c r="V191" i="94"/>
  <c r="Z191" i="94"/>
  <c r="AD191" i="94"/>
  <c r="AI191" i="94"/>
  <c r="AM191" i="94"/>
  <c r="AQ191" i="94"/>
  <c r="I192" i="94"/>
  <c r="M192" i="94"/>
  <c r="Q192" i="94"/>
  <c r="V192" i="94"/>
  <c r="Z192" i="94"/>
  <c r="AD192" i="94"/>
  <c r="AI192" i="94"/>
  <c r="AM192" i="94"/>
  <c r="AQ192" i="94"/>
  <c r="J194" i="94"/>
  <c r="N194" i="94"/>
  <c r="R194" i="94"/>
  <c r="W194" i="94"/>
  <c r="AA194" i="94"/>
  <c r="AE194" i="94"/>
  <c r="AJ194" i="94"/>
  <c r="AN194" i="94"/>
  <c r="AR194" i="94"/>
  <c r="J195" i="94"/>
  <c r="N195" i="94"/>
  <c r="R195" i="94"/>
  <c r="W195" i="94"/>
  <c r="AA195" i="94"/>
  <c r="AE195" i="94"/>
  <c r="AJ195" i="94"/>
  <c r="AN195" i="94"/>
  <c r="AR195" i="94"/>
  <c r="J196" i="94"/>
  <c r="N196" i="94"/>
  <c r="R196" i="94"/>
  <c r="W196" i="94"/>
  <c r="AA196" i="94"/>
  <c r="AE196" i="94"/>
  <c r="AJ196" i="94"/>
  <c r="AN196" i="94"/>
  <c r="AR196" i="94"/>
  <c r="J197" i="94"/>
  <c r="N197" i="94"/>
  <c r="R197" i="94"/>
  <c r="W197" i="94"/>
  <c r="AA197" i="94"/>
  <c r="AE197" i="94"/>
  <c r="AJ197" i="94"/>
  <c r="AN197" i="94"/>
  <c r="AR197" i="94"/>
  <c r="J198" i="94"/>
  <c r="N198" i="94"/>
  <c r="R198" i="94"/>
  <c r="W198" i="94"/>
  <c r="AA198" i="94"/>
  <c r="AE198" i="94"/>
  <c r="AJ198" i="94"/>
  <c r="AN198" i="94"/>
  <c r="AR198" i="94"/>
  <c r="J190" i="94"/>
  <c r="N190" i="94"/>
  <c r="R190" i="94"/>
  <c r="W190" i="94"/>
  <c r="AA190" i="94"/>
  <c r="AE190" i="94"/>
  <c r="AJ190" i="94"/>
  <c r="AN190" i="94"/>
  <c r="J191" i="94"/>
  <c r="N191" i="94"/>
  <c r="R191" i="94"/>
  <c r="W191" i="94"/>
  <c r="AA191" i="94"/>
  <c r="AE191" i="94"/>
  <c r="AJ191" i="94"/>
  <c r="AN191" i="94"/>
  <c r="J192" i="94"/>
  <c r="N192" i="94"/>
  <c r="R192" i="94"/>
  <c r="W192" i="94"/>
  <c r="AA192" i="94"/>
  <c r="AE192" i="94"/>
  <c r="AJ192" i="94"/>
  <c r="AN192" i="94"/>
  <c r="K194" i="94"/>
  <c r="O194" i="94"/>
  <c r="S194" i="94"/>
  <c r="X194" i="94"/>
  <c r="AB194" i="94"/>
  <c r="AF194" i="94"/>
  <c r="AK194" i="94"/>
  <c r="AO194" i="94"/>
  <c r="K195" i="94"/>
  <c r="O195" i="94"/>
  <c r="S195" i="94"/>
  <c r="X195" i="94"/>
  <c r="AB195" i="94"/>
  <c r="AF195" i="94"/>
  <c r="AK195" i="94"/>
  <c r="AO195" i="94"/>
  <c r="K196" i="94"/>
  <c r="O196" i="94"/>
  <c r="S196" i="94"/>
  <c r="X196" i="94"/>
  <c r="AB196" i="94"/>
  <c r="AF196" i="94"/>
  <c r="AK196" i="94"/>
  <c r="AO196" i="94"/>
  <c r="K197" i="94"/>
  <c r="O197" i="94"/>
  <c r="S197" i="94"/>
  <c r="X197" i="94"/>
  <c r="AB197" i="94"/>
  <c r="AF197" i="94"/>
  <c r="AK197" i="94"/>
  <c r="AO197" i="94"/>
  <c r="K198" i="94"/>
  <c r="O198" i="94"/>
  <c r="S198" i="94"/>
  <c r="X198" i="94"/>
  <c r="AB198" i="94"/>
  <c r="AF198" i="94"/>
  <c r="AK198" i="94"/>
  <c r="AO198" i="94"/>
  <c r="AS198" i="94"/>
  <c r="H198" i="94"/>
  <c r="L198" i="94"/>
  <c r="P198" i="94"/>
  <c r="U198" i="94"/>
  <c r="Y198" i="94"/>
  <c r="AC198" i="94"/>
  <c r="AH198" i="94"/>
  <c r="AL198" i="94"/>
  <c r="H14" i="20"/>
  <c r="G14" i="32"/>
  <c r="H466" i="20"/>
  <c r="AA492" i="20"/>
  <c r="AB492" i="20" s="1"/>
  <c r="G105" i="24"/>
  <c r="G100" i="24" s="1"/>
  <c r="K14" i="20"/>
  <c r="K174" i="20" s="1"/>
  <c r="K499" i="20" s="1"/>
  <c r="K73" i="17" s="1"/>
  <c r="J13" i="24"/>
  <c r="J14" i="20"/>
  <c r="J174" i="20" s="1"/>
  <c r="I16" i="20"/>
  <c r="J22" i="32"/>
  <c r="N22" i="32"/>
  <c r="R22" i="32"/>
  <c r="W22" i="32"/>
  <c r="AA22" i="32"/>
  <c r="AE22" i="32"/>
  <c r="AJ22" i="32"/>
  <c r="AN22" i="32"/>
  <c r="AR22" i="32"/>
  <c r="J23" i="32"/>
  <c r="N23" i="32"/>
  <c r="R23" i="32"/>
  <c r="W23" i="32"/>
  <c r="AA23" i="32"/>
  <c r="AE23" i="32"/>
  <c r="AJ23" i="32"/>
  <c r="AN23" i="32"/>
  <c r="AR23" i="32"/>
  <c r="J24" i="32"/>
  <c r="N24" i="32"/>
  <c r="R24" i="32"/>
  <c r="W24" i="32"/>
  <c r="AA24" i="32"/>
  <c r="AE24" i="32"/>
  <c r="AJ24" i="32"/>
  <c r="AN24" i="32"/>
  <c r="AR24" i="32"/>
  <c r="K26" i="32"/>
  <c r="O26" i="32"/>
  <c r="S26" i="32"/>
  <c r="X26" i="32"/>
  <c r="AB26" i="32"/>
  <c r="AF26" i="32"/>
  <c r="AK26" i="32"/>
  <c r="AO26" i="32"/>
  <c r="AS26" i="32"/>
  <c r="K28" i="32"/>
  <c r="O28" i="32"/>
  <c r="S28" i="32"/>
  <c r="X28" i="32"/>
  <c r="AB28" i="32"/>
  <c r="AF28" i="32"/>
  <c r="AK28" i="32"/>
  <c r="AO28" i="32"/>
  <c r="AS28" i="32"/>
  <c r="K29" i="32"/>
  <c r="O29" i="32"/>
  <c r="S29" i="32"/>
  <c r="X29" i="32"/>
  <c r="AB29" i="32"/>
  <c r="AF29" i="32"/>
  <c r="AK29" i="32"/>
  <c r="AO29" i="32"/>
  <c r="AS29" i="32"/>
  <c r="K30" i="32"/>
  <c r="O30" i="32"/>
  <c r="S30" i="32"/>
  <c r="X30" i="32"/>
  <c r="AB30" i="32"/>
  <c r="AF30" i="32"/>
  <c r="AK30" i="32"/>
  <c r="AO30" i="32"/>
  <c r="AS30" i="32"/>
  <c r="H34" i="32"/>
  <c r="L34" i="32"/>
  <c r="P34" i="32"/>
  <c r="U34" i="32"/>
  <c r="Y34" i="32"/>
  <c r="AC34" i="32"/>
  <c r="AH34" i="32"/>
  <c r="AL34" i="32"/>
  <c r="AP34" i="32"/>
  <c r="H35" i="32"/>
  <c r="L35" i="32"/>
  <c r="P35" i="32"/>
  <c r="U35" i="32"/>
  <c r="Y35" i="32"/>
  <c r="AC35" i="32"/>
  <c r="AH35" i="32"/>
  <c r="AL35" i="32"/>
  <c r="AP35" i="32"/>
  <c r="H36" i="32"/>
  <c r="L36" i="32"/>
  <c r="P36" i="32"/>
  <c r="U36" i="32"/>
  <c r="Y36" i="32"/>
  <c r="AC36" i="32"/>
  <c r="AH36" i="32"/>
  <c r="AL36" i="32"/>
  <c r="AP36" i="32"/>
  <c r="I41" i="32"/>
  <c r="M41" i="32"/>
  <c r="Q41" i="32"/>
  <c r="V41" i="32"/>
  <c r="Z41" i="32"/>
  <c r="AD41" i="32"/>
  <c r="AI41" i="32"/>
  <c r="AM41" i="32"/>
  <c r="AQ41" i="32"/>
  <c r="I42" i="32"/>
  <c r="M42" i="32"/>
  <c r="Q42" i="32"/>
  <c r="V42" i="32"/>
  <c r="Z42" i="32"/>
  <c r="AD42" i="32"/>
  <c r="AI42" i="32"/>
  <c r="AM42" i="32"/>
  <c r="AQ42" i="32"/>
  <c r="K49" i="32"/>
  <c r="O49" i="32"/>
  <c r="S49" i="32"/>
  <c r="X49" i="32"/>
  <c r="AB49" i="32"/>
  <c r="AF49" i="32"/>
  <c r="AK49" i="32"/>
  <c r="AO49" i="32"/>
  <c r="AS49" i="32"/>
  <c r="AP55" i="32"/>
  <c r="I58" i="32"/>
  <c r="M58" i="32"/>
  <c r="Q58" i="32"/>
  <c r="V58" i="32"/>
  <c r="Z58" i="32"/>
  <c r="AD58" i="32"/>
  <c r="AI58" i="32"/>
  <c r="AM58" i="32"/>
  <c r="AQ58" i="32"/>
  <c r="I59" i="32"/>
  <c r="M59" i="32"/>
  <c r="Q59" i="32"/>
  <c r="V59" i="32"/>
  <c r="Z59" i="32"/>
  <c r="AD59" i="32"/>
  <c r="AI59" i="32"/>
  <c r="AM59" i="32"/>
  <c r="AQ59" i="32"/>
  <c r="I60" i="32"/>
  <c r="M60" i="32"/>
  <c r="Q60" i="32"/>
  <c r="V60" i="32"/>
  <c r="Z60" i="32"/>
  <c r="AD60" i="32"/>
  <c r="AI60" i="32"/>
  <c r="AM60" i="32"/>
  <c r="AQ60" i="32"/>
  <c r="I61" i="32"/>
  <c r="M61" i="32"/>
  <c r="Q61" i="32"/>
  <c r="V61" i="32"/>
  <c r="Z61" i="32"/>
  <c r="AD61" i="32"/>
  <c r="AI61" i="32"/>
  <c r="AM61" i="32"/>
  <c r="AQ61" i="32"/>
  <c r="J63" i="32"/>
  <c r="N63" i="32"/>
  <c r="R63" i="32"/>
  <c r="W63" i="32"/>
  <c r="AA63" i="32"/>
  <c r="AE63" i="32"/>
  <c r="AJ63" i="32"/>
  <c r="AN63" i="32"/>
  <c r="AR63" i="32"/>
  <c r="J65" i="32"/>
  <c r="N65" i="32"/>
  <c r="R65" i="32"/>
  <c r="W65" i="32"/>
  <c r="AA65" i="32"/>
  <c r="AE65" i="32"/>
  <c r="AJ65" i="32"/>
  <c r="AN65" i="32"/>
  <c r="AR65" i="32"/>
  <c r="J66" i="32"/>
  <c r="N66" i="32"/>
  <c r="R66" i="32"/>
  <c r="W66" i="32"/>
  <c r="AA66" i="32"/>
  <c r="AE66" i="32"/>
  <c r="AJ66" i="32"/>
  <c r="AN66" i="32"/>
  <c r="AR66" i="32"/>
  <c r="J67" i="32"/>
  <c r="N67" i="32"/>
  <c r="R67" i="32"/>
  <c r="W67" i="32"/>
  <c r="AA67" i="32"/>
  <c r="AE67" i="32"/>
  <c r="AJ67" i="32"/>
  <c r="AN67" i="32"/>
  <c r="AR67" i="32"/>
  <c r="K69" i="32"/>
  <c r="O69" i="32"/>
  <c r="S69" i="32"/>
  <c r="X69" i="32"/>
  <c r="AB69" i="32"/>
  <c r="AF69" i="32"/>
  <c r="AK69" i="32"/>
  <c r="AO69" i="32"/>
  <c r="AS69" i="32"/>
  <c r="K70" i="32"/>
  <c r="O70" i="32"/>
  <c r="S70" i="32"/>
  <c r="X70" i="32"/>
  <c r="AB70" i="32"/>
  <c r="AF70" i="32"/>
  <c r="AK70" i="32"/>
  <c r="AO70" i="32"/>
  <c r="AS70" i="32"/>
  <c r="K71" i="32"/>
  <c r="O71" i="32"/>
  <c r="S71" i="32"/>
  <c r="X71" i="32"/>
  <c r="AB71" i="32"/>
  <c r="AF71" i="32"/>
  <c r="AK71" i="32"/>
  <c r="AO71" i="32"/>
  <c r="AS71" i="32"/>
  <c r="K72" i="32"/>
  <c r="O72" i="32"/>
  <c r="S72" i="32"/>
  <c r="X72" i="32"/>
  <c r="AB72" i="32"/>
  <c r="AF72" i="32"/>
  <c r="AK72" i="32"/>
  <c r="AO72" i="32"/>
  <c r="AS72" i="32"/>
  <c r="K73" i="32"/>
  <c r="O73" i="32"/>
  <c r="S73" i="32"/>
  <c r="X73" i="32"/>
  <c r="AB73" i="32"/>
  <c r="AF73" i="32"/>
  <c r="AK73" i="32"/>
  <c r="AO73" i="32"/>
  <c r="AS73" i="32"/>
  <c r="J76" i="32"/>
  <c r="N76" i="32"/>
  <c r="R76" i="32"/>
  <c r="W76" i="32"/>
  <c r="AA76" i="32"/>
  <c r="AE76" i="32"/>
  <c r="AJ76" i="32"/>
  <c r="AN76" i="32"/>
  <c r="AR76" i="32"/>
  <c r="J77" i="32"/>
  <c r="N77" i="32"/>
  <c r="R77" i="32"/>
  <c r="W77" i="32"/>
  <c r="AA77" i="32"/>
  <c r="AE77" i="32"/>
  <c r="AJ77" i="32"/>
  <c r="AN77" i="32"/>
  <c r="AR77" i="32"/>
  <c r="J78" i="32"/>
  <c r="N78" i="32"/>
  <c r="R78" i="32"/>
  <c r="W78" i="32"/>
  <c r="AA78" i="32"/>
  <c r="AE78" i="32"/>
  <c r="AJ78" i="32"/>
  <c r="AN78" i="32"/>
  <c r="AR78" i="32"/>
  <c r="J79" i="32"/>
  <c r="N79" i="32"/>
  <c r="R79" i="32"/>
  <c r="W79" i="32"/>
  <c r="AA79" i="32"/>
  <c r="AE79" i="32"/>
  <c r="AJ79" i="32"/>
  <c r="AN79" i="32"/>
  <c r="AR79" i="32"/>
  <c r="J80" i="32"/>
  <c r="N80" i="32"/>
  <c r="R80" i="32"/>
  <c r="W80" i="32"/>
  <c r="AA80" i="32"/>
  <c r="AE80" i="32"/>
  <c r="AJ80" i="32"/>
  <c r="AN80" i="32"/>
  <c r="AR80" i="32"/>
  <c r="K82" i="32"/>
  <c r="O82" i="32"/>
  <c r="S82" i="32"/>
  <c r="X82" i="32"/>
  <c r="AG82" i="32" s="1"/>
  <c r="AB82" i="32"/>
  <c r="AF82" i="32"/>
  <c r="AK82" i="32"/>
  <c r="AO82" i="32"/>
  <c r="AS82" i="32"/>
  <c r="K83" i="32"/>
  <c r="O83" i="32"/>
  <c r="S83" i="32"/>
  <c r="X83" i="32"/>
  <c r="AB83" i="32"/>
  <c r="AF83" i="32"/>
  <c r="AK83" i="32"/>
  <c r="AT83" i="32" s="1"/>
  <c r="AO83" i="32"/>
  <c r="AS83" i="32"/>
  <c r="K84" i="32"/>
  <c r="O84" i="32"/>
  <c r="S84" i="32"/>
  <c r="X84" i="32"/>
  <c r="AB84" i="32"/>
  <c r="AF84" i="32"/>
  <c r="AK84" i="32"/>
  <c r="AO84" i="32"/>
  <c r="AS84" i="32"/>
  <c r="K85" i="32"/>
  <c r="O85" i="32"/>
  <c r="S85" i="32"/>
  <c r="X85" i="32"/>
  <c r="AB85" i="32"/>
  <c r="AF85" i="32"/>
  <c r="AK85" i="32"/>
  <c r="AO85" i="32"/>
  <c r="AS85" i="32"/>
  <c r="K86" i="32"/>
  <c r="O86" i="32"/>
  <c r="S86" i="32"/>
  <c r="X86" i="32"/>
  <c r="AG86" i="32" s="1"/>
  <c r="AB86" i="32"/>
  <c r="AF86" i="32"/>
  <c r="AK86" i="32"/>
  <c r="AO86" i="32"/>
  <c r="AT86" i="32" s="1"/>
  <c r="AS86" i="32"/>
  <c r="Y88" i="32"/>
  <c r="AC88" i="32"/>
  <c r="AH88" i="32"/>
  <c r="AL88" i="32"/>
  <c r="AP88" i="32"/>
  <c r="AC89" i="32"/>
  <c r="AH89" i="32"/>
  <c r="AL89" i="32"/>
  <c r="AP89" i="32"/>
  <c r="Y90" i="32"/>
  <c r="AC90" i="32"/>
  <c r="AH90" i="32"/>
  <c r="AL90" i="32"/>
  <c r="AP90" i="32"/>
  <c r="U91" i="32"/>
  <c r="Y91" i="32"/>
  <c r="AC91" i="32"/>
  <c r="AH91" i="32"/>
  <c r="AL91" i="32"/>
  <c r="AP91" i="32"/>
  <c r="L92" i="32"/>
  <c r="P92" i="32"/>
  <c r="U92" i="32"/>
  <c r="Y92" i="32"/>
  <c r="AC92" i="32"/>
  <c r="AH92" i="32"/>
  <c r="AL92" i="32"/>
  <c r="AP92" i="32"/>
  <c r="AI95" i="32"/>
  <c r="AM95" i="32"/>
  <c r="AQ95" i="32"/>
  <c r="Z96" i="32"/>
  <c r="AD96" i="32"/>
  <c r="AI96" i="32"/>
  <c r="AM96" i="32"/>
  <c r="AQ96" i="32"/>
  <c r="Q97" i="32"/>
  <c r="V97" i="32"/>
  <c r="Z97" i="32"/>
  <c r="AD97" i="32"/>
  <c r="AI97" i="32"/>
  <c r="AM97" i="32"/>
  <c r="AQ97" i="32"/>
  <c r="I98" i="32"/>
  <c r="M98" i="32"/>
  <c r="Q98" i="32"/>
  <c r="V98" i="32"/>
  <c r="Z98" i="32"/>
  <c r="AD98" i="32"/>
  <c r="AI98" i="32"/>
  <c r="AM98" i="32"/>
  <c r="AQ98" i="32"/>
  <c r="J100" i="32"/>
  <c r="N100" i="32"/>
  <c r="R100" i="32"/>
  <c r="W100" i="32"/>
  <c r="AA100" i="32"/>
  <c r="AE100" i="32"/>
  <c r="AJ100" i="32"/>
  <c r="AN100" i="32"/>
  <c r="AR100" i="32"/>
  <c r="AS101" i="32"/>
  <c r="AO101" i="32"/>
  <c r="AR101" i="32"/>
  <c r="AN101" i="32"/>
  <c r="AQ101" i="32"/>
  <c r="AM101" i="32"/>
  <c r="AP101" i="32"/>
  <c r="AL101" i="32"/>
  <c r="J101" i="32"/>
  <c r="N101" i="32"/>
  <c r="R101" i="32"/>
  <c r="W101" i="32"/>
  <c r="AA101" i="32"/>
  <c r="AE101" i="32"/>
  <c r="AJ101" i="32"/>
  <c r="K22" i="32"/>
  <c r="O22" i="32"/>
  <c r="S22" i="32"/>
  <c r="X22" i="32"/>
  <c r="AB22" i="32"/>
  <c r="AF22" i="32"/>
  <c r="AK22" i="32"/>
  <c r="AO22" i="32"/>
  <c r="AS22" i="32"/>
  <c r="K23" i="32"/>
  <c r="O23" i="32"/>
  <c r="S23" i="32"/>
  <c r="X23" i="32"/>
  <c r="AB23" i="32"/>
  <c r="AF23" i="32"/>
  <c r="AK23" i="32"/>
  <c r="AO23" i="32"/>
  <c r="AS23" i="32"/>
  <c r="K24" i="32"/>
  <c r="O24" i="32"/>
  <c r="S24" i="32"/>
  <c r="X24" i="32"/>
  <c r="AB24" i="32"/>
  <c r="AF24" i="32"/>
  <c r="AK24" i="32"/>
  <c r="AO24" i="32"/>
  <c r="AS24" i="32"/>
  <c r="H26" i="32"/>
  <c r="L26" i="32"/>
  <c r="P26" i="32"/>
  <c r="U26" i="32"/>
  <c r="Y26" i="32"/>
  <c r="AC26" i="32"/>
  <c r="AH26" i="32"/>
  <c r="AL26" i="32"/>
  <c r="AP26" i="32"/>
  <c r="H28" i="32"/>
  <c r="L28" i="32"/>
  <c r="P28" i="32"/>
  <c r="U28" i="32"/>
  <c r="Y28" i="32"/>
  <c r="AC28" i="32"/>
  <c r="AH28" i="32"/>
  <c r="AL28" i="32"/>
  <c r="AP28" i="32"/>
  <c r="H29" i="32"/>
  <c r="L29" i="32"/>
  <c r="P29" i="32"/>
  <c r="U29" i="32"/>
  <c r="Y29" i="32"/>
  <c r="AC29" i="32"/>
  <c r="AH29" i="32"/>
  <c r="AL29" i="32"/>
  <c r="AP29" i="32"/>
  <c r="H30" i="32"/>
  <c r="L30" i="32"/>
  <c r="P30" i="32"/>
  <c r="U30" i="32"/>
  <c r="Y30" i="32"/>
  <c r="AC30" i="32"/>
  <c r="AH30" i="32"/>
  <c r="AL30" i="32"/>
  <c r="AP30" i="32"/>
  <c r="I34" i="32"/>
  <c r="M34" i="32"/>
  <c r="Q34" i="32"/>
  <c r="V34" i="32"/>
  <c r="Z34" i="32"/>
  <c r="AD34" i="32"/>
  <c r="AI34" i="32"/>
  <c r="AM34" i="32"/>
  <c r="AQ34" i="32"/>
  <c r="I35" i="32"/>
  <c r="M35" i="32"/>
  <c r="Q35" i="32"/>
  <c r="V35" i="32"/>
  <c r="Z35" i="32"/>
  <c r="AD35" i="32"/>
  <c r="AI35" i="32"/>
  <c r="AM35" i="32"/>
  <c r="AQ35" i="32"/>
  <c r="I36" i="32"/>
  <c r="M36" i="32"/>
  <c r="Q36" i="32"/>
  <c r="V36" i="32"/>
  <c r="Z36" i="32"/>
  <c r="AD36" i="32"/>
  <c r="AI36" i="32"/>
  <c r="AM36" i="32"/>
  <c r="AQ36" i="32"/>
  <c r="J41" i="32"/>
  <c r="N41" i="32"/>
  <c r="R41" i="32"/>
  <c r="W41" i="32"/>
  <c r="AA41" i="32"/>
  <c r="AE41" i="32"/>
  <c r="AJ41" i="32"/>
  <c r="AN41" i="32"/>
  <c r="AR41" i="32"/>
  <c r="J42" i="32"/>
  <c r="N42" i="32"/>
  <c r="R42" i="32"/>
  <c r="W42" i="32"/>
  <c r="AA42" i="32"/>
  <c r="AE42" i="32"/>
  <c r="AJ42" i="32"/>
  <c r="AN42" i="32"/>
  <c r="AR42" i="32"/>
  <c r="H49" i="32"/>
  <c r="L49" i="32"/>
  <c r="P49" i="32"/>
  <c r="U49" i="32"/>
  <c r="AG49" i="32" s="1"/>
  <c r="Y49" i="32"/>
  <c r="AC49" i="32"/>
  <c r="AH49" i="32"/>
  <c r="AL49" i="32"/>
  <c r="AP49" i="32"/>
  <c r="I52" i="32"/>
  <c r="M52" i="32"/>
  <c r="Q52" i="32"/>
  <c r="V52" i="32"/>
  <c r="Z52" i="32"/>
  <c r="AD52" i="32"/>
  <c r="AI52" i="32"/>
  <c r="AM52" i="32"/>
  <c r="AQ52" i="32"/>
  <c r="I53" i="32"/>
  <c r="M53" i="32"/>
  <c r="Q53" i="32"/>
  <c r="V53" i="32"/>
  <c r="Z53" i="32"/>
  <c r="AD53" i="32"/>
  <c r="AI53" i="32"/>
  <c r="AM53" i="32"/>
  <c r="AQ53" i="32"/>
  <c r="I54" i="32"/>
  <c r="M54" i="32"/>
  <c r="Q54" i="32"/>
  <c r="V54" i="32"/>
  <c r="Z54" i="32"/>
  <c r="AD54" i="32"/>
  <c r="AI54" i="32"/>
  <c r="AM54" i="32"/>
  <c r="AQ54" i="32"/>
  <c r="I55" i="32"/>
  <c r="M55" i="32"/>
  <c r="Q55" i="32"/>
  <c r="V55" i="32"/>
  <c r="Z55" i="32"/>
  <c r="AD55" i="32"/>
  <c r="AI55" i="32"/>
  <c r="AM55" i="32"/>
  <c r="AQ55" i="32"/>
  <c r="J58" i="32"/>
  <c r="N58" i="32"/>
  <c r="R58" i="32"/>
  <c r="W58" i="32"/>
  <c r="AA58" i="32"/>
  <c r="AE58" i="32"/>
  <c r="AJ58" i="32"/>
  <c r="AN58" i="32"/>
  <c r="AR58" i="32"/>
  <c r="J59" i="32"/>
  <c r="N59" i="32"/>
  <c r="R59" i="32"/>
  <c r="W59" i="32"/>
  <c r="AA59" i="32"/>
  <c r="AE59" i="32"/>
  <c r="AJ59" i="32"/>
  <c r="AN59" i="32"/>
  <c r="AR59" i="32"/>
  <c r="J60" i="32"/>
  <c r="N60" i="32"/>
  <c r="R60" i="32"/>
  <c r="W60" i="32"/>
  <c r="AA60" i="32"/>
  <c r="AE60" i="32"/>
  <c r="AJ60" i="32"/>
  <c r="AN60" i="32"/>
  <c r="AR60" i="32"/>
  <c r="J61" i="32"/>
  <c r="N61" i="32"/>
  <c r="R61" i="32"/>
  <c r="W61" i="32"/>
  <c r="AA61" i="32"/>
  <c r="AE61" i="32"/>
  <c r="AJ61" i="32"/>
  <c r="AN61" i="32"/>
  <c r="AR61" i="32"/>
  <c r="AK63" i="32"/>
  <c r="AO63" i="32"/>
  <c r="AS63" i="32"/>
  <c r="AF65" i="32"/>
  <c r="AK65" i="32"/>
  <c r="AO65" i="32"/>
  <c r="AS65" i="32"/>
  <c r="AB66" i="32"/>
  <c r="AF66" i="32"/>
  <c r="AK66" i="32"/>
  <c r="AO66" i="32"/>
  <c r="AS66" i="32"/>
  <c r="S67" i="32"/>
  <c r="X67" i="32"/>
  <c r="AB67" i="32"/>
  <c r="AF67" i="32"/>
  <c r="AK67" i="32"/>
  <c r="AO67" i="32"/>
  <c r="AS67" i="32"/>
  <c r="H69" i="32"/>
  <c r="L69" i="32"/>
  <c r="P69" i="32"/>
  <c r="U69" i="32"/>
  <c r="Y69" i="32"/>
  <c r="AC69" i="32"/>
  <c r="AH69" i="32"/>
  <c r="AL69" i="32"/>
  <c r="AP69" i="32"/>
  <c r="H70" i="32"/>
  <c r="L70" i="32"/>
  <c r="P70" i="32"/>
  <c r="U70" i="32"/>
  <c r="Y70" i="32"/>
  <c r="AC70" i="32"/>
  <c r="AH70" i="32"/>
  <c r="AT70" i="32" s="1"/>
  <c r="AL70" i="32"/>
  <c r="AP70" i="32"/>
  <c r="H71" i="32"/>
  <c r="L71" i="32"/>
  <c r="P71" i="32"/>
  <c r="U71" i="32"/>
  <c r="Y71" i="32"/>
  <c r="AC71" i="32"/>
  <c r="AH71" i="32"/>
  <c r="AL71" i="32"/>
  <c r="AP71" i="32"/>
  <c r="H72" i="32"/>
  <c r="L72" i="32"/>
  <c r="P72" i="32"/>
  <c r="U72" i="32"/>
  <c r="Y72" i="32"/>
  <c r="AC72" i="32"/>
  <c r="AH72" i="32"/>
  <c r="AL72" i="32"/>
  <c r="AP72" i="32"/>
  <c r="AU72" i="32" s="1"/>
  <c r="AV72" i="32" s="1"/>
  <c r="H73" i="32"/>
  <c r="L73" i="32"/>
  <c r="P73" i="32"/>
  <c r="U73" i="32"/>
  <c r="AG73" i="32" s="1"/>
  <c r="Y73" i="32"/>
  <c r="AC73" i="32"/>
  <c r="AH73" i="32"/>
  <c r="AL73" i="32"/>
  <c r="AU73" i="32" s="1"/>
  <c r="AV73" i="32" s="1"/>
  <c r="AP73" i="32"/>
  <c r="K76" i="32"/>
  <c r="O76" i="32"/>
  <c r="S76" i="32"/>
  <c r="X76" i="32"/>
  <c r="AB76" i="32"/>
  <c r="AF76" i="32"/>
  <c r="AK76" i="32"/>
  <c r="AO76" i="32"/>
  <c r="AS76" i="32"/>
  <c r="K77" i="32"/>
  <c r="O77" i="32"/>
  <c r="S77" i="32"/>
  <c r="X77" i="32"/>
  <c r="AB77" i="32"/>
  <c r="AF77" i="32"/>
  <c r="AK77" i="32"/>
  <c r="AO77" i="32"/>
  <c r="AS77" i="32"/>
  <c r="K78" i="32"/>
  <c r="O78" i="32"/>
  <c r="S78" i="32"/>
  <c r="X78" i="32"/>
  <c r="AB78" i="32"/>
  <c r="AF78" i="32"/>
  <c r="AK78" i="32"/>
  <c r="AO78" i="32"/>
  <c r="AS78" i="32"/>
  <c r="K79" i="32"/>
  <c r="O79" i="32"/>
  <c r="S79" i="32"/>
  <c r="X79" i="32"/>
  <c r="AB79" i="32"/>
  <c r="AF79" i="32"/>
  <c r="AK79" i="32"/>
  <c r="AO79" i="32"/>
  <c r="AS79" i="32"/>
  <c r="K80" i="32"/>
  <c r="O80" i="32"/>
  <c r="S80" i="32"/>
  <c r="X80" i="32"/>
  <c r="AB80" i="32"/>
  <c r="AF80" i="32"/>
  <c r="AK80" i="32"/>
  <c r="AO80" i="32"/>
  <c r="AS80" i="32"/>
  <c r="H82" i="32"/>
  <c r="L82" i="32"/>
  <c r="P82" i="32"/>
  <c r="U82" i="32"/>
  <c r="Y82" i="32"/>
  <c r="AC82" i="32"/>
  <c r="AH82" i="32"/>
  <c r="AL82" i="32"/>
  <c r="AP82" i="32"/>
  <c r="H83" i="32"/>
  <c r="L83" i="32"/>
  <c r="P83" i="32"/>
  <c r="U83" i="32"/>
  <c r="Y83" i="32"/>
  <c r="AC83" i="32"/>
  <c r="AH83" i="32"/>
  <c r="AL83" i="32"/>
  <c r="AP83" i="32"/>
  <c r="H84" i="32"/>
  <c r="L84" i="32"/>
  <c r="P84" i="32"/>
  <c r="U84" i="32"/>
  <c r="Y84" i="32"/>
  <c r="AC84" i="32"/>
  <c r="AH84" i="32"/>
  <c r="AL84" i="32"/>
  <c r="AP84" i="32"/>
  <c r="H85" i="32"/>
  <c r="L85" i="32"/>
  <c r="P85" i="32"/>
  <c r="U85" i="32"/>
  <c r="Y85" i="32"/>
  <c r="AC85" i="32"/>
  <c r="AH85" i="32"/>
  <c r="AL85" i="32"/>
  <c r="AP85" i="32"/>
  <c r="H86" i="32"/>
  <c r="L86" i="32"/>
  <c r="P86" i="32"/>
  <c r="U86" i="32"/>
  <c r="Y86" i="32"/>
  <c r="AC86" i="32"/>
  <c r="AH86" i="32"/>
  <c r="AL86" i="32"/>
  <c r="AP86" i="32"/>
  <c r="M88" i="32"/>
  <c r="Q88" i="32"/>
  <c r="V88" i="32"/>
  <c r="Z88" i="32"/>
  <c r="AD88" i="32"/>
  <c r="AI88" i="32"/>
  <c r="AM88" i="32"/>
  <c r="AQ88" i="32"/>
  <c r="M89" i="32"/>
  <c r="Q89" i="32"/>
  <c r="V89" i="32"/>
  <c r="Z89" i="32"/>
  <c r="AD89" i="32"/>
  <c r="AI89" i="32"/>
  <c r="AM89" i="32"/>
  <c r="AQ89" i="32"/>
  <c r="I90" i="32"/>
  <c r="M90" i="32"/>
  <c r="Q90" i="32"/>
  <c r="V90" i="32"/>
  <c r="Z90" i="32"/>
  <c r="AD90" i="32"/>
  <c r="AI90" i="32"/>
  <c r="AM90" i="32"/>
  <c r="AQ90" i="32"/>
  <c r="I91" i="32"/>
  <c r="M91" i="32"/>
  <c r="Q91" i="32"/>
  <c r="V91" i="32"/>
  <c r="Z91" i="32"/>
  <c r="AD91" i="32"/>
  <c r="AI91" i="32"/>
  <c r="AM91" i="32"/>
  <c r="AQ91" i="32"/>
  <c r="I92" i="32"/>
  <c r="M92" i="32"/>
  <c r="Q92" i="32"/>
  <c r="V92" i="32"/>
  <c r="Z92" i="32"/>
  <c r="AD92" i="32"/>
  <c r="AI92" i="32"/>
  <c r="AM92" i="32"/>
  <c r="AQ92" i="32"/>
  <c r="J94" i="32"/>
  <c r="N94" i="32"/>
  <c r="R94" i="32"/>
  <c r="W94" i="32"/>
  <c r="AA94" i="32"/>
  <c r="AE94" i="32"/>
  <c r="AJ94" i="32"/>
  <c r="AN94" i="32"/>
  <c r="J95" i="32"/>
  <c r="N95" i="32"/>
  <c r="R95" i="32"/>
  <c r="W95" i="32"/>
  <c r="AA95" i="32"/>
  <c r="AE95" i="32"/>
  <c r="AJ95" i="32"/>
  <c r="AN95" i="32"/>
  <c r="J96" i="32"/>
  <c r="N96" i="32"/>
  <c r="R96" i="32"/>
  <c r="W96" i="32"/>
  <c r="AA96" i="32"/>
  <c r="AE96" i="32"/>
  <c r="AJ96" i="32"/>
  <c r="AN96" i="32"/>
  <c r="J97" i="32"/>
  <c r="N97" i="32"/>
  <c r="R97" i="32"/>
  <c r="W97" i="32"/>
  <c r="AA97" i="32"/>
  <c r="AE97" i="32"/>
  <c r="AJ97" i="32"/>
  <c r="AN97" i="32"/>
  <c r="J98" i="32"/>
  <c r="N98" i="32"/>
  <c r="R98" i="32"/>
  <c r="W98" i="32"/>
  <c r="AA98" i="32"/>
  <c r="AE98" i="32"/>
  <c r="AJ98" i="32"/>
  <c r="AN98" i="32"/>
  <c r="K100" i="32"/>
  <c r="O100" i="32"/>
  <c r="S100" i="32"/>
  <c r="X100" i="32"/>
  <c r="AB100" i="32"/>
  <c r="AF100" i="32"/>
  <c r="AK100" i="32"/>
  <c r="AO100" i="32"/>
  <c r="K101" i="32"/>
  <c r="O101" i="32"/>
  <c r="S101" i="32"/>
  <c r="X101" i="32"/>
  <c r="AB101" i="32"/>
  <c r="AF101" i="32"/>
  <c r="AK101" i="32"/>
  <c r="L22" i="32"/>
  <c r="P22" i="32"/>
  <c r="U22" i="32"/>
  <c r="Y22" i="32"/>
  <c r="AC22" i="32"/>
  <c r="AH22" i="32"/>
  <c r="AL22" i="32"/>
  <c r="H23" i="32"/>
  <c r="L23" i="32"/>
  <c r="P23" i="32"/>
  <c r="U23" i="32"/>
  <c r="Y23" i="32"/>
  <c r="AC23" i="32"/>
  <c r="AH23" i="32"/>
  <c r="AL23" i="32"/>
  <c r="H24" i="32"/>
  <c r="L24" i="32"/>
  <c r="P24" i="32"/>
  <c r="U24" i="32"/>
  <c r="Y24" i="32"/>
  <c r="AC24" i="32"/>
  <c r="AH24" i="32"/>
  <c r="AL24" i="32"/>
  <c r="I26" i="32"/>
  <c r="M26" i="32"/>
  <c r="Q26" i="32"/>
  <c r="V26" i="32"/>
  <c r="Z26" i="32"/>
  <c r="AD26" i="32"/>
  <c r="AI26" i="32"/>
  <c r="AM26" i="32"/>
  <c r="AQ26" i="32"/>
  <c r="I28" i="32"/>
  <c r="M28" i="32"/>
  <c r="Q28" i="32"/>
  <c r="V28" i="32"/>
  <c r="Z28" i="32"/>
  <c r="AD28" i="32"/>
  <c r="AI28" i="32"/>
  <c r="AM28" i="32"/>
  <c r="AQ28" i="32"/>
  <c r="I29" i="32"/>
  <c r="M29" i="32"/>
  <c r="Q29" i="32"/>
  <c r="V29" i="32"/>
  <c r="Z29" i="32"/>
  <c r="AD29" i="32"/>
  <c r="AI29" i="32"/>
  <c r="AM29" i="32"/>
  <c r="AQ29" i="32"/>
  <c r="I30" i="32"/>
  <c r="M30" i="32"/>
  <c r="Q30" i="32"/>
  <c r="V30" i="32"/>
  <c r="Z30" i="32"/>
  <c r="AD30" i="32"/>
  <c r="AI30" i="32"/>
  <c r="AM30" i="32"/>
  <c r="AQ30" i="32"/>
  <c r="J34" i="32"/>
  <c r="N34" i="32"/>
  <c r="R34" i="32"/>
  <c r="W34" i="32"/>
  <c r="AA34" i="32"/>
  <c r="AE34" i="32"/>
  <c r="AJ34" i="32"/>
  <c r="AN34" i="32"/>
  <c r="J35" i="32"/>
  <c r="N35" i="32"/>
  <c r="R35" i="32"/>
  <c r="W35" i="32"/>
  <c r="AA35" i="32"/>
  <c r="AE35" i="32"/>
  <c r="AJ35" i="32"/>
  <c r="AN35" i="32"/>
  <c r="J36" i="32"/>
  <c r="N36" i="32"/>
  <c r="R36" i="32"/>
  <c r="W36" i="32"/>
  <c r="AA36" i="32"/>
  <c r="AE36" i="32"/>
  <c r="AJ36" i="32"/>
  <c r="AN36" i="32"/>
  <c r="K41" i="32"/>
  <c r="O41" i="32"/>
  <c r="S41" i="32"/>
  <c r="X41" i="32"/>
  <c r="AB41" i="32"/>
  <c r="AF41" i="32"/>
  <c r="AK41" i="32"/>
  <c r="AO41" i="32"/>
  <c r="K42" i="32"/>
  <c r="O42" i="32"/>
  <c r="S42" i="32"/>
  <c r="X42" i="32"/>
  <c r="AB42" i="32"/>
  <c r="AF42" i="32"/>
  <c r="AK42" i="32"/>
  <c r="AO42" i="32"/>
  <c r="I49" i="32"/>
  <c r="M49" i="32"/>
  <c r="Q49" i="32"/>
  <c r="V49" i="32"/>
  <c r="Z49" i="32"/>
  <c r="AD49" i="32"/>
  <c r="AI49" i="32"/>
  <c r="AM49" i="32"/>
  <c r="AQ49" i="32"/>
  <c r="J52" i="32"/>
  <c r="N52" i="32"/>
  <c r="R52" i="32"/>
  <c r="W52" i="32"/>
  <c r="AA52" i="32"/>
  <c r="AE52" i="32"/>
  <c r="AJ52" i="32"/>
  <c r="AN52" i="32"/>
  <c r="J53" i="32"/>
  <c r="N53" i="32"/>
  <c r="R53" i="32"/>
  <c r="W53" i="32"/>
  <c r="AA53" i="32"/>
  <c r="AE53" i="32"/>
  <c r="AJ53" i="32"/>
  <c r="AN53" i="32"/>
  <c r="J54" i="32"/>
  <c r="N54" i="32"/>
  <c r="R54" i="32"/>
  <c r="W54" i="32"/>
  <c r="AA54" i="32"/>
  <c r="AE54" i="32"/>
  <c r="AJ54" i="32"/>
  <c r="AN54" i="32"/>
  <c r="J55" i="32"/>
  <c r="N55" i="32"/>
  <c r="R55" i="32"/>
  <c r="W55" i="32"/>
  <c r="AA55" i="32"/>
  <c r="AE55" i="32"/>
  <c r="AJ55" i="32"/>
  <c r="AN55" i="32"/>
  <c r="K58" i="32"/>
  <c r="O58" i="32"/>
  <c r="S58" i="32"/>
  <c r="X58" i="32"/>
  <c r="AB58" i="32"/>
  <c r="AF58" i="32"/>
  <c r="AK58" i="32"/>
  <c r="AO58" i="32"/>
  <c r="K59" i="32"/>
  <c r="O59" i="32"/>
  <c r="S59" i="32"/>
  <c r="X59" i="32"/>
  <c r="AB59" i="32"/>
  <c r="AF59" i="32"/>
  <c r="AK59" i="32"/>
  <c r="AO59" i="32"/>
  <c r="K60" i="32"/>
  <c r="O60" i="32"/>
  <c r="S60" i="32"/>
  <c r="X60" i="32"/>
  <c r="AB60" i="32"/>
  <c r="AF60" i="32"/>
  <c r="AK60" i="32"/>
  <c r="AO60" i="32"/>
  <c r="K61" i="32"/>
  <c r="O61" i="32"/>
  <c r="S61" i="32"/>
  <c r="X61" i="32"/>
  <c r="AB61" i="32"/>
  <c r="AF61" i="32"/>
  <c r="AK61" i="32"/>
  <c r="AO61" i="32"/>
  <c r="H63" i="32"/>
  <c r="L63" i="32"/>
  <c r="P63" i="32"/>
  <c r="U63" i="32"/>
  <c r="Y63" i="32"/>
  <c r="AC63" i="32"/>
  <c r="AH63" i="32"/>
  <c r="AL63" i="32"/>
  <c r="H65" i="32"/>
  <c r="L65" i="32"/>
  <c r="P65" i="32"/>
  <c r="U65" i="32"/>
  <c r="Y65" i="32"/>
  <c r="AC65" i="32"/>
  <c r="AH65" i="32"/>
  <c r="AL65" i="32"/>
  <c r="H66" i="32"/>
  <c r="L66" i="32"/>
  <c r="P66" i="32"/>
  <c r="U66" i="32"/>
  <c r="Y66" i="32"/>
  <c r="AC66" i="32"/>
  <c r="AH66" i="32"/>
  <c r="AL66" i="32"/>
  <c r="H67" i="32"/>
  <c r="L67" i="32"/>
  <c r="P67" i="32"/>
  <c r="U67" i="32"/>
  <c r="Y67" i="32"/>
  <c r="AC67" i="32"/>
  <c r="AH67" i="32"/>
  <c r="AL67" i="32"/>
  <c r="I69" i="32"/>
  <c r="M69" i="32"/>
  <c r="Q69" i="32"/>
  <c r="V69" i="32"/>
  <c r="Z69" i="32"/>
  <c r="AD69" i="32"/>
  <c r="AI69" i="32"/>
  <c r="AM69" i="32"/>
  <c r="AQ69" i="32"/>
  <c r="I70" i="32"/>
  <c r="M70" i="32"/>
  <c r="Q70" i="32"/>
  <c r="V70" i="32"/>
  <c r="Z70" i="32"/>
  <c r="AD70" i="32"/>
  <c r="AG70" i="32" s="1"/>
  <c r="AI70" i="32"/>
  <c r="AM70" i="32"/>
  <c r="AQ70" i="32"/>
  <c r="I71" i="32"/>
  <c r="T71" i="32" s="1"/>
  <c r="M71" i="32"/>
  <c r="Q71" i="32"/>
  <c r="V71" i="32"/>
  <c r="Z71" i="32"/>
  <c r="AD71" i="32"/>
  <c r="AI71" i="32"/>
  <c r="AM71" i="32"/>
  <c r="AQ71" i="32"/>
  <c r="I72" i="32"/>
  <c r="M72" i="32"/>
  <c r="Q72" i="32"/>
  <c r="V72" i="32"/>
  <c r="AG72" i="32" s="1"/>
  <c r="Z72" i="32"/>
  <c r="AD72" i="32"/>
  <c r="AI72" i="32"/>
  <c r="AM72" i="32"/>
  <c r="AQ72" i="32"/>
  <c r="I73" i="32"/>
  <c r="M73" i="32"/>
  <c r="Q73" i="32"/>
  <c r="V73" i="32"/>
  <c r="Z73" i="32"/>
  <c r="AD73" i="32"/>
  <c r="AI73" i="32"/>
  <c r="AT73" i="32" s="1"/>
  <c r="AM73" i="32"/>
  <c r="AQ73" i="32"/>
  <c r="H76" i="32"/>
  <c r="L76" i="32"/>
  <c r="P76" i="32"/>
  <c r="U76" i="32"/>
  <c r="Y76" i="32"/>
  <c r="AC76" i="32"/>
  <c r="AH76" i="32"/>
  <c r="AL76" i="32"/>
  <c r="H77" i="32"/>
  <c r="L77" i="32"/>
  <c r="P77" i="32"/>
  <c r="U77" i="32"/>
  <c r="Y77" i="32"/>
  <c r="AC77" i="32"/>
  <c r="AH77" i="32"/>
  <c r="AL77" i="32"/>
  <c r="H78" i="32"/>
  <c r="L78" i="32"/>
  <c r="P78" i="32"/>
  <c r="U78" i="32"/>
  <c r="Y78" i="32"/>
  <c r="AC78" i="32"/>
  <c r="AH78" i="32"/>
  <c r="AL78" i="32"/>
  <c r="H79" i="32"/>
  <c r="L79" i="32"/>
  <c r="P79" i="32"/>
  <c r="U79" i="32"/>
  <c r="Y79" i="32"/>
  <c r="AC79" i="32"/>
  <c r="AH79" i="32"/>
  <c r="AL79" i="32"/>
  <c r="H80" i="32"/>
  <c r="L80" i="32"/>
  <c r="P80" i="32"/>
  <c r="U80" i="32"/>
  <c r="Y80" i="32"/>
  <c r="AC80" i="32"/>
  <c r="AH80" i="32"/>
  <c r="AL80" i="32"/>
  <c r="I82" i="32"/>
  <c r="M82" i="32"/>
  <c r="Q82" i="32"/>
  <c r="V82" i="32"/>
  <c r="Z82" i="32"/>
  <c r="AD82" i="32"/>
  <c r="AI82" i="32"/>
  <c r="AM82" i="32"/>
  <c r="AQ82" i="32"/>
  <c r="I83" i="32"/>
  <c r="M83" i="32"/>
  <c r="Q83" i="32"/>
  <c r="V83" i="32"/>
  <c r="Z83" i="32"/>
  <c r="AD83" i="32"/>
  <c r="AI83" i="32"/>
  <c r="AM83" i="32"/>
  <c r="AQ83" i="32"/>
  <c r="I84" i="32"/>
  <c r="M84" i="32"/>
  <c r="Q84" i="32"/>
  <c r="V84" i="32"/>
  <c r="Z84" i="32"/>
  <c r="AD84" i="32"/>
  <c r="AI84" i="32"/>
  <c r="AM84" i="32"/>
  <c r="AQ84" i="32"/>
  <c r="I85" i="32"/>
  <c r="M85" i="32"/>
  <c r="Q85" i="32"/>
  <c r="V85" i="32"/>
  <c r="Z85" i="32"/>
  <c r="AD85" i="32"/>
  <c r="AI85" i="32"/>
  <c r="AM85" i="32"/>
  <c r="AQ85" i="32"/>
  <c r="I86" i="32"/>
  <c r="M86" i="32"/>
  <c r="Q86" i="32"/>
  <c r="V86" i="32"/>
  <c r="Z86" i="32"/>
  <c r="AD86" i="32"/>
  <c r="AI86" i="32"/>
  <c r="AM86" i="32"/>
  <c r="AQ86" i="32"/>
  <c r="J88" i="32"/>
  <c r="N88" i="32"/>
  <c r="R88" i="32"/>
  <c r="W88" i="32"/>
  <c r="AA88" i="32"/>
  <c r="AE88" i="32"/>
  <c r="AJ88" i="32"/>
  <c r="AN88" i="32"/>
  <c r="J89" i="32"/>
  <c r="N89" i="32"/>
  <c r="R89" i="32"/>
  <c r="W89" i="32"/>
  <c r="AA89" i="32"/>
  <c r="AE89" i="32"/>
  <c r="AJ89" i="32"/>
  <c r="AN89" i="32"/>
  <c r="J90" i="32"/>
  <c r="N90" i="32"/>
  <c r="R90" i="32"/>
  <c r="W90" i="32"/>
  <c r="AA90" i="32"/>
  <c r="AE90" i="32"/>
  <c r="AJ90" i="32"/>
  <c r="AN90" i="32"/>
  <c r="J91" i="32"/>
  <c r="N91" i="32"/>
  <c r="R91" i="32"/>
  <c r="W91" i="32"/>
  <c r="AA91" i="32"/>
  <c r="AE91" i="32"/>
  <c r="AJ91" i="32"/>
  <c r="AN91" i="32"/>
  <c r="J92" i="32"/>
  <c r="N92" i="32"/>
  <c r="R92" i="32"/>
  <c r="W92" i="32"/>
  <c r="AA92" i="32"/>
  <c r="AE92" i="32"/>
  <c r="AJ92" i="32"/>
  <c r="AN92" i="32"/>
  <c r="H101" i="32"/>
  <c r="L101" i="32"/>
  <c r="P101" i="32"/>
  <c r="U101" i="32"/>
  <c r="Y101" i="32"/>
  <c r="AC101" i="32"/>
  <c r="AH101" i="32"/>
  <c r="J26" i="32"/>
  <c r="N26" i="32"/>
  <c r="R26" i="32"/>
  <c r="W26" i="32"/>
  <c r="AA26" i="32"/>
  <c r="AE26" i="32"/>
  <c r="AJ26" i="32"/>
  <c r="AN26" i="32"/>
  <c r="J28" i="32"/>
  <c r="N28" i="32"/>
  <c r="R28" i="32"/>
  <c r="W28" i="32"/>
  <c r="AA28" i="32"/>
  <c r="AE28" i="32"/>
  <c r="AJ28" i="32"/>
  <c r="AN28" i="32"/>
  <c r="J29" i="32"/>
  <c r="N29" i="32"/>
  <c r="R29" i="32"/>
  <c r="W29" i="32"/>
  <c r="AA29" i="32"/>
  <c r="AE29" i="32"/>
  <c r="AJ29" i="32"/>
  <c r="AN29" i="32"/>
  <c r="J30" i="32"/>
  <c r="N30" i="32"/>
  <c r="R30" i="32"/>
  <c r="W30" i="32"/>
  <c r="AA30" i="32"/>
  <c r="AE30" i="32"/>
  <c r="AJ30" i="32"/>
  <c r="AN30" i="32"/>
  <c r="J49" i="32"/>
  <c r="N49" i="32"/>
  <c r="R49" i="32"/>
  <c r="W49" i="32"/>
  <c r="AA49" i="32"/>
  <c r="AE49" i="32"/>
  <c r="AJ49" i="32"/>
  <c r="AN49" i="32"/>
  <c r="J69" i="32"/>
  <c r="N69" i="32"/>
  <c r="R69" i="32"/>
  <c r="W69" i="32"/>
  <c r="AA69" i="32"/>
  <c r="AE69" i="32"/>
  <c r="AJ69" i="32"/>
  <c r="AN69" i="32"/>
  <c r="J70" i="32"/>
  <c r="N70" i="32"/>
  <c r="R70" i="32"/>
  <c r="W70" i="32"/>
  <c r="AA70" i="32"/>
  <c r="AE70" i="32"/>
  <c r="AJ70" i="32"/>
  <c r="AN70" i="32"/>
  <c r="J71" i="32"/>
  <c r="N71" i="32"/>
  <c r="R71" i="32"/>
  <c r="W71" i="32"/>
  <c r="AA71" i="32"/>
  <c r="AE71" i="32"/>
  <c r="AJ71" i="32"/>
  <c r="AN71" i="32"/>
  <c r="J72" i="32"/>
  <c r="N72" i="32"/>
  <c r="R72" i="32"/>
  <c r="W72" i="32"/>
  <c r="AA72" i="32"/>
  <c r="AE72" i="32"/>
  <c r="AJ72" i="32"/>
  <c r="AN72" i="32"/>
  <c r="J73" i="32"/>
  <c r="N73" i="32"/>
  <c r="R73" i="32"/>
  <c r="W73" i="32"/>
  <c r="AA73" i="32"/>
  <c r="AE73" i="32"/>
  <c r="AJ73" i="32"/>
  <c r="AN73" i="32"/>
  <c r="J82" i="32"/>
  <c r="N82" i="32"/>
  <c r="R82" i="32"/>
  <c r="W82" i="32"/>
  <c r="AA82" i="32"/>
  <c r="AE82" i="32"/>
  <c r="AJ82" i="32"/>
  <c r="AN82" i="32"/>
  <c r="J83" i="32"/>
  <c r="N83" i="32"/>
  <c r="R83" i="32"/>
  <c r="W83" i="32"/>
  <c r="AA83" i="32"/>
  <c r="AE83" i="32"/>
  <c r="AJ83" i="32"/>
  <c r="AN83" i="32"/>
  <c r="J84" i="32"/>
  <c r="T84" i="32" s="1"/>
  <c r="N84" i="32"/>
  <c r="R84" i="32"/>
  <c r="W84" i="32"/>
  <c r="AA84" i="32"/>
  <c r="AE84" i="32"/>
  <c r="AJ84" i="32"/>
  <c r="AN84" i="32"/>
  <c r="J85" i="32"/>
  <c r="N85" i="32"/>
  <c r="R85" i="32"/>
  <c r="W85" i="32"/>
  <c r="AA85" i="32"/>
  <c r="AG85" i="32" s="1"/>
  <c r="AE85" i="32"/>
  <c r="AJ85" i="32"/>
  <c r="AN85" i="32"/>
  <c r="J86" i="32"/>
  <c r="N86" i="32"/>
  <c r="R86" i="32"/>
  <c r="W86" i="32"/>
  <c r="AA86" i="32"/>
  <c r="AE86" i="32"/>
  <c r="AJ86" i="32"/>
  <c r="AN86" i="32"/>
  <c r="H102" i="32"/>
  <c r="L102" i="32"/>
  <c r="P102" i="32"/>
  <c r="U102" i="32"/>
  <c r="Y102" i="32"/>
  <c r="AC102" i="32"/>
  <c r="AH102" i="32"/>
  <c r="AL102" i="32"/>
  <c r="AP102" i="32"/>
  <c r="H103" i="32"/>
  <c r="L103" i="32"/>
  <c r="P103" i="32"/>
  <c r="U103" i="32"/>
  <c r="Y103" i="32"/>
  <c r="AC103" i="32"/>
  <c r="AH103" i="32"/>
  <c r="AL103" i="32"/>
  <c r="AP103" i="32"/>
  <c r="H104" i="32"/>
  <c r="L104" i="32"/>
  <c r="P104" i="32"/>
  <c r="U104" i="32"/>
  <c r="Y104" i="32"/>
  <c r="AC104" i="32"/>
  <c r="AH104" i="32"/>
  <c r="AL104" i="32"/>
  <c r="AP104" i="32"/>
  <c r="J41" i="88"/>
  <c r="N41" i="88"/>
  <c r="R41" i="88"/>
  <c r="W41" i="88"/>
  <c r="AA41" i="88"/>
  <c r="AE41" i="88"/>
  <c r="AJ41" i="88"/>
  <c r="AN41" i="88"/>
  <c r="AR41" i="88"/>
  <c r="J42" i="88"/>
  <c r="N42" i="88"/>
  <c r="R42" i="88"/>
  <c r="W42" i="88"/>
  <c r="AA42" i="88"/>
  <c r="AE42" i="88"/>
  <c r="AJ42" i="88"/>
  <c r="AN42" i="88"/>
  <c r="AR42" i="88"/>
  <c r="J58" i="88"/>
  <c r="N58" i="88"/>
  <c r="R58" i="88"/>
  <c r="W58" i="88"/>
  <c r="AA58" i="88"/>
  <c r="AE58" i="88"/>
  <c r="AJ58" i="88"/>
  <c r="AN58" i="88"/>
  <c r="AR58" i="88"/>
  <c r="J59" i="88"/>
  <c r="N59" i="88"/>
  <c r="R59" i="88"/>
  <c r="W59" i="88"/>
  <c r="AA59" i="88"/>
  <c r="AE59" i="88"/>
  <c r="AJ59" i="88"/>
  <c r="AN59" i="88"/>
  <c r="AR59" i="88"/>
  <c r="J60" i="88"/>
  <c r="N60" i="88"/>
  <c r="R60" i="88"/>
  <c r="W60" i="88"/>
  <c r="AA60" i="88"/>
  <c r="AE60" i="88"/>
  <c r="AJ60" i="88"/>
  <c r="AN60" i="88"/>
  <c r="AR60" i="88"/>
  <c r="J61" i="88"/>
  <c r="N61" i="88"/>
  <c r="R61" i="88"/>
  <c r="W61" i="88"/>
  <c r="AA61" i="88"/>
  <c r="AE61" i="88"/>
  <c r="AJ61" i="88"/>
  <c r="AN61" i="88"/>
  <c r="AR61" i="88"/>
  <c r="AS80" i="88"/>
  <c r="J88" i="88"/>
  <c r="AA88" i="88"/>
  <c r="AR88" i="88"/>
  <c r="I102" i="32"/>
  <c r="M102" i="32"/>
  <c r="Q102" i="32"/>
  <c r="V102" i="32"/>
  <c r="Z102" i="32"/>
  <c r="AD102" i="32"/>
  <c r="AI102" i="32"/>
  <c r="AM102" i="32"/>
  <c r="AQ102" i="32"/>
  <c r="I103" i="32"/>
  <c r="M103" i="32"/>
  <c r="Q103" i="32"/>
  <c r="V103" i="32"/>
  <c r="Z103" i="32"/>
  <c r="AD103" i="32"/>
  <c r="AI103" i="32"/>
  <c r="AM103" i="32"/>
  <c r="AQ103" i="32"/>
  <c r="I104" i="32"/>
  <c r="M104" i="32"/>
  <c r="Q104" i="32"/>
  <c r="V104" i="32"/>
  <c r="Z104" i="32"/>
  <c r="AD104" i="32"/>
  <c r="AI104" i="32"/>
  <c r="AM104" i="32"/>
  <c r="AQ104" i="32"/>
  <c r="H22" i="88"/>
  <c r="L22" i="88"/>
  <c r="P22" i="88"/>
  <c r="U22" i="88"/>
  <c r="Y22" i="88"/>
  <c r="AC22" i="88"/>
  <c r="AH22" i="88"/>
  <c r="AL22" i="88"/>
  <c r="AP22" i="88"/>
  <c r="H23" i="88"/>
  <c r="L23" i="88"/>
  <c r="P23" i="88"/>
  <c r="U23" i="88"/>
  <c r="Y23" i="88"/>
  <c r="AC23" i="88"/>
  <c r="AH23" i="88"/>
  <c r="AL23" i="88"/>
  <c r="AP23" i="88"/>
  <c r="H24" i="88"/>
  <c r="L24" i="88"/>
  <c r="P24" i="88"/>
  <c r="U24" i="88"/>
  <c r="Y24" i="88"/>
  <c r="AC24" i="88"/>
  <c r="AH24" i="88"/>
  <c r="AL24" i="88"/>
  <c r="AP24" i="88"/>
  <c r="I26" i="88"/>
  <c r="M26" i="88"/>
  <c r="Q26" i="88"/>
  <c r="V26" i="88"/>
  <c r="Z26" i="88"/>
  <c r="AD26" i="88"/>
  <c r="AI26" i="88"/>
  <c r="AM26" i="88"/>
  <c r="AQ26" i="88"/>
  <c r="I28" i="88"/>
  <c r="M28" i="88"/>
  <c r="Q28" i="88"/>
  <c r="V28" i="88"/>
  <c r="Z28" i="88"/>
  <c r="AD28" i="88"/>
  <c r="AI28" i="88"/>
  <c r="AM28" i="88"/>
  <c r="AQ28" i="88"/>
  <c r="I29" i="88"/>
  <c r="M29" i="88"/>
  <c r="Q29" i="88"/>
  <c r="V29" i="88"/>
  <c r="Z29" i="88"/>
  <c r="AD29" i="88"/>
  <c r="AI29" i="88"/>
  <c r="AM29" i="88"/>
  <c r="AQ29" i="88"/>
  <c r="I30" i="88"/>
  <c r="M30" i="88"/>
  <c r="Q30" i="88"/>
  <c r="V30" i="88"/>
  <c r="Z30" i="88"/>
  <c r="AD30" i="88"/>
  <c r="AI30" i="88"/>
  <c r="AM30" i="88"/>
  <c r="AQ30" i="88"/>
  <c r="J34" i="88"/>
  <c r="N34" i="88"/>
  <c r="R34" i="88"/>
  <c r="W34" i="88"/>
  <c r="AA34" i="88"/>
  <c r="AE34" i="88"/>
  <c r="AJ34" i="88"/>
  <c r="AN34" i="88"/>
  <c r="J35" i="88"/>
  <c r="N35" i="88"/>
  <c r="R35" i="88"/>
  <c r="W35" i="88"/>
  <c r="AA35" i="88"/>
  <c r="AE35" i="88"/>
  <c r="AJ35" i="88"/>
  <c r="AN35" i="88"/>
  <c r="J36" i="88"/>
  <c r="N36" i="88"/>
  <c r="R36" i="88"/>
  <c r="W36" i="88"/>
  <c r="AA36" i="88"/>
  <c r="AE36" i="88"/>
  <c r="AJ36" i="88"/>
  <c r="AN36" i="88"/>
  <c r="AR36" i="88"/>
  <c r="K41" i="88"/>
  <c r="O41" i="88"/>
  <c r="S41" i="88"/>
  <c r="X41" i="88"/>
  <c r="AB41" i="88"/>
  <c r="AF41" i="88"/>
  <c r="AK41" i="88"/>
  <c r="AO41" i="88"/>
  <c r="AS41" i="88"/>
  <c r="K42" i="88"/>
  <c r="O42" i="88"/>
  <c r="S42" i="88"/>
  <c r="X42" i="88"/>
  <c r="AB42" i="88"/>
  <c r="AF42" i="88"/>
  <c r="AK42" i="88"/>
  <c r="AO42" i="88"/>
  <c r="AS42" i="88"/>
  <c r="I49" i="88"/>
  <c r="M49" i="88"/>
  <c r="Q49" i="88"/>
  <c r="V49" i="88"/>
  <c r="Z49" i="88"/>
  <c r="AD49" i="88"/>
  <c r="AI49" i="88"/>
  <c r="AM49" i="88"/>
  <c r="AQ49" i="88"/>
  <c r="J52" i="88"/>
  <c r="N52" i="88"/>
  <c r="R52" i="88"/>
  <c r="W52" i="88"/>
  <c r="AA52" i="88"/>
  <c r="AE52" i="88"/>
  <c r="AJ52" i="88"/>
  <c r="AN52" i="88"/>
  <c r="AR52" i="88"/>
  <c r="J53" i="88"/>
  <c r="N53" i="88"/>
  <c r="R53" i="88"/>
  <c r="W53" i="88"/>
  <c r="AA53" i="88"/>
  <c r="AE53" i="88"/>
  <c r="AJ53" i="88"/>
  <c r="AN53" i="88"/>
  <c r="AR53" i="88"/>
  <c r="J54" i="88"/>
  <c r="N54" i="88"/>
  <c r="R54" i="88"/>
  <c r="W54" i="88"/>
  <c r="AA54" i="88"/>
  <c r="AE54" i="88"/>
  <c r="AJ54" i="88"/>
  <c r="AN54" i="88"/>
  <c r="AR54" i="88"/>
  <c r="J55" i="88"/>
  <c r="N55" i="88"/>
  <c r="R55" i="88"/>
  <c r="W55" i="88"/>
  <c r="AA55" i="88"/>
  <c r="AE55" i="88"/>
  <c r="AJ55" i="88"/>
  <c r="AN55" i="88"/>
  <c r="AR55" i="88"/>
  <c r="K58" i="88"/>
  <c r="O58" i="88"/>
  <c r="S58" i="88"/>
  <c r="X58" i="88"/>
  <c r="AB58" i="88"/>
  <c r="AF58" i="88"/>
  <c r="AK58" i="88"/>
  <c r="AO58" i="88"/>
  <c r="AS58" i="88"/>
  <c r="K59" i="88"/>
  <c r="O59" i="88"/>
  <c r="S59" i="88"/>
  <c r="X59" i="88"/>
  <c r="AB59" i="88"/>
  <c r="AF59" i="88"/>
  <c r="AK59" i="88"/>
  <c r="AO59" i="88"/>
  <c r="AS59" i="88"/>
  <c r="K60" i="88"/>
  <c r="O60" i="88"/>
  <c r="S60" i="88"/>
  <c r="X60" i="88"/>
  <c r="AB60" i="88"/>
  <c r="AF60" i="88"/>
  <c r="AK60" i="88"/>
  <c r="AO60" i="88"/>
  <c r="AS60" i="88"/>
  <c r="K61" i="88"/>
  <c r="O61" i="88"/>
  <c r="S61" i="88"/>
  <c r="X61" i="88"/>
  <c r="AB61" i="88"/>
  <c r="AF61" i="88"/>
  <c r="AK61" i="88"/>
  <c r="AO61" i="88"/>
  <c r="AS61" i="88"/>
  <c r="H63" i="88"/>
  <c r="L63" i="88"/>
  <c r="P63" i="88"/>
  <c r="U63" i="88"/>
  <c r="Y63" i="88"/>
  <c r="AC63" i="88"/>
  <c r="AH63" i="88"/>
  <c r="AL63" i="88"/>
  <c r="AP63" i="88"/>
  <c r="H65" i="88"/>
  <c r="L65" i="88"/>
  <c r="P65" i="88"/>
  <c r="U65" i="88"/>
  <c r="Y65" i="88"/>
  <c r="AC65" i="88"/>
  <c r="AH65" i="88"/>
  <c r="AL65" i="88"/>
  <c r="AP65" i="88"/>
  <c r="H66" i="88"/>
  <c r="L66" i="88"/>
  <c r="P66" i="88"/>
  <c r="U66" i="88"/>
  <c r="Y66" i="88"/>
  <c r="AC66" i="88"/>
  <c r="AH66" i="88"/>
  <c r="AL66" i="88"/>
  <c r="AP66" i="88"/>
  <c r="H67" i="88"/>
  <c r="L67" i="88"/>
  <c r="P67" i="88"/>
  <c r="U67" i="88"/>
  <c r="Y67" i="88"/>
  <c r="AC67" i="88"/>
  <c r="AH67" i="88"/>
  <c r="AL67" i="88"/>
  <c r="AP67" i="88"/>
  <c r="I69" i="88"/>
  <c r="M69" i="88"/>
  <c r="Q69" i="88"/>
  <c r="V69" i="88"/>
  <c r="Z69" i="88"/>
  <c r="AD69" i="88"/>
  <c r="AI69" i="88"/>
  <c r="AM69" i="88"/>
  <c r="AQ69" i="88"/>
  <c r="I70" i="88"/>
  <c r="M70" i="88"/>
  <c r="Q70" i="88"/>
  <c r="V70" i="88"/>
  <c r="Z70" i="88"/>
  <c r="AD70" i="88"/>
  <c r="AI70" i="88"/>
  <c r="AM70" i="88"/>
  <c r="AQ70" i="88"/>
  <c r="I71" i="88"/>
  <c r="M71" i="88"/>
  <c r="Q71" i="88"/>
  <c r="V71" i="88"/>
  <c r="Z71" i="88"/>
  <c r="AD71" i="88"/>
  <c r="AI71" i="88"/>
  <c r="AM71" i="88"/>
  <c r="AQ71" i="88"/>
  <c r="I72" i="88"/>
  <c r="M72" i="88"/>
  <c r="Q72" i="88"/>
  <c r="V72" i="88"/>
  <c r="Z72" i="88"/>
  <c r="AD72" i="88"/>
  <c r="AI72" i="88"/>
  <c r="AM72" i="88"/>
  <c r="AQ72" i="88"/>
  <c r="I73" i="88"/>
  <c r="M73" i="88"/>
  <c r="Q73" i="88"/>
  <c r="V73" i="88"/>
  <c r="Z73" i="88"/>
  <c r="AD73" i="88"/>
  <c r="AI73" i="88"/>
  <c r="AM73" i="88"/>
  <c r="AQ73" i="88"/>
  <c r="H76" i="88"/>
  <c r="L76" i="88"/>
  <c r="P76" i="88"/>
  <c r="U76" i="88"/>
  <c r="Y76" i="88"/>
  <c r="AC76" i="88"/>
  <c r="AH76" i="88"/>
  <c r="AL76" i="88"/>
  <c r="AP76" i="88"/>
  <c r="H77" i="88"/>
  <c r="L77" i="88"/>
  <c r="P77" i="88"/>
  <c r="U77" i="88"/>
  <c r="Y77" i="88"/>
  <c r="AC77" i="88"/>
  <c r="AH77" i="88"/>
  <c r="AL77" i="88"/>
  <c r="AP77" i="88"/>
  <c r="H78" i="88"/>
  <c r="L78" i="88"/>
  <c r="P78" i="88"/>
  <c r="U78" i="88"/>
  <c r="Y78" i="88"/>
  <c r="AC78" i="88"/>
  <c r="AH78" i="88"/>
  <c r="AL78" i="88"/>
  <c r="AP78" i="88"/>
  <c r="H79" i="88"/>
  <c r="L79" i="88"/>
  <c r="P79" i="88"/>
  <c r="U79" i="88"/>
  <c r="Y79" i="88"/>
  <c r="AC79" i="88"/>
  <c r="AH79" i="88"/>
  <c r="AL79" i="88"/>
  <c r="AP79" i="88"/>
  <c r="H80" i="88"/>
  <c r="L80" i="88"/>
  <c r="P80" i="88"/>
  <c r="U80" i="88"/>
  <c r="Y80" i="88"/>
  <c r="AC80" i="88"/>
  <c r="AH80" i="88"/>
  <c r="AL80" i="88"/>
  <c r="AP80" i="88"/>
  <c r="Q82" i="88"/>
  <c r="V82" i="88"/>
  <c r="Z82" i="88"/>
  <c r="AD82" i="88"/>
  <c r="AI82" i="88"/>
  <c r="AM82" i="88"/>
  <c r="AQ82" i="88"/>
  <c r="M83" i="88"/>
  <c r="Q83" i="88"/>
  <c r="V83" i="88"/>
  <c r="Z83" i="88"/>
  <c r="AD83" i="88"/>
  <c r="AI83" i="88"/>
  <c r="AM83" i="88"/>
  <c r="AQ83" i="88"/>
  <c r="I84" i="88"/>
  <c r="N84" i="88"/>
  <c r="U84" i="88"/>
  <c r="Z84" i="88"/>
  <c r="AE84" i="88"/>
  <c r="F87" i="88"/>
  <c r="N88" i="88"/>
  <c r="J89" i="88"/>
  <c r="J102" i="32"/>
  <c r="N102" i="32"/>
  <c r="R102" i="32"/>
  <c r="W102" i="32"/>
  <c r="AA102" i="32"/>
  <c r="AE102" i="32"/>
  <c r="AJ102" i="32"/>
  <c r="AN102" i="32"/>
  <c r="AR102" i="32"/>
  <c r="J103" i="32"/>
  <c r="N103" i="32"/>
  <c r="R103" i="32"/>
  <c r="W103" i="32"/>
  <c r="AA103" i="32"/>
  <c r="AE103" i="32"/>
  <c r="AJ103" i="32"/>
  <c r="AN103" i="32"/>
  <c r="AU103" i="32" s="1"/>
  <c r="AV103" i="32" s="1"/>
  <c r="AR103" i="32"/>
  <c r="J104" i="32"/>
  <c r="N104" i="32"/>
  <c r="R104" i="32"/>
  <c r="W104" i="32"/>
  <c r="AA104" i="32"/>
  <c r="AE104" i="32"/>
  <c r="AJ104" i="32"/>
  <c r="AN104" i="32"/>
  <c r="AR104" i="32"/>
  <c r="I22" i="88"/>
  <c r="M22" i="88"/>
  <c r="Q22" i="88"/>
  <c r="V22" i="88"/>
  <c r="Z22" i="88"/>
  <c r="AD22" i="88"/>
  <c r="AI22" i="88"/>
  <c r="AM22" i="88"/>
  <c r="AQ22" i="88"/>
  <c r="I23" i="88"/>
  <c r="M23" i="88"/>
  <c r="Q23" i="88"/>
  <c r="V23" i="88"/>
  <c r="Z23" i="88"/>
  <c r="AD23" i="88"/>
  <c r="AI23" i="88"/>
  <c r="AM23" i="88"/>
  <c r="AQ23" i="88"/>
  <c r="I24" i="88"/>
  <c r="M24" i="88"/>
  <c r="Q24" i="88"/>
  <c r="V24" i="88"/>
  <c r="Z24" i="88"/>
  <c r="AD24" i="88"/>
  <c r="AI24" i="88"/>
  <c r="AM24" i="88"/>
  <c r="AQ24" i="88"/>
  <c r="J26" i="88"/>
  <c r="N26" i="88"/>
  <c r="R26" i="88"/>
  <c r="W26" i="88"/>
  <c r="AA26" i="88"/>
  <c r="AE26" i="88"/>
  <c r="AJ26" i="88"/>
  <c r="AN26" i="88"/>
  <c r="J28" i="88"/>
  <c r="N28" i="88"/>
  <c r="R28" i="88"/>
  <c r="W28" i="88"/>
  <c r="AA28" i="88"/>
  <c r="AE28" i="88"/>
  <c r="AJ28" i="88"/>
  <c r="AN28" i="88"/>
  <c r="J29" i="88"/>
  <c r="N29" i="88"/>
  <c r="R29" i="88"/>
  <c r="W29" i="88"/>
  <c r="AA29" i="88"/>
  <c r="AE29" i="88"/>
  <c r="AJ29" i="88"/>
  <c r="AN29" i="88"/>
  <c r="J30" i="88"/>
  <c r="N30" i="88"/>
  <c r="R30" i="88"/>
  <c r="W30" i="88"/>
  <c r="AA30" i="88"/>
  <c r="AE30" i="88"/>
  <c r="AJ30" i="88"/>
  <c r="AN30" i="88"/>
  <c r="AR30" i="88"/>
  <c r="H41" i="88"/>
  <c r="L41" i="88"/>
  <c r="P41" i="88"/>
  <c r="U41" i="88"/>
  <c r="Y41" i="88"/>
  <c r="AC41" i="88"/>
  <c r="AH41" i="88"/>
  <c r="AL41" i="88"/>
  <c r="AP41" i="88"/>
  <c r="H42" i="88"/>
  <c r="L42" i="88"/>
  <c r="P42" i="88"/>
  <c r="U42" i="88"/>
  <c r="Y42" i="88"/>
  <c r="AC42" i="88"/>
  <c r="AH42" i="88"/>
  <c r="AL42" i="88"/>
  <c r="AP42" i="88"/>
  <c r="J49" i="88"/>
  <c r="N49" i="88"/>
  <c r="R49" i="88"/>
  <c r="W49" i="88"/>
  <c r="AA49" i="88"/>
  <c r="AE49" i="88"/>
  <c r="AJ49" i="88"/>
  <c r="AN49" i="88"/>
  <c r="AR49" i="88"/>
  <c r="H58" i="88"/>
  <c r="L58" i="88"/>
  <c r="P58" i="88"/>
  <c r="U58" i="88"/>
  <c r="Y58" i="88"/>
  <c r="AC58" i="88"/>
  <c r="AH58" i="88"/>
  <c r="AL58" i="88"/>
  <c r="AP58" i="88"/>
  <c r="H59" i="88"/>
  <c r="L59" i="88"/>
  <c r="P59" i="88"/>
  <c r="U59" i="88"/>
  <c r="Y59" i="88"/>
  <c r="AC59" i="88"/>
  <c r="AH59" i="88"/>
  <c r="AL59" i="88"/>
  <c r="AP59" i="88"/>
  <c r="H60" i="88"/>
  <c r="L60" i="88"/>
  <c r="P60" i="88"/>
  <c r="U60" i="88"/>
  <c r="Y60" i="88"/>
  <c r="AC60" i="88"/>
  <c r="AH60" i="88"/>
  <c r="AL60" i="88"/>
  <c r="AP60" i="88"/>
  <c r="H61" i="88"/>
  <c r="L61" i="88"/>
  <c r="P61" i="88"/>
  <c r="U61" i="88"/>
  <c r="Y61" i="88"/>
  <c r="AC61" i="88"/>
  <c r="AH61" i="88"/>
  <c r="AL61" i="88"/>
  <c r="AP61" i="88"/>
  <c r="AD63" i="88"/>
  <c r="AI63" i="88"/>
  <c r="AM63" i="88"/>
  <c r="AQ63" i="88"/>
  <c r="I65" i="88"/>
  <c r="M65" i="88"/>
  <c r="Q65" i="88"/>
  <c r="V65" i="88"/>
  <c r="Z65" i="88"/>
  <c r="AD65" i="88"/>
  <c r="AI65" i="88"/>
  <c r="AM65" i="88"/>
  <c r="AQ65" i="88"/>
  <c r="I66" i="88"/>
  <c r="M66" i="88"/>
  <c r="Q66" i="88"/>
  <c r="V66" i="88"/>
  <c r="Z66" i="88"/>
  <c r="AD66" i="88"/>
  <c r="AI66" i="88"/>
  <c r="AM66" i="88"/>
  <c r="AQ66" i="88"/>
  <c r="I67" i="88"/>
  <c r="M67" i="88"/>
  <c r="Q67" i="88"/>
  <c r="V67" i="88"/>
  <c r="Z67" i="88"/>
  <c r="AD67" i="88"/>
  <c r="AI67" i="88"/>
  <c r="AM67" i="88"/>
  <c r="AQ67" i="88"/>
  <c r="J69" i="88"/>
  <c r="N69" i="88"/>
  <c r="R69" i="88"/>
  <c r="W69" i="88"/>
  <c r="AA69" i="88"/>
  <c r="AE69" i="88"/>
  <c r="AJ69" i="88"/>
  <c r="AN69" i="88"/>
  <c r="AR69" i="88"/>
  <c r="J70" i="88"/>
  <c r="N70" i="88"/>
  <c r="R70" i="88"/>
  <c r="W70" i="88"/>
  <c r="AA70" i="88"/>
  <c r="AE70" i="88"/>
  <c r="AJ70" i="88"/>
  <c r="AN70" i="88"/>
  <c r="AR70" i="88"/>
  <c r="J71" i="88"/>
  <c r="N71" i="88"/>
  <c r="R71" i="88"/>
  <c r="W71" i="88"/>
  <c r="AA71" i="88"/>
  <c r="AE71" i="88"/>
  <c r="AJ71" i="88"/>
  <c r="AN71" i="88"/>
  <c r="AR71" i="88"/>
  <c r="J72" i="88"/>
  <c r="N72" i="88"/>
  <c r="R72" i="88"/>
  <c r="W72" i="88"/>
  <c r="AA72" i="88"/>
  <c r="AE72" i="88"/>
  <c r="AJ72" i="88"/>
  <c r="AN72" i="88"/>
  <c r="AR72" i="88"/>
  <c r="J73" i="88"/>
  <c r="N73" i="88"/>
  <c r="R73" i="88"/>
  <c r="W73" i="88"/>
  <c r="AA73" i="88"/>
  <c r="AE73" i="88"/>
  <c r="AJ73" i="88"/>
  <c r="AN73" i="88"/>
  <c r="AR73" i="88"/>
  <c r="I76" i="88"/>
  <c r="M76" i="88"/>
  <c r="Q76" i="88"/>
  <c r="V76" i="88"/>
  <c r="Z76" i="88"/>
  <c r="AD76" i="88"/>
  <c r="AI76" i="88"/>
  <c r="AM76" i="88"/>
  <c r="AQ76" i="88"/>
  <c r="I77" i="88"/>
  <c r="M77" i="88"/>
  <c r="Q77" i="88"/>
  <c r="V77" i="88"/>
  <c r="Z77" i="88"/>
  <c r="AD77" i="88"/>
  <c r="AI77" i="88"/>
  <c r="AM77" i="88"/>
  <c r="AQ77" i="88"/>
  <c r="I78" i="88"/>
  <c r="M78" i="88"/>
  <c r="Q78" i="88"/>
  <c r="V78" i="88"/>
  <c r="Z78" i="88"/>
  <c r="AD78" i="88"/>
  <c r="AI78" i="88"/>
  <c r="AM78" i="88"/>
  <c r="AQ78" i="88"/>
  <c r="I79" i="88"/>
  <c r="M79" i="88"/>
  <c r="Q79" i="88"/>
  <c r="V79" i="88"/>
  <c r="Z79" i="88"/>
  <c r="AD79" i="88"/>
  <c r="AI79" i="88"/>
  <c r="AM79" i="88"/>
  <c r="AQ79" i="88"/>
  <c r="I80" i="88"/>
  <c r="M80" i="88"/>
  <c r="Q80" i="88"/>
  <c r="V80" i="88"/>
  <c r="Z80" i="88"/>
  <c r="AD80" i="88"/>
  <c r="AI80" i="88"/>
  <c r="AM80" i="88"/>
  <c r="AQ80" i="88"/>
  <c r="J82" i="88"/>
  <c r="N82" i="88"/>
  <c r="R82" i="88"/>
  <c r="W82" i="88"/>
  <c r="AA82" i="88"/>
  <c r="AE82" i="88"/>
  <c r="AJ82" i="88"/>
  <c r="AN82" i="88"/>
  <c r="J83" i="88"/>
  <c r="N83" i="88"/>
  <c r="R83" i="88"/>
  <c r="W83" i="88"/>
  <c r="AA83" i="88"/>
  <c r="AE83" i="88"/>
  <c r="AJ83" i="88"/>
  <c r="AN83" i="88"/>
  <c r="AR83" i="88"/>
  <c r="AP84" i="88"/>
  <c r="AL84" i="88"/>
  <c r="AH84" i="88"/>
  <c r="AS84" i="88"/>
  <c r="AO84" i="88"/>
  <c r="AK84" i="88"/>
  <c r="AF84" i="88"/>
  <c r="AB84" i="88"/>
  <c r="X84" i="88"/>
  <c r="S84" i="88"/>
  <c r="O84" i="88"/>
  <c r="K84" i="88"/>
  <c r="AR84" i="88"/>
  <c r="AN84" i="88"/>
  <c r="J84" i="88"/>
  <c r="P84" i="88"/>
  <c r="V84" i="88"/>
  <c r="AA84" i="88"/>
  <c r="AI84" i="88"/>
  <c r="AQ88" i="88"/>
  <c r="AM88" i="88"/>
  <c r="AI88" i="88"/>
  <c r="AD88" i="88"/>
  <c r="Z88" i="88"/>
  <c r="V88" i="88"/>
  <c r="Q88" i="88"/>
  <c r="M88" i="88"/>
  <c r="I88" i="88"/>
  <c r="AP88" i="88"/>
  <c r="AL88" i="88"/>
  <c r="AH88" i="88"/>
  <c r="AC88" i="88"/>
  <c r="Y88" i="88"/>
  <c r="U88" i="88"/>
  <c r="P88" i="88"/>
  <c r="L88" i="88"/>
  <c r="H88" i="88"/>
  <c r="AS88" i="88"/>
  <c r="AO88" i="88"/>
  <c r="AK88" i="88"/>
  <c r="AF88" i="88"/>
  <c r="AB88" i="88"/>
  <c r="X88" i="88"/>
  <c r="S88" i="88"/>
  <c r="O88" i="88"/>
  <c r="K88" i="88"/>
  <c r="R88" i="88"/>
  <c r="AJ88" i="88"/>
  <c r="K102" i="32"/>
  <c r="O102" i="32"/>
  <c r="S102" i="32"/>
  <c r="X102" i="32"/>
  <c r="AB102" i="32"/>
  <c r="AF102" i="32"/>
  <c r="AK102" i="32"/>
  <c r="AO102" i="32"/>
  <c r="K103" i="32"/>
  <c r="O103" i="32"/>
  <c r="S103" i="32"/>
  <c r="X103" i="32"/>
  <c r="AB103" i="32"/>
  <c r="AF103" i="32"/>
  <c r="AK103" i="32"/>
  <c r="AO103" i="32"/>
  <c r="K104" i="32"/>
  <c r="O104" i="32"/>
  <c r="S104" i="32"/>
  <c r="X104" i="32"/>
  <c r="AB104" i="32"/>
  <c r="AF104" i="32"/>
  <c r="AK104" i="32"/>
  <c r="AO104" i="32"/>
  <c r="J22" i="88"/>
  <c r="N22" i="88"/>
  <c r="R22" i="88"/>
  <c r="W22" i="88"/>
  <c r="AA22" i="88"/>
  <c r="AE22" i="88"/>
  <c r="AJ22" i="88"/>
  <c r="AN22" i="88"/>
  <c r="J23" i="88"/>
  <c r="N23" i="88"/>
  <c r="R23" i="88"/>
  <c r="W23" i="88"/>
  <c r="AA23" i="88"/>
  <c r="AE23" i="88"/>
  <c r="AJ23" i="88"/>
  <c r="AN23" i="88"/>
  <c r="J24" i="88"/>
  <c r="N24" i="88"/>
  <c r="R24" i="88"/>
  <c r="W24" i="88"/>
  <c r="AA24" i="88"/>
  <c r="AE24" i="88"/>
  <c r="AJ24" i="88"/>
  <c r="AN24" i="88"/>
  <c r="AK30" i="88"/>
  <c r="AO30" i="88"/>
  <c r="AC36" i="88"/>
  <c r="AH36" i="88"/>
  <c r="AL36" i="88"/>
  <c r="I41" i="88"/>
  <c r="M41" i="88"/>
  <c r="Q41" i="88"/>
  <c r="V41" i="88"/>
  <c r="Z41" i="88"/>
  <c r="AD41" i="88"/>
  <c r="AI41" i="88"/>
  <c r="AM41" i="88"/>
  <c r="I42" i="88"/>
  <c r="M42" i="88"/>
  <c r="Q42" i="88"/>
  <c r="V42" i="88"/>
  <c r="Z42" i="88"/>
  <c r="AD42" i="88"/>
  <c r="AI42" i="88"/>
  <c r="AM42" i="88"/>
  <c r="K49" i="88"/>
  <c r="O49" i="88"/>
  <c r="S49" i="88"/>
  <c r="X49" i="88"/>
  <c r="AB49" i="88"/>
  <c r="AF49" i="88"/>
  <c r="AK49" i="88"/>
  <c r="AO49" i="88"/>
  <c r="H52" i="88"/>
  <c r="L52" i="88"/>
  <c r="P52" i="88"/>
  <c r="U52" i="88"/>
  <c r="Y52" i="88"/>
  <c r="AC52" i="88"/>
  <c r="AH52" i="88"/>
  <c r="AL52" i="88"/>
  <c r="H53" i="88"/>
  <c r="L53" i="88"/>
  <c r="P53" i="88"/>
  <c r="U53" i="88"/>
  <c r="Y53" i="88"/>
  <c r="AC53" i="88"/>
  <c r="AH53" i="88"/>
  <c r="AL53" i="88"/>
  <c r="H54" i="88"/>
  <c r="L54" i="88"/>
  <c r="P54" i="88"/>
  <c r="U54" i="88"/>
  <c r="Y54" i="88"/>
  <c r="AC54" i="88"/>
  <c r="AH54" i="88"/>
  <c r="AL54" i="88"/>
  <c r="H55" i="88"/>
  <c r="L55" i="88"/>
  <c r="P55" i="88"/>
  <c r="U55" i="88"/>
  <c r="Y55" i="88"/>
  <c r="AC55" i="88"/>
  <c r="AH55" i="88"/>
  <c r="AL55" i="88"/>
  <c r="I58" i="88"/>
  <c r="M58" i="88"/>
  <c r="Q58" i="88"/>
  <c r="V58" i="88"/>
  <c r="Z58" i="88"/>
  <c r="AD58" i="88"/>
  <c r="AI58" i="88"/>
  <c r="AM58" i="88"/>
  <c r="I59" i="88"/>
  <c r="M59" i="88"/>
  <c r="Q59" i="88"/>
  <c r="V59" i="88"/>
  <c r="Z59" i="88"/>
  <c r="AD59" i="88"/>
  <c r="AI59" i="88"/>
  <c r="AM59" i="88"/>
  <c r="I60" i="88"/>
  <c r="M60" i="88"/>
  <c r="Q60" i="88"/>
  <c r="V60" i="88"/>
  <c r="Z60" i="88"/>
  <c r="AD60" i="88"/>
  <c r="AI60" i="88"/>
  <c r="AM60" i="88"/>
  <c r="I61" i="88"/>
  <c r="M61" i="88"/>
  <c r="Q61" i="88"/>
  <c r="V61" i="88"/>
  <c r="Z61" i="88"/>
  <c r="AD61" i="88"/>
  <c r="AI61" i="88"/>
  <c r="AM61" i="88"/>
  <c r="J63" i="88"/>
  <c r="N63" i="88"/>
  <c r="R63" i="88"/>
  <c r="W63" i="88"/>
  <c r="AA63" i="88"/>
  <c r="AE63" i="88"/>
  <c r="AJ63" i="88"/>
  <c r="AN63" i="88"/>
  <c r="J65" i="88"/>
  <c r="N65" i="88"/>
  <c r="R65" i="88"/>
  <c r="W65" i="88"/>
  <c r="AA65" i="88"/>
  <c r="AE65" i="88"/>
  <c r="AJ65" i="88"/>
  <c r="AN65" i="88"/>
  <c r="J66" i="88"/>
  <c r="N66" i="88"/>
  <c r="R66" i="88"/>
  <c r="W66" i="88"/>
  <c r="AA66" i="88"/>
  <c r="AE66" i="88"/>
  <c r="AJ66" i="88"/>
  <c r="AN66" i="88"/>
  <c r="J67" i="88"/>
  <c r="N67" i="88"/>
  <c r="R67" i="88"/>
  <c r="W67" i="88"/>
  <c r="AA67" i="88"/>
  <c r="AE67" i="88"/>
  <c r="AJ67" i="88"/>
  <c r="AN67" i="88"/>
  <c r="K69" i="88"/>
  <c r="O69" i="88"/>
  <c r="S69" i="88"/>
  <c r="X69" i="88"/>
  <c r="AB69" i="88"/>
  <c r="AF69" i="88"/>
  <c r="AK69" i="88"/>
  <c r="AO69" i="88"/>
  <c r="K70" i="88"/>
  <c r="O70" i="88"/>
  <c r="S70" i="88"/>
  <c r="X70" i="88"/>
  <c r="AB70" i="88"/>
  <c r="AF70" i="88"/>
  <c r="AK70" i="88"/>
  <c r="AO70" i="88"/>
  <c r="K71" i="88"/>
  <c r="O71" i="88"/>
  <c r="S71" i="88"/>
  <c r="X71" i="88"/>
  <c r="AB71" i="88"/>
  <c r="AF71" i="88"/>
  <c r="AK71" i="88"/>
  <c r="AO71" i="88"/>
  <c r="K72" i="88"/>
  <c r="O72" i="88"/>
  <c r="S72" i="88"/>
  <c r="X72" i="88"/>
  <c r="AB72" i="88"/>
  <c r="AF72" i="88"/>
  <c r="AK72" i="88"/>
  <c r="AO72" i="88"/>
  <c r="K73" i="88"/>
  <c r="O73" i="88"/>
  <c r="S73" i="88"/>
  <c r="X73" i="88"/>
  <c r="AB73" i="88"/>
  <c r="AF73" i="88"/>
  <c r="AK73" i="88"/>
  <c r="AO73" i="88"/>
  <c r="J76" i="88"/>
  <c r="N76" i="88"/>
  <c r="R76" i="88"/>
  <c r="W76" i="88"/>
  <c r="AA76" i="88"/>
  <c r="AE76" i="88"/>
  <c r="AJ76" i="88"/>
  <c r="AN76" i="88"/>
  <c r="J77" i="88"/>
  <c r="N77" i="88"/>
  <c r="R77" i="88"/>
  <c r="W77" i="88"/>
  <c r="AA77" i="88"/>
  <c r="AE77" i="88"/>
  <c r="AJ77" i="88"/>
  <c r="AN77" i="88"/>
  <c r="J78" i="88"/>
  <c r="N78" i="88"/>
  <c r="R78" i="88"/>
  <c r="W78" i="88"/>
  <c r="AA78" i="88"/>
  <c r="AE78" i="88"/>
  <c r="AJ78" i="88"/>
  <c r="AN78" i="88"/>
  <c r="J79" i="88"/>
  <c r="N79" i="88"/>
  <c r="R79" i="88"/>
  <c r="W79" i="88"/>
  <c r="AA79" i="88"/>
  <c r="AE79" i="88"/>
  <c r="AJ79" i="88"/>
  <c r="AN79" i="88"/>
  <c r="J80" i="88"/>
  <c r="N80" i="88"/>
  <c r="R80" i="88"/>
  <c r="W80" i="88"/>
  <c r="AA80" i="88"/>
  <c r="AE80" i="88"/>
  <c r="AJ80" i="88"/>
  <c r="AN80" i="88"/>
  <c r="AK83" i="88"/>
  <c r="AO83" i="88"/>
  <c r="W88" i="88"/>
  <c r="AN88" i="88"/>
  <c r="AR89" i="88"/>
  <c r="AN89" i="88"/>
  <c r="AJ89" i="88"/>
  <c r="AE89" i="88"/>
  <c r="AE87" i="88" s="1"/>
  <c r="AA89" i="88"/>
  <c r="W89" i="88"/>
  <c r="R89" i="88"/>
  <c r="AQ89" i="88"/>
  <c r="AU89" i="88" s="1"/>
  <c r="AV89" i="88" s="1"/>
  <c r="AM89" i="88"/>
  <c r="AI89" i="88"/>
  <c r="AD89" i="88"/>
  <c r="Z89" i="88"/>
  <c r="V89" i="88"/>
  <c r="Q89" i="88"/>
  <c r="M89" i="88"/>
  <c r="I89" i="88"/>
  <c r="AP89" i="88"/>
  <c r="AL89" i="88"/>
  <c r="AH89" i="88"/>
  <c r="AC89" i="88"/>
  <c r="Y89" i="88"/>
  <c r="U89" i="88"/>
  <c r="P89" i="88"/>
  <c r="L89" i="88"/>
  <c r="H89" i="88"/>
  <c r="AS89" i="88"/>
  <c r="AO89" i="88"/>
  <c r="AK89" i="88"/>
  <c r="AF89" i="88"/>
  <c r="AB89" i="88"/>
  <c r="X89" i="88"/>
  <c r="S89" i="88"/>
  <c r="O89" i="88"/>
  <c r="K89" i="88"/>
  <c r="J85" i="88"/>
  <c r="N85" i="88"/>
  <c r="R85" i="88"/>
  <c r="W85" i="88"/>
  <c r="AA85" i="88"/>
  <c r="AE85" i="88"/>
  <c r="AJ85" i="88"/>
  <c r="AN85" i="88"/>
  <c r="AR85" i="88"/>
  <c r="J86" i="88"/>
  <c r="N86" i="88"/>
  <c r="R86" i="88"/>
  <c r="W86" i="88"/>
  <c r="AA86" i="88"/>
  <c r="AE86" i="88"/>
  <c r="AJ86" i="88"/>
  <c r="AN86" i="88"/>
  <c r="AR86" i="88"/>
  <c r="K90" i="88"/>
  <c r="O90" i="88"/>
  <c r="S90" i="88"/>
  <c r="X90" i="88"/>
  <c r="AB90" i="88"/>
  <c r="AF90" i="88"/>
  <c r="AK90" i="88"/>
  <c r="AO90" i="88"/>
  <c r="AS90" i="88"/>
  <c r="K91" i="88"/>
  <c r="O91" i="88"/>
  <c r="S91" i="88"/>
  <c r="X91" i="88"/>
  <c r="AB91" i="88"/>
  <c r="AF91" i="88"/>
  <c r="AK91" i="88"/>
  <c r="AO91" i="88"/>
  <c r="AS91" i="88"/>
  <c r="K92" i="88"/>
  <c r="O92" i="88"/>
  <c r="S92" i="88"/>
  <c r="X92" i="88"/>
  <c r="AB92" i="88"/>
  <c r="AF92" i="88"/>
  <c r="AK92" i="88"/>
  <c r="AO92" i="88"/>
  <c r="AS92" i="88"/>
  <c r="Z103" i="88"/>
  <c r="AD103" i="88"/>
  <c r="AI103" i="88"/>
  <c r="AM103" i="88"/>
  <c r="AQ103" i="88"/>
  <c r="I104" i="88"/>
  <c r="M104" i="88"/>
  <c r="Q104" i="88"/>
  <c r="V104" i="88"/>
  <c r="Z104" i="88"/>
  <c r="AD104" i="88"/>
  <c r="AI104" i="88"/>
  <c r="AM104" i="88"/>
  <c r="AQ104" i="88"/>
  <c r="K22" i="87"/>
  <c r="O22" i="87"/>
  <c r="S22" i="87"/>
  <c r="X22" i="87"/>
  <c r="AB22" i="87"/>
  <c r="AF22" i="87"/>
  <c r="AK22" i="87"/>
  <c r="AO22" i="87"/>
  <c r="AS22" i="87"/>
  <c r="K23" i="87"/>
  <c r="O23" i="87"/>
  <c r="S23" i="87"/>
  <c r="X23" i="87"/>
  <c r="AB23" i="87"/>
  <c r="AF23" i="87"/>
  <c r="AK23" i="87"/>
  <c r="AO23" i="87"/>
  <c r="AS23" i="87"/>
  <c r="K24" i="87"/>
  <c r="O24" i="87"/>
  <c r="S24" i="87"/>
  <c r="X24" i="87"/>
  <c r="AB24" i="87"/>
  <c r="AF24" i="87"/>
  <c r="AK24" i="87"/>
  <c r="AO24" i="87"/>
  <c r="AS24" i="87"/>
  <c r="L26" i="87"/>
  <c r="P26" i="87"/>
  <c r="U26" i="87"/>
  <c r="Y26" i="87"/>
  <c r="AC26" i="87"/>
  <c r="AH26" i="87"/>
  <c r="AL26" i="87"/>
  <c r="AP26" i="87"/>
  <c r="H28" i="87"/>
  <c r="L28" i="87"/>
  <c r="P28" i="87"/>
  <c r="U28" i="87"/>
  <c r="Y28" i="87"/>
  <c r="AC28" i="87"/>
  <c r="AH28" i="87"/>
  <c r="AL28" i="87"/>
  <c r="AP28" i="87"/>
  <c r="H29" i="87"/>
  <c r="L29" i="87"/>
  <c r="P29" i="87"/>
  <c r="U29" i="87"/>
  <c r="Y29" i="87"/>
  <c r="AC29" i="87"/>
  <c r="AH29" i="87"/>
  <c r="AL29" i="87"/>
  <c r="AP29" i="87"/>
  <c r="H30" i="87"/>
  <c r="L30" i="87"/>
  <c r="P30" i="87"/>
  <c r="U30" i="87"/>
  <c r="Y30" i="87"/>
  <c r="AC30" i="87"/>
  <c r="AH30" i="87"/>
  <c r="AL30" i="87"/>
  <c r="AP30" i="87"/>
  <c r="J41" i="87"/>
  <c r="N41" i="87"/>
  <c r="R41" i="87"/>
  <c r="W41" i="87"/>
  <c r="AA41" i="87"/>
  <c r="AE41" i="87"/>
  <c r="AJ41" i="87"/>
  <c r="AN41" i="87"/>
  <c r="AR41" i="87"/>
  <c r="J42" i="87"/>
  <c r="N42" i="87"/>
  <c r="R42" i="87"/>
  <c r="W42" i="87"/>
  <c r="AA42" i="87"/>
  <c r="AE42" i="87"/>
  <c r="AJ42" i="87"/>
  <c r="AN42" i="87"/>
  <c r="AR42" i="87"/>
  <c r="H49" i="87"/>
  <c r="L49" i="87"/>
  <c r="P49" i="87"/>
  <c r="U49" i="87"/>
  <c r="Y49" i="87"/>
  <c r="AC49" i="87"/>
  <c r="AH49" i="87"/>
  <c r="AL49" i="87"/>
  <c r="AP49" i="87"/>
  <c r="J58" i="87"/>
  <c r="N58" i="87"/>
  <c r="R58" i="87"/>
  <c r="W58" i="87"/>
  <c r="AA58" i="87"/>
  <c r="AE58" i="87"/>
  <c r="AJ58" i="87"/>
  <c r="AN58" i="87"/>
  <c r="AR58" i="87"/>
  <c r="J59" i="87"/>
  <c r="N59" i="87"/>
  <c r="R59" i="87"/>
  <c r="W59" i="87"/>
  <c r="AA59" i="87"/>
  <c r="AE59" i="87"/>
  <c r="AJ59" i="87"/>
  <c r="AN59" i="87"/>
  <c r="AR59" i="87"/>
  <c r="J60" i="87"/>
  <c r="N60" i="87"/>
  <c r="R60" i="87"/>
  <c r="W60" i="87"/>
  <c r="AA60" i="87"/>
  <c r="AE60" i="87"/>
  <c r="AJ60" i="87"/>
  <c r="AN60" i="87"/>
  <c r="AR60" i="87"/>
  <c r="J61" i="87"/>
  <c r="N61" i="87"/>
  <c r="R61" i="87"/>
  <c r="W61" i="87"/>
  <c r="AA61" i="87"/>
  <c r="AE61" i="87"/>
  <c r="AJ61" i="87"/>
  <c r="AN61" i="87"/>
  <c r="AR61" i="87"/>
  <c r="H69" i="87"/>
  <c r="L69" i="87"/>
  <c r="P69" i="87"/>
  <c r="U69" i="87"/>
  <c r="Y69" i="87"/>
  <c r="AC69" i="87"/>
  <c r="AH69" i="87"/>
  <c r="AL69" i="87"/>
  <c r="AP69" i="87"/>
  <c r="H70" i="87"/>
  <c r="M70" i="87"/>
  <c r="R70" i="87"/>
  <c r="Z70" i="87"/>
  <c r="AI70" i="87"/>
  <c r="AQ70" i="87"/>
  <c r="AP71" i="87"/>
  <c r="AL71" i="87"/>
  <c r="AH71" i="87"/>
  <c r="AC71" i="87"/>
  <c r="Y71" i="87"/>
  <c r="U71" i="87"/>
  <c r="P71" i="87"/>
  <c r="L71" i="87"/>
  <c r="H71" i="87"/>
  <c r="AS71" i="87"/>
  <c r="AO71" i="87"/>
  <c r="AK71" i="87"/>
  <c r="AF71" i="87"/>
  <c r="AB71" i="87"/>
  <c r="X71" i="87"/>
  <c r="S71" i="87"/>
  <c r="O71" i="87"/>
  <c r="K71" i="87"/>
  <c r="M71" i="87"/>
  <c r="V71" i="87"/>
  <c r="AG71" i="87" s="1"/>
  <c r="AD71" i="87"/>
  <c r="AM71" i="87"/>
  <c r="Q72" i="87"/>
  <c r="Z72" i="87"/>
  <c r="AI72" i="87"/>
  <c r="AQ72" i="87"/>
  <c r="AP73" i="87"/>
  <c r="AL73" i="87"/>
  <c r="AH73" i="87"/>
  <c r="AC73" i="87"/>
  <c r="Y73" i="87"/>
  <c r="U73" i="87"/>
  <c r="P73" i="87"/>
  <c r="L73" i="87"/>
  <c r="H73" i="87"/>
  <c r="AS73" i="87"/>
  <c r="AO73" i="87"/>
  <c r="AK73" i="87"/>
  <c r="AF73" i="87"/>
  <c r="AB73" i="87"/>
  <c r="X73" i="87"/>
  <c r="S73" i="87"/>
  <c r="O73" i="87"/>
  <c r="K73" i="87"/>
  <c r="M73" i="87"/>
  <c r="V73" i="87"/>
  <c r="AD73" i="87"/>
  <c r="AM73" i="87"/>
  <c r="I82" i="87"/>
  <c r="Q82" i="87"/>
  <c r="Z82" i="87"/>
  <c r="AI82" i="87"/>
  <c r="AQ82" i="87"/>
  <c r="AQ83" i="87"/>
  <c r="AM83" i="87"/>
  <c r="AI83" i="87"/>
  <c r="AD83" i="87"/>
  <c r="Z83" i="87"/>
  <c r="V83" i="87"/>
  <c r="AG83" i="87" s="1"/>
  <c r="AP83" i="87"/>
  <c r="AL83" i="87"/>
  <c r="AH83" i="87"/>
  <c r="AC83" i="87"/>
  <c r="Y83" i="87"/>
  <c r="U83" i="87"/>
  <c r="P83" i="87"/>
  <c r="L83" i="87"/>
  <c r="H83" i="87"/>
  <c r="AS83" i="87"/>
  <c r="AO83" i="87"/>
  <c r="AK83" i="87"/>
  <c r="AF83" i="87"/>
  <c r="AB83" i="87"/>
  <c r="X83" i="87"/>
  <c r="S83" i="87"/>
  <c r="O83" i="87"/>
  <c r="K83" i="87"/>
  <c r="M83" i="87"/>
  <c r="W83" i="87"/>
  <c r="AN83" i="87"/>
  <c r="AQ84" i="87"/>
  <c r="AM84" i="87"/>
  <c r="AI84" i="87"/>
  <c r="AT84" i="87" s="1"/>
  <c r="AD84" i="87"/>
  <c r="Z84" i="87"/>
  <c r="V84" i="87"/>
  <c r="Q84" i="87"/>
  <c r="M84" i="87"/>
  <c r="I84" i="87"/>
  <c r="AP84" i="87"/>
  <c r="AL84" i="87"/>
  <c r="AH84" i="87"/>
  <c r="AC84" i="87"/>
  <c r="Y84" i="87"/>
  <c r="U84" i="87"/>
  <c r="P84" i="87"/>
  <c r="L84" i="87"/>
  <c r="H84" i="87"/>
  <c r="AS84" i="87"/>
  <c r="AO84" i="87"/>
  <c r="AK84" i="87"/>
  <c r="AF84" i="87"/>
  <c r="AB84" i="87"/>
  <c r="X84" i="87"/>
  <c r="S84" i="87"/>
  <c r="O84" i="87"/>
  <c r="K84" i="87"/>
  <c r="R84" i="87"/>
  <c r="AJ84" i="87"/>
  <c r="J86" i="87"/>
  <c r="AA86" i="87"/>
  <c r="AR86" i="87"/>
  <c r="AQ42" i="91"/>
  <c r="AM42" i="91"/>
  <c r="AI42" i="91"/>
  <c r="AD42" i="91"/>
  <c r="Z42" i="91"/>
  <c r="V42" i="91"/>
  <c r="Q42" i="91"/>
  <c r="M42" i="91"/>
  <c r="I42" i="91"/>
  <c r="AP42" i="91"/>
  <c r="AL42" i="91"/>
  <c r="AH42" i="91"/>
  <c r="AC42" i="91"/>
  <c r="Y42" i="91"/>
  <c r="U42" i="91"/>
  <c r="P42" i="91"/>
  <c r="L42" i="91"/>
  <c r="H42" i="91"/>
  <c r="AS42" i="91"/>
  <c r="AO42" i="91"/>
  <c r="AK42" i="91"/>
  <c r="AF42" i="91"/>
  <c r="AB42" i="91"/>
  <c r="X42" i="91"/>
  <c r="S42" i="91"/>
  <c r="O42" i="91"/>
  <c r="K42" i="91"/>
  <c r="R42" i="91"/>
  <c r="AJ42" i="91"/>
  <c r="K85" i="88"/>
  <c r="O85" i="88"/>
  <c r="S85" i="88"/>
  <c r="X85" i="88"/>
  <c r="AB85" i="88"/>
  <c r="AF85" i="88"/>
  <c r="AK85" i="88"/>
  <c r="AO85" i="88"/>
  <c r="AS85" i="88"/>
  <c r="K86" i="88"/>
  <c r="O86" i="88"/>
  <c r="S86" i="88"/>
  <c r="X86" i="88"/>
  <c r="AB86" i="88"/>
  <c r="AF86" i="88"/>
  <c r="AK86" i="88"/>
  <c r="AO86" i="88"/>
  <c r="AS86" i="88"/>
  <c r="H90" i="88"/>
  <c r="L90" i="88"/>
  <c r="P90" i="88"/>
  <c r="U90" i="88"/>
  <c r="Y90" i="88"/>
  <c r="AC90" i="88"/>
  <c r="AH90" i="88"/>
  <c r="AL90" i="88"/>
  <c r="AP90" i="88"/>
  <c r="H91" i="88"/>
  <c r="L91" i="88"/>
  <c r="P91" i="88"/>
  <c r="U91" i="88"/>
  <c r="Y91" i="88"/>
  <c r="AC91" i="88"/>
  <c r="AH91" i="88"/>
  <c r="AT91" i="88" s="1"/>
  <c r="AL91" i="88"/>
  <c r="AP91" i="88"/>
  <c r="H92" i="88"/>
  <c r="L92" i="88"/>
  <c r="P92" i="88"/>
  <c r="U92" i="88"/>
  <c r="Y92" i="88"/>
  <c r="AC92" i="88"/>
  <c r="AH92" i="88"/>
  <c r="AL92" i="88"/>
  <c r="AP92" i="88"/>
  <c r="I94" i="88"/>
  <c r="M94" i="88"/>
  <c r="Q94" i="88"/>
  <c r="V94" i="88"/>
  <c r="Z94" i="88"/>
  <c r="AD94" i="88"/>
  <c r="AI94" i="88"/>
  <c r="AM94" i="88"/>
  <c r="AQ94" i="88"/>
  <c r="I95" i="88"/>
  <c r="M95" i="88"/>
  <c r="Q95" i="88"/>
  <c r="V95" i="88"/>
  <c r="Z95" i="88"/>
  <c r="AD95" i="88"/>
  <c r="AI95" i="88"/>
  <c r="AM95" i="88"/>
  <c r="AQ95" i="88"/>
  <c r="I96" i="88"/>
  <c r="M96" i="88"/>
  <c r="Q96" i="88"/>
  <c r="V96" i="88"/>
  <c r="Z96" i="88"/>
  <c r="AD96" i="88"/>
  <c r="AI96" i="88"/>
  <c r="AM96" i="88"/>
  <c r="AQ96" i="88"/>
  <c r="I97" i="88"/>
  <c r="M97" i="88"/>
  <c r="Q97" i="88"/>
  <c r="V97" i="88"/>
  <c r="Z97" i="88"/>
  <c r="AD97" i="88"/>
  <c r="AI97" i="88"/>
  <c r="AM97" i="88"/>
  <c r="AQ97" i="88"/>
  <c r="I98" i="88"/>
  <c r="M98" i="88"/>
  <c r="Q98" i="88"/>
  <c r="V98" i="88"/>
  <c r="Z98" i="88"/>
  <c r="AD98" i="88"/>
  <c r="AI98" i="88"/>
  <c r="AM98" i="88"/>
  <c r="AQ98" i="88"/>
  <c r="J100" i="88"/>
  <c r="N100" i="88"/>
  <c r="R100" i="88"/>
  <c r="W100" i="88"/>
  <c r="AA100" i="88"/>
  <c r="AE100" i="88"/>
  <c r="AJ100" i="88"/>
  <c r="AN100" i="88"/>
  <c r="AR100" i="88"/>
  <c r="J101" i="88"/>
  <c r="N101" i="88"/>
  <c r="R101" i="88"/>
  <c r="W101" i="88"/>
  <c r="AA101" i="88"/>
  <c r="AE101" i="88"/>
  <c r="AJ101" i="88"/>
  <c r="AN101" i="88"/>
  <c r="AR101" i="88"/>
  <c r="J102" i="88"/>
  <c r="N102" i="88"/>
  <c r="R102" i="88"/>
  <c r="W102" i="88"/>
  <c r="AA102" i="88"/>
  <c r="AE102" i="88"/>
  <c r="AJ102" i="88"/>
  <c r="AN102" i="88"/>
  <c r="AR102" i="88"/>
  <c r="J103" i="88"/>
  <c r="N103" i="88"/>
  <c r="R103" i="88"/>
  <c r="W103" i="88"/>
  <c r="AA103" i="88"/>
  <c r="AE103" i="88"/>
  <c r="AJ103" i="88"/>
  <c r="AN103" i="88"/>
  <c r="AR103" i="88"/>
  <c r="J104" i="88"/>
  <c r="N104" i="88"/>
  <c r="R104" i="88"/>
  <c r="W104" i="88"/>
  <c r="AA104" i="88"/>
  <c r="AE104" i="88"/>
  <c r="AJ104" i="88"/>
  <c r="AN104" i="88"/>
  <c r="AR104" i="88"/>
  <c r="H22" i="87"/>
  <c r="L22" i="87"/>
  <c r="P22" i="87"/>
  <c r="U22" i="87"/>
  <c r="Y22" i="87"/>
  <c r="AC22" i="87"/>
  <c r="AH22" i="87"/>
  <c r="AL22" i="87"/>
  <c r="AP22" i="87"/>
  <c r="H23" i="87"/>
  <c r="L23" i="87"/>
  <c r="P23" i="87"/>
  <c r="U23" i="87"/>
  <c r="Y23" i="87"/>
  <c r="AC23" i="87"/>
  <c r="AH23" i="87"/>
  <c r="AL23" i="87"/>
  <c r="AP23" i="87"/>
  <c r="H24" i="87"/>
  <c r="L24" i="87"/>
  <c r="P24" i="87"/>
  <c r="U24" i="87"/>
  <c r="Y24" i="87"/>
  <c r="AC24" i="87"/>
  <c r="AH24" i="87"/>
  <c r="AL24" i="87"/>
  <c r="AP24" i="87"/>
  <c r="I26" i="87"/>
  <c r="M26" i="87"/>
  <c r="Q26" i="87"/>
  <c r="V26" i="87"/>
  <c r="Z26" i="87"/>
  <c r="AD26" i="87"/>
  <c r="AI26" i="87"/>
  <c r="AM26" i="87"/>
  <c r="AQ26" i="87"/>
  <c r="I28" i="87"/>
  <c r="M28" i="87"/>
  <c r="Q28" i="87"/>
  <c r="V28" i="87"/>
  <c r="Z28" i="87"/>
  <c r="AD28" i="87"/>
  <c r="AI28" i="87"/>
  <c r="AM28" i="87"/>
  <c r="AQ28" i="87"/>
  <c r="I29" i="87"/>
  <c r="M29" i="87"/>
  <c r="Q29" i="87"/>
  <c r="V29" i="87"/>
  <c r="Z29" i="87"/>
  <c r="AD29" i="87"/>
  <c r="AI29" i="87"/>
  <c r="AM29" i="87"/>
  <c r="AQ29" i="87"/>
  <c r="I30" i="87"/>
  <c r="M30" i="87"/>
  <c r="Q30" i="87"/>
  <c r="V30" i="87"/>
  <c r="Z30" i="87"/>
  <c r="AD30" i="87"/>
  <c r="AI30" i="87"/>
  <c r="AM30" i="87"/>
  <c r="AQ30" i="87"/>
  <c r="J34" i="87"/>
  <c r="N34" i="87"/>
  <c r="R34" i="87"/>
  <c r="W34" i="87"/>
  <c r="AA34" i="87"/>
  <c r="AE34" i="87"/>
  <c r="AJ34" i="87"/>
  <c r="AN34" i="87"/>
  <c r="J35" i="87"/>
  <c r="N35" i="87"/>
  <c r="R35" i="87"/>
  <c r="W35" i="87"/>
  <c r="AA35" i="87"/>
  <c r="AE35" i="87"/>
  <c r="AJ35" i="87"/>
  <c r="AN35" i="87"/>
  <c r="J36" i="87"/>
  <c r="N36" i="87"/>
  <c r="R36" i="87"/>
  <c r="W36" i="87"/>
  <c r="AA36" i="87"/>
  <c r="AE36" i="87"/>
  <c r="AJ36" i="87"/>
  <c r="AN36" i="87"/>
  <c r="K41" i="87"/>
  <c r="O41" i="87"/>
  <c r="S41" i="87"/>
  <c r="X41" i="87"/>
  <c r="AB41" i="87"/>
  <c r="AF41" i="87"/>
  <c r="AK41" i="87"/>
  <c r="AO41" i="87"/>
  <c r="AS41" i="87"/>
  <c r="K42" i="87"/>
  <c r="O42" i="87"/>
  <c r="S42" i="87"/>
  <c r="X42" i="87"/>
  <c r="AB42" i="87"/>
  <c r="AF42" i="87"/>
  <c r="AK42" i="87"/>
  <c r="AO42" i="87"/>
  <c r="AS42" i="87"/>
  <c r="I49" i="87"/>
  <c r="M49" i="87"/>
  <c r="Q49" i="87"/>
  <c r="V49" i="87"/>
  <c r="Z49" i="87"/>
  <c r="AD49" i="87"/>
  <c r="AI49" i="87"/>
  <c r="AM49" i="87"/>
  <c r="AQ49" i="87"/>
  <c r="J52" i="87"/>
  <c r="N52" i="87"/>
  <c r="R52" i="87"/>
  <c r="W52" i="87"/>
  <c r="AA52" i="87"/>
  <c r="AE52" i="87"/>
  <c r="AJ52" i="87"/>
  <c r="AN52" i="87"/>
  <c r="J53" i="87"/>
  <c r="N53" i="87"/>
  <c r="R53" i="87"/>
  <c r="W53" i="87"/>
  <c r="AA53" i="87"/>
  <c r="AE53" i="87"/>
  <c r="AJ53" i="87"/>
  <c r="AN53" i="87"/>
  <c r="J54" i="87"/>
  <c r="N54" i="87"/>
  <c r="R54" i="87"/>
  <c r="W54" i="87"/>
  <c r="AA54" i="87"/>
  <c r="AE54" i="87"/>
  <c r="AJ54" i="87"/>
  <c r="AN54" i="87"/>
  <c r="J55" i="87"/>
  <c r="N55" i="87"/>
  <c r="R55" i="87"/>
  <c r="W55" i="87"/>
  <c r="AA55" i="87"/>
  <c r="AE55" i="87"/>
  <c r="AJ55" i="87"/>
  <c r="AN55" i="87"/>
  <c r="AR55" i="87"/>
  <c r="K58" i="87"/>
  <c r="O58" i="87"/>
  <c r="S58" i="87"/>
  <c r="X58" i="87"/>
  <c r="AB58" i="87"/>
  <c r="AF58" i="87"/>
  <c r="AK58" i="87"/>
  <c r="AO58" i="87"/>
  <c r="AS58" i="87"/>
  <c r="K59" i="87"/>
  <c r="O59" i="87"/>
  <c r="S59" i="87"/>
  <c r="X59" i="87"/>
  <c r="AB59" i="87"/>
  <c r="AF59" i="87"/>
  <c r="AK59" i="87"/>
  <c r="AO59" i="87"/>
  <c r="AS59" i="87"/>
  <c r="K60" i="87"/>
  <c r="O60" i="87"/>
  <c r="S60" i="87"/>
  <c r="X60" i="87"/>
  <c r="AB60" i="87"/>
  <c r="AF60" i="87"/>
  <c r="AK60" i="87"/>
  <c r="AO60" i="87"/>
  <c r="AS60" i="87"/>
  <c r="K61" i="87"/>
  <c r="O61" i="87"/>
  <c r="S61" i="87"/>
  <c r="X61" i="87"/>
  <c r="AB61" i="87"/>
  <c r="AF61" i="87"/>
  <c r="AK61" i="87"/>
  <c r="AO61" i="87"/>
  <c r="AS61" i="87"/>
  <c r="H63" i="87"/>
  <c r="L63" i="87"/>
  <c r="P63" i="87"/>
  <c r="U63" i="87"/>
  <c r="Y63" i="87"/>
  <c r="AC63" i="87"/>
  <c r="AH63" i="87"/>
  <c r="AL63" i="87"/>
  <c r="AP63" i="87"/>
  <c r="H65" i="87"/>
  <c r="L65" i="87"/>
  <c r="P65" i="87"/>
  <c r="U65" i="87"/>
  <c r="Y65" i="87"/>
  <c r="AC65" i="87"/>
  <c r="AH65" i="87"/>
  <c r="AL65" i="87"/>
  <c r="AP65" i="87"/>
  <c r="H66" i="87"/>
  <c r="L66" i="87"/>
  <c r="P66" i="87"/>
  <c r="U66" i="87"/>
  <c r="Y66" i="87"/>
  <c r="AC66" i="87"/>
  <c r="AH66" i="87"/>
  <c r="AL66" i="87"/>
  <c r="AP66" i="87"/>
  <c r="H67" i="87"/>
  <c r="L67" i="87"/>
  <c r="P67" i="87"/>
  <c r="U67" i="87"/>
  <c r="Y67" i="87"/>
  <c r="AC67" i="87"/>
  <c r="AH67" i="87"/>
  <c r="AL67" i="87"/>
  <c r="AP67" i="87"/>
  <c r="I69" i="87"/>
  <c r="M69" i="87"/>
  <c r="Q69" i="87"/>
  <c r="V69" i="87"/>
  <c r="Z69" i="87"/>
  <c r="AD69" i="87"/>
  <c r="AI69" i="87"/>
  <c r="AM69" i="87"/>
  <c r="AQ69" i="87"/>
  <c r="I70" i="87"/>
  <c r="N70" i="87"/>
  <c r="U70" i="87"/>
  <c r="AA70" i="87"/>
  <c r="AJ70" i="87"/>
  <c r="N71" i="87"/>
  <c r="W71" i="87"/>
  <c r="AE71" i="87"/>
  <c r="AN71" i="87"/>
  <c r="J72" i="87"/>
  <c r="R72" i="87"/>
  <c r="AA72" i="87"/>
  <c r="AJ72" i="87"/>
  <c r="N73" i="87"/>
  <c r="W73" i="87"/>
  <c r="AE73" i="87"/>
  <c r="AN73" i="87"/>
  <c r="J82" i="87"/>
  <c r="R82" i="87"/>
  <c r="AA82" i="87"/>
  <c r="AJ82" i="87"/>
  <c r="N83" i="87"/>
  <c r="AA83" i="87"/>
  <c r="AR83" i="87"/>
  <c r="W84" i="87"/>
  <c r="AN84" i="87"/>
  <c r="AQ85" i="87"/>
  <c r="AM85" i="87"/>
  <c r="AI85" i="87"/>
  <c r="AD85" i="87"/>
  <c r="Z85" i="87"/>
  <c r="V85" i="87"/>
  <c r="Q85" i="87"/>
  <c r="M85" i="87"/>
  <c r="I85" i="87"/>
  <c r="AP85" i="87"/>
  <c r="AL85" i="87"/>
  <c r="AH85" i="87"/>
  <c r="AC85" i="87"/>
  <c r="Y85" i="87"/>
  <c r="U85" i="87"/>
  <c r="P85" i="87"/>
  <c r="L85" i="87"/>
  <c r="H85" i="87"/>
  <c r="AS85" i="87"/>
  <c r="AO85" i="87"/>
  <c r="AK85" i="87"/>
  <c r="AF85" i="87"/>
  <c r="AB85" i="87"/>
  <c r="X85" i="87"/>
  <c r="S85" i="87"/>
  <c r="O85" i="87"/>
  <c r="K85" i="87"/>
  <c r="R85" i="87"/>
  <c r="AJ85" i="87"/>
  <c r="N86" i="87"/>
  <c r="J41" i="91"/>
  <c r="AA41" i="91"/>
  <c r="W42" i="91"/>
  <c r="AN42" i="91"/>
  <c r="H85" i="88"/>
  <c r="L85" i="88"/>
  <c r="P85" i="88"/>
  <c r="U85" i="88"/>
  <c r="Y85" i="88"/>
  <c r="AC85" i="88"/>
  <c r="AH85" i="88"/>
  <c r="AL85" i="88"/>
  <c r="H86" i="88"/>
  <c r="L86" i="88"/>
  <c r="P86" i="88"/>
  <c r="U86" i="88"/>
  <c r="Y86" i="88"/>
  <c r="AC86" i="88"/>
  <c r="AH86" i="88"/>
  <c r="AL86" i="88"/>
  <c r="I90" i="88"/>
  <c r="M90" i="88"/>
  <c r="Q90" i="88"/>
  <c r="V90" i="88"/>
  <c r="Z90" i="88"/>
  <c r="AD90" i="88"/>
  <c r="AI90" i="88"/>
  <c r="AT90" i="88" s="1"/>
  <c r="AM90" i="88"/>
  <c r="AQ90" i="88"/>
  <c r="I91" i="88"/>
  <c r="M91" i="88"/>
  <c r="Q91" i="88"/>
  <c r="V91" i="88"/>
  <c r="Z91" i="88"/>
  <c r="AD91" i="88"/>
  <c r="AI91" i="88"/>
  <c r="AM91" i="88"/>
  <c r="AQ91" i="88"/>
  <c r="I92" i="88"/>
  <c r="M92" i="88"/>
  <c r="Q92" i="88"/>
  <c r="V92" i="88"/>
  <c r="Z92" i="88"/>
  <c r="AG92" i="88" s="1"/>
  <c r="AD92" i="88"/>
  <c r="AI92" i="88"/>
  <c r="AM92" i="88"/>
  <c r="AQ92" i="88"/>
  <c r="AU92" i="88" s="1"/>
  <c r="AV92" i="88" s="1"/>
  <c r="J94" i="88"/>
  <c r="N94" i="88"/>
  <c r="R94" i="88"/>
  <c r="W94" i="88"/>
  <c r="AA94" i="88"/>
  <c r="AE94" i="88"/>
  <c r="AJ94" i="88"/>
  <c r="AN94" i="88"/>
  <c r="J95" i="88"/>
  <c r="N95" i="88"/>
  <c r="R95" i="88"/>
  <c r="W95" i="88"/>
  <c r="AA95" i="88"/>
  <c r="AE95" i="88"/>
  <c r="AJ95" i="88"/>
  <c r="AN95" i="88"/>
  <c r="J96" i="88"/>
  <c r="N96" i="88"/>
  <c r="R96" i="88"/>
  <c r="W96" i="88"/>
  <c r="AA96" i="88"/>
  <c r="AE96" i="88"/>
  <c r="AJ96" i="88"/>
  <c r="AN96" i="88"/>
  <c r="J97" i="88"/>
  <c r="N97" i="88"/>
  <c r="R97" i="88"/>
  <c r="W97" i="88"/>
  <c r="AA97" i="88"/>
  <c r="AE97" i="88"/>
  <c r="AJ97" i="88"/>
  <c r="AN97" i="88"/>
  <c r="J98" i="88"/>
  <c r="N98" i="88"/>
  <c r="R98" i="88"/>
  <c r="W98" i="88"/>
  <c r="AA98" i="88"/>
  <c r="AE98" i="88"/>
  <c r="AJ98" i="88"/>
  <c r="AN98" i="88"/>
  <c r="K100" i="88"/>
  <c r="O100" i="88"/>
  <c r="S100" i="88"/>
  <c r="X100" i="88"/>
  <c r="AB100" i="88"/>
  <c r="AF100" i="88"/>
  <c r="AK100" i="88"/>
  <c r="AO100" i="88"/>
  <c r="K101" i="88"/>
  <c r="O101" i="88"/>
  <c r="S101" i="88"/>
  <c r="X101" i="88"/>
  <c r="AB101" i="88"/>
  <c r="AF101" i="88"/>
  <c r="AK101" i="88"/>
  <c r="AO101" i="88"/>
  <c r="K102" i="88"/>
  <c r="O102" i="88"/>
  <c r="S102" i="88"/>
  <c r="X102" i="88"/>
  <c r="AB102" i="88"/>
  <c r="AF102" i="88"/>
  <c r="AK102" i="88"/>
  <c r="AO102" i="88"/>
  <c r="K103" i="88"/>
  <c r="O103" i="88"/>
  <c r="S103" i="88"/>
  <c r="X103" i="88"/>
  <c r="AB103" i="88"/>
  <c r="AF103" i="88"/>
  <c r="AK103" i="88"/>
  <c r="AO103" i="88"/>
  <c r="K104" i="88"/>
  <c r="O104" i="88"/>
  <c r="S104" i="88"/>
  <c r="X104" i="88"/>
  <c r="AB104" i="88"/>
  <c r="AF104" i="88"/>
  <c r="AK104" i="88"/>
  <c r="AO104" i="88"/>
  <c r="I22" i="87"/>
  <c r="M22" i="87"/>
  <c r="Q22" i="87"/>
  <c r="V22" i="87"/>
  <c r="Z22" i="87"/>
  <c r="AD22" i="87"/>
  <c r="AI22" i="87"/>
  <c r="AM22" i="87"/>
  <c r="AQ22" i="87"/>
  <c r="I23" i="87"/>
  <c r="M23" i="87"/>
  <c r="Q23" i="87"/>
  <c r="V23" i="87"/>
  <c r="Z23" i="87"/>
  <c r="AD23" i="87"/>
  <c r="AI23" i="87"/>
  <c r="AM23" i="87"/>
  <c r="AQ23" i="87"/>
  <c r="I24" i="87"/>
  <c r="M24" i="87"/>
  <c r="Q24" i="87"/>
  <c r="V24" i="87"/>
  <c r="Z24" i="87"/>
  <c r="AD24" i="87"/>
  <c r="AI24" i="87"/>
  <c r="AM24" i="87"/>
  <c r="AQ24" i="87"/>
  <c r="J26" i="87"/>
  <c r="N26" i="87"/>
  <c r="R26" i="87"/>
  <c r="W26" i="87"/>
  <c r="AA26" i="87"/>
  <c r="AE26" i="87"/>
  <c r="AJ26" i="87"/>
  <c r="AN26" i="87"/>
  <c r="J28" i="87"/>
  <c r="N28" i="87"/>
  <c r="R28" i="87"/>
  <c r="W28" i="87"/>
  <c r="AA28" i="87"/>
  <c r="AE28" i="87"/>
  <c r="AJ28" i="87"/>
  <c r="AN28" i="87"/>
  <c r="J29" i="87"/>
  <c r="N29" i="87"/>
  <c r="R29" i="87"/>
  <c r="W29" i="87"/>
  <c r="AA29" i="87"/>
  <c r="AE29" i="87"/>
  <c r="AJ29" i="87"/>
  <c r="AN29" i="87"/>
  <c r="J30" i="87"/>
  <c r="N30" i="87"/>
  <c r="R30" i="87"/>
  <c r="W30" i="87"/>
  <c r="AA30" i="87"/>
  <c r="AE30" i="87"/>
  <c r="AJ30" i="87"/>
  <c r="AN30" i="87"/>
  <c r="AL41" i="87"/>
  <c r="U42" i="87"/>
  <c r="Y42" i="87"/>
  <c r="AC42" i="87"/>
  <c r="AH42" i="87"/>
  <c r="AL42" i="87"/>
  <c r="J49" i="87"/>
  <c r="N49" i="87"/>
  <c r="R49" i="87"/>
  <c r="W49" i="87"/>
  <c r="AA49" i="87"/>
  <c r="AE49" i="87"/>
  <c r="AJ49" i="87"/>
  <c r="AN49" i="87"/>
  <c r="J69" i="87"/>
  <c r="N69" i="87"/>
  <c r="R69" i="87"/>
  <c r="W69" i="87"/>
  <c r="AA69" i="87"/>
  <c r="AE69" i="87"/>
  <c r="AJ69" i="87"/>
  <c r="AN69" i="87"/>
  <c r="AR69" i="87"/>
  <c r="AP70" i="87"/>
  <c r="AL70" i="87"/>
  <c r="AH70" i="87"/>
  <c r="AC70" i="87"/>
  <c r="Y70" i="87"/>
  <c r="AS70" i="87"/>
  <c r="AO70" i="87"/>
  <c r="AK70" i="87"/>
  <c r="AF70" i="87"/>
  <c r="AB70" i="87"/>
  <c r="X70" i="87"/>
  <c r="S70" i="87"/>
  <c r="O70" i="87"/>
  <c r="K70" i="87"/>
  <c r="J70" i="87"/>
  <c r="P70" i="87"/>
  <c r="V70" i="87"/>
  <c r="AD70" i="87"/>
  <c r="AM70" i="87"/>
  <c r="I71" i="87"/>
  <c r="Q71" i="87"/>
  <c r="Z71" i="87"/>
  <c r="AI71" i="87"/>
  <c r="AT71" i="87" s="1"/>
  <c r="AQ71" i="87"/>
  <c r="AP72" i="87"/>
  <c r="AL72" i="87"/>
  <c r="AH72" i="87"/>
  <c r="AC72" i="87"/>
  <c r="Y72" i="87"/>
  <c r="U72" i="87"/>
  <c r="P72" i="87"/>
  <c r="L72" i="87"/>
  <c r="H72" i="87"/>
  <c r="AS72" i="87"/>
  <c r="AO72" i="87"/>
  <c r="AK72" i="87"/>
  <c r="AF72" i="87"/>
  <c r="AB72" i="87"/>
  <c r="X72" i="87"/>
  <c r="S72" i="87"/>
  <c r="O72" i="87"/>
  <c r="K72" i="87"/>
  <c r="M72" i="87"/>
  <c r="V72" i="87"/>
  <c r="AD72" i="87"/>
  <c r="AM72" i="87"/>
  <c r="I73" i="87"/>
  <c r="Q73" i="87"/>
  <c r="Z73" i="87"/>
  <c r="AI73" i="87"/>
  <c r="AQ73" i="87"/>
  <c r="AP82" i="87"/>
  <c r="AL82" i="87"/>
  <c r="AH82" i="87"/>
  <c r="AC82" i="87"/>
  <c r="Y82" i="87"/>
  <c r="U82" i="87"/>
  <c r="P82" i="87"/>
  <c r="L82" i="87"/>
  <c r="H82" i="87"/>
  <c r="AS82" i="87"/>
  <c r="AO82" i="87"/>
  <c r="AK82" i="87"/>
  <c r="AF82" i="87"/>
  <c r="AB82" i="87"/>
  <c r="X82" i="87"/>
  <c r="AG82" i="87" s="1"/>
  <c r="S82" i="87"/>
  <c r="O82" i="87"/>
  <c r="K82" i="87"/>
  <c r="M82" i="87"/>
  <c r="T82" i="87" s="1"/>
  <c r="V82" i="87"/>
  <c r="AD82" i="87"/>
  <c r="AM82" i="87"/>
  <c r="I83" i="87"/>
  <c r="Q83" i="87"/>
  <c r="AE83" i="87"/>
  <c r="J84" i="87"/>
  <c r="AA84" i="87"/>
  <c r="AR84" i="87"/>
  <c r="AQ86" i="87"/>
  <c r="AM86" i="87"/>
  <c r="AI86" i="87"/>
  <c r="AD86" i="87"/>
  <c r="Z86" i="87"/>
  <c r="V86" i="87"/>
  <c r="Q86" i="87"/>
  <c r="M86" i="87"/>
  <c r="I86" i="87"/>
  <c r="AP86" i="87"/>
  <c r="AL86" i="87"/>
  <c r="AH86" i="87"/>
  <c r="AC86" i="87"/>
  <c r="Y86" i="87"/>
  <c r="U86" i="87"/>
  <c r="AG86" i="87" s="1"/>
  <c r="P86" i="87"/>
  <c r="L86" i="87"/>
  <c r="H86" i="87"/>
  <c r="AS86" i="87"/>
  <c r="AU86" i="87" s="1"/>
  <c r="AV86" i="87" s="1"/>
  <c r="AO86" i="87"/>
  <c r="AK86" i="87"/>
  <c r="AF86" i="87"/>
  <c r="AB86" i="87"/>
  <c r="X86" i="87"/>
  <c r="S86" i="87"/>
  <c r="O86" i="87"/>
  <c r="K86" i="87"/>
  <c r="T86" i="87" s="1"/>
  <c r="R86" i="87"/>
  <c r="AJ86" i="87"/>
  <c r="AR42" i="91"/>
  <c r="J90" i="88"/>
  <c r="N90" i="88"/>
  <c r="R90" i="88"/>
  <c r="W90" i="88"/>
  <c r="AA90" i="88"/>
  <c r="AE90" i="88"/>
  <c r="AJ90" i="88"/>
  <c r="AN90" i="88"/>
  <c r="J91" i="88"/>
  <c r="T91" i="88" s="1"/>
  <c r="N91" i="88"/>
  <c r="R91" i="88"/>
  <c r="W91" i="88"/>
  <c r="AA91" i="88"/>
  <c r="AG91" i="88" s="1"/>
  <c r="AE91" i="88"/>
  <c r="AJ91" i="88"/>
  <c r="AN91" i="88"/>
  <c r="J92" i="88"/>
  <c r="N92" i="88"/>
  <c r="R92" i="88"/>
  <c r="W92" i="88"/>
  <c r="AA92" i="88"/>
  <c r="AE92" i="88"/>
  <c r="AJ92" i="88"/>
  <c r="AN92" i="88"/>
  <c r="J22" i="87"/>
  <c r="N22" i="87"/>
  <c r="R22" i="87"/>
  <c r="W22" i="87"/>
  <c r="AA22" i="87"/>
  <c r="AE22" i="87"/>
  <c r="AJ22" i="87"/>
  <c r="AN22" i="87"/>
  <c r="J23" i="87"/>
  <c r="N23" i="87"/>
  <c r="R23" i="87"/>
  <c r="W23" i="87"/>
  <c r="AA23" i="87"/>
  <c r="AE23" i="87"/>
  <c r="AJ23" i="87"/>
  <c r="AN23" i="87"/>
  <c r="J24" i="87"/>
  <c r="N24" i="87"/>
  <c r="R24" i="87"/>
  <c r="W24" i="87"/>
  <c r="AA24" i="87"/>
  <c r="AE24" i="87"/>
  <c r="AJ24" i="87"/>
  <c r="AN24" i="87"/>
  <c r="L55" i="87"/>
  <c r="P55" i="87"/>
  <c r="U55" i="87"/>
  <c r="Y55" i="87"/>
  <c r="AC55" i="87"/>
  <c r="AH55" i="87"/>
  <c r="AL55" i="87"/>
  <c r="I58" i="87"/>
  <c r="M58" i="87"/>
  <c r="Q58" i="87"/>
  <c r="V58" i="87"/>
  <c r="Z58" i="87"/>
  <c r="AD58" i="87"/>
  <c r="AI58" i="87"/>
  <c r="AM58" i="87"/>
  <c r="I59" i="87"/>
  <c r="M59" i="87"/>
  <c r="Q59" i="87"/>
  <c r="V59" i="87"/>
  <c r="Z59" i="87"/>
  <c r="AD59" i="87"/>
  <c r="AI59" i="87"/>
  <c r="AM59" i="87"/>
  <c r="I60" i="87"/>
  <c r="M60" i="87"/>
  <c r="Q60" i="87"/>
  <c r="V60" i="87"/>
  <c r="Z60" i="87"/>
  <c r="AD60" i="87"/>
  <c r="AI60" i="87"/>
  <c r="AM60" i="87"/>
  <c r="I61" i="87"/>
  <c r="M61" i="87"/>
  <c r="Q61" i="87"/>
  <c r="V61" i="87"/>
  <c r="Z61" i="87"/>
  <c r="AD61" i="87"/>
  <c r="AI61" i="87"/>
  <c r="AM61" i="87"/>
  <c r="J63" i="87"/>
  <c r="N63" i="87"/>
  <c r="R63" i="87"/>
  <c r="W63" i="87"/>
  <c r="AA63" i="87"/>
  <c r="AE63" i="87"/>
  <c r="AJ63" i="87"/>
  <c r="AN63" i="87"/>
  <c r="J65" i="87"/>
  <c r="N65" i="87"/>
  <c r="R65" i="87"/>
  <c r="W65" i="87"/>
  <c r="AA65" i="87"/>
  <c r="AE65" i="87"/>
  <c r="AJ65" i="87"/>
  <c r="AN65" i="87"/>
  <c r="J66" i="87"/>
  <c r="N66" i="87"/>
  <c r="R66" i="87"/>
  <c r="W66" i="87"/>
  <c r="AA66" i="87"/>
  <c r="AE66" i="87"/>
  <c r="AJ66" i="87"/>
  <c r="AN66" i="87"/>
  <c r="J67" i="87"/>
  <c r="N67" i="87"/>
  <c r="R67" i="87"/>
  <c r="W67" i="87"/>
  <c r="AA67" i="87"/>
  <c r="AE67" i="87"/>
  <c r="AJ67" i="87"/>
  <c r="AN67" i="87"/>
  <c r="K69" i="87"/>
  <c r="O69" i="87"/>
  <c r="S69" i="87"/>
  <c r="X69" i="87"/>
  <c r="AB69" i="87"/>
  <c r="AF69" i="87"/>
  <c r="AK69" i="87"/>
  <c r="AO69" i="87"/>
  <c r="L70" i="87"/>
  <c r="Q70" i="87"/>
  <c r="W70" i="87"/>
  <c r="AG70" i="87" s="1"/>
  <c r="AE70" i="87"/>
  <c r="AN70" i="87"/>
  <c r="J71" i="87"/>
  <c r="R71" i="87"/>
  <c r="AA71" i="87"/>
  <c r="AJ71" i="87"/>
  <c r="AR71" i="87"/>
  <c r="N72" i="87"/>
  <c r="W72" i="87"/>
  <c r="AE72" i="87"/>
  <c r="AN72" i="87"/>
  <c r="J73" i="87"/>
  <c r="R73" i="87"/>
  <c r="AA73" i="87"/>
  <c r="AJ73" i="87"/>
  <c r="AR73" i="87"/>
  <c r="N82" i="87"/>
  <c r="W82" i="87"/>
  <c r="AE82" i="87"/>
  <c r="AN82" i="87"/>
  <c r="J83" i="87"/>
  <c r="R83" i="87"/>
  <c r="AJ83" i="87"/>
  <c r="N84" i="87"/>
  <c r="AE84" i="87"/>
  <c r="J85" i="87"/>
  <c r="AA85" i="87"/>
  <c r="AR85" i="87"/>
  <c r="W86" i="87"/>
  <c r="AN86" i="87"/>
  <c r="AQ41" i="91"/>
  <c r="AM41" i="91"/>
  <c r="AI41" i="91"/>
  <c r="AD41" i="91"/>
  <c r="Z41" i="91"/>
  <c r="V41" i="91"/>
  <c r="Q41" i="91"/>
  <c r="M41" i="91"/>
  <c r="I41" i="91"/>
  <c r="AP41" i="91"/>
  <c r="AL41" i="91"/>
  <c r="AH41" i="91"/>
  <c r="AC41" i="91"/>
  <c r="Y41" i="91"/>
  <c r="U41" i="91"/>
  <c r="P41" i="91"/>
  <c r="L41" i="91"/>
  <c r="H41" i="91"/>
  <c r="AS41" i="91"/>
  <c r="AO41" i="91"/>
  <c r="AK41" i="91"/>
  <c r="AF41" i="91"/>
  <c r="AB41" i="91"/>
  <c r="X41" i="91"/>
  <c r="S41" i="91"/>
  <c r="O41" i="91"/>
  <c r="K41" i="91"/>
  <c r="R41" i="91"/>
  <c r="AJ41" i="91"/>
  <c r="N42" i="91"/>
  <c r="AE42" i="91"/>
  <c r="J76" i="87"/>
  <c r="N76" i="87"/>
  <c r="R76" i="87"/>
  <c r="W76" i="87"/>
  <c r="AA76" i="87"/>
  <c r="AE76" i="87"/>
  <c r="AJ76" i="87"/>
  <c r="AN76" i="87"/>
  <c r="AR76" i="87"/>
  <c r="J77" i="87"/>
  <c r="N77" i="87"/>
  <c r="R77" i="87"/>
  <c r="W77" i="87"/>
  <c r="AA77" i="87"/>
  <c r="AE77" i="87"/>
  <c r="AJ77" i="87"/>
  <c r="AN77" i="87"/>
  <c r="AR77" i="87"/>
  <c r="J78" i="87"/>
  <c r="N78" i="87"/>
  <c r="R78" i="87"/>
  <c r="W78" i="87"/>
  <c r="AA78" i="87"/>
  <c r="AE78" i="87"/>
  <c r="AJ78" i="87"/>
  <c r="AN78" i="87"/>
  <c r="AR78" i="87"/>
  <c r="J79" i="87"/>
  <c r="N79" i="87"/>
  <c r="R79" i="87"/>
  <c r="W79" i="87"/>
  <c r="AA79" i="87"/>
  <c r="AE79" i="87"/>
  <c r="AJ79" i="87"/>
  <c r="AN79" i="87"/>
  <c r="AR79" i="87"/>
  <c r="J80" i="87"/>
  <c r="N80" i="87"/>
  <c r="R80" i="87"/>
  <c r="W80" i="87"/>
  <c r="AA80" i="87"/>
  <c r="AE80" i="87"/>
  <c r="AJ80" i="87"/>
  <c r="AN80" i="87"/>
  <c r="AR80" i="87"/>
  <c r="H88" i="87"/>
  <c r="L88" i="87"/>
  <c r="P88" i="87"/>
  <c r="U88" i="87"/>
  <c r="Y88" i="87"/>
  <c r="AC88" i="87"/>
  <c r="AH88" i="87"/>
  <c r="AL88" i="87"/>
  <c r="AP88" i="87"/>
  <c r="H89" i="87"/>
  <c r="L89" i="87"/>
  <c r="P89" i="87"/>
  <c r="U89" i="87"/>
  <c r="Y89" i="87"/>
  <c r="AC89" i="87"/>
  <c r="AH89" i="87"/>
  <c r="AL89" i="87"/>
  <c r="AP89" i="87"/>
  <c r="H90" i="87"/>
  <c r="L90" i="87"/>
  <c r="P90" i="87"/>
  <c r="U90" i="87"/>
  <c r="Y90" i="87"/>
  <c r="AC90" i="87"/>
  <c r="AH90" i="87"/>
  <c r="AL90" i="87"/>
  <c r="AP90" i="87"/>
  <c r="H91" i="87"/>
  <c r="L91" i="87"/>
  <c r="P91" i="87"/>
  <c r="U91" i="87"/>
  <c r="Y91" i="87"/>
  <c r="AC91" i="87"/>
  <c r="AH91" i="87"/>
  <c r="AL91" i="87"/>
  <c r="AP91" i="87"/>
  <c r="H92" i="87"/>
  <c r="L92" i="87"/>
  <c r="P92" i="87"/>
  <c r="U92" i="87"/>
  <c r="Y92" i="87"/>
  <c r="AC92" i="87"/>
  <c r="AH92" i="87"/>
  <c r="AL92" i="87"/>
  <c r="AP92" i="87"/>
  <c r="M94" i="87"/>
  <c r="Q94" i="87"/>
  <c r="V94" i="87"/>
  <c r="Z94" i="87"/>
  <c r="AD94" i="87"/>
  <c r="AI94" i="87"/>
  <c r="AM94" i="87"/>
  <c r="AQ94" i="87"/>
  <c r="I95" i="87"/>
  <c r="M95" i="87"/>
  <c r="Q95" i="87"/>
  <c r="V95" i="87"/>
  <c r="Z95" i="87"/>
  <c r="AD95" i="87"/>
  <c r="AI95" i="87"/>
  <c r="AM95" i="87"/>
  <c r="AQ95" i="87"/>
  <c r="I96" i="87"/>
  <c r="M96" i="87"/>
  <c r="Q96" i="87"/>
  <c r="V96" i="87"/>
  <c r="Z96" i="87"/>
  <c r="AD96" i="87"/>
  <c r="AI96" i="87"/>
  <c r="AM96" i="87"/>
  <c r="AQ96" i="87"/>
  <c r="I97" i="87"/>
  <c r="M97" i="87"/>
  <c r="Q97" i="87"/>
  <c r="V97" i="87"/>
  <c r="Z97" i="87"/>
  <c r="AD97" i="87"/>
  <c r="AI97" i="87"/>
  <c r="AM97" i="87"/>
  <c r="AQ97" i="87"/>
  <c r="I98" i="87"/>
  <c r="M98" i="87"/>
  <c r="Q98" i="87"/>
  <c r="V98" i="87"/>
  <c r="Z98" i="87"/>
  <c r="AD98" i="87"/>
  <c r="AI98" i="87"/>
  <c r="AM98" i="87"/>
  <c r="AQ98" i="87"/>
  <c r="J100" i="87"/>
  <c r="N100" i="87"/>
  <c r="R100" i="87"/>
  <c r="W100" i="87"/>
  <c r="AA100" i="87"/>
  <c r="AE100" i="87"/>
  <c r="AJ100" i="87"/>
  <c r="AN100" i="87"/>
  <c r="AR100" i="87"/>
  <c r="J101" i="87"/>
  <c r="N101" i="87"/>
  <c r="R101" i="87"/>
  <c r="W101" i="87"/>
  <c r="AA101" i="87"/>
  <c r="AE101" i="87"/>
  <c r="AJ101" i="87"/>
  <c r="AN101" i="87"/>
  <c r="AR101" i="87"/>
  <c r="J102" i="87"/>
  <c r="N102" i="87"/>
  <c r="R102" i="87"/>
  <c r="W102" i="87"/>
  <c r="AA102" i="87"/>
  <c r="AE102" i="87"/>
  <c r="AJ102" i="87"/>
  <c r="AN102" i="87"/>
  <c r="AR102" i="87"/>
  <c r="J103" i="87"/>
  <c r="N103" i="87"/>
  <c r="R103" i="87"/>
  <c r="W103" i="87"/>
  <c r="AA103" i="87"/>
  <c r="AE103" i="87"/>
  <c r="AJ103" i="87"/>
  <c r="AN103" i="87"/>
  <c r="AR103" i="87"/>
  <c r="J104" i="87"/>
  <c r="N104" i="87"/>
  <c r="R104" i="87"/>
  <c r="W104" i="87"/>
  <c r="AA104" i="87"/>
  <c r="AE104" i="87"/>
  <c r="AJ104" i="87"/>
  <c r="AN104" i="87"/>
  <c r="AR104" i="87"/>
  <c r="H22" i="91"/>
  <c r="L22" i="91"/>
  <c r="P22" i="91"/>
  <c r="U22" i="91"/>
  <c r="Y22" i="91"/>
  <c r="AC22" i="91"/>
  <c r="AH22" i="91"/>
  <c r="AL22" i="91"/>
  <c r="AP22" i="91"/>
  <c r="H23" i="91"/>
  <c r="L23" i="91"/>
  <c r="P23" i="91"/>
  <c r="U23" i="91"/>
  <c r="Y23" i="91"/>
  <c r="AC23" i="91"/>
  <c r="AH23" i="91"/>
  <c r="AL23" i="91"/>
  <c r="AP23" i="91"/>
  <c r="H24" i="91"/>
  <c r="L24" i="91"/>
  <c r="P24" i="91"/>
  <c r="U24" i="91"/>
  <c r="Y24" i="91"/>
  <c r="AC24" i="91"/>
  <c r="AH24" i="91"/>
  <c r="AL24" i="91"/>
  <c r="AP24" i="91"/>
  <c r="I26" i="91"/>
  <c r="M26" i="91"/>
  <c r="Q26" i="91"/>
  <c r="V26" i="91"/>
  <c r="Z26" i="91"/>
  <c r="AD26" i="91"/>
  <c r="AI26" i="91"/>
  <c r="AM26" i="91"/>
  <c r="AQ26" i="91"/>
  <c r="I28" i="91"/>
  <c r="M28" i="91"/>
  <c r="Q28" i="91"/>
  <c r="V28" i="91"/>
  <c r="Z28" i="91"/>
  <c r="AD28" i="91"/>
  <c r="AI28" i="91"/>
  <c r="AM28" i="91"/>
  <c r="AQ28" i="91"/>
  <c r="I29" i="91"/>
  <c r="M29" i="91"/>
  <c r="Q29" i="91"/>
  <c r="V29" i="91"/>
  <c r="Z29" i="91"/>
  <c r="AD29" i="91"/>
  <c r="AI29" i="91"/>
  <c r="AM29" i="91"/>
  <c r="AQ29" i="91"/>
  <c r="I30" i="91"/>
  <c r="M30" i="91"/>
  <c r="Q30" i="91"/>
  <c r="V30" i="91"/>
  <c r="Z30" i="91"/>
  <c r="AD30" i="91"/>
  <c r="AI30" i="91"/>
  <c r="AM30" i="91"/>
  <c r="AQ30" i="91"/>
  <c r="J34" i="91"/>
  <c r="N34" i="91"/>
  <c r="R34" i="91"/>
  <c r="W34" i="91"/>
  <c r="AA34" i="91"/>
  <c r="AE34" i="91"/>
  <c r="AJ34" i="91"/>
  <c r="AN34" i="91"/>
  <c r="AR34" i="91"/>
  <c r="J35" i="91"/>
  <c r="N35" i="91"/>
  <c r="R35" i="91"/>
  <c r="W35" i="91"/>
  <c r="AA35" i="91"/>
  <c r="AE35" i="91"/>
  <c r="AJ35" i="91"/>
  <c r="AN35" i="91"/>
  <c r="AR35" i="91"/>
  <c r="J36" i="91"/>
  <c r="N36" i="91"/>
  <c r="R36" i="91"/>
  <c r="W36" i="91"/>
  <c r="AA36" i="91"/>
  <c r="AE36" i="91"/>
  <c r="AJ36" i="91"/>
  <c r="AN36" i="91"/>
  <c r="AR36" i="91"/>
  <c r="I49" i="91"/>
  <c r="M49" i="91"/>
  <c r="Q49" i="91"/>
  <c r="V49" i="91"/>
  <c r="Z49" i="91"/>
  <c r="AD49" i="91"/>
  <c r="AI49" i="91"/>
  <c r="AM49" i="91"/>
  <c r="AQ49" i="91"/>
  <c r="J52" i="91"/>
  <c r="N52" i="91"/>
  <c r="R52" i="91"/>
  <c r="W52" i="91"/>
  <c r="AA52" i="91"/>
  <c r="AE52" i="91"/>
  <c r="AJ52" i="91"/>
  <c r="AN52" i="91"/>
  <c r="AR52" i="91"/>
  <c r="J53" i="91"/>
  <c r="N53" i="91"/>
  <c r="R53" i="91"/>
  <c r="W53" i="91"/>
  <c r="AA53" i="91"/>
  <c r="AE53" i="91"/>
  <c r="AJ53" i="91"/>
  <c r="AN53" i="91"/>
  <c r="AR53" i="91"/>
  <c r="J54" i="91"/>
  <c r="N54" i="91"/>
  <c r="R54" i="91"/>
  <c r="W54" i="91"/>
  <c r="AA54" i="91"/>
  <c r="AE54" i="91"/>
  <c r="AJ54" i="91"/>
  <c r="AN54" i="91"/>
  <c r="AR54" i="91"/>
  <c r="J55" i="91"/>
  <c r="N55" i="91"/>
  <c r="R55" i="91"/>
  <c r="W55" i="91"/>
  <c r="AA55" i="91"/>
  <c r="AE55" i="91"/>
  <c r="AJ55" i="91"/>
  <c r="AN55" i="91"/>
  <c r="AR55" i="91"/>
  <c r="K58" i="91"/>
  <c r="O58" i="91"/>
  <c r="S58" i="91"/>
  <c r="X58" i="91"/>
  <c r="AB58" i="91"/>
  <c r="AF58" i="91"/>
  <c r="AK58" i="91"/>
  <c r="AO58" i="91"/>
  <c r="AS58" i="91"/>
  <c r="K59" i="91"/>
  <c r="O59" i="91"/>
  <c r="S59" i="91"/>
  <c r="X59" i="91"/>
  <c r="AB59" i="91"/>
  <c r="AF59" i="91"/>
  <c r="AK59" i="91"/>
  <c r="AO59" i="91"/>
  <c r="AS59" i="91"/>
  <c r="K60" i="91"/>
  <c r="O60" i="91"/>
  <c r="S60" i="91"/>
  <c r="X60" i="91"/>
  <c r="AB60" i="91"/>
  <c r="AF60" i="91"/>
  <c r="AK60" i="91"/>
  <c r="AO60" i="91"/>
  <c r="AS60" i="91"/>
  <c r="K61" i="91"/>
  <c r="O61" i="91"/>
  <c r="S61" i="91"/>
  <c r="X61" i="91"/>
  <c r="AB61" i="91"/>
  <c r="AF61" i="91"/>
  <c r="AK61" i="91"/>
  <c r="AO61" i="91"/>
  <c r="AS61" i="91"/>
  <c r="H63" i="91"/>
  <c r="L63" i="91"/>
  <c r="P63" i="91"/>
  <c r="U63" i="91"/>
  <c r="Y63" i="91"/>
  <c r="AC63" i="91"/>
  <c r="AH63" i="91"/>
  <c r="AL63" i="91"/>
  <c r="AP63" i="91"/>
  <c r="H65" i="91"/>
  <c r="L65" i="91"/>
  <c r="P65" i="91"/>
  <c r="U65" i="91"/>
  <c r="Y65" i="91"/>
  <c r="AC65" i="91"/>
  <c r="AH65" i="91"/>
  <c r="AL65" i="91"/>
  <c r="AP65" i="91"/>
  <c r="H66" i="91"/>
  <c r="L66" i="91"/>
  <c r="P66" i="91"/>
  <c r="U66" i="91"/>
  <c r="Y66" i="91"/>
  <c r="AC66" i="91"/>
  <c r="AH66" i="91"/>
  <c r="AL66" i="91"/>
  <c r="AP66" i="91"/>
  <c r="H67" i="91"/>
  <c r="L67" i="91"/>
  <c r="P67" i="91"/>
  <c r="U67" i="91"/>
  <c r="Y67" i="91"/>
  <c r="AC67" i="91"/>
  <c r="AH67" i="91"/>
  <c r="AL67" i="91"/>
  <c r="AP67" i="91"/>
  <c r="I69" i="91"/>
  <c r="M69" i="91"/>
  <c r="Q69" i="91"/>
  <c r="V69" i="91"/>
  <c r="Z69" i="91"/>
  <c r="AD69" i="91"/>
  <c r="AI69" i="91"/>
  <c r="AM69" i="91"/>
  <c r="AQ69" i="91"/>
  <c r="I70" i="91"/>
  <c r="M70" i="91"/>
  <c r="Q70" i="91"/>
  <c r="V70" i="91"/>
  <c r="Z70" i="91"/>
  <c r="AD70" i="91"/>
  <c r="AI70" i="91"/>
  <c r="AM70" i="91"/>
  <c r="AQ70" i="91"/>
  <c r="I71" i="91"/>
  <c r="M71" i="91"/>
  <c r="Q71" i="91"/>
  <c r="V71" i="91"/>
  <c r="Z71" i="91"/>
  <c r="AD71" i="91"/>
  <c r="AI71" i="91"/>
  <c r="AM71" i="91"/>
  <c r="AQ71" i="91"/>
  <c r="I72" i="91"/>
  <c r="M72" i="91"/>
  <c r="Q72" i="91"/>
  <c r="V72" i="91"/>
  <c r="Z72" i="91"/>
  <c r="AD72" i="91"/>
  <c r="AI72" i="91"/>
  <c r="AM72" i="91"/>
  <c r="AQ72" i="91"/>
  <c r="I73" i="91"/>
  <c r="M73" i="91"/>
  <c r="Q73" i="91"/>
  <c r="V73" i="91"/>
  <c r="Z73" i="91"/>
  <c r="AD73" i="91"/>
  <c r="AI73" i="91"/>
  <c r="AM73" i="91"/>
  <c r="AQ73" i="91"/>
  <c r="F75" i="91"/>
  <c r="H76" i="91"/>
  <c r="L76" i="91"/>
  <c r="P76" i="91"/>
  <c r="U76" i="91"/>
  <c r="Y76" i="91"/>
  <c r="AC76" i="91"/>
  <c r="AH76" i="91"/>
  <c r="AL76" i="91"/>
  <c r="AP76" i="91"/>
  <c r="H77" i="91"/>
  <c r="N77" i="91"/>
  <c r="W77" i="91"/>
  <c r="AE77" i="91"/>
  <c r="AN77" i="91"/>
  <c r="J78" i="91"/>
  <c r="R78" i="91"/>
  <c r="AA78" i="91"/>
  <c r="AJ78" i="91"/>
  <c r="AR78" i="91"/>
  <c r="AQ79" i="91"/>
  <c r="AM79" i="91"/>
  <c r="AI79" i="91"/>
  <c r="AD79" i="91"/>
  <c r="Z79" i="91"/>
  <c r="V79" i="91"/>
  <c r="Q79" i="91"/>
  <c r="M79" i="91"/>
  <c r="I79" i="91"/>
  <c r="AP79" i="91"/>
  <c r="AL79" i="91"/>
  <c r="AH79" i="91"/>
  <c r="AC79" i="91"/>
  <c r="Y79" i="91"/>
  <c r="U79" i="91"/>
  <c r="P79" i="91"/>
  <c r="L79" i="91"/>
  <c r="H79" i="91"/>
  <c r="N79" i="91"/>
  <c r="W79" i="91"/>
  <c r="AE79" i="91"/>
  <c r="AN79" i="91"/>
  <c r="J80" i="91"/>
  <c r="R80" i="91"/>
  <c r="AA80" i="91"/>
  <c r="AJ80" i="91"/>
  <c r="AR80" i="91"/>
  <c r="N89" i="91"/>
  <c r="W89" i="91"/>
  <c r="AE89" i="91"/>
  <c r="AN89" i="91"/>
  <c r="N91" i="91"/>
  <c r="W91" i="91"/>
  <c r="AE91" i="91"/>
  <c r="AN91" i="91"/>
  <c r="R92" i="91"/>
  <c r="AA92" i="91"/>
  <c r="AJ92" i="91"/>
  <c r="AQ94" i="91"/>
  <c r="AM94" i="91"/>
  <c r="AI94" i="91"/>
  <c r="AD94" i="91"/>
  <c r="Z94" i="91"/>
  <c r="V94" i="91"/>
  <c r="Q94" i="91"/>
  <c r="M94" i="91"/>
  <c r="I94" i="91"/>
  <c r="AP94" i="91"/>
  <c r="AL94" i="91"/>
  <c r="AH94" i="91"/>
  <c r="AC94" i="91"/>
  <c r="Y94" i="91"/>
  <c r="U94" i="91"/>
  <c r="P94" i="91"/>
  <c r="L94" i="91"/>
  <c r="H94" i="91"/>
  <c r="N94" i="91"/>
  <c r="W94" i="91"/>
  <c r="AE94" i="91"/>
  <c r="AN94" i="91"/>
  <c r="J95" i="91"/>
  <c r="R95" i="91"/>
  <c r="AA95" i="91"/>
  <c r="AJ95" i="91"/>
  <c r="AR95" i="91"/>
  <c r="AS96" i="91"/>
  <c r="AO96" i="91"/>
  <c r="AK96" i="91"/>
  <c r="AF96" i="91"/>
  <c r="AB96" i="91"/>
  <c r="X96" i="91"/>
  <c r="AG96" i="91" s="1"/>
  <c r="S96" i="91"/>
  <c r="O96" i="91"/>
  <c r="K96" i="91"/>
  <c r="AR96" i="91"/>
  <c r="AN96" i="91"/>
  <c r="AJ96" i="91"/>
  <c r="AE96" i="91"/>
  <c r="AA96" i="91"/>
  <c r="W96" i="91"/>
  <c r="R96" i="91"/>
  <c r="N96" i="91"/>
  <c r="J96" i="91"/>
  <c r="AQ96" i="91"/>
  <c r="AM96" i="91"/>
  <c r="AI96" i="91"/>
  <c r="AD96" i="91"/>
  <c r="Z96" i="91"/>
  <c r="V96" i="91"/>
  <c r="Q96" i="91"/>
  <c r="M96" i="91"/>
  <c r="I96" i="91"/>
  <c r="AP96" i="91"/>
  <c r="AL96" i="91"/>
  <c r="AH96" i="91"/>
  <c r="AC96" i="91"/>
  <c r="Y96" i="91"/>
  <c r="U96" i="91"/>
  <c r="P96" i="91"/>
  <c r="L96" i="91"/>
  <c r="H96" i="91"/>
  <c r="K76" i="87"/>
  <c r="O76" i="87"/>
  <c r="S76" i="87"/>
  <c r="X76" i="87"/>
  <c r="AB76" i="87"/>
  <c r="AF76" i="87"/>
  <c r="AK76" i="87"/>
  <c r="AO76" i="87"/>
  <c r="K77" i="87"/>
  <c r="O77" i="87"/>
  <c r="S77" i="87"/>
  <c r="X77" i="87"/>
  <c r="AB77" i="87"/>
  <c r="AF77" i="87"/>
  <c r="AK77" i="87"/>
  <c r="AO77" i="87"/>
  <c r="K78" i="87"/>
  <c r="O78" i="87"/>
  <c r="S78" i="87"/>
  <c r="X78" i="87"/>
  <c r="AB78" i="87"/>
  <c r="AF78" i="87"/>
  <c r="AK78" i="87"/>
  <c r="AO78" i="87"/>
  <c r="K79" i="87"/>
  <c r="O79" i="87"/>
  <c r="S79" i="87"/>
  <c r="X79" i="87"/>
  <c r="AB79" i="87"/>
  <c r="AF79" i="87"/>
  <c r="AK79" i="87"/>
  <c r="AO79" i="87"/>
  <c r="K80" i="87"/>
  <c r="O80" i="87"/>
  <c r="S80" i="87"/>
  <c r="X80" i="87"/>
  <c r="AB80" i="87"/>
  <c r="AF80" i="87"/>
  <c r="AK80" i="87"/>
  <c r="AO80" i="87"/>
  <c r="I88" i="87"/>
  <c r="M88" i="87"/>
  <c r="Q88" i="87"/>
  <c r="V88" i="87"/>
  <c r="Z88" i="87"/>
  <c r="AD88" i="87"/>
  <c r="AI88" i="87"/>
  <c r="AM88" i="87"/>
  <c r="AQ88" i="87"/>
  <c r="I89" i="87"/>
  <c r="M89" i="87"/>
  <c r="Q89" i="87"/>
  <c r="V89" i="87"/>
  <c r="Z89" i="87"/>
  <c r="AD89" i="87"/>
  <c r="AI89" i="87"/>
  <c r="AM89" i="87"/>
  <c r="AQ89" i="87"/>
  <c r="I90" i="87"/>
  <c r="M90" i="87"/>
  <c r="Q90" i="87"/>
  <c r="V90" i="87"/>
  <c r="Z90" i="87"/>
  <c r="AD90" i="87"/>
  <c r="AI90" i="87"/>
  <c r="AM90" i="87"/>
  <c r="AQ90" i="87"/>
  <c r="I91" i="87"/>
  <c r="M91" i="87"/>
  <c r="Q91" i="87"/>
  <c r="V91" i="87"/>
  <c r="Z91" i="87"/>
  <c r="AD91" i="87"/>
  <c r="AI91" i="87"/>
  <c r="AM91" i="87"/>
  <c r="AQ91" i="87"/>
  <c r="I92" i="87"/>
  <c r="M92" i="87"/>
  <c r="Q92" i="87"/>
  <c r="V92" i="87"/>
  <c r="Z92" i="87"/>
  <c r="AD92" i="87"/>
  <c r="AI92" i="87"/>
  <c r="AM92" i="87"/>
  <c r="AQ92" i="87"/>
  <c r="J94" i="87"/>
  <c r="N94" i="87"/>
  <c r="R94" i="87"/>
  <c r="W94" i="87"/>
  <c r="AA94" i="87"/>
  <c r="AE94" i="87"/>
  <c r="AJ94" i="87"/>
  <c r="AN94" i="87"/>
  <c r="J95" i="87"/>
  <c r="N95" i="87"/>
  <c r="R95" i="87"/>
  <c r="W95" i="87"/>
  <c r="AA95" i="87"/>
  <c r="AE95" i="87"/>
  <c r="AJ95" i="87"/>
  <c r="AN95" i="87"/>
  <c r="J96" i="87"/>
  <c r="N96" i="87"/>
  <c r="R96" i="87"/>
  <c r="W96" i="87"/>
  <c r="AA96" i="87"/>
  <c r="AE96" i="87"/>
  <c r="AJ96" i="87"/>
  <c r="AN96" i="87"/>
  <c r="J97" i="87"/>
  <c r="N97" i="87"/>
  <c r="R97" i="87"/>
  <c r="W97" i="87"/>
  <c r="AA97" i="87"/>
  <c r="AE97" i="87"/>
  <c r="AJ97" i="87"/>
  <c r="AN97" i="87"/>
  <c r="J98" i="87"/>
  <c r="N98" i="87"/>
  <c r="R98" i="87"/>
  <c r="W98" i="87"/>
  <c r="AA98" i="87"/>
  <c r="AE98" i="87"/>
  <c r="AJ98" i="87"/>
  <c r="AN98" i="87"/>
  <c r="K100" i="87"/>
  <c r="O100" i="87"/>
  <c r="S100" i="87"/>
  <c r="X100" i="87"/>
  <c r="AB100" i="87"/>
  <c r="AF100" i="87"/>
  <c r="AK100" i="87"/>
  <c r="AO100" i="87"/>
  <c r="K101" i="87"/>
  <c r="O101" i="87"/>
  <c r="S101" i="87"/>
  <c r="X101" i="87"/>
  <c r="AB101" i="87"/>
  <c r="AF101" i="87"/>
  <c r="AK101" i="87"/>
  <c r="AO101" i="87"/>
  <c r="K102" i="87"/>
  <c r="O102" i="87"/>
  <c r="S102" i="87"/>
  <c r="X102" i="87"/>
  <c r="AB102" i="87"/>
  <c r="AF102" i="87"/>
  <c r="AK102" i="87"/>
  <c r="AO102" i="87"/>
  <c r="K103" i="87"/>
  <c r="O103" i="87"/>
  <c r="S103" i="87"/>
  <c r="X103" i="87"/>
  <c r="AB103" i="87"/>
  <c r="AF103" i="87"/>
  <c r="AK103" i="87"/>
  <c r="AO103" i="87"/>
  <c r="K104" i="87"/>
  <c r="O104" i="87"/>
  <c r="S104" i="87"/>
  <c r="X104" i="87"/>
  <c r="AB104" i="87"/>
  <c r="AF104" i="87"/>
  <c r="AK104" i="87"/>
  <c r="AO104" i="87"/>
  <c r="I22" i="91"/>
  <c r="M22" i="91"/>
  <c r="Q22" i="91"/>
  <c r="V22" i="91"/>
  <c r="Z22" i="91"/>
  <c r="AD22" i="91"/>
  <c r="AI22" i="91"/>
  <c r="AM22" i="91"/>
  <c r="AQ22" i="91"/>
  <c r="I23" i="91"/>
  <c r="M23" i="91"/>
  <c r="Q23" i="91"/>
  <c r="V23" i="91"/>
  <c r="Z23" i="91"/>
  <c r="AD23" i="91"/>
  <c r="AI23" i="91"/>
  <c r="AM23" i="91"/>
  <c r="AQ23" i="91"/>
  <c r="I24" i="91"/>
  <c r="M24" i="91"/>
  <c r="Q24" i="91"/>
  <c r="V24" i="91"/>
  <c r="Z24" i="91"/>
  <c r="AD24" i="91"/>
  <c r="AI24" i="91"/>
  <c r="AM24" i="91"/>
  <c r="AQ24" i="91"/>
  <c r="J26" i="91"/>
  <c r="N26" i="91"/>
  <c r="R26" i="91"/>
  <c r="W26" i="91"/>
  <c r="AA26" i="91"/>
  <c r="AE26" i="91"/>
  <c r="AJ26" i="91"/>
  <c r="AN26" i="91"/>
  <c r="J28" i="91"/>
  <c r="N28" i="91"/>
  <c r="R28" i="91"/>
  <c r="W28" i="91"/>
  <c r="AA28" i="91"/>
  <c r="AE28" i="91"/>
  <c r="AJ28" i="91"/>
  <c r="AN28" i="91"/>
  <c r="J29" i="91"/>
  <c r="N29" i="91"/>
  <c r="R29" i="91"/>
  <c r="W29" i="91"/>
  <c r="AA29" i="91"/>
  <c r="AE29" i="91"/>
  <c r="AJ29" i="91"/>
  <c r="AN29" i="91"/>
  <c r="J30" i="91"/>
  <c r="N30" i="91"/>
  <c r="R30" i="91"/>
  <c r="W30" i="91"/>
  <c r="AA30" i="91"/>
  <c r="AE30" i="91"/>
  <c r="AJ30" i="91"/>
  <c r="AN30" i="91"/>
  <c r="K34" i="91"/>
  <c r="O34" i="91"/>
  <c r="S34" i="91"/>
  <c r="X34" i="91"/>
  <c r="AB34" i="91"/>
  <c r="AF34" i="91"/>
  <c r="AK34" i="91"/>
  <c r="AO34" i="91"/>
  <c r="K35" i="91"/>
  <c r="O35" i="91"/>
  <c r="S35" i="91"/>
  <c r="X35" i="91"/>
  <c r="AB35" i="91"/>
  <c r="AF35" i="91"/>
  <c r="AK35" i="91"/>
  <c r="AO35" i="91"/>
  <c r="K36" i="91"/>
  <c r="O36" i="91"/>
  <c r="S36" i="91"/>
  <c r="X36" i="91"/>
  <c r="AB36" i="91"/>
  <c r="AF36" i="91"/>
  <c r="AK36" i="91"/>
  <c r="AO36" i="91"/>
  <c r="J49" i="91"/>
  <c r="N49" i="91"/>
  <c r="R49" i="91"/>
  <c r="W49" i="91"/>
  <c r="AA49" i="91"/>
  <c r="AE49" i="91"/>
  <c r="AJ49" i="91"/>
  <c r="AN49" i="91"/>
  <c r="K52" i="91"/>
  <c r="O52" i="91"/>
  <c r="S52" i="91"/>
  <c r="X52" i="91"/>
  <c r="AB52" i="91"/>
  <c r="AF52" i="91"/>
  <c r="AK52" i="91"/>
  <c r="AO52" i="91"/>
  <c r="K53" i="91"/>
  <c r="O53" i="91"/>
  <c r="S53" i="91"/>
  <c r="X53" i="91"/>
  <c r="AB53" i="91"/>
  <c r="AF53" i="91"/>
  <c r="AK53" i="91"/>
  <c r="AO53" i="91"/>
  <c r="K54" i="91"/>
  <c r="O54" i="91"/>
  <c r="S54" i="91"/>
  <c r="X54" i="91"/>
  <c r="AB54" i="91"/>
  <c r="AF54" i="91"/>
  <c r="AK54" i="91"/>
  <c r="AO54" i="91"/>
  <c r="K55" i="91"/>
  <c r="O55" i="91"/>
  <c r="S55" i="91"/>
  <c r="X55" i="91"/>
  <c r="AB55" i="91"/>
  <c r="AF55" i="91"/>
  <c r="AK55" i="91"/>
  <c r="AO55" i="91"/>
  <c r="H58" i="91"/>
  <c r="L58" i="91"/>
  <c r="P58" i="91"/>
  <c r="U58" i="91"/>
  <c r="Y58" i="91"/>
  <c r="AC58" i="91"/>
  <c r="AH58" i="91"/>
  <c r="AL58" i="91"/>
  <c r="AP58" i="91"/>
  <c r="H59" i="91"/>
  <c r="L59" i="91"/>
  <c r="P59" i="91"/>
  <c r="U59" i="91"/>
  <c r="Y59" i="91"/>
  <c r="AC59" i="91"/>
  <c r="AH59" i="91"/>
  <c r="AL59" i="91"/>
  <c r="AP59" i="91"/>
  <c r="H60" i="91"/>
  <c r="L60" i="91"/>
  <c r="P60" i="91"/>
  <c r="U60" i="91"/>
  <c r="Y60" i="91"/>
  <c r="AC60" i="91"/>
  <c r="AH60" i="91"/>
  <c r="AL60" i="91"/>
  <c r="AP60" i="91"/>
  <c r="H61" i="91"/>
  <c r="L61" i="91"/>
  <c r="P61" i="91"/>
  <c r="U61" i="91"/>
  <c r="Y61" i="91"/>
  <c r="AC61" i="91"/>
  <c r="AH61" i="91"/>
  <c r="AL61" i="91"/>
  <c r="AP61" i="91"/>
  <c r="I63" i="91"/>
  <c r="M63" i="91"/>
  <c r="Q63" i="91"/>
  <c r="V63" i="91"/>
  <c r="Z63" i="91"/>
  <c r="AD63" i="91"/>
  <c r="AI63" i="91"/>
  <c r="AM63" i="91"/>
  <c r="AQ63" i="91"/>
  <c r="I65" i="91"/>
  <c r="M65" i="91"/>
  <c r="Q65" i="91"/>
  <c r="V65" i="91"/>
  <c r="Z65" i="91"/>
  <c r="AD65" i="91"/>
  <c r="AI65" i="91"/>
  <c r="AM65" i="91"/>
  <c r="AQ65" i="91"/>
  <c r="I66" i="91"/>
  <c r="M66" i="91"/>
  <c r="Q66" i="91"/>
  <c r="V66" i="91"/>
  <c r="Z66" i="91"/>
  <c r="AD66" i="91"/>
  <c r="AI66" i="91"/>
  <c r="AM66" i="91"/>
  <c r="AQ66" i="91"/>
  <c r="I67" i="91"/>
  <c r="M67" i="91"/>
  <c r="Q67" i="91"/>
  <c r="V67" i="91"/>
  <c r="Z67" i="91"/>
  <c r="AD67" i="91"/>
  <c r="AI67" i="91"/>
  <c r="AM67" i="91"/>
  <c r="AQ67" i="91"/>
  <c r="J69" i="91"/>
  <c r="N69" i="91"/>
  <c r="R69" i="91"/>
  <c r="W69" i="91"/>
  <c r="AA69" i="91"/>
  <c r="AE69" i="91"/>
  <c r="AJ69" i="91"/>
  <c r="AN69" i="91"/>
  <c r="J70" i="91"/>
  <c r="N70" i="91"/>
  <c r="R70" i="91"/>
  <c r="W70" i="91"/>
  <c r="AA70" i="91"/>
  <c r="AE70" i="91"/>
  <c r="AJ70" i="91"/>
  <c r="AN70" i="91"/>
  <c r="J71" i="91"/>
  <c r="N71" i="91"/>
  <c r="R71" i="91"/>
  <c r="W71" i="91"/>
  <c r="AA71" i="91"/>
  <c r="AE71" i="91"/>
  <c r="AJ71" i="91"/>
  <c r="AN71" i="91"/>
  <c r="J72" i="91"/>
  <c r="N72" i="91"/>
  <c r="R72" i="91"/>
  <c r="W72" i="91"/>
  <c r="AA72" i="91"/>
  <c r="AE72" i="91"/>
  <c r="AJ72" i="91"/>
  <c r="AN72" i="91"/>
  <c r="J73" i="91"/>
  <c r="N73" i="91"/>
  <c r="R73" i="91"/>
  <c r="W73" i="91"/>
  <c r="AA73" i="91"/>
  <c r="AE73" i="91"/>
  <c r="AJ73" i="91"/>
  <c r="AN73" i="91"/>
  <c r="I76" i="91"/>
  <c r="M76" i="91"/>
  <c r="Q76" i="91"/>
  <c r="V76" i="91"/>
  <c r="Z76" i="91"/>
  <c r="AD76" i="91"/>
  <c r="AI76" i="91"/>
  <c r="AM76" i="91"/>
  <c r="AQ76" i="91"/>
  <c r="I77" i="91"/>
  <c r="O77" i="91"/>
  <c r="X77" i="91"/>
  <c r="AF77" i="91"/>
  <c r="K78" i="91"/>
  <c r="S78" i="91"/>
  <c r="AB78" i="91"/>
  <c r="AK78" i="91"/>
  <c r="O79" i="91"/>
  <c r="X79" i="91"/>
  <c r="AF79" i="91"/>
  <c r="AO79" i="91"/>
  <c r="K80" i="91"/>
  <c r="S80" i="91"/>
  <c r="AB80" i="91"/>
  <c r="AK80" i="91"/>
  <c r="AP88" i="91"/>
  <c r="AL88" i="91"/>
  <c r="AH88" i="91"/>
  <c r="AC88" i="91"/>
  <c r="Y88" i="91"/>
  <c r="U88" i="91"/>
  <c r="P88" i="91"/>
  <c r="L88" i="91"/>
  <c r="H88" i="91"/>
  <c r="AS88" i="91"/>
  <c r="AO88" i="91"/>
  <c r="AK88" i="91"/>
  <c r="AF88" i="91"/>
  <c r="AB88" i="91"/>
  <c r="X88" i="91"/>
  <c r="S88" i="91"/>
  <c r="O88" i="91"/>
  <c r="K88" i="91"/>
  <c r="M88" i="91"/>
  <c r="V88" i="91"/>
  <c r="AD88" i="91"/>
  <c r="AM88" i="91"/>
  <c r="I89" i="91"/>
  <c r="Q89" i="91"/>
  <c r="Z89" i="91"/>
  <c r="AI89" i="91"/>
  <c r="AQ89" i="91"/>
  <c r="AP90" i="91"/>
  <c r="AL90" i="91"/>
  <c r="AH90" i="91"/>
  <c r="AC90" i="91"/>
  <c r="Y90" i="91"/>
  <c r="U90" i="91"/>
  <c r="P90" i="91"/>
  <c r="L90" i="91"/>
  <c r="H90" i="91"/>
  <c r="AS90" i="91"/>
  <c r="AO90" i="91"/>
  <c r="AK90" i="91"/>
  <c r="AF90" i="91"/>
  <c r="AB90" i="91"/>
  <c r="X90" i="91"/>
  <c r="S90" i="91"/>
  <c r="O90" i="91"/>
  <c r="K90" i="91"/>
  <c r="M90" i="91"/>
  <c r="V90" i="91"/>
  <c r="AD90" i="91"/>
  <c r="AM90" i="91"/>
  <c r="I91" i="91"/>
  <c r="Q91" i="91"/>
  <c r="Z91" i="91"/>
  <c r="AI91" i="91"/>
  <c r="AQ91" i="91"/>
  <c r="AP92" i="91"/>
  <c r="AL92" i="91"/>
  <c r="AH92" i="91"/>
  <c r="AC92" i="91"/>
  <c r="Y92" i="91"/>
  <c r="U92" i="91"/>
  <c r="P92" i="91"/>
  <c r="L92" i="91"/>
  <c r="H92" i="91"/>
  <c r="AS92" i="91"/>
  <c r="AO92" i="91"/>
  <c r="AK92" i="91"/>
  <c r="AF92" i="91"/>
  <c r="AB92" i="91"/>
  <c r="X92" i="91"/>
  <c r="S92" i="91"/>
  <c r="O92" i="91"/>
  <c r="K92" i="91"/>
  <c r="M92" i="91"/>
  <c r="V92" i="91"/>
  <c r="AD92" i="91"/>
  <c r="AM92" i="91"/>
  <c r="O94" i="91"/>
  <c r="X94" i="91"/>
  <c r="AF94" i="91"/>
  <c r="AO94" i="91"/>
  <c r="K95" i="91"/>
  <c r="S95" i="91"/>
  <c r="AB95" i="91"/>
  <c r="AK95" i="91"/>
  <c r="J88" i="87"/>
  <c r="N88" i="87"/>
  <c r="R88" i="87"/>
  <c r="W88" i="87"/>
  <c r="AA88" i="87"/>
  <c r="AE88" i="87"/>
  <c r="AJ88" i="87"/>
  <c r="AN88" i="87"/>
  <c r="J89" i="87"/>
  <c r="N89" i="87"/>
  <c r="R89" i="87"/>
  <c r="W89" i="87"/>
  <c r="AA89" i="87"/>
  <c r="AE89" i="87"/>
  <c r="AJ89" i="87"/>
  <c r="AN89" i="87"/>
  <c r="J90" i="87"/>
  <c r="N90" i="87"/>
  <c r="R90" i="87"/>
  <c r="W90" i="87"/>
  <c r="AA90" i="87"/>
  <c r="AE90" i="87"/>
  <c r="AJ90" i="87"/>
  <c r="AN90" i="87"/>
  <c r="J91" i="87"/>
  <c r="N91" i="87"/>
  <c r="R91" i="87"/>
  <c r="W91" i="87"/>
  <c r="AA91" i="87"/>
  <c r="AE91" i="87"/>
  <c r="AJ91" i="87"/>
  <c r="AN91" i="87"/>
  <c r="J92" i="87"/>
  <c r="N92" i="87"/>
  <c r="R92" i="87"/>
  <c r="W92" i="87"/>
  <c r="AA92" i="87"/>
  <c r="AE92" i="87"/>
  <c r="AJ92" i="87"/>
  <c r="AN92" i="87"/>
  <c r="J22" i="91"/>
  <c r="N22" i="91"/>
  <c r="R22" i="91"/>
  <c r="W22" i="91"/>
  <c r="AA22" i="91"/>
  <c r="AE22" i="91"/>
  <c r="AJ22" i="91"/>
  <c r="AN22" i="91"/>
  <c r="J23" i="91"/>
  <c r="N23" i="91"/>
  <c r="R23" i="91"/>
  <c r="W23" i="91"/>
  <c r="AA23" i="91"/>
  <c r="AE23" i="91"/>
  <c r="AJ23" i="91"/>
  <c r="AN23" i="91"/>
  <c r="J24" i="91"/>
  <c r="N24" i="91"/>
  <c r="R24" i="91"/>
  <c r="W24" i="91"/>
  <c r="AA24" i="91"/>
  <c r="AE24" i="91"/>
  <c r="AJ24" i="91"/>
  <c r="AN24" i="91"/>
  <c r="I58" i="91"/>
  <c r="M58" i="91"/>
  <c r="Q58" i="91"/>
  <c r="V58" i="91"/>
  <c r="Z58" i="91"/>
  <c r="AD58" i="91"/>
  <c r="AI58" i="91"/>
  <c r="AM58" i="91"/>
  <c r="AQ58" i="91"/>
  <c r="I59" i="91"/>
  <c r="M59" i="91"/>
  <c r="Q59" i="91"/>
  <c r="V59" i="91"/>
  <c r="Z59" i="91"/>
  <c r="AD59" i="91"/>
  <c r="AI59" i="91"/>
  <c r="AM59" i="91"/>
  <c r="AQ59" i="91"/>
  <c r="I60" i="91"/>
  <c r="M60" i="91"/>
  <c r="Q60" i="91"/>
  <c r="V60" i="91"/>
  <c r="Z60" i="91"/>
  <c r="AD60" i="91"/>
  <c r="AI60" i="91"/>
  <c r="AM60" i="91"/>
  <c r="AQ60" i="91"/>
  <c r="I61" i="91"/>
  <c r="M61" i="91"/>
  <c r="Q61" i="91"/>
  <c r="V61" i="91"/>
  <c r="Z61" i="91"/>
  <c r="AD61" i="91"/>
  <c r="AI61" i="91"/>
  <c r="AM61" i="91"/>
  <c r="AQ61" i="91"/>
  <c r="J63" i="91"/>
  <c r="N63" i="91"/>
  <c r="R63" i="91"/>
  <c r="W63" i="91"/>
  <c r="AA63" i="91"/>
  <c r="AE63" i="91"/>
  <c r="AJ63" i="91"/>
  <c r="AN63" i="91"/>
  <c r="J65" i="91"/>
  <c r="N65" i="91"/>
  <c r="R65" i="91"/>
  <c r="W65" i="91"/>
  <c r="AA65" i="91"/>
  <c r="AE65" i="91"/>
  <c r="AJ65" i="91"/>
  <c r="AN65" i="91"/>
  <c r="J66" i="91"/>
  <c r="N66" i="91"/>
  <c r="R66" i="91"/>
  <c r="W66" i="91"/>
  <c r="AA66" i="91"/>
  <c r="AE66" i="91"/>
  <c r="AJ66" i="91"/>
  <c r="AN66" i="91"/>
  <c r="J67" i="91"/>
  <c r="N67" i="91"/>
  <c r="R67" i="91"/>
  <c r="W67" i="91"/>
  <c r="AA67" i="91"/>
  <c r="AE67" i="91"/>
  <c r="AJ67" i="91"/>
  <c r="AN67" i="91"/>
  <c r="J76" i="91"/>
  <c r="N76" i="91"/>
  <c r="R76" i="91"/>
  <c r="W76" i="91"/>
  <c r="AA76" i="91"/>
  <c r="AE76" i="91"/>
  <c r="AJ76" i="91"/>
  <c r="AN76" i="91"/>
  <c r="AQ77" i="91"/>
  <c r="AM77" i="91"/>
  <c r="AI77" i="91"/>
  <c r="AD77" i="91"/>
  <c r="Z77" i="91"/>
  <c r="V77" i="91"/>
  <c r="Q77" i="91"/>
  <c r="M77" i="91"/>
  <c r="AP77" i="91"/>
  <c r="AL77" i="91"/>
  <c r="AH77" i="91"/>
  <c r="AC77" i="91"/>
  <c r="Y77" i="91"/>
  <c r="U77" i="91"/>
  <c r="P77" i="91"/>
  <c r="L77" i="91"/>
  <c r="J77" i="91"/>
  <c r="R77" i="91"/>
  <c r="AA77" i="91"/>
  <c r="AJ77" i="91"/>
  <c r="AR77" i="91"/>
  <c r="AQ78" i="91"/>
  <c r="AM78" i="91"/>
  <c r="AI78" i="91"/>
  <c r="AD78" i="91"/>
  <c r="Z78" i="91"/>
  <c r="V78" i="91"/>
  <c r="Q78" i="91"/>
  <c r="M78" i="91"/>
  <c r="I78" i="91"/>
  <c r="AP78" i="91"/>
  <c r="AL78" i="91"/>
  <c r="AH78" i="91"/>
  <c r="AC78" i="91"/>
  <c r="Y78" i="91"/>
  <c r="U78" i="91"/>
  <c r="P78" i="91"/>
  <c r="L78" i="91"/>
  <c r="H78" i="91"/>
  <c r="N78" i="91"/>
  <c r="W78" i="91"/>
  <c r="AE78" i="91"/>
  <c r="AN78" i="91"/>
  <c r="AQ80" i="91"/>
  <c r="AM80" i="91"/>
  <c r="AI80" i="91"/>
  <c r="AD80" i="91"/>
  <c r="Z80" i="91"/>
  <c r="V80" i="91"/>
  <c r="Q80" i="91"/>
  <c r="M80" i="91"/>
  <c r="I80" i="91"/>
  <c r="AP80" i="91"/>
  <c r="AL80" i="91"/>
  <c r="AH80" i="91"/>
  <c r="AC80" i="91"/>
  <c r="Y80" i="91"/>
  <c r="U80" i="91"/>
  <c r="P80" i="91"/>
  <c r="L80" i="91"/>
  <c r="H80" i="91"/>
  <c r="N80" i="91"/>
  <c r="W80" i="91"/>
  <c r="AE80" i="91"/>
  <c r="AN80" i="91"/>
  <c r="J89" i="91"/>
  <c r="R89" i="91"/>
  <c r="AA89" i="91"/>
  <c r="AJ89" i="91"/>
  <c r="J91" i="91"/>
  <c r="R91" i="91"/>
  <c r="AA91" i="91"/>
  <c r="AJ91" i="91"/>
  <c r="AQ95" i="91"/>
  <c r="AM95" i="91"/>
  <c r="AI95" i="91"/>
  <c r="AD95" i="91"/>
  <c r="Z95" i="91"/>
  <c r="V95" i="91"/>
  <c r="Q95" i="91"/>
  <c r="M95" i="91"/>
  <c r="I95" i="91"/>
  <c r="AP95" i="91"/>
  <c r="AL95" i="91"/>
  <c r="AH95" i="91"/>
  <c r="AC95" i="91"/>
  <c r="Y95" i="91"/>
  <c r="U95" i="91"/>
  <c r="P95" i="91"/>
  <c r="L95" i="91"/>
  <c r="H95" i="91"/>
  <c r="N95" i="91"/>
  <c r="W95" i="91"/>
  <c r="AE95" i="91"/>
  <c r="AN95" i="91"/>
  <c r="J58" i="91"/>
  <c r="N58" i="91"/>
  <c r="R58" i="91"/>
  <c r="W58" i="91"/>
  <c r="AA58" i="91"/>
  <c r="AE58" i="91"/>
  <c r="AJ58" i="91"/>
  <c r="AN58" i="91"/>
  <c r="J59" i="91"/>
  <c r="N59" i="91"/>
  <c r="R59" i="91"/>
  <c r="W59" i="91"/>
  <c r="AA59" i="91"/>
  <c r="AE59" i="91"/>
  <c r="AJ59" i="91"/>
  <c r="AN59" i="91"/>
  <c r="J60" i="91"/>
  <c r="N60" i="91"/>
  <c r="R60" i="91"/>
  <c r="W60" i="91"/>
  <c r="AA60" i="91"/>
  <c r="AE60" i="91"/>
  <c r="AJ60" i="91"/>
  <c r="AN60" i="91"/>
  <c r="J61" i="91"/>
  <c r="N61" i="91"/>
  <c r="R61" i="91"/>
  <c r="W61" i="91"/>
  <c r="AA61" i="91"/>
  <c r="AE61" i="91"/>
  <c r="AJ61" i="91"/>
  <c r="AN61" i="91"/>
  <c r="AP89" i="91"/>
  <c r="AL89" i="91"/>
  <c r="AH89" i="91"/>
  <c r="AC89" i="91"/>
  <c r="Y89" i="91"/>
  <c r="U89" i="91"/>
  <c r="P89" i="91"/>
  <c r="L89" i="91"/>
  <c r="H89" i="91"/>
  <c r="AS89" i="91"/>
  <c r="AO89" i="91"/>
  <c r="AK89" i="91"/>
  <c r="AF89" i="91"/>
  <c r="AB89" i="91"/>
  <c r="X89" i="91"/>
  <c r="S89" i="91"/>
  <c r="O89" i="91"/>
  <c r="K89" i="91"/>
  <c r="M89" i="91"/>
  <c r="V89" i="91"/>
  <c r="AD89" i="91"/>
  <c r="AM89" i="91"/>
  <c r="AP91" i="91"/>
  <c r="AL91" i="91"/>
  <c r="AH91" i="91"/>
  <c r="AC91" i="91"/>
  <c r="Y91" i="91"/>
  <c r="U91" i="91"/>
  <c r="P91" i="91"/>
  <c r="L91" i="91"/>
  <c r="H91" i="91"/>
  <c r="AS91" i="91"/>
  <c r="AO91" i="91"/>
  <c r="AK91" i="91"/>
  <c r="AF91" i="91"/>
  <c r="AB91" i="91"/>
  <c r="X91" i="91"/>
  <c r="S91" i="91"/>
  <c r="O91" i="91"/>
  <c r="K91" i="91"/>
  <c r="M91" i="91"/>
  <c r="V91" i="91"/>
  <c r="AD91" i="91"/>
  <c r="AM91" i="91"/>
  <c r="J82" i="91"/>
  <c r="N82" i="91"/>
  <c r="R82" i="91"/>
  <c r="W82" i="91"/>
  <c r="AA82" i="91"/>
  <c r="AE82" i="91"/>
  <c r="AJ82" i="91"/>
  <c r="AN82" i="91"/>
  <c r="AR82" i="91"/>
  <c r="J83" i="91"/>
  <c r="N83" i="91"/>
  <c r="R83" i="91"/>
  <c r="W83" i="91"/>
  <c r="AA83" i="91"/>
  <c r="AE83" i="91"/>
  <c r="AJ83" i="91"/>
  <c r="AN83" i="91"/>
  <c r="AR83" i="91"/>
  <c r="J84" i="91"/>
  <c r="N84" i="91"/>
  <c r="R84" i="91"/>
  <c r="W84" i="91"/>
  <c r="AA84" i="91"/>
  <c r="AE84" i="91"/>
  <c r="AJ84" i="91"/>
  <c r="AN84" i="91"/>
  <c r="AR84" i="91"/>
  <c r="J85" i="91"/>
  <c r="N85" i="91"/>
  <c r="R85" i="91"/>
  <c r="W85" i="91"/>
  <c r="AA85" i="91"/>
  <c r="AE85" i="91"/>
  <c r="AJ85" i="91"/>
  <c r="AN85" i="91"/>
  <c r="AR85" i="91"/>
  <c r="J86" i="91"/>
  <c r="N86" i="91"/>
  <c r="R86" i="91"/>
  <c r="W86" i="91"/>
  <c r="AA86" i="91"/>
  <c r="AE86" i="91"/>
  <c r="AJ86" i="91"/>
  <c r="AN86" i="91"/>
  <c r="AR86" i="91"/>
  <c r="H97" i="91"/>
  <c r="L97" i="91"/>
  <c r="P97" i="91"/>
  <c r="U97" i="91"/>
  <c r="Y97" i="91"/>
  <c r="AC97" i="91"/>
  <c r="AH97" i="91"/>
  <c r="AL97" i="91"/>
  <c r="AP97" i="91"/>
  <c r="AU97" i="91" s="1"/>
  <c r="H98" i="91"/>
  <c r="L98" i="91"/>
  <c r="P98" i="91"/>
  <c r="U98" i="91"/>
  <c r="Y98" i="91"/>
  <c r="AC98" i="91"/>
  <c r="AH98" i="91"/>
  <c r="AL98" i="91"/>
  <c r="AP98" i="91"/>
  <c r="AI100" i="91"/>
  <c r="AM100" i="91"/>
  <c r="AQ100" i="91"/>
  <c r="AD101" i="91"/>
  <c r="AI101" i="91"/>
  <c r="AM101" i="91"/>
  <c r="AQ101" i="91"/>
  <c r="AD102" i="91"/>
  <c r="AI102" i="91"/>
  <c r="AM102" i="91"/>
  <c r="AQ102" i="91"/>
  <c r="V103" i="91"/>
  <c r="Z103" i="91"/>
  <c r="AD103" i="91"/>
  <c r="AI103" i="91"/>
  <c r="AM103" i="91"/>
  <c r="AQ103" i="91"/>
  <c r="I104" i="91"/>
  <c r="M104" i="91"/>
  <c r="Q104" i="91"/>
  <c r="V104" i="91"/>
  <c r="Z104" i="91"/>
  <c r="AD104" i="91"/>
  <c r="AI104" i="91"/>
  <c r="AM104" i="91"/>
  <c r="AQ104" i="91"/>
  <c r="J22" i="92"/>
  <c r="N22" i="92"/>
  <c r="R22" i="92"/>
  <c r="W22" i="92"/>
  <c r="AA22" i="92"/>
  <c r="AE22" i="92"/>
  <c r="AJ22" i="92"/>
  <c r="AN22" i="92"/>
  <c r="AR22" i="92"/>
  <c r="J23" i="92"/>
  <c r="N23" i="92"/>
  <c r="R23" i="92"/>
  <c r="W23" i="92"/>
  <c r="AA23" i="92"/>
  <c r="AE23" i="92"/>
  <c r="AJ23" i="92"/>
  <c r="AN23" i="92"/>
  <c r="AR23" i="92"/>
  <c r="J24" i="92"/>
  <c r="N24" i="92"/>
  <c r="R24" i="92"/>
  <c r="W24" i="92"/>
  <c r="AA24" i="92"/>
  <c r="AE24" i="92"/>
  <c r="AJ24" i="92"/>
  <c r="AN24" i="92"/>
  <c r="AR24" i="92"/>
  <c r="K26" i="92"/>
  <c r="O26" i="92"/>
  <c r="S26" i="92"/>
  <c r="X26" i="92"/>
  <c r="AB26" i="92"/>
  <c r="AF26" i="92"/>
  <c r="AK26" i="92"/>
  <c r="AO26" i="92"/>
  <c r="AS26" i="92"/>
  <c r="K28" i="92"/>
  <c r="O28" i="92"/>
  <c r="S28" i="92"/>
  <c r="X28" i="92"/>
  <c r="AB28" i="92"/>
  <c r="AF28" i="92"/>
  <c r="AK28" i="92"/>
  <c r="AO28" i="92"/>
  <c r="AS28" i="92"/>
  <c r="K29" i="92"/>
  <c r="O29" i="92"/>
  <c r="S29" i="92"/>
  <c r="X29" i="92"/>
  <c r="AB29" i="92"/>
  <c r="AF29" i="92"/>
  <c r="AK29" i="92"/>
  <c r="AO29" i="92"/>
  <c r="AS29" i="92"/>
  <c r="K30" i="92"/>
  <c r="O30" i="92"/>
  <c r="S30" i="92"/>
  <c r="X30" i="92"/>
  <c r="AB30" i="92"/>
  <c r="AF30" i="92"/>
  <c r="AK30" i="92"/>
  <c r="AO30" i="92"/>
  <c r="AS30" i="92"/>
  <c r="H34" i="92"/>
  <c r="L34" i="92"/>
  <c r="P34" i="92"/>
  <c r="U34" i="92"/>
  <c r="Y34" i="92"/>
  <c r="AC34" i="92"/>
  <c r="AH34" i="92"/>
  <c r="AL34" i="92"/>
  <c r="AP34" i="92"/>
  <c r="H35" i="92"/>
  <c r="L35" i="92"/>
  <c r="P35" i="92"/>
  <c r="U35" i="92"/>
  <c r="Y35" i="92"/>
  <c r="AC35" i="92"/>
  <c r="AH35" i="92"/>
  <c r="AL35" i="92"/>
  <c r="AP35" i="92"/>
  <c r="H36" i="92"/>
  <c r="L36" i="92"/>
  <c r="P36" i="92"/>
  <c r="U36" i="92"/>
  <c r="Y36" i="92"/>
  <c r="AC36" i="92"/>
  <c r="AH36" i="92"/>
  <c r="AL36" i="92"/>
  <c r="AP36" i="92"/>
  <c r="I41" i="92"/>
  <c r="M41" i="92"/>
  <c r="Q41" i="92"/>
  <c r="V41" i="92"/>
  <c r="Z41" i="92"/>
  <c r="AD41" i="92"/>
  <c r="AI41" i="92"/>
  <c r="AM41" i="92"/>
  <c r="AQ41" i="92"/>
  <c r="I42" i="92"/>
  <c r="M42" i="92"/>
  <c r="Q42" i="92"/>
  <c r="V42" i="92"/>
  <c r="Z42" i="92"/>
  <c r="AD42" i="92"/>
  <c r="AI42" i="92"/>
  <c r="AM42" i="92"/>
  <c r="AQ42" i="92"/>
  <c r="K49" i="92"/>
  <c r="O49" i="92"/>
  <c r="S49" i="92"/>
  <c r="X49" i="92"/>
  <c r="AB49" i="92"/>
  <c r="AF49" i="92"/>
  <c r="AK49" i="92"/>
  <c r="AO49" i="92"/>
  <c r="AS49" i="92"/>
  <c r="H52" i="92"/>
  <c r="L52" i="92"/>
  <c r="P52" i="92"/>
  <c r="U52" i="92"/>
  <c r="Y52" i="92"/>
  <c r="AC52" i="92"/>
  <c r="AH52" i="92"/>
  <c r="AL52" i="92"/>
  <c r="AP52" i="92"/>
  <c r="H53" i="92"/>
  <c r="L53" i="92"/>
  <c r="P53" i="92"/>
  <c r="U53" i="92"/>
  <c r="Y53" i="92"/>
  <c r="AC53" i="92"/>
  <c r="AH53" i="92"/>
  <c r="AL53" i="92"/>
  <c r="AP53" i="92"/>
  <c r="H54" i="92"/>
  <c r="L54" i="92"/>
  <c r="P54" i="92"/>
  <c r="U54" i="92"/>
  <c r="Y54" i="92"/>
  <c r="AC54" i="92"/>
  <c r="AH54" i="92"/>
  <c r="AL54" i="92"/>
  <c r="AP54" i="92"/>
  <c r="H55" i="92"/>
  <c r="L55" i="92"/>
  <c r="P55" i="92"/>
  <c r="U55" i="92"/>
  <c r="Y55" i="92"/>
  <c r="AC55" i="92"/>
  <c r="AH55" i="92"/>
  <c r="AL55" i="92"/>
  <c r="AP55" i="92"/>
  <c r="AI59" i="92"/>
  <c r="O61" i="92"/>
  <c r="X61" i="92"/>
  <c r="AF61" i="92"/>
  <c r="AO61" i="92"/>
  <c r="G68" i="92"/>
  <c r="O69" i="92"/>
  <c r="X69" i="92"/>
  <c r="AF69" i="92"/>
  <c r="AO69" i="92"/>
  <c r="K70" i="92"/>
  <c r="S70" i="92"/>
  <c r="AB70" i="92"/>
  <c r="AK70" i="92"/>
  <c r="O71" i="92"/>
  <c r="X71" i="92"/>
  <c r="AF71" i="92"/>
  <c r="AO71" i="92"/>
  <c r="K72" i="92"/>
  <c r="S72" i="92"/>
  <c r="AB72" i="92"/>
  <c r="AK72" i="92"/>
  <c r="O73" i="92"/>
  <c r="X73" i="92"/>
  <c r="AF73" i="92"/>
  <c r="AO73" i="92"/>
  <c r="K76" i="92"/>
  <c r="S76" i="92"/>
  <c r="AB76" i="92"/>
  <c r="AK76" i="92"/>
  <c r="O77" i="92"/>
  <c r="X77" i="92"/>
  <c r="AF77" i="92"/>
  <c r="AO77" i="92"/>
  <c r="N78" i="92"/>
  <c r="J79" i="92"/>
  <c r="AA79" i="92"/>
  <c r="AR79" i="92"/>
  <c r="K82" i="91"/>
  <c r="O82" i="91"/>
  <c r="S82" i="91"/>
  <c r="X82" i="91"/>
  <c r="AB82" i="91"/>
  <c r="AF82" i="91"/>
  <c r="AK82" i="91"/>
  <c r="AO82" i="91"/>
  <c r="K83" i="91"/>
  <c r="O83" i="91"/>
  <c r="S83" i="91"/>
  <c r="X83" i="91"/>
  <c r="AB83" i="91"/>
  <c r="AF83" i="91"/>
  <c r="AK83" i="91"/>
  <c r="AO83" i="91"/>
  <c r="K84" i="91"/>
  <c r="O84" i="91"/>
  <c r="S84" i="91"/>
  <c r="X84" i="91"/>
  <c r="AB84" i="91"/>
  <c r="AF84" i="91"/>
  <c r="AK84" i="91"/>
  <c r="AO84" i="91"/>
  <c r="K85" i="91"/>
  <c r="O85" i="91"/>
  <c r="S85" i="91"/>
  <c r="X85" i="91"/>
  <c r="AB85" i="91"/>
  <c r="AF85" i="91"/>
  <c r="AK85" i="91"/>
  <c r="AO85" i="91"/>
  <c r="K86" i="91"/>
  <c r="O86" i="91"/>
  <c r="S86" i="91"/>
  <c r="X86" i="91"/>
  <c r="AB86" i="91"/>
  <c r="AF86" i="91"/>
  <c r="AK86" i="91"/>
  <c r="AO86" i="91"/>
  <c r="I97" i="91"/>
  <c r="M97" i="91"/>
  <c r="Q97" i="91"/>
  <c r="V97" i="91"/>
  <c r="Z97" i="91"/>
  <c r="AD97" i="91"/>
  <c r="AI97" i="91"/>
  <c r="AM97" i="91"/>
  <c r="AQ97" i="91"/>
  <c r="I98" i="91"/>
  <c r="T98" i="91" s="1"/>
  <c r="M98" i="91"/>
  <c r="Q98" i="91"/>
  <c r="V98" i="91"/>
  <c r="Z98" i="91"/>
  <c r="AD98" i="91"/>
  <c r="AI98" i="91"/>
  <c r="AM98" i="91"/>
  <c r="AQ98" i="91"/>
  <c r="AU98" i="91" s="1"/>
  <c r="AV98" i="91" s="1"/>
  <c r="J100" i="91"/>
  <c r="N100" i="91"/>
  <c r="R100" i="91"/>
  <c r="W100" i="91"/>
  <c r="AA100" i="91"/>
  <c r="AE100" i="91"/>
  <c r="AJ100" i="91"/>
  <c r="AN100" i="91"/>
  <c r="J101" i="91"/>
  <c r="N101" i="91"/>
  <c r="R101" i="91"/>
  <c r="W101" i="91"/>
  <c r="AA101" i="91"/>
  <c r="AE101" i="91"/>
  <c r="AJ101" i="91"/>
  <c r="AN101" i="91"/>
  <c r="J102" i="91"/>
  <c r="N102" i="91"/>
  <c r="R102" i="91"/>
  <c r="W102" i="91"/>
  <c r="AA102" i="91"/>
  <c r="AE102" i="91"/>
  <c r="AJ102" i="91"/>
  <c r="AN102" i="91"/>
  <c r="J103" i="91"/>
  <c r="N103" i="91"/>
  <c r="R103" i="91"/>
  <c r="W103" i="91"/>
  <c r="AA103" i="91"/>
  <c r="AE103" i="91"/>
  <c r="AJ103" i="91"/>
  <c r="AN103" i="91"/>
  <c r="J104" i="91"/>
  <c r="N104" i="91"/>
  <c r="R104" i="91"/>
  <c r="W104" i="91"/>
  <c r="AA104" i="91"/>
  <c r="AE104" i="91"/>
  <c r="AJ104" i="91"/>
  <c r="AN104" i="91"/>
  <c r="K22" i="92"/>
  <c r="O22" i="92"/>
  <c r="S22" i="92"/>
  <c r="X22" i="92"/>
  <c r="AB22" i="92"/>
  <c r="AF22" i="92"/>
  <c r="AK22" i="92"/>
  <c r="AO22" i="92"/>
  <c r="K23" i="92"/>
  <c r="O23" i="92"/>
  <c r="S23" i="92"/>
  <c r="X23" i="92"/>
  <c r="AB23" i="92"/>
  <c r="AF23" i="92"/>
  <c r="AK23" i="92"/>
  <c r="AO23" i="92"/>
  <c r="K24" i="92"/>
  <c r="O24" i="92"/>
  <c r="S24" i="92"/>
  <c r="X24" i="92"/>
  <c r="AB24" i="92"/>
  <c r="AF24" i="92"/>
  <c r="AK24" i="92"/>
  <c r="AO24" i="92"/>
  <c r="H26" i="92"/>
  <c r="L26" i="92"/>
  <c r="P26" i="92"/>
  <c r="U26" i="92"/>
  <c r="Y26" i="92"/>
  <c r="AC26" i="92"/>
  <c r="AH26" i="92"/>
  <c r="AL26" i="92"/>
  <c r="AP26" i="92"/>
  <c r="H28" i="92"/>
  <c r="L28" i="92"/>
  <c r="P28" i="92"/>
  <c r="U28" i="92"/>
  <c r="Y28" i="92"/>
  <c r="AC28" i="92"/>
  <c r="AH28" i="92"/>
  <c r="AL28" i="92"/>
  <c r="AP28" i="92"/>
  <c r="H29" i="92"/>
  <c r="L29" i="92"/>
  <c r="P29" i="92"/>
  <c r="U29" i="92"/>
  <c r="Y29" i="92"/>
  <c r="AC29" i="92"/>
  <c r="AH29" i="92"/>
  <c r="AL29" i="92"/>
  <c r="AP29" i="92"/>
  <c r="H30" i="92"/>
  <c r="L30" i="92"/>
  <c r="P30" i="92"/>
  <c r="U30" i="92"/>
  <c r="Y30" i="92"/>
  <c r="AC30" i="92"/>
  <c r="AH30" i="92"/>
  <c r="AL30" i="92"/>
  <c r="AP30" i="92"/>
  <c r="I34" i="92"/>
  <c r="M34" i="92"/>
  <c r="Q34" i="92"/>
  <c r="V34" i="92"/>
  <c r="Z34" i="92"/>
  <c r="AD34" i="92"/>
  <c r="AI34" i="92"/>
  <c r="AM34" i="92"/>
  <c r="AQ34" i="92"/>
  <c r="I35" i="92"/>
  <c r="M35" i="92"/>
  <c r="Q35" i="92"/>
  <c r="V35" i="92"/>
  <c r="Z35" i="92"/>
  <c r="AD35" i="92"/>
  <c r="AI35" i="92"/>
  <c r="AM35" i="92"/>
  <c r="AQ35" i="92"/>
  <c r="I36" i="92"/>
  <c r="M36" i="92"/>
  <c r="Q36" i="92"/>
  <c r="V36" i="92"/>
  <c r="Z36" i="92"/>
  <c r="AD36" i="92"/>
  <c r="AI36" i="92"/>
  <c r="AM36" i="92"/>
  <c r="AQ36" i="92"/>
  <c r="J41" i="92"/>
  <c r="N41" i="92"/>
  <c r="R41" i="92"/>
  <c r="W41" i="92"/>
  <c r="AA41" i="92"/>
  <c r="AE41" i="92"/>
  <c r="AJ41" i="92"/>
  <c r="AN41" i="92"/>
  <c r="J42" i="92"/>
  <c r="N42" i="92"/>
  <c r="R42" i="92"/>
  <c r="W42" i="92"/>
  <c r="AA42" i="92"/>
  <c r="AE42" i="92"/>
  <c r="AJ42" i="92"/>
  <c r="AN42" i="92"/>
  <c r="H49" i="92"/>
  <c r="L49" i="92"/>
  <c r="P49" i="92"/>
  <c r="U49" i="92"/>
  <c r="Y49" i="92"/>
  <c r="AC49" i="92"/>
  <c r="AH49" i="92"/>
  <c r="AL49" i="92"/>
  <c r="AP49" i="92"/>
  <c r="I52" i="92"/>
  <c r="M52" i="92"/>
  <c r="Q52" i="92"/>
  <c r="V52" i="92"/>
  <c r="Z52" i="92"/>
  <c r="AD52" i="92"/>
  <c r="AI52" i="92"/>
  <c r="AM52" i="92"/>
  <c r="AQ52" i="92"/>
  <c r="I53" i="92"/>
  <c r="M53" i="92"/>
  <c r="Q53" i="92"/>
  <c r="V53" i="92"/>
  <c r="Z53" i="92"/>
  <c r="AD53" i="92"/>
  <c r="AI53" i="92"/>
  <c r="AM53" i="92"/>
  <c r="AQ53" i="92"/>
  <c r="I54" i="92"/>
  <c r="M54" i="92"/>
  <c r="Q54" i="92"/>
  <c r="V54" i="92"/>
  <c r="Z54" i="92"/>
  <c r="AD54" i="92"/>
  <c r="AI54" i="92"/>
  <c r="AM54" i="92"/>
  <c r="AQ54" i="92"/>
  <c r="I55" i="92"/>
  <c r="M55" i="92"/>
  <c r="Q55" i="92"/>
  <c r="V55" i="92"/>
  <c r="Z55" i="92"/>
  <c r="AD55" i="92"/>
  <c r="AI55" i="92"/>
  <c r="AM55" i="92"/>
  <c r="AQ55" i="92"/>
  <c r="F56" i="92"/>
  <c r="J58" i="92"/>
  <c r="N58" i="92"/>
  <c r="R58" i="92"/>
  <c r="W58" i="92"/>
  <c r="AA58" i="92"/>
  <c r="AE58" i="92"/>
  <c r="AJ58" i="92"/>
  <c r="AN58" i="92"/>
  <c r="AQ59" i="92"/>
  <c r="AM59" i="92"/>
  <c r="AP59" i="92"/>
  <c r="AL59" i="92"/>
  <c r="J59" i="92"/>
  <c r="N59" i="92"/>
  <c r="R59" i="92"/>
  <c r="W59" i="92"/>
  <c r="AA59" i="92"/>
  <c r="AE59" i="92"/>
  <c r="AJ59" i="92"/>
  <c r="AR59" i="92"/>
  <c r="AQ60" i="92"/>
  <c r="AM60" i="92"/>
  <c r="AI60" i="92"/>
  <c r="AD60" i="92"/>
  <c r="Z60" i="92"/>
  <c r="V60" i="92"/>
  <c r="Q60" i="92"/>
  <c r="M60" i="92"/>
  <c r="I60" i="92"/>
  <c r="AP60" i="92"/>
  <c r="AL60" i="92"/>
  <c r="AH60" i="92"/>
  <c r="AC60" i="92"/>
  <c r="Y60" i="92"/>
  <c r="U60" i="92"/>
  <c r="P60" i="92"/>
  <c r="L60" i="92"/>
  <c r="H60" i="92"/>
  <c r="N60" i="92"/>
  <c r="W60" i="92"/>
  <c r="AE60" i="92"/>
  <c r="AN60" i="92"/>
  <c r="J61" i="92"/>
  <c r="R61" i="92"/>
  <c r="AA61" i="92"/>
  <c r="AJ61" i="92"/>
  <c r="AR61" i="92"/>
  <c r="J69" i="92"/>
  <c r="T69" i="92" s="1"/>
  <c r="R69" i="92"/>
  <c r="AA69" i="92"/>
  <c r="AJ69" i="92"/>
  <c r="AR69" i="92"/>
  <c r="AQ70" i="92"/>
  <c r="AM70" i="92"/>
  <c r="AI70" i="92"/>
  <c r="AD70" i="92"/>
  <c r="Z70" i="92"/>
  <c r="V70" i="92"/>
  <c r="Q70" i="92"/>
  <c r="M70" i="92"/>
  <c r="I70" i="92"/>
  <c r="AP70" i="92"/>
  <c r="AL70" i="92"/>
  <c r="AH70" i="92"/>
  <c r="AC70" i="92"/>
  <c r="Y70" i="92"/>
  <c r="U70" i="92"/>
  <c r="P70" i="92"/>
  <c r="L70" i="92"/>
  <c r="H70" i="92"/>
  <c r="N70" i="92"/>
  <c r="W70" i="92"/>
  <c r="AE70" i="92"/>
  <c r="AN70" i="92"/>
  <c r="J71" i="92"/>
  <c r="R71" i="92"/>
  <c r="AA71" i="92"/>
  <c r="AJ71" i="92"/>
  <c r="AR71" i="92"/>
  <c r="AQ72" i="92"/>
  <c r="AM72" i="92"/>
  <c r="AI72" i="92"/>
  <c r="AD72" i="92"/>
  <c r="Z72" i="92"/>
  <c r="V72" i="92"/>
  <c r="Q72" i="92"/>
  <c r="M72" i="92"/>
  <c r="I72" i="92"/>
  <c r="AP72" i="92"/>
  <c r="AL72" i="92"/>
  <c r="AH72" i="92"/>
  <c r="AC72" i="92"/>
  <c r="Y72" i="92"/>
  <c r="U72" i="92"/>
  <c r="P72" i="92"/>
  <c r="L72" i="92"/>
  <c r="H72" i="92"/>
  <c r="N72" i="92"/>
  <c r="W72" i="92"/>
  <c r="AE72" i="92"/>
  <c r="AN72" i="92"/>
  <c r="J73" i="92"/>
  <c r="R73" i="92"/>
  <c r="AA73" i="92"/>
  <c r="AJ73" i="92"/>
  <c r="AR73" i="92"/>
  <c r="AQ76" i="92"/>
  <c r="AM76" i="92"/>
  <c r="AI76" i="92"/>
  <c r="AD76" i="92"/>
  <c r="Z76" i="92"/>
  <c r="V76" i="92"/>
  <c r="Q76" i="92"/>
  <c r="M76" i="92"/>
  <c r="I76" i="92"/>
  <c r="AP76" i="92"/>
  <c r="AL76" i="92"/>
  <c r="AH76" i="92"/>
  <c r="AC76" i="92"/>
  <c r="Y76" i="92"/>
  <c r="U76" i="92"/>
  <c r="P76" i="92"/>
  <c r="L76" i="92"/>
  <c r="H76" i="92"/>
  <c r="N76" i="92"/>
  <c r="W76" i="92"/>
  <c r="AE76" i="92"/>
  <c r="AN76" i="92"/>
  <c r="J77" i="92"/>
  <c r="R77" i="92"/>
  <c r="AA77" i="92"/>
  <c r="AJ77" i="92"/>
  <c r="AR77" i="92"/>
  <c r="AS78" i="92"/>
  <c r="AO78" i="92"/>
  <c r="AK78" i="92"/>
  <c r="AF78" i="92"/>
  <c r="AB78" i="92"/>
  <c r="X78" i="92"/>
  <c r="S78" i="92"/>
  <c r="O78" i="92"/>
  <c r="K78" i="92"/>
  <c r="AQ78" i="92"/>
  <c r="AM78" i="92"/>
  <c r="AI78" i="92"/>
  <c r="AD78" i="92"/>
  <c r="Z78" i="92"/>
  <c r="V78" i="92"/>
  <c r="Q78" i="92"/>
  <c r="M78" i="92"/>
  <c r="I78" i="92"/>
  <c r="AP78" i="92"/>
  <c r="AL78" i="92"/>
  <c r="AH78" i="92"/>
  <c r="AC78" i="92"/>
  <c r="Y78" i="92"/>
  <c r="U78" i="92"/>
  <c r="P78" i="92"/>
  <c r="L78" i="92"/>
  <c r="H78" i="92"/>
  <c r="R78" i="92"/>
  <c r="AJ78" i="92"/>
  <c r="N79" i="92"/>
  <c r="J97" i="91"/>
  <c r="N97" i="91"/>
  <c r="R97" i="91"/>
  <c r="W97" i="91"/>
  <c r="AA97" i="91"/>
  <c r="AE97" i="91"/>
  <c r="AJ97" i="91"/>
  <c r="AN97" i="91"/>
  <c r="AT97" i="91" s="1"/>
  <c r="AR97" i="91"/>
  <c r="J98" i="91"/>
  <c r="N98" i="91"/>
  <c r="R98" i="91"/>
  <c r="W98" i="91"/>
  <c r="AA98" i="91"/>
  <c r="AE98" i="91"/>
  <c r="AJ98" i="91"/>
  <c r="AN98" i="91"/>
  <c r="AR98" i="91"/>
  <c r="I26" i="92"/>
  <c r="M26" i="92"/>
  <c r="Q26" i="92"/>
  <c r="V26" i="92"/>
  <c r="Z26" i="92"/>
  <c r="AD26" i="92"/>
  <c r="AI26" i="92"/>
  <c r="AM26" i="92"/>
  <c r="AQ26" i="92"/>
  <c r="I28" i="92"/>
  <c r="M28" i="92"/>
  <c r="Q28" i="92"/>
  <c r="V28" i="92"/>
  <c r="Z28" i="92"/>
  <c r="AD28" i="92"/>
  <c r="AI28" i="92"/>
  <c r="AM28" i="92"/>
  <c r="AQ28" i="92"/>
  <c r="I29" i="92"/>
  <c r="M29" i="92"/>
  <c r="Q29" i="92"/>
  <c r="V29" i="92"/>
  <c r="Z29" i="92"/>
  <c r="AD29" i="92"/>
  <c r="AI29" i="92"/>
  <c r="AM29" i="92"/>
  <c r="AQ29" i="92"/>
  <c r="I30" i="92"/>
  <c r="M30" i="92"/>
  <c r="Q30" i="92"/>
  <c r="V30" i="92"/>
  <c r="Z30" i="92"/>
  <c r="AD30" i="92"/>
  <c r="AI30" i="92"/>
  <c r="AM30" i="92"/>
  <c r="AQ30" i="92"/>
  <c r="J34" i="92"/>
  <c r="N34" i="92"/>
  <c r="R34" i="92"/>
  <c r="W34" i="92"/>
  <c r="AA34" i="92"/>
  <c r="AE34" i="92"/>
  <c r="AJ34" i="92"/>
  <c r="AN34" i="92"/>
  <c r="J35" i="92"/>
  <c r="N35" i="92"/>
  <c r="R35" i="92"/>
  <c r="W35" i="92"/>
  <c r="AA35" i="92"/>
  <c r="AE35" i="92"/>
  <c r="AJ35" i="92"/>
  <c r="AN35" i="92"/>
  <c r="J36" i="92"/>
  <c r="N36" i="92"/>
  <c r="R36" i="92"/>
  <c r="W36" i="92"/>
  <c r="AA36" i="92"/>
  <c r="AE36" i="92"/>
  <c r="AJ36" i="92"/>
  <c r="AN36" i="92"/>
  <c r="I49" i="92"/>
  <c r="M49" i="92"/>
  <c r="Q49" i="92"/>
  <c r="V49" i="92"/>
  <c r="Z49" i="92"/>
  <c r="AD49" i="92"/>
  <c r="AI49" i="92"/>
  <c r="AM49" i="92"/>
  <c r="AQ49" i="92"/>
  <c r="J52" i="92"/>
  <c r="N52" i="92"/>
  <c r="R52" i="92"/>
  <c r="W52" i="92"/>
  <c r="AA52" i="92"/>
  <c r="AE52" i="92"/>
  <c r="AJ52" i="92"/>
  <c r="AN52" i="92"/>
  <c r="J53" i="92"/>
  <c r="N53" i="92"/>
  <c r="R53" i="92"/>
  <c r="W53" i="92"/>
  <c r="AA53" i="92"/>
  <c r="AE53" i="92"/>
  <c r="AJ53" i="92"/>
  <c r="AN53" i="92"/>
  <c r="J54" i="92"/>
  <c r="N54" i="92"/>
  <c r="R54" i="92"/>
  <c r="W54" i="92"/>
  <c r="AA54" i="92"/>
  <c r="AE54" i="92"/>
  <c r="AJ54" i="92"/>
  <c r="AN54" i="92"/>
  <c r="J55" i="92"/>
  <c r="N55" i="92"/>
  <c r="R55" i="92"/>
  <c r="W55" i="92"/>
  <c r="AA55" i="92"/>
  <c r="AE55" i="92"/>
  <c r="AJ55" i="92"/>
  <c r="AN55" i="92"/>
  <c r="K61" i="92"/>
  <c r="S61" i="92"/>
  <c r="AB61" i="92"/>
  <c r="AK61" i="92"/>
  <c r="K69" i="92"/>
  <c r="S69" i="92"/>
  <c r="AB69" i="92"/>
  <c r="AK69" i="92"/>
  <c r="K71" i="92"/>
  <c r="S71" i="92"/>
  <c r="AB71" i="92"/>
  <c r="AK71" i="92"/>
  <c r="K73" i="92"/>
  <c r="S73" i="92"/>
  <c r="AB73" i="92"/>
  <c r="AK73" i="92"/>
  <c r="K77" i="92"/>
  <c r="S77" i="92"/>
  <c r="AB77" i="92"/>
  <c r="AK77" i="92"/>
  <c r="AS79" i="92"/>
  <c r="AO79" i="92"/>
  <c r="AK79" i="92"/>
  <c r="AF79" i="92"/>
  <c r="AB79" i="92"/>
  <c r="X79" i="92"/>
  <c r="S79" i="92"/>
  <c r="O79" i="92"/>
  <c r="K79" i="92"/>
  <c r="AQ79" i="92"/>
  <c r="AM79" i="92"/>
  <c r="AI79" i="92"/>
  <c r="AD79" i="92"/>
  <c r="Z79" i="92"/>
  <c r="V79" i="92"/>
  <c r="Q79" i="92"/>
  <c r="M79" i="92"/>
  <c r="I79" i="92"/>
  <c r="AP79" i="92"/>
  <c r="AL79" i="92"/>
  <c r="AH79" i="92"/>
  <c r="AC79" i="92"/>
  <c r="Y79" i="92"/>
  <c r="U79" i="92"/>
  <c r="P79" i="92"/>
  <c r="L79" i="92"/>
  <c r="H79" i="92"/>
  <c r="R79" i="92"/>
  <c r="AJ79" i="92"/>
  <c r="K97" i="91"/>
  <c r="O97" i="91"/>
  <c r="S97" i="91"/>
  <c r="X97" i="91"/>
  <c r="AB97" i="91"/>
  <c r="AF97" i="91"/>
  <c r="AK97" i="91"/>
  <c r="AO97" i="91"/>
  <c r="K98" i="91"/>
  <c r="O98" i="91"/>
  <c r="S98" i="91"/>
  <c r="X98" i="91"/>
  <c r="AB98" i="91"/>
  <c r="AF98" i="91"/>
  <c r="AK98" i="91"/>
  <c r="AO98" i="91"/>
  <c r="J26" i="92"/>
  <c r="N26" i="92"/>
  <c r="R26" i="92"/>
  <c r="W26" i="92"/>
  <c r="AA26" i="92"/>
  <c r="AE26" i="92"/>
  <c r="AJ26" i="92"/>
  <c r="AN26" i="92"/>
  <c r="J28" i="92"/>
  <c r="N28" i="92"/>
  <c r="R28" i="92"/>
  <c r="W28" i="92"/>
  <c r="AA28" i="92"/>
  <c r="AE28" i="92"/>
  <c r="AJ28" i="92"/>
  <c r="AN28" i="92"/>
  <c r="J29" i="92"/>
  <c r="N29" i="92"/>
  <c r="R29" i="92"/>
  <c r="W29" i="92"/>
  <c r="AA29" i="92"/>
  <c r="AE29" i="92"/>
  <c r="AJ29" i="92"/>
  <c r="AN29" i="92"/>
  <c r="J30" i="92"/>
  <c r="N30" i="92"/>
  <c r="R30" i="92"/>
  <c r="W30" i="92"/>
  <c r="AA30" i="92"/>
  <c r="AE30" i="92"/>
  <c r="AJ30" i="92"/>
  <c r="AN30" i="92"/>
  <c r="J49" i="92"/>
  <c r="N49" i="92"/>
  <c r="R49" i="92"/>
  <c r="W49" i="92"/>
  <c r="AA49" i="92"/>
  <c r="AE49" i="92"/>
  <c r="AJ49" i="92"/>
  <c r="AN49" i="92"/>
  <c r="AQ61" i="92"/>
  <c r="AM61" i="92"/>
  <c r="AI61" i="92"/>
  <c r="AD61" i="92"/>
  <c r="Z61" i="92"/>
  <c r="V61" i="92"/>
  <c r="Q61" i="92"/>
  <c r="M61" i="92"/>
  <c r="I61" i="92"/>
  <c r="AP61" i="92"/>
  <c r="AL61" i="92"/>
  <c r="AH61" i="92"/>
  <c r="AC61" i="92"/>
  <c r="Y61" i="92"/>
  <c r="U61" i="92"/>
  <c r="P61" i="92"/>
  <c r="L61" i="92"/>
  <c r="H61" i="92"/>
  <c r="N61" i="92"/>
  <c r="W61" i="92"/>
  <c r="AE61" i="92"/>
  <c r="AN61" i="92"/>
  <c r="AQ69" i="92"/>
  <c r="AM69" i="92"/>
  <c r="AI69" i="92"/>
  <c r="AD69" i="92"/>
  <c r="Z69" i="92"/>
  <c r="V69" i="92"/>
  <c r="Q69" i="92"/>
  <c r="M69" i="92"/>
  <c r="I69" i="92"/>
  <c r="AP69" i="92"/>
  <c r="AL69" i="92"/>
  <c r="AH69" i="92"/>
  <c r="AC69" i="92"/>
  <c r="Y69" i="92"/>
  <c r="U69" i="92"/>
  <c r="P69" i="92"/>
  <c r="L69" i="92"/>
  <c r="H69" i="92"/>
  <c r="F68" i="92"/>
  <c r="N69" i="92"/>
  <c r="W69" i="92"/>
  <c r="AE69" i="92"/>
  <c r="AN69" i="92"/>
  <c r="AQ71" i="92"/>
  <c r="AM71" i="92"/>
  <c r="AI71" i="92"/>
  <c r="AD71" i="92"/>
  <c r="Z71" i="92"/>
  <c r="V71" i="92"/>
  <c r="Q71" i="92"/>
  <c r="M71" i="92"/>
  <c r="I71" i="92"/>
  <c r="AP71" i="92"/>
  <c r="AL71" i="92"/>
  <c r="AH71" i="92"/>
  <c r="AT71" i="92" s="1"/>
  <c r="AC71" i="92"/>
  <c r="Y71" i="92"/>
  <c r="U71" i="92"/>
  <c r="P71" i="92"/>
  <c r="L71" i="92"/>
  <c r="H71" i="92"/>
  <c r="N71" i="92"/>
  <c r="W71" i="92"/>
  <c r="AE71" i="92"/>
  <c r="AN71" i="92"/>
  <c r="AQ73" i="92"/>
  <c r="AM73" i="92"/>
  <c r="AI73" i="92"/>
  <c r="AD73" i="92"/>
  <c r="Z73" i="92"/>
  <c r="V73" i="92"/>
  <c r="AG73" i="92" s="1"/>
  <c r="Q73" i="92"/>
  <c r="M73" i="92"/>
  <c r="I73" i="92"/>
  <c r="AP73" i="92"/>
  <c r="AL73" i="92"/>
  <c r="AH73" i="92"/>
  <c r="AC73" i="92"/>
  <c r="Y73" i="92"/>
  <c r="U73" i="92"/>
  <c r="P73" i="92"/>
  <c r="L73" i="92"/>
  <c r="H73" i="92"/>
  <c r="T73" i="92" s="1"/>
  <c r="N73" i="92"/>
  <c r="W73" i="92"/>
  <c r="AE73" i="92"/>
  <c r="AN73" i="92"/>
  <c r="AQ77" i="92"/>
  <c r="AM77" i="92"/>
  <c r="AI77" i="92"/>
  <c r="AT77" i="92" s="1"/>
  <c r="AD77" i="92"/>
  <c r="Z77" i="92"/>
  <c r="V77" i="92"/>
  <c r="Q77" i="92"/>
  <c r="M77" i="92"/>
  <c r="I77" i="92"/>
  <c r="AP77" i="92"/>
  <c r="AL77" i="92"/>
  <c r="AU77" i="92" s="1"/>
  <c r="AV77" i="92" s="1"/>
  <c r="AH77" i="92"/>
  <c r="AC77" i="92"/>
  <c r="Y77" i="92"/>
  <c r="U77" i="92"/>
  <c r="AG77" i="92" s="1"/>
  <c r="P77" i="92"/>
  <c r="L77" i="92"/>
  <c r="H77" i="92"/>
  <c r="N77" i="92"/>
  <c r="W77" i="92"/>
  <c r="AE77" i="92"/>
  <c r="AN77" i="92"/>
  <c r="AS80" i="92"/>
  <c r="AO80" i="92"/>
  <c r="AK80" i="92"/>
  <c r="AF80" i="92"/>
  <c r="AB80" i="92"/>
  <c r="AG80" i="92" s="1"/>
  <c r="X80" i="92"/>
  <c r="S80" i="92"/>
  <c r="O80" i="92"/>
  <c r="K80" i="92"/>
  <c r="AR80" i="92"/>
  <c r="AN80" i="92"/>
  <c r="AJ80" i="92"/>
  <c r="AE80" i="92"/>
  <c r="AA80" i="92"/>
  <c r="W80" i="92"/>
  <c r="R80" i="92"/>
  <c r="N80" i="92"/>
  <c r="AQ80" i="92"/>
  <c r="AM80" i="92"/>
  <c r="AI80" i="92"/>
  <c r="AD80" i="92"/>
  <c r="Z80" i="92"/>
  <c r="V80" i="92"/>
  <c r="Q80" i="92"/>
  <c r="M80" i="92"/>
  <c r="I80" i="92"/>
  <c r="AP80" i="92"/>
  <c r="AL80" i="92"/>
  <c r="AH80" i="92"/>
  <c r="AT80" i="92" s="1"/>
  <c r="AC80" i="92"/>
  <c r="Y80" i="92"/>
  <c r="U80" i="92"/>
  <c r="P80" i="92"/>
  <c r="L80" i="92"/>
  <c r="H80" i="92"/>
  <c r="I63" i="92"/>
  <c r="M63" i="92"/>
  <c r="Q63" i="92"/>
  <c r="V63" i="92"/>
  <c r="Z63" i="92"/>
  <c r="AD63" i="92"/>
  <c r="AI63" i="92"/>
  <c r="AM63" i="92"/>
  <c r="AQ63" i="92"/>
  <c r="I65" i="92"/>
  <c r="M65" i="92"/>
  <c r="Q65" i="92"/>
  <c r="V65" i="92"/>
  <c r="Z65" i="92"/>
  <c r="AD65" i="92"/>
  <c r="AI65" i="92"/>
  <c r="AM65" i="92"/>
  <c r="AQ65" i="92"/>
  <c r="I66" i="92"/>
  <c r="M66" i="92"/>
  <c r="Q66" i="92"/>
  <c r="V66" i="92"/>
  <c r="Z66" i="92"/>
  <c r="AD66" i="92"/>
  <c r="AI66" i="92"/>
  <c r="AM66" i="92"/>
  <c r="AQ66" i="92"/>
  <c r="I67" i="92"/>
  <c r="M67" i="92"/>
  <c r="Q67" i="92"/>
  <c r="V67" i="92"/>
  <c r="Z67" i="92"/>
  <c r="AD67" i="92"/>
  <c r="AI67" i="92"/>
  <c r="AM67" i="92"/>
  <c r="AQ67" i="92"/>
  <c r="J82" i="92"/>
  <c r="N82" i="92"/>
  <c r="R82" i="92"/>
  <c r="W82" i="92"/>
  <c r="AA82" i="92"/>
  <c r="AE82" i="92"/>
  <c r="AJ82" i="92"/>
  <c r="AN82" i="92"/>
  <c r="AR82" i="92"/>
  <c r="J83" i="92"/>
  <c r="N83" i="92"/>
  <c r="R83" i="92"/>
  <c r="W83" i="92"/>
  <c r="AA83" i="92"/>
  <c r="AE83" i="92"/>
  <c r="AJ83" i="92"/>
  <c r="AN83" i="92"/>
  <c r="AR83" i="92"/>
  <c r="J84" i="92"/>
  <c r="N84" i="92"/>
  <c r="R84" i="92"/>
  <c r="W84" i="92"/>
  <c r="AA84" i="92"/>
  <c r="AE84" i="92"/>
  <c r="AJ84" i="92"/>
  <c r="AN84" i="92"/>
  <c r="AR84" i="92"/>
  <c r="J85" i="92"/>
  <c r="N85" i="92"/>
  <c r="R85" i="92"/>
  <c r="W85" i="92"/>
  <c r="AA85" i="92"/>
  <c r="AE85" i="92"/>
  <c r="AJ85" i="92"/>
  <c r="AN85" i="92"/>
  <c r="AR85" i="92"/>
  <c r="J86" i="92"/>
  <c r="N86" i="92"/>
  <c r="R86" i="92"/>
  <c r="W86" i="92"/>
  <c r="AA86" i="92"/>
  <c r="AE86" i="92"/>
  <c r="AJ86" i="92"/>
  <c r="AN86" i="92"/>
  <c r="AR86" i="92"/>
  <c r="H88" i="92"/>
  <c r="L88" i="92"/>
  <c r="P88" i="92"/>
  <c r="U88" i="92"/>
  <c r="Y88" i="92"/>
  <c r="AC88" i="92"/>
  <c r="AH88" i="92"/>
  <c r="AL88" i="92"/>
  <c r="AP88" i="92"/>
  <c r="H89" i="92"/>
  <c r="L89" i="92"/>
  <c r="P89" i="92"/>
  <c r="U89" i="92"/>
  <c r="U87" i="92" s="1"/>
  <c r="Y89" i="92"/>
  <c r="AC89" i="92"/>
  <c r="AH89" i="92"/>
  <c r="AL89" i="92"/>
  <c r="AL87" i="92" s="1"/>
  <c r="AP89" i="92"/>
  <c r="H90" i="92"/>
  <c r="L90" i="92"/>
  <c r="P90" i="92"/>
  <c r="U90" i="92"/>
  <c r="Y90" i="92"/>
  <c r="AC90" i="92"/>
  <c r="AH90" i="92"/>
  <c r="AL90" i="92"/>
  <c r="AP90" i="92"/>
  <c r="H91" i="92"/>
  <c r="L91" i="92"/>
  <c r="P91" i="92"/>
  <c r="U91" i="92"/>
  <c r="Y91" i="92"/>
  <c r="AC91" i="92"/>
  <c r="AC87" i="92" s="1"/>
  <c r="AH91" i="92"/>
  <c r="AL91" i="92"/>
  <c r="AP91" i="92"/>
  <c r="H92" i="92"/>
  <c r="L92" i="92"/>
  <c r="P92" i="92"/>
  <c r="U92" i="92"/>
  <c r="Y92" i="92"/>
  <c r="AC92" i="92"/>
  <c r="AH92" i="92"/>
  <c r="AL92" i="92"/>
  <c r="AP92" i="92"/>
  <c r="I94" i="92"/>
  <c r="M94" i="92"/>
  <c r="Q94" i="92"/>
  <c r="V94" i="92"/>
  <c r="V93" i="92" s="1"/>
  <c r="Z94" i="92"/>
  <c r="AD94" i="92"/>
  <c r="AI94" i="92"/>
  <c r="AM94" i="92"/>
  <c r="AQ94" i="92"/>
  <c r="I95" i="92"/>
  <c r="M95" i="92"/>
  <c r="Q95" i="92"/>
  <c r="Q93" i="92" s="1"/>
  <c r="V95" i="92"/>
  <c r="Z95" i="92"/>
  <c r="AD95" i="92"/>
  <c r="AI95" i="92"/>
  <c r="AM95" i="92"/>
  <c r="AQ95" i="92"/>
  <c r="I96" i="92"/>
  <c r="M96" i="92"/>
  <c r="M93" i="92" s="1"/>
  <c r="Q96" i="92"/>
  <c r="V96" i="92"/>
  <c r="Z96" i="92"/>
  <c r="AD96" i="92"/>
  <c r="AD93" i="92" s="1"/>
  <c r="AI96" i="92"/>
  <c r="AM96" i="92"/>
  <c r="AQ96" i="92"/>
  <c r="I97" i="92"/>
  <c r="M97" i="92"/>
  <c r="Q97" i="92"/>
  <c r="V97" i="92"/>
  <c r="Z97" i="92"/>
  <c r="AD97" i="92"/>
  <c r="AI97" i="92"/>
  <c r="AM97" i="92"/>
  <c r="AQ97" i="92"/>
  <c r="I98" i="92"/>
  <c r="M98" i="92"/>
  <c r="Q98" i="92"/>
  <c r="V98" i="92"/>
  <c r="Z98" i="92"/>
  <c r="AD98" i="92"/>
  <c r="AI98" i="92"/>
  <c r="AM98" i="92"/>
  <c r="AQ98" i="92"/>
  <c r="J100" i="92"/>
  <c r="N100" i="92"/>
  <c r="R100" i="92"/>
  <c r="R99" i="92" s="1"/>
  <c r="W100" i="92"/>
  <c r="AA100" i="92"/>
  <c r="AE100" i="92"/>
  <c r="AJ100" i="92"/>
  <c r="AN100" i="92"/>
  <c r="AR100" i="92"/>
  <c r="J101" i="92"/>
  <c r="N101" i="92"/>
  <c r="R101" i="92"/>
  <c r="W101" i="92"/>
  <c r="AA101" i="92"/>
  <c r="AE101" i="92"/>
  <c r="AJ101" i="92"/>
  <c r="AN101" i="92"/>
  <c r="AR101" i="92"/>
  <c r="J102" i="92"/>
  <c r="J99" i="92" s="1"/>
  <c r="N102" i="92"/>
  <c r="R102" i="92"/>
  <c r="W102" i="92"/>
  <c r="AA102" i="92"/>
  <c r="AE102" i="92"/>
  <c r="AJ102" i="92"/>
  <c r="AN102" i="92"/>
  <c r="AR102" i="92"/>
  <c r="AQ103" i="92"/>
  <c r="AM103" i="92"/>
  <c r="AI103" i="92"/>
  <c r="AD103" i="92"/>
  <c r="Z103" i="92"/>
  <c r="V103" i="92"/>
  <c r="Q103" i="92"/>
  <c r="M103" i="92"/>
  <c r="AS103" i="92"/>
  <c r="AO103" i="92"/>
  <c r="AK103" i="92"/>
  <c r="AF103" i="92"/>
  <c r="AB103" i="92"/>
  <c r="X103" i="92"/>
  <c r="AR103" i="92"/>
  <c r="AN103" i="92"/>
  <c r="AJ103" i="92"/>
  <c r="AE103" i="92"/>
  <c r="AA103" i="92"/>
  <c r="W103" i="92"/>
  <c r="R103" i="92"/>
  <c r="N103" i="92"/>
  <c r="J103" i="92"/>
  <c r="P103" i="92"/>
  <c r="AC103" i="92"/>
  <c r="J63" i="92"/>
  <c r="N63" i="92"/>
  <c r="R63" i="92"/>
  <c r="W63" i="92"/>
  <c r="AA63" i="92"/>
  <c r="AE63" i="92"/>
  <c r="AJ63" i="92"/>
  <c r="AN63" i="92"/>
  <c r="J65" i="92"/>
  <c r="N65" i="92"/>
  <c r="R65" i="92"/>
  <c r="W65" i="92"/>
  <c r="AA65" i="92"/>
  <c r="AE65" i="92"/>
  <c r="AJ65" i="92"/>
  <c r="AN65" i="92"/>
  <c r="J66" i="92"/>
  <c r="N66" i="92"/>
  <c r="R66" i="92"/>
  <c r="W66" i="92"/>
  <c r="AA66" i="92"/>
  <c r="AE66" i="92"/>
  <c r="AJ66" i="92"/>
  <c r="AN66" i="92"/>
  <c r="J67" i="92"/>
  <c r="N67" i="92"/>
  <c r="R67" i="92"/>
  <c r="W67" i="92"/>
  <c r="AA67" i="92"/>
  <c r="AE67" i="92"/>
  <c r="AJ67" i="92"/>
  <c r="AN67" i="92"/>
  <c r="K82" i="92"/>
  <c r="O82" i="92"/>
  <c r="S82" i="92"/>
  <c r="X82" i="92"/>
  <c r="AB82" i="92"/>
  <c r="AF82" i="92"/>
  <c r="AK82" i="92"/>
  <c r="AO82" i="92"/>
  <c r="K83" i="92"/>
  <c r="O83" i="92"/>
  <c r="S83" i="92"/>
  <c r="X83" i="92"/>
  <c r="AB83" i="92"/>
  <c r="AF83" i="92"/>
  <c r="AK83" i="92"/>
  <c r="AO83" i="92"/>
  <c r="K84" i="92"/>
  <c r="O84" i="92"/>
  <c r="S84" i="92"/>
  <c r="X84" i="92"/>
  <c r="AB84" i="92"/>
  <c r="AF84" i="92"/>
  <c r="AK84" i="92"/>
  <c r="AO84" i="92"/>
  <c r="K85" i="92"/>
  <c r="O85" i="92"/>
  <c r="S85" i="92"/>
  <c r="X85" i="92"/>
  <c r="AB85" i="92"/>
  <c r="AF85" i="92"/>
  <c r="AK85" i="92"/>
  <c r="AO85" i="92"/>
  <c r="K86" i="92"/>
  <c r="O86" i="92"/>
  <c r="S86" i="92"/>
  <c r="X86" i="92"/>
  <c r="AB86" i="92"/>
  <c r="AF86" i="92"/>
  <c r="AK86" i="92"/>
  <c r="AO86" i="92"/>
  <c r="I88" i="92"/>
  <c r="M88" i="92"/>
  <c r="Q88" i="92"/>
  <c r="V88" i="92"/>
  <c r="Z88" i="92"/>
  <c r="AD88" i="92"/>
  <c r="AI88" i="92"/>
  <c r="AM88" i="92"/>
  <c r="AQ88" i="92"/>
  <c r="I89" i="92"/>
  <c r="M89" i="92"/>
  <c r="M87" i="92" s="1"/>
  <c r="Q89" i="92"/>
  <c r="V89" i="92"/>
  <c r="Z89" i="92"/>
  <c r="AD89" i="92"/>
  <c r="AD87" i="92" s="1"/>
  <c r="AI89" i="92"/>
  <c r="AM89" i="92"/>
  <c r="AQ89" i="92"/>
  <c r="I90" i="92"/>
  <c r="I87" i="92" s="1"/>
  <c r="M90" i="92"/>
  <c r="Q90" i="92"/>
  <c r="V90" i="92"/>
  <c r="Z90" i="92"/>
  <c r="Z87" i="92" s="1"/>
  <c r="AD90" i="92"/>
  <c r="AI90" i="92"/>
  <c r="AM90" i="92"/>
  <c r="AQ90" i="92"/>
  <c r="AQ87" i="92" s="1"/>
  <c r="I91" i="92"/>
  <c r="M91" i="92"/>
  <c r="Q91" i="92"/>
  <c r="V91" i="92"/>
  <c r="Z91" i="92"/>
  <c r="AD91" i="92"/>
  <c r="AI91" i="92"/>
  <c r="AM91" i="92"/>
  <c r="AQ91" i="92"/>
  <c r="I92" i="92"/>
  <c r="M92" i="92"/>
  <c r="Q92" i="92"/>
  <c r="V92" i="92"/>
  <c r="Z92" i="92"/>
  <c r="AD92" i="92"/>
  <c r="AI92" i="92"/>
  <c r="AM92" i="92"/>
  <c r="AQ92" i="92"/>
  <c r="J94" i="92"/>
  <c r="N94" i="92"/>
  <c r="R94" i="92"/>
  <c r="W94" i="92"/>
  <c r="AA94" i="92"/>
  <c r="AE94" i="92"/>
  <c r="AJ94" i="92"/>
  <c r="AN94" i="92"/>
  <c r="J95" i="92"/>
  <c r="N95" i="92"/>
  <c r="R95" i="92"/>
  <c r="W95" i="92"/>
  <c r="AA95" i="92"/>
  <c r="AE95" i="92"/>
  <c r="AJ95" i="92"/>
  <c r="AN95" i="92"/>
  <c r="J96" i="92"/>
  <c r="N96" i="92"/>
  <c r="R96" i="92"/>
  <c r="W96" i="92"/>
  <c r="AA96" i="92"/>
  <c r="AE96" i="92"/>
  <c r="AJ96" i="92"/>
  <c r="AN96" i="92"/>
  <c r="J97" i="92"/>
  <c r="N97" i="92"/>
  <c r="R97" i="92"/>
  <c r="W97" i="92"/>
  <c r="AA97" i="92"/>
  <c r="AE97" i="92"/>
  <c r="AJ97" i="92"/>
  <c r="AN97" i="92"/>
  <c r="J98" i="92"/>
  <c r="N98" i="92"/>
  <c r="R98" i="92"/>
  <c r="W98" i="92"/>
  <c r="AA98" i="92"/>
  <c r="AE98" i="92"/>
  <c r="AJ98" i="92"/>
  <c r="AN98" i="92"/>
  <c r="K100" i="92"/>
  <c r="O100" i="92"/>
  <c r="S100" i="92"/>
  <c r="X100" i="92"/>
  <c r="AB100" i="92"/>
  <c r="AF100" i="92"/>
  <c r="AK100" i="92"/>
  <c r="AO100" i="92"/>
  <c r="K101" i="92"/>
  <c r="O101" i="92"/>
  <c r="S101" i="92"/>
  <c r="X101" i="92"/>
  <c r="AB101" i="92"/>
  <c r="AF101" i="92"/>
  <c r="AK101" i="92"/>
  <c r="AO101" i="92"/>
  <c r="K102" i="92"/>
  <c r="O102" i="92"/>
  <c r="S102" i="92"/>
  <c r="X102" i="92"/>
  <c r="AB102" i="92"/>
  <c r="AF102" i="92"/>
  <c r="AK102" i="92"/>
  <c r="AO102" i="92"/>
  <c r="K103" i="92"/>
  <c r="S103" i="92"/>
  <c r="AH103" i="92"/>
  <c r="J88" i="92"/>
  <c r="N88" i="92"/>
  <c r="R88" i="92"/>
  <c r="W88" i="92"/>
  <c r="AA88" i="92"/>
  <c r="AE88" i="92"/>
  <c r="AJ88" i="92"/>
  <c r="AN88" i="92"/>
  <c r="AR88" i="92"/>
  <c r="J89" i="92"/>
  <c r="N89" i="92"/>
  <c r="N87" i="92" s="1"/>
  <c r="R89" i="92"/>
  <c r="W89" i="92"/>
  <c r="AA89" i="92"/>
  <c r="AE89" i="92"/>
  <c r="AJ89" i="92"/>
  <c r="AN89" i="92"/>
  <c r="AR89" i="92"/>
  <c r="J90" i="92"/>
  <c r="J87" i="92" s="1"/>
  <c r="N90" i="92"/>
  <c r="R90" i="92"/>
  <c r="W90" i="92"/>
  <c r="AA90" i="92"/>
  <c r="AE90" i="92"/>
  <c r="AJ90" i="92"/>
  <c r="AN90" i="92"/>
  <c r="AR90" i="92"/>
  <c r="AU90" i="92" s="1"/>
  <c r="AV90" i="92" s="1"/>
  <c r="J91" i="92"/>
  <c r="N91" i="92"/>
  <c r="R91" i="92"/>
  <c r="W91" i="92"/>
  <c r="AA91" i="92"/>
  <c r="AE91" i="92"/>
  <c r="AJ91" i="92"/>
  <c r="AN91" i="92"/>
  <c r="AR91" i="92"/>
  <c r="J92" i="92"/>
  <c r="N92" i="92"/>
  <c r="R92" i="92"/>
  <c r="W92" i="92"/>
  <c r="AA92" i="92"/>
  <c r="AE92" i="92"/>
  <c r="AJ92" i="92"/>
  <c r="AN92" i="92"/>
  <c r="AR92" i="92"/>
  <c r="K88" i="92"/>
  <c r="O88" i="92"/>
  <c r="S88" i="92"/>
  <c r="X88" i="92"/>
  <c r="AB88" i="92"/>
  <c r="AF88" i="92"/>
  <c r="AK88" i="92"/>
  <c r="AO88" i="92"/>
  <c r="K89" i="92"/>
  <c r="O89" i="92"/>
  <c r="S89" i="92"/>
  <c r="X89" i="92"/>
  <c r="AB89" i="92"/>
  <c r="AF89" i="92"/>
  <c r="AK89" i="92"/>
  <c r="AO89" i="92"/>
  <c r="K90" i="92"/>
  <c r="O90" i="92"/>
  <c r="S90" i="92"/>
  <c r="X90" i="92"/>
  <c r="AB90" i="92"/>
  <c r="AF90" i="92"/>
  <c r="AK90" i="92"/>
  <c r="AO90" i="92"/>
  <c r="K91" i="92"/>
  <c r="O91" i="92"/>
  <c r="S91" i="92"/>
  <c r="X91" i="92"/>
  <c r="AB91" i="92"/>
  <c r="AF91" i="92"/>
  <c r="AK91" i="92"/>
  <c r="AO91" i="92"/>
  <c r="K92" i="92"/>
  <c r="O92" i="92"/>
  <c r="S92" i="92"/>
  <c r="X92" i="92"/>
  <c r="AB92" i="92"/>
  <c r="AF92" i="92"/>
  <c r="AK92" i="92"/>
  <c r="AO92" i="92"/>
  <c r="J104" i="92"/>
  <c r="N104" i="92"/>
  <c r="R104" i="92"/>
  <c r="W104" i="92"/>
  <c r="AA104" i="92"/>
  <c r="AE104" i="92"/>
  <c r="AJ104" i="92"/>
  <c r="AN104" i="92"/>
  <c r="AR104" i="92"/>
  <c r="J22" i="93"/>
  <c r="N22" i="93"/>
  <c r="R22" i="93"/>
  <c r="W22" i="93"/>
  <c r="AA22" i="93"/>
  <c r="AE22" i="93"/>
  <c r="AJ22" i="93"/>
  <c r="AN22" i="93"/>
  <c r="AR22" i="93"/>
  <c r="J23" i="93"/>
  <c r="N23" i="93"/>
  <c r="R23" i="93"/>
  <c r="W23" i="93"/>
  <c r="AA23" i="93"/>
  <c r="AE23" i="93"/>
  <c r="AJ23" i="93"/>
  <c r="AN23" i="93"/>
  <c r="AR23" i="93"/>
  <c r="J24" i="93"/>
  <c r="N24" i="93"/>
  <c r="R24" i="93"/>
  <c r="W24" i="93"/>
  <c r="AA24" i="93"/>
  <c r="AE24" i="93"/>
  <c r="AJ24" i="93"/>
  <c r="AN24" i="93"/>
  <c r="AR24" i="93"/>
  <c r="K26" i="93"/>
  <c r="O26" i="93"/>
  <c r="S26" i="93"/>
  <c r="X26" i="93"/>
  <c r="AB26" i="93"/>
  <c r="AF26" i="93"/>
  <c r="AK26" i="93"/>
  <c r="AO26" i="93"/>
  <c r="AS26" i="93"/>
  <c r="K28" i="93"/>
  <c r="O28" i="93"/>
  <c r="S28" i="93"/>
  <c r="X28" i="93"/>
  <c r="AB28" i="93"/>
  <c r="AF28" i="93"/>
  <c r="AK28" i="93"/>
  <c r="AO28" i="93"/>
  <c r="AS28" i="93"/>
  <c r="K29" i="93"/>
  <c r="O29" i="93"/>
  <c r="S29" i="93"/>
  <c r="X29" i="93"/>
  <c r="AB29" i="93"/>
  <c r="AF29" i="93"/>
  <c r="AK29" i="93"/>
  <c r="AO29" i="93"/>
  <c r="AS29" i="93"/>
  <c r="K30" i="93"/>
  <c r="O30" i="93"/>
  <c r="S30" i="93"/>
  <c r="X30" i="93"/>
  <c r="AB30" i="93"/>
  <c r="AF30" i="93"/>
  <c r="AK30" i="93"/>
  <c r="AO30" i="93"/>
  <c r="AS30" i="93"/>
  <c r="H34" i="93"/>
  <c r="L34" i="93"/>
  <c r="P34" i="93"/>
  <c r="U34" i="93"/>
  <c r="Y34" i="93"/>
  <c r="AC34" i="93"/>
  <c r="AH34" i="93"/>
  <c r="AL34" i="93"/>
  <c r="AP34" i="93"/>
  <c r="H35" i="93"/>
  <c r="L35" i="93"/>
  <c r="P35" i="93"/>
  <c r="U35" i="93"/>
  <c r="Y35" i="93"/>
  <c r="AC35" i="93"/>
  <c r="AH35" i="93"/>
  <c r="AL35" i="93"/>
  <c r="AP35" i="93"/>
  <c r="H36" i="93"/>
  <c r="L36" i="93"/>
  <c r="P36" i="93"/>
  <c r="U36" i="93"/>
  <c r="Y36" i="93"/>
  <c r="AC36" i="93"/>
  <c r="AH36" i="93"/>
  <c r="AL36" i="93"/>
  <c r="AP36" i="93"/>
  <c r="I41" i="93"/>
  <c r="M41" i="93"/>
  <c r="Q41" i="93"/>
  <c r="V41" i="93"/>
  <c r="Z41" i="93"/>
  <c r="AD41" i="93"/>
  <c r="AI41" i="93"/>
  <c r="AM41" i="93"/>
  <c r="AQ41" i="93"/>
  <c r="I42" i="93"/>
  <c r="M42" i="93"/>
  <c r="Q42" i="93"/>
  <c r="V42" i="93"/>
  <c r="Z42" i="93"/>
  <c r="AD42" i="93"/>
  <c r="AI42" i="93"/>
  <c r="AM42" i="93"/>
  <c r="AQ42" i="93"/>
  <c r="K49" i="93"/>
  <c r="O49" i="93"/>
  <c r="S49" i="93"/>
  <c r="X49" i="93"/>
  <c r="AB49" i="93"/>
  <c r="AF49" i="93"/>
  <c r="AK49" i="93"/>
  <c r="AO49" i="93"/>
  <c r="AS49" i="93"/>
  <c r="H52" i="93"/>
  <c r="L52" i="93"/>
  <c r="P52" i="93"/>
  <c r="U52" i="93"/>
  <c r="Y52" i="93"/>
  <c r="AC52" i="93"/>
  <c r="AH52" i="93"/>
  <c r="AL52" i="93"/>
  <c r="AP52" i="93"/>
  <c r="H53" i="93"/>
  <c r="L53" i="93"/>
  <c r="P53" i="93"/>
  <c r="U53" i="93"/>
  <c r="Y53" i="93"/>
  <c r="AC53" i="93"/>
  <c r="AH53" i="93"/>
  <c r="AL53" i="93"/>
  <c r="AP53" i="93"/>
  <c r="H54" i="93"/>
  <c r="L54" i="93"/>
  <c r="P54" i="93"/>
  <c r="U54" i="93"/>
  <c r="Y54" i="93"/>
  <c r="AC54" i="93"/>
  <c r="AH54" i="93"/>
  <c r="AL54" i="93"/>
  <c r="AP54" i="93"/>
  <c r="H55" i="93"/>
  <c r="L55" i="93"/>
  <c r="P55" i="93"/>
  <c r="U55" i="93"/>
  <c r="Y55" i="93"/>
  <c r="AC55" i="93"/>
  <c r="AH55" i="93"/>
  <c r="AL55" i="93"/>
  <c r="AP55" i="93"/>
  <c r="I58" i="93"/>
  <c r="M58" i="93"/>
  <c r="Q58" i="93"/>
  <c r="V58" i="93"/>
  <c r="Z58" i="93"/>
  <c r="AD58" i="93"/>
  <c r="AI58" i="93"/>
  <c r="AM58" i="93"/>
  <c r="AQ58" i="93"/>
  <c r="I59" i="93"/>
  <c r="M59" i="93"/>
  <c r="Q59" i="93"/>
  <c r="V59" i="93"/>
  <c r="Z59" i="93"/>
  <c r="AD59" i="93"/>
  <c r="AI59" i="93"/>
  <c r="AM59" i="93"/>
  <c r="AQ59" i="93"/>
  <c r="I60" i="93"/>
  <c r="M60" i="93"/>
  <c r="Q60" i="93"/>
  <c r="V60" i="93"/>
  <c r="Z60" i="93"/>
  <c r="AD60" i="93"/>
  <c r="AI60" i="93"/>
  <c r="AM60" i="93"/>
  <c r="AQ60" i="93"/>
  <c r="I61" i="93"/>
  <c r="M61" i="93"/>
  <c r="Q61" i="93"/>
  <c r="V61" i="93"/>
  <c r="Z61" i="93"/>
  <c r="AD61" i="93"/>
  <c r="AI61" i="93"/>
  <c r="AM61" i="93"/>
  <c r="AQ61" i="93"/>
  <c r="J63" i="93"/>
  <c r="N63" i="93"/>
  <c r="R63" i="93"/>
  <c r="W63" i="93"/>
  <c r="AA63" i="93"/>
  <c r="AE63" i="93"/>
  <c r="AJ63" i="93"/>
  <c r="AN63" i="93"/>
  <c r="AR63" i="93"/>
  <c r="J65" i="93"/>
  <c r="N65" i="93"/>
  <c r="R65" i="93"/>
  <c r="W65" i="93"/>
  <c r="AA65" i="93"/>
  <c r="AE65" i="93"/>
  <c r="AJ65" i="93"/>
  <c r="AN65" i="93"/>
  <c r="AR65" i="93"/>
  <c r="J66" i="93"/>
  <c r="N66" i="93"/>
  <c r="R66" i="93"/>
  <c r="W66" i="93"/>
  <c r="AA66" i="93"/>
  <c r="AE66" i="93"/>
  <c r="AJ66" i="93"/>
  <c r="AN66" i="93"/>
  <c r="AR66" i="93"/>
  <c r="J67" i="93"/>
  <c r="N67" i="93"/>
  <c r="R67" i="93"/>
  <c r="W67" i="93"/>
  <c r="AA67" i="93"/>
  <c r="AE67" i="93"/>
  <c r="AJ67" i="93"/>
  <c r="AN67" i="93"/>
  <c r="AR67" i="93"/>
  <c r="K69" i="93"/>
  <c r="O69" i="93"/>
  <c r="S69" i="93"/>
  <c r="X69" i="93"/>
  <c r="AB69" i="93"/>
  <c r="AB68" i="93" s="1"/>
  <c r="AF69" i="93"/>
  <c r="AK69" i="93"/>
  <c r="AO69" i="93"/>
  <c r="AS69" i="93"/>
  <c r="K70" i="93"/>
  <c r="O70" i="93"/>
  <c r="S70" i="93"/>
  <c r="X70" i="93"/>
  <c r="AB70" i="93"/>
  <c r="AF70" i="93"/>
  <c r="AK70" i="93"/>
  <c r="AO70" i="93"/>
  <c r="AS70" i="93"/>
  <c r="K71" i="93"/>
  <c r="O71" i="93"/>
  <c r="S71" i="93"/>
  <c r="X71" i="93"/>
  <c r="AB71" i="93"/>
  <c r="AF71" i="93"/>
  <c r="AK71" i="93"/>
  <c r="AO71" i="93"/>
  <c r="AS71" i="93"/>
  <c r="K72" i="93"/>
  <c r="O72" i="93"/>
  <c r="S72" i="93"/>
  <c r="X72" i="93"/>
  <c r="AB72" i="93"/>
  <c r="AF72" i="93"/>
  <c r="AK72" i="93"/>
  <c r="AO72" i="93"/>
  <c r="AS72" i="93"/>
  <c r="K73" i="93"/>
  <c r="O73" i="93"/>
  <c r="S73" i="93"/>
  <c r="X73" i="93"/>
  <c r="AB73" i="93"/>
  <c r="AF73" i="93"/>
  <c r="AK73" i="93"/>
  <c r="AO73" i="93"/>
  <c r="AS73" i="93"/>
  <c r="J76" i="93"/>
  <c r="N76" i="93"/>
  <c r="R76" i="93"/>
  <c r="W76" i="93"/>
  <c r="AA76" i="93"/>
  <c r="AE76" i="93"/>
  <c r="AJ76" i="93"/>
  <c r="AJ75" i="93" s="1"/>
  <c r="AN76" i="93"/>
  <c r="AR76" i="93"/>
  <c r="J77" i="93"/>
  <c r="N77" i="93"/>
  <c r="R77" i="93"/>
  <c r="W77" i="93"/>
  <c r="AA77" i="93"/>
  <c r="AE77" i="93"/>
  <c r="AE75" i="93" s="1"/>
  <c r="AJ77" i="93"/>
  <c r="AN77" i="93"/>
  <c r="AR77" i="93"/>
  <c r="J78" i="93"/>
  <c r="N78" i="93"/>
  <c r="R78" i="93"/>
  <c r="W78" i="93"/>
  <c r="AA78" i="93"/>
  <c r="AE78" i="93"/>
  <c r="AJ78" i="93"/>
  <c r="AN78" i="93"/>
  <c r="AR78" i="93"/>
  <c r="J79" i="93"/>
  <c r="N79" i="93"/>
  <c r="R79" i="93"/>
  <c r="W79" i="93"/>
  <c r="AA79" i="93"/>
  <c r="AE79" i="93"/>
  <c r="AJ79" i="93"/>
  <c r="AN79" i="93"/>
  <c r="AN75" i="93" s="1"/>
  <c r="AR79" i="93"/>
  <c r="AS80" i="93"/>
  <c r="AO80" i="93"/>
  <c r="AK80" i="93"/>
  <c r="AF80" i="93"/>
  <c r="AB80" i="93"/>
  <c r="X80" i="93"/>
  <c r="S80" i="93"/>
  <c r="O80" i="93"/>
  <c r="K80" i="93"/>
  <c r="AP80" i="93"/>
  <c r="AL80" i="93"/>
  <c r="AH80" i="93"/>
  <c r="AC80" i="93"/>
  <c r="Y80" i="93"/>
  <c r="U80" i="93"/>
  <c r="AG80" i="93" s="1"/>
  <c r="P80" i="93"/>
  <c r="L80" i="93"/>
  <c r="J80" i="93"/>
  <c r="R80" i="93"/>
  <c r="AA80" i="93"/>
  <c r="AJ80" i="93"/>
  <c r="AR80" i="93"/>
  <c r="K104" i="92"/>
  <c r="O104" i="92"/>
  <c r="S104" i="92"/>
  <c r="X104" i="92"/>
  <c r="AB104" i="92"/>
  <c r="AF104" i="92"/>
  <c r="AK104" i="92"/>
  <c r="AO104" i="92"/>
  <c r="AS104" i="92"/>
  <c r="I34" i="93"/>
  <c r="M34" i="93"/>
  <c r="Q34" i="93"/>
  <c r="V34" i="93"/>
  <c r="Z34" i="93"/>
  <c r="AD34" i="93"/>
  <c r="AI34" i="93"/>
  <c r="AM34" i="93"/>
  <c r="AQ34" i="93"/>
  <c r="I35" i="93"/>
  <c r="M35" i="93"/>
  <c r="Q35" i="93"/>
  <c r="V35" i="93"/>
  <c r="Z35" i="93"/>
  <c r="AD35" i="93"/>
  <c r="AI35" i="93"/>
  <c r="AM35" i="93"/>
  <c r="AQ35" i="93"/>
  <c r="I36" i="93"/>
  <c r="M36" i="93"/>
  <c r="Q36" i="93"/>
  <c r="V36" i="93"/>
  <c r="Z36" i="93"/>
  <c r="AD36" i="93"/>
  <c r="AI36" i="93"/>
  <c r="AM36" i="93"/>
  <c r="AQ36" i="93"/>
  <c r="J41" i="93"/>
  <c r="N41" i="93"/>
  <c r="R41" i="93"/>
  <c r="W41" i="93"/>
  <c r="AA41" i="93"/>
  <c r="AE41" i="93"/>
  <c r="AJ41" i="93"/>
  <c r="AN41" i="93"/>
  <c r="AR41" i="93"/>
  <c r="J42" i="93"/>
  <c r="N42" i="93"/>
  <c r="R42" i="93"/>
  <c r="W42" i="93"/>
  <c r="AA42" i="93"/>
  <c r="AE42" i="93"/>
  <c r="AJ42" i="93"/>
  <c r="AN42" i="93"/>
  <c r="AR42" i="93"/>
  <c r="I52" i="93"/>
  <c r="M52" i="93"/>
  <c r="Q52" i="93"/>
  <c r="V52" i="93"/>
  <c r="Z52" i="93"/>
  <c r="AD52" i="93"/>
  <c r="AI52" i="93"/>
  <c r="AM52" i="93"/>
  <c r="AT52" i="93" s="1"/>
  <c r="AQ52" i="93"/>
  <c r="I53" i="93"/>
  <c r="M53" i="93"/>
  <c r="Q53" i="93"/>
  <c r="V53" i="93"/>
  <c r="Z53" i="93"/>
  <c r="AD53" i="93"/>
  <c r="AI53" i="93"/>
  <c r="AM53" i="93"/>
  <c r="AQ53" i="93"/>
  <c r="I54" i="93"/>
  <c r="M54" i="93"/>
  <c r="Q54" i="93"/>
  <c r="V54" i="93"/>
  <c r="Z54" i="93"/>
  <c r="AD54" i="93"/>
  <c r="AG54" i="93" s="1"/>
  <c r="AI54" i="93"/>
  <c r="AM54" i="93"/>
  <c r="AQ54" i="93"/>
  <c r="I55" i="93"/>
  <c r="M55" i="93"/>
  <c r="Q55" i="93"/>
  <c r="V55" i="93"/>
  <c r="Z55" i="93"/>
  <c r="AG55" i="93" s="1"/>
  <c r="AD55" i="93"/>
  <c r="AI55" i="93"/>
  <c r="AM55" i="93"/>
  <c r="AQ55" i="93"/>
  <c r="AT55" i="93" s="1"/>
  <c r="J58" i="93"/>
  <c r="N58" i="93"/>
  <c r="R58" i="93"/>
  <c r="W58" i="93"/>
  <c r="AA58" i="93"/>
  <c r="AE58" i="93"/>
  <c r="AJ58" i="93"/>
  <c r="AN58" i="93"/>
  <c r="AR58" i="93"/>
  <c r="J59" i="93"/>
  <c r="N59" i="93"/>
  <c r="R59" i="93"/>
  <c r="W59" i="93"/>
  <c r="AA59" i="93"/>
  <c r="AE59" i="93"/>
  <c r="AJ59" i="93"/>
  <c r="AN59" i="93"/>
  <c r="AR59" i="93"/>
  <c r="J60" i="93"/>
  <c r="N60" i="93"/>
  <c r="R60" i="93"/>
  <c r="W60" i="93"/>
  <c r="AA60" i="93"/>
  <c r="AE60" i="93"/>
  <c r="AJ60" i="93"/>
  <c r="AN60" i="93"/>
  <c r="AR60" i="93"/>
  <c r="J61" i="93"/>
  <c r="N61" i="93"/>
  <c r="R61" i="93"/>
  <c r="W61" i="93"/>
  <c r="AA61" i="93"/>
  <c r="AE61" i="93"/>
  <c r="AJ61" i="93"/>
  <c r="AN61" i="93"/>
  <c r="AR61" i="93"/>
  <c r="AC69" i="93"/>
  <c r="AH69" i="93"/>
  <c r="AL69" i="93"/>
  <c r="AP69" i="93"/>
  <c r="P70" i="93"/>
  <c r="U70" i="93"/>
  <c r="Y70" i="93"/>
  <c r="AC70" i="93"/>
  <c r="AH70" i="93"/>
  <c r="AL70" i="93"/>
  <c r="AP70" i="93"/>
  <c r="L71" i="93"/>
  <c r="P71" i="93"/>
  <c r="U71" i="93"/>
  <c r="Y71" i="93"/>
  <c r="AC71" i="93"/>
  <c r="AH71" i="93"/>
  <c r="AL71" i="93"/>
  <c r="AP71" i="93"/>
  <c r="H72" i="93"/>
  <c r="L72" i="93"/>
  <c r="P72" i="93"/>
  <c r="U72" i="93"/>
  <c r="Y72" i="93"/>
  <c r="AC72" i="93"/>
  <c r="AH72" i="93"/>
  <c r="AL72" i="93"/>
  <c r="AP72" i="93"/>
  <c r="H73" i="93"/>
  <c r="L73" i="93"/>
  <c r="P73" i="93"/>
  <c r="U73" i="93"/>
  <c r="Y73" i="93"/>
  <c r="AC73" i="93"/>
  <c r="AH73" i="93"/>
  <c r="AL73" i="93"/>
  <c r="AP73" i="93"/>
  <c r="K76" i="93"/>
  <c r="O76" i="93"/>
  <c r="O75" i="93" s="1"/>
  <c r="S76" i="93"/>
  <c r="X76" i="93"/>
  <c r="AB76" i="93"/>
  <c r="AF76" i="93"/>
  <c r="AF75" i="93" s="1"/>
  <c r="AK76" i="93"/>
  <c r="AO76" i="93"/>
  <c r="AS76" i="93"/>
  <c r="K77" i="93"/>
  <c r="O77" i="93"/>
  <c r="S77" i="93"/>
  <c r="X77" i="93"/>
  <c r="AB77" i="93"/>
  <c r="AF77" i="93"/>
  <c r="AK77" i="93"/>
  <c r="AO77" i="93"/>
  <c r="AS77" i="93"/>
  <c r="AS75" i="93" s="1"/>
  <c r="K78" i="93"/>
  <c r="O78" i="93"/>
  <c r="S78" i="93"/>
  <c r="X78" i="93"/>
  <c r="AB78" i="93"/>
  <c r="AF78" i="93"/>
  <c r="AK78" i="93"/>
  <c r="AO78" i="93"/>
  <c r="AS78" i="93"/>
  <c r="K79" i="93"/>
  <c r="O79" i="93"/>
  <c r="S79" i="93"/>
  <c r="S75" i="93" s="1"/>
  <c r="X79" i="93"/>
  <c r="AB79" i="93"/>
  <c r="AF79" i="93"/>
  <c r="AK79" i="93"/>
  <c r="AO79" i="93"/>
  <c r="AS79" i="93"/>
  <c r="M80" i="93"/>
  <c r="V80" i="93"/>
  <c r="AD80" i="93"/>
  <c r="AM80" i="93"/>
  <c r="J34" i="93"/>
  <c r="N34" i="93"/>
  <c r="R34" i="93"/>
  <c r="W34" i="93"/>
  <c r="AA34" i="93"/>
  <c r="AE34" i="93"/>
  <c r="AJ34" i="93"/>
  <c r="AN34" i="93"/>
  <c r="AR34" i="93"/>
  <c r="J35" i="93"/>
  <c r="N35" i="93"/>
  <c r="R35" i="93"/>
  <c r="W35" i="93"/>
  <c r="AA35" i="93"/>
  <c r="AE35" i="93"/>
  <c r="AJ35" i="93"/>
  <c r="AN35" i="93"/>
  <c r="AR35" i="93"/>
  <c r="J36" i="93"/>
  <c r="N36" i="93"/>
  <c r="R36" i="93"/>
  <c r="W36" i="93"/>
  <c r="AA36" i="93"/>
  <c r="AE36" i="93"/>
  <c r="AJ36" i="93"/>
  <c r="AN36" i="93"/>
  <c r="AR36" i="93"/>
  <c r="J52" i="93"/>
  <c r="N52" i="93"/>
  <c r="R52" i="93"/>
  <c r="W52" i="93"/>
  <c r="AA52" i="93"/>
  <c r="AE52" i="93"/>
  <c r="AJ52" i="93"/>
  <c r="AN52" i="93"/>
  <c r="AR52" i="93"/>
  <c r="J53" i="93"/>
  <c r="N53" i="93"/>
  <c r="R53" i="93"/>
  <c r="W53" i="93"/>
  <c r="AA53" i="93"/>
  <c r="AE53" i="93"/>
  <c r="AJ53" i="93"/>
  <c r="AN53" i="93"/>
  <c r="AR53" i="93"/>
  <c r="J54" i="93"/>
  <c r="N54" i="93"/>
  <c r="R54" i="93"/>
  <c r="W54" i="93"/>
  <c r="AA54" i="93"/>
  <c r="AE54" i="93"/>
  <c r="AJ54" i="93"/>
  <c r="AN54" i="93"/>
  <c r="AR54" i="93"/>
  <c r="J55" i="93"/>
  <c r="N55" i="93"/>
  <c r="R55" i="93"/>
  <c r="W55" i="93"/>
  <c r="AA55" i="93"/>
  <c r="AE55" i="93"/>
  <c r="AJ55" i="93"/>
  <c r="AN55" i="93"/>
  <c r="AR55" i="93"/>
  <c r="W80" i="93"/>
  <c r="AE80" i="93"/>
  <c r="AN80" i="93"/>
  <c r="I104" i="92"/>
  <c r="M104" i="92"/>
  <c r="Q104" i="92"/>
  <c r="V104" i="92"/>
  <c r="Z104" i="92"/>
  <c r="AD104" i="92"/>
  <c r="AI104" i="92"/>
  <c r="AM104" i="92"/>
  <c r="M22" i="93"/>
  <c r="Q22" i="93"/>
  <c r="V22" i="93"/>
  <c r="Z22" i="93"/>
  <c r="AD22" i="93"/>
  <c r="AI22" i="93"/>
  <c r="AM22" i="93"/>
  <c r="I23" i="93"/>
  <c r="M23" i="93"/>
  <c r="Q23" i="93"/>
  <c r="V23" i="93"/>
  <c r="Z23" i="93"/>
  <c r="AD23" i="93"/>
  <c r="AI23" i="93"/>
  <c r="AM23" i="93"/>
  <c r="I24" i="93"/>
  <c r="M24" i="93"/>
  <c r="Q24" i="93"/>
  <c r="V24" i="93"/>
  <c r="Z24" i="93"/>
  <c r="AD24" i="93"/>
  <c r="AI24" i="93"/>
  <c r="AM24" i="93"/>
  <c r="J26" i="93"/>
  <c r="N26" i="93"/>
  <c r="R26" i="93"/>
  <c r="W26" i="93"/>
  <c r="AA26" i="93"/>
  <c r="AE26" i="93"/>
  <c r="AJ26" i="93"/>
  <c r="AN26" i="93"/>
  <c r="J28" i="93"/>
  <c r="N28" i="93"/>
  <c r="R28" i="93"/>
  <c r="W28" i="93"/>
  <c r="AA28" i="93"/>
  <c r="AE28" i="93"/>
  <c r="AJ28" i="93"/>
  <c r="AN28" i="93"/>
  <c r="J29" i="93"/>
  <c r="N29" i="93"/>
  <c r="R29" i="93"/>
  <c r="W29" i="93"/>
  <c r="AA29" i="93"/>
  <c r="AE29" i="93"/>
  <c r="AJ29" i="93"/>
  <c r="AN29" i="93"/>
  <c r="J30" i="93"/>
  <c r="N30" i="93"/>
  <c r="R30" i="93"/>
  <c r="W30" i="93"/>
  <c r="AA30" i="93"/>
  <c r="AE30" i="93"/>
  <c r="AJ30" i="93"/>
  <c r="AN30" i="93"/>
  <c r="K34" i="93"/>
  <c r="O34" i="93"/>
  <c r="S34" i="93"/>
  <c r="X34" i="93"/>
  <c r="AB34" i="93"/>
  <c r="AF34" i="93"/>
  <c r="AK34" i="93"/>
  <c r="AO34" i="93"/>
  <c r="K35" i="93"/>
  <c r="O35" i="93"/>
  <c r="S35" i="93"/>
  <c r="X35" i="93"/>
  <c r="AB35" i="93"/>
  <c r="AF35" i="93"/>
  <c r="AK35" i="93"/>
  <c r="AO35" i="93"/>
  <c r="K36" i="93"/>
  <c r="O36" i="93"/>
  <c r="S36" i="93"/>
  <c r="X36" i="93"/>
  <c r="AB36" i="93"/>
  <c r="AF36" i="93"/>
  <c r="AK36" i="93"/>
  <c r="AO36" i="93"/>
  <c r="H41" i="93"/>
  <c r="L41" i="93"/>
  <c r="P41" i="93"/>
  <c r="U41" i="93"/>
  <c r="Y41" i="93"/>
  <c r="AC41" i="93"/>
  <c r="AH41" i="93"/>
  <c r="AL41" i="93"/>
  <c r="H42" i="93"/>
  <c r="L42" i="93"/>
  <c r="P42" i="93"/>
  <c r="U42" i="93"/>
  <c r="Y42" i="93"/>
  <c r="AC42" i="93"/>
  <c r="AH42" i="93"/>
  <c r="AL42" i="93"/>
  <c r="J49" i="93"/>
  <c r="N49" i="93"/>
  <c r="R49" i="93"/>
  <c r="W49" i="93"/>
  <c r="AA49" i="93"/>
  <c r="AE49" i="93"/>
  <c r="AJ49" i="93"/>
  <c r="AN49" i="93"/>
  <c r="K52" i="93"/>
  <c r="O52" i="93"/>
  <c r="S52" i="93"/>
  <c r="X52" i="93"/>
  <c r="AB52" i="93"/>
  <c r="AF52" i="93"/>
  <c r="AK52" i="93"/>
  <c r="AO52" i="93"/>
  <c r="K53" i="93"/>
  <c r="O53" i="93"/>
  <c r="T53" i="93" s="1"/>
  <c r="S53" i="93"/>
  <c r="X53" i="93"/>
  <c r="AB53" i="93"/>
  <c r="AF53" i="93"/>
  <c r="AK53" i="93"/>
  <c r="AO53" i="93"/>
  <c r="K54" i="93"/>
  <c r="O54" i="93"/>
  <c r="S54" i="93"/>
  <c r="X54" i="93"/>
  <c r="AB54" i="93"/>
  <c r="AF54" i="93"/>
  <c r="AK54" i="93"/>
  <c r="AO54" i="93"/>
  <c r="K55" i="93"/>
  <c r="O55" i="93"/>
  <c r="S55" i="93"/>
  <c r="X55" i="93"/>
  <c r="AB55" i="93"/>
  <c r="AF55" i="93"/>
  <c r="AK55" i="93"/>
  <c r="AO55" i="93"/>
  <c r="H58" i="93"/>
  <c r="L58" i="93"/>
  <c r="P58" i="93"/>
  <c r="U58" i="93"/>
  <c r="Y58" i="93"/>
  <c r="AC58" i="93"/>
  <c r="AH58" i="93"/>
  <c r="AL58" i="93"/>
  <c r="H59" i="93"/>
  <c r="L59" i="93"/>
  <c r="P59" i="93"/>
  <c r="U59" i="93"/>
  <c r="Y59" i="93"/>
  <c r="AC59" i="93"/>
  <c r="AH59" i="93"/>
  <c r="AL59" i="93"/>
  <c r="H60" i="93"/>
  <c r="L60" i="93"/>
  <c r="P60" i="93"/>
  <c r="U60" i="93"/>
  <c r="Y60" i="93"/>
  <c r="AC60" i="93"/>
  <c r="AH60" i="93"/>
  <c r="AL60" i="93"/>
  <c r="H61" i="93"/>
  <c r="L61" i="93"/>
  <c r="P61" i="93"/>
  <c r="U61" i="93"/>
  <c r="Y61" i="93"/>
  <c r="AC61" i="93"/>
  <c r="AH61" i="93"/>
  <c r="AL61" i="93"/>
  <c r="V63" i="93"/>
  <c r="Z63" i="93"/>
  <c r="AD63" i="93"/>
  <c r="AI63" i="93"/>
  <c r="AM63" i="93"/>
  <c r="M65" i="93"/>
  <c r="Q65" i="93"/>
  <c r="V65" i="93"/>
  <c r="Z65" i="93"/>
  <c r="AD65" i="93"/>
  <c r="AI65" i="93"/>
  <c r="AM65" i="93"/>
  <c r="I66" i="93"/>
  <c r="M66" i="93"/>
  <c r="Q66" i="93"/>
  <c r="V66" i="93"/>
  <c r="Z66" i="93"/>
  <c r="AD66" i="93"/>
  <c r="AI66" i="93"/>
  <c r="AM66" i="93"/>
  <c r="I67" i="93"/>
  <c r="M67" i="93"/>
  <c r="Q67" i="93"/>
  <c r="V67" i="93"/>
  <c r="Z67" i="93"/>
  <c r="AD67" i="93"/>
  <c r="AI67" i="93"/>
  <c r="AM67" i="93"/>
  <c r="J69" i="93"/>
  <c r="N69" i="93"/>
  <c r="R69" i="93"/>
  <c r="W69" i="93"/>
  <c r="AA69" i="93"/>
  <c r="AE69" i="93"/>
  <c r="AJ69" i="93"/>
  <c r="AN69" i="93"/>
  <c r="J70" i="93"/>
  <c r="N70" i="93"/>
  <c r="R70" i="93"/>
  <c r="W70" i="93"/>
  <c r="AA70" i="93"/>
  <c r="AE70" i="93"/>
  <c r="AJ70" i="93"/>
  <c r="AN70" i="93"/>
  <c r="J71" i="93"/>
  <c r="N71" i="93"/>
  <c r="R71" i="93"/>
  <c r="W71" i="93"/>
  <c r="AA71" i="93"/>
  <c r="AE71" i="93"/>
  <c r="AJ71" i="93"/>
  <c r="AN71" i="93"/>
  <c r="J72" i="93"/>
  <c r="N72" i="93"/>
  <c r="R72" i="93"/>
  <c r="W72" i="93"/>
  <c r="AA72" i="93"/>
  <c r="AE72" i="93"/>
  <c r="AJ72" i="93"/>
  <c r="AN72" i="93"/>
  <c r="J73" i="93"/>
  <c r="N73" i="93"/>
  <c r="R73" i="93"/>
  <c r="W73" i="93"/>
  <c r="AA73" i="93"/>
  <c r="AE73" i="93"/>
  <c r="AJ73" i="93"/>
  <c r="AN73" i="93"/>
  <c r="I76" i="93"/>
  <c r="M76" i="93"/>
  <c r="Q76" i="93"/>
  <c r="V76" i="93"/>
  <c r="Z76" i="93"/>
  <c r="AD76" i="93"/>
  <c r="AI76" i="93"/>
  <c r="AM76" i="93"/>
  <c r="I77" i="93"/>
  <c r="M77" i="93"/>
  <c r="Q77" i="93"/>
  <c r="V77" i="93"/>
  <c r="Z77" i="93"/>
  <c r="AD77" i="93"/>
  <c r="AI77" i="93"/>
  <c r="AM77" i="93"/>
  <c r="I78" i="93"/>
  <c r="M78" i="93"/>
  <c r="Q78" i="93"/>
  <c r="V78" i="93"/>
  <c r="Z78" i="93"/>
  <c r="AD78" i="93"/>
  <c r="AI78" i="93"/>
  <c r="AM78" i="93"/>
  <c r="I79" i="93"/>
  <c r="M79" i="93"/>
  <c r="Q79" i="93"/>
  <c r="V79" i="93"/>
  <c r="Z79" i="93"/>
  <c r="AD79" i="93"/>
  <c r="AI79" i="93"/>
  <c r="AM79" i="93"/>
  <c r="I80" i="93"/>
  <c r="Q80" i="93"/>
  <c r="Z80" i="93"/>
  <c r="AI80" i="93"/>
  <c r="AQ80" i="93"/>
  <c r="K82" i="93"/>
  <c r="O82" i="93"/>
  <c r="S82" i="93"/>
  <c r="X82" i="93"/>
  <c r="X81" i="93" s="1"/>
  <c r="AB82" i="93"/>
  <c r="AF82" i="93"/>
  <c r="AK82" i="93"/>
  <c r="AO82" i="93"/>
  <c r="AS82" i="93"/>
  <c r="K83" i="93"/>
  <c r="O83" i="93"/>
  <c r="S83" i="93"/>
  <c r="S81" i="93" s="1"/>
  <c r="X83" i="93"/>
  <c r="AB83" i="93"/>
  <c r="AF83" i="93"/>
  <c r="AK83" i="93"/>
  <c r="AO83" i="93"/>
  <c r="AS83" i="93"/>
  <c r="K84" i="93"/>
  <c r="O84" i="93"/>
  <c r="S84" i="93"/>
  <c r="X84" i="93"/>
  <c r="AB84" i="93"/>
  <c r="AF84" i="93"/>
  <c r="AF81" i="93" s="1"/>
  <c r="AK84" i="93"/>
  <c r="AO84" i="93"/>
  <c r="AS84" i="93"/>
  <c r="K85" i="93"/>
  <c r="K81" i="93" s="1"/>
  <c r="O85" i="93"/>
  <c r="S85" i="93"/>
  <c r="X85" i="93"/>
  <c r="AB85" i="93"/>
  <c r="AF85" i="93"/>
  <c r="AK85" i="93"/>
  <c r="AO85" i="93"/>
  <c r="AS85" i="93"/>
  <c r="AS81" i="93" s="1"/>
  <c r="K86" i="93"/>
  <c r="O86" i="93"/>
  <c r="S86" i="93"/>
  <c r="X86" i="93"/>
  <c r="AB86" i="93"/>
  <c r="AF86" i="93"/>
  <c r="AK86" i="93"/>
  <c r="AO86" i="93"/>
  <c r="AS86" i="93"/>
  <c r="K88" i="93"/>
  <c r="O88" i="93"/>
  <c r="S88" i="93"/>
  <c r="S87" i="93" s="1"/>
  <c r="X88" i="93"/>
  <c r="AB88" i="93"/>
  <c r="AF88" i="93"/>
  <c r="AK88" i="93"/>
  <c r="AO88" i="93"/>
  <c r="AS88" i="93"/>
  <c r="K89" i="93"/>
  <c r="O89" i="93"/>
  <c r="O87" i="93" s="1"/>
  <c r="S89" i="93"/>
  <c r="X89" i="93"/>
  <c r="AB89" i="93"/>
  <c r="AF89" i="93"/>
  <c r="AF87" i="93" s="1"/>
  <c r="AK89" i="93"/>
  <c r="AO89" i="93"/>
  <c r="AS89" i="93"/>
  <c r="K90" i="93"/>
  <c r="K87" i="93" s="1"/>
  <c r="O90" i="93"/>
  <c r="S90" i="93"/>
  <c r="X90" i="93"/>
  <c r="AB90" i="93"/>
  <c r="AF90" i="93"/>
  <c r="AK90" i="93"/>
  <c r="AO90" i="93"/>
  <c r="AS90" i="93"/>
  <c r="AS87" i="93" s="1"/>
  <c r="K91" i="93"/>
  <c r="O91" i="93"/>
  <c r="S91" i="93"/>
  <c r="X91" i="93"/>
  <c r="X87" i="93" s="1"/>
  <c r="AB91" i="93"/>
  <c r="AF91" i="93"/>
  <c r="AK91" i="93"/>
  <c r="AO91" i="93"/>
  <c r="AS91" i="93"/>
  <c r="K92" i="93"/>
  <c r="O92" i="93"/>
  <c r="S92" i="93"/>
  <c r="X92" i="93"/>
  <c r="AB92" i="93"/>
  <c r="AF92" i="93"/>
  <c r="AK92" i="93"/>
  <c r="AO92" i="93"/>
  <c r="AS92" i="93"/>
  <c r="H94" i="93"/>
  <c r="L94" i="93"/>
  <c r="L93" i="93" s="1"/>
  <c r="P94" i="93"/>
  <c r="U94" i="93"/>
  <c r="Y94" i="93"/>
  <c r="AC94" i="93"/>
  <c r="AH94" i="93"/>
  <c r="AL94" i="93"/>
  <c r="AP94" i="93"/>
  <c r="H95" i="93"/>
  <c r="L95" i="93"/>
  <c r="P95" i="93"/>
  <c r="U95" i="93"/>
  <c r="Y95" i="93"/>
  <c r="AC95" i="93"/>
  <c r="AH95" i="93"/>
  <c r="AL95" i="93"/>
  <c r="AP95" i="93"/>
  <c r="H96" i="93"/>
  <c r="L96" i="93"/>
  <c r="P96" i="93"/>
  <c r="U96" i="93"/>
  <c r="Y96" i="93"/>
  <c r="AC96" i="93"/>
  <c r="AH96" i="93"/>
  <c r="AL96" i="93"/>
  <c r="AP96" i="93"/>
  <c r="H97" i="93"/>
  <c r="L97" i="93"/>
  <c r="P97" i="93"/>
  <c r="U97" i="93"/>
  <c r="Y97" i="93"/>
  <c r="AC97" i="93"/>
  <c r="AH97" i="93"/>
  <c r="AL97" i="93"/>
  <c r="AP97" i="93"/>
  <c r="H98" i="93"/>
  <c r="L98" i="93"/>
  <c r="P98" i="93"/>
  <c r="U98" i="93"/>
  <c r="Y98" i="93"/>
  <c r="AC98" i="93"/>
  <c r="AH98" i="93"/>
  <c r="AL98" i="93"/>
  <c r="AP98" i="93"/>
  <c r="K100" i="93"/>
  <c r="O100" i="93"/>
  <c r="S100" i="93"/>
  <c r="X100" i="93"/>
  <c r="AB100" i="93"/>
  <c r="AF100" i="93"/>
  <c r="AK100" i="93"/>
  <c r="AO100" i="93"/>
  <c r="AS100" i="93"/>
  <c r="K101" i="93"/>
  <c r="O101" i="93"/>
  <c r="S101" i="93"/>
  <c r="Y101" i="93"/>
  <c r="AD101" i="93"/>
  <c r="AQ94" i="93"/>
  <c r="AI95" i="93"/>
  <c r="AM95" i="93"/>
  <c r="AQ95" i="93"/>
  <c r="Z96" i="93"/>
  <c r="AD96" i="93"/>
  <c r="AI96" i="93"/>
  <c r="AM96" i="93"/>
  <c r="AQ96" i="93"/>
  <c r="Q97" i="93"/>
  <c r="V97" i="93"/>
  <c r="AG97" i="93" s="1"/>
  <c r="Z97" i="93"/>
  <c r="AD97" i="93"/>
  <c r="AI97" i="93"/>
  <c r="AM97" i="93"/>
  <c r="AQ97" i="93"/>
  <c r="I98" i="93"/>
  <c r="M98" i="93"/>
  <c r="Q98" i="93"/>
  <c r="V98" i="93"/>
  <c r="Z98" i="93"/>
  <c r="AD98" i="93"/>
  <c r="AI98" i="93"/>
  <c r="AU98" i="93" s="1"/>
  <c r="AV98" i="93" s="1"/>
  <c r="AM98" i="93"/>
  <c r="AQ98" i="93"/>
  <c r="J94" i="93"/>
  <c r="N94" i="93"/>
  <c r="R94" i="93"/>
  <c r="W94" i="93"/>
  <c r="AA94" i="93"/>
  <c r="AE94" i="93"/>
  <c r="AJ94" i="93"/>
  <c r="AN94" i="93"/>
  <c r="AR94" i="93"/>
  <c r="J95" i="93"/>
  <c r="N95" i="93"/>
  <c r="R95" i="93"/>
  <c r="W95" i="93"/>
  <c r="AA95" i="93"/>
  <c r="AE95" i="93"/>
  <c r="AJ95" i="93"/>
  <c r="AN95" i="93"/>
  <c r="AR95" i="93"/>
  <c r="AR93" i="93" s="1"/>
  <c r="J96" i="93"/>
  <c r="N96" i="93"/>
  <c r="R96" i="93"/>
  <c r="W96" i="93"/>
  <c r="W93" i="93" s="1"/>
  <c r="AA96" i="93"/>
  <c r="AE96" i="93"/>
  <c r="AJ96" i="93"/>
  <c r="AN96" i="93"/>
  <c r="AN93" i="93" s="1"/>
  <c r="AR96" i="93"/>
  <c r="J97" i="93"/>
  <c r="N97" i="93"/>
  <c r="R97" i="93"/>
  <c r="W97" i="93"/>
  <c r="AA97" i="93"/>
  <c r="AE97" i="93"/>
  <c r="AJ97" i="93"/>
  <c r="AJ93" i="93" s="1"/>
  <c r="AN97" i="93"/>
  <c r="AR97" i="93"/>
  <c r="J98" i="93"/>
  <c r="N98" i="93"/>
  <c r="R98" i="93"/>
  <c r="W98" i="93"/>
  <c r="AA98" i="93"/>
  <c r="AE98" i="93"/>
  <c r="AJ98" i="93"/>
  <c r="AN98" i="93"/>
  <c r="AR98" i="93"/>
  <c r="J82" i="93"/>
  <c r="N82" i="93"/>
  <c r="R82" i="93"/>
  <c r="W82" i="93"/>
  <c r="AA82" i="93"/>
  <c r="AE82" i="93"/>
  <c r="AJ82" i="93"/>
  <c r="AN82" i="93"/>
  <c r="J83" i="93"/>
  <c r="N83" i="93"/>
  <c r="R83" i="93"/>
  <c r="W83" i="93"/>
  <c r="AA83" i="93"/>
  <c r="AE83" i="93"/>
  <c r="AJ83" i="93"/>
  <c r="AN83" i="93"/>
  <c r="J84" i="93"/>
  <c r="N84" i="93"/>
  <c r="R84" i="93"/>
  <c r="W84" i="93"/>
  <c r="AA84" i="93"/>
  <c r="AE84" i="93"/>
  <c r="AJ84" i="93"/>
  <c r="AN84" i="93"/>
  <c r="J85" i="93"/>
  <c r="N85" i="93"/>
  <c r="R85" i="93"/>
  <c r="W85" i="93"/>
  <c r="AA85" i="93"/>
  <c r="AE85" i="93"/>
  <c r="AJ85" i="93"/>
  <c r="AN85" i="93"/>
  <c r="J86" i="93"/>
  <c r="N86" i="93"/>
  <c r="R86" i="93"/>
  <c r="W86" i="93"/>
  <c r="AA86" i="93"/>
  <c r="AE86" i="93"/>
  <c r="AJ86" i="93"/>
  <c r="AN86" i="93"/>
  <c r="J88" i="93"/>
  <c r="N88" i="93"/>
  <c r="R88" i="93"/>
  <c r="W88" i="93"/>
  <c r="AA88" i="93"/>
  <c r="AE88" i="93"/>
  <c r="AJ88" i="93"/>
  <c r="AN88" i="93"/>
  <c r="J89" i="93"/>
  <c r="N89" i="93"/>
  <c r="R89" i="93"/>
  <c r="W89" i="93"/>
  <c r="AA89" i="93"/>
  <c r="AE89" i="93"/>
  <c r="AJ89" i="93"/>
  <c r="AN89" i="93"/>
  <c r="J90" i="93"/>
  <c r="N90" i="93"/>
  <c r="R90" i="93"/>
  <c r="W90" i="93"/>
  <c r="AA90" i="93"/>
  <c r="AE90" i="93"/>
  <c r="AJ90" i="93"/>
  <c r="AN90" i="93"/>
  <c r="J91" i="93"/>
  <c r="N91" i="93"/>
  <c r="R91" i="93"/>
  <c r="W91" i="93"/>
  <c r="AA91" i="93"/>
  <c r="AE91" i="93"/>
  <c r="AJ91" i="93"/>
  <c r="AN91" i="93"/>
  <c r="J92" i="93"/>
  <c r="N92" i="93"/>
  <c r="R92" i="93"/>
  <c r="W92" i="93"/>
  <c r="AA92" i="93"/>
  <c r="AE92" i="93"/>
  <c r="AJ92" i="93"/>
  <c r="AN92" i="93"/>
  <c r="K94" i="93"/>
  <c r="K93" i="93" s="1"/>
  <c r="O94" i="93"/>
  <c r="S94" i="93"/>
  <c r="X94" i="93"/>
  <c r="AB94" i="93"/>
  <c r="AF94" i="93"/>
  <c r="AK94" i="93"/>
  <c r="AO94" i="93"/>
  <c r="K95" i="93"/>
  <c r="O95" i="93"/>
  <c r="S95" i="93"/>
  <c r="X95" i="93"/>
  <c r="AB95" i="93"/>
  <c r="AF95" i="93"/>
  <c r="AK95" i="93"/>
  <c r="AO95" i="93"/>
  <c r="K96" i="93"/>
  <c r="O96" i="93"/>
  <c r="S96" i="93"/>
  <c r="X96" i="93"/>
  <c r="AB96" i="93"/>
  <c r="AF96" i="93"/>
  <c r="AK96" i="93"/>
  <c r="AO96" i="93"/>
  <c r="K97" i="93"/>
  <c r="O97" i="93"/>
  <c r="S97" i="93"/>
  <c r="X97" i="93"/>
  <c r="AB97" i="93"/>
  <c r="AF97" i="93"/>
  <c r="AK97" i="93"/>
  <c r="AO97" i="93"/>
  <c r="K98" i="93"/>
  <c r="T98" i="93" s="1"/>
  <c r="O98" i="93"/>
  <c r="S98" i="93"/>
  <c r="X98" i="93"/>
  <c r="AB98" i="93"/>
  <c r="AF98" i="93"/>
  <c r="AK98" i="93"/>
  <c r="AO98" i="93"/>
  <c r="J100" i="93"/>
  <c r="N100" i="93"/>
  <c r="R100" i="93"/>
  <c r="W100" i="93"/>
  <c r="AA100" i="93"/>
  <c r="AA99" i="93" s="1"/>
  <c r="AE100" i="93"/>
  <c r="AJ100" i="93"/>
  <c r="AN100" i="93"/>
  <c r="AP101" i="93"/>
  <c r="AL101" i="93"/>
  <c r="AR101" i="93"/>
  <c r="AN101" i="93"/>
  <c r="AJ101" i="93"/>
  <c r="AE101" i="93"/>
  <c r="AA101" i="93"/>
  <c r="W101" i="93"/>
  <c r="AQ101" i="93"/>
  <c r="AM101" i="93"/>
  <c r="J101" i="93"/>
  <c r="N101" i="93"/>
  <c r="R101" i="93"/>
  <c r="X101" i="93"/>
  <c r="AC101" i="93"/>
  <c r="AI101" i="93"/>
  <c r="Q102" i="93"/>
  <c r="V102" i="93"/>
  <c r="Z102" i="93"/>
  <c r="AD102" i="93"/>
  <c r="AI102" i="93"/>
  <c r="AM102" i="93"/>
  <c r="AQ102" i="93"/>
  <c r="I103" i="93"/>
  <c r="M103" i="93"/>
  <c r="Q103" i="93"/>
  <c r="V103" i="93"/>
  <c r="Z103" i="93"/>
  <c r="AD103" i="93"/>
  <c r="AI103" i="93"/>
  <c r="AM103" i="93"/>
  <c r="AQ103" i="93"/>
  <c r="I104" i="93"/>
  <c r="M104" i="93"/>
  <c r="Q104" i="93"/>
  <c r="V104" i="93"/>
  <c r="Z104" i="93"/>
  <c r="AD104" i="93"/>
  <c r="AI104" i="93"/>
  <c r="AM104" i="93"/>
  <c r="AQ104" i="93"/>
  <c r="H26" i="94"/>
  <c r="L26" i="94"/>
  <c r="P26" i="94"/>
  <c r="U26" i="94"/>
  <c r="Y26" i="94"/>
  <c r="AC26" i="94"/>
  <c r="AH26" i="94"/>
  <c r="AL26" i="94"/>
  <c r="AP26" i="94"/>
  <c r="H28" i="94"/>
  <c r="L28" i="94"/>
  <c r="P28" i="94"/>
  <c r="U28" i="94"/>
  <c r="Y28" i="94"/>
  <c r="AC28" i="94"/>
  <c r="AH28" i="94"/>
  <c r="AL28" i="94"/>
  <c r="AP28" i="94"/>
  <c r="H29" i="94"/>
  <c r="L29" i="94"/>
  <c r="P29" i="94"/>
  <c r="U29" i="94"/>
  <c r="Y29" i="94"/>
  <c r="AC29" i="94"/>
  <c r="AH29" i="94"/>
  <c r="AL29" i="94"/>
  <c r="AP29" i="94"/>
  <c r="H30" i="94"/>
  <c r="L30" i="94"/>
  <c r="P30" i="94"/>
  <c r="U30" i="94"/>
  <c r="Y30" i="94"/>
  <c r="AC30" i="94"/>
  <c r="AH30" i="94"/>
  <c r="AL30" i="94"/>
  <c r="AP30" i="94"/>
  <c r="J41" i="94"/>
  <c r="N41" i="94"/>
  <c r="R41" i="94"/>
  <c r="W41" i="94"/>
  <c r="AA41" i="94"/>
  <c r="AE41" i="94"/>
  <c r="AJ41" i="94"/>
  <c r="AN41" i="94"/>
  <c r="AR41" i="94"/>
  <c r="J42" i="94"/>
  <c r="N42" i="94"/>
  <c r="R42" i="94"/>
  <c r="W42" i="94"/>
  <c r="AA42" i="94"/>
  <c r="AE42" i="94"/>
  <c r="AJ42" i="94"/>
  <c r="AN42" i="94"/>
  <c r="AR42" i="94"/>
  <c r="H49" i="94"/>
  <c r="L49" i="94"/>
  <c r="P49" i="94"/>
  <c r="U49" i="94"/>
  <c r="Y49" i="94"/>
  <c r="AC49" i="94"/>
  <c r="AH49" i="94"/>
  <c r="AT49" i="94" s="1"/>
  <c r="AL49" i="94"/>
  <c r="AP49" i="94"/>
  <c r="AP53" i="94"/>
  <c r="AL53" i="94"/>
  <c r="AH53" i="94"/>
  <c r="AC53" i="94"/>
  <c r="Y53" i="94"/>
  <c r="U53" i="94"/>
  <c r="P53" i="94"/>
  <c r="L53" i="94"/>
  <c r="H53" i="94"/>
  <c r="AS53" i="94"/>
  <c r="AO53" i="94"/>
  <c r="AK53" i="94"/>
  <c r="AF53" i="94"/>
  <c r="AB53" i="94"/>
  <c r="X53" i="94"/>
  <c r="S53" i="94"/>
  <c r="O53" i="94"/>
  <c r="K53" i="94"/>
  <c r="M53" i="94"/>
  <c r="V53" i="94"/>
  <c r="AD53" i="94"/>
  <c r="AM53" i="94"/>
  <c r="I54" i="94"/>
  <c r="Q54" i="94"/>
  <c r="Z54" i="94"/>
  <c r="AI54" i="94"/>
  <c r="AQ54" i="94"/>
  <c r="AP55" i="94"/>
  <c r="AL55" i="94"/>
  <c r="AH55" i="94"/>
  <c r="AC55" i="94"/>
  <c r="Y55" i="94"/>
  <c r="U55" i="94"/>
  <c r="P55" i="94"/>
  <c r="L55" i="94"/>
  <c r="H55" i="94"/>
  <c r="AS55" i="94"/>
  <c r="AO55" i="94"/>
  <c r="AK55" i="94"/>
  <c r="AF55" i="94"/>
  <c r="AB55" i="94"/>
  <c r="X55" i="94"/>
  <c r="S55" i="94"/>
  <c r="O55" i="94"/>
  <c r="K55" i="94"/>
  <c r="M55" i="94"/>
  <c r="V55" i="94"/>
  <c r="AD55" i="94"/>
  <c r="AM55" i="94"/>
  <c r="J59" i="94"/>
  <c r="AA59" i="94"/>
  <c r="AR59" i="94"/>
  <c r="AQ61" i="94"/>
  <c r="AM61" i="94"/>
  <c r="AI61" i="94"/>
  <c r="AD61" i="94"/>
  <c r="Z61" i="94"/>
  <c r="V61" i="94"/>
  <c r="Q61" i="94"/>
  <c r="M61" i="94"/>
  <c r="I61" i="94"/>
  <c r="AP61" i="94"/>
  <c r="AL61" i="94"/>
  <c r="AH61" i="94"/>
  <c r="AC61" i="94"/>
  <c r="Y61" i="94"/>
  <c r="U61" i="94"/>
  <c r="P61" i="94"/>
  <c r="L61" i="94"/>
  <c r="H61" i="94"/>
  <c r="AS61" i="94"/>
  <c r="AO61" i="94"/>
  <c r="AK61" i="94"/>
  <c r="AF61" i="94"/>
  <c r="AB61" i="94"/>
  <c r="X61" i="94"/>
  <c r="S61" i="94"/>
  <c r="O61" i="94"/>
  <c r="K61" i="94"/>
  <c r="R61" i="94"/>
  <c r="AJ61" i="94"/>
  <c r="J102" i="93"/>
  <c r="N102" i="93"/>
  <c r="R102" i="93"/>
  <c r="W102" i="93"/>
  <c r="W99" i="93" s="1"/>
  <c r="AA102" i="93"/>
  <c r="AE102" i="93"/>
  <c r="AJ102" i="93"/>
  <c r="AN102" i="93"/>
  <c r="AN99" i="93" s="1"/>
  <c r="AR102" i="93"/>
  <c r="J103" i="93"/>
  <c r="N103" i="93"/>
  <c r="R103" i="93"/>
  <c r="W103" i="93"/>
  <c r="AA103" i="93"/>
  <c r="AE103" i="93"/>
  <c r="AJ103" i="93"/>
  <c r="AN103" i="93"/>
  <c r="AR103" i="93"/>
  <c r="J104" i="93"/>
  <c r="N104" i="93"/>
  <c r="R104" i="93"/>
  <c r="W104" i="93"/>
  <c r="AA104" i="93"/>
  <c r="AE104" i="93"/>
  <c r="AE99" i="93" s="1"/>
  <c r="AJ104" i="93"/>
  <c r="AN104" i="93"/>
  <c r="AR104" i="93"/>
  <c r="AH23" i="94"/>
  <c r="AL23" i="94"/>
  <c r="AP23" i="94"/>
  <c r="U24" i="94"/>
  <c r="Y24" i="94"/>
  <c r="AC24" i="94"/>
  <c r="AH24" i="94"/>
  <c r="AL24" i="94"/>
  <c r="AP24" i="94"/>
  <c r="I26" i="94"/>
  <c r="M26" i="94"/>
  <c r="Q26" i="94"/>
  <c r="V26" i="94"/>
  <c r="Z26" i="94"/>
  <c r="AD26" i="94"/>
  <c r="AI26" i="94"/>
  <c r="AM26" i="94"/>
  <c r="AQ26" i="94"/>
  <c r="I28" i="94"/>
  <c r="M28" i="94"/>
  <c r="Q28" i="94"/>
  <c r="V28" i="94"/>
  <c r="Z28" i="94"/>
  <c r="AD28" i="94"/>
  <c r="AI28" i="94"/>
  <c r="AM28" i="94"/>
  <c r="AQ28" i="94"/>
  <c r="I29" i="94"/>
  <c r="M29" i="94"/>
  <c r="Q29" i="94"/>
  <c r="V29" i="94"/>
  <c r="Z29" i="94"/>
  <c r="AD29" i="94"/>
  <c r="AI29" i="94"/>
  <c r="AM29" i="94"/>
  <c r="AQ29" i="94"/>
  <c r="I30" i="94"/>
  <c r="M30" i="94"/>
  <c r="Q30" i="94"/>
  <c r="V30" i="94"/>
  <c r="Z30" i="94"/>
  <c r="AD30" i="94"/>
  <c r="AI30" i="94"/>
  <c r="AM30" i="94"/>
  <c r="AQ30" i="94"/>
  <c r="J34" i="94"/>
  <c r="N34" i="94"/>
  <c r="R34" i="94"/>
  <c r="W34" i="94"/>
  <c r="AA34" i="94"/>
  <c r="AE34" i="94"/>
  <c r="AJ34" i="94"/>
  <c r="AN34" i="94"/>
  <c r="AR34" i="94"/>
  <c r="J35" i="94"/>
  <c r="N35" i="94"/>
  <c r="R35" i="94"/>
  <c r="W35" i="94"/>
  <c r="AA35" i="94"/>
  <c r="AE35" i="94"/>
  <c r="AJ35" i="94"/>
  <c r="AN35" i="94"/>
  <c r="AR35" i="94"/>
  <c r="J36" i="94"/>
  <c r="N36" i="94"/>
  <c r="R36" i="94"/>
  <c r="W36" i="94"/>
  <c r="AA36" i="94"/>
  <c r="AE36" i="94"/>
  <c r="AJ36" i="94"/>
  <c r="AN36" i="94"/>
  <c r="AR36" i="94"/>
  <c r="K41" i="94"/>
  <c r="O41" i="94"/>
  <c r="S41" i="94"/>
  <c r="X41" i="94"/>
  <c r="AB41" i="94"/>
  <c r="AF41" i="94"/>
  <c r="AK41" i="94"/>
  <c r="AO41" i="94"/>
  <c r="AS41" i="94"/>
  <c r="K42" i="94"/>
  <c r="O42" i="94"/>
  <c r="S42" i="94"/>
  <c r="X42" i="94"/>
  <c r="AB42" i="94"/>
  <c r="AF42" i="94"/>
  <c r="AK42" i="94"/>
  <c r="AO42" i="94"/>
  <c r="AS42" i="94"/>
  <c r="I49" i="94"/>
  <c r="M49" i="94"/>
  <c r="Q49" i="94"/>
  <c r="V49" i="94"/>
  <c r="AG49" i="94" s="1"/>
  <c r="Z49" i="94"/>
  <c r="AD49" i="94"/>
  <c r="AI49" i="94"/>
  <c r="AM49" i="94"/>
  <c r="AQ49" i="94"/>
  <c r="AP52" i="94"/>
  <c r="AL52" i="94"/>
  <c r="AH52" i="94"/>
  <c r="AC52" i="94"/>
  <c r="Y52" i="94"/>
  <c r="U52" i="94"/>
  <c r="P52" i="94"/>
  <c r="L52" i="94"/>
  <c r="AS52" i="94"/>
  <c r="AO52" i="94"/>
  <c r="AK52" i="94"/>
  <c r="AF52" i="94"/>
  <c r="AB52" i="94"/>
  <c r="X52" i="94"/>
  <c r="S52" i="94"/>
  <c r="O52" i="94"/>
  <c r="K52" i="94"/>
  <c r="J52" i="94"/>
  <c r="R52" i="94"/>
  <c r="AA52" i="94"/>
  <c r="AJ52" i="94"/>
  <c r="AR52" i="94"/>
  <c r="N53" i="94"/>
  <c r="W53" i="94"/>
  <c r="AE53" i="94"/>
  <c r="AN53" i="94"/>
  <c r="J54" i="94"/>
  <c r="T54" i="94" s="1"/>
  <c r="R54" i="94"/>
  <c r="AA54" i="94"/>
  <c r="AJ54" i="94"/>
  <c r="N55" i="94"/>
  <c r="W55" i="94"/>
  <c r="AE55" i="94"/>
  <c r="AN55" i="94"/>
  <c r="AQ58" i="94"/>
  <c r="AM58" i="94"/>
  <c r="AI58" i="94"/>
  <c r="AD58" i="94"/>
  <c r="Z58" i="94"/>
  <c r="V58" i="94"/>
  <c r="Q58" i="94"/>
  <c r="M58" i="94"/>
  <c r="I58" i="94"/>
  <c r="AP58" i="94"/>
  <c r="AL58" i="94"/>
  <c r="AH58" i="94"/>
  <c r="AC58" i="94"/>
  <c r="Y58" i="94"/>
  <c r="U58" i="94"/>
  <c r="P58" i="94"/>
  <c r="L58" i="94"/>
  <c r="H58" i="94"/>
  <c r="AS58" i="94"/>
  <c r="AO58" i="94"/>
  <c r="AK58" i="94"/>
  <c r="AF58" i="94"/>
  <c r="AB58" i="94"/>
  <c r="X58" i="94"/>
  <c r="S58" i="94"/>
  <c r="O58" i="94"/>
  <c r="K58" i="94"/>
  <c r="R58" i="94"/>
  <c r="AJ58" i="94"/>
  <c r="N59" i="94"/>
  <c r="J60" i="94"/>
  <c r="AA60" i="94"/>
  <c r="W61" i="94"/>
  <c r="AN61" i="94"/>
  <c r="AS73" i="94"/>
  <c r="AO73" i="94"/>
  <c r="AK73" i="94"/>
  <c r="AF73" i="94"/>
  <c r="AB73" i="94"/>
  <c r="X73" i="94"/>
  <c r="S73" i="94"/>
  <c r="O73" i="94"/>
  <c r="K73" i="94"/>
  <c r="AQ73" i="94"/>
  <c r="AM73" i="94"/>
  <c r="AI73" i="94"/>
  <c r="AD73" i="94"/>
  <c r="Z73" i="94"/>
  <c r="V73" i="94"/>
  <c r="Q73" i="94"/>
  <c r="M73" i="94"/>
  <c r="I73" i="94"/>
  <c r="AR73" i="94"/>
  <c r="AJ73" i="94"/>
  <c r="AA73" i="94"/>
  <c r="R73" i="94"/>
  <c r="J73" i="94"/>
  <c r="AP73" i="94"/>
  <c r="AH73" i="94"/>
  <c r="Y73" i="94"/>
  <c r="P73" i="94"/>
  <c r="H73" i="94"/>
  <c r="F68" i="94"/>
  <c r="AN73" i="94"/>
  <c r="AE73" i="94"/>
  <c r="W73" i="94"/>
  <c r="N73" i="94"/>
  <c r="AC73" i="94"/>
  <c r="J26" i="94"/>
  <c r="N26" i="94"/>
  <c r="R26" i="94"/>
  <c r="W26" i="94"/>
  <c r="AA26" i="94"/>
  <c r="AE26" i="94"/>
  <c r="AJ26" i="94"/>
  <c r="AN26" i="94"/>
  <c r="AR26" i="94"/>
  <c r="J28" i="94"/>
  <c r="N28" i="94"/>
  <c r="R28" i="94"/>
  <c r="W28" i="94"/>
  <c r="AA28" i="94"/>
  <c r="AE28" i="94"/>
  <c r="AJ28" i="94"/>
  <c r="AN28" i="94"/>
  <c r="AR28" i="94"/>
  <c r="J29" i="94"/>
  <c r="N29" i="94"/>
  <c r="R29" i="94"/>
  <c r="W29" i="94"/>
  <c r="AA29" i="94"/>
  <c r="AE29" i="94"/>
  <c r="AJ29" i="94"/>
  <c r="AN29" i="94"/>
  <c r="AR29" i="94"/>
  <c r="J30" i="94"/>
  <c r="N30" i="94"/>
  <c r="R30" i="94"/>
  <c r="W30" i="94"/>
  <c r="AA30" i="94"/>
  <c r="AE30" i="94"/>
  <c r="AJ30" i="94"/>
  <c r="AN30" i="94"/>
  <c r="AR30" i="94"/>
  <c r="J49" i="94"/>
  <c r="N49" i="94"/>
  <c r="R49" i="94"/>
  <c r="W49" i="94"/>
  <c r="AA49" i="94"/>
  <c r="AE49" i="94"/>
  <c r="AJ49" i="94"/>
  <c r="AN49" i="94"/>
  <c r="AR49" i="94"/>
  <c r="AU49" i="94" s="1"/>
  <c r="AV49" i="94" s="1"/>
  <c r="AP54" i="94"/>
  <c r="AL54" i="94"/>
  <c r="AH54" i="94"/>
  <c r="AC54" i="94"/>
  <c r="Y54" i="94"/>
  <c r="U54" i="94"/>
  <c r="P54" i="94"/>
  <c r="L54" i="94"/>
  <c r="H54" i="94"/>
  <c r="AS54" i="94"/>
  <c r="AO54" i="94"/>
  <c r="AK54" i="94"/>
  <c r="AU54" i="94" s="1"/>
  <c r="AV54" i="94" s="1"/>
  <c r="AF54" i="94"/>
  <c r="AB54" i="94"/>
  <c r="X54" i="94"/>
  <c r="S54" i="94"/>
  <c r="O54" i="94"/>
  <c r="K54" i="94"/>
  <c r="M54" i="94"/>
  <c r="V54" i="94"/>
  <c r="AD54" i="94"/>
  <c r="AM54" i="94"/>
  <c r="AQ59" i="94"/>
  <c r="AM59" i="94"/>
  <c r="AI59" i="94"/>
  <c r="AD59" i="94"/>
  <c r="Z59" i="94"/>
  <c r="V59" i="94"/>
  <c r="Q59" i="94"/>
  <c r="M59" i="94"/>
  <c r="I59" i="94"/>
  <c r="AP59" i="94"/>
  <c r="AL59" i="94"/>
  <c r="AH59" i="94"/>
  <c r="AC59" i="94"/>
  <c r="Y59" i="94"/>
  <c r="U59" i="94"/>
  <c r="P59" i="94"/>
  <c r="L59" i="94"/>
  <c r="H59" i="94"/>
  <c r="AS59" i="94"/>
  <c r="AO59" i="94"/>
  <c r="AK59" i="94"/>
  <c r="AF59" i="94"/>
  <c r="AB59" i="94"/>
  <c r="X59" i="94"/>
  <c r="S59" i="94"/>
  <c r="O59" i="94"/>
  <c r="K59" i="94"/>
  <c r="R59" i="94"/>
  <c r="AJ59" i="94"/>
  <c r="P102" i="93"/>
  <c r="U102" i="93"/>
  <c r="Y102" i="93"/>
  <c r="AC102" i="93"/>
  <c r="AH102" i="93"/>
  <c r="AL102" i="93"/>
  <c r="P103" i="93"/>
  <c r="U103" i="93"/>
  <c r="Y103" i="93"/>
  <c r="AC103" i="93"/>
  <c r="AH103" i="93"/>
  <c r="AL103" i="93"/>
  <c r="H104" i="93"/>
  <c r="L104" i="93"/>
  <c r="P104" i="93"/>
  <c r="U104" i="93"/>
  <c r="Y104" i="93"/>
  <c r="AC104" i="93"/>
  <c r="AH104" i="93"/>
  <c r="AL104" i="93"/>
  <c r="J22" i="94"/>
  <c r="N22" i="94"/>
  <c r="R22" i="94"/>
  <c r="W22" i="94"/>
  <c r="AA22" i="94"/>
  <c r="AE22" i="94"/>
  <c r="AJ22" i="94"/>
  <c r="AN22" i="94"/>
  <c r="J23" i="94"/>
  <c r="N23" i="94"/>
  <c r="R23" i="94"/>
  <c r="W23" i="94"/>
  <c r="AA23" i="94"/>
  <c r="AE23" i="94"/>
  <c r="AJ23" i="94"/>
  <c r="AN23" i="94"/>
  <c r="J24" i="94"/>
  <c r="N24" i="94"/>
  <c r="R24" i="94"/>
  <c r="W24" i="94"/>
  <c r="AA24" i="94"/>
  <c r="AE24" i="94"/>
  <c r="AJ24" i="94"/>
  <c r="AN24" i="94"/>
  <c r="K26" i="94"/>
  <c r="O26" i="94"/>
  <c r="S26" i="94"/>
  <c r="X26" i="94"/>
  <c r="AB26" i="94"/>
  <c r="AF26" i="94"/>
  <c r="AK26" i="94"/>
  <c r="AO26" i="94"/>
  <c r="K28" i="94"/>
  <c r="O28" i="94"/>
  <c r="S28" i="94"/>
  <c r="X28" i="94"/>
  <c r="AB28" i="94"/>
  <c r="AF28" i="94"/>
  <c r="AK28" i="94"/>
  <c r="AO28" i="94"/>
  <c r="K29" i="94"/>
  <c r="O29" i="94"/>
  <c r="S29" i="94"/>
  <c r="X29" i="94"/>
  <c r="AB29" i="94"/>
  <c r="AF29" i="94"/>
  <c r="AK29" i="94"/>
  <c r="AO29" i="94"/>
  <c r="K30" i="94"/>
  <c r="O30" i="94"/>
  <c r="S30" i="94"/>
  <c r="X30" i="94"/>
  <c r="AB30" i="94"/>
  <c r="AF30" i="94"/>
  <c r="AK30" i="94"/>
  <c r="AO30" i="94"/>
  <c r="P34" i="94"/>
  <c r="U34" i="94"/>
  <c r="Y34" i="94"/>
  <c r="AC34" i="94"/>
  <c r="AH34" i="94"/>
  <c r="AL34" i="94"/>
  <c r="P35" i="94"/>
  <c r="U35" i="94"/>
  <c r="Y35" i="94"/>
  <c r="AC35" i="94"/>
  <c r="AH35" i="94"/>
  <c r="AL35" i="94"/>
  <c r="P36" i="94"/>
  <c r="U36" i="94"/>
  <c r="Y36" i="94"/>
  <c r="AC36" i="94"/>
  <c r="AH36" i="94"/>
  <c r="AL36" i="94"/>
  <c r="I41" i="94"/>
  <c r="M41" i="94"/>
  <c r="Q41" i="94"/>
  <c r="V41" i="94"/>
  <c r="Z41" i="94"/>
  <c r="AD41" i="94"/>
  <c r="AI41" i="94"/>
  <c r="AM41" i="94"/>
  <c r="I42" i="94"/>
  <c r="M42" i="94"/>
  <c r="Q42" i="94"/>
  <c r="V42" i="94"/>
  <c r="Z42" i="94"/>
  <c r="AD42" i="94"/>
  <c r="AI42" i="94"/>
  <c r="AM42" i="94"/>
  <c r="K49" i="94"/>
  <c r="O49" i="94"/>
  <c r="S49" i="94"/>
  <c r="X49" i="94"/>
  <c r="AB49" i="94"/>
  <c r="AF49" i="94"/>
  <c r="AK49" i="94"/>
  <c r="AO49" i="94"/>
  <c r="N52" i="94"/>
  <c r="W52" i="94"/>
  <c r="AE52" i="94"/>
  <c r="AN52" i="94"/>
  <c r="J53" i="94"/>
  <c r="R53" i="94"/>
  <c r="AA53" i="94"/>
  <c r="AJ53" i="94"/>
  <c r="AR53" i="94"/>
  <c r="N54" i="94"/>
  <c r="W54" i="94"/>
  <c r="AE54" i="94"/>
  <c r="AN54" i="94"/>
  <c r="J55" i="94"/>
  <c r="R55" i="94"/>
  <c r="AA55" i="94"/>
  <c r="AJ55" i="94"/>
  <c r="AR55" i="94"/>
  <c r="AR58" i="94"/>
  <c r="W59" i="94"/>
  <c r="AN59" i="94"/>
  <c r="AQ60" i="94"/>
  <c r="AM60" i="94"/>
  <c r="AI60" i="94"/>
  <c r="AD60" i="94"/>
  <c r="Z60" i="94"/>
  <c r="V60" i="94"/>
  <c r="Q60" i="94"/>
  <c r="M60" i="94"/>
  <c r="I60" i="94"/>
  <c r="AP60" i="94"/>
  <c r="AL60" i="94"/>
  <c r="AH60" i="94"/>
  <c r="AC60" i="94"/>
  <c r="Y60" i="94"/>
  <c r="U60" i="94"/>
  <c r="P60" i="94"/>
  <c r="L60" i="94"/>
  <c r="H60" i="94"/>
  <c r="AS60" i="94"/>
  <c r="AO60" i="94"/>
  <c r="AK60" i="94"/>
  <c r="AF60" i="94"/>
  <c r="AB60" i="94"/>
  <c r="X60" i="94"/>
  <c r="S60" i="94"/>
  <c r="O60" i="94"/>
  <c r="K60" i="94"/>
  <c r="R60" i="94"/>
  <c r="AJ60" i="94"/>
  <c r="N61" i="94"/>
  <c r="AE61" i="94"/>
  <c r="AD69" i="94"/>
  <c r="AI69" i="94"/>
  <c r="AM69" i="94"/>
  <c r="AQ69" i="94"/>
  <c r="M70" i="94"/>
  <c r="Q70" i="94"/>
  <c r="V70" i="94"/>
  <c r="Z70" i="94"/>
  <c r="AD70" i="94"/>
  <c r="AI70" i="94"/>
  <c r="AM70" i="94"/>
  <c r="AQ70" i="94"/>
  <c r="I71" i="94"/>
  <c r="M71" i="94"/>
  <c r="Q71" i="94"/>
  <c r="V71" i="94"/>
  <c r="Z71" i="94"/>
  <c r="AD71" i="94"/>
  <c r="AI71" i="94"/>
  <c r="AM71" i="94"/>
  <c r="AQ71" i="94"/>
  <c r="I72" i="94"/>
  <c r="M72" i="94"/>
  <c r="Q72" i="94"/>
  <c r="V72" i="94"/>
  <c r="Z72" i="94"/>
  <c r="AD72" i="94"/>
  <c r="AI72" i="94"/>
  <c r="AM72" i="94"/>
  <c r="I63" i="94"/>
  <c r="M63" i="94"/>
  <c r="Q63" i="94"/>
  <c r="V63" i="94"/>
  <c r="Z63" i="94"/>
  <c r="AD63" i="94"/>
  <c r="AI63" i="94"/>
  <c r="AM63" i="94"/>
  <c r="AQ63" i="94"/>
  <c r="I65" i="94"/>
  <c r="M65" i="94"/>
  <c r="Q65" i="94"/>
  <c r="V65" i="94"/>
  <c r="Z65" i="94"/>
  <c r="AD65" i="94"/>
  <c r="AI65" i="94"/>
  <c r="AM65" i="94"/>
  <c r="AQ65" i="94"/>
  <c r="I66" i="94"/>
  <c r="M66" i="94"/>
  <c r="Q66" i="94"/>
  <c r="V66" i="94"/>
  <c r="Z66" i="94"/>
  <c r="AD66" i="94"/>
  <c r="AI66" i="94"/>
  <c r="AM66" i="94"/>
  <c r="AQ66" i="94"/>
  <c r="I67" i="94"/>
  <c r="M67" i="94"/>
  <c r="Q67" i="94"/>
  <c r="V67" i="94"/>
  <c r="Z67" i="94"/>
  <c r="AD67" i="94"/>
  <c r="AI67" i="94"/>
  <c r="AM67" i="94"/>
  <c r="AQ67" i="94"/>
  <c r="J69" i="94"/>
  <c r="N69" i="94"/>
  <c r="R69" i="94"/>
  <c r="W69" i="94"/>
  <c r="AA69" i="94"/>
  <c r="AE69" i="94"/>
  <c r="AJ69" i="94"/>
  <c r="AN69" i="94"/>
  <c r="AR69" i="94"/>
  <c r="J70" i="94"/>
  <c r="N70" i="94"/>
  <c r="R70" i="94"/>
  <c r="W70" i="94"/>
  <c r="AA70" i="94"/>
  <c r="AE70" i="94"/>
  <c r="AJ70" i="94"/>
  <c r="AN70" i="94"/>
  <c r="AR70" i="94"/>
  <c r="J71" i="94"/>
  <c r="N71" i="94"/>
  <c r="R71" i="94"/>
  <c r="W71" i="94"/>
  <c r="AA71" i="94"/>
  <c r="AE71" i="94"/>
  <c r="AJ71" i="94"/>
  <c r="AN71" i="94"/>
  <c r="AR71" i="94"/>
  <c r="AS72" i="94"/>
  <c r="AO72" i="94"/>
  <c r="J72" i="94"/>
  <c r="N72" i="94"/>
  <c r="R72" i="94"/>
  <c r="W72" i="94"/>
  <c r="AA72" i="94"/>
  <c r="AE72" i="94"/>
  <c r="AJ72" i="94"/>
  <c r="AN72" i="94"/>
  <c r="J63" i="94"/>
  <c r="N63" i="94"/>
  <c r="R63" i="94"/>
  <c r="W63" i="94"/>
  <c r="AA63" i="94"/>
  <c r="AE63" i="94"/>
  <c r="AJ63" i="94"/>
  <c r="AN63" i="94"/>
  <c r="J65" i="94"/>
  <c r="N65" i="94"/>
  <c r="R65" i="94"/>
  <c r="W65" i="94"/>
  <c r="AA65" i="94"/>
  <c r="AE65" i="94"/>
  <c r="AJ65" i="94"/>
  <c r="AN65" i="94"/>
  <c r="J66" i="94"/>
  <c r="N66" i="94"/>
  <c r="R66" i="94"/>
  <c r="W66" i="94"/>
  <c r="AA66" i="94"/>
  <c r="AE66" i="94"/>
  <c r="AJ66" i="94"/>
  <c r="AN66" i="94"/>
  <c r="J67" i="94"/>
  <c r="N67" i="94"/>
  <c r="R67" i="94"/>
  <c r="W67" i="94"/>
  <c r="AA67" i="94"/>
  <c r="AE67" i="94"/>
  <c r="AJ67" i="94"/>
  <c r="AN67" i="94"/>
  <c r="K69" i="94"/>
  <c r="O69" i="94"/>
  <c r="S69" i="94"/>
  <c r="X69" i="94"/>
  <c r="AB69" i="94"/>
  <c r="AF69" i="94"/>
  <c r="AK69" i="94"/>
  <c r="AO69" i="94"/>
  <c r="K70" i="94"/>
  <c r="O70" i="94"/>
  <c r="S70" i="94"/>
  <c r="X70" i="94"/>
  <c r="AB70" i="94"/>
  <c r="AF70" i="94"/>
  <c r="AK70" i="94"/>
  <c r="AO70" i="94"/>
  <c r="K71" i="94"/>
  <c r="O71" i="94"/>
  <c r="S71" i="94"/>
  <c r="X71" i="94"/>
  <c r="AB71" i="94"/>
  <c r="AF71" i="94"/>
  <c r="AK71" i="94"/>
  <c r="AO71" i="94"/>
  <c r="K72" i="94"/>
  <c r="O72" i="94"/>
  <c r="S72" i="94"/>
  <c r="X72" i="94"/>
  <c r="AB72" i="94"/>
  <c r="AF72" i="94"/>
  <c r="AK72" i="94"/>
  <c r="AP72" i="94"/>
  <c r="H76" i="94"/>
  <c r="L76" i="94"/>
  <c r="P76" i="94"/>
  <c r="U76" i="94"/>
  <c r="Y76" i="94"/>
  <c r="AC76" i="94"/>
  <c r="AH76" i="94"/>
  <c r="AL76" i="94"/>
  <c r="AP76" i="94"/>
  <c r="H77" i="94"/>
  <c r="L77" i="94"/>
  <c r="P77" i="94"/>
  <c r="U77" i="94"/>
  <c r="Y77" i="94"/>
  <c r="AC77" i="94"/>
  <c r="AH77" i="94"/>
  <c r="AL77" i="94"/>
  <c r="AP77" i="94"/>
  <c r="H78" i="94"/>
  <c r="L78" i="94"/>
  <c r="P78" i="94"/>
  <c r="U78" i="94"/>
  <c r="Y78" i="94"/>
  <c r="AC78" i="94"/>
  <c r="AH78" i="94"/>
  <c r="AL78" i="94"/>
  <c r="AP78" i="94"/>
  <c r="H79" i="94"/>
  <c r="L79" i="94"/>
  <c r="P79" i="94"/>
  <c r="U79" i="94"/>
  <c r="Y79" i="94"/>
  <c r="AC79" i="94"/>
  <c r="AH79" i="94"/>
  <c r="AL79" i="94"/>
  <c r="AP79" i="94"/>
  <c r="H80" i="94"/>
  <c r="L80" i="94"/>
  <c r="P80" i="94"/>
  <c r="U80" i="94"/>
  <c r="Y80" i="94"/>
  <c r="AC80" i="94"/>
  <c r="AJ80" i="94"/>
  <c r="H88" i="94"/>
  <c r="P88" i="94"/>
  <c r="Y88" i="94"/>
  <c r="AH88" i="94"/>
  <c r="AR89" i="94"/>
  <c r="AN89" i="94"/>
  <c r="AJ89" i="94"/>
  <c r="AQ89" i="94"/>
  <c r="AL89" i="94"/>
  <c r="AF89" i="94"/>
  <c r="AB89" i="94"/>
  <c r="X89" i="94"/>
  <c r="S89" i="94"/>
  <c r="O89" i="94"/>
  <c r="K89" i="94"/>
  <c r="AO89" i="94"/>
  <c r="AI89" i="94"/>
  <c r="AD89" i="94"/>
  <c r="Z89" i="94"/>
  <c r="V89" i="94"/>
  <c r="Q89" i="94"/>
  <c r="M89" i="94"/>
  <c r="I89" i="94"/>
  <c r="L89" i="94"/>
  <c r="U89" i="94"/>
  <c r="AC89" i="94"/>
  <c r="AM89" i="94"/>
  <c r="AP89" i="94"/>
  <c r="J76" i="94"/>
  <c r="N76" i="94"/>
  <c r="R76" i="94"/>
  <c r="W76" i="94"/>
  <c r="AA76" i="94"/>
  <c r="AE76" i="94"/>
  <c r="AJ76" i="94"/>
  <c r="AN76" i="94"/>
  <c r="J77" i="94"/>
  <c r="N77" i="94"/>
  <c r="R77" i="94"/>
  <c r="W77" i="94"/>
  <c r="AA77" i="94"/>
  <c r="AE77" i="94"/>
  <c r="AJ77" i="94"/>
  <c r="AN77" i="94"/>
  <c r="J78" i="94"/>
  <c r="N78" i="94"/>
  <c r="R78" i="94"/>
  <c r="W78" i="94"/>
  <c r="AA78" i="94"/>
  <c r="AE78" i="94"/>
  <c r="AJ78" i="94"/>
  <c r="AN78" i="94"/>
  <c r="J79" i="94"/>
  <c r="N79" i="94"/>
  <c r="R79" i="94"/>
  <c r="W79" i="94"/>
  <c r="AA79" i="94"/>
  <c r="AE79" i="94"/>
  <c r="AJ79" i="94"/>
  <c r="AN79" i="94"/>
  <c r="AQ80" i="94"/>
  <c r="AM80" i="94"/>
  <c r="AI80" i="94"/>
  <c r="AS80" i="94"/>
  <c r="AO80" i="94"/>
  <c r="AK80" i="94"/>
  <c r="AF80" i="94"/>
  <c r="J80" i="94"/>
  <c r="N80" i="94"/>
  <c r="R80" i="94"/>
  <c r="W80" i="94"/>
  <c r="AA80" i="94"/>
  <c r="AE80" i="94"/>
  <c r="AN80" i="94"/>
  <c r="AS88" i="94"/>
  <c r="AO88" i="94"/>
  <c r="AK88" i="94"/>
  <c r="AF88" i="94"/>
  <c r="AB88" i="94"/>
  <c r="X88" i="94"/>
  <c r="S88" i="94"/>
  <c r="O88" i="94"/>
  <c r="K88" i="94"/>
  <c r="AQ88" i="94"/>
  <c r="AM88" i="94"/>
  <c r="AI88" i="94"/>
  <c r="AD88" i="94"/>
  <c r="Z88" i="94"/>
  <c r="V88" i="94"/>
  <c r="Q88" i="94"/>
  <c r="M88" i="94"/>
  <c r="I88" i="94"/>
  <c r="L88" i="94"/>
  <c r="U88" i="94"/>
  <c r="AC88" i="94"/>
  <c r="AL88" i="94"/>
  <c r="H89" i="94"/>
  <c r="P89" i="94"/>
  <c r="Y89" i="94"/>
  <c r="AH89" i="94"/>
  <c r="AS89" i="94"/>
  <c r="H82" i="94"/>
  <c r="L82" i="94"/>
  <c r="P82" i="94"/>
  <c r="U82" i="94"/>
  <c r="Y82" i="94"/>
  <c r="AC82" i="94"/>
  <c r="AH82" i="94"/>
  <c r="AL82" i="94"/>
  <c r="AP82" i="94"/>
  <c r="H83" i="94"/>
  <c r="L83" i="94"/>
  <c r="P83" i="94"/>
  <c r="U83" i="94"/>
  <c r="Y83" i="94"/>
  <c r="AC83" i="94"/>
  <c r="AH83" i="94"/>
  <c r="AL83" i="94"/>
  <c r="AP83" i="94"/>
  <c r="H84" i="94"/>
  <c r="L84" i="94"/>
  <c r="P84" i="94"/>
  <c r="U84" i="94"/>
  <c r="Y84" i="94"/>
  <c r="AC84" i="94"/>
  <c r="AH84" i="94"/>
  <c r="AL84" i="94"/>
  <c r="AP84" i="94"/>
  <c r="H85" i="94"/>
  <c r="L85" i="94"/>
  <c r="P85" i="94"/>
  <c r="U85" i="94"/>
  <c r="Y85" i="94"/>
  <c r="AC85" i="94"/>
  <c r="AH85" i="94"/>
  <c r="AL85" i="94"/>
  <c r="AP85" i="94"/>
  <c r="H86" i="94"/>
  <c r="L86" i="94"/>
  <c r="P86" i="94"/>
  <c r="U86" i="94"/>
  <c r="Y86" i="94"/>
  <c r="AC86" i="94"/>
  <c r="AH86" i="94"/>
  <c r="AL86" i="94"/>
  <c r="AP86" i="94"/>
  <c r="J82" i="94"/>
  <c r="N82" i="94"/>
  <c r="R82" i="94"/>
  <c r="W82" i="94"/>
  <c r="AA82" i="94"/>
  <c r="AE82" i="94"/>
  <c r="AJ82" i="94"/>
  <c r="AN82" i="94"/>
  <c r="J83" i="94"/>
  <c r="N83" i="94"/>
  <c r="R83" i="94"/>
  <c r="W83" i="94"/>
  <c r="AA83" i="94"/>
  <c r="AE83" i="94"/>
  <c r="AJ83" i="94"/>
  <c r="AN83" i="94"/>
  <c r="J84" i="94"/>
  <c r="N84" i="94"/>
  <c r="R84" i="94"/>
  <c r="W84" i="94"/>
  <c r="AA84" i="94"/>
  <c r="AE84" i="94"/>
  <c r="AJ84" i="94"/>
  <c r="AN84" i="94"/>
  <c r="J85" i="94"/>
  <c r="N85" i="94"/>
  <c r="R85" i="94"/>
  <c r="W85" i="94"/>
  <c r="AA85" i="94"/>
  <c r="AE85" i="94"/>
  <c r="AJ85" i="94"/>
  <c r="AN85" i="94"/>
  <c r="J86" i="94"/>
  <c r="N86" i="94"/>
  <c r="R86" i="94"/>
  <c r="W86" i="94"/>
  <c r="AA86" i="94"/>
  <c r="AE86" i="94"/>
  <c r="AJ86" i="94"/>
  <c r="AN86" i="94"/>
  <c r="J90" i="94"/>
  <c r="N90" i="94"/>
  <c r="R90" i="94"/>
  <c r="W90" i="94"/>
  <c r="AA90" i="94"/>
  <c r="AE90" i="94"/>
  <c r="AJ90" i="94"/>
  <c r="AN90" i="94"/>
  <c r="AR90" i="94"/>
  <c r="J91" i="94"/>
  <c r="N91" i="94"/>
  <c r="R91" i="94"/>
  <c r="W91" i="94"/>
  <c r="AA91" i="94"/>
  <c r="AE91" i="94"/>
  <c r="AJ91" i="94"/>
  <c r="AN91" i="94"/>
  <c r="AR91" i="94"/>
  <c r="J92" i="94"/>
  <c r="N92" i="94"/>
  <c r="R92" i="94"/>
  <c r="W92" i="94"/>
  <c r="AA92" i="94"/>
  <c r="AE92" i="94"/>
  <c r="AJ92" i="94"/>
  <c r="AN92" i="94"/>
  <c r="AR92" i="94"/>
  <c r="K94" i="94"/>
  <c r="O94" i="94"/>
  <c r="S94" i="94"/>
  <c r="X94" i="94"/>
  <c r="AB94" i="94"/>
  <c r="AF94" i="94"/>
  <c r="AK94" i="94"/>
  <c r="AO94" i="94"/>
  <c r="AS94" i="94"/>
  <c r="K95" i="94"/>
  <c r="O95" i="94"/>
  <c r="S95" i="94"/>
  <c r="X95" i="94"/>
  <c r="AB95" i="94"/>
  <c r="AH95" i="94"/>
  <c r="AN95" i="94"/>
  <c r="AS95" i="94"/>
  <c r="L96" i="94"/>
  <c r="R96" i="94"/>
  <c r="X96" i="94"/>
  <c r="AC96" i="94"/>
  <c r="AJ96" i="94"/>
  <c r="AO96" i="94"/>
  <c r="H97" i="94"/>
  <c r="N97" i="94"/>
  <c r="S97" i="94"/>
  <c r="Y97" i="94"/>
  <c r="AE97" i="94"/>
  <c r="AK97" i="94"/>
  <c r="AP97" i="94"/>
  <c r="J98" i="94"/>
  <c r="O98" i="94"/>
  <c r="U98" i="94"/>
  <c r="AA98" i="94"/>
  <c r="AF98" i="94"/>
  <c r="AL98" i="94"/>
  <c r="AK90" i="94"/>
  <c r="AO90" i="94"/>
  <c r="AS90" i="94"/>
  <c r="AK91" i="94"/>
  <c r="AO91" i="94"/>
  <c r="AS91" i="94"/>
  <c r="AF92" i="94"/>
  <c r="AK92" i="94"/>
  <c r="AO92" i="94"/>
  <c r="AS92" i="94"/>
  <c r="H94" i="94"/>
  <c r="L94" i="94"/>
  <c r="P94" i="94"/>
  <c r="U94" i="94"/>
  <c r="Y94" i="94"/>
  <c r="AC94" i="94"/>
  <c r="AH94" i="94"/>
  <c r="AL94" i="94"/>
  <c r="AP94" i="94"/>
  <c r="H95" i="94"/>
  <c r="L95" i="94"/>
  <c r="P95" i="94"/>
  <c r="U95" i="94"/>
  <c r="Y95" i="94"/>
  <c r="AG95" i="94" s="1"/>
  <c r="AC95" i="94"/>
  <c r="AJ95" i="94"/>
  <c r="AO95" i="94"/>
  <c r="H96" i="94"/>
  <c r="N96" i="94"/>
  <c r="S96" i="94"/>
  <c r="Y96" i="94"/>
  <c r="AE96" i="94"/>
  <c r="AK96" i="94"/>
  <c r="AP96" i="94"/>
  <c r="J97" i="94"/>
  <c r="O97" i="94"/>
  <c r="U97" i="94"/>
  <c r="AA97" i="94"/>
  <c r="AF97" i="94"/>
  <c r="AL97" i="94"/>
  <c r="AQ98" i="94"/>
  <c r="AM98" i="94"/>
  <c r="AI98" i="94"/>
  <c r="AD98" i="94"/>
  <c r="Z98" i="94"/>
  <c r="V98" i="94"/>
  <c r="Q98" i="94"/>
  <c r="M98" i="94"/>
  <c r="T98" i="94" s="1"/>
  <c r="I98" i="94"/>
  <c r="K98" i="94"/>
  <c r="P98" i="94"/>
  <c r="W98" i="94"/>
  <c r="AG98" i="94" s="1"/>
  <c r="AB98" i="94"/>
  <c r="AH98" i="94"/>
  <c r="AN98" i="94"/>
  <c r="AS98" i="94"/>
  <c r="AU98" i="94" s="1"/>
  <c r="I94" i="94"/>
  <c r="M94" i="94"/>
  <c r="Q94" i="94"/>
  <c r="V94" i="94"/>
  <c r="Z94" i="94"/>
  <c r="AD94" i="94"/>
  <c r="AI94" i="94"/>
  <c r="AM94" i="94"/>
  <c r="AQ94" i="94"/>
  <c r="I95" i="94"/>
  <c r="M95" i="94"/>
  <c r="Q95" i="94"/>
  <c r="V95" i="94"/>
  <c r="Z95" i="94"/>
  <c r="AE95" i="94"/>
  <c r="AK95" i="94"/>
  <c r="AT95" i="94" s="1"/>
  <c r="J96" i="94"/>
  <c r="O96" i="94"/>
  <c r="U96" i="94"/>
  <c r="AA96" i="94"/>
  <c r="AF96" i="94"/>
  <c r="AL96" i="94"/>
  <c r="AQ97" i="94"/>
  <c r="AM97" i="94"/>
  <c r="AU97" i="94" s="1"/>
  <c r="AV97" i="94" s="1"/>
  <c r="AI97" i="94"/>
  <c r="AD97" i="94"/>
  <c r="Z97" i="94"/>
  <c r="V97" i="94"/>
  <c r="Q97" i="94"/>
  <c r="M97" i="94"/>
  <c r="I97" i="94"/>
  <c r="K97" i="94"/>
  <c r="P97" i="94"/>
  <c r="W97" i="94"/>
  <c r="AB97" i="94"/>
  <c r="AH97" i="94"/>
  <c r="AN97" i="94"/>
  <c r="AS97" i="94"/>
  <c r="L98" i="94"/>
  <c r="R98" i="94"/>
  <c r="X98" i="94"/>
  <c r="AC98" i="94"/>
  <c r="AJ98" i="94"/>
  <c r="AO98" i="94"/>
  <c r="AM90" i="94"/>
  <c r="AI91" i="94"/>
  <c r="AM91" i="94"/>
  <c r="Z92" i="94"/>
  <c r="AD92" i="94"/>
  <c r="AI92" i="94"/>
  <c r="AM92" i="94"/>
  <c r="J94" i="94"/>
  <c r="N94" i="94"/>
  <c r="R94" i="94"/>
  <c r="W94" i="94"/>
  <c r="AA94" i="94"/>
  <c r="AE94" i="94"/>
  <c r="AJ94" i="94"/>
  <c r="AN94" i="94"/>
  <c r="AQ95" i="94"/>
  <c r="AM95" i="94"/>
  <c r="AI95" i="94"/>
  <c r="AD95" i="94"/>
  <c r="J95" i="94"/>
  <c r="N95" i="94"/>
  <c r="R95" i="94"/>
  <c r="W95" i="94"/>
  <c r="AA95" i="94"/>
  <c r="AF95" i="94"/>
  <c r="AL95" i="94"/>
  <c r="AR95" i="94"/>
  <c r="AQ96" i="94"/>
  <c r="AU96" i="94" s="1"/>
  <c r="AM96" i="94"/>
  <c r="AI96" i="94"/>
  <c r="AD96" i="94"/>
  <c r="Z96" i="94"/>
  <c r="V96" i="94"/>
  <c r="Q96" i="94"/>
  <c r="M96" i="94"/>
  <c r="I96" i="94"/>
  <c r="K96" i="94"/>
  <c r="P96" i="94"/>
  <c r="W96" i="94"/>
  <c r="AB96" i="94"/>
  <c r="AH96" i="94"/>
  <c r="AN96" i="94"/>
  <c r="AS96" i="94"/>
  <c r="L97" i="94"/>
  <c r="R97" i="94"/>
  <c r="X97" i="94"/>
  <c r="AC97" i="94"/>
  <c r="AJ97" i="94"/>
  <c r="AO97" i="94"/>
  <c r="H98" i="94"/>
  <c r="N98" i="94"/>
  <c r="S98" i="94"/>
  <c r="Y98" i="94"/>
  <c r="AE98" i="94"/>
  <c r="AK98" i="94"/>
  <c r="AP98" i="94"/>
  <c r="I104" i="94"/>
  <c r="M104" i="94"/>
  <c r="Q104" i="94"/>
  <c r="V104" i="94"/>
  <c r="Z104" i="94"/>
  <c r="AD104" i="94"/>
  <c r="AI104" i="94"/>
  <c r="AM104" i="94"/>
  <c r="AU104" i="94" s="1"/>
  <c r="AV104" i="94" s="1"/>
  <c r="AQ104" i="94"/>
  <c r="J100" i="94"/>
  <c r="N100" i="94"/>
  <c r="R100" i="94"/>
  <c r="W100" i="94"/>
  <c r="AA100" i="94"/>
  <c r="AE100" i="94"/>
  <c r="AJ100" i="94"/>
  <c r="AN100" i="94"/>
  <c r="J101" i="94"/>
  <c r="N101" i="94"/>
  <c r="R101" i="94"/>
  <c r="W101" i="94"/>
  <c r="AA101" i="94"/>
  <c r="AE101" i="94"/>
  <c r="AJ101" i="94"/>
  <c r="AN101" i="94"/>
  <c r="J102" i="94"/>
  <c r="N102" i="94"/>
  <c r="R102" i="94"/>
  <c r="W102" i="94"/>
  <c r="AA102" i="94"/>
  <c r="AE102" i="94"/>
  <c r="AJ102" i="94"/>
  <c r="AN102" i="94"/>
  <c r="J103" i="94"/>
  <c r="N103" i="94"/>
  <c r="R103" i="94"/>
  <c r="W103" i="94"/>
  <c r="AA103" i="94"/>
  <c r="AE103" i="94"/>
  <c r="AJ103" i="94"/>
  <c r="AN103" i="94"/>
  <c r="J104" i="94"/>
  <c r="N104" i="94"/>
  <c r="R104" i="94"/>
  <c r="W104" i="94"/>
  <c r="AA104" i="94"/>
  <c r="AE104" i="94"/>
  <c r="AJ104" i="94"/>
  <c r="AN104" i="94"/>
  <c r="AR104" i="94"/>
  <c r="K104" i="94"/>
  <c r="O104" i="94"/>
  <c r="S104" i="94"/>
  <c r="X104" i="94"/>
  <c r="AB104" i="94"/>
  <c r="AF104" i="94"/>
  <c r="AK104" i="94"/>
  <c r="AO104" i="94"/>
  <c r="AS104" i="94"/>
  <c r="H104" i="94"/>
  <c r="L104" i="94"/>
  <c r="P104" i="94"/>
  <c r="U104" i="94"/>
  <c r="Y104" i="94"/>
  <c r="AC104" i="94"/>
  <c r="AH104" i="94"/>
  <c r="AL104" i="94"/>
  <c r="AG146" i="88"/>
  <c r="AQ49" i="52"/>
  <c r="L125" i="32"/>
  <c r="AG127" i="32"/>
  <c r="AG128" i="32"/>
  <c r="AT128" i="32"/>
  <c r="AT129" i="32"/>
  <c r="T130" i="32"/>
  <c r="AQ64" i="52"/>
  <c r="AI125" i="32"/>
  <c r="AQ57" i="52"/>
  <c r="AQ65" i="52"/>
  <c r="AJ125" i="32"/>
  <c r="W131" i="32"/>
  <c r="AA131" i="32"/>
  <c r="AQ48" i="52"/>
  <c r="AQ68" i="52"/>
  <c r="AF125" i="32"/>
  <c r="AU127" i="32"/>
  <c r="AV127" i="32" s="1"/>
  <c r="AU129" i="32"/>
  <c r="AV129" i="32" s="1"/>
  <c r="AU130" i="32"/>
  <c r="AV130" i="32" s="1"/>
  <c r="AU136" i="88"/>
  <c r="AV136" i="88" s="1"/>
  <c r="Y150" i="88"/>
  <c r="AH162" i="88"/>
  <c r="AG166" i="88"/>
  <c r="AT167" i="88"/>
  <c r="I169" i="32"/>
  <c r="AQ125" i="88"/>
  <c r="AU128" i="88"/>
  <c r="AV128" i="88" s="1"/>
  <c r="AT133" i="88"/>
  <c r="T134" i="88"/>
  <c r="T135" i="88"/>
  <c r="AG135" i="88"/>
  <c r="AG136" i="88"/>
  <c r="AT136" i="88"/>
  <c r="V150" i="88"/>
  <c r="Z150" i="88"/>
  <c r="AD150" i="88"/>
  <c r="M150" i="88"/>
  <c r="Q150" i="88"/>
  <c r="AG124" i="88"/>
  <c r="AH125" i="88"/>
  <c r="W125" i="88"/>
  <c r="AA125" i="88"/>
  <c r="AE125" i="88"/>
  <c r="AI131" i="88"/>
  <c r="J150" i="88"/>
  <c r="J156" i="32"/>
  <c r="K125" i="88"/>
  <c r="O125" i="88"/>
  <c r="AU130" i="88"/>
  <c r="AV130" i="88" s="1"/>
  <c r="AE131" i="88"/>
  <c r="AO144" i="88"/>
  <c r="AU148" i="88"/>
  <c r="AV148" i="88" s="1"/>
  <c r="AU159" i="88"/>
  <c r="AV159" i="88" s="1"/>
  <c r="M181" i="88"/>
  <c r="AK193" i="88"/>
  <c r="AO193" i="88"/>
  <c r="AJ156" i="87"/>
  <c r="AF175" i="87"/>
  <c r="X181" i="87"/>
  <c r="O181" i="87"/>
  <c r="AB187" i="87"/>
  <c r="S187" i="87"/>
  <c r="AG172" i="88"/>
  <c r="AU178" i="88"/>
  <c r="AV178" i="88" s="1"/>
  <c r="AU135" i="87"/>
  <c r="AV135" i="87" s="1"/>
  <c r="AO144" i="87"/>
  <c r="AO150" i="87"/>
  <c r="X150" i="87"/>
  <c r="AB150" i="87"/>
  <c r="X156" i="87"/>
  <c r="AO162" i="87"/>
  <c r="AU164" i="87"/>
  <c r="AV164" i="87" s="1"/>
  <c r="X162" i="87"/>
  <c r="L169" i="87"/>
  <c r="P169" i="87"/>
  <c r="AG185" i="87"/>
  <c r="AG188" i="87"/>
  <c r="AG189" i="87"/>
  <c r="AT190" i="87"/>
  <c r="T192" i="87"/>
  <c r="T176" i="88"/>
  <c r="Y175" i="88"/>
  <c r="AG178" i="88"/>
  <c r="AT180" i="88"/>
  <c r="AT110" i="87"/>
  <c r="T134" i="87"/>
  <c r="AG134" i="87"/>
  <c r="AG135" i="87"/>
  <c r="AT135" i="87"/>
  <c r="AT136" i="87"/>
  <c r="T152" i="87"/>
  <c r="AT152" i="87"/>
  <c r="AT153" i="87"/>
  <c r="T155" i="87"/>
  <c r="AG163" i="87"/>
  <c r="Y162" i="87"/>
  <c r="AT165" i="87"/>
  <c r="AI175" i="87"/>
  <c r="AM175" i="87"/>
  <c r="AM181" i="87"/>
  <c r="AM187" i="87"/>
  <c r="I175" i="88"/>
  <c r="M175" i="88"/>
  <c r="Q175" i="88"/>
  <c r="AC181" i="88"/>
  <c r="I144" i="87"/>
  <c r="M144" i="87"/>
  <c r="Q144" i="87"/>
  <c r="AU154" i="87"/>
  <c r="AV154" i="87" s="1"/>
  <c r="I156" i="87"/>
  <c r="AU163" i="87"/>
  <c r="AV163" i="87" s="1"/>
  <c r="AJ169" i="87"/>
  <c r="AE169" i="87"/>
  <c r="AA175" i="87"/>
  <c r="AU183" i="87"/>
  <c r="AV183" i="87" s="1"/>
  <c r="AJ187" i="87"/>
  <c r="AA187" i="87"/>
  <c r="W193" i="87"/>
  <c r="O193" i="87"/>
  <c r="X131" i="91"/>
  <c r="AB131" i="91"/>
  <c r="AU146" i="91"/>
  <c r="AM162" i="91"/>
  <c r="AU172" i="91"/>
  <c r="AV172" i="91" s="1"/>
  <c r="AU196" i="91"/>
  <c r="AV196" i="91" s="1"/>
  <c r="AT196" i="87"/>
  <c r="T198" i="87"/>
  <c r="T115" i="91"/>
  <c r="AG115" i="91"/>
  <c r="AT117" i="91"/>
  <c r="AG118" i="91"/>
  <c r="Z125" i="91"/>
  <c r="AE144" i="91"/>
  <c r="W156" i="91"/>
  <c r="AA156" i="91"/>
  <c r="AE156" i="91"/>
  <c r="W162" i="91"/>
  <c r="AA162" i="91"/>
  <c r="AG172" i="91"/>
  <c r="AT173" i="91"/>
  <c r="AU189" i="91"/>
  <c r="AV189" i="91" s="1"/>
  <c r="AM193" i="87"/>
  <c r="O150" i="91"/>
  <c r="AG188" i="91"/>
  <c r="T190" i="91"/>
  <c r="AT110" i="92"/>
  <c r="AG111" i="92"/>
  <c r="AJ131" i="91"/>
  <c r="AN131" i="91"/>
  <c r="N131" i="91"/>
  <c r="AG186" i="91"/>
  <c r="AU143" i="92"/>
  <c r="AV143" i="92" s="1"/>
  <c r="AU178" i="92"/>
  <c r="AV178" i="92" s="1"/>
  <c r="AU135" i="92"/>
  <c r="AV135" i="92" s="1"/>
  <c r="AU154" i="92"/>
  <c r="AV154" i="92" s="1"/>
  <c r="AT177" i="92"/>
  <c r="T179" i="92"/>
  <c r="AT198" i="92"/>
  <c r="AT132" i="92"/>
  <c r="T133" i="92"/>
  <c r="T134" i="92"/>
  <c r="AG134" i="92"/>
  <c r="AG135" i="92"/>
  <c r="AT135" i="92"/>
  <c r="AT136" i="92"/>
  <c r="AG174" i="92"/>
  <c r="AU132" i="92"/>
  <c r="AV132" i="92" s="1"/>
  <c r="AU136" i="92"/>
  <c r="AV136" i="92" s="1"/>
  <c r="T152" i="92"/>
  <c r="AG154" i="92"/>
  <c r="AG111" i="93"/>
  <c r="AT111" i="93"/>
  <c r="AQ169" i="93"/>
  <c r="W169" i="93"/>
  <c r="AA169" i="93"/>
  <c r="AE169" i="93"/>
  <c r="T192" i="93"/>
  <c r="AU116" i="94"/>
  <c r="AU117" i="94"/>
  <c r="AV117" i="94" s="1"/>
  <c r="AU140" i="94"/>
  <c r="T159" i="94"/>
  <c r="AG177" i="94"/>
  <c r="AT179" i="94"/>
  <c r="T116" i="94"/>
  <c r="AG116" i="94"/>
  <c r="AG117" i="94"/>
  <c r="AT117" i="94"/>
  <c r="AT118" i="94"/>
  <c r="AL150" i="94"/>
  <c r="T140" i="94"/>
  <c r="AG142" i="94"/>
  <c r="AU167" i="94"/>
  <c r="AV167" i="94" s="1"/>
  <c r="AU118" i="94"/>
  <c r="T167" i="94"/>
  <c r="AQ46" i="52"/>
  <c r="AQ50" i="52"/>
  <c r="AQ58" i="52"/>
  <c r="AQ66" i="52"/>
  <c r="D13" i="84"/>
  <c r="D46" i="84"/>
  <c r="D78" i="84"/>
  <c r="B110" i="84"/>
  <c r="E142" i="84"/>
  <c r="E176" i="84"/>
  <c r="E240" i="84"/>
  <c r="E304" i="84"/>
  <c r="B338" i="84"/>
  <c r="E370" i="84"/>
  <c r="D402" i="84"/>
  <c r="B466" i="84"/>
  <c r="AU111" i="32"/>
  <c r="AV111" i="32" s="1"/>
  <c r="AQ47" i="52"/>
  <c r="AQ55" i="52"/>
  <c r="AQ67" i="52"/>
  <c r="D14" i="84"/>
  <c r="E46" i="84"/>
  <c r="E78" i="84"/>
  <c r="B142" i="84"/>
  <c r="B176" i="84"/>
  <c r="D208" i="84"/>
  <c r="B240" i="84"/>
  <c r="D272" i="84"/>
  <c r="B304" i="84"/>
  <c r="B370" i="84"/>
  <c r="E402" i="84"/>
  <c r="D434" i="84"/>
  <c r="T111" i="32"/>
  <c r="AG111" i="32"/>
  <c r="E14" i="84"/>
  <c r="B46" i="84"/>
  <c r="B78" i="84"/>
  <c r="D110" i="84"/>
  <c r="D175" i="84"/>
  <c r="E208" i="84"/>
  <c r="E272" i="84"/>
  <c r="D337" i="84"/>
  <c r="D338" i="84"/>
  <c r="B402" i="84"/>
  <c r="E434" i="84"/>
  <c r="D466" i="84"/>
  <c r="B14" i="84"/>
  <c r="E110" i="84"/>
  <c r="D142" i="84"/>
  <c r="D176" i="84"/>
  <c r="B208" i="84"/>
  <c r="D240" i="84"/>
  <c r="B272" i="84"/>
  <c r="D304" i="84"/>
  <c r="E338" i="84"/>
  <c r="D370" i="84"/>
  <c r="B434" i="84"/>
  <c r="E466" i="84"/>
  <c r="H125" i="32"/>
  <c r="H162" i="32"/>
  <c r="T126" i="88"/>
  <c r="AU128" i="32"/>
  <c r="AV128" i="32" s="1"/>
  <c r="AH181" i="88"/>
  <c r="AU127" i="88"/>
  <c r="AV127" i="88" s="1"/>
  <c r="AG147" i="88"/>
  <c r="AS175" i="88"/>
  <c r="H162" i="87"/>
  <c r="T116" i="91"/>
  <c r="AU117" i="91"/>
  <c r="AS144" i="87"/>
  <c r="AS150" i="87"/>
  <c r="AS162" i="87"/>
  <c r="H169" i="87"/>
  <c r="H187" i="87"/>
  <c r="H193" i="87"/>
  <c r="AU115" i="91"/>
  <c r="AV115" i="91" s="1"/>
  <c r="U169" i="87"/>
  <c r="U193" i="87"/>
  <c r="AU118" i="91"/>
  <c r="AV118" i="91" s="1"/>
  <c r="AE125" i="91"/>
  <c r="AI125" i="91"/>
  <c r="AM125" i="91"/>
  <c r="K131" i="91"/>
  <c r="O131" i="91"/>
  <c r="AQ156" i="91"/>
  <c r="H156" i="91"/>
  <c r="AQ131" i="92"/>
  <c r="T155" i="94"/>
  <c r="AQ36" i="52"/>
  <c r="AU49" i="32"/>
  <c r="AV49" i="32" s="1"/>
  <c r="T85" i="32"/>
  <c r="AU102" i="32"/>
  <c r="AV102" i="32" s="1"/>
  <c r="AQ29" i="52"/>
  <c r="AQ37" i="52"/>
  <c r="AU28" i="32"/>
  <c r="AV28" i="32" s="1"/>
  <c r="AU42" i="88"/>
  <c r="AV42" i="88" s="1"/>
  <c r="AQ21" i="52"/>
  <c r="T72" i="32"/>
  <c r="AU83" i="32"/>
  <c r="AV83" i="32" s="1"/>
  <c r="AT60" i="88"/>
  <c r="AG22" i="87"/>
  <c r="AU71" i="87"/>
  <c r="AV71" i="87" s="1"/>
  <c r="AT83" i="87"/>
  <c r="AU88" i="88"/>
  <c r="AV88" i="88" s="1"/>
  <c r="AU70" i="87"/>
  <c r="AV70" i="87" s="1"/>
  <c r="AT92" i="88"/>
  <c r="T73" i="87"/>
  <c r="AG60" i="91"/>
  <c r="AT96" i="91"/>
  <c r="AU30" i="92"/>
  <c r="AV30" i="92" s="1"/>
  <c r="V87" i="92"/>
  <c r="I93" i="92"/>
  <c r="AK68" i="93"/>
  <c r="T79" i="92"/>
  <c r="R87" i="92"/>
  <c r="J93" i="92"/>
  <c r="R93" i="92"/>
  <c r="AG69" i="92"/>
  <c r="H87" i="92"/>
  <c r="AO87" i="92"/>
  <c r="AU91" i="92"/>
  <c r="AV91" i="92" s="1"/>
  <c r="AT35" i="93"/>
  <c r="T54" i="93"/>
  <c r="AU71" i="92"/>
  <c r="AV71" i="92" s="1"/>
  <c r="Y87" i="92"/>
  <c r="AR75" i="93"/>
  <c r="O81" i="93"/>
  <c r="AJ87" i="93"/>
  <c r="AN87" i="93"/>
  <c r="W87" i="93"/>
  <c r="AE87" i="93"/>
  <c r="X93" i="93"/>
  <c r="O93" i="93"/>
  <c r="S93" i="93"/>
  <c r="T29" i="94"/>
  <c r="AB75" i="93"/>
  <c r="AB87" i="93"/>
  <c r="P93" i="93"/>
  <c r="AJ68" i="93"/>
  <c r="AN68" i="93"/>
  <c r="AI75" i="93"/>
  <c r="AM75" i="93"/>
  <c r="AJ81" i="93"/>
  <c r="AN81" i="93"/>
  <c r="W81" i="93"/>
  <c r="AA93" i="93"/>
  <c r="T97" i="94"/>
  <c r="B14" i="20"/>
  <c r="D78" i="20"/>
  <c r="B110" i="20"/>
  <c r="D175" i="20"/>
  <c r="E208" i="20"/>
  <c r="B240" i="20"/>
  <c r="E304" i="20"/>
  <c r="B338" i="20"/>
  <c r="E370" i="20"/>
  <c r="D402" i="20"/>
  <c r="B466" i="20"/>
  <c r="AQ18" i="52"/>
  <c r="AQ22" i="52"/>
  <c r="AQ30" i="52"/>
  <c r="AQ38" i="52"/>
  <c r="D46" i="20"/>
  <c r="E78" i="20"/>
  <c r="D142" i="20"/>
  <c r="D176" i="20"/>
  <c r="B208" i="20"/>
  <c r="D272" i="20"/>
  <c r="B304" i="20"/>
  <c r="B370" i="20"/>
  <c r="E402" i="20"/>
  <c r="D434" i="20"/>
  <c r="AQ19" i="52"/>
  <c r="AQ27" i="52"/>
  <c r="AQ31" i="52"/>
  <c r="AQ39" i="52"/>
  <c r="D14" i="20"/>
  <c r="E46" i="20"/>
  <c r="B78" i="20"/>
  <c r="D110" i="20"/>
  <c r="E142" i="20"/>
  <c r="E176" i="20"/>
  <c r="D240" i="20"/>
  <c r="E272" i="20"/>
  <c r="D337" i="20"/>
  <c r="D338" i="20"/>
  <c r="B402" i="20"/>
  <c r="E434" i="20"/>
  <c r="D466" i="20"/>
  <c r="AQ20" i="52"/>
  <c r="AQ28" i="52"/>
  <c r="AQ40" i="52"/>
  <c r="E14" i="20"/>
  <c r="B46" i="20"/>
  <c r="E110" i="20"/>
  <c r="B142" i="20"/>
  <c r="B176" i="20"/>
  <c r="D208" i="20"/>
  <c r="E240" i="20"/>
  <c r="B272" i="20"/>
  <c r="D304" i="20"/>
  <c r="E338" i="20"/>
  <c r="D370" i="20"/>
  <c r="B434" i="20"/>
  <c r="E466" i="20"/>
  <c r="AG49" i="92"/>
  <c r="AH87" i="92"/>
  <c r="AJ99" i="93"/>
  <c r="AG29" i="94"/>
  <c r="T30" i="94"/>
  <c r="D13" i="20"/>
  <c r="F59" i="61"/>
  <c r="H6" i="77"/>
  <c r="M8" i="52"/>
  <c r="I21" i="80"/>
  <c r="G7" i="24"/>
  <c r="J7" i="63"/>
  <c r="K7" i="92"/>
  <c r="K18" i="77"/>
  <c r="I7" i="20"/>
  <c r="J7" i="66"/>
  <c r="K7" i="91"/>
  <c r="I7" i="78"/>
  <c r="M7" i="17"/>
  <c r="K7" i="32"/>
  <c r="K7" i="87"/>
  <c r="K7" i="94"/>
  <c r="I7" i="84"/>
  <c r="K7" i="88"/>
  <c r="F12" i="52"/>
  <c r="I22" i="77"/>
  <c r="G12" i="100" s="1"/>
  <c r="H10" i="91"/>
  <c r="E6" i="80"/>
  <c r="H10" i="92"/>
  <c r="H10" i="93"/>
  <c r="H10" i="88"/>
  <c r="H10" i="94"/>
  <c r="H10" i="87"/>
  <c r="H10" i="32"/>
  <c r="G108" i="94"/>
  <c r="W109" i="24"/>
  <c r="G108" i="93"/>
  <c r="U14" i="84"/>
  <c r="T109" i="24"/>
  <c r="Q109" i="24"/>
  <c r="G108" i="92"/>
  <c r="R14" i="84"/>
  <c r="R174" i="84" s="1"/>
  <c r="R109" i="24"/>
  <c r="R108" i="24" s="1"/>
  <c r="R107" i="24" s="1"/>
  <c r="N109" i="24"/>
  <c r="O109" i="24"/>
  <c r="O108" i="24" s="1"/>
  <c r="O107" i="24" s="1"/>
  <c r="O14" i="84"/>
  <c r="O174" i="84" s="1"/>
  <c r="K109" i="24"/>
  <c r="G108" i="87"/>
  <c r="L14" i="84"/>
  <c r="L174" i="84" s="1"/>
  <c r="M14" i="84"/>
  <c r="M174" i="84" s="1"/>
  <c r="H109" i="24"/>
  <c r="I14" i="84"/>
  <c r="I174" i="84" s="1"/>
  <c r="G108" i="88"/>
  <c r="AA16" i="84"/>
  <c r="AB16" i="84" s="1"/>
  <c r="AA17" i="84"/>
  <c r="AB17" i="84" s="1"/>
  <c r="G109" i="24"/>
  <c r="E24" i="95"/>
  <c r="AU61" i="92" l="1"/>
  <c r="AV61" i="92" s="1"/>
  <c r="AU61" i="91"/>
  <c r="T58" i="88"/>
  <c r="G176" i="84"/>
  <c r="F139" i="87"/>
  <c r="F140" i="24"/>
  <c r="F139" i="24" s="1"/>
  <c r="F139" i="91"/>
  <c r="F138" i="91" s="1"/>
  <c r="F139" i="32"/>
  <c r="F139" i="92"/>
  <c r="F138" i="92" s="1"/>
  <c r="F139" i="88"/>
  <c r="AG110" i="87"/>
  <c r="AG118" i="94"/>
  <c r="T118" i="94"/>
  <c r="T117" i="94"/>
  <c r="AT116" i="94"/>
  <c r="AT115" i="94"/>
  <c r="AG115" i="94"/>
  <c r="AU115" i="94"/>
  <c r="AV115" i="94" s="1"/>
  <c r="T115" i="94"/>
  <c r="AU117" i="92"/>
  <c r="AV117" i="92" s="1"/>
  <c r="AU115" i="92"/>
  <c r="AV115" i="92" s="1"/>
  <c r="T118" i="91"/>
  <c r="AU116" i="91"/>
  <c r="AV116" i="91" s="1"/>
  <c r="AT118" i="91"/>
  <c r="AG117" i="91"/>
  <c r="T117" i="91"/>
  <c r="AT115" i="91"/>
  <c r="Z174" i="20"/>
  <c r="Q20" i="24"/>
  <c r="H20" i="24"/>
  <c r="G14" i="20"/>
  <c r="F17" i="93"/>
  <c r="F17" i="94"/>
  <c r="G16" i="92"/>
  <c r="F17" i="92"/>
  <c r="F18" i="24"/>
  <c r="F17" i="88"/>
  <c r="F17" i="87"/>
  <c r="F13" i="87" s="1"/>
  <c r="AG61" i="91"/>
  <c r="AU26" i="94"/>
  <c r="AT61" i="92"/>
  <c r="AT61" i="91"/>
  <c r="AU59" i="91"/>
  <c r="AV59" i="91" s="1"/>
  <c r="T59" i="91"/>
  <c r="T60" i="91"/>
  <c r="AT58" i="91"/>
  <c r="T61" i="88"/>
  <c r="AG58" i="88"/>
  <c r="AU60" i="88"/>
  <c r="AV60" i="88" s="1"/>
  <c r="T42" i="88"/>
  <c r="AT41" i="88"/>
  <c r="AU41" i="88"/>
  <c r="AV41" i="88" s="1"/>
  <c r="AU36" i="93"/>
  <c r="AT36" i="93"/>
  <c r="AU35" i="93"/>
  <c r="AV35" i="93" s="1"/>
  <c r="AG35" i="93"/>
  <c r="AG34" i="93"/>
  <c r="T34" i="93"/>
  <c r="AT30" i="94"/>
  <c r="AU29" i="94"/>
  <c r="AU28" i="94"/>
  <c r="AV28" i="94" s="1"/>
  <c r="AT29" i="94"/>
  <c r="AT28" i="94"/>
  <c r="T26" i="94"/>
  <c r="AU29" i="92"/>
  <c r="AV29" i="92" s="1"/>
  <c r="AG30" i="32"/>
  <c r="AT30" i="32"/>
  <c r="AU23" i="87"/>
  <c r="AV23" i="87" s="1"/>
  <c r="T24" i="87"/>
  <c r="AT23" i="87"/>
  <c r="AT22" i="87"/>
  <c r="AU134" i="92"/>
  <c r="AV134" i="92" s="1"/>
  <c r="AG136" i="87"/>
  <c r="T135" i="87"/>
  <c r="AG132" i="87"/>
  <c r="T132" i="87"/>
  <c r="AE125" i="32"/>
  <c r="AU134" i="88"/>
  <c r="AV134" i="88" s="1"/>
  <c r="AI125" i="88"/>
  <c r="T127" i="32"/>
  <c r="AU135" i="88"/>
  <c r="AV135" i="88" s="1"/>
  <c r="U125" i="88"/>
  <c r="AT130" i="32"/>
  <c r="AG130" i="32"/>
  <c r="AG129" i="32"/>
  <c r="T129" i="32"/>
  <c r="AT127" i="32"/>
  <c r="T136" i="92"/>
  <c r="AT134" i="92"/>
  <c r="AU133" i="92"/>
  <c r="AV133" i="92" s="1"/>
  <c r="T132" i="92"/>
  <c r="T136" i="87"/>
  <c r="P107" i="24"/>
  <c r="AU134" i="87"/>
  <c r="AV134" i="87" s="1"/>
  <c r="AU129" i="88"/>
  <c r="AV129" i="88" s="1"/>
  <c r="AU136" i="87"/>
  <c r="AV136" i="87" s="1"/>
  <c r="K126" i="24"/>
  <c r="AG136" i="92"/>
  <c r="AG133" i="92"/>
  <c r="AG132" i="92"/>
  <c r="S125" i="32"/>
  <c r="S174" i="84"/>
  <c r="W174" i="84"/>
  <c r="Q132" i="24"/>
  <c r="T135" i="92"/>
  <c r="AT133" i="92"/>
  <c r="AS131" i="91"/>
  <c r="AF131" i="91"/>
  <c r="S131" i="91"/>
  <c r="AJ125" i="91"/>
  <c r="AT135" i="88"/>
  <c r="AT134" i="88"/>
  <c r="AG134" i="88"/>
  <c r="AU133" i="88"/>
  <c r="AV133" i="88" s="1"/>
  <c r="AG133" i="88"/>
  <c r="T133" i="88"/>
  <c r="S131" i="88"/>
  <c r="S125" i="88"/>
  <c r="G131" i="32"/>
  <c r="V107" i="24"/>
  <c r="N174" i="84"/>
  <c r="Q126" i="24"/>
  <c r="AU110" i="92"/>
  <c r="AV110" i="92" s="1"/>
  <c r="AG110" i="92"/>
  <c r="T110" i="92"/>
  <c r="T111" i="93"/>
  <c r="AU111" i="93"/>
  <c r="AV111" i="93" s="1"/>
  <c r="T110" i="87"/>
  <c r="AU112" i="32"/>
  <c r="AV112" i="32" s="1"/>
  <c r="T112" i="32"/>
  <c r="AU147" i="88"/>
  <c r="AV147" i="88" s="1"/>
  <c r="N144" i="88"/>
  <c r="R144" i="88"/>
  <c r="H144" i="91"/>
  <c r="AG146" i="91"/>
  <c r="AI144" i="91"/>
  <c r="AK144" i="87"/>
  <c r="AQ144" i="91"/>
  <c r="W144" i="91"/>
  <c r="Z144" i="88"/>
  <c r="AD144" i="88"/>
  <c r="AT142" i="94"/>
  <c r="AU142" i="92"/>
  <c r="AV142" i="92" s="1"/>
  <c r="T142" i="94"/>
  <c r="AG140" i="94"/>
  <c r="AT140" i="94"/>
  <c r="AB44" i="17"/>
  <c r="AH175" i="88"/>
  <c r="AG190" i="87"/>
  <c r="AG177" i="88"/>
  <c r="AU198" i="94"/>
  <c r="AV198" i="94" s="1"/>
  <c r="U162" i="87"/>
  <c r="AU154" i="88"/>
  <c r="AV154" i="88" s="1"/>
  <c r="AU142" i="94"/>
  <c r="U144" i="91"/>
  <c r="V150" i="92"/>
  <c r="AT116" i="91"/>
  <c r="AU80" i="92"/>
  <c r="AV80" i="92" s="1"/>
  <c r="T77" i="92"/>
  <c r="AG98" i="91"/>
  <c r="T97" i="91"/>
  <c r="AG84" i="87"/>
  <c r="AF93" i="93"/>
  <c r="AE81" i="93"/>
  <c r="AG98" i="93"/>
  <c r="AQ93" i="93"/>
  <c r="AB81" i="93"/>
  <c r="AK87" i="92"/>
  <c r="AQ93" i="92"/>
  <c r="Z93" i="92"/>
  <c r="T80" i="92"/>
  <c r="AU91" i="91"/>
  <c r="AV91" i="91" s="1"/>
  <c r="T83" i="87"/>
  <c r="T81" i="87" s="1"/>
  <c r="AU90" i="88"/>
  <c r="AV90" i="88" s="1"/>
  <c r="AB93" i="93"/>
  <c r="AA87" i="93"/>
  <c r="AA81" i="93"/>
  <c r="AA74" i="93" s="1"/>
  <c r="N93" i="93"/>
  <c r="N93" i="92"/>
  <c r="Q87" i="92"/>
  <c r="N99" i="92"/>
  <c r="N74" i="92" s="1"/>
  <c r="AU92" i="92"/>
  <c r="AV92" i="92" s="1"/>
  <c r="AP87" i="92"/>
  <c r="AG97" i="91"/>
  <c r="AT98" i="93"/>
  <c r="AT96" i="94"/>
  <c r="X75" i="93"/>
  <c r="K75" i="93"/>
  <c r="W75" i="93"/>
  <c r="AA75" i="93"/>
  <c r="T84" i="87"/>
  <c r="AU91" i="88"/>
  <c r="AV91" i="88" s="1"/>
  <c r="AE93" i="93"/>
  <c r="AE74" i="93" s="1"/>
  <c r="AT80" i="93"/>
  <c r="AT98" i="91"/>
  <c r="AU89" i="91"/>
  <c r="T96" i="91"/>
  <c r="T92" i="88"/>
  <c r="AU84" i="87"/>
  <c r="AV84" i="87" s="1"/>
  <c r="AU87" i="88"/>
  <c r="U75" i="91"/>
  <c r="AT86" i="87"/>
  <c r="AT104" i="32"/>
  <c r="AU104" i="32"/>
  <c r="AV104" i="32" s="1"/>
  <c r="AU86" i="32"/>
  <c r="AV86" i="32" s="1"/>
  <c r="AT85" i="32"/>
  <c r="AT84" i="32"/>
  <c r="T86" i="32"/>
  <c r="AU85" i="32"/>
  <c r="AV85" i="32" s="1"/>
  <c r="AG84" i="32"/>
  <c r="AG83" i="32"/>
  <c r="T83" i="32"/>
  <c r="T82" i="32"/>
  <c r="AT69" i="92"/>
  <c r="AU73" i="87"/>
  <c r="AV73" i="87" s="1"/>
  <c r="T52" i="93"/>
  <c r="AO68" i="93"/>
  <c r="X68" i="93"/>
  <c r="AU55" i="93"/>
  <c r="AV55" i="93" s="1"/>
  <c r="T55" i="93"/>
  <c r="AT53" i="93"/>
  <c r="AU52" i="93"/>
  <c r="AG52" i="93"/>
  <c r="AU73" i="92"/>
  <c r="AV73" i="92" s="1"/>
  <c r="AG71" i="92"/>
  <c r="H68" i="92"/>
  <c r="AG61" i="92"/>
  <c r="T71" i="92"/>
  <c r="AU49" i="92"/>
  <c r="AV49" i="92" s="1"/>
  <c r="AT73" i="87"/>
  <c r="AF68" i="87"/>
  <c r="O68" i="87"/>
  <c r="AT70" i="87"/>
  <c r="AG61" i="88"/>
  <c r="AG60" i="88"/>
  <c r="AT58" i="88"/>
  <c r="AT73" i="92"/>
  <c r="AU69" i="92"/>
  <c r="AV69" i="92" s="1"/>
  <c r="T49" i="94"/>
  <c r="AU53" i="93"/>
  <c r="AC68" i="93"/>
  <c r="AT54" i="93"/>
  <c r="AG53" i="93"/>
  <c r="AS68" i="93"/>
  <c r="AF68" i="93"/>
  <c r="T61" i="91"/>
  <c r="AT59" i="91"/>
  <c r="AG58" i="91"/>
  <c r="AT60" i="91"/>
  <c r="AG59" i="91"/>
  <c r="AU58" i="91"/>
  <c r="AV58" i="91" s="1"/>
  <c r="T58" i="91"/>
  <c r="AU60" i="91"/>
  <c r="AV60" i="91" s="1"/>
  <c r="T61" i="92"/>
  <c r="AG73" i="87"/>
  <c r="AG72" i="87"/>
  <c r="T71" i="87"/>
  <c r="AU58" i="88"/>
  <c r="AV58" i="88" s="1"/>
  <c r="AU61" i="88"/>
  <c r="AV61" i="88" s="1"/>
  <c r="AT61" i="88"/>
  <c r="AU59" i="88"/>
  <c r="AV59" i="88" s="1"/>
  <c r="T73" i="32"/>
  <c r="AT72" i="32"/>
  <c r="AU71" i="32"/>
  <c r="AV71" i="32" s="1"/>
  <c r="AU70" i="32"/>
  <c r="AV70" i="32" s="1"/>
  <c r="AG71" i="32"/>
  <c r="T70" i="32"/>
  <c r="AT42" i="91"/>
  <c r="AG26" i="94"/>
  <c r="AG36" i="93"/>
  <c r="T35" i="93"/>
  <c r="AU28" i="92"/>
  <c r="AV28" i="92" s="1"/>
  <c r="AG23" i="87"/>
  <c r="T23" i="87"/>
  <c r="T22" i="87"/>
  <c r="AU22" i="87"/>
  <c r="AV22" i="87" s="1"/>
  <c r="AT24" i="87"/>
  <c r="AG24" i="87"/>
  <c r="AU24" i="87"/>
  <c r="AV24" i="87" s="1"/>
  <c r="AG42" i="88"/>
  <c r="AG30" i="94"/>
  <c r="AU34" i="93"/>
  <c r="AV34" i="93" s="1"/>
  <c r="T36" i="93"/>
  <c r="AT34" i="93"/>
  <c r="AU26" i="92"/>
  <c r="AT42" i="88"/>
  <c r="AG41" i="88"/>
  <c r="T41" i="88"/>
  <c r="AU30" i="32"/>
  <c r="AV30" i="32" s="1"/>
  <c r="AU29" i="32"/>
  <c r="AV29" i="32" s="1"/>
  <c r="AU26" i="32"/>
  <c r="AV26" i="32" s="1"/>
  <c r="AN74" i="93"/>
  <c r="AT54" i="94"/>
  <c r="AG28" i="94"/>
  <c r="AJ74" i="93"/>
  <c r="AU30" i="94"/>
  <c r="AV30" i="94" s="1"/>
  <c r="AU95" i="94"/>
  <c r="AV95" i="94" s="1"/>
  <c r="AG96" i="94"/>
  <c r="AG54" i="94"/>
  <c r="AT26" i="94"/>
  <c r="AG97" i="94"/>
  <c r="AG93" i="94" s="1"/>
  <c r="T95" i="94"/>
  <c r="AT98" i="94"/>
  <c r="AG94" i="94"/>
  <c r="AT97" i="94"/>
  <c r="T96" i="94"/>
  <c r="AU59" i="94"/>
  <c r="AV59" i="94" s="1"/>
  <c r="AK68" i="87"/>
  <c r="AG195" i="93"/>
  <c r="AM150" i="92"/>
  <c r="F201" i="88"/>
  <c r="F201" i="91"/>
  <c r="F201" i="87"/>
  <c r="F201" i="94"/>
  <c r="U201" i="94" s="1"/>
  <c r="G92" i="93"/>
  <c r="T93" i="24"/>
  <c r="G88" i="93"/>
  <c r="T89" i="24"/>
  <c r="U402" i="20"/>
  <c r="G84" i="93"/>
  <c r="T85" i="24"/>
  <c r="U370" i="20"/>
  <c r="G70" i="93"/>
  <c r="T71" i="24"/>
  <c r="G65" i="93"/>
  <c r="T66" i="24"/>
  <c r="G53" i="93"/>
  <c r="AV53" i="93" s="1"/>
  <c r="T54" i="24"/>
  <c r="G33" i="93"/>
  <c r="T34" i="24"/>
  <c r="G211" i="93"/>
  <c r="T202" i="24"/>
  <c r="U40" i="17"/>
  <c r="U208" i="20"/>
  <c r="F39" i="88"/>
  <c r="F39" i="93"/>
  <c r="F39" i="92"/>
  <c r="G23" i="94"/>
  <c r="W24" i="24"/>
  <c r="AA66" i="20"/>
  <c r="AB66" i="20" s="1"/>
  <c r="X46" i="20"/>
  <c r="AV254" i="94"/>
  <c r="AU254" i="94"/>
  <c r="C231" i="94"/>
  <c r="C231" i="93"/>
  <c r="C231" i="92"/>
  <c r="C231" i="91"/>
  <c r="C231" i="87"/>
  <c r="C231" i="88"/>
  <c r="C231" i="32"/>
  <c r="C206" i="24"/>
  <c r="C227" i="94"/>
  <c r="C227" i="93"/>
  <c r="C227" i="92"/>
  <c r="C227" i="91"/>
  <c r="C227" i="87"/>
  <c r="C227" i="88"/>
  <c r="C227" i="32"/>
  <c r="C205" i="24"/>
  <c r="AP197" i="32"/>
  <c r="H197" i="32"/>
  <c r="Q197" i="32"/>
  <c r="AI197" i="32"/>
  <c r="J197" i="32"/>
  <c r="AA197" i="32"/>
  <c r="AR197" i="32"/>
  <c r="S197" i="32"/>
  <c r="S193" i="32" s="1"/>
  <c r="AK197" i="32"/>
  <c r="Y197" i="32"/>
  <c r="V197" i="32"/>
  <c r="AM197" i="32"/>
  <c r="N197" i="32"/>
  <c r="AE197" i="32"/>
  <c r="X197" i="32"/>
  <c r="AO197" i="32"/>
  <c r="AO193" i="32" s="1"/>
  <c r="L197" i="32"/>
  <c r="AC197" i="32"/>
  <c r="G194" i="24"/>
  <c r="AR189" i="88"/>
  <c r="AF189" i="88"/>
  <c r="O189" i="88"/>
  <c r="AS189" i="88"/>
  <c r="AB189" i="88"/>
  <c r="K189" i="88"/>
  <c r="AO189" i="88"/>
  <c r="X189" i="88"/>
  <c r="AK189" i="88"/>
  <c r="S189" i="88"/>
  <c r="L189" i="88"/>
  <c r="AC189" i="88"/>
  <c r="AC187" i="88" s="1"/>
  <c r="P189" i="88"/>
  <c r="P187" i="88" s="1"/>
  <c r="AH189" i="88"/>
  <c r="AQ189" i="93"/>
  <c r="AE189" i="93"/>
  <c r="R189" i="93"/>
  <c r="I189" i="93"/>
  <c r="AN189" i="93"/>
  <c r="AA189" i="93"/>
  <c r="Q189" i="93"/>
  <c r="AJ189" i="93"/>
  <c r="Z189" i="93"/>
  <c r="N189" i="93"/>
  <c r="AR189" i="93"/>
  <c r="AI189" i="93"/>
  <c r="W189" i="93"/>
  <c r="J189" i="93"/>
  <c r="G182" i="24"/>
  <c r="AR177" i="91"/>
  <c r="AS177" i="91"/>
  <c r="AK177" i="91"/>
  <c r="AB177" i="91"/>
  <c r="S177" i="91"/>
  <c r="K177" i="91"/>
  <c r="AP177" i="91"/>
  <c r="AH177" i="91"/>
  <c r="Y177" i="91"/>
  <c r="P177" i="91"/>
  <c r="H177" i="91"/>
  <c r="AO177" i="91"/>
  <c r="AF177" i="91"/>
  <c r="X177" i="91"/>
  <c r="O177" i="91"/>
  <c r="AL177" i="91"/>
  <c r="AC177" i="91"/>
  <c r="U177" i="91"/>
  <c r="L177" i="91"/>
  <c r="AR173" i="88"/>
  <c r="K173" i="88"/>
  <c r="AB173" i="88"/>
  <c r="AS173" i="88"/>
  <c r="P173" i="88"/>
  <c r="AH173" i="88"/>
  <c r="O173" i="88"/>
  <c r="AF173" i="88"/>
  <c r="U173" i="88"/>
  <c r="AL173" i="88"/>
  <c r="AR173" i="93"/>
  <c r="AP173" i="93"/>
  <c r="AH173" i="93"/>
  <c r="Y173" i="93"/>
  <c r="P173" i="93"/>
  <c r="H173" i="93"/>
  <c r="AO173" i="93"/>
  <c r="AF173" i="93"/>
  <c r="X173" i="93"/>
  <c r="O173" i="93"/>
  <c r="AL173" i="93"/>
  <c r="AC173" i="93"/>
  <c r="U173" i="93"/>
  <c r="L173" i="93"/>
  <c r="AS173" i="93"/>
  <c r="AK173" i="93"/>
  <c r="AB173" i="93"/>
  <c r="S173" i="93"/>
  <c r="K173" i="93"/>
  <c r="AS164" i="88"/>
  <c r="U164" i="88"/>
  <c r="AL164" i="88"/>
  <c r="AL162" i="88" s="1"/>
  <c r="Q164" i="88"/>
  <c r="Q162" i="88" s="1"/>
  <c r="AI164" i="88"/>
  <c r="H164" i="88"/>
  <c r="Y164" i="88"/>
  <c r="AP164" i="88"/>
  <c r="V164" i="88"/>
  <c r="AM164" i="88"/>
  <c r="AS164" i="93"/>
  <c r="AM164" i="93"/>
  <c r="AD164" i="93"/>
  <c r="V164" i="93"/>
  <c r="M164" i="93"/>
  <c r="AL164" i="93"/>
  <c r="AC164" i="93"/>
  <c r="U164" i="93"/>
  <c r="L164" i="93"/>
  <c r="AQ164" i="93"/>
  <c r="AI164" i="93"/>
  <c r="Z164" i="93"/>
  <c r="Q164" i="93"/>
  <c r="I164" i="93"/>
  <c r="AP164" i="93"/>
  <c r="AH164" i="93"/>
  <c r="Y164" i="93"/>
  <c r="P164" i="93"/>
  <c r="H164" i="93"/>
  <c r="AQ159" i="87"/>
  <c r="AC159" i="87"/>
  <c r="L159" i="87"/>
  <c r="AP159" i="87"/>
  <c r="Y159" i="87"/>
  <c r="H159" i="87"/>
  <c r="AL159" i="87"/>
  <c r="U159" i="87"/>
  <c r="AH159" i="87"/>
  <c r="P159" i="87"/>
  <c r="AS154" i="91"/>
  <c r="AL154" i="91"/>
  <c r="AC154" i="91"/>
  <c r="U154" i="91"/>
  <c r="L154" i="91"/>
  <c r="AQ154" i="91"/>
  <c r="AI154" i="91"/>
  <c r="Z154" i="91"/>
  <c r="Q154" i="91"/>
  <c r="I154" i="91"/>
  <c r="AP154" i="91"/>
  <c r="AH154" i="91"/>
  <c r="Y154" i="91"/>
  <c r="P154" i="91"/>
  <c r="H154" i="91"/>
  <c r="AM154" i="91"/>
  <c r="AD154" i="91"/>
  <c r="V154" i="91"/>
  <c r="M154" i="91"/>
  <c r="G150" i="32"/>
  <c r="AR149" i="32"/>
  <c r="AF149" i="32"/>
  <c r="O149" i="32"/>
  <c r="AS149" i="32"/>
  <c r="AB149" i="32"/>
  <c r="K149" i="32"/>
  <c r="AO149" i="32"/>
  <c r="X149" i="32"/>
  <c r="AK149" i="32"/>
  <c r="S149" i="32"/>
  <c r="U149" i="32"/>
  <c r="AL149" i="32"/>
  <c r="M149" i="32"/>
  <c r="AD149" i="32"/>
  <c r="R149" i="32"/>
  <c r="AJ149" i="32"/>
  <c r="H149" i="32"/>
  <c r="Y149" i="32"/>
  <c r="AP149" i="32"/>
  <c r="Q149" i="32"/>
  <c r="AI149" i="32"/>
  <c r="W149" i="32"/>
  <c r="AN149" i="32"/>
  <c r="AS149" i="92"/>
  <c r="AP149" i="92"/>
  <c r="AH149" i="92"/>
  <c r="Y149" i="92"/>
  <c r="P149" i="92"/>
  <c r="H149" i="92"/>
  <c r="AM149" i="92"/>
  <c r="AD149" i="92"/>
  <c r="V149" i="92"/>
  <c r="M149" i="92"/>
  <c r="AL149" i="92"/>
  <c r="AC149" i="92"/>
  <c r="U149" i="92"/>
  <c r="L149" i="92"/>
  <c r="AQ149" i="92"/>
  <c r="AI149" i="92"/>
  <c r="Z149" i="92"/>
  <c r="Q149" i="92"/>
  <c r="I149" i="92"/>
  <c r="AS145" i="88"/>
  <c r="L145" i="88"/>
  <c r="Y145" i="88"/>
  <c r="H145" i="88"/>
  <c r="U145" i="88"/>
  <c r="P145" i="88"/>
  <c r="P144" i="88" s="1"/>
  <c r="F144" i="88"/>
  <c r="AC145" i="88"/>
  <c r="AC144" i="88" s="1"/>
  <c r="Q145" i="88"/>
  <c r="AI145" i="88"/>
  <c r="AH145" i="88"/>
  <c r="AH144" i="88" s="1"/>
  <c r="V145" i="88"/>
  <c r="AM145" i="88"/>
  <c r="AR145" i="93"/>
  <c r="AI145" i="93"/>
  <c r="Q145" i="93"/>
  <c r="AD145" i="93"/>
  <c r="M145" i="93"/>
  <c r="F144" i="93"/>
  <c r="AQ145" i="93"/>
  <c r="Z145" i="93"/>
  <c r="I145" i="93"/>
  <c r="AM145" i="93"/>
  <c r="V145" i="93"/>
  <c r="S140" i="87"/>
  <c r="K140" i="87"/>
  <c r="AC140" i="87"/>
  <c r="Q140" i="87"/>
  <c r="I140" i="87"/>
  <c r="X140" i="87"/>
  <c r="O140" i="87"/>
  <c r="V140" i="87"/>
  <c r="M140" i="87"/>
  <c r="AS103" i="87"/>
  <c r="AL103" i="87"/>
  <c r="AC103" i="87"/>
  <c r="U103" i="87"/>
  <c r="L103" i="87"/>
  <c r="AQ103" i="87"/>
  <c r="AI103" i="87"/>
  <c r="Z103" i="87"/>
  <c r="Q103" i="87"/>
  <c r="I103" i="87"/>
  <c r="AP103" i="87"/>
  <c r="AH103" i="87"/>
  <c r="Y103" i="87"/>
  <c r="P103" i="87"/>
  <c r="H103" i="87"/>
  <c r="AM103" i="87"/>
  <c r="AD103" i="87"/>
  <c r="V103" i="87"/>
  <c r="M103" i="87"/>
  <c r="AR103" i="94"/>
  <c r="AP103" i="94"/>
  <c r="AK103" i="94"/>
  <c r="AD103" i="94"/>
  <c r="Y103" i="94"/>
  <c r="AG103" i="94" s="1"/>
  <c r="S103" i="94"/>
  <c r="M103" i="94"/>
  <c r="H103" i="94"/>
  <c r="AO103" i="94"/>
  <c r="AI103" i="94"/>
  <c r="AC103" i="94"/>
  <c r="X103" i="94"/>
  <c r="Q103" i="94"/>
  <c r="L103" i="94"/>
  <c r="AS103" i="94"/>
  <c r="AM103" i="94"/>
  <c r="AH103" i="94"/>
  <c r="AB103" i="94"/>
  <c r="V103" i="94"/>
  <c r="P103" i="94"/>
  <c r="K103" i="94"/>
  <c r="T103" i="94" s="1"/>
  <c r="AQ103" i="94"/>
  <c r="AL103" i="94"/>
  <c r="AF103" i="94"/>
  <c r="Z103" i="94"/>
  <c r="U103" i="94"/>
  <c r="O103" i="94"/>
  <c r="I103" i="94"/>
  <c r="AR96" i="87"/>
  <c r="AO96" i="87"/>
  <c r="AF96" i="87"/>
  <c r="X96" i="87"/>
  <c r="O96" i="87"/>
  <c r="AL96" i="87"/>
  <c r="AC96" i="87"/>
  <c r="U96" i="87"/>
  <c r="L96" i="87"/>
  <c r="AS96" i="87"/>
  <c r="AK96" i="87"/>
  <c r="AB96" i="87"/>
  <c r="S96" i="87"/>
  <c r="K96" i="87"/>
  <c r="AP96" i="87"/>
  <c r="AH96" i="87"/>
  <c r="Y96" i="87"/>
  <c r="P96" i="87"/>
  <c r="H96" i="87"/>
  <c r="AR92" i="87"/>
  <c r="AF92" i="87"/>
  <c r="O92" i="87"/>
  <c r="AS92" i="87"/>
  <c r="AB92" i="87"/>
  <c r="K92" i="87"/>
  <c r="AO92" i="87"/>
  <c r="X92" i="87"/>
  <c r="AK92" i="87"/>
  <c r="AT92" i="87" s="1"/>
  <c r="S92" i="87"/>
  <c r="AR92" i="93"/>
  <c r="AQ92" i="93"/>
  <c r="AI92" i="93"/>
  <c r="Z92" i="93"/>
  <c r="Q92" i="93"/>
  <c r="I92" i="93"/>
  <c r="AP92" i="93"/>
  <c r="AH92" i="93"/>
  <c r="Y92" i="93"/>
  <c r="P92" i="93"/>
  <c r="H92" i="93"/>
  <c r="AM92" i="93"/>
  <c r="AD92" i="93"/>
  <c r="V92" i="93"/>
  <c r="M92" i="93"/>
  <c r="AL92" i="93"/>
  <c r="AC92" i="93"/>
  <c r="U92" i="93"/>
  <c r="L92" i="93"/>
  <c r="AP88" i="94"/>
  <c r="AE88" i="94"/>
  <c r="N88" i="94"/>
  <c r="AR88" i="94"/>
  <c r="AA88" i="94"/>
  <c r="AG88" i="94" s="1"/>
  <c r="J88" i="94"/>
  <c r="AN88" i="94"/>
  <c r="W88" i="94"/>
  <c r="F87" i="94"/>
  <c r="AJ88" i="94"/>
  <c r="R88" i="94"/>
  <c r="AR84" i="93"/>
  <c r="AL84" i="93"/>
  <c r="AC84" i="93"/>
  <c r="U84" i="93"/>
  <c r="L84" i="93"/>
  <c r="AQ84" i="93"/>
  <c r="AI84" i="93"/>
  <c r="Z84" i="93"/>
  <c r="Q84" i="93"/>
  <c r="I84" i="93"/>
  <c r="T84" i="93" s="1"/>
  <c r="AP84" i="93"/>
  <c r="AH84" i="93"/>
  <c r="Y84" i="93"/>
  <c r="P84" i="93"/>
  <c r="H84" i="93"/>
  <c r="AM84" i="93"/>
  <c r="AD84" i="93"/>
  <c r="V84" i="93"/>
  <c r="AG84" i="93" s="1"/>
  <c r="M84" i="93"/>
  <c r="AP80" i="32"/>
  <c r="AQ80" i="32"/>
  <c r="Z80" i="32"/>
  <c r="I80" i="32"/>
  <c r="AM80" i="32"/>
  <c r="V80" i="32"/>
  <c r="AI80" i="32"/>
  <c r="AT80" i="32" s="1"/>
  <c r="Q80" i="32"/>
  <c r="AD80" i="32"/>
  <c r="M80" i="32"/>
  <c r="AS76" i="87"/>
  <c r="AQ76" i="87"/>
  <c r="AI76" i="87"/>
  <c r="Z76" i="87"/>
  <c r="Q76" i="87"/>
  <c r="T76" i="87" s="1"/>
  <c r="I76" i="87"/>
  <c r="AP76" i="87"/>
  <c r="AH76" i="87"/>
  <c r="Y76" i="87"/>
  <c r="AG76" i="87" s="1"/>
  <c r="P76" i="87"/>
  <c r="H76" i="87"/>
  <c r="F75" i="87"/>
  <c r="AM76" i="87"/>
  <c r="AD76" i="87"/>
  <c r="V76" i="87"/>
  <c r="M76" i="87"/>
  <c r="AL76" i="87"/>
  <c r="AT76" i="87" s="1"/>
  <c r="AC76" i="87"/>
  <c r="U76" i="87"/>
  <c r="L76" i="87"/>
  <c r="AQ76" i="93"/>
  <c r="AH76" i="93"/>
  <c r="P76" i="93"/>
  <c r="F75" i="93"/>
  <c r="AC76" i="93"/>
  <c r="L76" i="93"/>
  <c r="AP76" i="93"/>
  <c r="Y76" i="93"/>
  <c r="H76" i="93"/>
  <c r="AL76" i="93"/>
  <c r="U76" i="93"/>
  <c r="AS70" i="88"/>
  <c r="AH70" i="88"/>
  <c r="P70" i="88"/>
  <c r="AC70" i="88"/>
  <c r="L70" i="88"/>
  <c r="AP70" i="88"/>
  <c r="Y70" i="88"/>
  <c r="H70" i="88"/>
  <c r="AL70" i="88"/>
  <c r="U70" i="88"/>
  <c r="AS70" i="94"/>
  <c r="AL70" i="94"/>
  <c r="U70" i="94"/>
  <c r="H70" i="94"/>
  <c r="AH70" i="94"/>
  <c r="P70" i="94"/>
  <c r="AC70" i="94"/>
  <c r="L70" i="94"/>
  <c r="AP70" i="94"/>
  <c r="Y70" i="94"/>
  <c r="I70" i="94"/>
  <c r="AR65" i="91"/>
  <c r="AK65" i="91"/>
  <c r="S65" i="91"/>
  <c r="AF65" i="91"/>
  <c r="O65" i="91"/>
  <c r="AS65" i="91"/>
  <c r="AB65" i="91"/>
  <c r="K65" i="91"/>
  <c r="AO65" i="91"/>
  <c r="X65" i="91"/>
  <c r="AS53" i="91"/>
  <c r="AM53" i="91"/>
  <c r="AD53" i="91"/>
  <c r="V53" i="91"/>
  <c r="M53" i="91"/>
  <c r="AL53" i="91"/>
  <c r="AC53" i="91"/>
  <c r="U53" i="91"/>
  <c r="L53" i="91"/>
  <c r="AQ53" i="91"/>
  <c r="AI53" i="91"/>
  <c r="Z53" i="91"/>
  <c r="Q53" i="91"/>
  <c r="I53" i="91"/>
  <c r="AP53" i="91"/>
  <c r="AH53" i="91"/>
  <c r="Y53" i="91"/>
  <c r="P53" i="91"/>
  <c r="H53" i="91"/>
  <c r="T53" i="91" s="1"/>
  <c r="C211" i="94"/>
  <c r="C211" i="93"/>
  <c r="C211" i="92"/>
  <c r="C211" i="91"/>
  <c r="C211" i="87"/>
  <c r="C211" i="88"/>
  <c r="C211" i="32"/>
  <c r="C202" i="24"/>
  <c r="G198" i="91"/>
  <c r="N199" i="24"/>
  <c r="Z199" i="24" s="1"/>
  <c r="AA199" i="24" s="1"/>
  <c r="G195" i="94"/>
  <c r="W196" i="24"/>
  <c r="Z196" i="24" s="1"/>
  <c r="AA196" i="24" s="1"/>
  <c r="AA474" i="84"/>
  <c r="AB474" i="84" s="1"/>
  <c r="G194" i="91"/>
  <c r="N195" i="24"/>
  <c r="N194" i="24" s="1"/>
  <c r="O466" i="84"/>
  <c r="AA468" i="84"/>
  <c r="AB468" i="84" s="1"/>
  <c r="AP194" i="87"/>
  <c r="I194" i="87"/>
  <c r="F193" i="87"/>
  <c r="AS194" i="94"/>
  <c r="AM194" i="94"/>
  <c r="AM193" i="94" s="1"/>
  <c r="AD194" i="94"/>
  <c r="V194" i="94"/>
  <c r="M194" i="94"/>
  <c r="AL194" i="94"/>
  <c r="AL193" i="94" s="1"/>
  <c r="AC194" i="94"/>
  <c r="U194" i="94"/>
  <c r="L194" i="94"/>
  <c r="AQ194" i="94"/>
  <c r="AI194" i="94"/>
  <c r="Z194" i="94"/>
  <c r="Q194" i="94"/>
  <c r="I194" i="94"/>
  <c r="T194" i="94" s="1"/>
  <c r="F193" i="94"/>
  <c r="AP194" i="94"/>
  <c r="AH194" i="94"/>
  <c r="Y194" i="94"/>
  <c r="P194" i="94"/>
  <c r="H194" i="94"/>
  <c r="G188" i="93"/>
  <c r="T189" i="24"/>
  <c r="U434" i="84"/>
  <c r="AA436" i="84"/>
  <c r="AB436" i="84" s="1"/>
  <c r="G179" i="94"/>
  <c r="W180" i="24"/>
  <c r="Z180" i="24" s="1"/>
  <c r="AA180" i="24" s="1"/>
  <c r="AA390" i="84"/>
  <c r="AB390" i="84" s="1"/>
  <c r="G176" i="93"/>
  <c r="T177" i="24"/>
  <c r="U370" i="84"/>
  <c r="AA372" i="84"/>
  <c r="AB372" i="84" s="1"/>
  <c r="G174" i="91"/>
  <c r="N175" i="24"/>
  <c r="AA364" i="84"/>
  <c r="AB364" i="84" s="1"/>
  <c r="Y498" i="84"/>
  <c r="G166" i="94"/>
  <c r="W167" i="24"/>
  <c r="AA324" i="84"/>
  <c r="AB324" i="84" s="1"/>
  <c r="G153" i="93"/>
  <c r="T154" i="24"/>
  <c r="U240" i="84"/>
  <c r="AA254" i="84"/>
  <c r="AB254" i="84" s="1"/>
  <c r="G148" i="93"/>
  <c r="T149" i="24"/>
  <c r="AA228" i="84"/>
  <c r="AB228" i="84" s="1"/>
  <c r="G146" i="91"/>
  <c r="N147" i="24"/>
  <c r="Z147" i="24" s="1"/>
  <c r="AA147" i="24" s="1"/>
  <c r="AA216" i="84"/>
  <c r="AB216" i="84" s="1"/>
  <c r="O208" i="84"/>
  <c r="G143" i="93"/>
  <c r="T144" i="24"/>
  <c r="G141" i="91"/>
  <c r="N142" i="24"/>
  <c r="L138" i="24"/>
  <c r="G132" i="94"/>
  <c r="W133" i="24"/>
  <c r="AA144" i="84"/>
  <c r="AB144" i="84" s="1"/>
  <c r="X142" i="84"/>
  <c r="G124" i="94"/>
  <c r="W125" i="24"/>
  <c r="Z125" i="24" s="1"/>
  <c r="AA125" i="24" s="1"/>
  <c r="AA104" i="84"/>
  <c r="AB104" i="84" s="1"/>
  <c r="G121" i="93"/>
  <c r="T122" i="24"/>
  <c r="AA86" i="84"/>
  <c r="AB86" i="84" s="1"/>
  <c r="U107" i="24"/>
  <c r="U106" i="24" s="1"/>
  <c r="G97" i="91"/>
  <c r="AV97" i="91" s="1"/>
  <c r="N98" i="24"/>
  <c r="AA454" i="20"/>
  <c r="AB454" i="20" s="1"/>
  <c r="O434" i="20"/>
  <c r="G85" i="91"/>
  <c r="N86" i="24"/>
  <c r="Z86" i="24" s="1"/>
  <c r="AA86" i="24" s="1"/>
  <c r="AA390" i="20"/>
  <c r="AB390" i="20" s="1"/>
  <c r="O370" i="20"/>
  <c r="G78" i="94"/>
  <c r="W79" i="24"/>
  <c r="Z79" i="24" s="1"/>
  <c r="AA79" i="24" s="1"/>
  <c r="AA352" i="20"/>
  <c r="AB352" i="20" s="1"/>
  <c r="G69" i="93"/>
  <c r="T70" i="24"/>
  <c r="U304" i="20"/>
  <c r="G66" i="91"/>
  <c r="N67" i="24"/>
  <c r="Z67" i="24" s="1"/>
  <c r="AA67" i="24" s="1"/>
  <c r="G59" i="93"/>
  <c r="T60" i="24"/>
  <c r="F57" i="32"/>
  <c r="F56" i="32" s="1"/>
  <c r="F57" i="93"/>
  <c r="F56" i="93" s="1"/>
  <c r="G240" i="20"/>
  <c r="F57" i="87"/>
  <c r="F56" i="87" s="1"/>
  <c r="G55" i="94"/>
  <c r="W56" i="24"/>
  <c r="Z56" i="24" s="1"/>
  <c r="AA56" i="24" s="1"/>
  <c r="AA234" i="20"/>
  <c r="AB234" i="20" s="1"/>
  <c r="G52" i="93"/>
  <c r="G50" i="93" s="1"/>
  <c r="T53" i="24"/>
  <c r="G41" i="93"/>
  <c r="T42" i="24"/>
  <c r="AA162" i="20"/>
  <c r="AB162" i="20" s="1"/>
  <c r="G22" i="93"/>
  <c r="T23" i="24"/>
  <c r="P13" i="24"/>
  <c r="S174" i="20"/>
  <c r="AS182" i="32"/>
  <c r="AC182" i="32"/>
  <c r="L182" i="32"/>
  <c r="AP182" i="32"/>
  <c r="Y182" i="32"/>
  <c r="H182" i="32"/>
  <c r="AL182" i="32"/>
  <c r="U182" i="32"/>
  <c r="AH182" i="32"/>
  <c r="P182" i="32"/>
  <c r="F181" i="32"/>
  <c r="I182" i="32"/>
  <c r="Z182" i="32"/>
  <c r="AQ182" i="32"/>
  <c r="N182" i="32"/>
  <c r="AE182" i="32"/>
  <c r="K182" i="32"/>
  <c r="AB182" i="32"/>
  <c r="M182" i="32"/>
  <c r="AD182" i="32"/>
  <c r="R182" i="32"/>
  <c r="AJ182" i="32"/>
  <c r="O182" i="32"/>
  <c r="O181" i="32" s="1"/>
  <c r="AF182" i="32"/>
  <c r="AP182" i="91"/>
  <c r="V182" i="91"/>
  <c r="M182" i="91"/>
  <c r="M181" i="91" s="1"/>
  <c r="U182" i="91"/>
  <c r="L182" i="91"/>
  <c r="F181" i="91"/>
  <c r="AC182" i="91"/>
  <c r="Q182" i="91"/>
  <c r="I182" i="91"/>
  <c r="Y182" i="91"/>
  <c r="P182" i="91"/>
  <c r="H182" i="91"/>
  <c r="AR166" i="94"/>
  <c r="AI166" i="94"/>
  <c r="AI162" i="94" s="1"/>
  <c r="W166" i="94"/>
  <c r="L166" i="94"/>
  <c r="AH166" i="94"/>
  <c r="V166" i="94"/>
  <c r="AG166" i="94" s="1"/>
  <c r="K166" i="94"/>
  <c r="AQ166" i="94"/>
  <c r="AC166" i="94"/>
  <c r="Q166" i="94"/>
  <c r="Q162" i="94" s="1"/>
  <c r="H166" i="94"/>
  <c r="AN166" i="94"/>
  <c r="AA166" i="94"/>
  <c r="P166" i="94"/>
  <c r="AR117" i="87"/>
  <c r="AO117" i="87"/>
  <c r="X117" i="87"/>
  <c r="AK117" i="87"/>
  <c r="S117" i="87"/>
  <c r="AF117" i="87"/>
  <c r="O117" i="87"/>
  <c r="AS117" i="87"/>
  <c r="AB117" i="87"/>
  <c r="K117" i="87"/>
  <c r="AR117" i="93"/>
  <c r="AP117" i="93"/>
  <c r="AH117" i="93"/>
  <c r="Y117" i="93"/>
  <c r="P117" i="93"/>
  <c r="H117" i="93"/>
  <c r="AO117" i="93"/>
  <c r="AF117" i="93"/>
  <c r="X117" i="93"/>
  <c r="O117" i="93"/>
  <c r="AL117" i="93"/>
  <c r="AC117" i="93"/>
  <c r="U117" i="93"/>
  <c r="L117" i="93"/>
  <c r="AS117" i="93"/>
  <c r="AK117" i="93"/>
  <c r="AB117" i="93"/>
  <c r="S117" i="93"/>
  <c r="K117" i="93"/>
  <c r="AR111" i="91"/>
  <c r="AL111" i="91"/>
  <c r="AC111" i="91"/>
  <c r="U111" i="91"/>
  <c r="L111" i="91"/>
  <c r="AQ111" i="91"/>
  <c r="AI111" i="91"/>
  <c r="Z111" i="91"/>
  <c r="Q111" i="91"/>
  <c r="I111" i="91"/>
  <c r="AP111" i="91"/>
  <c r="AH111" i="91"/>
  <c r="Y111" i="91"/>
  <c r="P111" i="91"/>
  <c r="H111" i="91"/>
  <c r="AM111" i="91"/>
  <c r="AD111" i="91"/>
  <c r="V111" i="91"/>
  <c r="M111" i="91"/>
  <c r="AS102" i="88"/>
  <c r="AQ102" i="88"/>
  <c r="AI102" i="88"/>
  <c r="Z102" i="88"/>
  <c r="Q102" i="88"/>
  <c r="I102" i="88"/>
  <c r="AP102" i="88"/>
  <c r="AH102" i="88"/>
  <c r="Y102" i="88"/>
  <c r="P102" i="88"/>
  <c r="H102" i="88"/>
  <c r="AM102" i="88"/>
  <c r="AD102" i="88"/>
  <c r="V102" i="88"/>
  <c r="M102" i="88"/>
  <c r="AL102" i="88"/>
  <c r="AC102" i="88"/>
  <c r="U102" i="88"/>
  <c r="L102" i="88"/>
  <c r="AP102" i="93"/>
  <c r="AF102" i="93"/>
  <c r="O102" i="93"/>
  <c r="I102" i="93"/>
  <c r="AS102" i="93"/>
  <c r="AB102" i="93"/>
  <c r="M102" i="93"/>
  <c r="H102" i="93"/>
  <c r="AO102" i="93"/>
  <c r="X102" i="93"/>
  <c r="L102" i="93"/>
  <c r="AK102" i="93"/>
  <c r="AT102" i="93" s="1"/>
  <c r="S102" i="93"/>
  <c r="K102" i="93"/>
  <c r="AS100" i="87"/>
  <c r="AP100" i="87"/>
  <c r="AH100" i="87"/>
  <c r="Y100" i="87"/>
  <c r="P100" i="87"/>
  <c r="H100" i="87"/>
  <c r="F99" i="87"/>
  <c r="AM100" i="87"/>
  <c r="AD100" i="87"/>
  <c r="V100" i="87"/>
  <c r="M100" i="87"/>
  <c r="AL100" i="87"/>
  <c r="AC100" i="87"/>
  <c r="U100" i="87"/>
  <c r="L100" i="87"/>
  <c r="AQ100" i="87"/>
  <c r="AI100" i="87"/>
  <c r="Z100" i="87"/>
  <c r="Q100" i="87"/>
  <c r="I100" i="87"/>
  <c r="AR100" i="94"/>
  <c r="AQ100" i="94"/>
  <c r="AL100" i="94"/>
  <c r="AF100" i="94"/>
  <c r="Z100" i="94"/>
  <c r="U100" i="94"/>
  <c r="U99" i="94" s="1"/>
  <c r="O100" i="94"/>
  <c r="I100" i="94"/>
  <c r="F99" i="94"/>
  <c r="AP100" i="94"/>
  <c r="AK100" i="94"/>
  <c r="AD100" i="94"/>
  <c r="Y100" i="94"/>
  <c r="S100" i="94"/>
  <c r="M100" i="94"/>
  <c r="H100" i="94"/>
  <c r="AO100" i="94"/>
  <c r="AI100" i="94"/>
  <c r="AI99" i="94" s="1"/>
  <c r="AC100" i="94"/>
  <c r="X100" i="94"/>
  <c r="Q100" i="94"/>
  <c r="L100" i="94"/>
  <c r="T100" i="94" s="1"/>
  <c r="AS100" i="94"/>
  <c r="AM100" i="94"/>
  <c r="AH100" i="94"/>
  <c r="AB100" i="94"/>
  <c r="AB99" i="94" s="1"/>
  <c r="V100" i="94"/>
  <c r="P100" i="94"/>
  <c r="K100" i="94"/>
  <c r="AR97" i="32"/>
  <c r="AO97" i="32"/>
  <c r="AF97" i="32"/>
  <c r="X97" i="32"/>
  <c r="O97" i="32"/>
  <c r="I97" i="32"/>
  <c r="AL97" i="32"/>
  <c r="AC97" i="32"/>
  <c r="U97" i="32"/>
  <c r="M97" i="32"/>
  <c r="H97" i="32"/>
  <c r="AS97" i="32"/>
  <c r="AK97" i="32"/>
  <c r="AB97" i="32"/>
  <c r="S97" i="32"/>
  <c r="L97" i="32"/>
  <c r="AP97" i="32"/>
  <c r="AH97" i="32"/>
  <c r="Y97" i="32"/>
  <c r="P97" i="32"/>
  <c r="K97" i="32"/>
  <c r="AR97" i="92"/>
  <c r="AO97" i="92"/>
  <c r="AF97" i="92"/>
  <c r="X97" i="92"/>
  <c r="O97" i="92"/>
  <c r="AL97" i="92"/>
  <c r="AC97" i="92"/>
  <c r="U97" i="92"/>
  <c r="L97" i="92"/>
  <c r="AS97" i="92"/>
  <c r="AK97" i="92"/>
  <c r="AB97" i="92"/>
  <c r="S97" i="92"/>
  <c r="K97" i="92"/>
  <c r="AP97" i="92"/>
  <c r="AH97" i="92"/>
  <c r="Y97" i="92"/>
  <c r="P97" i="92"/>
  <c r="H97" i="92"/>
  <c r="AS95" i="91"/>
  <c r="AF95" i="91"/>
  <c r="X95" i="91"/>
  <c r="O95" i="91"/>
  <c r="T95" i="91" s="1"/>
  <c r="AO95" i="91"/>
  <c r="AT95" i="91" s="1"/>
  <c r="AR94" i="87"/>
  <c r="AO94" i="87"/>
  <c r="AF94" i="87"/>
  <c r="X94" i="87"/>
  <c r="O94" i="87"/>
  <c r="H94" i="87"/>
  <c r="AL94" i="87"/>
  <c r="AC94" i="87"/>
  <c r="U94" i="87"/>
  <c r="L94" i="87"/>
  <c r="AS94" i="87"/>
  <c r="AK94" i="87"/>
  <c r="AB94" i="87"/>
  <c r="S94" i="87"/>
  <c r="K94" i="87"/>
  <c r="AP94" i="87"/>
  <c r="AH94" i="87"/>
  <c r="Y94" i="87"/>
  <c r="P94" i="87"/>
  <c r="I94" i="87"/>
  <c r="F93" i="87"/>
  <c r="AS94" i="93"/>
  <c r="Z94" i="93"/>
  <c r="I94" i="93"/>
  <c r="AM94" i="93"/>
  <c r="AM93" i="93" s="1"/>
  <c r="V94" i="93"/>
  <c r="AI94" i="93"/>
  <c r="AI93" i="93" s="1"/>
  <c r="Q94" i="93"/>
  <c r="F93" i="93"/>
  <c r="AD94" i="93"/>
  <c r="M94" i="93"/>
  <c r="AR34" i="88"/>
  <c r="AQ34" i="88"/>
  <c r="AL34" i="88"/>
  <c r="AF34" i="88"/>
  <c r="Z34" i="88"/>
  <c r="U34" i="88"/>
  <c r="O34" i="88"/>
  <c r="I34" i="88"/>
  <c r="AP34" i="88"/>
  <c r="AK34" i="88"/>
  <c r="AD34" i="88"/>
  <c r="Y34" i="88"/>
  <c r="S34" i="88"/>
  <c r="M34" i="88"/>
  <c r="H34" i="88"/>
  <c r="AO34" i="88"/>
  <c r="AI34" i="88"/>
  <c r="AC34" i="88"/>
  <c r="X34" i="88"/>
  <c r="Q34" i="88"/>
  <c r="L34" i="88"/>
  <c r="AS34" i="88"/>
  <c r="AM34" i="88"/>
  <c r="AH34" i="88"/>
  <c r="AB34" i="88"/>
  <c r="V34" i="88"/>
  <c r="P34" i="88"/>
  <c r="K34" i="88"/>
  <c r="AP24" i="32"/>
  <c r="AD24" i="32"/>
  <c r="M24" i="32"/>
  <c r="AQ24" i="32"/>
  <c r="Z24" i="32"/>
  <c r="I24" i="32"/>
  <c r="AM24" i="32"/>
  <c r="V24" i="32"/>
  <c r="AI24" i="32"/>
  <c r="Q24" i="32"/>
  <c r="AS24" i="92"/>
  <c r="AM24" i="92"/>
  <c r="AD24" i="92"/>
  <c r="V24" i="92"/>
  <c r="M24" i="92"/>
  <c r="AL24" i="92"/>
  <c r="AC24" i="92"/>
  <c r="U24" i="92"/>
  <c r="L24" i="92"/>
  <c r="AQ24" i="92"/>
  <c r="AI24" i="92"/>
  <c r="Z24" i="92"/>
  <c r="Q24" i="92"/>
  <c r="I24" i="92"/>
  <c r="AP24" i="92"/>
  <c r="AH24" i="92"/>
  <c r="Y24" i="92"/>
  <c r="P24" i="92"/>
  <c r="H24" i="92"/>
  <c r="Z23" i="24"/>
  <c r="AA23" i="24" s="1"/>
  <c r="U46" i="20"/>
  <c r="K14" i="24"/>
  <c r="G169" i="88"/>
  <c r="AS158" i="88"/>
  <c r="H158" i="88"/>
  <c r="H156" i="88" s="1"/>
  <c r="Y158" i="88"/>
  <c r="Y156" i="88" s="1"/>
  <c r="AP158" i="88"/>
  <c r="AP156" i="88" s="1"/>
  <c r="V158" i="88"/>
  <c r="V156" i="88" s="1"/>
  <c r="AM158" i="88"/>
  <c r="L158" i="88"/>
  <c r="AC158" i="88"/>
  <c r="I158" i="88"/>
  <c r="Z158" i="88"/>
  <c r="AQ158" i="88"/>
  <c r="AO158" i="93"/>
  <c r="AB158" i="93"/>
  <c r="R158" i="93"/>
  <c r="AK158" i="93"/>
  <c r="AA158" i="93"/>
  <c r="O158" i="93"/>
  <c r="O156" i="93" s="1"/>
  <c r="AS158" i="93"/>
  <c r="AJ158" i="93"/>
  <c r="X158" i="93"/>
  <c r="K158" i="93"/>
  <c r="AR158" i="93"/>
  <c r="AF158" i="93"/>
  <c r="S158" i="93"/>
  <c r="J158" i="93"/>
  <c r="J156" i="93" s="1"/>
  <c r="AS153" i="91"/>
  <c r="AP153" i="91"/>
  <c r="AH153" i="91"/>
  <c r="Y153" i="91"/>
  <c r="P153" i="91"/>
  <c r="H153" i="91"/>
  <c r="AM153" i="91"/>
  <c r="AD153" i="91"/>
  <c r="V153" i="91"/>
  <c r="M153" i="91"/>
  <c r="AL153" i="91"/>
  <c r="AC153" i="91"/>
  <c r="U153" i="91"/>
  <c r="L153" i="91"/>
  <c r="AQ153" i="91"/>
  <c r="AI153" i="91"/>
  <c r="Z153" i="91"/>
  <c r="Q153" i="91"/>
  <c r="I153" i="91"/>
  <c r="AQ151" i="94"/>
  <c r="AA151" i="94"/>
  <c r="F150" i="94"/>
  <c r="R151" i="94"/>
  <c r="AR151" i="94"/>
  <c r="J151" i="94"/>
  <c r="AJ151" i="94"/>
  <c r="AR148" i="32"/>
  <c r="AK148" i="32"/>
  <c r="S148" i="32"/>
  <c r="AF148" i="32"/>
  <c r="O148" i="32"/>
  <c r="AS148" i="32"/>
  <c r="AB148" i="32"/>
  <c r="K148" i="32"/>
  <c r="AO148" i="32"/>
  <c r="X148" i="32"/>
  <c r="H148" i="32"/>
  <c r="Y148" i="32"/>
  <c r="AP148" i="32"/>
  <c r="Q148" i="32"/>
  <c r="Q144" i="32" s="1"/>
  <c r="AI148" i="32"/>
  <c r="R148" i="32"/>
  <c r="AJ148" i="32"/>
  <c r="L148" i="32"/>
  <c r="AC148" i="32"/>
  <c r="V148" i="32"/>
  <c r="AM148" i="32"/>
  <c r="W148" i="32"/>
  <c r="AN148" i="32"/>
  <c r="AS148" i="92"/>
  <c r="AL148" i="92"/>
  <c r="AC148" i="92"/>
  <c r="U148" i="92"/>
  <c r="L148" i="92"/>
  <c r="AQ148" i="92"/>
  <c r="AI148" i="92"/>
  <c r="Z148" i="92"/>
  <c r="Q148" i="92"/>
  <c r="I148" i="92"/>
  <c r="AP148" i="92"/>
  <c r="AH148" i="92"/>
  <c r="Y148" i="92"/>
  <c r="P148" i="92"/>
  <c r="H148" i="92"/>
  <c r="AM148" i="92"/>
  <c r="AD148" i="92"/>
  <c r="V148" i="92"/>
  <c r="M148" i="92"/>
  <c r="AR146" i="32"/>
  <c r="AS146" i="32"/>
  <c r="AB146" i="32"/>
  <c r="K146" i="32"/>
  <c r="AO146" i="32"/>
  <c r="X146" i="32"/>
  <c r="AK146" i="32"/>
  <c r="S146" i="32"/>
  <c r="AF146" i="32"/>
  <c r="O146" i="32"/>
  <c r="F144" i="32"/>
  <c r="P146" i="32"/>
  <c r="AH146" i="32"/>
  <c r="I146" i="32"/>
  <c r="Z146" i="32"/>
  <c r="AQ146" i="32"/>
  <c r="R146" i="32"/>
  <c r="AJ146" i="32"/>
  <c r="U146" i="32"/>
  <c r="AL146" i="32"/>
  <c r="M146" i="32"/>
  <c r="AD146" i="32"/>
  <c r="W146" i="32"/>
  <c r="AN146" i="32"/>
  <c r="AS146" i="92"/>
  <c r="AP146" i="92"/>
  <c r="AH146" i="92"/>
  <c r="Y146" i="92"/>
  <c r="P146" i="92"/>
  <c r="H146" i="92"/>
  <c r="AM146" i="92"/>
  <c r="AD146" i="92"/>
  <c r="V146" i="92"/>
  <c r="M146" i="92"/>
  <c r="AL146" i="92"/>
  <c r="AC146" i="92"/>
  <c r="U146" i="92"/>
  <c r="L146" i="92"/>
  <c r="AQ146" i="92"/>
  <c r="AI146" i="92"/>
  <c r="Z146" i="92"/>
  <c r="Q146" i="92"/>
  <c r="I146" i="92"/>
  <c r="AR136" i="32"/>
  <c r="AO136" i="32"/>
  <c r="AF136" i="32"/>
  <c r="X136" i="32"/>
  <c r="O136" i="32"/>
  <c r="AL136" i="32"/>
  <c r="AC136" i="32"/>
  <c r="U136" i="32"/>
  <c r="L136" i="32"/>
  <c r="AS136" i="32"/>
  <c r="AK136" i="32"/>
  <c r="AB136" i="32"/>
  <c r="S136" i="32"/>
  <c r="K136" i="32"/>
  <c r="AP136" i="32"/>
  <c r="AH136" i="32"/>
  <c r="Y136" i="32"/>
  <c r="P136" i="32"/>
  <c r="H136" i="32"/>
  <c r="Q136" i="32"/>
  <c r="AI136" i="32"/>
  <c r="N136" i="32"/>
  <c r="AE136" i="32"/>
  <c r="V136" i="32"/>
  <c r="AM136" i="32"/>
  <c r="R136" i="32"/>
  <c r="AJ136" i="32"/>
  <c r="AQ128" i="91"/>
  <c r="AS128" i="91"/>
  <c r="AK128" i="91"/>
  <c r="AB128" i="91"/>
  <c r="S128" i="91"/>
  <c r="K128" i="91"/>
  <c r="AP128" i="91"/>
  <c r="AH128" i="91"/>
  <c r="Y128" i="91"/>
  <c r="P128" i="91"/>
  <c r="H128" i="91"/>
  <c r="AO128" i="91"/>
  <c r="AF128" i="91"/>
  <c r="X128" i="91"/>
  <c r="O128" i="91"/>
  <c r="AL128" i="91"/>
  <c r="AC128" i="91"/>
  <c r="U128" i="91"/>
  <c r="L128" i="91"/>
  <c r="AP121" i="91"/>
  <c r="AS121" i="91"/>
  <c r="AB121" i="91"/>
  <c r="K121" i="91"/>
  <c r="AO121" i="91"/>
  <c r="X121" i="91"/>
  <c r="AK121" i="91"/>
  <c r="S121" i="91"/>
  <c r="AF121" i="91"/>
  <c r="O121" i="91"/>
  <c r="AR118" i="32"/>
  <c r="AS118" i="32"/>
  <c r="AB118" i="32"/>
  <c r="K118" i="32"/>
  <c r="AO118" i="32"/>
  <c r="X118" i="32"/>
  <c r="AK118" i="32"/>
  <c r="S118" i="32"/>
  <c r="AF118" i="32"/>
  <c r="O118" i="32"/>
  <c r="L118" i="32"/>
  <c r="AC118" i="32"/>
  <c r="V118" i="32"/>
  <c r="AM118" i="32"/>
  <c r="W118" i="32"/>
  <c r="AN118" i="32"/>
  <c r="P118" i="32"/>
  <c r="AH118" i="32"/>
  <c r="I118" i="32"/>
  <c r="Z118" i="32"/>
  <c r="AQ118" i="32"/>
  <c r="J118" i="32"/>
  <c r="AA118" i="32"/>
  <c r="AR118" i="92"/>
  <c r="AU118" i="92" s="1"/>
  <c r="AV118" i="92" s="1"/>
  <c r="K118" i="92"/>
  <c r="AR112" i="91"/>
  <c r="AP112" i="91"/>
  <c r="AH112" i="91"/>
  <c r="Y112" i="91"/>
  <c r="P112" i="91"/>
  <c r="H112" i="91"/>
  <c r="AM112" i="91"/>
  <c r="AD112" i="91"/>
  <c r="V112" i="91"/>
  <c r="M112" i="91"/>
  <c r="AL112" i="91"/>
  <c r="AC112" i="91"/>
  <c r="U112" i="91"/>
  <c r="L112" i="91"/>
  <c r="AQ112" i="91"/>
  <c r="AI112" i="91"/>
  <c r="Z112" i="91"/>
  <c r="Q112" i="91"/>
  <c r="I112" i="91"/>
  <c r="AR91" i="87"/>
  <c r="AK91" i="87"/>
  <c r="S91" i="87"/>
  <c r="AF91" i="87"/>
  <c r="O91" i="87"/>
  <c r="AS91" i="87"/>
  <c r="AB91" i="87"/>
  <c r="K91" i="87"/>
  <c r="AO91" i="87"/>
  <c r="X91" i="87"/>
  <c r="AQ91" i="94"/>
  <c r="AL91" i="94"/>
  <c r="AC91" i="94"/>
  <c r="X91" i="94"/>
  <c r="Q91" i="94"/>
  <c r="L91" i="94"/>
  <c r="AH91" i="94"/>
  <c r="AB91" i="94"/>
  <c r="V91" i="94"/>
  <c r="P91" i="94"/>
  <c r="K91" i="94"/>
  <c r="AF91" i="94"/>
  <c r="Z91" i="94"/>
  <c r="U91" i="94"/>
  <c r="U87" i="94" s="1"/>
  <c r="O91" i="94"/>
  <c r="I91" i="94"/>
  <c r="AP91" i="94"/>
  <c r="AD91" i="94"/>
  <c r="AD87" i="94" s="1"/>
  <c r="Y91" i="94"/>
  <c r="S91" i="94"/>
  <c r="M91" i="94"/>
  <c r="H91" i="94"/>
  <c r="H87" i="94" s="1"/>
  <c r="AR90" i="87"/>
  <c r="AO90" i="87"/>
  <c r="X90" i="87"/>
  <c r="AK90" i="87"/>
  <c r="S90" i="87"/>
  <c r="AF90" i="87"/>
  <c r="O90" i="87"/>
  <c r="AS90" i="87"/>
  <c r="AB90" i="87"/>
  <c r="K90" i="87"/>
  <c r="AQ90" i="94"/>
  <c r="AP90" i="94"/>
  <c r="AF90" i="94"/>
  <c r="Z90" i="94"/>
  <c r="U90" i="94"/>
  <c r="O90" i="94"/>
  <c r="I90" i="94"/>
  <c r="AL90" i="94"/>
  <c r="AD90" i="94"/>
  <c r="Y90" i="94"/>
  <c r="S90" i="94"/>
  <c r="M90" i="94"/>
  <c r="H90" i="94"/>
  <c r="AI90" i="94"/>
  <c r="AC90" i="94"/>
  <c r="X90" i="94"/>
  <c r="Q90" i="94"/>
  <c r="L90" i="94"/>
  <c r="L87" i="94" s="1"/>
  <c r="AH90" i="94"/>
  <c r="AB90" i="94"/>
  <c r="V90" i="94"/>
  <c r="P90" i="94"/>
  <c r="K90" i="94"/>
  <c r="AS83" i="88"/>
  <c r="AP83" i="88"/>
  <c r="AC83" i="88"/>
  <c r="AC81" i="88" s="1"/>
  <c r="U83" i="88"/>
  <c r="L83" i="88"/>
  <c r="AL83" i="88"/>
  <c r="AB83" i="88"/>
  <c r="S83" i="88"/>
  <c r="K83" i="88"/>
  <c r="AH83" i="88"/>
  <c r="AT83" i="88" s="1"/>
  <c r="Y83" i="88"/>
  <c r="P83" i="88"/>
  <c r="I83" i="88"/>
  <c r="AF83" i="88"/>
  <c r="X83" i="88"/>
  <c r="X81" i="88" s="1"/>
  <c r="O83" i="88"/>
  <c r="H83" i="88"/>
  <c r="AR83" i="94"/>
  <c r="AO83" i="94"/>
  <c r="AF83" i="94"/>
  <c r="X83" i="94"/>
  <c r="O83" i="94"/>
  <c r="AM83" i="94"/>
  <c r="AD83" i="94"/>
  <c r="V83" i="94"/>
  <c r="M83" i="94"/>
  <c r="AS83" i="94"/>
  <c r="AK83" i="94"/>
  <c r="AB83" i="94"/>
  <c r="S83" i="94"/>
  <c r="K83" i="94"/>
  <c r="AQ83" i="94"/>
  <c r="AI83" i="94"/>
  <c r="Z83" i="94"/>
  <c r="Q83" i="94"/>
  <c r="I83" i="94"/>
  <c r="K76" i="24"/>
  <c r="AR54" i="87"/>
  <c r="AP54" i="87"/>
  <c r="AK54" i="87"/>
  <c r="AD54" i="87"/>
  <c r="Y54" i="87"/>
  <c r="S54" i="87"/>
  <c r="M54" i="87"/>
  <c r="H54" i="87"/>
  <c r="AO54" i="87"/>
  <c r="AI54" i="87"/>
  <c r="AC54" i="87"/>
  <c r="X54" i="87"/>
  <c r="Q54" i="87"/>
  <c r="L54" i="87"/>
  <c r="AS54" i="87"/>
  <c r="AM54" i="87"/>
  <c r="AH54" i="87"/>
  <c r="AB54" i="87"/>
  <c r="V54" i="87"/>
  <c r="P54" i="87"/>
  <c r="K54" i="87"/>
  <c r="AQ54" i="87"/>
  <c r="AL54" i="87"/>
  <c r="AF54" i="87"/>
  <c r="Z54" i="87"/>
  <c r="U54" i="87"/>
  <c r="O54" i="87"/>
  <c r="I54" i="87"/>
  <c r="AP52" i="88"/>
  <c r="AQ52" i="88"/>
  <c r="AT52" i="88" s="1"/>
  <c r="AI52" i="88"/>
  <c r="Z52" i="88"/>
  <c r="Q52" i="88"/>
  <c r="I52" i="88"/>
  <c r="T52" i="88" s="1"/>
  <c r="AO52" i="88"/>
  <c r="AF52" i="88"/>
  <c r="X52" i="88"/>
  <c r="O52" i="88"/>
  <c r="AM52" i="88"/>
  <c r="AD52" i="88"/>
  <c r="V52" i="88"/>
  <c r="M52" i="88"/>
  <c r="AS52" i="88"/>
  <c r="AK52" i="88"/>
  <c r="AB52" i="88"/>
  <c r="S52" i="88"/>
  <c r="K52" i="88"/>
  <c r="AP36" i="88"/>
  <c r="AM36" i="88"/>
  <c r="AD36" i="88"/>
  <c r="X36" i="88"/>
  <c r="Q36" i="88"/>
  <c r="L36" i="88"/>
  <c r="AS36" i="88"/>
  <c r="AK36" i="88"/>
  <c r="AB36" i="88"/>
  <c r="V36" i="88"/>
  <c r="P36" i="88"/>
  <c r="K36" i="88"/>
  <c r="AQ36" i="88"/>
  <c r="AI36" i="88"/>
  <c r="Z36" i="88"/>
  <c r="U36" i="88"/>
  <c r="O36" i="88"/>
  <c r="I36" i="88"/>
  <c r="AO36" i="88"/>
  <c r="AF36" i="88"/>
  <c r="Y36" i="88"/>
  <c r="AG36" i="88" s="1"/>
  <c r="S36" i="88"/>
  <c r="M36" i="88"/>
  <c r="H36" i="88"/>
  <c r="AP36" i="94"/>
  <c r="AQ36" i="94"/>
  <c r="AI36" i="94"/>
  <c r="Z36" i="94"/>
  <c r="Q36" i="94"/>
  <c r="K36" i="94"/>
  <c r="AO36" i="94"/>
  <c r="AF36" i="94"/>
  <c r="X36" i="94"/>
  <c r="O36" i="94"/>
  <c r="I36" i="94"/>
  <c r="AM36" i="94"/>
  <c r="AD36" i="94"/>
  <c r="V36" i="94"/>
  <c r="M36" i="94"/>
  <c r="H36" i="94"/>
  <c r="AS36" i="94"/>
  <c r="AK36" i="94"/>
  <c r="AB36" i="94"/>
  <c r="S36" i="94"/>
  <c r="L36" i="94"/>
  <c r="AR35" i="88"/>
  <c r="AS35" i="88"/>
  <c r="AM35" i="88"/>
  <c r="AH35" i="88"/>
  <c r="AB35" i="88"/>
  <c r="V35" i="88"/>
  <c r="P35" i="88"/>
  <c r="K35" i="88"/>
  <c r="AQ35" i="88"/>
  <c r="AL35" i="88"/>
  <c r="AF35" i="88"/>
  <c r="Z35" i="88"/>
  <c r="AG35" i="88" s="1"/>
  <c r="U35" i="88"/>
  <c r="O35" i="88"/>
  <c r="I35" i="88"/>
  <c r="AP35" i="88"/>
  <c r="AK35" i="88"/>
  <c r="AD35" i="88"/>
  <c r="Y35" i="88"/>
  <c r="S35" i="88"/>
  <c r="M35" i="88"/>
  <c r="H35" i="88"/>
  <c r="AO35" i="88"/>
  <c r="AI35" i="88"/>
  <c r="AC35" i="88"/>
  <c r="X35" i="88"/>
  <c r="Q35" i="88"/>
  <c r="L35" i="88"/>
  <c r="AP35" i="94"/>
  <c r="AQ35" i="94"/>
  <c r="AI35" i="94"/>
  <c r="Z35" i="94"/>
  <c r="Q35" i="94"/>
  <c r="K35" i="94"/>
  <c r="AO35" i="94"/>
  <c r="AF35" i="94"/>
  <c r="X35" i="94"/>
  <c r="O35" i="94"/>
  <c r="I35" i="94"/>
  <c r="AM35" i="94"/>
  <c r="AD35" i="94"/>
  <c r="V35" i="94"/>
  <c r="M35" i="94"/>
  <c r="H35" i="94"/>
  <c r="AS35" i="94"/>
  <c r="AK35" i="94"/>
  <c r="AB35" i="94"/>
  <c r="S35" i="94"/>
  <c r="L35" i="94"/>
  <c r="AR26" i="87"/>
  <c r="AK26" i="87"/>
  <c r="S26" i="87"/>
  <c r="AF26" i="87"/>
  <c r="O26" i="87"/>
  <c r="AS26" i="87"/>
  <c r="AB26" i="87"/>
  <c r="AG26" i="87" s="1"/>
  <c r="K26" i="87"/>
  <c r="AO26" i="87"/>
  <c r="X26" i="87"/>
  <c r="H26" i="87"/>
  <c r="T26" i="87" s="1"/>
  <c r="AP184" i="91"/>
  <c r="I184" i="91"/>
  <c r="H184" i="91"/>
  <c r="T184" i="91" s="1"/>
  <c r="F176" i="24"/>
  <c r="AS176" i="92"/>
  <c r="F175" i="92"/>
  <c r="AS152" i="32"/>
  <c r="AL152" i="32"/>
  <c r="AC152" i="32"/>
  <c r="U152" i="32"/>
  <c r="L152" i="32"/>
  <c r="AQ152" i="32"/>
  <c r="AI152" i="32"/>
  <c r="Z152" i="32"/>
  <c r="Q152" i="32"/>
  <c r="I152" i="32"/>
  <c r="AP152" i="32"/>
  <c r="AH152" i="32"/>
  <c r="Y152" i="32"/>
  <c r="P152" i="32"/>
  <c r="H152" i="32"/>
  <c r="AM152" i="32"/>
  <c r="AD152" i="32"/>
  <c r="V152" i="32"/>
  <c r="M152" i="32"/>
  <c r="N152" i="32"/>
  <c r="N150" i="32" s="1"/>
  <c r="AE152" i="32"/>
  <c r="K152" i="32"/>
  <c r="AB152" i="32"/>
  <c r="R152" i="32"/>
  <c r="R150" i="32" s="1"/>
  <c r="AJ152" i="32"/>
  <c r="AJ150" i="32" s="1"/>
  <c r="O152" i="32"/>
  <c r="AF152" i="32"/>
  <c r="AR147" i="32"/>
  <c r="AO147" i="32"/>
  <c r="X147" i="32"/>
  <c r="AK147" i="32"/>
  <c r="S147" i="32"/>
  <c r="AF147" i="32"/>
  <c r="O147" i="32"/>
  <c r="AS147" i="32"/>
  <c r="AB147" i="32"/>
  <c r="K147" i="32"/>
  <c r="L147" i="32"/>
  <c r="AC147" i="32"/>
  <c r="V147" i="32"/>
  <c r="AM147" i="32"/>
  <c r="R147" i="32"/>
  <c r="AJ147" i="32"/>
  <c r="P147" i="32"/>
  <c r="AH147" i="32"/>
  <c r="I147" i="32"/>
  <c r="Z147" i="32"/>
  <c r="AQ147" i="32"/>
  <c r="W147" i="32"/>
  <c r="W144" i="32" s="1"/>
  <c r="AN147" i="32"/>
  <c r="AS147" i="92"/>
  <c r="AP147" i="92"/>
  <c r="AM147" i="92"/>
  <c r="AL147" i="92"/>
  <c r="AC147" i="92"/>
  <c r="U147" i="92"/>
  <c r="L147" i="92"/>
  <c r="AI147" i="92"/>
  <c r="Z147" i="92"/>
  <c r="Q147" i="92"/>
  <c r="I147" i="92"/>
  <c r="AH147" i="92"/>
  <c r="Y147" i="92"/>
  <c r="P147" i="92"/>
  <c r="H147" i="92"/>
  <c r="AQ147" i="92"/>
  <c r="AD147" i="92"/>
  <c r="V147" i="92"/>
  <c r="M147" i="92"/>
  <c r="H145" i="24"/>
  <c r="G144" i="92"/>
  <c r="AQ143" i="87"/>
  <c r="AH143" i="87"/>
  <c r="P143" i="87"/>
  <c r="AC143" i="87"/>
  <c r="L143" i="87"/>
  <c r="AP143" i="87"/>
  <c r="Y143" i="87"/>
  <c r="H143" i="87"/>
  <c r="AL143" i="87"/>
  <c r="U143" i="87"/>
  <c r="AS143" i="94"/>
  <c r="AJ143" i="94"/>
  <c r="R143" i="94"/>
  <c r="AF143" i="94"/>
  <c r="O143" i="94"/>
  <c r="AR143" i="94"/>
  <c r="AA143" i="94"/>
  <c r="J143" i="94"/>
  <c r="AO143" i="94"/>
  <c r="X143" i="94"/>
  <c r="AQ141" i="87"/>
  <c r="AP141" i="87"/>
  <c r="Y141" i="87"/>
  <c r="H141" i="87"/>
  <c r="AL141" i="87"/>
  <c r="U141" i="87"/>
  <c r="AH141" i="87"/>
  <c r="P141" i="87"/>
  <c r="AC141" i="87"/>
  <c r="L141" i="87"/>
  <c r="AS141" i="94"/>
  <c r="AO141" i="94"/>
  <c r="X141" i="94"/>
  <c r="AJ141" i="94"/>
  <c r="R141" i="94"/>
  <c r="AF141" i="94"/>
  <c r="O141" i="94"/>
  <c r="AR141" i="94"/>
  <c r="AA141" i="94"/>
  <c r="J141" i="94"/>
  <c r="AQ104" i="92"/>
  <c r="AH104" i="92"/>
  <c r="P104" i="92"/>
  <c r="AC104" i="92"/>
  <c r="L104" i="92"/>
  <c r="AP104" i="92"/>
  <c r="Y104" i="92"/>
  <c r="H104" i="92"/>
  <c r="AL104" i="92"/>
  <c r="U104" i="92"/>
  <c r="AD101" i="32"/>
  <c r="M101" i="32"/>
  <c r="Z101" i="32"/>
  <c r="AG101" i="32" s="1"/>
  <c r="I101" i="32"/>
  <c r="V101" i="32"/>
  <c r="AI101" i="32"/>
  <c r="Q101" i="32"/>
  <c r="T101" i="32" s="1"/>
  <c r="AS101" i="92"/>
  <c r="AL101" i="92"/>
  <c r="AC101" i="92"/>
  <c r="U101" i="92"/>
  <c r="L101" i="92"/>
  <c r="AQ101" i="92"/>
  <c r="AI101" i="92"/>
  <c r="Z101" i="92"/>
  <c r="Z99" i="92" s="1"/>
  <c r="Q101" i="92"/>
  <c r="I101" i="92"/>
  <c r="AP101" i="92"/>
  <c r="AH101" i="92"/>
  <c r="Y101" i="92"/>
  <c r="P101" i="92"/>
  <c r="H101" i="92"/>
  <c r="AM101" i="92"/>
  <c r="AD101" i="92"/>
  <c r="V101" i="92"/>
  <c r="M101" i="92"/>
  <c r="AR82" i="88"/>
  <c r="AR81" i="88" s="1"/>
  <c r="AS82" i="88"/>
  <c r="AK82" i="88"/>
  <c r="AB82" i="88"/>
  <c r="S82" i="88"/>
  <c r="S81" i="88" s="1"/>
  <c r="L82" i="88"/>
  <c r="AP82" i="88"/>
  <c r="AH82" i="88"/>
  <c r="Y82" i="88"/>
  <c r="Y81" i="88" s="1"/>
  <c r="P82" i="88"/>
  <c r="K82" i="88"/>
  <c r="F81" i="88"/>
  <c r="AO82" i="88"/>
  <c r="AO81" i="88" s="1"/>
  <c r="AF82" i="88"/>
  <c r="X82" i="88"/>
  <c r="O82" i="88"/>
  <c r="I82" i="88"/>
  <c r="AL82" i="88"/>
  <c r="AC82" i="88"/>
  <c r="U82" i="88"/>
  <c r="M82" i="88"/>
  <c r="H82" i="88"/>
  <c r="AR82" i="94"/>
  <c r="AS82" i="94"/>
  <c r="AK82" i="94"/>
  <c r="AB82" i="94"/>
  <c r="S82" i="94"/>
  <c r="K82" i="94"/>
  <c r="AQ82" i="94"/>
  <c r="AI82" i="94"/>
  <c r="Z82" i="94"/>
  <c r="Q82" i="94"/>
  <c r="I82" i="94"/>
  <c r="AO82" i="94"/>
  <c r="AF82" i="94"/>
  <c r="X82" i="94"/>
  <c r="O82" i="94"/>
  <c r="AM82" i="94"/>
  <c r="AD82" i="94"/>
  <c r="V82" i="94"/>
  <c r="M82" i="94"/>
  <c r="F81" i="94"/>
  <c r="AP77" i="32"/>
  <c r="AM77" i="32"/>
  <c r="V77" i="32"/>
  <c r="AG77" i="32" s="1"/>
  <c r="AI77" i="32"/>
  <c r="Q77" i="32"/>
  <c r="AD77" i="32"/>
  <c r="M77" i="32"/>
  <c r="T77" i="32" s="1"/>
  <c r="AQ77" i="32"/>
  <c r="Z77" i="32"/>
  <c r="I77" i="32"/>
  <c r="AS41" i="32"/>
  <c r="AH41" i="32"/>
  <c r="P41" i="32"/>
  <c r="AC41" i="32"/>
  <c r="L41" i="32"/>
  <c r="AP41" i="32"/>
  <c r="Y41" i="32"/>
  <c r="H41" i="32"/>
  <c r="AL41" i="32"/>
  <c r="U41" i="32"/>
  <c r="AR41" i="92"/>
  <c r="AL41" i="92"/>
  <c r="AC41" i="92"/>
  <c r="U41" i="92"/>
  <c r="L41" i="92"/>
  <c r="AS41" i="92"/>
  <c r="AK41" i="92"/>
  <c r="AB41" i="92"/>
  <c r="S41" i="92"/>
  <c r="K41" i="92"/>
  <c r="AP41" i="92"/>
  <c r="AH41" i="92"/>
  <c r="Y41" i="92"/>
  <c r="P41" i="92"/>
  <c r="H41" i="92"/>
  <c r="AO41" i="92"/>
  <c r="AF41" i="92"/>
  <c r="X41" i="92"/>
  <c r="O41" i="92"/>
  <c r="Z189" i="24"/>
  <c r="AA189" i="24" s="1"/>
  <c r="AR188" i="32"/>
  <c r="S188" i="32"/>
  <c r="AK188" i="32"/>
  <c r="H188" i="32"/>
  <c r="Y188" i="32"/>
  <c r="AP188" i="32"/>
  <c r="I188" i="32"/>
  <c r="Z188" i="32"/>
  <c r="AQ188" i="32"/>
  <c r="AT188" i="32" s="1"/>
  <c r="W188" i="32"/>
  <c r="AN188" i="32"/>
  <c r="F187" i="32"/>
  <c r="X188" i="32"/>
  <c r="AO188" i="32"/>
  <c r="L188" i="32"/>
  <c r="AC188" i="32"/>
  <c r="M188" i="32"/>
  <c r="T188" i="32" s="1"/>
  <c r="AD188" i="32"/>
  <c r="J188" i="32"/>
  <c r="AA188" i="32"/>
  <c r="AS188" i="92"/>
  <c r="AQ188" i="92"/>
  <c r="AI188" i="92"/>
  <c r="Z188" i="92"/>
  <c r="Q188" i="92"/>
  <c r="I188" i="92"/>
  <c r="AP188" i="92"/>
  <c r="AH188" i="92"/>
  <c r="Y188" i="92"/>
  <c r="P188" i="92"/>
  <c r="H188" i="92"/>
  <c r="F187" i="92"/>
  <c r="AM188" i="92"/>
  <c r="AD188" i="92"/>
  <c r="V188" i="92"/>
  <c r="M188" i="92"/>
  <c r="AL188" i="92"/>
  <c r="AC188" i="92"/>
  <c r="U188" i="92"/>
  <c r="L188" i="92"/>
  <c r="AP172" i="87"/>
  <c r="AK172" i="87"/>
  <c r="S172" i="87"/>
  <c r="AF172" i="87"/>
  <c r="O172" i="87"/>
  <c r="AS172" i="87"/>
  <c r="AB172" i="87"/>
  <c r="K172" i="87"/>
  <c r="AO172" i="87"/>
  <c r="X172" i="87"/>
  <c r="AR172" i="94"/>
  <c r="AQ172" i="94"/>
  <c r="AA172" i="94"/>
  <c r="Q172" i="94"/>
  <c r="AN172" i="94"/>
  <c r="Z172" i="94"/>
  <c r="N172" i="94"/>
  <c r="N169" i="94" s="1"/>
  <c r="AI172" i="94"/>
  <c r="W172" i="94"/>
  <c r="J172" i="94"/>
  <c r="AE172" i="94"/>
  <c r="AE169" i="94" s="1"/>
  <c r="R172" i="94"/>
  <c r="I172" i="94"/>
  <c r="AR170" i="88"/>
  <c r="F169" i="88"/>
  <c r="L170" i="88"/>
  <c r="H170" i="88"/>
  <c r="X170" i="88"/>
  <c r="AO170" i="88"/>
  <c r="Y170" i="88"/>
  <c r="AP170" i="88"/>
  <c r="K170" i="88"/>
  <c r="AB170" i="88"/>
  <c r="AS170" i="88"/>
  <c r="AC170" i="88"/>
  <c r="AR170" i="93"/>
  <c r="AL170" i="93"/>
  <c r="AC170" i="93"/>
  <c r="U170" i="93"/>
  <c r="L170" i="93"/>
  <c r="AS170" i="93"/>
  <c r="AK170" i="93"/>
  <c r="AB170" i="93"/>
  <c r="S170" i="93"/>
  <c r="K170" i="93"/>
  <c r="T170" i="93" s="1"/>
  <c r="F169" i="93"/>
  <c r="AP170" i="93"/>
  <c r="AH170" i="93"/>
  <c r="Y170" i="93"/>
  <c r="P170" i="93"/>
  <c r="H170" i="93"/>
  <c r="AO170" i="93"/>
  <c r="AF170" i="93"/>
  <c r="X170" i="93"/>
  <c r="O170" i="93"/>
  <c r="AP79" i="32"/>
  <c r="AD79" i="32"/>
  <c r="M79" i="32"/>
  <c r="AQ79" i="32"/>
  <c r="Z79" i="32"/>
  <c r="I79" i="32"/>
  <c r="AM79" i="32"/>
  <c r="V79" i="32"/>
  <c r="AG79" i="32" s="1"/>
  <c r="AI79" i="32"/>
  <c r="Q79" i="32"/>
  <c r="AE79" i="92"/>
  <c r="AN79" i="92"/>
  <c r="AU79" i="92" s="1"/>
  <c r="AV79" i="92" s="1"/>
  <c r="W79" i="92"/>
  <c r="AP78" i="32"/>
  <c r="AI78" i="32"/>
  <c r="Q78" i="32"/>
  <c r="AD78" i="32"/>
  <c r="M78" i="32"/>
  <c r="AQ78" i="32"/>
  <c r="Z78" i="32"/>
  <c r="AG78" i="32" s="1"/>
  <c r="I78" i="32"/>
  <c r="AM78" i="32"/>
  <c r="V78" i="32"/>
  <c r="AE78" i="92"/>
  <c r="AE75" i="92" s="1"/>
  <c r="AN78" i="92"/>
  <c r="AA78" i="92"/>
  <c r="W78" i="92"/>
  <c r="AR78" i="92"/>
  <c r="AU78" i="92" s="1"/>
  <c r="AV78" i="92" s="1"/>
  <c r="J78" i="92"/>
  <c r="T78" i="92" s="1"/>
  <c r="H76" i="24"/>
  <c r="G75" i="92"/>
  <c r="AS49" i="88"/>
  <c r="AH49" i="88"/>
  <c r="P49" i="88"/>
  <c r="AC49" i="88"/>
  <c r="L49" i="88"/>
  <c r="AP49" i="88"/>
  <c r="Y49" i="88"/>
  <c r="H49" i="88"/>
  <c r="AL49" i="88"/>
  <c r="U49" i="88"/>
  <c r="G44" i="94"/>
  <c r="AR22" i="88"/>
  <c r="AK22" i="88"/>
  <c r="S22" i="88"/>
  <c r="AF22" i="88"/>
  <c r="O22" i="88"/>
  <c r="AS22" i="88"/>
  <c r="AB22" i="88"/>
  <c r="K22" i="88"/>
  <c r="AO22" i="88"/>
  <c r="X22" i="88"/>
  <c r="AR22" i="94"/>
  <c r="AO22" i="94"/>
  <c r="AI22" i="94"/>
  <c r="AC22" i="94"/>
  <c r="X22" i="94"/>
  <c r="Q22" i="94"/>
  <c r="L22" i="94"/>
  <c r="AS22" i="94"/>
  <c r="AM22" i="94"/>
  <c r="AH22" i="94"/>
  <c r="AB22" i="94"/>
  <c r="V22" i="94"/>
  <c r="P22" i="94"/>
  <c r="K22" i="94"/>
  <c r="AQ22" i="94"/>
  <c r="AL22" i="94"/>
  <c r="AF22" i="94"/>
  <c r="Z22" i="94"/>
  <c r="U22" i="94"/>
  <c r="O22" i="94"/>
  <c r="I22" i="94"/>
  <c r="AP22" i="94"/>
  <c r="AK22" i="94"/>
  <c r="AD22" i="94"/>
  <c r="Y22" i="94"/>
  <c r="S22" i="94"/>
  <c r="M22" i="94"/>
  <c r="H22" i="94"/>
  <c r="AT78" i="32"/>
  <c r="AT77" i="32"/>
  <c r="Z197" i="32"/>
  <c r="O188" i="32"/>
  <c r="Q182" i="32"/>
  <c r="AN152" i="32"/>
  <c r="L149" i="32"/>
  <c r="P148" i="32"/>
  <c r="U147" i="32"/>
  <c r="U144" i="32" s="1"/>
  <c r="Y146" i="32"/>
  <c r="M136" i="32"/>
  <c r="AP118" i="32"/>
  <c r="H118" i="32"/>
  <c r="Z75" i="17"/>
  <c r="F57" i="88"/>
  <c r="F56" i="88" s="1"/>
  <c r="F50" i="91"/>
  <c r="F39" i="94"/>
  <c r="F248" i="32"/>
  <c r="F248" i="93"/>
  <c r="F248" i="88"/>
  <c r="AM248" i="88" s="1"/>
  <c r="F248" i="92"/>
  <c r="G243" i="93"/>
  <c r="T209" i="24"/>
  <c r="AA63" i="17"/>
  <c r="M107" i="24"/>
  <c r="M106" i="24" s="1"/>
  <c r="G96" i="93"/>
  <c r="T97" i="24"/>
  <c r="G200" i="93"/>
  <c r="T201" i="24"/>
  <c r="U26" i="17"/>
  <c r="G177" i="94"/>
  <c r="G175" i="94" s="1"/>
  <c r="W178" i="24"/>
  <c r="AA378" i="84"/>
  <c r="AB378" i="84" s="1"/>
  <c r="X370" i="84"/>
  <c r="AA370" i="84" s="1"/>
  <c r="AB370" i="84" s="1"/>
  <c r="L169" i="24"/>
  <c r="J138" i="24"/>
  <c r="N336" i="84"/>
  <c r="G126" i="24"/>
  <c r="G84" i="94"/>
  <c r="W85" i="24"/>
  <c r="Z85" i="24" s="1"/>
  <c r="AA85" i="24" s="1"/>
  <c r="AA384" i="20"/>
  <c r="AB384" i="20" s="1"/>
  <c r="V498" i="20"/>
  <c r="G70" i="94"/>
  <c r="W71" i="24"/>
  <c r="Z71" i="24" s="1"/>
  <c r="AA71" i="24" s="1"/>
  <c r="AA312" i="20"/>
  <c r="AB312" i="20" s="1"/>
  <c r="X304" i="20"/>
  <c r="G65" i="94"/>
  <c r="W66" i="24"/>
  <c r="AA286" i="20"/>
  <c r="AB286" i="20" s="1"/>
  <c r="G60" i="94"/>
  <c r="W61" i="24"/>
  <c r="AA260" i="20"/>
  <c r="AB260" i="20" s="1"/>
  <c r="X240" i="20"/>
  <c r="Y44" i="24"/>
  <c r="V336" i="20"/>
  <c r="G39" i="94"/>
  <c r="W40" i="24"/>
  <c r="AA150" i="20"/>
  <c r="AB150" i="20" s="1"/>
  <c r="X142" i="20"/>
  <c r="Z204" i="24"/>
  <c r="G193" i="32"/>
  <c r="AO189" i="94"/>
  <c r="AK189" i="94"/>
  <c r="Q189" i="94"/>
  <c r="AD189" i="94"/>
  <c r="M189" i="94"/>
  <c r="M187" i="94" s="1"/>
  <c r="Z189" i="94"/>
  <c r="I189" i="94"/>
  <c r="AP189" i="94"/>
  <c r="V189" i="94"/>
  <c r="AG189" i="94" s="1"/>
  <c r="AS185" i="32"/>
  <c r="AH185" i="32"/>
  <c r="P185" i="32"/>
  <c r="AC185" i="32"/>
  <c r="L185" i="32"/>
  <c r="AP185" i="32"/>
  <c r="Y185" i="32"/>
  <c r="H185" i="32"/>
  <c r="T185" i="32" s="1"/>
  <c r="AL185" i="32"/>
  <c r="U185" i="32"/>
  <c r="M185" i="32"/>
  <c r="AD185" i="32"/>
  <c r="R185" i="32"/>
  <c r="AJ185" i="32"/>
  <c r="K185" i="32"/>
  <c r="AB185" i="32"/>
  <c r="Q185" i="32"/>
  <c r="AI185" i="32"/>
  <c r="W185" i="32"/>
  <c r="AN185" i="32"/>
  <c r="O185" i="32"/>
  <c r="AF185" i="32"/>
  <c r="AR185" i="92"/>
  <c r="AL185" i="92"/>
  <c r="AC185" i="92"/>
  <c r="U185" i="92"/>
  <c r="L185" i="92"/>
  <c r="AS185" i="92"/>
  <c r="AK185" i="92"/>
  <c r="AB185" i="92"/>
  <c r="S185" i="92"/>
  <c r="K185" i="92"/>
  <c r="AP185" i="92"/>
  <c r="AH185" i="92"/>
  <c r="Y185" i="92"/>
  <c r="P185" i="92"/>
  <c r="H185" i="92"/>
  <c r="AO185" i="92"/>
  <c r="AF185" i="92"/>
  <c r="X185" i="92"/>
  <c r="O185" i="92"/>
  <c r="AR177" i="32"/>
  <c r="K177" i="32"/>
  <c r="AB177" i="32"/>
  <c r="AB175" i="32" s="1"/>
  <c r="AS177" i="32"/>
  <c r="L177" i="32"/>
  <c r="AC177" i="32"/>
  <c r="I177" i="32"/>
  <c r="Z177" i="32"/>
  <c r="AQ177" i="32"/>
  <c r="N177" i="32"/>
  <c r="AE177" i="32"/>
  <c r="O177" i="32"/>
  <c r="AF177" i="32"/>
  <c r="P177" i="32"/>
  <c r="AH177" i="32"/>
  <c r="M177" i="32"/>
  <c r="AD177" i="32"/>
  <c r="R177" i="32"/>
  <c r="AJ177" i="32"/>
  <c r="AP173" i="87"/>
  <c r="AF173" i="87"/>
  <c r="O173" i="87"/>
  <c r="AS173" i="87"/>
  <c r="AT173" i="87" s="1"/>
  <c r="AB173" i="87"/>
  <c r="K173" i="87"/>
  <c r="AO173" i="87"/>
  <c r="X173" i="87"/>
  <c r="AG173" i="87" s="1"/>
  <c r="AK173" i="87"/>
  <c r="S173" i="87"/>
  <c r="AD173" i="94"/>
  <c r="AA173" i="94"/>
  <c r="AG173" i="94" s="1"/>
  <c r="M173" i="94"/>
  <c r="AR173" i="94"/>
  <c r="J173" i="94"/>
  <c r="G170" i="24"/>
  <c r="AR164" i="94"/>
  <c r="AL164" i="94"/>
  <c r="AC164" i="94"/>
  <c r="U164" i="94"/>
  <c r="L164" i="94"/>
  <c r="AS164" i="94"/>
  <c r="AK164" i="94"/>
  <c r="AB164" i="94"/>
  <c r="S164" i="94"/>
  <c r="K164" i="94"/>
  <c r="AP164" i="94"/>
  <c r="AP162" i="94" s="1"/>
  <c r="AH164" i="94"/>
  <c r="Y164" i="94"/>
  <c r="P164" i="94"/>
  <c r="H164" i="94"/>
  <c r="AO164" i="94"/>
  <c r="AF164" i="94"/>
  <c r="X164" i="94"/>
  <c r="O164" i="94"/>
  <c r="O162" i="94" s="1"/>
  <c r="AR159" i="91"/>
  <c r="AF159" i="91"/>
  <c r="O159" i="91"/>
  <c r="AS159" i="91"/>
  <c r="AB159" i="91"/>
  <c r="K159" i="91"/>
  <c r="AO159" i="91"/>
  <c r="X159" i="91"/>
  <c r="AK159" i="91"/>
  <c r="S159" i="91"/>
  <c r="AP154" i="32"/>
  <c r="AM154" i="32"/>
  <c r="V154" i="32"/>
  <c r="I154" i="32"/>
  <c r="AI154" i="32"/>
  <c r="Q154" i="32"/>
  <c r="H154" i="32"/>
  <c r="AD154" i="32"/>
  <c r="M154" i="32"/>
  <c r="AQ154" i="32"/>
  <c r="Z154" i="32"/>
  <c r="L154" i="32"/>
  <c r="W154" i="32"/>
  <c r="AN154" i="32"/>
  <c r="AN150" i="32" s="1"/>
  <c r="X154" i="32"/>
  <c r="AO154" i="32"/>
  <c r="Y154" i="32"/>
  <c r="J154" i="32"/>
  <c r="J150" i="32" s="1"/>
  <c r="AA154" i="32"/>
  <c r="AR154" i="32"/>
  <c r="K154" i="32"/>
  <c r="AB154" i="32"/>
  <c r="AB150" i="32" s="1"/>
  <c r="AS154" i="32"/>
  <c r="AC154" i="32"/>
  <c r="AS149" i="88"/>
  <c r="U149" i="88"/>
  <c r="AL149" i="88"/>
  <c r="AL144" i="88" s="1"/>
  <c r="Q149" i="88"/>
  <c r="AI149" i="88"/>
  <c r="H149" i="88"/>
  <c r="T149" i="88" s="1"/>
  <c r="Y149" i="88"/>
  <c r="AP149" i="88"/>
  <c r="V149" i="88"/>
  <c r="AM149" i="88"/>
  <c r="AM144" i="88" s="1"/>
  <c r="AR149" i="93"/>
  <c r="AI149" i="93"/>
  <c r="Q149" i="93"/>
  <c r="AD149" i="93"/>
  <c r="M149" i="93"/>
  <c r="AQ149" i="93"/>
  <c r="Z149" i="93"/>
  <c r="I149" i="93"/>
  <c r="AM149" i="93"/>
  <c r="V149" i="93"/>
  <c r="G144" i="91"/>
  <c r="AQ145" i="87"/>
  <c r="AC145" i="87"/>
  <c r="L145" i="87"/>
  <c r="F144" i="87"/>
  <c r="AP145" i="87"/>
  <c r="Y145" i="87"/>
  <c r="H145" i="87"/>
  <c r="AL145" i="87"/>
  <c r="U145" i="87"/>
  <c r="AH145" i="87"/>
  <c r="P145" i="87"/>
  <c r="AS145" i="94"/>
  <c r="AM145" i="94"/>
  <c r="AD145" i="94"/>
  <c r="V145" i="94"/>
  <c r="M145" i="94"/>
  <c r="F144" i="94"/>
  <c r="AL145" i="94"/>
  <c r="AC145" i="94"/>
  <c r="U145" i="94"/>
  <c r="L145" i="94"/>
  <c r="AQ145" i="94"/>
  <c r="AI145" i="94"/>
  <c r="Z145" i="94"/>
  <c r="Q145" i="94"/>
  <c r="I145" i="94"/>
  <c r="AP145" i="94"/>
  <c r="AH145" i="94"/>
  <c r="Y145" i="94"/>
  <c r="P145" i="94"/>
  <c r="H145" i="94"/>
  <c r="Z142" i="24"/>
  <c r="AA142" i="24" s="1"/>
  <c r="AQ140" i="91"/>
  <c r="AO140" i="91"/>
  <c r="AF140" i="91"/>
  <c r="X140" i="91"/>
  <c r="O140" i="91"/>
  <c r="AL140" i="91"/>
  <c r="AC140" i="91"/>
  <c r="U140" i="91"/>
  <c r="L140" i="91"/>
  <c r="AS140" i="91"/>
  <c r="AK140" i="91"/>
  <c r="AB140" i="91"/>
  <c r="S140" i="91"/>
  <c r="K140" i="91"/>
  <c r="AP140" i="91"/>
  <c r="AH140" i="91"/>
  <c r="Y140" i="91"/>
  <c r="P140" i="91"/>
  <c r="H140" i="91"/>
  <c r="AR103" i="91"/>
  <c r="AP103" i="91"/>
  <c r="AH103" i="91"/>
  <c r="Y103" i="91"/>
  <c r="Q103" i="91"/>
  <c r="L103" i="91"/>
  <c r="AO103" i="91"/>
  <c r="AF103" i="91"/>
  <c r="X103" i="91"/>
  <c r="P103" i="91"/>
  <c r="K103" i="91"/>
  <c r="AL103" i="91"/>
  <c r="AC103" i="91"/>
  <c r="U103" i="91"/>
  <c r="O103" i="91"/>
  <c r="I103" i="91"/>
  <c r="AS103" i="91"/>
  <c r="AK103" i="91"/>
  <c r="AB103" i="91"/>
  <c r="S103" i="91"/>
  <c r="M103" i="91"/>
  <c r="H103" i="91"/>
  <c r="Z98" i="24"/>
  <c r="AA98" i="24" s="1"/>
  <c r="AQ92" i="94"/>
  <c r="AC92" i="94"/>
  <c r="V92" i="94"/>
  <c r="P92" i="94"/>
  <c r="K92" i="94"/>
  <c r="AP92" i="94"/>
  <c r="AB92" i="94"/>
  <c r="U92" i="94"/>
  <c r="O92" i="94"/>
  <c r="I92" i="94"/>
  <c r="AL92" i="94"/>
  <c r="Y92" i="94"/>
  <c r="S92" i="94"/>
  <c r="M92" i="94"/>
  <c r="M87" i="94" s="1"/>
  <c r="H92" i="94"/>
  <c r="AH92" i="94"/>
  <c r="X92" i="94"/>
  <c r="Q92" i="94"/>
  <c r="L92" i="94"/>
  <c r="F88" i="24"/>
  <c r="AR88" i="91"/>
  <c r="AI88" i="91"/>
  <c r="W88" i="91"/>
  <c r="J88" i="91"/>
  <c r="J87" i="91" s="1"/>
  <c r="AQ88" i="91"/>
  <c r="AE88" i="91"/>
  <c r="R88" i="91"/>
  <c r="I88" i="91"/>
  <c r="AN88" i="91"/>
  <c r="AA88" i="91"/>
  <c r="Q88" i="91"/>
  <c r="AJ88" i="91"/>
  <c r="AJ87" i="91" s="1"/>
  <c r="Z88" i="91"/>
  <c r="N88" i="91"/>
  <c r="F87" i="91"/>
  <c r="AQ84" i="88"/>
  <c r="AC84" i="88"/>
  <c r="Q84" i="88"/>
  <c r="AM84" i="88"/>
  <c r="Y84" i="88"/>
  <c r="M84" i="88"/>
  <c r="AJ84" i="88"/>
  <c r="W84" i="88"/>
  <c r="L84" i="88"/>
  <c r="AD84" i="88"/>
  <c r="R84" i="88"/>
  <c r="H84" i="88"/>
  <c r="AR84" i="94"/>
  <c r="AS84" i="94"/>
  <c r="AK84" i="94"/>
  <c r="AB84" i="94"/>
  <c r="S84" i="94"/>
  <c r="K84" i="94"/>
  <c r="AQ84" i="94"/>
  <c r="AI84" i="94"/>
  <c r="Z84" i="94"/>
  <c r="Q84" i="94"/>
  <c r="I84" i="94"/>
  <c r="AO84" i="94"/>
  <c r="AF84" i="94"/>
  <c r="X84" i="94"/>
  <c r="O84" i="94"/>
  <c r="AM84" i="94"/>
  <c r="AD84" i="94"/>
  <c r="V84" i="94"/>
  <c r="M84" i="94"/>
  <c r="AS80" i="87"/>
  <c r="AQ80" i="87"/>
  <c r="AI80" i="87"/>
  <c r="Z80" i="87"/>
  <c r="Q80" i="87"/>
  <c r="I80" i="87"/>
  <c r="AP80" i="87"/>
  <c r="AH80" i="87"/>
  <c r="Y80" i="87"/>
  <c r="P80" i="87"/>
  <c r="H80" i="87"/>
  <c r="AM80" i="87"/>
  <c r="AD80" i="87"/>
  <c r="V80" i="87"/>
  <c r="M80" i="87"/>
  <c r="AL80" i="87"/>
  <c r="AC80" i="87"/>
  <c r="U80" i="87"/>
  <c r="AG80" i="87" s="1"/>
  <c r="L80" i="87"/>
  <c r="H80" i="93"/>
  <c r="T80" i="93" s="1"/>
  <c r="N80" i="93"/>
  <c r="AU80" i="93" s="1"/>
  <c r="AV80" i="93" s="1"/>
  <c r="AR76" i="88"/>
  <c r="AT76" i="88" s="1"/>
  <c r="AK76" i="88"/>
  <c r="S76" i="88"/>
  <c r="F75" i="88"/>
  <c r="AF76" i="88"/>
  <c r="O76" i="88"/>
  <c r="AS76" i="88"/>
  <c r="AB76" i="88"/>
  <c r="K76" i="88"/>
  <c r="T76" i="88" s="1"/>
  <c r="AO76" i="88"/>
  <c r="X76" i="88"/>
  <c r="AR76" i="94"/>
  <c r="AM76" i="94"/>
  <c r="AT76" i="94" s="1"/>
  <c r="AD76" i="94"/>
  <c r="V76" i="94"/>
  <c r="M76" i="94"/>
  <c r="AS76" i="94"/>
  <c r="AK76" i="94"/>
  <c r="AB76" i="94"/>
  <c r="S76" i="94"/>
  <c r="K76" i="94"/>
  <c r="T76" i="94" s="1"/>
  <c r="AQ76" i="94"/>
  <c r="AI76" i="94"/>
  <c r="Z76" i="94"/>
  <c r="Q76" i="94"/>
  <c r="I76" i="94"/>
  <c r="F75" i="94"/>
  <c r="AO76" i="94"/>
  <c r="AF76" i="94"/>
  <c r="AG76" i="94" s="1"/>
  <c r="X76" i="94"/>
  <c r="O76" i="94"/>
  <c r="AR70" i="91"/>
  <c r="AP70" i="91"/>
  <c r="AH70" i="91"/>
  <c r="Y70" i="91"/>
  <c r="P70" i="91"/>
  <c r="H70" i="91"/>
  <c r="AO70" i="91"/>
  <c r="AF70" i="91"/>
  <c r="X70" i="91"/>
  <c r="O70" i="91"/>
  <c r="AL70" i="91"/>
  <c r="AC70" i="91"/>
  <c r="U70" i="91"/>
  <c r="L70" i="91"/>
  <c r="AS70" i="91"/>
  <c r="AK70" i="91"/>
  <c r="AB70" i="91"/>
  <c r="S70" i="91"/>
  <c r="K70" i="91"/>
  <c r="AP65" i="32"/>
  <c r="AD65" i="32"/>
  <c r="V65" i="32"/>
  <c r="AG65" i="32" s="1"/>
  <c r="M65" i="32"/>
  <c r="AQ65" i="32"/>
  <c r="AB65" i="32"/>
  <c r="S65" i="32"/>
  <c r="K65" i="32"/>
  <c r="AM65" i="32"/>
  <c r="Z65" i="32"/>
  <c r="Q65" i="32"/>
  <c r="I65" i="32"/>
  <c r="AI65" i="32"/>
  <c r="AT65" i="32" s="1"/>
  <c r="X65" i="32"/>
  <c r="O65" i="32"/>
  <c r="AR65" i="92"/>
  <c r="AP65" i="92"/>
  <c r="AH65" i="92"/>
  <c r="Y65" i="92"/>
  <c r="P65" i="92"/>
  <c r="H65" i="92"/>
  <c r="AO65" i="92"/>
  <c r="AF65" i="92"/>
  <c r="X65" i="92"/>
  <c r="O65" i="92"/>
  <c r="AL65" i="92"/>
  <c r="AC65" i="92"/>
  <c r="U65" i="92"/>
  <c r="L65" i="92"/>
  <c r="AS65" i="92"/>
  <c r="AK65" i="92"/>
  <c r="AB65" i="92"/>
  <c r="S65" i="92"/>
  <c r="K65" i="92"/>
  <c r="AS60" i="32"/>
  <c r="AP60" i="32"/>
  <c r="Y60" i="32"/>
  <c r="H60" i="32"/>
  <c r="AL60" i="32"/>
  <c r="U60" i="32"/>
  <c r="AH60" i="32"/>
  <c r="P60" i="32"/>
  <c r="AC60" i="32"/>
  <c r="L60" i="32"/>
  <c r="AR60" i="92"/>
  <c r="AF60" i="92"/>
  <c r="S60" i="92"/>
  <c r="J60" i="92"/>
  <c r="AO60" i="92"/>
  <c r="AB60" i="92"/>
  <c r="R60" i="92"/>
  <c r="AK60" i="92"/>
  <c r="AA60" i="92"/>
  <c r="O60" i="92"/>
  <c r="AS60" i="92"/>
  <c r="AJ60" i="92"/>
  <c r="X60" i="92"/>
  <c r="K60" i="92"/>
  <c r="AR53" i="32"/>
  <c r="AL53" i="32"/>
  <c r="AC53" i="32"/>
  <c r="U53" i="32"/>
  <c r="L53" i="32"/>
  <c r="AS53" i="32"/>
  <c r="AK53" i="32"/>
  <c r="AB53" i="32"/>
  <c r="S53" i="32"/>
  <c r="K53" i="32"/>
  <c r="AP53" i="32"/>
  <c r="AH53" i="32"/>
  <c r="Y53" i="32"/>
  <c r="P53" i="32"/>
  <c r="H53" i="32"/>
  <c r="AO53" i="32"/>
  <c r="AF53" i="32"/>
  <c r="X53" i="32"/>
  <c r="O53" i="32"/>
  <c r="AR53" i="92"/>
  <c r="AF53" i="92"/>
  <c r="O53" i="92"/>
  <c r="AS53" i="92"/>
  <c r="AB53" i="92"/>
  <c r="K53" i="92"/>
  <c r="AO53" i="92"/>
  <c r="X53" i="92"/>
  <c r="AK53" i="92"/>
  <c r="S53" i="92"/>
  <c r="AP42" i="93"/>
  <c r="AF42" i="93"/>
  <c r="O42" i="93"/>
  <c r="AS42" i="93"/>
  <c r="AB42" i="93"/>
  <c r="AG42" i="93" s="1"/>
  <c r="K42" i="93"/>
  <c r="AO42" i="93"/>
  <c r="X42" i="93"/>
  <c r="AK42" i="93"/>
  <c r="AT42" i="93" s="1"/>
  <c r="S42" i="93"/>
  <c r="G37" i="88"/>
  <c r="AR29" i="91"/>
  <c r="AO29" i="91"/>
  <c r="AF29" i="91"/>
  <c r="X29" i="91"/>
  <c r="O29" i="91"/>
  <c r="AL29" i="91"/>
  <c r="AC29" i="91"/>
  <c r="U29" i="91"/>
  <c r="L29" i="91"/>
  <c r="AS29" i="91"/>
  <c r="AK29" i="91"/>
  <c r="AB29" i="91"/>
  <c r="S29" i="91"/>
  <c r="K29" i="91"/>
  <c r="AP29" i="91"/>
  <c r="AH29" i="91"/>
  <c r="Y29" i="91"/>
  <c r="P29" i="91"/>
  <c r="H29" i="91"/>
  <c r="G25" i="92"/>
  <c r="AR23" i="94"/>
  <c r="AM23" i="94"/>
  <c r="AD23" i="94"/>
  <c r="Y23" i="94"/>
  <c r="S23" i="94"/>
  <c r="M23" i="94"/>
  <c r="H23" i="94"/>
  <c r="AS23" i="94"/>
  <c r="AK23" i="94"/>
  <c r="AC23" i="94"/>
  <c r="X23" i="94"/>
  <c r="Q23" i="94"/>
  <c r="L23" i="94"/>
  <c r="AQ23" i="94"/>
  <c r="AI23" i="94"/>
  <c r="AB23" i="94"/>
  <c r="V23" i="94"/>
  <c r="P23" i="94"/>
  <c r="K23" i="94"/>
  <c r="AO23" i="94"/>
  <c r="AF23" i="94"/>
  <c r="Z23" i="94"/>
  <c r="U23" i="94"/>
  <c r="O23" i="94"/>
  <c r="I23" i="94"/>
  <c r="Y12" i="24"/>
  <c r="C253" i="94"/>
  <c r="C253" i="93"/>
  <c r="C253" i="92"/>
  <c r="C253" i="91"/>
  <c r="C253" i="87"/>
  <c r="C253" i="88"/>
  <c r="C253" i="32"/>
  <c r="C213" i="24"/>
  <c r="C14" i="66" s="1"/>
  <c r="B82" i="17"/>
  <c r="C235" i="94"/>
  <c r="C235" i="93"/>
  <c r="C235" i="92"/>
  <c r="C235" i="91"/>
  <c r="C235" i="87"/>
  <c r="C235" i="88"/>
  <c r="C235" i="32"/>
  <c r="C207" i="24"/>
  <c r="AQ226" i="87"/>
  <c r="AM226" i="87"/>
  <c r="AI226" i="87"/>
  <c r="AE226" i="87"/>
  <c r="AA226" i="87"/>
  <c r="W226" i="87"/>
  <c r="S226" i="87"/>
  <c r="O226" i="87"/>
  <c r="K226" i="87"/>
  <c r="AP226" i="87"/>
  <c r="AL226" i="87"/>
  <c r="AH226" i="87"/>
  <c r="AD226" i="87"/>
  <c r="Z226" i="87"/>
  <c r="V226" i="87"/>
  <c r="R226" i="87"/>
  <c r="N226" i="87"/>
  <c r="J226" i="87"/>
  <c r="AS226" i="87"/>
  <c r="AO226" i="87"/>
  <c r="AK226" i="87"/>
  <c r="AC226" i="87"/>
  <c r="Y226" i="87"/>
  <c r="U226" i="87"/>
  <c r="Q226" i="87"/>
  <c r="M226" i="87"/>
  <c r="I226" i="87"/>
  <c r="AR226" i="87"/>
  <c r="AN226" i="87"/>
  <c r="AJ226" i="87"/>
  <c r="AF226" i="87"/>
  <c r="AB226" i="87"/>
  <c r="X226" i="87"/>
  <c r="P226" i="87"/>
  <c r="L226" i="87"/>
  <c r="H226" i="87"/>
  <c r="T226" i="87" s="1"/>
  <c r="AR226" i="94"/>
  <c r="AN226" i="94"/>
  <c r="AJ226" i="94"/>
  <c r="AF226" i="94"/>
  <c r="AB226" i="94"/>
  <c r="X226" i="94"/>
  <c r="P226" i="94"/>
  <c r="L226" i="94"/>
  <c r="H226" i="94"/>
  <c r="AQ226" i="94"/>
  <c r="AM226" i="94"/>
  <c r="AI226" i="94"/>
  <c r="AE226" i="94"/>
  <c r="AA226" i="94"/>
  <c r="W226" i="94"/>
  <c r="S226" i="94"/>
  <c r="O226" i="94"/>
  <c r="K226" i="94"/>
  <c r="AP226" i="94"/>
  <c r="AL226" i="94"/>
  <c r="AH226" i="94"/>
  <c r="AD226" i="94"/>
  <c r="Z226" i="94"/>
  <c r="V226" i="94"/>
  <c r="R226" i="94"/>
  <c r="N226" i="94"/>
  <c r="J226" i="94"/>
  <c r="AS226" i="94"/>
  <c r="AO226" i="94"/>
  <c r="AK226" i="94"/>
  <c r="AC226" i="94"/>
  <c r="Y226" i="94"/>
  <c r="U226" i="94"/>
  <c r="Q226" i="94"/>
  <c r="M226" i="94"/>
  <c r="I226" i="94"/>
  <c r="V75" i="17"/>
  <c r="G197" i="92"/>
  <c r="Q198" i="24"/>
  <c r="Q194" i="24" s="1"/>
  <c r="F194" i="24"/>
  <c r="AR194" i="91"/>
  <c r="F193" i="91"/>
  <c r="G192" i="93"/>
  <c r="T193" i="24"/>
  <c r="Z193" i="24" s="1"/>
  <c r="AA193" i="24" s="1"/>
  <c r="AA460" i="84"/>
  <c r="AB460" i="84" s="1"/>
  <c r="G186" i="91"/>
  <c r="N187" i="24"/>
  <c r="Z187" i="24" s="1"/>
  <c r="AA187" i="24" s="1"/>
  <c r="G172" i="93"/>
  <c r="T173" i="24"/>
  <c r="T170" i="24" s="1"/>
  <c r="U338" i="84"/>
  <c r="AA352" i="84"/>
  <c r="AB352" i="84" s="1"/>
  <c r="AR192" i="32"/>
  <c r="S192" i="32"/>
  <c r="AK192" i="32"/>
  <c r="H192" i="32"/>
  <c r="Y192" i="32"/>
  <c r="AP192" i="32"/>
  <c r="I192" i="32"/>
  <c r="T192" i="32" s="1"/>
  <c r="Z192" i="32"/>
  <c r="AQ192" i="32"/>
  <c r="W192" i="32"/>
  <c r="AN192" i="32"/>
  <c r="X192" i="32"/>
  <c r="AO192" i="32"/>
  <c r="L192" i="32"/>
  <c r="AC192" i="32"/>
  <c r="M192" i="32"/>
  <c r="AD192" i="32"/>
  <c r="J192" i="32"/>
  <c r="AA192" i="32"/>
  <c r="AS192" i="92"/>
  <c r="AQ192" i="92"/>
  <c r="AI192" i="92"/>
  <c r="Z192" i="92"/>
  <c r="Q192" i="92"/>
  <c r="I192" i="92"/>
  <c r="AP192" i="92"/>
  <c r="AH192" i="92"/>
  <c r="Y192" i="92"/>
  <c r="P192" i="92"/>
  <c r="H192" i="92"/>
  <c r="AM192" i="92"/>
  <c r="AD192" i="92"/>
  <c r="V192" i="92"/>
  <c r="M192" i="92"/>
  <c r="AL192" i="92"/>
  <c r="AC192" i="92"/>
  <c r="U192" i="92"/>
  <c r="L192" i="92"/>
  <c r="AR191" i="32"/>
  <c r="X191" i="32"/>
  <c r="AO191" i="32"/>
  <c r="L191" i="32"/>
  <c r="AC191" i="32"/>
  <c r="M191" i="32"/>
  <c r="AD191" i="32"/>
  <c r="W191" i="32"/>
  <c r="AN191" i="32"/>
  <c r="AN187" i="32" s="1"/>
  <c r="K191" i="32"/>
  <c r="AB191" i="32"/>
  <c r="AS191" i="32"/>
  <c r="P191" i="32"/>
  <c r="P187" i="32" s="1"/>
  <c r="AH191" i="32"/>
  <c r="Q191" i="32"/>
  <c r="Q187" i="32" s="1"/>
  <c r="AI191" i="32"/>
  <c r="J191" i="32"/>
  <c r="J187" i="32" s="1"/>
  <c r="AA191" i="32"/>
  <c r="AS191" i="92"/>
  <c r="AM191" i="92"/>
  <c r="AD191" i="92"/>
  <c r="V191" i="92"/>
  <c r="M191" i="92"/>
  <c r="AL191" i="92"/>
  <c r="AC191" i="92"/>
  <c r="U191" i="92"/>
  <c r="L191" i="92"/>
  <c r="AQ191" i="92"/>
  <c r="AI191" i="92"/>
  <c r="Z191" i="92"/>
  <c r="Q191" i="92"/>
  <c r="I191" i="92"/>
  <c r="AP191" i="92"/>
  <c r="AH191" i="92"/>
  <c r="Y191" i="92"/>
  <c r="P191" i="92"/>
  <c r="H191" i="92"/>
  <c r="Q182" i="24"/>
  <c r="F182" i="24"/>
  <c r="AR182" i="92"/>
  <c r="AP182" i="92"/>
  <c r="AH182" i="92"/>
  <c r="Y182" i="92"/>
  <c r="P182" i="92"/>
  <c r="H182" i="92"/>
  <c r="F181" i="92"/>
  <c r="AO182" i="92"/>
  <c r="AF182" i="92"/>
  <c r="X182" i="92"/>
  <c r="O182" i="92"/>
  <c r="AL182" i="92"/>
  <c r="AC182" i="92"/>
  <c r="U182" i="92"/>
  <c r="L182" i="92"/>
  <c r="AS182" i="92"/>
  <c r="AK182" i="92"/>
  <c r="AB182" i="92"/>
  <c r="S182" i="92"/>
  <c r="K182" i="92"/>
  <c r="AS171" i="32"/>
  <c r="AH171" i="32"/>
  <c r="P171" i="32"/>
  <c r="AC171" i="32"/>
  <c r="L171" i="32"/>
  <c r="AP171" i="32"/>
  <c r="Y171" i="32"/>
  <c r="H171" i="32"/>
  <c r="AL171" i="32"/>
  <c r="U171" i="32"/>
  <c r="Q171" i="32"/>
  <c r="Q169" i="32" s="1"/>
  <c r="AI171" i="32"/>
  <c r="R171" i="32"/>
  <c r="AJ171" i="32"/>
  <c r="AJ169" i="32" s="1"/>
  <c r="O171" i="32"/>
  <c r="AF171" i="32"/>
  <c r="V171" i="32"/>
  <c r="AM171" i="32"/>
  <c r="W171" i="32"/>
  <c r="AN171" i="32"/>
  <c r="S171" i="32"/>
  <c r="AK171" i="32"/>
  <c r="AK169" i="32" s="1"/>
  <c r="AR171" i="92"/>
  <c r="Z171" i="92"/>
  <c r="I171" i="92"/>
  <c r="V171" i="92"/>
  <c r="V169" i="92" s="1"/>
  <c r="AI171" i="92"/>
  <c r="AT171" i="92" s="1"/>
  <c r="Q171" i="92"/>
  <c r="AD171" i="92"/>
  <c r="M171" i="92"/>
  <c r="AP166" i="32"/>
  <c r="AD166" i="32"/>
  <c r="M166" i="32"/>
  <c r="AQ166" i="32"/>
  <c r="Z166" i="32"/>
  <c r="I166" i="32"/>
  <c r="AM166" i="32"/>
  <c r="V166" i="32"/>
  <c r="AI166" i="32"/>
  <c r="Q166" i="32"/>
  <c r="N166" i="32"/>
  <c r="AE166" i="32"/>
  <c r="O166" i="32"/>
  <c r="AF166" i="32"/>
  <c r="L166" i="32"/>
  <c r="L162" i="32" s="1"/>
  <c r="AC166" i="32"/>
  <c r="R166" i="32"/>
  <c r="AJ166" i="32"/>
  <c r="S166" i="32"/>
  <c r="AK166" i="32"/>
  <c r="P166" i="32"/>
  <c r="AH166" i="32"/>
  <c r="AR166" i="91"/>
  <c r="AO166" i="91"/>
  <c r="AF166" i="91"/>
  <c r="X166" i="91"/>
  <c r="O166" i="91"/>
  <c r="AL166" i="91"/>
  <c r="AC166" i="91"/>
  <c r="U166" i="91"/>
  <c r="L166" i="91"/>
  <c r="AS166" i="91"/>
  <c r="AK166" i="91"/>
  <c r="AB166" i="91"/>
  <c r="S166" i="91"/>
  <c r="K166" i="91"/>
  <c r="AP166" i="91"/>
  <c r="AH166" i="91"/>
  <c r="Y166" i="91"/>
  <c r="P166" i="91"/>
  <c r="H166" i="91"/>
  <c r="K145" i="24"/>
  <c r="AA190" i="84"/>
  <c r="AB190" i="84" s="1"/>
  <c r="AR135" i="91"/>
  <c r="AQ135" i="91"/>
  <c r="AI135" i="91"/>
  <c r="Z135" i="91"/>
  <c r="Q135" i="91"/>
  <c r="I135" i="91"/>
  <c r="AP135" i="91"/>
  <c r="AH135" i="91"/>
  <c r="Y135" i="91"/>
  <c r="P135" i="91"/>
  <c r="H135" i="91"/>
  <c r="AM135" i="91"/>
  <c r="AD135" i="91"/>
  <c r="V135" i="91"/>
  <c r="M135" i="91"/>
  <c r="AL135" i="91"/>
  <c r="AC135" i="91"/>
  <c r="U135" i="91"/>
  <c r="L135" i="91"/>
  <c r="AR132" i="32"/>
  <c r="AO132" i="32"/>
  <c r="AF132" i="32"/>
  <c r="X132" i="32"/>
  <c r="O132" i="32"/>
  <c r="AL132" i="32"/>
  <c r="AC132" i="32"/>
  <c r="U132" i="32"/>
  <c r="L132" i="32"/>
  <c r="F131" i="32"/>
  <c r="AS132" i="32"/>
  <c r="AK132" i="32"/>
  <c r="AB132" i="32"/>
  <c r="S132" i="32"/>
  <c r="K132" i="32"/>
  <c r="AP132" i="32"/>
  <c r="AH132" i="32"/>
  <c r="Y132" i="32"/>
  <c r="P132" i="32"/>
  <c r="H132" i="32"/>
  <c r="Q132" i="32"/>
  <c r="AI132" i="32"/>
  <c r="AI131" i="32" s="1"/>
  <c r="N132" i="32"/>
  <c r="AE132" i="32"/>
  <c r="V132" i="32"/>
  <c r="AM132" i="32"/>
  <c r="R132" i="32"/>
  <c r="AJ132" i="32"/>
  <c r="AR131" i="92"/>
  <c r="AS129" i="87"/>
  <c r="AM129" i="87"/>
  <c r="AD129" i="87"/>
  <c r="V129" i="87"/>
  <c r="M129" i="87"/>
  <c r="AL129" i="87"/>
  <c r="AC129" i="87"/>
  <c r="U129" i="87"/>
  <c r="L129" i="87"/>
  <c r="AQ129" i="87"/>
  <c r="AI129" i="87"/>
  <c r="Z129" i="87"/>
  <c r="Q129" i="87"/>
  <c r="I129" i="87"/>
  <c r="AP129" i="87"/>
  <c r="AH129" i="87"/>
  <c r="Y129" i="87"/>
  <c r="P129" i="87"/>
  <c r="H129" i="87"/>
  <c r="AR129" i="94"/>
  <c r="AO129" i="94"/>
  <c r="AF129" i="94"/>
  <c r="X129" i="94"/>
  <c r="O129" i="94"/>
  <c r="AL129" i="94"/>
  <c r="AC129" i="94"/>
  <c r="U129" i="94"/>
  <c r="L129" i="94"/>
  <c r="AS129" i="94"/>
  <c r="AK129" i="94"/>
  <c r="AB129" i="94"/>
  <c r="S129" i="94"/>
  <c r="K129" i="94"/>
  <c r="AP129" i="94"/>
  <c r="AH129" i="94"/>
  <c r="Y129" i="94"/>
  <c r="P129" i="94"/>
  <c r="H129" i="94"/>
  <c r="AS127" i="87"/>
  <c r="AM127" i="87"/>
  <c r="AD127" i="87"/>
  <c r="V127" i="87"/>
  <c r="M127" i="87"/>
  <c r="AL127" i="87"/>
  <c r="AC127" i="87"/>
  <c r="U127" i="87"/>
  <c r="L127" i="87"/>
  <c r="AQ127" i="87"/>
  <c r="AI127" i="87"/>
  <c r="Z127" i="87"/>
  <c r="Q127" i="87"/>
  <c r="I127" i="87"/>
  <c r="AP127" i="87"/>
  <c r="AH127" i="87"/>
  <c r="Y127" i="87"/>
  <c r="P127" i="87"/>
  <c r="H127" i="87"/>
  <c r="AR127" i="94"/>
  <c r="AO127" i="94"/>
  <c r="AF127" i="94"/>
  <c r="X127" i="94"/>
  <c r="O127" i="94"/>
  <c r="AL127" i="94"/>
  <c r="AC127" i="94"/>
  <c r="U127" i="94"/>
  <c r="L127" i="94"/>
  <c r="AS127" i="94"/>
  <c r="AK127" i="94"/>
  <c r="AB127" i="94"/>
  <c r="S127" i="94"/>
  <c r="K127" i="94"/>
  <c r="AP127" i="94"/>
  <c r="AH127" i="94"/>
  <c r="Y127" i="94"/>
  <c r="P127" i="94"/>
  <c r="H127" i="94"/>
  <c r="AQ117" i="88"/>
  <c r="AH117" i="88"/>
  <c r="P117" i="88"/>
  <c r="AC117" i="88"/>
  <c r="L117" i="88"/>
  <c r="AP117" i="88"/>
  <c r="Y117" i="88"/>
  <c r="H117" i="88"/>
  <c r="AL117" i="88"/>
  <c r="U117" i="88"/>
  <c r="W117" i="88"/>
  <c r="AN117" i="88"/>
  <c r="X117" i="88"/>
  <c r="AO117" i="88"/>
  <c r="V117" i="88"/>
  <c r="AM117" i="88"/>
  <c r="J117" i="88"/>
  <c r="AA117" i="88"/>
  <c r="AR117" i="88"/>
  <c r="K117" i="88"/>
  <c r="AB117" i="88"/>
  <c r="AS117" i="88"/>
  <c r="I117" i="88"/>
  <c r="Z117" i="88"/>
  <c r="G81" i="91"/>
  <c r="G37" i="92"/>
  <c r="AR34" i="87"/>
  <c r="AO34" i="87"/>
  <c r="AI34" i="87"/>
  <c r="AC34" i="87"/>
  <c r="X34" i="87"/>
  <c r="Q34" i="87"/>
  <c r="L34" i="87"/>
  <c r="AS34" i="87"/>
  <c r="AM34" i="87"/>
  <c r="AH34" i="87"/>
  <c r="AB34" i="87"/>
  <c r="V34" i="87"/>
  <c r="P34" i="87"/>
  <c r="K34" i="87"/>
  <c r="AQ34" i="87"/>
  <c r="AL34" i="87"/>
  <c r="AF34" i="87"/>
  <c r="Z34" i="87"/>
  <c r="U34" i="87"/>
  <c r="O34" i="87"/>
  <c r="I34" i="87"/>
  <c r="AP34" i="87"/>
  <c r="AK34" i="87"/>
  <c r="AD34" i="87"/>
  <c r="Y34" i="87"/>
  <c r="S34" i="87"/>
  <c r="M34" i="87"/>
  <c r="H34" i="87"/>
  <c r="AP34" i="94"/>
  <c r="AQ34" i="94"/>
  <c r="AI34" i="94"/>
  <c r="Z34" i="94"/>
  <c r="Q34" i="94"/>
  <c r="K34" i="94"/>
  <c r="AO34" i="94"/>
  <c r="AF34" i="94"/>
  <c r="X34" i="94"/>
  <c r="O34" i="94"/>
  <c r="I34" i="94"/>
  <c r="AM34" i="94"/>
  <c r="AD34" i="94"/>
  <c r="V34" i="94"/>
  <c r="M34" i="94"/>
  <c r="H34" i="94"/>
  <c r="AS34" i="94"/>
  <c r="AK34" i="94"/>
  <c r="AB34" i="94"/>
  <c r="S34" i="94"/>
  <c r="L34" i="94"/>
  <c r="U110" i="20"/>
  <c r="AS30" i="88"/>
  <c r="AH30" i="88"/>
  <c r="Y30" i="88"/>
  <c r="P30" i="88"/>
  <c r="H30" i="88"/>
  <c r="AF30" i="88"/>
  <c r="X30" i="88"/>
  <c r="O30" i="88"/>
  <c r="AP30" i="88"/>
  <c r="AC30" i="88"/>
  <c r="U30" i="88"/>
  <c r="L30" i="88"/>
  <c r="AL30" i="88"/>
  <c r="AB30" i="88"/>
  <c r="S30" i="88"/>
  <c r="K30" i="88"/>
  <c r="AR30" i="93"/>
  <c r="AM30" i="93"/>
  <c r="AD30" i="93"/>
  <c r="V30" i="93"/>
  <c r="M30" i="93"/>
  <c r="AL30" i="93"/>
  <c r="AC30" i="93"/>
  <c r="U30" i="93"/>
  <c r="L30" i="93"/>
  <c r="AQ30" i="93"/>
  <c r="AI30" i="93"/>
  <c r="Z30" i="93"/>
  <c r="Q30" i="93"/>
  <c r="I30" i="93"/>
  <c r="AP30" i="93"/>
  <c r="AH30" i="93"/>
  <c r="Y30" i="93"/>
  <c r="P30" i="93"/>
  <c r="H30" i="93"/>
  <c r="AQ186" i="87"/>
  <c r="H186" i="87"/>
  <c r="T186" i="87" s="1"/>
  <c r="AR186" i="94"/>
  <c r="AL186" i="94"/>
  <c r="U186" i="94"/>
  <c r="AG186" i="94" s="1"/>
  <c r="AH186" i="94"/>
  <c r="P186" i="94"/>
  <c r="AC186" i="94"/>
  <c r="L186" i="94"/>
  <c r="AP186" i="94"/>
  <c r="Y186" i="94"/>
  <c r="H186" i="94"/>
  <c r="AR178" i="32"/>
  <c r="X178" i="32"/>
  <c r="X175" i="32" s="1"/>
  <c r="AO178" i="32"/>
  <c r="AO175" i="32" s="1"/>
  <c r="H178" i="32"/>
  <c r="H175" i="32" s="1"/>
  <c r="Y178" i="32"/>
  <c r="Y175" i="32" s="1"/>
  <c r="AP178" i="32"/>
  <c r="V178" i="32"/>
  <c r="AM178" i="32"/>
  <c r="N178" i="32"/>
  <c r="AE178" i="32"/>
  <c r="K178" i="32"/>
  <c r="AB178" i="32"/>
  <c r="AS178" i="32"/>
  <c r="L178" i="32"/>
  <c r="L175" i="32" s="1"/>
  <c r="AC178" i="32"/>
  <c r="I178" i="32"/>
  <c r="Z178" i="32"/>
  <c r="AQ178" i="32"/>
  <c r="R178" i="32"/>
  <c r="AJ178" i="32"/>
  <c r="AR178" i="91"/>
  <c r="AO178" i="91"/>
  <c r="AF178" i="91"/>
  <c r="X178" i="91"/>
  <c r="O178" i="91"/>
  <c r="AL178" i="91"/>
  <c r="AC178" i="91"/>
  <c r="U178" i="91"/>
  <c r="L178" i="91"/>
  <c r="AS178" i="91"/>
  <c r="AK178" i="91"/>
  <c r="AB178" i="91"/>
  <c r="S178" i="91"/>
  <c r="K178" i="91"/>
  <c r="AP178" i="91"/>
  <c r="AH178" i="91"/>
  <c r="Y178" i="91"/>
  <c r="P178" i="91"/>
  <c r="H178" i="91"/>
  <c r="AS54" i="91"/>
  <c r="AQ54" i="91"/>
  <c r="AI54" i="91"/>
  <c r="Z54" i="91"/>
  <c r="Q54" i="91"/>
  <c r="I54" i="91"/>
  <c r="AP54" i="91"/>
  <c r="AH54" i="91"/>
  <c r="Y54" i="91"/>
  <c r="P54" i="91"/>
  <c r="H54" i="91"/>
  <c r="AM54" i="91"/>
  <c r="AD54" i="91"/>
  <c r="V54" i="91"/>
  <c r="M54" i="91"/>
  <c r="AL54" i="91"/>
  <c r="AC54" i="91"/>
  <c r="U54" i="91"/>
  <c r="L54" i="91"/>
  <c r="AA216" i="20"/>
  <c r="AB216" i="20" s="1"/>
  <c r="AR52" i="87"/>
  <c r="AS52" i="87"/>
  <c r="AM52" i="87"/>
  <c r="AH52" i="87"/>
  <c r="AB52" i="87"/>
  <c r="V52" i="87"/>
  <c r="P52" i="87"/>
  <c r="K52" i="87"/>
  <c r="AQ52" i="87"/>
  <c r="AL52" i="87"/>
  <c r="AF52" i="87"/>
  <c r="Z52" i="87"/>
  <c r="U52" i="87"/>
  <c r="O52" i="87"/>
  <c r="I52" i="87"/>
  <c r="AP52" i="87"/>
  <c r="AK52" i="87"/>
  <c r="AD52" i="87"/>
  <c r="Y52" i="87"/>
  <c r="S52" i="87"/>
  <c r="M52" i="87"/>
  <c r="H52" i="87"/>
  <c r="AO52" i="87"/>
  <c r="AI52" i="87"/>
  <c r="AC52" i="87"/>
  <c r="X52" i="87"/>
  <c r="Q52" i="87"/>
  <c r="L52" i="87"/>
  <c r="AI52" i="94"/>
  <c r="Q52" i="94"/>
  <c r="AD52" i="94"/>
  <c r="M52" i="94"/>
  <c r="AQ52" i="94"/>
  <c r="Z52" i="94"/>
  <c r="I52" i="94"/>
  <c r="AM52" i="94"/>
  <c r="V52" i="94"/>
  <c r="H52" i="94"/>
  <c r="Q51" i="24"/>
  <c r="R336" i="20"/>
  <c r="AS36" i="91"/>
  <c r="AM36" i="91"/>
  <c r="AD36" i="91"/>
  <c r="V36" i="91"/>
  <c r="M36" i="91"/>
  <c r="AL36" i="91"/>
  <c r="AC36" i="91"/>
  <c r="U36" i="91"/>
  <c r="L36" i="91"/>
  <c r="AQ36" i="91"/>
  <c r="AI36" i="91"/>
  <c r="Z36" i="91"/>
  <c r="Q36" i="91"/>
  <c r="I36" i="91"/>
  <c r="AP36" i="91"/>
  <c r="AH36" i="91"/>
  <c r="Y36" i="91"/>
  <c r="P36" i="91"/>
  <c r="H36" i="91"/>
  <c r="AS35" i="91"/>
  <c r="AQ35" i="91"/>
  <c r="AI35" i="91"/>
  <c r="Z35" i="91"/>
  <c r="Q35" i="91"/>
  <c r="I35" i="91"/>
  <c r="AP35" i="91"/>
  <c r="AH35" i="91"/>
  <c r="Y35" i="91"/>
  <c r="P35" i="91"/>
  <c r="H35" i="91"/>
  <c r="AM35" i="91"/>
  <c r="AD35" i="91"/>
  <c r="V35" i="91"/>
  <c r="M35" i="91"/>
  <c r="AL35" i="91"/>
  <c r="AC35" i="91"/>
  <c r="U35" i="91"/>
  <c r="L35" i="91"/>
  <c r="AR26" i="91"/>
  <c r="AL26" i="91"/>
  <c r="AC26" i="91"/>
  <c r="U26" i="91"/>
  <c r="L26" i="91"/>
  <c r="AS26" i="91"/>
  <c r="AK26" i="91"/>
  <c r="AB26" i="91"/>
  <c r="S26" i="91"/>
  <c r="K26" i="91"/>
  <c r="AP26" i="91"/>
  <c r="AH26" i="91"/>
  <c r="Y26" i="91"/>
  <c r="P26" i="91"/>
  <c r="H26" i="91"/>
  <c r="AO26" i="91"/>
  <c r="AF26" i="91"/>
  <c r="X26" i="91"/>
  <c r="AG26" i="91" s="1"/>
  <c r="O26" i="91"/>
  <c r="AS157" i="88"/>
  <c r="F156" i="88"/>
  <c r="L157" i="88"/>
  <c r="AC157" i="88"/>
  <c r="AC156" i="88" s="1"/>
  <c r="I157" i="88"/>
  <c r="I156" i="88" s="1"/>
  <c r="Z157" i="88"/>
  <c r="Z156" i="88" s="1"/>
  <c r="AQ157" i="88"/>
  <c r="AQ156" i="88" s="1"/>
  <c r="P157" i="88"/>
  <c r="AH157" i="88"/>
  <c r="AT157" i="88" s="1"/>
  <c r="M157" i="88"/>
  <c r="AD157" i="88"/>
  <c r="AR157" i="93"/>
  <c r="AS157" i="93"/>
  <c r="K157" i="93"/>
  <c r="AK157" i="93"/>
  <c r="AB157" i="93"/>
  <c r="S157" i="93"/>
  <c r="AQ155" i="88"/>
  <c r="R155" i="88"/>
  <c r="AJ155" i="88"/>
  <c r="O155" i="88"/>
  <c r="O150" i="88" s="1"/>
  <c r="AF155" i="88"/>
  <c r="W155" i="88"/>
  <c r="AN155" i="88"/>
  <c r="S155" i="88"/>
  <c r="AK155" i="88"/>
  <c r="AR155" i="93"/>
  <c r="AP155" i="93"/>
  <c r="AH155" i="93"/>
  <c r="Y155" i="93"/>
  <c r="P155" i="93"/>
  <c r="H155" i="93"/>
  <c r="AO155" i="93"/>
  <c r="AF155" i="93"/>
  <c r="X155" i="93"/>
  <c r="O155" i="93"/>
  <c r="AL155" i="93"/>
  <c r="AC155" i="93"/>
  <c r="U155" i="93"/>
  <c r="L155" i="93"/>
  <c r="AS155" i="93"/>
  <c r="AK155" i="93"/>
  <c r="AB155" i="93"/>
  <c r="S155" i="93"/>
  <c r="K155" i="93"/>
  <c r="AQ152" i="88"/>
  <c r="I152" i="88"/>
  <c r="I150" i="88" s="1"/>
  <c r="H152" i="88"/>
  <c r="N152" i="88"/>
  <c r="N150" i="88" s="1"/>
  <c r="AE152" i="88"/>
  <c r="K152" i="88"/>
  <c r="AB152" i="88"/>
  <c r="AS152" i="88"/>
  <c r="R152" i="88"/>
  <c r="AJ152" i="88"/>
  <c r="O152" i="88"/>
  <c r="AF152" i="88"/>
  <c r="AF150" i="88" s="1"/>
  <c r="AR152" i="93"/>
  <c r="AL152" i="93"/>
  <c r="AC152" i="93"/>
  <c r="U152" i="93"/>
  <c r="AG152" i="93" s="1"/>
  <c r="L152" i="93"/>
  <c r="AS152" i="93"/>
  <c r="AK152" i="93"/>
  <c r="AB152" i="93"/>
  <c r="AB150" i="93" s="1"/>
  <c r="S152" i="93"/>
  <c r="K152" i="93"/>
  <c r="AP152" i="93"/>
  <c r="AH152" i="93"/>
  <c r="AH150" i="93" s="1"/>
  <c r="Y152" i="93"/>
  <c r="P152" i="93"/>
  <c r="H152" i="93"/>
  <c r="AO152" i="93"/>
  <c r="AF152" i="93"/>
  <c r="X152" i="93"/>
  <c r="O152" i="93"/>
  <c r="G138" i="87"/>
  <c r="Z122" i="24"/>
  <c r="AA122" i="24" s="1"/>
  <c r="G119" i="87"/>
  <c r="AP85" i="88"/>
  <c r="AQ85" i="88"/>
  <c r="Z85" i="88"/>
  <c r="Z81" i="88" s="1"/>
  <c r="I85" i="88"/>
  <c r="AM85" i="88"/>
  <c r="V85" i="88"/>
  <c r="AI85" i="88"/>
  <c r="AT85" i="88" s="1"/>
  <c r="Q85" i="88"/>
  <c r="AD85" i="88"/>
  <c r="M85" i="88"/>
  <c r="AR85" i="93"/>
  <c r="AP85" i="93"/>
  <c r="AH85" i="93"/>
  <c r="Y85" i="93"/>
  <c r="P85" i="93"/>
  <c r="T85" i="93" s="1"/>
  <c r="H85" i="93"/>
  <c r="AM85" i="93"/>
  <c r="AD85" i="93"/>
  <c r="V85" i="93"/>
  <c r="M85" i="93"/>
  <c r="AL85" i="93"/>
  <c r="AC85" i="93"/>
  <c r="U85" i="93"/>
  <c r="AG85" i="93" s="1"/>
  <c r="L85" i="93"/>
  <c r="AQ85" i="93"/>
  <c r="AI85" i="93"/>
  <c r="Z85" i="93"/>
  <c r="Q85" i="93"/>
  <c r="I85" i="93"/>
  <c r="G19" i="94"/>
  <c r="AS161" i="92"/>
  <c r="S161" i="92"/>
  <c r="AF161" i="92"/>
  <c r="O161" i="92"/>
  <c r="AB161" i="92"/>
  <c r="K161" i="92"/>
  <c r="X161" i="92"/>
  <c r="AG161" i="92" s="1"/>
  <c r="Q151" i="24"/>
  <c r="AQ133" i="87"/>
  <c r="J133" i="87"/>
  <c r="AA133" i="87"/>
  <c r="AR133" i="87"/>
  <c r="N133" i="87"/>
  <c r="AE133" i="87"/>
  <c r="AS133" i="94"/>
  <c r="AP133" i="94"/>
  <c r="AH133" i="94"/>
  <c r="Y133" i="94"/>
  <c r="P133" i="94"/>
  <c r="H133" i="94"/>
  <c r="AM133" i="94"/>
  <c r="AD133" i="94"/>
  <c r="V133" i="94"/>
  <c r="M133" i="94"/>
  <c r="AL133" i="94"/>
  <c r="AC133" i="94"/>
  <c r="U133" i="94"/>
  <c r="L133" i="94"/>
  <c r="AQ133" i="94"/>
  <c r="AI133" i="94"/>
  <c r="Z133" i="94"/>
  <c r="Q133" i="94"/>
  <c r="I133" i="94"/>
  <c r="AP124" i="91"/>
  <c r="AF124" i="91"/>
  <c r="O124" i="91"/>
  <c r="AS124" i="91"/>
  <c r="AB124" i="91"/>
  <c r="K124" i="91"/>
  <c r="AO124" i="91"/>
  <c r="X124" i="91"/>
  <c r="AK124" i="91"/>
  <c r="S124" i="91"/>
  <c r="AQ115" i="88"/>
  <c r="AP115" i="88"/>
  <c r="Y115" i="88"/>
  <c r="H115" i="88"/>
  <c r="AL115" i="88"/>
  <c r="U115" i="88"/>
  <c r="AH115" i="88"/>
  <c r="P115" i="88"/>
  <c r="AC115" i="88"/>
  <c r="L115" i="88"/>
  <c r="N115" i="88"/>
  <c r="AE115" i="88"/>
  <c r="O115" i="88"/>
  <c r="AF115" i="88"/>
  <c r="V115" i="88"/>
  <c r="AM115" i="88"/>
  <c r="R115" i="88"/>
  <c r="AJ115" i="88"/>
  <c r="S115" i="88"/>
  <c r="AK115" i="88"/>
  <c r="I115" i="88"/>
  <c r="Z115" i="88"/>
  <c r="H114" i="24"/>
  <c r="AR86" i="93"/>
  <c r="AL86" i="93"/>
  <c r="AC86" i="93"/>
  <c r="U86" i="93"/>
  <c r="L86" i="93"/>
  <c r="AQ86" i="93"/>
  <c r="AI86" i="93"/>
  <c r="Z86" i="93"/>
  <c r="Q86" i="93"/>
  <c r="I86" i="93"/>
  <c r="AP86" i="93"/>
  <c r="AH86" i="93"/>
  <c r="Y86" i="93"/>
  <c r="P86" i="93"/>
  <c r="H86" i="93"/>
  <c r="AM86" i="93"/>
  <c r="AD86" i="93"/>
  <c r="V86" i="93"/>
  <c r="M86" i="93"/>
  <c r="AB87" i="94"/>
  <c r="T42" i="93"/>
  <c r="AG102" i="93"/>
  <c r="H93" i="93"/>
  <c r="AU96" i="91"/>
  <c r="AV96" i="91" s="1"/>
  <c r="AT71" i="32"/>
  <c r="AV179" i="94"/>
  <c r="AV192" i="93"/>
  <c r="AV197" i="92"/>
  <c r="AV198" i="91"/>
  <c r="AV174" i="91"/>
  <c r="Q87" i="94"/>
  <c r="O87" i="94"/>
  <c r="AN87" i="94"/>
  <c r="AG70" i="91"/>
  <c r="AB68" i="87"/>
  <c r="AD150" i="92"/>
  <c r="M150" i="92"/>
  <c r="AN149" i="92"/>
  <c r="W149" i="92"/>
  <c r="AJ197" i="91"/>
  <c r="R197" i="91"/>
  <c r="AH185" i="91"/>
  <c r="AH181" i="91" s="1"/>
  <c r="P185" i="91"/>
  <c r="AD197" i="91"/>
  <c r="M197" i="91"/>
  <c r="AO185" i="91"/>
  <c r="AO181" i="91" s="1"/>
  <c r="X185" i="91"/>
  <c r="AJ177" i="91"/>
  <c r="R177" i="91"/>
  <c r="AB154" i="91"/>
  <c r="K154" i="91"/>
  <c r="K150" i="91" s="1"/>
  <c r="AP197" i="91"/>
  <c r="Y197" i="91"/>
  <c r="H197" i="91"/>
  <c r="AJ185" i="91"/>
  <c r="R185" i="91"/>
  <c r="AD177" i="91"/>
  <c r="M177" i="91"/>
  <c r="M175" i="91" s="1"/>
  <c r="AN154" i="91"/>
  <c r="W154" i="91"/>
  <c r="W150" i="91" s="1"/>
  <c r="AS197" i="91"/>
  <c r="AB197" i="91"/>
  <c r="K197" i="91"/>
  <c r="AI185" i="91"/>
  <c r="Q185" i="91"/>
  <c r="AH194" i="87"/>
  <c r="AH193" i="87" s="1"/>
  <c r="P194" i="87"/>
  <c r="P193" i="87" s="1"/>
  <c r="AM159" i="87"/>
  <c r="V159" i="87"/>
  <c r="V156" i="87" s="1"/>
  <c r="AS194" i="87"/>
  <c r="AS193" i="87" s="1"/>
  <c r="AB194" i="87"/>
  <c r="AB193" i="87" s="1"/>
  <c r="K194" i="87"/>
  <c r="K193" i="87" s="1"/>
  <c r="AN166" i="87"/>
  <c r="AN162" i="87" s="1"/>
  <c r="W166" i="87"/>
  <c r="AJ194" i="87"/>
  <c r="AJ193" i="87" s="1"/>
  <c r="R194" i="87"/>
  <c r="AQ166" i="87"/>
  <c r="Z166" i="87"/>
  <c r="I166" i="87"/>
  <c r="AK159" i="87"/>
  <c r="AK156" i="87" s="1"/>
  <c r="S159" i="87"/>
  <c r="S156" i="87" s="1"/>
  <c r="AD151" i="87"/>
  <c r="M151" i="87"/>
  <c r="M150" i="87" s="1"/>
  <c r="AO143" i="87"/>
  <c r="X143" i="87"/>
  <c r="AF141" i="87"/>
  <c r="O141" i="87"/>
  <c r="AR128" i="91"/>
  <c r="AR125" i="91" s="1"/>
  <c r="AA128" i="91"/>
  <c r="AA125" i="91" s="1"/>
  <c r="J128" i="91"/>
  <c r="AI121" i="91"/>
  <c r="Q121" i="91"/>
  <c r="AO112" i="91"/>
  <c r="X112" i="91"/>
  <c r="AS111" i="91"/>
  <c r="AB111" i="91"/>
  <c r="K111" i="91"/>
  <c r="AD194" i="87"/>
  <c r="M194" i="87"/>
  <c r="AI172" i="87"/>
  <c r="AI169" i="87" s="1"/>
  <c r="Q172" i="87"/>
  <c r="AH166" i="87"/>
  <c r="P166" i="87"/>
  <c r="P162" i="87" s="1"/>
  <c r="AR159" i="87"/>
  <c r="AA159" i="87"/>
  <c r="J159" i="87"/>
  <c r="AL151" i="87"/>
  <c r="U151" i="87"/>
  <c r="AE143" i="87"/>
  <c r="N143" i="87"/>
  <c r="AN141" i="87"/>
  <c r="W141" i="87"/>
  <c r="AP140" i="87"/>
  <c r="L140" i="87"/>
  <c r="AN117" i="87"/>
  <c r="W117" i="87"/>
  <c r="AN189" i="88"/>
  <c r="W189" i="88"/>
  <c r="AN173" i="88"/>
  <c r="AN169" i="88" s="1"/>
  <c r="W173" i="88"/>
  <c r="AN170" i="88"/>
  <c r="W170" i="88"/>
  <c r="AO164" i="88"/>
  <c r="AO162" i="88" s="1"/>
  <c r="X164" i="88"/>
  <c r="AO158" i="88"/>
  <c r="AO156" i="88" s="1"/>
  <c r="X158" i="88"/>
  <c r="X156" i="88" s="1"/>
  <c r="AK145" i="88"/>
  <c r="AK144" i="88" s="1"/>
  <c r="S145" i="88"/>
  <c r="AM117" i="87"/>
  <c r="V117" i="87"/>
  <c r="AD189" i="88"/>
  <c r="AD187" i="88" s="1"/>
  <c r="M189" i="88"/>
  <c r="M187" i="88" s="1"/>
  <c r="AI173" i="88"/>
  <c r="Q173" i="88"/>
  <c r="Q169" i="88" s="1"/>
  <c r="AD170" i="88"/>
  <c r="AD169" i="88" s="1"/>
  <c r="AD168" i="88" s="1"/>
  <c r="M170" i="88"/>
  <c r="AE164" i="88"/>
  <c r="N164" i="88"/>
  <c r="N162" i="88" s="1"/>
  <c r="AJ158" i="88"/>
  <c r="R158" i="88"/>
  <c r="R156" i="88" s="1"/>
  <c r="AR145" i="88"/>
  <c r="AA145" i="88"/>
  <c r="AA144" i="88" s="1"/>
  <c r="J145" i="88"/>
  <c r="J144" i="88" s="1"/>
  <c r="AH140" i="87"/>
  <c r="J140" i="87"/>
  <c r="AN140" i="87"/>
  <c r="AK140" i="87"/>
  <c r="AD140" i="87"/>
  <c r="AP117" i="87"/>
  <c r="Y117" i="87"/>
  <c r="H117" i="87"/>
  <c r="AL189" i="88"/>
  <c r="AP173" i="88"/>
  <c r="H173" i="88"/>
  <c r="U170" i="88"/>
  <c r="M164" i="88"/>
  <c r="M162" i="88" s="1"/>
  <c r="M158" i="88"/>
  <c r="M145" i="88"/>
  <c r="M144" i="88" s="1"/>
  <c r="X173" i="88"/>
  <c r="AK170" i="88"/>
  <c r="AC164" i="88"/>
  <c r="U158" i="88"/>
  <c r="AG158" i="88" s="1"/>
  <c r="U197" i="32"/>
  <c r="N188" i="32"/>
  <c r="AF197" i="32"/>
  <c r="AM188" i="32"/>
  <c r="AO182" i="32"/>
  <c r="AO181" i="32" s="1"/>
  <c r="N149" i="32"/>
  <c r="N148" i="32"/>
  <c r="N147" i="32"/>
  <c r="N146" i="32"/>
  <c r="R118" i="32"/>
  <c r="R197" i="32"/>
  <c r="AH188" i="32"/>
  <c r="AH187" i="32" s="1"/>
  <c r="AN182" i="32"/>
  <c r="AN181" i="32" s="1"/>
  <c r="X152" i="32"/>
  <c r="Z149" i="32"/>
  <c r="AD148" i="32"/>
  <c r="AI147" i="32"/>
  <c r="AM146" i="32"/>
  <c r="J136" i="32"/>
  <c r="Q118" i="32"/>
  <c r="M197" i="32"/>
  <c r="AS188" i="32"/>
  <c r="K188" i="32"/>
  <c r="AM182" i="32"/>
  <c r="AA152" i="32"/>
  <c r="AH149" i="32"/>
  <c r="AL148" i="32"/>
  <c r="AP147" i="32"/>
  <c r="H147" i="32"/>
  <c r="L146" i="32"/>
  <c r="AQ136" i="32"/>
  <c r="I136" i="32"/>
  <c r="AL118" i="32"/>
  <c r="F201" i="93"/>
  <c r="F248" i="91"/>
  <c r="F13" i="92"/>
  <c r="F57" i="94"/>
  <c r="F56" i="94" s="1"/>
  <c r="F57" i="91"/>
  <c r="F56" i="91" s="1"/>
  <c r="F40" i="24"/>
  <c r="F25" i="87"/>
  <c r="F19" i="32"/>
  <c r="F113" i="32"/>
  <c r="F119" i="91"/>
  <c r="AU254" i="92"/>
  <c r="AV254" i="92"/>
  <c r="G247" i="94"/>
  <c r="W210" i="24"/>
  <c r="AA67" i="17"/>
  <c r="G243" i="88"/>
  <c r="H209" i="24"/>
  <c r="Z209" i="24" s="1"/>
  <c r="I71" i="17"/>
  <c r="F241" i="93"/>
  <c r="AM241" i="93" s="1"/>
  <c r="F241" i="88"/>
  <c r="F241" i="92"/>
  <c r="AB61" i="17"/>
  <c r="G235" i="93"/>
  <c r="G222" i="93" s="1"/>
  <c r="T207" i="24"/>
  <c r="G227" i="94"/>
  <c r="W205" i="24"/>
  <c r="W203" i="24" s="1"/>
  <c r="AA47" i="17"/>
  <c r="X71" i="17"/>
  <c r="M75" i="17"/>
  <c r="C200" i="94"/>
  <c r="C200" i="93"/>
  <c r="C200" i="92"/>
  <c r="C200" i="91"/>
  <c r="C200" i="87"/>
  <c r="C200" i="88"/>
  <c r="C200" i="32"/>
  <c r="C201" i="24"/>
  <c r="X466" i="84"/>
  <c r="K188" i="24"/>
  <c r="G176" i="24"/>
  <c r="G149" i="93"/>
  <c r="T150" i="24"/>
  <c r="G145" i="93"/>
  <c r="T146" i="24"/>
  <c r="T145" i="24" s="1"/>
  <c r="U208" i="84"/>
  <c r="G140" i="93"/>
  <c r="T141" i="24"/>
  <c r="G138" i="32"/>
  <c r="G134" i="93"/>
  <c r="T135" i="24"/>
  <c r="G119" i="32"/>
  <c r="G23" i="93"/>
  <c r="T24" i="24"/>
  <c r="G16" i="93"/>
  <c r="T17" i="24"/>
  <c r="N174" i="20"/>
  <c r="G257" i="91"/>
  <c r="AB68" i="17"/>
  <c r="G231" i="91"/>
  <c r="N206" i="24"/>
  <c r="R169" i="24"/>
  <c r="Z336" i="84"/>
  <c r="J336" i="84"/>
  <c r="J499" i="84" s="1"/>
  <c r="J74" i="17" s="1"/>
  <c r="G130" i="94"/>
  <c r="W131" i="24"/>
  <c r="AA136" i="84"/>
  <c r="AB136" i="84" s="1"/>
  <c r="G126" i="94"/>
  <c r="W127" i="24"/>
  <c r="AA112" i="84"/>
  <c r="AB112" i="84" s="1"/>
  <c r="X110" i="84"/>
  <c r="G125" i="32"/>
  <c r="J107" i="24"/>
  <c r="J106" i="24" s="1"/>
  <c r="G116" i="94"/>
  <c r="W117" i="24"/>
  <c r="AA60" i="84"/>
  <c r="AB60" i="84" s="1"/>
  <c r="X46" i="84"/>
  <c r="G110" i="94"/>
  <c r="W111" i="24"/>
  <c r="AA28" i="84"/>
  <c r="AB28" i="84" s="1"/>
  <c r="F109" i="91"/>
  <c r="F109" i="32"/>
  <c r="F107" i="32" s="1"/>
  <c r="F109" i="93"/>
  <c r="F107" i="93" s="1"/>
  <c r="F109" i="87"/>
  <c r="F107" i="87" s="1"/>
  <c r="G96" i="94"/>
  <c r="AV96" i="94" s="1"/>
  <c r="W97" i="24"/>
  <c r="Z97" i="24" s="1"/>
  <c r="AA97" i="24" s="1"/>
  <c r="AA448" i="20"/>
  <c r="AB448" i="20" s="1"/>
  <c r="O75" i="24"/>
  <c r="G76" i="24"/>
  <c r="AR134" i="91"/>
  <c r="AM134" i="91"/>
  <c r="AD134" i="91"/>
  <c r="V134" i="91"/>
  <c r="M134" i="91"/>
  <c r="AL134" i="91"/>
  <c r="AC134" i="91"/>
  <c r="U134" i="91"/>
  <c r="L134" i="91"/>
  <c r="AQ134" i="91"/>
  <c r="AI134" i="91"/>
  <c r="Z134" i="91"/>
  <c r="Q134" i="91"/>
  <c r="I134" i="91"/>
  <c r="AP134" i="91"/>
  <c r="AH134" i="91"/>
  <c r="Y134" i="91"/>
  <c r="P134" i="91"/>
  <c r="H134" i="91"/>
  <c r="AP130" i="87"/>
  <c r="AI130" i="87"/>
  <c r="Z130" i="87"/>
  <c r="Q130" i="87"/>
  <c r="I130" i="87"/>
  <c r="AH130" i="87"/>
  <c r="Y130" i="87"/>
  <c r="P130" i="87"/>
  <c r="H130" i="87"/>
  <c r="AQ130" i="87"/>
  <c r="AD130" i="87"/>
  <c r="V130" i="87"/>
  <c r="M130" i="87"/>
  <c r="AM130" i="87"/>
  <c r="AC130" i="87"/>
  <c r="U130" i="87"/>
  <c r="L130" i="87"/>
  <c r="AR130" i="94"/>
  <c r="AS130" i="94"/>
  <c r="AK130" i="94"/>
  <c r="AB130" i="94"/>
  <c r="S130" i="94"/>
  <c r="K130" i="94"/>
  <c r="AP130" i="94"/>
  <c r="AH130" i="94"/>
  <c r="Y130" i="94"/>
  <c r="P130" i="94"/>
  <c r="H130" i="94"/>
  <c r="AO130" i="94"/>
  <c r="AF130" i="94"/>
  <c r="X130" i="94"/>
  <c r="O130" i="94"/>
  <c r="AL130" i="94"/>
  <c r="AC130" i="94"/>
  <c r="U130" i="94"/>
  <c r="AG130" i="94" s="1"/>
  <c r="L130" i="94"/>
  <c r="F126" i="24"/>
  <c r="AQ126" i="91"/>
  <c r="AS126" i="91"/>
  <c r="AK126" i="91"/>
  <c r="AB126" i="91"/>
  <c r="S126" i="91"/>
  <c r="K126" i="91"/>
  <c r="AP126" i="91"/>
  <c r="AH126" i="91"/>
  <c r="Y126" i="91"/>
  <c r="P126" i="91"/>
  <c r="H126" i="91"/>
  <c r="AO126" i="91"/>
  <c r="AF126" i="91"/>
  <c r="X126" i="91"/>
  <c r="O126" i="91"/>
  <c r="AL126" i="91"/>
  <c r="AC126" i="91"/>
  <c r="U126" i="91"/>
  <c r="L126" i="91"/>
  <c r="F125" i="91"/>
  <c r="AR122" i="87"/>
  <c r="AL122" i="87"/>
  <c r="AC122" i="87"/>
  <c r="U122" i="87"/>
  <c r="L122" i="87"/>
  <c r="AS122" i="87"/>
  <c r="AK122" i="87"/>
  <c r="AB122" i="87"/>
  <c r="S122" i="87"/>
  <c r="K122" i="87"/>
  <c r="AP122" i="87"/>
  <c r="AH122" i="87"/>
  <c r="Y122" i="87"/>
  <c r="P122" i="87"/>
  <c r="H122" i="87"/>
  <c r="AO122" i="87"/>
  <c r="AF122" i="87"/>
  <c r="X122" i="87"/>
  <c r="O122" i="87"/>
  <c r="AR122" i="94"/>
  <c r="AF122" i="94"/>
  <c r="O122" i="94"/>
  <c r="AS122" i="94"/>
  <c r="AB122" i="94"/>
  <c r="K122" i="94"/>
  <c r="AO122" i="94"/>
  <c r="X122" i="94"/>
  <c r="AK122" i="94"/>
  <c r="S122" i="94"/>
  <c r="AR116" i="87"/>
  <c r="AS116" i="87"/>
  <c r="AB116" i="87"/>
  <c r="K116" i="87"/>
  <c r="AO116" i="87"/>
  <c r="X116" i="87"/>
  <c r="AK116" i="87"/>
  <c r="S116" i="87"/>
  <c r="AF116" i="87"/>
  <c r="O116" i="87"/>
  <c r="AR116" i="93"/>
  <c r="AL116" i="93"/>
  <c r="AC116" i="93"/>
  <c r="U116" i="93"/>
  <c r="L116" i="93"/>
  <c r="AS116" i="93"/>
  <c r="AK116" i="93"/>
  <c r="AB116" i="93"/>
  <c r="S116" i="93"/>
  <c r="K116" i="93"/>
  <c r="AP116" i="93"/>
  <c r="AH116" i="93"/>
  <c r="Y116" i="93"/>
  <c r="P116" i="93"/>
  <c r="H116" i="93"/>
  <c r="AO116" i="93"/>
  <c r="AF116" i="93"/>
  <c r="X116" i="93"/>
  <c r="O116" i="93"/>
  <c r="AR110" i="32"/>
  <c r="X110" i="32"/>
  <c r="AO110" i="32"/>
  <c r="L110" i="32"/>
  <c r="AC110" i="32"/>
  <c r="Q110" i="32"/>
  <c r="AI110" i="32"/>
  <c r="W110" i="32"/>
  <c r="AN110" i="32"/>
  <c r="K110" i="32"/>
  <c r="AB110" i="32"/>
  <c r="AS110" i="32"/>
  <c r="P110" i="32"/>
  <c r="AH110" i="32"/>
  <c r="V110" i="32"/>
  <c r="AM110" i="32"/>
  <c r="J110" i="32"/>
  <c r="AA110" i="32"/>
  <c r="AP42" i="87"/>
  <c r="AQ42" i="87"/>
  <c r="Z42" i="87"/>
  <c r="M42" i="87"/>
  <c r="AM42" i="87"/>
  <c r="V42" i="87"/>
  <c r="AG42" i="87" s="1"/>
  <c r="L42" i="87"/>
  <c r="AI42" i="87"/>
  <c r="Q42" i="87"/>
  <c r="I42" i="87"/>
  <c r="AD42" i="87"/>
  <c r="P42" i="87"/>
  <c r="H42" i="87"/>
  <c r="T42" i="87" s="1"/>
  <c r="AQ42" i="94"/>
  <c r="AH42" i="94"/>
  <c r="P42" i="94"/>
  <c r="AC42" i="94"/>
  <c r="L42" i="94"/>
  <c r="AP42" i="94"/>
  <c r="Y42" i="94"/>
  <c r="H42" i="94"/>
  <c r="AL42" i="94"/>
  <c r="U42" i="94"/>
  <c r="AR23" i="91"/>
  <c r="AK23" i="91"/>
  <c r="S23" i="91"/>
  <c r="AF23" i="91"/>
  <c r="O23" i="91"/>
  <c r="AS23" i="91"/>
  <c r="AB23" i="91"/>
  <c r="K23" i="91"/>
  <c r="AO23" i="91"/>
  <c r="X23" i="91"/>
  <c r="G19" i="92"/>
  <c r="C255" i="94"/>
  <c r="C255" i="93"/>
  <c r="C255" i="92"/>
  <c r="C255" i="91"/>
  <c r="C255" i="87"/>
  <c r="C255" i="32"/>
  <c r="C255" i="88"/>
  <c r="C215" i="24"/>
  <c r="C16" i="66" s="1"/>
  <c r="B90" i="17"/>
  <c r="T217" i="24"/>
  <c r="AS226" i="91"/>
  <c r="AO226" i="91"/>
  <c r="AK226" i="91"/>
  <c r="AC226" i="91"/>
  <c r="Y226" i="91"/>
  <c r="U226" i="91"/>
  <c r="Q226" i="91"/>
  <c r="M226" i="91"/>
  <c r="I226" i="91"/>
  <c r="AR226" i="91"/>
  <c r="AN226" i="91"/>
  <c r="AJ226" i="91"/>
  <c r="AF226" i="91"/>
  <c r="AB226" i="91"/>
  <c r="X226" i="91"/>
  <c r="P226" i="91"/>
  <c r="L226" i="91"/>
  <c r="H226" i="91"/>
  <c r="AQ226" i="91"/>
  <c r="AM226" i="91"/>
  <c r="AI226" i="91"/>
  <c r="AE226" i="91"/>
  <c r="AA226" i="91"/>
  <c r="W226" i="91"/>
  <c r="S226" i="91"/>
  <c r="O226" i="91"/>
  <c r="K226" i="91"/>
  <c r="AP226" i="91"/>
  <c r="AL226" i="91"/>
  <c r="AH226" i="91"/>
  <c r="AD226" i="91"/>
  <c r="Z226" i="91"/>
  <c r="V226" i="91"/>
  <c r="R226" i="91"/>
  <c r="N226" i="91"/>
  <c r="J226" i="91"/>
  <c r="AQ179" i="88"/>
  <c r="W179" i="88"/>
  <c r="AG179" i="88" s="1"/>
  <c r="AG175" i="88" s="1"/>
  <c r="AN179" i="88"/>
  <c r="O179" i="88"/>
  <c r="O175" i="88" s="1"/>
  <c r="AF179" i="88"/>
  <c r="J179" i="88"/>
  <c r="AA179" i="88"/>
  <c r="AR179" i="88"/>
  <c r="AR175" i="88" s="1"/>
  <c r="S179" i="88"/>
  <c r="AK179" i="88"/>
  <c r="AR179" i="93"/>
  <c r="AK179" i="93"/>
  <c r="S179" i="93"/>
  <c r="AF179" i="93"/>
  <c r="O179" i="93"/>
  <c r="AS179" i="93"/>
  <c r="AB179" i="93"/>
  <c r="K179" i="93"/>
  <c r="T179" i="93" s="1"/>
  <c r="AO179" i="93"/>
  <c r="X179" i="93"/>
  <c r="AR174" i="88"/>
  <c r="X174" i="88"/>
  <c r="AG174" i="88" s="1"/>
  <c r="AO174" i="88"/>
  <c r="L174" i="88"/>
  <c r="L169" i="88" s="1"/>
  <c r="AC174" i="88"/>
  <c r="K174" i="88"/>
  <c r="AB174" i="88"/>
  <c r="AS174" i="88"/>
  <c r="P174" i="88"/>
  <c r="AH174" i="88"/>
  <c r="AR174" i="93"/>
  <c r="AL174" i="93"/>
  <c r="AC174" i="93"/>
  <c r="U174" i="93"/>
  <c r="L174" i="93"/>
  <c r="AS174" i="93"/>
  <c r="AK174" i="93"/>
  <c r="AB174" i="93"/>
  <c r="S174" i="93"/>
  <c r="K174" i="93"/>
  <c r="AP174" i="93"/>
  <c r="AH174" i="93"/>
  <c r="Y174" i="93"/>
  <c r="P174" i="93"/>
  <c r="H174" i="93"/>
  <c r="AO174" i="93"/>
  <c r="AF174" i="93"/>
  <c r="X174" i="93"/>
  <c r="O174" i="93"/>
  <c r="AR171" i="88"/>
  <c r="H171" i="88"/>
  <c r="S171" i="88"/>
  <c r="S169" i="88" s="1"/>
  <c r="AK171" i="88"/>
  <c r="Y171" i="88"/>
  <c r="AP171" i="88"/>
  <c r="X171" i="88"/>
  <c r="X169" i="88" s="1"/>
  <c r="AO171" i="88"/>
  <c r="L171" i="88"/>
  <c r="AC171" i="88"/>
  <c r="AR171" i="93"/>
  <c r="AP171" i="93"/>
  <c r="AH171" i="93"/>
  <c r="Y171" i="93"/>
  <c r="P171" i="93"/>
  <c r="H171" i="93"/>
  <c r="AO171" i="93"/>
  <c r="AF171" i="93"/>
  <c r="X171" i="93"/>
  <c r="O171" i="93"/>
  <c r="AL171" i="93"/>
  <c r="AC171" i="93"/>
  <c r="U171" i="93"/>
  <c r="L171" i="93"/>
  <c r="AS171" i="93"/>
  <c r="AK171" i="93"/>
  <c r="AB171" i="93"/>
  <c r="S171" i="93"/>
  <c r="K171" i="93"/>
  <c r="G144" i="87"/>
  <c r="AR135" i="32"/>
  <c r="AS135" i="32"/>
  <c r="AK135" i="32"/>
  <c r="AB135" i="32"/>
  <c r="S135" i="32"/>
  <c r="K135" i="32"/>
  <c r="AP135" i="32"/>
  <c r="AH135" i="32"/>
  <c r="Y135" i="32"/>
  <c r="P135" i="32"/>
  <c r="H135" i="32"/>
  <c r="AO135" i="32"/>
  <c r="AF135" i="32"/>
  <c r="X135" i="32"/>
  <c r="O135" i="32"/>
  <c r="AL135" i="32"/>
  <c r="AC135" i="32"/>
  <c r="U135" i="32"/>
  <c r="L135" i="32"/>
  <c r="V135" i="32"/>
  <c r="AM135" i="32"/>
  <c r="N135" i="32"/>
  <c r="AE135" i="32"/>
  <c r="I135" i="32"/>
  <c r="Z135" i="32"/>
  <c r="AQ135" i="32"/>
  <c r="R135" i="32"/>
  <c r="AJ135" i="32"/>
  <c r="G131" i="92"/>
  <c r="AR132" i="88"/>
  <c r="AR131" i="88" s="1"/>
  <c r="F131" i="88"/>
  <c r="K132" i="88"/>
  <c r="K131" i="88" s="1"/>
  <c r="AB132" i="88"/>
  <c r="AS132" i="88"/>
  <c r="H132" i="88"/>
  <c r="Y132" i="88"/>
  <c r="AP132" i="88"/>
  <c r="V132" i="88"/>
  <c r="AM132" i="88"/>
  <c r="W132" i="88"/>
  <c r="W131" i="88" s="1"/>
  <c r="AN132" i="88"/>
  <c r="O132" i="88"/>
  <c r="O131" i="88" s="1"/>
  <c r="AF132" i="88"/>
  <c r="L132" i="88"/>
  <c r="AC132" i="88"/>
  <c r="I132" i="88"/>
  <c r="Z132" i="88"/>
  <c r="AQ132" i="88"/>
  <c r="AQ131" i="88" s="1"/>
  <c r="J132" i="88"/>
  <c r="AA132" i="88"/>
  <c r="AA131" i="88" s="1"/>
  <c r="AR132" i="93"/>
  <c r="AI132" i="93"/>
  <c r="Q132" i="93"/>
  <c r="AD132" i="93"/>
  <c r="M132" i="93"/>
  <c r="F131" i="93"/>
  <c r="AQ132" i="93"/>
  <c r="Z132" i="93"/>
  <c r="I132" i="93"/>
  <c r="AM132" i="93"/>
  <c r="V132" i="93"/>
  <c r="AQ129" i="91"/>
  <c r="AO129" i="91"/>
  <c r="AF129" i="91"/>
  <c r="X129" i="91"/>
  <c r="O129" i="91"/>
  <c r="AL129" i="91"/>
  <c r="AC129" i="91"/>
  <c r="U129" i="91"/>
  <c r="L129" i="91"/>
  <c r="AS129" i="91"/>
  <c r="AK129" i="91"/>
  <c r="AB129" i="91"/>
  <c r="S129" i="91"/>
  <c r="K129" i="91"/>
  <c r="AP129" i="91"/>
  <c r="AH129" i="91"/>
  <c r="Y129" i="91"/>
  <c r="P129" i="91"/>
  <c r="H129" i="91"/>
  <c r="AQ127" i="91"/>
  <c r="AO127" i="91"/>
  <c r="AF127" i="91"/>
  <c r="X127" i="91"/>
  <c r="O127" i="91"/>
  <c r="AL127" i="91"/>
  <c r="AC127" i="91"/>
  <c r="U127" i="91"/>
  <c r="L127" i="91"/>
  <c r="AS127" i="91"/>
  <c r="AK127" i="91"/>
  <c r="AB127" i="91"/>
  <c r="S127" i="91"/>
  <c r="K127" i="91"/>
  <c r="AP127" i="91"/>
  <c r="AH127" i="91"/>
  <c r="Y127" i="91"/>
  <c r="P127" i="91"/>
  <c r="H127" i="91"/>
  <c r="H69" i="24"/>
  <c r="AA292" i="20"/>
  <c r="AB292" i="20" s="1"/>
  <c r="AA492" i="84"/>
  <c r="AB492" i="84" s="1"/>
  <c r="AR190" i="94"/>
  <c r="AL190" i="94"/>
  <c r="AC190" i="94"/>
  <c r="V190" i="94"/>
  <c r="P190" i="94"/>
  <c r="K190" i="94"/>
  <c r="AS190" i="94"/>
  <c r="AK190" i="94"/>
  <c r="AB190" i="94"/>
  <c r="U190" i="94"/>
  <c r="O190" i="94"/>
  <c r="I190" i="94"/>
  <c r="AP190" i="94"/>
  <c r="AH190" i="94"/>
  <c r="Y190" i="94"/>
  <c r="Y187" i="94" s="1"/>
  <c r="S190" i="94"/>
  <c r="M190" i="94"/>
  <c r="H190" i="94"/>
  <c r="AO190" i="94"/>
  <c r="AF190" i="94"/>
  <c r="X190" i="94"/>
  <c r="Q190" i="94"/>
  <c r="L190" i="94"/>
  <c r="H188" i="24"/>
  <c r="AS186" i="32"/>
  <c r="AC186" i="32"/>
  <c r="L186" i="32"/>
  <c r="AP186" i="32"/>
  <c r="Y186" i="32"/>
  <c r="H186" i="32"/>
  <c r="AL186" i="32"/>
  <c r="U186" i="32"/>
  <c r="AH186" i="32"/>
  <c r="P186" i="32"/>
  <c r="I186" i="32"/>
  <c r="Z186" i="32"/>
  <c r="AQ186" i="32"/>
  <c r="N186" i="32"/>
  <c r="AE186" i="32"/>
  <c r="AE181" i="32" s="1"/>
  <c r="K186" i="32"/>
  <c r="AB186" i="32"/>
  <c r="M186" i="32"/>
  <c r="AD186" i="32"/>
  <c r="R186" i="32"/>
  <c r="AJ186" i="32"/>
  <c r="O186" i="32"/>
  <c r="AF186" i="32"/>
  <c r="AF181" i="32" s="1"/>
  <c r="AA428" i="84"/>
  <c r="AB428" i="84" s="1"/>
  <c r="Q170" i="24"/>
  <c r="Z167" i="24"/>
  <c r="AA167" i="24" s="1"/>
  <c r="AP163" i="32"/>
  <c r="AQ163" i="32"/>
  <c r="Z163" i="32"/>
  <c r="I163" i="32"/>
  <c r="AM163" i="32"/>
  <c r="V163" i="32"/>
  <c r="AI163" i="32"/>
  <c r="Q163" i="32"/>
  <c r="AD163" i="32"/>
  <c r="M163" i="32"/>
  <c r="F162" i="32"/>
  <c r="J163" i="32"/>
  <c r="AA163" i="32"/>
  <c r="AR163" i="32"/>
  <c r="K163" i="32"/>
  <c r="AB163" i="32"/>
  <c r="AS163" i="32"/>
  <c r="L163" i="32"/>
  <c r="AC163" i="32"/>
  <c r="N163" i="32"/>
  <c r="AE163" i="32"/>
  <c r="O163" i="32"/>
  <c r="AF163" i="32"/>
  <c r="P163" i="32"/>
  <c r="P162" i="32" s="1"/>
  <c r="AH163" i="32"/>
  <c r="AR163" i="92"/>
  <c r="AO163" i="92"/>
  <c r="AF163" i="92"/>
  <c r="X163" i="92"/>
  <c r="O163" i="92"/>
  <c r="AL163" i="92"/>
  <c r="AC163" i="92"/>
  <c r="U163" i="92"/>
  <c r="L163" i="92"/>
  <c r="AS163" i="92"/>
  <c r="AK163" i="92"/>
  <c r="AB163" i="92"/>
  <c r="S163" i="92"/>
  <c r="K163" i="92"/>
  <c r="AP163" i="92"/>
  <c r="AH163" i="92"/>
  <c r="Y163" i="92"/>
  <c r="P163" i="92"/>
  <c r="H163" i="92"/>
  <c r="F162" i="92"/>
  <c r="AR160" i="32"/>
  <c r="AK160" i="32"/>
  <c r="S160" i="32"/>
  <c r="AF160" i="32"/>
  <c r="O160" i="32"/>
  <c r="AS160" i="32"/>
  <c r="AB160" i="32"/>
  <c r="K160" i="32"/>
  <c r="AO160" i="32"/>
  <c r="X160" i="32"/>
  <c r="P160" i="32"/>
  <c r="AH160" i="32"/>
  <c r="Q160" i="32"/>
  <c r="AI160" i="32"/>
  <c r="N160" i="32"/>
  <c r="AE160" i="32"/>
  <c r="U160" i="32"/>
  <c r="AL160" i="32"/>
  <c r="AL156" i="32" s="1"/>
  <c r="V160" i="32"/>
  <c r="V156" i="32" s="1"/>
  <c r="AM160" i="32"/>
  <c r="R160" i="32"/>
  <c r="AJ160" i="32"/>
  <c r="AK160" i="92"/>
  <c r="AT160" i="92" s="1"/>
  <c r="AB160" i="92"/>
  <c r="AG160" i="92" s="1"/>
  <c r="O160" i="92"/>
  <c r="T160" i="92" s="1"/>
  <c r="AS160" i="92"/>
  <c r="AQ157" i="87"/>
  <c r="AL157" i="87"/>
  <c r="U157" i="87"/>
  <c r="AH157" i="87"/>
  <c r="P157" i="87"/>
  <c r="F156" i="87"/>
  <c r="AC157" i="87"/>
  <c r="L157" i="87"/>
  <c r="AP157" i="87"/>
  <c r="Y157" i="87"/>
  <c r="H157" i="87"/>
  <c r="O176" i="84"/>
  <c r="AR123" i="32"/>
  <c r="AP123" i="32"/>
  <c r="AH123" i="32"/>
  <c r="Y123" i="32"/>
  <c r="P123" i="32"/>
  <c r="H123" i="32"/>
  <c r="AO123" i="32"/>
  <c r="AF123" i="32"/>
  <c r="X123" i="32"/>
  <c r="O123" i="32"/>
  <c r="AL123" i="32"/>
  <c r="AC123" i="32"/>
  <c r="U123" i="32"/>
  <c r="L123" i="32"/>
  <c r="AS123" i="32"/>
  <c r="AK123" i="32"/>
  <c r="AB123" i="32"/>
  <c r="S123" i="32"/>
  <c r="K123" i="32"/>
  <c r="Q123" i="32"/>
  <c r="AI123" i="32"/>
  <c r="R123" i="32"/>
  <c r="AJ123" i="32"/>
  <c r="V123" i="32"/>
  <c r="AM123" i="32"/>
  <c r="W123" i="32"/>
  <c r="AN123" i="32"/>
  <c r="AR123" i="92"/>
  <c r="AP123" i="92"/>
  <c r="AH123" i="92"/>
  <c r="Y123" i="92"/>
  <c r="P123" i="92"/>
  <c r="H123" i="92"/>
  <c r="AO123" i="92"/>
  <c r="AF123" i="92"/>
  <c r="X123" i="92"/>
  <c r="O123" i="92"/>
  <c r="AL123" i="92"/>
  <c r="AC123" i="92"/>
  <c r="U123" i="92"/>
  <c r="L123" i="92"/>
  <c r="AS123" i="92"/>
  <c r="AK123" i="92"/>
  <c r="AB123" i="92"/>
  <c r="S123" i="92"/>
  <c r="K123" i="92"/>
  <c r="U78" i="84"/>
  <c r="H120" i="24"/>
  <c r="AR66" i="88"/>
  <c r="AF66" i="88"/>
  <c r="O66" i="88"/>
  <c r="AS66" i="88"/>
  <c r="AB66" i="88"/>
  <c r="K66" i="88"/>
  <c r="AO66" i="88"/>
  <c r="X66" i="88"/>
  <c r="AK66" i="88"/>
  <c r="S66" i="88"/>
  <c r="AQ66" i="93"/>
  <c r="AU66" i="93" s="1"/>
  <c r="AV66" i="93" s="1"/>
  <c r="AP66" i="93"/>
  <c r="AH66" i="93"/>
  <c r="Y66" i="93"/>
  <c r="P66" i="93"/>
  <c r="H66" i="93"/>
  <c r="AO66" i="93"/>
  <c r="AF66" i="93"/>
  <c r="X66" i="93"/>
  <c r="O66" i="93"/>
  <c r="AL66" i="93"/>
  <c r="AC66" i="93"/>
  <c r="U66" i="93"/>
  <c r="L66" i="93"/>
  <c r="AS66" i="93"/>
  <c r="AK66" i="93"/>
  <c r="AB66" i="93"/>
  <c r="S66" i="93"/>
  <c r="K66" i="93"/>
  <c r="AA254" i="20"/>
  <c r="AB254" i="20" s="1"/>
  <c r="W58" i="94"/>
  <c r="AG58" i="94" s="1"/>
  <c r="AN58" i="94"/>
  <c r="N58" i="94"/>
  <c r="AE58" i="94"/>
  <c r="J58" i="94"/>
  <c r="AA58" i="94"/>
  <c r="AR55" i="32"/>
  <c r="AL55" i="32"/>
  <c r="AC55" i="32"/>
  <c r="U55" i="32"/>
  <c r="L55" i="32"/>
  <c r="AK55" i="32"/>
  <c r="AB55" i="32"/>
  <c r="S55" i="32"/>
  <c r="K55" i="32"/>
  <c r="AS55" i="32"/>
  <c r="AH55" i="32"/>
  <c r="Y55" i="32"/>
  <c r="P55" i="32"/>
  <c r="H55" i="32"/>
  <c r="AO55" i="32"/>
  <c r="AF55" i="32"/>
  <c r="X55" i="32"/>
  <c r="O55" i="32"/>
  <c r="AR55" i="92"/>
  <c r="AO55" i="92"/>
  <c r="X55" i="92"/>
  <c r="AK55" i="92"/>
  <c r="S55" i="92"/>
  <c r="AF55" i="92"/>
  <c r="O55" i="92"/>
  <c r="AS55" i="92"/>
  <c r="AB55" i="92"/>
  <c r="K55" i="92"/>
  <c r="AR183" i="94"/>
  <c r="AH183" i="94"/>
  <c r="AT183" i="94" s="1"/>
  <c r="P183" i="94"/>
  <c r="AC183" i="94"/>
  <c r="L183" i="94"/>
  <c r="AP183" i="94"/>
  <c r="Y183" i="94"/>
  <c r="H183" i="94"/>
  <c r="T183" i="94" s="1"/>
  <c r="AL183" i="94"/>
  <c r="U183" i="94"/>
  <c r="AG183" i="94" s="1"/>
  <c r="AQ180" i="87"/>
  <c r="L180" i="87"/>
  <c r="H180" i="87"/>
  <c r="AP180" i="94"/>
  <c r="AP175" i="94" s="1"/>
  <c r="X180" i="94"/>
  <c r="AL180" i="94"/>
  <c r="S180" i="94"/>
  <c r="AF180" i="94"/>
  <c r="AF175" i="94" s="1"/>
  <c r="O180" i="94"/>
  <c r="AB180" i="94"/>
  <c r="K180" i="94"/>
  <c r="T180" i="94" s="1"/>
  <c r="K163" i="24"/>
  <c r="AS72" i="92"/>
  <c r="AR72" i="92"/>
  <c r="AA72" i="92"/>
  <c r="J72" i="92"/>
  <c r="AO72" i="92"/>
  <c r="AO68" i="92" s="1"/>
  <c r="X72" i="92"/>
  <c r="AJ72" i="92"/>
  <c r="R72" i="92"/>
  <c r="AF72" i="92"/>
  <c r="O72" i="92"/>
  <c r="AR67" i="87"/>
  <c r="AM67" i="87"/>
  <c r="AD67" i="87"/>
  <c r="V67" i="87"/>
  <c r="M67" i="87"/>
  <c r="AS67" i="87"/>
  <c r="AK67" i="87"/>
  <c r="AB67" i="87"/>
  <c r="S67" i="87"/>
  <c r="K67" i="87"/>
  <c r="AQ67" i="87"/>
  <c r="AI67" i="87"/>
  <c r="Z67" i="87"/>
  <c r="Q67" i="87"/>
  <c r="I67" i="87"/>
  <c r="AO67" i="87"/>
  <c r="AF67" i="87"/>
  <c r="X67" i="87"/>
  <c r="O67" i="87"/>
  <c r="AR67" i="94"/>
  <c r="AL67" i="94"/>
  <c r="AC67" i="94"/>
  <c r="U67" i="94"/>
  <c r="L67" i="94"/>
  <c r="AS67" i="94"/>
  <c r="AK67" i="94"/>
  <c r="AB67" i="94"/>
  <c r="S67" i="94"/>
  <c r="K67" i="94"/>
  <c r="AP67" i="94"/>
  <c r="AH67" i="94"/>
  <c r="Y67" i="94"/>
  <c r="P67" i="94"/>
  <c r="H67" i="94"/>
  <c r="AO67" i="94"/>
  <c r="AF67" i="94"/>
  <c r="X67" i="94"/>
  <c r="O67" i="94"/>
  <c r="AR63" i="88"/>
  <c r="AF63" i="88"/>
  <c r="V63" i="88"/>
  <c r="M63" i="88"/>
  <c r="AS63" i="88"/>
  <c r="AB63" i="88"/>
  <c r="S63" i="88"/>
  <c r="K63" i="88"/>
  <c r="AO63" i="88"/>
  <c r="Z63" i="88"/>
  <c r="Q63" i="88"/>
  <c r="I63" i="88"/>
  <c r="AK63" i="88"/>
  <c r="AT63" i="88" s="1"/>
  <c r="X63" i="88"/>
  <c r="O63" i="88"/>
  <c r="AR63" i="94"/>
  <c r="AO63" i="94"/>
  <c r="AF63" i="94"/>
  <c r="X63" i="94"/>
  <c r="O63" i="94"/>
  <c r="AL63" i="94"/>
  <c r="AC63" i="94"/>
  <c r="U63" i="94"/>
  <c r="L63" i="94"/>
  <c r="AS63" i="94"/>
  <c r="AK63" i="94"/>
  <c r="AB63" i="94"/>
  <c r="S63" i="94"/>
  <c r="K63" i="94"/>
  <c r="AP63" i="94"/>
  <c r="AH63" i="94"/>
  <c r="Y63" i="94"/>
  <c r="P63" i="94"/>
  <c r="H63" i="94"/>
  <c r="U240" i="20"/>
  <c r="U336" i="20" s="1"/>
  <c r="H57" i="24"/>
  <c r="AC87" i="94"/>
  <c r="K87" i="94"/>
  <c r="AG104" i="92"/>
  <c r="AT104" i="94"/>
  <c r="AU83" i="87"/>
  <c r="AV83" i="87" s="1"/>
  <c r="AT198" i="94"/>
  <c r="AV116" i="94"/>
  <c r="AV186" i="91"/>
  <c r="AV146" i="91"/>
  <c r="AT103" i="94"/>
  <c r="V87" i="94"/>
  <c r="S87" i="94"/>
  <c r="AT85" i="93"/>
  <c r="AO68" i="87"/>
  <c r="AG34" i="88"/>
  <c r="T79" i="32"/>
  <c r="T78" i="32"/>
  <c r="T152" i="93"/>
  <c r="T158" i="93"/>
  <c r="AB149" i="92"/>
  <c r="K149" i="92"/>
  <c r="AJ149" i="92"/>
  <c r="R149" i="92"/>
  <c r="R144" i="92" s="1"/>
  <c r="AE197" i="91"/>
  <c r="AE193" i="91" s="1"/>
  <c r="N197" i="91"/>
  <c r="AC185" i="91"/>
  <c r="L185" i="91"/>
  <c r="AQ197" i="91"/>
  <c r="Z197" i="91"/>
  <c r="I197" i="91"/>
  <c r="AK185" i="91"/>
  <c r="S185" i="91"/>
  <c r="S181" i="91" s="1"/>
  <c r="AE177" i="91"/>
  <c r="N177" i="91"/>
  <c r="AO154" i="91"/>
  <c r="AO150" i="91" s="1"/>
  <c r="X154" i="91"/>
  <c r="AL197" i="91"/>
  <c r="U197" i="91"/>
  <c r="AE185" i="91"/>
  <c r="N185" i="91"/>
  <c r="N181" i="91" s="1"/>
  <c r="AQ177" i="91"/>
  <c r="Z177" i="91"/>
  <c r="I177" i="91"/>
  <c r="AJ154" i="91"/>
  <c r="R154" i="91"/>
  <c r="AO197" i="91"/>
  <c r="X197" i="91"/>
  <c r="AN192" i="91"/>
  <c r="AN187" i="91" s="1"/>
  <c r="W192" i="91"/>
  <c r="AG192" i="91" s="1"/>
  <c r="AR191" i="91"/>
  <c r="AA191" i="91"/>
  <c r="AG191" i="91" s="1"/>
  <c r="J191" i="91"/>
  <c r="AD185" i="91"/>
  <c r="M185" i="91"/>
  <c r="AQ182" i="91"/>
  <c r="Z182" i="91"/>
  <c r="Z181" i="91" s="1"/>
  <c r="AE111" i="91"/>
  <c r="N111" i="91"/>
  <c r="AC194" i="87"/>
  <c r="L194" i="87"/>
  <c r="L193" i="87" s="1"/>
  <c r="AF166" i="87"/>
  <c r="AF162" i="87" s="1"/>
  <c r="O166" i="87"/>
  <c r="AI159" i="87"/>
  <c r="AI156" i="87" s="1"/>
  <c r="Q159" i="87"/>
  <c r="Q156" i="87" s="1"/>
  <c r="AK151" i="87"/>
  <c r="AK150" i="87" s="1"/>
  <c r="S151" i="87"/>
  <c r="AO194" i="87"/>
  <c r="X194" i="87"/>
  <c r="AJ166" i="87"/>
  <c r="AJ162" i="87" s="1"/>
  <c r="R166" i="87"/>
  <c r="R162" i="87" s="1"/>
  <c r="AJ151" i="87"/>
  <c r="AJ150" i="87" s="1"/>
  <c r="R151" i="87"/>
  <c r="AR121" i="91"/>
  <c r="AA121" i="91"/>
  <c r="J121" i="91"/>
  <c r="AE194" i="87"/>
  <c r="AE193" i="87" s="1"/>
  <c r="N194" i="87"/>
  <c r="AM166" i="87"/>
  <c r="AM162" i="87" s="1"/>
  <c r="V166" i="87"/>
  <c r="AF159" i="87"/>
  <c r="AF156" i="87" s="1"/>
  <c r="O159" i="87"/>
  <c r="AQ151" i="87"/>
  <c r="AQ150" i="87" s="1"/>
  <c r="Z151" i="87"/>
  <c r="I151" i="87"/>
  <c r="AK143" i="87"/>
  <c r="S143" i="87"/>
  <c r="AS141" i="87"/>
  <c r="AB141" i="87"/>
  <c r="K141" i="87"/>
  <c r="AN128" i="91"/>
  <c r="AN125" i="91" s="1"/>
  <c r="W128" i="91"/>
  <c r="W125" i="91" s="1"/>
  <c r="AD121" i="91"/>
  <c r="M121" i="91"/>
  <c r="AK112" i="91"/>
  <c r="S112" i="91"/>
  <c r="AO111" i="91"/>
  <c r="X111" i="91"/>
  <c r="AQ194" i="87"/>
  <c r="AQ193" i="87" s="1"/>
  <c r="Z194" i="87"/>
  <c r="AD172" i="87"/>
  <c r="AG172" i="87" s="1"/>
  <c r="M172" i="87"/>
  <c r="AC166" i="87"/>
  <c r="AC162" i="87" s="1"/>
  <c r="L166" i="87"/>
  <c r="L162" i="87" s="1"/>
  <c r="AN159" i="87"/>
  <c r="AN156" i="87" s="1"/>
  <c r="W159" i="87"/>
  <c r="AH151" i="87"/>
  <c r="P151" i="87"/>
  <c r="P150" i="87" s="1"/>
  <c r="AR143" i="87"/>
  <c r="AA143" i="87"/>
  <c r="J143" i="87"/>
  <c r="AJ141" i="87"/>
  <c r="R141" i="87"/>
  <c r="Y140" i="87"/>
  <c r="H140" i="87"/>
  <c r="AJ117" i="87"/>
  <c r="R117" i="87"/>
  <c r="AJ189" i="88"/>
  <c r="AJ187" i="88" s="1"/>
  <c r="R189" i="88"/>
  <c r="AJ173" i="88"/>
  <c r="R173" i="88"/>
  <c r="AJ170" i="88"/>
  <c r="R170" i="88"/>
  <c r="AK164" i="88"/>
  <c r="AK162" i="88" s="1"/>
  <c r="S164" i="88"/>
  <c r="S162" i="88" s="1"/>
  <c r="AK158" i="88"/>
  <c r="AK156" i="88" s="1"/>
  <c r="S158" i="88"/>
  <c r="AF145" i="88"/>
  <c r="O145" i="88"/>
  <c r="O144" i="88" s="1"/>
  <c r="AL140" i="87"/>
  <c r="AI117" i="87"/>
  <c r="Q117" i="87"/>
  <c r="AQ189" i="88"/>
  <c r="AQ187" i="88" s="1"/>
  <c r="Z189" i="88"/>
  <c r="Z187" i="88" s="1"/>
  <c r="I189" i="88"/>
  <c r="AD173" i="88"/>
  <c r="M173" i="88"/>
  <c r="AQ170" i="88"/>
  <c r="AQ169" i="88" s="1"/>
  <c r="Z170" i="88"/>
  <c r="I170" i="88"/>
  <c r="AR164" i="88"/>
  <c r="AR162" i="88" s="1"/>
  <c r="AA164" i="88"/>
  <c r="J164" i="88"/>
  <c r="J162" i="88" s="1"/>
  <c r="AE158" i="88"/>
  <c r="N158" i="88"/>
  <c r="N156" i="88" s="1"/>
  <c r="AN145" i="88"/>
  <c r="W145" i="88"/>
  <c r="W140" i="87"/>
  <c r="AA140" i="87"/>
  <c r="AR140" i="87"/>
  <c r="AO140" i="87"/>
  <c r="AI140" i="87"/>
  <c r="AL117" i="87"/>
  <c r="U117" i="87"/>
  <c r="Y189" i="88"/>
  <c r="Y187" i="88" s="1"/>
  <c r="AC173" i="88"/>
  <c r="P170" i="88"/>
  <c r="AQ164" i="88"/>
  <c r="I164" i="88"/>
  <c r="AI158" i="88"/>
  <c r="AQ145" i="88"/>
  <c r="AQ144" i="88" s="1"/>
  <c r="I145" i="88"/>
  <c r="S173" i="88"/>
  <c r="AF170" i="88"/>
  <c r="P164" i="88"/>
  <c r="P162" i="88" s="1"/>
  <c r="P158" i="88"/>
  <c r="AP145" i="88"/>
  <c r="AP144" i="88" s="1"/>
  <c r="P197" i="32"/>
  <c r="AJ188" i="32"/>
  <c r="AB197" i="32"/>
  <c r="AB193" i="32" s="1"/>
  <c r="AI188" i="32"/>
  <c r="AK182" i="32"/>
  <c r="AK181" i="32" s="1"/>
  <c r="J149" i="32"/>
  <c r="J148" i="32"/>
  <c r="J147" i="32"/>
  <c r="J146" i="32"/>
  <c r="N118" i="32"/>
  <c r="AN197" i="32"/>
  <c r="AT197" i="32" s="1"/>
  <c r="U188" i="32"/>
  <c r="U187" i="32" s="1"/>
  <c r="AA182" i="32"/>
  <c r="S152" i="32"/>
  <c r="S150" i="32" s="1"/>
  <c r="V149" i="32"/>
  <c r="Z148" i="32"/>
  <c r="AD147" i="32"/>
  <c r="AI146" i="32"/>
  <c r="AN136" i="32"/>
  <c r="M118" i="32"/>
  <c r="AQ197" i="32"/>
  <c r="AQ193" i="32" s="1"/>
  <c r="I197" i="32"/>
  <c r="I193" i="32" s="1"/>
  <c r="AF188" i="32"/>
  <c r="AF187" i="32" s="1"/>
  <c r="AI182" i="32"/>
  <c r="W152" i="32"/>
  <c r="AC149" i="32"/>
  <c r="AC144" i="32" s="1"/>
  <c r="AH148" i="32"/>
  <c r="AL147" i="32"/>
  <c r="AP146" i="32"/>
  <c r="H146" i="32"/>
  <c r="AD136" i="32"/>
  <c r="Y118" i="32"/>
  <c r="F201" i="92"/>
  <c r="F210" i="94"/>
  <c r="F210" i="93"/>
  <c r="AJ210" i="93" s="1"/>
  <c r="F210" i="92"/>
  <c r="AG245" i="88"/>
  <c r="F248" i="94"/>
  <c r="AL248" i="94" s="1"/>
  <c r="G67" i="17"/>
  <c r="F58" i="24"/>
  <c r="F57" i="24" s="1"/>
  <c r="F50" i="93"/>
  <c r="G142" i="20"/>
  <c r="F39" i="87"/>
  <c r="F19" i="94"/>
  <c r="H44" i="24"/>
  <c r="F113" i="92"/>
  <c r="G222" i="88"/>
  <c r="F209" i="92"/>
  <c r="AB24" i="17"/>
  <c r="F209" i="91"/>
  <c r="G197" i="93"/>
  <c r="AV197" i="93" s="1"/>
  <c r="T198" i="24"/>
  <c r="G187" i="87"/>
  <c r="G185" i="93"/>
  <c r="T186" i="24"/>
  <c r="G175" i="32"/>
  <c r="N499" i="84"/>
  <c r="N74" i="17" s="1"/>
  <c r="G164" i="93"/>
  <c r="T165" i="24"/>
  <c r="S138" i="24"/>
  <c r="S106" i="24" s="1"/>
  <c r="W336" i="84"/>
  <c r="Q498" i="20"/>
  <c r="P75" i="24"/>
  <c r="P12" i="24" s="1"/>
  <c r="O498" i="20"/>
  <c r="G69" i="24"/>
  <c r="F51" i="87"/>
  <c r="F50" i="87" s="1"/>
  <c r="F52" i="24"/>
  <c r="F51" i="24" s="1"/>
  <c r="F51" i="94"/>
  <c r="F50" i="94" s="1"/>
  <c r="F51" i="88"/>
  <c r="F50" i="88" s="1"/>
  <c r="F51" i="92"/>
  <c r="F50" i="92" s="1"/>
  <c r="F27" i="94"/>
  <c r="F25" i="94" s="1"/>
  <c r="F27" i="92"/>
  <c r="F25" i="92" s="1"/>
  <c r="F27" i="32"/>
  <c r="F25" i="32" s="1"/>
  <c r="F27" i="88"/>
  <c r="F25" i="88" s="1"/>
  <c r="G15" i="93"/>
  <c r="T16" i="24"/>
  <c r="T14" i="24" s="1"/>
  <c r="U14" i="20"/>
  <c r="N217" i="24"/>
  <c r="O71" i="17"/>
  <c r="G239" i="93"/>
  <c r="T208" i="24"/>
  <c r="Z208" i="24" s="1"/>
  <c r="G235" i="94"/>
  <c r="W207" i="24"/>
  <c r="Z207" i="24" s="1"/>
  <c r="R13" i="24"/>
  <c r="R12" i="24" s="1"/>
  <c r="M174" i="20"/>
  <c r="M499" i="20" s="1"/>
  <c r="M73" i="17" s="1"/>
  <c r="K217" i="24"/>
  <c r="AR134" i="32"/>
  <c r="AO134" i="32"/>
  <c r="AF134" i="32"/>
  <c r="X134" i="32"/>
  <c r="O134" i="32"/>
  <c r="AL134" i="32"/>
  <c r="AC134" i="32"/>
  <c r="U134" i="32"/>
  <c r="L134" i="32"/>
  <c r="AS134" i="32"/>
  <c r="AK134" i="32"/>
  <c r="AB134" i="32"/>
  <c r="S134" i="32"/>
  <c r="K134" i="32"/>
  <c r="AP134" i="32"/>
  <c r="AH134" i="32"/>
  <c r="Y134" i="32"/>
  <c r="P134" i="32"/>
  <c r="H134" i="32"/>
  <c r="I134" i="32"/>
  <c r="Z134" i="32"/>
  <c r="AQ134" i="32"/>
  <c r="AQ131" i="32" s="1"/>
  <c r="N134" i="32"/>
  <c r="AE134" i="32"/>
  <c r="M134" i="32"/>
  <c r="AD134" i="32"/>
  <c r="R134" i="32"/>
  <c r="AJ134" i="32"/>
  <c r="H132" i="24"/>
  <c r="AQ130" i="91"/>
  <c r="AS130" i="91"/>
  <c r="AK130" i="91"/>
  <c r="AB130" i="91"/>
  <c r="S130" i="91"/>
  <c r="K130" i="91"/>
  <c r="AP130" i="91"/>
  <c r="AH130" i="91"/>
  <c r="Y130" i="91"/>
  <c r="P130" i="91"/>
  <c r="H130" i="91"/>
  <c r="AO130" i="91"/>
  <c r="AF130" i="91"/>
  <c r="X130" i="91"/>
  <c r="O130" i="91"/>
  <c r="AL130" i="91"/>
  <c r="AC130" i="91"/>
  <c r="U130" i="91"/>
  <c r="L130" i="91"/>
  <c r="AR126" i="32"/>
  <c r="AR125" i="32" s="1"/>
  <c r="F125" i="32"/>
  <c r="F106" i="32" s="1"/>
  <c r="X126" i="32"/>
  <c r="X125" i="32" s="1"/>
  <c r="AO126" i="32"/>
  <c r="P126" i="32"/>
  <c r="P125" i="32" s="1"/>
  <c r="AH126" i="32"/>
  <c r="V126" i="32"/>
  <c r="AM126" i="32"/>
  <c r="AM125" i="32" s="1"/>
  <c r="W126" i="32"/>
  <c r="W125" i="32" s="1"/>
  <c r="AN126" i="32"/>
  <c r="AN125" i="32" s="1"/>
  <c r="K126" i="32"/>
  <c r="K125" i="32" s="1"/>
  <c r="AB126" i="32"/>
  <c r="AB125" i="32" s="1"/>
  <c r="AS126" i="32"/>
  <c r="U126" i="32"/>
  <c r="AL126" i="32"/>
  <c r="I126" i="32"/>
  <c r="Z126" i="32"/>
  <c r="AQ126" i="32"/>
  <c r="AQ125" i="32" s="1"/>
  <c r="J126" i="32"/>
  <c r="AA126" i="32"/>
  <c r="AA125" i="32" s="1"/>
  <c r="AS126" i="92"/>
  <c r="AQ126" i="92"/>
  <c r="AI126" i="92"/>
  <c r="Z126" i="92"/>
  <c r="Q126" i="92"/>
  <c r="I126" i="92"/>
  <c r="AP126" i="92"/>
  <c r="AH126" i="92"/>
  <c r="Y126" i="92"/>
  <c r="P126" i="92"/>
  <c r="H126" i="92"/>
  <c r="AM126" i="92"/>
  <c r="AD126" i="92"/>
  <c r="V126" i="92"/>
  <c r="M126" i="92"/>
  <c r="AL126" i="92"/>
  <c r="AC126" i="92"/>
  <c r="U126" i="92"/>
  <c r="L126" i="92"/>
  <c r="F125" i="92"/>
  <c r="AP122" i="91"/>
  <c r="AO122" i="91"/>
  <c r="X122" i="91"/>
  <c r="AK122" i="91"/>
  <c r="S122" i="91"/>
  <c r="AF122" i="91"/>
  <c r="O122" i="91"/>
  <c r="AS122" i="91"/>
  <c r="AB122" i="91"/>
  <c r="K122" i="91"/>
  <c r="AQ116" i="88"/>
  <c r="AL116" i="88"/>
  <c r="U116" i="88"/>
  <c r="AH116" i="88"/>
  <c r="P116" i="88"/>
  <c r="AC116" i="88"/>
  <c r="L116" i="88"/>
  <c r="AP116" i="88"/>
  <c r="Y116" i="88"/>
  <c r="H116" i="88"/>
  <c r="J116" i="88"/>
  <c r="AA116" i="88"/>
  <c r="AR116" i="88"/>
  <c r="K116" i="88"/>
  <c r="AB116" i="88"/>
  <c r="AS116" i="88"/>
  <c r="V116" i="88"/>
  <c r="AM116" i="88"/>
  <c r="N116" i="88"/>
  <c r="AE116" i="88"/>
  <c r="O116" i="88"/>
  <c r="AF116" i="88"/>
  <c r="I116" i="88"/>
  <c r="Z116" i="88"/>
  <c r="AR110" i="88"/>
  <c r="AS110" i="88"/>
  <c r="AK110" i="88"/>
  <c r="AB110" i="88"/>
  <c r="S110" i="88"/>
  <c r="K110" i="88"/>
  <c r="AP110" i="88"/>
  <c r="AH110" i="88"/>
  <c r="Y110" i="88"/>
  <c r="P110" i="88"/>
  <c r="H110" i="88"/>
  <c r="AO110" i="88"/>
  <c r="AF110" i="88"/>
  <c r="X110" i="88"/>
  <c r="O110" i="88"/>
  <c r="AL110" i="88"/>
  <c r="AC110" i="88"/>
  <c r="U110" i="88"/>
  <c r="L110" i="88"/>
  <c r="I110" i="88"/>
  <c r="Z110" i="88"/>
  <c r="AQ110" i="88"/>
  <c r="R110" i="88"/>
  <c r="AJ110" i="88"/>
  <c r="M110" i="88"/>
  <c r="AD110" i="88"/>
  <c r="W110" i="88"/>
  <c r="AN110" i="88"/>
  <c r="AR110" i="93"/>
  <c r="AA110" i="93"/>
  <c r="J110" i="93"/>
  <c r="AK110" i="93"/>
  <c r="S110" i="93"/>
  <c r="AJ110" i="93"/>
  <c r="AT110" i="93" s="1"/>
  <c r="R110" i="93"/>
  <c r="AS110" i="93"/>
  <c r="AB110" i="93"/>
  <c r="K110" i="93"/>
  <c r="T51" i="24"/>
  <c r="G167" i="93"/>
  <c r="T168" i="24"/>
  <c r="Z168" i="24" s="1"/>
  <c r="AA168" i="24" s="1"/>
  <c r="G165" i="91"/>
  <c r="G162" i="91" s="1"/>
  <c r="N166" i="24"/>
  <c r="Z166" i="24" s="1"/>
  <c r="AA166" i="24" s="1"/>
  <c r="O304" i="84"/>
  <c r="G157" i="94"/>
  <c r="W158" i="24"/>
  <c r="AA274" i="84"/>
  <c r="AB274" i="84" s="1"/>
  <c r="X272" i="84"/>
  <c r="G157" i="24"/>
  <c r="G155" i="91"/>
  <c r="N156" i="24"/>
  <c r="Z156" i="24" s="1"/>
  <c r="AA156" i="24" s="1"/>
  <c r="AA266" i="84"/>
  <c r="AB266" i="84" s="1"/>
  <c r="M336" i="84"/>
  <c r="P138" i="24"/>
  <c r="P106" i="24" s="1"/>
  <c r="G136" i="94"/>
  <c r="W137" i="24"/>
  <c r="Z137" i="24" s="1"/>
  <c r="AA137" i="24" s="1"/>
  <c r="AA168" i="84"/>
  <c r="AB168" i="84" s="1"/>
  <c r="G133" i="93"/>
  <c r="G131" i="93" s="1"/>
  <c r="T134" i="24"/>
  <c r="Z134" i="24" s="1"/>
  <c r="AA134" i="24" s="1"/>
  <c r="U142" i="84"/>
  <c r="G132" i="24"/>
  <c r="G123" i="91"/>
  <c r="N124" i="24"/>
  <c r="Z124" i="24" s="1"/>
  <c r="AA124" i="24" s="1"/>
  <c r="AA98" i="84"/>
  <c r="AB98" i="84" s="1"/>
  <c r="G118" i="94"/>
  <c r="AV118" i="94" s="1"/>
  <c r="W119" i="24"/>
  <c r="Z119" i="24" s="1"/>
  <c r="AA119" i="24" s="1"/>
  <c r="AA72" i="84"/>
  <c r="AB72" i="84" s="1"/>
  <c r="G115" i="93"/>
  <c r="T116" i="24"/>
  <c r="AA54" i="84"/>
  <c r="AB54" i="84" s="1"/>
  <c r="G112" i="94"/>
  <c r="W113" i="24"/>
  <c r="Z113" i="24" s="1"/>
  <c r="AA113" i="24" s="1"/>
  <c r="AA40" i="84"/>
  <c r="AB40" i="84" s="1"/>
  <c r="G90" i="94"/>
  <c r="W91" i="24"/>
  <c r="Z91" i="24" s="1"/>
  <c r="AA91" i="24" s="1"/>
  <c r="AA416" i="20"/>
  <c r="AB416" i="20" s="1"/>
  <c r="G79" i="93"/>
  <c r="T80" i="24"/>
  <c r="AA358" i="20"/>
  <c r="AB358" i="20" s="1"/>
  <c r="G77" i="91"/>
  <c r="G75" i="91" s="1"/>
  <c r="N78" i="24"/>
  <c r="N76" i="24" s="1"/>
  <c r="AA346" i="20"/>
  <c r="AB346" i="20" s="1"/>
  <c r="I75" i="24"/>
  <c r="G72" i="94"/>
  <c r="W73" i="24"/>
  <c r="Z73" i="24" s="1"/>
  <c r="AA73" i="24" s="1"/>
  <c r="AA324" i="20"/>
  <c r="AB324" i="20" s="1"/>
  <c r="G63" i="91"/>
  <c r="N64" i="24"/>
  <c r="O272" i="20"/>
  <c r="AA274" i="20"/>
  <c r="AB274" i="20" s="1"/>
  <c r="G61" i="91"/>
  <c r="AV61" i="91" s="1"/>
  <c r="N62" i="24"/>
  <c r="Z62" i="24" s="1"/>
  <c r="AA62" i="24" s="1"/>
  <c r="O240" i="20"/>
  <c r="AA266" i="20"/>
  <c r="AB266" i="20" s="1"/>
  <c r="G54" i="91"/>
  <c r="N55" i="24"/>
  <c r="N51" i="24" s="1"/>
  <c r="O208" i="20"/>
  <c r="W336" i="20"/>
  <c r="P336" i="20"/>
  <c r="G35" i="94"/>
  <c r="G31" i="94" s="1"/>
  <c r="W36" i="24"/>
  <c r="Z36" i="24" s="1"/>
  <c r="AA36" i="24" s="1"/>
  <c r="AA130" i="20"/>
  <c r="AB130" i="20" s="1"/>
  <c r="X110" i="20"/>
  <c r="F32" i="94"/>
  <c r="F33" i="24"/>
  <c r="F32" i="24" s="1"/>
  <c r="G110" i="20"/>
  <c r="F32" i="93"/>
  <c r="F31" i="93" s="1"/>
  <c r="F32" i="92"/>
  <c r="G28" i="93"/>
  <c r="T29" i="24"/>
  <c r="Z29" i="24" s="1"/>
  <c r="AA29" i="24" s="1"/>
  <c r="AA92" i="20"/>
  <c r="AB92" i="20" s="1"/>
  <c r="G24" i="91"/>
  <c r="G19" i="91" s="1"/>
  <c r="N25" i="24"/>
  <c r="Z25" i="24" s="1"/>
  <c r="AA25" i="24" s="1"/>
  <c r="AA72" i="20"/>
  <c r="AB72" i="20" s="1"/>
  <c r="X13" i="24"/>
  <c r="X12" i="24" s="1"/>
  <c r="W174" i="20"/>
  <c r="R466" i="84"/>
  <c r="R498" i="84" s="1"/>
  <c r="R499" i="84" s="1"/>
  <c r="AQ179" i="87"/>
  <c r="L179" i="87"/>
  <c r="H179" i="87"/>
  <c r="U179" i="87"/>
  <c r="AG179" i="87" s="1"/>
  <c r="P179" i="87"/>
  <c r="AP174" i="87"/>
  <c r="AS174" i="87"/>
  <c r="AB174" i="87"/>
  <c r="K174" i="87"/>
  <c r="AO174" i="87"/>
  <c r="AT174" i="87" s="1"/>
  <c r="X174" i="87"/>
  <c r="AK174" i="87"/>
  <c r="S174" i="87"/>
  <c r="AF174" i="87"/>
  <c r="O174" i="87"/>
  <c r="AR174" i="94"/>
  <c r="AI174" i="94"/>
  <c r="Q174" i="94"/>
  <c r="AE174" i="94"/>
  <c r="N174" i="94"/>
  <c r="AQ174" i="94"/>
  <c r="Z174" i="94"/>
  <c r="I174" i="94"/>
  <c r="AN174" i="94"/>
  <c r="W174" i="94"/>
  <c r="AQ111" i="87"/>
  <c r="N111" i="87"/>
  <c r="AE111" i="87"/>
  <c r="S111" i="87"/>
  <c r="AK111" i="87"/>
  <c r="R111" i="87"/>
  <c r="AJ111" i="87"/>
  <c r="AT111" i="87" s="1"/>
  <c r="X111" i="87"/>
  <c r="AO111" i="87"/>
  <c r="AS111" i="94"/>
  <c r="AL111" i="94"/>
  <c r="AC111" i="94"/>
  <c r="U111" i="94"/>
  <c r="L111" i="94"/>
  <c r="AQ111" i="94"/>
  <c r="AI111" i="94"/>
  <c r="Z111" i="94"/>
  <c r="Q111" i="94"/>
  <c r="I111" i="94"/>
  <c r="AP111" i="94"/>
  <c r="AH111" i="94"/>
  <c r="Y111" i="94"/>
  <c r="P111" i="94"/>
  <c r="H111" i="94"/>
  <c r="AM111" i="94"/>
  <c r="AD111" i="94"/>
  <c r="V111" i="94"/>
  <c r="M111" i="94"/>
  <c r="AS102" i="92"/>
  <c r="AP102" i="92"/>
  <c r="AH102" i="92"/>
  <c r="Y102" i="92"/>
  <c r="P102" i="92"/>
  <c r="H102" i="92"/>
  <c r="AM102" i="92"/>
  <c r="AD102" i="92"/>
  <c r="V102" i="92"/>
  <c r="M102" i="92"/>
  <c r="AL102" i="92"/>
  <c r="AC102" i="92"/>
  <c r="U102" i="92"/>
  <c r="L102" i="92"/>
  <c r="AQ102" i="92"/>
  <c r="AI102" i="92"/>
  <c r="Z102" i="92"/>
  <c r="Q102" i="92"/>
  <c r="I102" i="92"/>
  <c r="AS100" i="88"/>
  <c r="AQ100" i="88"/>
  <c r="AQ99" i="88" s="1"/>
  <c r="AI100" i="88"/>
  <c r="Z100" i="88"/>
  <c r="Q100" i="88"/>
  <c r="I100" i="88"/>
  <c r="F99" i="88"/>
  <c r="AP100" i="88"/>
  <c r="AH100" i="88"/>
  <c r="Y100" i="88"/>
  <c r="P100" i="88"/>
  <c r="H100" i="88"/>
  <c r="AM100" i="88"/>
  <c r="AD100" i="88"/>
  <c r="V100" i="88"/>
  <c r="M100" i="88"/>
  <c r="AL100" i="88"/>
  <c r="AC100" i="88"/>
  <c r="U100" i="88"/>
  <c r="L100" i="88"/>
  <c r="AR100" i="93"/>
  <c r="AR99" i="93" s="1"/>
  <c r="AQ100" i="93"/>
  <c r="AQ99" i="93" s="1"/>
  <c r="AI100" i="93"/>
  <c r="AI99" i="93" s="1"/>
  <c r="Z100" i="93"/>
  <c r="Q100" i="93"/>
  <c r="I100" i="93"/>
  <c r="I99" i="93" s="1"/>
  <c r="AP100" i="93"/>
  <c r="AH100" i="93"/>
  <c r="Y100" i="93"/>
  <c r="Y99" i="93" s="1"/>
  <c r="P100" i="93"/>
  <c r="H100" i="93"/>
  <c r="AM100" i="93"/>
  <c r="AM99" i="93" s="1"/>
  <c r="AD100" i="93"/>
  <c r="AD99" i="93" s="1"/>
  <c r="V100" i="93"/>
  <c r="M100" i="93"/>
  <c r="AL100" i="93"/>
  <c r="AL99" i="93" s="1"/>
  <c r="AC100" i="93"/>
  <c r="AC99" i="93" s="1"/>
  <c r="U100" i="93"/>
  <c r="U99" i="93" s="1"/>
  <c r="L100" i="93"/>
  <c r="F99" i="93"/>
  <c r="G99" i="93"/>
  <c r="AR95" i="87"/>
  <c r="AS95" i="87"/>
  <c r="AK95" i="87"/>
  <c r="AB95" i="87"/>
  <c r="S95" i="87"/>
  <c r="K95" i="87"/>
  <c r="AP95" i="87"/>
  <c r="AH95" i="87"/>
  <c r="Y95" i="87"/>
  <c r="P95" i="87"/>
  <c r="H95" i="87"/>
  <c r="AO95" i="87"/>
  <c r="AF95" i="87"/>
  <c r="X95" i="87"/>
  <c r="O95" i="87"/>
  <c r="AL95" i="87"/>
  <c r="AC95" i="87"/>
  <c r="U95" i="87"/>
  <c r="L95" i="87"/>
  <c r="Q94" i="24"/>
  <c r="AR94" i="32"/>
  <c r="AS94" i="32"/>
  <c r="AM94" i="32"/>
  <c r="AH94" i="32"/>
  <c r="AB94" i="32"/>
  <c r="V94" i="32"/>
  <c r="P94" i="32"/>
  <c r="K94" i="32"/>
  <c r="AQ94" i="32"/>
  <c r="AQ93" i="32" s="1"/>
  <c r="AL94" i="32"/>
  <c r="AF94" i="32"/>
  <c r="Z94" i="32"/>
  <c r="U94" i="32"/>
  <c r="O94" i="32"/>
  <c r="I94" i="32"/>
  <c r="AP94" i="32"/>
  <c r="AK94" i="32"/>
  <c r="AD94" i="32"/>
  <c r="Y94" i="32"/>
  <c r="S94" i="32"/>
  <c r="M94" i="32"/>
  <c r="H94" i="32"/>
  <c r="F93" i="32"/>
  <c r="AO94" i="32"/>
  <c r="AI94" i="32"/>
  <c r="AI93" i="32" s="1"/>
  <c r="AC94" i="32"/>
  <c r="X94" i="32"/>
  <c r="Q94" i="32"/>
  <c r="L94" i="32"/>
  <c r="AR94" i="92"/>
  <c r="AS94" i="92"/>
  <c r="AK94" i="92"/>
  <c r="AB94" i="92"/>
  <c r="S94" i="92"/>
  <c r="K94" i="92"/>
  <c r="F93" i="92"/>
  <c r="AP94" i="92"/>
  <c r="AH94" i="92"/>
  <c r="Y94" i="92"/>
  <c r="P94" i="92"/>
  <c r="H94" i="92"/>
  <c r="AO94" i="92"/>
  <c r="AF94" i="92"/>
  <c r="X94" i="92"/>
  <c r="O94" i="92"/>
  <c r="AL94" i="92"/>
  <c r="AC94" i="92"/>
  <c r="U94" i="92"/>
  <c r="L94" i="92"/>
  <c r="AR89" i="87"/>
  <c r="AS89" i="87"/>
  <c r="AB89" i="87"/>
  <c r="K89" i="87"/>
  <c r="AO89" i="87"/>
  <c r="X89" i="87"/>
  <c r="AK89" i="87"/>
  <c r="S89" i="87"/>
  <c r="AF89" i="87"/>
  <c r="O89" i="87"/>
  <c r="AA89" i="94"/>
  <c r="J89" i="94"/>
  <c r="T89" i="94" s="1"/>
  <c r="W89" i="94"/>
  <c r="W87" i="94" s="1"/>
  <c r="AK89" i="94"/>
  <c r="R89" i="94"/>
  <c r="AE89" i="94"/>
  <c r="N89" i="94"/>
  <c r="G68" i="88"/>
  <c r="AR24" i="91"/>
  <c r="AF24" i="91"/>
  <c r="O24" i="91"/>
  <c r="AS24" i="91"/>
  <c r="AB24" i="91"/>
  <c r="K24" i="91"/>
  <c r="AO24" i="91"/>
  <c r="X24" i="91"/>
  <c r="AG24" i="91" s="1"/>
  <c r="AK24" i="91"/>
  <c r="S24" i="91"/>
  <c r="AA60" i="20"/>
  <c r="AB60" i="20" s="1"/>
  <c r="L174" i="20"/>
  <c r="AP198" i="32"/>
  <c r="M198" i="32"/>
  <c r="AD198" i="32"/>
  <c r="W198" i="32"/>
  <c r="AN198" i="32"/>
  <c r="O198" i="32"/>
  <c r="O193" i="32" s="1"/>
  <c r="AF198" i="32"/>
  <c r="H198" i="32"/>
  <c r="Y198" i="32"/>
  <c r="Q198" i="32"/>
  <c r="AI198" i="32"/>
  <c r="J198" i="32"/>
  <c r="AA198" i="32"/>
  <c r="AR198" i="32"/>
  <c r="AR193" i="32" s="1"/>
  <c r="S198" i="32"/>
  <c r="AK198" i="32"/>
  <c r="L198" i="32"/>
  <c r="AC198" i="32"/>
  <c r="G162" i="88"/>
  <c r="AR158" i="32"/>
  <c r="AS158" i="32"/>
  <c r="AB158" i="32"/>
  <c r="K158" i="32"/>
  <c r="AO158" i="32"/>
  <c r="X158" i="32"/>
  <c r="AK158" i="32"/>
  <c r="S158" i="32"/>
  <c r="AF158" i="32"/>
  <c r="O158" i="32"/>
  <c r="H158" i="32"/>
  <c r="Y158" i="32"/>
  <c r="AP158" i="32"/>
  <c r="AP156" i="32" s="1"/>
  <c r="I158" i="32"/>
  <c r="I156" i="32" s="1"/>
  <c r="Z158" i="32"/>
  <c r="Z156" i="32" s="1"/>
  <c r="AQ158" i="32"/>
  <c r="N158" i="32"/>
  <c r="AE158" i="32"/>
  <c r="AE156" i="32" s="1"/>
  <c r="L158" i="32"/>
  <c r="AC158" i="32"/>
  <c r="M158" i="32"/>
  <c r="AD158" i="32"/>
  <c r="AD156" i="32" s="1"/>
  <c r="R158" i="32"/>
  <c r="R156" i="32" s="1"/>
  <c r="AJ158" i="32"/>
  <c r="AS158" i="92"/>
  <c r="AO158" i="92"/>
  <c r="AT158" i="92" s="1"/>
  <c r="AF158" i="92"/>
  <c r="X158" i="92"/>
  <c r="AG158" i="92" s="1"/>
  <c r="O158" i="92"/>
  <c r="T158" i="92" s="1"/>
  <c r="AQ153" i="94"/>
  <c r="AT153" i="94" s="1"/>
  <c r="AR153" i="94"/>
  <c r="J153" i="94"/>
  <c r="AJ153" i="94"/>
  <c r="AA153" i="94"/>
  <c r="R153" i="94"/>
  <c r="AQ151" i="88"/>
  <c r="U151" i="88"/>
  <c r="U150" i="88" s="1"/>
  <c r="P151" i="88"/>
  <c r="P150" i="88" s="1"/>
  <c r="F150" i="88"/>
  <c r="L151" i="88"/>
  <c r="L150" i="88" s="1"/>
  <c r="H151" i="88"/>
  <c r="H150" i="88" s="1"/>
  <c r="R151" i="88"/>
  <c r="R150" i="88" s="1"/>
  <c r="AJ151" i="88"/>
  <c r="O151" i="88"/>
  <c r="AF151" i="88"/>
  <c r="W151" i="88"/>
  <c r="AN151" i="88"/>
  <c r="S151" i="88"/>
  <c r="AK151" i="88"/>
  <c r="AK150" i="88" s="1"/>
  <c r="AO151" i="93"/>
  <c r="F150" i="93"/>
  <c r="AR148" i="91"/>
  <c r="AK148" i="91"/>
  <c r="S148" i="91"/>
  <c r="T148" i="91" s="1"/>
  <c r="AF148" i="91"/>
  <c r="O148" i="91"/>
  <c r="AS148" i="91"/>
  <c r="AB148" i="91"/>
  <c r="K148" i="91"/>
  <c r="AO148" i="91"/>
  <c r="X148" i="91"/>
  <c r="G336" i="84"/>
  <c r="F138" i="87"/>
  <c r="F137" i="87" s="1"/>
  <c r="F138" i="94"/>
  <c r="F137" i="94" s="1"/>
  <c r="AR136" i="91"/>
  <c r="AM136" i="91"/>
  <c r="AD136" i="91"/>
  <c r="V136" i="91"/>
  <c r="M136" i="91"/>
  <c r="AL136" i="91"/>
  <c r="AC136" i="91"/>
  <c r="U136" i="91"/>
  <c r="L136" i="91"/>
  <c r="AQ136" i="91"/>
  <c r="AI136" i="91"/>
  <c r="Z136" i="91"/>
  <c r="Q136" i="91"/>
  <c r="I136" i="91"/>
  <c r="AP136" i="91"/>
  <c r="AH136" i="91"/>
  <c r="Y136" i="91"/>
  <c r="P136" i="91"/>
  <c r="H136" i="91"/>
  <c r="AS128" i="87"/>
  <c r="AQ128" i="87"/>
  <c r="AI128" i="87"/>
  <c r="Z128" i="87"/>
  <c r="Q128" i="87"/>
  <c r="I128" i="87"/>
  <c r="AP128" i="87"/>
  <c r="AH128" i="87"/>
  <c r="Y128" i="87"/>
  <c r="P128" i="87"/>
  <c r="H128" i="87"/>
  <c r="AM128" i="87"/>
  <c r="AD128" i="87"/>
  <c r="V128" i="87"/>
  <c r="M128" i="87"/>
  <c r="AL128" i="87"/>
  <c r="AC128" i="87"/>
  <c r="U128" i="87"/>
  <c r="L128" i="87"/>
  <c r="AR128" i="94"/>
  <c r="AS128" i="94"/>
  <c r="AK128" i="94"/>
  <c r="AB128" i="94"/>
  <c r="S128" i="94"/>
  <c r="K128" i="94"/>
  <c r="AP128" i="94"/>
  <c r="AH128" i="94"/>
  <c r="Y128" i="94"/>
  <c r="P128" i="94"/>
  <c r="H128" i="94"/>
  <c r="AO128" i="94"/>
  <c r="AF128" i="94"/>
  <c r="X128" i="94"/>
  <c r="O128" i="94"/>
  <c r="AL128" i="94"/>
  <c r="AC128" i="94"/>
  <c r="U128" i="94"/>
  <c r="AG128" i="94" s="1"/>
  <c r="L128" i="94"/>
  <c r="AR121" i="87"/>
  <c r="AP121" i="87"/>
  <c r="AH121" i="87"/>
  <c r="Y121" i="87"/>
  <c r="P121" i="87"/>
  <c r="AO121" i="87"/>
  <c r="AF121" i="87"/>
  <c r="X121" i="87"/>
  <c r="AL121" i="87"/>
  <c r="AC121" i="87"/>
  <c r="U121" i="87"/>
  <c r="AS121" i="87"/>
  <c r="AK121" i="87"/>
  <c r="L121" i="87"/>
  <c r="AB121" i="87"/>
  <c r="K121" i="87"/>
  <c r="S121" i="87"/>
  <c r="H121" i="87"/>
  <c r="O121" i="87"/>
  <c r="AR121" i="94"/>
  <c r="AK121" i="94"/>
  <c r="S121" i="94"/>
  <c r="AF121" i="94"/>
  <c r="O121" i="94"/>
  <c r="AS121" i="94"/>
  <c r="AB121" i="94"/>
  <c r="K121" i="94"/>
  <c r="AO121" i="94"/>
  <c r="X121" i="94"/>
  <c r="AQ112" i="87"/>
  <c r="J112" i="87"/>
  <c r="AA112" i="87"/>
  <c r="AG112" i="87" s="1"/>
  <c r="AR112" i="87"/>
  <c r="O112" i="87"/>
  <c r="AF112" i="87"/>
  <c r="N112" i="87"/>
  <c r="AE112" i="87"/>
  <c r="S112" i="87"/>
  <c r="AK112" i="87"/>
  <c r="AT112" i="87" s="1"/>
  <c r="AS112" i="94"/>
  <c r="AP112" i="94"/>
  <c r="AH112" i="94"/>
  <c r="Y112" i="94"/>
  <c r="P112" i="94"/>
  <c r="H112" i="94"/>
  <c r="AM112" i="94"/>
  <c r="AD112" i="94"/>
  <c r="V112" i="94"/>
  <c r="M112" i="94"/>
  <c r="AL112" i="94"/>
  <c r="AC112" i="94"/>
  <c r="U112" i="94"/>
  <c r="L112" i="94"/>
  <c r="AQ112" i="94"/>
  <c r="AI112" i="94"/>
  <c r="Z112" i="94"/>
  <c r="Q112" i="94"/>
  <c r="I112" i="94"/>
  <c r="AR98" i="87"/>
  <c r="AO98" i="87"/>
  <c r="AF98" i="87"/>
  <c r="X98" i="87"/>
  <c r="O98" i="87"/>
  <c r="AL98" i="87"/>
  <c r="AC98" i="87"/>
  <c r="U98" i="87"/>
  <c r="L98" i="87"/>
  <c r="AS98" i="87"/>
  <c r="AK98" i="87"/>
  <c r="AB98" i="87"/>
  <c r="S98" i="87"/>
  <c r="K98" i="87"/>
  <c r="AP98" i="87"/>
  <c r="AH98" i="87"/>
  <c r="Y98" i="87"/>
  <c r="P98" i="87"/>
  <c r="H98" i="87"/>
  <c r="AR91" i="93"/>
  <c r="AM91" i="93"/>
  <c r="AD91" i="93"/>
  <c r="V91" i="93"/>
  <c r="M91" i="93"/>
  <c r="AL91" i="93"/>
  <c r="AC91" i="93"/>
  <c r="U91" i="93"/>
  <c r="L91" i="93"/>
  <c r="AQ91" i="93"/>
  <c r="AI91" i="93"/>
  <c r="Z91" i="93"/>
  <c r="Q91" i="93"/>
  <c r="I91" i="93"/>
  <c r="AP91" i="93"/>
  <c r="AH91" i="93"/>
  <c r="Y91" i="93"/>
  <c r="P91" i="93"/>
  <c r="H91" i="93"/>
  <c r="AR90" i="93"/>
  <c r="AQ90" i="93"/>
  <c r="AI90" i="93"/>
  <c r="Z90" i="93"/>
  <c r="Q90" i="93"/>
  <c r="I90" i="93"/>
  <c r="AP90" i="93"/>
  <c r="AH90" i="93"/>
  <c r="Y90" i="93"/>
  <c r="P90" i="93"/>
  <c r="H90" i="93"/>
  <c r="AM90" i="93"/>
  <c r="AD90" i="93"/>
  <c r="V90" i="93"/>
  <c r="M90" i="93"/>
  <c r="AL90" i="93"/>
  <c r="AC90" i="93"/>
  <c r="U90" i="93"/>
  <c r="L90" i="93"/>
  <c r="G87" i="88"/>
  <c r="AV87" i="88" s="1"/>
  <c r="AR83" i="93"/>
  <c r="AP83" i="93"/>
  <c r="AH83" i="93"/>
  <c r="Y83" i="93"/>
  <c r="P83" i="93"/>
  <c r="H83" i="93"/>
  <c r="AM83" i="93"/>
  <c r="AD83" i="93"/>
  <c r="V83" i="93"/>
  <c r="M83" i="93"/>
  <c r="AL83" i="93"/>
  <c r="AC83" i="93"/>
  <c r="U83" i="93"/>
  <c r="L83" i="93"/>
  <c r="AQ83" i="93"/>
  <c r="AI83" i="93"/>
  <c r="Z83" i="93"/>
  <c r="Q83" i="93"/>
  <c r="I83" i="93"/>
  <c r="L498" i="20"/>
  <c r="U272" i="20"/>
  <c r="AA272" i="20" s="1"/>
  <c r="U71" i="17"/>
  <c r="AR184" i="94"/>
  <c r="AC184" i="94"/>
  <c r="L184" i="94"/>
  <c r="AP184" i="94"/>
  <c r="Y184" i="94"/>
  <c r="H184" i="94"/>
  <c r="AL184" i="94"/>
  <c r="U184" i="94"/>
  <c r="AH184" i="94"/>
  <c r="AT184" i="94" s="1"/>
  <c r="P184" i="94"/>
  <c r="AR176" i="32"/>
  <c r="O176" i="32"/>
  <c r="AF176" i="32"/>
  <c r="AF175" i="32" s="1"/>
  <c r="P176" i="32"/>
  <c r="AH176" i="32"/>
  <c r="M176" i="32"/>
  <c r="M175" i="32" s="1"/>
  <c r="AD176" i="32"/>
  <c r="N176" i="32"/>
  <c r="AE176" i="32"/>
  <c r="S176" i="32"/>
  <c r="AK176" i="32"/>
  <c r="AK175" i="32" s="1"/>
  <c r="U176" i="32"/>
  <c r="U175" i="32" s="1"/>
  <c r="AL176" i="32"/>
  <c r="Q176" i="32"/>
  <c r="Q175" i="32" s="1"/>
  <c r="AI176" i="32"/>
  <c r="AI175" i="32" s="1"/>
  <c r="R176" i="32"/>
  <c r="AJ176" i="32"/>
  <c r="AR176" i="91"/>
  <c r="AO176" i="91"/>
  <c r="AF176" i="91"/>
  <c r="X176" i="91"/>
  <c r="O176" i="91"/>
  <c r="AL176" i="91"/>
  <c r="AC176" i="91"/>
  <c r="U176" i="91"/>
  <c r="L176" i="91"/>
  <c r="AS176" i="91"/>
  <c r="AK176" i="91"/>
  <c r="AB176" i="91"/>
  <c r="S176" i="91"/>
  <c r="K176" i="91"/>
  <c r="T176" i="91" s="1"/>
  <c r="F175" i="91"/>
  <c r="AP176" i="91"/>
  <c r="AH176" i="91"/>
  <c r="Y176" i="91"/>
  <c r="P176" i="91"/>
  <c r="H176" i="91"/>
  <c r="AS163" i="88"/>
  <c r="F162" i="88"/>
  <c r="H163" i="88"/>
  <c r="Y163" i="88"/>
  <c r="AP163" i="88"/>
  <c r="AP162" i="88" s="1"/>
  <c r="V163" i="88"/>
  <c r="AM163" i="88"/>
  <c r="L163" i="88"/>
  <c r="AC163" i="88"/>
  <c r="AC162" i="88" s="1"/>
  <c r="I163" i="88"/>
  <c r="I162" i="88" s="1"/>
  <c r="Z163" i="88"/>
  <c r="Z162" i="88" s="1"/>
  <c r="AQ163" i="88"/>
  <c r="AQ162" i="88" s="1"/>
  <c r="AS163" i="93"/>
  <c r="AQ163" i="93"/>
  <c r="AI163" i="93"/>
  <c r="Z163" i="93"/>
  <c r="Q163" i="93"/>
  <c r="I163" i="93"/>
  <c r="F162" i="93"/>
  <c r="AP163" i="93"/>
  <c r="AH163" i="93"/>
  <c r="Y163" i="93"/>
  <c r="P163" i="93"/>
  <c r="H163" i="93"/>
  <c r="AM163" i="93"/>
  <c r="AD163" i="93"/>
  <c r="V163" i="93"/>
  <c r="M163" i="93"/>
  <c r="AL163" i="93"/>
  <c r="AC163" i="93"/>
  <c r="U163" i="93"/>
  <c r="L163" i="93"/>
  <c r="AS160" i="88"/>
  <c r="P160" i="88"/>
  <c r="AH160" i="88"/>
  <c r="M160" i="88"/>
  <c r="AD160" i="88"/>
  <c r="AG160" i="88" s="1"/>
  <c r="AG156" i="88" s="1"/>
  <c r="U160" i="88"/>
  <c r="AL160" i="88"/>
  <c r="AL156" i="88" s="1"/>
  <c r="Q160" i="88"/>
  <c r="Q156" i="88" s="1"/>
  <c r="AI160" i="88"/>
  <c r="AI156" i="88" s="1"/>
  <c r="AR160" i="93"/>
  <c r="AF160" i="93"/>
  <c r="S160" i="93"/>
  <c r="J160" i="93"/>
  <c r="T160" i="93" s="1"/>
  <c r="AO160" i="93"/>
  <c r="AB160" i="93"/>
  <c r="R160" i="93"/>
  <c r="AK160" i="93"/>
  <c r="AA160" i="93"/>
  <c r="O160" i="93"/>
  <c r="AS160" i="93"/>
  <c r="AJ160" i="93"/>
  <c r="X160" i="93"/>
  <c r="AG160" i="93" s="1"/>
  <c r="K160" i="93"/>
  <c r="Z149" i="24"/>
  <c r="AA149" i="24" s="1"/>
  <c r="AO147" i="91"/>
  <c r="AT147" i="91" s="1"/>
  <c r="S147" i="91"/>
  <c r="AK147" i="91"/>
  <c r="K147" i="91"/>
  <c r="AB147" i="91"/>
  <c r="J147" i="91"/>
  <c r="AS147" i="91"/>
  <c r="X147" i="91"/>
  <c r="AP143" i="88"/>
  <c r="V143" i="88"/>
  <c r="AI143" i="88"/>
  <c r="Q143" i="88"/>
  <c r="AD143" i="88"/>
  <c r="M143" i="88"/>
  <c r="Z143" i="88"/>
  <c r="I143" i="88"/>
  <c r="W143" i="88"/>
  <c r="AN143" i="88"/>
  <c r="AT143" i="88" s="1"/>
  <c r="J143" i="88"/>
  <c r="AA143" i="88"/>
  <c r="AR143" i="88"/>
  <c r="AS143" i="93"/>
  <c r="AP143" i="93"/>
  <c r="AH143" i="93"/>
  <c r="Y143" i="93"/>
  <c r="P143" i="93"/>
  <c r="H143" i="93"/>
  <c r="AM143" i="93"/>
  <c r="AD143" i="93"/>
  <c r="V143" i="93"/>
  <c r="M143" i="93"/>
  <c r="AL143" i="93"/>
  <c r="AC143" i="93"/>
  <c r="U143" i="93"/>
  <c r="L143" i="93"/>
  <c r="AQ143" i="93"/>
  <c r="AI143" i="93"/>
  <c r="Z143" i="93"/>
  <c r="Q143" i="93"/>
  <c r="I143" i="93"/>
  <c r="Z141" i="88"/>
  <c r="I141" i="88"/>
  <c r="AM141" i="88"/>
  <c r="V141" i="88"/>
  <c r="AI141" i="88"/>
  <c r="Q141" i="88"/>
  <c r="AD141" i="88"/>
  <c r="M141" i="88"/>
  <c r="AS141" i="88"/>
  <c r="N141" i="88"/>
  <c r="AE141" i="88"/>
  <c r="S141" i="88"/>
  <c r="AK141" i="88"/>
  <c r="L141" i="88"/>
  <c r="AC141" i="88"/>
  <c r="AO141" i="88"/>
  <c r="R141" i="88"/>
  <c r="AJ141" i="88"/>
  <c r="X141" i="88"/>
  <c r="AQ141" i="88"/>
  <c r="P141" i="88"/>
  <c r="AH141" i="88"/>
  <c r="AT141" i="88" s="1"/>
  <c r="AS141" i="93"/>
  <c r="AP141" i="93"/>
  <c r="AH141" i="93"/>
  <c r="Y141" i="93"/>
  <c r="P141" i="93"/>
  <c r="H141" i="93"/>
  <c r="AM141" i="93"/>
  <c r="AD141" i="93"/>
  <c r="V141" i="93"/>
  <c r="M141" i="93"/>
  <c r="AL141" i="93"/>
  <c r="AC141" i="93"/>
  <c r="U141" i="93"/>
  <c r="L141" i="93"/>
  <c r="AQ141" i="93"/>
  <c r="AI141" i="93"/>
  <c r="Z141" i="93"/>
  <c r="Q141" i="93"/>
  <c r="I141" i="93"/>
  <c r="AR123" i="88"/>
  <c r="Q123" i="88"/>
  <c r="M123" i="88"/>
  <c r="I123" i="88"/>
  <c r="X123" i="88"/>
  <c r="AO123" i="88"/>
  <c r="U123" i="88"/>
  <c r="AL123" i="88"/>
  <c r="AD123" i="88"/>
  <c r="W123" i="88"/>
  <c r="AN123" i="88"/>
  <c r="K123" i="88"/>
  <c r="AB123" i="88"/>
  <c r="AS123" i="88"/>
  <c r="H123" i="88"/>
  <c r="Y123" i="88"/>
  <c r="AP123" i="88"/>
  <c r="AI123" i="88"/>
  <c r="J123" i="88"/>
  <c r="AA123" i="88"/>
  <c r="AS123" i="93"/>
  <c r="AM123" i="93"/>
  <c r="AD123" i="93"/>
  <c r="V123" i="93"/>
  <c r="M123" i="93"/>
  <c r="AL123" i="93"/>
  <c r="AC123" i="93"/>
  <c r="U123" i="93"/>
  <c r="L123" i="93"/>
  <c r="AQ123" i="93"/>
  <c r="AI123" i="93"/>
  <c r="Z123" i="93"/>
  <c r="Q123" i="93"/>
  <c r="I123" i="93"/>
  <c r="AP123" i="93"/>
  <c r="AH123" i="93"/>
  <c r="AT123" i="93" s="1"/>
  <c r="Y123" i="93"/>
  <c r="P123" i="93"/>
  <c r="H123" i="93"/>
  <c r="AR104" i="91"/>
  <c r="AL104" i="91"/>
  <c r="AC104" i="91"/>
  <c r="U104" i="91"/>
  <c r="L104" i="91"/>
  <c r="AS104" i="91"/>
  <c r="AK104" i="91"/>
  <c r="AB104" i="91"/>
  <c r="S104" i="91"/>
  <c r="K104" i="91"/>
  <c r="AP104" i="91"/>
  <c r="AH104" i="91"/>
  <c r="Y104" i="91"/>
  <c r="P104" i="91"/>
  <c r="H104" i="91"/>
  <c r="AO104" i="91"/>
  <c r="AF104" i="91"/>
  <c r="X104" i="91"/>
  <c r="O104" i="91"/>
  <c r="AR101" i="91"/>
  <c r="AP101" i="91"/>
  <c r="AH101" i="91"/>
  <c r="Z101" i="91"/>
  <c r="U101" i="91"/>
  <c r="O101" i="91"/>
  <c r="I101" i="91"/>
  <c r="AO101" i="91"/>
  <c r="AF101" i="91"/>
  <c r="Y101" i="91"/>
  <c r="S101" i="91"/>
  <c r="M101" i="91"/>
  <c r="H101" i="91"/>
  <c r="AL101" i="91"/>
  <c r="AC101" i="91"/>
  <c r="X101" i="91"/>
  <c r="Q101" i="91"/>
  <c r="L101" i="91"/>
  <c r="AS101" i="91"/>
  <c r="AK101" i="91"/>
  <c r="AB101" i="91"/>
  <c r="V101" i="91"/>
  <c r="P101" i="91"/>
  <c r="K101" i="91"/>
  <c r="K100" i="24"/>
  <c r="G99" i="91"/>
  <c r="AA306" i="20"/>
  <c r="AB306" i="20" s="1"/>
  <c r="K69" i="24"/>
  <c r="AR69" i="32"/>
  <c r="F68" i="32"/>
  <c r="AP167" i="32"/>
  <c r="AQ167" i="32"/>
  <c r="Z167" i="32"/>
  <c r="I167" i="32"/>
  <c r="AM167" i="32"/>
  <c r="V167" i="32"/>
  <c r="AI167" i="32"/>
  <c r="Q167" i="32"/>
  <c r="AD167" i="32"/>
  <c r="M167" i="32"/>
  <c r="J167" i="32"/>
  <c r="AA167" i="32"/>
  <c r="AA162" i="32" s="1"/>
  <c r="AR167" i="32"/>
  <c r="K167" i="32"/>
  <c r="AB167" i="32"/>
  <c r="AS167" i="32"/>
  <c r="AS162" i="32" s="1"/>
  <c r="L167" i="32"/>
  <c r="AC167" i="32"/>
  <c r="N167" i="32"/>
  <c r="AE167" i="32"/>
  <c r="AE162" i="32" s="1"/>
  <c r="O167" i="32"/>
  <c r="AF167" i="32"/>
  <c r="P167" i="32"/>
  <c r="AH167" i="32"/>
  <c r="AT167" i="32" s="1"/>
  <c r="AR167" i="92"/>
  <c r="AO167" i="92"/>
  <c r="AF167" i="92"/>
  <c r="X167" i="92"/>
  <c r="O167" i="92"/>
  <c r="AL167" i="92"/>
  <c r="AC167" i="92"/>
  <c r="U167" i="92"/>
  <c r="L167" i="92"/>
  <c r="AS167" i="92"/>
  <c r="AK167" i="92"/>
  <c r="AB167" i="92"/>
  <c r="S167" i="92"/>
  <c r="K167" i="92"/>
  <c r="AP167" i="92"/>
  <c r="AH167" i="92"/>
  <c r="AT167" i="92" s="1"/>
  <c r="Y167" i="92"/>
  <c r="P167" i="92"/>
  <c r="H167" i="92"/>
  <c r="AP165" i="32"/>
  <c r="AI165" i="32"/>
  <c r="Q165" i="32"/>
  <c r="AD165" i="32"/>
  <c r="M165" i="32"/>
  <c r="AQ165" i="32"/>
  <c r="Z165" i="32"/>
  <c r="I165" i="32"/>
  <c r="AM165" i="32"/>
  <c r="V165" i="32"/>
  <c r="R165" i="32"/>
  <c r="R162" i="32" s="1"/>
  <c r="AJ165" i="32"/>
  <c r="S165" i="32"/>
  <c r="S162" i="32" s="1"/>
  <c r="AK165" i="32"/>
  <c r="L165" i="32"/>
  <c r="AC165" i="32"/>
  <c r="W165" i="32"/>
  <c r="W162" i="32" s="1"/>
  <c r="AN165" i="32"/>
  <c r="X165" i="32"/>
  <c r="AO165" i="32"/>
  <c r="P165" i="32"/>
  <c r="AH165" i="32"/>
  <c r="AR165" i="92"/>
  <c r="AO165" i="92"/>
  <c r="AF165" i="92"/>
  <c r="X165" i="92"/>
  <c r="O165" i="92"/>
  <c r="AL165" i="92"/>
  <c r="AC165" i="92"/>
  <c r="U165" i="92"/>
  <c r="L165" i="92"/>
  <c r="AS165" i="92"/>
  <c r="AK165" i="92"/>
  <c r="AB165" i="92"/>
  <c r="S165" i="92"/>
  <c r="K165" i="92"/>
  <c r="AP165" i="92"/>
  <c r="AH165" i="92"/>
  <c r="Y165" i="92"/>
  <c r="P165" i="92"/>
  <c r="H165" i="92"/>
  <c r="T165" i="92" s="1"/>
  <c r="AA202" i="84"/>
  <c r="AB202" i="84" s="1"/>
  <c r="AQ142" i="87"/>
  <c r="AL142" i="87"/>
  <c r="U142" i="87"/>
  <c r="AH142" i="87"/>
  <c r="P142" i="87"/>
  <c r="AC142" i="87"/>
  <c r="L142" i="87"/>
  <c r="AP142" i="87"/>
  <c r="Y142" i="87"/>
  <c r="H142" i="87"/>
  <c r="H169" i="88"/>
  <c r="AG207" i="32"/>
  <c r="AG204" i="88"/>
  <c r="G59" i="17"/>
  <c r="F13" i="91"/>
  <c r="F31" i="32"/>
  <c r="F19" i="88"/>
  <c r="I44" i="24"/>
  <c r="I12" i="24" s="1"/>
  <c r="Z103" i="24"/>
  <c r="AA103" i="24" s="1"/>
  <c r="F107" i="94"/>
  <c r="F113" i="94"/>
  <c r="F113" i="87"/>
  <c r="G120" i="24"/>
  <c r="F119" i="87"/>
  <c r="F119" i="92"/>
  <c r="G257" i="94"/>
  <c r="G247" i="87"/>
  <c r="K210" i="24"/>
  <c r="Z210" i="24" s="1"/>
  <c r="G239" i="92"/>
  <c r="G222" i="92" s="1"/>
  <c r="G199" i="92" s="1"/>
  <c r="Q208" i="24"/>
  <c r="Q203" i="24" s="1"/>
  <c r="Q200" i="24" s="1"/>
  <c r="G227" i="87"/>
  <c r="G222" i="87" s="1"/>
  <c r="G199" i="87" s="1"/>
  <c r="K205" i="24"/>
  <c r="G187" i="32"/>
  <c r="H498" i="84"/>
  <c r="G163" i="24"/>
  <c r="G154" i="93"/>
  <c r="G150" i="93" s="1"/>
  <c r="T155" i="24"/>
  <c r="O138" i="24"/>
  <c r="O106" i="24" s="1"/>
  <c r="S336" i="84"/>
  <c r="V174" i="84"/>
  <c r="X75" i="24"/>
  <c r="W498" i="20"/>
  <c r="W499" i="20" s="1"/>
  <c r="W73" i="17" s="1"/>
  <c r="G498" i="20"/>
  <c r="G40" i="93"/>
  <c r="T41" i="24"/>
  <c r="G29" i="93"/>
  <c r="T30" i="24"/>
  <c r="S13" i="24"/>
  <c r="S12" i="24" s="1"/>
  <c r="G14" i="94"/>
  <c r="G13" i="94" s="1"/>
  <c r="W15" i="24"/>
  <c r="W14" i="24" s="1"/>
  <c r="X14" i="20"/>
  <c r="V174" i="20"/>
  <c r="AV254" i="88"/>
  <c r="AU254" i="88"/>
  <c r="G197" i="94"/>
  <c r="G193" i="94" s="1"/>
  <c r="W198" i="24"/>
  <c r="Z198" i="24" s="1"/>
  <c r="AA198" i="24" s="1"/>
  <c r="AA486" i="84"/>
  <c r="AB486" i="84" s="1"/>
  <c r="G185" i="94"/>
  <c r="W186" i="24"/>
  <c r="AA422" i="84"/>
  <c r="AB422" i="84" s="1"/>
  <c r="W498" i="84"/>
  <c r="W499" i="84" s="1"/>
  <c r="W74" i="17" s="1"/>
  <c r="G164" i="94"/>
  <c r="W165" i="24"/>
  <c r="Z165" i="24" s="1"/>
  <c r="AA165" i="24" s="1"/>
  <c r="AA312" i="84"/>
  <c r="AB312" i="84" s="1"/>
  <c r="G159" i="94"/>
  <c r="AV159" i="94" s="1"/>
  <c r="W160" i="24"/>
  <c r="AA286" i="84"/>
  <c r="AB286" i="84" s="1"/>
  <c r="G145" i="24"/>
  <c r="G140" i="94"/>
  <c r="AV140" i="94" s="1"/>
  <c r="W141" i="24"/>
  <c r="Z141" i="24" s="1"/>
  <c r="AA141" i="24" s="1"/>
  <c r="AA184" i="84"/>
  <c r="AB184" i="84" s="1"/>
  <c r="V138" i="24"/>
  <c r="V106" i="24" s="1"/>
  <c r="V336" i="84"/>
  <c r="G134" i="94"/>
  <c r="W135" i="24"/>
  <c r="AA156" i="84"/>
  <c r="AB156" i="84" s="1"/>
  <c r="G122" i="94"/>
  <c r="W123" i="24"/>
  <c r="AA92" i="84"/>
  <c r="AB92" i="84" s="1"/>
  <c r="Z174" i="84"/>
  <c r="Z499" i="84" s="1"/>
  <c r="Z74" i="17" s="1"/>
  <c r="X14" i="84"/>
  <c r="L107" i="24"/>
  <c r="L106" i="24" s="1"/>
  <c r="G88" i="24"/>
  <c r="G80" i="94"/>
  <c r="W81" i="24"/>
  <c r="AA364" i="20"/>
  <c r="AB364" i="20" s="1"/>
  <c r="G76" i="94"/>
  <c r="W77" i="24"/>
  <c r="AA340" i="20"/>
  <c r="AB340" i="20" s="1"/>
  <c r="X338" i="20"/>
  <c r="G75" i="32"/>
  <c r="G74" i="32" s="1"/>
  <c r="J498" i="20"/>
  <c r="J499" i="20" s="1"/>
  <c r="J73" i="17" s="1"/>
  <c r="J72" i="17" s="1"/>
  <c r="J102" i="17" s="1"/>
  <c r="J101" i="17" s="1"/>
  <c r="U44" i="24"/>
  <c r="U12" i="24" s="1"/>
  <c r="U211" i="24" s="1"/>
  <c r="U218" i="24" s="1"/>
  <c r="J16" i="61" s="1"/>
  <c r="H33" i="95" s="1"/>
  <c r="N336" i="20"/>
  <c r="N499" i="20" s="1"/>
  <c r="N73" i="17" s="1"/>
  <c r="N72" i="17" s="1"/>
  <c r="N102" i="17" s="1"/>
  <c r="N101" i="17" s="1"/>
  <c r="G29" i="94"/>
  <c r="AV29" i="94" s="1"/>
  <c r="W30" i="24"/>
  <c r="Z30" i="24" s="1"/>
  <c r="AA30" i="24" s="1"/>
  <c r="AA98" i="20"/>
  <c r="AB98" i="20" s="1"/>
  <c r="Y174" i="20"/>
  <c r="Y499" i="20" s="1"/>
  <c r="Y73" i="17" s="1"/>
  <c r="G257" i="92"/>
  <c r="C247" i="94"/>
  <c r="C247" i="93"/>
  <c r="C247" i="92"/>
  <c r="C247" i="91"/>
  <c r="C247" i="87"/>
  <c r="C247" i="32"/>
  <c r="C247" i="88"/>
  <c r="C210" i="24"/>
  <c r="G222" i="94"/>
  <c r="W75" i="17"/>
  <c r="AS197" i="88"/>
  <c r="I197" i="88"/>
  <c r="H197" i="88"/>
  <c r="T197" i="88" s="1"/>
  <c r="M197" i="88"/>
  <c r="M193" i="88" s="1"/>
  <c r="L197" i="88"/>
  <c r="K194" i="24"/>
  <c r="Q188" i="24"/>
  <c r="Z186" i="24"/>
  <c r="AA186" i="24" s="1"/>
  <c r="AR185" i="88"/>
  <c r="AO185" i="88"/>
  <c r="X185" i="88"/>
  <c r="AG185" i="88" s="1"/>
  <c r="AK185" i="88"/>
  <c r="S185" i="88"/>
  <c r="AF185" i="88"/>
  <c r="O185" i="88"/>
  <c r="AS185" i="88"/>
  <c r="AB185" i="88"/>
  <c r="K185" i="88"/>
  <c r="AR185" i="93"/>
  <c r="AL185" i="93"/>
  <c r="AC185" i="93"/>
  <c r="U185" i="93"/>
  <c r="L185" i="93"/>
  <c r="AS185" i="93"/>
  <c r="AK185" i="93"/>
  <c r="AB185" i="93"/>
  <c r="S185" i="93"/>
  <c r="K185" i="93"/>
  <c r="AP185" i="93"/>
  <c r="AH185" i="93"/>
  <c r="Y185" i="93"/>
  <c r="P185" i="93"/>
  <c r="H185" i="93"/>
  <c r="AO185" i="93"/>
  <c r="AF185" i="93"/>
  <c r="X185" i="93"/>
  <c r="O185" i="93"/>
  <c r="G181" i="87"/>
  <c r="AR177" i="93"/>
  <c r="AS177" i="93"/>
  <c r="AB177" i="93"/>
  <c r="K177" i="93"/>
  <c r="AO177" i="93"/>
  <c r="X177" i="93"/>
  <c r="AK177" i="93"/>
  <c r="S177" i="93"/>
  <c r="AF177" i="93"/>
  <c r="O177" i="93"/>
  <c r="Z175" i="24"/>
  <c r="AA175" i="24" s="1"/>
  <c r="AS173" i="32"/>
  <c r="AP173" i="32"/>
  <c r="Y173" i="32"/>
  <c r="H173" i="32"/>
  <c r="AL173" i="32"/>
  <c r="U173" i="32"/>
  <c r="AG173" i="32" s="1"/>
  <c r="AH173" i="32"/>
  <c r="P173" i="32"/>
  <c r="AC173" i="32"/>
  <c r="L173" i="32"/>
  <c r="G169" i="32"/>
  <c r="AP164" i="32"/>
  <c r="AM164" i="32"/>
  <c r="V164" i="32"/>
  <c r="AI164" i="32"/>
  <c r="Q164" i="32"/>
  <c r="AD164" i="32"/>
  <c r="M164" i="32"/>
  <c r="AQ164" i="32"/>
  <c r="Z164" i="32"/>
  <c r="I164" i="32"/>
  <c r="T164" i="32" s="1"/>
  <c r="AR164" i="91"/>
  <c r="AO164" i="91"/>
  <c r="AF164" i="91"/>
  <c r="X164" i="91"/>
  <c r="O164" i="91"/>
  <c r="AL164" i="91"/>
  <c r="AC164" i="91"/>
  <c r="U164" i="91"/>
  <c r="AG164" i="91" s="1"/>
  <c r="L164" i="91"/>
  <c r="AS164" i="91"/>
  <c r="AK164" i="91"/>
  <c r="AB164" i="91"/>
  <c r="S164" i="91"/>
  <c r="K164" i="91"/>
  <c r="AP164" i="91"/>
  <c r="AH164" i="91"/>
  <c r="AT164" i="91" s="1"/>
  <c r="Y164" i="91"/>
  <c r="P164" i="91"/>
  <c r="H164" i="91"/>
  <c r="T164" i="91" s="1"/>
  <c r="Q163" i="24"/>
  <c r="AR159" i="32"/>
  <c r="AO159" i="32"/>
  <c r="X159" i="32"/>
  <c r="AK159" i="32"/>
  <c r="S159" i="32"/>
  <c r="AF159" i="32"/>
  <c r="O159" i="32"/>
  <c r="AS159" i="32"/>
  <c r="AU159" i="32" s="1"/>
  <c r="AV159" i="32" s="1"/>
  <c r="AB159" i="32"/>
  <c r="K159" i="32"/>
  <c r="AK159" i="92"/>
  <c r="S159" i="92"/>
  <c r="AJ159" i="92"/>
  <c r="R159" i="92"/>
  <c r="AS159" i="92"/>
  <c r="AB159" i="92"/>
  <c r="K159" i="92"/>
  <c r="AR159" i="92"/>
  <c r="AA159" i="92"/>
  <c r="J159" i="92"/>
  <c r="T159" i="92" s="1"/>
  <c r="H157" i="24"/>
  <c r="AR154" i="93"/>
  <c r="AL154" i="93"/>
  <c r="AC154" i="93"/>
  <c r="U154" i="93"/>
  <c r="L154" i="93"/>
  <c r="AS154" i="93"/>
  <c r="AK154" i="93"/>
  <c r="AB154" i="93"/>
  <c r="S154" i="93"/>
  <c r="K154" i="93"/>
  <c r="AP154" i="93"/>
  <c r="AH154" i="93"/>
  <c r="Y154" i="93"/>
  <c r="P154" i="93"/>
  <c r="H154" i="93"/>
  <c r="H150" i="93" s="1"/>
  <c r="AO154" i="93"/>
  <c r="AF154" i="93"/>
  <c r="X154" i="93"/>
  <c r="O154" i="93"/>
  <c r="G150" i="87"/>
  <c r="AQ149" i="87"/>
  <c r="AC149" i="87"/>
  <c r="L149" i="87"/>
  <c r="AP149" i="87"/>
  <c r="Y149" i="87"/>
  <c r="H149" i="87"/>
  <c r="AL149" i="87"/>
  <c r="U149" i="87"/>
  <c r="AH149" i="87"/>
  <c r="P149" i="87"/>
  <c r="AS149" i="94"/>
  <c r="AM149" i="94"/>
  <c r="AD149" i="94"/>
  <c r="V149" i="94"/>
  <c r="M149" i="94"/>
  <c r="AL149" i="94"/>
  <c r="AC149" i="94"/>
  <c r="U149" i="94"/>
  <c r="L149" i="94"/>
  <c r="AQ149" i="94"/>
  <c r="AI149" i="94"/>
  <c r="Z149" i="94"/>
  <c r="Q149" i="94"/>
  <c r="I149" i="94"/>
  <c r="AP149" i="94"/>
  <c r="AH149" i="94"/>
  <c r="Y149" i="94"/>
  <c r="P149" i="94"/>
  <c r="H149" i="94"/>
  <c r="F145" i="24"/>
  <c r="F138" i="24" s="1"/>
  <c r="AR145" i="91"/>
  <c r="AF145" i="91"/>
  <c r="S145" i="91"/>
  <c r="J145" i="91"/>
  <c r="J144" i="91" s="1"/>
  <c r="AO145" i="91"/>
  <c r="AB145" i="91"/>
  <c r="R145" i="91"/>
  <c r="R144" i="91" s="1"/>
  <c r="F144" i="91"/>
  <c r="AK145" i="91"/>
  <c r="AA145" i="91"/>
  <c r="AA144" i="91" s="1"/>
  <c r="O145" i="91"/>
  <c r="AS145" i="91"/>
  <c r="AJ145" i="91"/>
  <c r="AT145" i="91" s="1"/>
  <c r="X145" i="91"/>
  <c r="AG145" i="91" s="1"/>
  <c r="K145" i="91"/>
  <c r="AR140" i="32"/>
  <c r="AO140" i="32"/>
  <c r="AF140" i="32"/>
  <c r="X140" i="32"/>
  <c r="O140" i="32"/>
  <c r="AL140" i="32"/>
  <c r="AC140" i="32"/>
  <c r="U140" i="32"/>
  <c r="L140" i="32"/>
  <c r="AS140" i="32"/>
  <c r="AK140" i="32"/>
  <c r="AB140" i="32"/>
  <c r="S140" i="32"/>
  <c r="K140" i="32"/>
  <c r="AP140" i="32"/>
  <c r="AH140" i="32"/>
  <c r="Y140" i="32"/>
  <c r="P140" i="32"/>
  <c r="H140" i="32"/>
  <c r="AQ140" i="92"/>
  <c r="I140" i="92"/>
  <c r="Q140" i="92"/>
  <c r="M140" i="92"/>
  <c r="AR134" i="93"/>
  <c r="AQ134" i="93"/>
  <c r="Z134" i="93"/>
  <c r="I134" i="93"/>
  <c r="AM134" i="93"/>
  <c r="V134" i="93"/>
  <c r="AI134" i="93"/>
  <c r="Q134" i="93"/>
  <c r="AD134" i="93"/>
  <c r="M134" i="93"/>
  <c r="G131" i="88"/>
  <c r="AS130" i="92"/>
  <c r="AQ130" i="92"/>
  <c r="AI130" i="92"/>
  <c r="Z130" i="92"/>
  <c r="Q130" i="92"/>
  <c r="I130" i="92"/>
  <c r="AP130" i="92"/>
  <c r="AH130" i="92"/>
  <c r="Y130" i="92"/>
  <c r="P130" i="92"/>
  <c r="H130" i="92"/>
  <c r="AM130" i="92"/>
  <c r="AD130" i="92"/>
  <c r="V130" i="92"/>
  <c r="M130" i="92"/>
  <c r="AL130" i="92"/>
  <c r="AC130" i="92"/>
  <c r="U130" i="92"/>
  <c r="L130" i="92"/>
  <c r="AR126" i="88"/>
  <c r="F125" i="88"/>
  <c r="AS126" i="93"/>
  <c r="AP126" i="93"/>
  <c r="AH126" i="93"/>
  <c r="Y126" i="93"/>
  <c r="P126" i="93"/>
  <c r="H126" i="93"/>
  <c r="AM126" i="93"/>
  <c r="AD126" i="93"/>
  <c r="V126" i="93"/>
  <c r="M126" i="93"/>
  <c r="AL126" i="93"/>
  <c r="AC126" i="93"/>
  <c r="U126" i="93"/>
  <c r="L126" i="93"/>
  <c r="F125" i="93"/>
  <c r="AQ126" i="93"/>
  <c r="AI126" i="93"/>
  <c r="Z126" i="93"/>
  <c r="Q126" i="93"/>
  <c r="I126" i="93"/>
  <c r="AR122" i="32"/>
  <c r="AL122" i="32"/>
  <c r="AC122" i="32"/>
  <c r="U122" i="32"/>
  <c r="L122" i="32"/>
  <c r="AS122" i="32"/>
  <c r="AK122" i="32"/>
  <c r="AB122" i="32"/>
  <c r="S122" i="32"/>
  <c r="K122" i="32"/>
  <c r="AP122" i="32"/>
  <c r="AH122" i="32"/>
  <c r="Y122" i="32"/>
  <c r="P122" i="32"/>
  <c r="H122" i="32"/>
  <c r="AO122" i="32"/>
  <c r="AF122" i="32"/>
  <c r="X122" i="32"/>
  <c r="O122" i="32"/>
  <c r="AR122" i="92"/>
  <c r="AL122" i="92"/>
  <c r="AC122" i="92"/>
  <c r="U122" i="92"/>
  <c r="L122" i="92"/>
  <c r="AS122" i="92"/>
  <c r="AK122" i="92"/>
  <c r="AB122" i="92"/>
  <c r="S122" i="92"/>
  <c r="K122" i="92"/>
  <c r="AP122" i="92"/>
  <c r="AH122" i="92"/>
  <c r="Y122" i="92"/>
  <c r="P122" i="92"/>
  <c r="H122" i="92"/>
  <c r="AO122" i="92"/>
  <c r="AF122" i="92"/>
  <c r="X122" i="92"/>
  <c r="O122" i="92"/>
  <c r="G113" i="94"/>
  <c r="AS110" i="94"/>
  <c r="AP110" i="94"/>
  <c r="AH110" i="94"/>
  <c r="AM110" i="94"/>
  <c r="AD110" i="94"/>
  <c r="V110" i="94"/>
  <c r="AL110" i="94"/>
  <c r="AC110" i="94"/>
  <c r="AQ110" i="94"/>
  <c r="AI110" i="94"/>
  <c r="Z110" i="94"/>
  <c r="Q110" i="94"/>
  <c r="I110" i="94"/>
  <c r="P110" i="94"/>
  <c r="H110" i="94"/>
  <c r="Y110" i="94"/>
  <c r="M110" i="94"/>
  <c r="U110" i="94"/>
  <c r="AG110" i="94" s="1"/>
  <c r="L110" i="94"/>
  <c r="AL103" i="92"/>
  <c r="AT103" i="92" s="1"/>
  <c r="L103" i="92"/>
  <c r="Y103" i="92"/>
  <c r="I103" i="92"/>
  <c r="U103" i="92"/>
  <c r="H103" i="92"/>
  <c r="AP103" i="92"/>
  <c r="O103" i="92"/>
  <c r="Q100" i="24"/>
  <c r="AR96" i="32"/>
  <c r="AO96" i="32"/>
  <c r="AF96" i="32"/>
  <c r="X96" i="32"/>
  <c r="Q96" i="32"/>
  <c r="Q93" i="32" s="1"/>
  <c r="L96" i="32"/>
  <c r="AL96" i="32"/>
  <c r="AC96" i="32"/>
  <c r="V96" i="32"/>
  <c r="V93" i="32" s="1"/>
  <c r="P96" i="32"/>
  <c r="K96" i="32"/>
  <c r="AS96" i="32"/>
  <c r="AK96" i="32"/>
  <c r="AB96" i="32"/>
  <c r="U96" i="32"/>
  <c r="O96" i="32"/>
  <c r="I96" i="32"/>
  <c r="AP96" i="32"/>
  <c r="AH96" i="32"/>
  <c r="Y96" i="32"/>
  <c r="S96" i="32"/>
  <c r="M96" i="32"/>
  <c r="H96" i="32"/>
  <c r="AR96" i="92"/>
  <c r="AS96" i="92"/>
  <c r="AK96" i="92"/>
  <c r="AB96" i="92"/>
  <c r="S96" i="92"/>
  <c r="K96" i="92"/>
  <c r="AP96" i="92"/>
  <c r="AH96" i="92"/>
  <c r="Y96" i="92"/>
  <c r="P96" i="92"/>
  <c r="H96" i="92"/>
  <c r="AO96" i="92"/>
  <c r="AF96" i="92"/>
  <c r="X96" i="92"/>
  <c r="O96" i="92"/>
  <c r="AL96" i="92"/>
  <c r="AC96" i="92"/>
  <c r="U96" i="92"/>
  <c r="L96" i="92"/>
  <c r="H94" i="24"/>
  <c r="AR92" i="91"/>
  <c r="AQ92" i="91"/>
  <c r="Z92" i="91"/>
  <c r="J92" i="91"/>
  <c r="AN92" i="91"/>
  <c r="W92" i="91"/>
  <c r="AG92" i="91" s="1"/>
  <c r="I92" i="91"/>
  <c r="AI92" i="91"/>
  <c r="Q92" i="91"/>
  <c r="AE92" i="91"/>
  <c r="N92" i="91"/>
  <c r="AR88" i="32"/>
  <c r="AK88" i="32"/>
  <c r="U88" i="32"/>
  <c r="AG88" i="32" s="1"/>
  <c r="L88" i="32"/>
  <c r="AF88" i="32"/>
  <c r="S88" i="32"/>
  <c r="K88" i="32"/>
  <c r="AS88" i="32"/>
  <c r="AB88" i="32"/>
  <c r="P88" i="32"/>
  <c r="I88" i="32"/>
  <c r="I87" i="32" s="1"/>
  <c r="AO88" i="32"/>
  <c r="X88" i="32"/>
  <c r="O88" i="32"/>
  <c r="H88" i="32"/>
  <c r="T88" i="32" s="1"/>
  <c r="F87" i="32"/>
  <c r="AS88" i="92"/>
  <c r="F87" i="92"/>
  <c r="AS84" i="91"/>
  <c r="AL84" i="91"/>
  <c r="AC84" i="91"/>
  <c r="U84" i="91"/>
  <c r="L84" i="91"/>
  <c r="AQ84" i="91"/>
  <c r="AI84" i="91"/>
  <c r="Z84" i="91"/>
  <c r="Q84" i="91"/>
  <c r="I84" i="91"/>
  <c r="AP84" i="91"/>
  <c r="AH84" i="91"/>
  <c r="Y84" i="91"/>
  <c r="P84" i="91"/>
  <c r="H84" i="91"/>
  <c r="AM84" i="91"/>
  <c r="AD84" i="91"/>
  <c r="V84" i="91"/>
  <c r="M84" i="91"/>
  <c r="AR80" i="88"/>
  <c r="AK80" i="88"/>
  <c r="AT80" i="88" s="1"/>
  <c r="S80" i="88"/>
  <c r="AF80" i="88"/>
  <c r="O80" i="88"/>
  <c r="AB80" i="88"/>
  <c r="K80" i="88"/>
  <c r="T80" i="88" s="1"/>
  <c r="AO80" i="88"/>
  <c r="X80" i="88"/>
  <c r="AR80" i="94"/>
  <c r="AD80" i="94"/>
  <c r="V80" i="94"/>
  <c r="M80" i="94"/>
  <c r="AP80" i="94"/>
  <c r="AB80" i="94"/>
  <c r="S80" i="94"/>
  <c r="K80" i="94"/>
  <c r="AL80" i="94"/>
  <c r="AL75" i="94" s="1"/>
  <c r="Z80" i="94"/>
  <c r="Q80" i="94"/>
  <c r="I80" i="94"/>
  <c r="AH80" i="94"/>
  <c r="AT80" i="94" s="1"/>
  <c r="X80" i="94"/>
  <c r="O80" i="94"/>
  <c r="Z78" i="24"/>
  <c r="AA78" i="24" s="1"/>
  <c r="F76" i="24"/>
  <c r="AR76" i="91"/>
  <c r="AS76" i="91"/>
  <c r="AB76" i="91"/>
  <c r="K76" i="91"/>
  <c r="T76" i="91" s="1"/>
  <c r="AO76" i="91"/>
  <c r="X76" i="91"/>
  <c r="AK76" i="91"/>
  <c r="S76" i="91"/>
  <c r="S75" i="91" s="1"/>
  <c r="AF76" i="91"/>
  <c r="O76" i="91"/>
  <c r="AS70" i="92"/>
  <c r="AS68" i="92" s="1"/>
  <c r="AF70" i="92"/>
  <c r="O70" i="92"/>
  <c r="AR70" i="92"/>
  <c r="AA70" i="92"/>
  <c r="AA68" i="92" s="1"/>
  <c r="J70" i="92"/>
  <c r="AO70" i="92"/>
  <c r="X70" i="92"/>
  <c r="AJ70" i="92"/>
  <c r="AT70" i="92" s="1"/>
  <c r="R70" i="92"/>
  <c r="Z66" i="24"/>
  <c r="AA66" i="24" s="1"/>
  <c r="AR65" i="88"/>
  <c r="AK65" i="88"/>
  <c r="AT65" i="88" s="1"/>
  <c r="S65" i="88"/>
  <c r="AF65" i="88"/>
  <c r="O65" i="88"/>
  <c r="AS65" i="88"/>
  <c r="AB65" i="88"/>
  <c r="K65" i="88"/>
  <c r="AO65" i="88"/>
  <c r="X65" i="88"/>
  <c r="AQ65" i="93"/>
  <c r="AL65" i="93"/>
  <c r="AC65" i="93"/>
  <c r="U65" i="93"/>
  <c r="L65" i="93"/>
  <c r="AS65" i="93"/>
  <c r="AK65" i="93"/>
  <c r="AB65" i="93"/>
  <c r="S65" i="93"/>
  <c r="K65" i="93"/>
  <c r="AP65" i="93"/>
  <c r="AH65" i="93"/>
  <c r="Y65" i="93"/>
  <c r="P65" i="93"/>
  <c r="I65" i="93"/>
  <c r="AO65" i="93"/>
  <c r="AF65" i="93"/>
  <c r="X65" i="93"/>
  <c r="O65" i="93"/>
  <c r="H65" i="93"/>
  <c r="W63" i="24"/>
  <c r="G63" i="24"/>
  <c r="AP60" i="93"/>
  <c r="AO60" i="93"/>
  <c r="X60" i="93"/>
  <c r="AK60" i="93"/>
  <c r="S60" i="93"/>
  <c r="AF60" i="93"/>
  <c r="O60" i="93"/>
  <c r="AS60" i="93"/>
  <c r="AB60" i="93"/>
  <c r="K60" i="93"/>
  <c r="T60" i="93" s="1"/>
  <c r="G56" i="87"/>
  <c r="AR53" i="87"/>
  <c r="AO53" i="87"/>
  <c r="AI53" i="87"/>
  <c r="AC53" i="87"/>
  <c r="X53" i="87"/>
  <c r="Q53" i="87"/>
  <c r="L53" i="87"/>
  <c r="AS53" i="87"/>
  <c r="AM53" i="87"/>
  <c r="AH53" i="87"/>
  <c r="AB53" i="87"/>
  <c r="V53" i="87"/>
  <c r="P53" i="87"/>
  <c r="K53" i="87"/>
  <c r="AQ53" i="87"/>
  <c r="AL53" i="87"/>
  <c r="AF53" i="87"/>
  <c r="Z53" i="87"/>
  <c r="U53" i="87"/>
  <c r="O53" i="87"/>
  <c r="I53" i="87"/>
  <c r="AP53" i="87"/>
  <c r="AK53" i="87"/>
  <c r="AD53" i="87"/>
  <c r="Y53" i="87"/>
  <c r="S53" i="87"/>
  <c r="M53" i="87"/>
  <c r="H53" i="87"/>
  <c r="AA42" i="91"/>
  <c r="AG42" i="91" s="1"/>
  <c r="J42" i="91"/>
  <c r="T42" i="91" s="1"/>
  <c r="K32" i="24"/>
  <c r="AR29" i="87"/>
  <c r="AF29" i="87"/>
  <c r="O29" i="87"/>
  <c r="AS29" i="87"/>
  <c r="AB29" i="87"/>
  <c r="K29" i="87"/>
  <c r="AO29" i="87"/>
  <c r="X29" i="87"/>
  <c r="AK29" i="87"/>
  <c r="S29" i="87"/>
  <c r="AR29" i="93"/>
  <c r="AQ29" i="93"/>
  <c r="AI29" i="93"/>
  <c r="Z29" i="93"/>
  <c r="Q29" i="93"/>
  <c r="I29" i="93"/>
  <c r="AP29" i="93"/>
  <c r="AH29" i="93"/>
  <c r="Y29" i="93"/>
  <c r="P29" i="93"/>
  <c r="H29" i="93"/>
  <c r="AM29" i="93"/>
  <c r="AD29" i="93"/>
  <c r="V29" i="93"/>
  <c r="M29" i="93"/>
  <c r="AL29" i="93"/>
  <c r="AC29" i="93"/>
  <c r="U29" i="93"/>
  <c r="L29" i="93"/>
  <c r="AP23" i="32"/>
  <c r="AI23" i="32"/>
  <c r="Q23" i="32"/>
  <c r="AD23" i="32"/>
  <c r="M23" i="32"/>
  <c r="AQ23" i="32"/>
  <c r="Z23" i="32"/>
  <c r="I23" i="32"/>
  <c r="AM23" i="32"/>
  <c r="V23" i="32"/>
  <c r="AS23" i="92"/>
  <c r="AQ23" i="92"/>
  <c r="AI23" i="92"/>
  <c r="Z23" i="92"/>
  <c r="Q23" i="92"/>
  <c r="I23" i="92"/>
  <c r="AP23" i="92"/>
  <c r="AH23" i="92"/>
  <c r="Y23" i="92"/>
  <c r="P23" i="92"/>
  <c r="H23" i="92"/>
  <c r="AM23" i="92"/>
  <c r="AD23" i="92"/>
  <c r="V23" i="92"/>
  <c r="M23" i="92"/>
  <c r="AL23" i="92"/>
  <c r="AC23" i="92"/>
  <c r="U23" i="92"/>
  <c r="L23" i="92"/>
  <c r="Q14" i="24"/>
  <c r="C256" i="94"/>
  <c r="C256" i="93"/>
  <c r="C256" i="92"/>
  <c r="C256" i="91"/>
  <c r="C256" i="87"/>
  <c r="C256" i="88"/>
  <c r="C256" i="32"/>
  <c r="C216" i="24"/>
  <c r="C17" i="66" s="1"/>
  <c r="B94" i="17"/>
  <c r="AU254" i="91"/>
  <c r="AV254" i="91" s="1"/>
  <c r="H217" i="24"/>
  <c r="C243" i="94"/>
  <c r="C243" i="93"/>
  <c r="C243" i="92"/>
  <c r="C243" i="91"/>
  <c r="C243" i="87"/>
  <c r="C243" i="88"/>
  <c r="C243" i="32"/>
  <c r="C209" i="24"/>
  <c r="AS226" i="32"/>
  <c r="AO226" i="32"/>
  <c r="AK226" i="32"/>
  <c r="AC226" i="32"/>
  <c r="Y226" i="32"/>
  <c r="U226" i="32"/>
  <c r="Q226" i="32"/>
  <c r="M226" i="32"/>
  <c r="I226" i="32"/>
  <c r="AR226" i="32"/>
  <c r="AN226" i="32"/>
  <c r="AJ226" i="32"/>
  <c r="AF226" i="32"/>
  <c r="AB226" i="32"/>
  <c r="X226" i="32"/>
  <c r="P226" i="32"/>
  <c r="L226" i="32"/>
  <c r="H226" i="32"/>
  <c r="AQ226" i="32"/>
  <c r="AM226" i="32"/>
  <c r="AI226" i="32"/>
  <c r="AE226" i="32"/>
  <c r="AA226" i="32"/>
  <c r="W226" i="32"/>
  <c r="S226" i="32"/>
  <c r="O226" i="32"/>
  <c r="K226" i="32"/>
  <c r="AP226" i="32"/>
  <c r="AL226" i="32"/>
  <c r="AH226" i="32"/>
  <c r="AD226" i="32"/>
  <c r="Z226" i="32"/>
  <c r="V226" i="32"/>
  <c r="R226" i="32"/>
  <c r="N226" i="32"/>
  <c r="J226" i="32"/>
  <c r="AP226" i="92"/>
  <c r="AL226" i="92"/>
  <c r="AH226" i="92"/>
  <c r="AD226" i="92"/>
  <c r="Z226" i="92"/>
  <c r="V226" i="92"/>
  <c r="R226" i="92"/>
  <c r="N226" i="92"/>
  <c r="J226" i="92"/>
  <c r="AS226" i="92"/>
  <c r="AO226" i="92"/>
  <c r="AK226" i="92"/>
  <c r="AC226" i="92"/>
  <c r="Y226" i="92"/>
  <c r="U226" i="92"/>
  <c r="Q226" i="92"/>
  <c r="M226" i="92"/>
  <c r="I226" i="92"/>
  <c r="AR226" i="92"/>
  <c r="AN226" i="92"/>
  <c r="AJ226" i="92"/>
  <c r="AF226" i="92"/>
  <c r="AB226" i="92"/>
  <c r="X226" i="92"/>
  <c r="P226" i="92"/>
  <c r="L226" i="92"/>
  <c r="H226" i="92"/>
  <c r="AQ226" i="92"/>
  <c r="AM226" i="92"/>
  <c r="AI226" i="92"/>
  <c r="AE226" i="92"/>
  <c r="AA226" i="92"/>
  <c r="W226" i="92"/>
  <c r="S226" i="92"/>
  <c r="O226" i="92"/>
  <c r="K226" i="92"/>
  <c r="N203" i="24"/>
  <c r="N75" i="17"/>
  <c r="G200" i="91"/>
  <c r="N201" i="24"/>
  <c r="O26" i="17"/>
  <c r="O75" i="17" s="1"/>
  <c r="H29" i="66" s="1"/>
  <c r="H30" i="66" s="1"/>
  <c r="G196" i="93"/>
  <c r="G193" i="93" s="1"/>
  <c r="T197" i="24"/>
  <c r="Z197" i="24" s="1"/>
  <c r="AA197" i="24" s="1"/>
  <c r="AS194" i="32"/>
  <c r="AL194" i="32"/>
  <c r="U194" i="32"/>
  <c r="AH194" i="32"/>
  <c r="P194" i="32"/>
  <c r="F193" i="32"/>
  <c r="AC194" i="32"/>
  <c r="L194" i="32"/>
  <c r="AP194" i="32"/>
  <c r="Y194" i="32"/>
  <c r="H194" i="32"/>
  <c r="AS194" i="92"/>
  <c r="AT194" i="92" s="1"/>
  <c r="AT193" i="92" s="1"/>
  <c r="F193" i="92"/>
  <c r="G184" i="93"/>
  <c r="G181" i="93" s="1"/>
  <c r="T185" i="24"/>
  <c r="T182" i="24" s="1"/>
  <c r="G182" i="91"/>
  <c r="N183" i="24"/>
  <c r="O402" i="84"/>
  <c r="AA402" i="84" s="1"/>
  <c r="AB402" i="84" s="1"/>
  <c r="G171" i="94"/>
  <c r="G169" i="94" s="1"/>
  <c r="W172" i="24"/>
  <c r="Z172" i="24" s="1"/>
  <c r="AA172" i="24" s="1"/>
  <c r="AA346" i="84"/>
  <c r="AB346" i="84" s="1"/>
  <c r="Q498" i="84"/>
  <c r="Q499" i="84" s="1"/>
  <c r="Q74" i="17" s="1"/>
  <c r="G163" i="93"/>
  <c r="T164" i="24"/>
  <c r="T163" i="24" s="1"/>
  <c r="U304" i="84"/>
  <c r="G160" i="91"/>
  <c r="G156" i="91" s="1"/>
  <c r="N161" i="24"/>
  <c r="Z161" i="24" s="1"/>
  <c r="AA161" i="24" s="1"/>
  <c r="G152" i="94"/>
  <c r="G150" i="94" s="1"/>
  <c r="W153" i="24"/>
  <c r="Z153" i="24" s="1"/>
  <c r="AA153" i="24" s="1"/>
  <c r="AA248" i="84"/>
  <c r="AB248" i="84" s="1"/>
  <c r="G147" i="94"/>
  <c r="W148" i="24"/>
  <c r="AA222" i="84"/>
  <c r="AB222" i="84" s="1"/>
  <c r="G142" i="94"/>
  <c r="W143" i="24"/>
  <c r="Z143" i="24" s="1"/>
  <c r="AA143" i="24" s="1"/>
  <c r="AA196" i="84"/>
  <c r="AB196" i="84" s="1"/>
  <c r="X138" i="24"/>
  <c r="X106" i="24" s="1"/>
  <c r="T336" i="84"/>
  <c r="G129" i="93"/>
  <c r="T130" i="24"/>
  <c r="Z130" i="24" s="1"/>
  <c r="AA130" i="24" s="1"/>
  <c r="G127" i="91"/>
  <c r="N128" i="24"/>
  <c r="Z128" i="24" s="1"/>
  <c r="AA128" i="24" s="1"/>
  <c r="Y107" i="24"/>
  <c r="Y106" i="24" s="1"/>
  <c r="Y211" i="24" s="1"/>
  <c r="Y218" i="24" s="1"/>
  <c r="H17" i="61" s="1"/>
  <c r="P174" i="84"/>
  <c r="G98" i="94"/>
  <c r="AV98" i="94" s="1"/>
  <c r="W99" i="24"/>
  <c r="Z99" i="24" s="1"/>
  <c r="AA99" i="24" s="1"/>
  <c r="AA460" i="20"/>
  <c r="AB460" i="20" s="1"/>
  <c r="G95" i="93"/>
  <c r="G93" i="93" s="1"/>
  <c r="T96" i="24"/>
  <c r="T94" i="24" s="1"/>
  <c r="G94" i="24"/>
  <c r="G86" i="94"/>
  <c r="W87" i="24"/>
  <c r="Z87" i="24" s="1"/>
  <c r="AA87" i="24" s="1"/>
  <c r="AA396" i="20"/>
  <c r="AB396" i="20" s="1"/>
  <c r="G83" i="93"/>
  <c r="G81" i="93" s="1"/>
  <c r="T84" i="24"/>
  <c r="T82" i="24" s="1"/>
  <c r="G82" i="24"/>
  <c r="U75" i="24"/>
  <c r="P498" i="20"/>
  <c r="P499" i="20" s="1"/>
  <c r="P73" i="17" s="1"/>
  <c r="G67" i="94"/>
  <c r="W68" i="24"/>
  <c r="Z68" i="24" s="1"/>
  <c r="AA68" i="24" s="1"/>
  <c r="AA298" i="20"/>
  <c r="AB298" i="20" s="1"/>
  <c r="G58" i="94"/>
  <c r="G56" i="94" s="1"/>
  <c r="W59" i="24"/>
  <c r="Z59" i="24" s="1"/>
  <c r="AA59" i="24" s="1"/>
  <c r="AA248" i="20"/>
  <c r="AB248" i="20" s="1"/>
  <c r="O44" i="24"/>
  <c r="G26" i="93"/>
  <c r="G25" i="93" s="1"/>
  <c r="T27" i="24"/>
  <c r="T26" i="24" s="1"/>
  <c r="U78" i="20"/>
  <c r="L13" i="24"/>
  <c r="L12" i="24" s="1"/>
  <c r="L211" i="24" s="1"/>
  <c r="L218" i="24" s="1"/>
  <c r="J13" i="61" s="1"/>
  <c r="G193" i="92"/>
  <c r="AR192" i="88"/>
  <c r="AK192" i="88"/>
  <c r="S192" i="88"/>
  <c r="AF192" i="88"/>
  <c r="O192" i="88"/>
  <c r="AS192" i="88"/>
  <c r="AB192" i="88"/>
  <c r="K192" i="88"/>
  <c r="T192" i="88" s="1"/>
  <c r="AO192" i="88"/>
  <c r="X192" i="88"/>
  <c r="AR191" i="88"/>
  <c r="AO191" i="88"/>
  <c r="X191" i="88"/>
  <c r="AK191" i="88"/>
  <c r="S191" i="88"/>
  <c r="AF191" i="88"/>
  <c r="O191" i="88"/>
  <c r="AS191" i="88"/>
  <c r="AB191" i="88"/>
  <c r="K191" i="88"/>
  <c r="T191" i="88" s="1"/>
  <c r="AJ191" i="93"/>
  <c r="Z191" i="93"/>
  <c r="Z187" i="93" s="1"/>
  <c r="N191" i="93"/>
  <c r="AR191" i="93"/>
  <c r="AI191" i="93"/>
  <c r="W191" i="93"/>
  <c r="J191" i="93"/>
  <c r="AQ191" i="93"/>
  <c r="AE191" i="93"/>
  <c r="R191" i="93"/>
  <c r="I191" i="93"/>
  <c r="AN191" i="93"/>
  <c r="AA191" i="93"/>
  <c r="Q191" i="93"/>
  <c r="G181" i="92"/>
  <c r="AR182" i="88"/>
  <c r="AK182" i="88"/>
  <c r="S182" i="88"/>
  <c r="T182" i="88" s="1"/>
  <c r="AF182" i="88"/>
  <c r="O182" i="88"/>
  <c r="AS182" i="88"/>
  <c r="AB182" i="88"/>
  <c r="AG182" i="88" s="1"/>
  <c r="K182" i="88"/>
  <c r="AO182" i="88"/>
  <c r="X182" i="88"/>
  <c r="F181" i="88"/>
  <c r="AR182" i="93"/>
  <c r="AO182" i="93"/>
  <c r="AF182" i="93"/>
  <c r="X182" i="93"/>
  <c r="O182" i="93"/>
  <c r="AL182" i="93"/>
  <c r="AC182" i="93"/>
  <c r="U182" i="93"/>
  <c r="L182" i="93"/>
  <c r="AS182" i="93"/>
  <c r="AK182" i="93"/>
  <c r="AB182" i="93"/>
  <c r="S182" i="93"/>
  <c r="K182" i="93"/>
  <c r="AP182" i="93"/>
  <c r="AH182" i="93"/>
  <c r="Y182" i="93"/>
  <c r="P182" i="93"/>
  <c r="H182" i="93"/>
  <c r="F181" i="93"/>
  <c r="AA404" i="84"/>
  <c r="AB404" i="84" s="1"/>
  <c r="AR179" i="91"/>
  <c r="AS179" i="91"/>
  <c r="AK179" i="91"/>
  <c r="AB179" i="91"/>
  <c r="S179" i="91"/>
  <c r="K179" i="91"/>
  <c r="AP179" i="91"/>
  <c r="AH179" i="91"/>
  <c r="Y179" i="91"/>
  <c r="P179" i="91"/>
  <c r="H179" i="91"/>
  <c r="AO179" i="91"/>
  <c r="AF179" i="91"/>
  <c r="X179" i="91"/>
  <c r="O179" i="91"/>
  <c r="AL179" i="91"/>
  <c r="AC179" i="91"/>
  <c r="U179" i="91"/>
  <c r="L179" i="91"/>
  <c r="AP171" i="87"/>
  <c r="AO171" i="87"/>
  <c r="X171" i="87"/>
  <c r="AG171" i="87" s="1"/>
  <c r="AK171" i="87"/>
  <c r="AT171" i="87" s="1"/>
  <c r="S171" i="87"/>
  <c r="AF171" i="87"/>
  <c r="O171" i="87"/>
  <c r="AS171" i="87"/>
  <c r="AB171" i="87"/>
  <c r="K171" i="87"/>
  <c r="AR171" i="94"/>
  <c r="AR169" i="94" s="1"/>
  <c r="AH171" i="94"/>
  <c r="Y171" i="94"/>
  <c r="P171" i="94"/>
  <c r="H171" i="94"/>
  <c r="AM171" i="94"/>
  <c r="AD171" i="94"/>
  <c r="V171" i="94"/>
  <c r="M171" i="94"/>
  <c r="AL171" i="94"/>
  <c r="AC171" i="94"/>
  <c r="U171" i="94"/>
  <c r="AI171" i="94"/>
  <c r="Z171" i="94"/>
  <c r="Q171" i="94"/>
  <c r="L171" i="94"/>
  <c r="I171" i="94"/>
  <c r="AR166" i="92"/>
  <c r="AS166" i="92"/>
  <c r="AK166" i="92"/>
  <c r="AB166" i="92"/>
  <c r="S166" i="92"/>
  <c r="K166" i="92"/>
  <c r="AP166" i="92"/>
  <c r="AH166" i="92"/>
  <c r="Y166" i="92"/>
  <c r="P166" i="92"/>
  <c r="H166" i="92"/>
  <c r="AO166" i="92"/>
  <c r="AF166" i="92"/>
  <c r="X166" i="92"/>
  <c r="O166" i="92"/>
  <c r="AL166" i="92"/>
  <c r="AC166" i="92"/>
  <c r="U166" i="92"/>
  <c r="L166" i="92"/>
  <c r="O272" i="84"/>
  <c r="K157" i="24"/>
  <c r="H139" i="24"/>
  <c r="AR135" i="93"/>
  <c r="AQ135" i="93"/>
  <c r="Z135" i="93"/>
  <c r="AM135" i="93"/>
  <c r="V135" i="93"/>
  <c r="AI135" i="93"/>
  <c r="Q135" i="93"/>
  <c r="AD135" i="93"/>
  <c r="M135" i="93"/>
  <c r="I135" i="93"/>
  <c r="AQ132" i="87"/>
  <c r="F131" i="87"/>
  <c r="AS132" i="94"/>
  <c r="AL132" i="94"/>
  <c r="AC132" i="94"/>
  <c r="U132" i="94"/>
  <c r="L132" i="94"/>
  <c r="AQ132" i="94"/>
  <c r="AI132" i="94"/>
  <c r="Z132" i="94"/>
  <c r="Q132" i="94"/>
  <c r="I132" i="94"/>
  <c r="AP132" i="94"/>
  <c r="AH132" i="94"/>
  <c r="Y132" i="94"/>
  <c r="P132" i="94"/>
  <c r="H132" i="94"/>
  <c r="F131" i="94"/>
  <c r="AM132" i="94"/>
  <c r="AD132" i="94"/>
  <c r="V132" i="94"/>
  <c r="M132" i="94"/>
  <c r="AS129" i="92"/>
  <c r="AM129" i="92"/>
  <c r="AD129" i="92"/>
  <c r="V129" i="92"/>
  <c r="M129" i="92"/>
  <c r="AL129" i="92"/>
  <c r="AC129" i="92"/>
  <c r="U129" i="92"/>
  <c r="L129" i="92"/>
  <c r="AQ129" i="92"/>
  <c r="AI129" i="92"/>
  <c r="Z129" i="92"/>
  <c r="Q129" i="92"/>
  <c r="I129" i="92"/>
  <c r="AP129" i="92"/>
  <c r="AH129" i="92"/>
  <c r="Y129" i="92"/>
  <c r="P129" i="92"/>
  <c r="H129" i="92"/>
  <c r="AS127" i="92"/>
  <c r="AM127" i="92"/>
  <c r="AD127" i="92"/>
  <c r="V127" i="92"/>
  <c r="M127" i="92"/>
  <c r="AL127" i="92"/>
  <c r="AC127" i="92"/>
  <c r="U127" i="92"/>
  <c r="L127" i="92"/>
  <c r="AQ127" i="92"/>
  <c r="AI127" i="92"/>
  <c r="Z127" i="92"/>
  <c r="Q127" i="92"/>
  <c r="I127" i="92"/>
  <c r="AP127" i="92"/>
  <c r="AH127" i="92"/>
  <c r="Y127" i="92"/>
  <c r="P127" i="92"/>
  <c r="H127" i="92"/>
  <c r="AN111" i="92"/>
  <c r="O111" i="92"/>
  <c r="K111" i="92"/>
  <c r="S111" i="92"/>
  <c r="AS102" i="87"/>
  <c r="AP102" i="87"/>
  <c r="AH102" i="87"/>
  <c r="Y102" i="87"/>
  <c r="P102" i="87"/>
  <c r="H102" i="87"/>
  <c r="AM102" i="87"/>
  <c r="AD102" i="87"/>
  <c r="V102" i="87"/>
  <c r="M102" i="87"/>
  <c r="AL102" i="87"/>
  <c r="AC102" i="87"/>
  <c r="U102" i="87"/>
  <c r="L102" i="87"/>
  <c r="AQ102" i="87"/>
  <c r="AI102" i="87"/>
  <c r="Z102" i="87"/>
  <c r="Q102" i="87"/>
  <c r="I102" i="87"/>
  <c r="AR102" i="94"/>
  <c r="AO102" i="94"/>
  <c r="AI102" i="94"/>
  <c r="AC102" i="94"/>
  <c r="X102" i="94"/>
  <c r="Q102" i="94"/>
  <c r="L102" i="94"/>
  <c r="AS102" i="94"/>
  <c r="AM102" i="94"/>
  <c r="AH102" i="94"/>
  <c r="AB102" i="94"/>
  <c r="V102" i="94"/>
  <c r="P102" i="94"/>
  <c r="K102" i="94"/>
  <c r="AQ102" i="94"/>
  <c r="AL102" i="94"/>
  <c r="AF102" i="94"/>
  <c r="Z102" i="94"/>
  <c r="U102" i="94"/>
  <c r="O102" i="94"/>
  <c r="I102" i="94"/>
  <c r="AP102" i="94"/>
  <c r="AK102" i="94"/>
  <c r="AD102" i="94"/>
  <c r="Y102" i="94"/>
  <c r="S102" i="94"/>
  <c r="M102" i="94"/>
  <c r="H102" i="94"/>
  <c r="F100" i="24"/>
  <c r="AR100" i="91"/>
  <c r="AO100" i="91"/>
  <c r="AF100" i="91"/>
  <c r="Z100" i="91"/>
  <c r="U100" i="91"/>
  <c r="O100" i="91"/>
  <c r="I100" i="91"/>
  <c r="AL100" i="91"/>
  <c r="AD100" i="91"/>
  <c r="Y100" i="91"/>
  <c r="S100" i="91"/>
  <c r="M100" i="91"/>
  <c r="H100" i="91"/>
  <c r="F99" i="91"/>
  <c r="AS100" i="91"/>
  <c r="AK100" i="91"/>
  <c r="AC100" i="91"/>
  <c r="X100" i="91"/>
  <c r="Q100" i="91"/>
  <c r="L100" i="91"/>
  <c r="AP100" i="91"/>
  <c r="AH100" i="91"/>
  <c r="AB100" i="91"/>
  <c r="V100" i="91"/>
  <c r="P100" i="91"/>
  <c r="K100" i="91"/>
  <c r="H100" i="24"/>
  <c r="AR97" i="88"/>
  <c r="AS97" i="88"/>
  <c r="AK97" i="88"/>
  <c r="AB97" i="88"/>
  <c r="S97" i="88"/>
  <c r="K97" i="88"/>
  <c r="AP97" i="88"/>
  <c r="AH97" i="88"/>
  <c r="Y97" i="88"/>
  <c r="P97" i="88"/>
  <c r="H97" i="88"/>
  <c r="AO97" i="88"/>
  <c r="AF97" i="88"/>
  <c r="X97" i="88"/>
  <c r="O97" i="88"/>
  <c r="AL97" i="88"/>
  <c r="AC97" i="88"/>
  <c r="U97" i="88"/>
  <c r="AG97" i="88" s="1"/>
  <c r="L97" i="88"/>
  <c r="AS97" i="93"/>
  <c r="M97" i="93"/>
  <c r="I97" i="93"/>
  <c r="T97" i="93" s="1"/>
  <c r="AR95" i="32"/>
  <c r="AS95" i="32"/>
  <c r="AK95" i="32"/>
  <c r="AC95" i="32"/>
  <c r="X95" i="32"/>
  <c r="Q95" i="32"/>
  <c r="L95" i="32"/>
  <c r="AP95" i="32"/>
  <c r="AH95" i="32"/>
  <c r="AB95" i="32"/>
  <c r="V95" i="32"/>
  <c r="P95" i="32"/>
  <c r="K95" i="32"/>
  <c r="AO95" i="32"/>
  <c r="AF95" i="32"/>
  <c r="Z95" i="32"/>
  <c r="Z93" i="32" s="1"/>
  <c r="U95" i="32"/>
  <c r="O95" i="32"/>
  <c r="I95" i="32"/>
  <c r="AL95" i="32"/>
  <c r="AD95" i="32"/>
  <c r="Y95" i="32"/>
  <c r="S95" i="32"/>
  <c r="M95" i="32"/>
  <c r="H95" i="32"/>
  <c r="AR95" i="92"/>
  <c r="AO95" i="92"/>
  <c r="AF95" i="92"/>
  <c r="X95" i="92"/>
  <c r="O95" i="92"/>
  <c r="AL95" i="92"/>
  <c r="AC95" i="92"/>
  <c r="U95" i="92"/>
  <c r="L95" i="92"/>
  <c r="AS95" i="92"/>
  <c r="AK95" i="92"/>
  <c r="AB95" i="92"/>
  <c r="S95" i="92"/>
  <c r="K95" i="92"/>
  <c r="AP95" i="92"/>
  <c r="AH95" i="92"/>
  <c r="Y95" i="92"/>
  <c r="P95" i="92"/>
  <c r="H95" i="92"/>
  <c r="T95" i="92" s="1"/>
  <c r="AR94" i="88"/>
  <c r="AO94" i="88"/>
  <c r="AF94" i="88"/>
  <c r="X94" i="88"/>
  <c r="O94" i="88"/>
  <c r="AL94" i="88"/>
  <c r="AC94" i="88"/>
  <c r="U94" i="88"/>
  <c r="L94" i="88"/>
  <c r="AS94" i="88"/>
  <c r="AK94" i="88"/>
  <c r="AB94" i="88"/>
  <c r="S94" i="88"/>
  <c r="K94" i="88"/>
  <c r="AP94" i="88"/>
  <c r="AH94" i="88"/>
  <c r="Y94" i="88"/>
  <c r="P94" i="88"/>
  <c r="H94" i="88"/>
  <c r="F93" i="88"/>
  <c r="F74" i="88" s="1"/>
  <c r="AR94" i="94"/>
  <c r="AU94" i="94" s="1"/>
  <c r="F93" i="94"/>
  <c r="AR89" i="32"/>
  <c r="AO89" i="32"/>
  <c r="Y89" i="32"/>
  <c r="P89" i="32"/>
  <c r="I89" i="32"/>
  <c r="AK89" i="32"/>
  <c r="AT89" i="32" s="1"/>
  <c r="X89" i="32"/>
  <c r="O89" i="32"/>
  <c r="H89" i="32"/>
  <c r="AF89" i="32"/>
  <c r="U89" i="32"/>
  <c r="L89" i="32"/>
  <c r="AS89" i="32"/>
  <c r="AB89" i="32"/>
  <c r="S89" i="32"/>
  <c r="K89" i="32"/>
  <c r="K82" i="24"/>
  <c r="AS34" i="91"/>
  <c r="AM34" i="91"/>
  <c r="AD34" i="91"/>
  <c r="V34" i="91"/>
  <c r="M34" i="91"/>
  <c r="AL34" i="91"/>
  <c r="AC34" i="91"/>
  <c r="U34" i="91"/>
  <c r="L34" i="91"/>
  <c r="AQ34" i="91"/>
  <c r="AI34" i="91"/>
  <c r="Z34" i="91"/>
  <c r="Q34" i="91"/>
  <c r="I34" i="91"/>
  <c r="AP34" i="91"/>
  <c r="AH34" i="91"/>
  <c r="Y34" i="91"/>
  <c r="P34" i="91"/>
  <c r="H34" i="91"/>
  <c r="G31" i="88"/>
  <c r="AR30" i="87"/>
  <c r="AS30" i="87"/>
  <c r="AB30" i="87"/>
  <c r="K30" i="87"/>
  <c r="AO30" i="87"/>
  <c r="X30" i="87"/>
  <c r="AG30" i="87" s="1"/>
  <c r="AK30" i="87"/>
  <c r="S30" i="87"/>
  <c r="AF30" i="87"/>
  <c r="O30" i="87"/>
  <c r="H26" i="24"/>
  <c r="AQ24" i="93"/>
  <c r="AP24" i="93"/>
  <c r="AH24" i="93"/>
  <c r="Y24" i="93"/>
  <c r="P24" i="93"/>
  <c r="H24" i="93"/>
  <c r="AO24" i="93"/>
  <c r="AF24" i="93"/>
  <c r="X24" i="93"/>
  <c r="O24" i="93"/>
  <c r="AL24" i="93"/>
  <c r="AC24" i="93"/>
  <c r="U24" i="93"/>
  <c r="L24" i="93"/>
  <c r="AS24" i="93"/>
  <c r="AK24" i="93"/>
  <c r="AB24" i="93"/>
  <c r="S24" i="93"/>
  <c r="K24" i="93"/>
  <c r="T20" i="24"/>
  <c r="G19" i="88"/>
  <c r="N14" i="24"/>
  <c r="G13" i="87"/>
  <c r="AS190" i="92"/>
  <c r="AQ190" i="92"/>
  <c r="AI190" i="92"/>
  <c r="Z190" i="92"/>
  <c r="Q190" i="92"/>
  <c r="I190" i="92"/>
  <c r="AP190" i="92"/>
  <c r="AH190" i="92"/>
  <c r="Y190" i="92"/>
  <c r="P190" i="92"/>
  <c r="H190" i="92"/>
  <c r="AM190" i="92"/>
  <c r="AD190" i="92"/>
  <c r="V190" i="92"/>
  <c r="M190" i="92"/>
  <c r="AL190" i="92"/>
  <c r="AC190" i="92"/>
  <c r="U190" i="92"/>
  <c r="AG190" i="92" s="1"/>
  <c r="L190" i="92"/>
  <c r="G187" i="88"/>
  <c r="AR186" i="92"/>
  <c r="AP186" i="92"/>
  <c r="AH186" i="92"/>
  <c r="Y186" i="92"/>
  <c r="P186" i="92"/>
  <c r="H186" i="92"/>
  <c r="AO186" i="92"/>
  <c r="AF186" i="92"/>
  <c r="X186" i="92"/>
  <c r="O186" i="92"/>
  <c r="AL186" i="92"/>
  <c r="AC186" i="92"/>
  <c r="U186" i="92"/>
  <c r="L186" i="92"/>
  <c r="AS186" i="92"/>
  <c r="AK186" i="92"/>
  <c r="AB186" i="92"/>
  <c r="S186" i="92"/>
  <c r="K186" i="92"/>
  <c r="AR178" i="93"/>
  <c r="AO178" i="93"/>
  <c r="X178" i="93"/>
  <c r="AG178" i="93" s="1"/>
  <c r="AK178" i="93"/>
  <c r="S178" i="93"/>
  <c r="AF178" i="93"/>
  <c r="O178" i="93"/>
  <c r="AS178" i="93"/>
  <c r="AU178" i="93" s="1"/>
  <c r="AV178" i="93" s="1"/>
  <c r="AB178" i="93"/>
  <c r="K178" i="93"/>
  <c r="H176" i="24"/>
  <c r="G169" i="92"/>
  <c r="G168" i="92" s="1"/>
  <c r="I498" i="84"/>
  <c r="I499" i="84" s="1"/>
  <c r="AQ158" i="87"/>
  <c r="AH158" i="87"/>
  <c r="P158" i="87"/>
  <c r="AC158" i="87"/>
  <c r="L158" i="87"/>
  <c r="AP158" i="87"/>
  <c r="Y158" i="87"/>
  <c r="H158" i="87"/>
  <c r="AL158" i="87"/>
  <c r="U158" i="87"/>
  <c r="AJ158" i="94"/>
  <c r="X158" i="94"/>
  <c r="K158" i="94"/>
  <c r="AS158" i="94"/>
  <c r="AF158" i="94"/>
  <c r="S158" i="94"/>
  <c r="J158" i="94"/>
  <c r="AR158" i="94"/>
  <c r="AR156" i="94" s="1"/>
  <c r="AB158" i="94"/>
  <c r="R158" i="94"/>
  <c r="AK158" i="94"/>
  <c r="AA158" i="94"/>
  <c r="AA156" i="94" s="1"/>
  <c r="O158" i="94"/>
  <c r="AP153" i="32"/>
  <c r="AI153" i="32"/>
  <c r="Y153" i="32"/>
  <c r="P153" i="32"/>
  <c r="H153" i="32"/>
  <c r="AD153" i="32"/>
  <c r="V153" i="32"/>
  <c r="M153" i="32"/>
  <c r="AQ153" i="32"/>
  <c r="AC153" i="32"/>
  <c r="U153" i="32"/>
  <c r="AG153" i="32" s="1"/>
  <c r="L153" i="32"/>
  <c r="AM153" i="32"/>
  <c r="Z153" i="32"/>
  <c r="Q153" i="32"/>
  <c r="I153" i="32"/>
  <c r="AN153" i="92"/>
  <c r="AA153" i="92"/>
  <c r="Q153" i="92"/>
  <c r="Q150" i="92" s="1"/>
  <c r="AJ153" i="92"/>
  <c r="Z153" i="92"/>
  <c r="N153" i="92"/>
  <c r="AR153" i="92"/>
  <c r="AR150" i="92" s="1"/>
  <c r="AI153" i="92"/>
  <c r="W153" i="92"/>
  <c r="J153" i="92"/>
  <c r="AQ153" i="92"/>
  <c r="AE153" i="92"/>
  <c r="R153" i="92"/>
  <c r="I153" i="92"/>
  <c r="F151" i="24"/>
  <c r="AS151" i="91"/>
  <c r="AP151" i="91"/>
  <c r="AH151" i="91"/>
  <c r="Y151" i="91"/>
  <c r="P151" i="91"/>
  <c r="H151" i="91"/>
  <c r="F150" i="91"/>
  <c r="AM151" i="91"/>
  <c r="AD151" i="91"/>
  <c r="V151" i="91"/>
  <c r="M151" i="91"/>
  <c r="AL151" i="91"/>
  <c r="AC151" i="91"/>
  <c r="U151" i="91"/>
  <c r="L151" i="91"/>
  <c r="AQ151" i="91"/>
  <c r="AI151" i="91"/>
  <c r="Z151" i="91"/>
  <c r="Q151" i="91"/>
  <c r="I151" i="91"/>
  <c r="AR148" i="93"/>
  <c r="AM148" i="93"/>
  <c r="V148" i="93"/>
  <c r="AI148" i="93"/>
  <c r="Q148" i="93"/>
  <c r="AD148" i="93"/>
  <c r="M148" i="93"/>
  <c r="AQ148" i="93"/>
  <c r="Z148" i="93"/>
  <c r="I148" i="93"/>
  <c r="AS146" i="88"/>
  <c r="H146" i="88"/>
  <c r="T146" i="88" s="1"/>
  <c r="L146" i="88"/>
  <c r="AR146" i="93"/>
  <c r="AD146" i="93"/>
  <c r="M146" i="93"/>
  <c r="AQ146" i="93"/>
  <c r="Z146" i="93"/>
  <c r="I146" i="93"/>
  <c r="AM146" i="93"/>
  <c r="V146" i="93"/>
  <c r="AG146" i="93" s="1"/>
  <c r="AI146" i="93"/>
  <c r="Q146" i="93"/>
  <c r="F138" i="32"/>
  <c r="AR136" i="93"/>
  <c r="AM136" i="93"/>
  <c r="V136" i="93"/>
  <c r="AI136" i="93"/>
  <c r="Q136" i="93"/>
  <c r="AD136" i="93"/>
  <c r="M136" i="93"/>
  <c r="AQ136" i="93"/>
  <c r="Z136" i="93"/>
  <c r="I136" i="93"/>
  <c r="AS128" i="92"/>
  <c r="AQ128" i="92"/>
  <c r="AI128" i="92"/>
  <c r="Z128" i="92"/>
  <c r="Q128" i="92"/>
  <c r="I128" i="92"/>
  <c r="AP128" i="92"/>
  <c r="AH128" i="92"/>
  <c r="Y128" i="92"/>
  <c r="P128" i="92"/>
  <c r="H128" i="92"/>
  <c r="AM128" i="92"/>
  <c r="AD128" i="92"/>
  <c r="V128" i="92"/>
  <c r="M128" i="92"/>
  <c r="AL128" i="92"/>
  <c r="AC128" i="92"/>
  <c r="U128" i="92"/>
  <c r="L128" i="92"/>
  <c r="H126" i="24"/>
  <c r="G125" i="92"/>
  <c r="AR121" i="32"/>
  <c r="AP121" i="32"/>
  <c r="AH121" i="32"/>
  <c r="Y121" i="32"/>
  <c r="P121" i="32"/>
  <c r="H121" i="32"/>
  <c r="AO121" i="32"/>
  <c r="AF121" i="32"/>
  <c r="X121" i="32"/>
  <c r="O121" i="32"/>
  <c r="AL121" i="32"/>
  <c r="AC121" i="32"/>
  <c r="U121" i="32"/>
  <c r="L121" i="32"/>
  <c r="AS121" i="32"/>
  <c r="AK121" i="32"/>
  <c r="AB121" i="32"/>
  <c r="S121" i="32"/>
  <c r="K121" i="32"/>
  <c r="AR121" i="92"/>
  <c r="AP121" i="92"/>
  <c r="AH121" i="92"/>
  <c r="Y121" i="92"/>
  <c r="P121" i="92"/>
  <c r="H121" i="92"/>
  <c r="AO121" i="92"/>
  <c r="AF121" i="92"/>
  <c r="X121" i="92"/>
  <c r="O121" i="92"/>
  <c r="AL121" i="92"/>
  <c r="AC121" i="92"/>
  <c r="U121" i="92"/>
  <c r="L121" i="92"/>
  <c r="AS121" i="92"/>
  <c r="AK121" i="92"/>
  <c r="AB121" i="92"/>
  <c r="S121" i="92"/>
  <c r="K121" i="92"/>
  <c r="AQ118" i="88"/>
  <c r="AC118" i="88"/>
  <c r="L118" i="88"/>
  <c r="AP118" i="88"/>
  <c r="Y118" i="88"/>
  <c r="H118" i="88"/>
  <c r="AL118" i="88"/>
  <c r="U118" i="88"/>
  <c r="AH118" i="88"/>
  <c r="AT118" i="88" s="1"/>
  <c r="P118" i="88"/>
  <c r="AR118" i="93"/>
  <c r="AL118" i="93"/>
  <c r="AC118" i="93"/>
  <c r="U118" i="93"/>
  <c r="L118" i="93"/>
  <c r="AS118" i="93"/>
  <c r="AK118" i="93"/>
  <c r="AB118" i="93"/>
  <c r="S118" i="93"/>
  <c r="K118" i="93"/>
  <c r="AP118" i="93"/>
  <c r="AH118" i="93"/>
  <c r="Y118" i="93"/>
  <c r="P118" i="93"/>
  <c r="H118" i="93"/>
  <c r="AO118" i="93"/>
  <c r="AF118" i="93"/>
  <c r="X118" i="93"/>
  <c r="O118" i="93"/>
  <c r="AR112" i="92"/>
  <c r="AE112" i="92"/>
  <c r="W112" i="92"/>
  <c r="AG112" i="92" s="1"/>
  <c r="N112" i="92"/>
  <c r="T112" i="92" s="1"/>
  <c r="AN112" i="92"/>
  <c r="AT112" i="92" s="1"/>
  <c r="AR98" i="32"/>
  <c r="AS98" i="32"/>
  <c r="AK98" i="32"/>
  <c r="AB98" i="32"/>
  <c r="S98" i="32"/>
  <c r="K98" i="32"/>
  <c r="AP98" i="32"/>
  <c r="AH98" i="32"/>
  <c r="Y98" i="32"/>
  <c r="P98" i="32"/>
  <c r="H98" i="32"/>
  <c r="AO98" i="32"/>
  <c r="AF98" i="32"/>
  <c r="X98" i="32"/>
  <c r="O98" i="32"/>
  <c r="AL98" i="32"/>
  <c r="AC98" i="32"/>
  <c r="U98" i="32"/>
  <c r="L98" i="32"/>
  <c r="AR98" i="92"/>
  <c r="AS98" i="92"/>
  <c r="AK98" i="92"/>
  <c r="AB98" i="92"/>
  <c r="S98" i="92"/>
  <c r="K98" i="92"/>
  <c r="AP98" i="92"/>
  <c r="AH98" i="92"/>
  <c r="Y98" i="92"/>
  <c r="P98" i="92"/>
  <c r="H98" i="92"/>
  <c r="AO98" i="92"/>
  <c r="AF98" i="92"/>
  <c r="X98" i="92"/>
  <c r="O98" i="92"/>
  <c r="AL98" i="92"/>
  <c r="AC98" i="92"/>
  <c r="U98" i="92"/>
  <c r="L98" i="92"/>
  <c r="AN90" i="91"/>
  <c r="AA90" i="91"/>
  <c r="AA87" i="91" s="1"/>
  <c r="Q90" i="91"/>
  <c r="AJ90" i="91"/>
  <c r="Z90" i="91"/>
  <c r="N90" i="91"/>
  <c r="N87" i="91" s="1"/>
  <c r="AR90" i="91"/>
  <c r="AI90" i="91"/>
  <c r="AI87" i="91" s="1"/>
  <c r="W90" i="91"/>
  <c r="J90" i="91"/>
  <c r="AQ90" i="91"/>
  <c r="AE90" i="91"/>
  <c r="R90" i="91"/>
  <c r="I90" i="91"/>
  <c r="I87" i="91" s="1"/>
  <c r="Q88" i="24"/>
  <c r="AS83" i="91"/>
  <c r="AP83" i="91"/>
  <c r="AH83" i="91"/>
  <c r="Y83" i="91"/>
  <c r="P83" i="91"/>
  <c r="H83" i="91"/>
  <c r="AM83" i="91"/>
  <c r="AD83" i="91"/>
  <c r="V83" i="91"/>
  <c r="M83" i="91"/>
  <c r="AL83" i="91"/>
  <c r="AC83" i="91"/>
  <c r="U83" i="91"/>
  <c r="L83" i="91"/>
  <c r="AQ83" i="91"/>
  <c r="AI83" i="91"/>
  <c r="Z83" i="91"/>
  <c r="Q83" i="91"/>
  <c r="I83" i="91"/>
  <c r="G75" i="87"/>
  <c r="T63" i="24"/>
  <c r="AR54" i="32"/>
  <c r="AP54" i="32"/>
  <c r="AH54" i="32"/>
  <c r="Y54" i="32"/>
  <c r="P54" i="32"/>
  <c r="H54" i="32"/>
  <c r="AO54" i="32"/>
  <c r="AF54" i="32"/>
  <c r="X54" i="32"/>
  <c r="O54" i="32"/>
  <c r="AL54" i="32"/>
  <c r="AC54" i="32"/>
  <c r="U54" i="32"/>
  <c r="L54" i="32"/>
  <c r="AS54" i="32"/>
  <c r="AK54" i="32"/>
  <c r="AB54" i="32"/>
  <c r="S54" i="32"/>
  <c r="K54" i="32"/>
  <c r="AR54" i="92"/>
  <c r="AS54" i="92"/>
  <c r="AB54" i="92"/>
  <c r="K54" i="92"/>
  <c r="AO54" i="92"/>
  <c r="X54" i="92"/>
  <c r="AK54" i="92"/>
  <c r="S54" i="92"/>
  <c r="AF54" i="92"/>
  <c r="O54" i="92"/>
  <c r="Z53" i="24"/>
  <c r="AA53" i="24" s="1"/>
  <c r="AS52" i="91"/>
  <c r="AQ52" i="91"/>
  <c r="AI52" i="91"/>
  <c r="Z52" i="91"/>
  <c r="Q52" i="91"/>
  <c r="I52" i="91"/>
  <c r="AP52" i="91"/>
  <c r="AH52" i="91"/>
  <c r="Y52" i="91"/>
  <c r="P52" i="91"/>
  <c r="H52" i="91"/>
  <c r="AM52" i="91"/>
  <c r="AD52" i="91"/>
  <c r="V52" i="91"/>
  <c r="M52" i="91"/>
  <c r="AL52" i="91"/>
  <c r="AC52" i="91"/>
  <c r="U52" i="91"/>
  <c r="AG52" i="91" s="1"/>
  <c r="L52" i="91"/>
  <c r="G50" i="92"/>
  <c r="Q45" i="24"/>
  <c r="AR36" i="32"/>
  <c r="AK36" i="32"/>
  <c r="S36" i="32"/>
  <c r="AF36" i="32"/>
  <c r="O36" i="32"/>
  <c r="AS36" i="32"/>
  <c r="AB36" i="32"/>
  <c r="K36" i="32"/>
  <c r="AO36" i="32"/>
  <c r="X36" i="32"/>
  <c r="AR36" i="92"/>
  <c r="AK36" i="92"/>
  <c r="S36" i="92"/>
  <c r="AF36" i="92"/>
  <c r="O36" i="92"/>
  <c r="AS36" i="92"/>
  <c r="AB36" i="92"/>
  <c r="K36" i="92"/>
  <c r="AO36" i="92"/>
  <c r="X36" i="92"/>
  <c r="AR35" i="32"/>
  <c r="AO35" i="32"/>
  <c r="X35" i="32"/>
  <c r="AK35" i="32"/>
  <c r="S35" i="32"/>
  <c r="AF35" i="32"/>
  <c r="O35" i="32"/>
  <c r="AS35" i="32"/>
  <c r="AB35" i="32"/>
  <c r="K35" i="32"/>
  <c r="AR35" i="92"/>
  <c r="AO35" i="92"/>
  <c r="X35" i="92"/>
  <c r="AK35" i="92"/>
  <c r="S35" i="92"/>
  <c r="AF35" i="92"/>
  <c r="O35" i="92"/>
  <c r="AS35" i="92"/>
  <c r="AB35" i="92"/>
  <c r="K35" i="92"/>
  <c r="AS184" i="32"/>
  <c r="AL184" i="32"/>
  <c r="U184" i="32"/>
  <c r="AH184" i="32"/>
  <c r="P184" i="32"/>
  <c r="AC184" i="32"/>
  <c r="L184" i="32"/>
  <c r="AP184" i="32"/>
  <c r="Y184" i="32"/>
  <c r="H184" i="32"/>
  <c r="AR184" i="92"/>
  <c r="AP184" i="92"/>
  <c r="AH184" i="92"/>
  <c r="Y184" i="92"/>
  <c r="P184" i="92"/>
  <c r="H184" i="92"/>
  <c r="AO184" i="92"/>
  <c r="AF184" i="92"/>
  <c r="X184" i="92"/>
  <c r="O184" i="92"/>
  <c r="AL184" i="92"/>
  <c r="AC184" i="92"/>
  <c r="U184" i="92"/>
  <c r="L184" i="92"/>
  <c r="AS184" i="92"/>
  <c r="AK184" i="92"/>
  <c r="AB184" i="92"/>
  <c r="S184" i="92"/>
  <c r="K184" i="92"/>
  <c r="AQ176" i="88"/>
  <c r="F175" i="88"/>
  <c r="AR176" i="93"/>
  <c r="AF176" i="93"/>
  <c r="O176" i="93"/>
  <c r="AS176" i="93"/>
  <c r="AB176" i="93"/>
  <c r="K176" i="93"/>
  <c r="AO176" i="93"/>
  <c r="X176" i="93"/>
  <c r="AK176" i="93"/>
  <c r="S176" i="93"/>
  <c r="AR163" i="94"/>
  <c r="AP163" i="94"/>
  <c r="AH163" i="94"/>
  <c r="Y163" i="94"/>
  <c r="P163" i="94"/>
  <c r="P162" i="94" s="1"/>
  <c r="H163" i="94"/>
  <c r="AO163" i="94"/>
  <c r="AF163" i="94"/>
  <c r="X163" i="94"/>
  <c r="X162" i="94" s="1"/>
  <c r="O163" i="94"/>
  <c r="AL163" i="94"/>
  <c r="AC163" i="94"/>
  <c r="U163" i="94"/>
  <c r="U162" i="94" s="1"/>
  <c r="L163" i="94"/>
  <c r="AS163" i="94"/>
  <c r="AK163" i="94"/>
  <c r="AB163" i="94"/>
  <c r="AB162" i="94" s="1"/>
  <c r="S163" i="94"/>
  <c r="K163" i="94"/>
  <c r="AQ160" i="87"/>
  <c r="AP160" i="87"/>
  <c r="Y160" i="87"/>
  <c r="H160" i="87"/>
  <c r="AL160" i="87"/>
  <c r="U160" i="87"/>
  <c r="AH160" i="87"/>
  <c r="P160" i="87"/>
  <c r="AC160" i="87"/>
  <c r="L160" i="87"/>
  <c r="AS160" i="94"/>
  <c r="S160" i="94"/>
  <c r="J160" i="94"/>
  <c r="AF160" i="94"/>
  <c r="AF156" i="94" s="1"/>
  <c r="R160" i="94"/>
  <c r="AB160" i="94"/>
  <c r="O160" i="94"/>
  <c r="X160" i="94"/>
  <c r="X156" i="94" s="1"/>
  <c r="K160" i="94"/>
  <c r="AR157" i="32"/>
  <c r="AF157" i="32"/>
  <c r="O157" i="32"/>
  <c r="AS157" i="32"/>
  <c r="AB157" i="32"/>
  <c r="K157" i="32"/>
  <c r="AO157" i="32"/>
  <c r="X157" i="32"/>
  <c r="AK157" i="32"/>
  <c r="S157" i="32"/>
  <c r="F156" i="32"/>
  <c r="AR157" i="91"/>
  <c r="AO157" i="91"/>
  <c r="X157" i="91"/>
  <c r="AK157" i="91"/>
  <c r="S157" i="91"/>
  <c r="F156" i="91"/>
  <c r="AF157" i="91"/>
  <c r="O157" i="91"/>
  <c r="AS157" i="91"/>
  <c r="AB157" i="91"/>
  <c r="K157" i="91"/>
  <c r="AS155" i="91"/>
  <c r="AP155" i="91"/>
  <c r="AH155" i="91"/>
  <c r="Y155" i="91"/>
  <c r="P155" i="91"/>
  <c r="H155" i="91"/>
  <c r="AM155" i="91"/>
  <c r="AD155" i="91"/>
  <c r="V155" i="91"/>
  <c r="M155" i="91"/>
  <c r="AL155" i="91"/>
  <c r="AC155" i="91"/>
  <c r="U155" i="91"/>
  <c r="L155" i="91"/>
  <c r="AQ155" i="91"/>
  <c r="AI155" i="91"/>
  <c r="Z155" i="91"/>
  <c r="Q155" i="91"/>
  <c r="I155" i="91"/>
  <c r="AR152" i="94"/>
  <c r="AE152" i="94"/>
  <c r="AG152" i="94" s="1"/>
  <c r="N152" i="94"/>
  <c r="AQ152" i="94"/>
  <c r="Z152" i="94"/>
  <c r="I152" i="94"/>
  <c r="T152" i="94" s="1"/>
  <c r="AN152" i="94"/>
  <c r="W152" i="94"/>
  <c r="AI152" i="94"/>
  <c r="AT152" i="94" s="1"/>
  <c r="Q152" i="94"/>
  <c r="AR147" i="93"/>
  <c r="AQ147" i="93"/>
  <c r="Z147" i="93"/>
  <c r="I147" i="93"/>
  <c r="AM147" i="93"/>
  <c r="V147" i="93"/>
  <c r="AI147" i="93"/>
  <c r="AT147" i="93" s="1"/>
  <c r="Q147" i="93"/>
  <c r="AD147" i="93"/>
  <c r="M147" i="93"/>
  <c r="G144" i="88"/>
  <c r="AS143" i="91"/>
  <c r="AP143" i="91"/>
  <c r="AH143" i="91"/>
  <c r="Y143" i="91"/>
  <c r="P143" i="91"/>
  <c r="H143" i="91"/>
  <c r="AM143" i="91"/>
  <c r="AD143" i="91"/>
  <c r="V143" i="91"/>
  <c r="M143" i="91"/>
  <c r="AL143" i="91"/>
  <c r="AC143" i="91"/>
  <c r="U143" i="91"/>
  <c r="L143" i="91"/>
  <c r="AQ143" i="91"/>
  <c r="AI143" i="91"/>
  <c r="Z143" i="91"/>
  <c r="Q143" i="91"/>
  <c r="I143" i="91"/>
  <c r="AM141" i="91"/>
  <c r="AB141" i="91"/>
  <c r="S141" i="91"/>
  <c r="K141" i="91"/>
  <c r="AH141" i="91"/>
  <c r="Y141" i="91"/>
  <c r="P141" i="91"/>
  <c r="H141" i="91"/>
  <c r="AF141" i="91"/>
  <c r="X141" i="91"/>
  <c r="O141" i="91"/>
  <c r="AP141" i="91"/>
  <c r="AC141" i="91"/>
  <c r="U141" i="91"/>
  <c r="L141" i="91"/>
  <c r="X176" i="84"/>
  <c r="L336" i="84"/>
  <c r="L499" i="84" s="1"/>
  <c r="N139" i="24"/>
  <c r="K132" i="24"/>
  <c r="AA118" i="84"/>
  <c r="AB118" i="84" s="1"/>
  <c r="AR123" i="87"/>
  <c r="AP123" i="87"/>
  <c r="AH123" i="87"/>
  <c r="Y123" i="87"/>
  <c r="P123" i="87"/>
  <c r="H123" i="87"/>
  <c r="AO123" i="87"/>
  <c r="AF123" i="87"/>
  <c r="X123" i="87"/>
  <c r="O123" i="87"/>
  <c r="AL123" i="87"/>
  <c r="AC123" i="87"/>
  <c r="U123" i="87"/>
  <c r="L123" i="87"/>
  <c r="AS123" i="87"/>
  <c r="AK123" i="87"/>
  <c r="AB123" i="87"/>
  <c r="S123" i="87"/>
  <c r="K123" i="87"/>
  <c r="AR123" i="94"/>
  <c r="AS123" i="94"/>
  <c r="AB123" i="94"/>
  <c r="K123" i="94"/>
  <c r="AO123" i="94"/>
  <c r="X123" i="94"/>
  <c r="AG123" i="94" s="1"/>
  <c r="AK123" i="94"/>
  <c r="S123" i="94"/>
  <c r="AF123" i="94"/>
  <c r="O123" i="94"/>
  <c r="G119" i="88"/>
  <c r="AS104" i="87"/>
  <c r="AP104" i="87"/>
  <c r="AH104" i="87"/>
  <c r="Y104" i="87"/>
  <c r="P104" i="87"/>
  <c r="H104" i="87"/>
  <c r="AM104" i="87"/>
  <c r="AD104" i="87"/>
  <c r="V104" i="87"/>
  <c r="M104" i="87"/>
  <c r="AL104" i="87"/>
  <c r="AC104" i="87"/>
  <c r="U104" i="87"/>
  <c r="L104" i="87"/>
  <c r="AQ104" i="87"/>
  <c r="AI104" i="87"/>
  <c r="Z104" i="87"/>
  <c r="Q104" i="87"/>
  <c r="I104" i="87"/>
  <c r="AP104" i="93"/>
  <c r="AF104" i="93"/>
  <c r="AG104" i="93" s="1"/>
  <c r="O104" i="93"/>
  <c r="AS104" i="93"/>
  <c r="AB104" i="93"/>
  <c r="K104" i="93"/>
  <c r="T104" i="93" s="1"/>
  <c r="AO104" i="93"/>
  <c r="X104" i="93"/>
  <c r="AK104" i="93"/>
  <c r="AT104" i="93" s="1"/>
  <c r="S104" i="93"/>
  <c r="AS101" i="88"/>
  <c r="AM101" i="88"/>
  <c r="AD101" i="88"/>
  <c r="V101" i="88"/>
  <c r="M101" i="88"/>
  <c r="AL101" i="88"/>
  <c r="AC101" i="88"/>
  <c r="U101" i="88"/>
  <c r="L101" i="88"/>
  <c r="AQ101" i="88"/>
  <c r="AI101" i="88"/>
  <c r="Z101" i="88"/>
  <c r="Q101" i="88"/>
  <c r="I101" i="88"/>
  <c r="AP101" i="88"/>
  <c r="AH101" i="88"/>
  <c r="Y101" i="88"/>
  <c r="P101" i="88"/>
  <c r="H101" i="88"/>
  <c r="AK101" i="93"/>
  <c r="AK99" i="93" s="1"/>
  <c r="AH101" i="93"/>
  <c r="V101" i="93"/>
  <c r="M101" i="93"/>
  <c r="AF101" i="93"/>
  <c r="AF99" i="93" s="1"/>
  <c r="AF74" i="93" s="1"/>
  <c r="U101" i="93"/>
  <c r="L101" i="93"/>
  <c r="AS101" i="93"/>
  <c r="AB101" i="93"/>
  <c r="Q101" i="93"/>
  <c r="I101" i="93"/>
  <c r="AO101" i="93"/>
  <c r="Z101" i="93"/>
  <c r="Z99" i="93" s="1"/>
  <c r="P101" i="93"/>
  <c r="H101" i="93"/>
  <c r="K94" i="24"/>
  <c r="N85" i="87"/>
  <c r="T85" i="87" s="1"/>
  <c r="AN85" i="87"/>
  <c r="AE85" i="87"/>
  <c r="W85" i="87"/>
  <c r="AG85" i="87" s="1"/>
  <c r="AG81" i="87" s="1"/>
  <c r="AR85" i="94"/>
  <c r="AO85" i="94"/>
  <c r="AF85" i="94"/>
  <c r="X85" i="94"/>
  <c r="O85" i="94"/>
  <c r="AM85" i="94"/>
  <c r="AD85" i="94"/>
  <c r="V85" i="94"/>
  <c r="M85" i="94"/>
  <c r="AS85" i="94"/>
  <c r="AK85" i="94"/>
  <c r="AB85" i="94"/>
  <c r="S85" i="94"/>
  <c r="K85" i="94"/>
  <c r="AQ85" i="94"/>
  <c r="AI85" i="94"/>
  <c r="Z85" i="94"/>
  <c r="Q85" i="94"/>
  <c r="I85" i="94"/>
  <c r="F82" i="24"/>
  <c r="AS82" i="91"/>
  <c r="AL82" i="91"/>
  <c r="AC82" i="91"/>
  <c r="U82" i="91"/>
  <c r="L82" i="91"/>
  <c r="AQ82" i="91"/>
  <c r="AI82" i="91"/>
  <c r="Z82" i="91"/>
  <c r="Q82" i="91"/>
  <c r="I82" i="91"/>
  <c r="AP82" i="91"/>
  <c r="AH82" i="91"/>
  <c r="Y82" i="91"/>
  <c r="P82" i="91"/>
  <c r="H82" i="91"/>
  <c r="AM82" i="91"/>
  <c r="AD82" i="91"/>
  <c r="V82" i="91"/>
  <c r="M82" i="91"/>
  <c r="F81" i="91"/>
  <c r="F74" i="91" s="1"/>
  <c r="AR77" i="88"/>
  <c r="AF77" i="88"/>
  <c r="O77" i="88"/>
  <c r="AS77" i="88"/>
  <c r="AB77" i="88"/>
  <c r="K77" i="88"/>
  <c r="AO77" i="88"/>
  <c r="X77" i="88"/>
  <c r="AK77" i="88"/>
  <c r="AT77" i="88" s="1"/>
  <c r="S77" i="88"/>
  <c r="AQ77" i="93"/>
  <c r="AC77" i="93"/>
  <c r="L77" i="93"/>
  <c r="AP77" i="93"/>
  <c r="Y77" i="93"/>
  <c r="H77" i="93"/>
  <c r="AL77" i="93"/>
  <c r="U77" i="93"/>
  <c r="AH77" i="93"/>
  <c r="P77" i="93"/>
  <c r="AS71" i="88"/>
  <c r="AC71" i="88"/>
  <c r="L71" i="88"/>
  <c r="AP71" i="88"/>
  <c r="Y71" i="88"/>
  <c r="H71" i="88"/>
  <c r="AL71" i="88"/>
  <c r="U71" i="88"/>
  <c r="AH71" i="88"/>
  <c r="P71" i="88"/>
  <c r="AR71" i="93"/>
  <c r="AM71" i="93"/>
  <c r="V71" i="93"/>
  <c r="H71" i="93"/>
  <c r="AI71" i="93"/>
  <c r="Q71" i="93"/>
  <c r="AD71" i="93"/>
  <c r="M71" i="93"/>
  <c r="AQ71" i="93"/>
  <c r="Z71" i="93"/>
  <c r="I71" i="93"/>
  <c r="Z70" i="24"/>
  <c r="AA70" i="24" s="1"/>
  <c r="W69" i="24"/>
  <c r="G68" i="87"/>
  <c r="AS69" i="87"/>
  <c r="AU69" i="87" s="1"/>
  <c r="F68" i="87"/>
  <c r="AR69" i="93"/>
  <c r="AQ69" i="93"/>
  <c r="Z69" i="93"/>
  <c r="Q69" i="93"/>
  <c r="I69" i="93"/>
  <c r="AM69" i="93"/>
  <c r="Y69" i="93"/>
  <c r="Y68" i="93" s="1"/>
  <c r="P69" i="93"/>
  <c r="P68" i="93" s="1"/>
  <c r="H69" i="93"/>
  <c r="AI69" i="93"/>
  <c r="V69" i="93"/>
  <c r="M69" i="93"/>
  <c r="AD69" i="93"/>
  <c r="U69" i="93"/>
  <c r="U68" i="93" s="1"/>
  <c r="L69" i="93"/>
  <c r="F68" i="93"/>
  <c r="AR66" i="87"/>
  <c r="AQ66" i="87"/>
  <c r="AI66" i="87"/>
  <c r="Z66" i="87"/>
  <c r="Q66" i="87"/>
  <c r="I66" i="87"/>
  <c r="AO66" i="87"/>
  <c r="AF66" i="87"/>
  <c r="X66" i="87"/>
  <c r="O66" i="87"/>
  <c r="AM66" i="87"/>
  <c r="AD66" i="87"/>
  <c r="V66" i="87"/>
  <c r="M66" i="87"/>
  <c r="AS66" i="87"/>
  <c r="AK66" i="87"/>
  <c r="AB66" i="87"/>
  <c r="S66" i="87"/>
  <c r="K66" i="87"/>
  <c r="AR66" i="94"/>
  <c r="AP66" i="94"/>
  <c r="AH66" i="94"/>
  <c r="Y66" i="94"/>
  <c r="P66" i="94"/>
  <c r="H66" i="94"/>
  <c r="AO66" i="94"/>
  <c r="AF66" i="94"/>
  <c r="X66" i="94"/>
  <c r="O66" i="94"/>
  <c r="AL66" i="94"/>
  <c r="AC66" i="94"/>
  <c r="U66" i="94"/>
  <c r="L66" i="94"/>
  <c r="AS66" i="94"/>
  <c r="AK66" i="94"/>
  <c r="AB66" i="94"/>
  <c r="S66" i="94"/>
  <c r="K66" i="94"/>
  <c r="AS61" i="32"/>
  <c r="AL61" i="32"/>
  <c r="U61" i="32"/>
  <c r="AH61" i="32"/>
  <c r="P61" i="32"/>
  <c r="AC61" i="32"/>
  <c r="L61" i="32"/>
  <c r="AP61" i="32"/>
  <c r="Y61" i="32"/>
  <c r="H61" i="32"/>
  <c r="Z60" i="24"/>
  <c r="AA60" i="24" s="1"/>
  <c r="AP55" i="87"/>
  <c r="AQ55" i="87"/>
  <c r="AI55" i="87"/>
  <c r="Z55" i="87"/>
  <c r="Q55" i="87"/>
  <c r="I55" i="87"/>
  <c r="AO55" i="87"/>
  <c r="AF55" i="87"/>
  <c r="X55" i="87"/>
  <c r="O55" i="87"/>
  <c r="H55" i="87"/>
  <c r="AM55" i="87"/>
  <c r="AD55" i="87"/>
  <c r="V55" i="87"/>
  <c r="M55" i="87"/>
  <c r="AS55" i="87"/>
  <c r="AK55" i="87"/>
  <c r="AB55" i="87"/>
  <c r="S55" i="87"/>
  <c r="K55" i="87"/>
  <c r="AP41" i="93"/>
  <c r="AK41" i="93"/>
  <c r="S41" i="93"/>
  <c r="T41" i="93" s="1"/>
  <c r="AF41" i="93"/>
  <c r="O41" i="93"/>
  <c r="AS41" i="93"/>
  <c r="AB41" i="93"/>
  <c r="AG41" i="93" s="1"/>
  <c r="K41" i="93"/>
  <c r="AO41" i="93"/>
  <c r="X41" i="93"/>
  <c r="G37" i="91"/>
  <c r="AA80" i="20"/>
  <c r="AB80" i="20" s="1"/>
  <c r="N20" i="24"/>
  <c r="G13" i="93"/>
  <c r="AP196" i="32"/>
  <c r="AT196" i="32" s="1"/>
  <c r="L196" i="32"/>
  <c r="Y196" i="32"/>
  <c r="H196" i="32"/>
  <c r="T196" i="32" s="1"/>
  <c r="U196" i="32"/>
  <c r="AG196" i="32" s="1"/>
  <c r="P196" i="32"/>
  <c r="AS195" i="32"/>
  <c r="AH195" i="32"/>
  <c r="P195" i="32"/>
  <c r="AC195" i="32"/>
  <c r="L195" i="32"/>
  <c r="AP195" i="32"/>
  <c r="Y195" i="32"/>
  <c r="H195" i="32"/>
  <c r="AL195" i="32"/>
  <c r="U195" i="32"/>
  <c r="AR188" i="88"/>
  <c r="AK188" i="88"/>
  <c r="S188" i="88"/>
  <c r="F187" i="88"/>
  <c r="AF188" i="88"/>
  <c r="O188" i="88"/>
  <c r="AS188" i="88"/>
  <c r="AB188" i="88"/>
  <c r="K188" i="88"/>
  <c r="AO188" i="88"/>
  <c r="X188" i="88"/>
  <c r="AR188" i="93"/>
  <c r="N188" i="93"/>
  <c r="T188" i="93" s="1"/>
  <c r="AN188" i="93"/>
  <c r="AE188" i="93"/>
  <c r="W188" i="93"/>
  <c r="AG188" i="93" s="1"/>
  <c r="AP183" i="91"/>
  <c r="Q183" i="91"/>
  <c r="I183" i="91"/>
  <c r="P183" i="91"/>
  <c r="P181" i="91" s="1"/>
  <c r="H183" i="91"/>
  <c r="M183" i="91"/>
  <c r="U183" i="91"/>
  <c r="AG183" i="91" s="1"/>
  <c r="L183" i="91"/>
  <c r="L181" i="91" s="1"/>
  <c r="AR180" i="91"/>
  <c r="AO180" i="91"/>
  <c r="AF180" i="91"/>
  <c r="X180" i="91"/>
  <c r="O180" i="91"/>
  <c r="AL180" i="91"/>
  <c r="AC180" i="91"/>
  <c r="U180" i="91"/>
  <c r="L180" i="91"/>
  <c r="AK180" i="91"/>
  <c r="AB180" i="91"/>
  <c r="S180" i="91"/>
  <c r="K180" i="91"/>
  <c r="AS180" i="91"/>
  <c r="AH180" i="91"/>
  <c r="AT180" i="91" s="1"/>
  <c r="Y180" i="91"/>
  <c r="P180" i="91"/>
  <c r="H180" i="91"/>
  <c r="G498" i="84"/>
  <c r="AP170" i="87"/>
  <c r="AP169" i="87" s="1"/>
  <c r="AS170" i="87"/>
  <c r="AB170" i="87"/>
  <c r="AB169" i="87" s="1"/>
  <c r="K170" i="87"/>
  <c r="K169" i="87" s="1"/>
  <c r="AO170" i="87"/>
  <c r="X170" i="87"/>
  <c r="F169" i="87"/>
  <c r="AK170" i="87"/>
  <c r="S170" i="87"/>
  <c r="AF170" i="87"/>
  <c r="O170" i="87"/>
  <c r="AS170" i="94"/>
  <c r="AL170" i="94"/>
  <c r="AT170" i="94" s="1"/>
  <c r="AC170" i="94"/>
  <c r="U170" i="94"/>
  <c r="L170" i="94"/>
  <c r="L169" i="94" s="1"/>
  <c r="AQ170" i="94"/>
  <c r="AQ169" i="94" s="1"/>
  <c r="AI170" i="94"/>
  <c r="AI169" i="94" s="1"/>
  <c r="Z170" i="94"/>
  <c r="Q170" i="94"/>
  <c r="I170" i="94"/>
  <c r="I169" i="94" s="1"/>
  <c r="AP170" i="94"/>
  <c r="AP169" i="94" s="1"/>
  <c r="AH170" i="94"/>
  <c r="Y170" i="94"/>
  <c r="Y169" i="94" s="1"/>
  <c r="P170" i="94"/>
  <c r="P169" i="94" s="1"/>
  <c r="H170" i="94"/>
  <c r="AM170" i="94"/>
  <c r="AD170" i="94"/>
  <c r="AD169" i="94" s="1"/>
  <c r="V170" i="94"/>
  <c r="V169" i="94" s="1"/>
  <c r="M170" i="94"/>
  <c r="M169" i="94" s="1"/>
  <c r="AS167" i="93"/>
  <c r="AQ167" i="93"/>
  <c r="AI167" i="93"/>
  <c r="Z167" i="93"/>
  <c r="Q167" i="93"/>
  <c r="I167" i="93"/>
  <c r="AP167" i="93"/>
  <c r="AH167" i="93"/>
  <c r="Y167" i="93"/>
  <c r="P167" i="93"/>
  <c r="H167" i="93"/>
  <c r="AM167" i="93"/>
  <c r="AD167" i="93"/>
  <c r="V167" i="93"/>
  <c r="M167" i="93"/>
  <c r="AL167" i="93"/>
  <c r="AC167" i="93"/>
  <c r="U167" i="93"/>
  <c r="L167" i="93"/>
  <c r="AS165" i="93"/>
  <c r="AQ165" i="93"/>
  <c r="AI165" i="93"/>
  <c r="Z165" i="93"/>
  <c r="Q165" i="93"/>
  <c r="I165" i="93"/>
  <c r="AP165" i="93"/>
  <c r="AH165" i="93"/>
  <c r="Y165" i="93"/>
  <c r="P165" i="93"/>
  <c r="H165" i="93"/>
  <c r="AM165" i="93"/>
  <c r="AD165" i="93"/>
  <c r="V165" i="93"/>
  <c r="M165" i="93"/>
  <c r="AL165" i="93"/>
  <c r="AC165" i="93"/>
  <c r="U165" i="93"/>
  <c r="AG165" i="93" s="1"/>
  <c r="L165" i="93"/>
  <c r="W163" i="24"/>
  <c r="G162" i="87"/>
  <c r="AR161" i="93"/>
  <c r="AB161" i="93"/>
  <c r="AG161" i="93" s="1"/>
  <c r="S161" i="93"/>
  <c r="AS161" i="93"/>
  <c r="K161" i="93"/>
  <c r="T161" i="93" s="1"/>
  <c r="AK161" i="93"/>
  <c r="G150" i="92"/>
  <c r="G137" i="92" s="1"/>
  <c r="Z144" i="24"/>
  <c r="AA144" i="24" s="1"/>
  <c r="AS142" i="91"/>
  <c r="AL142" i="91"/>
  <c r="AC142" i="91"/>
  <c r="U142" i="91"/>
  <c r="L142" i="91"/>
  <c r="AQ142" i="91"/>
  <c r="AI142" i="91"/>
  <c r="Z142" i="91"/>
  <c r="Q142" i="91"/>
  <c r="I142" i="91"/>
  <c r="AP142" i="91"/>
  <c r="AH142" i="91"/>
  <c r="Y142" i="91"/>
  <c r="P142" i="91"/>
  <c r="H142" i="91"/>
  <c r="AM142" i="91"/>
  <c r="AD142" i="91"/>
  <c r="V142" i="91"/>
  <c r="M142" i="91"/>
  <c r="AR133" i="91"/>
  <c r="AQ133" i="91"/>
  <c r="AI133" i="91"/>
  <c r="Z133" i="91"/>
  <c r="Q133" i="91"/>
  <c r="I133" i="91"/>
  <c r="AP133" i="91"/>
  <c r="AH133" i="91"/>
  <c r="Y133" i="91"/>
  <c r="P133" i="91"/>
  <c r="H133" i="91"/>
  <c r="AM133" i="91"/>
  <c r="AD133" i="91"/>
  <c r="V133" i="91"/>
  <c r="M133" i="91"/>
  <c r="AL133" i="91"/>
  <c r="AC133" i="91"/>
  <c r="U133" i="91"/>
  <c r="AG133" i="91" s="1"/>
  <c r="L133" i="91"/>
  <c r="G125" i="87"/>
  <c r="AR124" i="32"/>
  <c r="AL124" i="32"/>
  <c r="AC124" i="32"/>
  <c r="U124" i="32"/>
  <c r="L124" i="32"/>
  <c r="AS124" i="32"/>
  <c r="AK124" i="32"/>
  <c r="AB124" i="32"/>
  <c r="S124" i="32"/>
  <c r="K124" i="32"/>
  <c r="AP124" i="32"/>
  <c r="AH124" i="32"/>
  <c r="Y124" i="32"/>
  <c r="P124" i="32"/>
  <c r="H124" i="32"/>
  <c r="AO124" i="32"/>
  <c r="AF124" i="32"/>
  <c r="X124" i="32"/>
  <c r="O124" i="32"/>
  <c r="AR124" i="92"/>
  <c r="AL124" i="92"/>
  <c r="AC124" i="92"/>
  <c r="U124" i="92"/>
  <c r="L124" i="92"/>
  <c r="AS124" i="92"/>
  <c r="AK124" i="92"/>
  <c r="AB124" i="92"/>
  <c r="S124" i="92"/>
  <c r="K124" i="92"/>
  <c r="AP124" i="92"/>
  <c r="AH124" i="92"/>
  <c r="Y124" i="92"/>
  <c r="P124" i="92"/>
  <c r="H124" i="92"/>
  <c r="AO124" i="92"/>
  <c r="AF124" i="92"/>
  <c r="X124" i="92"/>
  <c r="O124" i="92"/>
  <c r="N120" i="24"/>
  <c r="G113" i="88"/>
  <c r="AP86" i="88"/>
  <c r="AP81" i="88" s="1"/>
  <c r="AM86" i="88"/>
  <c r="V86" i="88"/>
  <c r="AI86" i="88"/>
  <c r="AT86" i="88" s="1"/>
  <c r="Q86" i="88"/>
  <c r="AD86" i="88"/>
  <c r="M86" i="88"/>
  <c r="AQ86" i="88"/>
  <c r="AU86" i="88" s="1"/>
  <c r="AV86" i="88" s="1"/>
  <c r="Z86" i="88"/>
  <c r="I86" i="88"/>
  <c r="AR86" i="94"/>
  <c r="AS86" i="94"/>
  <c r="AK86" i="94"/>
  <c r="AB86" i="94"/>
  <c r="S86" i="94"/>
  <c r="K86" i="94"/>
  <c r="AQ86" i="94"/>
  <c r="AI86" i="94"/>
  <c r="Z86" i="94"/>
  <c r="Q86" i="94"/>
  <c r="I86" i="94"/>
  <c r="AO86" i="94"/>
  <c r="AF86" i="94"/>
  <c r="X86" i="94"/>
  <c r="O86" i="94"/>
  <c r="AM86" i="94"/>
  <c r="AD86" i="94"/>
  <c r="V86" i="94"/>
  <c r="AG86" i="94" s="1"/>
  <c r="M86" i="94"/>
  <c r="AR79" i="88"/>
  <c r="AO79" i="88"/>
  <c r="X79" i="88"/>
  <c r="AG79" i="88" s="1"/>
  <c r="AK79" i="88"/>
  <c r="S79" i="88"/>
  <c r="AF79" i="88"/>
  <c r="O79" i="88"/>
  <c r="AS79" i="88"/>
  <c r="AB79" i="88"/>
  <c r="K79" i="88"/>
  <c r="AQ79" i="93"/>
  <c r="AC79" i="93"/>
  <c r="L79" i="93"/>
  <c r="AP79" i="93"/>
  <c r="Y79" i="93"/>
  <c r="H79" i="93"/>
  <c r="AL79" i="93"/>
  <c r="U79" i="93"/>
  <c r="AH79" i="93"/>
  <c r="AT79" i="93" s="1"/>
  <c r="P79" i="93"/>
  <c r="AS78" i="87"/>
  <c r="AQ78" i="87"/>
  <c r="AI78" i="87"/>
  <c r="Z78" i="87"/>
  <c r="Q78" i="87"/>
  <c r="I78" i="87"/>
  <c r="AP78" i="87"/>
  <c r="AH78" i="87"/>
  <c r="Y78" i="87"/>
  <c r="P78" i="87"/>
  <c r="H78" i="87"/>
  <c r="AM78" i="87"/>
  <c r="AD78" i="87"/>
  <c r="V78" i="87"/>
  <c r="M78" i="87"/>
  <c r="AL78" i="87"/>
  <c r="AC78" i="87"/>
  <c r="U78" i="87"/>
  <c r="AG78" i="87" s="1"/>
  <c r="L78" i="87"/>
  <c r="AQ78" i="93"/>
  <c r="AH78" i="93"/>
  <c r="AC78" i="93"/>
  <c r="L78" i="93"/>
  <c r="AP78" i="93"/>
  <c r="Y78" i="93"/>
  <c r="H78" i="93"/>
  <c r="AL78" i="93"/>
  <c r="U78" i="93"/>
  <c r="AG78" i="93" s="1"/>
  <c r="P78" i="93"/>
  <c r="G75" i="88"/>
  <c r="AR73" i="93"/>
  <c r="AD73" i="93"/>
  <c r="M73" i="93"/>
  <c r="AQ73" i="93"/>
  <c r="AT73" i="93" s="1"/>
  <c r="Z73" i="93"/>
  <c r="I73" i="93"/>
  <c r="AM73" i="93"/>
  <c r="V73" i="93"/>
  <c r="AI73" i="93"/>
  <c r="Q73" i="93"/>
  <c r="AR72" i="87"/>
  <c r="I72" i="87"/>
  <c r="T72" i="87" s="1"/>
  <c r="AR72" i="93"/>
  <c r="AI72" i="93"/>
  <c r="Q72" i="93"/>
  <c r="AD72" i="93"/>
  <c r="AU72" i="93" s="1"/>
  <c r="AV72" i="93" s="1"/>
  <c r="M72" i="93"/>
  <c r="AQ72" i="93"/>
  <c r="Z72" i="93"/>
  <c r="I72" i="93"/>
  <c r="AM72" i="93"/>
  <c r="V72" i="93"/>
  <c r="AR67" i="91"/>
  <c r="AS67" i="91"/>
  <c r="AB67" i="91"/>
  <c r="K67" i="91"/>
  <c r="AO67" i="91"/>
  <c r="X67" i="91"/>
  <c r="AK67" i="91"/>
  <c r="S67" i="91"/>
  <c r="AF67" i="91"/>
  <c r="O67" i="91"/>
  <c r="AR63" i="91"/>
  <c r="AK63" i="91"/>
  <c r="S63" i="91"/>
  <c r="AF63" i="91"/>
  <c r="O63" i="91"/>
  <c r="AS63" i="91"/>
  <c r="AB63" i="91"/>
  <c r="K63" i="91"/>
  <c r="T63" i="91" s="1"/>
  <c r="AO63" i="91"/>
  <c r="X63" i="91"/>
  <c r="G56" i="88"/>
  <c r="G50" i="91"/>
  <c r="AR49" i="91"/>
  <c r="AP49" i="91"/>
  <c r="AH49" i="91"/>
  <c r="Y49" i="91"/>
  <c r="AG49" i="91" s="1"/>
  <c r="P49" i="91"/>
  <c r="H49" i="91"/>
  <c r="AO49" i="91"/>
  <c r="AF49" i="91"/>
  <c r="X49" i="91"/>
  <c r="O49" i="91"/>
  <c r="AL49" i="91"/>
  <c r="AC49" i="91"/>
  <c r="U49" i="91"/>
  <c r="L49" i="91"/>
  <c r="AS49" i="91"/>
  <c r="AK49" i="91"/>
  <c r="AT49" i="91" s="1"/>
  <c r="AB49" i="91"/>
  <c r="S49" i="91"/>
  <c r="K49" i="91"/>
  <c r="G44" i="91"/>
  <c r="L336" i="20"/>
  <c r="AR28" i="88"/>
  <c r="AP28" i="88"/>
  <c r="AH28" i="88"/>
  <c r="Y28" i="88"/>
  <c r="P28" i="88"/>
  <c r="H28" i="88"/>
  <c r="AO28" i="88"/>
  <c r="AF28" i="88"/>
  <c r="X28" i="88"/>
  <c r="O28" i="88"/>
  <c r="AL28" i="88"/>
  <c r="AC28" i="88"/>
  <c r="U28" i="88"/>
  <c r="L28" i="88"/>
  <c r="AS28" i="88"/>
  <c r="AK28" i="88"/>
  <c r="AB28" i="88"/>
  <c r="S28" i="88"/>
  <c r="K28" i="88"/>
  <c r="AR28" i="93"/>
  <c r="AM28" i="93"/>
  <c r="AD28" i="93"/>
  <c r="V28" i="93"/>
  <c r="M28" i="93"/>
  <c r="AL28" i="93"/>
  <c r="AC28" i="93"/>
  <c r="U28" i="93"/>
  <c r="L28" i="93"/>
  <c r="AQ28" i="93"/>
  <c r="AI28" i="93"/>
  <c r="Z28" i="93"/>
  <c r="Q28" i="93"/>
  <c r="I28" i="93"/>
  <c r="AP28" i="93"/>
  <c r="AH28" i="93"/>
  <c r="Y28" i="93"/>
  <c r="P28" i="93"/>
  <c r="H28" i="93"/>
  <c r="AR22" i="91"/>
  <c r="AO22" i="91"/>
  <c r="X22" i="91"/>
  <c r="AK22" i="91"/>
  <c r="S22" i="91"/>
  <c r="AF22" i="91"/>
  <c r="O22" i="91"/>
  <c r="AS22" i="91"/>
  <c r="AB22" i="91"/>
  <c r="K22" i="91"/>
  <c r="Y499" i="84"/>
  <c r="Y74" i="17" s="1"/>
  <c r="F31" i="88"/>
  <c r="F31" i="92"/>
  <c r="F19" i="87"/>
  <c r="F20" i="24"/>
  <c r="G44" i="88"/>
  <c r="Z104" i="24"/>
  <c r="AA104" i="24" s="1"/>
  <c r="F107" i="91"/>
  <c r="F113" i="93"/>
  <c r="F113" i="91"/>
  <c r="F120" i="24"/>
  <c r="F119" i="93"/>
  <c r="G222" i="32"/>
  <c r="G199" i="32" s="1"/>
  <c r="Q217" i="24"/>
  <c r="C239" i="94"/>
  <c r="C239" i="93"/>
  <c r="C239" i="92"/>
  <c r="C239" i="91"/>
  <c r="C239" i="87"/>
  <c r="C239" i="32"/>
  <c r="C239" i="88"/>
  <c r="C208" i="24"/>
  <c r="F225" i="94"/>
  <c r="F225" i="93"/>
  <c r="F225" i="92"/>
  <c r="F225" i="91"/>
  <c r="F225" i="87"/>
  <c r="F225" i="88"/>
  <c r="F225" i="32"/>
  <c r="Q75" i="17"/>
  <c r="G189" i="93"/>
  <c r="T190" i="24"/>
  <c r="G188" i="24"/>
  <c r="G177" i="93"/>
  <c r="T178" i="24"/>
  <c r="G173" i="93"/>
  <c r="G169" i="93" s="1"/>
  <c r="T174" i="24"/>
  <c r="T498" i="84"/>
  <c r="G162" i="32"/>
  <c r="G159" i="93"/>
  <c r="T160" i="24"/>
  <c r="G139" i="24"/>
  <c r="K336" i="84"/>
  <c r="G130" i="93"/>
  <c r="T131" i="24"/>
  <c r="G126" i="93"/>
  <c r="T127" i="24"/>
  <c r="U110" i="84"/>
  <c r="G122" i="93"/>
  <c r="T123" i="24"/>
  <c r="T120" i="24" s="1"/>
  <c r="G116" i="93"/>
  <c r="G113" i="93" s="1"/>
  <c r="T117" i="24"/>
  <c r="T114" i="24" s="1"/>
  <c r="G110" i="93"/>
  <c r="T111" i="24"/>
  <c r="K174" i="84"/>
  <c r="V75" i="24"/>
  <c r="G80" i="93"/>
  <c r="T81" i="24"/>
  <c r="G76" i="93"/>
  <c r="G75" i="93" s="1"/>
  <c r="T77" i="24"/>
  <c r="T76" i="24" s="1"/>
  <c r="U338" i="20"/>
  <c r="U498" i="20" s="1"/>
  <c r="S498" i="20"/>
  <c r="S499" i="20" s="1"/>
  <c r="S73" i="17" s="1"/>
  <c r="G60" i="93"/>
  <c r="T61" i="24"/>
  <c r="T57" i="24" s="1"/>
  <c r="G42" i="93"/>
  <c r="T43" i="24"/>
  <c r="G39" i="93"/>
  <c r="G37" i="93" s="1"/>
  <c r="T40" i="24"/>
  <c r="T38" i="24" s="1"/>
  <c r="O13" i="24"/>
  <c r="O12" i="24" s="1"/>
  <c r="R174" i="20"/>
  <c r="AU254" i="93"/>
  <c r="AV254" i="93" s="1"/>
  <c r="C254" i="94"/>
  <c r="C254" i="93"/>
  <c r="C254" i="92"/>
  <c r="C254" i="91"/>
  <c r="C254" i="87"/>
  <c r="C254" i="88"/>
  <c r="C254" i="32"/>
  <c r="C214" i="24"/>
  <c r="C15" i="66" s="1"/>
  <c r="B86" i="17"/>
  <c r="F224" i="94"/>
  <c r="F224" i="93"/>
  <c r="F224" i="92"/>
  <c r="F224" i="91"/>
  <c r="F224" i="87"/>
  <c r="F224" i="88"/>
  <c r="F224" i="32"/>
  <c r="G43" i="17"/>
  <c r="T203" i="24"/>
  <c r="C223" i="94"/>
  <c r="C223" i="93"/>
  <c r="C223" i="92"/>
  <c r="C223" i="91"/>
  <c r="C223" i="87"/>
  <c r="C223" i="88"/>
  <c r="C204" i="24"/>
  <c r="C223" i="32"/>
  <c r="T75" i="17"/>
  <c r="G189" i="94"/>
  <c r="G187" i="94" s="1"/>
  <c r="W190" i="24"/>
  <c r="AA442" i="84"/>
  <c r="AB442" i="84" s="1"/>
  <c r="G173" i="94"/>
  <c r="W174" i="24"/>
  <c r="Z174" i="24" s="1"/>
  <c r="AA174" i="24" s="1"/>
  <c r="AA358" i="84"/>
  <c r="AB358" i="84" s="1"/>
  <c r="X169" i="24"/>
  <c r="S498" i="84"/>
  <c r="S499" i="84" s="1"/>
  <c r="S74" i="17" s="1"/>
  <c r="S72" i="17" s="1"/>
  <c r="S102" i="17" s="1"/>
  <c r="S101" i="17" s="1"/>
  <c r="U272" i="84"/>
  <c r="G154" i="94"/>
  <c r="W155" i="24"/>
  <c r="Z155" i="24" s="1"/>
  <c r="AA155" i="24" s="1"/>
  <c r="AA260" i="84"/>
  <c r="AB260" i="84" s="1"/>
  <c r="G149" i="94"/>
  <c r="W150" i="24"/>
  <c r="Z150" i="24" s="1"/>
  <c r="AA150" i="24" s="1"/>
  <c r="AA234" i="84"/>
  <c r="AB234" i="84" s="1"/>
  <c r="G145" i="94"/>
  <c r="W146" i="24"/>
  <c r="W145" i="24" s="1"/>
  <c r="X208" i="84"/>
  <c r="AA208" i="84" s="1"/>
  <c r="AB208" i="84" s="1"/>
  <c r="AA210" i="84"/>
  <c r="AB210" i="84" s="1"/>
  <c r="G144" i="32"/>
  <c r="R138" i="24"/>
  <c r="R106" i="24" s="1"/>
  <c r="R211" i="24" s="1"/>
  <c r="R218" i="24" s="1"/>
  <c r="J15" i="61" s="1"/>
  <c r="H32" i="95" s="1"/>
  <c r="R336" i="84"/>
  <c r="T174" i="84"/>
  <c r="G92" i="94"/>
  <c r="W93" i="24"/>
  <c r="Z93" i="24" s="1"/>
  <c r="AA93" i="24" s="1"/>
  <c r="AA428" i="20"/>
  <c r="AB428" i="20" s="1"/>
  <c r="G88" i="94"/>
  <c r="W89" i="24"/>
  <c r="AA404" i="20"/>
  <c r="AB404" i="20" s="1"/>
  <c r="X402" i="20"/>
  <c r="AA402" i="20" s="1"/>
  <c r="AB402" i="20" s="1"/>
  <c r="G87" i="32"/>
  <c r="Z498" i="20"/>
  <c r="Z499" i="20" s="1"/>
  <c r="Z73" i="17" s="1"/>
  <c r="G53" i="94"/>
  <c r="G50" i="94" s="1"/>
  <c r="G43" i="94" s="1"/>
  <c r="W54" i="24"/>
  <c r="Z54" i="24" s="1"/>
  <c r="AA54" i="24" s="1"/>
  <c r="AA222" i="20"/>
  <c r="AB222" i="20" s="1"/>
  <c r="M44" i="24"/>
  <c r="M12" i="24" s="1"/>
  <c r="M211" i="24" s="1"/>
  <c r="M218" i="24" s="1"/>
  <c r="H13" i="61" s="1"/>
  <c r="G42" i="94"/>
  <c r="W43" i="24"/>
  <c r="Z43" i="24" s="1"/>
  <c r="AA43" i="24" s="1"/>
  <c r="AA168" i="20"/>
  <c r="AB168" i="20" s="1"/>
  <c r="G40" i="94"/>
  <c r="G37" i="94" s="1"/>
  <c r="W41" i="24"/>
  <c r="Z41" i="24" s="1"/>
  <c r="AA156" i="20"/>
  <c r="U142" i="20"/>
  <c r="V13" i="24"/>
  <c r="Q174" i="20"/>
  <c r="AV254" i="87"/>
  <c r="AU254" i="87"/>
  <c r="K203" i="24"/>
  <c r="K200" i="24" s="1"/>
  <c r="S75" i="17"/>
  <c r="AS197" i="94"/>
  <c r="AQ197" i="94"/>
  <c r="AI197" i="94"/>
  <c r="Z197" i="94"/>
  <c r="Q197" i="94"/>
  <c r="I197" i="94"/>
  <c r="AP197" i="94"/>
  <c r="AH197" i="94"/>
  <c r="Y197" i="94"/>
  <c r="P197" i="94"/>
  <c r="H197" i="94"/>
  <c r="AM197" i="94"/>
  <c r="AD197" i="94"/>
  <c r="V197" i="94"/>
  <c r="M197" i="94"/>
  <c r="AL197" i="94"/>
  <c r="AC197" i="94"/>
  <c r="U197" i="94"/>
  <c r="L197" i="94"/>
  <c r="G193" i="87"/>
  <c r="AS189" i="92"/>
  <c r="AM189" i="92"/>
  <c r="AD189" i="92"/>
  <c r="V189" i="92"/>
  <c r="M189" i="92"/>
  <c r="AL189" i="92"/>
  <c r="AC189" i="92"/>
  <c r="U189" i="92"/>
  <c r="L189" i="92"/>
  <c r="AQ189" i="92"/>
  <c r="AI189" i="92"/>
  <c r="Z189" i="92"/>
  <c r="Q189" i="92"/>
  <c r="I189" i="92"/>
  <c r="AP189" i="92"/>
  <c r="AH189" i="92"/>
  <c r="Y189" i="92"/>
  <c r="P189" i="92"/>
  <c r="H189" i="92"/>
  <c r="G187" i="92"/>
  <c r="AR185" i="94"/>
  <c r="AP185" i="94"/>
  <c r="Y185" i="94"/>
  <c r="H185" i="94"/>
  <c r="AL185" i="94"/>
  <c r="U185" i="94"/>
  <c r="AH185" i="94"/>
  <c r="P185" i="94"/>
  <c r="AC185" i="94"/>
  <c r="L185" i="94"/>
  <c r="G181" i="32"/>
  <c r="AQ177" i="87"/>
  <c r="AL177" i="87"/>
  <c r="U177" i="87"/>
  <c r="AH177" i="87"/>
  <c r="P177" i="87"/>
  <c r="AC177" i="87"/>
  <c r="L177" i="87"/>
  <c r="AP177" i="87"/>
  <c r="Y177" i="87"/>
  <c r="H177" i="87"/>
  <c r="T177" i="87" s="1"/>
  <c r="AR173" i="92"/>
  <c r="I173" i="92"/>
  <c r="T173" i="92" s="1"/>
  <c r="K170" i="24"/>
  <c r="AR164" i="92"/>
  <c r="AS164" i="92"/>
  <c r="AK164" i="92"/>
  <c r="AB164" i="92"/>
  <c r="S164" i="92"/>
  <c r="K164" i="92"/>
  <c r="AP164" i="92"/>
  <c r="AH164" i="92"/>
  <c r="Y164" i="92"/>
  <c r="P164" i="92"/>
  <c r="H164" i="92"/>
  <c r="AO164" i="92"/>
  <c r="AF164" i="92"/>
  <c r="X164" i="92"/>
  <c r="O164" i="92"/>
  <c r="AL164" i="92"/>
  <c r="AC164" i="92"/>
  <c r="U164" i="92"/>
  <c r="AG164" i="92" s="1"/>
  <c r="L164" i="92"/>
  <c r="G162" i="92"/>
  <c r="AR159" i="93"/>
  <c r="S159" i="93"/>
  <c r="AS159" i="93"/>
  <c r="K159" i="93"/>
  <c r="AK159" i="93"/>
  <c r="AT159" i="93" s="1"/>
  <c r="AB159" i="93"/>
  <c r="AG159" i="93" s="1"/>
  <c r="G156" i="88"/>
  <c r="AR154" i="94"/>
  <c r="AN154" i="94"/>
  <c r="W154" i="94"/>
  <c r="AG154" i="94" s="1"/>
  <c r="AI154" i="94"/>
  <c r="Q154" i="94"/>
  <c r="AE154" i="94"/>
  <c r="N154" i="94"/>
  <c r="T154" i="94" s="1"/>
  <c r="AQ154" i="94"/>
  <c r="Z154" i="94"/>
  <c r="I154" i="94"/>
  <c r="W151" i="24"/>
  <c r="G151" i="24"/>
  <c r="AR149" i="91"/>
  <c r="AF149" i="91"/>
  <c r="O149" i="91"/>
  <c r="AB149" i="91"/>
  <c r="K149" i="91"/>
  <c r="AO149" i="91"/>
  <c r="X149" i="91"/>
  <c r="AK149" i="91"/>
  <c r="S149" i="91"/>
  <c r="AR145" i="32"/>
  <c r="AR144" i="32" s="1"/>
  <c r="AF145" i="32"/>
  <c r="AF144" i="32" s="1"/>
  <c r="O145" i="32"/>
  <c r="O144" i="32" s="1"/>
  <c r="AS145" i="32"/>
  <c r="AB145" i="32"/>
  <c r="AB144" i="32" s="1"/>
  <c r="K145" i="32"/>
  <c r="AO145" i="32"/>
  <c r="X145" i="32"/>
  <c r="AK145" i="32"/>
  <c r="S145" i="32"/>
  <c r="S144" i="32" s="1"/>
  <c r="AS145" i="92"/>
  <c r="AL145" i="92"/>
  <c r="AL144" i="92" s="1"/>
  <c r="AC145" i="92"/>
  <c r="U145" i="92"/>
  <c r="L145" i="92"/>
  <c r="AQ145" i="92"/>
  <c r="AQ144" i="92" s="1"/>
  <c r="AI145" i="92"/>
  <c r="Z145" i="92"/>
  <c r="Z144" i="92" s="1"/>
  <c r="Q145" i="92"/>
  <c r="Q144" i="92" s="1"/>
  <c r="I145" i="92"/>
  <c r="AP145" i="92"/>
  <c r="AH145" i="92"/>
  <c r="Y145" i="92"/>
  <c r="P145" i="92"/>
  <c r="H145" i="92"/>
  <c r="AM145" i="92"/>
  <c r="AM144" i="92" s="1"/>
  <c r="AD145" i="92"/>
  <c r="V145" i="92"/>
  <c r="M145" i="92"/>
  <c r="F144" i="92"/>
  <c r="F137" i="92" s="1"/>
  <c r="AP140" i="88"/>
  <c r="AD140" i="88"/>
  <c r="Q140" i="88"/>
  <c r="I140" i="88"/>
  <c r="AQ140" i="88"/>
  <c r="Z140" i="88"/>
  <c r="P140" i="88"/>
  <c r="H140" i="88"/>
  <c r="AM140" i="88"/>
  <c r="V140" i="88"/>
  <c r="M140" i="88"/>
  <c r="AI140" i="88"/>
  <c r="U140" i="88"/>
  <c r="L140" i="88"/>
  <c r="AS140" i="93"/>
  <c r="AL140" i="93"/>
  <c r="AC140" i="93"/>
  <c r="U140" i="93"/>
  <c r="L140" i="93"/>
  <c r="AQ140" i="93"/>
  <c r="AI140" i="93"/>
  <c r="Z140" i="93"/>
  <c r="Q140" i="93"/>
  <c r="I140" i="93"/>
  <c r="AP140" i="93"/>
  <c r="AH140" i="93"/>
  <c r="Y140" i="93"/>
  <c r="P140" i="93"/>
  <c r="H140" i="93"/>
  <c r="AM140" i="93"/>
  <c r="AD140" i="93"/>
  <c r="V140" i="93"/>
  <c r="M140" i="93"/>
  <c r="Q139" i="24"/>
  <c r="AS134" i="94"/>
  <c r="AL134" i="94"/>
  <c r="AC134" i="94"/>
  <c r="U134" i="94"/>
  <c r="L134" i="94"/>
  <c r="AQ134" i="94"/>
  <c r="AI134" i="94"/>
  <c r="Z134" i="94"/>
  <c r="Q134" i="94"/>
  <c r="I134" i="94"/>
  <c r="AP134" i="94"/>
  <c r="AH134" i="94"/>
  <c r="Y134" i="94"/>
  <c r="P134" i="94"/>
  <c r="H134" i="94"/>
  <c r="AM134" i="94"/>
  <c r="AD134" i="94"/>
  <c r="V134" i="94"/>
  <c r="M134" i="94"/>
  <c r="T132" i="24"/>
  <c r="AS130" i="93"/>
  <c r="AP130" i="93"/>
  <c r="AH130" i="93"/>
  <c r="Y130" i="93"/>
  <c r="P130" i="93"/>
  <c r="H130" i="93"/>
  <c r="AM130" i="93"/>
  <c r="AD130" i="93"/>
  <c r="V130" i="93"/>
  <c r="M130" i="93"/>
  <c r="AL130" i="93"/>
  <c r="AC130" i="93"/>
  <c r="U130" i="93"/>
  <c r="L130" i="93"/>
  <c r="AQ130" i="93"/>
  <c r="AI130" i="93"/>
  <c r="Z130" i="93"/>
  <c r="Q130" i="93"/>
  <c r="I130" i="93"/>
  <c r="G125" i="91"/>
  <c r="AS126" i="87"/>
  <c r="AS125" i="87" s="1"/>
  <c r="AQ126" i="87"/>
  <c r="AQ125" i="87" s="1"/>
  <c r="AI126" i="87"/>
  <c r="AI125" i="87" s="1"/>
  <c r="Z126" i="87"/>
  <c r="Z125" i="87" s="1"/>
  <c r="Q126" i="87"/>
  <c r="Q125" i="87" s="1"/>
  <c r="I126" i="87"/>
  <c r="I125" i="87" s="1"/>
  <c r="AP126" i="87"/>
  <c r="AH126" i="87"/>
  <c r="Y126" i="87"/>
  <c r="Y125" i="87" s="1"/>
  <c r="P126" i="87"/>
  <c r="P125" i="87" s="1"/>
  <c r="H126" i="87"/>
  <c r="AM126" i="87"/>
  <c r="AM125" i="87" s="1"/>
  <c r="AD126" i="87"/>
  <c r="AD125" i="87" s="1"/>
  <c r="V126" i="87"/>
  <c r="V125" i="87" s="1"/>
  <c r="M126" i="87"/>
  <c r="M125" i="87" s="1"/>
  <c r="AL126" i="87"/>
  <c r="AL125" i="87" s="1"/>
  <c r="AC126" i="87"/>
  <c r="AC125" i="87" s="1"/>
  <c r="U126" i="87"/>
  <c r="L126" i="87"/>
  <c r="L125" i="87" s="1"/>
  <c r="F125" i="87"/>
  <c r="AR126" i="94"/>
  <c r="AR125" i="94" s="1"/>
  <c r="AS126" i="94"/>
  <c r="AK126" i="94"/>
  <c r="AK125" i="94" s="1"/>
  <c r="AB126" i="94"/>
  <c r="AB125" i="94" s="1"/>
  <c r="S126" i="94"/>
  <c r="S125" i="94" s="1"/>
  <c r="K126" i="94"/>
  <c r="K125" i="94" s="1"/>
  <c r="AP126" i="94"/>
  <c r="AP125" i="94" s="1"/>
  <c r="AH126" i="94"/>
  <c r="Y126" i="94"/>
  <c r="Y125" i="94" s="1"/>
  <c r="P126" i="94"/>
  <c r="P125" i="94" s="1"/>
  <c r="H126" i="94"/>
  <c r="H125" i="94" s="1"/>
  <c r="F125" i="94"/>
  <c r="AO126" i="94"/>
  <c r="AO125" i="94" s="1"/>
  <c r="AF126" i="94"/>
  <c r="AF125" i="94" s="1"/>
  <c r="X126" i="94"/>
  <c r="X125" i="94" s="1"/>
  <c r="O126" i="94"/>
  <c r="O125" i="94" s="1"/>
  <c r="AL126" i="94"/>
  <c r="AL125" i="94" s="1"/>
  <c r="AC126" i="94"/>
  <c r="AC125" i="94" s="1"/>
  <c r="U126" i="94"/>
  <c r="U125" i="94" s="1"/>
  <c r="L126" i="94"/>
  <c r="L125" i="94" s="1"/>
  <c r="AR122" i="88"/>
  <c r="AI122" i="88"/>
  <c r="Q122" i="88"/>
  <c r="AD122" i="88"/>
  <c r="M122" i="88"/>
  <c r="Z122" i="88"/>
  <c r="I122" i="88"/>
  <c r="V122" i="88"/>
  <c r="AS122" i="93"/>
  <c r="AQ122" i="93"/>
  <c r="AI122" i="93"/>
  <c r="Z122" i="93"/>
  <c r="Q122" i="93"/>
  <c r="I122" i="93"/>
  <c r="AP122" i="93"/>
  <c r="AH122" i="93"/>
  <c r="Y122" i="93"/>
  <c r="P122" i="93"/>
  <c r="H122" i="93"/>
  <c r="AM122" i="93"/>
  <c r="AD122" i="93"/>
  <c r="V122" i="93"/>
  <c r="M122" i="93"/>
  <c r="AL122" i="93"/>
  <c r="AC122" i="93"/>
  <c r="U122" i="93"/>
  <c r="L122" i="93"/>
  <c r="Q120" i="24"/>
  <c r="AR116" i="32"/>
  <c r="AK116" i="32"/>
  <c r="S116" i="32"/>
  <c r="AF116" i="32"/>
  <c r="O116" i="32"/>
  <c r="AS116" i="32"/>
  <c r="AB116" i="32"/>
  <c r="K116" i="32"/>
  <c r="AO116" i="32"/>
  <c r="X116" i="32"/>
  <c r="AJ116" i="92"/>
  <c r="O116" i="92"/>
  <c r="AA116" i="92"/>
  <c r="J116" i="92"/>
  <c r="X116" i="92"/>
  <c r="AR116" i="92"/>
  <c r="R116" i="92"/>
  <c r="K114" i="24"/>
  <c r="AR110" i="91"/>
  <c r="AP110" i="91"/>
  <c r="AH110" i="91"/>
  <c r="Y110" i="91"/>
  <c r="P110" i="91"/>
  <c r="H110" i="91"/>
  <c r="AM110" i="91"/>
  <c r="AD110" i="91"/>
  <c r="V110" i="91"/>
  <c r="M110" i="91"/>
  <c r="AL110" i="91"/>
  <c r="AC110" i="91"/>
  <c r="U110" i="91"/>
  <c r="L110" i="91"/>
  <c r="AQ110" i="91"/>
  <c r="AI110" i="91"/>
  <c r="Z110" i="91"/>
  <c r="Q110" i="91"/>
  <c r="I110" i="91"/>
  <c r="AS103" i="88"/>
  <c r="AL103" i="88"/>
  <c r="V103" i="88"/>
  <c r="M103" i="88"/>
  <c r="AH103" i="88"/>
  <c r="U103" i="88"/>
  <c r="L103" i="88"/>
  <c r="AC103" i="88"/>
  <c r="Q103" i="88"/>
  <c r="I103" i="88"/>
  <c r="AP103" i="88"/>
  <c r="Y103" i="88"/>
  <c r="P103" i="88"/>
  <c r="H103" i="88"/>
  <c r="AP103" i="93"/>
  <c r="AK103" i="93"/>
  <c r="S103" i="93"/>
  <c r="H103" i="93"/>
  <c r="AF103" i="93"/>
  <c r="O103" i="93"/>
  <c r="AS103" i="93"/>
  <c r="AB103" i="93"/>
  <c r="L103" i="93"/>
  <c r="AO103" i="93"/>
  <c r="X103" i="93"/>
  <c r="K103" i="93"/>
  <c r="G99" i="92"/>
  <c r="AR96" i="88"/>
  <c r="AO96" i="88"/>
  <c r="AF96" i="88"/>
  <c r="X96" i="88"/>
  <c r="O96" i="88"/>
  <c r="AL96" i="88"/>
  <c r="AC96" i="88"/>
  <c r="U96" i="88"/>
  <c r="L96" i="88"/>
  <c r="AS96" i="88"/>
  <c r="AK96" i="88"/>
  <c r="AB96" i="88"/>
  <c r="S96" i="88"/>
  <c r="K96" i="88"/>
  <c r="AP96" i="88"/>
  <c r="AH96" i="88"/>
  <c r="Y96" i="88"/>
  <c r="P96" i="88"/>
  <c r="H96" i="88"/>
  <c r="T96" i="88" s="1"/>
  <c r="AS96" i="93"/>
  <c r="Q96" i="93"/>
  <c r="M96" i="93"/>
  <c r="I96" i="93"/>
  <c r="T96" i="93" s="1"/>
  <c r="V96" i="93"/>
  <c r="AG96" i="93" s="1"/>
  <c r="G93" i="88"/>
  <c r="AR92" i="32"/>
  <c r="AS92" i="32"/>
  <c r="AB92" i="32"/>
  <c r="K92" i="32"/>
  <c r="AO92" i="32"/>
  <c r="X92" i="32"/>
  <c r="H92" i="32"/>
  <c r="AK92" i="32"/>
  <c r="S92" i="32"/>
  <c r="AF92" i="32"/>
  <c r="O92" i="32"/>
  <c r="AR88" i="87"/>
  <c r="AR87" i="87" s="1"/>
  <c r="AF88" i="87"/>
  <c r="O88" i="87"/>
  <c r="O87" i="87" s="1"/>
  <c r="AS88" i="87"/>
  <c r="AB88" i="87"/>
  <c r="AB87" i="87" s="1"/>
  <c r="K88" i="87"/>
  <c r="AO88" i="87"/>
  <c r="AO87" i="87" s="1"/>
  <c r="X88" i="87"/>
  <c r="X87" i="87" s="1"/>
  <c r="AK88" i="87"/>
  <c r="S88" i="87"/>
  <c r="F87" i="87"/>
  <c r="AR88" i="93"/>
  <c r="AQ88" i="93"/>
  <c r="AI88" i="93"/>
  <c r="Z88" i="93"/>
  <c r="Q88" i="93"/>
  <c r="I88" i="93"/>
  <c r="AP88" i="93"/>
  <c r="AH88" i="93"/>
  <c r="Y88" i="93"/>
  <c r="P88" i="93"/>
  <c r="H88" i="93"/>
  <c r="AM88" i="93"/>
  <c r="AD88" i="93"/>
  <c r="V88" i="93"/>
  <c r="M88" i="93"/>
  <c r="AL88" i="93"/>
  <c r="AC88" i="93"/>
  <c r="U88" i="93"/>
  <c r="L88" i="93"/>
  <c r="F87" i="93"/>
  <c r="AS84" i="92"/>
  <c r="AQ84" i="92"/>
  <c r="AI84" i="92"/>
  <c r="Z84" i="92"/>
  <c r="Q84" i="92"/>
  <c r="I84" i="92"/>
  <c r="AP84" i="92"/>
  <c r="AH84" i="92"/>
  <c r="Y84" i="92"/>
  <c r="P84" i="92"/>
  <c r="H84" i="92"/>
  <c r="AM84" i="92"/>
  <c r="AD84" i="92"/>
  <c r="V84" i="92"/>
  <c r="M84" i="92"/>
  <c r="AL84" i="92"/>
  <c r="AC84" i="92"/>
  <c r="U84" i="92"/>
  <c r="L84" i="92"/>
  <c r="H82" i="24"/>
  <c r="AS80" i="91"/>
  <c r="O80" i="91"/>
  <c r="T80" i="91" s="1"/>
  <c r="AO80" i="91"/>
  <c r="AT80" i="91" s="1"/>
  <c r="AF80" i="91"/>
  <c r="X80" i="91"/>
  <c r="AP76" i="32"/>
  <c r="AP75" i="32" s="1"/>
  <c r="AQ76" i="32"/>
  <c r="Z76" i="32"/>
  <c r="Z75" i="32" s="1"/>
  <c r="I76" i="32"/>
  <c r="I75" i="32" s="1"/>
  <c r="AM76" i="32"/>
  <c r="AM75" i="32" s="1"/>
  <c r="V76" i="32"/>
  <c r="AI76" i="32"/>
  <c r="AI75" i="32" s="1"/>
  <c r="Q76" i="32"/>
  <c r="AD76" i="32"/>
  <c r="AD75" i="32" s="1"/>
  <c r="M76" i="32"/>
  <c r="F75" i="32"/>
  <c r="AS76" i="92"/>
  <c r="AR76" i="92"/>
  <c r="AA76" i="92"/>
  <c r="AA75" i="92" s="1"/>
  <c r="J76" i="92"/>
  <c r="J75" i="92" s="1"/>
  <c r="J74" i="92" s="1"/>
  <c r="AO76" i="92"/>
  <c r="AO75" i="92" s="1"/>
  <c r="X76" i="92"/>
  <c r="X75" i="92" s="1"/>
  <c r="F75" i="92"/>
  <c r="AJ76" i="92"/>
  <c r="AT76" i="92" s="1"/>
  <c r="R76" i="92"/>
  <c r="R75" i="92" s="1"/>
  <c r="AF76" i="92"/>
  <c r="AF75" i="92" s="1"/>
  <c r="O76" i="92"/>
  <c r="O75" i="92" s="1"/>
  <c r="AR70" i="93"/>
  <c r="AD70" i="93"/>
  <c r="M70" i="93"/>
  <c r="AQ70" i="93"/>
  <c r="Z70" i="93"/>
  <c r="L70" i="93"/>
  <c r="AM70" i="93"/>
  <c r="V70" i="93"/>
  <c r="I70" i="93"/>
  <c r="AI70" i="93"/>
  <c r="Q70" i="93"/>
  <c r="H70" i="93"/>
  <c r="AR65" i="87"/>
  <c r="AM65" i="87"/>
  <c r="AD65" i="87"/>
  <c r="V65" i="87"/>
  <c r="M65" i="87"/>
  <c r="AS65" i="87"/>
  <c r="AK65" i="87"/>
  <c r="AB65" i="87"/>
  <c r="S65" i="87"/>
  <c r="K65" i="87"/>
  <c r="AQ65" i="87"/>
  <c r="AI65" i="87"/>
  <c r="Z65" i="87"/>
  <c r="Q65" i="87"/>
  <c r="I65" i="87"/>
  <c r="AO65" i="87"/>
  <c r="AF65" i="87"/>
  <c r="X65" i="87"/>
  <c r="O65" i="87"/>
  <c r="AR65" i="94"/>
  <c r="AL65" i="94"/>
  <c r="AC65" i="94"/>
  <c r="U65" i="94"/>
  <c r="L65" i="94"/>
  <c r="AS65" i="94"/>
  <c r="AK65" i="94"/>
  <c r="AB65" i="94"/>
  <c r="S65" i="94"/>
  <c r="K65" i="94"/>
  <c r="AP65" i="94"/>
  <c r="AH65" i="94"/>
  <c r="Y65" i="94"/>
  <c r="P65" i="94"/>
  <c r="H65" i="94"/>
  <c r="AO65" i="94"/>
  <c r="AF65" i="94"/>
  <c r="X65" i="94"/>
  <c r="O65" i="94"/>
  <c r="G62" i="94"/>
  <c r="G62" i="32"/>
  <c r="AQ60" i="87"/>
  <c r="AL60" i="87"/>
  <c r="U60" i="87"/>
  <c r="AH60" i="87"/>
  <c r="P60" i="87"/>
  <c r="AC60" i="87"/>
  <c r="L60" i="87"/>
  <c r="AP60" i="87"/>
  <c r="Y60" i="87"/>
  <c r="H60" i="87"/>
  <c r="AR60" i="94"/>
  <c r="AT60" i="94" s="1"/>
  <c r="N60" i="94"/>
  <c r="T60" i="94" s="1"/>
  <c r="AN60" i="94"/>
  <c r="AE60" i="94"/>
  <c r="W60" i="94"/>
  <c r="AG60" i="94" s="1"/>
  <c r="W57" i="24"/>
  <c r="AP53" i="88"/>
  <c r="AM53" i="88"/>
  <c r="AD53" i="88"/>
  <c r="V53" i="88"/>
  <c r="AG53" i="88" s="1"/>
  <c r="M53" i="88"/>
  <c r="AS53" i="88"/>
  <c r="AK53" i="88"/>
  <c r="AB53" i="88"/>
  <c r="S53" i="88"/>
  <c r="K53" i="88"/>
  <c r="AQ53" i="88"/>
  <c r="AI53" i="88"/>
  <c r="AT53" i="88" s="1"/>
  <c r="Z53" i="88"/>
  <c r="Q53" i="88"/>
  <c r="I53" i="88"/>
  <c r="AO53" i="88"/>
  <c r="AF53" i="88"/>
  <c r="X53" i="88"/>
  <c r="O53" i="88"/>
  <c r="Q53" i="94"/>
  <c r="AQ53" i="94"/>
  <c r="I53" i="94"/>
  <c r="AI53" i="94"/>
  <c r="Z53" i="94"/>
  <c r="AG53" i="94" s="1"/>
  <c r="AS42" i="32"/>
  <c r="AC42" i="32"/>
  <c r="L42" i="32"/>
  <c r="AP42" i="32"/>
  <c r="Y42" i="32"/>
  <c r="H42" i="32"/>
  <c r="AL42" i="32"/>
  <c r="U42" i="32"/>
  <c r="AH42" i="32"/>
  <c r="P42" i="32"/>
  <c r="AR42" i="92"/>
  <c r="AP42" i="92"/>
  <c r="AH42" i="92"/>
  <c r="Y42" i="92"/>
  <c r="P42" i="92"/>
  <c r="H42" i="92"/>
  <c r="AO42" i="92"/>
  <c r="AF42" i="92"/>
  <c r="X42" i="92"/>
  <c r="O42" i="92"/>
  <c r="AL42" i="92"/>
  <c r="AC42" i="92"/>
  <c r="U42" i="92"/>
  <c r="L42" i="92"/>
  <c r="AS42" i="92"/>
  <c r="AK42" i="92"/>
  <c r="AB42" i="92"/>
  <c r="S42" i="92"/>
  <c r="K42" i="92"/>
  <c r="H38" i="24"/>
  <c r="G31" i="87"/>
  <c r="AR29" i="88"/>
  <c r="AL29" i="88"/>
  <c r="AC29" i="88"/>
  <c r="U29" i="88"/>
  <c r="L29" i="88"/>
  <c r="AS29" i="88"/>
  <c r="AK29" i="88"/>
  <c r="AB29" i="88"/>
  <c r="S29" i="88"/>
  <c r="K29" i="88"/>
  <c r="AP29" i="88"/>
  <c r="AH29" i="88"/>
  <c r="Y29" i="88"/>
  <c r="P29" i="88"/>
  <c r="H29" i="88"/>
  <c r="AO29" i="88"/>
  <c r="AF29" i="88"/>
  <c r="X29" i="88"/>
  <c r="O29" i="88"/>
  <c r="Q26" i="24"/>
  <c r="Z24" i="24"/>
  <c r="AA24" i="24" s="1"/>
  <c r="AR23" i="88"/>
  <c r="AF23" i="88"/>
  <c r="O23" i="88"/>
  <c r="AS23" i="88"/>
  <c r="AB23" i="88"/>
  <c r="K23" i="88"/>
  <c r="AO23" i="88"/>
  <c r="X23" i="88"/>
  <c r="AK23" i="88"/>
  <c r="AT23" i="88" s="1"/>
  <c r="S23" i="88"/>
  <c r="AQ23" i="93"/>
  <c r="AL23" i="93"/>
  <c r="AC23" i="93"/>
  <c r="U23" i="93"/>
  <c r="L23" i="93"/>
  <c r="AS23" i="93"/>
  <c r="AK23" i="93"/>
  <c r="AB23" i="93"/>
  <c r="S23" i="93"/>
  <c r="K23" i="93"/>
  <c r="AP23" i="93"/>
  <c r="AH23" i="93"/>
  <c r="Y23" i="93"/>
  <c r="P23" i="93"/>
  <c r="H23" i="93"/>
  <c r="AO23" i="93"/>
  <c r="AF23" i="93"/>
  <c r="X23" i="93"/>
  <c r="O23" i="93"/>
  <c r="G13" i="92"/>
  <c r="G12" i="92" s="1"/>
  <c r="G257" i="88"/>
  <c r="AS226" i="88"/>
  <c r="AO226" i="88"/>
  <c r="AK226" i="88"/>
  <c r="AC226" i="88"/>
  <c r="Y226" i="88"/>
  <c r="U226" i="88"/>
  <c r="Q226" i="88"/>
  <c r="M226" i="88"/>
  <c r="I226" i="88"/>
  <c r="AR226" i="88"/>
  <c r="AN226" i="88"/>
  <c r="AJ226" i="88"/>
  <c r="AF226" i="88"/>
  <c r="AB226" i="88"/>
  <c r="X226" i="88"/>
  <c r="P226" i="88"/>
  <c r="L226" i="88"/>
  <c r="H226" i="88"/>
  <c r="AQ226" i="88"/>
  <c r="AM226" i="88"/>
  <c r="AI226" i="88"/>
  <c r="AE226" i="88"/>
  <c r="AA226" i="88"/>
  <c r="W226" i="88"/>
  <c r="S226" i="88"/>
  <c r="O226" i="88"/>
  <c r="K226" i="88"/>
  <c r="AP226" i="88"/>
  <c r="AL226" i="88"/>
  <c r="AH226" i="88"/>
  <c r="AD226" i="88"/>
  <c r="Z226" i="88"/>
  <c r="V226" i="88"/>
  <c r="R226" i="88"/>
  <c r="N226" i="88"/>
  <c r="J226" i="88"/>
  <c r="AS226" i="93"/>
  <c r="AO226" i="93"/>
  <c r="AK226" i="93"/>
  <c r="AC226" i="93"/>
  <c r="Y226" i="93"/>
  <c r="U226" i="93"/>
  <c r="Q226" i="93"/>
  <c r="M226" i="93"/>
  <c r="I226" i="93"/>
  <c r="AR226" i="93"/>
  <c r="AN226" i="93"/>
  <c r="AJ226" i="93"/>
  <c r="AF226" i="93"/>
  <c r="AB226" i="93"/>
  <c r="X226" i="93"/>
  <c r="P226" i="93"/>
  <c r="L226" i="93"/>
  <c r="H226" i="93"/>
  <c r="AQ226" i="93"/>
  <c r="AM226" i="93"/>
  <c r="AI226" i="93"/>
  <c r="AE226" i="93"/>
  <c r="AA226" i="93"/>
  <c r="W226" i="93"/>
  <c r="S226" i="93"/>
  <c r="O226" i="93"/>
  <c r="K226" i="93"/>
  <c r="AP226" i="93"/>
  <c r="AL226" i="93"/>
  <c r="AH226" i="93"/>
  <c r="AD226" i="93"/>
  <c r="Z226" i="93"/>
  <c r="V226" i="93"/>
  <c r="R226" i="93"/>
  <c r="N226" i="93"/>
  <c r="J226" i="93"/>
  <c r="G222" i="91"/>
  <c r="AS194" i="88"/>
  <c r="AH194" i="88"/>
  <c r="P194" i="88"/>
  <c r="P193" i="88" s="1"/>
  <c r="F193" i="88"/>
  <c r="AC194" i="88"/>
  <c r="L194" i="88"/>
  <c r="AP194" i="88"/>
  <c r="Y194" i="88"/>
  <c r="H194" i="88"/>
  <c r="AL194" i="88"/>
  <c r="U194" i="88"/>
  <c r="AG194" i="88" s="1"/>
  <c r="AS194" i="93"/>
  <c r="AJ194" i="93"/>
  <c r="R194" i="93"/>
  <c r="AF194" i="93"/>
  <c r="O194" i="93"/>
  <c r="AR194" i="93"/>
  <c r="AA194" i="93"/>
  <c r="J194" i="93"/>
  <c r="AO194" i="93"/>
  <c r="X194" i="93"/>
  <c r="F193" i="93"/>
  <c r="G191" i="94"/>
  <c r="W192" i="24"/>
  <c r="Z192" i="24" s="1"/>
  <c r="AA192" i="24" s="1"/>
  <c r="AA454" i="84"/>
  <c r="AB454" i="84" s="1"/>
  <c r="G190" i="91"/>
  <c r="AV190" i="91" s="1"/>
  <c r="N191" i="24"/>
  <c r="Z191" i="24" s="1"/>
  <c r="AA191" i="24" s="1"/>
  <c r="G183" i="94"/>
  <c r="G181" i="94" s="1"/>
  <c r="W184" i="24"/>
  <c r="Z184" i="24" s="1"/>
  <c r="AA184" i="24" s="1"/>
  <c r="AA410" i="84"/>
  <c r="AB410" i="84" s="1"/>
  <c r="G180" i="93"/>
  <c r="T181" i="24"/>
  <c r="Z181" i="24" s="1"/>
  <c r="AA181" i="24" s="1"/>
  <c r="G178" i="91"/>
  <c r="N179" i="24"/>
  <c r="Z179" i="24" s="1"/>
  <c r="AA179" i="24" s="1"/>
  <c r="G170" i="91"/>
  <c r="N171" i="24"/>
  <c r="N170" i="24" s="1"/>
  <c r="O338" i="84"/>
  <c r="M498" i="84"/>
  <c r="M499" i="84" s="1"/>
  <c r="M74" i="17" s="1"/>
  <c r="M72" i="17" s="1"/>
  <c r="M102" i="17" s="1"/>
  <c r="M101" i="17" s="1"/>
  <c r="G161" i="94"/>
  <c r="W162" i="24"/>
  <c r="Z162" i="24" s="1"/>
  <c r="AA162" i="24" s="1"/>
  <c r="AA298" i="84"/>
  <c r="AB298" i="84" s="1"/>
  <c r="G158" i="93"/>
  <c r="G156" i="93" s="1"/>
  <c r="T159" i="24"/>
  <c r="Z159" i="24" s="1"/>
  <c r="AA159" i="24" s="1"/>
  <c r="G156" i="32"/>
  <c r="G151" i="91"/>
  <c r="N152" i="24"/>
  <c r="N151" i="24" s="1"/>
  <c r="O240" i="84"/>
  <c r="AA240" i="84" s="1"/>
  <c r="AB240" i="84" s="1"/>
  <c r="G139" i="93"/>
  <c r="T140" i="24"/>
  <c r="T139" i="24" s="1"/>
  <c r="U176" i="84"/>
  <c r="U336" i="84" s="1"/>
  <c r="P336" i="84"/>
  <c r="G135" i="91"/>
  <c r="G131" i="91" s="1"/>
  <c r="N136" i="24"/>
  <c r="Z136" i="24" s="1"/>
  <c r="AA136" i="24" s="1"/>
  <c r="G128" i="94"/>
  <c r="W129" i="24"/>
  <c r="Z129" i="24" s="1"/>
  <c r="AA129" i="24" s="1"/>
  <c r="AA124" i="84"/>
  <c r="AB124" i="84" s="1"/>
  <c r="G117" i="91"/>
  <c r="AV117" i="91" s="1"/>
  <c r="N118" i="24"/>
  <c r="N114" i="24" s="1"/>
  <c r="G111" i="91"/>
  <c r="G107" i="91" s="1"/>
  <c r="N112" i="24"/>
  <c r="Z112" i="24" s="1"/>
  <c r="AA112" i="24" s="1"/>
  <c r="I107" i="24"/>
  <c r="I106" i="24" s="1"/>
  <c r="G101" i="94"/>
  <c r="G99" i="94" s="1"/>
  <c r="W102" i="24"/>
  <c r="Z102" i="24" s="1"/>
  <c r="AA102" i="24" s="1"/>
  <c r="G94" i="94"/>
  <c r="W95" i="24"/>
  <c r="AA436" i="20"/>
  <c r="AB436" i="20" s="1"/>
  <c r="X434" i="20"/>
  <c r="AA434" i="20" s="1"/>
  <c r="AB434" i="20" s="1"/>
  <c r="G93" i="32"/>
  <c r="G91" i="93"/>
  <c r="T92" i="24"/>
  <c r="Z92" i="24" s="1"/>
  <c r="AA92" i="24" s="1"/>
  <c r="G89" i="91"/>
  <c r="AV89" i="91" s="1"/>
  <c r="N90" i="24"/>
  <c r="Z90" i="24" s="1"/>
  <c r="AA90" i="24" s="1"/>
  <c r="G82" i="94"/>
  <c r="W83" i="24"/>
  <c r="W82" i="24" s="1"/>
  <c r="AA372" i="20"/>
  <c r="AB372" i="20" s="1"/>
  <c r="X370" i="20"/>
  <c r="AA370" i="20" s="1"/>
  <c r="AB370" i="20" s="1"/>
  <c r="G81" i="32"/>
  <c r="M75" i="24"/>
  <c r="G73" i="93"/>
  <c r="T74" i="24"/>
  <c r="G71" i="91"/>
  <c r="G68" i="91" s="1"/>
  <c r="N72" i="24"/>
  <c r="N69" i="24" s="1"/>
  <c r="G49" i="93"/>
  <c r="G44" i="93" s="1"/>
  <c r="T50" i="24"/>
  <c r="T45" i="24" s="1"/>
  <c r="T336" i="20"/>
  <c r="T499" i="20" s="1"/>
  <c r="T73" i="17" s="1"/>
  <c r="G36" i="93"/>
  <c r="AV36" i="93" s="1"/>
  <c r="T37" i="24"/>
  <c r="Z37" i="24" s="1"/>
  <c r="AA37" i="24" s="1"/>
  <c r="G34" i="91"/>
  <c r="G31" i="91" s="1"/>
  <c r="N35" i="24"/>
  <c r="N32" i="24" s="1"/>
  <c r="G30" i="91"/>
  <c r="N31" i="24"/>
  <c r="Z31" i="24" s="1"/>
  <c r="AA31" i="24" s="1"/>
  <c r="U466" i="84"/>
  <c r="AR192" i="94"/>
  <c r="AS192" i="94"/>
  <c r="AK192" i="94"/>
  <c r="AB192" i="94"/>
  <c r="S192" i="94"/>
  <c r="K192" i="94"/>
  <c r="AP192" i="94"/>
  <c r="AH192" i="94"/>
  <c r="Y192" i="94"/>
  <c r="P192" i="94"/>
  <c r="H192" i="94"/>
  <c r="H187" i="94" s="1"/>
  <c r="AO192" i="94"/>
  <c r="AF192" i="94"/>
  <c r="X192" i="94"/>
  <c r="O192" i="94"/>
  <c r="AL192" i="94"/>
  <c r="AC192" i="94"/>
  <c r="U192" i="94"/>
  <c r="L192" i="94"/>
  <c r="AR191" i="94"/>
  <c r="AO191" i="94"/>
  <c r="AF191" i="94"/>
  <c r="X191" i="94"/>
  <c r="O191" i="94"/>
  <c r="H191" i="94"/>
  <c r="AL191" i="94"/>
  <c r="AC191" i="94"/>
  <c r="U191" i="94"/>
  <c r="L191" i="94"/>
  <c r="AS191" i="94"/>
  <c r="AK191" i="94"/>
  <c r="AB191" i="94"/>
  <c r="S191" i="94"/>
  <c r="K191" i="94"/>
  <c r="AP191" i="94"/>
  <c r="AH191" i="94"/>
  <c r="Y191" i="94"/>
  <c r="P191" i="94"/>
  <c r="I191" i="94"/>
  <c r="AQ182" i="87"/>
  <c r="H182" i="87"/>
  <c r="F181" i="87"/>
  <c r="AR182" i="94"/>
  <c r="AT182" i="94" s="1"/>
  <c r="AL182" i="94"/>
  <c r="U182" i="94"/>
  <c r="AH182" i="94"/>
  <c r="P182" i="94"/>
  <c r="AC182" i="94"/>
  <c r="L182" i="94"/>
  <c r="L181" i="94" s="1"/>
  <c r="AP182" i="94"/>
  <c r="Y182" i="94"/>
  <c r="H182" i="94"/>
  <c r="H181" i="94" s="1"/>
  <c r="F181" i="94"/>
  <c r="AA396" i="84"/>
  <c r="AB396" i="84" s="1"/>
  <c r="AS174" i="32"/>
  <c r="AL174" i="32"/>
  <c r="U174" i="32"/>
  <c r="AH174" i="32"/>
  <c r="P174" i="32"/>
  <c r="AC174" i="32"/>
  <c r="L174" i="32"/>
  <c r="AP174" i="32"/>
  <c r="Y174" i="32"/>
  <c r="H174" i="32"/>
  <c r="Z173" i="24"/>
  <c r="AA173" i="24" s="1"/>
  <c r="AS166" i="93"/>
  <c r="AM166" i="93"/>
  <c r="AD166" i="93"/>
  <c r="V166" i="93"/>
  <c r="M166" i="93"/>
  <c r="AL166" i="93"/>
  <c r="AC166" i="93"/>
  <c r="U166" i="93"/>
  <c r="L166" i="93"/>
  <c r="AQ166" i="93"/>
  <c r="AI166" i="93"/>
  <c r="Z166" i="93"/>
  <c r="Q166" i="93"/>
  <c r="I166" i="93"/>
  <c r="AP166" i="93"/>
  <c r="AH166" i="93"/>
  <c r="Y166" i="93"/>
  <c r="P166" i="93"/>
  <c r="H166" i="93"/>
  <c r="T166" i="93" s="1"/>
  <c r="AA292" i="84"/>
  <c r="AB292" i="84" s="1"/>
  <c r="N157" i="24"/>
  <c r="G156" i="87"/>
  <c r="Z148" i="24"/>
  <c r="AA148" i="24" s="1"/>
  <c r="G138" i="88"/>
  <c r="AS135" i="94"/>
  <c r="AP135" i="94"/>
  <c r="AH135" i="94"/>
  <c r="Y135" i="94"/>
  <c r="P135" i="94"/>
  <c r="H135" i="94"/>
  <c r="AM135" i="94"/>
  <c r="AD135" i="94"/>
  <c r="V135" i="94"/>
  <c r="M135" i="94"/>
  <c r="AL135" i="94"/>
  <c r="AC135" i="94"/>
  <c r="U135" i="94"/>
  <c r="L135" i="94"/>
  <c r="AQ135" i="94"/>
  <c r="AI135" i="94"/>
  <c r="Z135" i="94"/>
  <c r="Q135" i="94"/>
  <c r="I135" i="94"/>
  <c r="F132" i="24"/>
  <c r="AR132" i="91"/>
  <c r="AM132" i="91"/>
  <c r="AM131" i="91" s="1"/>
  <c r="AD132" i="91"/>
  <c r="AD131" i="91" s="1"/>
  <c r="V132" i="91"/>
  <c r="V131" i="91" s="1"/>
  <c r="M132" i="91"/>
  <c r="M131" i="91" s="1"/>
  <c r="AL132" i="91"/>
  <c r="AL131" i="91" s="1"/>
  <c r="AC132" i="91"/>
  <c r="AC131" i="91" s="1"/>
  <c r="U132" i="91"/>
  <c r="L132" i="91"/>
  <c r="L131" i="91" s="1"/>
  <c r="AQ132" i="91"/>
  <c r="AQ131" i="91" s="1"/>
  <c r="AI132" i="91"/>
  <c r="AI131" i="91" s="1"/>
  <c r="Z132" i="91"/>
  <c r="Z131" i="91" s="1"/>
  <c r="Q132" i="91"/>
  <c r="Q131" i="91" s="1"/>
  <c r="I132" i="91"/>
  <c r="I131" i="91" s="1"/>
  <c r="F131" i="91"/>
  <c r="AP132" i="91"/>
  <c r="AP131" i="91" s="1"/>
  <c r="AH132" i="91"/>
  <c r="Y132" i="91"/>
  <c r="Y131" i="91" s="1"/>
  <c r="P132" i="91"/>
  <c r="H132" i="91"/>
  <c r="AS129" i="93"/>
  <c r="AL129" i="93"/>
  <c r="AC129" i="93"/>
  <c r="U129" i="93"/>
  <c r="L129" i="93"/>
  <c r="AQ129" i="93"/>
  <c r="AI129" i="93"/>
  <c r="Z129" i="93"/>
  <c r="Q129" i="93"/>
  <c r="I129" i="93"/>
  <c r="AP129" i="93"/>
  <c r="AH129" i="93"/>
  <c r="Y129" i="93"/>
  <c r="P129" i="93"/>
  <c r="H129" i="93"/>
  <c r="AM129" i="93"/>
  <c r="AD129" i="93"/>
  <c r="V129" i="93"/>
  <c r="M129" i="93"/>
  <c r="AS127" i="93"/>
  <c r="AL127" i="93"/>
  <c r="AC127" i="93"/>
  <c r="U127" i="93"/>
  <c r="L127" i="93"/>
  <c r="AQ127" i="93"/>
  <c r="AI127" i="93"/>
  <c r="Z127" i="93"/>
  <c r="Q127" i="93"/>
  <c r="I127" i="93"/>
  <c r="AP127" i="93"/>
  <c r="AH127" i="93"/>
  <c r="Y127" i="93"/>
  <c r="P127" i="93"/>
  <c r="H127" i="93"/>
  <c r="AM127" i="93"/>
  <c r="AD127" i="93"/>
  <c r="V127" i="93"/>
  <c r="M127" i="93"/>
  <c r="AR117" i="32"/>
  <c r="AF117" i="32"/>
  <c r="O117" i="32"/>
  <c r="AS117" i="32"/>
  <c r="AB117" i="32"/>
  <c r="K117" i="32"/>
  <c r="AO117" i="32"/>
  <c r="X117" i="32"/>
  <c r="AK117" i="32"/>
  <c r="AT117" i="32" s="1"/>
  <c r="S117" i="32"/>
  <c r="Z116" i="24"/>
  <c r="AA116" i="24" s="1"/>
  <c r="AR111" i="88"/>
  <c r="AO111" i="88"/>
  <c r="AF111" i="88"/>
  <c r="X111" i="88"/>
  <c r="O111" i="88"/>
  <c r="AL111" i="88"/>
  <c r="AC111" i="88"/>
  <c r="U111" i="88"/>
  <c r="L111" i="88"/>
  <c r="AS111" i="88"/>
  <c r="AK111" i="88"/>
  <c r="AB111" i="88"/>
  <c r="S111" i="88"/>
  <c r="K111" i="88"/>
  <c r="AP111" i="88"/>
  <c r="AH111" i="88"/>
  <c r="Y111" i="88"/>
  <c r="P111" i="88"/>
  <c r="H111" i="88"/>
  <c r="AR102" i="91"/>
  <c r="AS102" i="91"/>
  <c r="AK102" i="91"/>
  <c r="AB102" i="91"/>
  <c r="V102" i="91"/>
  <c r="P102" i="91"/>
  <c r="K102" i="91"/>
  <c r="AP102" i="91"/>
  <c r="AH102" i="91"/>
  <c r="Z102" i="91"/>
  <c r="U102" i="91"/>
  <c r="O102" i="91"/>
  <c r="I102" i="91"/>
  <c r="AO102" i="91"/>
  <c r="AF102" i="91"/>
  <c r="Y102" i="91"/>
  <c r="S102" i="91"/>
  <c r="M102" i="91"/>
  <c r="H102" i="91"/>
  <c r="AL102" i="91"/>
  <c r="AC102" i="91"/>
  <c r="X102" i="91"/>
  <c r="Q102" i="91"/>
  <c r="L102" i="91"/>
  <c r="AS100" i="32"/>
  <c r="AL100" i="32"/>
  <c r="AC100" i="32"/>
  <c r="U100" i="32"/>
  <c r="L100" i="32"/>
  <c r="AQ100" i="32"/>
  <c r="AI100" i="32"/>
  <c r="Z100" i="32"/>
  <c r="Q100" i="32"/>
  <c r="I100" i="32"/>
  <c r="AP100" i="32"/>
  <c r="AH100" i="32"/>
  <c r="AH99" i="32" s="1"/>
  <c r="Y100" i="32"/>
  <c r="P100" i="32"/>
  <c r="H100" i="32"/>
  <c r="F99" i="32"/>
  <c r="AM100" i="32"/>
  <c r="AD100" i="32"/>
  <c r="V100" i="32"/>
  <c r="M100" i="32"/>
  <c r="AS100" i="92"/>
  <c r="AP100" i="92"/>
  <c r="AP99" i="92" s="1"/>
  <c r="AH100" i="92"/>
  <c r="Y100" i="92"/>
  <c r="Y99" i="92" s="1"/>
  <c r="P100" i="92"/>
  <c r="H100" i="92"/>
  <c r="AM100" i="92"/>
  <c r="AD100" i="92"/>
  <c r="AD99" i="92" s="1"/>
  <c r="V100" i="92"/>
  <c r="M100" i="92"/>
  <c r="AL100" i="92"/>
  <c r="AC100" i="92"/>
  <c r="AC99" i="92" s="1"/>
  <c r="U100" i="92"/>
  <c r="L100" i="92"/>
  <c r="F99" i="92"/>
  <c r="AQ100" i="92"/>
  <c r="AQ99" i="92" s="1"/>
  <c r="AI100" i="92"/>
  <c r="AI99" i="92" s="1"/>
  <c r="Z100" i="92"/>
  <c r="Q100" i="92"/>
  <c r="Q99" i="92" s="1"/>
  <c r="I100" i="92"/>
  <c r="I99" i="92" s="1"/>
  <c r="T100" i="24"/>
  <c r="G99" i="88"/>
  <c r="AR97" i="87"/>
  <c r="AS97" i="87"/>
  <c r="AK97" i="87"/>
  <c r="AB97" i="87"/>
  <c r="S97" i="87"/>
  <c r="K97" i="87"/>
  <c r="AP97" i="87"/>
  <c r="AH97" i="87"/>
  <c r="Y97" i="87"/>
  <c r="P97" i="87"/>
  <c r="H97" i="87"/>
  <c r="AO97" i="87"/>
  <c r="AF97" i="87"/>
  <c r="X97" i="87"/>
  <c r="O97" i="87"/>
  <c r="AL97" i="87"/>
  <c r="AC97" i="87"/>
  <c r="U97" i="87"/>
  <c r="L97" i="87"/>
  <c r="AR95" i="88"/>
  <c r="AS95" i="88"/>
  <c r="AK95" i="88"/>
  <c r="AB95" i="88"/>
  <c r="S95" i="88"/>
  <c r="K95" i="88"/>
  <c r="AP95" i="88"/>
  <c r="AH95" i="88"/>
  <c r="Y95" i="88"/>
  <c r="P95" i="88"/>
  <c r="H95" i="88"/>
  <c r="AO95" i="88"/>
  <c r="AF95" i="88"/>
  <c r="X95" i="88"/>
  <c r="O95" i="88"/>
  <c r="AL95" i="88"/>
  <c r="AC95" i="88"/>
  <c r="U95" i="88"/>
  <c r="AG95" i="88" s="1"/>
  <c r="L95" i="88"/>
  <c r="AS95" i="93"/>
  <c r="AT95" i="93" s="1"/>
  <c r="Z95" i="93"/>
  <c r="Z93" i="93" s="1"/>
  <c r="I95" i="93"/>
  <c r="V95" i="93"/>
  <c r="Q95" i="93"/>
  <c r="AD95" i="93"/>
  <c r="AD93" i="93" s="1"/>
  <c r="M95" i="93"/>
  <c r="M93" i="93" s="1"/>
  <c r="F94" i="24"/>
  <c r="AR94" i="91"/>
  <c r="AR93" i="91" s="1"/>
  <c r="AA94" i="91"/>
  <c r="J94" i="91"/>
  <c r="J93" i="91" s="1"/>
  <c r="AK94" i="91"/>
  <c r="AK93" i="91" s="1"/>
  <c r="S94" i="91"/>
  <c r="S93" i="91" s="1"/>
  <c r="AJ94" i="91"/>
  <c r="AJ93" i="91" s="1"/>
  <c r="R94" i="91"/>
  <c r="R93" i="91" s="1"/>
  <c r="F93" i="91"/>
  <c r="AS94" i="91"/>
  <c r="AB94" i="91"/>
  <c r="AB93" i="91" s="1"/>
  <c r="K94" i="91"/>
  <c r="K93" i="91" s="1"/>
  <c r="AR89" i="93"/>
  <c r="AM89" i="93"/>
  <c r="AD89" i="93"/>
  <c r="V89" i="93"/>
  <c r="M89" i="93"/>
  <c r="AL89" i="93"/>
  <c r="AC89" i="93"/>
  <c r="U89" i="93"/>
  <c r="L89" i="93"/>
  <c r="AQ89" i="93"/>
  <c r="AI89" i="93"/>
  <c r="Z89" i="93"/>
  <c r="Q89" i="93"/>
  <c r="I89" i="93"/>
  <c r="AP89" i="93"/>
  <c r="AH89" i="93"/>
  <c r="Y89" i="93"/>
  <c r="P89" i="93"/>
  <c r="H89" i="93"/>
  <c r="Z83" i="24"/>
  <c r="AA83" i="24" s="1"/>
  <c r="N82" i="24"/>
  <c r="G81" i="87"/>
  <c r="AR34" i="32"/>
  <c r="AS34" i="32"/>
  <c r="AB34" i="32"/>
  <c r="K34" i="32"/>
  <c r="AO34" i="32"/>
  <c r="X34" i="32"/>
  <c r="AK34" i="32"/>
  <c r="S34" i="32"/>
  <c r="AF34" i="32"/>
  <c r="O34" i="32"/>
  <c r="AR34" i="92"/>
  <c r="AS34" i="92"/>
  <c r="AB34" i="92"/>
  <c r="K34" i="92"/>
  <c r="AO34" i="92"/>
  <c r="X34" i="92"/>
  <c r="AK34" i="92"/>
  <c r="S34" i="92"/>
  <c r="AF34" i="92"/>
  <c r="O34" i="92"/>
  <c r="Q32" i="24"/>
  <c r="G31" i="93"/>
  <c r="AR30" i="91"/>
  <c r="AS30" i="91"/>
  <c r="AK30" i="91"/>
  <c r="AB30" i="91"/>
  <c r="S30" i="91"/>
  <c r="K30" i="91"/>
  <c r="AP30" i="91"/>
  <c r="AH30" i="91"/>
  <c r="Y30" i="91"/>
  <c r="P30" i="91"/>
  <c r="H30" i="91"/>
  <c r="AO30" i="91"/>
  <c r="AF30" i="91"/>
  <c r="X30" i="91"/>
  <c r="O30" i="91"/>
  <c r="AL30" i="91"/>
  <c r="AC30" i="91"/>
  <c r="U30" i="91"/>
  <c r="L30" i="91"/>
  <c r="G25" i="88"/>
  <c r="AR24" i="88"/>
  <c r="AS24" i="88"/>
  <c r="AB24" i="88"/>
  <c r="K24" i="88"/>
  <c r="AO24" i="88"/>
  <c r="X24" i="88"/>
  <c r="AG24" i="88" s="1"/>
  <c r="AK24" i="88"/>
  <c r="S24" i="88"/>
  <c r="AF24" i="88"/>
  <c r="O24" i="88"/>
  <c r="AR24" i="94"/>
  <c r="AS24" i="94"/>
  <c r="AK24" i="94"/>
  <c r="AB24" i="94"/>
  <c r="S24" i="94"/>
  <c r="M24" i="94"/>
  <c r="H24" i="94"/>
  <c r="AQ24" i="94"/>
  <c r="AI24" i="94"/>
  <c r="Z24" i="94"/>
  <c r="Q24" i="94"/>
  <c r="L24" i="94"/>
  <c r="AO24" i="94"/>
  <c r="AF24" i="94"/>
  <c r="X24" i="94"/>
  <c r="P24" i="94"/>
  <c r="K24" i="94"/>
  <c r="AM24" i="94"/>
  <c r="AD24" i="94"/>
  <c r="V24" i="94"/>
  <c r="O24" i="94"/>
  <c r="I24" i="94"/>
  <c r="G19" i="93"/>
  <c r="G13" i="91"/>
  <c r="AR190" i="88"/>
  <c r="AS190" i="88"/>
  <c r="AB190" i="88"/>
  <c r="K190" i="88"/>
  <c r="AO190" i="88"/>
  <c r="X190" i="88"/>
  <c r="AK190" i="88"/>
  <c r="S190" i="88"/>
  <c r="AF190" i="88"/>
  <c r="O190" i="88"/>
  <c r="AR190" i="93"/>
  <c r="AE190" i="93"/>
  <c r="W190" i="93"/>
  <c r="AG190" i="93" s="1"/>
  <c r="N190" i="93"/>
  <c r="T190" i="93" s="1"/>
  <c r="AN190" i="93"/>
  <c r="AT190" i="93" s="1"/>
  <c r="AA448" i="84"/>
  <c r="AB448" i="84" s="1"/>
  <c r="AR186" i="88"/>
  <c r="AK186" i="88"/>
  <c r="S186" i="88"/>
  <c r="AF186" i="88"/>
  <c r="O186" i="88"/>
  <c r="AS186" i="88"/>
  <c r="AB186" i="88"/>
  <c r="K186" i="88"/>
  <c r="AO186" i="88"/>
  <c r="X186" i="88"/>
  <c r="AG186" i="88" s="1"/>
  <c r="AR186" i="93"/>
  <c r="AP186" i="93"/>
  <c r="AH186" i="93"/>
  <c r="Y186" i="93"/>
  <c r="P186" i="93"/>
  <c r="H186" i="93"/>
  <c r="AO186" i="93"/>
  <c r="AF186" i="93"/>
  <c r="X186" i="93"/>
  <c r="O186" i="93"/>
  <c r="AL186" i="93"/>
  <c r="AC186" i="93"/>
  <c r="U186" i="93"/>
  <c r="L186" i="93"/>
  <c r="AS186" i="93"/>
  <c r="AK186" i="93"/>
  <c r="AB186" i="93"/>
  <c r="S186" i="93"/>
  <c r="K186" i="93"/>
  <c r="AQ178" i="87"/>
  <c r="AH178" i="87"/>
  <c r="P178" i="87"/>
  <c r="AC178" i="87"/>
  <c r="L178" i="87"/>
  <c r="AP178" i="87"/>
  <c r="Y178" i="87"/>
  <c r="H178" i="87"/>
  <c r="T178" i="87" s="1"/>
  <c r="AL178" i="87"/>
  <c r="U178" i="87"/>
  <c r="AS178" i="94"/>
  <c r="AB178" i="94"/>
  <c r="K178" i="94"/>
  <c r="AR178" i="94"/>
  <c r="AA178" i="94"/>
  <c r="J178" i="94"/>
  <c r="AK178" i="94"/>
  <c r="S178" i="94"/>
  <c r="AJ178" i="94"/>
  <c r="R178" i="94"/>
  <c r="G175" i="88"/>
  <c r="H170" i="24"/>
  <c r="H169" i="24" s="1"/>
  <c r="H163" i="24"/>
  <c r="AR158" i="91"/>
  <c r="AK158" i="91"/>
  <c r="AT158" i="91" s="1"/>
  <c r="S158" i="91"/>
  <c r="AF158" i="91"/>
  <c r="O158" i="91"/>
  <c r="AS158" i="91"/>
  <c r="AB158" i="91"/>
  <c r="K158" i="91"/>
  <c r="AO158" i="91"/>
  <c r="X158" i="91"/>
  <c r="AG158" i="91" s="1"/>
  <c r="AR153" i="93"/>
  <c r="AP153" i="93"/>
  <c r="AH153" i="93"/>
  <c r="Y153" i="93"/>
  <c r="P153" i="93"/>
  <c r="P150" i="93" s="1"/>
  <c r="H153" i="93"/>
  <c r="AO153" i="93"/>
  <c r="AF153" i="93"/>
  <c r="X153" i="93"/>
  <c r="X150" i="93" s="1"/>
  <c r="O153" i="93"/>
  <c r="AL153" i="93"/>
  <c r="AC153" i="93"/>
  <c r="U153" i="93"/>
  <c r="L153" i="93"/>
  <c r="AS153" i="93"/>
  <c r="AK153" i="93"/>
  <c r="AB153" i="93"/>
  <c r="S153" i="93"/>
  <c r="S150" i="93" s="1"/>
  <c r="K153" i="93"/>
  <c r="AS151" i="32"/>
  <c r="AP151" i="32"/>
  <c r="AH151" i="32"/>
  <c r="Y151" i="32"/>
  <c r="P151" i="32"/>
  <c r="P150" i="32" s="1"/>
  <c r="H151" i="32"/>
  <c r="AM151" i="32"/>
  <c r="AD151" i="32"/>
  <c r="V151" i="32"/>
  <c r="V150" i="32" s="1"/>
  <c r="M151" i="32"/>
  <c r="AL151" i="32"/>
  <c r="AL150" i="32" s="1"/>
  <c r="AC151" i="32"/>
  <c r="U151" i="32"/>
  <c r="U150" i="32" s="1"/>
  <c r="L151" i="32"/>
  <c r="AQ151" i="32"/>
  <c r="AI151" i="32"/>
  <c r="Z151" i="32"/>
  <c r="Z150" i="32" s="1"/>
  <c r="Q151" i="32"/>
  <c r="I151" i="32"/>
  <c r="F150" i="32"/>
  <c r="AQ151" i="92"/>
  <c r="AQ150" i="92" s="1"/>
  <c r="F150" i="92"/>
  <c r="AQ148" i="87"/>
  <c r="AH148" i="87"/>
  <c r="P148" i="87"/>
  <c r="AC148" i="87"/>
  <c r="L148" i="87"/>
  <c r="AP148" i="87"/>
  <c r="Y148" i="87"/>
  <c r="H148" i="87"/>
  <c r="AL148" i="87"/>
  <c r="U148" i="87"/>
  <c r="AS148" i="94"/>
  <c r="AQ148" i="94"/>
  <c r="AI148" i="94"/>
  <c r="Z148" i="94"/>
  <c r="Q148" i="94"/>
  <c r="I148" i="94"/>
  <c r="AP148" i="94"/>
  <c r="AH148" i="94"/>
  <c r="Y148" i="94"/>
  <c r="P148" i="94"/>
  <c r="H148" i="94"/>
  <c r="AM148" i="94"/>
  <c r="AD148" i="94"/>
  <c r="V148" i="94"/>
  <c r="M148" i="94"/>
  <c r="AL148" i="94"/>
  <c r="AC148" i="94"/>
  <c r="U148" i="94"/>
  <c r="L148" i="94"/>
  <c r="AQ146" i="87"/>
  <c r="AP146" i="87"/>
  <c r="Y146" i="87"/>
  <c r="H146" i="87"/>
  <c r="AL146" i="87"/>
  <c r="U146" i="87"/>
  <c r="AH146" i="87"/>
  <c r="P146" i="87"/>
  <c r="AC146" i="87"/>
  <c r="L146" i="87"/>
  <c r="AS146" i="94"/>
  <c r="AQ146" i="94"/>
  <c r="AI146" i="94"/>
  <c r="Z146" i="94"/>
  <c r="Q146" i="94"/>
  <c r="I146" i="94"/>
  <c r="AP146" i="94"/>
  <c r="AH146" i="94"/>
  <c r="Y146" i="94"/>
  <c r="P146" i="94"/>
  <c r="H146" i="94"/>
  <c r="AM146" i="94"/>
  <c r="AD146" i="94"/>
  <c r="V146" i="94"/>
  <c r="M146" i="94"/>
  <c r="AL146" i="94"/>
  <c r="AC146" i="94"/>
  <c r="U146" i="94"/>
  <c r="L146" i="94"/>
  <c r="F138" i="88"/>
  <c r="F137" i="88" s="1"/>
  <c r="F138" i="93"/>
  <c r="F137" i="93" s="1"/>
  <c r="AQ136" i="94"/>
  <c r="Z136" i="94"/>
  <c r="AP136" i="94"/>
  <c r="AI136" i="94"/>
  <c r="AH136" i="94"/>
  <c r="P136" i="94"/>
  <c r="I136" i="94"/>
  <c r="Y136" i="94"/>
  <c r="AG136" i="94" s="1"/>
  <c r="H136" i="94"/>
  <c r="Q136" i="94"/>
  <c r="AS128" i="93"/>
  <c r="AP128" i="93"/>
  <c r="AH128" i="93"/>
  <c r="Y128" i="93"/>
  <c r="P128" i="93"/>
  <c r="H128" i="93"/>
  <c r="AM128" i="93"/>
  <c r="AD128" i="93"/>
  <c r="V128" i="93"/>
  <c r="M128" i="93"/>
  <c r="AL128" i="93"/>
  <c r="AC128" i="93"/>
  <c r="U128" i="93"/>
  <c r="L128" i="93"/>
  <c r="AQ128" i="93"/>
  <c r="AI128" i="93"/>
  <c r="Z128" i="93"/>
  <c r="Q128" i="93"/>
  <c r="I128" i="93"/>
  <c r="G125" i="88"/>
  <c r="AR121" i="88"/>
  <c r="AM121" i="88"/>
  <c r="V121" i="88"/>
  <c r="AG121" i="88" s="1"/>
  <c r="AI121" i="88"/>
  <c r="Q121" i="88"/>
  <c r="AD121" i="88"/>
  <c r="M121" i="88"/>
  <c r="AQ121" i="88"/>
  <c r="Z121" i="88"/>
  <c r="I121" i="88"/>
  <c r="AS121" i="93"/>
  <c r="AM121" i="93"/>
  <c r="AD121" i="93"/>
  <c r="V121" i="93"/>
  <c r="M121" i="93"/>
  <c r="AL121" i="93"/>
  <c r="AC121" i="93"/>
  <c r="U121" i="93"/>
  <c r="L121" i="93"/>
  <c r="AQ121" i="93"/>
  <c r="AI121" i="93"/>
  <c r="Z121" i="93"/>
  <c r="Q121" i="93"/>
  <c r="I121" i="93"/>
  <c r="AP121" i="93"/>
  <c r="AH121" i="93"/>
  <c r="Y121" i="93"/>
  <c r="P121" i="93"/>
  <c r="H121" i="93"/>
  <c r="AR118" i="87"/>
  <c r="AK118" i="87"/>
  <c r="S118" i="87"/>
  <c r="AF118" i="87"/>
  <c r="O118" i="87"/>
  <c r="AB118" i="87"/>
  <c r="K118" i="87"/>
  <c r="X118" i="87"/>
  <c r="AP112" i="88"/>
  <c r="AK112" i="88"/>
  <c r="AB112" i="88"/>
  <c r="S112" i="88"/>
  <c r="K112" i="88"/>
  <c r="AH112" i="88"/>
  <c r="Y112" i="88"/>
  <c r="P112" i="88"/>
  <c r="H112" i="88"/>
  <c r="AS112" i="88"/>
  <c r="AF112" i="88"/>
  <c r="X112" i="88"/>
  <c r="O112" i="88"/>
  <c r="AO112" i="88"/>
  <c r="AC112" i="88"/>
  <c r="U112" i="88"/>
  <c r="AG112" i="88" s="1"/>
  <c r="L112" i="88"/>
  <c r="AR112" i="93"/>
  <c r="AE112" i="93"/>
  <c r="AG112" i="93" s="1"/>
  <c r="N112" i="93"/>
  <c r="T112" i="93" s="1"/>
  <c r="AR98" i="88"/>
  <c r="AO98" i="88"/>
  <c r="AF98" i="88"/>
  <c r="X98" i="88"/>
  <c r="O98" i="88"/>
  <c r="AL98" i="88"/>
  <c r="AC98" i="88"/>
  <c r="U98" i="88"/>
  <c r="L98" i="88"/>
  <c r="AS98" i="88"/>
  <c r="AK98" i="88"/>
  <c r="AB98" i="88"/>
  <c r="S98" i="88"/>
  <c r="K98" i="88"/>
  <c r="AP98" i="88"/>
  <c r="AH98" i="88"/>
  <c r="Y98" i="88"/>
  <c r="P98" i="88"/>
  <c r="H98" i="88"/>
  <c r="AR91" i="32"/>
  <c r="AK91" i="32"/>
  <c r="S91" i="32"/>
  <c r="K91" i="32"/>
  <c r="AF91" i="32"/>
  <c r="P91" i="32"/>
  <c r="H91" i="32"/>
  <c r="AS91" i="32"/>
  <c r="AB91" i="32"/>
  <c r="O91" i="32"/>
  <c r="AO91" i="32"/>
  <c r="X91" i="32"/>
  <c r="AG91" i="32" s="1"/>
  <c r="L91" i="32"/>
  <c r="AR90" i="32"/>
  <c r="AK90" i="32"/>
  <c r="U90" i="32"/>
  <c r="L90" i="32"/>
  <c r="AF90" i="32"/>
  <c r="S90" i="32"/>
  <c r="K90" i="32"/>
  <c r="AS90" i="32"/>
  <c r="AB90" i="32"/>
  <c r="P90" i="32"/>
  <c r="H90" i="32"/>
  <c r="AO90" i="32"/>
  <c r="X90" i="32"/>
  <c r="O90" i="32"/>
  <c r="H88" i="24"/>
  <c r="G87" i="92"/>
  <c r="AS83" i="92"/>
  <c r="AM83" i="92"/>
  <c r="AD83" i="92"/>
  <c r="V83" i="92"/>
  <c r="M83" i="92"/>
  <c r="AL83" i="92"/>
  <c r="AC83" i="92"/>
  <c r="U83" i="92"/>
  <c r="L83" i="92"/>
  <c r="AQ83" i="92"/>
  <c r="AI83" i="92"/>
  <c r="Z83" i="92"/>
  <c r="Q83" i="92"/>
  <c r="I83" i="92"/>
  <c r="AP83" i="92"/>
  <c r="AH83" i="92"/>
  <c r="Y83" i="92"/>
  <c r="P83" i="92"/>
  <c r="H83" i="92"/>
  <c r="Q63" i="24"/>
  <c r="G62" i="93"/>
  <c r="N57" i="24"/>
  <c r="AP54" i="88"/>
  <c r="AQ54" i="88"/>
  <c r="AI54" i="88"/>
  <c r="Z54" i="88"/>
  <c r="Q54" i="88"/>
  <c r="I54" i="88"/>
  <c r="AO54" i="88"/>
  <c r="AF54" i="88"/>
  <c r="X54" i="88"/>
  <c r="O54" i="88"/>
  <c r="AM54" i="88"/>
  <c r="AD54" i="88"/>
  <c r="V54" i="88"/>
  <c r="M54" i="88"/>
  <c r="AS54" i="88"/>
  <c r="AK54" i="88"/>
  <c r="AB54" i="88"/>
  <c r="S54" i="88"/>
  <c r="K54" i="88"/>
  <c r="AR52" i="32"/>
  <c r="AP52" i="32"/>
  <c r="AH52" i="32"/>
  <c r="Y52" i="32"/>
  <c r="P52" i="32"/>
  <c r="H52" i="32"/>
  <c r="AO52" i="32"/>
  <c r="AF52" i="32"/>
  <c r="X52" i="32"/>
  <c r="O52" i="32"/>
  <c r="AL52" i="32"/>
  <c r="AC52" i="32"/>
  <c r="U52" i="32"/>
  <c r="L52" i="32"/>
  <c r="AS52" i="32"/>
  <c r="AK52" i="32"/>
  <c r="AB52" i="32"/>
  <c r="S52" i="32"/>
  <c r="K52" i="32"/>
  <c r="AR52" i="92"/>
  <c r="AK52" i="92"/>
  <c r="S52" i="92"/>
  <c r="AF52" i="92"/>
  <c r="O52" i="92"/>
  <c r="AS52" i="92"/>
  <c r="AB52" i="92"/>
  <c r="K52" i="92"/>
  <c r="T52" i="92" s="1"/>
  <c r="AO52" i="92"/>
  <c r="X52" i="92"/>
  <c r="AG52" i="92" s="1"/>
  <c r="G44" i="92"/>
  <c r="G43" i="92" s="1"/>
  <c r="AR36" i="87"/>
  <c r="AQ36" i="87"/>
  <c r="AL36" i="87"/>
  <c r="AF36" i="87"/>
  <c r="Z36" i="87"/>
  <c r="U36" i="87"/>
  <c r="O36" i="87"/>
  <c r="I36" i="87"/>
  <c r="AP36" i="87"/>
  <c r="AK36" i="87"/>
  <c r="AD36" i="87"/>
  <c r="Y36" i="87"/>
  <c r="S36" i="87"/>
  <c r="M36" i="87"/>
  <c r="H36" i="87"/>
  <c r="AO36" i="87"/>
  <c r="AI36" i="87"/>
  <c r="AC36" i="87"/>
  <c r="X36" i="87"/>
  <c r="Q36" i="87"/>
  <c r="L36" i="87"/>
  <c r="AS36" i="87"/>
  <c r="AM36" i="87"/>
  <c r="AH36" i="87"/>
  <c r="AB36" i="87"/>
  <c r="V36" i="87"/>
  <c r="P36" i="87"/>
  <c r="K36" i="87"/>
  <c r="AR35" i="87"/>
  <c r="AP35" i="87"/>
  <c r="AK35" i="87"/>
  <c r="AD35" i="87"/>
  <c r="Y35" i="87"/>
  <c r="S35" i="87"/>
  <c r="M35" i="87"/>
  <c r="H35" i="87"/>
  <c r="AO35" i="87"/>
  <c r="AI35" i="87"/>
  <c r="AC35" i="87"/>
  <c r="X35" i="87"/>
  <c r="Q35" i="87"/>
  <c r="L35" i="87"/>
  <c r="AS35" i="87"/>
  <c r="AM35" i="87"/>
  <c r="AH35" i="87"/>
  <c r="AB35" i="87"/>
  <c r="V35" i="87"/>
  <c r="P35" i="87"/>
  <c r="K35" i="87"/>
  <c r="AQ35" i="87"/>
  <c r="AL35" i="87"/>
  <c r="AF35" i="87"/>
  <c r="Z35" i="87"/>
  <c r="U35" i="87"/>
  <c r="O35" i="87"/>
  <c r="I35" i="87"/>
  <c r="AR26" i="88"/>
  <c r="AS26" i="88"/>
  <c r="AK26" i="88"/>
  <c r="AB26" i="88"/>
  <c r="S26" i="88"/>
  <c r="K26" i="88"/>
  <c r="AP26" i="88"/>
  <c r="AH26" i="88"/>
  <c r="Y26" i="88"/>
  <c r="P26" i="88"/>
  <c r="H26" i="88"/>
  <c r="AO26" i="88"/>
  <c r="AF26" i="88"/>
  <c r="X26" i="88"/>
  <c r="O26" i="88"/>
  <c r="AL26" i="88"/>
  <c r="AC26" i="88"/>
  <c r="U26" i="88"/>
  <c r="L26" i="88"/>
  <c r="AR26" i="93"/>
  <c r="AP26" i="93"/>
  <c r="AH26" i="93"/>
  <c r="Y26" i="93"/>
  <c r="P26" i="93"/>
  <c r="H26" i="93"/>
  <c r="AM26" i="93"/>
  <c r="AD26" i="93"/>
  <c r="V26" i="93"/>
  <c r="M26" i="93"/>
  <c r="AL26" i="93"/>
  <c r="AC26" i="93"/>
  <c r="U26" i="93"/>
  <c r="L26" i="93"/>
  <c r="AQ26" i="93"/>
  <c r="AI26" i="93"/>
  <c r="Z26" i="93"/>
  <c r="Q26" i="93"/>
  <c r="I26" i="93"/>
  <c r="AR184" i="88"/>
  <c r="AS184" i="88"/>
  <c r="AB184" i="88"/>
  <c r="K184" i="88"/>
  <c r="AO184" i="88"/>
  <c r="X184" i="88"/>
  <c r="AK184" i="88"/>
  <c r="S184" i="88"/>
  <c r="AF184" i="88"/>
  <c r="O184" i="88"/>
  <c r="AR184" i="93"/>
  <c r="AP184" i="93"/>
  <c r="AH184" i="93"/>
  <c r="Y184" i="93"/>
  <c r="P184" i="93"/>
  <c r="AO184" i="93"/>
  <c r="AF184" i="93"/>
  <c r="X184" i="93"/>
  <c r="O184" i="93"/>
  <c r="AL184" i="93"/>
  <c r="AC184" i="93"/>
  <c r="U184" i="93"/>
  <c r="L184" i="93"/>
  <c r="AS184" i="93"/>
  <c r="AK184" i="93"/>
  <c r="AB184" i="93"/>
  <c r="S184" i="93"/>
  <c r="K184" i="93"/>
  <c r="H184" i="93"/>
  <c r="AQ176" i="87"/>
  <c r="AP176" i="87"/>
  <c r="AP175" i="87" s="1"/>
  <c r="Y176" i="87"/>
  <c r="Y175" i="87" s="1"/>
  <c r="H176" i="87"/>
  <c r="AL176" i="87"/>
  <c r="U176" i="87"/>
  <c r="U175" i="87" s="1"/>
  <c r="AH176" i="87"/>
  <c r="AH175" i="87" s="1"/>
  <c r="AH168" i="87" s="1"/>
  <c r="P176" i="87"/>
  <c r="P175" i="87" s="1"/>
  <c r="F175" i="87"/>
  <c r="AC176" i="87"/>
  <c r="L176" i="87"/>
  <c r="AK176" i="94"/>
  <c r="AK175" i="94" s="1"/>
  <c r="S176" i="94"/>
  <c r="S175" i="94" s="1"/>
  <c r="AJ176" i="94"/>
  <c r="AJ175" i="94" s="1"/>
  <c r="R176" i="94"/>
  <c r="R175" i="94" s="1"/>
  <c r="AS176" i="94"/>
  <c r="AB176" i="94"/>
  <c r="K176" i="94"/>
  <c r="K175" i="94" s="1"/>
  <c r="AR176" i="94"/>
  <c r="AR175" i="94" s="1"/>
  <c r="AA176" i="94"/>
  <c r="AG176" i="94" s="1"/>
  <c r="J176" i="94"/>
  <c r="F163" i="24"/>
  <c r="AR163" i="91"/>
  <c r="AS163" i="91"/>
  <c r="AK163" i="91"/>
  <c r="AB163" i="91"/>
  <c r="S163" i="91"/>
  <c r="K163" i="91"/>
  <c r="T163" i="91" s="1"/>
  <c r="AP163" i="91"/>
  <c r="AH163" i="91"/>
  <c r="Y163" i="91"/>
  <c r="P163" i="91"/>
  <c r="H163" i="91"/>
  <c r="F162" i="91"/>
  <c r="AO163" i="91"/>
  <c r="AF163" i="91"/>
  <c r="X163" i="91"/>
  <c r="O163" i="91"/>
  <c r="AL163" i="91"/>
  <c r="AC163" i="91"/>
  <c r="U163" i="91"/>
  <c r="L163" i="91"/>
  <c r="AR160" i="91"/>
  <c r="AS160" i="91"/>
  <c r="AT160" i="91" s="1"/>
  <c r="AB160" i="91"/>
  <c r="K160" i="91"/>
  <c r="AO160" i="91"/>
  <c r="X160" i="91"/>
  <c r="AG160" i="91" s="1"/>
  <c r="AK160" i="91"/>
  <c r="S160" i="91"/>
  <c r="AF160" i="91"/>
  <c r="O160" i="91"/>
  <c r="AA280" i="84"/>
  <c r="AB280" i="84" s="1"/>
  <c r="Q157" i="24"/>
  <c r="F157" i="24"/>
  <c r="AS157" i="92"/>
  <c r="AB157" i="92"/>
  <c r="K157" i="92"/>
  <c r="K156" i="92" s="1"/>
  <c r="AR157" i="92"/>
  <c r="AR156" i="92" s="1"/>
  <c r="AA157" i="92"/>
  <c r="AG157" i="92" s="1"/>
  <c r="J157" i="92"/>
  <c r="AK157" i="92"/>
  <c r="S157" i="92"/>
  <c r="AJ157" i="92"/>
  <c r="AT157" i="92" s="1"/>
  <c r="R157" i="92"/>
  <c r="R156" i="92" s="1"/>
  <c r="F156" i="92"/>
  <c r="AP155" i="32"/>
  <c r="AD155" i="32"/>
  <c r="M155" i="32"/>
  <c r="AQ155" i="32"/>
  <c r="Z155" i="32"/>
  <c r="I155" i="32"/>
  <c r="AM155" i="32"/>
  <c r="V155" i="32"/>
  <c r="H155" i="32"/>
  <c r="AI155" i="32"/>
  <c r="AT155" i="32" s="1"/>
  <c r="Q155" i="32"/>
  <c r="AR155" i="92"/>
  <c r="AE155" i="92"/>
  <c r="N155" i="92"/>
  <c r="AQ155" i="92"/>
  <c r="Z155" i="92"/>
  <c r="I155" i="92"/>
  <c r="AN155" i="92"/>
  <c r="AN150" i="92" s="1"/>
  <c r="W155" i="92"/>
  <c r="AI155" i="92"/>
  <c r="Q155" i="92"/>
  <c r="Z154" i="24"/>
  <c r="AA154" i="24" s="1"/>
  <c r="AS152" i="91"/>
  <c r="AL152" i="91"/>
  <c r="AC152" i="91"/>
  <c r="U152" i="91"/>
  <c r="L152" i="91"/>
  <c r="AQ152" i="91"/>
  <c r="AI152" i="91"/>
  <c r="Z152" i="91"/>
  <c r="Q152" i="91"/>
  <c r="I152" i="91"/>
  <c r="AP152" i="91"/>
  <c r="AH152" i="91"/>
  <c r="Y152" i="91"/>
  <c r="P152" i="91"/>
  <c r="H152" i="91"/>
  <c r="AM152" i="91"/>
  <c r="AD152" i="91"/>
  <c r="V152" i="91"/>
  <c r="M152" i="91"/>
  <c r="AQ147" i="87"/>
  <c r="AL147" i="87"/>
  <c r="U147" i="87"/>
  <c r="AH147" i="87"/>
  <c r="P147" i="87"/>
  <c r="AC147" i="87"/>
  <c r="L147" i="87"/>
  <c r="AP147" i="87"/>
  <c r="Y147" i="87"/>
  <c r="H147" i="87"/>
  <c r="AS147" i="94"/>
  <c r="AM147" i="94"/>
  <c r="AD147" i="94"/>
  <c r="V147" i="94"/>
  <c r="M147" i="94"/>
  <c r="AL147" i="94"/>
  <c r="AC147" i="94"/>
  <c r="U147" i="94"/>
  <c r="L147" i="94"/>
  <c r="AQ147" i="94"/>
  <c r="AI147" i="94"/>
  <c r="Z147" i="94"/>
  <c r="Q147" i="94"/>
  <c r="I147" i="94"/>
  <c r="AP147" i="94"/>
  <c r="AH147" i="94"/>
  <c r="Y147" i="94"/>
  <c r="P147" i="94"/>
  <c r="H147" i="94"/>
  <c r="T147" i="94" s="1"/>
  <c r="AR143" i="32"/>
  <c r="AS143" i="32"/>
  <c r="AK143" i="32"/>
  <c r="AB143" i="32"/>
  <c r="S143" i="32"/>
  <c r="K143" i="32"/>
  <c r="AP143" i="32"/>
  <c r="AH143" i="32"/>
  <c r="Y143" i="32"/>
  <c r="P143" i="32"/>
  <c r="H143" i="32"/>
  <c r="AO143" i="32"/>
  <c r="AF143" i="32"/>
  <c r="X143" i="32"/>
  <c r="O143" i="32"/>
  <c r="AL143" i="32"/>
  <c r="AC143" i="32"/>
  <c r="U143" i="32"/>
  <c r="L143" i="32"/>
  <c r="AR141" i="32"/>
  <c r="AS141" i="32"/>
  <c r="AK141" i="32"/>
  <c r="AB141" i="32"/>
  <c r="S141" i="32"/>
  <c r="K141" i="32"/>
  <c r="AP141" i="32"/>
  <c r="AH141" i="32"/>
  <c r="Y141" i="32"/>
  <c r="P141" i="32"/>
  <c r="H141" i="32"/>
  <c r="AO141" i="32"/>
  <c r="AF141" i="32"/>
  <c r="X141" i="32"/>
  <c r="O141" i="32"/>
  <c r="AL141" i="32"/>
  <c r="AC141" i="32"/>
  <c r="U141" i="32"/>
  <c r="L141" i="32"/>
  <c r="AQ141" i="92"/>
  <c r="I141" i="92"/>
  <c r="T141" i="92" s="1"/>
  <c r="AA178" i="84"/>
  <c r="AB178" i="84" s="1"/>
  <c r="K139" i="24"/>
  <c r="K138" i="24" s="1"/>
  <c r="G138" i="91"/>
  <c r="AA162" i="84"/>
  <c r="AB162" i="84" s="1"/>
  <c r="G131" i="87"/>
  <c r="AP123" i="91"/>
  <c r="AK123" i="91"/>
  <c r="S123" i="91"/>
  <c r="AF123" i="91"/>
  <c r="O123" i="91"/>
  <c r="AS123" i="91"/>
  <c r="AB123" i="91"/>
  <c r="K123" i="91"/>
  <c r="AO123" i="91"/>
  <c r="X123" i="91"/>
  <c r="AG123" i="91" s="1"/>
  <c r="K120" i="24"/>
  <c r="G119" i="93"/>
  <c r="AS104" i="88"/>
  <c r="AH104" i="88"/>
  <c r="P104" i="88"/>
  <c r="AC104" i="88"/>
  <c r="L104" i="88"/>
  <c r="AP104" i="88"/>
  <c r="Y104" i="88"/>
  <c r="H104" i="88"/>
  <c r="AL104" i="88"/>
  <c r="U104" i="88"/>
  <c r="AS101" i="87"/>
  <c r="AL101" i="87"/>
  <c r="AC101" i="87"/>
  <c r="U101" i="87"/>
  <c r="L101" i="87"/>
  <c r="AQ101" i="87"/>
  <c r="AI101" i="87"/>
  <c r="Z101" i="87"/>
  <c r="Q101" i="87"/>
  <c r="I101" i="87"/>
  <c r="AP101" i="87"/>
  <c r="AH101" i="87"/>
  <c r="Y101" i="87"/>
  <c r="P101" i="87"/>
  <c r="H101" i="87"/>
  <c r="AM101" i="87"/>
  <c r="AD101" i="87"/>
  <c r="V101" i="87"/>
  <c r="M101" i="87"/>
  <c r="AR101" i="94"/>
  <c r="AS101" i="94"/>
  <c r="AM101" i="94"/>
  <c r="AM99" i="94" s="1"/>
  <c r="AH101" i="94"/>
  <c r="AB101" i="94"/>
  <c r="V101" i="94"/>
  <c r="V99" i="94" s="1"/>
  <c r="P101" i="94"/>
  <c r="P99" i="94" s="1"/>
  <c r="K101" i="94"/>
  <c r="AQ101" i="94"/>
  <c r="AL101" i="94"/>
  <c r="AF101" i="94"/>
  <c r="AF99" i="94" s="1"/>
  <c r="Z101" i="94"/>
  <c r="U101" i="94"/>
  <c r="O101" i="94"/>
  <c r="O99" i="94" s="1"/>
  <c r="I101" i="94"/>
  <c r="I99" i="94" s="1"/>
  <c r="AP101" i="94"/>
  <c r="AK101" i="94"/>
  <c r="AK99" i="94" s="1"/>
  <c r="AD101" i="94"/>
  <c r="AD99" i="94" s="1"/>
  <c r="Y101" i="94"/>
  <c r="S101" i="94"/>
  <c r="M101" i="94"/>
  <c r="M99" i="94" s="1"/>
  <c r="H101" i="94"/>
  <c r="T101" i="94" s="1"/>
  <c r="AO101" i="94"/>
  <c r="AI101" i="94"/>
  <c r="AC101" i="94"/>
  <c r="AC99" i="94" s="1"/>
  <c r="X101" i="94"/>
  <c r="X99" i="94" s="1"/>
  <c r="Q101" i="94"/>
  <c r="L101" i="94"/>
  <c r="N100" i="24"/>
  <c r="N94" i="24"/>
  <c r="G93" i="87"/>
  <c r="AS85" i="91"/>
  <c r="AP85" i="91"/>
  <c r="AH85" i="91"/>
  <c r="Y85" i="91"/>
  <c r="P85" i="91"/>
  <c r="H85" i="91"/>
  <c r="AM85" i="91"/>
  <c r="AD85" i="91"/>
  <c r="V85" i="91"/>
  <c r="M85" i="91"/>
  <c r="AL85" i="91"/>
  <c r="AC85" i="91"/>
  <c r="U85" i="91"/>
  <c r="L85" i="91"/>
  <c r="AQ85" i="91"/>
  <c r="AI85" i="91"/>
  <c r="Z85" i="91"/>
  <c r="Q85" i="91"/>
  <c r="I85" i="91"/>
  <c r="AA378" i="20"/>
  <c r="AB378" i="20" s="1"/>
  <c r="Q82" i="24"/>
  <c r="AR82" i="32"/>
  <c r="F81" i="32"/>
  <c r="F74" i="32" s="1"/>
  <c r="AS82" i="92"/>
  <c r="AQ82" i="92"/>
  <c r="AI82" i="92"/>
  <c r="Z82" i="92"/>
  <c r="Q82" i="92"/>
  <c r="I82" i="92"/>
  <c r="AP82" i="92"/>
  <c r="AH82" i="92"/>
  <c r="Y82" i="92"/>
  <c r="P82" i="92"/>
  <c r="H82" i="92"/>
  <c r="AM82" i="92"/>
  <c r="AD82" i="92"/>
  <c r="V82" i="92"/>
  <c r="M82" i="92"/>
  <c r="AL82" i="92"/>
  <c r="AC82" i="92"/>
  <c r="U82" i="92"/>
  <c r="L82" i="92"/>
  <c r="F81" i="92"/>
  <c r="AS77" i="87"/>
  <c r="AM77" i="87"/>
  <c r="AD77" i="87"/>
  <c r="V77" i="87"/>
  <c r="M77" i="87"/>
  <c r="AL77" i="87"/>
  <c r="AC77" i="87"/>
  <c r="U77" i="87"/>
  <c r="AG77" i="87" s="1"/>
  <c r="L77" i="87"/>
  <c r="AQ77" i="87"/>
  <c r="AI77" i="87"/>
  <c r="Z77" i="87"/>
  <c r="Q77" i="87"/>
  <c r="I77" i="87"/>
  <c r="AP77" i="87"/>
  <c r="AH77" i="87"/>
  <c r="AT77" i="87" s="1"/>
  <c r="Y77" i="87"/>
  <c r="P77" i="87"/>
  <c r="H77" i="87"/>
  <c r="AR77" i="94"/>
  <c r="AT77" i="94" s="1"/>
  <c r="AQ77" i="94"/>
  <c r="AI77" i="94"/>
  <c r="Z77" i="94"/>
  <c r="Q77" i="94"/>
  <c r="T77" i="94" s="1"/>
  <c r="I77" i="94"/>
  <c r="AO77" i="94"/>
  <c r="AF77" i="94"/>
  <c r="X77" i="94"/>
  <c r="O77" i="94"/>
  <c r="AM77" i="94"/>
  <c r="AD77" i="94"/>
  <c r="V77" i="94"/>
  <c r="AG77" i="94" s="1"/>
  <c r="M77" i="94"/>
  <c r="AS77" i="94"/>
  <c r="AK77" i="94"/>
  <c r="AB77" i="94"/>
  <c r="S77" i="94"/>
  <c r="K77" i="94"/>
  <c r="AS71" i="94"/>
  <c r="AH71" i="94"/>
  <c r="P71" i="94"/>
  <c r="AC71" i="94"/>
  <c r="L71" i="94"/>
  <c r="AP71" i="94"/>
  <c r="Y71" i="94"/>
  <c r="H71" i="94"/>
  <c r="AL71" i="94"/>
  <c r="AL68" i="94" s="1"/>
  <c r="U71" i="94"/>
  <c r="G68" i="94"/>
  <c r="AS69" i="88"/>
  <c r="AL69" i="88"/>
  <c r="AL68" i="88" s="1"/>
  <c r="U69" i="88"/>
  <c r="AH69" i="88"/>
  <c r="P69" i="88"/>
  <c r="AC69" i="88"/>
  <c r="AC68" i="88" s="1"/>
  <c r="L69" i="88"/>
  <c r="F68" i="88"/>
  <c r="AP69" i="88"/>
  <c r="Y69" i="88"/>
  <c r="AG69" i="88" s="1"/>
  <c r="H69" i="88"/>
  <c r="AS69" i="94"/>
  <c r="AC69" i="94"/>
  <c r="U69" i="94"/>
  <c r="L69" i="94"/>
  <c r="AP69" i="94"/>
  <c r="AP68" i="94" s="1"/>
  <c r="Z69" i="94"/>
  <c r="Q69" i="94"/>
  <c r="Q68" i="94" s="1"/>
  <c r="I69" i="94"/>
  <c r="AL69" i="94"/>
  <c r="Y69" i="94"/>
  <c r="P69" i="94"/>
  <c r="H69" i="94"/>
  <c r="AH69" i="94"/>
  <c r="AT69" i="94" s="1"/>
  <c r="V69" i="94"/>
  <c r="M69" i="94"/>
  <c r="AR66" i="91"/>
  <c r="AF66" i="91"/>
  <c r="O66" i="91"/>
  <c r="AS66" i="91"/>
  <c r="AB66" i="91"/>
  <c r="K66" i="91"/>
  <c r="AO66" i="91"/>
  <c r="X66" i="91"/>
  <c r="AG66" i="91" s="1"/>
  <c r="AK66" i="91"/>
  <c r="S66" i="91"/>
  <c r="AP61" i="93"/>
  <c r="AK61" i="93"/>
  <c r="S61" i="93"/>
  <c r="AF61" i="93"/>
  <c r="O61" i="93"/>
  <c r="AS61" i="93"/>
  <c r="AB61" i="93"/>
  <c r="K61" i="93"/>
  <c r="AO61" i="93"/>
  <c r="X61" i="93"/>
  <c r="AS59" i="32"/>
  <c r="AC59" i="32"/>
  <c r="L59" i="32"/>
  <c r="AP59" i="32"/>
  <c r="Y59" i="32"/>
  <c r="H59" i="32"/>
  <c r="AL59" i="32"/>
  <c r="U59" i="32"/>
  <c r="AH59" i="32"/>
  <c r="P59" i="32"/>
  <c r="AO59" i="92"/>
  <c r="AH59" i="92"/>
  <c r="AB59" i="92"/>
  <c r="V59" i="92"/>
  <c r="P59" i="92"/>
  <c r="K59" i="92"/>
  <c r="AS59" i="92"/>
  <c r="AF59" i="92"/>
  <c r="Z59" i="92"/>
  <c r="U59" i="92"/>
  <c r="O59" i="92"/>
  <c r="I59" i="92"/>
  <c r="AN59" i="92"/>
  <c r="AD59" i="92"/>
  <c r="Y59" i="92"/>
  <c r="S59" i="92"/>
  <c r="M59" i="92"/>
  <c r="H59" i="92"/>
  <c r="AK59" i="92"/>
  <c r="AC59" i="92"/>
  <c r="X59" i="92"/>
  <c r="Q59" i="92"/>
  <c r="L59" i="92"/>
  <c r="AS58" i="32"/>
  <c r="AH58" i="32"/>
  <c r="P58" i="32"/>
  <c r="AC58" i="32"/>
  <c r="L58" i="32"/>
  <c r="AP58" i="32"/>
  <c r="Y58" i="32"/>
  <c r="H58" i="32"/>
  <c r="AL58" i="32"/>
  <c r="U58" i="32"/>
  <c r="AR58" i="92"/>
  <c r="AQ58" i="92"/>
  <c r="AL58" i="92"/>
  <c r="AF58" i="92"/>
  <c r="Z58" i="92"/>
  <c r="U58" i="92"/>
  <c r="O58" i="92"/>
  <c r="I58" i="92"/>
  <c r="AP58" i="92"/>
  <c r="AK58" i="92"/>
  <c r="AD58" i="92"/>
  <c r="Y58" i="92"/>
  <c r="S58" i="92"/>
  <c r="M58" i="92"/>
  <c r="H58" i="92"/>
  <c r="AO58" i="92"/>
  <c r="AI58" i="92"/>
  <c r="AC58" i="92"/>
  <c r="X58" i="92"/>
  <c r="Q58" i="92"/>
  <c r="L58" i="92"/>
  <c r="AS58" i="92"/>
  <c r="AM58" i="92"/>
  <c r="AH58" i="92"/>
  <c r="AB58" i="92"/>
  <c r="V58" i="92"/>
  <c r="P58" i="92"/>
  <c r="K58" i="92"/>
  <c r="AP55" i="88"/>
  <c r="AM55" i="88"/>
  <c r="AD55" i="88"/>
  <c r="V55" i="88"/>
  <c r="M55" i="88"/>
  <c r="T55" i="88" s="1"/>
  <c r="AS55" i="88"/>
  <c r="AK55" i="88"/>
  <c r="AB55" i="88"/>
  <c r="S55" i="88"/>
  <c r="K55" i="88"/>
  <c r="AQ55" i="88"/>
  <c r="AI55" i="88"/>
  <c r="Z55" i="88"/>
  <c r="AG55" i="88" s="1"/>
  <c r="Q55" i="88"/>
  <c r="I55" i="88"/>
  <c r="AO55" i="88"/>
  <c r="AF55" i="88"/>
  <c r="X55" i="88"/>
  <c r="O55" i="88"/>
  <c r="AQ55" i="94"/>
  <c r="I55" i="94"/>
  <c r="T55" i="94" s="1"/>
  <c r="AI55" i="94"/>
  <c r="AT55" i="94" s="1"/>
  <c r="Z55" i="94"/>
  <c r="AG55" i="94" s="1"/>
  <c r="Q55" i="94"/>
  <c r="AP41" i="87"/>
  <c r="AQ41" i="87"/>
  <c r="AD41" i="87"/>
  <c r="V41" i="87"/>
  <c r="M41" i="87"/>
  <c r="AM41" i="87"/>
  <c r="AC41" i="87"/>
  <c r="U41" i="87"/>
  <c r="L41" i="87"/>
  <c r="AI41" i="87"/>
  <c r="Z41" i="87"/>
  <c r="Q41" i="87"/>
  <c r="I41" i="87"/>
  <c r="AH41" i="87"/>
  <c r="Y41" i="87"/>
  <c r="P41" i="87"/>
  <c r="H41" i="87"/>
  <c r="AQ41" i="94"/>
  <c r="AL41" i="94"/>
  <c r="U41" i="94"/>
  <c r="AH41" i="94"/>
  <c r="P41" i="94"/>
  <c r="AC41" i="94"/>
  <c r="L41" i="94"/>
  <c r="AP41" i="94"/>
  <c r="Y41" i="94"/>
  <c r="H41" i="94"/>
  <c r="K38" i="24"/>
  <c r="Z35" i="24"/>
  <c r="AA35" i="24" s="1"/>
  <c r="AA124" i="20"/>
  <c r="AB124" i="20" s="1"/>
  <c r="X78" i="20"/>
  <c r="K26" i="24"/>
  <c r="G25" i="91"/>
  <c r="K20" i="24"/>
  <c r="AS196" i="88"/>
  <c r="U196" i="88"/>
  <c r="AG196" i="88" s="1"/>
  <c r="H196" i="88"/>
  <c r="P196" i="88"/>
  <c r="AC196" i="88"/>
  <c r="L196" i="88"/>
  <c r="Y196" i="88"/>
  <c r="I196" i="88"/>
  <c r="I193" i="88" s="1"/>
  <c r="AS196" i="93"/>
  <c r="AF196" i="93"/>
  <c r="AG196" i="93" s="1"/>
  <c r="O196" i="93"/>
  <c r="AR196" i="93"/>
  <c r="AA196" i="93"/>
  <c r="J196" i="93"/>
  <c r="AO196" i="93"/>
  <c r="X196" i="93"/>
  <c r="AJ196" i="93"/>
  <c r="R196" i="93"/>
  <c r="AS195" i="88"/>
  <c r="AC195" i="88"/>
  <c r="L195" i="88"/>
  <c r="AP195" i="88"/>
  <c r="Y195" i="88"/>
  <c r="H195" i="88"/>
  <c r="AL195" i="88"/>
  <c r="U195" i="88"/>
  <c r="AH195" i="88"/>
  <c r="P195" i="88"/>
  <c r="X434" i="84"/>
  <c r="X498" i="84" s="1"/>
  <c r="AQ188" i="87"/>
  <c r="F187" i="87"/>
  <c r="AS188" i="94"/>
  <c r="AM188" i="94"/>
  <c r="V188" i="94"/>
  <c r="AI188" i="94"/>
  <c r="AT188" i="94" s="1"/>
  <c r="Q188" i="94"/>
  <c r="F187" i="94"/>
  <c r="AD188" i="94"/>
  <c r="AD187" i="94" s="1"/>
  <c r="M188" i="94"/>
  <c r="AQ188" i="94"/>
  <c r="Z188" i="94"/>
  <c r="I188" i="94"/>
  <c r="AA416" i="84"/>
  <c r="AB416" i="84" s="1"/>
  <c r="AS183" i="32"/>
  <c r="AP183" i="32"/>
  <c r="Y183" i="32"/>
  <c r="H183" i="32"/>
  <c r="AL183" i="32"/>
  <c r="U183" i="32"/>
  <c r="AH183" i="32"/>
  <c r="AT183" i="32" s="1"/>
  <c r="P183" i="32"/>
  <c r="AC183" i="32"/>
  <c r="L183" i="32"/>
  <c r="AR183" i="92"/>
  <c r="AL183" i="92"/>
  <c r="AC183" i="92"/>
  <c r="U183" i="92"/>
  <c r="L183" i="92"/>
  <c r="AS183" i="92"/>
  <c r="AK183" i="92"/>
  <c r="AB183" i="92"/>
  <c r="S183" i="92"/>
  <c r="K183" i="92"/>
  <c r="AP183" i="92"/>
  <c r="AH183" i="92"/>
  <c r="Y183" i="92"/>
  <c r="P183" i="92"/>
  <c r="H183" i="92"/>
  <c r="AO183" i="92"/>
  <c r="AF183" i="92"/>
  <c r="X183" i="92"/>
  <c r="O183" i="92"/>
  <c r="AS180" i="92"/>
  <c r="K180" i="92"/>
  <c r="K176" i="24"/>
  <c r="G175" i="91"/>
  <c r="AS172" i="32"/>
  <c r="AC172" i="32"/>
  <c r="L172" i="32"/>
  <c r="AP172" i="32"/>
  <c r="Y172" i="32"/>
  <c r="H172" i="32"/>
  <c r="AL172" i="32"/>
  <c r="U172" i="32"/>
  <c r="AH172" i="32"/>
  <c r="P172" i="32"/>
  <c r="AR172" i="92"/>
  <c r="M172" i="92"/>
  <c r="I172" i="92"/>
  <c r="Q172" i="92"/>
  <c r="Q169" i="92" s="1"/>
  <c r="F170" i="24"/>
  <c r="AR170" i="91"/>
  <c r="F169" i="91"/>
  <c r="AR165" i="94"/>
  <c r="AP165" i="94"/>
  <c r="AH165" i="94"/>
  <c r="Y165" i="94"/>
  <c r="P165" i="94"/>
  <c r="H165" i="94"/>
  <c r="AO165" i="94"/>
  <c r="AF165" i="94"/>
  <c r="X165" i="94"/>
  <c r="O165" i="94"/>
  <c r="AL165" i="94"/>
  <c r="AC165" i="94"/>
  <c r="U165" i="94"/>
  <c r="L165" i="94"/>
  <c r="AS165" i="94"/>
  <c r="AK165" i="94"/>
  <c r="AB165" i="94"/>
  <c r="S165" i="94"/>
  <c r="S162" i="94" s="1"/>
  <c r="K165" i="94"/>
  <c r="G162" i="94"/>
  <c r="AQ161" i="87"/>
  <c r="AL161" i="87"/>
  <c r="U161" i="87"/>
  <c r="AH161" i="87"/>
  <c r="P161" i="87"/>
  <c r="AC161" i="87"/>
  <c r="L161" i="87"/>
  <c r="AP161" i="87"/>
  <c r="Y161" i="87"/>
  <c r="H161" i="87"/>
  <c r="T161" i="87" s="1"/>
  <c r="AR161" i="94"/>
  <c r="AO161" i="94"/>
  <c r="X161" i="94"/>
  <c r="AK161" i="94"/>
  <c r="S161" i="94"/>
  <c r="AF161" i="94"/>
  <c r="O161" i="94"/>
  <c r="AS161" i="94"/>
  <c r="AU161" i="94" s="1"/>
  <c r="AV161" i="94" s="1"/>
  <c r="AB161" i="94"/>
  <c r="K161" i="94"/>
  <c r="T161" i="94" s="1"/>
  <c r="H151" i="24"/>
  <c r="AR142" i="32"/>
  <c r="AO142" i="32"/>
  <c r="AF142" i="32"/>
  <c r="X142" i="32"/>
  <c r="O142" i="32"/>
  <c r="AL142" i="32"/>
  <c r="AC142" i="32"/>
  <c r="U142" i="32"/>
  <c r="L142" i="32"/>
  <c r="AS142" i="32"/>
  <c r="AK142" i="32"/>
  <c r="AB142" i="32"/>
  <c r="S142" i="32"/>
  <c r="K142" i="32"/>
  <c r="AP142" i="32"/>
  <c r="AH142" i="32"/>
  <c r="Y142" i="32"/>
  <c r="P142" i="32"/>
  <c r="H142" i="32"/>
  <c r="AR133" i="32"/>
  <c r="AS133" i="32"/>
  <c r="AK133" i="32"/>
  <c r="AB133" i="32"/>
  <c r="S133" i="32"/>
  <c r="K133" i="32"/>
  <c r="AP133" i="32"/>
  <c r="AH133" i="32"/>
  <c r="Y133" i="32"/>
  <c r="P133" i="32"/>
  <c r="H133" i="32"/>
  <c r="AO133" i="32"/>
  <c r="AF133" i="32"/>
  <c r="X133" i="32"/>
  <c r="O133" i="32"/>
  <c r="AL133" i="32"/>
  <c r="AC133" i="32"/>
  <c r="U133" i="32"/>
  <c r="L133" i="32"/>
  <c r="AR124" i="88"/>
  <c r="I124" i="88"/>
  <c r="T124" i="88" s="1"/>
  <c r="AS124" i="93"/>
  <c r="AQ124" i="93"/>
  <c r="AI124" i="93"/>
  <c r="Z124" i="93"/>
  <c r="Q124" i="93"/>
  <c r="I124" i="93"/>
  <c r="AP124" i="93"/>
  <c r="AH124" i="93"/>
  <c r="Y124" i="93"/>
  <c r="P124" i="93"/>
  <c r="H124" i="93"/>
  <c r="AM124" i="93"/>
  <c r="AD124" i="93"/>
  <c r="V124" i="93"/>
  <c r="M124" i="93"/>
  <c r="AL124" i="93"/>
  <c r="AC124" i="93"/>
  <c r="U124" i="93"/>
  <c r="L124" i="93"/>
  <c r="G119" i="91"/>
  <c r="AR115" i="32"/>
  <c r="AO115" i="32"/>
  <c r="X115" i="32"/>
  <c r="AK115" i="32"/>
  <c r="S115" i="32"/>
  <c r="AF115" i="32"/>
  <c r="O115" i="32"/>
  <c r="AS115" i="32"/>
  <c r="AB115" i="32"/>
  <c r="K115" i="32"/>
  <c r="Q114" i="24"/>
  <c r="K88" i="24"/>
  <c r="K75" i="24" s="1"/>
  <c r="AS86" i="91"/>
  <c r="AL86" i="91"/>
  <c r="AC86" i="91"/>
  <c r="U86" i="91"/>
  <c r="L86" i="91"/>
  <c r="AQ86" i="91"/>
  <c r="AI86" i="91"/>
  <c r="Z86" i="91"/>
  <c r="Q86" i="91"/>
  <c r="I86" i="91"/>
  <c r="AP86" i="91"/>
  <c r="AH86" i="91"/>
  <c r="Y86" i="91"/>
  <c r="P86" i="91"/>
  <c r="H86" i="91"/>
  <c r="AM86" i="91"/>
  <c r="AD86" i="91"/>
  <c r="V86" i="91"/>
  <c r="M86" i="91"/>
  <c r="AS79" i="87"/>
  <c r="AM79" i="87"/>
  <c r="AD79" i="87"/>
  <c r="V79" i="87"/>
  <c r="M79" i="87"/>
  <c r="AL79" i="87"/>
  <c r="AC79" i="87"/>
  <c r="U79" i="87"/>
  <c r="L79" i="87"/>
  <c r="AQ79" i="87"/>
  <c r="AI79" i="87"/>
  <c r="Z79" i="87"/>
  <c r="Q79" i="87"/>
  <c r="I79" i="87"/>
  <c r="AP79" i="87"/>
  <c r="AH79" i="87"/>
  <c r="Y79" i="87"/>
  <c r="P79" i="87"/>
  <c r="H79" i="87"/>
  <c r="T79" i="87" s="1"/>
  <c r="AR79" i="94"/>
  <c r="AQ79" i="94"/>
  <c r="AI79" i="94"/>
  <c r="Z79" i="94"/>
  <c r="AG79" i="94" s="1"/>
  <c r="Q79" i="94"/>
  <c r="I79" i="94"/>
  <c r="AO79" i="94"/>
  <c r="AF79" i="94"/>
  <c r="X79" i="94"/>
  <c r="O79" i="94"/>
  <c r="AM79" i="94"/>
  <c r="AD79" i="94"/>
  <c r="V79" i="94"/>
  <c r="M79" i="94"/>
  <c r="AS79" i="94"/>
  <c r="AK79" i="94"/>
  <c r="AT79" i="94" s="1"/>
  <c r="AB79" i="94"/>
  <c r="S79" i="94"/>
  <c r="K79" i="94"/>
  <c r="AR78" i="88"/>
  <c r="AS78" i="88"/>
  <c r="AB78" i="88"/>
  <c r="K78" i="88"/>
  <c r="AO78" i="88"/>
  <c r="X78" i="88"/>
  <c r="AK78" i="88"/>
  <c r="S78" i="88"/>
  <c r="AF78" i="88"/>
  <c r="O78" i="88"/>
  <c r="AR78" i="94"/>
  <c r="AM78" i="94"/>
  <c r="AD78" i="94"/>
  <c r="AG78" i="94" s="1"/>
  <c r="V78" i="94"/>
  <c r="M78" i="94"/>
  <c r="AS78" i="94"/>
  <c r="AK78" i="94"/>
  <c r="AT78" i="94" s="1"/>
  <c r="AB78" i="94"/>
  <c r="S78" i="94"/>
  <c r="K78" i="94"/>
  <c r="AQ78" i="94"/>
  <c r="AI78" i="94"/>
  <c r="Z78" i="94"/>
  <c r="Q78" i="94"/>
  <c r="I78" i="94"/>
  <c r="T78" i="94" s="1"/>
  <c r="AO78" i="94"/>
  <c r="AF78" i="94"/>
  <c r="X78" i="94"/>
  <c r="O78" i="94"/>
  <c r="R498" i="20"/>
  <c r="R499" i="20" s="1"/>
  <c r="AA330" i="20"/>
  <c r="AB330" i="20" s="1"/>
  <c r="AS73" i="88"/>
  <c r="AL73" i="88"/>
  <c r="U73" i="88"/>
  <c r="AH73" i="88"/>
  <c r="P73" i="88"/>
  <c r="AC73" i="88"/>
  <c r="L73" i="88"/>
  <c r="AP73" i="88"/>
  <c r="Y73" i="88"/>
  <c r="H73" i="88"/>
  <c r="L73" i="94"/>
  <c r="T73" i="94" s="1"/>
  <c r="AL73" i="94"/>
  <c r="U73" i="94"/>
  <c r="AG73" i="94" s="1"/>
  <c r="AS72" i="88"/>
  <c r="AP72" i="88"/>
  <c r="Y72" i="88"/>
  <c r="H72" i="88"/>
  <c r="AL72" i="88"/>
  <c r="U72" i="88"/>
  <c r="AH72" i="88"/>
  <c r="P72" i="88"/>
  <c r="AC72" i="88"/>
  <c r="L72" i="88"/>
  <c r="AR72" i="94"/>
  <c r="AC72" i="94"/>
  <c r="L72" i="94"/>
  <c r="AQ72" i="94"/>
  <c r="Y72" i="94"/>
  <c r="H72" i="94"/>
  <c r="AL72" i="94"/>
  <c r="U72" i="94"/>
  <c r="AH72" i="94"/>
  <c r="P72" i="94"/>
  <c r="AP67" i="32"/>
  <c r="AD67" i="32"/>
  <c r="O67" i="32"/>
  <c r="AQ67" i="32"/>
  <c r="Z67" i="32"/>
  <c r="M67" i="32"/>
  <c r="AM67" i="32"/>
  <c r="V67" i="32"/>
  <c r="AG67" i="32" s="1"/>
  <c r="K67" i="32"/>
  <c r="AI67" i="32"/>
  <c r="Q67" i="32"/>
  <c r="I67" i="32"/>
  <c r="T67" i="32" s="1"/>
  <c r="AR67" i="92"/>
  <c r="AP67" i="92"/>
  <c r="AH67" i="92"/>
  <c r="Y67" i="92"/>
  <c r="P67" i="92"/>
  <c r="H67" i="92"/>
  <c r="AO67" i="92"/>
  <c r="AF67" i="92"/>
  <c r="X67" i="92"/>
  <c r="O67" i="92"/>
  <c r="AL67" i="92"/>
  <c r="AC67" i="92"/>
  <c r="U67" i="92"/>
  <c r="L67" i="92"/>
  <c r="AS67" i="92"/>
  <c r="AK67" i="92"/>
  <c r="AB67" i="92"/>
  <c r="S67" i="92"/>
  <c r="K67" i="92"/>
  <c r="AP63" i="32"/>
  <c r="AI63" i="32"/>
  <c r="Z63" i="32"/>
  <c r="Q63" i="32"/>
  <c r="I63" i="32"/>
  <c r="T63" i="32" s="1"/>
  <c r="AF63" i="32"/>
  <c r="X63" i="32"/>
  <c r="O63" i="32"/>
  <c r="AQ63" i="32"/>
  <c r="AD63" i="32"/>
  <c r="V63" i="32"/>
  <c r="AG63" i="32" s="1"/>
  <c r="M63" i="32"/>
  <c r="AM63" i="32"/>
  <c r="AB63" i="32"/>
  <c r="S63" i="32"/>
  <c r="K63" i="32"/>
  <c r="AR63" i="92"/>
  <c r="AS63" i="92"/>
  <c r="AK63" i="92"/>
  <c r="AB63" i="92"/>
  <c r="S63" i="92"/>
  <c r="K63" i="92"/>
  <c r="AP63" i="92"/>
  <c r="AH63" i="92"/>
  <c r="Y63" i="92"/>
  <c r="P63" i="92"/>
  <c r="H63" i="92"/>
  <c r="AO63" i="92"/>
  <c r="AF63" i="92"/>
  <c r="X63" i="92"/>
  <c r="O63" i="92"/>
  <c r="AL63" i="92"/>
  <c r="AC63" i="92"/>
  <c r="U63" i="92"/>
  <c r="L63" i="92"/>
  <c r="Q57" i="24"/>
  <c r="G56" i="93"/>
  <c r="X208" i="20"/>
  <c r="K51" i="24"/>
  <c r="X336" i="20"/>
  <c r="K45" i="24"/>
  <c r="K44" i="24" s="1"/>
  <c r="AR28" i="87"/>
  <c r="AK28" i="87"/>
  <c r="S28" i="87"/>
  <c r="AF28" i="87"/>
  <c r="O28" i="87"/>
  <c r="AS28" i="87"/>
  <c r="AB28" i="87"/>
  <c r="K28" i="87"/>
  <c r="AO28" i="87"/>
  <c r="X28" i="87"/>
  <c r="AP22" i="32"/>
  <c r="AM22" i="32"/>
  <c r="V22" i="32"/>
  <c r="H22" i="32"/>
  <c r="AI22" i="32"/>
  <c r="Q22" i="32"/>
  <c r="AD22" i="32"/>
  <c r="M22" i="32"/>
  <c r="AQ22" i="32"/>
  <c r="Z22" i="32"/>
  <c r="I22" i="32"/>
  <c r="AS22" i="92"/>
  <c r="AM22" i="92"/>
  <c r="AD22" i="92"/>
  <c r="V22" i="92"/>
  <c r="M22" i="92"/>
  <c r="AL22" i="92"/>
  <c r="AC22" i="92"/>
  <c r="U22" i="92"/>
  <c r="L22" i="92"/>
  <c r="AQ22" i="92"/>
  <c r="AI22" i="92"/>
  <c r="Z22" i="92"/>
  <c r="Q22" i="92"/>
  <c r="I22" i="92"/>
  <c r="AP22" i="92"/>
  <c r="AH22" i="92"/>
  <c r="Y22" i="92"/>
  <c r="P22" i="92"/>
  <c r="H22" i="92"/>
  <c r="G93" i="91"/>
  <c r="AS85" i="92"/>
  <c r="AM85" i="92"/>
  <c r="AD85" i="92"/>
  <c r="V85" i="92"/>
  <c r="M85" i="92"/>
  <c r="AL85" i="92"/>
  <c r="AC85" i="92"/>
  <c r="U85" i="92"/>
  <c r="L85" i="92"/>
  <c r="AQ85" i="92"/>
  <c r="AI85" i="92"/>
  <c r="Z85" i="92"/>
  <c r="Q85" i="92"/>
  <c r="I85" i="92"/>
  <c r="AP85" i="92"/>
  <c r="AH85" i="92"/>
  <c r="Y85" i="92"/>
  <c r="P85" i="92"/>
  <c r="H85" i="92"/>
  <c r="T85" i="92" s="1"/>
  <c r="Z84" i="24"/>
  <c r="AA84" i="24" s="1"/>
  <c r="G81" i="92"/>
  <c r="AR82" i="87"/>
  <c r="AR81" i="87" s="1"/>
  <c r="F81" i="87"/>
  <c r="AR82" i="93"/>
  <c r="AL82" i="93"/>
  <c r="AC82" i="93"/>
  <c r="U82" i="93"/>
  <c r="L82" i="93"/>
  <c r="L81" i="93" s="1"/>
  <c r="AQ82" i="93"/>
  <c r="AI82" i="93"/>
  <c r="Z82" i="93"/>
  <c r="Q82" i="93"/>
  <c r="Q81" i="93" s="1"/>
  <c r="I82" i="93"/>
  <c r="F81" i="93"/>
  <c r="AP82" i="93"/>
  <c r="AH82" i="93"/>
  <c r="Y82" i="93"/>
  <c r="Y81" i="93" s="1"/>
  <c r="P82" i="93"/>
  <c r="H82" i="93"/>
  <c r="AM82" i="93"/>
  <c r="AM81" i="93" s="1"/>
  <c r="AD82" i="93"/>
  <c r="AD81" i="93" s="1"/>
  <c r="V82" i="93"/>
  <c r="M82" i="93"/>
  <c r="AO77" i="91"/>
  <c r="AK77" i="91"/>
  <c r="AB77" i="91"/>
  <c r="AG77" i="91" s="1"/>
  <c r="S77" i="91"/>
  <c r="AS77" i="91"/>
  <c r="K77" i="91"/>
  <c r="AR71" i="91"/>
  <c r="AL71" i="91"/>
  <c r="AC71" i="91"/>
  <c r="U71" i="91"/>
  <c r="L71" i="91"/>
  <c r="AS71" i="91"/>
  <c r="AK71" i="91"/>
  <c r="AB71" i="91"/>
  <c r="S71" i="91"/>
  <c r="K71" i="91"/>
  <c r="AP71" i="91"/>
  <c r="AH71" i="91"/>
  <c r="Y71" i="91"/>
  <c r="P71" i="91"/>
  <c r="H71" i="91"/>
  <c r="AO71" i="91"/>
  <c r="AF71" i="91"/>
  <c r="X71" i="91"/>
  <c r="O71" i="91"/>
  <c r="F69" i="24"/>
  <c r="AR69" i="91"/>
  <c r="AL69" i="91"/>
  <c r="AL68" i="91" s="1"/>
  <c r="AC69" i="91"/>
  <c r="U69" i="91"/>
  <c r="L69" i="91"/>
  <c r="AS69" i="91"/>
  <c r="AK69" i="91"/>
  <c r="AB69" i="91"/>
  <c r="S69" i="91"/>
  <c r="K69" i="91"/>
  <c r="K68" i="91" s="1"/>
  <c r="AP69" i="91"/>
  <c r="AH69" i="91"/>
  <c r="Y69" i="91"/>
  <c r="P69" i="91"/>
  <c r="P68" i="91" s="1"/>
  <c r="H69" i="91"/>
  <c r="F68" i="91"/>
  <c r="AO69" i="91"/>
  <c r="AF69" i="91"/>
  <c r="X69" i="91"/>
  <c r="O69" i="91"/>
  <c r="O304" i="20"/>
  <c r="AP66" i="32"/>
  <c r="AQ66" i="32"/>
  <c r="Z66" i="32"/>
  <c r="Q66" i="32"/>
  <c r="I66" i="32"/>
  <c r="AM66" i="32"/>
  <c r="X66" i="32"/>
  <c r="O66" i="32"/>
  <c r="AI66" i="32"/>
  <c r="AT66" i="32" s="1"/>
  <c r="V66" i="32"/>
  <c r="M66" i="32"/>
  <c r="AD66" i="32"/>
  <c r="S66" i="32"/>
  <c r="K66" i="32"/>
  <c r="AR66" i="92"/>
  <c r="AL66" i="92"/>
  <c r="AC66" i="92"/>
  <c r="U66" i="92"/>
  <c r="L66" i="92"/>
  <c r="AS66" i="92"/>
  <c r="AK66" i="92"/>
  <c r="AB66" i="92"/>
  <c r="S66" i="92"/>
  <c r="K66" i="92"/>
  <c r="AP66" i="92"/>
  <c r="AH66" i="92"/>
  <c r="Y66" i="92"/>
  <c r="P66" i="92"/>
  <c r="H66" i="92"/>
  <c r="AO66" i="92"/>
  <c r="AF66" i="92"/>
  <c r="X66" i="92"/>
  <c r="O66" i="92"/>
  <c r="AQ61" i="87"/>
  <c r="AH61" i="87"/>
  <c r="P61" i="87"/>
  <c r="AC61" i="87"/>
  <c r="L61" i="87"/>
  <c r="AP61" i="87"/>
  <c r="Y61" i="87"/>
  <c r="H61" i="87"/>
  <c r="T61" i="87" s="1"/>
  <c r="AL61" i="87"/>
  <c r="U61" i="87"/>
  <c r="J61" i="94"/>
  <c r="AR61" i="94"/>
  <c r="AA61" i="94"/>
  <c r="AQ59" i="87"/>
  <c r="AP59" i="87"/>
  <c r="Y59" i="87"/>
  <c r="H59" i="87"/>
  <c r="AL59" i="87"/>
  <c r="U59" i="87"/>
  <c r="AH59" i="87"/>
  <c r="P59" i="87"/>
  <c r="AC59" i="87"/>
  <c r="L59" i="87"/>
  <c r="AP59" i="93"/>
  <c r="AS59" i="93"/>
  <c r="AB59" i="93"/>
  <c r="K59" i="93"/>
  <c r="AO59" i="93"/>
  <c r="X59" i="93"/>
  <c r="AK59" i="93"/>
  <c r="S59" i="93"/>
  <c r="AF59" i="93"/>
  <c r="O59" i="93"/>
  <c r="AQ58" i="87"/>
  <c r="AC58" i="87"/>
  <c r="L58" i="87"/>
  <c r="T58" i="87" s="1"/>
  <c r="AP58" i="87"/>
  <c r="Y58" i="87"/>
  <c r="H58" i="87"/>
  <c r="AL58" i="87"/>
  <c r="U58" i="87"/>
  <c r="AH58" i="87"/>
  <c r="P58" i="87"/>
  <c r="AP58" i="93"/>
  <c r="AF58" i="93"/>
  <c r="O58" i="93"/>
  <c r="AS58" i="93"/>
  <c r="AB58" i="93"/>
  <c r="K58" i="93"/>
  <c r="AO58" i="93"/>
  <c r="X58" i="93"/>
  <c r="AK58" i="93"/>
  <c r="S58" i="93"/>
  <c r="AS55" i="91"/>
  <c r="AM55" i="91"/>
  <c r="AD55" i="91"/>
  <c r="V55" i="91"/>
  <c r="M55" i="91"/>
  <c r="AL55" i="91"/>
  <c r="AC55" i="91"/>
  <c r="U55" i="91"/>
  <c r="L55" i="91"/>
  <c r="AQ55" i="91"/>
  <c r="AI55" i="91"/>
  <c r="Z55" i="91"/>
  <c r="Q55" i="91"/>
  <c r="I55" i="91"/>
  <c r="AP55" i="91"/>
  <c r="AH55" i="91"/>
  <c r="Y55" i="91"/>
  <c r="P55" i="91"/>
  <c r="H55" i="91"/>
  <c r="T55" i="91" s="1"/>
  <c r="Z42" i="24"/>
  <c r="AA42" i="24" s="1"/>
  <c r="AR41" i="91"/>
  <c r="AE41" i="91"/>
  <c r="W41" i="91"/>
  <c r="N41" i="91"/>
  <c r="T41" i="91" s="1"/>
  <c r="AN41" i="91"/>
  <c r="AT41" i="91" s="1"/>
  <c r="W38" i="24"/>
  <c r="G37" i="87"/>
  <c r="O110" i="20"/>
  <c r="O174" i="20" s="1"/>
  <c r="Z27" i="24"/>
  <c r="AA27" i="24" s="1"/>
  <c r="W26" i="24"/>
  <c r="G25" i="87"/>
  <c r="W20" i="24"/>
  <c r="G19" i="87"/>
  <c r="AA480" i="84"/>
  <c r="AB480" i="84" s="1"/>
  <c r="AS196" i="94"/>
  <c r="AM196" i="94"/>
  <c r="AD196" i="94"/>
  <c r="V196" i="94"/>
  <c r="M196" i="94"/>
  <c r="AL196" i="94"/>
  <c r="AC196" i="94"/>
  <c r="U196" i="94"/>
  <c r="U193" i="94" s="1"/>
  <c r="L196" i="94"/>
  <c r="AQ196" i="94"/>
  <c r="AI196" i="94"/>
  <c r="Z196" i="94"/>
  <c r="Q196" i="94"/>
  <c r="I196" i="94"/>
  <c r="AP196" i="94"/>
  <c r="AH196" i="94"/>
  <c r="Y196" i="94"/>
  <c r="P196" i="94"/>
  <c r="H196" i="94"/>
  <c r="AP195" i="87"/>
  <c r="I195" i="87"/>
  <c r="T195" i="87" s="1"/>
  <c r="AS195" i="94"/>
  <c r="AQ195" i="94"/>
  <c r="AI195" i="94"/>
  <c r="AI193" i="94" s="1"/>
  <c r="Z195" i="94"/>
  <c r="Q195" i="94"/>
  <c r="I195" i="94"/>
  <c r="AP195" i="94"/>
  <c r="AH195" i="94"/>
  <c r="Y195" i="94"/>
  <c r="P195" i="94"/>
  <c r="P193" i="94" s="1"/>
  <c r="H195" i="94"/>
  <c r="H193" i="94" s="1"/>
  <c r="AM195" i="94"/>
  <c r="AD195" i="94"/>
  <c r="V195" i="94"/>
  <c r="M195" i="94"/>
  <c r="M193" i="94" s="1"/>
  <c r="AL195" i="94"/>
  <c r="AC195" i="94"/>
  <c r="U195" i="94"/>
  <c r="L195" i="94"/>
  <c r="L193" i="94" s="1"/>
  <c r="F188" i="24"/>
  <c r="AQ188" i="91"/>
  <c r="F187" i="91"/>
  <c r="O434" i="84"/>
  <c r="Z185" i="24"/>
  <c r="AA185" i="24" s="1"/>
  <c r="AR183" i="88"/>
  <c r="AF183" i="88"/>
  <c r="O183" i="88"/>
  <c r="T183" i="88" s="1"/>
  <c r="AS183" i="88"/>
  <c r="AB183" i="88"/>
  <c r="K183" i="88"/>
  <c r="AO183" i="88"/>
  <c r="X183" i="88"/>
  <c r="AG183" i="88" s="1"/>
  <c r="AK183" i="88"/>
  <c r="S183" i="88"/>
  <c r="AR183" i="93"/>
  <c r="AS183" i="93"/>
  <c r="AK183" i="93"/>
  <c r="AB183" i="93"/>
  <c r="S183" i="93"/>
  <c r="K183" i="93"/>
  <c r="AP183" i="93"/>
  <c r="AH183" i="93"/>
  <c r="Y183" i="93"/>
  <c r="P183" i="93"/>
  <c r="H183" i="93"/>
  <c r="AO183" i="93"/>
  <c r="AF183" i="93"/>
  <c r="X183" i="93"/>
  <c r="O183" i="93"/>
  <c r="AL183" i="93"/>
  <c r="AC183" i="93"/>
  <c r="U183" i="93"/>
  <c r="L183" i="93"/>
  <c r="AR180" i="93"/>
  <c r="AF180" i="93"/>
  <c r="O180" i="93"/>
  <c r="AS180" i="93"/>
  <c r="AB180" i="93"/>
  <c r="K180" i="93"/>
  <c r="AO180" i="93"/>
  <c r="X180" i="93"/>
  <c r="AK180" i="93"/>
  <c r="S180" i="93"/>
  <c r="Z177" i="24"/>
  <c r="AA177" i="24" s="1"/>
  <c r="W176" i="24"/>
  <c r="G175" i="87"/>
  <c r="G168" i="87" s="1"/>
  <c r="AR172" i="93"/>
  <c r="AL172" i="93"/>
  <c r="AC172" i="93"/>
  <c r="U172" i="93"/>
  <c r="L172" i="93"/>
  <c r="AS172" i="93"/>
  <c r="AK172" i="93"/>
  <c r="AB172" i="93"/>
  <c r="S172" i="93"/>
  <c r="K172" i="93"/>
  <c r="AP172" i="93"/>
  <c r="AH172" i="93"/>
  <c r="Y172" i="93"/>
  <c r="P172" i="93"/>
  <c r="H172" i="93"/>
  <c r="AO172" i="93"/>
  <c r="AF172" i="93"/>
  <c r="X172" i="93"/>
  <c r="O172" i="93"/>
  <c r="AS170" i="32"/>
  <c r="AL170" i="32"/>
  <c r="AL169" i="32" s="1"/>
  <c r="U170" i="32"/>
  <c r="AH170" i="32"/>
  <c r="P170" i="32"/>
  <c r="F169" i="32"/>
  <c r="AC170" i="32"/>
  <c r="L170" i="32"/>
  <c r="AP170" i="32"/>
  <c r="Y170" i="32"/>
  <c r="Y169" i="32" s="1"/>
  <c r="H170" i="32"/>
  <c r="AR170" i="92"/>
  <c r="AD170" i="92"/>
  <c r="M170" i="92"/>
  <c r="M169" i="92" s="1"/>
  <c r="AQ170" i="92"/>
  <c r="Z170" i="92"/>
  <c r="I170" i="92"/>
  <c r="AM170" i="92"/>
  <c r="AM169" i="92" s="1"/>
  <c r="V170" i="92"/>
  <c r="AG170" i="92" s="1"/>
  <c r="AI170" i="92"/>
  <c r="Q170" i="92"/>
  <c r="F169" i="92"/>
  <c r="F168" i="92" s="1"/>
  <c r="AR167" i="91"/>
  <c r="AS167" i="91"/>
  <c r="AK167" i="91"/>
  <c r="AB167" i="91"/>
  <c r="S167" i="91"/>
  <c r="K167" i="91"/>
  <c r="AP167" i="91"/>
  <c r="AH167" i="91"/>
  <c r="Y167" i="91"/>
  <c r="P167" i="91"/>
  <c r="H167" i="91"/>
  <c r="AO167" i="91"/>
  <c r="AF167" i="91"/>
  <c r="X167" i="91"/>
  <c r="O167" i="91"/>
  <c r="AL167" i="91"/>
  <c r="AC167" i="91"/>
  <c r="U167" i="91"/>
  <c r="L167" i="91"/>
  <c r="AR165" i="91"/>
  <c r="AS165" i="91"/>
  <c r="AK165" i="91"/>
  <c r="AB165" i="91"/>
  <c r="S165" i="91"/>
  <c r="K165" i="91"/>
  <c r="AP165" i="91"/>
  <c r="AH165" i="91"/>
  <c r="Y165" i="91"/>
  <c r="P165" i="91"/>
  <c r="H165" i="91"/>
  <c r="AO165" i="91"/>
  <c r="AF165" i="91"/>
  <c r="X165" i="91"/>
  <c r="O165" i="91"/>
  <c r="AL165" i="91"/>
  <c r="AC165" i="91"/>
  <c r="U165" i="91"/>
  <c r="AG165" i="91" s="1"/>
  <c r="L165" i="91"/>
  <c r="X304" i="84"/>
  <c r="AA304" i="84" s="1"/>
  <c r="AB304" i="84" s="1"/>
  <c r="Z164" i="24"/>
  <c r="AA164" i="24" s="1"/>
  <c r="N163" i="24"/>
  <c r="AR161" i="32"/>
  <c r="AF161" i="32"/>
  <c r="O161" i="32"/>
  <c r="AS161" i="32"/>
  <c r="AB161" i="32"/>
  <c r="K161" i="32"/>
  <c r="AO161" i="32"/>
  <c r="X161" i="32"/>
  <c r="AG161" i="32" s="1"/>
  <c r="AK161" i="32"/>
  <c r="S161" i="32"/>
  <c r="AR161" i="91"/>
  <c r="AO161" i="91"/>
  <c r="AT161" i="91" s="1"/>
  <c r="X161" i="91"/>
  <c r="AK161" i="91"/>
  <c r="S161" i="91"/>
  <c r="AF161" i="91"/>
  <c r="AG161" i="91" s="1"/>
  <c r="O161" i="91"/>
  <c r="AS161" i="91"/>
  <c r="AB161" i="91"/>
  <c r="K161" i="91"/>
  <c r="T161" i="91" s="1"/>
  <c r="T151" i="24"/>
  <c r="G150" i="88"/>
  <c r="AP142" i="88"/>
  <c r="AQ142" i="88"/>
  <c r="Z142" i="88"/>
  <c r="I142" i="88"/>
  <c r="AM142" i="88"/>
  <c r="V142" i="88"/>
  <c r="AI142" i="88"/>
  <c r="Q142" i="88"/>
  <c r="AD142" i="88"/>
  <c r="M142" i="88"/>
  <c r="AS142" i="93"/>
  <c r="AL142" i="93"/>
  <c r="AC142" i="93"/>
  <c r="U142" i="93"/>
  <c r="L142" i="93"/>
  <c r="AQ142" i="93"/>
  <c r="AI142" i="93"/>
  <c r="Z142" i="93"/>
  <c r="Q142" i="93"/>
  <c r="I142" i="93"/>
  <c r="AP142" i="93"/>
  <c r="AH142" i="93"/>
  <c r="Y142" i="93"/>
  <c r="P142" i="93"/>
  <c r="H142" i="93"/>
  <c r="AM142" i="93"/>
  <c r="AD142" i="93"/>
  <c r="V142" i="93"/>
  <c r="M142" i="93"/>
  <c r="AR133" i="93"/>
  <c r="AD133" i="93"/>
  <c r="M133" i="93"/>
  <c r="AQ133" i="93"/>
  <c r="Z133" i="93"/>
  <c r="I133" i="93"/>
  <c r="AM133" i="93"/>
  <c r="V133" i="93"/>
  <c r="AI133" i="93"/>
  <c r="Q133" i="93"/>
  <c r="AR124" i="87"/>
  <c r="AL124" i="87"/>
  <c r="AC124" i="87"/>
  <c r="U124" i="87"/>
  <c r="L124" i="87"/>
  <c r="AS124" i="87"/>
  <c r="AK124" i="87"/>
  <c r="AB124" i="87"/>
  <c r="S124" i="87"/>
  <c r="K124" i="87"/>
  <c r="AP124" i="87"/>
  <c r="AH124" i="87"/>
  <c r="Y124" i="87"/>
  <c r="P124" i="87"/>
  <c r="H124" i="87"/>
  <c r="AO124" i="87"/>
  <c r="AF124" i="87"/>
  <c r="X124" i="87"/>
  <c r="O124" i="87"/>
  <c r="AR124" i="94"/>
  <c r="AO124" i="94"/>
  <c r="X124" i="94"/>
  <c r="AK124" i="94"/>
  <c r="S124" i="94"/>
  <c r="AF124" i="94"/>
  <c r="O124" i="94"/>
  <c r="AS124" i="94"/>
  <c r="AU124" i="94" s="1"/>
  <c r="AV124" i="94" s="1"/>
  <c r="AB124" i="94"/>
  <c r="K124" i="94"/>
  <c r="T124" i="94" s="1"/>
  <c r="AR115" i="87"/>
  <c r="AF115" i="87"/>
  <c r="O115" i="87"/>
  <c r="AS115" i="87"/>
  <c r="AB115" i="87"/>
  <c r="K115" i="87"/>
  <c r="AO115" i="87"/>
  <c r="X115" i="87"/>
  <c r="AK115" i="87"/>
  <c r="S115" i="87"/>
  <c r="AR115" i="93"/>
  <c r="AP115" i="93"/>
  <c r="AH115" i="93"/>
  <c r="Y115" i="93"/>
  <c r="P115" i="93"/>
  <c r="H115" i="93"/>
  <c r="AO115" i="93"/>
  <c r="AF115" i="93"/>
  <c r="X115" i="93"/>
  <c r="O115" i="93"/>
  <c r="AL115" i="93"/>
  <c r="AC115" i="93"/>
  <c r="U115" i="93"/>
  <c r="L115" i="93"/>
  <c r="AS115" i="93"/>
  <c r="AK115" i="93"/>
  <c r="AB115" i="93"/>
  <c r="S115" i="93"/>
  <c r="K115" i="93"/>
  <c r="G113" i="92"/>
  <c r="G87" i="87"/>
  <c r="G74" i="87" s="1"/>
  <c r="AS86" i="92"/>
  <c r="AQ86" i="92"/>
  <c r="AI86" i="92"/>
  <c r="Z86" i="92"/>
  <c r="Q86" i="92"/>
  <c r="I86" i="92"/>
  <c r="AP86" i="92"/>
  <c r="AH86" i="92"/>
  <c r="Y86" i="92"/>
  <c r="P86" i="92"/>
  <c r="H86" i="92"/>
  <c r="AM86" i="92"/>
  <c r="AD86" i="92"/>
  <c r="V86" i="92"/>
  <c r="M86" i="92"/>
  <c r="AL86" i="92"/>
  <c r="AC86" i="92"/>
  <c r="U86" i="92"/>
  <c r="L86" i="92"/>
  <c r="Z80" i="24"/>
  <c r="AA80" i="24" s="1"/>
  <c r="AJ79" i="91"/>
  <c r="R79" i="91"/>
  <c r="AS79" i="91"/>
  <c r="AB79" i="91"/>
  <c r="AB75" i="91" s="1"/>
  <c r="K79" i="91"/>
  <c r="AR79" i="91"/>
  <c r="AA79" i="91"/>
  <c r="J79" i="91"/>
  <c r="T79" i="91" s="1"/>
  <c r="AK79" i="91"/>
  <c r="S79" i="91"/>
  <c r="AS78" i="91"/>
  <c r="AF78" i="91"/>
  <c r="X78" i="91"/>
  <c r="O78" i="91"/>
  <c r="T78" i="91" s="1"/>
  <c r="AO78" i="91"/>
  <c r="AT78" i="91" s="1"/>
  <c r="I498" i="20"/>
  <c r="Q76" i="24"/>
  <c r="Q75" i="24" s="1"/>
  <c r="Z74" i="24"/>
  <c r="AA74" i="24" s="1"/>
  <c r="AR73" i="91"/>
  <c r="AP73" i="91"/>
  <c r="AH73" i="91"/>
  <c r="AO73" i="91"/>
  <c r="AF73" i="91"/>
  <c r="X73" i="91"/>
  <c r="AL73" i="91"/>
  <c r="AC73" i="91"/>
  <c r="AS73" i="91"/>
  <c r="AK73" i="91"/>
  <c r="U73" i="91"/>
  <c r="L73" i="91"/>
  <c r="S73" i="91"/>
  <c r="K73" i="91"/>
  <c r="AB73" i="91"/>
  <c r="P73" i="91"/>
  <c r="H73" i="91"/>
  <c r="T73" i="91" s="1"/>
  <c r="Y73" i="91"/>
  <c r="O73" i="91"/>
  <c r="AR72" i="91"/>
  <c r="AP72" i="91"/>
  <c r="AH72" i="91"/>
  <c r="Y72" i="91"/>
  <c r="P72" i="91"/>
  <c r="H72" i="91"/>
  <c r="AO72" i="91"/>
  <c r="AF72" i="91"/>
  <c r="X72" i="91"/>
  <c r="O72" i="91"/>
  <c r="AL72" i="91"/>
  <c r="AC72" i="91"/>
  <c r="U72" i="91"/>
  <c r="L72" i="91"/>
  <c r="AS72" i="91"/>
  <c r="AK72" i="91"/>
  <c r="AB72" i="91"/>
  <c r="S72" i="91"/>
  <c r="K72" i="91"/>
  <c r="AR67" i="88"/>
  <c r="AS67" i="88"/>
  <c r="AB67" i="88"/>
  <c r="K67" i="88"/>
  <c r="AO67" i="88"/>
  <c r="X67" i="88"/>
  <c r="AK67" i="88"/>
  <c r="AT67" i="88" s="1"/>
  <c r="S67" i="88"/>
  <c r="AF67" i="88"/>
  <c r="O67" i="88"/>
  <c r="AQ67" i="93"/>
  <c r="AL67" i="93"/>
  <c r="AC67" i="93"/>
  <c r="U67" i="93"/>
  <c r="L67" i="93"/>
  <c r="AS67" i="93"/>
  <c r="AK67" i="93"/>
  <c r="AB67" i="93"/>
  <c r="S67" i="93"/>
  <c r="K67" i="93"/>
  <c r="AP67" i="93"/>
  <c r="AH67" i="93"/>
  <c r="Y67" i="93"/>
  <c r="P67" i="93"/>
  <c r="H67" i="93"/>
  <c r="AO67" i="93"/>
  <c r="AF67" i="93"/>
  <c r="X67" i="93"/>
  <c r="O67" i="93"/>
  <c r="AR63" i="87"/>
  <c r="AO63" i="87"/>
  <c r="AF63" i="87"/>
  <c r="X63" i="87"/>
  <c r="O63" i="87"/>
  <c r="AM63" i="87"/>
  <c r="AD63" i="87"/>
  <c r="V63" i="87"/>
  <c r="M63" i="87"/>
  <c r="AS63" i="87"/>
  <c r="AK63" i="87"/>
  <c r="AB63" i="87"/>
  <c r="S63" i="87"/>
  <c r="K63" i="87"/>
  <c r="AQ63" i="87"/>
  <c r="AI63" i="87"/>
  <c r="Z63" i="87"/>
  <c r="Q63" i="87"/>
  <c r="I63" i="87"/>
  <c r="AQ63" i="93"/>
  <c r="AP63" i="93"/>
  <c r="AH63" i="93"/>
  <c r="Y63" i="93"/>
  <c r="Q63" i="93"/>
  <c r="L63" i="93"/>
  <c r="AO63" i="93"/>
  <c r="AF63" i="93"/>
  <c r="X63" i="93"/>
  <c r="P63" i="93"/>
  <c r="K63" i="93"/>
  <c r="AL63" i="93"/>
  <c r="AC63" i="93"/>
  <c r="U63" i="93"/>
  <c r="O63" i="93"/>
  <c r="I63" i="93"/>
  <c r="AS63" i="93"/>
  <c r="AK63" i="93"/>
  <c r="AB63" i="93"/>
  <c r="S63" i="93"/>
  <c r="M63" i="93"/>
  <c r="H63" i="93"/>
  <c r="G56" i="92"/>
  <c r="W51" i="24"/>
  <c r="G50" i="87"/>
  <c r="AR49" i="87"/>
  <c r="AS49" i="87"/>
  <c r="AB49" i="87"/>
  <c r="K49" i="87"/>
  <c r="AO49" i="87"/>
  <c r="X49" i="87"/>
  <c r="AG49" i="87" s="1"/>
  <c r="AK49" i="87"/>
  <c r="S49" i="87"/>
  <c r="AF49" i="87"/>
  <c r="O49" i="87"/>
  <c r="AR49" i="93"/>
  <c r="AQ49" i="93"/>
  <c r="AI49" i="93"/>
  <c r="Z49" i="93"/>
  <c r="Q49" i="93"/>
  <c r="I49" i="93"/>
  <c r="AP49" i="93"/>
  <c r="AH49" i="93"/>
  <c r="Y49" i="93"/>
  <c r="P49" i="93"/>
  <c r="H49" i="93"/>
  <c r="AM49" i="93"/>
  <c r="AD49" i="93"/>
  <c r="V49" i="93"/>
  <c r="M49" i="93"/>
  <c r="AL49" i="93"/>
  <c r="AC49" i="93"/>
  <c r="U49" i="93"/>
  <c r="L49" i="93"/>
  <c r="O336" i="20"/>
  <c r="W45" i="24"/>
  <c r="W44" i="24" s="1"/>
  <c r="G44" i="87"/>
  <c r="G43" i="87" s="1"/>
  <c r="AR28" i="91"/>
  <c r="AS28" i="91"/>
  <c r="AK28" i="91"/>
  <c r="AB28" i="91"/>
  <c r="S28" i="91"/>
  <c r="K28" i="91"/>
  <c r="AP28" i="91"/>
  <c r="AH28" i="91"/>
  <c r="Y28" i="91"/>
  <c r="P28" i="91"/>
  <c r="H28" i="91"/>
  <c r="AO28" i="91"/>
  <c r="AF28" i="91"/>
  <c r="X28" i="91"/>
  <c r="O28" i="91"/>
  <c r="AL28" i="91"/>
  <c r="AC28" i="91"/>
  <c r="U28" i="91"/>
  <c r="L28" i="91"/>
  <c r="AQ22" i="93"/>
  <c r="AP22" i="93"/>
  <c r="AH22" i="93"/>
  <c r="Y22" i="93"/>
  <c r="P22" i="93"/>
  <c r="I22" i="93"/>
  <c r="AO22" i="93"/>
  <c r="AF22" i="93"/>
  <c r="X22" i="93"/>
  <c r="O22" i="93"/>
  <c r="H22" i="93"/>
  <c r="AL22" i="93"/>
  <c r="AC22" i="93"/>
  <c r="U22" i="93"/>
  <c r="L22" i="93"/>
  <c r="AS22" i="93"/>
  <c r="AK22" i="93"/>
  <c r="AB22" i="93"/>
  <c r="S22" i="93"/>
  <c r="K22" i="93"/>
  <c r="AA71" i="17"/>
  <c r="H203" i="24"/>
  <c r="Z206" i="24"/>
  <c r="G203" i="24"/>
  <c r="G200" i="24"/>
  <c r="H202" i="24"/>
  <c r="Z202" i="24" s="1"/>
  <c r="I40" i="17"/>
  <c r="AA40" i="17" s="1"/>
  <c r="G211" i="88"/>
  <c r="AA29" i="17"/>
  <c r="I211" i="24"/>
  <c r="I218" i="24" s="1"/>
  <c r="J12" i="61" s="1"/>
  <c r="H29" i="95" s="1"/>
  <c r="F106" i="87"/>
  <c r="F106" i="91"/>
  <c r="F106" i="88"/>
  <c r="G174" i="84"/>
  <c r="G499" i="84" s="1"/>
  <c r="D27" i="66" s="1"/>
  <c r="H46" i="84"/>
  <c r="AA46" i="84" s="1"/>
  <c r="AB46" i="84" s="1"/>
  <c r="G114" i="32"/>
  <c r="G113" i="32" s="1"/>
  <c r="G115" i="24"/>
  <c r="AA48" i="84"/>
  <c r="AB48" i="84" s="1"/>
  <c r="F107" i="92"/>
  <c r="F106" i="92" s="1"/>
  <c r="F108" i="24"/>
  <c r="H22" i="84"/>
  <c r="AA23" i="84"/>
  <c r="AB23" i="84" s="1"/>
  <c r="Z105" i="24"/>
  <c r="AA105" i="24" s="1"/>
  <c r="G75" i="24"/>
  <c r="G43" i="88"/>
  <c r="J12" i="24"/>
  <c r="J211" i="24" s="1"/>
  <c r="J218" i="24" s="1"/>
  <c r="H12" i="61" s="1"/>
  <c r="G29" i="95" s="1"/>
  <c r="Z49" i="24"/>
  <c r="F19" i="93"/>
  <c r="F19" i="92"/>
  <c r="AA49" i="20"/>
  <c r="AB49" i="20" s="1"/>
  <c r="H48" i="20"/>
  <c r="H54" i="20"/>
  <c r="AA55" i="20"/>
  <c r="AB55" i="20" s="1"/>
  <c r="H86" i="20"/>
  <c r="AA87" i="20"/>
  <c r="AB87" i="20" s="1"/>
  <c r="F31" i="87"/>
  <c r="F31" i="91"/>
  <c r="F31" i="94"/>
  <c r="AA113" i="20"/>
  <c r="AB113" i="20" s="1"/>
  <c r="H112" i="20"/>
  <c r="H118" i="20"/>
  <c r="AA119" i="20"/>
  <c r="AB119" i="20" s="1"/>
  <c r="F37" i="92"/>
  <c r="F40" i="92"/>
  <c r="F40" i="87"/>
  <c r="F37" i="87" s="1"/>
  <c r="F40" i="32"/>
  <c r="F37" i="32" s="1"/>
  <c r="F41" i="24"/>
  <c r="F40" i="93"/>
  <c r="F37" i="93" s="1"/>
  <c r="F40" i="91"/>
  <c r="F37" i="91" s="1"/>
  <c r="F12" i="91" s="1"/>
  <c r="AB156" i="20"/>
  <c r="F40" i="94"/>
  <c r="F40" i="88"/>
  <c r="F37" i="88" s="1"/>
  <c r="F37" i="94"/>
  <c r="G174" i="20"/>
  <c r="G38" i="32"/>
  <c r="G37" i="32" s="1"/>
  <c r="AA144" i="20"/>
  <c r="AB144" i="20" s="1"/>
  <c r="G39" i="24"/>
  <c r="H142" i="20"/>
  <c r="AA142" i="20" s="1"/>
  <c r="AB142" i="20" s="1"/>
  <c r="G45" i="32"/>
  <c r="G44" i="32" s="1"/>
  <c r="AA178" i="20"/>
  <c r="AB178" i="20" s="1"/>
  <c r="G46" i="24"/>
  <c r="H176" i="20"/>
  <c r="AA176" i="20" s="1"/>
  <c r="F48" i="93"/>
  <c r="F44" i="93" s="1"/>
  <c r="F48" i="87"/>
  <c r="F44" i="87" s="1"/>
  <c r="F48" i="32"/>
  <c r="F44" i="32" s="1"/>
  <c r="F49" i="24"/>
  <c r="F48" i="94"/>
  <c r="F44" i="94" s="1"/>
  <c r="F48" i="92"/>
  <c r="F44" i="92" s="1"/>
  <c r="AB196" i="20"/>
  <c r="F48" i="88"/>
  <c r="F44" i="88" s="1"/>
  <c r="G176" i="20"/>
  <c r="F48" i="91"/>
  <c r="F44" i="91" s="1"/>
  <c r="AA211" i="20"/>
  <c r="AB211" i="20" s="1"/>
  <c r="H210" i="20"/>
  <c r="H242" i="20"/>
  <c r="AA243" i="20"/>
  <c r="AB243" i="20" s="1"/>
  <c r="F64" i="92"/>
  <c r="F62" i="92" s="1"/>
  <c r="F43" i="92" s="1"/>
  <c r="F64" i="91"/>
  <c r="F62" i="91" s="1"/>
  <c r="F64" i="88"/>
  <c r="F62" i="88" s="1"/>
  <c r="F64" i="32"/>
  <c r="F62" i="32" s="1"/>
  <c r="F65" i="24"/>
  <c r="G272" i="20"/>
  <c r="F64" i="93"/>
  <c r="F62" i="93" s="1"/>
  <c r="F43" i="93" s="1"/>
  <c r="AB280" i="20"/>
  <c r="F64" i="94"/>
  <c r="F62" i="94" s="1"/>
  <c r="F43" i="94" s="1"/>
  <c r="F64" i="87"/>
  <c r="F62" i="87" s="1"/>
  <c r="F43" i="87" s="1"/>
  <c r="F13" i="88"/>
  <c r="G19" i="24"/>
  <c r="Z19" i="24" s="1"/>
  <c r="AA19" i="24" s="1"/>
  <c r="G18" i="32"/>
  <c r="AA40" i="20"/>
  <c r="AB40" i="20" s="1"/>
  <c r="F14" i="24"/>
  <c r="F13" i="32"/>
  <c r="G17" i="32"/>
  <c r="G18" i="24"/>
  <c r="Z18" i="24" s="1"/>
  <c r="AA18" i="24" s="1"/>
  <c r="AA34" i="20"/>
  <c r="AB34" i="20" s="1"/>
  <c r="F13" i="94"/>
  <c r="G17" i="24"/>
  <c r="Z17" i="24" s="1"/>
  <c r="AA17" i="24" s="1"/>
  <c r="AA28" i="20"/>
  <c r="AB28" i="20" s="1"/>
  <c r="G16" i="32"/>
  <c r="F13" i="93"/>
  <c r="G15" i="32"/>
  <c r="G13" i="32" s="1"/>
  <c r="G16" i="24"/>
  <c r="AA22" i="20"/>
  <c r="AB22" i="20" s="1"/>
  <c r="AP249" i="32"/>
  <c r="AL249" i="32"/>
  <c r="AH249" i="32"/>
  <c r="AD249" i="32"/>
  <c r="Z249" i="32"/>
  <c r="V249" i="32"/>
  <c r="R249" i="32"/>
  <c r="N249" i="32"/>
  <c r="J249" i="32"/>
  <c r="AS249" i="32"/>
  <c r="AO249" i="32"/>
  <c r="AK249" i="32"/>
  <c r="AC249" i="32"/>
  <c r="Y249" i="32"/>
  <c r="U249" i="32"/>
  <c r="Q249" i="32"/>
  <c r="M249" i="32"/>
  <c r="I249" i="32"/>
  <c r="AR249" i="32"/>
  <c r="AN249" i="32"/>
  <c r="AJ249" i="32"/>
  <c r="AF249" i="32"/>
  <c r="AB249" i="32"/>
  <c r="X249" i="32"/>
  <c r="P249" i="32"/>
  <c r="L249" i="32"/>
  <c r="H249" i="32"/>
  <c r="AQ249" i="32"/>
  <c r="AM249" i="32"/>
  <c r="AI249" i="32"/>
  <c r="AE249" i="32"/>
  <c r="AA249" i="32"/>
  <c r="W249" i="32"/>
  <c r="S249" i="32"/>
  <c r="O249" i="32"/>
  <c r="K249" i="32"/>
  <c r="AS249" i="88"/>
  <c r="AO249" i="88"/>
  <c r="AK249" i="88"/>
  <c r="AC249" i="88"/>
  <c r="Y249" i="88"/>
  <c r="U249" i="88"/>
  <c r="Q249" i="88"/>
  <c r="M249" i="88"/>
  <c r="I249" i="88"/>
  <c r="AR249" i="88"/>
  <c r="AN249" i="88"/>
  <c r="AJ249" i="88"/>
  <c r="AF249" i="88"/>
  <c r="AB249" i="88"/>
  <c r="X249" i="88"/>
  <c r="P249" i="88"/>
  <c r="L249" i="88"/>
  <c r="H249" i="88"/>
  <c r="AQ249" i="88"/>
  <c r="AM249" i="88"/>
  <c r="AI249" i="88"/>
  <c r="AE249" i="88"/>
  <c r="AA249" i="88"/>
  <c r="W249" i="88"/>
  <c r="S249" i="88"/>
  <c r="O249" i="88"/>
  <c r="K249" i="88"/>
  <c r="AP249" i="88"/>
  <c r="AL249" i="88"/>
  <c r="AH249" i="88"/>
  <c r="AD249" i="88"/>
  <c r="Z249" i="88"/>
  <c r="V249" i="88"/>
  <c r="R249" i="88"/>
  <c r="N249" i="88"/>
  <c r="J249" i="88"/>
  <c r="AR249" i="94"/>
  <c r="AN249" i="94"/>
  <c r="AJ249" i="94"/>
  <c r="AF249" i="94"/>
  <c r="AB249" i="94"/>
  <c r="X249" i="94"/>
  <c r="P249" i="94"/>
  <c r="L249" i="94"/>
  <c r="H249" i="94"/>
  <c r="AQ249" i="94"/>
  <c r="AM249" i="94"/>
  <c r="AI249" i="94"/>
  <c r="AE249" i="94"/>
  <c r="AA249" i="94"/>
  <c r="W249" i="94"/>
  <c r="S249" i="94"/>
  <c r="O249" i="94"/>
  <c r="K249" i="94"/>
  <c r="AP249" i="94"/>
  <c r="AL249" i="94"/>
  <c r="AH249" i="94"/>
  <c r="AD249" i="94"/>
  <c r="Z249" i="94"/>
  <c r="V249" i="94"/>
  <c r="R249" i="94"/>
  <c r="N249" i="94"/>
  <c r="J249" i="94"/>
  <c r="AS249" i="94"/>
  <c r="AO249" i="94"/>
  <c r="AK249" i="94"/>
  <c r="AC249" i="94"/>
  <c r="Y249" i="94"/>
  <c r="U249" i="94"/>
  <c r="Q249" i="94"/>
  <c r="M249" i="94"/>
  <c r="I249" i="94"/>
  <c r="AR248" i="91"/>
  <c r="AN248" i="91"/>
  <c r="AJ248" i="91"/>
  <c r="AF248" i="91"/>
  <c r="AB248" i="91"/>
  <c r="X248" i="91"/>
  <c r="P248" i="91"/>
  <c r="L248" i="91"/>
  <c r="H248" i="91"/>
  <c r="AQ248" i="91"/>
  <c r="AM248" i="91"/>
  <c r="AI248" i="91"/>
  <c r="AE248" i="91"/>
  <c r="AA248" i="91"/>
  <c r="W248" i="91"/>
  <c r="S248" i="91"/>
  <c r="O248" i="91"/>
  <c r="K248" i="91"/>
  <c r="AP248" i="91"/>
  <c r="AL248" i="91"/>
  <c r="AH248" i="91"/>
  <c r="AD248" i="91"/>
  <c r="Z248" i="91"/>
  <c r="V248" i="91"/>
  <c r="R248" i="91"/>
  <c r="N248" i="91"/>
  <c r="J248" i="91"/>
  <c r="AS248" i="91"/>
  <c r="AO248" i="91"/>
  <c r="AK248" i="91"/>
  <c r="AC248" i="91"/>
  <c r="Y248" i="91"/>
  <c r="U248" i="91"/>
  <c r="Q248" i="91"/>
  <c r="M248" i="91"/>
  <c r="I248" i="91"/>
  <c r="AR249" i="87"/>
  <c r="AN249" i="87"/>
  <c r="AJ249" i="87"/>
  <c r="AF249" i="87"/>
  <c r="AB249" i="87"/>
  <c r="X249" i="87"/>
  <c r="P249" i="87"/>
  <c r="L249" i="87"/>
  <c r="H249" i="87"/>
  <c r="AQ249" i="87"/>
  <c r="AM249" i="87"/>
  <c r="AI249" i="87"/>
  <c r="AE249" i="87"/>
  <c r="AA249" i="87"/>
  <c r="W249" i="87"/>
  <c r="S249" i="87"/>
  <c r="O249" i="87"/>
  <c r="K249" i="87"/>
  <c r="AP249" i="87"/>
  <c r="AL249" i="87"/>
  <c r="AH249" i="87"/>
  <c r="AD249" i="87"/>
  <c r="Z249" i="87"/>
  <c r="V249" i="87"/>
  <c r="R249" i="87"/>
  <c r="N249" i="87"/>
  <c r="J249" i="87"/>
  <c r="AS249" i="87"/>
  <c r="AO249" i="87"/>
  <c r="AK249" i="87"/>
  <c r="AC249" i="87"/>
  <c r="Y249" i="87"/>
  <c r="U249" i="87"/>
  <c r="Q249" i="87"/>
  <c r="M249" i="87"/>
  <c r="I249" i="87"/>
  <c r="AQ249" i="93"/>
  <c r="AM249" i="93"/>
  <c r="AI249" i="93"/>
  <c r="AE249" i="93"/>
  <c r="AA249" i="93"/>
  <c r="W249" i="93"/>
  <c r="S249" i="93"/>
  <c r="O249" i="93"/>
  <c r="K249" i="93"/>
  <c r="AP249" i="93"/>
  <c r="AL249" i="93"/>
  <c r="AH249" i="93"/>
  <c r="AD249" i="93"/>
  <c r="Z249" i="93"/>
  <c r="V249" i="93"/>
  <c r="R249" i="93"/>
  <c r="N249" i="93"/>
  <c r="J249" i="93"/>
  <c r="AS249" i="93"/>
  <c r="AO249" i="93"/>
  <c r="AK249" i="93"/>
  <c r="AC249" i="93"/>
  <c r="Y249" i="93"/>
  <c r="U249" i="93"/>
  <c r="Q249" i="93"/>
  <c r="M249" i="93"/>
  <c r="I249" i="93"/>
  <c r="AR249" i="93"/>
  <c r="AN249" i="93"/>
  <c r="AJ249" i="93"/>
  <c r="AF249" i="93"/>
  <c r="AB249" i="93"/>
  <c r="X249" i="93"/>
  <c r="P249" i="93"/>
  <c r="L249" i="93"/>
  <c r="H249" i="93"/>
  <c r="AR248" i="92"/>
  <c r="AN248" i="92"/>
  <c r="AJ248" i="92"/>
  <c r="AF248" i="92"/>
  <c r="AB248" i="92"/>
  <c r="X248" i="92"/>
  <c r="P248" i="92"/>
  <c r="L248" i="92"/>
  <c r="H248" i="92"/>
  <c r="AQ248" i="92"/>
  <c r="AM248" i="92"/>
  <c r="AI248" i="92"/>
  <c r="AE248" i="92"/>
  <c r="AA248" i="92"/>
  <c r="W248" i="92"/>
  <c r="S248" i="92"/>
  <c r="O248" i="92"/>
  <c r="K248" i="92"/>
  <c r="AP248" i="92"/>
  <c r="AL248" i="92"/>
  <c r="AH248" i="92"/>
  <c r="AD248" i="92"/>
  <c r="Z248" i="92"/>
  <c r="V248" i="92"/>
  <c r="R248" i="92"/>
  <c r="N248" i="92"/>
  <c r="J248" i="92"/>
  <c r="AS248" i="92"/>
  <c r="AO248" i="92"/>
  <c r="AK248" i="92"/>
  <c r="AC248" i="92"/>
  <c r="Y248" i="92"/>
  <c r="U248" i="92"/>
  <c r="Q248" i="92"/>
  <c r="M248" i="92"/>
  <c r="I248" i="92"/>
  <c r="AP249" i="91"/>
  <c r="AL249" i="91"/>
  <c r="AH249" i="91"/>
  <c r="AD249" i="91"/>
  <c r="Z249" i="91"/>
  <c r="V249" i="91"/>
  <c r="R249" i="91"/>
  <c r="N249" i="91"/>
  <c r="J249" i="91"/>
  <c r="AS249" i="91"/>
  <c r="AO249" i="91"/>
  <c r="AK249" i="91"/>
  <c r="AC249" i="91"/>
  <c r="Y249" i="91"/>
  <c r="U249" i="91"/>
  <c r="Q249" i="91"/>
  <c r="M249" i="91"/>
  <c r="I249" i="91"/>
  <c r="AR249" i="91"/>
  <c r="AN249" i="91"/>
  <c r="AJ249" i="91"/>
  <c r="AF249" i="91"/>
  <c r="AB249" i="91"/>
  <c r="X249" i="91"/>
  <c r="P249" i="91"/>
  <c r="L249" i="91"/>
  <c r="H249" i="91"/>
  <c r="AQ249" i="91"/>
  <c r="AM249" i="91"/>
  <c r="AI249" i="91"/>
  <c r="AE249" i="91"/>
  <c r="AA249" i="91"/>
  <c r="W249" i="91"/>
  <c r="S249" i="91"/>
  <c r="O249" i="91"/>
  <c r="K249" i="91"/>
  <c r="AQ248" i="88"/>
  <c r="AA248" i="88"/>
  <c r="K248" i="88"/>
  <c r="AD248" i="88"/>
  <c r="N248" i="88"/>
  <c r="AK248" i="88"/>
  <c r="Q248" i="88"/>
  <c r="AN248" i="88"/>
  <c r="X248" i="88"/>
  <c r="AS248" i="93"/>
  <c r="AO248" i="93"/>
  <c r="AK248" i="93"/>
  <c r="AC248" i="93"/>
  <c r="Y248" i="93"/>
  <c r="U248" i="93"/>
  <c r="Q248" i="93"/>
  <c r="M248" i="93"/>
  <c r="I248" i="93"/>
  <c r="AR248" i="93"/>
  <c r="AN248" i="93"/>
  <c r="AJ248" i="93"/>
  <c r="AF248" i="93"/>
  <c r="AB248" i="93"/>
  <c r="X248" i="93"/>
  <c r="P248" i="93"/>
  <c r="L248" i="93"/>
  <c r="H248" i="93"/>
  <c r="AQ248" i="93"/>
  <c r="AM248" i="93"/>
  <c r="AI248" i="93"/>
  <c r="AE248" i="93"/>
  <c r="AA248" i="93"/>
  <c r="W248" i="93"/>
  <c r="S248" i="93"/>
  <c r="O248" i="93"/>
  <c r="K248" i="93"/>
  <c r="AP248" i="93"/>
  <c r="AL248" i="93"/>
  <c r="AH248" i="93"/>
  <c r="AD248" i="93"/>
  <c r="Z248" i="93"/>
  <c r="V248" i="93"/>
  <c r="R248" i="93"/>
  <c r="N248" i="93"/>
  <c r="J248" i="93"/>
  <c r="F250" i="94"/>
  <c r="F250" i="93"/>
  <c r="F250" i="92"/>
  <c r="F250" i="91"/>
  <c r="F250" i="87"/>
  <c r="F250" i="88"/>
  <c r="F250" i="32"/>
  <c r="AB70" i="17"/>
  <c r="AP249" i="92"/>
  <c r="AL249" i="92"/>
  <c r="AH249" i="92"/>
  <c r="AD249" i="92"/>
  <c r="Z249" i="92"/>
  <c r="V249" i="92"/>
  <c r="R249" i="92"/>
  <c r="N249" i="92"/>
  <c r="J249" i="92"/>
  <c r="AS249" i="92"/>
  <c r="AO249" i="92"/>
  <c r="AK249" i="92"/>
  <c r="AC249" i="92"/>
  <c r="Y249" i="92"/>
  <c r="U249" i="92"/>
  <c r="Q249" i="92"/>
  <c r="M249" i="92"/>
  <c r="I249" i="92"/>
  <c r="AR249" i="92"/>
  <c r="AN249" i="92"/>
  <c r="AJ249" i="92"/>
  <c r="AF249" i="92"/>
  <c r="AB249" i="92"/>
  <c r="X249" i="92"/>
  <c r="P249" i="92"/>
  <c r="L249" i="92"/>
  <c r="H249" i="92"/>
  <c r="AQ249" i="92"/>
  <c r="AM249" i="92"/>
  <c r="AI249" i="92"/>
  <c r="AE249" i="92"/>
  <c r="AA249" i="92"/>
  <c r="W249" i="92"/>
  <c r="S249" i="92"/>
  <c r="O249" i="92"/>
  <c r="K249" i="92"/>
  <c r="AP248" i="87"/>
  <c r="AL248" i="87"/>
  <c r="AH248" i="87"/>
  <c r="AD248" i="87"/>
  <c r="Z248" i="87"/>
  <c r="V248" i="87"/>
  <c r="R248" i="87"/>
  <c r="N248" i="87"/>
  <c r="J248" i="87"/>
  <c r="AS248" i="87"/>
  <c r="AO248" i="87"/>
  <c r="AK248" i="87"/>
  <c r="AC248" i="87"/>
  <c r="Y248" i="87"/>
  <c r="U248" i="87"/>
  <c r="Q248" i="87"/>
  <c r="M248" i="87"/>
  <c r="I248" i="87"/>
  <c r="AR248" i="87"/>
  <c r="AN248" i="87"/>
  <c r="AJ248" i="87"/>
  <c r="AF248" i="87"/>
  <c r="AB248" i="87"/>
  <c r="X248" i="87"/>
  <c r="P248" i="87"/>
  <c r="L248" i="87"/>
  <c r="H248" i="87"/>
  <c r="AQ248" i="87"/>
  <c r="AM248" i="87"/>
  <c r="AI248" i="87"/>
  <c r="AE248" i="87"/>
  <c r="AA248" i="87"/>
  <c r="W248" i="87"/>
  <c r="S248" i="87"/>
  <c r="O248" i="87"/>
  <c r="K248" i="87"/>
  <c r="AP248" i="94"/>
  <c r="Z248" i="94"/>
  <c r="J248" i="94"/>
  <c r="AC248" i="94"/>
  <c r="M248" i="94"/>
  <c r="AJ248" i="94"/>
  <c r="P248" i="94"/>
  <c r="AM248" i="94"/>
  <c r="W248" i="94"/>
  <c r="F247" i="94"/>
  <c r="F247" i="93"/>
  <c r="F247" i="92"/>
  <c r="F247" i="91"/>
  <c r="F247" i="87"/>
  <c r="F247" i="32"/>
  <c r="F247" i="88"/>
  <c r="F210" i="24"/>
  <c r="AB67" i="17"/>
  <c r="AP244" i="88"/>
  <c r="AL244" i="88"/>
  <c r="AH244" i="88"/>
  <c r="AD244" i="88"/>
  <c r="Z244" i="88"/>
  <c r="V244" i="88"/>
  <c r="R244" i="88"/>
  <c r="N244" i="88"/>
  <c r="J244" i="88"/>
  <c r="AS244" i="88"/>
  <c r="AO244" i="88"/>
  <c r="AK244" i="88"/>
  <c r="AC244" i="88"/>
  <c r="Y244" i="88"/>
  <c r="U244" i="88"/>
  <c r="Q244" i="88"/>
  <c r="M244" i="88"/>
  <c r="I244" i="88"/>
  <c r="AR244" i="88"/>
  <c r="AN244" i="88"/>
  <c r="AJ244" i="88"/>
  <c r="AF244" i="88"/>
  <c r="AB244" i="88"/>
  <c r="X244" i="88"/>
  <c r="P244" i="88"/>
  <c r="L244" i="88"/>
  <c r="H244" i="88"/>
  <c r="AQ244" i="88"/>
  <c r="AM244" i="88"/>
  <c r="AI244" i="88"/>
  <c r="AE244" i="88"/>
  <c r="AA244" i="88"/>
  <c r="W244" i="88"/>
  <c r="S244" i="88"/>
  <c r="O244" i="88"/>
  <c r="K244" i="88"/>
  <c r="AS245" i="93"/>
  <c r="AO245" i="93"/>
  <c r="AK245" i="93"/>
  <c r="AC245" i="93"/>
  <c r="Y245" i="93"/>
  <c r="U245" i="93"/>
  <c r="Q245" i="93"/>
  <c r="M245" i="93"/>
  <c r="I245" i="93"/>
  <c r="AR245" i="93"/>
  <c r="AN245" i="93"/>
  <c r="AJ245" i="93"/>
  <c r="AF245" i="93"/>
  <c r="AB245" i="93"/>
  <c r="X245" i="93"/>
  <c r="P245" i="93"/>
  <c r="L245" i="93"/>
  <c r="H245" i="93"/>
  <c r="AQ245" i="93"/>
  <c r="AM245" i="93"/>
  <c r="AI245" i="93"/>
  <c r="AE245" i="93"/>
  <c r="AA245" i="93"/>
  <c r="W245" i="93"/>
  <c r="S245" i="93"/>
  <c r="O245" i="93"/>
  <c r="K245" i="93"/>
  <c r="AP245" i="93"/>
  <c r="AL245" i="93"/>
  <c r="AH245" i="93"/>
  <c r="AD245" i="93"/>
  <c r="Z245" i="93"/>
  <c r="V245" i="93"/>
  <c r="R245" i="93"/>
  <c r="N245" i="93"/>
  <c r="J245" i="93"/>
  <c r="AS244" i="94"/>
  <c r="AO244" i="94"/>
  <c r="AK244" i="94"/>
  <c r="AC244" i="94"/>
  <c r="Y244" i="94"/>
  <c r="U244" i="94"/>
  <c r="Q244" i="94"/>
  <c r="M244" i="94"/>
  <c r="I244" i="94"/>
  <c r="AR244" i="94"/>
  <c r="AN244" i="94"/>
  <c r="AJ244" i="94"/>
  <c r="AF244" i="94"/>
  <c r="AB244" i="94"/>
  <c r="X244" i="94"/>
  <c r="P244" i="94"/>
  <c r="L244" i="94"/>
  <c r="H244" i="94"/>
  <c r="AQ244" i="94"/>
  <c r="AM244" i="94"/>
  <c r="AI244" i="94"/>
  <c r="AE244" i="94"/>
  <c r="AA244" i="94"/>
  <c r="W244" i="94"/>
  <c r="S244" i="94"/>
  <c r="O244" i="94"/>
  <c r="K244" i="94"/>
  <c r="AP244" i="94"/>
  <c r="AL244" i="94"/>
  <c r="AH244" i="94"/>
  <c r="AD244" i="94"/>
  <c r="Z244" i="94"/>
  <c r="V244" i="94"/>
  <c r="R244" i="94"/>
  <c r="N244" i="94"/>
  <c r="J244" i="94"/>
  <c r="AP245" i="32"/>
  <c r="AL245" i="32"/>
  <c r="AH245" i="32"/>
  <c r="AD245" i="32"/>
  <c r="Z245" i="32"/>
  <c r="V245" i="32"/>
  <c r="R245" i="32"/>
  <c r="N245" i="32"/>
  <c r="J245" i="32"/>
  <c r="AS245" i="32"/>
  <c r="AO245" i="32"/>
  <c r="AK245" i="32"/>
  <c r="AC245" i="32"/>
  <c r="Y245" i="32"/>
  <c r="U245" i="32"/>
  <c r="Q245" i="32"/>
  <c r="M245" i="32"/>
  <c r="I245" i="32"/>
  <c r="AR245" i="32"/>
  <c r="AN245" i="32"/>
  <c r="AJ245" i="32"/>
  <c r="AF245" i="32"/>
  <c r="AB245" i="32"/>
  <c r="X245" i="32"/>
  <c r="P245" i="32"/>
  <c r="L245" i="32"/>
  <c r="H245" i="32"/>
  <c r="AQ245" i="32"/>
  <c r="AM245" i="32"/>
  <c r="AI245" i="32"/>
  <c r="AE245" i="32"/>
  <c r="AA245" i="32"/>
  <c r="W245" i="32"/>
  <c r="S245" i="32"/>
  <c r="O245" i="32"/>
  <c r="K245" i="32"/>
  <c r="AQ245" i="91"/>
  <c r="AM245" i="91"/>
  <c r="AI245" i="91"/>
  <c r="AE245" i="91"/>
  <c r="AA245" i="91"/>
  <c r="W245" i="91"/>
  <c r="S245" i="91"/>
  <c r="O245" i="91"/>
  <c r="K245" i="91"/>
  <c r="AS245" i="91"/>
  <c r="AO245" i="91"/>
  <c r="AK245" i="91"/>
  <c r="AC245" i="91"/>
  <c r="Y245" i="91"/>
  <c r="U245" i="91"/>
  <c r="Q245" i="91"/>
  <c r="M245" i="91"/>
  <c r="I245" i="91"/>
  <c r="AR245" i="91"/>
  <c r="AN245" i="91"/>
  <c r="AJ245" i="91"/>
  <c r="AF245" i="91"/>
  <c r="AB245" i="91"/>
  <c r="X245" i="91"/>
  <c r="P245" i="91"/>
  <c r="L245" i="91"/>
  <c r="H245" i="91"/>
  <c r="AD245" i="91"/>
  <c r="N245" i="91"/>
  <c r="AP245" i="91"/>
  <c r="Z245" i="91"/>
  <c r="J245" i="91"/>
  <c r="AL245" i="91"/>
  <c r="V245" i="91"/>
  <c r="AH245" i="91"/>
  <c r="R245" i="91"/>
  <c r="AQ245" i="94"/>
  <c r="AM245" i="94"/>
  <c r="AI245" i="94"/>
  <c r="AE245" i="94"/>
  <c r="AA245" i="94"/>
  <c r="W245" i="94"/>
  <c r="S245" i="94"/>
  <c r="O245" i="94"/>
  <c r="K245" i="94"/>
  <c r="AP245" i="94"/>
  <c r="AL245" i="94"/>
  <c r="AH245" i="94"/>
  <c r="AD245" i="94"/>
  <c r="Z245" i="94"/>
  <c r="V245" i="94"/>
  <c r="R245" i="94"/>
  <c r="N245" i="94"/>
  <c r="J245" i="94"/>
  <c r="AS245" i="94"/>
  <c r="AO245" i="94"/>
  <c r="AK245" i="94"/>
  <c r="AC245" i="94"/>
  <c r="Y245" i="94"/>
  <c r="U245" i="94"/>
  <c r="Q245" i="94"/>
  <c r="M245" i="94"/>
  <c r="I245" i="94"/>
  <c r="AR245" i="94"/>
  <c r="AN245" i="94"/>
  <c r="AJ245" i="94"/>
  <c r="AF245" i="94"/>
  <c r="AB245" i="94"/>
  <c r="X245" i="94"/>
  <c r="P245" i="94"/>
  <c r="L245" i="94"/>
  <c r="H245" i="94"/>
  <c r="AR244" i="87"/>
  <c r="AN244" i="87"/>
  <c r="AJ244" i="87"/>
  <c r="AF244" i="87"/>
  <c r="AB244" i="87"/>
  <c r="X244" i="87"/>
  <c r="P244" i="87"/>
  <c r="L244" i="87"/>
  <c r="H244" i="87"/>
  <c r="AQ244" i="87"/>
  <c r="AM244" i="87"/>
  <c r="AI244" i="87"/>
  <c r="AE244" i="87"/>
  <c r="AA244" i="87"/>
  <c r="W244" i="87"/>
  <c r="S244" i="87"/>
  <c r="O244" i="87"/>
  <c r="K244" i="87"/>
  <c r="AP244" i="87"/>
  <c r="AL244" i="87"/>
  <c r="AH244" i="87"/>
  <c r="AD244" i="87"/>
  <c r="Z244" i="87"/>
  <c r="V244" i="87"/>
  <c r="R244" i="87"/>
  <c r="N244" i="87"/>
  <c r="J244" i="87"/>
  <c r="AS244" i="87"/>
  <c r="AO244" i="87"/>
  <c r="AK244" i="87"/>
  <c r="AC244" i="87"/>
  <c r="Y244" i="87"/>
  <c r="U244" i="87"/>
  <c r="Q244" i="87"/>
  <c r="M244" i="87"/>
  <c r="I244" i="87"/>
  <c r="AQ244" i="93"/>
  <c r="AM244" i="93"/>
  <c r="AI244" i="93"/>
  <c r="AE244" i="93"/>
  <c r="AA244" i="93"/>
  <c r="W244" i="93"/>
  <c r="S244" i="93"/>
  <c r="O244" i="93"/>
  <c r="K244" i="93"/>
  <c r="AP244" i="93"/>
  <c r="AL244" i="93"/>
  <c r="AH244" i="93"/>
  <c r="AD244" i="93"/>
  <c r="Z244" i="93"/>
  <c r="V244" i="93"/>
  <c r="R244" i="93"/>
  <c r="N244" i="93"/>
  <c r="J244" i="93"/>
  <c r="AS244" i="93"/>
  <c r="AO244" i="93"/>
  <c r="AK244" i="93"/>
  <c r="AC244" i="93"/>
  <c r="Y244" i="93"/>
  <c r="U244" i="93"/>
  <c r="Q244" i="93"/>
  <c r="M244" i="93"/>
  <c r="I244" i="93"/>
  <c r="AR244" i="93"/>
  <c r="AN244" i="93"/>
  <c r="AJ244" i="93"/>
  <c r="AF244" i="93"/>
  <c r="AB244" i="93"/>
  <c r="X244" i="93"/>
  <c r="P244" i="93"/>
  <c r="L244" i="93"/>
  <c r="H244" i="93"/>
  <c r="AT245" i="88"/>
  <c r="F246" i="93"/>
  <c r="F246" i="94"/>
  <c r="F246" i="92"/>
  <c r="F246" i="91"/>
  <c r="F246" i="87"/>
  <c r="F246" i="88"/>
  <c r="AB66" i="17"/>
  <c r="F246" i="32"/>
  <c r="AP245" i="87"/>
  <c r="AL245" i="87"/>
  <c r="AH245" i="87"/>
  <c r="AD245" i="87"/>
  <c r="Z245" i="87"/>
  <c r="V245" i="87"/>
  <c r="R245" i="87"/>
  <c r="N245" i="87"/>
  <c r="J245" i="87"/>
  <c r="AS245" i="87"/>
  <c r="AO245" i="87"/>
  <c r="AK245" i="87"/>
  <c r="AC245" i="87"/>
  <c r="Y245" i="87"/>
  <c r="U245" i="87"/>
  <c r="Q245" i="87"/>
  <c r="M245" i="87"/>
  <c r="I245" i="87"/>
  <c r="AR245" i="87"/>
  <c r="AN245" i="87"/>
  <c r="AJ245" i="87"/>
  <c r="AF245" i="87"/>
  <c r="AB245" i="87"/>
  <c r="X245" i="87"/>
  <c r="P245" i="87"/>
  <c r="L245" i="87"/>
  <c r="H245" i="87"/>
  <c r="AQ245" i="87"/>
  <c r="AM245" i="87"/>
  <c r="AI245" i="87"/>
  <c r="AE245" i="87"/>
  <c r="AA245" i="87"/>
  <c r="W245" i="87"/>
  <c r="S245" i="87"/>
  <c r="O245" i="87"/>
  <c r="K245" i="87"/>
  <c r="AR244" i="32"/>
  <c r="AN244" i="32"/>
  <c r="AJ244" i="32"/>
  <c r="AF244" i="32"/>
  <c r="AB244" i="32"/>
  <c r="X244" i="32"/>
  <c r="P244" i="32"/>
  <c r="L244" i="32"/>
  <c r="H244" i="32"/>
  <c r="AQ244" i="32"/>
  <c r="AM244" i="32"/>
  <c r="AI244" i="32"/>
  <c r="AE244" i="32"/>
  <c r="AA244" i="32"/>
  <c r="W244" i="32"/>
  <c r="S244" i="32"/>
  <c r="O244" i="32"/>
  <c r="K244" i="32"/>
  <c r="AP244" i="32"/>
  <c r="AL244" i="32"/>
  <c r="AH244" i="32"/>
  <c r="AD244" i="32"/>
  <c r="Z244" i="32"/>
  <c r="V244" i="32"/>
  <c r="R244" i="32"/>
  <c r="N244" i="32"/>
  <c r="J244" i="32"/>
  <c r="AS244" i="32"/>
  <c r="AO244" i="32"/>
  <c r="AK244" i="32"/>
  <c r="AC244" i="32"/>
  <c r="Y244" i="32"/>
  <c r="U244" i="32"/>
  <c r="Q244" i="32"/>
  <c r="M244" i="32"/>
  <c r="I244" i="32"/>
  <c r="AS244" i="91"/>
  <c r="AO244" i="91"/>
  <c r="AK244" i="91"/>
  <c r="AC244" i="91"/>
  <c r="Y244" i="91"/>
  <c r="U244" i="91"/>
  <c r="Q244" i="91"/>
  <c r="M244" i="91"/>
  <c r="I244" i="91"/>
  <c r="AQ244" i="91"/>
  <c r="AM244" i="91"/>
  <c r="AI244" i="91"/>
  <c r="AE244" i="91"/>
  <c r="AA244" i="91"/>
  <c r="W244" i="91"/>
  <c r="S244" i="91"/>
  <c r="O244" i="91"/>
  <c r="K244" i="91"/>
  <c r="AP244" i="91"/>
  <c r="AL244" i="91"/>
  <c r="AH244" i="91"/>
  <c r="AD244" i="91"/>
  <c r="Z244" i="91"/>
  <c r="V244" i="91"/>
  <c r="R244" i="91"/>
  <c r="N244" i="91"/>
  <c r="J244" i="91"/>
  <c r="AN244" i="91"/>
  <c r="X244" i="91"/>
  <c r="H244" i="91"/>
  <c r="AJ244" i="91"/>
  <c r="AF244" i="91"/>
  <c r="P244" i="91"/>
  <c r="AR244" i="91"/>
  <c r="AB244" i="91"/>
  <c r="L244" i="91"/>
  <c r="AU245" i="88"/>
  <c r="AV245" i="88" s="1"/>
  <c r="F243" i="94"/>
  <c r="F243" i="92"/>
  <c r="F243" i="93"/>
  <c r="F243" i="87"/>
  <c r="F243" i="91"/>
  <c r="F243" i="32"/>
  <c r="F243" i="88"/>
  <c r="F209" i="24"/>
  <c r="AA209" i="24" s="1"/>
  <c r="AB63" i="17"/>
  <c r="AR245" i="92"/>
  <c r="AN245" i="92"/>
  <c r="AJ245" i="92"/>
  <c r="AF245" i="92"/>
  <c r="AB245" i="92"/>
  <c r="X245" i="92"/>
  <c r="P245" i="92"/>
  <c r="L245" i="92"/>
  <c r="H245" i="92"/>
  <c r="AP245" i="92"/>
  <c r="AL245" i="92"/>
  <c r="AH245" i="92"/>
  <c r="AD245" i="92"/>
  <c r="Z245" i="92"/>
  <c r="V245" i="92"/>
  <c r="R245" i="92"/>
  <c r="N245" i="92"/>
  <c r="J245" i="92"/>
  <c r="AS245" i="92"/>
  <c r="AO245" i="92"/>
  <c r="AK245" i="92"/>
  <c r="AC245" i="92"/>
  <c r="Y245" i="92"/>
  <c r="U245" i="92"/>
  <c r="Q245" i="92"/>
  <c r="M245" i="92"/>
  <c r="I245" i="92"/>
  <c r="AM245" i="92"/>
  <c r="W245" i="92"/>
  <c r="AI245" i="92"/>
  <c r="S245" i="92"/>
  <c r="AE245" i="92"/>
  <c r="O245" i="92"/>
  <c r="AQ245" i="92"/>
  <c r="AA245" i="92"/>
  <c r="K245" i="92"/>
  <c r="AP244" i="92"/>
  <c r="AL244" i="92"/>
  <c r="AH244" i="92"/>
  <c r="AD244" i="92"/>
  <c r="Z244" i="92"/>
  <c r="V244" i="92"/>
  <c r="R244" i="92"/>
  <c r="N244" i="92"/>
  <c r="J244" i="92"/>
  <c r="AR244" i="92"/>
  <c r="AN244" i="92"/>
  <c r="AJ244" i="92"/>
  <c r="AF244" i="92"/>
  <c r="AB244" i="92"/>
  <c r="X244" i="92"/>
  <c r="P244" i="92"/>
  <c r="L244" i="92"/>
  <c r="H244" i="92"/>
  <c r="AQ244" i="92"/>
  <c r="AM244" i="92"/>
  <c r="AI244" i="92"/>
  <c r="AE244" i="92"/>
  <c r="AA244" i="92"/>
  <c r="W244" i="92"/>
  <c r="S244" i="92"/>
  <c r="O244" i="92"/>
  <c r="K244" i="92"/>
  <c r="AO244" i="92"/>
  <c r="Y244" i="92"/>
  <c r="I244" i="92"/>
  <c r="AK244" i="92"/>
  <c r="U244" i="92"/>
  <c r="Q244" i="92"/>
  <c r="AS244" i="92"/>
  <c r="AC244" i="92"/>
  <c r="M244" i="92"/>
  <c r="T245" i="88"/>
  <c r="AS240" i="93"/>
  <c r="AO240" i="93"/>
  <c r="AK240" i="93"/>
  <c r="AC240" i="93"/>
  <c r="Y240" i="93"/>
  <c r="U240" i="93"/>
  <c r="Q240" i="93"/>
  <c r="M240" i="93"/>
  <c r="I240" i="93"/>
  <c r="AR240" i="93"/>
  <c r="AN240" i="93"/>
  <c r="AJ240" i="93"/>
  <c r="AF240" i="93"/>
  <c r="AB240" i="93"/>
  <c r="X240" i="93"/>
  <c r="P240" i="93"/>
  <c r="L240" i="93"/>
  <c r="H240" i="93"/>
  <c r="AQ240" i="93"/>
  <c r="AM240" i="93"/>
  <c r="AI240" i="93"/>
  <c r="AE240" i="93"/>
  <c r="AA240" i="93"/>
  <c r="W240" i="93"/>
  <c r="S240" i="93"/>
  <c r="O240" i="93"/>
  <c r="K240" i="93"/>
  <c r="AP240" i="93"/>
  <c r="AL240" i="93"/>
  <c r="AH240" i="93"/>
  <c r="AD240" i="93"/>
  <c r="Z240" i="93"/>
  <c r="V240" i="93"/>
  <c r="R240" i="93"/>
  <c r="N240" i="93"/>
  <c r="J240" i="93"/>
  <c r="F242" i="94"/>
  <c r="F242" i="93"/>
  <c r="F242" i="91"/>
  <c r="F242" i="92"/>
  <c r="F242" i="88"/>
  <c r="F242" i="87"/>
  <c r="AB62" i="17"/>
  <c r="F242" i="32"/>
  <c r="AP241" i="87"/>
  <c r="AL241" i="87"/>
  <c r="AH241" i="87"/>
  <c r="AD241" i="87"/>
  <c r="Z241" i="87"/>
  <c r="V241" i="87"/>
  <c r="R241" i="87"/>
  <c r="N241" i="87"/>
  <c r="J241" i="87"/>
  <c r="AS241" i="87"/>
  <c r="AO241" i="87"/>
  <c r="AK241" i="87"/>
  <c r="AC241" i="87"/>
  <c r="Y241" i="87"/>
  <c r="U241" i="87"/>
  <c r="Q241" i="87"/>
  <c r="M241" i="87"/>
  <c r="I241" i="87"/>
  <c r="AR241" i="87"/>
  <c r="AN241" i="87"/>
  <c r="AJ241" i="87"/>
  <c r="AF241" i="87"/>
  <c r="AB241" i="87"/>
  <c r="X241" i="87"/>
  <c r="P241" i="87"/>
  <c r="L241" i="87"/>
  <c r="H241" i="87"/>
  <c r="AQ241" i="87"/>
  <c r="AM241" i="87"/>
  <c r="AI241" i="87"/>
  <c r="AE241" i="87"/>
  <c r="AA241" i="87"/>
  <c r="W241" i="87"/>
  <c r="S241" i="87"/>
  <c r="O241" i="87"/>
  <c r="K241" i="87"/>
  <c r="AG240" i="88"/>
  <c r="AR240" i="87"/>
  <c r="AN240" i="87"/>
  <c r="AJ240" i="87"/>
  <c r="AF240" i="87"/>
  <c r="AB240" i="87"/>
  <c r="X240" i="87"/>
  <c r="P240" i="87"/>
  <c r="L240" i="87"/>
  <c r="H240" i="87"/>
  <c r="AQ240" i="87"/>
  <c r="AM240" i="87"/>
  <c r="AI240" i="87"/>
  <c r="AE240" i="87"/>
  <c r="AA240" i="87"/>
  <c r="W240" i="87"/>
  <c r="S240" i="87"/>
  <c r="O240" i="87"/>
  <c r="K240" i="87"/>
  <c r="AP240" i="87"/>
  <c r="AL240" i="87"/>
  <c r="AH240" i="87"/>
  <c r="AD240" i="87"/>
  <c r="Z240" i="87"/>
  <c r="V240" i="87"/>
  <c r="R240" i="87"/>
  <c r="N240" i="87"/>
  <c r="J240" i="87"/>
  <c r="AS240" i="87"/>
  <c r="AO240" i="87"/>
  <c r="AK240" i="87"/>
  <c r="AC240" i="87"/>
  <c r="Y240" i="87"/>
  <c r="U240" i="87"/>
  <c r="Q240" i="87"/>
  <c r="M240" i="87"/>
  <c r="I240" i="87"/>
  <c r="AR240" i="94"/>
  <c r="AN240" i="94"/>
  <c r="AJ240" i="94"/>
  <c r="AF240" i="94"/>
  <c r="AB240" i="94"/>
  <c r="X240" i="94"/>
  <c r="P240" i="94"/>
  <c r="L240" i="94"/>
  <c r="H240" i="94"/>
  <c r="AQ240" i="94"/>
  <c r="AM240" i="94"/>
  <c r="AI240" i="94"/>
  <c r="AE240" i="94"/>
  <c r="AA240" i="94"/>
  <c r="W240" i="94"/>
  <c r="S240" i="94"/>
  <c r="O240" i="94"/>
  <c r="K240" i="94"/>
  <c r="AP240" i="94"/>
  <c r="AL240" i="94"/>
  <c r="AH240" i="94"/>
  <c r="AD240" i="94"/>
  <c r="Z240" i="94"/>
  <c r="V240" i="94"/>
  <c r="R240" i="94"/>
  <c r="N240" i="94"/>
  <c r="J240" i="94"/>
  <c r="AS240" i="94"/>
  <c r="AO240" i="94"/>
  <c r="AK240" i="94"/>
  <c r="AC240" i="94"/>
  <c r="Y240" i="94"/>
  <c r="U240" i="94"/>
  <c r="Q240" i="94"/>
  <c r="M240" i="94"/>
  <c r="I240" i="94"/>
  <c r="F239" i="94"/>
  <c r="F239" i="92"/>
  <c r="F239" i="93"/>
  <c r="F239" i="87"/>
  <c r="F239" i="91"/>
  <c r="F239" i="88"/>
  <c r="F239" i="32"/>
  <c r="AB59" i="17"/>
  <c r="F208" i="24"/>
  <c r="AP241" i="92"/>
  <c r="AL241" i="92"/>
  <c r="AH241" i="92"/>
  <c r="AD241" i="92"/>
  <c r="Z241" i="92"/>
  <c r="V241" i="92"/>
  <c r="R241" i="92"/>
  <c r="N241" i="92"/>
  <c r="J241" i="92"/>
  <c r="AS241" i="92"/>
  <c r="AO241" i="92"/>
  <c r="AK241" i="92"/>
  <c r="AC241" i="92"/>
  <c r="Y241" i="92"/>
  <c r="U241" i="92"/>
  <c r="Q241" i="92"/>
  <c r="M241" i="92"/>
  <c r="I241" i="92"/>
  <c r="AR241" i="92"/>
  <c r="AN241" i="92"/>
  <c r="AJ241" i="92"/>
  <c r="AF241" i="92"/>
  <c r="AB241" i="92"/>
  <c r="X241" i="92"/>
  <c r="P241" i="92"/>
  <c r="L241" i="92"/>
  <c r="H241" i="92"/>
  <c r="AQ241" i="92"/>
  <c r="AM241" i="92"/>
  <c r="AI241" i="92"/>
  <c r="AE241" i="92"/>
  <c r="AA241" i="92"/>
  <c r="W241" i="92"/>
  <c r="S241" i="92"/>
  <c r="O241" i="92"/>
  <c r="K241" i="92"/>
  <c r="AU240" i="88"/>
  <c r="AR240" i="92"/>
  <c r="AN240" i="92"/>
  <c r="AJ240" i="92"/>
  <c r="AF240" i="92"/>
  <c r="AB240" i="92"/>
  <c r="X240" i="92"/>
  <c r="P240" i="92"/>
  <c r="L240" i="92"/>
  <c r="H240" i="92"/>
  <c r="AQ240" i="92"/>
  <c r="AM240" i="92"/>
  <c r="AI240" i="92"/>
  <c r="AE240" i="92"/>
  <c r="AA240" i="92"/>
  <c r="W240" i="92"/>
  <c r="S240" i="92"/>
  <c r="O240" i="92"/>
  <c r="K240" i="92"/>
  <c r="AP240" i="92"/>
  <c r="AL240" i="92"/>
  <c r="AH240" i="92"/>
  <c r="AD240" i="92"/>
  <c r="Z240" i="92"/>
  <c r="V240" i="92"/>
  <c r="R240" i="92"/>
  <c r="N240" i="92"/>
  <c r="J240" i="92"/>
  <c r="AS240" i="92"/>
  <c r="AO240" i="92"/>
  <c r="AK240" i="92"/>
  <c r="AC240" i="92"/>
  <c r="Y240" i="92"/>
  <c r="U240" i="92"/>
  <c r="Q240" i="92"/>
  <c r="M240" i="92"/>
  <c r="I240" i="92"/>
  <c r="AQ241" i="32"/>
  <c r="AM241" i="32"/>
  <c r="AI241" i="32"/>
  <c r="AE241" i="32"/>
  <c r="AA241" i="32"/>
  <c r="W241" i="32"/>
  <c r="S241" i="32"/>
  <c r="O241" i="32"/>
  <c r="K241" i="32"/>
  <c r="AP241" i="32"/>
  <c r="AL241" i="32"/>
  <c r="AH241" i="32"/>
  <c r="AD241" i="32"/>
  <c r="Z241" i="32"/>
  <c r="V241" i="32"/>
  <c r="R241" i="32"/>
  <c r="N241" i="32"/>
  <c r="J241" i="32"/>
  <c r="AS241" i="32"/>
  <c r="AO241" i="32"/>
  <c r="AK241" i="32"/>
  <c r="AC241" i="32"/>
  <c r="Y241" i="32"/>
  <c r="U241" i="32"/>
  <c r="Q241" i="32"/>
  <c r="M241" i="32"/>
  <c r="I241" i="32"/>
  <c r="AR241" i="32"/>
  <c r="AN241" i="32"/>
  <c r="AJ241" i="32"/>
  <c r="AF241" i="32"/>
  <c r="AB241" i="32"/>
  <c r="X241" i="32"/>
  <c r="P241" i="32"/>
  <c r="L241" i="32"/>
  <c r="H241" i="32"/>
  <c r="AS240" i="32"/>
  <c r="AO240" i="32"/>
  <c r="AK240" i="32"/>
  <c r="AC240" i="32"/>
  <c r="Y240" i="32"/>
  <c r="U240" i="32"/>
  <c r="Q240" i="32"/>
  <c r="M240" i="32"/>
  <c r="I240" i="32"/>
  <c r="AR240" i="32"/>
  <c r="AN240" i="32"/>
  <c r="AJ240" i="32"/>
  <c r="AF240" i="32"/>
  <c r="AB240" i="32"/>
  <c r="X240" i="32"/>
  <c r="P240" i="32"/>
  <c r="L240" i="32"/>
  <c r="H240" i="32"/>
  <c r="AQ240" i="32"/>
  <c r="AM240" i="32"/>
  <c r="AI240" i="32"/>
  <c r="AE240" i="32"/>
  <c r="AA240" i="32"/>
  <c r="W240" i="32"/>
  <c r="S240" i="32"/>
  <c r="O240" i="32"/>
  <c r="K240" i="32"/>
  <c r="AP240" i="32"/>
  <c r="AL240" i="32"/>
  <c r="AH240" i="32"/>
  <c r="AD240" i="32"/>
  <c r="Z240" i="32"/>
  <c r="V240" i="32"/>
  <c r="R240" i="32"/>
  <c r="N240" i="32"/>
  <c r="J240" i="32"/>
  <c r="AS241" i="88"/>
  <c r="AO241" i="88"/>
  <c r="AK241" i="88"/>
  <c r="AC241" i="88"/>
  <c r="Y241" i="88"/>
  <c r="U241" i="88"/>
  <c r="Q241" i="88"/>
  <c r="M241" i="88"/>
  <c r="I241" i="88"/>
  <c r="AR241" i="88"/>
  <c r="AN241" i="88"/>
  <c r="AJ241" i="88"/>
  <c r="AF241" i="88"/>
  <c r="AB241" i="88"/>
  <c r="X241" i="88"/>
  <c r="P241" i="88"/>
  <c r="L241" i="88"/>
  <c r="H241" i="88"/>
  <c r="AQ241" i="88"/>
  <c r="AM241" i="88"/>
  <c r="AI241" i="88"/>
  <c r="AE241" i="88"/>
  <c r="AA241" i="88"/>
  <c r="W241" i="88"/>
  <c r="S241" i="88"/>
  <c r="O241" i="88"/>
  <c r="K241" i="88"/>
  <c r="AP241" i="88"/>
  <c r="AL241" i="88"/>
  <c r="AH241" i="88"/>
  <c r="AD241" i="88"/>
  <c r="Z241" i="88"/>
  <c r="V241" i="88"/>
  <c r="R241" i="88"/>
  <c r="N241" i="88"/>
  <c r="J241" i="88"/>
  <c r="AQ241" i="93"/>
  <c r="AA241" i="93"/>
  <c r="K241" i="93"/>
  <c r="AD241" i="93"/>
  <c r="N241" i="93"/>
  <c r="AK241" i="93"/>
  <c r="Q241" i="93"/>
  <c r="AN241" i="93"/>
  <c r="X241" i="93"/>
  <c r="T240" i="88"/>
  <c r="AT240" i="88"/>
  <c r="AP240" i="91"/>
  <c r="AL240" i="91"/>
  <c r="AH240" i="91"/>
  <c r="AD240" i="91"/>
  <c r="Z240" i="91"/>
  <c r="V240" i="91"/>
  <c r="R240" i="91"/>
  <c r="N240" i="91"/>
  <c r="J240" i="91"/>
  <c r="AS240" i="91"/>
  <c r="AO240" i="91"/>
  <c r="AK240" i="91"/>
  <c r="AC240" i="91"/>
  <c r="Y240" i="91"/>
  <c r="U240" i="91"/>
  <c r="Q240" i="91"/>
  <c r="M240" i="91"/>
  <c r="I240" i="91"/>
  <c r="AQ240" i="91"/>
  <c r="AM240" i="91"/>
  <c r="AI240" i="91"/>
  <c r="AE240" i="91"/>
  <c r="AA240" i="91"/>
  <c r="W240" i="91"/>
  <c r="S240" i="91"/>
  <c r="O240" i="91"/>
  <c r="K240" i="91"/>
  <c r="AF240" i="91"/>
  <c r="P240" i="91"/>
  <c r="AR240" i="91"/>
  <c r="AB240" i="91"/>
  <c r="L240" i="91"/>
  <c r="AN240" i="91"/>
  <c r="X240" i="91"/>
  <c r="H240" i="91"/>
  <c r="AJ240" i="91"/>
  <c r="AR241" i="91"/>
  <c r="AN241" i="91"/>
  <c r="AJ241" i="91"/>
  <c r="AF241" i="91"/>
  <c r="AB241" i="91"/>
  <c r="X241" i="91"/>
  <c r="P241" i="91"/>
  <c r="L241" i="91"/>
  <c r="H241" i="91"/>
  <c r="AQ241" i="91"/>
  <c r="AM241" i="91"/>
  <c r="AI241" i="91"/>
  <c r="AE241" i="91"/>
  <c r="AA241" i="91"/>
  <c r="W241" i="91"/>
  <c r="S241" i="91"/>
  <c r="O241" i="91"/>
  <c r="K241" i="91"/>
  <c r="AS241" i="91"/>
  <c r="AO241" i="91"/>
  <c r="AK241" i="91"/>
  <c r="AC241" i="91"/>
  <c r="Y241" i="91"/>
  <c r="U241" i="91"/>
  <c r="Q241" i="91"/>
  <c r="M241" i="91"/>
  <c r="I241" i="91"/>
  <c r="AL241" i="91"/>
  <c r="V241" i="91"/>
  <c r="AH241" i="91"/>
  <c r="R241" i="91"/>
  <c r="AD241" i="91"/>
  <c r="N241" i="91"/>
  <c r="AP241" i="91"/>
  <c r="Z241" i="91"/>
  <c r="J241" i="91"/>
  <c r="AP241" i="94"/>
  <c r="AL241" i="94"/>
  <c r="AH241" i="94"/>
  <c r="AD241" i="94"/>
  <c r="Z241" i="94"/>
  <c r="V241" i="94"/>
  <c r="R241" i="94"/>
  <c r="N241" i="94"/>
  <c r="J241" i="94"/>
  <c r="AS241" i="94"/>
  <c r="AO241" i="94"/>
  <c r="AK241" i="94"/>
  <c r="AC241" i="94"/>
  <c r="Y241" i="94"/>
  <c r="U241" i="94"/>
  <c r="Q241" i="94"/>
  <c r="M241" i="94"/>
  <c r="I241" i="94"/>
  <c r="AR241" i="94"/>
  <c r="AN241" i="94"/>
  <c r="AJ241" i="94"/>
  <c r="AF241" i="94"/>
  <c r="AB241" i="94"/>
  <c r="X241" i="94"/>
  <c r="P241" i="94"/>
  <c r="L241" i="94"/>
  <c r="H241" i="94"/>
  <c r="AQ241" i="94"/>
  <c r="AM241" i="94"/>
  <c r="AI241" i="94"/>
  <c r="AE241" i="94"/>
  <c r="AA241" i="94"/>
  <c r="W241" i="94"/>
  <c r="S241" i="94"/>
  <c r="O241" i="94"/>
  <c r="K241" i="94"/>
  <c r="AR237" i="87"/>
  <c r="AN237" i="87"/>
  <c r="AJ237" i="87"/>
  <c r="AF237" i="87"/>
  <c r="AB237" i="87"/>
  <c r="X237" i="87"/>
  <c r="P237" i="87"/>
  <c r="L237" i="87"/>
  <c r="H237" i="87"/>
  <c r="AQ237" i="87"/>
  <c r="AM237" i="87"/>
  <c r="AI237" i="87"/>
  <c r="AE237" i="87"/>
  <c r="AA237" i="87"/>
  <c r="W237" i="87"/>
  <c r="S237" i="87"/>
  <c r="O237" i="87"/>
  <c r="K237" i="87"/>
  <c r="AP237" i="87"/>
  <c r="AL237" i="87"/>
  <c r="AH237" i="87"/>
  <c r="AD237" i="87"/>
  <c r="Z237" i="87"/>
  <c r="V237" i="87"/>
  <c r="R237" i="87"/>
  <c r="N237" i="87"/>
  <c r="J237" i="87"/>
  <c r="AS237" i="87"/>
  <c r="AO237" i="87"/>
  <c r="AK237" i="87"/>
  <c r="AC237" i="87"/>
  <c r="Y237" i="87"/>
  <c r="U237" i="87"/>
  <c r="AG237" i="87" s="1"/>
  <c r="Q237" i="87"/>
  <c r="M237" i="87"/>
  <c r="I237" i="87"/>
  <c r="AP237" i="93"/>
  <c r="AL237" i="93"/>
  <c r="AH237" i="93"/>
  <c r="AD237" i="93"/>
  <c r="Z237" i="93"/>
  <c r="V237" i="93"/>
  <c r="R237" i="93"/>
  <c r="N237" i="93"/>
  <c r="J237" i="93"/>
  <c r="AS237" i="93"/>
  <c r="AO237" i="93"/>
  <c r="AK237" i="93"/>
  <c r="AC237" i="93"/>
  <c r="Y237" i="93"/>
  <c r="U237" i="93"/>
  <c r="Q237" i="93"/>
  <c r="M237" i="93"/>
  <c r="I237" i="93"/>
  <c r="AR237" i="93"/>
  <c r="AN237" i="93"/>
  <c r="AJ237" i="93"/>
  <c r="AF237" i="93"/>
  <c r="AB237" i="93"/>
  <c r="X237" i="93"/>
  <c r="P237" i="93"/>
  <c r="L237" i="93"/>
  <c r="H237" i="93"/>
  <c r="AQ237" i="93"/>
  <c r="AM237" i="93"/>
  <c r="AI237" i="93"/>
  <c r="AE237" i="93"/>
  <c r="AA237" i="93"/>
  <c r="W237" i="93"/>
  <c r="S237" i="93"/>
  <c r="O237" i="93"/>
  <c r="K237" i="93"/>
  <c r="AR236" i="91"/>
  <c r="AN236" i="91"/>
  <c r="AJ236" i="91"/>
  <c r="AF236" i="91"/>
  <c r="AB236" i="91"/>
  <c r="X236" i="91"/>
  <c r="P236" i="91"/>
  <c r="L236" i="91"/>
  <c r="H236" i="91"/>
  <c r="AQ236" i="91"/>
  <c r="AM236" i="91"/>
  <c r="AI236" i="91"/>
  <c r="AE236" i="91"/>
  <c r="AA236" i="91"/>
  <c r="W236" i="91"/>
  <c r="S236" i="91"/>
  <c r="O236" i="91"/>
  <c r="K236" i="91"/>
  <c r="AP236" i="91"/>
  <c r="AL236" i="91"/>
  <c r="AH236" i="91"/>
  <c r="AD236" i="91"/>
  <c r="Z236" i="91"/>
  <c r="V236" i="91"/>
  <c r="R236" i="91"/>
  <c r="N236" i="91"/>
  <c r="J236" i="91"/>
  <c r="AS236" i="91"/>
  <c r="AO236" i="91"/>
  <c r="AK236" i="91"/>
  <c r="AC236" i="91"/>
  <c r="Y236" i="91"/>
  <c r="U236" i="91"/>
  <c r="Q236" i="91"/>
  <c r="M236" i="91"/>
  <c r="I236" i="91"/>
  <c r="AP237" i="32"/>
  <c r="AL237" i="32"/>
  <c r="AH237" i="32"/>
  <c r="AD237" i="32"/>
  <c r="Z237" i="32"/>
  <c r="V237" i="32"/>
  <c r="R237" i="32"/>
  <c r="N237" i="32"/>
  <c r="J237" i="32"/>
  <c r="AS237" i="32"/>
  <c r="AO237" i="32"/>
  <c r="AK237" i="32"/>
  <c r="AC237" i="32"/>
  <c r="Y237" i="32"/>
  <c r="U237" i="32"/>
  <c r="Q237" i="32"/>
  <c r="M237" i="32"/>
  <c r="I237" i="32"/>
  <c r="AR237" i="32"/>
  <c r="AN237" i="32"/>
  <c r="AJ237" i="32"/>
  <c r="AF237" i="32"/>
  <c r="AB237" i="32"/>
  <c r="X237" i="32"/>
  <c r="P237" i="32"/>
  <c r="L237" i="32"/>
  <c r="H237" i="32"/>
  <c r="AQ237" i="32"/>
  <c r="AM237" i="32"/>
  <c r="AI237" i="32"/>
  <c r="AE237" i="32"/>
  <c r="AA237" i="32"/>
  <c r="W237" i="32"/>
  <c r="S237" i="32"/>
  <c r="O237" i="32"/>
  <c r="K237" i="32"/>
  <c r="AP237" i="88"/>
  <c r="AL237" i="88"/>
  <c r="AH237" i="88"/>
  <c r="AD237" i="88"/>
  <c r="Z237" i="88"/>
  <c r="V237" i="88"/>
  <c r="R237" i="88"/>
  <c r="N237" i="88"/>
  <c r="J237" i="88"/>
  <c r="AS237" i="88"/>
  <c r="AO237" i="88"/>
  <c r="AK237" i="88"/>
  <c r="AC237" i="88"/>
  <c r="Y237" i="88"/>
  <c r="U237" i="88"/>
  <c r="Q237" i="88"/>
  <c r="M237" i="88"/>
  <c r="I237" i="88"/>
  <c r="AR237" i="88"/>
  <c r="AN237" i="88"/>
  <c r="AJ237" i="88"/>
  <c r="AF237" i="88"/>
  <c r="AB237" i="88"/>
  <c r="X237" i="88"/>
  <c r="P237" i="88"/>
  <c r="L237" i="88"/>
  <c r="H237" i="88"/>
  <c r="AQ237" i="88"/>
  <c r="AM237" i="88"/>
  <c r="AI237" i="88"/>
  <c r="AE237" i="88"/>
  <c r="AA237" i="88"/>
  <c r="W237" i="88"/>
  <c r="S237" i="88"/>
  <c r="O237" i="88"/>
  <c r="K237" i="88"/>
  <c r="AP237" i="94"/>
  <c r="AL237" i="94"/>
  <c r="AH237" i="94"/>
  <c r="AD237" i="94"/>
  <c r="Z237" i="94"/>
  <c r="V237" i="94"/>
  <c r="R237" i="94"/>
  <c r="N237" i="94"/>
  <c r="J237" i="94"/>
  <c r="AS237" i="94"/>
  <c r="AO237" i="94"/>
  <c r="AK237" i="94"/>
  <c r="AC237" i="94"/>
  <c r="Y237" i="94"/>
  <c r="U237" i="94"/>
  <c r="Q237" i="94"/>
  <c r="M237" i="94"/>
  <c r="I237" i="94"/>
  <c r="AR237" i="94"/>
  <c r="AN237" i="94"/>
  <c r="AJ237" i="94"/>
  <c r="AF237" i="94"/>
  <c r="AB237" i="94"/>
  <c r="X237" i="94"/>
  <c r="P237" i="94"/>
  <c r="L237" i="94"/>
  <c r="H237" i="94"/>
  <c r="AQ237" i="94"/>
  <c r="AM237" i="94"/>
  <c r="AI237" i="94"/>
  <c r="AE237" i="94"/>
  <c r="AA237" i="94"/>
  <c r="W237" i="94"/>
  <c r="S237" i="94"/>
  <c r="O237" i="94"/>
  <c r="K237" i="94"/>
  <c r="AQ236" i="92"/>
  <c r="AM236" i="92"/>
  <c r="AI236" i="92"/>
  <c r="AE236" i="92"/>
  <c r="AA236" i="92"/>
  <c r="W236" i="92"/>
  <c r="S236" i="92"/>
  <c r="O236" i="92"/>
  <c r="K236" i="92"/>
  <c r="AP236" i="92"/>
  <c r="AL236" i="92"/>
  <c r="AH236" i="92"/>
  <c r="AD236" i="92"/>
  <c r="Z236" i="92"/>
  <c r="V236" i="92"/>
  <c r="R236" i="92"/>
  <c r="N236" i="92"/>
  <c r="J236" i="92"/>
  <c r="AS236" i="92"/>
  <c r="AO236" i="92"/>
  <c r="AK236" i="92"/>
  <c r="AC236" i="92"/>
  <c r="Y236" i="92"/>
  <c r="U236" i="92"/>
  <c r="Q236" i="92"/>
  <c r="M236" i="92"/>
  <c r="I236" i="92"/>
  <c r="AR236" i="92"/>
  <c r="AN236" i="92"/>
  <c r="AJ236" i="92"/>
  <c r="AF236" i="92"/>
  <c r="AB236" i="92"/>
  <c r="X236" i="92"/>
  <c r="P236" i="92"/>
  <c r="L236" i="92"/>
  <c r="H236" i="92"/>
  <c r="F238" i="94"/>
  <c r="F238" i="93"/>
  <c r="F238" i="91"/>
  <c r="F238" i="92"/>
  <c r="F238" i="88"/>
  <c r="F238" i="87"/>
  <c r="F238" i="32"/>
  <c r="AB58" i="17"/>
  <c r="AS237" i="91"/>
  <c r="AO237" i="91"/>
  <c r="AK237" i="91"/>
  <c r="AC237" i="91"/>
  <c r="Y237" i="91"/>
  <c r="U237" i="91"/>
  <c r="Q237" i="91"/>
  <c r="M237" i="91"/>
  <c r="I237" i="91"/>
  <c r="AR237" i="91"/>
  <c r="AN237" i="91"/>
  <c r="AJ237" i="91"/>
  <c r="AF237" i="91"/>
  <c r="AB237" i="91"/>
  <c r="X237" i="91"/>
  <c r="P237" i="91"/>
  <c r="L237" i="91"/>
  <c r="H237" i="91"/>
  <c r="AQ237" i="91"/>
  <c r="AM237" i="91"/>
  <c r="AI237" i="91"/>
  <c r="AE237" i="91"/>
  <c r="AA237" i="91"/>
  <c r="W237" i="91"/>
  <c r="S237" i="91"/>
  <c r="O237" i="91"/>
  <c r="K237" i="91"/>
  <c r="AP237" i="91"/>
  <c r="AL237" i="91"/>
  <c r="AH237" i="91"/>
  <c r="AD237" i="91"/>
  <c r="Z237" i="91"/>
  <c r="V237" i="91"/>
  <c r="R237" i="91"/>
  <c r="N237" i="91"/>
  <c r="J237" i="91"/>
  <c r="AS236" i="32"/>
  <c r="AO236" i="32"/>
  <c r="AK236" i="32"/>
  <c r="AC236" i="32"/>
  <c r="Y236" i="32"/>
  <c r="U236" i="32"/>
  <c r="Q236" i="32"/>
  <c r="M236" i="32"/>
  <c r="I236" i="32"/>
  <c r="AR236" i="32"/>
  <c r="AN236" i="32"/>
  <c r="AJ236" i="32"/>
  <c r="AF236" i="32"/>
  <c r="AB236" i="32"/>
  <c r="X236" i="32"/>
  <c r="P236" i="32"/>
  <c r="L236" i="32"/>
  <c r="H236" i="32"/>
  <c r="AQ236" i="32"/>
  <c r="AM236" i="32"/>
  <c r="AI236" i="32"/>
  <c r="AE236" i="32"/>
  <c r="AA236" i="32"/>
  <c r="W236" i="32"/>
  <c r="S236" i="32"/>
  <c r="O236" i="32"/>
  <c r="K236" i="32"/>
  <c r="AP236" i="32"/>
  <c r="AL236" i="32"/>
  <c r="AH236" i="32"/>
  <c r="AD236" i="32"/>
  <c r="Z236" i="32"/>
  <c r="V236" i="32"/>
  <c r="R236" i="32"/>
  <c r="N236" i="32"/>
  <c r="J236" i="32"/>
  <c r="AS236" i="88"/>
  <c r="AO236" i="88"/>
  <c r="AK236" i="88"/>
  <c r="AC236" i="88"/>
  <c r="Y236" i="88"/>
  <c r="U236" i="88"/>
  <c r="Q236" i="88"/>
  <c r="M236" i="88"/>
  <c r="I236" i="88"/>
  <c r="AR236" i="88"/>
  <c r="AN236" i="88"/>
  <c r="AJ236" i="88"/>
  <c r="AF236" i="88"/>
  <c r="AB236" i="88"/>
  <c r="X236" i="88"/>
  <c r="P236" i="88"/>
  <c r="L236" i="88"/>
  <c r="H236" i="88"/>
  <c r="AQ236" i="88"/>
  <c r="AM236" i="88"/>
  <c r="AI236" i="88"/>
  <c r="AE236" i="88"/>
  <c r="AA236" i="88"/>
  <c r="W236" i="88"/>
  <c r="S236" i="88"/>
  <c r="O236" i="88"/>
  <c r="K236" i="88"/>
  <c r="AP236" i="88"/>
  <c r="AL236" i="88"/>
  <c r="AH236" i="88"/>
  <c r="AD236" i="88"/>
  <c r="Z236" i="88"/>
  <c r="V236" i="88"/>
  <c r="R236" i="88"/>
  <c r="N236" i="88"/>
  <c r="J236" i="88"/>
  <c r="AS236" i="93"/>
  <c r="AO236" i="93"/>
  <c r="AK236" i="93"/>
  <c r="AC236" i="93"/>
  <c r="Y236" i="93"/>
  <c r="U236" i="93"/>
  <c r="Q236" i="93"/>
  <c r="M236" i="93"/>
  <c r="I236" i="93"/>
  <c r="AR236" i="93"/>
  <c r="AN236" i="93"/>
  <c r="AJ236" i="93"/>
  <c r="AF236" i="93"/>
  <c r="AB236" i="93"/>
  <c r="X236" i="93"/>
  <c r="P236" i="93"/>
  <c r="L236" i="93"/>
  <c r="H236" i="93"/>
  <c r="AQ236" i="93"/>
  <c r="AM236" i="93"/>
  <c r="AI236" i="93"/>
  <c r="AE236" i="93"/>
  <c r="AA236" i="93"/>
  <c r="W236" i="93"/>
  <c r="S236" i="93"/>
  <c r="O236" i="93"/>
  <c r="K236" i="93"/>
  <c r="AP236" i="93"/>
  <c r="AL236" i="93"/>
  <c r="AH236" i="93"/>
  <c r="AD236" i="93"/>
  <c r="Z236" i="93"/>
  <c r="V236" i="93"/>
  <c r="R236" i="93"/>
  <c r="N236" i="93"/>
  <c r="J236" i="93"/>
  <c r="F235" i="94"/>
  <c r="F235" i="93"/>
  <c r="F235" i="92"/>
  <c r="F235" i="91"/>
  <c r="F235" i="87"/>
  <c r="AB55" i="17"/>
  <c r="F235" i="88"/>
  <c r="F235" i="32"/>
  <c r="F207" i="24"/>
  <c r="AA207" i="24" s="1"/>
  <c r="AR237" i="92"/>
  <c r="AN237" i="92"/>
  <c r="AJ237" i="92"/>
  <c r="AF237" i="92"/>
  <c r="AB237" i="92"/>
  <c r="X237" i="92"/>
  <c r="P237" i="92"/>
  <c r="L237" i="92"/>
  <c r="H237" i="92"/>
  <c r="AQ237" i="92"/>
  <c r="AM237" i="92"/>
  <c r="AI237" i="92"/>
  <c r="AE237" i="92"/>
  <c r="AA237" i="92"/>
  <c r="W237" i="92"/>
  <c r="S237" i="92"/>
  <c r="O237" i="92"/>
  <c r="K237" i="92"/>
  <c r="AP237" i="92"/>
  <c r="AL237" i="92"/>
  <c r="AH237" i="92"/>
  <c r="AD237" i="92"/>
  <c r="Z237" i="92"/>
  <c r="V237" i="92"/>
  <c r="R237" i="92"/>
  <c r="N237" i="92"/>
  <c r="J237" i="92"/>
  <c r="AS237" i="92"/>
  <c r="AO237" i="92"/>
  <c r="AK237" i="92"/>
  <c r="AC237" i="92"/>
  <c r="Y237" i="92"/>
  <c r="U237" i="92"/>
  <c r="Q237" i="92"/>
  <c r="M237" i="92"/>
  <c r="I237" i="92"/>
  <c r="AQ236" i="87"/>
  <c r="AM236" i="87"/>
  <c r="AI236" i="87"/>
  <c r="AE236" i="87"/>
  <c r="AA236" i="87"/>
  <c r="W236" i="87"/>
  <c r="S236" i="87"/>
  <c r="O236" i="87"/>
  <c r="K236" i="87"/>
  <c r="AP236" i="87"/>
  <c r="AL236" i="87"/>
  <c r="AH236" i="87"/>
  <c r="AD236" i="87"/>
  <c r="Z236" i="87"/>
  <c r="V236" i="87"/>
  <c r="R236" i="87"/>
  <c r="N236" i="87"/>
  <c r="J236" i="87"/>
  <c r="AS236" i="87"/>
  <c r="AO236" i="87"/>
  <c r="AK236" i="87"/>
  <c r="AC236" i="87"/>
  <c r="Y236" i="87"/>
  <c r="U236" i="87"/>
  <c r="Q236" i="87"/>
  <c r="M236" i="87"/>
  <c r="I236" i="87"/>
  <c r="AR236" i="87"/>
  <c r="AN236" i="87"/>
  <c r="AJ236" i="87"/>
  <c r="AF236" i="87"/>
  <c r="AB236" i="87"/>
  <c r="X236" i="87"/>
  <c r="P236" i="87"/>
  <c r="L236" i="87"/>
  <c r="H236" i="87"/>
  <c r="AS236" i="94"/>
  <c r="AO236" i="94"/>
  <c r="AK236" i="94"/>
  <c r="AC236" i="94"/>
  <c r="Y236" i="94"/>
  <c r="U236" i="94"/>
  <c r="Q236" i="94"/>
  <c r="M236" i="94"/>
  <c r="I236" i="94"/>
  <c r="AR236" i="94"/>
  <c r="AN236" i="94"/>
  <c r="AJ236" i="94"/>
  <c r="AF236" i="94"/>
  <c r="AB236" i="94"/>
  <c r="X236" i="94"/>
  <c r="P236" i="94"/>
  <c r="L236" i="94"/>
  <c r="H236" i="94"/>
  <c r="AQ236" i="94"/>
  <c r="AM236" i="94"/>
  <c r="AI236" i="94"/>
  <c r="AE236" i="94"/>
  <c r="AA236" i="94"/>
  <c r="W236" i="94"/>
  <c r="S236" i="94"/>
  <c r="O236" i="94"/>
  <c r="K236" i="94"/>
  <c r="AP236" i="94"/>
  <c r="AL236" i="94"/>
  <c r="AH236" i="94"/>
  <c r="AD236" i="94"/>
  <c r="Z236" i="94"/>
  <c r="V236" i="94"/>
  <c r="R236" i="94"/>
  <c r="N236" i="94"/>
  <c r="J236" i="94"/>
  <c r="AS233" i="87"/>
  <c r="AO233" i="87"/>
  <c r="AK233" i="87"/>
  <c r="AC233" i="87"/>
  <c r="Y233" i="87"/>
  <c r="U233" i="87"/>
  <c r="Q233" i="87"/>
  <c r="M233" i="87"/>
  <c r="I233" i="87"/>
  <c r="AR233" i="87"/>
  <c r="AN233" i="87"/>
  <c r="AJ233" i="87"/>
  <c r="AF233" i="87"/>
  <c r="AB233" i="87"/>
  <c r="X233" i="87"/>
  <c r="P233" i="87"/>
  <c r="L233" i="87"/>
  <c r="H233" i="87"/>
  <c r="AQ233" i="87"/>
  <c r="AM233" i="87"/>
  <c r="AI233" i="87"/>
  <c r="AE233" i="87"/>
  <c r="AA233" i="87"/>
  <c r="W233" i="87"/>
  <c r="S233" i="87"/>
  <c r="O233" i="87"/>
  <c r="K233" i="87"/>
  <c r="AP233" i="87"/>
  <c r="AL233" i="87"/>
  <c r="AH233" i="87"/>
  <c r="AD233" i="87"/>
  <c r="Z233" i="87"/>
  <c r="V233" i="87"/>
  <c r="R233" i="87"/>
  <c r="N233" i="87"/>
  <c r="J233" i="87"/>
  <c r="AP233" i="93"/>
  <c r="AL233" i="93"/>
  <c r="AH233" i="93"/>
  <c r="AD233" i="93"/>
  <c r="Z233" i="93"/>
  <c r="V233" i="93"/>
  <c r="R233" i="93"/>
  <c r="N233" i="93"/>
  <c r="J233" i="93"/>
  <c r="AS233" i="93"/>
  <c r="AO233" i="93"/>
  <c r="AK233" i="93"/>
  <c r="AC233" i="93"/>
  <c r="Y233" i="93"/>
  <c r="U233" i="93"/>
  <c r="Q233" i="93"/>
  <c r="M233" i="93"/>
  <c r="I233" i="93"/>
  <c r="AR233" i="93"/>
  <c r="AN233" i="93"/>
  <c r="AJ233" i="93"/>
  <c r="AF233" i="93"/>
  <c r="AB233" i="93"/>
  <c r="X233" i="93"/>
  <c r="P233" i="93"/>
  <c r="L233" i="93"/>
  <c r="H233" i="93"/>
  <c r="AQ233" i="93"/>
  <c r="AM233" i="93"/>
  <c r="AI233" i="93"/>
  <c r="AE233" i="93"/>
  <c r="AA233" i="93"/>
  <c r="W233" i="93"/>
  <c r="S233" i="93"/>
  <c r="O233" i="93"/>
  <c r="K233" i="93"/>
  <c r="AQ233" i="32"/>
  <c r="AM233" i="32"/>
  <c r="AI233" i="32"/>
  <c r="AE233" i="32"/>
  <c r="AA233" i="32"/>
  <c r="W233" i="32"/>
  <c r="S233" i="32"/>
  <c r="O233" i="32"/>
  <c r="K233" i="32"/>
  <c r="AP233" i="32"/>
  <c r="AL233" i="32"/>
  <c r="AH233" i="32"/>
  <c r="AD233" i="32"/>
  <c r="Z233" i="32"/>
  <c r="V233" i="32"/>
  <c r="R233" i="32"/>
  <c r="N233" i="32"/>
  <c r="J233" i="32"/>
  <c r="AS233" i="32"/>
  <c r="AO233" i="32"/>
  <c r="AK233" i="32"/>
  <c r="AC233" i="32"/>
  <c r="Y233" i="32"/>
  <c r="U233" i="32"/>
  <c r="Q233" i="32"/>
  <c r="M233" i="32"/>
  <c r="I233" i="32"/>
  <c r="AR233" i="32"/>
  <c r="AN233" i="32"/>
  <c r="AJ233" i="32"/>
  <c r="AF233" i="32"/>
  <c r="AB233" i="32"/>
  <c r="X233" i="32"/>
  <c r="P233" i="32"/>
  <c r="L233" i="32"/>
  <c r="H233" i="32"/>
  <c r="AQ233" i="91"/>
  <c r="AM233" i="91"/>
  <c r="AI233" i="91"/>
  <c r="AE233" i="91"/>
  <c r="AA233" i="91"/>
  <c r="W233" i="91"/>
  <c r="S233" i="91"/>
  <c r="O233" i="91"/>
  <c r="K233" i="91"/>
  <c r="AS233" i="91"/>
  <c r="AO233" i="91"/>
  <c r="AK233" i="91"/>
  <c r="AC233" i="91"/>
  <c r="Y233" i="91"/>
  <c r="U233" i="91"/>
  <c r="Q233" i="91"/>
  <c r="M233" i="91"/>
  <c r="I233" i="91"/>
  <c r="AR233" i="91"/>
  <c r="AJ233" i="91"/>
  <c r="AB233" i="91"/>
  <c r="L233" i="91"/>
  <c r="AP233" i="91"/>
  <c r="AH233" i="91"/>
  <c r="Z233" i="91"/>
  <c r="R233" i="91"/>
  <c r="J233" i="91"/>
  <c r="AN233" i="91"/>
  <c r="AF233" i="91"/>
  <c r="X233" i="91"/>
  <c r="P233" i="91"/>
  <c r="H233" i="91"/>
  <c r="AL233" i="91"/>
  <c r="AD233" i="91"/>
  <c r="V233" i="91"/>
  <c r="N233" i="91"/>
  <c r="F234" i="93"/>
  <c r="F234" i="94"/>
  <c r="F234" i="92"/>
  <c r="F234" i="91"/>
  <c r="F234" i="87"/>
  <c r="AB54" i="17"/>
  <c r="F234" i="32"/>
  <c r="F234" i="88"/>
  <c r="AQ233" i="92"/>
  <c r="AM233" i="92"/>
  <c r="AI233" i="92"/>
  <c r="AE233" i="92"/>
  <c r="AA233" i="92"/>
  <c r="W233" i="92"/>
  <c r="S233" i="92"/>
  <c r="O233" i="92"/>
  <c r="K233" i="92"/>
  <c r="AP233" i="92"/>
  <c r="AL233" i="92"/>
  <c r="AH233" i="92"/>
  <c r="AD233" i="92"/>
  <c r="Z233" i="92"/>
  <c r="V233" i="92"/>
  <c r="R233" i="92"/>
  <c r="N233" i="92"/>
  <c r="J233" i="92"/>
  <c r="AS233" i="92"/>
  <c r="AO233" i="92"/>
  <c r="AK233" i="92"/>
  <c r="AC233" i="92"/>
  <c r="Y233" i="92"/>
  <c r="U233" i="92"/>
  <c r="Q233" i="92"/>
  <c r="M233" i="92"/>
  <c r="I233" i="92"/>
  <c r="AJ233" i="92"/>
  <c r="AF233" i="92"/>
  <c r="P233" i="92"/>
  <c r="AR233" i="92"/>
  <c r="AB233" i="92"/>
  <c r="L233" i="92"/>
  <c r="AN233" i="92"/>
  <c r="X233" i="92"/>
  <c r="H233" i="92"/>
  <c r="AR233" i="88"/>
  <c r="AN233" i="88"/>
  <c r="AJ233" i="88"/>
  <c r="AF233" i="88"/>
  <c r="AB233" i="88"/>
  <c r="X233" i="88"/>
  <c r="P233" i="88"/>
  <c r="L233" i="88"/>
  <c r="H233" i="88"/>
  <c r="AQ233" i="88"/>
  <c r="AM233" i="88"/>
  <c r="AI233" i="88"/>
  <c r="AE233" i="88"/>
  <c r="AA233" i="88"/>
  <c r="W233" i="88"/>
  <c r="S233" i="88"/>
  <c r="O233" i="88"/>
  <c r="K233" i="88"/>
  <c r="AP233" i="88"/>
  <c r="AL233" i="88"/>
  <c r="AH233" i="88"/>
  <c r="AD233" i="88"/>
  <c r="Z233" i="88"/>
  <c r="V233" i="88"/>
  <c r="R233" i="88"/>
  <c r="N233" i="88"/>
  <c r="J233" i="88"/>
  <c r="AS233" i="88"/>
  <c r="AO233" i="88"/>
  <c r="AK233" i="88"/>
  <c r="AC233" i="88"/>
  <c r="Y233" i="88"/>
  <c r="U233" i="88"/>
  <c r="Q233" i="88"/>
  <c r="M233" i="88"/>
  <c r="I233" i="88"/>
  <c r="AQ233" i="94"/>
  <c r="AM233" i="94"/>
  <c r="AI233" i="94"/>
  <c r="AE233" i="94"/>
  <c r="AA233" i="94"/>
  <c r="W233" i="94"/>
  <c r="S233" i="94"/>
  <c r="O233" i="94"/>
  <c r="K233" i="94"/>
  <c r="AP233" i="94"/>
  <c r="AL233" i="94"/>
  <c r="AH233" i="94"/>
  <c r="AD233" i="94"/>
  <c r="Z233" i="94"/>
  <c r="V233" i="94"/>
  <c r="R233" i="94"/>
  <c r="N233" i="94"/>
  <c r="J233" i="94"/>
  <c r="AS233" i="94"/>
  <c r="AO233" i="94"/>
  <c r="AK233" i="94"/>
  <c r="AC233" i="94"/>
  <c r="Y233" i="94"/>
  <c r="U233" i="94"/>
  <c r="Q233" i="94"/>
  <c r="M233" i="94"/>
  <c r="I233" i="94"/>
  <c r="AR233" i="94"/>
  <c r="AN233" i="94"/>
  <c r="AJ233" i="94"/>
  <c r="AF233" i="94"/>
  <c r="AB233" i="94"/>
  <c r="X233" i="94"/>
  <c r="P233" i="94"/>
  <c r="L233" i="94"/>
  <c r="H233" i="94"/>
  <c r="F232" i="94"/>
  <c r="F232" i="93"/>
  <c r="F232" i="92"/>
  <c r="F232" i="91"/>
  <c r="F232" i="87"/>
  <c r="F232" i="32"/>
  <c r="F232" i="88"/>
  <c r="G51" i="17"/>
  <c r="G71" i="17" s="1"/>
  <c r="AB71" i="17" s="1"/>
  <c r="AB52" i="17"/>
  <c r="AQ228" i="91"/>
  <c r="AM228" i="91"/>
  <c r="AI228" i="91"/>
  <c r="AE228" i="91"/>
  <c r="AA228" i="91"/>
  <c r="W228" i="91"/>
  <c r="S228" i="91"/>
  <c r="O228" i="91"/>
  <c r="K228" i="91"/>
  <c r="AP228" i="91"/>
  <c r="AL228" i="91"/>
  <c r="AH228" i="91"/>
  <c r="AD228" i="91"/>
  <c r="Z228" i="91"/>
  <c r="V228" i="91"/>
  <c r="R228" i="91"/>
  <c r="N228" i="91"/>
  <c r="J228" i="91"/>
  <c r="AS228" i="91"/>
  <c r="AO228" i="91"/>
  <c r="AK228" i="91"/>
  <c r="AC228" i="91"/>
  <c r="Y228" i="91"/>
  <c r="U228" i="91"/>
  <c r="Q228" i="91"/>
  <c r="M228" i="91"/>
  <c r="I228" i="91"/>
  <c r="AR228" i="91"/>
  <c r="AN228" i="91"/>
  <c r="AJ228" i="91"/>
  <c r="AF228" i="91"/>
  <c r="AB228" i="91"/>
  <c r="X228" i="91"/>
  <c r="P228" i="91"/>
  <c r="L228" i="91"/>
  <c r="H228" i="91"/>
  <c r="T228" i="32"/>
  <c r="AG228" i="32"/>
  <c r="AT228" i="32"/>
  <c r="AR228" i="92"/>
  <c r="AN228" i="92"/>
  <c r="AJ228" i="92"/>
  <c r="AF228" i="92"/>
  <c r="AB228" i="92"/>
  <c r="X228" i="92"/>
  <c r="P228" i="92"/>
  <c r="L228" i="92"/>
  <c r="H228" i="92"/>
  <c r="AQ228" i="92"/>
  <c r="AM228" i="92"/>
  <c r="AI228" i="92"/>
  <c r="AE228" i="92"/>
  <c r="AA228" i="92"/>
  <c r="W228" i="92"/>
  <c r="S228" i="92"/>
  <c r="O228" i="92"/>
  <c r="K228" i="92"/>
  <c r="AP228" i="92"/>
  <c r="AL228" i="92"/>
  <c r="AH228" i="92"/>
  <c r="AD228" i="92"/>
  <c r="Z228" i="92"/>
  <c r="V228" i="92"/>
  <c r="R228" i="92"/>
  <c r="N228" i="92"/>
  <c r="J228" i="92"/>
  <c r="AS228" i="92"/>
  <c r="AO228" i="92"/>
  <c r="AK228" i="92"/>
  <c r="AC228" i="92"/>
  <c r="Y228" i="92"/>
  <c r="U228" i="92"/>
  <c r="Q228" i="92"/>
  <c r="M228" i="92"/>
  <c r="I228" i="92"/>
  <c r="AU228" i="32"/>
  <c r="AS228" i="88"/>
  <c r="AO228" i="88"/>
  <c r="AK228" i="88"/>
  <c r="AC228" i="88"/>
  <c r="Y228" i="88"/>
  <c r="U228" i="88"/>
  <c r="Q228" i="88"/>
  <c r="M228" i="88"/>
  <c r="I228" i="88"/>
  <c r="AR228" i="88"/>
  <c r="AN228" i="88"/>
  <c r="AJ228" i="88"/>
  <c r="AF228" i="88"/>
  <c r="AB228" i="88"/>
  <c r="X228" i="88"/>
  <c r="P228" i="88"/>
  <c r="L228" i="88"/>
  <c r="H228" i="88"/>
  <c r="AQ228" i="88"/>
  <c r="AM228" i="88"/>
  <c r="AI228" i="88"/>
  <c r="AE228" i="88"/>
  <c r="AA228" i="88"/>
  <c r="W228" i="88"/>
  <c r="S228" i="88"/>
  <c r="O228" i="88"/>
  <c r="K228" i="88"/>
  <c r="AP228" i="88"/>
  <c r="AL228" i="88"/>
  <c r="AH228" i="88"/>
  <c r="AD228" i="88"/>
  <c r="Z228" i="88"/>
  <c r="V228" i="88"/>
  <c r="R228" i="88"/>
  <c r="N228" i="88"/>
  <c r="J228" i="88"/>
  <c r="AR228" i="93"/>
  <c r="AN228" i="93"/>
  <c r="AJ228" i="93"/>
  <c r="AF228" i="93"/>
  <c r="AB228" i="93"/>
  <c r="X228" i="93"/>
  <c r="P228" i="93"/>
  <c r="AQ228" i="93"/>
  <c r="AM228" i="93"/>
  <c r="AI228" i="93"/>
  <c r="AE228" i="93"/>
  <c r="AA228" i="93"/>
  <c r="W228" i="93"/>
  <c r="S228" i="93"/>
  <c r="O228" i="93"/>
  <c r="K228" i="93"/>
  <c r="AP228" i="93"/>
  <c r="AL228" i="93"/>
  <c r="AH228" i="93"/>
  <c r="AD228" i="93"/>
  <c r="Z228" i="93"/>
  <c r="V228" i="93"/>
  <c r="R228" i="93"/>
  <c r="N228" i="93"/>
  <c r="J228" i="93"/>
  <c r="AS228" i="93"/>
  <c r="AO228" i="93"/>
  <c r="AK228" i="93"/>
  <c r="AC228" i="93"/>
  <c r="Y228" i="93"/>
  <c r="U228" i="93"/>
  <c r="Q228" i="93"/>
  <c r="M228" i="93"/>
  <c r="L228" i="93"/>
  <c r="I228" i="93"/>
  <c r="H228" i="93"/>
  <c r="F230" i="94"/>
  <c r="F230" i="93"/>
  <c r="F230" i="92"/>
  <c r="F230" i="91"/>
  <c r="F230" i="87"/>
  <c r="F230" i="88"/>
  <c r="F230" i="32"/>
  <c r="AB50" i="17"/>
  <c r="AR228" i="87"/>
  <c r="AN228" i="87"/>
  <c r="AJ228" i="87"/>
  <c r="AF228" i="87"/>
  <c r="AB228" i="87"/>
  <c r="X228" i="87"/>
  <c r="P228" i="87"/>
  <c r="L228" i="87"/>
  <c r="H228" i="87"/>
  <c r="AQ228" i="87"/>
  <c r="AM228" i="87"/>
  <c r="AI228" i="87"/>
  <c r="AE228" i="87"/>
  <c r="AA228" i="87"/>
  <c r="W228" i="87"/>
  <c r="S228" i="87"/>
  <c r="O228" i="87"/>
  <c r="K228" i="87"/>
  <c r="AP228" i="87"/>
  <c r="AL228" i="87"/>
  <c r="AH228" i="87"/>
  <c r="AD228" i="87"/>
  <c r="Z228" i="87"/>
  <c r="V228" i="87"/>
  <c r="R228" i="87"/>
  <c r="N228" i="87"/>
  <c r="J228" i="87"/>
  <c r="AS228" i="87"/>
  <c r="AO228" i="87"/>
  <c r="AK228" i="87"/>
  <c r="AC228" i="87"/>
  <c r="Y228" i="87"/>
  <c r="U228" i="87"/>
  <c r="Q228" i="87"/>
  <c r="M228" i="87"/>
  <c r="I228" i="87"/>
  <c r="AR228" i="94"/>
  <c r="AN228" i="94"/>
  <c r="AJ228" i="94"/>
  <c r="AF228" i="94"/>
  <c r="AB228" i="94"/>
  <c r="X228" i="94"/>
  <c r="P228" i="94"/>
  <c r="L228" i="94"/>
  <c r="H228" i="94"/>
  <c r="AQ228" i="94"/>
  <c r="AM228" i="94"/>
  <c r="AI228" i="94"/>
  <c r="AE228" i="94"/>
  <c r="AA228" i="94"/>
  <c r="W228" i="94"/>
  <c r="S228" i="94"/>
  <c r="O228" i="94"/>
  <c r="K228" i="94"/>
  <c r="AP228" i="94"/>
  <c r="AL228" i="94"/>
  <c r="AH228" i="94"/>
  <c r="AD228" i="94"/>
  <c r="Z228" i="94"/>
  <c r="V228" i="94"/>
  <c r="R228" i="94"/>
  <c r="N228" i="94"/>
  <c r="J228" i="94"/>
  <c r="AS228" i="94"/>
  <c r="AO228" i="94"/>
  <c r="AK228" i="94"/>
  <c r="AC228" i="94"/>
  <c r="Y228" i="94"/>
  <c r="U228" i="94"/>
  <c r="Q228" i="94"/>
  <c r="M228" i="94"/>
  <c r="I228" i="94"/>
  <c r="F227" i="94"/>
  <c r="F227" i="93"/>
  <c r="F227" i="92"/>
  <c r="F227" i="91"/>
  <c r="F227" i="88"/>
  <c r="F227" i="87"/>
  <c r="F205" i="24"/>
  <c r="AB47" i="17"/>
  <c r="F227" i="32"/>
  <c r="F229" i="94"/>
  <c r="F229" i="93"/>
  <c r="F229" i="92"/>
  <c r="F229" i="91"/>
  <c r="F229" i="87"/>
  <c r="F229" i="88"/>
  <c r="F229" i="32"/>
  <c r="AB49" i="17"/>
  <c r="AQ219" i="88"/>
  <c r="AM219" i="88"/>
  <c r="AI219" i="88"/>
  <c r="AE219" i="88"/>
  <c r="AA219" i="88"/>
  <c r="W219" i="88"/>
  <c r="S219" i="88"/>
  <c r="O219" i="88"/>
  <c r="K219" i="88"/>
  <c r="AP219" i="88"/>
  <c r="AL219" i="88"/>
  <c r="AH219" i="88"/>
  <c r="AD219" i="88"/>
  <c r="Z219" i="88"/>
  <c r="V219" i="88"/>
  <c r="R219" i="88"/>
  <c r="N219" i="88"/>
  <c r="J219" i="88"/>
  <c r="AS219" i="88"/>
  <c r="AO219" i="88"/>
  <c r="AK219" i="88"/>
  <c r="AC219" i="88"/>
  <c r="Y219" i="88"/>
  <c r="U219" i="88"/>
  <c r="Q219" i="88"/>
  <c r="M219" i="88"/>
  <c r="I219" i="88"/>
  <c r="AR219" i="88"/>
  <c r="AN219" i="88"/>
  <c r="AJ219" i="88"/>
  <c r="AF219" i="88"/>
  <c r="AB219" i="88"/>
  <c r="X219" i="88"/>
  <c r="P219" i="88"/>
  <c r="L219" i="88"/>
  <c r="H219" i="88"/>
  <c r="AQ219" i="94"/>
  <c r="AM219" i="94"/>
  <c r="AI219" i="94"/>
  <c r="AE219" i="94"/>
  <c r="AA219" i="94"/>
  <c r="W219" i="94"/>
  <c r="S219" i="94"/>
  <c r="O219" i="94"/>
  <c r="K219" i="94"/>
  <c r="AP219" i="94"/>
  <c r="AL219" i="94"/>
  <c r="AH219" i="94"/>
  <c r="AD219" i="94"/>
  <c r="Z219" i="94"/>
  <c r="V219" i="94"/>
  <c r="R219" i="94"/>
  <c r="N219" i="94"/>
  <c r="J219" i="94"/>
  <c r="AS219" i="94"/>
  <c r="AO219" i="94"/>
  <c r="AK219" i="94"/>
  <c r="AC219" i="94"/>
  <c r="Y219" i="94"/>
  <c r="U219" i="94"/>
  <c r="Q219" i="94"/>
  <c r="M219" i="94"/>
  <c r="I219" i="94"/>
  <c r="AR219" i="94"/>
  <c r="AN219" i="94"/>
  <c r="AJ219" i="94"/>
  <c r="AF219" i="94"/>
  <c r="AB219" i="94"/>
  <c r="X219" i="94"/>
  <c r="P219" i="94"/>
  <c r="L219" i="94"/>
  <c r="H219" i="94"/>
  <c r="AS215" i="91"/>
  <c r="AO215" i="91"/>
  <c r="AK215" i="91"/>
  <c r="AC215" i="91"/>
  <c r="Y215" i="91"/>
  <c r="U215" i="91"/>
  <c r="Q215" i="91"/>
  <c r="M215" i="91"/>
  <c r="I215" i="91"/>
  <c r="AR215" i="91"/>
  <c r="AN215" i="91"/>
  <c r="AJ215" i="91"/>
  <c r="AF215" i="91"/>
  <c r="AB215" i="91"/>
  <c r="X215" i="91"/>
  <c r="P215" i="91"/>
  <c r="L215" i="91"/>
  <c r="H215" i="91"/>
  <c r="AQ215" i="91"/>
  <c r="AM215" i="91"/>
  <c r="AI215" i="91"/>
  <c r="AE215" i="91"/>
  <c r="AA215" i="91"/>
  <c r="W215" i="91"/>
  <c r="S215" i="91"/>
  <c r="O215" i="91"/>
  <c r="K215" i="91"/>
  <c r="AP215" i="91"/>
  <c r="AL215" i="91"/>
  <c r="AH215" i="91"/>
  <c r="AD215" i="91"/>
  <c r="Z215" i="91"/>
  <c r="V215" i="91"/>
  <c r="R215" i="91"/>
  <c r="N215" i="91"/>
  <c r="J215" i="91"/>
  <c r="AR218" i="87"/>
  <c r="AN218" i="87"/>
  <c r="AJ218" i="87"/>
  <c r="AF218" i="87"/>
  <c r="AB218" i="87"/>
  <c r="X218" i="87"/>
  <c r="P218" i="87"/>
  <c r="L218" i="87"/>
  <c r="H218" i="87"/>
  <c r="AQ218" i="87"/>
  <c r="AM218" i="87"/>
  <c r="AI218" i="87"/>
  <c r="AE218" i="87"/>
  <c r="AA218" i="87"/>
  <c r="W218" i="87"/>
  <c r="S218" i="87"/>
  <c r="O218" i="87"/>
  <c r="K218" i="87"/>
  <c r="AP218" i="87"/>
  <c r="AL218" i="87"/>
  <c r="AH218" i="87"/>
  <c r="AD218" i="87"/>
  <c r="Z218" i="87"/>
  <c r="V218" i="87"/>
  <c r="R218" i="87"/>
  <c r="N218" i="87"/>
  <c r="J218" i="87"/>
  <c r="AS218" i="87"/>
  <c r="AO218" i="87"/>
  <c r="AK218" i="87"/>
  <c r="AC218" i="87"/>
  <c r="Y218" i="87"/>
  <c r="U218" i="87"/>
  <c r="AG218" i="87" s="1"/>
  <c r="Q218" i="87"/>
  <c r="M218" i="87"/>
  <c r="I218" i="87"/>
  <c r="AP218" i="93"/>
  <c r="AL218" i="93"/>
  <c r="AH218" i="93"/>
  <c r="AD218" i="93"/>
  <c r="Z218" i="93"/>
  <c r="V218" i="93"/>
  <c r="R218" i="93"/>
  <c r="N218" i="93"/>
  <c r="J218" i="93"/>
  <c r="AS218" i="93"/>
  <c r="AO218" i="93"/>
  <c r="AK218" i="93"/>
  <c r="AC218" i="93"/>
  <c r="Y218" i="93"/>
  <c r="U218" i="93"/>
  <c r="Q218" i="93"/>
  <c r="M218" i="93"/>
  <c r="I218" i="93"/>
  <c r="AR218" i="93"/>
  <c r="AN218" i="93"/>
  <c r="AJ218" i="93"/>
  <c r="AF218" i="93"/>
  <c r="AB218" i="93"/>
  <c r="X218" i="93"/>
  <c r="P218" i="93"/>
  <c r="L218" i="93"/>
  <c r="H218" i="93"/>
  <c r="AQ218" i="93"/>
  <c r="AM218" i="93"/>
  <c r="AI218" i="93"/>
  <c r="AE218" i="93"/>
  <c r="AA218" i="93"/>
  <c r="W218" i="93"/>
  <c r="S218" i="93"/>
  <c r="O218" i="93"/>
  <c r="K218" i="93"/>
  <c r="AR214" i="87"/>
  <c r="AN214" i="87"/>
  <c r="AJ214" i="87"/>
  <c r="AF214" i="87"/>
  <c r="AB214" i="87"/>
  <c r="X214" i="87"/>
  <c r="P214" i="87"/>
  <c r="L214" i="87"/>
  <c r="H214" i="87"/>
  <c r="AQ214" i="87"/>
  <c r="AM214" i="87"/>
  <c r="AI214" i="87"/>
  <c r="AE214" i="87"/>
  <c r="AA214" i="87"/>
  <c r="W214" i="87"/>
  <c r="S214" i="87"/>
  <c r="O214" i="87"/>
  <c r="K214" i="87"/>
  <c r="AP214" i="87"/>
  <c r="AL214" i="87"/>
  <c r="AH214" i="87"/>
  <c r="AD214" i="87"/>
  <c r="Z214" i="87"/>
  <c r="V214" i="87"/>
  <c r="R214" i="87"/>
  <c r="N214" i="87"/>
  <c r="J214" i="87"/>
  <c r="AS214" i="87"/>
  <c r="AO214" i="87"/>
  <c r="AK214" i="87"/>
  <c r="AC214" i="87"/>
  <c r="Y214" i="87"/>
  <c r="U214" i="87"/>
  <c r="AG214" i="87" s="1"/>
  <c r="Q214" i="87"/>
  <c r="M214" i="87"/>
  <c r="I214" i="87"/>
  <c r="AS214" i="94"/>
  <c r="AO214" i="94"/>
  <c r="AK214" i="94"/>
  <c r="AC214" i="94"/>
  <c r="Y214" i="94"/>
  <c r="U214" i="94"/>
  <c r="Q214" i="94"/>
  <c r="M214" i="94"/>
  <c r="AQ214" i="94"/>
  <c r="AM214" i="94"/>
  <c r="AI214" i="94"/>
  <c r="AE214" i="94"/>
  <c r="AA214" i="94"/>
  <c r="W214" i="94"/>
  <c r="S214" i="94"/>
  <c r="O214" i="94"/>
  <c r="AN214" i="94"/>
  <c r="AF214" i="94"/>
  <c r="X214" i="94"/>
  <c r="P214" i="94"/>
  <c r="J214" i="94"/>
  <c r="AL214" i="94"/>
  <c r="AD214" i="94"/>
  <c r="V214" i="94"/>
  <c r="N214" i="94"/>
  <c r="I214" i="94"/>
  <c r="AR214" i="94"/>
  <c r="AJ214" i="94"/>
  <c r="AB214" i="94"/>
  <c r="L214" i="94"/>
  <c r="H214" i="94"/>
  <c r="AP214" i="94"/>
  <c r="AH214" i="94"/>
  <c r="AT214" i="94" s="1"/>
  <c r="Z214" i="94"/>
  <c r="R214" i="94"/>
  <c r="K214" i="94"/>
  <c r="AR220" i="88"/>
  <c r="AN220" i="88"/>
  <c r="AJ220" i="88"/>
  <c r="AF220" i="88"/>
  <c r="AB220" i="88"/>
  <c r="X220" i="88"/>
  <c r="P220" i="88"/>
  <c r="L220" i="88"/>
  <c r="H220" i="88"/>
  <c r="AQ220" i="88"/>
  <c r="AM220" i="88"/>
  <c r="AI220" i="88"/>
  <c r="AE220" i="88"/>
  <c r="AA220" i="88"/>
  <c r="W220" i="88"/>
  <c r="S220" i="88"/>
  <c r="O220" i="88"/>
  <c r="K220" i="88"/>
  <c r="AP220" i="88"/>
  <c r="AL220" i="88"/>
  <c r="AH220" i="88"/>
  <c r="AD220" i="88"/>
  <c r="Z220" i="88"/>
  <c r="V220" i="88"/>
  <c r="R220" i="88"/>
  <c r="N220" i="88"/>
  <c r="J220" i="88"/>
  <c r="AS220" i="88"/>
  <c r="AO220" i="88"/>
  <c r="AK220" i="88"/>
  <c r="AC220" i="88"/>
  <c r="Y220" i="88"/>
  <c r="U220" i="88"/>
  <c r="AG220" i="88" s="1"/>
  <c r="Q220" i="88"/>
  <c r="M220" i="88"/>
  <c r="I220" i="88"/>
  <c r="AR220" i="93"/>
  <c r="AN220" i="93"/>
  <c r="AJ220" i="93"/>
  <c r="AF220" i="93"/>
  <c r="AB220" i="93"/>
  <c r="X220" i="93"/>
  <c r="P220" i="93"/>
  <c r="L220" i="93"/>
  <c r="H220" i="93"/>
  <c r="AQ220" i="93"/>
  <c r="AM220" i="93"/>
  <c r="AI220" i="93"/>
  <c r="AE220" i="93"/>
  <c r="AA220" i="93"/>
  <c r="W220" i="93"/>
  <c r="S220" i="93"/>
  <c r="O220" i="93"/>
  <c r="K220" i="93"/>
  <c r="AP220" i="93"/>
  <c r="AL220" i="93"/>
  <c r="AH220" i="93"/>
  <c r="AD220" i="93"/>
  <c r="Z220" i="93"/>
  <c r="V220" i="93"/>
  <c r="R220" i="93"/>
  <c r="N220" i="93"/>
  <c r="J220" i="93"/>
  <c r="AS220" i="93"/>
  <c r="AO220" i="93"/>
  <c r="AK220" i="93"/>
  <c r="AC220" i="93"/>
  <c r="Y220" i="93"/>
  <c r="U220" i="93"/>
  <c r="AG220" i="93" s="1"/>
  <c r="Q220" i="93"/>
  <c r="M220" i="93"/>
  <c r="I220" i="93"/>
  <c r="AP216" i="87"/>
  <c r="AL216" i="87"/>
  <c r="AH216" i="87"/>
  <c r="AD216" i="87"/>
  <c r="Z216" i="87"/>
  <c r="V216" i="87"/>
  <c r="R216" i="87"/>
  <c r="N216" i="87"/>
  <c r="J216" i="87"/>
  <c r="AS216" i="87"/>
  <c r="AO216" i="87"/>
  <c r="AK216" i="87"/>
  <c r="AC216" i="87"/>
  <c r="Y216" i="87"/>
  <c r="U216" i="87"/>
  <c r="Q216" i="87"/>
  <c r="M216" i="87"/>
  <c r="I216" i="87"/>
  <c r="AR216" i="87"/>
  <c r="AN216" i="87"/>
  <c r="AJ216" i="87"/>
  <c r="AF216" i="87"/>
  <c r="AB216" i="87"/>
  <c r="X216" i="87"/>
  <c r="P216" i="87"/>
  <c r="L216" i="87"/>
  <c r="H216" i="87"/>
  <c r="AQ216" i="87"/>
  <c r="AM216" i="87"/>
  <c r="AI216" i="87"/>
  <c r="AE216" i="87"/>
  <c r="AA216" i="87"/>
  <c r="W216" i="87"/>
  <c r="S216" i="87"/>
  <c r="O216" i="87"/>
  <c r="K216" i="87"/>
  <c r="AR216" i="94"/>
  <c r="AN216" i="94"/>
  <c r="AJ216" i="94"/>
  <c r="AF216" i="94"/>
  <c r="AB216" i="94"/>
  <c r="X216" i="94"/>
  <c r="P216" i="94"/>
  <c r="L216" i="94"/>
  <c r="H216" i="94"/>
  <c r="AQ216" i="94"/>
  <c r="AM216" i="94"/>
  <c r="AI216" i="94"/>
  <c r="AE216" i="94"/>
  <c r="AA216" i="94"/>
  <c r="W216" i="94"/>
  <c r="S216" i="94"/>
  <c r="O216" i="94"/>
  <c r="K216" i="94"/>
  <c r="AP216" i="94"/>
  <c r="AL216" i="94"/>
  <c r="AH216" i="94"/>
  <c r="AD216" i="94"/>
  <c r="Z216" i="94"/>
  <c r="V216" i="94"/>
  <c r="R216" i="94"/>
  <c r="N216" i="94"/>
  <c r="J216" i="94"/>
  <c r="AS216" i="94"/>
  <c r="AO216" i="94"/>
  <c r="AK216" i="94"/>
  <c r="AC216" i="94"/>
  <c r="Y216" i="94"/>
  <c r="U216" i="94"/>
  <c r="AG216" i="94" s="1"/>
  <c r="Q216" i="94"/>
  <c r="M216" i="94"/>
  <c r="I216" i="94"/>
  <c r="AS212" i="92"/>
  <c r="AO212" i="92"/>
  <c r="AK212" i="92"/>
  <c r="AC212" i="92"/>
  <c r="Y212" i="92"/>
  <c r="U212" i="92"/>
  <c r="Q212" i="92"/>
  <c r="M212" i="92"/>
  <c r="I212" i="92"/>
  <c r="AR212" i="92"/>
  <c r="AN212" i="92"/>
  <c r="AJ212" i="92"/>
  <c r="AF212" i="92"/>
  <c r="AB212" i="92"/>
  <c r="X212" i="92"/>
  <c r="P212" i="92"/>
  <c r="L212" i="92"/>
  <c r="H212" i="92"/>
  <c r="AQ212" i="92"/>
  <c r="AM212" i="92"/>
  <c r="AI212" i="92"/>
  <c r="AE212" i="92"/>
  <c r="AA212" i="92"/>
  <c r="W212" i="92"/>
  <c r="S212" i="92"/>
  <c r="O212" i="92"/>
  <c r="K212" i="92"/>
  <c r="AP212" i="92"/>
  <c r="AL212" i="92"/>
  <c r="AH212" i="92"/>
  <c r="AD212" i="92"/>
  <c r="Z212" i="92"/>
  <c r="V212" i="92"/>
  <c r="R212" i="92"/>
  <c r="N212" i="92"/>
  <c r="J212" i="92"/>
  <c r="AS219" i="91"/>
  <c r="AO219" i="91"/>
  <c r="AK219" i="91"/>
  <c r="AC219" i="91"/>
  <c r="Y219" i="91"/>
  <c r="U219" i="91"/>
  <c r="Q219" i="91"/>
  <c r="M219" i="91"/>
  <c r="I219" i="91"/>
  <c r="AR219" i="91"/>
  <c r="AN219" i="91"/>
  <c r="AJ219" i="91"/>
  <c r="AF219" i="91"/>
  <c r="AB219" i="91"/>
  <c r="X219" i="91"/>
  <c r="P219" i="91"/>
  <c r="L219" i="91"/>
  <c r="H219" i="91"/>
  <c r="AQ219" i="91"/>
  <c r="AM219" i="91"/>
  <c r="AI219" i="91"/>
  <c r="AE219" i="91"/>
  <c r="AA219" i="91"/>
  <c r="W219" i="91"/>
  <c r="S219" i="91"/>
  <c r="O219" i="91"/>
  <c r="K219" i="91"/>
  <c r="AP219" i="91"/>
  <c r="AL219" i="91"/>
  <c r="AH219" i="91"/>
  <c r="AD219" i="91"/>
  <c r="Z219" i="91"/>
  <c r="V219" i="91"/>
  <c r="R219" i="91"/>
  <c r="N219" i="91"/>
  <c r="J219" i="91"/>
  <c r="AS215" i="32"/>
  <c r="AO215" i="32"/>
  <c r="AK215" i="32"/>
  <c r="AC215" i="32"/>
  <c r="Y215" i="32"/>
  <c r="U215" i="32"/>
  <c r="Q215" i="32"/>
  <c r="M215" i="32"/>
  <c r="I215" i="32"/>
  <c r="AR215" i="32"/>
  <c r="AN215" i="32"/>
  <c r="AJ215" i="32"/>
  <c r="AF215" i="32"/>
  <c r="AB215" i="32"/>
  <c r="X215" i="32"/>
  <c r="P215" i="32"/>
  <c r="L215" i="32"/>
  <c r="H215" i="32"/>
  <c r="AQ215" i="32"/>
  <c r="AM215" i="32"/>
  <c r="AI215" i="32"/>
  <c r="AE215" i="32"/>
  <c r="AA215" i="32"/>
  <c r="W215" i="32"/>
  <c r="S215" i="32"/>
  <c r="O215" i="32"/>
  <c r="K215" i="32"/>
  <c r="AP215" i="32"/>
  <c r="AL215" i="32"/>
  <c r="AH215" i="32"/>
  <c r="AD215" i="32"/>
  <c r="Z215" i="32"/>
  <c r="V215" i="32"/>
  <c r="R215" i="32"/>
  <c r="N215" i="32"/>
  <c r="J215" i="32"/>
  <c r="AQ215" i="92"/>
  <c r="AM215" i="92"/>
  <c r="AI215" i="92"/>
  <c r="AE215" i="92"/>
  <c r="AA215" i="92"/>
  <c r="AP215" i="92"/>
  <c r="AL215" i="92"/>
  <c r="AH215" i="92"/>
  <c r="AD215" i="92"/>
  <c r="Z215" i="92"/>
  <c r="V215" i="92"/>
  <c r="R215" i="92"/>
  <c r="N215" i="92"/>
  <c r="J215" i="92"/>
  <c r="AS215" i="92"/>
  <c r="AO215" i="92"/>
  <c r="AK215" i="92"/>
  <c r="AC215" i="92"/>
  <c r="Y215" i="92"/>
  <c r="U215" i="92"/>
  <c r="AR215" i="92"/>
  <c r="AN215" i="92"/>
  <c r="AJ215" i="92"/>
  <c r="AF215" i="92"/>
  <c r="AB215" i="92"/>
  <c r="X215" i="92"/>
  <c r="P215" i="92"/>
  <c r="L215" i="92"/>
  <c r="H215" i="92"/>
  <c r="T215" i="92" s="1"/>
  <c r="Q215" i="92"/>
  <c r="I215" i="92"/>
  <c r="O215" i="92"/>
  <c r="W215" i="92"/>
  <c r="M215" i="92"/>
  <c r="S215" i="92"/>
  <c r="K215" i="92"/>
  <c r="AP218" i="88"/>
  <c r="AL218" i="88"/>
  <c r="AH218" i="88"/>
  <c r="AD218" i="88"/>
  <c r="Z218" i="88"/>
  <c r="V218" i="88"/>
  <c r="R218" i="88"/>
  <c r="N218" i="88"/>
  <c r="J218" i="88"/>
  <c r="AS218" i="88"/>
  <c r="AO218" i="88"/>
  <c r="AK218" i="88"/>
  <c r="AC218" i="88"/>
  <c r="Y218" i="88"/>
  <c r="U218" i="88"/>
  <c r="Q218" i="88"/>
  <c r="M218" i="88"/>
  <c r="I218" i="88"/>
  <c r="AR218" i="88"/>
  <c r="AN218" i="88"/>
  <c r="AJ218" i="88"/>
  <c r="AF218" i="88"/>
  <c r="AB218" i="88"/>
  <c r="X218" i="88"/>
  <c r="P218" i="88"/>
  <c r="L218" i="88"/>
  <c r="H218" i="88"/>
  <c r="AQ218" i="88"/>
  <c r="AM218" i="88"/>
  <c r="AI218" i="88"/>
  <c r="AE218" i="88"/>
  <c r="AA218" i="88"/>
  <c r="W218" i="88"/>
  <c r="S218" i="88"/>
  <c r="O218" i="88"/>
  <c r="K218" i="88"/>
  <c r="AP218" i="94"/>
  <c r="AL218" i="94"/>
  <c r="AH218" i="94"/>
  <c r="AD218" i="94"/>
  <c r="Z218" i="94"/>
  <c r="V218" i="94"/>
  <c r="R218" i="94"/>
  <c r="N218" i="94"/>
  <c r="J218" i="94"/>
  <c r="AS218" i="94"/>
  <c r="AO218" i="94"/>
  <c r="AK218" i="94"/>
  <c r="AC218" i="94"/>
  <c r="Y218" i="94"/>
  <c r="U218" i="94"/>
  <c r="Q218" i="94"/>
  <c r="M218" i="94"/>
  <c r="I218" i="94"/>
  <c r="AR218" i="94"/>
  <c r="AN218" i="94"/>
  <c r="AJ218" i="94"/>
  <c r="AF218" i="94"/>
  <c r="AB218" i="94"/>
  <c r="X218" i="94"/>
  <c r="P218" i="94"/>
  <c r="L218" i="94"/>
  <c r="H218" i="94"/>
  <c r="AQ218" i="94"/>
  <c r="AM218" i="94"/>
  <c r="AI218" i="94"/>
  <c r="AE218" i="94"/>
  <c r="AA218" i="94"/>
  <c r="W218" i="94"/>
  <c r="S218" i="94"/>
  <c r="O218" i="94"/>
  <c r="K218" i="94"/>
  <c r="AR214" i="91"/>
  <c r="AN214" i="91"/>
  <c r="AJ214" i="91"/>
  <c r="AF214" i="91"/>
  <c r="AB214" i="91"/>
  <c r="X214" i="91"/>
  <c r="P214" i="91"/>
  <c r="L214" i="91"/>
  <c r="H214" i="91"/>
  <c r="AQ214" i="91"/>
  <c r="AM214" i="91"/>
  <c r="AI214" i="91"/>
  <c r="AE214" i="91"/>
  <c r="AA214" i="91"/>
  <c r="W214" i="91"/>
  <c r="S214" i="91"/>
  <c r="O214" i="91"/>
  <c r="K214" i="91"/>
  <c r="AP214" i="91"/>
  <c r="AL214" i="91"/>
  <c r="AH214" i="91"/>
  <c r="AD214" i="91"/>
  <c r="Z214" i="91"/>
  <c r="V214" i="91"/>
  <c r="R214" i="91"/>
  <c r="N214" i="91"/>
  <c r="J214" i="91"/>
  <c r="AS214" i="91"/>
  <c r="AO214" i="91"/>
  <c r="AK214" i="91"/>
  <c r="AC214" i="91"/>
  <c r="Y214" i="91"/>
  <c r="U214" i="91"/>
  <c r="AG214" i="91" s="1"/>
  <c r="Q214" i="91"/>
  <c r="M214" i="91"/>
  <c r="I214" i="91"/>
  <c r="F211" i="94"/>
  <c r="F211" i="93"/>
  <c r="F211" i="92"/>
  <c r="F211" i="91"/>
  <c r="F211" i="87"/>
  <c r="F211" i="88"/>
  <c r="AB29" i="17"/>
  <c r="F211" i="32"/>
  <c r="F202" i="24"/>
  <c r="AA202" i="24" s="1"/>
  <c r="G40" i="17"/>
  <c r="AB40" i="17" s="1"/>
  <c r="AQ220" i="87"/>
  <c r="AM220" i="87"/>
  <c r="AI220" i="87"/>
  <c r="AP220" i="87"/>
  <c r="AL220" i="87"/>
  <c r="AH220" i="87"/>
  <c r="AS220" i="87"/>
  <c r="AO220" i="87"/>
  <c r="AK220" i="87"/>
  <c r="AR220" i="87"/>
  <c r="AN220" i="87"/>
  <c r="AD220" i="87"/>
  <c r="Z220" i="87"/>
  <c r="V220" i="87"/>
  <c r="R220" i="87"/>
  <c r="N220" i="87"/>
  <c r="J220" i="87"/>
  <c r="AJ220" i="87"/>
  <c r="AC220" i="87"/>
  <c r="Y220" i="87"/>
  <c r="U220" i="87"/>
  <c r="Q220" i="87"/>
  <c r="M220" i="87"/>
  <c r="I220" i="87"/>
  <c r="AF220" i="87"/>
  <c r="AB220" i="87"/>
  <c r="X220" i="87"/>
  <c r="P220" i="87"/>
  <c r="L220" i="87"/>
  <c r="H220" i="87"/>
  <c r="AE220" i="87"/>
  <c r="AA220" i="87"/>
  <c r="W220" i="87"/>
  <c r="S220" i="87"/>
  <c r="O220" i="87"/>
  <c r="K220" i="87"/>
  <c r="AR220" i="94"/>
  <c r="AN220" i="94"/>
  <c r="AJ220" i="94"/>
  <c r="AF220" i="94"/>
  <c r="AB220" i="94"/>
  <c r="X220" i="94"/>
  <c r="P220" i="94"/>
  <c r="L220" i="94"/>
  <c r="H220" i="94"/>
  <c r="AQ220" i="94"/>
  <c r="AM220" i="94"/>
  <c r="AI220" i="94"/>
  <c r="AE220" i="94"/>
  <c r="AA220" i="94"/>
  <c r="W220" i="94"/>
  <c r="S220" i="94"/>
  <c r="O220" i="94"/>
  <c r="K220" i="94"/>
  <c r="AP220" i="94"/>
  <c r="AL220" i="94"/>
  <c r="AH220" i="94"/>
  <c r="AD220" i="94"/>
  <c r="Z220" i="94"/>
  <c r="V220" i="94"/>
  <c r="R220" i="94"/>
  <c r="N220" i="94"/>
  <c r="J220" i="94"/>
  <c r="AS220" i="94"/>
  <c r="AO220" i="94"/>
  <c r="AK220" i="94"/>
  <c r="AC220" i="94"/>
  <c r="Y220" i="94"/>
  <c r="U220" i="94"/>
  <c r="Q220" i="94"/>
  <c r="M220" i="94"/>
  <c r="I220" i="94"/>
  <c r="AP216" i="91"/>
  <c r="AL216" i="91"/>
  <c r="AH216" i="91"/>
  <c r="AD216" i="91"/>
  <c r="Z216" i="91"/>
  <c r="V216" i="91"/>
  <c r="R216" i="91"/>
  <c r="N216" i="91"/>
  <c r="J216" i="91"/>
  <c r="AS216" i="91"/>
  <c r="AO216" i="91"/>
  <c r="AK216" i="91"/>
  <c r="AC216" i="91"/>
  <c r="Y216" i="91"/>
  <c r="U216" i="91"/>
  <c r="Q216" i="91"/>
  <c r="M216" i="91"/>
  <c r="I216" i="91"/>
  <c r="AR216" i="91"/>
  <c r="AN216" i="91"/>
  <c r="AJ216" i="91"/>
  <c r="AF216" i="91"/>
  <c r="AB216" i="91"/>
  <c r="X216" i="91"/>
  <c r="P216" i="91"/>
  <c r="L216" i="91"/>
  <c r="H216" i="91"/>
  <c r="AQ216" i="91"/>
  <c r="AM216" i="91"/>
  <c r="AI216" i="91"/>
  <c r="AE216" i="91"/>
  <c r="AA216" i="91"/>
  <c r="W216" i="91"/>
  <c r="S216" i="91"/>
  <c r="O216" i="91"/>
  <c r="K216" i="91"/>
  <c r="AP212" i="32"/>
  <c r="AL212" i="32"/>
  <c r="AH212" i="32"/>
  <c r="AD212" i="32"/>
  <c r="Z212" i="32"/>
  <c r="V212" i="32"/>
  <c r="R212" i="32"/>
  <c r="N212" i="32"/>
  <c r="J212" i="32"/>
  <c r="AS212" i="32"/>
  <c r="AO212" i="32"/>
  <c r="AK212" i="32"/>
  <c r="AC212" i="32"/>
  <c r="Y212" i="32"/>
  <c r="U212" i="32"/>
  <c r="Q212" i="32"/>
  <c r="M212" i="32"/>
  <c r="I212" i="32"/>
  <c r="AR212" i="32"/>
  <c r="AN212" i="32"/>
  <c r="AJ212" i="32"/>
  <c r="AF212" i="32"/>
  <c r="AB212" i="32"/>
  <c r="X212" i="32"/>
  <c r="P212" i="32"/>
  <c r="L212" i="32"/>
  <c r="H212" i="32"/>
  <c r="AQ212" i="32"/>
  <c r="AM212" i="32"/>
  <c r="AI212" i="32"/>
  <c r="AE212" i="32"/>
  <c r="AA212" i="32"/>
  <c r="W212" i="32"/>
  <c r="S212" i="32"/>
  <c r="O212" i="32"/>
  <c r="K212" i="32"/>
  <c r="AP212" i="91"/>
  <c r="AL212" i="91"/>
  <c r="AH212" i="91"/>
  <c r="AD212" i="91"/>
  <c r="Z212" i="91"/>
  <c r="V212" i="91"/>
  <c r="R212" i="91"/>
  <c r="N212" i="91"/>
  <c r="J212" i="91"/>
  <c r="AS212" i="91"/>
  <c r="AO212" i="91"/>
  <c r="AK212" i="91"/>
  <c r="AC212" i="91"/>
  <c r="Y212" i="91"/>
  <c r="U212" i="91"/>
  <c r="Q212" i="91"/>
  <c r="M212" i="91"/>
  <c r="I212" i="91"/>
  <c r="AR212" i="91"/>
  <c r="AN212" i="91"/>
  <c r="AJ212" i="91"/>
  <c r="AF212" i="91"/>
  <c r="AB212" i="91"/>
  <c r="X212" i="91"/>
  <c r="P212" i="91"/>
  <c r="L212" i="91"/>
  <c r="H212" i="91"/>
  <c r="AQ212" i="91"/>
  <c r="AM212" i="91"/>
  <c r="AI212" i="91"/>
  <c r="AE212" i="91"/>
  <c r="AA212" i="91"/>
  <c r="W212" i="91"/>
  <c r="S212" i="91"/>
  <c r="O212" i="91"/>
  <c r="K212" i="91"/>
  <c r="AS219" i="32"/>
  <c r="AO219" i="32"/>
  <c r="AK219" i="32"/>
  <c r="AC219" i="32"/>
  <c r="Y219" i="32"/>
  <c r="U219" i="32"/>
  <c r="Q219" i="32"/>
  <c r="M219" i="32"/>
  <c r="I219" i="32"/>
  <c r="AR219" i="32"/>
  <c r="AN219" i="32"/>
  <c r="AJ219" i="32"/>
  <c r="AF219" i="32"/>
  <c r="AB219" i="32"/>
  <c r="X219" i="32"/>
  <c r="P219" i="32"/>
  <c r="L219" i="32"/>
  <c r="H219" i="32"/>
  <c r="AQ219" i="32"/>
  <c r="AM219" i="32"/>
  <c r="AI219" i="32"/>
  <c r="AE219" i="32"/>
  <c r="AA219" i="32"/>
  <c r="W219" i="32"/>
  <c r="S219" i="32"/>
  <c r="O219" i="32"/>
  <c r="K219" i="32"/>
  <c r="AP219" i="32"/>
  <c r="AL219" i="32"/>
  <c r="AH219" i="32"/>
  <c r="AD219" i="32"/>
  <c r="Z219" i="32"/>
  <c r="V219" i="32"/>
  <c r="R219" i="32"/>
  <c r="N219" i="32"/>
  <c r="J219" i="32"/>
  <c r="AQ219" i="92"/>
  <c r="AM219" i="92"/>
  <c r="AI219" i="92"/>
  <c r="AE219" i="92"/>
  <c r="AA219" i="92"/>
  <c r="W219" i="92"/>
  <c r="S219" i="92"/>
  <c r="O219" i="92"/>
  <c r="K219" i="92"/>
  <c r="AP219" i="92"/>
  <c r="AL219" i="92"/>
  <c r="AH219" i="92"/>
  <c r="AD219" i="92"/>
  <c r="Z219" i="92"/>
  <c r="V219" i="92"/>
  <c r="R219" i="92"/>
  <c r="N219" i="92"/>
  <c r="J219" i="92"/>
  <c r="AS219" i="92"/>
  <c r="AO219" i="92"/>
  <c r="AK219" i="92"/>
  <c r="AC219" i="92"/>
  <c r="Y219" i="92"/>
  <c r="U219" i="92"/>
  <c r="Q219" i="92"/>
  <c r="M219" i="92"/>
  <c r="I219" i="92"/>
  <c r="AR219" i="92"/>
  <c r="AN219" i="92"/>
  <c r="AJ219" i="92"/>
  <c r="AF219" i="92"/>
  <c r="AB219" i="92"/>
  <c r="X219" i="92"/>
  <c r="P219" i="92"/>
  <c r="L219" i="92"/>
  <c r="H219" i="92"/>
  <c r="AS215" i="88"/>
  <c r="AO215" i="88"/>
  <c r="AK215" i="88"/>
  <c r="AC215" i="88"/>
  <c r="Y215" i="88"/>
  <c r="U215" i="88"/>
  <c r="Q215" i="88"/>
  <c r="M215" i="88"/>
  <c r="I215" i="88"/>
  <c r="AR215" i="88"/>
  <c r="AN215" i="88"/>
  <c r="AJ215" i="88"/>
  <c r="AF215" i="88"/>
  <c r="AB215" i="88"/>
  <c r="X215" i="88"/>
  <c r="P215" i="88"/>
  <c r="L215" i="88"/>
  <c r="H215" i="88"/>
  <c r="AQ215" i="88"/>
  <c r="AM215" i="88"/>
  <c r="AI215" i="88"/>
  <c r="AE215" i="88"/>
  <c r="AA215" i="88"/>
  <c r="W215" i="88"/>
  <c r="S215" i="88"/>
  <c r="O215" i="88"/>
  <c r="K215" i="88"/>
  <c r="AP215" i="88"/>
  <c r="AL215" i="88"/>
  <c r="AH215" i="88"/>
  <c r="AD215" i="88"/>
  <c r="Z215" i="88"/>
  <c r="V215" i="88"/>
  <c r="R215" i="88"/>
  <c r="N215" i="88"/>
  <c r="J215" i="88"/>
  <c r="AQ215" i="93"/>
  <c r="AM215" i="93"/>
  <c r="AI215" i="93"/>
  <c r="AE215" i="93"/>
  <c r="AA215" i="93"/>
  <c r="W215" i="93"/>
  <c r="S215" i="93"/>
  <c r="O215" i="93"/>
  <c r="K215" i="93"/>
  <c r="AP215" i="93"/>
  <c r="AL215" i="93"/>
  <c r="AH215" i="93"/>
  <c r="AD215" i="93"/>
  <c r="Z215" i="93"/>
  <c r="V215" i="93"/>
  <c r="R215" i="93"/>
  <c r="N215" i="93"/>
  <c r="J215" i="93"/>
  <c r="AS215" i="93"/>
  <c r="AO215" i="93"/>
  <c r="AK215" i="93"/>
  <c r="AC215" i="93"/>
  <c r="Y215" i="93"/>
  <c r="U215" i="93"/>
  <c r="Q215" i="93"/>
  <c r="M215" i="93"/>
  <c r="I215" i="93"/>
  <c r="AR215" i="93"/>
  <c r="AN215" i="93"/>
  <c r="AJ215" i="93"/>
  <c r="AF215" i="93"/>
  <c r="AB215" i="93"/>
  <c r="X215" i="93"/>
  <c r="P215" i="93"/>
  <c r="L215" i="93"/>
  <c r="H215" i="93"/>
  <c r="AR218" i="91"/>
  <c r="AN218" i="91"/>
  <c r="AJ218" i="91"/>
  <c r="AF218" i="91"/>
  <c r="AB218" i="91"/>
  <c r="X218" i="91"/>
  <c r="P218" i="91"/>
  <c r="L218" i="91"/>
  <c r="H218" i="91"/>
  <c r="AQ218" i="91"/>
  <c r="AM218" i="91"/>
  <c r="AI218" i="91"/>
  <c r="AE218" i="91"/>
  <c r="AA218" i="91"/>
  <c r="W218" i="91"/>
  <c r="S218" i="91"/>
  <c r="O218" i="91"/>
  <c r="K218" i="91"/>
  <c r="AP218" i="91"/>
  <c r="AL218" i="91"/>
  <c r="AH218" i="91"/>
  <c r="AD218" i="91"/>
  <c r="Z218" i="91"/>
  <c r="V218" i="91"/>
  <c r="R218" i="91"/>
  <c r="N218" i="91"/>
  <c r="J218" i="91"/>
  <c r="AS218" i="91"/>
  <c r="AO218" i="91"/>
  <c r="AK218" i="91"/>
  <c r="AC218" i="91"/>
  <c r="Y218" i="91"/>
  <c r="U218" i="91"/>
  <c r="Q218" i="91"/>
  <c r="M218" i="91"/>
  <c r="I218" i="91"/>
  <c r="AR214" i="32"/>
  <c r="AN214" i="32"/>
  <c r="AJ214" i="32"/>
  <c r="AF214" i="32"/>
  <c r="AB214" i="32"/>
  <c r="X214" i="32"/>
  <c r="P214" i="32"/>
  <c r="L214" i="32"/>
  <c r="H214" i="32"/>
  <c r="AQ214" i="32"/>
  <c r="AM214" i="32"/>
  <c r="AI214" i="32"/>
  <c r="AE214" i="32"/>
  <c r="AA214" i="32"/>
  <c r="W214" i="32"/>
  <c r="S214" i="32"/>
  <c r="O214" i="32"/>
  <c r="K214" i="32"/>
  <c r="AP214" i="32"/>
  <c r="AL214" i="32"/>
  <c r="AH214" i="32"/>
  <c r="AD214" i="32"/>
  <c r="Z214" i="32"/>
  <c r="V214" i="32"/>
  <c r="R214" i="32"/>
  <c r="N214" i="32"/>
  <c r="J214" i="32"/>
  <c r="AS214" i="32"/>
  <c r="AO214" i="32"/>
  <c r="AK214" i="32"/>
  <c r="AC214" i="32"/>
  <c r="Y214" i="32"/>
  <c r="U214" i="32"/>
  <c r="Q214" i="32"/>
  <c r="M214" i="32"/>
  <c r="I214" i="32"/>
  <c r="AS214" i="92"/>
  <c r="AO214" i="92"/>
  <c r="AK214" i="92"/>
  <c r="AC214" i="92"/>
  <c r="Y214" i="92"/>
  <c r="U214" i="92"/>
  <c r="Q214" i="92"/>
  <c r="M214" i="92"/>
  <c r="I214" i="92"/>
  <c r="AQ214" i="92"/>
  <c r="AM214" i="92"/>
  <c r="AI214" i="92"/>
  <c r="AE214" i="92"/>
  <c r="AA214" i="92"/>
  <c r="W214" i="92"/>
  <c r="S214" i="92"/>
  <c r="O214" i="92"/>
  <c r="K214" i="92"/>
  <c r="AR214" i="92"/>
  <c r="AJ214" i="92"/>
  <c r="AB214" i="92"/>
  <c r="L214" i="92"/>
  <c r="AP214" i="92"/>
  <c r="AH214" i="92"/>
  <c r="Z214" i="92"/>
  <c r="R214" i="92"/>
  <c r="J214" i="92"/>
  <c r="AN214" i="92"/>
  <c r="AF214" i="92"/>
  <c r="X214" i="92"/>
  <c r="P214" i="92"/>
  <c r="H214" i="92"/>
  <c r="AL214" i="92"/>
  <c r="AD214" i="92"/>
  <c r="V214" i="92"/>
  <c r="N214" i="92"/>
  <c r="F221" i="94"/>
  <c r="F221" i="93"/>
  <c r="F221" i="92"/>
  <c r="F221" i="91"/>
  <c r="F221" i="87"/>
  <c r="F221" i="88"/>
  <c r="F221" i="32"/>
  <c r="AB39" i="17"/>
  <c r="F217" i="94"/>
  <c r="F217" i="93"/>
  <c r="F217" i="92"/>
  <c r="F217" i="91"/>
  <c r="F217" i="87"/>
  <c r="F217" i="88"/>
  <c r="F217" i="32"/>
  <c r="AB35" i="17"/>
  <c r="F213" i="94"/>
  <c r="F213" i="93"/>
  <c r="F213" i="92"/>
  <c r="F213" i="91"/>
  <c r="F213" i="87"/>
  <c r="F213" i="88"/>
  <c r="F213" i="32"/>
  <c r="AB31" i="17"/>
  <c r="AP220" i="91"/>
  <c r="AL220" i="91"/>
  <c r="AH220" i="91"/>
  <c r="AD220" i="91"/>
  <c r="Z220" i="91"/>
  <c r="V220" i="91"/>
  <c r="R220" i="91"/>
  <c r="N220" i="91"/>
  <c r="J220" i="91"/>
  <c r="AS220" i="91"/>
  <c r="AO220" i="91"/>
  <c r="AK220" i="91"/>
  <c r="AC220" i="91"/>
  <c r="Y220" i="91"/>
  <c r="U220" i="91"/>
  <c r="Q220" i="91"/>
  <c r="M220" i="91"/>
  <c r="I220" i="91"/>
  <c r="AR220" i="91"/>
  <c r="AN220" i="91"/>
  <c r="AJ220" i="91"/>
  <c r="AF220" i="91"/>
  <c r="AB220" i="91"/>
  <c r="X220" i="91"/>
  <c r="P220" i="91"/>
  <c r="L220" i="91"/>
  <c r="H220" i="91"/>
  <c r="AQ220" i="91"/>
  <c r="AM220" i="91"/>
  <c r="AI220" i="91"/>
  <c r="AE220" i="91"/>
  <c r="AA220" i="91"/>
  <c r="W220" i="91"/>
  <c r="S220" i="91"/>
  <c r="O220" i="91"/>
  <c r="K220" i="91"/>
  <c r="AP216" i="32"/>
  <c r="AL216" i="32"/>
  <c r="AH216" i="32"/>
  <c r="AD216" i="32"/>
  <c r="Z216" i="32"/>
  <c r="V216" i="32"/>
  <c r="R216" i="32"/>
  <c r="N216" i="32"/>
  <c r="J216" i="32"/>
  <c r="AS216" i="32"/>
  <c r="AO216" i="32"/>
  <c r="AK216" i="32"/>
  <c r="AC216" i="32"/>
  <c r="Y216" i="32"/>
  <c r="U216" i="32"/>
  <c r="Q216" i="32"/>
  <c r="M216" i="32"/>
  <c r="I216" i="32"/>
  <c r="AR216" i="32"/>
  <c r="AN216" i="32"/>
  <c r="AJ216" i="32"/>
  <c r="AF216" i="32"/>
  <c r="AB216" i="32"/>
  <c r="X216" i="32"/>
  <c r="P216" i="32"/>
  <c r="L216" i="32"/>
  <c r="H216" i="32"/>
  <c r="AQ216" i="32"/>
  <c r="AM216" i="32"/>
  <c r="AI216" i="32"/>
  <c r="AE216" i="32"/>
  <c r="AA216" i="32"/>
  <c r="W216" i="32"/>
  <c r="S216" i="32"/>
  <c r="O216" i="32"/>
  <c r="K216" i="32"/>
  <c r="AR216" i="92"/>
  <c r="AN216" i="92"/>
  <c r="AJ216" i="92"/>
  <c r="AF216" i="92"/>
  <c r="AB216" i="92"/>
  <c r="X216" i="92"/>
  <c r="P216" i="92"/>
  <c r="L216" i="92"/>
  <c r="H216" i="92"/>
  <c r="AQ216" i="92"/>
  <c r="AM216" i="92"/>
  <c r="AI216" i="92"/>
  <c r="AE216" i="92"/>
  <c r="AA216" i="92"/>
  <c r="W216" i="92"/>
  <c r="S216" i="92"/>
  <c r="O216" i="92"/>
  <c r="K216" i="92"/>
  <c r="AP216" i="92"/>
  <c r="AL216" i="92"/>
  <c r="AH216" i="92"/>
  <c r="AD216" i="92"/>
  <c r="Z216" i="92"/>
  <c r="V216" i="92"/>
  <c r="R216" i="92"/>
  <c r="N216" i="92"/>
  <c r="J216" i="92"/>
  <c r="AS216" i="92"/>
  <c r="AO216" i="92"/>
  <c r="AK216" i="92"/>
  <c r="AC216" i="92"/>
  <c r="Y216" i="92"/>
  <c r="U216" i="92"/>
  <c r="Q216" i="92"/>
  <c r="M216" i="92"/>
  <c r="I216" i="92"/>
  <c r="AP212" i="88"/>
  <c r="AL212" i="88"/>
  <c r="AH212" i="88"/>
  <c r="AD212" i="88"/>
  <c r="Z212" i="88"/>
  <c r="V212" i="88"/>
  <c r="R212" i="88"/>
  <c r="N212" i="88"/>
  <c r="J212" i="88"/>
  <c r="AS212" i="88"/>
  <c r="AO212" i="88"/>
  <c r="AK212" i="88"/>
  <c r="AC212" i="88"/>
  <c r="Y212" i="88"/>
  <c r="U212" i="88"/>
  <c r="Q212" i="88"/>
  <c r="M212" i="88"/>
  <c r="I212" i="88"/>
  <c r="AR212" i="88"/>
  <c r="AN212" i="88"/>
  <c r="AJ212" i="88"/>
  <c r="AF212" i="88"/>
  <c r="AB212" i="88"/>
  <c r="X212" i="88"/>
  <c r="P212" i="88"/>
  <c r="L212" i="88"/>
  <c r="H212" i="88"/>
  <c r="AQ212" i="88"/>
  <c r="AM212" i="88"/>
  <c r="AI212" i="88"/>
  <c r="AE212" i="88"/>
  <c r="AA212" i="88"/>
  <c r="W212" i="88"/>
  <c r="S212" i="88"/>
  <c r="O212" i="88"/>
  <c r="K212" i="88"/>
  <c r="AR212" i="93"/>
  <c r="AN212" i="93"/>
  <c r="AJ212" i="93"/>
  <c r="AF212" i="93"/>
  <c r="AB212" i="93"/>
  <c r="X212" i="93"/>
  <c r="P212" i="93"/>
  <c r="L212" i="93"/>
  <c r="H212" i="93"/>
  <c r="AQ212" i="93"/>
  <c r="AM212" i="93"/>
  <c r="AI212" i="93"/>
  <c r="AE212" i="93"/>
  <c r="AA212" i="93"/>
  <c r="W212" i="93"/>
  <c r="S212" i="93"/>
  <c r="O212" i="93"/>
  <c r="K212" i="93"/>
  <c r="AP212" i="93"/>
  <c r="AL212" i="93"/>
  <c r="AH212" i="93"/>
  <c r="AD212" i="93"/>
  <c r="Z212" i="93"/>
  <c r="V212" i="93"/>
  <c r="R212" i="93"/>
  <c r="N212" i="93"/>
  <c r="J212" i="93"/>
  <c r="AS212" i="93"/>
  <c r="AO212" i="93"/>
  <c r="AK212" i="93"/>
  <c r="AC212" i="93"/>
  <c r="Y212" i="93"/>
  <c r="U212" i="93"/>
  <c r="Q212" i="93"/>
  <c r="M212" i="93"/>
  <c r="I212" i="93"/>
  <c r="AS219" i="87"/>
  <c r="AO219" i="87"/>
  <c r="AK219" i="87"/>
  <c r="AC219" i="87"/>
  <c r="Y219" i="87"/>
  <c r="U219" i="87"/>
  <c r="Q219" i="87"/>
  <c r="M219" i="87"/>
  <c r="I219" i="87"/>
  <c r="AR219" i="87"/>
  <c r="AN219" i="87"/>
  <c r="AJ219" i="87"/>
  <c r="AF219" i="87"/>
  <c r="AB219" i="87"/>
  <c r="X219" i="87"/>
  <c r="P219" i="87"/>
  <c r="L219" i="87"/>
  <c r="H219" i="87"/>
  <c r="AQ219" i="87"/>
  <c r="AM219" i="87"/>
  <c r="AI219" i="87"/>
  <c r="AE219" i="87"/>
  <c r="AA219" i="87"/>
  <c r="W219" i="87"/>
  <c r="S219" i="87"/>
  <c r="O219" i="87"/>
  <c r="K219" i="87"/>
  <c r="AP219" i="87"/>
  <c r="AL219" i="87"/>
  <c r="AH219" i="87"/>
  <c r="AD219" i="87"/>
  <c r="Z219" i="87"/>
  <c r="V219" i="87"/>
  <c r="R219" i="87"/>
  <c r="N219" i="87"/>
  <c r="J219" i="87"/>
  <c r="AQ219" i="93"/>
  <c r="AM219" i="93"/>
  <c r="AI219" i="93"/>
  <c r="AE219" i="93"/>
  <c r="AA219" i="93"/>
  <c r="W219" i="93"/>
  <c r="S219" i="93"/>
  <c r="O219" i="93"/>
  <c r="K219" i="93"/>
  <c r="AP219" i="93"/>
  <c r="AL219" i="93"/>
  <c r="AH219" i="93"/>
  <c r="AD219" i="93"/>
  <c r="Z219" i="93"/>
  <c r="V219" i="93"/>
  <c r="R219" i="93"/>
  <c r="N219" i="93"/>
  <c r="J219" i="93"/>
  <c r="AS219" i="93"/>
  <c r="AO219" i="93"/>
  <c r="AK219" i="93"/>
  <c r="AC219" i="93"/>
  <c r="Y219" i="93"/>
  <c r="U219" i="93"/>
  <c r="Q219" i="93"/>
  <c r="M219" i="93"/>
  <c r="I219" i="93"/>
  <c r="AR219" i="93"/>
  <c r="AN219" i="93"/>
  <c r="AJ219" i="93"/>
  <c r="AF219" i="93"/>
  <c r="AB219" i="93"/>
  <c r="X219" i="93"/>
  <c r="P219" i="93"/>
  <c r="L219" i="93"/>
  <c r="H219" i="93"/>
  <c r="AS215" i="87"/>
  <c r="AO215" i="87"/>
  <c r="AK215" i="87"/>
  <c r="AC215" i="87"/>
  <c r="Y215" i="87"/>
  <c r="U215" i="87"/>
  <c r="Q215" i="87"/>
  <c r="M215" i="87"/>
  <c r="I215" i="87"/>
  <c r="AR215" i="87"/>
  <c r="AN215" i="87"/>
  <c r="AJ215" i="87"/>
  <c r="AF215" i="87"/>
  <c r="AB215" i="87"/>
  <c r="X215" i="87"/>
  <c r="P215" i="87"/>
  <c r="L215" i="87"/>
  <c r="H215" i="87"/>
  <c r="AQ215" i="87"/>
  <c r="AM215" i="87"/>
  <c r="AI215" i="87"/>
  <c r="AE215" i="87"/>
  <c r="AA215" i="87"/>
  <c r="W215" i="87"/>
  <c r="S215" i="87"/>
  <c r="O215" i="87"/>
  <c r="K215" i="87"/>
  <c r="AP215" i="87"/>
  <c r="AL215" i="87"/>
  <c r="AH215" i="87"/>
  <c r="AD215" i="87"/>
  <c r="Z215" i="87"/>
  <c r="V215" i="87"/>
  <c r="R215" i="87"/>
  <c r="N215" i="87"/>
  <c r="J215" i="87"/>
  <c r="AQ215" i="94"/>
  <c r="AM215" i="94"/>
  <c r="AI215" i="94"/>
  <c r="AE215" i="94"/>
  <c r="AA215" i="94"/>
  <c r="W215" i="94"/>
  <c r="S215" i="94"/>
  <c r="AP215" i="94"/>
  <c r="AL215" i="94"/>
  <c r="AH215" i="94"/>
  <c r="AD215" i="94"/>
  <c r="Z215" i="94"/>
  <c r="V215" i="94"/>
  <c r="R215" i="94"/>
  <c r="N215" i="94"/>
  <c r="J215" i="94"/>
  <c r="AS215" i="94"/>
  <c r="AO215" i="94"/>
  <c r="AK215" i="94"/>
  <c r="AC215" i="94"/>
  <c r="Y215" i="94"/>
  <c r="U215" i="94"/>
  <c r="Q215" i="94"/>
  <c r="M215" i="94"/>
  <c r="I215" i="94"/>
  <c r="AR215" i="94"/>
  <c r="AN215" i="94"/>
  <c r="AJ215" i="94"/>
  <c r="AF215" i="94"/>
  <c r="AB215" i="94"/>
  <c r="X215" i="94"/>
  <c r="P215" i="94"/>
  <c r="L215" i="94"/>
  <c r="H215" i="94"/>
  <c r="O215" i="94"/>
  <c r="K215" i="94"/>
  <c r="AR218" i="32"/>
  <c r="AN218" i="32"/>
  <c r="AJ218" i="32"/>
  <c r="AF218" i="32"/>
  <c r="AB218" i="32"/>
  <c r="X218" i="32"/>
  <c r="P218" i="32"/>
  <c r="L218" i="32"/>
  <c r="H218" i="32"/>
  <c r="AQ218" i="32"/>
  <c r="AM218" i="32"/>
  <c r="AI218" i="32"/>
  <c r="AE218" i="32"/>
  <c r="AA218" i="32"/>
  <c r="W218" i="32"/>
  <c r="S218" i="32"/>
  <c r="O218" i="32"/>
  <c r="K218" i="32"/>
  <c r="AP218" i="32"/>
  <c r="AL218" i="32"/>
  <c r="AH218" i="32"/>
  <c r="AD218" i="32"/>
  <c r="Z218" i="32"/>
  <c r="V218" i="32"/>
  <c r="R218" i="32"/>
  <c r="N218" i="32"/>
  <c r="J218" i="32"/>
  <c r="AS218" i="32"/>
  <c r="AO218" i="32"/>
  <c r="AK218" i="32"/>
  <c r="AC218" i="32"/>
  <c r="Y218" i="32"/>
  <c r="U218" i="32"/>
  <c r="Q218" i="32"/>
  <c r="M218" i="32"/>
  <c r="I218" i="32"/>
  <c r="AP218" i="92"/>
  <c r="AL218" i="92"/>
  <c r="AH218" i="92"/>
  <c r="AD218" i="92"/>
  <c r="Z218" i="92"/>
  <c r="V218" i="92"/>
  <c r="R218" i="92"/>
  <c r="N218" i="92"/>
  <c r="J218" i="92"/>
  <c r="AS218" i="92"/>
  <c r="AO218" i="92"/>
  <c r="AK218" i="92"/>
  <c r="AC218" i="92"/>
  <c r="Y218" i="92"/>
  <c r="U218" i="92"/>
  <c r="Q218" i="92"/>
  <c r="M218" i="92"/>
  <c r="I218" i="92"/>
  <c r="AR218" i="92"/>
  <c r="AN218" i="92"/>
  <c r="AJ218" i="92"/>
  <c r="AF218" i="92"/>
  <c r="AB218" i="92"/>
  <c r="X218" i="92"/>
  <c r="P218" i="92"/>
  <c r="L218" i="92"/>
  <c r="H218" i="92"/>
  <c r="AQ218" i="92"/>
  <c r="AM218" i="92"/>
  <c r="AI218" i="92"/>
  <c r="AE218" i="92"/>
  <c r="AA218" i="92"/>
  <c r="W218" i="92"/>
  <c r="S218" i="92"/>
  <c r="O218" i="92"/>
  <c r="K218" i="92"/>
  <c r="AR214" i="88"/>
  <c r="AN214" i="88"/>
  <c r="AJ214" i="88"/>
  <c r="AF214" i="88"/>
  <c r="AB214" i="88"/>
  <c r="X214" i="88"/>
  <c r="P214" i="88"/>
  <c r="L214" i="88"/>
  <c r="H214" i="88"/>
  <c r="AQ214" i="88"/>
  <c r="AM214" i="88"/>
  <c r="AI214" i="88"/>
  <c r="AE214" i="88"/>
  <c r="AA214" i="88"/>
  <c r="W214" i="88"/>
  <c r="S214" i="88"/>
  <c r="O214" i="88"/>
  <c r="K214" i="88"/>
  <c r="AP214" i="88"/>
  <c r="AL214" i="88"/>
  <c r="AH214" i="88"/>
  <c r="AD214" i="88"/>
  <c r="Z214" i="88"/>
  <c r="V214" i="88"/>
  <c r="R214" i="88"/>
  <c r="N214" i="88"/>
  <c r="J214" i="88"/>
  <c r="AS214" i="88"/>
  <c r="AO214" i="88"/>
  <c r="AK214" i="88"/>
  <c r="AC214" i="88"/>
  <c r="Y214" i="88"/>
  <c r="U214" i="88"/>
  <c r="Q214" i="88"/>
  <c r="M214" i="88"/>
  <c r="I214" i="88"/>
  <c r="AP214" i="93"/>
  <c r="AL214" i="93"/>
  <c r="AH214" i="93"/>
  <c r="AD214" i="93"/>
  <c r="Z214" i="93"/>
  <c r="V214" i="93"/>
  <c r="R214" i="93"/>
  <c r="N214" i="93"/>
  <c r="J214" i="93"/>
  <c r="AS214" i="93"/>
  <c r="AO214" i="93"/>
  <c r="AK214" i="93"/>
  <c r="AC214" i="93"/>
  <c r="Y214" i="93"/>
  <c r="U214" i="93"/>
  <c r="Q214" i="93"/>
  <c r="M214" i="93"/>
  <c r="I214" i="93"/>
  <c r="AR214" i="93"/>
  <c r="AN214" i="93"/>
  <c r="AJ214" i="93"/>
  <c r="AF214" i="93"/>
  <c r="AB214" i="93"/>
  <c r="X214" i="93"/>
  <c r="P214" i="93"/>
  <c r="L214" i="93"/>
  <c r="H214" i="93"/>
  <c r="AQ214" i="93"/>
  <c r="AM214" i="93"/>
  <c r="AI214" i="93"/>
  <c r="AE214" i="93"/>
  <c r="AA214" i="93"/>
  <c r="W214" i="93"/>
  <c r="S214" i="93"/>
  <c r="O214" i="93"/>
  <c r="K214" i="93"/>
  <c r="AP220" i="32"/>
  <c r="AL220" i="32"/>
  <c r="AH220" i="32"/>
  <c r="AD220" i="32"/>
  <c r="Z220" i="32"/>
  <c r="V220" i="32"/>
  <c r="R220" i="32"/>
  <c r="N220" i="32"/>
  <c r="J220" i="32"/>
  <c r="AS220" i="32"/>
  <c r="AO220" i="32"/>
  <c r="AK220" i="32"/>
  <c r="AC220" i="32"/>
  <c r="Y220" i="32"/>
  <c r="U220" i="32"/>
  <c r="Q220" i="32"/>
  <c r="M220" i="32"/>
  <c r="I220" i="32"/>
  <c r="AR220" i="32"/>
  <c r="AN220" i="32"/>
  <c r="AJ220" i="32"/>
  <c r="AF220" i="32"/>
  <c r="AB220" i="32"/>
  <c r="X220" i="32"/>
  <c r="P220" i="32"/>
  <c r="L220" i="32"/>
  <c r="H220" i="32"/>
  <c r="AQ220" i="32"/>
  <c r="AM220" i="32"/>
  <c r="AI220" i="32"/>
  <c r="AE220" i="32"/>
  <c r="AA220" i="32"/>
  <c r="W220" i="32"/>
  <c r="S220" i="32"/>
  <c r="O220" i="32"/>
  <c r="K220" i="32"/>
  <c r="AQ220" i="92"/>
  <c r="AS220" i="92"/>
  <c r="AN220" i="92"/>
  <c r="AJ220" i="92"/>
  <c r="AF220" i="92"/>
  <c r="AB220" i="92"/>
  <c r="X220" i="92"/>
  <c r="P220" i="92"/>
  <c r="L220" i="92"/>
  <c r="H220" i="92"/>
  <c r="AR220" i="92"/>
  <c r="AM220" i="92"/>
  <c r="AI220" i="92"/>
  <c r="AE220" i="92"/>
  <c r="AA220" i="92"/>
  <c r="W220" i="92"/>
  <c r="S220" i="92"/>
  <c r="O220" i="92"/>
  <c r="K220" i="92"/>
  <c r="AP220" i="92"/>
  <c r="AL220" i="92"/>
  <c r="AH220" i="92"/>
  <c r="AD220" i="92"/>
  <c r="Z220" i="92"/>
  <c r="V220" i="92"/>
  <c r="R220" i="92"/>
  <c r="N220" i="92"/>
  <c r="J220" i="92"/>
  <c r="AO220" i="92"/>
  <c r="AK220" i="92"/>
  <c r="AC220" i="92"/>
  <c r="Y220" i="92"/>
  <c r="U220" i="92"/>
  <c r="Q220" i="92"/>
  <c r="M220" i="92"/>
  <c r="I220" i="92"/>
  <c r="AR216" i="88"/>
  <c r="AN216" i="88"/>
  <c r="AJ216" i="88"/>
  <c r="AF216" i="88"/>
  <c r="AB216" i="88"/>
  <c r="X216" i="88"/>
  <c r="P216" i="88"/>
  <c r="L216" i="88"/>
  <c r="H216" i="88"/>
  <c r="AQ216" i="88"/>
  <c r="AM216" i="88"/>
  <c r="AI216" i="88"/>
  <c r="AE216" i="88"/>
  <c r="AA216" i="88"/>
  <c r="W216" i="88"/>
  <c r="S216" i="88"/>
  <c r="O216" i="88"/>
  <c r="K216" i="88"/>
  <c r="AP216" i="88"/>
  <c r="AL216" i="88"/>
  <c r="AH216" i="88"/>
  <c r="AD216" i="88"/>
  <c r="Z216" i="88"/>
  <c r="V216" i="88"/>
  <c r="R216" i="88"/>
  <c r="N216" i="88"/>
  <c r="J216" i="88"/>
  <c r="AS216" i="88"/>
  <c r="AO216" i="88"/>
  <c r="AK216" i="88"/>
  <c r="AC216" i="88"/>
  <c r="Y216" i="88"/>
  <c r="U216" i="88"/>
  <c r="Q216" i="88"/>
  <c r="M216" i="88"/>
  <c r="I216" i="88"/>
  <c r="AR216" i="93"/>
  <c r="AN216" i="93"/>
  <c r="AJ216" i="93"/>
  <c r="AF216" i="93"/>
  <c r="AB216" i="93"/>
  <c r="X216" i="93"/>
  <c r="P216" i="93"/>
  <c r="L216" i="93"/>
  <c r="H216" i="93"/>
  <c r="AQ216" i="93"/>
  <c r="AM216" i="93"/>
  <c r="AI216" i="93"/>
  <c r="AE216" i="93"/>
  <c r="AA216" i="93"/>
  <c r="W216" i="93"/>
  <c r="S216" i="93"/>
  <c r="O216" i="93"/>
  <c r="K216" i="93"/>
  <c r="AP216" i="93"/>
  <c r="AL216" i="93"/>
  <c r="AH216" i="93"/>
  <c r="AD216" i="93"/>
  <c r="Z216" i="93"/>
  <c r="V216" i="93"/>
  <c r="R216" i="93"/>
  <c r="N216" i="93"/>
  <c r="J216" i="93"/>
  <c r="AS216" i="93"/>
  <c r="AO216" i="93"/>
  <c r="AK216" i="93"/>
  <c r="AC216" i="93"/>
  <c r="Y216" i="93"/>
  <c r="U216" i="93"/>
  <c r="Q216" i="93"/>
  <c r="M216" i="93"/>
  <c r="I216" i="93"/>
  <c r="AP212" i="87"/>
  <c r="AL212" i="87"/>
  <c r="AH212" i="87"/>
  <c r="AD212" i="87"/>
  <c r="Z212" i="87"/>
  <c r="V212" i="87"/>
  <c r="R212" i="87"/>
  <c r="N212" i="87"/>
  <c r="J212" i="87"/>
  <c r="AS212" i="87"/>
  <c r="AO212" i="87"/>
  <c r="AK212" i="87"/>
  <c r="AC212" i="87"/>
  <c r="Y212" i="87"/>
  <c r="U212" i="87"/>
  <c r="Q212" i="87"/>
  <c r="M212" i="87"/>
  <c r="I212" i="87"/>
  <c r="AR212" i="87"/>
  <c r="AN212" i="87"/>
  <c r="AJ212" i="87"/>
  <c r="AF212" i="87"/>
  <c r="AB212" i="87"/>
  <c r="X212" i="87"/>
  <c r="P212" i="87"/>
  <c r="L212" i="87"/>
  <c r="H212" i="87"/>
  <c r="AQ212" i="87"/>
  <c r="AM212" i="87"/>
  <c r="AI212" i="87"/>
  <c r="AE212" i="87"/>
  <c r="AA212" i="87"/>
  <c r="W212" i="87"/>
  <c r="S212" i="87"/>
  <c r="O212" i="87"/>
  <c r="K212" i="87"/>
  <c r="AR212" i="94"/>
  <c r="AN212" i="94"/>
  <c r="AJ212" i="94"/>
  <c r="AF212" i="94"/>
  <c r="AB212" i="94"/>
  <c r="X212" i="94"/>
  <c r="P212" i="94"/>
  <c r="L212" i="94"/>
  <c r="H212" i="94"/>
  <c r="AQ212" i="94"/>
  <c r="AM212" i="94"/>
  <c r="AI212" i="94"/>
  <c r="AE212" i="94"/>
  <c r="AA212" i="94"/>
  <c r="W212" i="94"/>
  <c r="S212" i="94"/>
  <c r="O212" i="94"/>
  <c r="K212" i="94"/>
  <c r="AP212" i="94"/>
  <c r="AL212" i="94"/>
  <c r="AH212" i="94"/>
  <c r="AD212" i="94"/>
  <c r="Z212" i="94"/>
  <c r="V212" i="94"/>
  <c r="R212" i="94"/>
  <c r="N212" i="94"/>
  <c r="J212" i="94"/>
  <c r="AS212" i="94"/>
  <c r="AO212" i="94"/>
  <c r="AK212" i="94"/>
  <c r="AC212" i="94"/>
  <c r="Y212" i="94"/>
  <c r="U212" i="94"/>
  <c r="Q212" i="94"/>
  <c r="M212" i="94"/>
  <c r="I212" i="94"/>
  <c r="AR201" i="94"/>
  <c r="AH201" i="94"/>
  <c r="F210" i="91"/>
  <c r="K210" i="94"/>
  <c r="AA210" i="94"/>
  <c r="AQ210" i="94"/>
  <c r="X210" i="94"/>
  <c r="AN210" i="94"/>
  <c r="Q210" i="94"/>
  <c r="AK210" i="94"/>
  <c r="N210" i="94"/>
  <c r="AD210" i="94"/>
  <c r="AR208" i="87"/>
  <c r="AN208" i="87"/>
  <c r="AJ208" i="87"/>
  <c r="AF208" i="87"/>
  <c r="AB208" i="87"/>
  <c r="X208" i="87"/>
  <c r="P208" i="87"/>
  <c r="L208" i="87"/>
  <c r="H208" i="87"/>
  <c r="AQ208" i="87"/>
  <c r="AM208" i="87"/>
  <c r="AI208" i="87"/>
  <c r="AE208" i="87"/>
  <c r="AA208" i="87"/>
  <c r="W208" i="87"/>
  <c r="S208" i="87"/>
  <c r="O208" i="87"/>
  <c r="K208" i="87"/>
  <c r="AP208" i="87"/>
  <c r="AL208" i="87"/>
  <c r="AH208" i="87"/>
  <c r="AD208" i="87"/>
  <c r="Z208" i="87"/>
  <c r="V208" i="87"/>
  <c r="R208" i="87"/>
  <c r="N208" i="87"/>
  <c r="J208" i="87"/>
  <c r="AS208" i="87"/>
  <c r="AO208" i="87"/>
  <c r="AK208" i="87"/>
  <c r="AC208" i="87"/>
  <c r="Y208" i="87"/>
  <c r="U208" i="87"/>
  <c r="Q208" i="87"/>
  <c r="M208" i="87"/>
  <c r="I208" i="87"/>
  <c r="AR208" i="94"/>
  <c r="AN208" i="94"/>
  <c r="AJ208" i="94"/>
  <c r="AF208" i="94"/>
  <c r="AB208" i="94"/>
  <c r="X208" i="94"/>
  <c r="P208" i="94"/>
  <c r="L208" i="94"/>
  <c r="H208" i="94"/>
  <c r="AQ208" i="94"/>
  <c r="AM208" i="94"/>
  <c r="AI208" i="94"/>
  <c r="AE208" i="94"/>
  <c r="AA208" i="94"/>
  <c r="W208" i="94"/>
  <c r="S208" i="94"/>
  <c r="O208" i="94"/>
  <c r="K208" i="94"/>
  <c r="AP208" i="94"/>
  <c r="AL208" i="94"/>
  <c r="AH208" i="94"/>
  <c r="AD208" i="94"/>
  <c r="Z208" i="94"/>
  <c r="V208" i="94"/>
  <c r="R208" i="94"/>
  <c r="N208" i="94"/>
  <c r="J208" i="94"/>
  <c r="AS208" i="94"/>
  <c r="AO208" i="94"/>
  <c r="AK208" i="94"/>
  <c r="AC208" i="94"/>
  <c r="Y208" i="94"/>
  <c r="U208" i="94"/>
  <c r="Q208" i="94"/>
  <c r="M208" i="94"/>
  <c r="I208" i="94"/>
  <c r="AR204" i="91"/>
  <c r="AN204" i="91"/>
  <c r="AJ204" i="91"/>
  <c r="AF204" i="91"/>
  <c r="AB204" i="91"/>
  <c r="X204" i="91"/>
  <c r="AQ204" i="91"/>
  <c r="AM204" i="91"/>
  <c r="AI204" i="91"/>
  <c r="AE204" i="91"/>
  <c r="AA204" i="91"/>
  <c r="W204" i="91"/>
  <c r="AP204" i="91"/>
  <c r="AL204" i="91"/>
  <c r="AH204" i="91"/>
  <c r="AD204" i="91"/>
  <c r="Z204" i="91"/>
  <c r="AK204" i="91"/>
  <c r="V204" i="91"/>
  <c r="R204" i="91"/>
  <c r="N204" i="91"/>
  <c r="J204" i="91"/>
  <c r="U204" i="91"/>
  <c r="Q204" i="91"/>
  <c r="M204" i="91"/>
  <c r="I204" i="91"/>
  <c r="AS204" i="91"/>
  <c r="AC204" i="91"/>
  <c r="P204" i="91"/>
  <c r="L204" i="91"/>
  <c r="H204" i="91"/>
  <c r="AO204" i="91"/>
  <c r="Y204" i="91"/>
  <c r="S204" i="91"/>
  <c r="O204" i="91"/>
  <c r="K204" i="91"/>
  <c r="AQ203" i="32"/>
  <c r="AM203" i="32"/>
  <c r="AI203" i="32"/>
  <c r="AE203" i="32"/>
  <c r="AA203" i="32"/>
  <c r="W203" i="32"/>
  <c r="S203" i="32"/>
  <c r="O203" i="32"/>
  <c r="K203" i="32"/>
  <c r="AP203" i="32"/>
  <c r="AL203" i="32"/>
  <c r="AH203" i="32"/>
  <c r="AD203" i="32"/>
  <c r="Z203" i="32"/>
  <c r="V203" i="32"/>
  <c r="R203" i="32"/>
  <c r="N203" i="32"/>
  <c r="J203" i="32"/>
  <c r="AS203" i="32"/>
  <c r="AO203" i="32"/>
  <c r="AK203" i="32"/>
  <c r="AC203" i="32"/>
  <c r="Y203" i="32"/>
  <c r="U203" i="32"/>
  <c r="Q203" i="32"/>
  <c r="M203" i="32"/>
  <c r="I203" i="32"/>
  <c r="AR203" i="32"/>
  <c r="AN203" i="32"/>
  <c r="AJ203" i="32"/>
  <c r="AF203" i="32"/>
  <c r="AB203" i="32"/>
  <c r="X203" i="32"/>
  <c r="P203" i="32"/>
  <c r="L203" i="32"/>
  <c r="H203" i="32"/>
  <c r="T203" i="32" s="1"/>
  <c r="AQ207" i="91"/>
  <c r="AM207" i="91"/>
  <c r="AI207" i="91"/>
  <c r="AE207" i="91"/>
  <c r="AA207" i="91"/>
  <c r="W207" i="91"/>
  <c r="S207" i="91"/>
  <c r="O207" i="91"/>
  <c r="K207" i="91"/>
  <c r="AP207" i="91"/>
  <c r="AL207" i="91"/>
  <c r="AH207" i="91"/>
  <c r="AD207" i="91"/>
  <c r="Z207" i="91"/>
  <c r="V207" i="91"/>
  <c r="R207" i="91"/>
  <c r="N207" i="91"/>
  <c r="J207" i="91"/>
  <c r="AS207" i="91"/>
  <c r="AO207" i="91"/>
  <c r="AK207" i="91"/>
  <c r="AC207" i="91"/>
  <c r="Y207" i="91"/>
  <c r="U207" i="91"/>
  <c r="Q207" i="91"/>
  <c r="M207" i="91"/>
  <c r="I207" i="91"/>
  <c r="AN207" i="91"/>
  <c r="X207" i="91"/>
  <c r="H207" i="91"/>
  <c r="AJ207" i="91"/>
  <c r="AF207" i="91"/>
  <c r="P207" i="91"/>
  <c r="AR207" i="91"/>
  <c r="AB207" i="91"/>
  <c r="L207" i="91"/>
  <c r="AQ203" i="93"/>
  <c r="AM203" i="93"/>
  <c r="AI203" i="93"/>
  <c r="AD203" i="93"/>
  <c r="Z203" i="93"/>
  <c r="V203" i="93"/>
  <c r="R203" i="93"/>
  <c r="N203" i="93"/>
  <c r="J203" i="93"/>
  <c r="AP203" i="93"/>
  <c r="AL203" i="93"/>
  <c r="AH203" i="93"/>
  <c r="AC203" i="93"/>
  <c r="Y203" i="93"/>
  <c r="U203" i="93"/>
  <c r="Q203" i="93"/>
  <c r="M203" i="93"/>
  <c r="I203" i="93"/>
  <c r="AS203" i="93"/>
  <c r="AO203" i="93"/>
  <c r="AK203" i="93"/>
  <c r="AF203" i="93"/>
  <c r="AB203" i="93"/>
  <c r="X203" i="93"/>
  <c r="P203" i="93"/>
  <c r="L203" i="93"/>
  <c r="H203" i="93"/>
  <c r="AR203" i="93"/>
  <c r="AN203" i="93"/>
  <c r="AJ203" i="93"/>
  <c r="AE203" i="93"/>
  <c r="AA203" i="93"/>
  <c r="W203" i="93"/>
  <c r="S203" i="93"/>
  <c r="O203" i="93"/>
  <c r="K203" i="93"/>
  <c r="AP209" i="92"/>
  <c r="AL209" i="92"/>
  <c r="AH209" i="92"/>
  <c r="AD209" i="92"/>
  <c r="Z209" i="92"/>
  <c r="V209" i="92"/>
  <c r="R209" i="92"/>
  <c r="N209" i="92"/>
  <c r="J209" i="92"/>
  <c r="AS209" i="92"/>
  <c r="AO209" i="92"/>
  <c r="AK209" i="92"/>
  <c r="AC209" i="92"/>
  <c r="Y209" i="92"/>
  <c r="U209" i="92"/>
  <c r="Q209" i="92"/>
  <c r="M209" i="92"/>
  <c r="I209" i="92"/>
  <c r="AR209" i="92"/>
  <c r="AN209" i="92"/>
  <c r="AJ209" i="92"/>
  <c r="AF209" i="92"/>
  <c r="AB209" i="92"/>
  <c r="X209" i="92"/>
  <c r="P209" i="92"/>
  <c r="L209" i="92"/>
  <c r="H209" i="92"/>
  <c r="AQ209" i="92"/>
  <c r="AM209" i="92"/>
  <c r="AI209" i="92"/>
  <c r="AE209" i="92"/>
  <c r="AA209" i="92"/>
  <c r="W209" i="92"/>
  <c r="S209" i="92"/>
  <c r="O209" i="92"/>
  <c r="K209" i="92"/>
  <c r="AP205" i="93"/>
  <c r="AL205" i="93"/>
  <c r="AH205" i="93"/>
  <c r="AD205" i="93"/>
  <c r="Z205" i="93"/>
  <c r="V205" i="93"/>
  <c r="R205" i="93"/>
  <c r="N205" i="93"/>
  <c r="J205" i="93"/>
  <c r="AS205" i="93"/>
  <c r="AO205" i="93"/>
  <c r="AK205" i="93"/>
  <c r="AC205" i="93"/>
  <c r="Y205" i="93"/>
  <c r="U205" i="93"/>
  <c r="Q205" i="93"/>
  <c r="M205" i="93"/>
  <c r="I205" i="93"/>
  <c r="AR205" i="93"/>
  <c r="AN205" i="93"/>
  <c r="AJ205" i="93"/>
  <c r="AF205" i="93"/>
  <c r="AB205" i="93"/>
  <c r="X205" i="93"/>
  <c r="P205" i="93"/>
  <c r="L205" i="93"/>
  <c r="H205" i="93"/>
  <c r="AQ205" i="93"/>
  <c r="AM205" i="93"/>
  <c r="AI205" i="93"/>
  <c r="AE205" i="93"/>
  <c r="AA205" i="93"/>
  <c r="W205" i="93"/>
  <c r="S205" i="93"/>
  <c r="O205" i="93"/>
  <c r="K205" i="93"/>
  <c r="AU207" i="32"/>
  <c r="AV207" i="32" s="1"/>
  <c r="AU204" i="88"/>
  <c r="AV204" i="88" s="1"/>
  <c r="AP209" i="32"/>
  <c r="AL209" i="32"/>
  <c r="AH209" i="32"/>
  <c r="AD209" i="32"/>
  <c r="Z209" i="32"/>
  <c r="V209" i="32"/>
  <c r="R209" i="32"/>
  <c r="N209" i="32"/>
  <c r="J209" i="32"/>
  <c r="AS209" i="32"/>
  <c r="AO209" i="32"/>
  <c r="AK209" i="32"/>
  <c r="AC209" i="32"/>
  <c r="Y209" i="32"/>
  <c r="U209" i="32"/>
  <c r="Q209" i="32"/>
  <c r="M209" i="32"/>
  <c r="I209" i="32"/>
  <c r="AR209" i="32"/>
  <c r="AN209" i="32"/>
  <c r="AJ209" i="32"/>
  <c r="AF209" i="32"/>
  <c r="AB209" i="32"/>
  <c r="X209" i="32"/>
  <c r="P209" i="32"/>
  <c r="L209" i="32"/>
  <c r="H209" i="32"/>
  <c r="AQ209" i="32"/>
  <c r="AM209" i="32"/>
  <c r="AI209" i="32"/>
  <c r="AE209" i="32"/>
  <c r="AA209" i="32"/>
  <c r="W209" i="32"/>
  <c r="S209" i="32"/>
  <c r="O209" i="32"/>
  <c r="K209" i="32"/>
  <c r="AR208" i="91"/>
  <c r="AN208" i="91"/>
  <c r="AJ208" i="91"/>
  <c r="AF208" i="91"/>
  <c r="AB208" i="91"/>
  <c r="X208" i="91"/>
  <c r="P208" i="91"/>
  <c r="L208" i="91"/>
  <c r="H208" i="91"/>
  <c r="AQ208" i="91"/>
  <c r="AM208" i="91"/>
  <c r="AI208" i="91"/>
  <c r="AE208" i="91"/>
  <c r="AA208" i="91"/>
  <c r="W208" i="91"/>
  <c r="S208" i="91"/>
  <c r="O208" i="91"/>
  <c r="K208" i="91"/>
  <c r="AP208" i="91"/>
  <c r="AL208" i="91"/>
  <c r="AH208" i="91"/>
  <c r="AD208" i="91"/>
  <c r="Z208" i="91"/>
  <c r="V208" i="91"/>
  <c r="R208" i="91"/>
  <c r="N208" i="91"/>
  <c r="J208" i="91"/>
  <c r="AO208" i="91"/>
  <c r="Y208" i="91"/>
  <c r="I208" i="91"/>
  <c r="AK208" i="91"/>
  <c r="U208" i="91"/>
  <c r="Q208" i="91"/>
  <c r="AS208" i="91"/>
  <c r="AU208" i="91" s="1"/>
  <c r="AV208" i="91" s="1"/>
  <c r="AC208" i="91"/>
  <c r="M208" i="91"/>
  <c r="AR204" i="92"/>
  <c r="AN204" i="92"/>
  <c r="AJ204" i="92"/>
  <c r="AF204" i="92"/>
  <c r="AB204" i="92"/>
  <c r="X204" i="92"/>
  <c r="P204" i="92"/>
  <c r="L204" i="92"/>
  <c r="H204" i="92"/>
  <c r="AP204" i="92"/>
  <c r="AL204" i="92"/>
  <c r="AH204" i="92"/>
  <c r="AD204" i="92"/>
  <c r="Z204" i="92"/>
  <c r="V204" i="92"/>
  <c r="R204" i="92"/>
  <c r="N204" i="92"/>
  <c r="J204" i="92"/>
  <c r="AS204" i="92"/>
  <c r="AK204" i="92"/>
  <c r="AC204" i="92"/>
  <c r="U204" i="92"/>
  <c r="M204" i="92"/>
  <c r="AQ204" i="92"/>
  <c r="AI204" i="92"/>
  <c r="AA204" i="92"/>
  <c r="S204" i="92"/>
  <c r="K204" i="92"/>
  <c r="AO204" i="92"/>
  <c r="Y204" i="92"/>
  <c r="Q204" i="92"/>
  <c r="I204" i="92"/>
  <c r="AM204" i="92"/>
  <c r="AE204" i="92"/>
  <c r="W204" i="92"/>
  <c r="O204" i="92"/>
  <c r="AQ207" i="88"/>
  <c r="AM207" i="88"/>
  <c r="AI207" i="88"/>
  <c r="AE207" i="88"/>
  <c r="AA207" i="88"/>
  <c r="W207" i="88"/>
  <c r="S207" i="88"/>
  <c r="O207" i="88"/>
  <c r="K207" i="88"/>
  <c r="AP207" i="88"/>
  <c r="AL207" i="88"/>
  <c r="AH207" i="88"/>
  <c r="AD207" i="88"/>
  <c r="Z207" i="88"/>
  <c r="V207" i="88"/>
  <c r="R207" i="88"/>
  <c r="N207" i="88"/>
  <c r="J207" i="88"/>
  <c r="AR207" i="88"/>
  <c r="AN207" i="88"/>
  <c r="AJ207" i="88"/>
  <c r="AF207" i="88"/>
  <c r="AB207" i="88"/>
  <c r="X207" i="88"/>
  <c r="P207" i="88"/>
  <c r="L207" i="88"/>
  <c r="H207" i="88"/>
  <c r="AS207" i="88"/>
  <c r="AC207" i="88"/>
  <c r="M207" i="88"/>
  <c r="AO207" i="88"/>
  <c r="Y207" i="88"/>
  <c r="I207" i="88"/>
  <c r="AK207" i="88"/>
  <c r="U207" i="88"/>
  <c r="Q207" i="88"/>
  <c r="AR207" i="93"/>
  <c r="AN207" i="93"/>
  <c r="AJ207" i="93"/>
  <c r="AF207" i="93"/>
  <c r="AB207" i="93"/>
  <c r="X207" i="93"/>
  <c r="P207" i="93"/>
  <c r="L207" i="93"/>
  <c r="H207" i="93"/>
  <c r="AQ207" i="93"/>
  <c r="AM207" i="93"/>
  <c r="AI207" i="93"/>
  <c r="AE207" i="93"/>
  <c r="AA207" i="93"/>
  <c r="W207" i="93"/>
  <c r="S207" i="93"/>
  <c r="O207" i="93"/>
  <c r="K207" i="93"/>
  <c r="AP207" i="93"/>
  <c r="AL207" i="93"/>
  <c r="AH207" i="93"/>
  <c r="AD207" i="93"/>
  <c r="Z207" i="93"/>
  <c r="V207" i="93"/>
  <c r="R207" i="93"/>
  <c r="N207" i="93"/>
  <c r="J207" i="93"/>
  <c r="AS207" i="93"/>
  <c r="AO207" i="93"/>
  <c r="AK207" i="93"/>
  <c r="AC207" i="93"/>
  <c r="Y207" i="93"/>
  <c r="U207" i="93"/>
  <c r="Q207" i="93"/>
  <c r="M207" i="93"/>
  <c r="I207" i="93"/>
  <c r="AS203" i="87"/>
  <c r="AO203" i="87"/>
  <c r="AK203" i="87"/>
  <c r="AC203" i="87"/>
  <c r="Y203" i="87"/>
  <c r="U203" i="87"/>
  <c r="Q203" i="87"/>
  <c r="M203" i="87"/>
  <c r="I203" i="87"/>
  <c r="AR203" i="87"/>
  <c r="AN203" i="87"/>
  <c r="AJ203" i="87"/>
  <c r="AF203" i="87"/>
  <c r="AB203" i="87"/>
  <c r="X203" i="87"/>
  <c r="P203" i="87"/>
  <c r="L203" i="87"/>
  <c r="H203" i="87"/>
  <c r="AQ203" i="87"/>
  <c r="AM203" i="87"/>
  <c r="AI203" i="87"/>
  <c r="AE203" i="87"/>
  <c r="AA203" i="87"/>
  <c r="W203" i="87"/>
  <c r="S203" i="87"/>
  <c r="O203" i="87"/>
  <c r="K203" i="87"/>
  <c r="AP203" i="87"/>
  <c r="AL203" i="87"/>
  <c r="AH203" i="87"/>
  <c r="AT203" i="87" s="1"/>
  <c r="AD203" i="87"/>
  <c r="Z203" i="87"/>
  <c r="V203" i="87"/>
  <c r="R203" i="87"/>
  <c r="N203" i="87"/>
  <c r="J203" i="87"/>
  <c r="AS203" i="94"/>
  <c r="AO203" i="94"/>
  <c r="AK203" i="94"/>
  <c r="AC203" i="94"/>
  <c r="Y203" i="94"/>
  <c r="U203" i="94"/>
  <c r="Q203" i="94"/>
  <c r="M203" i="94"/>
  <c r="I203" i="94"/>
  <c r="AR203" i="94"/>
  <c r="AN203" i="94"/>
  <c r="AJ203" i="94"/>
  <c r="AF203" i="94"/>
  <c r="AB203" i="94"/>
  <c r="X203" i="94"/>
  <c r="P203" i="94"/>
  <c r="L203" i="94"/>
  <c r="H203" i="94"/>
  <c r="AQ203" i="94"/>
  <c r="AM203" i="94"/>
  <c r="AI203" i="94"/>
  <c r="AE203" i="94"/>
  <c r="AA203" i="94"/>
  <c r="W203" i="94"/>
  <c r="S203" i="94"/>
  <c r="O203" i="94"/>
  <c r="K203" i="94"/>
  <c r="AP203" i="94"/>
  <c r="AL203" i="94"/>
  <c r="AH203" i="94"/>
  <c r="AT203" i="94" s="1"/>
  <c r="AD203" i="94"/>
  <c r="Z203" i="94"/>
  <c r="V203" i="94"/>
  <c r="R203" i="94"/>
  <c r="N203" i="94"/>
  <c r="J203" i="94"/>
  <c r="F202" i="94"/>
  <c r="F202" i="93"/>
  <c r="F202" i="92"/>
  <c r="F202" i="87"/>
  <c r="F202" i="91"/>
  <c r="F202" i="32"/>
  <c r="F202" i="88"/>
  <c r="AB17" i="17"/>
  <c r="AS204" i="32"/>
  <c r="AO204" i="32"/>
  <c r="AK204" i="32"/>
  <c r="AC204" i="32"/>
  <c r="Y204" i="32"/>
  <c r="U204" i="32"/>
  <c r="Q204" i="32"/>
  <c r="M204" i="32"/>
  <c r="I204" i="32"/>
  <c r="AR204" i="32"/>
  <c r="AN204" i="32"/>
  <c r="AJ204" i="32"/>
  <c r="AF204" i="32"/>
  <c r="AB204" i="32"/>
  <c r="X204" i="32"/>
  <c r="P204" i="32"/>
  <c r="L204" i="32"/>
  <c r="H204" i="32"/>
  <c r="AQ204" i="32"/>
  <c r="AM204" i="32"/>
  <c r="AI204" i="32"/>
  <c r="AE204" i="32"/>
  <c r="AA204" i="32"/>
  <c r="W204" i="32"/>
  <c r="S204" i="32"/>
  <c r="O204" i="32"/>
  <c r="K204" i="32"/>
  <c r="AP204" i="32"/>
  <c r="AL204" i="32"/>
  <c r="AH204" i="32"/>
  <c r="AT204" i="32" s="1"/>
  <c r="AD204" i="32"/>
  <c r="Z204" i="32"/>
  <c r="V204" i="32"/>
  <c r="R204" i="32"/>
  <c r="N204" i="32"/>
  <c r="J204" i="32"/>
  <c r="AS209" i="88"/>
  <c r="AO209" i="88"/>
  <c r="AK209" i="88"/>
  <c r="AC209" i="88"/>
  <c r="Y209" i="88"/>
  <c r="U209" i="88"/>
  <c r="Q209" i="88"/>
  <c r="M209" i="88"/>
  <c r="I209" i="88"/>
  <c r="AR209" i="88"/>
  <c r="AN209" i="88"/>
  <c r="AJ209" i="88"/>
  <c r="AF209" i="88"/>
  <c r="AB209" i="88"/>
  <c r="X209" i="88"/>
  <c r="P209" i="88"/>
  <c r="L209" i="88"/>
  <c r="H209" i="88"/>
  <c r="AP209" i="88"/>
  <c r="AL209" i="88"/>
  <c r="AH209" i="88"/>
  <c r="AD209" i="88"/>
  <c r="Z209" i="88"/>
  <c r="V209" i="88"/>
  <c r="R209" i="88"/>
  <c r="N209" i="88"/>
  <c r="J209" i="88"/>
  <c r="AQ209" i="88"/>
  <c r="AA209" i="88"/>
  <c r="K209" i="88"/>
  <c r="AM209" i="88"/>
  <c r="W209" i="88"/>
  <c r="AI209" i="88"/>
  <c r="S209" i="88"/>
  <c r="AE209" i="88"/>
  <c r="O209" i="88"/>
  <c r="AP209" i="93"/>
  <c r="AL209" i="93"/>
  <c r="AH209" i="93"/>
  <c r="AD209" i="93"/>
  <c r="Z209" i="93"/>
  <c r="V209" i="93"/>
  <c r="R209" i="93"/>
  <c r="N209" i="93"/>
  <c r="J209" i="93"/>
  <c r="AS209" i="93"/>
  <c r="AO209" i="93"/>
  <c r="AK209" i="93"/>
  <c r="AC209" i="93"/>
  <c r="Y209" i="93"/>
  <c r="U209" i="93"/>
  <c r="Q209" i="93"/>
  <c r="M209" i="93"/>
  <c r="I209" i="93"/>
  <c r="AR209" i="93"/>
  <c r="AN209" i="93"/>
  <c r="AJ209" i="93"/>
  <c r="AF209" i="93"/>
  <c r="AB209" i="93"/>
  <c r="X209" i="93"/>
  <c r="P209" i="93"/>
  <c r="L209" i="93"/>
  <c r="H209" i="93"/>
  <c r="AQ209" i="93"/>
  <c r="AM209" i="93"/>
  <c r="AI209" i="93"/>
  <c r="AE209" i="93"/>
  <c r="AA209" i="93"/>
  <c r="W209" i="93"/>
  <c r="S209" i="93"/>
  <c r="O209" i="93"/>
  <c r="K209" i="93"/>
  <c r="AS205" i="87"/>
  <c r="AO205" i="87"/>
  <c r="AK205" i="87"/>
  <c r="AC205" i="87"/>
  <c r="Y205" i="87"/>
  <c r="U205" i="87"/>
  <c r="Q205" i="87"/>
  <c r="M205" i="87"/>
  <c r="I205" i="87"/>
  <c r="AR205" i="87"/>
  <c r="AN205" i="87"/>
  <c r="AJ205" i="87"/>
  <c r="AF205" i="87"/>
  <c r="AB205" i="87"/>
  <c r="X205" i="87"/>
  <c r="P205" i="87"/>
  <c r="L205" i="87"/>
  <c r="H205" i="87"/>
  <c r="AQ205" i="87"/>
  <c r="AM205" i="87"/>
  <c r="AI205" i="87"/>
  <c r="AE205" i="87"/>
  <c r="AA205" i="87"/>
  <c r="W205" i="87"/>
  <c r="S205" i="87"/>
  <c r="O205" i="87"/>
  <c r="K205" i="87"/>
  <c r="AP205" i="87"/>
  <c r="AL205" i="87"/>
  <c r="AH205" i="87"/>
  <c r="AT205" i="87" s="1"/>
  <c r="AD205" i="87"/>
  <c r="Z205" i="87"/>
  <c r="V205" i="87"/>
  <c r="R205" i="87"/>
  <c r="N205" i="87"/>
  <c r="J205" i="87"/>
  <c r="AS205" i="94"/>
  <c r="AO205" i="94"/>
  <c r="AK205" i="94"/>
  <c r="AC205" i="94"/>
  <c r="Y205" i="94"/>
  <c r="U205" i="94"/>
  <c r="Q205" i="94"/>
  <c r="M205" i="94"/>
  <c r="I205" i="94"/>
  <c r="AR205" i="94"/>
  <c r="AN205" i="94"/>
  <c r="AJ205" i="94"/>
  <c r="AF205" i="94"/>
  <c r="AB205" i="94"/>
  <c r="X205" i="94"/>
  <c r="P205" i="94"/>
  <c r="L205" i="94"/>
  <c r="H205" i="94"/>
  <c r="AQ205" i="94"/>
  <c r="AM205" i="94"/>
  <c r="AI205" i="94"/>
  <c r="AE205" i="94"/>
  <c r="AA205" i="94"/>
  <c r="W205" i="94"/>
  <c r="S205" i="94"/>
  <c r="O205" i="94"/>
  <c r="K205" i="94"/>
  <c r="AP205" i="94"/>
  <c r="AL205" i="94"/>
  <c r="AH205" i="94"/>
  <c r="AT205" i="94" s="1"/>
  <c r="AD205" i="94"/>
  <c r="Z205" i="94"/>
  <c r="V205" i="94"/>
  <c r="R205" i="94"/>
  <c r="N205" i="94"/>
  <c r="J205" i="94"/>
  <c r="AJ201" i="94"/>
  <c r="Z201" i="94"/>
  <c r="AB25" i="17"/>
  <c r="F210" i="87"/>
  <c r="AK210" i="87" s="1"/>
  <c r="S210" i="94"/>
  <c r="AI210" i="94"/>
  <c r="L210" i="94"/>
  <c r="AF210" i="94"/>
  <c r="I210" i="94"/>
  <c r="Y210" i="94"/>
  <c r="AS210" i="94"/>
  <c r="V210" i="94"/>
  <c r="AS208" i="92"/>
  <c r="AO208" i="92"/>
  <c r="AK208" i="92"/>
  <c r="AC208" i="92"/>
  <c r="Y208" i="92"/>
  <c r="U208" i="92"/>
  <c r="Q208" i="92"/>
  <c r="M208" i="92"/>
  <c r="I208" i="92"/>
  <c r="AR208" i="92"/>
  <c r="AN208" i="92"/>
  <c r="AJ208" i="92"/>
  <c r="AF208" i="92"/>
  <c r="AB208" i="92"/>
  <c r="X208" i="92"/>
  <c r="P208" i="92"/>
  <c r="L208" i="92"/>
  <c r="H208" i="92"/>
  <c r="AQ208" i="92"/>
  <c r="AM208" i="92"/>
  <c r="AI208" i="92"/>
  <c r="AE208" i="92"/>
  <c r="AA208" i="92"/>
  <c r="W208" i="92"/>
  <c r="S208" i="92"/>
  <c r="O208" i="92"/>
  <c r="K208" i="92"/>
  <c r="AP208" i="92"/>
  <c r="AL208" i="92"/>
  <c r="AH208" i="92"/>
  <c r="AD208" i="92"/>
  <c r="Z208" i="92"/>
  <c r="V208" i="92"/>
  <c r="R208" i="92"/>
  <c r="N208" i="92"/>
  <c r="J208" i="92"/>
  <c r="AS204" i="93"/>
  <c r="AO204" i="93"/>
  <c r="AK204" i="93"/>
  <c r="AC204" i="93"/>
  <c r="Y204" i="93"/>
  <c r="U204" i="93"/>
  <c r="Q204" i="93"/>
  <c r="M204" i="93"/>
  <c r="I204" i="93"/>
  <c r="AR204" i="93"/>
  <c r="AN204" i="93"/>
  <c r="AJ204" i="93"/>
  <c r="AF204" i="93"/>
  <c r="AB204" i="93"/>
  <c r="X204" i="93"/>
  <c r="P204" i="93"/>
  <c r="L204" i="93"/>
  <c r="H204" i="93"/>
  <c r="AQ204" i="93"/>
  <c r="AM204" i="93"/>
  <c r="AI204" i="93"/>
  <c r="AE204" i="93"/>
  <c r="AA204" i="93"/>
  <c r="W204" i="93"/>
  <c r="S204" i="93"/>
  <c r="O204" i="93"/>
  <c r="K204" i="93"/>
  <c r="AP204" i="93"/>
  <c r="AL204" i="93"/>
  <c r="AH204" i="93"/>
  <c r="AD204" i="93"/>
  <c r="Z204" i="93"/>
  <c r="V204" i="93"/>
  <c r="R204" i="93"/>
  <c r="N204" i="93"/>
  <c r="J204" i="93"/>
  <c r="AQ207" i="87"/>
  <c r="AM207" i="87"/>
  <c r="AI207" i="87"/>
  <c r="AE207" i="87"/>
  <c r="AA207" i="87"/>
  <c r="W207" i="87"/>
  <c r="S207" i="87"/>
  <c r="O207" i="87"/>
  <c r="K207" i="87"/>
  <c r="AP207" i="87"/>
  <c r="AL207" i="87"/>
  <c r="AH207" i="87"/>
  <c r="AD207" i="87"/>
  <c r="Z207" i="87"/>
  <c r="V207" i="87"/>
  <c r="R207" i="87"/>
  <c r="N207" i="87"/>
  <c r="J207" i="87"/>
  <c r="AS207" i="87"/>
  <c r="AO207" i="87"/>
  <c r="AK207" i="87"/>
  <c r="AC207" i="87"/>
  <c r="Y207" i="87"/>
  <c r="U207" i="87"/>
  <c r="Q207" i="87"/>
  <c r="M207" i="87"/>
  <c r="I207" i="87"/>
  <c r="AR207" i="87"/>
  <c r="AN207" i="87"/>
  <c r="AJ207" i="87"/>
  <c r="AF207" i="87"/>
  <c r="AB207" i="87"/>
  <c r="X207" i="87"/>
  <c r="P207" i="87"/>
  <c r="L207" i="87"/>
  <c r="H207" i="87"/>
  <c r="AQ207" i="94"/>
  <c r="AM207" i="94"/>
  <c r="AI207" i="94"/>
  <c r="AE207" i="94"/>
  <c r="AA207" i="94"/>
  <c r="W207" i="94"/>
  <c r="S207" i="94"/>
  <c r="O207" i="94"/>
  <c r="K207" i="94"/>
  <c r="AP207" i="94"/>
  <c r="AL207" i="94"/>
  <c r="AH207" i="94"/>
  <c r="AD207" i="94"/>
  <c r="Z207" i="94"/>
  <c r="V207" i="94"/>
  <c r="R207" i="94"/>
  <c r="N207" i="94"/>
  <c r="J207" i="94"/>
  <c r="AS207" i="94"/>
  <c r="AO207" i="94"/>
  <c r="AK207" i="94"/>
  <c r="AC207" i="94"/>
  <c r="Y207" i="94"/>
  <c r="U207" i="94"/>
  <c r="Q207" i="94"/>
  <c r="M207" i="94"/>
  <c r="I207" i="94"/>
  <c r="AR207" i="94"/>
  <c r="AN207" i="94"/>
  <c r="AJ207" i="94"/>
  <c r="AF207" i="94"/>
  <c r="AB207" i="94"/>
  <c r="X207" i="94"/>
  <c r="P207" i="94"/>
  <c r="L207" i="94"/>
  <c r="H207" i="94"/>
  <c r="AQ203" i="91"/>
  <c r="AM203" i="91"/>
  <c r="AI203" i="91"/>
  <c r="AD203" i="91"/>
  <c r="Z203" i="91"/>
  <c r="V203" i="91"/>
  <c r="R203" i="91"/>
  <c r="N203" i="91"/>
  <c r="J203" i="91"/>
  <c r="AP203" i="91"/>
  <c r="AL203" i="91"/>
  <c r="AH203" i="91"/>
  <c r="AC203" i="91"/>
  <c r="Y203" i="91"/>
  <c r="U203" i="91"/>
  <c r="Q203" i="91"/>
  <c r="M203" i="91"/>
  <c r="I203" i="91"/>
  <c r="AS203" i="91"/>
  <c r="AO203" i="91"/>
  <c r="AK203" i="91"/>
  <c r="AF203" i="91"/>
  <c r="AB203" i="91"/>
  <c r="X203" i="91"/>
  <c r="P203" i="91"/>
  <c r="L203" i="91"/>
  <c r="H203" i="91"/>
  <c r="AR203" i="91"/>
  <c r="AN203" i="91"/>
  <c r="AJ203" i="91"/>
  <c r="AE203" i="91"/>
  <c r="AA203" i="91"/>
  <c r="W203" i="91"/>
  <c r="S203" i="91"/>
  <c r="O203" i="91"/>
  <c r="K203" i="91"/>
  <c r="G15" i="17"/>
  <c r="AS209" i="87"/>
  <c r="AO209" i="87"/>
  <c r="AK209" i="87"/>
  <c r="AC209" i="87"/>
  <c r="Y209" i="87"/>
  <c r="U209" i="87"/>
  <c r="Q209" i="87"/>
  <c r="M209" i="87"/>
  <c r="I209" i="87"/>
  <c r="AR209" i="87"/>
  <c r="AN209" i="87"/>
  <c r="AJ209" i="87"/>
  <c r="AF209" i="87"/>
  <c r="AB209" i="87"/>
  <c r="X209" i="87"/>
  <c r="P209" i="87"/>
  <c r="L209" i="87"/>
  <c r="H209" i="87"/>
  <c r="AQ209" i="87"/>
  <c r="AM209" i="87"/>
  <c r="AI209" i="87"/>
  <c r="AE209" i="87"/>
  <c r="AA209" i="87"/>
  <c r="W209" i="87"/>
  <c r="S209" i="87"/>
  <c r="O209" i="87"/>
  <c r="K209" i="87"/>
  <c r="AP209" i="87"/>
  <c r="AL209" i="87"/>
  <c r="AH209" i="87"/>
  <c r="AD209" i="87"/>
  <c r="Z209" i="87"/>
  <c r="V209" i="87"/>
  <c r="R209" i="87"/>
  <c r="N209" i="87"/>
  <c r="J209" i="87"/>
  <c r="AS209" i="94"/>
  <c r="AO209" i="94"/>
  <c r="AK209" i="94"/>
  <c r="AC209" i="94"/>
  <c r="Y209" i="94"/>
  <c r="U209" i="94"/>
  <c r="Q209" i="94"/>
  <c r="M209" i="94"/>
  <c r="I209" i="94"/>
  <c r="AR209" i="94"/>
  <c r="AN209" i="94"/>
  <c r="AJ209" i="94"/>
  <c r="AF209" i="94"/>
  <c r="AB209" i="94"/>
  <c r="X209" i="94"/>
  <c r="P209" i="94"/>
  <c r="L209" i="94"/>
  <c r="H209" i="94"/>
  <c r="AQ209" i="94"/>
  <c r="AM209" i="94"/>
  <c r="AI209" i="94"/>
  <c r="AE209" i="94"/>
  <c r="AA209" i="94"/>
  <c r="W209" i="94"/>
  <c r="S209" i="94"/>
  <c r="O209" i="94"/>
  <c r="K209" i="94"/>
  <c r="AP209" i="94"/>
  <c r="AL209" i="94"/>
  <c r="AH209" i="94"/>
  <c r="AD209" i="94"/>
  <c r="Z209" i="94"/>
  <c r="V209" i="94"/>
  <c r="R209" i="94"/>
  <c r="N209" i="94"/>
  <c r="J209" i="94"/>
  <c r="AS205" i="91"/>
  <c r="AO205" i="91"/>
  <c r="AK205" i="91"/>
  <c r="AC205" i="91"/>
  <c r="Y205" i="91"/>
  <c r="U205" i="91"/>
  <c r="Q205" i="91"/>
  <c r="M205" i="91"/>
  <c r="I205" i="91"/>
  <c r="AR205" i="91"/>
  <c r="AN205" i="91"/>
  <c r="AJ205" i="91"/>
  <c r="AF205" i="91"/>
  <c r="AB205" i="91"/>
  <c r="X205" i="91"/>
  <c r="P205" i="91"/>
  <c r="L205" i="91"/>
  <c r="H205" i="91"/>
  <c r="AQ205" i="91"/>
  <c r="AM205" i="91"/>
  <c r="AI205" i="91"/>
  <c r="AE205" i="91"/>
  <c r="AA205" i="91"/>
  <c r="W205" i="91"/>
  <c r="S205" i="91"/>
  <c r="O205" i="91"/>
  <c r="K205" i="91"/>
  <c r="AP205" i="91"/>
  <c r="Z205" i="91"/>
  <c r="J205" i="91"/>
  <c r="AL205" i="91"/>
  <c r="V205" i="91"/>
  <c r="AH205" i="91"/>
  <c r="R205" i="91"/>
  <c r="AD205" i="91"/>
  <c r="N205" i="91"/>
  <c r="AT208" i="32"/>
  <c r="T208" i="32"/>
  <c r="AG208" i="32"/>
  <c r="AT203" i="88"/>
  <c r="AU203" i="88"/>
  <c r="AV203" i="88" s="1"/>
  <c r="AR208" i="88"/>
  <c r="AN208" i="88"/>
  <c r="AJ208" i="88"/>
  <c r="AF208" i="88"/>
  <c r="AB208" i="88"/>
  <c r="X208" i="88"/>
  <c r="P208" i="88"/>
  <c r="L208" i="88"/>
  <c r="H208" i="88"/>
  <c r="AQ208" i="88"/>
  <c r="AM208" i="88"/>
  <c r="AI208" i="88"/>
  <c r="AE208" i="88"/>
  <c r="AA208" i="88"/>
  <c r="W208" i="88"/>
  <c r="S208" i="88"/>
  <c r="O208" i="88"/>
  <c r="K208" i="88"/>
  <c r="AS208" i="88"/>
  <c r="AO208" i="88"/>
  <c r="AK208" i="88"/>
  <c r="AC208" i="88"/>
  <c r="Y208" i="88"/>
  <c r="U208" i="88"/>
  <c r="Q208" i="88"/>
  <c r="M208" i="88"/>
  <c r="I208" i="88"/>
  <c r="AH208" i="88"/>
  <c r="R208" i="88"/>
  <c r="AD208" i="88"/>
  <c r="N208" i="88"/>
  <c r="AP208" i="88"/>
  <c r="Z208" i="88"/>
  <c r="J208" i="88"/>
  <c r="AL208" i="88"/>
  <c r="V208" i="88"/>
  <c r="AP205" i="32"/>
  <c r="AL205" i="32"/>
  <c r="AH205" i="32"/>
  <c r="AD205" i="32"/>
  <c r="Z205" i="32"/>
  <c r="V205" i="32"/>
  <c r="R205" i="32"/>
  <c r="N205" i="32"/>
  <c r="J205" i="32"/>
  <c r="AS205" i="32"/>
  <c r="AO205" i="32"/>
  <c r="AK205" i="32"/>
  <c r="AC205" i="32"/>
  <c r="Y205" i="32"/>
  <c r="U205" i="32"/>
  <c r="Q205" i="32"/>
  <c r="M205" i="32"/>
  <c r="I205" i="32"/>
  <c r="AR205" i="32"/>
  <c r="AN205" i="32"/>
  <c r="AJ205" i="32"/>
  <c r="AF205" i="32"/>
  <c r="AB205" i="32"/>
  <c r="X205" i="32"/>
  <c r="P205" i="32"/>
  <c r="L205" i="32"/>
  <c r="H205" i="32"/>
  <c r="AQ205" i="32"/>
  <c r="AM205" i="32"/>
  <c r="AI205" i="32"/>
  <c r="AE205" i="32"/>
  <c r="AA205" i="32"/>
  <c r="W205" i="32"/>
  <c r="S205" i="32"/>
  <c r="O205" i="32"/>
  <c r="K205" i="32"/>
  <c r="AS208" i="93"/>
  <c r="AO208" i="93"/>
  <c r="AK208" i="93"/>
  <c r="AC208" i="93"/>
  <c r="Y208" i="93"/>
  <c r="U208" i="93"/>
  <c r="Q208" i="93"/>
  <c r="M208" i="93"/>
  <c r="I208" i="93"/>
  <c r="AR208" i="93"/>
  <c r="AN208" i="93"/>
  <c r="AJ208" i="93"/>
  <c r="AF208" i="93"/>
  <c r="AB208" i="93"/>
  <c r="X208" i="93"/>
  <c r="P208" i="93"/>
  <c r="L208" i="93"/>
  <c r="H208" i="93"/>
  <c r="AQ208" i="93"/>
  <c r="AM208" i="93"/>
  <c r="AI208" i="93"/>
  <c r="AE208" i="93"/>
  <c r="AA208" i="93"/>
  <c r="W208" i="93"/>
  <c r="S208" i="93"/>
  <c r="O208" i="93"/>
  <c r="K208" i="93"/>
  <c r="AP208" i="93"/>
  <c r="AL208" i="93"/>
  <c r="AH208" i="93"/>
  <c r="AD208" i="93"/>
  <c r="Z208" i="93"/>
  <c r="V208" i="93"/>
  <c r="R208" i="93"/>
  <c r="N208" i="93"/>
  <c r="J208" i="93"/>
  <c r="AR204" i="87"/>
  <c r="AN204" i="87"/>
  <c r="AJ204" i="87"/>
  <c r="AF204" i="87"/>
  <c r="AB204" i="87"/>
  <c r="X204" i="87"/>
  <c r="P204" i="87"/>
  <c r="L204" i="87"/>
  <c r="H204" i="87"/>
  <c r="AQ204" i="87"/>
  <c r="AM204" i="87"/>
  <c r="AI204" i="87"/>
  <c r="AE204" i="87"/>
  <c r="AA204" i="87"/>
  <c r="W204" i="87"/>
  <c r="S204" i="87"/>
  <c r="O204" i="87"/>
  <c r="K204" i="87"/>
  <c r="AP204" i="87"/>
  <c r="AL204" i="87"/>
  <c r="AH204" i="87"/>
  <c r="AD204" i="87"/>
  <c r="Z204" i="87"/>
  <c r="V204" i="87"/>
  <c r="R204" i="87"/>
  <c r="N204" i="87"/>
  <c r="J204" i="87"/>
  <c r="AS204" i="87"/>
  <c r="AO204" i="87"/>
  <c r="AK204" i="87"/>
  <c r="AC204" i="87"/>
  <c r="Y204" i="87"/>
  <c r="U204" i="87"/>
  <c r="Q204" i="87"/>
  <c r="M204" i="87"/>
  <c r="I204" i="87"/>
  <c r="AR204" i="94"/>
  <c r="AN204" i="94"/>
  <c r="AJ204" i="94"/>
  <c r="AF204" i="94"/>
  <c r="AB204" i="94"/>
  <c r="X204" i="94"/>
  <c r="P204" i="94"/>
  <c r="L204" i="94"/>
  <c r="H204" i="94"/>
  <c r="AQ204" i="94"/>
  <c r="AM204" i="94"/>
  <c r="AI204" i="94"/>
  <c r="AE204" i="94"/>
  <c r="AA204" i="94"/>
  <c r="W204" i="94"/>
  <c r="S204" i="94"/>
  <c r="O204" i="94"/>
  <c r="K204" i="94"/>
  <c r="AP204" i="94"/>
  <c r="AL204" i="94"/>
  <c r="AH204" i="94"/>
  <c r="AD204" i="94"/>
  <c r="Z204" i="94"/>
  <c r="V204" i="94"/>
  <c r="R204" i="94"/>
  <c r="N204" i="94"/>
  <c r="J204" i="94"/>
  <c r="AS204" i="94"/>
  <c r="AO204" i="94"/>
  <c r="AK204" i="94"/>
  <c r="AC204" i="94"/>
  <c r="Y204" i="94"/>
  <c r="U204" i="94"/>
  <c r="Q204" i="94"/>
  <c r="M204" i="94"/>
  <c r="I204" i="94"/>
  <c r="AR207" i="92"/>
  <c r="AN207" i="92"/>
  <c r="AJ207" i="92"/>
  <c r="AF207" i="92"/>
  <c r="AB207" i="92"/>
  <c r="X207" i="92"/>
  <c r="P207" i="92"/>
  <c r="L207" i="92"/>
  <c r="H207" i="92"/>
  <c r="AQ207" i="92"/>
  <c r="AM207" i="92"/>
  <c r="AI207" i="92"/>
  <c r="AE207" i="92"/>
  <c r="AA207" i="92"/>
  <c r="W207" i="92"/>
  <c r="S207" i="92"/>
  <c r="O207" i="92"/>
  <c r="K207" i="92"/>
  <c r="AS207" i="92"/>
  <c r="AO207" i="92"/>
  <c r="AK207" i="92"/>
  <c r="AC207" i="92"/>
  <c r="Y207" i="92"/>
  <c r="U207" i="92"/>
  <c r="Q207" i="92"/>
  <c r="M207" i="92"/>
  <c r="I207" i="92"/>
  <c r="AD207" i="92"/>
  <c r="N207" i="92"/>
  <c r="AP207" i="92"/>
  <c r="Z207" i="92"/>
  <c r="J207" i="92"/>
  <c r="AL207" i="92"/>
  <c r="V207" i="92"/>
  <c r="AH207" i="92"/>
  <c r="R207" i="92"/>
  <c r="AP203" i="92"/>
  <c r="AL203" i="92"/>
  <c r="AH203" i="92"/>
  <c r="AD203" i="92"/>
  <c r="Z203" i="92"/>
  <c r="V203" i="92"/>
  <c r="R203" i="92"/>
  <c r="N203" i="92"/>
  <c r="J203" i="92"/>
  <c r="AR203" i="92"/>
  <c r="AN203" i="92"/>
  <c r="AJ203" i="92"/>
  <c r="AF203" i="92"/>
  <c r="AB203" i="92"/>
  <c r="X203" i="92"/>
  <c r="P203" i="92"/>
  <c r="L203" i="92"/>
  <c r="H203" i="92"/>
  <c r="AM203" i="92"/>
  <c r="AE203" i="92"/>
  <c r="W203" i="92"/>
  <c r="O203" i="92"/>
  <c r="AS203" i="92"/>
  <c r="AK203" i="92"/>
  <c r="AC203" i="92"/>
  <c r="U203" i="92"/>
  <c r="M203" i="92"/>
  <c r="AQ203" i="92"/>
  <c r="AI203" i="92"/>
  <c r="AA203" i="92"/>
  <c r="S203" i="92"/>
  <c r="K203" i="92"/>
  <c r="AO203" i="92"/>
  <c r="Y203" i="92"/>
  <c r="Q203" i="92"/>
  <c r="I203" i="92"/>
  <c r="F206" i="94"/>
  <c r="F206" i="93"/>
  <c r="F206" i="92"/>
  <c r="F206" i="91"/>
  <c r="F206" i="87"/>
  <c r="F206" i="88"/>
  <c r="F206" i="32"/>
  <c r="AB21" i="17"/>
  <c r="AS205" i="88"/>
  <c r="AO205" i="88"/>
  <c r="AK205" i="88"/>
  <c r="AC205" i="88"/>
  <c r="Y205" i="88"/>
  <c r="U205" i="88"/>
  <c r="Q205" i="88"/>
  <c r="M205" i="88"/>
  <c r="I205" i="88"/>
  <c r="AR205" i="88"/>
  <c r="AN205" i="88"/>
  <c r="AJ205" i="88"/>
  <c r="AF205" i="88"/>
  <c r="AB205" i="88"/>
  <c r="X205" i="88"/>
  <c r="P205" i="88"/>
  <c r="L205" i="88"/>
  <c r="H205" i="88"/>
  <c r="AQ205" i="88"/>
  <c r="AM205" i="88"/>
  <c r="AI205" i="88"/>
  <c r="AE205" i="88"/>
  <c r="AA205" i="88"/>
  <c r="W205" i="88"/>
  <c r="S205" i="88"/>
  <c r="O205" i="88"/>
  <c r="K205" i="88"/>
  <c r="AP205" i="88"/>
  <c r="AL205" i="88"/>
  <c r="AH205" i="88"/>
  <c r="AD205" i="88"/>
  <c r="Z205" i="88"/>
  <c r="V205" i="88"/>
  <c r="R205" i="88"/>
  <c r="N205" i="88"/>
  <c r="J205" i="88"/>
  <c r="AS209" i="91"/>
  <c r="AO209" i="91"/>
  <c r="AK209" i="91"/>
  <c r="AC209" i="91"/>
  <c r="Y209" i="91"/>
  <c r="U209" i="91"/>
  <c r="Q209" i="91"/>
  <c r="M209" i="91"/>
  <c r="I209" i="91"/>
  <c r="AR209" i="91"/>
  <c r="AN209" i="91"/>
  <c r="AJ209" i="91"/>
  <c r="AF209" i="91"/>
  <c r="AB209" i="91"/>
  <c r="X209" i="91"/>
  <c r="P209" i="91"/>
  <c r="L209" i="91"/>
  <c r="H209" i="91"/>
  <c r="AQ209" i="91"/>
  <c r="AM209" i="91"/>
  <c r="AI209" i="91"/>
  <c r="AE209" i="91"/>
  <c r="AA209" i="91"/>
  <c r="W209" i="91"/>
  <c r="S209" i="91"/>
  <c r="O209" i="91"/>
  <c r="K209" i="91"/>
  <c r="AD209" i="91"/>
  <c r="N209" i="91"/>
  <c r="AP209" i="91"/>
  <c r="Z209" i="91"/>
  <c r="J209" i="91"/>
  <c r="AL209" i="91"/>
  <c r="V209" i="91"/>
  <c r="AH209" i="91"/>
  <c r="R209" i="91"/>
  <c r="AS205" i="92"/>
  <c r="AO205" i="92"/>
  <c r="AK205" i="92"/>
  <c r="AC205" i="92"/>
  <c r="Y205" i="92"/>
  <c r="U205" i="92"/>
  <c r="Q205" i="92"/>
  <c r="M205" i="92"/>
  <c r="I205" i="92"/>
  <c r="AQ205" i="92"/>
  <c r="AM205" i="92"/>
  <c r="AI205" i="92"/>
  <c r="AE205" i="92"/>
  <c r="AA205" i="92"/>
  <c r="W205" i="92"/>
  <c r="S205" i="92"/>
  <c r="O205" i="92"/>
  <c r="K205" i="92"/>
  <c r="AP205" i="92"/>
  <c r="AH205" i="92"/>
  <c r="Z205" i="92"/>
  <c r="R205" i="92"/>
  <c r="J205" i="92"/>
  <c r="AN205" i="92"/>
  <c r="AF205" i="92"/>
  <c r="X205" i="92"/>
  <c r="P205" i="92"/>
  <c r="H205" i="92"/>
  <c r="AL205" i="92"/>
  <c r="AD205" i="92"/>
  <c r="V205" i="92"/>
  <c r="N205" i="92"/>
  <c r="AR205" i="92"/>
  <c r="AJ205" i="92"/>
  <c r="AB205" i="92"/>
  <c r="L205" i="92"/>
  <c r="AU208" i="32"/>
  <c r="AV208" i="32" s="1"/>
  <c r="AT207" i="32"/>
  <c r="T207" i="32"/>
  <c r="AT204" i="88"/>
  <c r="T204" i="88"/>
  <c r="T203" i="88"/>
  <c r="K68" i="87"/>
  <c r="X68" i="87"/>
  <c r="T70" i="88"/>
  <c r="S68" i="87"/>
  <c r="T54" i="88"/>
  <c r="T53" i="88"/>
  <c r="AG70" i="88"/>
  <c r="T69" i="88"/>
  <c r="AG121" i="93"/>
  <c r="T121" i="93"/>
  <c r="T49" i="91"/>
  <c r="T67" i="93"/>
  <c r="T61" i="93"/>
  <c r="T59" i="93"/>
  <c r="AG34" i="91"/>
  <c r="AT41" i="87"/>
  <c r="AT42" i="94"/>
  <c r="T28" i="91"/>
  <c r="AG22" i="94"/>
  <c r="AT28" i="91"/>
  <c r="C105" i="88"/>
  <c r="C105" i="93"/>
  <c r="C105" i="87"/>
  <c r="C106" i="24"/>
  <c r="C12" i="66" s="1"/>
  <c r="C105" i="94"/>
  <c r="C105" i="91"/>
  <c r="C105" i="32"/>
  <c r="C105" i="92"/>
  <c r="C11" i="93"/>
  <c r="C11" i="87"/>
  <c r="C11" i="88"/>
  <c r="C11" i="92"/>
  <c r="C11" i="91"/>
  <c r="C11" i="32"/>
  <c r="C11" i="94"/>
  <c r="C12" i="24"/>
  <c r="C11" i="66" s="1"/>
  <c r="AQ210" i="91"/>
  <c r="AM210" i="91"/>
  <c r="AI210" i="91"/>
  <c r="AE210" i="91"/>
  <c r="AA210" i="91"/>
  <c r="W210" i="91"/>
  <c r="S210" i="91"/>
  <c r="O210" i="91"/>
  <c r="K210" i="91"/>
  <c r="AP210" i="91"/>
  <c r="AL210" i="91"/>
  <c r="AH210" i="91"/>
  <c r="AD210" i="91"/>
  <c r="Z210" i="91"/>
  <c r="V210" i="91"/>
  <c r="R210" i="91"/>
  <c r="N210" i="91"/>
  <c r="J210" i="91"/>
  <c r="AS210" i="91"/>
  <c r="AO210" i="91"/>
  <c r="AK210" i="91"/>
  <c r="AC210" i="91"/>
  <c r="Y210" i="91"/>
  <c r="U210" i="91"/>
  <c r="Q210" i="91"/>
  <c r="M210" i="91"/>
  <c r="I210" i="91"/>
  <c r="AR210" i="91"/>
  <c r="AN210" i="91"/>
  <c r="AJ210" i="91"/>
  <c r="AF210" i="91"/>
  <c r="AB210" i="91"/>
  <c r="X210" i="91"/>
  <c r="P210" i="91"/>
  <c r="L210" i="91"/>
  <c r="H210" i="91"/>
  <c r="AP210" i="32"/>
  <c r="AL210" i="32"/>
  <c r="AH210" i="32"/>
  <c r="AD210" i="32"/>
  <c r="Z210" i="32"/>
  <c r="V210" i="32"/>
  <c r="R210" i="32"/>
  <c r="N210" i="32"/>
  <c r="J210" i="32"/>
  <c r="AS210" i="32"/>
  <c r="AO210" i="32"/>
  <c r="AK210" i="32"/>
  <c r="AC210" i="32"/>
  <c r="Y210" i="32"/>
  <c r="U210" i="32"/>
  <c r="Q210" i="32"/>
  <c r="M210" i="32"/>
  <c r="I210" i="32"/>
  <c r="AR210" i="32"/>
  <c r="AN210" i="32"/>
  <c r="AJ210" i="32"/>
  <c r="AF210" i="32"/>
  <c r="AB210" i="32"/>
  <c r="X210" i="32"/>
  <c r="P210" i="32"/>
  <c r="L210" i="32"/>
  <c r="H210" i="32"/>
  <c r="AQ210" i="32"/>
  <c r="AM210" i="32"/>
  <c r="AI210" i="32"/>
  <c r="AE210" i="32"/>
  <c r="AA210" i="32"/>
  <c r="W210" i="32"/>
  <c r="S210" i="32"/>
  <c r="O210" i="32"/>
  <c r="K210" i="32"/>
  <c r="AN210" i="93"/>
  <c r="X210" i="93"/>
  <c r="AQ210" i="93"/>
  <c r="AA210" i="93"/>
  <c r="K210" i="93"/>
  <c r="AD210" i="93"/>
  <c r="N210" i="93"/>
  <c r="AK210" i="93"/>
  <c r="Q210" i="93"/>
  <c r="AO210" i="87"/>
  <c r="U210" i="87"/>
  <c r="AR210" i="87"/>
  <c r="AB210" i="87"/>
  <c r="H210" i="87"/>
  <c r="AE210" i="87"/>
  <c r="O210" i="87"/>
  <c r="AH210" i="87"/>
  <c r="R210" i="87"/>
  <c r="AQ210" i="92"/>
  <c r="AM210" i="92"/>
  <c r="AI210" i="92"/>
  <c r="AE210" i="92"/>
  <c r="AA210" i="92"/>
  <c r="W210" i="92"/>
  <c r="S210" i="92"/>
  <c r="O210" i="92"/>
  <c r="K210" i="92"/>
  <c r="AP210" i="92"/>
  <c r="AL210" i="92"/>
  <c r="AH210" i="92"/>
  <c r="AD210" i="92"/>
  <c r="Z210" i="92"/>
  <c r="V210" i="92"/>
  <c r="R210" i="92"/>
  <c r="N210" i="92"/>
  <c r="J210" i="92"/>
  <c r="AS210" i="92"/>
  <c r="AO210" i="92"/>
  <c r="AK210" i="92"/>
  <c r="AC210" i="92"/>
  <c r="Y210" i="92"/>
  <c r="U210" i="92"/>
  <c r="Q210" i="92"/>
  <c r="M210" i="92"/>
  <c r="I210" i="92"/>
  <c r="AR210" i="92"/>
  <c r="AN210" i="92"/>
  <c r="AJ210" i="92"/>
  <c r="AF210" i="92"/>
  <c r="AB210" i="92"/>
  <c r="X210" i="92"/>
  <c r="P210" i="92"/>
  <c r="L210" i="92"/>
  <c r="H210" i="92"/>
  <c r="AS210" i="88"/>
  <c r="AO210" i="88"/>
  <c r="AK210" i="88"/>
  <c r="AC210" i="88"/>
  <c r="Y210" i="88"/>
  <c r="U210" i="88"/>
  <c r="Q210" i="88"/>
  <c r="M210" i="88"/>
  <c r="I210" i="88"/>
  <c r="AR210" i="88"/>
  <c r="AN210" i="88"/>
  <c r="AJ210" i="88"/>
  <c r="AF210" i="88"/>
  <c r="AB210" i="88"/>
  <c r="X210" i="88"/>
  <c r="P210" i="88"/>
  <c r="L210" i="88"/>
  <c r="H210" i="88"/>
  <c r="AQ210" i="88"/>
  <c r="AM210" i="88"/>
  <c r="AI210" i="88"/>
  <c r="AE210" i="88"/>
  <c r="AA210" i="88"/>
  <c r="W210" i="88"/>
  <c r="S210" i="88"/>
  <c r="O210" i="88"/>
  <c r="K210" i="88"/>
  <c r="AP210" i="88"/>
  <c r="AL210" i="88"/>
  <c r="AH210" i="88"/>
  <c r="AD210" i="88"/>
  <c r="Z210" i="88"/>
  <c r="V210" i="88"/>
  <c r="R210" i="88"/>
  <c r="N210" i="88"/>
  <c r="J210" i="88"/>
  <c r="AR201" i="93"/>
  <c r="AN201" i="93"/>
  <c r="AJ201" i="93"/>
  <c r="AF201" i="93"/>
  <c r="AB201" i="93"/>
  <c r="X201" i="93"/>
  <c r="P201" i="93"/>
  <c r="L201" i="93"/>
  <c r="H201" i="93"/>
  <c r="AQ201" i="93"/>
  <c r="AM201" i="93"/>
  <c r="AI201" i="93"/>
  <c r="AE201" i="93"/>
  <c r="AA201" i="93"/>
  <c r="W201" i="93"/>
  <c r="S201" i="93"/>
  <c r="O201" i="93"/>
  <c r="K201" i="93"/>
  <c r="AP201" i="93"/>
  <c r="AL201" i="93"/>
  <c r="AH201" i="93"/>
  <c r="AD201" i="93"/>
  <c r="Z201" i="93"/>
  <c r="V201" i="93"/>
  <c r="R201" i="93"/>
  <c r="N201" i="93"/>
  <c r="J201" i="93"/>
  <c r="AS201" i="93"/>
  <c r="AO201" i="93"/>
  <c r="AK201" i="93"/>
  <c r="AC201" i="93"/>
  <c r="Y201" i="93"/>
  <c r="U201" i="93"/>
  <c r="Q201" i="93"/>
  <c r="M201" i="93"/>
  <c r="I201" i="93"/>
  <c r="AS201" i="87"/>
  <c r="AO201" i="87"/>
  <c r="AK201" i="87"/>
  <c r="AC201" i="87"/>
  <c r="Y201" i="87"/>
  <c r="U201" i="87"/>
  <c r="Q201" i="87"/>
  <c r="M201" i="87"/>
  <c r="I201" i="87"/>
  <c r="AR201" i="87"/>
  <c r="AN201" i="87"/>
  <c r="AJ201" i="87"/>
  <c r="AF201" i="87"/>
  <c r="AB201" i="87"/>
  <c r="X201" i="87"/>
  <c r="P201" i="87"/>
  <c r="L201" i="87"/>
  <c r="H201" i="87"/>
  <c r="AQ201" i="87"/>
  <c r="AM201" i="87"/>
  <c r="AI201" i="87"/>
  <c r="AE201" i="87"/>
  <c r="AA201" i="87"/>
  <c r="W201" i="87"/>
  <c r="S201" i="87"/>
  <c r="O201" i="87"/>
  <c r="K201" i="87"/>
  <c r="AP201" i="87"/>
  <c r="AL201" i="87"/>
  <c r="AH201" i="87"/>
  <c r="AD201" i="87"/>
  <c r="Z201" i="87"/>
  <c r="V201" i="87"/>
  <c r="R201" i="87"/>
  <c r="N201" i="87"/>
  <c r="J201" i="87"/>
  <c r="AQ201" i="92"/>
  <c r="AM201" i="92"/>
  <c r="AI201" i="92"/>
  <c r="AE201" i="92"/>
  <c r="AA201" i="92"/>
  <c r="W201" i="92"/>
  <c r="S201" i="92"/>
  <c r="O201" i="92"/>
  <c r="K201" i="92"/>
  <c r="AP201" i="92"/>
  <c r="AL201" i="92"/>
  <c r="AH201" i="92"/>
  <c r="AD201" i="92"/>
  <c r="Z201" i="92"/>
  <c r="V201" i="92"/>
  <c r="R201" i="92"/>
  <c r="N201" i="92"/>
  <c r="J201" i="92"/>
  <c r="AS201" i="92"/>
  <c r="AO201" i="92"/>
  <c r="AK201" i="92"/>
  <c r="AC201" i="92"/>
  <c r="Y201" i="92"/>
  <c r="U201" i="92"/>
  <c r="Q201" i="92"/>
  <c r="M201" i="92"/>
  <c r="I201" i="92"/>
  <c r="AR201" i="92"/>
  <c r="AN201" i="92"/>
  <c r="AJ201" i="92"/>
  <c r="AF201" i="92"/>
  <c r="AB201" i="92"/>
  <c r="X201" i="92"/>
  <c r="P201" i="92"/>
  <c r="L201" i="92"/>
  <c r="H201" i="92"/>
  <c r="AS201" i="32"/>
  <c r="AO201" i="32"/>
  <c r="AK201" i="32"/>
  <c r="AC201" i="32"/>
  <c r="Y201" i="32"/>
  <c r="U201" i="32"/>
  <c r="Q201" i="32"/>
  <c r="M201" i="32"/>
  <c r="I201" i="32"/>
  <c r="AR201" i="32"/>
  <c r="AN201" i="32"/>
  <c r="AJ201" i="32"/>
  <c r="AF201" i="32"/>
  <c r="AB201" i="32"/>
  <c r="X201" i="32"/>
  <c r="P201" i="32"/>
  <c r="L201" i="32"/>
  <c r="H201" i="32"/>
  <c r="AQ201" i="32"/>
  <c r="AM201" i="32"/>
  <c r="AI201" i="32"/>
  <c r="AE201" i="32"/>
  <c r="AA201" i="32"/>
  <c r="W201" i="32"/>
  <c r="S201" i="32"/>
  <c r="O201" i="32"/>
  <c r="K201" i="32"/>
  <c r="AP201" i="32"/>
  <c r="AL201" i="32"/>
  <c r="AH201" i="32"/>
  <c r="AD201" i="32"/>
  <c r="Z201" i="32"/>
  <c r="V201" i="32"/>
  <c r="R201" i="32"/>
  <c r="N201" i="32"/>
  <c r="J201" i="32"/>
  <c r="AR201" i="91"/>
  <c r="AN201" i="91"/>
  <c r="AJ201" i="91"/>
  <c r="AF201" i="91"/>
  <c r="AB201" i="91"/>
  <c r="X201" i="91"/>
  <c r="P201" i="91"/>
  <c r="L201" i="91"/>
  <c r="H201" i="91"/>
  <c r="AQ201" i="91"/>
  <c r="AM201" i="91"/>
  <c r="AI201" i="91"/>
  <c r="AE201" i="91"/>
  <c r="AA201" i="91"/>
  <c r="W201" i="91"/>
  <c r="S201" i="91"/>
  <c r="O201" i="91"/>
  <c r="K201" i="91"/>
  <c r="AP201" i="91"/>
  <c r="AL201" i="91"/>
  <c r="AH201" i="91"/>
  <c r="AD201" i="91"/>
  <c r="Z201" i="91"/>
  <c r="V201" i="91"/>
  <c r="R201" i="91"/>
  <c r="N201" i="91"/>
  <c r="J201" i="91"/>
  <c r="AS201" i="91"/>
  <c r="AO201" i="91"/>
  <c r="AK201" i="91"/>
  <c r="AC201" i="91"/>
  <c r="Y201" i="91"/>
  <c r="U201" i="91"/>
  <c r="Q201" i="91"/>
  <c r="M201" i="91"/>
  <c r="I201" i="91"/>
  <c r="G200" i="94"/>
  <c r="G199" i="94" s="1"/>
  <c r="X26" i="17"/>
  <c r="X75" i="17" s="1"/>
  <c r="K29" i="66" s="1"/>
  <c r="W201" i="24"/>
  <c r="G200" i="88"/>
  <c r="G199" i="88" s="1"/>
  <c r="I26" i="17"/>
  <c r="AA15" i="17"/>
  <c r="AB15" i="17" s="1"/>
  <c r="H201" i="24"/>
  <c r="G34" i="95"/>
  <c r="X78" i="84"/>
  <c r="G120" i="94"/>
  <c r="G119" i="94" s="1"/>
  <c r="W121" i="24"/>
  <c r="AA80" i="84"/>
  <c r="AB80" i="84" s="1"/>
  <c r="AF193" i="94"/>
  <c r="O193" i="94"/>
  <c r="AJ193" i="94"/>
  <c r="R193" i="94"/>
  <c r="Z187" i="94"/>
  <c r="AM187" i="94"/>
  <c r="S187" i="94"/>
  <c r="AJ181" i="94"/>
  <c r="R181" i="94"/>
  <c r="AN187" i="94"/>
  <c r="W187" i="94"/>
  <c r="AQ181" i="94"/>
  <c r="Z181" i="94"/>
  <c r="I181" i="94"/>
  <c r="AF181" i="94"/>
  <c r="O181" i="94"/>
  <c r="X175" i="94"/>
  <c r="U169" i="94"/>
  <c r="AF169" i="94"/>
  <c r="O169" i="94"/>
  <c r="AN175" i="94"/>
  <c r="H175" i="94"/>
  <c r="Y175" i="94"/>
  <c r="V175" i="94"/>
  <c r="AM175" i="94"/>
  <c r="AJ169" i="94"/>
  <c r="R169" i="94"/>
  <c r="AK162" i="94"/>
  <c r="AA162" i="94"/>
  <c r="J162" i="94"/>
  <c r="Y162" i="94"/>
  <c r="AO156" i="94"/>
  <c r="AG155" i="94"/>
  <c r="AM150" i="94"/>
  <c r="K150" i="94"/>
  <c r="AB150" i="94"/>
  <c r="AS150" i="94"/>
  <c r="AG151" i="94"/>
  <c r="U150" i="94"/>
  <c r="AN156" i="94"/>
  <c r="H156" i="94"/>
  <c r="Y156" i="94"/>
  <c r="AP156" i="94"/>
  <c r="V156" i="94"/>
  <c r="AM156" i="94"/>
  <c r="K156" i="94"/>
  <c r="Q150" i="94"/>
  <c r="AF144" i="94"/>
  <c r="O144" i="94"/>
  <c r="R156" i="94"/>
  <c r="AE150" i="94"/>
  <c r="AN144" i="94"/>
  <c r="W144" i="94"/>
  <c r="AB131" i="94"/>
  <c r="K131" i="94"/>
  <c r="AA125" i="94"/>
  <c r="J125" i="94"/>
  <c r="AJ131" i="94"/>
  <c r="R131" i="94"/>
  <c r="AM125" i="94"/>
  <c r="V125" i="94"/>
  <c r="AG198" i="93"/>
  <c r="T197" i="93"/>
  <c r="T195" i="93"/>
  <c r="V187" i="93"/>
  <c r="S187" i="93"/>
  <c r="AK187" i="93"/>
  <c r="L187" i="93"/>
  <c r="AC187" i="93"/>
  <c r="AN175" i="93"/>
  <c r="W175" i="93"/>
  <c r="AE193" i="93"/>
  <c r="L193" i="93"/>
  <c r="AC193" i="93"/>
  <c r="I193" i="93"/>
  <c r="Z193" i="93"/>
  <c r="AQ193" i="93"/>
  <c r="J187" i="93"/>
  <c r="AA181" i="93"/>
  <c r="J181" i="93"/>
  <c r="AD175" i="93"/>
  <c r="M175" i="93"/>
  <c r="N169" i="93"/>
  <c r="AF162" i="93"/>
  <c r="O162" i="93"/>
  <c r="S193" i="93"/>
  <c r="AQ187" i="93"/>
  <c r="I187" i="93"/>
  <c r="AI181" i="93"/>
  <c r="Q181" i="93"/>
  <c r="AL175" i="93"/>
  <c r="U175" i="93"/>
  <c r="F168" i="93"/>
  <c r="AD169" i="93"/>
  <c r="M169" i="93"/>
  <c r="AJ162" i="93"/>
  <c r="R162" i="93"/>
  <c r="AE156" i="93"/>
  <c r="Y156" i="93"/>
  <c r="AP156" i="93"/>
  <c r="V156" i="93"/>
  <c r="AM156" i="93"/>
  <c r="AA144" i="93"/>
  <c r="J144" i="93"/>
  <c r="AA131" i="93"/>
  <c r="J131" i="93"/>
  <c r="R150" i="93"/>
  <c r="AM150" i="93"/>
  <c r="AJ150" i="93"/>
  <c r="AA156" i="93"/>
  <c r="Z150" i="93"/>
  <c r="I150" i="93"/>
  <c r="AC144" i="93"/>
  <c r="L144" i="93"/>
  <c r="AT136" i="93"/>
  <c r="AG135" i="93"/>
  <c r="T134" i="93"/>
  <c r="AT132" i="93"/>
  <c r="AH131" i="93"/>
  <c r="P131" i="93"/>
  <c r="AK125" i="93"/>
  <c r="S125" i="93"/>
  <c r="AO156" i="93"/>
  <c r="T151" i="93"/>
  <c r="AF144" i="93"/>
  <c r="O144" i="93"/>
  <c r="AO131" i="93"/>
  <c r="X131" i="93"/>
  <c r="AR125" i="93"/>
  <c r="AA125" i="93"/>
  <c r="J125" i="93"/>
  <c r="AF193" i="92"/>
  <c r="O193" i="92"/>
  <c r="AB175" i="92"/>
  <c r="AA169" i="92"/>
  <c r="J169" i="92"/>
  <c r="AE193" i="92"/>
  <c r="N193" i="92"/>
  <c r="AE175" i="92"/>
  <c r="N175" i="92"/>
  <c r="Z193" i="92"/>
  <c r="I193" i="92"/>
  <c r="AB187" i="92"/>
  <c r="K187" i="92"/>
  <c r="AA181" i="92"/>
  <c r="J181" i="92"/>
  <c r="AD175" i="92"/>
  <c r="M175" i="92"/>
  <c r="AH169" i="92"/>
  <c r="P169" i="92"/>
  <c r="AJ162" i="92"/>
  <c r="R162" i="92"/>
  <c r="AT197" i="92"/>
  <c r="AG196" i="92"/>
  <c r="T195" i="92"/>
  <c r="AC193" i="92"/>
  <c r="L193" i="92"/>
  <c r="AJ187" i="92"/>
  <c r="R187" i="92"/>
  <c r="AM181" i="92"/>
  <c r="V181" i="92"/>
  <c r="AP175" i="92"/>
  <c r="Y175" i="92"/>
  <c r="T176" i="92"/>
  <c r="H175" i="92"/>
  <c r="AF169" i="92"/>
  <c r="O169" i="92"/>
  <c r="AI162" i="92"/>
  <c r="Q162" i="92"/>
  <c r="AN131" i="92"/>
  <c r="W131" i="92"/>
  <c r="AF156" i="92"/>
  <c r="AC150" i="92"/>
  <c r="L150" i="92"/>
  <c r="AF144" i="92"/>
  <c r="O144" i="92"/>
  <c r="AT143" i="92"/>
  <c r="AG142" i="92"/>
  <c r="Z131" i="92"/>
  <c r="I131" i="92"/>
  <c r="AB125" i="92"/>
  <c r="K125" i="92"/>
  <c r="AN156" i="92"/>
  <c r="H156" i="92"/>
  <c r="Y156" i="92"/>
  <c r="AP156" i="92"/>
  <c r="V156" i="92"/>
  <c r="AM156" i="92"/>
  <c r="AK150" i="92"/>
  <c r="S150" i="92"/>
  <c r="AN144" i="92"/>
  <c r="W144" i="92"/>
  <c r="AC131" i="92"/>
  <c r="L131" i="92"/>
  <c r="AJ125" i="92"/>
  <c r="R125" i="92"/>
  <c r="AG118" i="92"/>
  <c r="AE150" i="92"/>
  <c r="N150" i="92"/>
  <c r="AO131" i="92"/>
  <c r="X131" i="92"/>
  <c r="N193" i="91"/>
  <c r="AD187" i="91"/>
  <c r="M187" i="91"/>
  <c r="Y181" i="91"/>
  <c r="AA169" i="91"/>
  <c r="J169" i="91"/>
  <c r="N156" i="91"/>
  <c r="T117" i="92"/>
  <c r="AM193" i="91"/>
  <c r="V193" i="91"/>
  <c r="AP187" i="91"/>
  <c r="Y187" i="91"/>
  <c r="H187" i="91"/>
  <c r="AF181" i="91"/>
  <c r="O181" i="91"/>
  <c r="AE175" i="91"/>
  <c r="N175" i="91"/>
  <c r="AI169" i="91"/>
  <c r="Q169" i="91"/>
  <c r="AJ162" i="91"/>
  <c r="R162" i="91"/>
  <c r="V156" i="91"/>
  <c r="X150" i="91"/>
  <c r="AG196" i="91"/>
  <c r="T195" i="91"/>
  <c r="AC193" i="91"/>
  <c r="L193" i="91"/>
  <c r="AK187" i="91"/>
  <c r="S187" i="91"/>
  <c r="AN181" i="91"/>
  <c r="W181" i="91"/>
  <c r="AQ175" i="91"/>
  <c r="Z175" i="91"/>
  <c r="I175" i="91"/>
  <c r="T171" i="91"/>
  <c r="AC169" i="91"/>
  <c r="L169" i="91"/>
  <c r="Q162" i="91"/>
  <c r="T160" i="91"/>
  <c r="AL156" i="91"/>
  <c r="AG157" i="91"/>
  <c r="J150" i="91"/>
  <c r="AT148" i="91"/>
  <c r="T116" i="92"/>
  <c r="AO193" i="91"/>
  <c r="X193" i="91"/>
  <c r="AR187" i="91"/>
  <c r="AA187" i="91"/>
  <c r="V181" i="91"/>
  <c r="AD181" i="91"/>
  <c r="AS169" i="91"/>
  <c r="AB169" i="91"/>
  <c r="K169" i="91"/>
  <c r="R131" i="91"/>
  <c r="Q125" i="91"/>
  <c r="Q187" i="87"/>
  <c r="Q181" i="87"/>
  <c r="Q175" i="87"/>
  <c r="AT172" i="87"/>
  <c r="S162" i="87"/>
  <c r="AM156" i="87"/>
  <c r="Z144" i="87"/>
  <c r="AO193" i="87"/>
  <c r="AP187" i="87"/>
  <c r="Y187" i="87"/>
  <c r="AT184" i="87"/>
  <c r="AG183" i="87"/>
  <c r="AP181" i="87"/>
  <c r="Y181" i="87"/>
  <c r="AA162" i="87"/>
  <c r="J162" i="87"/>
  <c r="AE150" i="87"/>
  <c r="N150" i="87"/>
  <c r="AS187" i="87"/>
  <c r="AK175" i="87"/>
  <c r="AQ162" i="87"/>
  <c r="Z162" i="87"/>
  <c r="O156" i="87"/>
  <c r="AI150" i="87"/>
  <c r="X144" i="87"/>
  <c r="N144" i="91"/>
  <c r="AL144" i="91"/>
  <c r="Q144" i="91"/>
  <c r="N125" i="91"/>
  <c r="Z193" i="87"/>
  <c r="N187" i="87"/>
  <c r="R181" i="87"/>
  <c r="Z169" i="87"/>
  <c r="I169" i="87"/>
  <c r="R156" i="87"/>
  <c r="AL150" i="87"/>
  <c r="AR144" i="87"/>
  <c r="AA144" i="87"/>
  <c r="J144" i="87"/>
  <c r="AD131" i="87"/>
  <c r="M131" i="87"/>
  <c r="X193" i="88"/>
  <c r="AN187" i="88"/>
  <c r="W187" i="88"/>
  <c r="AN181" i="88"/>
  <c r="W181" i="88"/>
  <c r="AM175" i="88"/>
  <c r="V175" i="88"/>
  <c r="W169" i="88"/>
  <c r="X162" i="88"/>
  <c r="AI150" i="88"/>
  <c r="S144" i="88"/>
  <c r="AL131" i="87"/>
  <c r="U131" i="87"/>
  <c r="AB125" i="87"/>
  <c r="K125" i="87"/>
  <c r="AR193" i="88"/>
  <c r="AA193" i="88"/>
  <c r="J193" i="88"/>
  <c r="AI181" i="88"/>
  <c r="AL175" i="88"/>
  <c r="Z169" i="88"/>
  <c r="AE162" i="88"/>
  <c r="AJ156" i="88"/>
  <c r="AG155" i="88"/>
  <c r="T154" i="88"/>
  <c r="AN144" i="88"/>
  <c r="W144" i="88"/>
  <c r="AO131" i="87"/>
  <c r="X131" i="87"/>
  <c r="AR125" i="87"/>
  <c r="AA125" i="87"/>
  <c r="J125" i="87"/>
  <c r="AT117" i="87"/>
  <c r="AG116" i="87"/>
  <c r="T115" i="87"/>
  <c r="AD193" i="88"/>
  <c r="AL181" i="88"/>
  <c r="AB175" i="88"/>
  <c r="K175" i="88"/>
  <c r="X150" i="88"/>
  <c r="AJ131" i="87"/>
  <c r="R131" i="87"/>
  <c r="T198" i="88"/>
  <c r="AJ175" i="88"/>
  <c r="R175" i="88"/>
  <c r="H162" i="88"/>
  <c r="T158" i="88"/>
  <c r="L156" i="88"/>
  <c r="AJ150" i="88"/>
  <c r="T148" i="88"/>
  <c r="AT145" i="88"/>
  <c r="AN131" i="88"/>
  <c r="AN125" i="88"/>
  <c r="AE187" i="32"/>
  <c r="N187" i="32"/>
  <c r="AN175" i="32"/>
  <c r="W175" i="32"/>
  <c r="Q131" i="88"/>
  <c r="V125" i="88"/>
  <c r="AM187" i="32"/>
  <c r="V187" i="32"/>
  <c r="X181" i="32"/>
  <c r="Z175" i="32"/>
  <c r="AB169" i="32"/>
  <c r="K169" i="32"/>
  <c r="Y162" i="32"/>
  <c r="AA156" i="32"/>
  <c r="AE144" i="32"/>
  <c r="Q125" i="32"/>
  <c r="AL131" i="88"/>
  <c r="U131" i="88"/>
  <c r="T130" i="88"/>
  <c r="AT128" i="88"/>
  <c r="AG127" i="88"/>
  <c r="AP125" i="88"/>
  <c r="Y125" i="88"/>
  <c r="H125" i="88"/>
  <c r="AJ193" i="32"/>
  <c r="R193" i="32"/>
  <c r="T191" i="32"/>
  <c r="AT189" i="32"/>
  <c r="AL187" i="32"/>
  <c r="AR181" i="32"/>
  <c r="AA181" i="32"/>
  <c r="J181" i="32"/>
  <c r="AT179" i="32"/>
  <c r="T177" i="32"/>
  <c r="R169" i="32"/>
  <c r="AO162" i="32"/>
  <c r="X162" i="32"/>
  <c r="AQ156" i="32"/>
  <c r="AO150" i="32"/>
  <c r="X150" i="32"/>
  <c r="I144" i="32"/>
  <c r="J131" i="32"/>
  <c r="AC125" i="32"/>
  <c r="AT112" i="32"/>
  <c r="AS131" i="88"/>
  <c r="AB131" i="88"/>
  <c r="AF125" i="88"/>
  <c r="AD193" i="32"/>
  <c r="S187" i="32"/>
  <c r="Z181" i="32"/>
  <c r="O175" i="32"/>
  <c r="AM169" i="32"/>
  <c r="V169" i="32"/>
  <c r="AR162" i="32"/>
  <c r="AC156" i="32"/>
  <c r="L156" i="32"/>
  <c r="Q131" i="32"/>
  <c r="AO125" i="32"/>
  <c r="T198" i="94"/>
  <c r="AB193" i="94"/>
  <c r="K193" i="94"/>
  <c r="AE193" i="94"/>
  <c r="N193" i="94"/>
  <c r="AE181" i="94"/>
  <c r="N181" i="94"/>
  <c r="AJ187" i="94"/>
  <c r="R187" i="94"/>
  <c r="AM181" i="94"/>
  <c r="V181" i="94"/>
  <c r="AI187" i="94"/>
  <c r="AL187" i="94"/>
  <c r="U187" i="94"/>
  <c r="AS181" i="94"/>
  <c r="AB181" i="94"/>
  <c r="K181" i="94"/>
  <c r="O175" i="94"/>
  <c r="T172" i="94"/>
  <c r="AB169" i="94"/>
  <c r="K169" i="94"/>
  <c r="AE175" i="94"/>
  <c r="L175" i="94"/>
  <c r="AC175" i="94"/>
  <c r="I175" i="94"/>
  <c r="Z175" i="94"/>
  <c r="AQ175" i="94"/>
  <c r="AO162" i="94"/>
  <c r="AN162" i="94"/>
  <c r="W162" i="94"/>
  <c r="T173" i="94"/>
  <c r="AD162" i="94"/>
  <c r="M162" i="94"/>
  <c r="O150" i="94"/>
  <c r="AF150" i="94"/>
  <c r="T151" i="94"/>
  <c r="Y150" i="94"/>
  <c r="AE156" i="94"/>
  <c r="L156" i="94"/>
  <c r="AC156" i="94"/>
  <c r="I156" i="94"/>
  <c r="Z156" i="94"/>
  <c r="AQ156" i="94"/>
  <c r="AT154" i="94"/>
  <c r="AB144" i="94"/>
  <c r="K144" i="94"/>
  <c r="J156" i="94"/>
  <c r="W150" i="94"/>
  <c r="AJ144" i="94"/>
  <c r="R144" i="94"/>
  <c r="AO131" i="94"/>
  <c r="X131" i="94"/>
  <c r="AN125" i="94"/>
  <c r="W125" i="94"/>
  <c r="AE131" i="94"/>
  <c r="N131" i="94"/>
  <c r="AI125" i="94"/>
  <c r="Q125" i="94"/>
  <c r="AG197" i="93"/>
  <c r="M187" i="93"/>
  <c r="X187" i="93"/>
  <c r="AO187" i="93"/>
  <c r="P187" i="93"/>
  <c r="AH187" i="93"/>
  <c r="AJ175" i="93"/>
  <c r="R175" i="93"/>
  <c r="W193" i="93"/>
  <c r="P193" i="93"/>
  <c r="AT194" i="93"/>
  <c r="AH193" i="93"/>
  <c r="M193" i="93"/>
  <c r="AD193" i="93"/>
  <c r="AJ187" i="93"/>
  <c r="AN181" i="93"/>
  <c r="W181" i="93"/>
  <c r="AQ175" i="93"/>
  <c r="Z175" i="93"/>
  <c r="I175" i="93"/>
  <c r="J169" i="93"/>
  <c r="AB162" i="93"/>
  <c r="K162" i="93"/>
  <c r="K193" i="93"/>
  <c r="AI187" i="93"/>
  <c r="AD181" i="93"/>
  <c r="M181" i="93"/>
  <c r="AH175" i="93"/>
  <c r="P175" i="93"/>
  <c r="Z169" i="93"/>
  <c r="I169" i="93"/>
  <c r="AE162" i="93"/>
  <c r="N162" i="93"/>
  <c r="W156" i="93"/>
  <c r="L156" i="93"/>
  <c r="AC156" i="93"/>
  <c r="I156" i="93"/>
  <c r="Z156" i="93"/>
  <c r="AQ156" i="93"/>
  <c r="AN144" i="93"/>
  <c r="W144" i="93"/>
  <c r="AN131" i="93"/>
  <c r="W131" i="93"/>
  <c r="AT151" i="93"/>
  <c r="N150" i="93"/>
  <c r="AQ150" i="93"/>
  <c r="AN150" i="93"/>
  <c r="R156" i="93"/>
  <c r="V150" i="93"/>
  <c r="AP144" i="93"/>
  <c r="Y144" i="93"/>
  <c r="H144" i="93"/>
  <c r="AT135" i="93"/>
  <c r="AG134" i="93"/>
  <c r="T133" i="93"/>
  <c r="AC131" i="93"/>
  <c r="L131" i="93"/>
  <c r="AF125" i="93"/>
  <c r="O125" i="93"/>
  <c r="AF156" i="93"/>
  <c r="AG151" i="93"/>
  <c r="AS144" i="93"/>
  <c r="AB144" i="93"/>
  <c r="K144" i="93"/>
  <c r="AK131" i="93"/>
  <c r="S131" i="93"/>
  <c r="AN125" i="93"/>
  <c r="W125" i="93"/>
  <c r="AB193" i="92"/>
  <c r="K193" i="92"/>
  <c r="AO175" i="92"/>
  <c r="X175" i="92"/>
  <c r="AN169" i="92"/>
  <c r="W169" i="92"/>
  <c r="AR193" i="92"/>
  <c r="AA193" i="92"/>
  <c r="J193" i="92"/>
  <c r="AR175" i="92"/>
  <c r="AA175" i="92"/>
  <c r="J175" i="92"/>
  <c r="AI169" i="92"/>
  <c r="AQ169" i="92"/>
  <c r="AM193" i="92"/>
  <c r="V193" i="92"/>
  <c r="AO187" i="92"/>
  <c r="X187" i="92"/>
  <c r="AN181" i="92"/>
  <c r="W181" i="92"/>
  <c r="AQ175" i="92"/>
  <c r="Z175" i="92"/>
  <c r="I175" i="92"/>
  <c r="AC169" i="92"/>
  <c r="L169" i="92"/>
  <c r="AE162" i="92"/>
  <c r="N162" i="92"/>
  <c r="T198" i="92"/>
  <c r="AT196" i="92"/>
  <c r="AG195" i="92"/>
  <c r="AP193" i="92"/>
  <c r="Y193" i="92"/>
  <c r="T194" i="92"/>
  <c r="AE187" i="92"/>
  <c r="N187" i="92"/>
  <c r="AI181" i="92"/>
  <c r="Q181" i="92"/>
  <c r="AL175" i="92"/>
  <c r="AG176" i="92"/>
  <c r="U175" i="92"/>
  <c r="AS169" i="92"/>
  <c r="AB169" i="92"/>
  <c r="K169" i="92"/>
  <c r="AD162" i="92"/>
  <c r="M162" i="92"/>
  <c r="AJ131" i="92"/>
  <c r="R131" i="92"/>
  <c r="X156" i="92"/>
  <c r="AP150" i="92"/>
  <c r="Y150" i="92"/>
  <c r="H150" i="92"/>
  <c r="AB144" i="92"/>
  <c r="K144" i="92"/>
  <c r="AT142" i="92"/>
  <c r="AG141" i="92"/>
  <c r="AM131" i="92"/>
  <c r="V131" i="92"/>
  <c r="AO125" i="92"/>
  <c r="X125" i="92"/>
  <c r="AE156" i="92"/>
  <c r="L156" i="92"/>
  <c r="AC156" i="92"/>
  <c r="I156" i="92"/>
  <c r="Z156" i="92"/>
  <c r="AQ156" i="92"/>
  <c r="AF150" i="92"/>
  <c r="O150" i="92"/>
  <c r="AJ144" i="92"/>
  <c r="AP131" i="92"/>
  <c r="Y131" i="92"/>
  <c r="H131" i="92"/>
  <c r="AE125" i="92"/>
  <c r="N125" i="92"/>
  <c r="AT118" i="92"/>
  <c r="AA150" i="92"/>
  <c r="J150" i="92"/>
  <c r="AK131" i="92"/>
  <c r="S131" i="92"/>
  <c r="AA193" i="91"/>
  <c r="J193" i="91"/>
  <c r="Z187" i="91"/>
  <c r="I187" i="91"/>
  <c r="H181" i="91"/>
  <c r="AL181" i="91"/>
  <c r="AN169" i="91"/>
  <c r="W169" i="91"/>
  <c r="J156" i="91"/>
  <c r="AT115" i="92"/>
  <c r="AI193" i="91"/>
  <c r="Q193" i="91"/>
  <c r="AL187" i="91"/>
  <c r="U187" i="91"/>
  <c r="AS181" i="91"/>
  <c r="AB181" i="91"/>
  <c r="K181" i="91"/>
  <c r="AA175" i="91"/>
  <c r="J175" i="91"/>
  <c r="AD169" i="91"/>
  <c r="M169" i="91"/>
  <c r="N162" i="91"/>
  <c r="Q156" i="91"/>
  <c r="AK150" i="91"/>
  <c r="T198" i="91"/>
  <c r="AT196" i="91"/>
  <c r="AG195" i="91"/>
  <c r="AP193" i="91"/>
  <c r="Y193" i="91"/>
  <c r="T194" i="91"/>
  <c r="AF187" i="91"/>
  <c r="O187" i="91"/>
  <c r="AJ181" i="91"/>
  <c r="R181" i="91"/>
  <c r="AM175" i="91"/>
  <c r="V175" i="91"/>
  <c r="AG171" i="91"/>
  <c r="AP169" i="91"/>
  <c r="Y169" i="91"/>
  <c r="T170" i="91"/>
  <c r="T169" i="91" s="1"/>
  <c r="H169" i="91"/>
  <c r="AD162" i="91"/>
  <c r="M162" i="91"/>
  <c r="T159" i="91"/>
  <c r="AH156" i="91"/>
  <c r="P156" i="91"/>
  <c r="AN150" i="91"/>
  <c r="AK193" i="91"/>
  <c r="S193" i="91"/>
  <c r="W187" i="91"/>
  <c r="Q181" i="91"/>
  <c r="AQ181" i="91"/>
  <c r="AO169" i="91"/>
  <c r="X169" i="91"/>
  <c r="AE131" i="91"/>
  <c r="AD125" i="91"/>
  <c r="M125" i="91"/>
  <c r="AC193" i="87"/>
  <c r="AD187" i="87"/>
  <c r="M187" i="87"/>
  <c r="AD181" i="87"/>
  <c r="M181" i="87"/>
  <c r="AD175" i="87"/>
  <c r="M175" i="87"/>
  <c r="AC169" i="87"/>
  <c r="O162" i="87"/>
  <c r="S150" i="87"/>
  <c r="AM144" i="87"/>
  <c r="V144" i="87"/>
  <c r="T146" i="91"/>
  <c r="AK193" i="87"/>
  <c r="AL187" i="87"/>
  <c r="AT183" i="87"/>
  <c r="AL181" i="87"/>
  <c r="AG182" i="87"/>
  <c r="W162" i="87"/>
  <c r="AA150" i="87"/>
  <c r="J150" i="87"/>
  <c r="R193" i="87"/>
  <c r="AO187" i="87"/>
  <c r="AS181" i="87"/>
  <c r="R169" i="87"/>
  <c r="V162" i="87"/>
  <c r="K156" i="87"/>
  <c r="AD150" i="87"/>
  <c r="S144" i="87"/>
  <c r="AN144" i="91"/>
  <c r="Y144" i="91"/>
  <c r="AP144" i="91"/>
  <c r="V144" i="91"/>
  <c r="AO131" i="91"/>
  <c r="J125" i="91"/>
  <c r="V193" i="87"/>
  <c r="J187" i="87"/>
  <c r="N181" i="87"/>
  <c r="R175" i="87"/>
  <c r="V169" i="87"/>
  <c r="AP162" i="87"/>
  <c r="AE156" i="87"/>
  <c r="N156" i="87"/>
  <c r="AN144" i="87"/>
  <c r="W144" i="87"/>
  <c r="Z131" i="87"/>
  <c r="I131" i="87"/>
  <c r="S193" i="88"/>
  <c r="R187" i="88"/>
  <c r="AJ181" i="88"/>
  <c r="R181" i="88"/>
  <c r="AI175" i="88"/>
  <c r="R169" i="88"/>
  <c r="S156" i="88"/>
  <c r="AF144" i="88"/>
  <c r="AH131" i="87"/>
  <c r="P131" i="87"/>
  <c r="AO125" i="87"/>
  <c r="X125" i="87"/>
  <c r="AN193" i="88"/>
  <c r="W193" i="88"/>
  <c r="AD181" i="88"/>
  <c r="P175" i="88"/>
  <c r="AM169" i="88"/>
  <c r="V169" i="88"/>
  <c r="AA162" i="88"/>
  <c r="AE156" i="88"/>
  <c r="AT155" i="88"/>
  <c r="AG154" i="88"/>
  <c r="T153" i="88"/>
  <c r="AT151" i="88"/>
  <c r="AJ144" i="88"/>
  <c r="AK131" i="87"/>
  <c r="S131" i="87"/>
  <c r="AN125" i="87"/>
  <c r="W125" i="87"/>
  <c r="T118" i="87"/>
  <c r="AT116" i="87"/>
  <c r="AG115" i="87"/>
  <c r="AQ193" i="88"/>
  <c r="Z193" i="88"/>
  <c r="L187" i="88"/>
  <c r="AT182" i="88"/>
  <c r="P181" i="88"/>
  <c r="X175" i="88"/>
  <c r="AP169" i="88"/>
  <c r="S150" i="88"/>
  <c r="AE131" i="87"/>
  <c r="N131" i="87"/>
  <c r="AG198" i="88"/>
  <c r="AE175" i="88"/>
  <c r="N175" i="88"/>
  <c r="T161" i="88"/>
  <c r="AT159" i="88"/>
  <c r="T157" i="88"/>
  <c r="AE150" i="88"/>
  <c r="AG148" i="88"/>
  <c r="T147" i="88"/>
  <c r="AJ131" i="88"/>
  <c r="R131" i="88"/>
  <c r="AJ125" i="88"/>
  <c r="R125" i="88"/>
  <c r="AG198" i="32"/>
  <c r="AJ175" i="32"/>
  <c r="R175" i="32"/>
  <c r="R125" i="32"/>
  <c r="AD131" i="88"/>
  <c r="M131" i="88"/>
  <c r="Q125" i="88"/>
  <c r="AF193" i="32"/>
  <c r="AI187" i="32"/>
  <c r="S181" i="32"/>
  <c r="AM175" i="32"/>
  <c r="V175" i="32"/>
  <c r="X169" i="32"/>
  <c r="U162" i="32"/>
  <c r="AN156" i="32"/>
  <c r="W156" i="32"/>
  <c r="AA144" i="32"/>
  <c r="AD125" i="32"/>
  <c r="M125" i="32"/>
  <c r="AH131" i="88"/>
  <c r="P131" i="88"/>
  <c r="AG130" i="88"/>
  <c r="T129" i="88"/>
  <c r="AT127" i="88"/>
  <c r="AL125" i="88"/>
  <c r="AG126" i="88"/>
  <c r="AE193" i="32"/>
  <c r="N193" i="32"/>
  <c r="AG191" i="32"/>
  <c r="T190" i="32"/>
  <c r="W181" i="32"/>
  <c r="T180" i="32"/>
  <c r="AG177" i="32"/>
  <c r="T176" i="32"/>
  <c r="AE169" i="32"/>
  <c r="N169" i="32"/>
  <c r="AK162" i="32"/>
  <c r="AM156" i="32"/>
  <c r="AK150" i="32"/>
  <c r="AN131" i="32"/>
  <c r="AP125" i="32"/>
  <c r="Y125" i="32"/>
  <c r="AT111" i="32"/>
  <c r="AG110" i="32"/>
  <c r="AO131" i="88"/>
  <c r="X131" i="88"/>
  <c r="AS125" i="88"/>
  <c r="AB125" i="88"/>
  <c r="AU115" i="88"/>
  <c r="AV115" i="88" s="1"/>
  <c r="Z193" i="32"/>
  <c r="O187" i="32"/>
  <c r="AM181" i="32"/>
  <c r="V181" i="32"/>
  <c r="K175" i="32"/>
  <c r="AI169" i="32"/>
  <c r="AN162" i="32"/>
  <c r="Y156" i="32"/>
  <c r="AE150" i="32"/>
  <c r="AD131" i="32"/>
  <c r="M131" i="32"/>
  <c r="AK125" i="32"/>
  <c r="AG198" i="94"/>
  <c r="AO193" i="94"/>
  <c r="X193" i="94"/>
  <c r="AR193" i="94"/>
  <c r="AA193" i="94"/>
  <c r="J193" i="94"/>
  <c r="Q187" i="94"/>
  <c r="AB187" i="94"/>
  <c r="K187" i="94"/>
  <c r="AA181" i="94"/>
  <c r="J181" i="94"/>
  <c r="AE187" i="94"/>
  <c r="N187" i="94"/>
  <c r="AI181" i="94"/>
  <c r="Q181" i="94"/>
  <c r="AH187" i="94"/>
  <c r="P187" i="94"/>
  <c r="AO181" i="94"/>
  <c r="X181" i="94"/>
  <c r="AO175" i="94"/>
  <c r="AC169" i="94"/>
  <c r="AO169" i="94"/>
  <c r="X169" i="94"/>
  <c r="W175" i="94"/>
  <c r="P175" i="94"/>
  <c r="AH175" i="94"/>
  <c r="M175" i="94"/>
  <c r="AD175" i="94"/>
  <c r="J169" i="94"/>
  <c r="AS162" i="94"/>
  <c r="AJ162" i="94"/>
  <c r="R162" i="94"/>
  <c r="F168" i="94"/>
  <c r="AQ162" i="94"/>
  <c r="Z162" i="94"/>
  <c r="I162" i="94"/>
  <c r="AG153" i="94"/>
  <c r="S150" i="94"/>
  <c r="AK150" i="94"/>
  <c r="L150" i="94"/>
  <c r="AC150" i="94"/>
  <c r="W156" i="94"/>
  <c r="P156" i="94"/>
  <c r="AH156" i="94"/>
  <c r="M156" i="94"/>
  <c r="AD156" i="94"/>
  <c r="AB156" i="94"/>
  <c r="AI150" i="94"/>
  <c r="AO144" i="94"/>
  <c r="X144" i="94"/>
  <c r="H169" i="94"/>
  <c r="AJ156" i="94"/>
  <c r="AE144" i="94"/>
  <c r="N144" i="94"/>
  <c r="AK131" i="94"/>
  <c r="S131" i="94"/>
  <c r="AJ125" i="94"/>
  <c r="R125" i="94"/>
  <c r="AR131" i="94"/>
  <c r="AA131" i="94"/>
  <c r="J131" i="94"/>
  <c r="AD125" i="94"/>
  <c r="M125" i="94"/>
  <c r="AT197" i="93"/>
  <c r="AT195" i="93"/>
  <c r="AM187" i="93"/>
  <c r="K187" i="93"/>
  <c r="AB187" i="93"/>
  <c r="AS187" i="93"/>
  <c r="U187" i="93"/>
  <c r="AL187" i="93"/>
  <c r="AE175" i="93"/>
  <c r="N175" i="93"/>
  <c r="AT196" i="93"/>
  <c r="N193" i="93"/>
  <c r="U193" i="93"/>
  <c r="AL193" i="93"/>
  <c r="Q193" i="93"/>
  <c r="AI193" i="93"/>
  <c r="AA187" i="93"/>
  <c r="AJ181" i="93"/>
  <c r="R181" i="93"/>
  <c r="AM175" i="93"/>
  <c r="V175" i="93"/>
  <c r="AN169" i="93"/>
  <c r="AO162" i="93"/>
  <c r="X162" i="93"/>
  <c r="AK193" i="93"/>
  <c r="AQ181" i="93"/>
  <c r="AQ168" i="93" s="1"/>
  <c r="Z181" i="93"/>
  <c r="I181" i="93"/>
  <c r="AC175" i="93"/>
  <c r="L175" i="93"/>
  <c r="V169" i="93"/>
  <c r="AR162" i="93"/>
  <c r="AA162" i="93"/>
  <c r="J162" i="93"/>
  <c r="N156" i="93"/>
  <c r="P156" i="93"/>
  <c r="AT157" i="93"/>
  <c r="M156" i="93"/>
  <c r="AD156" i="93"/>
  <c r="AJ144" i="93"/>
  <c r="R144" i="93"/>
  <c r="AJ131" i="93"/>
  <c r="R131" i="93"/>
  <c r="J150" i="93"/>
  <c r="AA150" i="93"/>
  <c r="Q150" i="93"/>
  <c r="AL144" i="93"/>
  <c r="U144" i="93"/>
  <c r="T136" i="93"/>
  <c r="AT134" i="93"/>
  <c r="AG133" i="93"/>
  <c r="AP131" i="93"/>
  <c r="Y131" i="93"/>
  <c r="T132" i="93"/>
  <c r="H131" i="93"/>
  <c r="AB125" i="93"/>
  <c r="K125" i="93"/>
  <c r="X156" i="93"/>
  <c r="AO144" i="93"/>
  <c r="X144" i="93"/>
  <c r="AF131" i="93"/>
  <c r="O131" i="93"/>
  <c r="AJ125" i="93"/>
  <c r="R125" i="93"/>
  <c r="AO193" i="92"/>
  <c r="X193" i="92"/>
  <c r="AK175" i="92"/>
  <c r="S175" i="92"/>
  <c r="AJ169" i="92"/>
  <c r="R169" i="92"/>
  <c r="AN193" i="92"/>
  <c r="W193" i="92"/>
  <c r="AN175" i="92"/>
  <c r="W175" i="92"/>
  <c r="AD169" i="92"/>
  <c r="AI193" i="92"/>
  <c r="Q193" i="92"/>
  <c r="AK187" i="92"/>
  <c r="S187" i="92"/>
  <c r="AJ181" i="92"/>
  <c r="R181" i="92"/>
  <c r="AM175" i="92"/>
  <c r="V175" i="92"/>
  <c r="AP169" i="92"/>
  <c r="Y169" i="92"/>
  <c r="H169" i="92"/>
  <c r="AA162" i="92"/>
  <c r="J162" i="92"/>
  <c r="AG198" i="92"/>
  <c r="T197" i="92"/>
  <c r="AT195" i="92"/>
  <c r="AL193" i="92"/>
  <c r="AG194" i="92"/>
  <c r="U193" i="92"/>
  <c r="AR187" i="92"/>
  <c r="AA187" i="92"/>
  <c r="J187" i="92"/>
  <c r="AD181" i="92"/>
  <c r="M181" i="92"/>
  <c r="AH175" i="92"/>
  <c r="P175" i="92"/>
  <c r="AO169" i="92"/>
  <c r="X169" i="92"/>
  <c r="AQ162" i="92"/>
  <c r="Z162" i="92"/>
  <c r="I162" i="92"/>
  <c r="AE131" i="92"/>
  <c r="N131" i="92"/>
  <c r="O156" i="92"/>
  <c r="AL150" i="92"/>
  <c r="U150" i="92"/>
  <c r="AO144" i="92"/>
  <c r="X144" i="92"/>
  <c r="T143" i="92"/>
  <c r="AT141" i="92"/>
  <c r="AI131" i="92"/>
  <c r="Q131" i="92"/>
  <c r="AK125" i="92"/>
  <c r="S125" i="92"/>
  <c r="W156" i="92"/>
  <c r="P156" i="92"/>
  <c r="AH156" i="92"/>
  <c r="M156" i="92"/>
  <c r="AD156" i="92"/>
  <c r="AS150" i="92"/>
  <c r="AB150" i="92"/>
  <c r="K150" i="92"/>
  <c r="AE144" i="92"/>
  <c r="N144" i="92"/>
  <c r="AL131" i="92"/>
  <c r="AR125" i="92"/>
  <c r="AA125" i="92"/>
  <c r="J125" i="92"/>
  <c r="W150" i="92"/>
  <c r="AF131" i="92"/>
  <c r="O131" i="92"/>
  <c r="AN193" i="91"/>
  <c r="W193" i="91"/>
  <c r="AM187" i="91"/>
  <c r="V187" i="91"/>
  <c r="U181" i="91"/>
  <c r="AT182" i="91"/>
  <c r="AJ169" i="91"/>
  <c r="R169" i="91"/>
  <c r="AN156" i="91"/>
  <c r="AT117" i="92"/>
  <c r="AG115" i="92"/>
  <c r="AD193" i="91"/>
  <c r="M193" i="91"/>
  <c r="AH187" i="91"/>
  <c r="P187" i="91"/>
  <c r="X181" i="91"/>
  <c r="AN175" i="91"/>
  <c r="W175" i="91"/>
  <c r="AQ169" i="91"/>
  <c r="Z169" i="91"/>
  <c r="I169" i="91"/>
  <c r="J162" i="91"/>
  <c r="AD156" i="91"/>
  <c r="M156" i="91"/>
  <c r="AF150" i="91"/>
  <c r="AG198" i="91"/>
  <c r="AT195" i="91"/>
  <c r="AL193" i="91"/>
  <c r="AG194" i="91"/>
  <c r="U193" i="91"/>
  <c r="AS187" i="91"/>
  <c r="AB187" i="91"/>
  <c r="K187" i="91"/>
  <c r="AE181" i="91"/>
  <c r="AI175" i="91"/>
  <c r="Q175" i="91"/>
  <c r="AL169" i="91"/>
  <c r="AG170" i="91"/>
  <c r="AG169" i="91" s="1"/>
  <c r="U169" i="91"/>
  <c r="Z162" i="91"/>
  <c r="I162" i="91"/>
  <c r="AG159" i="91"/>
  <c r="T158" i="91"/>
  <c r="AC156" i="91"/>
  <c r="L156" i="91"/>
  <c r="AJ150" i="91"/>
  <c r="R150" i="91"/>
  <c r="AT116" i="92"/>
  <c r="AF193" i="91"/>
  <c r="O193" i="91"/>
  <c r="AJ187" i="91"/>
  <c r="R187" i="91"/>
  <c r="AM181" i="91"/>
  <c r="AK169" i="91"/>
  <c r="S169" i="91"/>
  <c r="AA131" i="91"/>
  <c r="J131" i="91"/>
  <c r="I125" i="91"/>
  <c r="Y193" i="87"/>
  <c r="Z187" i="87"/>
  <c r="I187" i="87"/>
  <c r="Z181" i="87"/>
  <c r="I181" i="87"/>
  <c r="Z175" i="87"/>
  <c r="I175" i="87"/>
  <c r="Y169" i="87"/>
  <c r="K162" i="87"/>
  <c r="AD156" i="87"/>
  <c r="O150" i="87"/>
  <c r="AI144" i="87"/>
  <c r="T184" i="87"/>
  <c r="AT182" i="87"/>
  <c r="AG180" i="87"/>
  <c r="W150" i="87"/>
  <c r="N193" i="87"/>
  <c r="AK187" i="87"/>
  <c r="AO181" i="87"/>
  <c r="AS175" i="87"/>
  <c r="N169" i="87"/>
  <c r="AI162" i="87"/>
  <c r="Z150" i="87"/>
  <c r="AF144" i="87"/>
  <c r="O144" i="87"/>
  <c r="T147" i="91"/>
  <c r="L144" i="91"/>
  <c r="AC144" i="91"/>
  <c r="I144" i="91"/>
  <c r="Z144" i="91"/>
  <c r="AK131" i="91"/>
  <c r="Q193" i="87"/>
  <c r="J181" i="87"/>
  <c r="N175" i="87"/>
  <c r="Q169" i="87"/>
  <c r="AL162" i="87"/>
  <c r="AA156" i="87"/>
  <c r="J156" i="87"/>
  <c r="AJ144" i="87"/>
  <c r="R144" i="87"/>
  <c r="AM131" i="87"/>
  <c r="V131" i="87"/>
  <c r="AF193" i="88"/>
  <c r="O193" i="88"/>
  <c r="AE187" i="88"/>
  <c r="N187" i="88"/>
  <c r="AE181" i="88"/>
  <c r="N181" i="88"/>
  <c r="AD175" i="88"/>
  <c r="AE169" i="88"/>
  <c r="N169" i="88"/>
  <c r="AF162" i="88"/>
  <c r="O162" i="88"/>
  <c r="AF156" i="88"/>
  <c r="O156" i="88"/>
  <c r="AB144" i="88"/>
  <c r="K144" i="88"/>
  <c r="AC131" i="87"/>
  <c r="L131" i="87"/>
  <c r="AK125" i="87"/>
  <c r="S125" i="87"/>
  <c r="AJ193" i="88"/>
  <c r="R193" i="88"/>
  <c r="AM187" i="88"/>
  <c r="V187" i="88"/>
  <c r="AQ181" i="88"/>
  <c r="Z181" i="88"/>
  <c r="L175" i="88"/>
  <c r="AI169" i="88"/>
  <c r="AN162" i="88"/>
  <c r="W162" i="88"/>
  <c r="AR156" i="88"/>
  <c r="AA156" i="88"/>
  <c r="AT154" i="88"/>
  <c r="AE144" i="88"/>
  <c r="AF131" i="87"/>
  <c r="O131" i="87"/>
  <c r="AJ125" i="87"/>
  <c r="R125" i="87"/>
  <c r="AG118" i="87"/>
  <c r="T117" i="87"/>
  <c r="AT115" i="87"/>
  <c r="AM193" i="88"/>
  <c r="V193" i="88"/>
  <c r="AP187" i="88"/>
  <c r="L181" i="88"/>
  <c r="S175" i="88"/>
  <c r="AL169" i="88"/>
  <c r="AM162" i="88"/>
  <c r="AR131" i="87"/>
  <c r="AA131" i="87"/>
  <c r="J131" i="87"/>
  <c r="AT198" i="88"/>
  <c r="AG197" i="88"/>
  <c r="AA175" i="88"/>
  <c r="J175" i="88"/>
  <c r="AF169" i="88"/>
  <c r="O169" i="88"/>
  <c r="T160" i="88"/>
  <c r="AG157" i="88"/>
  <c r="AR150" i="88"/>
  <c r="AA150" i="88"/>
  <c r="AT148" i="88"/>
  <c r="N131" i="88"/>
  <c r="N125" i="88"/>
  <c r="W187" i="32"/>
  <c r="N175" i="32"/>
  <c r="N125" i="32"/>
  <c r="Z131" i="88"/>
  <c r="I131" i="88"/>
  <c r="AD125" i="88"/>
  <c r="M125" i="88"/>
  <c r="K193" i="32"/>
  <c r="AD187" i="32"/>
  <c r="S169" i="32"/>
  <c r="AJ156" i="32"/>
  <c r="Z125" i="32"/>
  <c r="I125" i="32"/>
  <c r="AC131" i="88"/>
  <c r="L131" i="88"/>
  <c r="AT130" i="88"/>
  <c r="AG129" i="88"/>
  <c r="T128" i="88"/>
  <c r="AT126" i="88"/>
  <c r="P125" i="88"/>
  <c r="AA193" i="32"/>
  <c r="J193" i="32"/>
  <c r="AT191" i="32"/>
  <c r="T189" i="32"/>
  <c r="L187" i="32"/>
  <c r="AJ181" i="32"/>
  <c r="R181" i="32"/>
  <c r="AG180" i="32"/>
  <c r="T179" i="32"/>
  <c r="AL175" i="32"/>
  <c r="AR169" i="32"/>
  <c r="AA169" i="32"/>
  <c r="J169" i="32"/>
  <c r="AF162" i="32"/>
  <c r="O162" i="32"/>
  <c r="AI156" i="32"/>
  <c r="Q156" i="32"/>
  <c r="AF150" i="32"/>
  <c r="O150" i="32"/>
  <c r="AI144" i="32"/>
  <c r="AJ131" i="32"/>
  <c r="R131" i="32"/>
  <c r="AL125" i="32"/>
  <c r="AK131" i="88"/>
  <c r="AO125" i="88"/>
  <c r="X125" i="88"/>
  <c r="AM193" i="32"/>
  <c r="V193" i="32"/>
  <c r="AB187" i="32"/>
  <c r="K187" i="32"/>
  <c r="AI181" i="32"/>
  <c r="F168" i="32"/>
  <c r="AD169" i="32"/>
  <c r="AJ162" i="32"/>
  <c r="U156" i="32"/>
  <c r="AR150" i="32"/>
  <c r="AA150" i="32"/>
  <c r="Z131" i="32"/>
  <c r="I131" i="32"/>
  <c r="AG175" i="92"/>
  <c r="AK193" i="94"/>
  <c r="S193" i="94"/>
  <c r="AN193" i="94"/>
  <c r="W193" i="94"/>
  <c r="X187" i="94"/>
  <c r="AN181" i="94"/>
  <c r="W181" i="94"/>
  <c r="AQ187" i="94"/>
  <c r="AR187" i="94"/>
  <c r="AA187" i="94"/>
  <c r="J187" i="94"/>
  <c r="AD181" i="94"/>
  <c r="M181" i="94"/>
  <c r="AK181" i="94"/>
  <c r="S181" i="94"/>
  <c r="AT172" i="94"/>
  <c r="AK169" i="94"/>
  <c r="S169" i="94"/>
  <c r="N175" i="94"/>
  <c r="U175" i="94"/>
  <c r="AL175" i="94"/>
  <c r="Q175" i="94"/>
  <c r="AI175" i="94"/>
  <c r="AN169" i="94"/>
  <c r="W169" i="94"/>
  <c r="AF162" i="94"/>
  <c r="AL162" i="94"/>
  <c r="AE162" i="94"/>
  <c r="N162" i="94"/>
  <c r="AT173" i="94"/>
  <c r="AM162" i="94"/>
  <c r="V162" i="94"/>
  <c r="O156" i="94"/>
  <c r="AT155" i="94"/>
  <c r="T153" i="94"/>
  <c r="M150" i="94"/>
  <c r="X150" i="94"/>
  <c r="AO150" i="94"/>
  <c r="P150" i="94"/>
  <c r="AT151" i="94"/>
  <c r="N156" i="94"/>
  <c r="U156" i="94"/>
  <c r="AL156" i="94"/>
  <c r="Q156" i="94"/>
  <c r="AI156" i="94"/>
  <c r="S156" i="94"/>
  <c r="AK144" i="94"/>
  <c r="S144" i="94"/>
  <c r="AH169" i="94"/>
  <c r="AJ150" i="94"/>
  <c r="AN150" i="94"/>
  <c r="AR144" i="94"/>
  <c r="AA144" i="94"/>
  <c r="J144" i="94"/>
  <c r="AF131" i="94"/>
  <c r="O131" i="94"/>
  <c r="AE125" i="94"/>
  <c r="N125" i="94"/>
  <c r="AN131" i="94"/>
  <c r="W131" i="94"/>
  <c r="AQ125" i="94"/>
  <c r="Z125" i="94"/>
  <c r="I125" i="94"/>
  <c r="T198" i="93"/>
  <c r="AD187" i="93"/>
  <c r="O187" i="93"/>
  <c r="AF187" i="93"/>
  <c r="H187" i="93"/>
  <c r="Y187" i="93"/>
  <c r="AP187" i="93"/>
  <c r="AA175" i="93"/>
  <c r="J175" i="93"/>
  <c r="AN193" i="93"/>
  <c r="H193" i="93"/>
  <c r="Y193" i="93"/>
  <c r="AP193" i="93"/>
  <c r="V193" i="93"/>
  <c r="AM193" i="93"/>
  <c r="AE181" i="93"/>
  <c r="N181" i="93"/>
  <c r="AI175" i="93"/>
  <c r="Q175" i="93"/>
  <c r="AJ169" i="93"/>
  <c r="R169" i="93"/>
  <c r="AK162" i="93"/>
  <c r="S162" i="93"/>
  <c r="AB193" i="93"/>
  <c r="AM181" i="93"/>
  <c r="V181" i="93"/>
  <c r="AP175" i="93"/>
  <c r="Y175" i="93"/>
  <c r="Q169" i="93"/>
  <c r="AN162" i="93"/>
  <c r="W162" i="93"/>
  <c r="AN156" i="93"/>
  <c r="AG157" i="93"/>
  <c r="AL156" i="93"/>
  <c r="Q156" i="93"/>
  <c r="AI156" i="93"/>
  <c r="AE144" i="93"/>
  <c r="N144" i="93"/>
  <c r="AE131" i="93"/>
  <c r="N131" i="93"/>
  <c r="W150" i="93"/>
  <c r="AI150" i="93"/>
  <c r="AE150" i="93"/>
  <c r="AJ156" i="93"/>
  <c r="M150" i="93"/>
  <c r="AH144" i="93"/>
  <c r="P144" i="93"/>
  <c r="AG136" i="93"/>
  <c r="T135" i="93"/>
  <c r="AT133" i="93"/>
  <c r="AL131" i="93"/>
  <c r="AG132" i="93"/>
  <c r="AG131" i="93" s="1"/>
  <c r="U131" i="93"/>
  <c r="AO125" i="93"/>
  <c r="X125" i="93"/>
  <c r="AD150" i="93"/>
  <c r="AK144" i="93"/>
  <c r="S144" i="93"/>
  <c r="AS131" i="93"/>
  <c r="AB131" i="93"/>
  <c r="K131" i="93"/>
  <c r="AE125" i="93"/>
  <c r="N125" i="93"/>
  <c r="AK193" i="92"/>
  <c r="S193" i="92"/>
  <c r="AF175" i="92"/>
  <c r="O175" i="92"/>
  <c r="AE169" i="92"/>
  <c r="N169" i="92"/>
  <c r="AJ193" i="92"/>
  <c r="R193" i="92"/>
  <c r="AJ175" i="92"/>
  <c r="R175" i="92"/>
  <c r="Z169" i="92"/>
  <c r="AD193" i="92"/>
  <c r="M193" i="92"/>
  <c r="AF187" i="92"/>
  <c r="O187" i="92"/>
  <c r="AE181" i="92"/>
  <c r="N181" i="92"/>
  <c r="AI175" i="92"/>
  <c r="Q175" i="92"/>
  <c r="AL169" i="92"/>
  <c r="U169" i="92"/>
  <c r="AN162" i="92"/>
  <c r="W162" i="92"/>
  <c r="AG197" i="92"/>
  <c r="T196" i="92"/>
  <c r="AH193" i="92"/>
  <c r="P193" i="92"/>
  <c r="AN187" i="92"/>
  <c r="W187" i="92"/>
  <c r="AQ181" i="92"/>
  <c r="Z181" i="92"/>
  <c r="I181" i="92"/>
  <c r="AC175" i="92"/>
  <c r="L175" i="92"/>
  <c r="AK169" i="92"/>
  <c r="S169" i="92"/>
  <c r="AM162" i="92"/>
  <c r="V162" i="92"/>
  <c r="AA131" i="92"/>
  <c r="J131" i="92"/>
  <c r="AH150" i="92"/>
  <c r="P150" i="92"/>
  <c r="AK144" i="92"/>
  <c r="S144" i="92"/>
  <c r="AG143" i="92"/>
  <c r="T142" i="92"/>
  <c r="AT140" i="92"/>
  <c r="AD131" i="92"/>
  <c r="M131" i="92"/>
  <c r="AF125" i="92"/>
  <c r="O125" i="92"/>
  <c r="N156" i="92"/>
  <c r="U156" i="92"/>
  <c r="AL156" i="92"/>
  <c r="Q156" i="92"/>
  <c r="AI156" i="92"/>
  <c r="AO150" i="92"/>
  <c r="X150" i="92"/>
  <c r="AR144" i="92"/>
  <c r="AA144" i="92"/>
  <c r="J144" i="92"/>
  <c r="AH131" i="92"/>
  <c r="P131" i="92"/>
  <c r="AN125" i="92"/>
  <c r="W125" i="92"/>
  <c r="T118" i="92"/>
  <c r="AJ150" i="92"/>
  <c r="R150" i="92"/>
  <c r="AS131" i="92"/>
  <c r="AB131" i="92"/>
  <c r="K131" i="92"/>
  <c r="AJ193" i="91"/>
  <c r="R193" i="91"/>
  <c r="AI187" i="91"/>
  <c r="Q187" i="91"/>
  <c r="AE169" i="91"/>
  <c r="N169" i="91"/>
  <c r="AJ156" i="91"/>
  <c r="R156" i="91"/>
  <c r="AG117" i="92"/>
  <c r="T115" i="92"/>
  <c r="Z193" i="91"/>
  <c r="I193" i="91"/>
  <c r="AC187" i="91"/>
  <c r="L187" i="91"/>
  <c r="AK181" i="91"/>
  <c r="AJ175" i="91"/>
  <c r="R175" i="91"/>
  <c r="AM169" i="91"/>
  <c r="AM168" i="91" s="1"/>
  <c r="V169" i="91"/>
  <c r="AN162" i="91"/>
  <c r="Z156" i="91"/>
  <c r="I156" i="91"/>
  <c r="AB150" i="91"/>
  <c r="T196" i="91"/>
  <c r="AT194" i="91"/>
  <c r="AH193" i="91"/>
  <c r="P193" i="91"/>
  <c r="AO187" i="91"/>
  <c r="X187" i="91"/>
  <c r="AR181" i="91"/>
  <c r="AA181" i="91"/>
  <c r="J181" i="91"/>
  <c r="AD175" i="91"/>
  <c r="AT170" i="91"/>
  <c r="AT169" i="91" s="1"/>
  <c r="AH169" i="91"/>
  <c r="P169" i="91"/>
  <c r="V162" i="91"/>
  <c r="AT159" i="91"/>
  <c r="AP156" i="91"/>
  <c r="Y156" i="91"/>
  <c r="T157" i="91"/>
  <c r="N150" i="91"/>
  <c r="AT149" i="91"/>
  <c r="AG116" i="92"/>
  <c r="AS193" i="91"/>
  <c r="K193" i="91"/>
  <c r="AE187" i="91"/>
  <c r="N187" i="91"/>
  <c r="AI181" i="91"/>
  <c r="AF169" i="91"/>
  <c r="O169" i="91"/>
  <c r="W131" i="91"/>
  <c r="V125" i="91"/>
  <c r="AL193" i="87"/>
  <c r="V187" i="87"/>
  <c r="V181" i="87"/>
  <c r="V175" i="87"/>
  <c r="AL169" i="87"/>
  <c r="Z156" i="87"/>
  <c r="K150" i="87"/>
  <c r="AD144" i="87"/>
  <c r="AT146" i="91"/>
  <c r="AC187" i="87"/>
  <c r="AG184" i="87"/>
  <c r="T183" i="87"/>
  <c r="AC181" i="87"/>
  <c r="AT180" i="87"/>
  <c r="AT179" i="87"/>
  <c r="AG176" i="87"/>
  <c r="AE162" i="87"/>
  <c r="N162" i="87"/>
  <c r="R150" i="87"/>
  <c r="J193" i="87"/>
  <c r="AK181" i="87"/>
  <c r="AO175" i="87"/>
  <c r="J169" i="87"/>
  <c r="AD162" i="87"/>
  <c r="AM150" i="87"/>
  <c r="V150" i="87"/>
  <c r="AB144" i="87"/>
  <c r="K144" i="87"/>
  <c r="P144" i="91"/>
  <c r="AH144" i="91"/>
  <c r="M144" i="91"/>
  <c r="AD144" i="91"/>
  <c r="R125" i="91"/>
  <c r="AD193" i="87"/>
  <c r="M193" i="87"/>
  <c r="R187" i="87"/>
  <c r="J175" i="87"/>
  <c r="AD169" i="87"/>
  <c r="AD168" i="87" s="1"/>
  <c r="M169" i="87"/>
  <c r="M168" i="87" s="1"/>
  <c r="W156" i="87"/>
  <c r="AP150" i="87"/>
  <c r="AE144" i="87"/>
  <c r="N144" i="87"/>
  <c r="T140" i="87"/>
  <c r="AI131" i="87"/>
  <c r="Q131" i="87"/>
  <c r="AB193" i="88"/>
  <c r="K193" i="88"/>
  <c r="AA187" i="88"/>
  <c r="J187" i="88"/>
  <c r="AA181" i="88"/>
  <c r="J181" i="88"/>
  <c r="Z175" i="88"/>
  <c r="AA169" i="88"/>
  <c r="J169" i="88"/>
  <c r="AB162" i="88"/>
  <c r="K162" i="88"/>
  <c r="AB156" i="88"/>
  <c r="K156" i="88"/>
  <c r="AM150" i="88"/>
  <c r="X144" i="88"/>
  <c r="AP131" i="87"/>
  <c r="Y131" i="87"/>
  <c r="H131" i="87"/>
  <c r="AF125" i="87"/>
  <c r="O125" i="87"/>
  <c r="AE193" i="88"/>
  <c r="N193" i="88"/>
  <c r="AI187" i="88"/>
  <c r="AM181" i="88"/>
  <c r="V181" i="88"/>
  <c r="AP175" i="88"/>
  <c r="H175" i="88"/>
  <c r="AJ162" i="88"/>
  <c r="AN156" i="88"/>
  <c r="W156" i="88"/>
  <c r="AT153" i="88"/>
  <c r="AR144" i="88"/>
  <c r="AS131" i="87"/>
  <c r="AB131" i="87"/>
  <c r="K131" i="87"/>
  <c r="AE125" i="87"/>
  <c r="N125" i="87"/>
  <c r="AT118" i="87"/>
  <c r="AG117" i="87"/>
  <c r="T116" i="87"/>
  <c r="AI193" i="88"/>
  <c r="AL187" i="88"/>
  <c r="AP181" i="88"/>
  <c r="H181" i="88"/>
  <c r="AF175" i="88"/>
  <c r="P169" i="88"/>
  <c r="AI162" i="88"/>
  <c r="AM156" i="88"/>
  <c r="AB150" i="88"/>
  <c r="K150" i="88"/>
  <c r="AN131" i="87"/>
  <c r="W131" i="87"/>
  <c r="AT197" i="88"/>
  <c r="AT196" i="88"/>
  <c r="AN175" i="88"/>
  <c r="W175" i="88"/>
  <c r="AB169" i="88"/>
  <c r="K169" i="88"/>
  <c r="L162" i="88"/>
  <c r="T159" i="88"/>
  <c r="P156" i="88"/>
  <c r="AN150" i="88"/>
  <c r="W150" i="88"/>
  <c r="AT147" i="88"/>
  <c r="J131" i="88"/>
  <c r="J125" i="88"/>
  <c r="AJ187" i="32"/>
  <c r="R187" i="32"/>
  <c r="AA175" i="32"/>
  <c r="J175" i="32"/>
  <c r="J125" i="32"/>
  <c r="V131" i="88"/>
  <c r="Z125" i="88"/>
  <c r="I125" i="88"/>
  <c r="X193" i="32"/>
  <c r="Z187" i="32"/>
  <c r="AB181" i="32"/>
  <c r="K181" i="32"/>
  <c r="AF169" i="32"/>
  <c r="AF168" i="32" s="1"/>
  <c r="O169" i="32"/>
  <c r="AC162" i="32"/>
  <c r="Y150" i="32"/>
  <c r="V125" i="32"/>
  <c r="AP131" i="88"/>
  <c r="Y131" i="88"/>
  <c r="AT129" i="88"/>
  <c r="AG128" i="88"/>
  <c r="T127" i="88"/>
  <c r="T125" i="88" s="1"/>
  <c r="AC125" i="88"/>
  <c r="L125" i="88"/>
  <c r="W193" i="32"/>
  <c r="AT190" i="32"/>
  <c r="AG189" i="32"/>
  <c r="AP187" i="32"/>
  <c r="N181" i="32"/>
  <c r="AT180" i="32"/>
  <c r="AG179" i="32"/>
  <c r="T178" i="32"/>
  <c r="P175" i="32"/>
  <c r="AN169" i="32"/>
  <c r="W169" i="32"/>
  <c r="AB162" i="32"/>
  <c r="K162" i="32"/>
  <c r="M156" i="32"/>
  <c r="K150" i="32"/>
  <c r="M144" i="32"/>
  <c r="N131" i="32"/>
  <c r="AH125" i="32"/>
  <c r="AG112" i="32"/>
  <c r="AF131" i="88"/>
  <c r="AK125" i="88"/>
  <c r="AI193" i="32"/>
  <c r="S175" i="32"/>
  <c r="Z169" i="32"/>
  <c r="P156" i="32"/>
  <c r="W150" i="32"/>
  <c r="Y144" i="32"/>
  <c r="V131" i="32"/>
  <c r="AS125" i="32"/>
  <c r="H498" i="20"/>
  <c r="AA466" i="20"/>
  <c r="AB466" i="20" s="1"/>
  <c r="G14" i="88"/>
  <c r="G13" i="88" s="1"/>
  <c r="G12" i="88" s="1"/>
  <c r="H15" i="24"/>
  <c r="AA16" i="20"/>
  <c r="AB16" i="20" s="1"/>
  <c r="I14" i="20"/>
  <c r="AA99" i="94"/>
  <c r="J99" i="94"/>
  <c r="AE93" i="94"/>
  <c r="N93" i="94"/>
  <c r="AQ93" i="94"/>
  <c r="Z93" i="94"/>
  <c r="I93" i="94"/>
  <c r="AC93" i="94"/>
  <c r="L93" i="94"/>
  <c r="AK93" i="94"/>
  <c r="S93" i="94"/>
  <c r="AJ81" i="94"/>
  <c r="R81" i="94"/>
  <c r="AL81" i="94"/>
  <c r="U81" i="94"/>
  <c r="AM87" i="94"/>
  <c r="AK87" i="94"/>
  <c r="AA75" i="94"/>
  <c r="J75" i="94"/>
  <c r="AG89" i="94"/>
  <c r="AR87" i="94"/>
  <c r="T88" i="94"/>
  <c r="T79" i="94"/>
  <c r="U75" i="94"/>
  <c r="AB68" i="94"/>
  <c r="K68" i="94"/>
  <c r="AJ68" i="94"/>
  <c r="R68" i="94"/>
  <c r="AI68" i="94"/>
  <c r="AG59" i="94"/>
  <c r="T58" i="94"/>
  <c r="T61" i="94"/>
  <c r="R99" i="93"/>
  <c r="AK93" i="93"/>
  <c r="R87" i="93"/>
  <c r="R81" i="93"/>
  <c r="AC93" i="93"/>
  <c r="AK87" i="93"/>
  <c r="AO81" i="93"/>
  <c r="V75" i="93"/>
  <c r="W68" i="93"/>
  <c r="AG60" i="93"/>
  <c r="AK75" i="93"/>
  <c r="AP68" i="93"/>
  <c r="N75" i="93"/>
  <c r="S68" i="93"/>
  <c r="AF87" i="92"/>
  <c r="O87" i="92"/>
  <c r="AN87" i="92"/>
  <c r="W87" i="92"/>
  <c r="AO99" i="92"/>
  <c r="X99" i="92"/>
  <c r="AN93" i="92"/>
  <c r="W93" i="92"/>
  <c r="AB81" i="92"/>
  <c r="K81" i="92"/>
  <c r="M99" i="92"/>
  <c r="AJ99" i="92"/>
  <c r="AM93" i="92"/>
  <c r="T92" i="92"/>
  <c r="AT90" i="92"/>
  <c r="AG89" i="92"/>
  <c r="T88" i="92"/>
  <c r="AE81" i="92"/>
  <c r="N81" i="92"/>
  <c r="AN68" i="92"/>
  <c r="U68" i="92"/>
  <c r="AL68" i="92"/>
  <c r="Q68" i="92"/>
  <c r="AI68" i="92"/>
  <c r="S68" i="92"/>
  <c r="N75" i="92"/>
  <c r="U75" i="92"/>
  <c r="AL75" i="92"/>
  <c r="Q75" i="92"/>
  <c r="AI75" i="92"/>
  <c r="R68" i="92"/>
  <c r="AT49" i="92"/>
  <c r="AT30" i="92"/>
  <c r="AG29" i="92"/>
  <c r="T28" i="92"/>
  <c r="AE99" i="91"/>
  <c r="N99" i="91"/>
  <c r="AO81" i="91"/>
  <c r="X81" i="91"/>
  <c r="S75" i="92"/>
  <c r="X68" i="92"/>
  <c r="AQ99" i="91"/>
  <c r="AE81" i="91"/>
  <c r="N81" i="91"/>
  <c r="AG91" i="91"/>
  <c r="R87" i="91"/>
  <c r="AJ75" i="91"/>
  <c r="R75" i="91"/>
  <c r="AA87" i="87"/>
  <c r="J87" i="87"/>
  <c r="O93" i="91"/>
  <c r="AG90" i="91"/>
  <c r="AD87" i="91"/>
  <c r="O87" i="91"/>
  <c r="AF87" i="91"/>
  <c r="T88" i="91"/>
  <c r="H87" i="91"/>
  <c r="Y87" i="91"/>
  <c r="AP87" i="91"/>
  <c r="K75" i="91"/>
  <c r="AD75" i="91"/>
  <c r="M75" i="91"/>
  <c r="AE68" i="91"/>
  <c r="N68" i="91"/>
  <c r="AB99" i="87"/>
  <c r="K99" i="87"/>
  <c r="AA93" i="87"/>
  <c r="J93" i="87"/>
  <c r="AD87" i="87"/>
  <c r="M87" i="87"/>
  <c r="AF75" i="87"/>
  <c r="O75" i="87"/>
  <c r="AN93" i="91"/>
  <c r="H93" i="91"/>
  <c r="Y93" i="91"/>
  <c r="AP93" i="91"/>
  <c r="V93" i="91"/>
  <c r="AM93" i="91"/>
  <c r="AC75" i="91"/>
  <c r="L75" i="91"/>
  <c r="AM68" i="91"/>
  <c r="V68" i="91"/>
  <c r="AN99" i="87"/>
  <c r="W99" i="87"/>
  <c r="AQ93" i="87"/>
  <c r="Z93" i="87"/>
  <c r="AG89" i="87"/>
  <c r="AP87" i="87"/>
  <c r="Y87" i="87"/>
  <c r="H87" i="87"/>
  <c r="AE75" i="87"/>
  <c r="N75" i="87"/>
  <c r="AE81" i="87"/>
  <c r="V81" i="87"/>
  <c r="S81" i="87"/>
  <c r="AK81" i="87"/>
  <c r="L81" i="87"/>
  <c r="AC81" i="87"/>
  <c r="AE68" i="87"/>
  <c r="N68" i="87"/>
  <c r="AO99" i="88"/>
  <c r="X99" i="88"/>
  <c r="AN93" i="88"/>
  <c r="W93" i="88"/>
  <c r="R81" i="87"/>
  <c r="AD68" i="87"/>
  <c r="M68" i="87"/>
  <c r="AE99" i="88"/>
  <c r="N99" i="88"/>
  <c r="AI93" i="88"/>
  <c r="Q93" i="88"/>
  <c r="AI81" i="87"/>
  <c r="T70" i="87"/>
  <c r="AC68" i="87"/>
  <c r="L68" i="87"/>
  <c r="T89" i="88"/>
  <c r="AK81" i="88"/>
  <c r="AA75" i="88"/>
  <c r="J75" i="88"/>
  <c r="AB68" i="88"/>
  <c r="K68" i="88"/>
  <c r="K87" i="88"/>
  <c r="AB87" i="88"/>
  <c r="AS87" i="88"/>
  <c r="AG88" i="88"/>
  <c r="U87" i="88"/>
  <c r="AL87" i="88"/>
  <c r="Q87" i="88"/>
  <c r="AI87" i="88"/>
  <c r="AL81" i="88"/>
  <c r="AJ81" i="88"/>
  <c r="R81" i="88"/>
  <c r="AM75" i="88"/>
  <c r="V75" i="88"/>
  <c r="AR68" i="88"/>
  <c r="AA68" i="88"/>
  <c r="J68" i="88"/>
  <c r="AT59" i="88"/>
  <c r="Q81" i="88"/>
  <c r="T77" i="88"/>
  <c r="AC75" i="88"/>
  <c r="L75" i="88"/>
  <c r="AI68" i="88"/>
  <c r="Q68" i="88"/>
  <c r="Z99" i="32"/>
  <c r="I99" i="32"/>
  <c r="AR87" i="88"/>
  <c r="AG104" i="32"/>
  <c r="T103" i="32"/>
  <c r="AA81" i="32"/>
  <c r="J81" i="32"/>
  <c r="AA68" i="32"/>
  <c r="J68" i="32"/>
  <c r="Y99" i="32"/>
  <c r="H99" i="32"/>
  <c r="AN87" i="32"/>
  <c r="W87" i="32"/>
  <c r="AQ81" i="32"/>
  <c r="Z81" i="32"/>
  <c r="I81" i="32"/>
  <c r="Y75" i="32"/>
  <c r="T76" i="32"/>
  <c r="H75" i="32"/>
  <c r="AD68" i="32"/>
  <c r="M68" i="32"/>
  <c r="AB99" i="32"/>
  <c r="K99" i="32"/>
  <c r="AA93" i="32"/>
  <c r="J93" i="32"/>
  <c r="AQ87" i="32"/>
  <c r="Z87" i="32"/>
  <c r="AP81" i="32"/>
  <c r="Y81" i="32"/>
  <c r="H81" i="32"/>
  <c r="AF75" i="32"/>
  <c r="O75" i="32"/>
  <c r="AT69" i="32"/>
  <c r="AH68" i="32"/>
  <c r="P68" i="32"/>
  <c r="AT49" i="32"/>
  <c r="T30" i="32"/>
  <c r="AT28" i="32"/>
  <c r="AG26" i="32"/>
  <c r="AP99" i="32"/>
  <c r="AN99" i="32"/>
  <c r="W99" i="32"/>
  <c r="AL87" i="32"/>
  <c r="AK81" i="32"/>
  <c r="S81" i="32"/>
  <c r="AN75" i="32"/>
  <c r="W75" i="32"/>
  <c r="AS68" i="32"/>
  <c r="AB68" i="32"/>
  <c r="K68" i="32"/>
  <c r="AN99" i="94"/>
  <c r="W99" i="94"/>
  <c r="AA93" i="94"/>
  <c r="J93" i="94"/>
  <c r="AM93" i="94"/>
  <c r="V93" i="94"/>
  <c r="AP93" i="94"/>
  <c r="Y93" i="94"/>
  <c r="T94" i="94"/>
  <c r="T93" i="94" s="1"/>
  <c r="H93" i="94"/>
  <c r="AF93" i="94"/>
  <c r="O93" i="94"/>
  <c r="AA87" i="94"/>
  <c r="AE81" i="94"/>
  <c r="N81" i="94"/>
  <c r="AH81" i="94"/>
  <c r="P81" i="94"/>
  <c r="AT89" i="94"/>
  <c r="Z87" i="94"/>
  <c r="AO87" i="94"/>
  <c r="AN75" i="94"/>
  <c r="W75" i="94"/>
  <c r="AH87" i="94"/>
  <c r="AH75" i="94"/>
  <c r="P75" i="94"/>
  <c r="AO68" i="94"/>
  <c r="X68" i="94"/>
  <c r="AE68" i="94"/>
  <c r="N68" i="94"/>
  <c r="I68" i="94"/>
  <c r="M68" i="94"/>
  <c r="AD68" i="94"/>
  <c r="T59" i="94"/>
  <c r="N99" i="93"/>
  <c r="N87" i="93"/>
  <c r="N81" i="93"/>
  <c r="R93" i="93"/>
  <c r="AP93" i="93"/>
  <c r="Y93" i="93"/>
  <c r="AK81" i="93"/>
  <c r="AH99" i="93"/>
  <c r="Q75" i="93"/>
  <c r="R68" i="93"/>
  <c r="AT41" i="93"/>
  <c r="AL68" i="93"/>
  <c r="J75" i="93"/>
  <c r="O68" i="93"/>
  <c r="AB87" i="92"/>
  <c r="K87" i="92"/>
  <c r="AJ87" i="92"/>
  <c r="AK99" i="92"/>
  <c r="S99" i="92"/>
  <c r="AJ93" i="92"/>
  <c r="AM87" i="92"/>
  <c r="AO81" i="92"/>
  <c r="X81" i="92"/>
  <c r="AE99" i="92"/>
  <c r="AI93" i="92"/>
  <c r="AG92" i="92"/>
  <c r="T91" i="92"/>
  <c r="AT89" i="92"/>
  <c r="AG88" i="92"/>
  <c r="AR81" i="92"/>
  <c r="AA81" i="92"/>
  <c r="J81" i="92"/>
  <c r="AE68" i="92"/>
  <c r="Y68" i="92"/>
  <c r="AP68" i="92"/>
  <c r="V68" i="92"/>
  <c r="AM68" i="92"/>
  <c r="K68" i="92"/>
  <c r="H75" i="92"/>
  <c r="Y75" i="92"/>
  <c r="AP75" i="92"/>
  <c r="V75" i="92"/>
  <c r="AM75" i="92"/>
  <c r="AR68" i="92"/>
  <c r="J68" i="92"/>
  <c r="AT29" i="92"/>
  <c r="AG28" i="92"/>
  <c r="T26" i="92"/>
  <c r="AA99" i="91"/>
  <c r="J99" i="91"/>
  <c r="AK81" i="91"/>
  <c r="S81" i="91"/>
  <c r="K75" i="92"/>
  <c r="O68" i="92"/>
  <c r="AM99" i="91"/>
  <c r="AR81" i="91"/>
  <c r="AA81" i="91"/>
  <c r="J81" i="91"/>
  <c r="T91" i="91"/>
  <c r="AT89" i="91"/>
  <c r="AE75" i="91"/>
  <c r="N75" i="91"/>
  <c r="AN87" i="87"/>
  <c r="W87" i="87"/>
  <c r="T90" i="91"/>
  <c r="V87" i="91"/>
  <c r="S87" i="91"/>
  <c r="AK87" i="91"/>
  <c r="L87" i="91"/>
  <c r="AC87" i="91"/>
  <c r="AQ75" i="91"/>
  <c r="Z75" i="91"/>
  <c r="I75" i="91"/>
  <c r="AA68" i="91"/>
  <c r="J68" i="91"/>
  <c r="AO99" i="87"/>
  <c r="X99" i="87"/>
  <c r="AN93" i="87"/>
  <c r="W93" i="87"/>
  <c r="AQ87" i="87"/>
  <c r="Z87" i="87"/>
  <c r="I87" i="87"/>
  <c r="AB75" i="87"/>
  <c r="K75" i="87"/>
  <c r="AE93" i="91"/>
  <c r="L93" i="91"/>
  <c r="AC93" i="91"/>
  <c r="I93" i="91"/>
  <c r="Z93" i="91"/>
  <c r="AQ93" i="91"/>
  <c r="AP75" i="91"/>
  <c r="Y75" i="91"/>
  <c r="H75" i="91"/>
  <c r="AI68" i="91"/>
  <c r="Q68" i="91"/>
  <c r="AJ99" i="87"/>
  <c r="R99" i="87"/>
  <c r="AM93" i="87"/>
  <c r="V93" i="87"/>
  <c r="AT89" i="87"/>
  <c r="AL87" i="87"/>
  <c r="AG88" i="87"/>
  <c r="U87" i="87"/>
  <c r="AR75" i="87"/>
  <c r="AA75" i="87"/>
  <c r="J75" i="87"/>
  <c r="W81" i="87"/>
  <c r="M81" i="87"/>
  <c r="X81" i="87"/>
  <c r="AO81" i="87"/>
  <c r="P81" i="87"/>
  <c r="AH81" i="87"/>
  <c r="AR68" i="87"/>
  <c r="AA68" i="87"/>
  <c r="J68" i="87"/>
  <c r="AK99" i="88"/>
  <c r="S99" i="88"/>
  <c r="AJ93" i="88"/>
  <c r="R93" i="88"/>
  <c r="L81" i="88"/>
  <c r="J81" i="87"/>
  <c r="AQ68" i="87"/>
  <c r="Z68" i="87"/>
  <c r="AR99" i="88"/>
  <c r="AA99" i="88"/>
  <c r="J99" i="88"/>
  <c r="AD93" i="88"/>
  <c r="M93" i="88"/>
  <c r="T90" i="88"/>
  <c r="Z81" i="87"/>
  <c r="AP68" i="87"/>
  <c r="Y68" i="87"/>
  <c r="T69" i="87"/>
  <c r="H68" i="87"/>
  <c r="AM99" i="88"/>
  <c r="AN87" i="88"/>
  <c r="AN75" i="88"/>
  <c r="W75" i="88"/>
  <c r="AO68" i="88"/>
  <c r="X68" i="88"/>
  <c r="AG54" i="88"/>
  <c r="AG52" i="88"/>
  <c r="O87" i="88"/>
  <c r="AF87" i="88"/>
  <c r="T88" i="88"/>
  <c r="H87" i="88"/>
  <c r="Y87" i="88"/>
  <c r="AP87" i="88"/>
  <c r="V87" i="88"/>
  <c r="AM87" i="88"/>
  <c r="AE81" i="88"/>
  <c r="N81" i="88"/>
  <c r="AI75" i="88"/>
  <c r="Q75" i="88"/>
  <c r="AN68" i="88"/>
  <c r="W68" i="88"/>
  <c r="T60" i="88"/>
  <c r="AD81" i="88"/>
  <c r="AG77" i="88"/>
  <c r="AP75" i="88"/>
  <c r="Y75" i="88"/>
  <c r="H75" i="88"/>
  <c r="AD68" i="88"/>
  <c r="M68" i="88"/>
  <c r="V99" i="32"/>
  <c r="AA87" i="88"/>
  <c r="AG103" i="32"/>
  <c r="T102" i="32"/>
  <c r="AN81" i="32"/>
  <c r="W81" i="32"/>
  <c r="AN68" i="32"/>
  <c r="W68" i="32"/>
  <c r="U99" i="32"/>
  <c r="AJ87" i="32"/>
  <c r="R87" i="32"/>
  <c r="AM81" i="32"/>
  <c r="V81" i="32"/>
  <c r="AL75" i="32"/>
  <c r="AG76" i="32"/>
  <c r="U75" i="32"/>
  <c r="AQ68" i="32"/>
  <c r="Z68" i="32"/>
  <c r="I68" i="32"/>
  <c r="AO99" i="32"/>
  <c r="X99" i="32"/>
  <c r="AN93" i="32"/>
  <c r="W93" i="32"/>
  <c r="AM87" i="32"/>
  <c r="V87" i="32"/>
  <c r="AL81" i="32"/>
  <c r="U81" i="32"/>
  <c r="AS75" i="32"/>
  <c r="AB75" i="32"/>
  <c r="K75" i="32"/>
  <c r="AC68" i="32"/>
  <c r="L68" i="32"/>
  <c r="T29" i="32"/>
  <c r="AT26" i="32"/>
  <c r="AM99" i="32"/>
  <c r="AJ99" i="32"/>
  <c r="R99" i="32"/>
  <c r="U87" i="32"/>
  <c r="AH87" i="32"/>
  <c r="AF81" i="32"/>
  <c r="O81" i="32"/>
  <c r="AJ75" i="32"/>
  <c r="R75" i="32"/>
  <c r="AO68" i="32"/>
  <c r="X68" i="32"/>
  <c r="AT68" i="32"/>
  <c r="T104" i="94"/>
  <c r="AJ99" i="94"/>
  <c r="R99" i="94"/>
  <c r="AN93" i="94"/>
  <c r="W93" i="94"/>
  <c r="AI93" i="94"/>
  <c r="Q93" i="94"/>
  <c r="AL93" i="94"/>
  <c r="U93" i="94"/>
  <c r="AS93" i="94"/>
  <c r="AB93" i="94"/>
  <c r="K93" i="94"/>
  <c r="AA81" i="94"/>
  <c r="J81" i="94"/>
  <c r="AC81" i="94"/>
  <c r="L81" i="94"/>
  <c r="AS87" i="94"/>
  <c r="AJ75" i="94"/>
  <c r="R75" i="94"/>
  <c r="AJ87" i="94"/>
  <c r="Y87" i="94"/>
  <c r="AC75" i="94"/>
  <c r="L75" i="94"/>
  <c r="AK68" i="94"/>
  <c r="S68" i="94"/>
  <c r="AR68" i="94"/>
  <c r="AA68" i="94"/>
  <c r="J68" i="94"/>
  <c r="Z68" i="94"/>
  <c r="AQ68" i="94"/>
  <c r="AT103" i="93"/>
  <c r="AT58" i="94"/>
  <c r="J99" i="93"/>
  <c r="J87" i="93"/>
  <c r="J81" i="93"/>
  <c r="AL93" i="93"/>
  <c r="U93" i="93"/>
  <c r="AD75" i="93"/>
  <c r="M75" i="93"/>
  <c r="AE68" i="93"/>
  <c r="N68" i="93"/>
  <c r="AH68" i="93"/>
  <c r="K68" i="93"/>
  <c r="X87" i="92"/>
  <c r="AE87" i="92"/>
  <c r="AF99" i="92"/>
  <c r="O99" i="92"/>
  <c r="AE93" i="92"/>
  <c r="AI87" i="92"/>
  <c r="AK81" i="92"/>
  <c r="S81" i="92"/>
  <c r="T104" i="92"/>
  <c r="AR99" i="92"/>
  <c r="AA99" i="92"/>
  <c r="AT92" i="92"/>
  <c r="AG91" i="92"/>
  <c r="T90" i="92"/>
  <c r="AT88" i="92"/>
  <c r="P87" i="92"/>
  <c r="AN81" i="92"/>
  <c r="W81" i="92"/>
  <c r="W68" i="92"/>
  <c r="L68" i="92"/>
  <c r="AC68" i="92"/>
  <c r="I68" i="92"/>
  <c r="Z68" i="92"/>
  <c r="AQ68" i="92"/>
  <c r="AK68" i="92"/>
  <c r="L75" i="92"/>
  <c r="AC75" i="92"/>
  <c r="I75" i="92"/>
  <c r="Z75" i="92"/>
  <c r="AQ75" i="92"/>
  <c r="T49" i="92"/>
  <c r="T30" i="92"/>
  <c r="AT28" i="92"/>
  <c r="AG26" i="92"/>
  <c r="AN99" i="91"/>
  <c r="W99" i="91"/>
  <c r="AF81" i="91"/>
  <c r="O81" i="91"/>
  <c r="AK75" i="92"/>
  <c r="Z99" i="91"/>
  <c r="AI99" i="91"/>
  <c r="AN81" i="91"/>
  <c r="W81" i="91"/>
  <c r="AG89" i="91"/>
  <c r="AA75" i="91"/>
  <c r="AJ87" i="87"/>
  <c r="R87" i="87"/>
  <c r="AF93" i="91"/>
  <c r="T92" i="91"/>
  <c r="M87" i="91"/>
  <c r="X87" i="91"/>
  <c r="AO87" i="91"/>
  <c r="P87" i="91"/>
  <c r="AT88" i="91"/>
  <c r="AH87" i="91"/>
  <c r="AM75" i="91"/>
  <c r="V75" i="91"/>
  <c r="AN68" i="91"/>
  <c r="W68" i="91"/>
  <c r="AK99" i="87"/>
  <c r="S99" i="87"/>
  <c r="AJ93" i="87"/>
  <c r="R93" i="87"/>
  <c r="AM87" i="87"/>
  <c r="V87" i="87"/>
  <c r="AO75" i="87"/>
  <c r="X75" i="87"/>
  <c r="W93" i="91"/>
  <c r="P93" i="91"/>
  <c r="AH93" i="91"/>
  <c r="M93" i="91"/>
  <c r="AD93" i="91"/>
  <c r="AL75" i="91"/>
  <c r="AG76" i="91"/>
  <c r="AD68" i="91"/>
  <c r="M68" i="91"/>
  <c r="AE99" i="87"/>
  <c r="N99" i="87"/>
  <c r="AI93" i="87"/>
  <c r="Q93" i="87"/>
  <c r="T90" i="87"/>
  <c r="AH87" i="87"/>
  <c r="P87" i="87"/>
  <c r="AN75" i="87"/>
  <c r="W75" i="87"/>
  <c r="AM81" i="87"/>
  <c r="K81" i="87"/>
  <c r="AB81" i="87"/>
  <c r="AS81" i="87"/>
  <c r="U81" i="87"/>
  <c r="AL81" i="87"/>
  <c r="AN68" i="87"/>
  <c r="W68" i="87"/>
  <c r="AF99" i="88"/>
  <c r="O99" i="88"/>
  <c r="AE93" i="88"/>
  <c r="N93" i="88"/>
  <c r="H81" i="88"/>
  <c r="AJ81" i="87"/>
  <c r="AM68" i="87"/>
  <c r="V68" i="87"/>
  <c r="AN99" i="88"/>
  <c r="W99" i="88"/>
  <c r="AQ93" i="88"/>
  <c r="Z93" i="88"/>
  <c r="I93" i="88"/>
  <c r="AG90" i="88"/>
  <c r="Q81" i="87"/>
  <c r="AL68" i="87"/>
  <c r="AG69" i="87"/>
  <c r="U68" i="87"/>
  <c r="T49" i="87"/>
  <c r="AT26" i="87"/>
  <c r="AT89" i="88"/>
  <c r="W87" i="88"/>
  <c r="AJ75" i="88"/>
  <c r="R75" i="88"/>
  <c r="AK68" i="88"/>
  <c r="S68" i="88"/>
  <c r="AJ87" i="88"/>
  <c r="S87" i="88"/>
  <c r="AK87" i="88"/>
  <c r="L87" i="88"/>
  <c r="AC87" i="88"/>
  <c r="I87" i="88"/>
  <c r="Z87" i="88"/>
  <c r="AQ87" i="88"/>
  <c r="P81" i="88"/>
  <c r="K81" i="88"/>
  <c r="AB81" i="88"/>
  <c r="AA81" i="88"/>
  <c r="J81" i="88"/>
  <c r="AD75" i="88"/>
  <c r="M75" i="88"/>
  <c r="AJ68" i="88"/>
  <c r="R68" i="88"/>
  <c r="T59" i="88"/>
  <c r="AQ81" i="88"/>
  <c r="AL75" i="88"/>
  <c r="AG76" i="88"/>
  <c r="U75" i="88"/>
  <c r="AQ68" i="88"/>
  <c r="Z68" i="88"/>
  <c r="I68" i="88"/>
  <c r="AI99" i="32"/>
  <c r="J87" i="88"/>
  <c r="AT103" i="32"/>
  <c r="AG102" i="32"/>
  <c r="AJ81" i="32"/>
  <c r="R81" i="32"/>
  <c r="AJ68" i="32"/>
  <c r="R68" i="32"/>
  <c r="AT101" i="32"/>
  <c r="P99" i="32"/>
  <c r="AE87" i="32"/>
  <c r="N87" i="32"/>
  <c r="AI81" i="32"/>
  <c r="Q81" i="32"/>
  <c r="AH75" i="32"/>
  <c r="P75" i="32"/>
  <c r="AM68" i="32"/>
  <c r="V68" i="32"/>
  <c r="AK99" i="32"/>
  <c r="S99" i="32"/>
  <c r="AJ93" i="32"/>
  <c r="R93" i="32"/>
  <c r="AI87" i="32"/>
  <c r="Q87" i="32"/>
  <c r="AH81" i="32"/>
  <c r="P81" i="32"/>
  <c r="AO75" i="32"/>
  <c r="X75" i="32"/>
  <c r="AP68" i="32"/>
  <c r="Y68" i="32"/>
  <c r="T69" i="32"/>
  <c r="T68" i="32" s="1"/>
  <c r="H68" i="32"/>
  <c r="T49" i="32"/>
  <c r="AG29" i="32"/>
  <c r="T28" i="32"/>
  <c r="AQ99" i="32"/>
  <c r="AE99" i="32"/>
  <c r="N99" i="32"/>
  <c r="AM93" i="32"/>
  <c r="AC87" i="32"/>
  <c r="AS81" i="32"/>
  <c r="AB81" i="32"/>
  <c r="K81" i="32"/>
  <c r="AE75" i="32"/>
  <c r="N75" i="32"/>
  <c r="AK68" i="32"/>
  <c r="S68" i="32"/>
  <c r="AG68" i="87"/>
  <c r="T87" i="88"/>
  <c r="AG104" i="94"/>
  <c r="AE99" i="94"/>
  <c r="N99" i="94"/>
  <c r="AJ93" i="94"/>
  <c r="R93" i="94"/>
  <c r="AT100" i="94"/>
  <c r="AD93" i="94"/>
  <c r="M93" i="94"/>
  <c r="AH93" i="94"/>
  <c r="P93" i="94"/>
  <c r="AO93" i="94"/>
  <c r="X93" i="94"/>
  <c r="R87" i="94"/>
  <c r="AN81" i="94"/>
  <c r="W81" i="94"/>
  <c r="AP81" i="94"/>
  <c r="Y81" i="94"/>
  <c r="H81" i="94"/>
  <c r="AI87" i="94"/>
  <c r="AF87" i="94"/>
  <c r="AE75" i="94"/>
  <c r="N75" i="94"/>
  <c r="P87" i="94"/>
  <c r="T80" i="94"/>
  <c r="AP75" i="94"/>
  <c r="Y75" i="94"/>
  <c r="H75" i="94"/>
  <c r="AF68" i="94"/>
  <c r="O68" i="94"/>
  <c r="AN68" i="94"/>
  <c r="W68" i="94"/>
  <c r="V68" i="94"/>
  <c r="AM68" i="94"/>
  <c r="AT59" i="94"/>
  <c r="AG61" i="94"/>
  <c r="T28" i="94"/>
  <c r="AO93" i="93"/>
  <c r="J93" i="93"/>
  <c r="AH93" i="93"/>
  <c r="AO87" i="93"/>
  <c r="Z75" i="93"/>
  <c r="I75" i="93"/>
  <c r="AA68" i="93"/>
  <c r="J68" i="93"/>
  <c r="AO75" i="93"/>
  <c r="T73" i="93"/>
  <c r="R75" i="93"/>
  <c r="S87" i="92"/>
  <c r="AR87" i="92"/>
  <c r="AA87" i="92"/>
  <c r="AB99" i="92"/>
  <c r="K99" i="92"/>
  <c r="AA93" i="92"/>
  <c r="AF81" i="92"/>
  <c r="O81" i="92"/>
  <c r="AN99" i="92"/>
  <c r="W99" i="92"/>
  <c r="AT91" i="92"/>
  <c r="AG90" i="92"/>
  <c r="T89" i="92"/>
  <c r="L87" i="92"/>
  <c r="AJ81" i="92"/>
  <c r="R81" i="92"/>
  <c r="N68" i="92"/>
  <c r="P68" i="92"/>
  <c r="AH68" i="92"/>
  <c r="M68" i="92"/>
  <c r="AD68" i="92"/>
  <c r="AB68" i="92"/>
  <c r="W75" i="92"/>
  <c r="P75" i="92"/>
  <c r="AH75" i="92"/>
  <c r="M75" i="92"/>
  <c r="AD75" i="92"/>
  <c r="AG30" i="92"/>
  <c r="T29" i="92"/>
  <c r="AT26" i="92"/>
  <c r="AJ99" i="91"/>
  <c r="R99" i="91"/>
  <c r="AB81" i="91"/>
  <c r="K81" i="91"/>
  <c r="AB75" i="92"/>
  <c r="AF68" i="92"/>
  <c r="V99" i="91"/>
  <c r="AD99" i="91"/>
  <c r="AJ81" i="91"/>
  <c r="R81" i="91"/>
  <c r="AT91" i="91"/>
  <c r="T89" i="91"/>
  <c r="AN75" i="91"/>
  <c r="W75" i="91"/>
  <c r="AE87" i="87"/>
  <c r="N87" i="87"/>
  <c r="X93" i="91"/>
  <c r="AT90" i="91"/>
  <c r="AM87" i="91"/>
  <c r="K87" i="91"/>
  <c r="AB87" i="91"/>
  <c r="AS87" i="91"/>
  <c r="AG88" i="91"/>
  <c r="U87" i="91"/>
  <c r="AL87" i="91"/>
  <c r="AI75" i="91"/>
  <c r="Q75" i="91"/>
  <c r="AJ68" i="91"/>
  <c r="R68" i="91"/>
  <c r="AF99" i="87"/>
  <c r="O99" i="87"/>
  <c r="AE93" i="87"/>
  <c r="N93" i="87"/>
  <c r="AI87" i="87"/>
  <c r="Q87" i="87"/>
  <c r="AK75" i="87"/>
  <c r="S75" i="87"/>
  <c r="N93" i="91"/>
  <c r="U93" i="91"/>
  <c r="AL93" i="91"/>
  <c r="Q93" i="91"/>
  <c r="AI93" i="91"/>
  <c r="AH75" i="91"/>
  <c r="P75" i="91"/>
  <c r="AQ68" i="91"/>
  <c r="Z68" i="91"/>
  <c r="I68" i="91"/>
  <c r="AR99" i="87"/>
  <c r="AA99" i="87"/>
  <c r="J99" i="87"/>
  <c r="I93" i="87"/>
  <c r="AD93" i="87"/>
  <c r="M93" i="87"/>
  <c r="AG90" i="87"/>
  <c r="T89" i="87"/>
  <c r="AC87" i="87"/>
  <c r="L87" i="87"/>
  <c r="AJ75" i="87"/>
  <c r="R75" i="87"/>
  <c r="R74" i="87" s="1"/>
  <c r="AN81" i="87"/>
  <c r="AD81" i="87"/>
  <c r="O81" i="87"/>
  <c r="AF81" i="87"/>
  <c r="H81" i="87"/>
  <c r="Y81" i="87"/>
  <c r="AP81" i="87"/>
  <c r="AJ68" i="87"/>
  <c r="R68" i="87"/>
  <c r="AB99" i="88"/>
  <c r="K99" i="88"/>
  <c r="AA93" i="88"/>
  <c r="J93" i="88"/>
  <c r="AA81" i="87"/>
  <c r="AI68" i="87"/>
  <c r="Q68" i="87"/>
  <c r="AJ99" i="88"/>
  <c r="R99" i="88"/>
  <c r="AM93" i="88"/>
  <c r="V93" i="88"/>
  <c r="AQ81" i="87"/>
  <c r="I81" i="87"/>
  <c r="AT69" i="87"/>
  <c r="AH68" i="87"/>
  <c r="P68" i="87"/>
  <c r="T28" i="87"/>
  <c r="AD99" i="88"/>
  <c r="AG89" i="88"/>
  <c r="AG87" i="88" s="1"/>
  <c r="AE75" i="88"/>
  <c r="N75" i="88"/>
  <c r="AF68" i="88"/>
  <c r="O68" i="88"/>
  <c r="R87" i="88"/>
  <c r="X87" i="88"/>
  <c r="AO87" i="88"/>
  <c r="P87" i="88"/>
  <c r="AT88" i="88"/>
  <c r="AH87" i="88"/>
  <c r="M87" i="88"/>
  <c r="AD87" i="88"/>
  <c r="O81" i="88"/>
  <c r="AF81" i="88"/>
  <c r="AH81" i="88"/>
  <c r="AN81" i="88"/>
  <c r="W81" i="88"/>
  <c r="AQ75" i="88"/>
  <c r="Z75" i="88"/>
  <c r="I75" i="88"/>
  <c r="AE68" i="88"/>
  <c r="N68" i="88"/>
  <c r="AG59" i="88"/>
  <c r="N87" i="88"/>
  <c r="U81" i="88"/>
  <c r="AM81" i="88"/>
  <c r="V81" i="88"/>
  <c r="AH75" i="88"/>
  <c r="P75" i="88"/>
  <c r="AM68" i="88"/>
  <c r="V68" i="88"/>
  <c r="AD99" i="32"/>
  <c r="M99" i="32"/>
  <c r="T104" i="32"/>
  <c r="AT102" i="32"/>
  <c r="AE81" i="32"/>
  <c r="N81" i="32"/>
  <c r="AE68" i="32"/>
  <c r="N68" i="32"/>
  <c r="AC99" i="32"/>
  <c r="L99" i="32"/>
  <c r="AA87" i="32"/>
  <c r="J87" i="32"/>
  <c r="AD81" i="32"/>
  <c r="M81" i="32"/>
  <c r="AC75" i="32"/>
  <c r="L75" i="32"/>
  <c r="AI68" i="32"/>
  <c r="Q68" i="32"/>
  <c r="AF99" i="32"/>
  <c r="O99" i="32"/>
  <c r="AE93" i="32"/>
  <c r="N93" i="32"/>
  <c r="AD87" i="32"/>
  <c r="M87" i="32"/>
  <c r="AC81" i="32"/>
  <c r="L81" i="32"/>
  <c r="AK75" i="32"/>
  <c r="S75" i="32"/>
  <c r="AL68" i="32"/>
  <c r="AG69" i="32"/>
  <c r="AG68" i="32" s="1"/>
  <c r="U68" i="32"/>
  <c r="AT29" i="32"/>
  <c r="AG28" i="32"/>
  <c r="T26" i="32"/>
  <c r="AL99" i="32"/>
  <c r="AR99" i="32"/>
  <c r="AA99" i="32"/>
  <c r="J99" i="32"/>
  <c r="AD93" i="32"/>
  <c r="AP87" i="32"/>
  <c r="Y87" i="32"/>
  <c r="AO81" i="32"/>
  <c r="X81" i="32"/>
  <c r="AR75" i="32"/>
  <c r="AA75" i="32"/>
  <c r="J75" i="32"/>
  <c r="J74" i="32" s="1"/>
  <c r="AF68" i="32"/>
  <c r="O68" i="32"/>
  <c r="AT131" i="92"/>
  <c r="AE168" i="87"/>
  <c r="AN168" i="87"/>
  <c r="P168" i="87"/>
  <c r="AB168" i="87"/>
  <c r="AG131" i="92"/>
  <c r="AA168" i="87"/>
  <c r="AJ168" i="87"/>
  <c r="Q168" i="88"/>
  <c r="AG187" i="87"/>
  <c r="T131" i="92"/>
  <c r="W168" i="87"/>
  <c r="AM168" i="87"/>
  <c r="T187" i="87"/>
  <c r="K168" i="87"/>
  <c r="AG187" i="91"/>
  <c r="AI168" i="87"/>
  <c r="AR168" i="87"/>
  <c r="E193" i="94"/>
  <c r="E193" i="93"/>
  <c r="E193" i="92"/>
  <c r="E193" i="91"/>
  <c r="E193" i="87"/>
  <c r="E193" i="88"/>
  <c r="E193" i="32"/>
  <c r="E194" i="24"/>
  <c r="D162" i="94"/>
  <c r="D162" i="93"/>
  <c r="D162" i="92"/>
  <c r="D162" i="91"/>
  <c r="D162" i="87"/>
  <c r="D162" i="88"/>
  <c r="D162" i="32"/>
  <c r="D163" i="24"/>
  <c r="D138" i="94"/>
  <c r="D138" i="93"/>
  <c r="D138" i="92"/>
  <c r="D138" i="91"/>
  <c r="D138" i="87"/>
  <c r="D138" i="88"/>
  <c r="D138" i="32"/>
  <c r="D139" i="24"/>
  <c r="D193" i="94"/>
  <c r="D193" i="93"/>
  <c r="D193" i="92"/>
  <c r="D193" i="91"/>
  <c r="D193" i="87"/>
  <c r="D193" i="88"/>
  <c r="D193" i="32"/>
  <c r="D194" i="24"/>
  <c r="C168" i="94"/>
  <c r="C168" i="93"/>
  <c r="C168" i="92"/>
  <c r="C168" i="91"/>
  <c r="C168" i="87"/>
  <c r="C168" i="88"/>
  <c r="C168" i="32"/>
  <c r="C169" i="24"/>
  <c r="D125" i="94"/>
  <c r="D125" i="93"/>
  <c r="D125" i="92"/>
  <c r="D125" i="91"/>
  <c r="D125" i="87"/>
  <c r="D125" i="88"/>
  <c r="D125" i="32"/>
  <c r="D126" i="24"/>
  <c r="D187" i="94"/>
  <c r="D187" i="93"/>
  <c r="D187" i="92"/>
  <c r="D187" i="91"/>
  <c r="D187" i="87"/>
  <c r="D187" i="88"/>
  <c r="D187" i="32"/>
  <c r="D188" i="24"/>
  <c r="D156" i="94"/>
  <c r="D156" i="93"/>
  <c r="D156" i="92"/>
  <c r="D156" i="91"/>
  <c r="D156" i="87"/>
  <c r="D156" i="88"/>
  <c r="D156" i="32"/>
  <c r="D157" i="24"/>
  <c r="C131" i="94"/>
  <c r="C131" i="93"/>
  <c r="C131" i="92"/>
  <c r="C131" i="91"/>
  <c r="C131" i="87"/>
  <c r="C131" i="88"/>
  <c r="C131" i="32"/>
  <c r="C132" i="24"/>
  <c r="C193" i="94"/>
  <c r="C193" i="93"/>
  <c r="C193" i="92"/>
  <c r="C193" i="91"/>
  <c r="C193" i="87"/>
  <c r="C193" i="88"/>
  <c r="C193" i="32"/>
  <c r="C194" i="24"/>
  <c r="E162" i="94"/>
  <c r="E162" i="93"/>
  <c r="E162" i="92"/>
  <c r="E162" i="91"/>
  <c r="E162" i="87"/>
  <c r="E162" i="88"/>
  <c r="E162" i="32"/>
  <c r="E163" i="24"/>
  <c r="C125" i="94"/>
  <c r="C125" i="93"/>
  <c r="C125" i="92"/>
  <c r="C125" i="91"/>
  <c r="C125" i="87"/>
  <c r="C125" i="88"/>
  <c r="C125" i="32"/>
  <c r="C126" i="24"/>
  <c r="C187" i="94"/>
  <c r="C187" i="93"/>
  <c r="C187" i="92"/>
  <c r="C187" i="91"/>
  <c r="C187" i="87"/>
  <c r="C187" i="88"/>
  <c r="C187" i="32"/>
  <c r="C188" i="24"/>
  <c r="C156" i="94"/>
  <c r="C156" i="93"/>
  <c r="C156" i="92"/>
  <c r="C156" i="91"/>
  <c r="C156" i="87"/>
  <c r="C156" i="88"/>
  <c r="C156" i="32"/>
  <c r="C157" i="24"/>
  <c r="D131" i="94"/>
  <c r="D131" i="93"/>
  <c r="D131" i="92"/>
  <c r="D131" i="91"/>
  <c r="D131" i="87"/>
  <c r="D131" i="88"/>
  <c r="D131" i="32"/>
  <c r="D132" i="24"/>
  <c r="E187" i="94"/>
  <c r="E187" i="93"/>
  <c r="E187" i="92"/>
  <c r="E187" i="91"/>
  <c r="E187" i="87"/>
  <c r="E187" i="88"/>
  <c r="E187" i="32"/>
  <c r="E188" i="24"/>
  <c r="E156" i="94"/>
  <c r="E156" i="93"/>
  <c r="E156" i="92"/>
  <c r="E156" i="91"/>
  <c r="E156" i="87"/>
  <c r="E156" i="88"/>
  <c r="E156" i="32"/>
  <c r="E157" i="24"/>
  <c r="C119" i="94"/>
  <c r="C119" i="93"/>
  <c r="C119" i="92"/>
  <c r="C119" i="91"/>
  <c r="C119" i="88"/>
  <c r="C119" i="87"/>
  <c r="C119" i="32"/>
  <c r="C120" i="24"/>
  <c r="E181" i="94"/>
  <c r="E181" i="93"/>
  <c r="E181" i="92"/>
  <c r="E181" i="91"/>
  <c r="E181" i="87"/>
  <c r="E181" i="88"/>
  <c r="E181" i="32"/>
  <c r="E182" i="24"/>
  <c r="C150" i="94"/>
  <c r="C150" i="93"/>
  <c r="C150" i="92"/>
  <c r="C150" i="91"/>
  <c r="C150" i="87"/>
  <c r="C150" i="88"/>
  <c r="C150" i="32"/>
  <c r="C151" i="24"/>
  <c r="E119" i="94"/>
  <c r="E119" i="93"/>
  <c r="E119" i="92"/>
  <c r="E119" i="91"/>
  <c r="E119" i="87"/>
  <c r="E119" i="32"/>
  <c r="E119" i="88"/>
  <c r="E120" i="24"/>
  <c r="D181" i="94"/>
  <c r="D181" i="93"/>
  <c r="D181" i="92"/>
  <c r="D181" i="91"/>
  <c r="D181" i="87"/>
  <c r="D181" i="88"/>
  <c r="D181" i="32"/>
  <c r="D182" i="24"/>
  <c r="E150" i="94"/>
  <c r="E150" i="93"/>
  <c r="E150" i="92"/>
  <c r="E150" i="91"/>
  <c r="E150" i="87"/>
  <c r="E150" i="88"/>
  <c r="E150" i="32"/>
  <c r="E151" i="24"/>
  <c r="D119" i="94"/>
  <c r="D119" i="93"/>
  <c r="D119" i="92"/>
  <c r="D119" i="91"/>
  <c r="D119" i="87"/>
  <c r="D119" i="88"/>
  <c r="D119" i="32"/>
  <c r="D120" i="24"/>
  <c r="U168" i="87"/>
  <c r="D175" i="94"/>
  <c r="D175" i="93"/>
  <c r="D175" i="92"/>
  <c r="D175" i="91"/>
  <c r="D175" i="87"/>
  <c r="D175" i="88"/>
  <c r="D175" i="32"/>
  <c r="D176" i="24"/>
  <c r="D150" i="94"/>
  <c r="D150" i="93"/>
  <c r="D150" i="92"/>
  <c r="D150" i="91"/>
  <c r="D150" i="87"/>
  <c r="D150" i="88"/>
  <c r="D150" i="32"/>
  <c r="D151" i="24"/>
  <c r="E125" i="94"/>
  <c r="E125" i="93"/>
  <c r="E125" i="92"/>
  <c r="E125" i="91"/>
  <c r="E125" i="87"/>
  <c r="E125" i="88"/>
  <c r="E125" i="32"/>
  <c r="E126" i="24"/>
  <c r="C181" i="94"/>
  <c r="C181" i="93"/>
  <c r="C181" i="92"/>
  <c r="C181" i="91"/>
  <c r="C181" i="87"/>
  <c r="C181" i="88"/>
  <c r="C181" i="32"/>
  <c r="C182" i="24"/>
  <c r="E144" i="94"/>
  <c r="E144" i="93"/>
  <c r="E144" i="92"/>
  <c r="E144" i="91"/>
  <c r="E144" i="87"/>
  <c r="E144" i="88"/>
  <c r="E144" i="32"/>
  <c r="E145" i="24"/>
  <c r="C113" i="94"/>
  <c r="C113" i="93"/>
  <c r="C113" i="92"/>
  <c r="C113" i="91"/>
  <c r="C113" i="88"/>
  <c r="C113" i="87"/>
  <c r="C113" i="32"/>
  <c r="C114" i="24"/>
  <c r="C175" i="94"/>
  <c r="C175" i="93"/>
  <c r="C175" i="92"/>
  <c r="C175" i="91"/>
  <c r="C175" i="87"/>
  <c r="C175" i="88"/>
  <c r="C175" i="32"/>
  <c r="C176" i="24"/>
  <c r="D144" i="94"/>
  <c r="D144" i="93"/>
  <c r="D144" i="92"/>
  <c r="D144" i="91"/>
  <c r="D144" i="87"/>
  <c r="D144" i="88"/>
  <c r="D144" i="32"/>
  <c r="D145" i="24"/>
  <c r="E113" i="94"/>
  <c r="E113" i="93"/>
  <c r="E113" i="92"/>
  <c r="E113" i="91"/>
  <c r="E113" i="87"/>
  <c r="E113" i="88"/>
  <c r="E113" i="32"/>
  <c r="E114" i="24"/>
  <c r="E175" i="94"/>
  <c r="E175" i="93"/>
  <c r="E175" i="92"/>
  <c r="E175" i="91"/>
  <c r="E175" i="87"/>
  <c r="E175" i="88"/>
  <c r="E175" i="32"/>
  <c r="E176" i="24"/>
  <c r="E138" i="94"/>
  <c r="AS139" i="94" s="1"/>
  <c r="E138" i="93"/>
  <c r="AH139" i="93" s="1"/>
  <c r="E138" i="92"/>
  <c r="Q139" i="92" s="1"/>
  <c r="E138" i="87"/>
  <c r="E138" i="91"/>
  <c r="AK139" i="91" s="1"/>
  <c r="E138" i="88"/>
  <c r="AD139" i="88" s="1"/>
  <c r="E138" i="32"/>
  <c r="AS139" i="32" s="1"/>
  <c r="E139" i="24"/>
  <c r="D113" i="94"/>
  <c r="D113" i="93"/>
  <c r="D113" i="92"/>
  <c r="D113" i="91"/>
  <c r="D113" i="87"/>
  <c r="D113" i="88"/>
  <c r="D113" i="32"/>
  <c r="D114" i="24"/>
  <c r="E169" i="94"/>
  <c r="E169" i="93"/>
  <c r="E169" i="92"/>
  <c r="E169" i="91"/>
  <c r="E169" i="87"/>
  <c r="E169" i="88"/>
  <c r="E169" i="32"/>
  <c r="E170" i="24"/>
  <c r="C144" i="94"/>
  <c r="C144" i="93"/>
  <c r="C144" i="92"/>
  <c r="C144" i="91"/>
  <c r="C144" i="87"/>
  <c r="C144" i="88"/>
  <c r="C144" i="32"/>
  <c r="C145" i="24"/>
  <c r="C107" i="94"/>
  <c r="C107" i="93"/>
  <c r="C107" i="92"/>
  <c r="C107" i="91"/>
  <c r="C107" i="87"/>
  <c r="C107" i="88"/>
  <c r="C107" i="32"/>
  <c r="C108" i="24"/>
  <c r="D169" i="94"/>
  <c r="D169" i="93"/>
  <c r="D169" i="92"/>
  <c r="D169" i="91"/>
  <c r="D169" i="87"/>
  <c r="D169" i="88"/>
  <c r="D169" i="32"/>
  <c r="D170" i="24"/>
  <c r="C137" i="94"/>
  <c r="C137" i="93"/>
  <c r="C137" i="92"/>
  <c r="C137" i="91"/>
  <c r="C137" i="87"/>
  <c r="C137" i="88"/>
  <c r="C137" i="32"/>
  <c r="C138" i="24"/>
  <c r="E107" i="94"/>
  <c r="E107" i="93"/>
  <c r="E107" i="92"/>
  <c r="E107" i="91"/>
  <c r="E107" i="87"/>
  <c r="E107" i="88"/>
  <c r="E107" i="32"/>
  <c r="E108" i="24"/>
  <c r="C162" i="94"/>
  <c r="C162" i="93"/>
  <c r="C162" i="92"/>
  <c r="C162" i="91"/>
  <c r="C162" i="87"/>
  <c r="C162" i="88"/>
  <c r="C162" i="32"/>
  <c r="C163" i="24"/>
  <c r="C138" i="94"/>
  <c r="C138" i="93"/>
  <c r="C138" i="92"/>
  <c r="C138" i="91"/>
  <c r="C138" i="87"/>
  <c r="C138" i="88"/>
  <c r="C138" i="32"/>
  <c r="C139" i="24"/>
  <c r="D107" i="94"/>
  <c r="D107" i="93"/>
  <c r="D107" i="92"/>
  <c r="D107" i="91"/>
  <c r="D107" i="87"/>
  <c r="D107" i="88"/>
  <c r="D107" i="32"/>
  <c r="D108" i="24"/>
  <c r="C169" i="94"/>
  <c r="C169" i="93"/>
  <c r="C169" i="92"/>
  <c r="C169" i="91"/>
  <c r="C169" i="87"/>
  <c r="C169" i="88"/>
  <c r="C169" i="32"/>
  <c r="C170" i="24"/>
  <c r="E131" i="94"/>
  <c r="E131" i="93"/>
  <c r="E131" i="92"/>
  <c r="E131" i="91"/>
  <c r="E131" i="87"/>
  <c r="E131" i="88"/>
  <c r="E131" i="32"/>
  <c r="E132" i="24"/>
  <c r="C106" i="94"/>
  <c r="C106" i="93"/>
  <c r="C106" i="92"/>
  <c r="C106" i="91"/>
  <c r="C106" i="87"/>
  <c r="C106" i="88"/>
  <c r="C106" i="32"/>
  <c r="C107" i="24"/>
  <c r="T81" i="32"/>
  <c r="W74" i="93"/>
  <c r="AG81" i="32"/>
  <c r="D81" i="94"/>
  <c r="D81" i="93"/>
  <c r="D81" i="92"/>
  <c r="D81" i="91"/>
  <c r="D81" i="87"/>
  <c r="D81" i="32"/>
  <c r="D81" i="88"/>
  <c r="D82" i="24"/>
  <c r="E56" i="94"/>
  <c r="E56" i="93"/>
  <c r="E56" i="92"/>
  <c r="E56" i="91"/>
  <c r="E56" i="87"/>
  <c r="E56" i="32"/>
  <c r="E56" i="88"/>
  <c r="E57" i="24"/>
  <c r="E31" i="94"/>
  <c r="E31" i="93"/>
  <c r="E31" i="92"/>
  <c r="E31" i="91"/>
  <c r="E31" i="88"/>
  <c r="E31" i="87"/>
  <c r="E31" i="32"/>
  <c r="E32" i="24"/>
  <c r="D99" i="94"/>
  <c r="D99" i="93"/>
  <c r="D99" i="92"/>
  <c r="D99" i="91"/>
  <c r="D99" i="87"/>
  <c r="D99" i="32"/>
  <c r="D99" i="88"/>
  <c r="D100" i="24"/>
  <c r="C74" i="94"/>
  <c r="C74" i="93"/>
  <c r="C74" i="92"/>
  <c r="C74" i="91"/>
  <c r="C74" i="87"/>
  <c r="C74" i="32"/>
  <c r="C74" i="88"/>
  <c r="C75" i="24"/>
  <c r="E37" i="94"/>
  <c r="E37" i="93"/>
  <c r="E37" i="92"/>
  <c r="E37" i="91"/>
  <c r="E37" i="87"/>
  <c r="E37" i="88"/>
  <c r="E38" i="24"/>
  <c r="E37" i="32"/>
  <c r="D13" i="94"/>
  <c r="D13" i="93"/>
  <c r="D13" i="92"/>
  <c r="D13" i="91"/>
  <c r="D13" i="87"/>
  <c r="D13" i="88"/>
  <c r="D13" i="32"/>
  <c r="D14" i="24"/>
  <c r="D93" i="94"/>
  <c r="D93" i="93"/>
  <c r="D93" i="92"/>
  <c r="D93" i="91"/>
  <c r="D93" i="87"/>
  <c r="D93" i="32"/>
  <c r="D93" i="88"/>
  <c r="D94" i="24"/>
  <c r="D62" i="94"/>
  <c r="D62" i="93"/>
  <c r="D62" i="92"/>
  <c r="D62" i="91"/>
  <c r="D62" i="87"/>
  <c r="D62" i="88"/>
  <c r="D62" i="32"/>
  <c r="D63" i="24"/>
  <c r="E25" i="94"/>
  <c r="E25" i="93"/>
  <c r="E25" i="92"/>
  <c r="E25" i="91"/>
  <c r="E25" i="88"/>
  <c r="E25" i="87"/>
  <c r="E26" i="24"/>
  <c r="E25" i="32"/>
  <c r="C99" i="94"/>
  <c r="C99" i="93"/>
  <c r="C99" i="92"/>
  <c r="C99" i="91"/>
  <c r="C99" i="87"/>
  <c r="C99" i="88"/>
  <c r="C99" i="32"/>
  <c r="C100" i="24"/>
  <c r="E68" i="94"/>
  <c r="E68" i="93"/>
  <c r="E68" i="92"/>
  <c r="E68" i="91"/>
  <c r="E68" i="87"/>
  <c r="E68" i="32"/>
  <c r="E68" i="88"/>
  <c r="E69" i="24"/>
  <c r="C31" i="94"/>
  <c r="C31" i="93"/>
  <c r="C31" i="92"/>
  <c r="C31" i="91"/>
  <c r="C31" i="87"/>
  <c r="C31" i="88"/>
  <c r="C31" i="32"/>
  <c r="C32" i="24"/>
  <c r="E75" i="94"/>
  <c r="E75" i="93"/>
  <c r="E75" i="92"/>
  <c r="E75" i="91"/>
  <c r="E75" i="87"/>
  <c r="E75" i="32"/>
  <c r="E75" i="88"/>
  <c r="E76" i="24"/>
  <c r="D50" i="94"/>
  <c r="D50" i="93"/>
  <c r="D50" i="92"/>
  <c r="D50" i="91"/>
  <c r="D50" i="87"/>
  <c r="D50" i="88"/>
  <c r="D51" i="24"/>
  <c r="D50" i="32"/>
  <c r="C19" i="94"/>
  <c r="C19" i="93"/>
  <c r="C19" i="92"/>
  <c r="C19" i="91"/>
  <c r="C19" i="87"/>
  <c r="C19" i="88"/>
  <c r="C19" i="32"/>
  <c r="C20" i="24"/>
  <c r="E93" i="94"/>
  <c r="E93" i="93"/>
  <c r="E93" i="92"/>
  <c r="E93" i="91"/>
  <c r="E93" i="87"/>
  <c r="E93" i="32"/>
  <c r="E93" i="88"/>
  <c r="E94" i="24"/>
  <c r="E62" i="94"/>
  <c r="E62" i="93"/>
  <c r="E62" i="92"/>
  <c r="E62" i="91"/>
  <c r="E62" i="87"/>
  <c r="E62" i="32"/>
  <c r="E62" i="88"/>
  <c r="E63" i="24"/>
  <c r="D31" i="94"/>
  <c r="D31" i="93"/>
  <c r="D31" i="92"/>
  <c r="D31" i="91"/>
  <c r="D31" i="87"/>
  <c r="D31" i="88"/>
  <c r="D31" i="32"/>
  <c r="D32" i="24"/>
  <c r="E87" i="94"/>
  <c r="E87" i="93"/>
  <c r="E87" i="92"/>
  <c r="E87" i="91"/>
  <c r="E87" i="87"/>
  <c r="E87" i="32"/>
  <c r="E87" i="88"/>
  <c r="E88" i="24"/>
  <c r="C50" i="94"/>
  <c r="C50" i="93"/>
  <c r="C50" i="92"/>
  <c r="C50" i="91"/>
  <c r="C50" i="87"/>
  <c r="C50" i="88"/>
  <c r="C50" i="32"/>
  <c r="C51" i="24"/>
  <c r="D19" i="94"/>
  <c r="D19" i="93"/>
  <c r="D19" i="92"/>
  <c r="D19" i="91"/>
  <c r="D19" i="87"/>
  <c r="D19" i="88"/>
  <c r="D19" i="32"/>
  <c r="D20" i="24"/>
  <c r="D87" i="94"/>
  <c r="D87" i="93"/>
  <c r="D87" i="92"/>
  <c r="D87" i="91"/>
  <c r="D87" i="87"/>
  <c r="D87" i="32"/>
  <c r="D87" i="88"/>
  <c r="D88" i="24"/>
  <c r="C56" i="94"/>
  <c r="C56" i="93"/>
  <c r="C56" i="92"/>
  <c r="C56" i="91"/>
  <c r="C56" i="87"/>
  <c r="C56" i="32"/>
  <c r="C56" i="88"/>
  <c r="C57" i="24"/>
  <c r="D25" i="94"/>
  <c r="D25" i="93"/>
  <c r="D25" i="92"/>
  <c r="D25" i="91"/>
  <c r="D25" i="87"/>
  <c r="D25" i="88"/>
  <c r="D25" i="32"/>
  <c r="D26" i="24"/>
  <c r="AV26" i="94"/>
  <c r="E99" i="94"/>
  <c r="E99" i="93"/>
  <c r="E99" i="92"/>
  <c r="E99" i="91"/>
  <c r="E99" i="87"/>
  <c r="E99" i="32"/>
  <c r="E99" i="88"/>
  <c r="E100" i="24"/>
  <c r="D68" i="94"/>
  <c r="D68" i="93"/>
  <c r="D68" i="92"/>
  <c r="D68" i="91"/>
  <c r="D68" i="87"/>
  <c r="D68" i="88"/>
  <c r="D68" i="32"/>
  <c r="D69" i="24"/>
  <c r="C44" i="94"/>
  <c r="C44" i="93"/>
  <c r="C44" i="92"/>
  <c r="C44" i="91"/>
  <c r="C44" i="87"/>
  <c r="C44" i="88"/>
  <c r="C44" i="32"/>
  <c r="C45" i="24"/>
  <c r="E13" i="94"/>
  <c r="E13" i="93"/>
  <c r="E13" i="92"/>
  <c r="E13" i="91"/>
  <c r="E13" i="88"/>
  <c r="E13" i="87"/>
  <c r="E14" i="24"/>
  <c r="E13" i="32"/>
  <c r="C87" i="94"/>
  <c r="C87" i="93"/>
  <c r="C87" i="92"/>
  <c r="C87" i="91"/>
  <c r="C87" i="87"/>
  <c r="C87" i="88"/>
  <c r="C87" i="32"/>
  <c r="C88" i="24"/>
  <c r="D56" i="94"/>
  <c r="D56" i="93"/>
  <c r="D56" i="92"/>
  <c r="D56" i="91"/>
  <c r="D56" i="87"/>
  <c r="D56" i="88"/>
  <c r="D56" i="32"/>
  <c r="D57" i="24"/>
  <c r="C25" i="94"/>
  <c r="C25" i="93"/>
  <c r="C25" i="92"/>
  <c r="C25" i="91"/>
  <c r="C25" i="87"/>
  <c r="C25" i="88"/>
  <c r="C25" i="32"/>
  <c r="C26" i="24"/>
  <c r="C81" i="94"/>
  <c r="C81" i="93"/>
  <c r="C81" i="92"/>
  <c r="C81" i="91"/>
  <c r="C81" i="87"/>
  <c r="C81" i="88"/>
  <c r="C81" i="32"/>
  <c r="C82" i="24"/>
  <c r="D44" i="94"/>
  <c r="D44" i="93"/>
  <c r="D44" i="92"/>
  <c r="D44" i="91"/>
  <c r="D44" i="87"/>
  <c r="D44" i="88"/>
  <c r="D45" i="24"/>
  <c r="D44" i="32"/>
  <c r="E81" i="94"/>
  <c r="E81" i="93"/>
  <c r="E81" i="92"/>
  <c r="E81" i="91"/>
  <c r="E81" i="87"/>
  <c r="E81" i="32"/>
  <c r="E81" i="88"/>
  <c r="E82" i="24"/>
  <c r="E50" i="94"/>
  <c r="E50" i="93"/>
  <c r="E50" i="92"/>
  <c r="E50" i="91"/>
  <c r="E50" i="87"/>
  <c r="E50" i="88"/>
  <c r="E51" i="24"/>
  <c r="E50" i="32"/>
  <c r="C13" i="94"/>
  <c r="C13" i="93"/>
  <c r="C13" i="92"/>
  <c r="C13" i="91"/>
  <c r="C13" i="87"/>
  <c r="C13" i="88"/>
  <c r="C13" i="32"/>
  <c r="C14" i="24"/>
  <c r="AV26" i="92"/>
  <c r="C93" i="94"/>
  <c r="C93" i="93"/>
  <c r="C93" i="92"/>
  <c r="C93" i="91"/>
  <c r="C93" i="87"/>
  <c r="C93" i="88"/>
  <c r="C93" i="32"/>
  <c r="C94" i="24"/>
  <c r="B94" i="24"/>
  <c r="C62" i="94"/>
  <c r="C62" i="93"/>
  <c r="C62" i="92"/>
  <c r="C62" i="91"/>
  <c r="C62" i="87"/>
  <c r="C62" i="32"/>
  <c r="C62" i="88"/>
  <c r="C63" i="24"/>
  <c r="C37" i="94"/>
  <c r="C37" i="93"/>
  <c r="C37" i="92"/>
  <c r="C37" i="91"/>
  <c r="C37" i="87"/>
  <c r="C37" i="88"/>
  <c r="C37" i="32"/>
  <c r="C38" i="24"/>
  <c r="D75" i="94"/>
  <c r="D75" i="93"/>
  <c r="D75" i="92"/>
  <c r="D75" i="91"/>
  <c r="D75" i="87"/>
  <c r="D75" i="32"/>
  <c r="D75" i="88"/>
  <c r="D76" i="24"/>
  <c r="E44" i="94"/>
  <c r="E44" i="93"/>
  <c r="E44" i="92"/>
  <c r="E44" i="91"/>
  <c r="E44" i="87"/>
  <c r="E44" i="88"/>
  <c r="E44" i="32"/>
  <c r="E45" i="24"/>
  <c r="E19" i="94"/>
  <c r="E19" i="93"/>
  <c r="E19" i="92"/>
  <c r="E19" i="91"/>
  <c r="E19" i="88"/>
  <c r="E19" i="87"/>
  <c r="E19" i="32"/>
  <c r="E20" i="24"/>
  <c r="C68" i="94"/>
  <c r="C68" i="93"/>
  <c r="C68" i="92"/>
  <c r="C68" i="91"/>
  <c r="C68" i="87"/>
  <c r="C68" i="32"/>
  <c r="C68" i="88"/>
  <c r="C69" i="24"/>
  <c r="D37" i="94"/>
  <c r="D37" i="93"/>
  <c r="D37" i="92"/>
  <c r="D37" i="91"/>
  <c r="D37" i="87"/>
  <c r="D37" i="88"/>
  <c r="D37" i="32"/>
  <c r="D38" i="24"/>
  <c r="C75" i="94"/>
  <c r="C75" i="93"/>
  <c r="C75" i="92"/>
  <c r="C75" i="91"/>
  <c r="C75" i="87"/>
  <c r="C75" i="88"/>
  <c r="C75" i="32"/>
  <c r="C76" i="24"/>
  <c r="C43" i="94"/>
  <c r="C43" i="93"/>
  <c r="C43" i="92"/>
  <c r="C43" i="91"/>
  <c r="C43" i="87"/>
  <c r="C43" i="88"/>
  <c r="C43" i="32"/>
  <c r="C44" i="24"/>
  <c r="C12" i="94"/>
  <c r="C12" i="92"/>
  <c r="C12" i="87"/>
  <c r="C12" i="93"/>
  <c r="C12" i="91"/>
  <c r="C12" i="88"/>
  <c r="C12" i="32"/>
  <c r="I10" i="92"/>
  <c r="I10" i="93"/>
  <c r="I10" i="88"/>
  <c r="I10" i="94"/>
  <c r="I10" i="87"/>
  <c r="I10" i="32"/>
  <c r="I10" i="91"/>
  <c r="F6" i="80"/>
  <c r="I99" i="77"/>
  <c r="J22" i="77"/>
  <c r="H12" i="100" s="1"/>
  <c r="G12" i="52"/>
  <c r="I6" i="77"/>
  <c r="W108" i="24"/>
  <c r="AS108" i="94"/>
  <c r="AO108" i="94"/>
  <c r="AK108" i="94"/>
  <c r="AC108" i="94"/>
  <c r="Y108" i="94"/>
  <c r="U108" i="94"/>
  <c r="Q108" i="94"/>
  <c r="M108" i="94"/>
  <c r="I108" i="94"/>
  <c r="AR108" i="94"/>
  <c r="AN108" i="94"/>
  <c r="AJ108" i="94"/>
  <c r="AF108" i="94"/>
  <c r="AB108" i="94"/>
  <c r="X108" i="94"/>
  <c r="P108" i="94"/>
  <c r="L108" i="94"/>
  <c r="H108" i="94"/>
  <c r="AQ108" i="94"/>
  <c r="AM108" i="94"/>
  <c r="AI108" i="94"/>
  <c r="AE108" i="94"/>
  <c r="AA108" i="94"/>
  <c r="W108" i="94"/>
  <c r="S108" i="94"/>
  <c r="O108" i="94"/>
  <c r="K108" i="94"/>
  <c r="AP108" i="94"/>
  <c r="AL108" i="94"/>
  <c r="AH108" i="94"/>
  <c r="AD108" i="94"/>
  <c r="Z108" i="94"/>
  <c r="V108" i="94"/>
  <c r="R108" i="94"/>
  <c r="N108" i="94"/>
  <c r="J108" i="94"/>
  <c r="G107" i="94"/>
  <c r="AQ108" i="93"/>
  <c r="AM108" i="93"/>
  <c r="AI108" i="93"/>
  <c r="AE108" i="93"/>
  <c r="AA108" i="93"/>
  <c r="W108" i="93"/>
  <c r="S108" i="93"/>
  <c r="O108" i="93"/>
  <c r="K108" i="93"/>
  <c r="AP108" i="93"/>
  <c r="AL108" i="93"/>
  <c r="AH108" i="93"/>
  <c r="AD108" i="93"/>
  <c r="Z108" i="93"/>
  <c r="V108" i="93"/>
  <c r="R108" i="93"/>
  <c r="N108" i="93"/>
  <c r="J108" i="93"/>
  <c r="G107" i="93"/>
  <c r="AS108" i="93"/>
  <c r="AO108" i="93"/>
  <c r="AK108" i="93"/>
  <c r="AC108" i="93"/>
  <c r="Y108" i="93"/>
  <c r="U108" i="93"/>
  <c r="Q108" i="93"/>
  <c r="M108" i="93"/>
  <c r="I108" i="93"/>
  <c r="AR108" i="93"/>
  <c r="AN108" i="93"/>
  <c r="AJ108" i="93"/>
  <c r="AF108" i="93"/>
  <c r="AB108" i="93"/>
  <c r="X108" i="93"/>
  <c r="P108" i="93"/>
  <c r="L108" i="93"/>
  <c r="H108" i="93"/>
  <c r="T108" i="24"/>
  <c r="AS108" i="92"/>
  <c r="AO108" i="92"/>
  <c r="AK108" i="92"/>
  <c r="AC108" i="92"/>
  <c r="Y108" i="92"/>
  <c r="U108" i="92"/>
  <c r="Q108" i="92"/>
  <c r="M108" i="92"/>
  <c r="I108" i="92"/>
  <c r="AR108" i="92"/>
  <c r="AN108" i="92"/>
  <c r="AJ108" i="92"/>
  <c r="AF108" i="92"/>
  <c r="AB108" i="92"/>
  <c r="X108" i="92"/>
  <c r="P108" i="92"/>
  <c r="L108" i="92"/>
  <c r="H108" i="92"/>
  <c r="AQ108" i="92"/>
  <c r="AM108" i="92"/>
  <c r="AI108" i="92"/>
  <c r="AE108" i="92"/>
  <c r="AA108" i="92"/>
  <c r="W108" i="92"/>
  <c r="S108" i="92"/>
  <c r="O108" i="92"/>
  <c r="K108" i="92"/>
  <c r="AP108" i="92"/>
  <c r="AL108" i="92"/>
  <c r="AH108" i="92"/>
  <c r="AD108" i="92"/>
  <c r="Z108" i="92"/>
  <c r="V108" i="92"/>
  <c r="R108" i="92"/>
  <c r="N108" i="92"/>
  <c r="J108" i="92"/>
  <c r="G107" i="92"/>
  <c r="Q108" i="24"/>
  <c r="Q107" i="24" s="1"/>
  <c r="N108" i="24"/>
  <c r="K108" i="24"/>
  <c r="K107" i="24" s="1"/>
  <c r="AS108" i="87"/>
  <c r="AO108" i="87"/>
  <c r="AK108" i="87"/>
  <c r="AC108" i="87"/>
  <c r="Y108" i="87"/>
  <c r="U108" i="87"/>
  <c r="Q108" i="87"/>
  <c r="M108" i="87"/>
  <c r="I108" i="87"/>
  <c r="AR108" i="87"/>
  <c r="AN108" i="87"/>
  <c r="AJ108" i="87"/>
  <c r="AF108" i="87"/>
  <c r="AB108" i="87"/>
  <c r="X108" i="87"/>
  <c r="P108" i="87"/>
  <c r="L108" i="87"/>
  <c r="H108" i="87"/>
  <c r="AQ108" i="87"/>
  <c r="AM108" i="87"/>
  <c r="AI108" i="87"/>
  <c r="AE108" i="87"/>
  <c r="AA108" i="87"/>
  <c r="W108" i="87"/>
  <c r="S108" i="87"/>
  <c r="O108" i="87"/>
  <c r="K108" i="87"/>
  <c r="AP108" i="87"/>
  <c r="AL108" i="87"/>
  <c r="AH108" i="87"/>
  <c r="AD108" i="87"/>
  <c r="Z108" i="87"/>
  <c r="V108" i="87"/>
  <c r="R108" i="87"/>
  <c r="N108" i="87"/>
  <c r="J108" i="87"/>
  <c r="G107" i="87"/>
  <c r="AR108" i="88"/>
  <c r="AN108" i="88"/>
  <c r="AJ108" i="88"/>
  <c r="AF108" i="88"/>
  <c r="AB108" i="88"/>
  <c r="X108" i="88"/>
  <c r="P108" i="88"/>
  <c r="L108" i="88"/>
  <c r="H108" i="88"/>
  <c r="AQ108" i="88"/>
  <c r="AM108" i="88"/>
  <c r="AI108" i="88"/>
  <c r="AE108" i="88"/>
  <c r="AA108" i="88"/>
  <c r="W108" i="88"/>
  <c r="S108" i="88"/>
  <c r="O108" i="88"/>
  <c r="K108" i="88"/>
  <c r="AP108" i="88"/>
  <c r="AL108" i="88"/>
  <c r="AH108" i="88"/>
  <c r="AD108" i="88"/>
  <c r="Z108" i="88"/>
  <c r="V108" i="88"/>
  <c r="R108" i="88"/>
  <c r="N108" i="88"/>
  <c r="J108" i="88"/>
  <c r="G107" i="88"/>
  <c r="AS108" i="88"/>
  <c r="AO108" i="88"/>
  <c r="AK108" i="88"/>
  <c r="AC108" i="88"/>
  <c r="Y108" i="88"/>
  <c r="U108" i="88"/>
  <c r="Q108" i="88"/>
  <c r="M108" i="88"/>
  <c r="I108" i="88"/>
  <c r="H108" i="24"/>
  <c r="H107" i="24" s="1"/>
  <c r="Z109" i="24"/>
  <c r="AA109" i="24" s="1"/>
  <c r="T110" i="32" l="1"/>
  <c r="T22" i="88"/>
  <c r="F12" i="87"/>
  <c r="O211" i="24"/>
  <c r="O218" i="24" s="1"/>
  <c r="J14" i="61" s="1"/>
  <c r="H31" i="95" s="1"/>
  <c r="AV142" i="94"/>
  <c r="T58" i="93"/>
  <c r="AT59" i="92"/>
  <c r="AT59" i="93"/>
  <c r="AG58" i="93"/>
  <c r="AT58" i="93"/>
  <c r="AG59" i="93"/>
  <c r="AT59" i="87"/>
  <c r="AG59" i="32"/>
  <c r="AG61" i="93"/>
  <c r="AT61" i="93"/>
  <c r="AT60" i="93"/>
  <c r="T41" i="94"/>
  <c r="AT41" i="94"/>
  <c r="AG41" i="32"/>
  <c r="AG42" i="94"/>
  <c r="AG41" i="91"/>
  <c r="T41" i="87"/>
  <c r="AT42" i="32"/>
  <c r="T42" i="94"/>
  <c r="AU42" i="94"/>
  <c r="AV42" i="94" s="1"/>
  <c r="AU42" i="87"/>
  <c r="AV42" i="87" s="1"/>
  <c r="T35" i="88"/>
  <c r="AT35" i="88"/>
  <c r="AT36" i="88"/>
  <c r="AG34" i="92"/>
  <c r="T34" i="32"/>
  <c r="T35" i="32"/>
  <c r="T34" i="91"/>
  <c r="T34" i="88"/>
  <c r="AG34" i="32"/>
  <c r="AT36" i="92"/>
  <c r="T26" i="91"/>
  <c r="AT26" i="91"/>
  <c r="AT30" i="88"/>
  <c r="T29" i="91"/>
  <c r="AG28" i="91"/>
  <c r="AT28" i="87"/>
  <c r="T29" i="87"/>
  <c r="T22" i="94"/>
  <c r="T129" i="92"/>
  <c r="F107" i="24"/>
  <c r="P131" i="91"/>
  <c r="F105" i="92"/>
  <c r="Z135" i="24"/>
  <c r="AA135" i="24" s="1"/>
  <c r="U174" i="84"/>
  <c r="T133" i="87"/>
  <c r="T131" i="87" s="1"/>
  <c r="T129" i="94"/>
  <c r="N132" i="24"/>
  <c r="AT129" i="91"/>
  <c r="AT127" i="94"/>
  <c r="T127" i="87"/>
  <c r="AU131" i="92"/>
  <c r="AV131" i="92" s="1"/>
  <c r="AG133" i="32"/>
  <c r="T136" i="94"/>
  <c r="AT136" i="94"/>
  <c r="T126" i="24"/>
  <c r="K499" i="84"/>
  <c r="K74" i="17" s="1"/>
  <c r="K72" i="17" s="1"/>
  <c r="K102" i="17" s="1"/>
  <c r="K101" i="17" s="1"/>
  <c r="AG128" i="87"/>
  <c r="AG130" i="87"/>
  <c r="P15" i="63"/>
  <c r="AG146" i="87"/>
  <c r="T149" i="91"/>
  <c r="AO144" i="91"/>
  <c r="AM144" i="32"/>
  <c r="AN144" i="32"/>
  <c r="AQ144" i="32"/>
  <c r="P144" i="32"/>
  <c r="L144" i="32"/>
  <c r="AI144" i="88"/>
  <c r="L144" i="88"/>
  <c r="AJ144" i="32"/>
  <c r="AM139" i="93"/>
  <c r="AP139" i="88"/>
  <c r="V139" i="88"/>
  <c r="I139" i="92"/>
  <c r="I138" i="92" s="1"/>
  <c r="I137" i="92" s="1"/>
  <c r="X139" i="32"/>
  <c r="AA139" i="94"/>
  <c r="AA138" i="94" s="1"/>
  <c r="AA137" i="94" s="1"/>
  <c r="AF139" i="91"/>
  <c r="I139" i="93"/>
  <c r="I138" i="93" s="1"/>
  <c r="I137" i="93" s="1"/>
  <c r="AI139" i="88"/>
  <c r="P139" i="32"/>
  <c r="P138" i="32" s="1"/>
  <c r="P137" i="32" s="1"/>
  <c r="W139" i="91"/>
  <c r="W138" i="91" s="1"/>
  <c r="W137" i="91" s="1"/>
  <c r="T141" i="87"/>
  <c r="AG143" i="87"/>
  <c r="Y139" i="91"/>
  <c r="Y138" i="91" s="1"/>
  <c r="Y137" i="91" s="1"/>
  <c r="AQ139" i="93"/>
  <c r="Y139" i="93"/>
  <c r="Y138" i="93" s="1"/>
  <c r="Y137" i="93" s="1"/>
  <c r="K139" i="32"/>
  <c r="AG143" i="88"/>
  <c r="O139" i="94"/>
  <c r="O138" i="94" s="1"/>
  <c r="AL139" i="91"/>
  <c r="S139" i="91"/>
  <c r="AL139" i="93"/>
  <c r="AL138" i="93" s="1"/>
  <c r="AL137" i="93" s="1"/>
  <c r="H139" i="88"/>
  <c r="U139" i="88"/>
  <c r="U138" i="88" s="1"/>
  <c r="U139" i="32"/>
  <c r="AG142" i="87"/>
  <c r="AT140" i="87"/>
  <c r="J139" i="91"/>
  <c r="J138" i="91" s="1"/>
  <c r="J137" i="91" s="1"/>
  <c r="N139" i="87"/>
  <c r="N138" i="87" s="1"/>
  <c r="N137" i="87" s="1"/>
  <c r="AE139" i="87"/>
  <c r="AE138" i="87" s="1"/>
  <c r="AE137" i="87" s="1"/>
  <c r="AK139" i="87"/>
  <c r="AK138" i="87" s="1"/>
  <c r="AK137" i="87" s="1"/>
  <c r="AC139" i="87"/>
  <c r="AC138" i="87" s="1"/>
  <c r="R139" i="87"/>
  <c r="R138" i="87" s="1"/>
  <c r="R137" i="87" s="1"/>
  <c r="AJ139" i="87"/>
  <c r="AJ138" i="87" s="1"/>
  <c r="AJ137" i="87" s="1"/>
  <c r="X139" i="87"/>
  <c r="AO139" i="87"/>
  <c r="AO138" i="87" s="1"/>
  <c r="AO137" i="87" s="1"/>
  <c r="AH139" i="87"/>
  <c r="W139" i="87"/>
  <c r="W138" i="87" s="1"/>
  <c r="W137" i="87" s="1"/>
  <c r="AN139" i="87"/>
  <c r="AB139" i="87"/>
  <c r="AB138" i="87" s="1"/>
  <c r="AB137" i="87" s="1"/>
  <c r="AS139" i="87"/>
  <c r="AS138" i="87" s="1"/>
  <c r="AS137" i="87" s="1"/>
  <c r="AL139" i="87"/>
  <c r="J139" i="87"/>
  <c r="J138" i="87" s="1"/>
  <c r="J137" i="87" s="1"/>
  <c r="AA139" i="87"/>
  <c r="AA138" i="87" s="1"/>
  <c r="AA137" i="87" s="1"/>
  <c r="AR139" i="87"/>
  <c r="AR138" i="87" s="1"/>
  <c r="AF139" i="87"/>
  <c r="AF138" i="87" s="1"/>
  <c r="AF137" i="87" s="1"/>
  <c r="Y139" i="87"/>
  <c r="Y138" i="87" s="1"/>
  <c r="K139" i="87"/>
  <c r="K138" i="87" s="1"/>
  <c r="K137" i="87" s="1"/>
  <c r="L139" i="87"/>
  <c r="H139" i="87"/>
  <c r="H138" i="87" s="1"/>
  <c r="I139" i="87"/>
  <c r="I138" i="87" s="1"/>
  <c r="AP139" i="87"/>
  <c r="AP138" i="87" s="1"/>
  <c r="AG141" i="87"/>
  <c r="AQ139" i="91"/>
  <c r="AQ138" i="91" s="1"/>
  <c r="X138" i="87"/>
  <c r="X137" i="87" s="1"/>
  <c r="V139" i="32"/>
  <c r="V138" i="32" s="1"/>
  <c r="AM139" i="32"/>
  <c r="AM138" i="32" s="1"/>
  <c r="J139" i="32"/>
  <c r="J138" i="32" s="1"/>
  <c r="AA139" i="32"/>
  <c r="AA138" i="32" s="1"/>
  <c r="I139" i="32"/>
  <c r="I138" i="32" s="1"/>
  <c r="Z139" i="32"/>
  <c r="Z138" i="32" s="1"/>
  <c r="AQ139" i="32"/>
  <c r="AQ138" i="32" s="1"/>
  <c r="N139" i="32"/>
  <c r="N138" i="32" s="1"/>
  <c r="AE139" i="32"/>
  <c r="AE138" i="32" s="1"/>
  <c r="AE137" i="32" s="1"/>
  <c r="M139" i="32"/>
  <c r="M138" i="32" s="1"/>
  <c r="AD139" i="32"/>
  <c r="AD138" i="32" s="1"/>
  <c r="R139" i="32"/>
  <c r="R138" i="32" s="1"/>
  <c r="AJ139" i="32"/>
  <c r="AJ138" i="32" s="1"/>
  <c r="AJ137" i="32" s="1"/>
  <c r="Q139" i="32"/>
  <c r="Q138" i="32" s="1"/>
  <c r="AI139" i="32"/>
  <c r="AI138" i="32" s="1"/>
  <c r="W139" i="32"/>
  <c r="W138" i="32" s="1"/>
  <c r="AN139" i="32"/>
  <c r="AN138" i="32" s="1"/>
  <c r="AN137" i="32" s="1"/>
  <c r="N139" i="92"/>
  <c r="N138" i="92" s="1"/>
  <c r="AE139" i="92"/>
  <c r="AE138" i="92" s="1"/>
  <c r="K139" i="92"/>
  <c r="K138" i="92" s="1"/>
  <c r="AB139" i="92"/>
  <c r="AB138" i="92" s="1"/>
  <c r="AB137" i="92" s="1"/>
  <c r="AS139" i="92"/>
  <c r="AS138" i="92" s="1"/>
  <c r="P139" i="92"/>
  <c r="P138" i="92" s="1"/>
  <c r="P137" i="92" s="1"/>
  <c r="AH139" i="92"/>
  <c r="R139" i="92"/>
  <c r="R138" i="92" s="1"/>
  <c r="R137" i="92" s="1"/>
  <c r="AJ139" i="92"/>
  <c r="AJ138" i="92" s="1"/>
  <c r="O139" i="92"/>
  <c r="O138" i="92" s="1"/>
  <c r="AF139" i="92"/>
  <c r="AF138" i="92" s="1"/>
  <c r="U139" i="92"/>
  <c r="U138" i="92" s="1"/>
  <c r="AL139" i="92"/>
  <c r="AL138" i="92" s="1"/>
  <c r="W139" i="92"/>
  <c r="W138" i="92" s="1"/>
  <c r="W137" i="92" s="1"/>
  <c r="AN139" i="92"/>
  <c r="AN138" i="92" s="1"/>
  <c r="S139" i="92"/>
  <c r="S138" i="92" s="1"/>
  <c r="S137" i="92" s="1"/>
  <c r="AK139" i="92"/>
  <c r="AK138" i="92" s="1"/>
  <c r="H139" i="92"/>
  <c r="H138" i="92" s="1"/>
  <c r="H137" i="92" s="1"/>
  <c r="Y139" i="92"/>
  <c r="Y138" i="92" s="1"/>
  <c r="AP139" i="92"/>
  <c r="AP138" i="92" s="1"/>
  <c r="AP137" i="92" s="1"/>
  <c r="AI139" i="92"/>
  <c r="AI138" i="92" s="1"/>
  <c r="J139" i="92"/>
  <c r="J138" i="92" s="1"/>
  <c r="J137" i="92" s="1"/>
  <c r="AA139" i="92"/>
  <c r="AA138" i="92" s="1"/>
  <c r="AR139" i="92"/>
  <c r="AR138" i="92" s="1"/>
  <c r="AR137" i="92" s="1"/>
  <c r="X139" i="92"/>
  <c r="X138" i="92" s="1"/>
  <c r="AO139" i="92"/>
  <c r="AO138" i="92" s="1"/>
  <c r="L139" i="92"/>
  <c r="L138" i="92" s="1"/>
  <c r="AC139" i="92"/>
  <c r="AC138" i="92" s="1"/>
  <c r="AC137" i="92" s="1"/>
  <c r="AM139" i="92"/>
  <c r="AM138" i="92" s="1"/>
  <c r="Q139" i="93"/>
  <c r="Q138" i="93" s="1"/>
  <c r="Q137" i="93" s="1"/>
  <c r="L139" i="93"/>
  <c r="M139" i="93"/>
  <c r="M138" i="93" s="1"/>
  <c r="P139" i="88"/>
  <c r="P138" i="88" s="1"/>
  <c r="P137" i="88" s="1"/>
  <c r="I139" i="88"/>
  <c r="AQ139" i="88"/>
  <c r="AC139" i="88"/>
  <c r="AC138" i="88" s="1"/>
  <c r="AC137" i="88" s="1"/>
  <c r="AG143" i="91"/>
  <c r="Z139" i="92"/>
  <c r="Z138" i="92" s="1"/>
  <c r="Z137" i="92" s="1"/>
  <c r="AQ139" i="92"/>
  <c r="AC139" i="32"/>
  <c r="AC138" i="32" s="1"/>
  <c r="AC137" i="32" s="1"/>
  <c r="AF139" i="32"/>
  <c r="Y139" i="32"/>
  <c r="S139" i="32"/>
  <c r="AR139" i="32"/>
  <c r="T140" i="92"/>
  <c r="T141" i="88"/>
  <c r="AF139" i="94"/>
  <c r="AF138" i="94" s="1"/>
  <c r="X139" i="94"/>
  <c r="X138" i="94" s="1"/>
  <c r="X137" i="94" s="1"/>
  <c r="AR139" i="94"/>
  <c r="AR138" i="94" s="1"/>
  <c r="P139" i="87"/>
  <c r="P138" i="87" s="1"/>
  <c r="Q139" i="87"/>
  <c r="Q138" i="87" s="1"/>
  <c r="Q137" i="87" s="1"/>
  <c r="M139" i="87"/>
  <c r="M138" i="87" s="1"/>
  <c r="M137" i="87" s="1"/>
  <c r="O139" i="87"/>
  <c r="O138" i="87" s="1"/>
  <c r="AN139" i="91"/>
  <c r="AN138" i="91" s="1"/>
  <c r="AN138" i="87"/>
  <c r="AN137" i="87" s="1"/>
  <c r="AA139" i="91"/>
  <c r="AA138" i="91" s="1"/>
  <c r="AA137" i="91" s="1"/>
  <c r="L139" i="91"/>
  <c r="AO139" i="91"/>
  <c r="AO138" i="91" s="1"/>
  <c r="AH139" i="91"/>
  <c r="AB139" i="91"/>
  <c r="AB138" i="91" s="1"/>
  <c r="W139" i="88"/>
  <c r="W138" i="88" s="1"/>
  <c r="W137" i="88" s="1"/>
  <c r="AN139" i="88"/>
  <c r="AN138" i="88" s="1"/>
  <c r="O139" i="88"/>
  <c r="O138" i="88" s="1"/>
  <c r="AF139" i="88"/>
  <c r="AF138" i="88" s="1"/>
  <c r="AF137" i="88" s="1"/>
  <c r="J139" i="88"/>
  <c r="AA139" i="88"/>
  <c r="AA138" i="88" s="1"/>
  <c r="AR139" i="88"/>
  <c r="AR138" i="88" s="1"/>
  <c r="AR137" i="88" s="1"/>
  <c r="S139" i="88"/>
  <c r="S138" i="88" s="1"/>
  <c r="AK139" i="88"/>
  <c r="AK138" i="88" s="1"/>
  <c r="AK137" i="88" s="1"/>
  <c r="N139" i="88"/>
  <c r="N138" i="88" s="1"/>
  <c r="N137" i="88" s="1"/>
  <c r="AE139" i="88"/>
  <c r="AE138" i="88" s="1"/>
  <c r="AE137" i="88" s="1"/>
  <c r="X139" i="88"/>
  <c r="X138" i="88" s="1"/>
  <c r="X137" i="88" s="1"/>
  <c r="AO139" i="88"/>
  <c r="AO138" i="88" s="1"/>
  <c r="AO137" i="88" s="1"/>
  <c r="R139" i="88"/>
  <c r="R138" i="88" s="1"/>
  <c r="R137" i="88" s="1"/>
  <c r="AJ139" i="88"/>
  <c r="AJ138" i="88" s="1"/>
  <c r="K139" i="88"/>
  <c r="K138" i="88" s="1"/>
  <c r="K137" i="88" s="1"/>
  <c r="AB139" i="88"/>
  <c r="AB138" i="88" s="1"/>
  <c r="N139" i="93"/>
  <c r="N138" i="93" s="1"/>
  <c r="AE139" i="93"/>
  <c r="AE138" i="93" s="1"/>
  <c r="AE137" i="93" s="1"/>
  <c r="X139" i="93"/>
  <c r="X138" i="93" s="1"/>
  <c r="X137" i="93" s="1"/>
  <c r="AO139" i="93"/>
  <c r="AO138" i="93" s="1"/>
  <c r="R139" i="93"/>
  <c r="R138" i="93" s="1"/>
  <c r="AJ139" i="93"/>
  <c r="AJ138" i="93" s="1"/>
  <c r="K139" i="93"/>
  <c r="K138" i="93" s="1"/>
  <c r="AB139" i="93"/>
  <c r="AB138" i="93" s="1"/>
  <c r="W139" i="93"/>
  <c r="W138" i="93" s="1"/>
  <c r="AN139" i="93"/>
  <c r="AN138" i="93" s="1"/>
  <c r="AN137" i="93" s="1"/>
  <c r="O139" i="93"/>
  <c r="O138" i="93" s="1"/>
  <c r="O137" i="93" s="1"/>
  <c r="AF139" i="93"/>
  <c r="AF138" i="93" s="1"/>
  <c r="J139" i="93"/>
  <c r="J138" i="93" s="1"/>
  <c r="AA139" i="93"/>
  <c r="AA138" i="93" s="1"/>
  <c r="AA137" i="93" s="1"/>
  <c r="AR139" i="93"/>
  <c r="AR138" i="93" s="1"/>
  <c r="S139" i="93"/>
  <c r="S138" i="93" s="1"/>
  <c r="AK139" i="93"/>
  <c r="AK138" i="93" s="1"/>
  <c r="Z139" i="93"/>
  <c r="Z138" i="93" s="1"/>
  <c r="U139" i="93"/>
  <c r="U138" i="93" s="1"/>
  <c r="V139" i="93"/>
  <c r="H139" i="93"/>
  <c r="AP139" i="93"/>
  <c r="AP138" i="93" s="1"/>
  <c r="Y139" i="88"/>
  <c r="Y138" i="88" s="1"/>
  <c r="Q139" i="88"/>
  <c r="AL139" i="88"/>
  <c r="AL138" i="88" s="1"/>
  <c r="AL137" i="88" s="1"/>
  <c r="AM139" i="88"/>
  <c r="AM138" i="88" s="1"/>
  <c r="AM137" i="88" s="1"/>
  <c r="M139" i="92"/>
  <c r="M138" i="92" s="1"/>
  <c r="AL139" i="32"/>
  <c r="AO139" i="32"/>
  <c r="AH139" i="32"/>
  <c r="AB139" i="32"/>
  <c r="AB138" i="32" s="1"/>
  <c r="AB137" i="32" s="1"/>
  <c r="R139" i="94"/>
  <c r="R138" i="94" s="1"/>
  <c r="AO139" i="94"/>
  <c r="AO138" i="94" s="1"/>
  <c r="V139" i="87"/>
  <c r="V138" i="87" s="1"/>
  <c r="Z139" i="87"/>
  <c r="Z138" i="87" s="1"/>
  <c r="S139" i="87"/>
  <c r="S138" i="87" s="1"/>
  <c r="S137" i="87" s="1"/>
  <c r="U139" i="87"/>
  <c r="U138" i="87" s="1"/>
  <c r="AR139" i="91"/>
  <c r="AR138" i="91" s="1"/>
  <c r="U139" i="91"/>
  <c r="O139" i="91"/>
  <c r="H139" i="91"/>
  <c r="AP139" i="91"/>
  <c r="AP138" i="91" s="1"/>
  <c r="AP137" i="91" s="1"/>
  <c r="N139" i="91"/>
  <c r="N138" i="91" s="1"/>
  <c r="N137" i="91" s="1"/>
  <c r="V139" i="91"/>
  <c r="V138" i="91" s="1"/>
  <c r="V137" i="91" s="1"/>
  <c r="AM139" i="91"/>
  <c r="R139" i="91"/>
  <c r="R138" i="91" s="1"/>
  <c r="I139" i="91"/>
  <c r="I138" i="91" s="1"/>
  <c r="I137" i="91" s="1"/>
  <c r="Z139" i="91"/>
  <c r="Z138" i="91" s="1"/>
  <c r="AE139" i="91"/>
  <c r="AE138" i="91" s="1"/>
  <c r="AE137" i="91" s="1"/>
  <c r="M139" i="91"/>
  <c r="M138" i="91" s="1"/>
  <c r="M137" i="91" s="1"/>
  <c r="AD139" i="91"/>
  <c r="AD138" i="91" s="1"/>
  <c r="AD137" i="91" s="1"/>
  <c r="AJ139" i="91"/>
  <c r="AJ138" i="91" s="1"/>
  <c r="Q139" i="91"/>
  <c r="Q138" i="91" s="1"/>
  <c r="AI139" i="91"/>
  <c r="AI138" i="91" s="1"/>
  <c r="AI137" i="91" s="1"/>
  <c r="K139" i="94"/>
  <c r="K138" i="94" s="1"/>
  <c r="K137" i="94" s="1"/>
  <c r="AI139" i="94"/>
  <c r="AI138" i="94" s="1"/>
  <c r="Q139" i="94"/>
  <c r="Q138" i="94" s="1"/>
  <c r="AL139" i="94"/>
  <c r="AL138" i="94" s="1"/>
  <c r="AL137" i="94" s="1"/>
  <c r="U139" i="94"/>
  <c r="U138" i="94" s="1"/>
  <c r="N139" i="94"/>
  <c r="N138" i="94" s="1"/>
  <c r="S139" i="94"/>
  <c r="S138" i="94" s="1"/>
  <c r="AD139" i="94"/>
  <c r="AD138" i="94" s="1"/>
  <c r="M139" i="94"/>
  <c r="M138" i="94" s="1"/>
  <c r="M137" i="94" s="1"/>
  <c r="AH139" i="94"/>
  <c r="AH138" i="94" s="1"/>
  <c r="P139" i="94"/>
  <c r="P138" i="94" s="1"/>
  <c r="W139" i="94"/>
  <c r="W138" i="94" s="1"/>
  <c r="W137" i="94" s="1"/>
  <c r="AB139" i="94"/>
  <c r="AB138" i="94" s="1"/>
  <c r="AQ139" i="94"/>
  <c r="AQ138" i="94" s="1"/>
  <c r="Z139" i="94"/>
  <c r="Z138" i="94" s="1"/>
  <c r="I139" i="94"/>
  <c r="I138" i="94" s="1"/>
  <c r="I137" i="94" s="1"/>
  <c r="AC139" i="94"/>
  <c r="AC138" i="94" s="1"/>
  <c r="L139" i="94"/>
  <c r="L138" i="94" s="1"/>
  <c r="AE139" i="94"/>
  <c r="AE138" i="94" s="1"/>
  <c r="AK139" i="94"/>
  <c r="AK138" i="94" s="1"/>
  <c r="AK137" i="94" s="1"/>
  <c r="AM139" i="94"/>
  <c r="AM138" i="94" s="1"/>
  <c r="AM137" i="94" s="1"/>
  <c r="V139" i="94"/>
  <c r="V138" i="94" s="1"/>
  <c r="AP139" i="94"/>
  <c r="AP138" i="94" s="1"/>
  <c r="Y139" i="94"/>
  <c r="Y138" i="94" s="1"/>
  <c r="H139" i="94"/>
  <c r="H138" i="94" s="1"/>
  <c r="H137" i="94" s="1"/>
  <c r="AN139" i="94"/>
  <c r="AN138" i="94" s="1"/>
  <c r="AG142" i="88"/>
  <c r="AT142" i="88"/>
  <c r="AI139" i="93"/>
  <c r="AI138" i="93" s="1"/>
  <c r="AI137" i="93" s="1"/>
  <c r="AC139" i="93"/>
  <c r="AD139" i="93"/>
  <c r="P139" i="93"/>
  <c r="P138" i="93" s="1"/>
  <c r="P137" i="93" s="1"/>
  <c r="AS139" i="93"/>
  <c r="AS138" i="93" s="1"/>
  <c r="AH139" i="88"/>
  <c r="Z139" i="88"/>
  <c r="L139" i="88"/>
  <c r="L138" i="88" s="1"/>
  <c r="L137" i="88" s="1"/>
  <c r="M139" i="88"/>
  <c r="M138" i="88" s="1"/>
  <c r="AS139" i="88"/>
  <c r="AT140" i="88"/>
  <c r="T141" i="91"/>
  <c r="V139" i="92"/>
  <c r="V138" i="92" s="1"/>
  <c r="V137" i="92" s="1"/>
  <c r="AD139" i="92"/>
  <c r="AD138" i="92" s="1"/>
  <c r="L139" i="32"/>
  <c r="O139" i="32"/>
  <c r="O138" i="32" s="1"/>
  <c r="O137" i="32" s="1"/>
  <c r="H139" i="32"/>
  <c r="AP139" i="32"/>
  <c r="AK139" i="32"/>
  <c r="J138" i="88"/>
  <c r="J137" i="88" s="1"/>
  <c r="AJ139" i="94"/>
  <c r="AJ138" i="94" s="1"/>
  <c r="AJ137" i="94" s="1"/>
  <c r="J139" i="94"/>
  <c r="AM139" i="87"/>
  <c r="AM138" i="87" s="1"/>
  <c r="AQ139" i="87"/>
  <c r="AQ138" i="87" s="1"/>
  <c r="AD139" i="87"/>
  <c r="AD138" i="87" s="1"/>
  <c r="AD137" i="87" s="1"/>
  <c r="AI139" i="87"/>
  <c r="AI138" i="87" s="1"/>
  <c r="AC139" i="91"/>
  <c r="X139" i="91"/>
  <c r="X138" i="91" s="1"/>
  <c r="P139" i="91"/>
  <c r="P138" i="91" s="1"/>
  <c r="K139" i="91"/>
  <c r="AS139" i="91"/>
  <c r="L15" i="63"/>
  <c r="N15" i="63"/>
  <c r="F15" i="63"/>
  <c r="J15" i="63"/>
  <c r="H15" i="63"/>
  <c r="D15" i="63"/>
  <c r="K248" i="94"/>
  <c r="AA248" i="94"/>
  <c r="AQ248" i="94"/>
  <c r="X248" i="94"/>
  <c r="AN248" i="94"/>
  <c r="Q248" i="94"/>
  <c r="AK248" i="94"/>
  <c r="N248" i="94"/>
  <c r="AD248" i="94"/>
  <c r="H248" i="88"/>
  <c r="AB248" i="88"/>
  <c r="AR248" i="88"/>
  <c r="U248" i="88"/>
  <c r="AO248" i="88"/>
  <c r="R248" i="88"/>
  <c r="AH248" i="88"/>
  <c r="O248" i="88"/>
  <c r="AE248" i="88"/>
  <c r="O248" i="94"/>
  <c r="AE248" i="94"/>
  <c r="H248" i="94"/>
  <c r="AB248" i="94"/>
  <c r="AR248" i="94"/>
  <c r="U248" i="94"/>
  <c r="AO248" i="94"/>
  <c r="R248" i="94"/>
  <c r="AH248" i="94"/>
  <c r="L248" i="88"/>
  <c r="AF248" i="88"/>
  <c r="I248" i="88"/>
  <c r="Y248" i="88"/>
  <c r="AS248" i="88"/>
  <c r="V248" i="88"/>
  <c r="AL248" i="88"/>
  <c r="S248" i="88"/>
  <c r="AI248" i="88"/>
  <c r="S248" i="94"/>
  <c r="AI248" i="94"/>
  <c r="L248" i="94"/>
  <c r="AF248" i="94"/>
  <c r="I248" i="94"/>
  <c r="Y248" i="94"/>
  <c r="AS248" i="94"/>
  <c r="V248" i="94"/>
  <c r="P248" i="88"/>
  <c r="AJ248" i="88"/>
  <c r="M248" i="88"/>
  <c r="AC248" i="88"/>
  <c r="J248" i="88"/>
  <c r="Z248" i="88"/>
  <c r="AP248" i="88"/>
  <c r="W248" i="88"/>
  <c r="H241" i="93"/>
  <c r="AB241" i="93"/>
  <c r="AR241" i="93"/>
  <c r="U241" i="93"/>
  <c r="AG241" i="93" s="1"/>
  <c r="AO241" i="93"/>
  <c r="R241" i="93"/>
  <c r="AH241" i="93"/>
  <c r="O241" i="93"/>
  <c r="AE241" i="93"/>
  <c r="L241" i="93"/>
  <c r="AF241" i="93"/>
  <c r="I241" i="93"/>
  <c r="T241" i="93" s="1"/>
  <c r="Y241" i="93"/>
  <c r="AS241" i="93"/>
  <c r="V241" i="93"/>
  <c r="AL241" i="93"/>
  <c r="AU241" i="93" s="1"/>
  <c r="AV241" i="93" s="1"/>
  <c r="S241" i="93"/>
  <c r="AI241" i="93"/>
  <c r="P241" i="93"/>
  <c r="AJ241" i="93"/>
  <c r="M241" i="93"/>
  <c r="AC241" i="93"/>
  <c r="J241" i="93"/>
  <c r="Z241" i="93"/>
  <c r="AP241" i="93"/>
  <c r="W241" i="93"/>
  <c r="T233" i="94"/>
  <c r="T233" i="92"/>
  <c r="AT226" i="93"/>
  <c r="AT226" i="88"/>
  <c r="V210" i="87"/>
  <c r="AL210" i="87"/>
  <c r="S210" i="87"/>
  <c r="AI210" i="87"/>
  <c r="AT210" i="87" s="1"/>
  <c r="L210" i="87"/>
  <c r="AF210" i="87"/>
  <c r="I210" i="87"/>
  <c r="Y210" i="87"/>
  <c r="AG210" i="87" s="1"/>
  <c r="AS210" i="87"/>
  <c r="U210" i="93"/>
  <c r="AO210" i="93"/>
  <c r="R210" i="93"/>
  <c r="AH210" i="93"/>
  <c r="O210" i="93"/>
  <c r="AE210" i="93"/>
  <c r="H210" i="93"/>
  <c r="AB210" i="93"/>
  <c r="AR210" i="93"/>
  <c r="J201" i="94"/>
  <c r="P201" i="94"/>
  <c r="R201" i="94"/>
  <c r="AB201" i="94"/>
  <c r="J210" i="87"/>
  <c r="Z210" i="87"/>
  <c r="AP210" i="87"/>
  <c r="W210" i="87"/>
  <c r="AM210" i="87"/>
  <c r="P210" i="87"/>
  <c r="AJ210" i="87"/>
  <c r="M210" i="87"/>
  <c r="AC210" i="87"/>
  <c r="I210" i="93"/>
  <c r="Y210" i="93"/>
  <c r="AS210" i="93"/>
  <c r="V210" i="93"/>
  <c r="AL210" i="93"/>
  <c r="AT210" i="93" s="1"/>
  <c r="S210" i="93"/>
  <c r="AI210" i="93"/>
  <c r="L210" i="93"/>
  <c r="AF210" i="93"/>
  <c r="AG210" i="93" s="1"/>
  <c r="W201" i="94"/>
  <c r="AC201" i="94"/>
  <c r="AE201" i="94"/>
  <c r="AO201" i="94"/>
  <c r="H201" i="94"/>
  <c r="N210" i="87"/>
  <c r="AD210" i="87"/>
  <c r="K210" i="87"/>
  <c r="AA210" i="87"/>
  <c r="AQ210" i="87"/>
  <c r="X210" i="87"/>
  <c r="AN210" i="87"/>
  <c r="AU210" i="87" s="1"/>
  <c r="AV210" i="87" s="1"/>
  <c r="Q210" i="87"/>
  <c r="M210" i="93"/>
  <c r="AC210" i="93"/>
  <c r="J210" i="93"/>
  <c r="Z210" i="93"/>
  <c r="AP210" i="93"/>
  <c r="W210" i="93"/>
  <c r="AM210" i="93"/>
  <c r="AU210" i="93" s="1"/>
  <c r="AV210" i="93" s="1"/>
  <c r="P210" i="93"/>
  <c r="AP201" i="94"/>
  <c r="M201" i="94"/>
  <c r="O201" i="94"/>
  <c r="T196" i="93"/>
  <c r="P181" i="94"/>
  <c r="P168" i="94" s="1"/>
  <c r="T182" i="94"/>
  <c r="AF193" i="93"/>
  <c r="AG194" i="93"/>
  <c r="S169" i="87"/>
  <c r="S168" i="87" s="1"/>
  <c r="T170" i="87"/>
  <c r="AT197" i="91"/>
  <c r="AT193" i="91" s="1"/>
  <c r="AQ193" i="91"/>
  <c r="O187" i="94"/>
  <c r="O168" i="94" s="1"/>
  <c r="AG197" i="32"/>
  <c r="AG197" i="91"/>
  <c r="AB193" i="91"/>
  <c r="AT176" i="32"/>
  <c r="AT175" i="32" s="1"/>
  <c r="Y181" i="94"/>
  <c r="AG182" i="94"/>
  <c r="AT171" i="94"/>
  <c r="AT169" i="94" s="1"/>
  <c r="AG176" i="32"/>
  <c r="AD175" i="32"/>
  <c r="AJ169" i="88"/>
  <c r="AT170" i="88"/>
  <c r="T191" i="91"/>
  <c r="T187" i="91" s="1"/>
  <c r="J187" i="91"/>
  <c r="H193" i="91"/>
  <c r="T197" i="91"/>
  <c r="T193" i="91" s="1"/>
  <c r="T180" i="92"/>
  <c r="T175" i="92" s="1"/>
  <c r="K175" i="92"/>
  <c r="J193" i="93"/>
  <c r="T194" i="93"/>
  <c r="T193" i="93" s="1"/>
  <c r="AP193" i="88"/>
  <c r="AO169" i="87"/>
  <c r="AT170" i="87"/>
  <c r="L187" i="94"/>
  <c r="L168" i="94" s="1"/>
  <c r="AC187" i="94"/>
  <c r="U169" i="88"/>
  <c r="AG170" i="88"/>
  <c r="AN193" i="32"/>
  <c r="AN168" i="32" s="1"/>
  <c r="O168" i="32"/>
  <c r="T170" i="94"/>
  <c r="AL169" i="94"/>
  <c r="AP175" i="32"/>
  <c r="AT178" i="32"/>
  <c r="AA187" i="32"/>
  <c r="AG192" i="32"/>
  <c r="AT192" i="32"/>
  <c r="AT187" i="32" s="1"/>
  <c r="AT177" i="32"/>
  <c r="AE175" i="32"/>
  <c r="AD181" i="32"/>
  <c r="AO187" i="94"/>
  <c r="AO168" i="94" s="1"/>
  <c r="AG172" i="94"/>
  <c r="AA169" i="94"/>
  <c r="T187" i="32"/>
  <c r="X187" i="32"/>
  <c r="AG188" i="32"/>
  <c r="AG187" i="32" s="1"/>
  <c r="Q187" i="93"/>
  <c r="R187" i="93"/>
  <c r="AP169" i="32"/>
  <c r="AP168" i="32" s="1"/>
  <c r="P169" i="32"/>
  <c r="I193" i="94"/>
  <c r="AQ193" i="94"/>
  <c r="T172" i="92"/>
  <c r="AG183" i="32"/>
  <c r="AC175" i="87"/>
  <c r="AP181" i="94"/>
  <c r="AH181" i="94"/>
  <c r="AA193" i="93"/>
  <c r="R193" i="93"/>
  <c r="AL193" i="88"/>
  <c r="L193" i="88"/>
  <c r="L168" i="88" s="1"/>
  <c r="AT194" i="88"/>
  <c r="Q169" i="94"/>
  <c r="AK169" i="87"/>
  <c r="AE187" i="93"/>
  <c r="AE168" i="93" s="1"/>
  <c r="T171" i="94"/>
  <c r="AG174" i="94"/>
  <c r="T174" i="87"/>
  <c r="T180" i="87"/>
  <c r="T171" i="88"/>
  <c r="T171" i="92"/>
  <c r="AP187" i="94"/>
  <c r="T172" i="87"/>
  <c r="AO168" i="87"/>
  <c r="AI168" i="93"/>
  <c r="H168" i="94"/>
  <c r="L169" i="32"/>
  <c r="AG180" i="93"/>
  <c r="AC193" i="94"/>
  <c r="AD193" i="94"/>
  <c r="Y193" i="94"/>
  <c r="Q193" i="94"/>
  <c r="T195" i="88"/>
  <c r="AB175" i="94"/>
  <c r="AL175" i="87"/>
  <c r="AG178" i="87"/>
  <c r="AT178" i="87"/>
  <c r="U181" i="94"/>
  <c r="H181" i="87"/>
  <c r="X193" i="93"/>
  <c r="AR193" i="93"/>
  <c r="AJ193" i="93"/>
  <c r="AT177" i="87"/>
  <c r="AT185" i="94"/>
  <c r="T189" i="92"/>
  <c r="AM169" i="94"/>
  <c r="Z169" i="94"/>
  <c r="AG170" i="94"/>
  <c r="O169" i="87"/>
  <c r="O168" i="87" s="1"/>
  <c r="T180" i="91"/>
  <c r="AN187" i="93"/>
  <c r="AN168" i="93" s="1"/>
  <c r="AG171" i="94"/>
  <c r="T171" i="87"/>
  <c r="AL193" i="32"/>
  <c r="AP175" i="91"/>
  <c r="AH175" i="32"/>
  <c r="AC181" i="91"/>
  <c r="AT180" i="94"/>
  <c r="AT174" i="88"/>
  <c r="T174" i="88"/>
  <c r="T179" i="88"/>
  <c r="T175" i="88" s="1"/>
  <c r="AT178" i="91"/>
  <c r="AG192" i="92"/>
  <c r="T173" i="87"/>
  <c r="I181" i="91"/>
  <c r="V193" i="94"/>
  <c r="V168" i="91"/>
  <c r="AC169" i="32"/>
  <c r="AG183" i="93"/>
  <c r="AH193" i="94"/>
  <c r="Z193" i="94"/>
  <c r="AT195" i="88"/>
  <c r="T196" i="88"/>
  <c r="H175" i="87"/>
  <c r="T184" i="93"/>
  <c r="AG190" i="88"/>
  <c r="T174" i="32"/>
  <c r="AC181" i="94"/>
  <c r="AL181" i="94"/>
  <c r="AT191" i="94"/>
  <c r="AO193" i="93"/>
  <c r="O193" i="93"/>
  <c r="AG177" i="87"/>
  <c r="AG197" i="94"/>
  <c r="AF169" i="87"/>
  <c r="AF168" i="87" s="1"/>
  <c r="X169" i="87"/>
  <c r="T191" i="93"/>
  <c r="AT198" i="32"/>
  <c r="AG174" i="87"/>
  <c r="T179" i="87"/>
  <c r="AF187" i="94"/>
  <c r="T182" i="91"/>
  <c r="AT189" i="93"/>
  <c r="AI137" i="87"/>
  <c r="AN137" i="92"/>
  <c r="AT150" i="94"/>
  <c r="AT143" i="87"/>
  <c r="T155" i="88"/>
  <c r="AO156" i="92"/>
  <c r="AH138" i="87"/>
  <c r="I150" i="94"/>
  <c r="AT160" i="88"/>
  <c r="AG140" i="87"/>
  <c r="S156" i="92"/>
  <c r="AL150" i="93"/>
  <c r="M144" i="92"/>
  <c r="AP144" i="92"/>
  <c r="AI144" i="92"/>
  <c r="AC144" i="92"/>
  <c r="AF138" i="91"/>
  <c r="AT141" i="91"/>
  <c r="AC162" i="94"/>
  <c r="I150" i="92"/>
  <c r="AK156" i="94"/>
  <c r="T142" i="87"/>
  <c r="T167" i="92"/>
  <c r="T143" i="88"/>
  <c r="Y162" i="88"/>
  <c r="AG148" i="91"/>
  <c r="N156" i="32"/>
  <c r="AP144" i="32"/>
  <c r="AT158" i="88"/>
  <c r="AT156" i="88" s="1"/>
  <c r="O150" i="93"/>
  <c r="AK150" i="93"/>
  <c r="AC150" i="93"/>
  <c r="T152" i="88"/>
  <c r="AT164" i="93"/>
  <c r="AT144" i="91"/>
  <c r="AT149" i="88"/>
  <c r="T142" i="88"/>
  <c r="AK156" i="92"/>
  <c r="AP150" i="93"/>
  <c r="V144" i="92"/>
  <c r="P144" i="92"/>
  <c r="I144" i="92"/>
  <c r="AT143" i="91"/>
  <c r="AQ150" i="94"/>
  <c r="K162" i="94"/>
  <c r="Z150" i="92"/>
  <c r="AG166" i="92"/>
  <c r="T159" i="32"/>
  <c r="AT158" i="32"/>
  <c r="T143" i="87"/>
  <c r="AT149" i="32"/>
  <c r="K150" i="93"/>
  <c r="T164" i="93"/>
  <c r="AG152" i="88"/>
  <c r="AN137" i="94"/>
  <c r="U150" i="93"/>
  <c r="T165" i="91"/>
  <c r="AB156" i="92"/>
  <c r="L150" i="32"/>
  <c r="AD144" i="92"/>
  <c r="Y144" i="92"/>
  <c r="L144" i="92"/>
  <c r="AO144" i="32"/>
  <c r="T142" i="91"/>
  <c r="T143" i="91"/>
  <c r="L162" i="94"/>
  <c r="H162" i="94"/>
  <c r="Q138" i="92"/>
  <c r="Q137" i="92" s="1"/>
  <c r="AT153" i="92"/>
  <c r="AT158" i="94"/>
  <c r="AF144" i="91"/>
  <c r="AG149" i="87"/>
  <c r="AT142" i="87"/>
  <c r="AT148" i="32"/>
  <c r="AL138" i="87"/>
  <c r="AL137" i="87" s="1"/>
  <c r="AF150" i="93"/>
  <c r="Y150" i="93"/>
  <c r="L150" i="93"/>
  <c r="AR150" i="93"/>
  <c r="AU140" i="91"/>
  <c r="AV140" i="91" s="1"/>
  <c r="AU154" i="32"/>
  <c r="AV154" i="32" s="1"/>
  <c r="T154" i="32"/>
  <c r="AT141" i="87"/>
  <c r="T122" i="93"/>
  <c r="V131" i="94"/>
  <c r="AC131" i="94"/>
  <c r="AT110" i="32"/>
  <c r="AT122" i="94"/>
  <c r="AT126" i="91"/>
  <c r="T128" i="91"/>
  <c r="AD131" i="94"/>
  <c r="AL131" i="94"/>
  <c r="AG110" i="93"/>
  <c r="T130" i="94"/>
  <c r="AU133" i="87"/>
  <c r="AV133" i="87" s="1"/>
  <c r="AM131" i="94"/>
  <c r="L131" i="94"/>
  <c r="T123" i="93"/>
  <c r="T124" i="93"/>
  <c r="AT122" i="93"/>
  <c r="AG122" i="88"/>
  <c r="AT129" i="92"/>
  <c r="M131" i="94"/>
  <c r="T128" i="94"/>
  <c r="AG135" i="32"/>
  <c r="T78" i="87"/>
  <c r="AB99" i="93"/>
  <c r="AB74" i="93" s="1"/>
  <c r="AT102" i="94"/>
  <c r="AU80" i="94"/>
  <c r="AV80" i="94" s="1"/>
  <c r="AP87" i="94"/>
  <c r="AT87" i="88"/>
  <c r="AE74" i="88"/>
  <c r="AJ74" i="87"/>
  <c r="AG100" i="94"/>
  <c r="J75" i="91"/>
  <c r="AT88" i="94"/>
  <c r="AT87" i="94" s="1"/>
  <c r="AG79" i="91"/>
  <c r="M81" i="93"/>
  <c r="H81" i="93"/>
  <c r="AP81" i="93"/>
  <c r="Z81" i="93"/>
  <c r="T78" i="88"/>
  <c r="AK75" i="94"/>
  <c r="AF75" i="94"/>
  <c r="AF74" i="94" s="1"/>
  <c r="T77" i="87"/>
  <c r="AG101" i="94"/>
  <c r="AQ99" i="94"/>
  <c r="AR99" i="94"/>
  <c r="AG104" i="88"/>
  <c r="AT90" i="32"/>
  <c r="T91" i="32"/>
  <c r="AT89" i="93"/>
  <c r="T95" i="93"/>
  <c r="AL99" i="92"/>
  <c r="AM99" i="92"/>
  <c r="T100" i="32"/>
  <c r="T99" i="32" s="1"/>
  <c r="M75" i="32"/>
  <c r="V75" i="32"/>
  <c r="S87" i="87"/>
  <c r="K87" i="87"/>
  <c r="AF87" i="87"/>
  <c r="M81" i="88"/>
  <c r="AS75" i="88"/>
  <c r="AT85" i="94"/>
  <c r="AG85" i="94"/>
  <c r="AO99" i="93"/>
  <c r="AS99" i="93"/>
  <c r="W87" i="91"/>
  <c r="W74" i="91" s="1"/>
  <c r="M99" i="91"/>
  <c r="P87" i="32"/>
  <c r="Q99" i="88"/>
  <c r="AG85" i="88"/>
  <c r="AG84" i="88"/>
  <c r="Q87" i="91"/>
  <c r="AG78" i="92"/>
  <c r="K99" i="94"/>
  <c r="Q99" i="94"/>
  <c r="AG80" i="32"/>
  <c r="AU88" i="94"/>
  <c r="AT96" i="87"/>
  <c r="AG87" i="91"/>
  <c r="M93" i="32"/>
  <c r="Q99" i="32"/>
  <c r="N81" i="87"/>
  <c r="N74" i="87" s="1"/>
  <c r="H99" i="94"/>
  <c r="H74" i="94" s="1"/>
  <c r="AO93" i="91"/>
  <c r="AN75" i="92"/>
  <c r="T88" i="87"/>
  <c r="V81" i="93"/>
  <c r="P81" i="93"/>
  <c r="AI81" i="93"/>
  <c r="AC81" i="93"/>
  <c r="AT78" i="88"/>
  <c r="AM75" i="94"/>
  <c r="AO75" i="94"/>
  <c r="AI75" i="94"/>
  <c r="AI74" i="94" s="1"/>
  <c r="L99" i="94"/>
  <c r="S99" i="94"/>
  <c r="Z99" i="94"/>
  <c r="AH99" i="94"/>
  <c r="T89" i="93"/>
  <c r="AG94" i="91"/>
  <c r="L99" i="92"/>
  <c r="AR75" i="92"/>
  <c r="AK87" i="87"/>
  <c r="AT86" i="94"/>
  <c r="AH75" i="93"/>
  <c r="AE87" i="91"/>
  <c r="AG98" i="32"/>
  <c r="Q99" i="91"/>
  <c r="I99" i="91"/>
  <c r="T102" i="94"/>
  <c r="T99" i="94" s="1"/>
  <c r="O75" i="91"/>
  <c r="X75" i="91"/>
  <c r="AT92" i="91"/>
  <c r="AG83" i="93"/>
  <c r="AU90" i="93"/>
  <c r="AV90" i="93" s="1"/>
  <c r="AT91" i="93"/>
  <c r="AU89" i="94"/>
  <c r="AV89" i="94" s="1"/>
  <c r="I93" i="32"/>
  <c r="I74" i="32" s="1"/>
  <c r="M99" i="88"/>
  <c r="Z99" i="88"/>
  <c r="T84" i="94"/>
  <c r="AT84" i="88"/>
  <c r="T83" i="88"/>
  <c r="X87" i="94"/>
  <c r="AL87" i="94"/>
  <c r="AG91" i="87"/>
  <c r="AG87" i="87" s="1"/>
  <c r="AT91" i="87"/>
  <c r="AG95" i="91"/>
  <c r="K99" i="93"/>
  <c r="K74" i="93" s="1"/>
  <c r="N87" i="94"/>
  <c r="N74" i="94" s="1"/>
  <c r="AG92" i="93"/>
  <c r="AG92" i="87"/>
  <c r="T96" i="87"/>
  <c r="I99" i="88"/>
  <c r="AU85" i="93"/>
  <c r="AV85" i="93" s="1"/>
  <c r="W74" i="92"/>
  <c r="R74" i="93"/>
  <c r="AT76" i="32"/>
  <c r="W74" i="87"/>
  <c r="AT88" i="87"/>
  <c r="T82" i="93"/>
  <c r="J87" i="94"/>
  <c r="J74" i="94" s="1"/>
  <c r="AI81" i="88"/>
  <c r="AG78" i="91"/>
  <c r="AT77" i="91"/>
  <c r="I81" i="93"/>
  <c r="AQ81" i="93"/>
  <c r="AL81" i="93"/>
  <c r="AG78" i="88"/>
  <c r="AT79" i="87"/>
  <c r="AG79" i="87"/>
  <c r="AQ75" i="94"/>
  <c r="AO99" i="94"/>
  <c r="Y99" i="94"/>
  <c r="AS93" i="91"/>
  <c r="Q93" i="93"/>
  <c r="V99" i="92"/>
  <c r="P99" i="92"/>
  <c r="AS99" i="92"/>
  <c r="R74" i="92"/>
  <c r="Q75" i="32"/>
  <c r="AG80" i="91"/>
  <c r="AT96" i="88"/>
  <c r="AT78" i="87"/>
  <c r="AU79" i="88"/>
  <c r="AV79" i="88" s="1"/>
  <c r="AP75" i="93"/>
  <c r="AG101" i="93"/>
  <c r="AT101" i="93"/>
  <c r="AQ87" i="91"/>
  <c r="AU90" i="91"/>
  <c r="AV90" i="91" s="1"/>
  <c r="AG89" i="32"/>
  <c r="AU93" i="94"/>
  <c r="AT95" i="92"/>
  <c r="T95" i="32"/>
  <c r="AT95" i="32"/>
  <c r="AG102" i="94"/>
  <c r="AF75" i="91"/>
  <c r="AR75" i="91"/>
  <c r="L87" i="32"/>
  <c r="AU103" i="92"/>
  <c r="AV103" i="92" s="1"/>
  <c r="T91" i="93"/>
  <c r="AG95" i="87"/>
  <c r="AP99" i="93"/>
  <c r="V99" i="88"/>
  <c r="AI99" i="88"/>
  <c r="AG84" i="94"/>
  <c r="Z87" i="91"/>
  <c r="AN87" i="91"/>
  <c r="AT78" i="92"/>
  <c r="AT79" i="32"/>
  <c r="AT75" i="32" s="1"/>
  <c r="T83" i="94"/>
  <c r="I87" i="94"/>
  <c r="AT97" i="32"/>
  <c r="AS99" i="94"/>
  <c r="AL99" i="94"/>
  <c r="AL75" i="93"/>
  <c r="AE87" i="94"/>
  <c r="AJ68" i="92"/>
  <c r="AT67" i="93"/>
  <c r="AG67" i="88"/>
  <c r="AT72" i="94"/>
  <c r="AT72" i="88"/>
  <c r="AU55" i="94"/>
  <c r="AV55" i="94" s="1"/>
  <c r="AT55" i="88"/>
  <c r="Y68" i="94"/>
  <c r="AC68" i="94"/>
  <c r="AT54" i="88"/>
  <c r="AU60" i="94"/>
  <c r="AV60" i="94" s="1"/>
  <c r="AG61" i="32"/>
  <c r="T69" i="93"/>
  <c r="AU71" i="93"/>
  <c r="AV71" i="93" s="1"/>
  <c r="AU55" i="92"/>
  <c r="AV55" i="92" s="1"/>
  <c r="AT53" i="92"/>
  <c r="T49" i="88"/>
  <c r="T65" i="91"/>
  <c r="P68" i="94"/>
  <c r="AT69" i="88"/>
  <c r="AG69" i="93"/>
  <c r="AG73" i="91"/>
  <c r="AG69" i="91"/>
  <c r="AG71" i="91"/>
  <c r="AS68" i="94"/>
  <c r="T53" i="94"/>
  <c r="AG63" i="91"/>
  <c r="AG72" i="93"/>
  <c r="AT63" i="94"/>
  <c r="AG63" i="88"/>
  <c r="AT72" i="92"/>
  <c r="AT68" i="92" s="1"/>
  <c r="AT66" i="88"/>
  <c r="AU52" i="94"/>
  <c r="AV52" i="94" s="1"/>
  <c r="AG53" i="92"/>
  <c r="AT60" i="32"/>
  <c r="T72" i="91"/>
  <c r="I68" i="87"/>
  <c r="AT49" i="87"/>
  <c r="T67" i="88"/>
  <c r="AU61" i="87"/>
  <c r="AV61" i="87" s="1"/>
  <c r="AG66" i="32"/>
  <c r="T58" i="32"/>
  <c r="AT66" i="91"/>
  <c r="AU53" i="94"/>
  <c r="AV53" i="94" s="1"/>
  <c r="AU60" i="87"/>
  <c r="AV60" i="87" s="1"/>
  <c r="AT67" i="91"/>
  <c r="AG71" i="93"/>
  <c r="AT71" i="88"/>
  <c r="T53" i="87"/>
  <c r="AG72" i="92"/>
  <c r="T55" i="92"/>
  <c r="AU58" i="94"/>
  <c r="AV58" i="94" s="1"/>
  <c r="T65" i="32"/>
  <c r="AG65" i="91"/>
  <c r="AU41" i="94"/>
  <c r="AV41" i="94" s="1"/>
  <c r="AU26" i="93"/>
  <c r="AV26" i="93" s="1"/>
  <c r="AU28" i="93"/>
  <c r="AV28" i="93" s="1"/>
  <c r="AG23" i="91"/>
  <c r="T36" i="91"/>
  <c r="T24" i="32"/>
  <c r="AT42" i="87"/>
  <c r="T22" i="92"/>
  <c r="AT28" i="93"/>
  <c r="AT35" i="92"/>
  <c r="T30" i="87"/>
  <c r="AG29" i="93"/>
  <c r="AG29" i="87"/>
  <c r="AT30" i="93"/>
  <c r="AG34" i="94"/>
  <c r="AT29" i="91"/>
  <c r="T24" i="92"/>
  <c r="AT24" i="32"/>
  <c r="AG41" i="94"/>
  <c r="AG41" i="87"/>
  <c r="AG26" i="88"/>
  <c r="AT24" i="88"/>
  <c r="AT34" i="92"/>
  <c r="AT22" i="91"/>
  <c r="T28" i="93"/>
  <c r="AG35" i="92"/>
  <c r="T23" i="91"/>
  <c r="AG23" i="94"/>
  <c r="AT23" i="94"/>
  <c r="I74" i="17"/>
  <c r="F27" i="66"/>
  <c r="H30" i="95"/>
  <c r="G12" i="91"/>
  <c r="G74" i="91"/>
  <c r="G168" i="94"/>
  <c r="AG75" i="87"/>
  <c r="G30" i="95"/>
  <c r="X211" i="24"/>
  <c r="X218" i="24" s="1"/>
  <c r="J17" i="61" s="1"/>
  <c r="H34" i="95" s="1"/>
  <c r="P211" i="24"/>
  <c r="P218" i="24" s="1"/>
  <c r="H14" i="61" s="1"/>
  <c r="G31" i="95" s="1"/>
  <c r="T169" i="24"/>
  <c r="Z168" i="94"/>
  <c r="G27" i="66"/>
  <c r="L74" i="17"/>
  <c r="I27" i="66"/>
  <c r="R74" i="17"/>
  <c r="K106" i="24"/>
  <c r="Z74" i="88"/>
  <c r="AN74" i="91"/>
  <c r="AE74" i="92"/>
  <c r="AG75" i="32"/>
  <c r="AA137" i="88"/>
  <c r="AT193" i="88"/>
  <c r="P168" i="88"/>
  <c r="AA168" i="88"/>
  <c r="AL168" i="87"/>
  <c r="R168" i="93"/>
  <c r="AA168" i="93"/>
  <c r="AI168" i="94"/>
  <c r="O137" i="87"/>
  <c r="T169" i="87"/>
  <c r="Y168" i="94"/>
  <c r="AT245" i="91"/>
  <c r="T245" i="91"/>
  <c r="F43" i="88"/>
  <c r="AB176" i="20"/>
  <c r="AA41" i="24"/>
  <c r="AU22" i="93"/>
  <c r="AV22" i="93" s="1"/>
  <c r="AU49" i="93"/>
  <c r="AV49" i="93" s="1"/>
  <c r="T63" i="87"/>
  <c r="AU67" i="93"/>
  <c r="AV67" i="93" s="1"/>
  <c r="AU72" i="91"/>
  <c r="AV72" i="91" s="1"/>
  <c r="AT72" i="91"/>
  <c r="AT86" i="92"/>
  <c r="AG115" i="93"/>
  <c r="AT124" i="87"/>
  <c r="AG124" i="87"/>
  <c r="AU142" i="93"/>
  <c r="AV142" i="93" s="1"/>
  <c r="AT161" i="32"/>
  <c r="AG167" i="91"/>
  <c r="AU167" i="91"/>
  <c r="AV167" i="91" s="1"/>
  <c r="AT170" i="92"/>
  <c r="AR169" i="92"/>
  <c r="AU170" i="92"/>
  <c r="AT170" i="32"/>
  <c r="AH169" i="32"/>
  <c r="T172" i="93"/>
  <c r="AU180" i="93"/>
  <c r="AV180" i="93" s="1"/>
  <c r="T183" i="93"/>
  <c r="AT183" i="88"/>
  <c r="AQ187" i="91"/>
  <c r="AU188" i="91"/>
  <c r="AT188" i="91"/>
  <c r="AU195" i="94"/>
  <c r="AV195" i="94" s="1"/>
  <c r="AT55" i="91"/>
  <c r="AG55" i="91"/>
  <c r="AG58" i="87"/>
  <c r="AU59" i="93"/>
  <c r="AV59" i="93" s="1"/>
  <c r="T59" i="87"/>
  <c r="AT66" i="92"/>
  <c r="AG66" i="92"/>
  <c r="AU66" i="32"/>
  <c r="AV66" i="32" s="1"/>
  <c r="X68" i="91"/>
  <c r="H68" i="91"/>
  <c r="AP68" i="91"/>
  <c r="AK68" i="91"/>
  <c r="AC68" i="91"/>
  <c r="T71" i="91"/>
  <c r="AU77" i="91"/>
  <c r="AV77" i="91" s="1"/>
  <c r="AH81" i="93"/>
  <c r="AT82" i="93"/>
  <c r="AR81" i="93"/>
  <c r="AU82" i="93"/>
  <c r="AT85" i="92"/>
  <c r="AG85" i="92"/>
  <c r="AT22" i="92"/>
  <c r="AG22" i="92"/>
  <c r="AG22" i="32"/>
  <c r="AG63" i="92"/>
  <c r="AU63" i="92"/>
  <c r="AV63" i="92" s="1"/>
  <c r="AT63" i="32"/>
  <c r="AG67" i="92"/>
  <c r="AU72" i="88"/>
  <c r="AV72" i="88" s="1"/>
  <c r="T73" i="88"/>
  <c r="T115" i="32"/>
  <c r="AG124" i="93"/>
  <c r="T133" i="32"/>
  <c r="AU142" i="32"/>
  <c r="AV142" i="32" s="1"/>
  <c r="AG161" i="87"/>
  <c r="AU165" i="94"/>
  <c r="AV165" i="94" s="1"/>
  <c r="AT165" i="94"/>
  <c r="AR169" i="91"/>
  <c r="AU170" i="91"/>
  <c r="AU169" i="91" s="1"/>
  <c r="AG172" i="32"/>
  <c r="T183" i="92"/>
  <c r="AU183" i="32"/>
  <c r="AV183" i="32" s="1"/>
  <c r="AU188" i="94"/>
  <c r="AU41" i="87"/>
  <c r="AV41" i="87" s="1"/>
  <c r="AU55" i="88"/>
  <c r="AV55" i="88" s="1"/>
  <c r="AU58" i="92"/>
  <c r="AV58" i="92" s="1"/>
  <c r="AG58" i="92"/>
  <c r="AU59" i="92"/>
  <c r="AV59" i="92" s="1"/>
  <c r="AT59" i="32"/>
  <c r="AU59" i="32"/>
  <c r="AV59" i="32" s="1"/>
  <c r="T69" i="94"/>
  <c r="L68" i="94"/>
  <c r="H68" i="88"/>
  <c r="L68" i="88"/>
  <c r="U68" i="88"/>
  <c r="AG71" i="94"/>
  <c r="AT71" i="94"/>
  <c r="AB75" i="94"/>
  <c r="AL81" i="92"/>
  <c r="AM81" i="92"/>
  <c r="AT82" i="92"/>
  <c r="AH81" i="92"/>
  <c r="Z81" i="92"/>
  <c r="Z74" i="92" s="1"/>
  <c r="AT85" i="91"/>
  <c r="AU101" i="94"/>
  <c r="AV101" i="94" s="1"/>
  <c r="AU101" i="87"/>
  <c r="AV101" i="87" s="1"/>
  <c r="AG141" i="32"/>
  <c r="AU141" i="32"/>
  <c r="AV141" i="32" s="1"/>
  <c r="AT147" i="94"/>
  <c r="AG147" i="94"/>
  <c r="T147" i="87"/>
  <c r="AU152" i="91"/>
  <c r="AV152" i="91" s="1"/>
  <c r="AG155" i="92"/>
  <c r="T157" i="92"/>
  <c r="U162" i="91"/>
  <c r="X162" i="91"/>
  <c r="H162" i="91"/>
  <c r="AP162" i="91"/>
  <c r="AK162" i="91"/>
  <c r="T176" i="94"/>
  <c r="AQ175" i="87"/>
  <c r="AU176" i="87"/>
  <c r="AG184" i="93"/>
  <c r="AG184" i="88"/>
  <c r="AG181" i="88" s="1"/>
  <c r="AU184" i="88"/>
  <c r="AV184" i="88" s="1"/>
  <c r="AG26" i="93"/>
  <c r="AT26" i="88"/>
  <c r="T35" i="87"/>
  <c r="AT36" i="87"/>
  <c r="T52" i="32"/>
  <c r="T83" i="92"/>
  <c r="T90" i="32"/>
  <c r="AG90" i="32"/>
  <c r="AU91" i="32"/>
  <c r="AV91" i="32" s="1"/>
  <c r="T98" i="88"/>
  <c r="AT121" i="88"/>
  <c r="V138" i="93"/>
  <c r="H138" i="93"/>
  <c r="Q138" i="88"/>
  <c r="AC144" i="94"/>
  <c r="AU146" i="94"/>
  <c r="AV146" i="94" s="1"/>
  <c r="AT146" i="87"/>
  <c r="AG148" i="94"/>
  <c r="T148" i="87"/>
  <c r="Q150" i="32"/>
  <c r="M150" i="32"/>
  <c r="T151" i="32"/>
  <c r="H150" i="32"/>
  <c r="AP150" i="32"/>
  <c r="AG153" i="93"/>
  <c r="AG186" i="93"/>
  <c r="AU190" i="93"/>
  <c r="AV190" i="93" s="1"/>
  <c r="AT190" i="88"/>
  <c r="T24" i="94"/>
  <c r="AT34" i="32"/>
  <c r="Z82" i="24"/>
  <c r="AA82" i="24" s="1"/>
  <c r="AU89" i="93"/>
  <c r="AV89" i="93" s="1"/>
  <c r="AG95" i="93"/>
  <c r="T95" i="88"/>
  <c r="AG97" i="87"/>
  <c r="AU97" i="87"/>
  <c r="AV97" i="87" s="1"/>
  <c r="AT100" i="32"/>
  <c r="AG100" i="32"/>
  <c r="AG99" i="32" s="1"/>
  <c r="T111" i="88"/>
  <c r="T117" i="32"/>
  <c r="AU127" i="93"/>
  <c r="AV127" i="93" s="1"/>
  <c r="AT129" i="93"/>
  <c r="AG129" i="93"/>
  <c r="T132" i="91"/>
  <c r="H131" i="91"/>
  <c r="U131" i="91"/>
  <c r="AG132" i="91"/>
  <c r="G137" i="88"/>
  <c r="AT166" i="93"/>
  <c r="AG166" i="93"/>
  <c r="AG174" i="32"/>
  <c r="T191" i="94"/>
  <c r="Z95" i="24"/>
  <c r="AA95" i="24" s="1"/>
  <c r="W94" i="24"/>
  <c r="Z94" i="24" s="1"/>
  <c r="AA94" i="24" s="1"/>
  <c r="G150" i="91"/>
  <c r="O498" i="84"/>
  <c r="H193" i="88"/>
  <c r="H168" i="88" s="1"/>
  <c r="AC193" i="88"/>
  <c r="AU194" i="88"/>
  <c r="AS193" i="88"/>
  <c r="AT23" i="93"/>
  <c r="AG23" i="93"/>
  <c r="T23" i="88"/>
  <c r="T29" i="88"/>
  <c r="T42" i="32"/>
  <c r="AU53" i="88"/>
  <c r="AV53" i="88" s="1"/>
  <c r="T60" i="87"/>
  <c r="T65" i="94"/>
  <c r="AU65" i="87"/>
  <c r="AV65" i="87" s="1"/>
  <c r="AT70" i="93"/>
  <c r="AU76" i="92"/>
  <c r="AU80" i="91"/>
  <c r="AV80" i="91" s="1"/>
  <c r="AU84" i="92"/>
  <c r="AV84" i="92" s="1"/>
  <c r="AC87" i="93"/>
  <c r="AD87" i="93"/>
  <c r="AD74" i="93" s="1"/>
  <c r="Y87" i="93"/>
  <c r="Q87" i="93"/>
  <c r="AU88" i="93"/>
  <c r="AR87" i="93"/>
  <c r="AS87" i="87"/>
  <c r="AU88" i="87"/>
  <c r="N88" i="24"/>
  <c r="N75" i="24" s="1"/>
  <c r="AT92" i="32"/>
  <c r="AT110" i="91"/>
  <c r="AG116" i="32"/>
  <c r="AU116" i="32"/>
  <c r="AV116" i="32" s="1"/>
  <c r="AT116" i="32"/>
  <c r="AG122" i="93"/>
  <c r="AT122" i="88"/>
  <c r="AS125" i="94"/>
  <c r="AU126" i="94"/>
  <c r="U125" i="87"/>
  <c r="AG126" i="87"/>
  <c r="T130" i="93"/>
  <c r="T140" i="88"/>
  <c r="AH144" i="92"/>
  <c r="AT145" i="92"/>
  <c r="U144" i="92"/>
  <c r="AG145" i="92"/>
  <c r="K144" i="32"/>
  <c r="T145" i="32"/>
  <c r="AG149" i="91"/>
  <c r="Z151" i="24"/>
  <c r="AA151" i="24" s="1"/>
  <c r="AU159" i="93"/>
  <c r="AV159" i="93" s="1"/>
  <c r="T164" i="92"/>
  <c r="T185" i="94"/>
  <c r="AT189" i="92"/>
  <c r="AG189" i="92"/>
  <c r="AT197" i="94"/>
  <c r="Z190" i="24"/>
  <c r="AA190" i="24" s="1"/>
  <c r="F223" i="94"/>
  <c r="F223" i="93"/>
  <c r="F223" i="92"/>
  <c r="F223" i="91"/>
  <c r="F223" i="87"/>
  <c r="F222" i="87" s="1"/>
  <c r="F223" i="88"/>
  <c r="F204" i="24"/>
  <c r="AA204" i="24" s="1"/>
  <c r="F223" i="32"/>
  <c r="AB43" i="17"/>
  <c r="AQ224" i="91"/>
  <c r="AM224" i="91"/>
  <c r="AI224" i="91"/>
  <c r="AE224" i="91"/>
  <c r="AA224" i="91"/>
  <c r="W224" i="91"/>
  <c r="S224" i="91"/>
  <c r="O224" i="91"/>
  <c r="K224" i="91"/>
  <c r="AP224" i="91"/>
  <c r="AL224" i="91"/>
  <c r="AH224" i="91"/>
  <c r="AD224" i="91"/>
  <c r="Z224" i="91"/>
  <c r="V224" i="91"/>
  <c r="R224" i="91"/>
  <c r="N224" i="91"/>
  <c r="J224" i="91"/>
  <c r="AS224" i="91"/>
  <c r="AO224" i="91"/>
  <c r="AO223" i="91" s="1"/>
  <c r="AK224" i="91"/>
  <c r="AC224" i="91"/>
  <c r="Y224" i="91"/>
  <c r="U224" i="91"/>
  <c r="Q224" i="91"/>
  <c r="M224" i="91"/>
  <c r="I224" i="91"/>
  <c r="AR224" i="91"/>
  <c r="AR223" i="91" s="1"/>
  <c r="AN224" i="91"/>
  <c r="AJ224" i="91"/>
  <c r="AF224" i="91"/>
  <c r="AB224" i="91"/>
  <c r="AB223" i="91" s="1"/>
  <c r="X224" i="91"/>
  <c r="P224" i="91"/>
  <c r="L224" i="91"/>
  <c r="H224" i="91"/>
  <c r="AR225" i="91"/>
  <c r="AN225" i="91"/>
  <c r="AJ225" i="91"/>
  <c r="AF225" i="91"/>
  <c r="AB225" i="91"/>
  <c r="X225" i="91"/>
  <c r="P225" i="91"/>
  <c r="L225" i="91"/>
  <c r="H225" i="91"/>
  <c r="AQ225" i="91"/>
  <c r="AM225" i="91"/>
  <c r="AI225" i="91"/>
  <c r="AE225" i="91"/>
  <c r="AA225" i="91"/>
  <c r="W225" i="91"/>
  <c r="S225" i="91"/>
  <c r="O225" i="91"/>
  <c r="K225" i="91"/>
  <c r="AP225" i="91"/>
  <c r="AL225" i="91"/>
  <c r="AH225" i="91"/>
  <c r="AD225" i="91"/>
  <c r="Z225" i="91"/>
  <c r="V225" i="91"/>
  <c r="R225" i="91"/>
  <c r="N225" i="91"/>
  <c r="J225" i="91"/>
  <c r="AS225" i="91"/>
  <c r="AO225" i="91"/>
  <c r="AK225" i="91"/>
  <c r="AC225" i="91"/>
  <c r="Y225" i="91"/>
  <c r="U225" i="91"/>
  <c r="Q225" i="91"/>
  <c r="M225" i="91"/>
  <c r="I225" i="91"/>
  <c r="T22" i="91"/>
  <c r="AU72" i="87"/>
  <c r="AV72" i="87" s="1"/>
  <c r="AT72" i="87"/>
  <c r="AT68" i="87" s="1"/>
  <c r="AT78" i="93"/>
  <c r="AU78" i="87"/>
  <c r="AV78" i="87" s="1"/>
  <c r="T86" i="88"/>
  <c r="AT124" i="92"/>
  <c r="AG124" i="92"/>
  <c r="T124" i="32"/>
  <c r="T133" i="91"/>
  <c r="AT161" i="93"/>
  <c r="T165" i="93"/>
  <c r="AG167" i="93"/>
  <c r="AU170" i="94"/>
  <c r="AG180" i="91"/>
  <c r="G187" i="91"/>
  <c r="K187" i="88"/>
  <c r="T188" i="88"/>
  <c r="AF187" i="88"/>
  <c r="AR187" i="88"/>
  <c r="T195" i="32"/>
  <c r="N26" i="24"/>
  <c r="AU41" i="93"/>
  <c r="AV41" i="93" s="1"/>
  <c r="AG55" i="87"/>
  <c r="AU61" i="32"/>
  <c r="AV61" i="32" s="1"/>
  <c r="AU66" i="87"/>
  <c r="AV66" i="87" s="1"/>
  <c r="AT66" i="87"/>
  <c r="M68" i="93"/>
  <c r="Q68" i="93"/>
  <c r="T71" i="93"/>
  <c r="T71" i="88"/>
  <c r="AG77" i="93"/>
  <c r="V81" i="91"/>
  <c r="P81" i="91"/>
  <c r="I81" i="91"/>
  <c r="I74" i="91" s="1"/>
  <c r="AQ81" i="91"/>
  <c r="AL81" i="91"/>
  <c r="AU85" i="94"/>
  <c r="AV85" i="94" s="1"/>
  <c r="AU85" i="87"/>
  <c r="AV85" i="87" s="1"/>
  <c r="T101" i="93"/>
  <c r="AU104" i="93"/>
  <c r="AV104" i="93" s="1"/>
  <c r="AT104" i="87"/>
  <c r="AT123" i="94"/>
  <c r="T123" i="87"/>
  <c r="AG141" i="91"/>
  <c r="AU143" i="91"/>
  <c r="AV143" i="91" s="1"/>
  <c r="T147" i="93"/>
  <c r="AG155" i="91"/>
  <c r="AU155" i="91"/>
  <c r="AV155" i="91" s="1"/>
  <c r="O156" i="91"/>
  <c r="AK156" i="91"/>
  <c r="AT157" i="91"/>
  <c r="AO156" i="32"/>
  <c r="O156" i="32"/>
  <c r="AG160" i="94"/>
  <c r="AG160" i="87"/>
  <c r="AG163" i="94"/>
  <c r="AR162" i="94"/>
  <c r="AO175" i="93"/>
  <c r="O175" i="93"/>
  <c r="AQ175" i="88"/>
  <c r="AQ168" i="88" s="1"/>
  <c r="AT176" i="88"/>
  <c r="AU176" i="88"/>
  <c r="T184" i="32"/>
  <c r="AU35" i="92"/>
  <c r="AV35" i="92" s="1"/>
  <c r="T36" i="92"/>
  <c r="AG36" i="32"/>
  <c r="AU36" i="32"/>
  <c r="AV36" i="32" s="1"/>
  <c r="AT36" i="32"/>
  <c r="T52" i="91"/>
  <c r="AG54" i="92"/>
  <c r="AU54" i="92"/>
  <c r="AV54" i="92" s="1"/>
  <c r="AG54" i="32"/>
  <c r="T83" i="91"/>
  <c r="AT98" i="32"/>
  <c r="AU112" i="92"/>
  <c r="AV112" i="92" s="1"/>
  <c r="T121" i="92"/>
  <c r="AG121" i="32"/>
  <c r="AG128" i="92"/>
  <c r="L138" i="32"/>
  <c r="AP138" i="32"/>
  <c r="AK138" i="32"/>
  <c r="AT146" i="93"/>
  <c r="AU146" i="93"/>
  <c r="AV146" i="93" s="1"/>
  <c r="T148" i="93"/>
  <c r="Z150" i="91"/>
  <c r="U150" i="91"/>
  <c r="AG151" i="91"/>
  <c r="V150" i="91"/>
  <c r="T151" i="91"/>
  <c r="H150" i="91"/>
  <c r="AP150" i="91"/>
  <c r="AG153" i="92"/>
  <c r="AU153" i="32"/>
  <c r="AV153" i="32" s="1"/>
  <c r="T153" i="32"/>
  <c r="AG158" i="94"/>
  <c r="T158" i="87"/>
  <c r="G168" i="88"/>
  <c r="AT190" i="92"/>
  <c r="G12" i="87"/>
  <c r="G11" i="87" s="1"/>
  <c r="AU24" i="93"/>
  <c r="AV24" i="93" s="1"/>
  <c r="AT24" i="93"/>
  <c r="AU30" i="87"/>
  <c r="AV30" i="87" s="1"/>
  <c r="P93" i="88"/>
  <c r="K93" i="88"/>
  <c r="AS93" i="88"/>
  <c r="AU94" i="88"/>
  <c r="AL93" i="88"/>
  <c r="AL74" i="88" s="1"/>
  <c r="AO93" i="88"/>
  <c r="AU95" i="32"/>
  <c r="AV95" i="32" s="1"/>
  <c r="AU97" i="93"/>
  <c r="AV97" i="93" s="1"/>
  <c r="AT97" i="93"/>
  <c r="AT97" i="88"/>
  <c r="AB99" i="91"/>
  <c r="AS99" i="91"/>
  <c r="AU100" i="91"/>
  <c r="S99" i="91"/>
  <c r="AF99" i="91"/>
  <c r="AU102" i="94"/>
  <c r="AV102" i="94" s="1"/>
  <c r="AT102" i="87"/>
  <c r="T111" i="92"/>
  <c r="AU129" i="92"/>
  <c r="AV129" i="92" s="1"/>
  <c r="Y131" i="94"/>
  <c r="Q131" i="94"/>
  <c r="AU132" i="94"/>
  <c r="AU135" i="93"/>
  <c r="AV135" i="93" s="1"/>
  <c r="T166" i="92"/>
  <c r="H181" i="93"/>
  <c r="T182" i="93"/>
  <c r="AP181" i="93"/>
  <c r="AK181" i="93"/>
  <c r="AC181" i="93"/>
  <c r="AF181" i="93"/>
  <c r="X181" i="88"/>
  <c r="AU182" i="88"/>
  <c r="AS181" i="88"/>
  <c r="AK181" i="88"/>
  <c r="AT191" i="93"/>
  <c r="AG191" i="88"/>
  <c r="G162" i="93"/>
  <c r="T194" i="32"/>
  <c r="H193" i="32"/>
  <c r="AC193" i="32"/>
  <c r="U193" i="32"/>
  <c r="AG194" i="32"/>
  <c r="AU226" i="92"/>
  <c r="AV226" i="92" s="1"/>
  <c r="AT226" i="32"/>
  <c r="T226" i="32"/>
  <c r="AG226" i="32"/>
  <c r="AG23" i="92"/>
  <c r="T23" i="32"/>
  <c r="T29" i="93"/>
  <c r="AT29" i="87"/>
  <c r="AU60" i="93"/>
  <c r="AV60" i="93" s="1"/>
  <c r="AU65" i="93"/>
  <c r="AV65" i="93" s="1"/>
  <c r="T65" i="88"/>
  <c r="AO75" i="91"/>
  <c r="T84" i="91"/>
  <c r="AU88" i="92"/>
  <c r="AS87" i="92"/>
  <c r="X87" i="32"/>
  <c r="AB87" i="32"/>
  <c r="AF87" i="32"/>
  <c r="AR87" i="32"/>
  <c r="AT96" i="92"/>
  <c r="T96" i="32"/>
  <c r="AT96" i="32"/>
  <c r="AG96" i="32"/>
  <c r="T110" i="94"/>
  <c r="AT110" i="94"/>
  <c r="Z118" i="24"/>
  <c r="AA118" i="24" s="1"/>
  <c r="AT122" i="92"/>
  <c r="AG122" i="92"/>
  <c r="T122" i="32"/>
  <c r="Q125" i="93"/>
  <c r="AL125" i="93"/>
  <c r="AM125" i="93"/>
  <c r="AH125" i="93"/>
  <c r="AT126" i="93"/>
  <c r="AR125" i="88"/>
  <c r="AU126" i="88"/>
  <c r="AU130" i="92"/>
  <c r="AV130" i="92" s="1"/>
  <c r="T140" i="32"/>
  <c r="AB144" i="91"/>
  <c r="AT154" i="93"/>
  <c r="AG154" i="93"/>
  <c r="AT159" i="92"/>
  <c r="AG164" i="32"/>
  <c r="AT173" i="32"/>
  <c r="AG177" i="93"/>
  <c r="AU177" i="93"/>
  <c r="AV177" i="93" s="1"/>
  <c r="AU185" i="93"/>
  <c r="AV185" i="93" s="1"/>
  <c r="AU185" i="88"/>
  <c r="AV185" i="88" s="1"/>
  <c r="AT185" i="88"/>
  <c r="AU197" i="88"/>
  <c r="AV197" i="88" s="1"/>
  <c r="Z81" i="24"/>
  <c r="AA81" i="24" s="1"/>
  <c r="W72" i="17"/>
  <c r="W102" i="17" s="1"/>
  <c r="W101" i="17" s="1"/>
  <c r="W13" i="24"/>
  <c r="AT165" i="92"/>
  <c r="AG165" i="92"/>
  <c r="AT165" i="32"/>
  <c r="AG165" i="32"/>
  <c r="AU165" i="32"/>
  <c r="AV165" i="32" s="1"/>
  <c r="AU101" i="91"/>
  <c r="AV101" i="91" s="1"/>
  <c r="AT101" i="91"/>
  <c r="AU104" i="91"/>
  <c r="AV104" i="91" s="1"/>
  <c r="AU123" i="93"/>
  <c r="AV123" i="93" s="1"/>
  <c r="AG141" i="93"/>
  <c r="AU141" i="93"/>
  <c r="AV141" i="93" s="1"/>
  <c r="T143" i="93"/>
  <c r="AU147" i="91"/>
  <c r="AV147" i="91" s="1"/>
  <c r="AG163" i="93"/>
  <c r="U162" i="93"/>
  <c r="V162" i="93"/>
  <c r="P162" i="93"/>
  <c r="AI162" i="93"/>
  <c r="AT163" i="88"/>
  <c r="T163" i="88"/>
  <c r="P175" i="91"/>
  <c r="P168" i="91" s="1"/>
  <c r="AK175" i="91"/>
  <c r="AC175" i="91"/>
  <c r="AF175" i="91"/>
  <c r="AF168" i="91" s="1"/>
  <c r="T184" i="94"/>
  <c r="L499" i="20"/>
  <c r="AG91" i="93"/>
  <c r="T98" i="87"/>
  <c r="T112" i="94"/>
  <c r="AU112" i="87"/>
  <c r="AV112" i="87" s="1"/>
  <c r="AG121" i="94"/>
  <c r="AU121" i="94"/>
  <c r="AV121" i="94" s="1"/>
  <c r="AT121" i="94"/>
  <c r="AT128" i="94"/>
  <c r="T128" i="87"/>
  <c r="AS138" i="94"/>
  <c r="AU148" i="91"/>
  <c r="AV148" i="91" s="1"/>
  <c r="AU158" i="92"/>
  <c r="AV158" i="92" s="1"/>
  <c r="T198" i="32"/>
  <c r="AU24" i="91"/>
  <c r="AV24" i="91" s="1"/>
  <c r="U93" i="92"/>
  <c r="AG94" i="92"/>
  <c r="X93" i="92"/>
  <c r="X74" i="92" s="1"/>
  <c r="P93" i="92"/>
  <c r="AK93" i="92"/>
  <c r="AK74" i="92" s="1"/>
  <c r="AO93" i="32"/>
  <c r="S93" i="32"/>
  <c r="AP93" i="32"/>
  <c r="K93" i="32"/>
  <c r="AH93" i="32"/>
  <c r="AT94" i="32"/>
  <c r="AT95" i="87"/>
  <c r="Q99" i="93"/>
  <c r="AL99" i="88"/>
  <c r="AH99" i="88"/>
  <c r="AT100" i="88"/>
  <c r="AS99" i="88"/>
  <c r="AU100" i="88"/>
  <c r="T111" i="94"/>
  <c r="AG111" i="87"/>
  <c r="AT174" i="94"/>
  <c r="AU179" i="87"/>
  <c r="AV179" i="87" s="1"/>
  <c r="G62" i="91"/>
  <c r="T110" i="93"/>
  <c r="T110" i="88"/>
  <c r="AU116" i="88"/>
  <c r="AV116" i="88" s="1"/>
  <c r="AT116" i="88"/>
  <c r="T122" i="91"/>
  <c r="L125" i="92"/>
  <c r="M125" i="92"/>
  <c r="H125" i="92"/>
  <c r="T126" i="92"/>
  <c r="AP125" i="92"/>
  <c r="AI125" i="92"/>
  <c r="AG130" i="91"/>
  <c r="AU130" i="91"/>
  <c r="AV130" i="91" s="1"/>
  <c r="T134" i="32"/>
  <c r="J144" i="32"/>
  <c r="P193" i="32"/>
  <c r="AA156" i="92"/>
  <c r="I81" i="88"/>
  <c r="AS68" i="87"/>
  <c r="I93" i="93"/>
  <c r="AT101" i="94"/>
  <c r="AT99" i="94" s="1"/>
  <c r="T63" i="88"/>
  <c r="T67" i="94"/>
  <c r="AU67" i="87"/>
  <c r="AV67" i="87" s="1"/>
  <c r="T72" i="92"/>
  <c r="AU180" i="94"/>
  <c r="AV180" i="94" s="1"/>
  <c r="AT55" i="32"/>
  <c r="AG66" i="93"/>
  <c r="AG123" i="92"/>
  <c r="O336" i="84"/>
  <c r="Y156" i="87"/>
  <c r="AL156" i="87"/>
  <c r="AT160" i="32"/>
  <c r="AH156" i="32"/>
  <c r="T160" i="32"/>
  <c r="AH162" i="92"/>
  <c r="AT163" i="92"/>
  <c r="AB162" i="92"/>
  <c r="U162" i="92"/>
  <c r="AG163" i="92"/>
  <c r="X162" i="92"/>
  <c r="AT163" i="32"/>
  <c r="AH162" i="32"/>
  <c r="AU163" i="32"/>
  <c r="AD162" i="32"/>
  <c r="AM162" i="32"/>
  <c r="AP162" i="32"/>
  <c r="AG186" i="32"/>
  <c r="AU127" i="91"/>
  <c r="AV127" i="91" s="1"/>
  <c r="Z131" i="93"/>
  <c r="AD131" i="93"/>
  <c r="AG132" i="88"/>
  <c r="AG131" i="88" s="1"/>
  <c r="AU132" i="88"/>
  <c r="T135" i="32"/>
  <c r="T194" i="24"/>
  <c r="AU226" i="91"/>
  <c r="AV226" i="91" s="1"/>
  <c r="AU116" i="93"/>
  <c r="AV116" i="93" s="1"/>
  <c r="T122" i="94"/>
  <c r="AC125" i="91"/>
  <c r="AF125" i="91"/>
  <c r="Y125" i="91"/>
  <c r="S125" i="91"/>
  <c r="AQ125" i="91"/>
  <c r="AU130" i="94"/>
  <c r="AV130" i="94" s="1"/>
  <c r="T134" i="91"/>
  <c r="G125" i="94"/>
  <c r="AA466" i="84"/>
  <c r="AB466" i="84" s="1"/>
  <c r="T147" i="32"/>
  <c r="M193" i="32"/>
  <c r="N144" i="32"/>
  <c r="AK169" i="88"/>
  <c r="I193" i="87"/>
  <c r="AU197" i="91"/>
  <c r="AV197" i="91" s="1"/>
  <c r="AU185" i="91"/>
  <c r="AV185" i="91" s="1"/>
  <c r="N187" i="93"/>
  <c r="N168" i="93" s="1"/>
  <c r="T69" i="91"/>
  <c r="AS75" i="92"/>
  <c r="T86" i="93"/>
  <c r="AG115" i="88"/>
  <c r="AG124" i="91"/>
  <c r="AU124" i="91"/>
  <c r="AV124" i="91" s="1"/>
  <c r="AT133" i="94"/>
  <c r="AT133" i="87"/>
  <c r="AT161" i="92"/>
  <c r="AU161" i="92"/>
  <c r="AV161" i="92" s="1"/>
  <c r="W139" i="24"/>
  <c r="AU155" i="88"/>
  <c r="AV155" i="88" s="1"/>
  <c r="K156" i="93"/>
  <c r="M156" i="88"/>
  <c r="AU26" i="91"/>
  <c r="AV26" i="91" s="1"/>
  <c r="AU35" i="91"/>
  <c r="AV35" i="91" s="1"/>
  <c r="AT36" i="91"/>
  <c r="AG36" i="91"/>
  <c r="AT52" i="87"/>
  <c r="AT54" i="91"/>
  <c r="AU178" i="32"/>
  <c r="AV178" i="32" s="1"/>
  <c r="AT186" i="94"/>
  <c r="AU30" i="93"/>
  <c r="AV30" i="93" s="1"/>
  <c r="T30" i="88"/>
  <c r="AU30" i="88"/>
  <c r="AV30" i="88" s="1"/>
  <c r="AT34" i="94"/>
  <c r="AG34" i="87"/>
  <c r="AU117" i="88"/>
  <c r="AV117" i="88" s="1"/>
  <c r="AG117" i="88"/>
  <c r="AT117" i="88"/>
  <c r="AT127" i="87"/>
  <c r="AG127" i="87"/>
  <c r="P131" i="32"/>
  <c r="K131" i="32"/>
  <c r="AS131" i="32"/>
  <c r="AU132" i="32"/>
  <c r="AC131" i="32"/>
  <c r="AF131" i="32"/>
  <c r="AG135" i="91"/>
  <c r="T166" i="91"/>
  <c r="T171" i="32"/>
  <c r="AK181" i="92"/>
  <c r="AC181" i="92"/>
  <c r="AF181" i="92"/>
  <c r="AF168" i="92" s="1"/>
  <c r="P181" i="92"/>
  <c r="AR181" i="92"/>
  <c r="AU191" i="32"/>
  <c r="AV191" i="32" s="1"/>
  <c r="T192" i="92"/>
  <c r="AR193" i="91"/>
  <c r="AU194" i="91"/>
  <c r="AU193" i="91" s="1"/>
  <c r="AV193" i="91" s="1"/>
  <c r="AG226" i="94"/>
  <c r="AT226" i="94"/>
  <c r="T226" i="94"/>
  <c r="AU23" i="94"/>
  <c r="AV23" i="94" s="1"/>
  <c r="T53" i="92"/>
  <c r="AU60" i="92"/>
  <c r="AV60" i="92" s="1"/>
  <c r="AU60" i="32"/>
  <c r="AV60" i="32" s="1"/>
  <c r="T70" i="91"/>
  <c r="X75" i="94"/>
  <c r="I75" i="94"/>
  <c r="AD75" i="94"/>
  <c r="AO75" i="88"/>
  <c r="O75" i="88"/>
  <c r="AK75" i="88"/>
  <c r="AT80" i="87"/>
  <c r="AT75" i="87" s="1"/>
  <c r="AT84" i="94"/>
  <c r="T84" i="88"/>
  <c r="AT92" i="94"/>
  <c r="AG92" i="94"/>
  <c r="AG87" i="94" s="1"/>
  <c r="T140" i="91"/>
  <c r="H144" i="94"/>
  <c r="T145" i="94"/>
  <c r="AP144" i="94"/>
  <c r="AI144" i="94"/>
  <c r="V144" i="94"/>
  <c r="V137" i="94" s="1"/>
  <c r="P144" i="87"/>
  <c r="H144" i="87"/>
  <c r="T145" i="87"/>
  <c r="L144" i="87"/>
  <c r="AG149" i="93"/>
  <c r="AT149" i="93"/>
  <c r="AC150" i="32"/>
  <c r="AU164" i="94"/>
  <c r="AV164" i="94" s="1"/>
  <c r="Z171" i="24"/>
  <c r="AA171" i="24" s="1"/>
  <c r="AU173" i="87"/>
  <c r="AV173" i="87" s="1"/>
  <c r="AS175" i="32"/>
  <c r="AU177" i="32"/>
  <c r="AV177" i="32" s="1"/>
  <c r="T185" i="92"/>
  <c r="AU185" i="32"/>
  <c r="AV185" i="32" s="1"/>
  <c r="AT189" i="94"/>
  <c r="Z40" i="24"/>
  <c r="AA304" i="20"/>
  <c r="AB304" i="20" s="1"/>
  <c r="V499" i="20"/>
  <c r="V73" i="17" s="1"/>
  <c r="U75" i="17"/>
  <c r="J29" i="66" s="1"/>
  <c r="AN248" i="32"/>
  <c r="X248" i="32"/>
  <c r="AQ248" i="32"/>
  <c r="AA248" i="32"/>
  <c r="K248" i="32"/>
  <c r="AD248" i="32"/>
  <c r="N248" i="32"/>
  <c r="AK248" i="32"/>
  <c r="Q248" i="32"/>
  <c r="AJ248" i="32"/>
  <c r="P248" i="32"/>
  <c r="AM248" i="32"/>
  <c r="W248" i="32"/>
  <c r="AP248" i="32"/>
  <c r="Z248" i="32"/>
  <c r="J248" i="32"/>
  <c r="AC248" i="32"/>
  <c r="M248" i="32"/>
  <c r="AB248" i="32"/>
  <c r="AE248" i="32"/>
  <c r="AH248" i="32"/>
  <c r="AO248" i="32"/>
  <c r="L248" i="32"/>
  <c r="S248" i="32"/>
  <c r="V248" i="32"/>
  <c r="Y248" i="32"/>
  <c r="AR248" i="32"/>
  <c r="H248" i="32"/>
  <c r="O248" i="32"/>
  <c r="R248" i="32"/>
  <c r="U248" i="32"/>
  <c r="AF248" i="32"/>
  <c r="AI248" i="32"/>
  <c r="AL248" i="32"/>
  <c r="AS248" i="32"/>
  <c r="I248" i="32"/>
  <c r="Z72" i="17"/>
  <c r="Z102" i="17" s="1"/>
  <c r="Z101" i="17" s="1"/>
  <c r="AI150" i="92"/>
  <c r="AI137" i="92" s="1"/>
  <c r="AU49" i="88"/>
  <c r="AV49" i="88" s="1"/>
  <c r="AG79" i="92"/>
  <c r="AF169" i="93"/>
  <c r="Y169" i="93"/>
  <c r="Y168" i="93" s="1"/>
  <c r="K169" i="93"/>
  <c r="AS169" i="93"/>
  <c r="AU170" i="93"/>
  <c r="AL169" i="93"/>
  <c r="AO169" i="88"/>
  <c r="F168" i="88"/>
  <c r="AC187" i="92"/>
  <c r="AD187" i="92"/>
  <c r="AD168" i="92" s="1"/>
  <c r="P187" i="92"/>
  <c r="I187" i="92"/>
  <c r="AQ187" i="92"/>
  <c r="AO187" i="32"/>
  <c r="AO168" i="32" s="1"/>
  <c r="AT41" i="92"/>
  <c r="AG41" i="92"/>
  <c r="AT41" i="32"/>
  <c r="AU77" i="32"/>
  <c r="AV77" i="32" s="1"/>
  <c r="AM81" i="94"/>
  <c r="AM74" i="94" s="1"/>
  <c r="AI81" i="94"/>
  <c r="AB81" i="94"/>
  <c r="T82" i="88"/>
  <c r="AU82" i="88"/>
  <c r="T101" i="92"/>
  <c r="AU101" i="32"/>
  <c r="AV101" i="32" s="1"/>
  <c r="T141" i="94"/>
  <c r="AG143" i="94"/>
  <c r="AT143" i="94"/>
  <c r="AU147" i="92"/>
  <c r="AV147" i="92" s="1"/>
  <c r="AU147" i="32"/>
  <c r="AV147" i="32" s="1"/>
  <c r="T152" i="32"/>
  <c r="AS175" i="92"/>
  <c r="AT176" i="92"/>
  <c r="AU176" i="92"/>
  <c r="AU184" i="91"/>
  <c r="AV184" i="91" s="1"/>
  <c r="AT184" i="91"/>
  <c r="AU35" i="94"/>
  <c r="AV35" i="94" s="1"/>
  <c r="AG36" i="94"/>
  <c r="AT54" i="87"/>
  <c r="AU83" i="94"/>
  <c r="AV83" i="94" s="1"/>
  <c r="AO81" i="94"/>
  <c r="AU90" i="87"/>
  <c r="AV90" i="87" s="1"/>
  <c r="AT90" i="87"/>
  <c r="AT87" i="87" s="1"/>
  <c r="T91" i="94"/>
  <c r="AG91" i="94"/>
  <c r="T91" i="87"/>
  <c r="AT112" i="91"/>
  <c r="AG118" i="32"/>
  <c r="AU136" i="32"/>
  <c r="AV136" i="32" s="1"/>
  <c r="AC138" i="91"/>
  <c r="K138" i="91"/>
  <c r="AS138" i="91"/>
  <c r="T146" i="92"/>
  <c r="AD144" i="32"/>
  <c r="AU146" i="32"/>
  <c r="AV146" i="32" s="1"/>
  <c r="AU148" i="92"/>
  <c r="AV148" i="92" s="1"/>
  <c r="AG148" i="32"/>
  <c r="T153" i="91"/>
  <c r="AT158" i="93"/>
  <c r="AT24" i="92"/>
  <c r="AG24" i="92"/>
  <c r="AU34" i="88"/>
  <c r="AV34" i="88" s="1"/>
  <c r="AH93" i="87"/>
  <c r="AT94" i="87"/>
  <c r="AB93" i="87"/>
  <c r="AB74" i="87" s="1"/>
  <c r="U93" i="87"/>
  <c r="AG94" i="87"/>
  <c r="O93" i="87"/>
  <c r="AR93" i="87"/>
  <c r="AR74" i="87" s="1"/>
  <c r="AU97" i="92"/>
  <c r="AV97" i="92" s="1"/>
  <c r="T97" i="32"/>
  <c r="I99" i="87"/>
  <c r="AQ99" i="87"/>
  <c r="AQ74" i="87" s="1"/>
  <c r="AL99" i="87"/>
  <c r="AM99" i="87"/>
  <c r="Y99" i="87"/>
  <c r="X99" i="93"/>
  <c r="X74" i="93" s="1"/>
  <c r="AU102" i="88"/>
  <c r="AV102" i="88" s="1"/>
  <c r="AT111" i="91"/>
  <c r="AG111" i="91"/>
  <c r="AU117" i="93"/>
  <c r="AV117" i="93" s="1"/>
  <c r="AT117" i="93"/>
  <c r="T166" i="94"/>
  <c r="M181" i="32"/>
  <c r="M168" i="32" s="1"/>
  <c r="AL181" i="32"/>
  <c r="L181" i="32"/>
  <c r="G68" i="93"/>
  <c r="AA142" i="84"/>
  <c r="AB142" i="84" s="1"/>
  <c r="T188" i="24"/>
  <c r="AP193" i="87"/>
  <c r="AP168" i="87" s="1"/>
  <c r="G193" i="91"/>
  <c r="AV194" i="91"/>
  <c r="U75" i="93"/>
  <c r="AG76" i="93"/>
  <c r="P75" i="93"/>
  <c r="U75" i="87"/>
  <c r="V75" i="87"/>
  <c r="H75" i="87"/>
  <c r="AP75" i="87"/>
  <c r="AI75" i="87"/>
  <c r="AU80" i="32"/>
  <c r="AV80" i="32" s="1"/>
  <c r="AU84" i="93"/>
  <c r="AV84" i="93" s="1"/>
  <c r="AU92" i="93"/>
  <c r="AV92" i="93" s="1"/>
  <c r="AU103" i="94"/>
  <c r="AV103" i="94" s="1"/>
  <c r="AM144" i="93"/>
  <c r="AI144" i="93"/>
  <c r="AT145" i="93"/>
  <c r="Y144" i="88"/>
  <c r="Z146" i="24"/>
  <c r="AA146" i="24" s="1"/>
  <c r="AG149" i="32"/>
  <c r="AT154" i="91"/>
  <c r="AG154" i="91"/>
  <c r="AG159" i="87"/>
  <c r="AT164" i="88"/>
  <c r="AT162" i="88" s="1"/>
  <c r="AU164" i="88"/>
  <c r="AV164" i="88" s="1"/>
  <c r="T173" i="93"/>
  <c r="AU173" i="88"/>
  <c r="AV173" i="88" s="1"/>
  <c r="T177" i="91"/>
  <c r="T189" i="93"/>
  <c r="AH187" i="88"/>
  <c r="AT189" i="88"/>
  <c r="Z195" i="24"/>
  <c r="AA195" i="24" s="1"/>
  <c r="AU197" i="32"/>
  <c r="AV197" i="32" s="1"/>
  <c r="Q193" i="32"/>
  <c r="T88" i="24"/>
  <c r="T182" i="87"/>
  <c r="AA93" i="91"/>
  <c r="AT94" i="91"/>
  <c r="AT93" i="91" s="1"/>
  <c r="AH68" i="94"/>
  <c r="AT94" i="94"/>
  <c r="AT93" i="94" s="1"/>
  <c r="AT85" i="87"/>
  <c r="AV52" i="93"/>
  <c r="AT82" i="87"/>
  <c r="AT94" i="93"/>
  <c r="AV177" i="94"/>
  <c r="AQ74" i="88"/>
  <c r="AG75" i="91"/>
  <c r="L74" i="94"/>
  <c r="AB74" i="94"/>
  <c r="Q74" i="88"/>
  <c r="AT156" i="91"/>
  <c r="AJ168" i="93"/>
  <c r="AP137" i="94"/>
  <c r="Q168" i="94"/>
  <c r="Y168" i="87"/>
  <c r="AM168" i="93"/>
  <c r="AD168" i="94"/>
  <c r="AM168" i="94"/>
  <c r="AA208" i="24"/>
  <c r="T22" i="93"/>
  <c r="AT22" i="93"/>
  <c r="AU28" i="91"/>
  <c r="AV28" i="91" s="1"/>
  <c r="AT49" i="93"/>
  <c r="AU49" i="87"/>
  <c r="AV49" i="87" s="1"/>
  <c r="AT63" i="93"/>
  <c r="AU63" i="87"/>
  <c r="AV63" i="87" s="1"/>
  <c r="AU73" i="91"/>
  <c r="AV73" i="91" s="1"/>
  <c r="AU78" i="91"/>
  <c r="AV78" i="91" s="1"/>
  <c r="AU79" i="91"/>
  <c r="AV79" i="91" s="1"/>
  <c r="T86" i="92"/>
  <c r="AT124" i="94"/>
  <c r="T124" i="87"/>
  <c r="AU133" i="93"/>
  <c r="AV133" i="93" s="1"/>
  <c r="AT142" i="93"/>
  <c r="AG142" i="93"/>
  <c r="AU142" i="88"/>
  <c r="AV142" i="88" s="1"/>
  <c r="AU161" i="32"/>
  <c r="AV161" i="32" s="1"/>
  <c r="AU165" i="91"/>
  <c r="AV165" i="91" s="1"/>
  <c r="T170" i="32"/>
  <c r="H169" i="32"/>
  <c r="U169" i="32"/>
  <c r="AG170" i="32"/>
  <c r="AU172" i="93"/>
  <c r="AV172" i="93" s="1"/>
  <c r="AU183" i="93"/>
  <c r="AV183" i="93" s="1"/>
  <c r="AU183" i="88"/>
  <c r="AV183" i="88" s="1"/>
  <c r="AT195" i="94"/>
  <c r="AU196" i="94"/>
  <c r="AV196" i="94" s="1"/>
  <c r="AU61" i="94"/>
  <c r="AV61" i="94" s="1"/>
  <c r="AT61" i="94"/>
  <c r="T66" i="92"/>
  <c r="T66" i="32"/>
  <c r="AF68" i="91"/>
  <c r="AS68" i="91"/>
  <c r="AU69" i="91"/>
  <c r="AU71" i="91"/>
  <c r="AV71" i="91" s="1"/>
  <c r="U81" i="93"/>
  <c r="AG82" i="93"/>
  <c r="G43" i="93"/>
  <c r="AU63" i="32"/>
  <c r="AV63" i="32" s="1"/>
  <c r="AU67" i="32"/>
  <c r="AV67" i="32" s="1"/>
  <c r="T72" i="94"/>
  <c r="T72" i="88"/>
  <c r="AU73" i="88"/>
  <c r="AV73" i="88" s="1"/>
  <c r="AU78" i="94"/>
  <c r="AV78" i="94" s="1"/>
  <c r="AU79" i="94"/>
  <c r="AV79" i="94" s="1"/>
  <c r="AU86" i="91"/>
  <c r="AV86" i="91" s="1"/>
  <c r="AU124" i="93"/>
  <c r="AV124" i="93" s="1"/>
  <c r="AU133" i="32"/>
  <c r="AV133" i="32" s="1"/>
  <c r="AT161" i="94"/>
  <c r="T165" i="94"/>
  <c r="F169" i="24"/>
  <c r="AU172" i="92"/>
  <c r="AV172" i="92" s="1"/>
  <c r="AT172" i="92"/>
  <c r="AU183" i="92"/>
  <c r="AV183" i="92" s="1"/>
  <c r="T183" i="32"/>
  <c r="AU195" i="88"/>
  <c r="AV195" i="88" s="1"/>
  <c r="T59" i="92"/>
  <c r="AG59" i="92"/>
  <c r="AU61" i="93"/>
  <c r="AV61" i="93" s="1"/>
  <c r="AU66" i="91"/>
  <c r="AV66" i="91" s="1"/>
  <c r="AG69" i="94"/>
  <c r="U68" i="94"/>
  <c r="Y68" i="88"/>
  <c r="AU71" i="94"/>
  <c r="AV71" i="94" s="1"/>
  <c r="L81" i="92"/>
  <c r="M81" i="92"/>
  <c r="M74" i="92" s="1"/>
  <c r="T82" i="92"/>
  <c r="H81" i="92"/>
  <c r="AP81" i="92"/>
  <c r="AI81" i="92"/>
  <c r="AI74" i="92" s="1"/>
  <c r="AR81" i="32"/>
  <c r="AU82" i="32"/>
  <c r="AT82" i="32"/>
  <c r="AT81" i="32" s="1"/>
  <c r="T85" i="91"/>
  <c r="AT101" i="87"/>
  <c r="AG101" i="87"/>
  <c r="AT104" i="88"/>
  <c r="AU123" i="91"/>
  <c r="AV123" i="91" s="1"/>
  <c r="AT123" i="91"/>
  <c r="AT143" i="32"/>
  <c r="AU147" i="87"/>
  <c r="AV147" i="87" s="1"/>
  <c r="AT152" i="91"/>
  <c r="AG152" i="91"/>
  <c r="AU157" i="92"/>
  <c r="AS156" i="92"/>
  <c r="AU160" i="91"/>
  <c r="AV160" i="91" s="1"/>
  <c r="AC162" i="91"/>
  <c r="AF162" i="91"/>
  <c r="P162" i="91"/>
  <c r="K162" i="91"/>
  <c r="AS162" i="91"/>
  <c r="AU163" i="91"/>
  <c r="AU176" i="94"/>
  <c r="AT184" i="93"/>
  <c r="T26" i="88"/>
  <c r="AU35" i="87"/>
  <c r="AV35" i="87" s="1"/>
  <c r="T36" i="87"/>
  <c r="AU52" i="92"/>
  <c r="AV52" i="92" s="1"/>
  <c r="AT52" i="92"/>
  <c r="AG52" i="32"/>
  <c r="AU98" i="88"/>
  <c r="AV98" i="88" s="1"/>
  <c r="AT112" i="93"/>
  <c r="AU112" i="93"/>
  <c r="AV112" i="93" s="1"/>
  <c r="AU112" i="88"/>
  <c r="AV112" i="88" s="1"/>
  <c r="AT112" i="88"/>
  <c r="AU121" i="93"/>
  <c r="AV121" i="93" s="1"/>
  <c r="AT128" i="93"/>
  <c r="AU136" i="94"/>
  <c r="AV136" i="94" s="1"/>
  <c r="AC138" i="93"/>
  <c r="AD138" i="93"/>
  <c r="AH138" i="88"/>
  <c r="Z138" i="88"/>
  <c r="Z137" i="88" s="1"/>
  <c r="AS138" i="88"/>
  <c r="AT146" i="94"/>
  <c r="AU148" i="94"/>
  <c r="AV148" i="94" s="1"/>
  <c r="AT151" i="92"/>
  <c r="AU151" i="92"/>
  <c r="AG151" i="32"/>
  <c r="AU151" i="32"/>
  <c r="AU158" i="91"/>
  <c r="AV158" i="91" s="1"/>
  <c r="AU178" i="87"/>
  <c r="AV178" i="87" s="1"/>
  <c r="AU186" i="88"/>
  <c r="AV186" i="88" s="1"/>
  <c r="AT186" i="88"/>
  <c r="AU190" i="88"/>
  <c r="AV190" i="88" s="1"/>
  <c r="AU24" i="94"/>
  <c r="AV24" i="94" s="1"/>
  <c r="T24" i="88"/>
  <c r="AT30" i="91"/>
  <c r="T34" i="92"/>
  <c r="AU34" i="32"/>
  <c r="AV34" i="32" s="1"/>
  <c r="AG89" i="93"/>
  <c r="T94" i="91"/>
  <c r="T93" i="91" s="1"/>
  <c r="AU95" i="88"/>
  <c r="AV95" i="88" s="1"/>
  <c r="AT100" i="92"/>
  <c r="AH99" i="92"/>
  <c r="T102" i="91"/>
  <c r="AG102" i="91"/>
  <c r="AU111" i="88"/>
  <c r="AV111" i="88" s="1"/>
  <c r="AT127" i="93"/>
  <c r="AG127" i="93"/>
  <c r="T129" i="93"/>
  <c r="AT135" i="94"/>
  <c r="AQ181" i="87"/>
  <c r="AU182" i="87"/>
  <c r="AG191" i="94"/>
  <c r="AT192" i="94"/>
  <c r="G93" i="94"/>
  <c r="AV93" i="94" s="1"/>
  <c r="AV94" i="94"/>
  <c r="G138" i="93"/>
  <c r="AS193" i="93"/>
  <c r="AU194" i="93"/>
  <c r="Y193" i="88"/>
  <c r="T226" i="93"/>
  <c r="AG226" i="93"/>
  <c r="T226" i="88"/>
  <c r="AG226" i="88"/>
  <c r="T23" i="93"/>
  <c r="AU29" i="88"/>
  <c r="AV29" i="88" s="1"/>
  <c r="AU42" i="92"/>
  <c r="AV42" i="92" s="1"/>
  <c r="AT42" i="92"/>
  <c r="AU42" i="32"/>
  <c r="AV42" i="32" s="1"/>
  <c r="AU65" i="94"/>
  <c r="AV65" i="94" s="1"/>
  <c r="AU70" i="93"/>
  <c r="AV70" i="93" s="1"/>
  <c r="AT84" i="92"/>
  <c r="AL87" i="93"/>
  <c r="AL74" i="93" s="1"/>
  <c r="AM87" i="93"/>
  <c r="AM74" i="93" s="1"/>
  <c r="AH87" i="93"/>
  <c r="AH74" i="93" s="1"/>
  <c r="Z87" i="93"/>
  <c r="T92" i="32"/>
  <c r="AU96" i="93"/>
  <c r="AV96" i="93" s="1"/>
  <c r="AG96" i="88"/>
  <c r="T110" i="91"/>
  <c r="AU122" i="93"/>
  <c r="AV122" i="93" s="1"/>
  <c r="AU122" i="88"/>
  <c r="AV122" i="88" s="1"/>
  <c r="AU126" i="87"/>
  <c r="AG130" i="93"/>
  <c r="AU130" i="93"/>
  <c r="AV130" i="93" s="1"/>
  <c r="AU134" i="94"/>
  <c r="AV134" i="94" s="1"/>
  <c r="AU140" i="93"/>
  <c r="AV140" i="93" s="1"/>
  <c r="H144" i="92"/>
  <c r="T145" i="92"/>
  <c r="AK144" i="32"/>
  <c r="AT145" i="32"/>
  <c r="Z152" i="24"/>
  <c r="AA152" i="24" s="1"/>
  <c r="AU164" i="92"/>
  <c r="AV164" i="92" s="1"/>
  <c r="AU173" i="92"/>
  <c r="AV173" i="92" s="1"/>
  <c r="AT173" i="92"/>
  <c r="W182" i="24"/>
  <c r="T197" i="94"/>
  <c r="AS224" i="32"/>
  <c r="AO224" i="32"/>
  <c r="AK224" i="32"/>
  <c r="AC224" i="32"/>
  <c r="Y224" i="32"/>
  <c r="U224" i="32"/>
  <c r="Q224" i="32"/>
  <c r="M224" i="32"/>
  <c r="I224" i="32"/>
  <c r="AR224" i="32"/>
  <c r="AN224" i="32"/>
  <c r="AJ224" i="32"/>
  <c r="AF224" i="32"/>
  <c r="AB224" i="32"/>
  <c r="X224" i="32"/>
  <c r="P224" i="32"/>
  <c r="L224" i="32"/>
  <c r="H224" i="32"/>
  <c r="AQ224" i="32"/>
  <c r="AM224" i="32"/>
  <c r="AI224" i="32"/>
  <c r="AE224" i="32"/>
  <c r="AA224" i="32"/>
  <c r="W224" i="32"/>
  <c r="S224" i="32"/>
  <c r="O224" i="32"/>
  <c r="K224" i="32"/>
  <c r="AP224" i="32"/>
  <c r="AL224" i="32"/>
  <c r="AH224" i="32"/>
  <c r="AD224" i="32"/>
  <c r="Z224" i="32"/>
  <c r="V224" i="32"/>
  <c r="R224" i="32"/>
  <c r="N224" i="32"/>
  <c r="J224" i="32"/>
  <c r="AR224" i="92"/>
  <c r="AN224" i="92"/>
  <c r="AJ224" i="92"/>
  <c r="AF224" i="92"/>
  <c r="AB224" i="92"/>
  <c r="X224" i="92"/>
  <c r="P224" i="92"/>
  <c r="L224" i="92"/>
  <c r="H224" i="92"/>
  <c r="AQ224" i="92"/>
  <c r="AM224" i="92"/>
  <c r="AI224" i="92"/>
  <c r="AE224" i="92"/>
  <c r="AA224" i="92"/>
  <c r="W224" i="92"/>
  <c r="S224" i="92"/>
  <c r="O224" i="92"/>
  <c r="K224" i="92"/>
  <c r="AP224" i="92"/>
  <c r="AL224" i="92"/>
  <c r="AH224" i="92"/>
  <c r="AD224" i="92"/>
  <c r="Z224" i="92"/>
  <c r="V224" i="92"/>
  <c r="R224" i="92"/>
  <c r="N224" i="92"/>
  <c r="J224" i="92"/>
  <c r="AS224" i="92"/>
  <c r="AO224" i="92"/>
  <c r="AK224" i="92"/>
  <c r="AC224" i="92"/>
  <c r="Y224" i="92"/>
  <c r="U224" i="92"/>
  <c r="Q224" i="92"/>
  <c r="M224" i="92"/>
  <c r="I224" i="92"/>
  <c r="T75" i="24"/>
  <c r="AP225" i="32"/>
  <c r="AL225" i="32"/>
  <c r="AH225" i="32"/>
  <c r="AD225" i="32"/>
  <c r="Z225" i="32"/>
  <c r="V225" i="32"/>
  <c r="R225" i="32"/>
  <c r="N225" i="32"/>
  <c r="J225" i="32"/>
  <c r="AS225" i="32"/>
  <c r="AO225" i="32"/>
  <c r="AK225" i="32"/>
  <c r="AC225" i="32"/>
  <c r="Y225" i="32"/>
  <c r="U225" i="32"/>
  <c r="Q225" i="32"/>
  <c r="M225" i="32"/>
  <c r="I225" i="32"/>
  <c r="AR225" i="32"/>
  <c r="AN225" i="32"/>
  <c r="AJ225" i="32"/>
  <c r="AF225" i="32"/>
  <c r="AB225" i="32"/>
  <c r="X225" i="32"/>
  <c r="P225" i="32"/>
  <c r="L225" i="32"/>
  <c r="H225" i="32"/>
  <c r="AQ225" i="32"/>
  <c r="AM225" i="32"/>
  <c r="AI225" i="32"/>
  <c r="AE225" i="32"/>
  <c r="AA225" i="32"/>
  <c r="W225" i="32"/>
  <c r="S225" i="32"/>
  <c r="O225" i="32"/>
  <c r="K225" i="32"/>
  <c r="AS225" i="92"/>
  <c r="AO225" i="92"/>
  <c r="AK225" i="92"/>
  <c r="AC225" i="92"/>
  <c r="Y225" i="92"/>
  <c r="U225" i="92"/>
  <c r="Q225" i="92"/>
  <c r="M225" i="92"/>
  <c r="I225" i="92"/>
  <c r="AR225" i="92"/>
  <c r="AN225" i="92"/>
  <c r="AJ225" i="92"/>
  <c r="AF225" i="92"/>
  <c r="AB225" i="92"/>
  <c r="X225" i="92"/>
  <c r="P225" i="92"/>
  <c r="L225" i="92"/>
  <c r="H225" i="92"/>
  <c r="AQ225" i="92"/>
  <c r="AM225" i="92"/>
  <c r="AI225" i="92"/>
  <c r="AE225" i="92"/>
  <c r="AA225" i="92"/>
  <c r="W225" i="92"/>
  <c r="S225" i="92"/>
  <c r="O225" i="92"/>
  <c r="K225" i="92"/>
  <c r="AP225" i="92"/>
  <c r="AL225" i="92"/>
  <c r="AH225" i="92"/>
  <c r="AD225" i="92"/>
  <c r="Z225" i="92"/>
  <c r="V225" i="92"/>
  <c r="R225" i="92"/>
  <c r="N225" i="92"/>
  <c r="J225" i="92"/>
  <c r="AG28" i="93"/>
  <c r="AU28" i="88"/>
  <c r="AV28" i="88" s="1"/>
  <c r="AT28" i="88"/>
  <c r="Z50" i="24"/>
  <c r="AA50" i="24" s="1"/>
  <c r="AU63" i="91"/>
  <c r="AV63" i="91" s="1"/>
  <c r="AT63" i="91"/>
  <c r="T67" i="91"/>
  <c r="AT72" i="93"/>
  <c r="AU78" i="93"/>
  <c r="AV78" i="93" s="1"/>
  <c r="T79" i="93"/>
  <c r="AT79" i="88"/>
  <c r="T86" i="94"/>
  <c r="T124" i="92"/>
  <c r="AU124" i="32"/>
  <c r="AV124" i="32" s="1"/>
  <c r="AU142" i="91"/>
  <c r="AV142" i="91" s="1"/>
  <c r="AU167" i="93"/>
  <c r="AV167" i="93" s="1"/>
  <c r="F168" i="87"/>
  <c r="N176" i="24"/>
  <c r="Z176" i="24" s="1"/>
  <c r="AA176" i="24" s="1"/>
  <c r="AR187" i="93"/>
  <c r="AU188" i="93"/>
  <c r="AB187" i="88"/>
  <c r="AU196" i="32"/>
  <c r="AV196" i="32" s="1"/>
  <c r="AT61" i="32"/>
  <c r="AU66" i="94"/>
  <c r="AV66" i="94" s="1"/>
  <c r="AT66" i="94"/>
  <c r="T66" i="87"/>
  <c r="L68" i="93"/>
  <c r="V68" i="93"/>
  <c r="Z68" i="93"/>
  <c r="AV69" i="87"/>
  <c r="AU71" i="88"/>
  <c r="AV71" i="88" s="1"/>
  <c r="AD81" i="91"/>
  <c r="Y81" i="91"/>
  <c r="Q81" i="91"/>
  <c r="L81" i="91"/>
  <c r="AS81" i="91"/>
  <c r="AU82" i="91"/>
  <c r="AU101" i="88"/>
  <c r="AV101" i="88" s="1"/>
  <c r="T104" i="87"/>
  <c r="AU123" i="94"/>
  <c r="AV123" i="94" s="1"/>
  <c r="AG123" i="87"/>
  <c r="AM138" i="91"/>
  <c r="Z150" i="94"/>
  <c r="AU152" i="94"/>
  <c r="AV152" i="94" s="1"/>
  <c r="K156" i="91"/>
  <c r="AF156" i="91"/>
  <c r="X156" i="91"/>
  <c r="S156" i="32"/>
  <c r="K156" i="32"/>
  <c r="T157" i="32"/>
  <c r="AF156" i="32"/>
  <c r="T160" i="94"/>
  <c r="AU160" i="87"/>
  <c r="AV160" i="87" s="1"/>
  <c r="S175" i="93"/>
  <c r="K175" i="93"/>
  <c r="T176" i="93"/>
  <c r="AF175" i="93"/>
  <c r="AU184" i="92"/>
  <c r="AV184" i="92" s="1"/>
  <c r="AT184" i="92"/>
  <c r="AU184" i="32"/>
  <c r="AV184" i="32" s="1"/>
  <c r="AG83" i="91"/>
  <c r="AU83" i="91"/>
  <c r="AV83" i="91" s="1"/>
  <c r="AT98" i="92"/>
  <c r="T98" i="32"/>
  <c r="G113" i="91"/>
  <c r="G106" i="91" s="1"/>
  <c r="AT118" i="93"/>
  <c r="AG118" i="93"/>
  <c r="T118" i="88"/>
  <c r="AG121" i="92"/>
  <c r="AU128" i="92"/>
  <c r="AV128" i="92" s="1"/>
  <c r="U138" i="32"/>
  <c r="U137" i="32" s="1"/>
  <c r="X138" i="32"/>
  <c r="K138" i="32"/>
  <c r="K137" i="32" s="1"/>
  <c r="AS138" i="32"/>
  <c r="AU148" i="93"/>
  <c r="AV148" i="93" s="1"/>
  <c r="AI150" i="91"/>
  <c r="AC150" i="91"/>
  <c r="AD150" i="91"/>
  <c r="P150" i="91"/>
  <c r="AS150" i="91"/>
  <c r="AU151" i="91"/>
  <c r="AT178" i="93"/>
  <c r="AU186" i="92"/>
  <c r="AV186" i="92" s="1"/>
  <c r="AT186" i="92"/>
  <c r="T190" i="92"/>
  <c r="N13" i="24"/>
  <c r="T24" i="93"/>
  <c r="Y93" i="88"/>
  <c r="S93" i="88"/>
  <c r="L93" i="88"/>
  <c r="O93" i="88"/>
  <c r="AR93" i="88"/>
  <c r="AG95" i="92"/>
  <c r="AG95" i="32"/>
  <c r="T97" i="88"/>
  <c r="K99" i="91"/>
  <c r="K74" i="91" s="1"/>
  <c r="AH99" i="91"/>
  <c r="AT100" i="91"/>
  <c r="X99" i="91"/>
  <c r="Y99" i="91"/>
  <c r="O99" i="91"/>
  <c r="AO99" i="91"/>
  <c r="T102" i="87"/>
  <c r="AU127" i="92"/>
  <c r="AV127" i="92" s="1"/>
  <c r="AG129" i="92"/>
  <c r="AH131" i="94"/>
  <c r="AT132" i="94"/>
  <c r="Z131" i="94"/>
  <c r="AG132" i="94"/>
  <c r="H138" i="24"/>
  <c r="H106" i="24" s="1"/>
  <c r="AU166" i="92"/>
  <c r="AV166" i="92" s="1"/>
  <c r="AT179" i="91"/>
  <c r="P181" i="93"/>
  <c r="K181" i="93"/>
  <c r="AS181" i="93"/>
  <c r="AU182" i="93"/>
  <c r="AL181" i="93"/>
  <c r="AO181" i="93"/>
  <c r="AO181" i="88"/>
  <c r="O181" i="88"/>
  <c r="AR181" i="88"/>
  <c r="AU191" i="93"/>
  <c r="AV191" i="93" s="1"/>
  <c r="Y193" i="32"/>
  <c r="AU226" i="32"/>
  <c r="AV226" i="32" s="1"/>
  <c r="AU23" i="92"/>
  <c r="AV23" i="92" s="1"/>
  <c r="AU29" i="87"/>
  <c r="AV29" i="87" s="1"/>
  <c r="AU53" i="87"/>
  <c r="AV53" i="87" s="1"/>
  <c r="Z63" i="24"/>
  <c r="T70" i="92"/>
  <c r="AO87" i="32"/>
  <c r="AS87" i="32"/>
  <c r="AU88" i="32"/>
  <c r="T96" i="92"/>
  <c r="T122" i="92"/>
  <c r="AU122" i="32"/>
  <c r="AV122" i="32" s="1"/>
  <c r="Z125" i="93"/>
  <c r="L125" i="93"/>
  <c r="M125" i="93"/>
  <c r="H125" i="93"/>
  <c r="T126" i="93"/>
  <c r="AP125" i="93"/>
  <c r="N126" i="24"/>
  <c r="N107" i="24" s="1"/>
  <c r="AT130" i="92"/>
  <c r="AU140" i="32"/>
  <c r="AV140" i="32" s="1"/>
  <c r="AK144" i="91"/>
  <c r="AR144" i="91"/>
  <c r="AU149" i="94"/>
  <c r="AV149" i="94" s="1"/>
  <c r="T154" i="93"/>
  <c r="AT159" i="32"/>
  <c r="Z163" i="24"/>
  <c r="AA163" i="24" s="1"/>
  <c r="Z77" i="24"/>
  <c r="AA77" i="24" s="1"/>
  <c r="W76" i="24"/>
  <c r="AG167" i="92"/>
  <c r="AU167" i="32"/>
  <c r="AV167" i="32" s="1"/>
  <c r="T167" i="32"/>
  <c r="N188" i="24"/>
  <c r="AG123" i="93"/>
  <c r="AG143" i="93"/>
  <c r="AU143" i="93"/>
  <c r="AV143" i="93" s="1"/>
  <c r="AC162" i="93"/>
  <c r="AD162" i="93"/>
  <c r="Y162" i="93"/>
  <c r="I162" i="93"/>
  <c r="AQ162" i="93"/>
  <c r="V162" i="88"/>
  <c r="AG163" i="88"/>
  <c r="Y175" i="91"/>
  <c r="Y168" i="91" s="1"/>
  <c r="K175" i="91"/>
  <c r="AS175" i="91"/>
  <c r="AS168" i="91" s="1"/>
  <c r="AU176" i="91"/>
  <c r="AL175" i="91"/>
  <c r="AO175" i="91"/>
  <c r="AU184" i="94"/>
  <c r="AV184" i="94" s="1"/>
  <c r="AT83" i="93"/>
  <c r="AT90" i="93"/>
  <c r="AU98" i="87"/>
  <c r="AV98" i="87" s="1"/>
  <c r="AG112" i="94"/>
  <c r="AU112" i="94"/>
  <c r="AV112" i="94" s="1"/>
  <c r="AU121" i="87"/>
  <c r="AV121" i="87" s="1"/>
  <c r="AU136" i="91"/>
  <c r="AV136" i="91" s="1"/>
  <c r="AU151" i="88"/>
  <c r="AQ150" i="88"/>
  <c r="AU89" i="87"/>
  <c r="AV89" i="87" s="1"/>
  <c r="AC93" i="92"/>
  <c r="AF93" i="92"/>
  <c r="AF74" i="92" s="1"/>
  <c r="Y93" i="92"/>
  <c r="K93" i="92"/>
  <c r="AS93" i="92"/>
  <c r="AU94" i="92"/>
  <c r="X93" i="32"/>
  <c r="X74" i="32" s="1"/>
  <c r="Y93" i="32"/>
  <c r="AF93" i="32"/>
  <c r="AF74" i="32" s="1"/>
  <c r="P93" i="32"/>
  <c r="H93" i="87"/>
  <c r="T95" i="87"/>
  <c r="AT100" i="93"/>
  <c r="AT99" i="93" s="1"/>
  <c r="L99" i="88"/>
  <c r="H99" i="88"/>
  <c r="T100" i="88"/>
  <c r="AP99" i="88"/>
  <c r="AT102" i="92"/>
  <c r="AU174" i="94"/>
  <c r="AV174" i="94" s="1"/>
  <c r="G87" i="94"/>
  <c r="Z158" i="24"/>
  <c r="AA158" i="24" s="1"/>
  <c r="W157" i="24"/>
  <c r="AG110" i="88"/>
  <c r="AU110" i="88"/>
  <c r="AV110" i="88" s="1"/>
  <c r="AG116" i="88"/>
  <c r="AG126" i="92"/>
  <c r="U125" i="92"/>
  <c r="V125" i="92"/>
  <c r="P125" i="92"/>
  <c r="I125" i="92"/>
  <c r="AQ125" i="92"/>
  <c r="AG126" i="32"/>
  <c r="AG125" i="32" s="1"/>
  <c r="U125" i="32"/>
  <c r="AT126" i="32"/>
  <c r="AT125" i="32" s="1"/>
  <c r="AU134" i="32"/>
  <c r="AV134" i="32" s="1"/>
  <c r="Q499" i="20"/>
  <c r="Q73" i="17" s="1"/>
  <c r="Q72" i="17" s="1"/>
  <c r="Q102" i="17" s="1"/>
  <c r="Q101" i="17" s="1"/>
  <c r="AT151" i="87"/>
  <c r="AT150" i="87" s="1"/>
  <c r="AH150" i="87"/>
  <c r="I150" i="87"/>
  <c r="T151" i="87"/>
  <c r="T150" i="87" s="1"/>
  <c r="AU192" i="91"/>
  <c r="AV192" i="91" s="1"/>
  <c r="AT192" i="91"/>
  <c r="U131" i="94"/>
  <c r="AG63" i="94"/>
  <c r="AU67" i="94"/>
  <c r="AV67" i="94" s="1"/>
  <c r="AU183" i="94"/>
  <c r="AV183" i="94" s="1"/>
  <c r="AT55" i="92"/>
  <c r="T55" i="32"/>
  <c r="AU55" i="32"/>
  <c r="AV55" i="32" s="1"/>
  <c r="T66" i="88"/>
  <c r="AU123" i="32"/>
  <c r="AV123" i="32" s="1"/>
  <c r="AT123" i="32"/>
  <c r="G138" i="94"/>
  <c r="AP156" i="87"/>
  <c r="P156" i="87"/>
  <c r="AQ156" i="87"/>
  <c r="AU157" i="87"/>
  <c r="H162" i="92"/>
  <c r="T163" i="92"/>
  <c r="T162" i="92" s="1"/>
  <c r="AP162" i="92"/>
  <c r="AK162" i="92"/>
  <c r="AK137" i="92" s="1"/>
  <c r="AC162" i="92"/>
  <c r="AF162" i="92"/>
  <c r="AF137" i="92" s="1"/>
  <c r="N162" i="32"/>
  <c r="J162" i="32"/>
  <c r="Q162" i="32"/>
  <c r="I162" i="32"/>
  <c r="T163" i="32"/>
  <c r="AU190" i="94"/>
  <c r="AV190" i="94" s="1"/>
  <c r="AG129" i="91"/>
  <c r="V131" i="93"/>
  <c r="AQ131" i="93"/>
  <c r="Q131" i="93"/>
  <c r="AU135" i="32"/>
  <c r="AV135" i="32" s="1"/>
  <c r="AU171" i="93"/>
  <c r="AV171" i="93" s="1"/>
  <c r="AT171" i="93"/>
  <c r="AU171" i="88"/>
  <c r="AV171" i="88" s="1"/>
  <c r="AT174" i="93"/>
  <c r="AG174" i="93"/>
  <c r="AK175" i="88"/>
  <c r="AT179" i="88"/>
  <c r="AU23" i="91"/>
  <c r="AV23" i="91" s="1"/>
  <c r="AT23" i="91"/>
  <c r="AT122" i="87"/>
  <c r="AG122" i="87"/>
  <c r="AL125" i="91"/>
  <c r="AO125" i="91"/>
  <c r="AH125" i="91"/>
  <c r="AB125" i="91"/>
  <c r="AU130" i="87"/>
  <c r="AV130" i="87" s="1"/>
  <c r="AT130" i="87"/>
  <c r="F106" i="93"/>
  <c r="F105" i="93" s="1"/>
  <c r="Z111" i="24"/>
  <c r="AA111" i="24" s="1"/>
  <c r="Z117" i="24"/>
  <c r="AA117" i="24" s="1"/>
  <c r="AA110" i="84"/>
  <c r="AB110" i="84" s="1"/>
  <c r="G137" i="32"/>
  <c r="Z205" i="24"/>
  <c r="AG151" i="87"/>
  <c r="AG150" i="87" s="1"/>
  <c r="U150" i="87"/>
  <c r="AR156" i="87"/>
  <c r="AU159" i="87"/>
  <c r="AV159" i="87" s="1"/>
  <c r="AU166" i="87"/>
  <c r="AT128" i="91"/>
  <c r="AS131" i="94"/>
  <c r="J138" i="94"/>
  <c r="T133" i="94"/>
  <c r="T85" i="88"/>
  <c r="Z140" i="24"/>
  <c r="AA140" i="24" s="1"/>
  <c r="AT152" i="93"/>
  <c r="AU152" i="88"/>
  <c r="AV152" i="88" s="1"/>
  <c r="AS150" i="88"/>
  <c r="AU155" i="93"/>
  <c r="AV155" i="93" s="1"/>
  <c r="AT155" i="93"/>
  <c r="S156" i="93"/>
  <c r="AS156" i="93"/>
  <c r="AU157" i="93"/>
  <c r="AH156" i="88"/>
  <c r="AU157" i="88"/>
  <c r="AS156" i="88"/>
  <c r="AT35" i="91"/>
  <c r="T54" i="91"/>
  <c r="AG178" i="91"/>
  <c r="AU186" i="87"/>
  <c r="AV186" i="87" s="1"/>
  <c r="AT186" i="87"/>
  <c r="AT181" i="87" s="1"/>
  <c r="AG30" i="93"/>
  <c r="AT34" i="87"/>
  <c r="AG127" i="94"/>
  <c r="AU129" i="94"/>
  <c r="AV129" i="94" s="1"/>
  <c r="AU129" i="87"/>
  <c r="AV129" i="87" s="1"/>
  <c r="AM131" i="32"/>
  <c r="Y131" i="32"/>
  <c r="S131" i="32"/>
  <c r="AL131" i="32"/>
  <c r="AO131" i="32"/>
  <c r="AU135" i="91"/>
  <c r="AV135" i="91" s="1"/>
  <c r="AU166" i="91"/>
  <c r="AV166" i="91" s="1"/>
  <c r="AG166" i="32"/>
  <c r="AU166" i="32"/>
  <c r="AV166" i="32" s="1"/>
  <c r="AU171" i="92"/>
  <c r="AV171" i="92" s="1"/>
  <c r="K181" i="92"/>
  <c r="AS181" i="92"/>
  <c r="AU182" i="92"/>
  <c r="AL181" i="92"/>
  <c r="AO181" i="92"/>
  <c r="AO168" i="92" s="1"/>
  <c r="Y181" i="92"/>
  <c r="Y168" i="92" s="1"/>
  <c r="AU191" i="92"/>
  <c r="AV191" i="92" s="1"/>
  <c r="AU192" i="32"/>
  <c r="AV192" i="32" s="1"/>
  <c r="AU226" i="94"/>
  <c r="AV226" i="94" s="1"/>
  <c r="AG226" i="87"/>
  <c r="AT226" i="87"/>
  <c r="T23" i="94"/>
  <c r="AG29" i="91"/>
  <c r="AT53" i="32"/>
  <c r="AG53" i="32"/>
  <c r="T60" i="32"/>
  <c r="AU65" i="92"/>
  <c r="AV65" i="92" s="1"/>
  <c r="AT65" i="92"/>
  <c r="Q75" i="94"/>
  <c r="AU76" i="94"/>
  <c r="K75" i="88"/>
  <c r="AF75" i="88"/>
  <c r="AF74" i="88" s="1"/>
  <c r="AR75" i="88"/>
  <c r="T80" i="87"/>
  <c r="T92" i="94"/>
  <c r="AT103" i="91"/>
  <c r="P144" i="94"/>
  <c r="P137" i="94" s="1"/>
  <c r="I144" i="94"/>
  <c r="AQ144" i="94"/>
  <c r="AL144" i="94"/>
  <c r="AD144" i="94"/>
  <c r="AH144" i="87"/>
  <c r="AT145" i="87"/>
  <c r="Y144" i="87"/>
  <c r="Y137" i="87" s="1"/>
  <c r="AC144" i="87"/>
  <c r="AU149" i="93"/>
  <c r="AV149" i="93" s="1"/>
  <c r="AG154" i="32"/>
  <c r="I175" i="32"/>
  <c r="AU185" i="92"/>
  <c r="AV185" i="92" s="1"/>
  <c r="T200" i="24"/>
  <c r="T118" i="32"/>
  <c r="AG147" i="32"/>
  <c r="Q181" i="32"/>
  <c r="X144" i="91"/>
  <c r="T157" i="93"/>
  <c r="W187" i="93"/>
  <c r="W168" i="93" s="1"/>
  <c r="AT22" i="94"/>
  <c r="AU79" i="32"/>
  <c r="AV79" i="32" s="1"/>
  <c r="AO169" i="93"/>
  <c r="AO168" i="93" s="1"/>
  <c r="AT170" i="93"/>
  <c r="AH169" i="93"/>
  <c r="S169" i="93"/>
  <c r="L169" i="93"/>
  <c r="AR169" i="93"/>
  <c r="AR169" i="88"/>
  <c r="AL187" i="92"/>
  <c r="AL168" i="92" s="1"/>
  <c r="AM187" i="92"/>
  <c r="AM168" i="92" s="1"/>
  <c r="Y187" i="92"/>
  <c r="Q187" i="92"/>
  <c r="AS187" i="92"/>
  <c r="AU188" i="92"/>
  <c r="M187" i="32"/>
  <c r="AQ187" i="32"/>
  <c r="Y187" i="32"/>
  <c r="AR187" i="32"/>
  <c r="T41" i="92"/>
  <c r="AU41" i="32"/>
  <c r="AV41" i="32" s="1"/>
  <c r="M81" i="94"/>
  <c r="I81" i="94"/>
  <c r="T82" i="94"/>
  <c r="AQ81" i="94"/>
  <c r="AK81" i="94"/>
  <c r="AK74" i="94" s="1"/>
  <c r="AU141" i="94"/>
  <c r="AV141" i="94" s="1"/>
  <c r="AU143" i="94"/>
  <c r="AV143" i="94" s="1"/>
  <c r="AT147" i="92"/>
  <c r="T35" i="94"/>
  <c r="AU36" i="94"/>
  <c r="AV36" i="94" s="1"/>
  <c r="T54" i="87"/>
  <c r="G56" i="91"/>
  <c r="G43" i="91" s="1"/>
  <c r="O81" i="94"/>
  <c r="T90" i="94"/>
  <c r="AG90" i="94"/>
  <c r="AU90" i="94"/>
  <c r="AV90" i="94" s="1"/>
  <c r="AU91" i="94"/>
  <c r="AV91" i="94" s="1"/>
  <c r="T112" i="91"/>
  <c r="AG121" i="91"/>
  <c r="AU121" i="91"/>
  <c r="AV121" i="91" s="1"/>
  <c r="AL138" i="91"/>
  <c r="S138" i="91"/>
  <c r="AG146" i="92"/>
  <c r="AU146" i="92"/>
  <c r="AV146" i="92" s="1"/>
  <c r="R144" i="32"/>
  <c r="R137" i="32" s="1"/>
  <c r="AT146" i="32"/>
  <c r="AH144" i="32"/>
  <c r="AT148" i="92"/>
  <c r="AG148" i="92"/>
  <c r="T148" i="32"/>
  <c r="J150" i="94"/>
  <c r="AA150" i="94"/>
  <c r="AG153" i="91"/>
  <c r="AU153" i="91"/>
  <c r="AV153" i="91" s="1"/>
  <c r="AU158" i="93"/>
  <c r="AV158" i="93" s="1"/>
  <c r="T94" i="93"/>
  <c r="T93" i="93" s="1"/>
  <c r="AP93" i="87"/>
  <c r="AK93" i="87"/>
  <c r="AK74" i="87" s="1"/>
  <c r="AC93" i="87"/>
  <c r="AC74" i="87" s="1"/>
  <c r="X93" i="87"/>
  <c r="X74" i="87" s="1"/>
  <c r="AU95" i="91"/>
  <c r="AV95" i="91" s="1"/>
  <c r="AU100" i="94"/>
  <c r="Q99" i="87"/>
  <c r="L99" i="87"/>
  <c r="M99" i="87"/>
  <c r="AH99" i="87"/>
  <c r="AT100" i="87"/>
  <c r="S99" i="93"/>
  <c r="S74" i="93" s="1"/>
  <c r="AU102" i="93"/>
  <c r="AV102" i="93" s="1"/>
  <c r="AT102" i="88"/>
  <c r="T111" i="91"/>
  <c r="T117" i="93"/>
  <c r="AU117" i="87"/>
  <c r="AV117" i="87" s="1"/>
  <c r="AQ181" i="32"/>
  <c r="P181" i="32"/>
  <c r="P168" i="32" s="1"/>
  <c r="T182" i="32"/>
  <c r="H181" i="32"/>
  <c r="AC181" i="32"/>
  <c r="T176" i="24"/>
  <c r="G187" i="93"/>
  <c r="AT194" i="94"/>
  <c r="AU194" i="94"/>
  <c r="AU53" i="91"/>
  <c r="AV53" i="91" s="1"/>
  <c r="AU65" i="91"/>
  <c r="AV65" i="91" s="1"/>
  <c r="AT65" i="91"/>
  <c r="AT70" i="94"/>
  <c r="AU70" i="94"/>
  <c r="AV70" i="94" s="1"/>
  <c r="L75" i="93"/>
  <c r="AT76" i="93"/>
  <c r="AC75" i="87"/>
  <c r="AD75" i="87"/>
  <c r="P75" i="87"/>
  <c r="I75" i="87"/>
  <c r="I74" i="87" s="1"/>
  <c r="AQ75" i="87"/>
  <c r="AT84" i="93"/>
  <c r="G87" i="91"/>
  <c r="AT92" i="93"/>
  <c r="T92" i="87"/>
  <c r="AU96" i="87"/>
  <c r="AV96" i="87" s="1"/>
  <c r="AU103" i="87"/>
  <c r="AV103" i="87" s="1"/>
  <c r="I144" i="93"/>
  <c r="T145" i="93"/>
  <c r="M144" i="93"/>
  <c r="AR144" i="93"/>
  <c r="AU145" i="93"/>
  <c r="AT149" i="92"/>
  <c r="T154" i="91"/>
  <c r="T157" i="24"/>
  <c r="T138" i="24" s="1"/>
  <c r="AG173" i="93"/>
  <c r="AG177" i="91"/>
  <c r="AU177" i="91"/>
  <c r="AV177" i="91" s="1"/>
  <c r="AU189" i="93"/>
  <c r="AV189" i="93" s="1"/>
  <c r="T197" i="32"/>
  <c r="G87" i="93"/>
  <c r="AR201" i="88"/>
  <c r="AB201" i="88"/>
  <c r="H201" i="88"/>
  <c r="AE201" i="88"/>
  <c r="O201" i="88"/>
  <c r="AH201" i="88"/>
  <c r="R201" i="88"/>
  <c r="AO201" i="88"/>
  <c r="U201" i="88"/>
  <c r="AN201" i="88"/>
  <c r="X201" i="88"/>
  <c r="AQ201" i="88"/>
  <c r="AA201" i="88"/>
  <c r="K201" i="88"/>
  <c r="AD201" i="88"/>
  <c r="N201" i="88"/>
  <c r="AK201" i="88"/>
  <c r="Q201" i="88"/>
  <c r="AF201" i="88"/>
  <c r="AI201" i="88"/>
  <c r="AL201" i="88"/>
  <c r="AS201" i="88"/>
  <c r="I201" i="88"/>
  <c r="P201" i="88"/>
  <c r="W201" i="88"/>
  <c r="Z201" i="88"/>
  <c r="AC201" i="88"/>
  <c r="L201" i="88"/>
  <c r="S201" i="88"/>
  <c r="V201" i="88"/>
  <c r="Y201" i="88"/>
  <c r="AJ201" i="88"/>
  <c r="AM201" i="88"/>
  <c r="AP201" i="88"/>
  <c r="J201" i="88"/>
  <c r="M201" i="88"/>
  <c r="T151" i="88"/>
  <c r="T150" i="88" s="1"/>
  <c r="AG126" i="94"/>
  <c r="AJ75" i="92"/>
  <c r="AS75" i="94"/>
  <c r="AS74" i="94" s="1"/>
  <c r="AT96" i="93"/>
  <c r="T76" i="92"/>
  <c r="T75" i="92" s="1"/>
  <c r="T107" i="24"/>
  <c r="AH74" i="88"/>
  <c r="O74" i="88"/>
  <c r="T75" i="87"/>
  <c r="Q74" i="91"/>
  <c r="AB74" i="92"/>
  <c r="AH74" i="32"/>
  <c r="AT87" i="91"/>
  <c r="O74" i="91"/>
  <c r="AI74" i="88"/>
  <c r="T68" i="87"/>
  <c r="Y74" i="91"/>
  <c r="AM74" i="92"/>
  <c r="AR74" i="88"/>
  <c r="Q137" i="32"/>
  <c r="AG175" i="87"/>
  <c r="T181" i="87"/>
  <c r="P168" i="92"/>
  <c r="T150" i="94"/>
  <c r="AL168" i="32"/>
  <c r="AD137" i="92"/>
  <c r="M168" i="94"/>
  <c r="AT181" i="94"/>
  <c r="K168" i="92"/>
  <c r="F105" i="87"/>
  <c r="AT169" i="87"/>
  <c r="O137" i="94"/>
  <c r="AT209" i="94"/>
  <c r="AT209" i="87"/>
  <c r="AG249" i="87"/>
  <c r="G74" i="17"/>
  <c r="F106" i="24"/>
  <c r="F105" i="88"/>
  <c r="AG22" i="93"/>
  <c r="T49" i="93"/>
  <c r="T63" i="93"/>
  <c r="AG63" i="93"/>
  <c r="AG67" i="93"/>
  <c r="AU67" i="88"/>
  <c r="AV67" i="88" s="1"/>
  <c r="AG72" i="91"/>
  <c r="AG86" i="92"/>
  <c r="AU115" i="93"/>
  <c r="AV115" i="93" s="1"/>
  <c r="AT115" i="93"/>
  <c r="AG124" i="94"/>
  <c r="AU124" i="87"/>
  <c r="AV124" i="87" s="1"/>
  <c r="T142" i="93"/>
  <c r="AT167" i="91"/>
  <c r="T180" i="93"/>
  <c r="T195" i="94"/>
  <c r="AU195" i="87"/>
  <c r="AV195" i="87" s="1"/>
  <c r="AT195" i="87"/>
  <c r="AT196" i="94"/>
  <c r="AG196" i="94"/>
  <c r="AU58" i="93"/>
  <c r="AV58" i="93" s="1"/>
  <c r="AG59" i="87"/>
  <c r="AU66" i="92"/>
  <c r="AV66" i="92" s="1"/>
  <c r="AO68" i="91"/>
  <c r="Y68" i="91"/>
  <c r="S68" i="91"/>
  <c r="L68" i="91"/>
  <c r="AR68" i="91"/>
  <c r="AU22" i="32"/>
  <c r="AV22" i="32" s="1"/>
  <c r="AT22" i="32"/>
  <c r="AT63" i="92"/>
  <c r="AU67" i="92"/>
  <c r="AV67" i="92" s="1"/>
  <c r="AT67" i="92"/>
  <c r="AU72" i="94"/>
  <c r="AV72" i="94" s="1"/>
  <c r="AU73" i="94"/>
  <c r="AV73" i="94" s="1"/>
  <c r="AT73" i="88"/>
  <c r="AU79" i="87"/>
  <c r="AV79" i="87" s="1"/>
  <c r="AT86" i="91"/>
  <c r="AG86" i="91"/>
  <c r="AU115" i="32"/>
  <c r="AV115" i="32" s="1"/>
  <c r="AT115" i="32"/>
  <c r="AT124" i="93"/>
  <c r="AT142" i="32"/>
  <c r="AG142" i="32"/>
  <c r="AG161" i="94"/>
  <c r="AU161" i="87"/>
  <c r="AV161" i="87" s="1"/>
  <c r="AG165" i="94"/>
  <c r="T172" i="32"/>
  <c r="T188" i="94"/>
  <c r="AG188" i="94"/>
  <c r="AU188" i="87"/>
  <c r="AT188" i="87"/>
  <c r="AT187" i="87" s="1"/>
  <c r="AQ187" i="87"/>
  <c r="AG195" i="88"/>
  <c r="AG193" i="88" s="1"/>
  <c r="K13" i="24"/>
  <c r="K12" i="24" s="1"/>
  <c r="AT58" i="92"/>
  <c r="AG58" i="32"/>
  <c r="AT58" i="32"/>
  <c r="AP68" i="88"/>
  <c r="P68" i="88"/>
  <c r="AS68" i="88"/>
  <c r="AU69" i="88"/>
  <c r="T71" i="94"/>
  <c r="K75" i="94"/>
  <c r="K74" i="94" s="1"/>
  <c r="AU77" i="94"/>
  <c r="AV77" i="94" s="1"/>
  <c r="U81" i="92"/>
  <c r="AG82" i="92"/>
  <c r="V81" i="92"/>
  <c r="V74" i="92" s="1"/>
  <c r="P81" i="92"/>
  <c r="I81" i="92"/>
  <c r="I74" i="92" s="1"/>
  <c r="AQ81" i="92"/>
  <c r="AQ74" i="92" s="1"/>
  <c r="AG85" i="91"/>
  <c r="AU85" i="91"/>
  <c r="AV85" i="91" s="1"/>
  <c r="T101" i="87"/>
  <c r="AU104" i="88"/>
  <c r="AV104" i="88" s="1"/>
  <c r="G137" i="91"/>
  <c r="AU141" i="92"/>
  <c r="AV141" i="92" s="1"/>
  <c r="AT141" i="32"/>
  <c r="T143" i="32"/>
  <c r="AT147" i="87"/>
  <c r="T152" i="91"/>
  <c r="T155" i="92"/>
  <c r="T155" i="32"/>
  <c r="AL162" i="91"/>
  <c r="AO162" i="91"/>
  <c r="Y162" i="91"/>
  <c r="S162" i="91"/>
  <c r="AR162" i="91"/>
  <c r="L175" i="87"/>
  <c r="L168" i="87" s="1"/>
  <c r="AU184" i="93"/>
  <c r="AV184" i="93" s="1"/>
  <c r="T184" i="88"/>
  <c r="AT26" i="93"/>
  <c r="AU26" i="88"/>
  <c r="AV26" i="88" s="1"/>
  <c r="AG35" i="87"/>
  <c r="AU36" i="87"/>
  <c r="AV36" i="87" s="1"/>
  <c r="AG36" i="87"/>
  <c r="AU54" i="88"/>
  <c r="AV54" i="88" s="1"/>
  <c r="AU83" i="92"/>
  <c r="AV83" i="92" s="1"/>
  <c r="AT91" i="32"/>
  <c r="T112" i="88"/>
  <c r="AU118" i="87"/>
  <c r="AV118" i="87" s="1"/>
  <c r="AT121" i="93"/>
  <c r="T121" i="88"/>
  <c r="T128" i="93"/>
  <c r="AQ138" i="93"/>
  <c r="AM138" i="93"/>
  <c r="H138" i="88"/>
  <c r="AP138" i="88"/>
  <c r="AP137" i="88" s="1"/>
  <c r="AI138" i="88"/>
  <c r="AI137" i="88" s="1"/>
  <c r="V138" i="88"/>
  <c r="T146" i="94"/>
  <c r="AU146" i="87"/>
  <c r="AV146" i="87" s="1"/>
  <c r="AT148" i="94"/>
  <c r="AG148" i="87"/>
  <c r="AT148" i="87"/>
  <c r="AI150" i="32"/>
  <c r="AD150" i="32"/>
  <c r="AU153" i="93"/>
  <c r="AV153" i="93" s="1"/>
  <c r="AT153" i="93"/>
  <c r="T178" i="94"/>
  <c r="AU186" i="93"/>
  <c r="AV186" i="93" s="1"/>
  <c r="AT186" i="93"/>
  <c r="AT24" i="94"/>
  <c r="T30" i="91"/>
  <c r="AT97" i="87"/>
  <c r="T100" i="92"/>
  <c r="T99" i="92" s="1"/>
  <c r="H99" i="92"/>
  <c r="AU102" i="91"/>
  <c r="AV102" i="91" s="1"/>
  <c r="AG117" i="32"/>
  <c r="AU117" i="32"/>
  <c r="AV117" i="32" s="1"/>
  <c r="T127" i="93"/>
  <c r="T135" i="94"/>
  <c r="AU174" i="32"/>
  <c r="AV174" i="32" s="1"/>
  <c r="AU182" i="94"/>
  <c r="AR181" i="94"/>
  <c r="AR168" i="94" s="1"/>
  <c r="T192" i="94"/>
  <c r="G169" i="91"/>
  <c r="AV170" i="91"/>
  <c r="U193" i="88"/>
  <c r="U168" i="88" s="1"/>
  <c r="AU226" i="93"/>
  <c r="AV226" i="93" s="1"/>
  <c r="AU226" i="88"/>
  <c r="AV226" i="88" s="1"/>
  <c r="AU23" i="93"/>
  <c r="AV23" i="93" s="1"/>
  <c r="AG23" i="88"/>
  <c r="AU23" i="88"/>
  <c r="AV23" i="88" s="1"/>
  <c r="T42" i="92"/>
  <c r="AG42" i="32"/>
  <c r="AT60" i="87"/>
  <c r="AT65" i="87"/>
  <c r="AG65" i="87"/>
  <c r="T70" i="93"/>
  <c r="AG70" i="93"/>
  <c r="F74" i="92"/>
  <c r="AQ75" i="32"/>
  <c r="AU76" i="32"/>
  <c r="T84" i="92"/>
  <c r="L87" i="93"/>
  <c r="M87" i="93"/>
  <c r="T88" i="93"/>
  <c r="T87" i="93" s="1"/>
  <c r="H87" i="93"/>
  <c r="AP87" i="93"/>
  <c r="AI87" i="93"/>
  <c r="AI74" i="93" s="1"/>
  <c r="AG92" i="32"/>
  <c r="AU92" i="32"/>
  <c r="AV92" i="32" s="1"/>
  <c r="T103" i="93"/>
  <c r="T103" i="88"/>
  <c r="AG103" i="88"/>
  <c r="AG110" i="91"/>
  <c r="AU110" i="91"/>
  <c r="AV110" i="91" s="1"/>
  <c r="AU116" i="92"/>
  <c r="AV116" i="92" s="1"/>
  <c r="T116" i="32"/>
  <c r="AH125" i="94"/>
  <c r="AT126" i="94"/>
  <c r="AH125" i="87"/>
  <c r="AT126" i="87"/>
  <c r="AT134" i="94"/>
  <c r="AG134" i="94"/>
  <c r="Q138" i="24"/>
  <c r="Q106" i="24" s="1"/>
  <c r="AT140" i="93"/>
  <c r="AG140" i="93"/>
  <c r="X144" i="32"/>
  <c r="AG145" i="32"/>
  <c r="AS144" i="32"/>
  <c r="AU145" i="32"/>
  <c r="AU149" i="91"/>
  <c r="AV149" i="91" s="1"/>
  <c r="AG185" i="94"/>
  <c r="V12" i="24"/>
  <c r="V211" i="24" s="1"/>
  <c r="V218" i="24" s="1"/>
  <c r="H16" i="61" s="1"/>
  <c r="G33" i="95" s="1"/>
  <c r="Z89" i="24"/>
  <c r="AA89" i="24" s="1"/>
  <c r="W88" i="24"/>
  <c r="Z88" i="24" s="1"/>
  <c r="AA88" i="24" s="1"/>
  <c r="G144" i="94"/>
  <c r="AQ224" i="88"/>
  <c r="AM224" i="88"/>
  <c r="AI224" i="88"/>
  <c r="AE224" i="88"/>
  <c r="AA224" i="88"/>
  <c r="W224" i="88"/>
  <c r="S224" i="88"/>
  <c r="O224" i="88"/>
  <c r="K224" i="88"/>
  <c r="AP224" i="88"/>
  <c r="AL224" i="88"/>
  <c r="AH224" i="88"/>
  <c r="AD224" i="88"/>
  <c r="Z224" i="88"/>
  <c r="V224" i="88"/>
  <c r="R224" i="88"/>
  <c r="N224" i="88"/>
  <c r="J224" i="88"/>
  <c r="AS224" i="88"/>
  <c r="AO224" i="88"/>
  <c r="AK224" i="88"/>
  <c r="AC224" i="88"/>
  <c r="Y224" i="88"/>
  <c r="U224" i="88"/>
  <c r="Q224" i="88"/>
  <c r="M224" i="88"/>
  <c r="I224" i="88"/>
  <c r="AR224" i="88"/>
  <c r="AN224" i="88"/>
  <c r="AJ224" i="88"/>
  <c r="AF224" i="88"/>
  <c r="AB224" i="88"/>
  <c r="X224" i="88"/>
  <c r="P224" i="88"/>
  <c r="L224" i="88"/>
  <c r="H224" i="88"/>
  <c r="AQ224" i="93"/>
  <c r="AM224" i="93"/>
  <c r="AI224" i="93"/>
  <c r="AE224" i="93"/>
  <c r="AA224" i="93"/>
  <c r="W224" i="93"/>
  <c r="S224" i="93"/>
  <c r="O224" i="93"/>
  <c r="K224" i="93"/>
  <c r="AP224" i="93"/>
  <c r="AL224" i="93"/>
  <c r="AH224" i="93"/>
  <c r="AD224" i="93"/>
  <c r="Z224" i="93"/>
  <c r="V224" i="93"/>
  <c r="R224" i="93"/>
  <c r="N224" i="93"/>
  <c r="J224" i="93"/>
  <c r="AS224" i="93"/>
  <c r="AO224" i="93"/>
  <c r="AK224" i="93"/>
  <c r="AC224" i="93"/>
  <c r="Y224" i="93"/>
  <c r="U224" i="93"/>
  <c r="Q224" i="93"/>
  <c r="M224" i="93"/>
  <c r="I224" i="93"/>
  <c r="AR224" i="93"/>
  <c r="AN224" i="93"/>
  <c r="AJ224" i="93"/>
  <c r="AF224" i="93"/>
  <c r="AB224" i="93"/>
  <c r="X224" i="93"/>
  <c r="P224" i="93"/>
  <c r="L224" i="93"/>
  <c r="H224" i="93"/>
  <c r="G74" i="93"/>
  <c r="AR225" i="88"/>
  <c r="AN225" i="88"/>
  <c r="AJ225" i="88"/>
  <c r="AF225" i="88"/>
  <c r="AB225" i="88"/>
  <c r="X225" i="88"/>
  <c r="P225" i="88"/>
  <c r="L225" i="88"/>
  <c r="H225" i="88"/>
  <c r="AQ225" i="88"/>
  <c r="AM225" i="88"/>
  <c r="AI225" i="88"/>
  <c r="AE225" i="88"/>
  <c r="AA225" i="88"/>
  <c r="W225" i="88"/>
  <c r="S225" i="88"/>
  <c r="O225" i="88"/>
  <c r="K225" i="88"/>
  <c r="AP225" i="88"/>
  <c r="AL225" i="88"/>
  <c r="AH225" i="88"/>
  <c r="AD225" i="88"/>
  <c r="Z225" i="88"/>
  <c r="V225" i="88"/>
  <c r="R225" i="88"/>
  <c r="N225" i="88"/>
  <c r="J225" i="88"/>
  <c r="AS225" i="88"/>
  <c r="AO225" i="88"/>
  <c r="AK225" i="88"/>
  <c r="AC225" i="88"/>
  <c r="Y225" i="88"/>
  <c r="U225" i="88"/>
  <c r="Q225" i="88"/>
  <c r="M225" i="88"/>
  <c r="I225" i="88"/>
  <c r="AR225" i="93"/>
  <c r="AN225" i="93"/>
  <c r="AJ225" i="93"/>
  <c r="AF225" i="93"/>
  <c r="AB225" i="93"/>
  <c r="X225" i="93"/>
  <c r="P225" i="93"/>
  <c r="L225" i="93"/>
  <c r="H225" i="93"/>
  <c r="AQ225" i="93"/>
  <c r="AM225" i="93"/>
  <c r="AI225" i="93"/>
  <c r="AE225" i="93"/>
  <c r="AA225" i="93"/>
  <c r="W225" i="93"/>
  <c r="S225" i="93"/>
  <c r="O225" i="93"/>
  <c r="K225" i="93"/>
  <c r="AP225" i="93"/>
  <c r="AL225" i="93"/>
  <c r="AH225" i="93"/>
  <c r="AD225" i="93"/>
  <c r="Z225" i="93"/>
  <c r="V225" i="93"/>
  <c r="R225" i="93"/>
  <c r="N225" i="93"/>
  <c r="J225" i="93"/>
  <c r="AS225" i="93"/>
  <c r="AO225" i="93"/>
  <c r="AK225" i="93"/>
  <c r="AC225" i="93"/>
  <c r="Y225" i="93"/>
  <c r="U225" i="93"/>
  <c r="Q225" i="93"/>
  <c r="M225" i="93"/>
  <c r="I225" i="93"/>
  <c r="Y72" i="17"/>
  <c r="Y102" i="17" s="1"/>
  <c r="Y101" i="17" s="1"/>
  <c r="AU22" i="91"/>
  <c r="AV22" i="91" s="1"/>
  <c r="T28" i="88"/>
  <c r="AU49" i="91"/>
  <c r="AV49" i="91" s="1"/>
  <c r="AU73" i="93"/>
  <c r="AV73" i="93" s="1"/>
  <c r="AU79" i="93"/>
  <c r="AV79" i="93" s="1"/>
  <c r="AU86" i="94"/>
  <c r="AV86" i="94" s="1"/>
  <c r="AU124" i="92"/>
  <c r="AV124" i="92" s="1"/>
  <c r="AU133" i="91"/>
  <c r="AV133" i="91" s="1"/>
  <c r="AT142" i="91"/>
  <c r="AG142" i="91"/>
  <c r="AU161" i="93"/>
  <c r="AV161" i="93" s="1"/>
  <c r="AU165" i="93"/>
  <c r="AV165" i="93" s="1"/>
  <c r="AT167" i="93"/>
  <c r="AS169" i="87"/>
  <c r="AU170" i="87"/>
  <c r="AU180" i="91"/>
  <c r="AV180" i="91" s="1"/>
  <c r="X187" i="88"/>
  <c r="AG188" i="88"/>
  <c r="AU188" i="88"/>
  <c r="AS187" i="88"/>
  <c r="S187" i="88"/>
  <c r="AG195" i="32"/>
  <c r="AG193" i="32" s="1"/>
  <c r="AT195" i="32"/>
  <c r="G12" i="93"/>
  <c r="AU55" i="87"/>
  <c r="AV55" i="87" s="1"/>
  <c r="T66" i="94"/>
  <c r="AG66" i="87"/>
  <c r="AI68" i="93"/>
  <c r="AM68" i="93"/>
  <c r="AQ68" i="93"/>
  <c r="AG71" i="88"/>
  <c r="T77" i="93"/>
  <c r="AU77" i="88"/>
  <c r="AV77" i="88" s="1"/>
  <c r="AM81" i="91"/>
  <c r="AT82" i="91"/>
  <c r="AH81" i="91"/>
  <c r="AH74" i="91" s="1"/>
  <c r="Z81" i="91"/>
  <c r="AG82" i="91"/>
  <c r="U81" i="91"/>
  <c r="U74" i="91" s="1"/>
  <c r="F75" i="24"/>
  <c r="AT101" i="88"/>
  <c r="AG101" i="88"/>
  <c r="AG104" i="87"/>
  <c r="AU104" i="87"/>
  <c r="AV104" i="87" s="1"/>
  <c r="AA176" i="84"/>
  <c r="AB176" i="84" s="1"/>
  <c r="X336" i="84"/>
  <c r="AA336" i="84" s="1"/>
  <c r="AB336" i="84" s="1"/>
  <c r="AU141" i="91"/>
  <c r="AV141" i="91" s="1"/>
  <c r="AG147" i="93"/>
  <c r="AT155" i="91"/>
  <c r="AB156" i="91"/>
  <c r="AO156" i="91"/>
  <c r="AO137" i="91" s="1"/>
  <c r="AK156" i="32"/>
  <c r="AT157" i="32"/>
  <c r="AB156" i="32"/>
  <c r="AR156" i="32"/>
  <c r="T160" i="87"/>
  <c r="AU163" i="94"/>
  <c r="AT163" i="94"/>
  <c r="AK175" i="93"/>
  <c r="AT176" i="93"/>
  <c r="AB175" i="93"/>
  <c r="AR175" i="93"/>
  <c r="T184" i="92"/>
  <c r="AT184" i="32"/>
  <c r="T35" i="92"/>
  <c r="AU35" i="32"/>
  <c r="AV35" i="32" s="1"/>
  <c r="AT35" i="32"/>
  <c r="AG36" i="92"/>
  <c r="AU36" i="92"/>
  <c r="AV36" i="92" s="1"/>
  <c r="T36" i="32"/>
  <c r="Q44" i="24"/>
  <c r="AU52" i="91"/>
  <c r="AV52" i="91" s="1"/>
  <c r="T54" i="92"/>
  <c r="AU54" i="32"/>
  <c r="AV54" i="32" s="1"/>
  <c r="AT54" i="32"/>
  <c r="AI81" i="91"/>
  <c r="T98" i="92"/>
  <c r="AU98" i="32"/>
  <c r="AV98" i="32" s="1"/>
  <c r="T118" i="93"/>
  <c r="AU118" i="88"/>
  <c r="AV118" i="88" s="1"/>
  <c r="AU121" i="32"/>
  <c r="AV121" i="32" s="1"/>
  <c r="AT121" i="32"/>
  <c r="AT128" i="92"/>
  <c r="AQ138" i="92"/>
  <c r="AQ137" i="92" s="1"/>
  <c r="AF138" i="32"/>
  <c r="AF137" i="32" s="1"/>
  <c r="S138" i="32"/>
  <c r="S137" i="32" s="1"/>
  <c r="AT148" i="93"/>
  <c r="I150" i="91"/>
  <c r="AQ150" i="91"/>
  <c r="AL150" i="91"/>
  <c r="AM150" i="91"/>
  <c r="Y150" i="91"/>
  <c r="AU153" i="92"/>
  <c r="AV153" i="92" s="1"/>
  <c r="AU158" i="94"/>
  <c r="AG158" i="87"/>
  <c r="AT158" i="87"/>
  <c r="T186" i="92"/>
  <c r="AG24" i="93"/>
  <c r="AU34" i="91"/>
  <c r="AV34" i="91" s="1"/>
  <c r="AH93" i="88"/>
  <c r="AT94" i="88"/>
  <c r="AB93" i="88"/>
  <c r="AB74" i="88" s="1"/>
  <c r="U93" i="88"/>
  <c r="U74" i="88" s="1"/>
  <c r="AG94" i="88"/>
  <c r="X93" i="88"/>
  <c r="AU97" i="88"/>
  <c r="AV97" i="88" s="1"/>
  <c r="P99" i="91"/>
  <c r="P74" i="91" s="1"/>
  <c r="AP99" i="91"/>
  <c r="AC99" i="91"/>
  <c r="H99" i="91"/>
  <c r="T100" i="91"/>
  <c r="U99" i="91"/>
  <c r="AG100" i="91"/>
  <c r="AR99" i="91"/>
  <c r="AG102" i="87"/>
  <c r="AU102" i="87"/>
  <c r="AV102" i="87" s="1"/>
  <c r="AU111" i="92"/>
  <c r="AV111" i="92" s="1"/>
  <c r="AT111" i="92"/>
  <c r="AT127" i="92"/>
  <c r="AG127" i="92"/>
  <c r="H131" i="94"/>
  <c r="T132" i="94"/>
  <c r="AP131" i="94"/>
  <c r="AI131" i="94"/>
  <c r="AQ131" i="87"/>
  <c r="AU132" i="87"/>
  <c r="AT132" i="87"/>
  <c r="AU171" i="87"/>
  <c r="AV171" i="87" s="1"/>
  <c r="T179" i="91"/>
  <c r="Y181" i="93"/>
  <c r="S181" i="93"/>
  <c r="L181" i="93"/>
  <c r="O181" i="93"/>
  <c r="AR181" i="93"/>
  <c r="K181" i="88"/>
  <c r="AF181" i="88"/>
  <c r="AF168" i="88" s="1"/>
  <c r="Z183" i="24"/>
  <c r="AA183" i="24" s="1"/>
  <c r="N182" i="24"/>
  <c r="Z182" i="24" s="1"/>
  <c r="AA182" i="24" s="1"/>
  <c r="AP193" i="32"/>
  <c r="AU194" i="32"/>
  <c r="AS193" i="32"/>
  <c r="N200" i="24"/>
  <c r="Q13" i="24"/>
  <c r="AT23" i="92"/>
  <c r="AG23" i="32"/>
  <c r="AU23" i="32"/>
  <c r="AV23" i="32" s="1"/>
  <c r="AT23" i="32"/>
  <c r="AU29" i="93"/>
  <c r="AV29" i="93" s="1"/>
  <c r="AG53" i="87"/>
  <c r="T65" i="93"/>
  <c r="AT65" i="93"/>
  <c r="AG65" i="93"/>
  <c r="AG65" i="88"/>
  <c r="AU65" i="88"/>
  <c r="AV65" i="88" s="1"/>
  <c r="AU70" i="92"/>
  <c r="AK75" i="91"/>
  <c r="AT76" i="91"/>
  <c r="AG80" i="88"/>
  <c r="AG75" i="88" s="1"/>
  <c r="AU80" i="88"/>
  <c r="AV80" i="88" s="1"/>
  <c r="AU84" i="91"/>
  <c r="AV84" i="91" s="1"/>
  <c r="H87" i="32"/>
  <c r="K87" i="32"/>
  <c r="AG96" i="92"/>
  <c r="AU96" i="92"/>
  <c r="AV96" i="92" s="1"/>
  <c r="T103" i="92"/>
  <c r="AU110" i="94"/>
  <c r="AV110" i="94" s="1"/>
  <c r="AU122" i="92"/>
  <c r="AV122" i="92" s="1"/>
  <c r="AI125" i="93"/>
  <c r="AG126" i="93"/>
  <c r="U125" i="93"/>
  <c r="V125" i="93"/>
  <c r="P125" i="93"/>
  <c r="AS125" i="93"/>
  <c r="AU126" i="93"/>
  <c r="T130" i="92"/>
  <c r="AU145" i="91"/>
  <c r="AT149" i="94"/>
  <c r="AG149" i="94"/>
  <c r="T149" i="87"/>
  <c r="AU154" i="93"/>
  <c r="AV154" i="93" s="1"/>
  <c r="AG159" i="92"/>
  <c r="AG156" i="92" s="1"/>
  <c r="AU159" i="92"/>
  <c r="AV159" i="92" s="1"/>
  <c r="AG159" i="32"/>
  <c r="AU173" i="32"/>
  <c r="AV173" i="32" s="1"/>
  <c r="T177" i="93"/>
  <c r="AT185" i="93"/>
  <c r="AG185" i="93"/>
  <c r="T185" i="88"/>
  <c r="G75" i="94"/>
  <c r="AV76" i="94"/>
  <c r="S211" i="24"/>
  <c r="S218" i="24" s="1"/>
  <c r="H15" i="61" s="1"/>
  <c r="G32" i="95" s="1"/>
  <c r="V499" i="84"/>
  <c r="V74" i="17" s="1"/>
  <c r="V72" i="17" s="1"/>
  <c r="V102" i="17" s="1"/>
  <c r="V101" i="17" s="1"/>
  <c r="AA338" i="84"/>
  <c r="AB338" i="84" s="1"/>
  <c r="F106" i="94"/>
  <c r="F105" i="94" s="1"/>
  <c r="AU165" i="92"/>
  <c r="AV165" i="92" s="1"/>
  <c r="T165" i="32"/>
  <c r="G25" i="94"/>
  <c r="G12" i="94" s="1"/>
  <c r="AR68" i="32"/>
  <c r="AU69" i="32"/>
  <c r="T101" i="91"/>
  <c r="AG101" i="91"/>
  <c r="AT104" i="91"/>
  <c r="AG104" i="91"/>
  <c r="T123" i="88"/>
  <c r="AG123" i="88"/>
  <c r="AT141" i="93"/>
  <c r="AU141" i="88"/>
  <c r="AV141" i="88" s="1"/>
  <c r="AU143" i="88"/>
  <c r="AV143" i="88" s="1"/>
  <c r="AT160" i="93"/>
  <c r="AU160" i="88"/>
  <c r="AV160" i="88" s="1"/>
  <c r="AL162" i="93"/>
  <c r="AM162" i="93"/>
  <c r="AH162" i="93"/>
  <c r="AT163" i="93"/>
  <c r="Q162" i="93"/>
  <c r="AU163" i="93"/>
  <c r="AS162" i="93"/>
  <c r="AU163" i="88"/>
  <c r="AS162" i="88"/>
  <c r="AH175" i="91"/>
  <c r="AH168" i="91" s="1"/>
  <c r="AT176" i="91"/>
  <c r="S175" i="91"/>
  <c r="S168" i="91" s="1"/>
  <c r="L175" i="91"/>
  <c r="O175" i="91"/>
  <c r="O168" i="91" s="1"/>
  <c r="AR175" i="91"/>
  <c r="AG184" i="94"/>
  <c r="AG181" i="94" s="1"/>
  <c r="T83" i="93"/>
  <c r="T81" i="93" s="1"/>
  <c r="T90" i="93"/>
  <c r="T112" i="87"/>
  <c r="T121" i="94"/>
  <c r="AG121" i="87"/>
  <c r="AT121" i="87"/>
  <c r="AU128" i="94"/>
  <c r="AV128" i="94" s="1"/>
  <c r="AU128" i="87"/>
  <c r="AV128" i="87" s="1"/>
  <c r="AT136" i="91"/>
  <c r="AG136" i="91"/>
  <c r="AU153" i="94"/>
  <c r="AV153" i="94" s="1"/>
  <c r="T158" i="32"/>
  <c r="H156" i="32"/>
  <c r="AU198" i="32"/>
  <c r="AV198" i="32" s="1"/>
  <c r="T24" i="91"/>
  <c r="AL93" i="92"/>
  <c r="AO93" i="92"/>
  <c r="AO74" i="92" s="1"/>
  <c r="AH93" i="92"/>
  <c r="AT94" i="92"/>
  <c r="S93" i="92"/>
  <c r="S74" i="92" s="1"/>
  <c r="AR93" i="92"/>
  <c r="AC93" i="32"/>
  <c r="AC74" i="32" s="1"/>
  <c r="H93" i="32"/>
  <c r="T94" i="32"/>
  <c r="O93" i="32"/>
  <c r="AL93" i="32"/>
  <c r="AS93" i="32"/>
  <c r="AU94" i="32"/>
  <c r="AU95" i="87"/>
  <c r="AV95" i="87" s="1"/>
  <c r="L99" i="93"/>
  <c r="M99" i="93"/>
  <c r="T100" i="93"/>
  <c r="H99" i="93"/>
  <c r="U99" i="88"/>
  <c r="AG100" i="88"/>
  <c r="P99" i="88"/>
  <c r="P74" i="88" s="1"/>
  <c r="T102" i="92"/>
  <c r="AU111" i="94"/>
  <c r="AV111" i="94" s="1"/>
  <c r="T111" i="87"/>
  <c r="T174" i="94"/>
  <c r="T169" i="94" s="1"/>
  <c r="AU174" i="87"/>
  <c r="AV174" i="87" s="1"/>
  <c r="G156" i="94"/>
  <c r="AV157" i="94"/>
  <c r="T116" i="88"/>
  <c r="AU122" i="91"/>
  <c r="AV122" i="91" s="1"/>
  <c r="AT122" i="91"/>
  <c r="AC125" i="92"/>
  <c r="AD125" i="92"/>
  <c r="Y125" i="92"/>
  <c r="Q125" i="92"/>
  <c r="AS125" i="92"/>
  <c r="AU126" i="92"/>
  <c r="AU126" i="32"/>
  <c r="AT130" i="91"/>
  <c r="U174" i="20"/>
  <c r="U499" i="20" s="1"/>
  <c r="T170" i="88"/>
  <c r="I169" i="88"/>
  <c r="I168" i="88" s="1"/>
  <c r="AU141" i="87"/>
  <c r="AV141" i="87" s="1"/>
  <c r="AG166" i="87"/>
  <c r="AG162" i="87" s="1"/>
  <c r="T121" i="91"/>
  <c r="X193" i="87"/>
  <c r="X168" i="87" s="1"/>
  <c r="AG194" i="87"/>
  <c r="AG193" i="87" s="1"/>
  <c r="AU182" i="91"/>
  <c r="T185" i="91"/>
  <c r="V187" i="94"/>
  <c r="V168" i="94" s="1"/>
  <c r="AT88" i="93"/>
  <c r="T63" i="94"/>
  <c r="AT67" i="87"/>
  <c r="AG67" i="87"/>
  <c r="AG55" i="92"/>
  <c r="AT66" i="93"/>
  <c r="AU123" i="92"/>
  <c r="AV123" i="92" s="1"/>
  <c r="AT123" i="92"/>
  <c r="T123" i="32"/>
  <c r="AS156" i="94"/>
  <c r="L156" i="87"/>
  <c r="AT157" i="87"/>
  <c r="AH156" i="87"/>
  <c r="AU160" i="92"/>
  <c r="AV160" i="92" s="1"/>
  <c r="AU160" i="32"/>
  <c r="AV160" i="32" s="1"/>
  <c r="P162" i="92"/>
  <c r="K162" i="92"/>
  <c r="AS162" i="92"/>
  <c r="AU163" i="92"/>
  <c r="AL162" i="92"/>
  <c r="AO162" i="92"/>
  <c r="AI162" i="32"/>
  <c r="Z162" i="32"/>
  <c r="T186" i="32"/>
  <c r="T190" i="94"/>
  <c r="AT190" i="94"/>
  <c r="AG190" i="94"/>
  <c r="AT127" i="91"/>
  <c r="AG127" i="91"/>
  <c r="T129" i="91"/>
  <c r="AM131" i="93"/>
  <c r="AI131" i="93"/>
  <c r="T171" i="93"/>
  <c r="AT171" i="88"/>
  <c r="T174" i="93"/>
  <c r="AT116" i="93"/>
  <c r="AG116" i="93"/>
  <c r="AU116" i="87"/>
  <c r="AV116" i="87" s="1"/>
  <c r="AG122" i="94"/>
  <c r="AU122" i="94"/>
  <c r="AV122" i="94" s="1"/>
  <c r="T122" i="87"/>
  <c r="L125" i="91"/>
  <c r="O125" i="91"/>
  <c r="H125" i="91"/>
  <c r="T126" i="91"/>
  <c r="AP125" i="91"/>
  <c r="AK125" i="91"/>
  <c r="AT130" i="94"/>
  <c r="T130" i="87"/>
  <c r="AP125" i="87"/>
  <c r="AU134" i="91"/>
  <c r="AV134" i="91" s="1"/>
  <c r="Z131" i="24"/>
  <c r="AA131" i="24" s="1"/>
  <c r="G144" i="93"/>
  <c r="AV145" i="93"/>
  <c r="AA40" i="24"/>
  <c r="U156" i="88"/>
  <c r="M169" i="88"/>
  <c r="M168" i="88" s="1"/>
  <c r="AG189" i="88"/>
  <c r="T145" i="91"/>
  <c r="T144" i="91" s="1"/>
  <c r="AU194" i="87"/>
  <c r="AT185" i="91"/>
  <c r="AU86" i="93"/>
  <c r="AV86" i="93" s="1"/>
  <c r="T115" i="88"/>
  <c r="T124" i="91"/>
  <c r="AG133" i="94"/>
  <c r="AU133" i="94"/>
  <c r="AV133" i="94" s="1"/>
  <c r="AG133" i="87"/>
  <c r="AG131" i="87" s="1"/>
  <c r="T155" i="93"/>
  <c r="AB156" i="93"/>
  <c r="AB137" i="93" s="1"/>
  <c r="AR156" i="93"/>
  <c r="T35" i="91"/>
  <c r="T52" i="94"/>
  <c r="T52" i="87"/>
  <c r="AU52" i="87"/>
  <c r="AV52" i="87" s="1"/>
  <c r="AG54" i="91"/>
  <c r="T178" i="91"/>
  <c r="AG178" i="32"/>
  <c r="AG175" i="32" s="1"/>
  <c r="T186" i="94"/>
  <c r="T30" i="93"/>
  <c r="AG30" i="88"/>
  <c r="AU34" i="94"/>
  <c r="AV34" i="94" s="1"/>
  <c r="T117" i="88"/>
  <c r="T127" i="94"/>
  <c r="AT129" i="87"/>
  <c r="AG129" i="87"/>
  <c r="AH131" i="32"/>
  <c r="AT132" i="32"/>
  <c r="AB131" i="32"/>
  <c r="L131" i="32"/>
  <c r="O131" i="32"/>
  <c r="AR131" i="32"/>
  <c r="AT135" i="91"/>
  <c r="AG171" i="92"/>
  <c r="AG169" i="92" s="1"/>
  <c r="AG171" i="32"/>
  <c r="AT171" i="32"/>
  <c r="S181" i="92"/>
  <c r="S168" i="92" s="1"/>
  <c r="L181" i="92"/>
  <c r="O181" i="92"/>
  <c r="AH181" i="92"/>
  <c r="AT182" i="92"/>
  <c r="AT191" i="92"/>
  <c r="AG191" i="92"/>
  <c r="AU192" i="92"/>
  <c r="AV192" i="92" s="1"/>
  <c r="AU226" i="87"/>
  <c r="AV226" i="87" s="1"/>
  <c r="W32" i="24"/>
  <c r="AU53" i="92"/>
  <c r="AV53" i="92" s="1"/>
  <c r="T53" i="32"/>
  <c r="AG60" i="92"/>
  <c r="T65" i="92"/>
  <c r="AU65" i="32"/>
  <c r="AV65" i="32" s="1"/>
  <c r="Z72" i="24"/>
  <c r="AA72" i="24" s="1"/>
  <c r="Z75" i="94"/>
  <c r="Z74" i="94" s="1"/>
  <c r="S75" i="94"/>
  <c r="M75" i="94"/>
  <c r="AR75" i="94"/>
  <c r="AB75" i="88"/>
  <c r="AU84" i="94"/>
  <c r="AV84" i="94" s="1"/>
  <c r="AR87" i="91"/>
  <c r="AU88" i="91"/>
  <c r="T103" i="91"/>
  <c r="AG103" i="91"/>
  <c r="Y144" i="94"/>
  <c r="Q144" i="94"/>
  <c r="L144" i="94"/>
  <c r="AM144" i="94"/>
  <c r="AG145" i="87"/>
  <c r="U144" i="87"/>
  <c r="AP144" i="87"/>
  <c r="AU145" i="87"/>
  <c r="AQ144" i="87"/>
  <c r="T149" i="93"/>
  <c r="AG149" i="88"/>
  <c r="AU159" i="91"/>
  <c r="AV159" i="91" s="1"/>
  <c r="AT164" i="94"/>
  <c r="AG164" i="94"/>
  <c r="G169" i="24"/>
  <c r="AU173" i="94"/>
  <c r="AV173" i="94" s="1"/>
  <c r="AC175" i="32"/>
  <c r="AU189" i="94"/>
  <c r="AV189" i="94" s="1"/>
  <c r="Z178" i="24"/>
  <c r="AA178" i="24" s="1"/>
  <c r="G199" i="93"/>
  <c r="AG170" i="87"/>
  <c r="AG169" i="87" s="1"/>
  <c r="AG128" i="91"/>
  <c r="J156" i="92"/>
  <c r="AH162" i="94"/>
  <c r="AS169" i="94"/>
  <c r="I187" i="94"/>
  <c r="I168" i="94" s="1"/>
  <c r="H68" i="94"/>
  <c r="G74" i="92"/>
  <c r="G11" i="92" s="1"/>
  <c r="AU78" i="32"/>
  <c r="AV78" i="32" s="1"/>
  <c r="O169" i="93"/>
  <c r="O168" i="93" s="1"/>
  <c r="H169" i="93"/>
  <c r="H168" i="93" s="1"/>
  <c r="AP169" i="93"/>
  <c r="AP168" i="93" s="1"/>
  <c r="AB169" i="93"/>
  <c r="U169" i="93"/>
  <c r="AG170" i="93"/>
  <c r="AC169" i="88"/>
  <c r="AC168" i="88" s="1"/>
  <c r="AU172" i="94"/>
  <c r="AV172" i="94" s="1"/>
  <c r="L187" i="92"/>
  <c r="M187" i="92"/>
  <c r="M168" i="92" s="1"/>
  <c r="AH187" i="92"/>
  <c r="AT188" i="92"/>
  <c r="Z187" i="92"/>
  <c r="Z168" i="92" s="1"/>
  <c r="AC187" i="32"/>
  <c r="H187" i="32"/>
  <c r="W188" i="24"/>
  <c r="Z188" i="24" s="1"/>
  <c r="AA188" i="24" s="1"/>
  <c r="AU41" i="92"/>
  <c r="AV41" i="92" s="1"/>
  <c r="T41" i="32"/>
  <c r="V81" i="94"/>
  <c r="AG82" i="94"/>
  <c r="Q81" i="94"/>
  <c r="K81" i="94"/>
  <c r="AS81" i="94"/>
  <c r="AU82" i="94"/>
  <c r="AU81" i="94" s="1"/>
  <c r="AV81" i="94" s="1"/>
  <c r="AG82" i="88"/>
  <c r="AT82" i="88"/>
  <c r="G81" i="94"/>
  <c r="AU101" i="92"/>
  <c r="AV101" i="92" s="1"/>
  <c r="AT104" i="92"/>
  <c r="AT141" i="94"/>
  <c r="T143" i="94"/>
  <c r="T147" i="92"/>
  <c r="AT147" i="32"/>
  <c r="AT144" i="32" s="1"/>
  <c r="AU152" i="32"/>
  <c r="AV152" i="32" s="1"/>
  <c r="AU26" i="87"/>
  <c r="AV26" i="87" s="1"/>
  <c r="AT35" i="94"/>
  <c r="T36" i="94"/>
  <c r="T36" i="88"/>
  <c r="AU52" i="88"/>
  <c r="AV52" i="88" s="1"/>
  <c r="AU54" i="87"/>
  <c r="AV54" i="87" s="1"/>
  <c r="AT83" i="94"/>
  <c r="AG83" i="94"/>
  <c r="X81" i="94"/>
  <c r="X74" i="94" s="1"/>
  <c r="AU83" i="88"/>
  <c r="AV83" i="88" s="1"/>
  <c r="AU91" i="87"/>
  <c r="AV91" i="87" s="1"/>
  <c r="AG112" i="91"/>
  <c r="AU112" i="91"/>
  <c r="AV112" i="91" s="1"/>
  <c r="AT136" i="32"/>
  <c r="AG136" i="32"/>
  <c r="L138" i="91"/>
  <c r="F137" i="91"/>
  <c r="F105" i="91" s="1"/>
  <c r="AH138" i="91"/>
  <c r="AL144" i="32"/>
  <c r="T148" i="92"/>
  <c r="AU148" i="32"/>
  <c r="AV148" i="32" s="1"/>
  <c r="AR150" i="94"/>
  <c r="AU151" i="94"/>
  <c r="AU158" i="88"/>
  <c r="AV158" i="88" s="1"/>
  <c r="AG24" i="32"/>
  <c r="AU24" i="32"/>
  <c r="AV24" i="32" s="1"/>
  <c r="AT34" i="88"/>
  <c r="P93" i="87"/>
  <c r="K93" i="87"/>
  <c r="AS93" i="87"/>
  <c r="AU94" i="87"/>
  <c r="AL93" i="87"/>
  <c r="AF93" i="87"/>
  <c r="AF74" i="87" s="1"/>
  <c r="Z96" i="24"/>
  <c r="AA96" i="24" s="1"/>
  <c r="AT97" i="92"/>
  <c r="AG97" i="92"/>
  <c r="AG97" i="32"/>
  <c r="AP99" i="94"/>
  <c r="AP74" i="94" s="1"/>
  <c r="Z99" i="87"/>
  <c r="U99" i="87"/>
  <c r="AG100" i="87"/>
  <c r="V99" i="87"/>
  <c r="H99" i="87"/>
  <c r="T100" i="87"/>
  <c r="AP99" i="87"/>
  <c r="AP74" i="87" s="1"/>
  <c r="T102" i="93"/>
  <c r="T102" i="88"/>
  <c r="AG117" i="93"/>
  <c r="AT166" i="94"/>
  <c r="AU166" i="94"/>
  <c r="AV166" i="94" s="1"/>
  <c r="AP181" i="91"/>
  <c r="AT182" i="32"/>
  <c r="AH181" i="32"/>
  <c r="Y181" i="32"/>
  <c r="AS181" i="32"/>
  <c r="AU182" i="32"/>
  <c r="Z133" i="24"/>
  <c r="AA133" i="24" s="1"/>
  <c r="W132" i="24"/>
  <c r="Z132" i="24" s="1"/>
  <c r="AA132" i="24" s="1"/>
  <c r="G175" i="93"/>
  <c r="G168" i="93" s="1"/>
  <c r="AP193" i="94"/>
  <c r="AG194" i="94"/>
  <c r="AT53" i="91"/>
  <c r="AG53" i="91"/>
  <c r="Z55" i="24"/>
  <c r="AA55" i="24" s="1"/>
  <c r="T70" i="94"/>
  <c r="AT70" i="88"/>
  <c r="T76" i="93"/>
  <c r="H75" i="93"/>
  <c r="AC75" i="93"/>
  <c r="AQ75" i="93"/>
  <c r="AQ74" i="93" s="1"/>
  <c r="AU76" i="93"/>
  <c r="AL75" i="87"/>
  <c r="AL74" i="87" s="1"/>
  <c r="AM75" i="87"/>
  <c r="Y75" i="87"/>
  <c r="Y74" i="87" s="1"/>
  <c r="Q75" i="87"/>
  <c r="AS75" i="87"/>
  <c r="AU76" i="87"/>
  <c r="T80" i="32"/>
  <c r="T75" i="32" s="1"/>
  <c r="T92" i="93"/>
  <c r="AT103" i="87"/>
  <c r="AG103" i="87"/>
  <c r="Z144" i="93"/>
  <c r="AD144" i="93"/>
  <c r="Q144" i="88"/>
  <c r="U144" i="88"/>
  <c r="AG145" i="88"/>
  <c r="AG144" i="88" s="1"/>
  <c r="AS144" i="88"/>
  <c r="AU145" i="88"/>
  <c r="T149" i="92"/>
  <c r="T149" i="32"/>
  <c r="T159" i="87"/>
  <c r="AU164" i="93"/>
  <c r="AV164" i="93" s="1"/>
  <c r="AT173" i="88"/>
  <c r="AH169" i="88"/>
  <c r="AU189" i="88"/>
  <c r="AV189" i="88" s="1"/>
  <c r="L193" i="32"/>
  <c r="AK193" i="32"/>
  <c r="AM201" i="94"/>
  <c r="AI201" i="94"/>
  <c r="AL201" i="94"/>
  <c r="AS201" i="94"/>
  <c r="I201" i="94"/>
  <c r="L201" i="94"/>
  <c r="AA201" i="94"/>
  <c r="AD201" i="94"/>
  <c r="AK201" i="94"/>
  <c r="AN201" i="94"/>
  <c r="S201" i="94"/>
  <c r="Y201" i="94"/>
  <c r="K201" i="94"/>
  <c r="Q201" i="94"/>
  <c r="V201" i="94"/>
  <c r="AF201" i="94"/>
  <c r="AQ201" i="94"/>
  <c r="N201" i="94"/>
  <c r="X201" i="94"/>
  <c r="AJ144" i="91"/>
  <c r="T126" i="94"/>
  <c r="T125" i="94" s="1"/>
  <c r="AS187" i="94"/>
  <c r="AU82" i="87"/>
  <c r="AT69" i="93"/>
  <c r="AT82" i="94"/>
  <c r="AT81" i="94" s="1"/>
  <c r="AT79" i="92"/>
  <c r="AT75" i="92" s="1"/>
  <c r="AT75" i="88"/>
  <c r="I74" i="88"/>
  <c r="AO74" i="88"/>
  <c r="O74" i="92"/>
  <c r="AM74" i="87"/>
  <c r="J74" i="91"/>
  <c r="AF74" i="91"/>
  <c r="AE74" i="91"/>
  <c r="AA74" i="92"/>
  <c r="AO74" i="94"/>
  <c r="X74" i="91"/>
  <c r="AR74" i="94"/>
  <c r="K168" i="88"/>
  <c r="J168" i="88"/>
  <c r="AR168" i="91"/>
  <c r="N168" i="91"/>
  <c r="AQ168" i="92"/>
  <c r="AE168" i="92"/>
  <c r="AH168" i="94"/>
  <c r="AN168" i="94"/>
  <c r="AQ168" i="94"/>
  <c r="AL168" i="91"/>
  <c r="AO137" i="92"/>
  <c r="AT156" i="93"/>
  <c r="AB137" i="94"/>
  <c r="AO137" i="94"/>
  <c r="AT181" i="88"/>
  <c r="AG181" i="87"/>
  <c r="K137" i="93"/>
  <c r="AT193" i="93"/>
  <c r="AF137" i="94"/>
  <c r="AP168" i="94"/>
  <c r="AG169" i="94"/>
  <c r="W200" i="24"/>
  <c r="AG208" i="91"/>
  <c r="AG216" i="93"/>
  <c r="AG216" i="88"/>
  <c r="AG214" i="88"/>
  <c r="AG218" i="32"/>
  <c r="AT233" i="87"/>
  <c r="AA210" i="24"/>
  <c r="AG249" i="94"/>
  <c r="F12" i="93"/>
  <c r="F12" i="94"/>
  <c r="F11" i="94" s="1"/>
  <c r="AG49" i="93"/>
  <c r="AU63" i="93"/>
  <c r="AV63" i="93" s="1"/>
  <c r="AT63" i="87"/>
  <c r="AG63" i="87"/>
  <c r="AT73" i="91"/>
  <c r="AT79" i="91"/>
  <c r="AU86" i="92"/>
  <c r="AV86" i="92" s="1"/>
  <c r="T115" i="93"/>
  <c r="AU115" i="87"/>
  <c r="AV115" i="87" s="1"/>
  <c r="AU161" i="91"/>
  <c r="AV161" i="91" s="1"/>
  <c r="T161" i="32"/>
  <c r="AT165" i="91"/>
  <c r="T167" i="91"/>
  <c r="T170" i="92"/>
  <c r="AU170" i="32"/>
  <c r="AS169" i="32"/>
  <c r="AT172" i="93"/>
  <c r="AG172" i="93"/>
  <c r="AT180" i="93"/>
  <c r="AT183" i="93"/>
  <c r="AG195" i="94"/>
  <c r="T196" i="94"/>
  <c r="AU41" i="91"/>
  <c r="AV41" i="91" s="1"/>
  <c r="AU55" i="91"/>
  <c r="AV55" i="91" s="1"/>
  <c r="AT58" i="87"/>
  <c r="AU58" i="87"/>
  <c r="AV58" i="87" s="1"/>
  <c r="AU59" i="87"/>
  <c r="AV59" i="87" s="1"/>
  <c r="AG61" i="87"/>
  <c r="AT61" i="87"/>
  <c r="O68" i="91"/>
  <c r="AH68" i="91"/>
  <c r="AT69" i="91"/>
  <c r="AB68" i="91"/>
  <c r="U68" i="91"/>
  <c r="AT71" i="91"/>
  <c r="T77" i="91"/>
  <c r="T75" i="91" s="1"/>
  <c r="AU85" i="92"/>
  <c r="AV85" i="92" s="1"/>
  <c r="AU22" i="92"/>
  <c r="AV22" i="92" s="1"/>
  <c r="T22" i="32"/>
  <c r="AG28" i="87"/>
  <c r="AU28" i="87"/>
  <c r="AV28" i="87" s="1"/>
  <c r="T63" i="92"/>
  <c r="T67" i="92"/>
  <c r="AT67" i="32"/>
  <c r="AG72" i="94"/>
  <c r="AG72" i="88"/>
  <c r="AG73" i="88"/>
  <c r="I25" i="66"/>
  <c r="R73" i="17"/>
  <c r="AU78" i="88"/>
  <c r="AV78" i="88" s="1"/>
  <c r="T86" i="91"/>
  <c r="AG115" i="32"/>
  <c r="AU124" i="88"/>
  <c r="AV124" i="88" s="1"/>
  <c r="AT124" i="88"/>
  <c r="AT133" i="32"/>
  <c r="T142" i="32"/>
  <c r="AT161" i="87"/>
  <c r="F168" i="91"/>
  <c r="AT172" i="32"/>
  <c r="AU172" i="32"/>
  <c r="AV172" i="32" s="1"/>
  <c r="AU180" i="92"/>
  <c r="AV180" i="92" s="1"/>
  <c r="AT180" i="92"/>
  <c r="AT183" i="92"/>
  <c r="AG183" i="92"/>
  <c r="AA434" i="84"/>
  <c r="AB434" i="84" s="1"/>
  <c r="AU196" i="93"/>
  <c r="AV196" i="93" s="1"/>
  <c r="AU196" i="88"/>
  <c r="AV196" i="88" s="1"/>
  <c r="T58" i="92"/>
  <c r="AU58" i="32"/>
  <c r="AV58" i="32" s="1"/>
  <c r="T59" i="32"/>
  <c r="T66" i="91"/>
  <c r="AU69" i="94"/>
  <c r="AH68" i="88"/>
  <c r="AU77" i="87"/>
  <c r="AV77" i="87" s="1"/>
  <c r="AC81" i="92"/>
  <c r="AC74" i="92" s="1"/>
  <c r="AD81" i="92"/>
  <c r="AD74" i="92" s="1"/>
  <c r="Y81" i="92"/>
  <c r="Y74" i="92" s="1"/>
  <c r="Q81" i="92"/>
  <c r="Q74" i="92" s="1"/>
  <c r="AS81" i="92"/>
  <c r="AU82" i="92"/>
  <c r="T104" i="88"/>
  <c r="T123" i="91"/>
  <c r="T141" i="32"/>
  <c r="AG143" i="32"/>
  <c r="AU143" i="32"/>
  <c r="AV143" i="32" s="1"/>
  <c r="AU147" i="94"/>
  <c r="AV147" i="94" s="1"/>
  <c r="AG147" i="87"/>
  <c r="AT155" i="92"/>
  <c r="AU155" i="92"/>
  <c r="AV155" i="92" s="1"/>
  <c r="AG155" i="32"/>
  <c r="AU155" i="32"/>
  <c r="AV155" i="32" s="1"/>
  <c r="L162" i="91"/>
  <c r="O162" i="91"/>
  <c r="AH162" i="91"/>
  <c r="AT163" i="91"/>
  <c r="AB162" i="91"/>
  <c r="AT176" i="94"/>
  <c r="AT184" i="88"/>
  <c r="T26" i="93"/>
  <c r="AT35" i="87"/>
  <c r="AU52" i="32"/>
  <c r="AV52" i="32" s="1"/>
  <c r="AT52" i="32"/>
  <c r="AT83" i="92"/>
  <c r="AG83" i="92"/>
  <c r="AU90" i="32"/>
  <c r="AV90" i="32" s="1"/>
  <c r="AT98" i="88"/>
  <c r="AG98" i="88"/>
  <c r="AU121" i="88"/>
  <c r="AV121" i="88" s="1"/>
  <c r="AG128" i="93"/>
  <c r="AU128" i="93"/>
  <c r="AV128" i="93" s="1"/>
  <c r="L138" i="93"/>
  <c r="AH138" i="93"/>
  <c r="AH137" i="93" s="1"/>
  <c r="AQ138" i="88"/>
  <c r="AQ137" i="88" s="1"/>
  <c r="AD138" i="88"/>
  <c r="AG146" i="94"/>
  <c r="T146" i="87"/>
  <c r="T148" i="94"/>
  <c r="AU148" i="87"/>
  <c r="AV148" i="87" s="1"/>
  <c r="I150" i="32"/>
  <c r="AQ150" i="32"/>
  <c r="AM150" i="32"/>
  <c r="AM137" i="32" s="1"/>
  <c r="AH150" i="32"/>
  <c r="AT151" i="32"/>
  <c r="T153" i="93"/>
  <c r="AT178" i="94"/>
  <c r="AG178" i="94"/>
  <c r="AU178" i="94"/>
  <c r="AV178" i="94" s="1"/>
  <c r="T186" i="93"/>
  <c r="T186" i="88"/>
  <c r="T190" i="88"/>
  <c r="AG24" i="94"/>
  <c r="AU24" i="88"/>
  <c r="AV24" i="88" s="1"/>
  <c r="AG30" i="91"/>
  <c r="AU30" i="91"/>
  <c r="AV30" i="91" s="1"/>
  <c r="AU34" i="92"/>
  <c r="AV34" i="92" s="1"/>
  <c r="AU94" i="91"/>
  <c r="AU95" i="93"/>
  <c r="AV95" i="93" s="1"/>
  <c r="AT95" i="88"/>
  <c r="T97" i="87"/>
  <c r="AG100" i="92"/>
  <c r="U99" i="92"/>
  <c r="AU100" i="92"/>
  <c r="AU100" i="32"/>
  <c r="AT102" i="91"/>
  <c r="AT111" i="88"/>
  <c r="AG111" i="88"/>
  <c r="AU129" i="93"/>
  <c r="AV129" i="93" s="1"/>
  <c r="AH131" i="91"/>
  <c r="AT132" i="91"/>
  <c r="AU132" i="91"/>
  <c r="AR131" i="91"/>
  <c r="AG135" i="94"/>
  <c r="AU135" i="94"/>
  <c r="AV135" i="94" s="1"/>
  <c r="AU166" i="93"/>
  <c r="AV166" i="93" s="1"/>
  <c r="AT174" i="32"/>
  <c r="AU191" i="94"/>
  <c r="AV191" i="94" s="1"/>
  <c r="AG192" i="94"/>
  <c r="AU192" i="94"/>
  <c r="AV192" i="94" s="1"/>
  <c r="G137" i="93"/>
  <c r="AH193" i="88"/>
  <c r="AT29" i="88"/>
  <c r="AG29" i="88"/>
  <c r="AG42" i="92"/>
  <c r="AT53" i="94"/>
  <c r="AG60" i="87"/>
  <c r="AT65" i="94"/>
  <c r="AG65" i="94"/>
  <c r="T65" i="87"/>
  <c r="AG76" i="92"/>
  <c r="AG75" i="92" s="1"/>
  <c r="AG84" i="92"/>
  <c r="U87" i="93"/>
  <c r="U74" i="93" s="1"/>
  <c r="AG88" i="93"/>
  <c r="V87" i="93"/>
  <c r="P87" i="93"/>
  <c r="I87" i="93"/>
  <c r="I74" i="93" s="1"/>
  <c r="AQ87" i="93"/>
  <c r="AU96" i="88"/>
  <c r="AV96" i="88" s="1"/>
  <c r="AG103" i="93"/>
  <c r="AU103" i="93"/>
  <c r="AV103" i="93" s="1"/>
  <c r="AT103" i="88"/>
  <c r="AU103" i="88"/>
  <c r="AV103" i="88" s="1"/>
  <c r="T122" i="88"/>
  <c r="H125" i="87"/>
  <c r="T126" i="87"/>
  <c r="AT130" i="93"/>
  <c r="T134" i="94"/>
  <c r="T140" i="93"/>
  <c r="AG140" i="88"/>
  <c r="AU140" i="88"/>
  <c r="AV140" i="88" s="1"/>
  <c r="AS144" i="92"/>
  <c r="AS137" i="92" s="1"/>
  <c r="AU145" i="92"/>
  <c r="AU154" i="94"/>
  <c r="AV154" i="94" s="1"/>
  <c r="T159" i="93"/>
  <c r="T156" i="93" s="1"/>
  <c r="AT164" i="92"/>
  <c r="K169" i="24"/>
  <c r="AU177" i="87"/>
  <c r="AV177" i="87" s="1"/>
  <c r="AU185" i="94"/>
  <c r="AV185" i="94" s="1"/>
  <c r="AU189" i="92"/>
  <c r="AV189" i="92" s="1"/>
  <c r="AU197" i="94"/>
  <c r="AV197" i="94" s="1"/>
  <c r="AV88" i="94"/>
  <c r="AS224" i="87"/>
  <c r="AO224" i="87"/>
  <c r="AK224" i="87"/>
  <c r="AC224" i="87"/>
  <c r="Y224" i="87"/>
  <c r="U224" i="87"/>
  <c r="Q224" i="87"/>
  <c r="M224" i="87"/>
  <c r="I224" i="87"/>
  <c r="AR224" i="87"/>
  <c r="AN224" i="87"/>
  <c r="AJ224" i="87"/>
  <c r="AF224" i="87"/>
  <c r="AB224" i="87"/>
  <c r="X224" i="87"/>
  <c r="P224" i="87"/>
  <c r="L224" i="87"/>
  <c r="H224" i="87"/>
  <c r="AQ224" i="87"/>
  <c r="AM224" i="87"/>
  <c r="AI224" i="87"/>
  <c r="AE224" i="87"/>
  <c r="AA224" i="87"/>
  <c r="W224" i="87"/>
  <c r="S224" i="87"/>
  <c r="O224" i="87"/>
  <c r="K224" i="87"/>
  <c r="AP224" i="87"/>
  <c r="AL224" i="87"/>
  <c r="AH224" i="87"/>
  <c r="AD224" i="87"/>
  <c r="Z224" i="87"/>
  <c r="V224" i="87"/>
  <c r="R224" i="87"/>
  <c r="N224" i="87"/>
  <c r="J224" i="87"/>
  <c r="AP224" i="94"/>
  <c r="AL224" i="94"/>
  <c r="AH224" i="94"/>
  <c r="AD224" i="94"/>
  <c r="Z224" i="94"/>
  <c r="V224" i="94"/>
  <c r="R224" i="94"/>
  <c r="N224" i="94"/>
  <c r="J224" i="94"/>
  <c r="AS224" i="94"/>
  <c r="AO224" i="94"/>
  <c r="AK224" i="94"/>
  <c r="AC224" i="94"/>
  <c r="Y224" i="94"/>
  <c r="U224" i="94"/>
  <c r="Q224" i="94"/>
  <c r="M224" i="94"/>
  <c r="I224" i="94"/>
  <c r="AR224" i="94"/>
  <c r="AN224" i="94"/>
  <c r="AJ224" i="94"/>
  <c r="AF224" i="94"/>
  <c r="AB224" i="94"/>
  <c r="X224" i="94"/>
  <c r="P224" i="94"/>
  <c r="L224" i="94"/>
  <c r="H224" i="94"/>
  <c r="AQ224" i="94"/>
  <c r="AM224" i="94"/>
  <c r="AI224" i="94"/>
  <c r="AE224" i="94"/>
  <c r="AA224" i="94"/>
  <c r="W224" i="94"/>
  <c r="S224" i="94"/>
  <c r="O224" i="94"/>
  <c r="K224" i="94"/>
  <c r="G125" i="93"/>
  <c r="G138" i="24"/>
  <c r="T499" i="84"/>
  <c r="T74" i="17" s="1"/>
  <c r="T72" i="17" s="1"/>
  <c r="T102" i="17" s="1"/>
  <c r="T101" i="17" s="1"/>
  <c r="AP225" i="87"/>
  <c r="AL225" i="87"/>
  <c r="AH225" i="87"/>
  <c r="AD225" i="87"/>
  <c r="Z225" i="87"/>
  <c r="V225" i="87"/>
  <c r="R225" i="87"/>
  <c r="N225" i="87"/>
  <c r="J225" i="87"/>
  <c r="AS225" i="87"/>
  <c r="AO225" i="87"/>
  <c r="AK225" i="87"/>
  <c r="AC225" i="87"/>
  <c r="Y225" i="87"/>
  <c r="U225" i="87"/>
  <c r="Q225" i="87"/>
  <c r="M225" i="87"/>
  <c r="I225" i="87"/>
  <c r="AR225" i="87"/>
  <c r="AN225" i="87"/>
  <c r="AJ225" i="87"/>
  <c r="AF225" i="87"/>
  <c r="AB225" i="87"/>
  <c r="X225" i="87"/>
  <c r="P225" i="87"/>
  <c r="L225" i="87"/>
  <c r="H225" i="87"/>
  <c r="AQ225" i="87"/>
  <c r="AM225" i="87"/>
  <c r="AI225" i="87"/>
  <c r="AE225" i="87"/>
  <c r="AA225" i="87"/>
  <c r="W225" i="87"/>
  <c r="S225" i="87"/>
  <c r="O225" i="87"/>
  <c r="K225" i="87"/>
  <c r="AQ225" i="94"/>
  <c r="AM225" i="94"/>
  <c r="AI225" i="94"/>
  <c r="AE225" i="94"/>
  <c r="AA225" i="94"/>
  <c r="W225" i="94"/>
  <c r="S225" i="94"/>
  <c r="O225" i="94"/>
  <c r="K225" i="94"/>
  <c r="AP225" i="94"/>
  <c r="AL225" i="94"/>
  <c r="AH225" i="94"/>
  <c r="AD225" i="94"/>
  <c r="Z225" i="94"/>
  <c r="V225" i="94"/>
  <c r="R225" i="94"/>
  <c r="N225" i="94"/>
  <c r="J225" i="94"/>
  <c r="AS225" i="94"/>
  <c r="AO225" i="94"/>
  <c r="AK225" i="94"/>
  <c r="AC225" i="94"/>
  <c r="Y225" i="94"/>
  <c r="U225" i="94"/>
  <c r="Q225" i="94"/>
  <c r="M225" i="94"/>
  <c r="I225" i="94"/>
  <c r="AR225" i="94"/>
  <c r="AN225" i="94"/>
  <c r="AJ225" i="94"/>
  <c r="AF225" i="94"/>
  <c r="AB225" i="94"/>
  <c r="X225" i="94"/>
  <c r="P225" i="94"/>
  <c r="L225" i="94"/>
  <c r="H225" i="94"/>
  <c r="AS150" i="32"/>
  <c r="AG22" i="91"/>
  <c r="AG28" i="88"/>
  <c r="AG67" i="91"/>
  <c r="AU67" i="91"/>
  <c r="AV67" i="91" s="1"/>
  <c r="T72" i="93"/>
  <c r="AG73" i="93"/>
  <c r="G74" i="88"/>
  <c r="G11" i="88" s="1"/>
  <c r="T78" i="93"/>
  <c r="AG79" i="93"/>
  <c r="T79" i="88"/>
  <c r="T75" i="88" s="1"/>
  <c r="AG86" i="88"/>
  <c r="AT124" i="32"/>
  <c r="AG124" i="32"/>
  <c r="AT133" i="91"/>
  <c r="AT165" i="93"/>
  <c r="T167" i="93"/>
  <c r="T183" i="91"/>
  <c r="T181" i="91" s="1"/>
  <c r="AU183" i="91"/>
  <c r="AV183" i="91" s="1"/>
  <c r="AT183" i="91"/>
  <c r="AT181" i="91" s="1"/>
  <c r="AT188" i="93"/>
  <c r="AT187" i="93" s="1"/>
  <c r="AO187" i="88"/>
  <c r="O187" i="88"/>
  <c r="AT188" i="88"/>
  <c r="AK187" i="88"/>
  <c r="AU195" i="32"/>
  <c r="AV195" i="32" s="1"/>
  <c r="T55" i="87"/>
  <c r="AT55" i="87"/>
  <c r="T61" i="32"/>
  <c r="AG66" i="94"/>
  <c r="AD68" i="93"/>
  <c r="H68" i="93"/>
  <c r="I68" i="93"/>
  <c r="AR68" i="93"/>
  <c r="AU69" i="93"/>
  <c r="Z69" i="24"/>
  <c r="AA69" i="24" s="1"/>
  <c r="AT71" i="93"/>
  <c r="AT77" i="93"/>
  <c r="AU77" i="93"/>
  <c r="AV77" i="93" s="1"/>
  <c r="M81" i="91"/>
  <c r="M74" i="91" s="1"/>
  <c r="H81" i="91"/>
  <c r="H74" i="91" s="1"/>
  <c r="T82" i="91"/>
  <c r="AP81" i="91"/>
  <c r="AP74" i="91" s="1"/>
  <c r="AC81" i="91"/>
  <c r="T85" i="94"/>
  <c r="AU101" i="93"/>
  <c r="AV101" i="93" s="1"/>
  <c r="T101" i="88"/>
  <c r="T123" i="94"/>
  <c r="AU123" i="87"/>
  <c r="AV123" i="87" s="1"/>
  <c r="AT123" i="87"/>
  <c r="AU147" i="93"/>
  <c r="AV147" i="93" s="1"/>
  <c r="N150" i="94"/>
  <c r="N137" i="94" s="1"/>
  <c r="T155" i="91"/>
  <c r="AS156" i="91"/>
  <c r="AU157" i="91"/>
  <c r="S156" i="91"/>
  <c r="AR156" i="91"/>
  <c r="X156" i="32"/>
  <c r="AG157" i="32"/>
  <c r="AS156" i="32"/>
  <c r="AU157" i="32"/>
  <c r="AT160" i="94"/>
  <c r="AU160" i="94"/>
  <c r="AV160" i="94" s="1"/>
  <c r="AT160" i="87"/>
  <c r="T163" i="94"/>
  <c r="X175" i="93"/>
  <c r="AG176" i="93"/>
  <c r="AS175" i="93"/>
  <c r="AU176" i="93"/>
  <c r="AV176" i="93" s="1"/>
  <c r="AG184" i="92"/>
  <c r="AG184" i="32"/>
  <c r="AG35" i="32"/>
  <c r="AT52" i="91"/>
  <c r="AT54" i="92"/>
  <c r="T54" i="32"/>
  <c r="AT83" i="91"/>
  <c r="AG98" i="92"/>
  <c r="AU98" i="92"/>
  <c r="AV98" i="92" s="1"/>
  <c r="AU118" i="93"/>
  <c r="AV118" i="93" s="1"/>
  <c r="AG118" i="88"/>
  <c r="AU121" i="92"/>
  <c r="AV121" i="92" s="1"/>
  <c r="AT121" i="92"/>
  <c r="T121" i="32"/>
  <c r="T128" i="92"/>
  <c r="AU136" i="93"/>
  <c r="AV136" i="93" s="1"/>
  <c r="AL138" i="32"/>
  <c r="AL137" i="32" s="1"/>
  <c r="AO138" i="32"/>
  <c r="AO137" i="32" s="1"/>
  <c r="T146" i="93"/>
  <c r="AT146" i="88"/>
  <c r="AT144" i="88" s="1"/>
  <c r="AU146" i="88"/>
  <c r="AV146" i="88" s="1"/>
  <c r="AG148" i="93"/>
  <c r="Q150" i="91"/>
  <c r="L150" i="91"/>
  <c r="M150" i="91"/>
  <c r="AH150" i="91"/>
  <c r="AT151" i="91"/>
  <c r="T153" i="92"/>
  <c r="T150" i="92" s="1"/>
  <c r="AT153" i="32"/>
  <c r="T158" i="94"/>
  <c r="T156" i="94" s="1"/>
  <c r="AU158" i="87"/>
  <c r="AV158" i="87" s="1"/>
  <c r="T178" i="93"/>
  <c r="AG186" i="92"/>
  <c r="AU190" i="92"/>
  <c r="AV190" i="92" s="1"/>
  <c r="AT30" i="87"/>
  <c r="T32" i="24"/>
  <c r="T13" i="24" s="1"/>
  <c r="AT34" i="91"/>
  <c r="AU89" i="32"/>
  <c r="AV89" i="32" s="1"/>
  <c r="T89" i="32"/>
  <c r="T87" i="32" s="1"/>
  <c r="H93" i="88"/>
  <c r="H74" i="88" s="1"/>
  <c r="T94" i="88"/>
  <c r="AP93" i="88"/>
  <c r="AK93" i="88"/>
  <c r="AK74" i="88" s="1"/>
  <c r="AC93" i="88"/>
  <c r="AF93" i="88"/>
  <c r="AU95" i="92"/>
  <c r="AV95" i="92" s="1"/>
  <c r="L99" i="91"/>
  <c r="L74" i="91" s="1"/>
  <c r="AK99" i="91"/>
  <c r="AL99" i="91"/>
  <c r="T127" i="92"/>
  <c r="P131" i="94"/>
  <c r="I131" i="94"/>
  <c r="AQ131" i="94"/>
  <c r="AT166" i="92"/>
  <c r="AU171" i="94"/>
  <c r="AV171" i="94" s="1"/>
  <c r="AG179" i="91"/>
  <c r="AU179" i="91"/>
  <c r="AV179" i="91" s="1"/>
  <c r="AH181" i="93"/>
  <c r="AT182" i="93"/>
  <c r="AB181" i="93"/>
  <c r="U181" i="93"/>
  <c r="AG182" i="93"/>
  <c r="AG181" i="93" s="1"/>
  <c r="X181" i="93"/>
  <c r="AB181" i="88"/>
  <c r="S181" i="88"/>
  <c r="AG191" i="93"/>
  <c r="AU191" i="88"/>
  <c r="AV191" i="88" s="1"/>
  <c r="AT191" i="88"/>
  <c r="AG192" i="88"/>
  <c r="AU192" i="88"/>
  <c r="AV192" i="88" s="1"/>
  <c r="AT192" i="88"/>
  <c r="P499" i="84"/>
  <c r="P74" i="17" s="1"/>
  <c r="P72" i="17" s="1"/>
  <c r="P102" i="17" s="1"/>
  <c r="P101" i="17" s="1"/>
  <c r="G181" i="91"/>
  <c r="AS193" i="92"/>
  <c r="AU194" i="92"/>
  <c r="AH193" i="32"/>
  <c r="AT194" i="32"/>
  <c r="G199" i="91"/>
  <c r="T226" i="92"/>
  <c r="AG226" i="92"/>
  <c r="AT226" i="92"/>
  <c r="T23" i="92"/>
  <c r="AT29" i="93"/>
  <c r="AT53" i="87"/>
  <c r="AG70" i="92"/>
  <c r="AG68" i="92" s="1"/>
  <c r="AS75" i="91"/>
  <c r="AU76" i="91"/>
  <c r="AG80" i="94"/>
  <c r="AG75" i="94" s="1"/>
  <c r="AT84" i="91"/>
  <c r="AG84" i="91"/>
  <c r="O87" i="32"/>
  <c r="O74" i="32" s="1"/>
  <c r="S87" i="32"/>
  <c r="S74" i="32" s="1"/>
  <c r="AK87" i="32"/>
  <c r="AK74" i="32" s="1"/>
  <c r="AT88" i="32"/>
  <c r="AU92" i="91"/>
  <c r="AV92" i="91" s="1"/>
  <c r="AU96" i="32"/>
  <c r="AV96" i="32" s="1"/>
  <c r="AG103" i="92"/>
  <c r="AT122" i="32"/>
  <c r="AG122" i="32"/>
  <c r="I125" i="93"/>
  <c r="AQ125" i="93"/>
  <c r="AC125" i="93"/>
  <c r="AD125" i="93"/>
  <c r="Y125" i="93"/>
  <c r="AG130" i="92"/>
  <c r="AU134" i="93"/>
  <c r="AV134" i="93" s="1"/>
  <c r="AU140" i="92"/>
  <c r="AV140" i="92" s="1"/>
  <c r="AT140" i="32"/>
  <c r="AG140" i="32"/>
  <c r="K144" i="91"/>
  <c r="O144" i="91"/>
  <c r="S144" i="91"/>
  <c r="T149" i="94"/>
  <c r="AT149" i="87"/>
  <c r="AU149" i="87"/>
  <c r="AV149" i="87" s="1"/>
  <c r="AU164" i="91"/>
  <c r="AV164" i="91" s="1"/>
  <c r="AU164" i="32"/>
  <c r="AV164" i="32" s="1"/>
  <c r="AT164" i="32"/>
  <c r="G168" i="32"/>
  <c r="T173" i="32"/>
  <c r="AT177" i="93"/>
  <c r="T185" i="93"/>
  <c r="AA338" i="20"/>
  <c r="AB338" i="20" s="1"/>
  <c r="X498" i="20"/>
  <c r="Z123" i="24"/>
  <c r="AA123" i="24" s="1"/>
  <c r="Z160" i="24"/>
  <c r="AA160" i="24" s="1"/>
  <c r="X174" i="20"/>
  <c r="AU142" i="87"/>
  <c r="AV142" i="87" s="1"/>
  <c r="AU167" i="92"/>
  <c r="AV167" i="92" s="1"/>
  <c r="AG167" i="32"/>
  <c r="T104" i="91"/>
  <c r="AT123" i="88"/>
  <c r="AU123" i="88"/>
  <c r="AV123" i="88" s="1"/>
  <c r="T141" i="93"/>
  <c r="AG141" i="88"/>
  <c r="AT143" i="93"/>
  <c r="AG147" i="91"/>
  <c r="AG144" i="91" s="1"/>
  <c r="AU160" i="93"/>
  <c r="AV160" i="93" s="1"/>
  <c r="L162" i="93"/>
  <c r="M162" i="93"/>
  <c r="H162" i="93"/>
  <c r="T163" i="93"/>
  <c r="T162" i="93" s="1"/>
  <c r="AP162" i="93"/>
  <c r="Z162" i="93"/>
  <c r="H175" i="91"/>
  <c r="H168" i="91" s="1"/>
  <c r="AB175" i="91"/>
  <c r="U175" i="91"/>
  <c r="U168" i="91" s="1"/>
  <c r="AG176" i="91"/>
  <c r="X175" i="91"/>
  <c r="AR175" i="32"/>
  <c r="AR168" i="32" s="1"/>
  <c r="AU176" i="32"/>
  <c r="AU83" i="93"/>
  <c r="AV83" i="93" s="1"/>
  <c r="AG90" i="93"/>
  <c r="AU91" i="93"/>
  <c r="AV91" i="93" s="1"/>
  <c r="AT98" i="87"/>
  <c r="AG98" i="87"/>
  <c r="AT112" i="94"/>
  <c r="T121" i="87"/>
  <c r="AT128" i="87"/>
  <c r="T136" i="91"/>
  <c r="AO150" i="93"/>
  <c r="AU151" i="93"/>
  <c r="AG158" i="32"/>
  <c r="AU158" i="32"/>
  <c r="AV158" i="32" s="1"/>
  <c r="AT24" i="91"/>
  <c r="L93" i="92"/>
  <c r="L74" i="92" s="1"/>
  <c r="O93" i="92"/>
  <c r="H93" i="92"/>
  <c r="T94" i="92"/>
  <c r="AP93" i="92"/>
  <c r="AB93" i="92"/>
  <c r="L93" i="32"/>
  <c r="AK93" i="32"/>
  <c r="U93" i="32"/>
  <c r="U74" i="32" s="1"/>
  <c r="AG94" i="32"/>
  <c r="AB93" i="32"/>
  <c r="AR93" i="32"/>
  <c r="AG100" i="93"/>
  <c r="AG99" i="93" s="1"/>
  <c r="V99" i="93"/>
  <c r="P99" i="93"/>
  <c r="P74" i="93" s="1"/>
  <c r="AC99" i="88"/>
  <c r="Y99" i="88"/>
  <c r="Y74" i="88" s="1"/>
  <c r="AG102" i="92"/>
  <c r="AU102" i="92"/>
  <c r="AV102" i="92" s="1"/>
  <c r="AT111" i="94"/>
  <c r="AG111" i="94"/>
  <c r="AU111" i="87"/>
  <c r="AV111" i="87" s="1"/>
  <c r="Z64" i="24"/>
  <c r="AA64" i="24" s="1"/>
  <c r="N63" i="24"/>
  <c r="N44" i="24" s="1"/>
  <c r="AA272" i="84"/>
  <c r="AB272" i="84" s="1"/>
  <c r="AU110" i="93"/>
  <c r="AV110" i="93" s="1"/>
  <c r="AT110" i="88"/>
  <c r="W114" i="24"/>
  <c r="AG122" i="91"/>
  <c r="AL125" i="92"/>
  <c r="AM125" i="92"/>
  <c r="AH125" i="92"/>
  <c r="AT126" i="92"/>
  <c r="AT125" i="92" s="1"/>
  <c r="Z125" i="92"/>
  <c r="T126" i="32"/>
  <c r="T125" i="32" s="1"/>
  <c r="T130" i="91"/>
  <c r="AT134" i="32"/>
  <c r="AG134" i="32"/>
  <c r="O499" i="20"/>
  <c r="AL210" i="94"/>
  <c r="R210" i="94"/>
  <c r="U210" i="94"/>
  <c r="AB210" i="94"/>
  <c r="AE210" i="94"/>
  <c r="AP210" i="94"/>
  <c r="J210" i="94"/>
  <c r="J200" i="94" s="1"/>
  <c r="M210" i="94"/>
  <c r="P210" i="94"/>
  <c r="W210" i="94"/>
  <c r="AH210" i="94"/>
  <c r="AR210" i="94"/>
  <c r="O210" i="94"/>
  <c r="Z210" i="94"/>
  <c r="AJ210" i="94"/>
  <c r="AO210" i="94"/>
  <c r="H210" i="94"/>
  <c r="AC210" i="94"/>
  <c r="AM210" i="94"/>
  <c r="T146" i="32"/>
  <c r="H144" i="32"/>
  <c r="T145" i="88"/>
  <c r="T144" i="88" s="1"/>
  <c r="I144" i="88"/>
  <c r="AU140" i="87"/>
  <c r="AV140" i="87" s="1"/>
  <c r="I187" i="88"/>
  <c r="T189" i="88"/>
  <c r="AU143" i="87"/>
  <c r="AV143" i="87" s="1"/>
  <c r="AU151" i="87"/>
  <c r="AU191" i="91"/>
  <c r="AV191" i="91" s="1"/>
  <c r="AT191" i="91"/>
  <c r="AG163" i="91"/>
  <c r="AS150" i="93"/>
  <c r="AS175" i="94"/>
  <c r="AS193" i="94"/>
  <c r="AS168" i="94" s="1"/>
  <c r="AU63" i="94"/>
  <c r="AV63" i="94" s="1"/>
  <c r="AU63" i="88"/>
  <c r="AV63" i="88" s="1"/>
  <c r="AT67" i="94"/>
  <c r="AG67" i="94"/>
  <c r="T67" i="87"/>
  <c r="AU72" i="92"/>
  <c r="AV72" i="92" s="1"/>
  <c r="AG180" i="94"/>
  <c r="AU180" i="87"/>
  <c r="AV180" i="87" s="1"/>
  <c r="AG55" i="32"/>
  <c r="T66" i="93"/>
  <c r="AG66" i="88"/>
  <c r="AU66" i="88"/>
  <c r="AV66" i="88" s="1"/>
  <c r="T123" i="92"/>
  <c r="AG123" i="32"/>
  <c r="H156" i="87"/>
  <c r="T157" i="87"/>
  <c r="T156" i="87" s="1"/>
  <c r="AC156" i="87"/>
  <c r="U156" i="87"/>
  <c r="AG157" i="87"/>
  <c r="AG160" i="32"/>
  <c r="Y162" i="92"/>
  <c r="Y137" i="92" s="1"/>
  <c r="S162" i="92"/>
  <c r="L162" i="92"/>
  <c r="L137" i="92" s="1"/>
  <c r="O162" i="92"/>
  <c r="AR162" i="92"/>
  <c r="M162" i="32"/>
  <c r="AG163" i="32"/>
  <c r="V162" i="32"/>
  <c r="AQ162" i="32"/>
  <c r="Q169" i="24"/>
  <c r="AT186" i="32"/>
  <c r="AU186" i="32"/>
  <c r="AV186" i="32" s="1"/>
  <c r="T127" i="91"/>
  <c r="AU129" i="91"/>
  <c r="AV129" i="91" s="1"/>
  <c r="I131" i="93"/>
  <c r="M131" i="93"/>
  <c r="AR131" i="93"/>
  <c r="AU132" i="93"/>
  <c r="AM131" i="88"/>
  <c r="AT132" i="88"/>
  <c r="AT131" i="88" s="1"/>
  <c r="T132" i="88"/>
  <c r="T131" i="88" s="1"/>
  <c r="H131" i="88"/>
  <c r="AT135" i="32"/>
  <c r="AG171" i="93"/>
  <c r="AG171" i="88"/>
  <c r="AU174" i="93"/>
  <c r="AV174" i="93" s="1"/>
  <c r="AU174" i="88"/>
  <c r="AV174" i="88" s="1"/>
  <c r="AG179" i="93"/>
  <c r="AU179" i="93"/>
  <c r="AV179" i="93" s="1"/>
  <c r="AT179" i="93"/>
  <c r="AU179" i="88"/>
  <c r="AV179" i="88" s="1"/>
  <c r="AT226" i="91"/>
  <c r="T226" i="91"/>
  <c r="AG226" i="91"/>
  <c r="AU110" i="32"/>
  <c r="AV110" i="32" s="1"/>
  <c r="T116" i="93"/>
  <c r="AU122" i="87"/>
  <c r="AV122" i="87" s="1"/>
  <c r="U125" i="91"/>
  <c r="AG126" i="91"/>
  <c r="AG125" i="91" s="1"/>
  <c r="X125" i="91"/>
  <c r="P125" i="91"/>
  <c r="K125" i="91"/>
  <c r="AS125" i="91"/>
  <c r="AU126" i="91"/>
  <c r="AT134" i="91"/>
  <c r="AG134" i="91"/>
  <c r="Z127" i="24"/>
  <c r="AA127" i="24" s="1"/>
  <c r="W126" i="24"/>
  <c r="Z126" i="24" s="1"/>
  <c r="AA126" i="24" s="1"/>
  <c r="AU188" i="32"/>
  <c r="AS187" i="32"/>
  <c r="T173" i="88"/>
  <c r="L138" i="87"/>
  <c r="L137" i="87" s="1"/>
  <c r="AT166" i="87"/>
  <c r="AT162" i="87" s="1"/>
  <c r="AH162" i="87"/>
  <c r="AU111" i="91"/>
  <c r="AV111" i="91" s="1"/>
  <c r="AT121" i="91"/>
  <c r="I162" i="87"/>
  <c r="T166" i="87"/>
  <c r="T162" i="87" s="1"/>
  <c r="AT176" i="87"/>
  <c r="AT194" i="87"/>
  <c r="AT193" i="87" s="1"/>
  <c r="AS144" i="91"/>
  <c r="AG185" i="91"/>
  <c r="AJ156" i="92"/>
  <c r="J175" i="94"/>
  <c r="J168" i="94" s="1"/>
  <c r="AS99" i="32"/>
  <c r="AT86" i="93"/>
  <c r="AG86" i="93"/>
  <c r="AT115" i="88"/>
  <c r="AT124" i="91"/>
  <c r="T161" i="92"/>
  <c r="AU85" i="88"/>
  <c r="AV85" i="88" s="1"/>
  <c r="G137" i="87"/>
  <c r="AU152" i="93"/>
  <c r="AV152" i="93" s="1"/>
  <c r="AT152" i="88"/>
  <c r="AT150" i="88" s="1"/>
  <c r="AG155" i="93"/>
  <c r="AG150" i="93" s="1"/>
  <c r="AK156" i="93"/>
  <c r="AD156" i="88"/>
  <c r="AG35" i="91"/>
  <c r="AU36" i="91"/>
  <c r="AV36" i="91" s="1"/>
  <c r="AG52" i="94"/>
  <c r="AT52" i="94"/>
  <c r="AG52" i="87"/>
  <c r="AU54" i="91"/>
  <c r="AV54" i="91" s="1"/>
  <c r="AU178" i="91"/>
  <c r="AV178" i="91" s="1"/>
  <c r="AU186" i="94"/>
  <c r="AV186" i="94" s="1"/>
  <c r="T34" i="94"/>
  <c r="T34" i="87"/>
  <c r="AU34" i="87"/>
  <c r="AV34" i="87" s="1"/>
  <c r="AU127" i="94"/>
  <c r="AV127" i="94" s="1"/>
  <c r="AU127" i="87"/>
  <c r="AV127" i="87" s="1"/>
  <c r="AT129" i="94"/>
  <c r="AG129" i="94"/>
  <c r="T129" i="87"/>
  <c r="AE131" i="32"/>
  <c r="T132" i="32"/>
  <c r="H131" i="32"/>
  <c r="AP131" i="32"/>
  <c r="AK131" i="32"/>
  <c r="U131" i="32"/>
  <c r="AG132" i="32"/>
  <c r="AG131" i="32" s="1"/>
  <c r="X131" i="32"/>
  <c r="T135" i="91"/>
  <c r="AT166" i="91"/>
  <c r="AG166" i="91"/>
  <c r="AT166" i="32"/>
  <c r="T166" i="32"/>
  <c r="AU171" i="32"/>
  <c r="AV171" i="32" s="1"/>
  <c r="AB181" i="92"/>
  <c r="AB168" i="92" s="1"/>
  <c r="U181" i="92"/>
  <c r="AG182" i="92"/>
  <c r="X181" i="92"/>
  <c r="X168" i="92" s="1"/>
  <c r="H181" i="92"/>
  <c r="H168" i="92" s="1"/>
  <c r="T182" i="92"/>
  <c r="AP181" i="92"/>
  <c r="T191" i="92"/>
  <c r="AT192" i="92"/>
  <c r="U498" i="84"/>
  <c r="U499" i="84" s="1"/>
  <c r="AU29" i="91"/>
  <c r="AV29" i="91" s="1"/>
  <c r="AU42" i="93"/>
  <c r="AV42" i="93" s="1"/>
  <c r="AU53" i="32"/>
  <c r="AV53" i="32" s="1"/>
  <c r="AT60" i="92"/>
  <c r="T60" i="92"/>
  <c r="AG60" i="32"/>
  <c r="AG65" i="92"/>
  <c r="AU70" i="91"/>
  <c r="AV70" i="91" s="1"/>
  <c r="AT70" i="91"/>
  <c r="O75" i="94"/>
  <c r="F74" i="94"/>
  <c r="V75" i="94"/>
  <c r="V74" i="94" s="1"/>
  <c r="X75" i="88"/>
  <c r="AU76" i="88"/>
  <c r="S75" i="88"/>
  <c r="S74" i="88" s="1"/>
  <c r="AU80" i="87"/>
  <c r="AV80" i="87" s="1"/>
  <c r="AU84" i="88"/>
  <c r="AV84" i="88" s="1"/>
  <c r="AU92" i="94"/>
  <c r="AV92" i="94" s="1"/>
  <c r="AU103" i="91"/>
  <c r="AV103" i="91" s="1"/>
  <c r="AT140" i="91"/>
  <c r="AG140" i="91"/>
  <c r="AH144" i="94"/>
  <c r="AH137" i="94" s="1"/>
  <c r="AT145" i="94"/>
  <c r="AT144" i="94" s="1"/>
  <c r="Z144" i="94"/>
  <c r="Z137" i="94" s="1"/>
  <c r="U144" i="94"/>
  <c r="AG145" i="94"/>
  <c r="M144" i="94"/>
  <c r="AS144" i="94"/>
  <c r="AU145" i="94"/>
  <c r="AL144" i="87"/>
  <c r="AU149" i="88"/>
  <c r="AV149" i="88" s="1"/>
  <c r="AT154" i="32"/>
  <c r="T164" i="94"/>
  <c r="W170" i="24"/>
  <c r="AQ175" i="32"/>
  <c r="AQ168" i="32" s="1"/>
  <c r="AT185" i="92"/>
  <c r="AG185" i="92"/>
  <c r="AG185" i="32"/>
  <c r="AT185" i="32"/>
  <c r="T189" i="94"/>
  <c r="Z61" i="24"/>
  <c r="AA61" i="24" s="1"/>
  <c r="T194" i="88"/>
  <c r="T193" i="88" s="1"/>
  <c r="AG151" i="88"/>
  <c r="AG150" i="88" s="1"/>
  <c r="AU128" i="91"/>
  <c r="AV128" i="91" s="1"/>
  <c r="AK187" i="94"/>
  <c r="V93" i="93"/>
  <c r="AU22" i="94"/>
  <c r="AV22" i="94" s="1"/>
  <c r="AG22" i="88"/>
  <c r="AU22" i="88"/>
  <c r="AV22" i="88" s="1"/>
  <c r="AT22" i="88"/>
  <c r="AG49" i="88"/>
  <c r="AT49" i="88"/>
  <c r="H75" i="24"/>
  <c r="X169" i="93"/>
  <c r="P169" i="93"/>
  <c r="P168" i="93" s="1"/>
  <c r="AK169" i="93"/>
  <c r="AC169" i="93"/>
  <c r="AC168" i="93" s="1"/>
  <c r="AU170" i="88"/>
  <c r="AS169" i="88"/>
  <c r="AS168" i="88" s="1"/>
  <c r="Y169" i="88"/>
  <c r="Y168" i="88" s="1"/>
  <c r="AU172" i="87"/>
  <c r="AV172" i="87" s="1"/>
  <c r="U187" i="92"/>
  <c r="AG188" i="92"/>
  <c r="AG187" i="92" s="1"/>
  <c r="V187" i="92"/>
  <c r="H187" i="92"/>
  <c r="T188" i="92"/>
  <c r="AP187" i="92"/>
  <c r="AP168" i="92" s="1"/>
  <c r="AI187" i="92"/>
  <c r="I187" i="32"/>
  <c r="AK187" i="32"/>
  <c r="AK168" i="32" s="1"/>
  <c r="AD81" i="94"/>
  <c r="Z81" i="94"/>
  <c r="S81" i="94"/>
  <c r="S74" i="94" s="1"/>
  <c r="AR81" i="94"/>
  <c r="W100" i="24"/>
  <c r="Z100" i="24" s="1"/>
  <c r="AA100" i="24" s="1"/>
  <c r="AT101" i="92"/>
  <c r="AG101" i="92"/>
  <c r="AU104" i="92"/>
  <c r="AV104" i="92" s="1"/>
  <c r="AG141" i="94"/>
  <c r="AG147" i="92"/>
  <c r="V144" i="32"/>
  <c r="AT152" i="32"/>
  <c r="AG152" i="32"/>
  <c r="AG35" i="94"/>
  <c r="AU35" i="88"/>
  <c r="AV35" i="88" s="1"/>
  <c r="AT36" i="94"/>
  <c r="AU36" i="88"/>
  <c r="AV36" i="88" s="1"/>
  <c r="AG54" i="87"/>
  <c r="AF81" i="94"/>
  <c r="AG83" i="88"/>
  <c r="AT90" i="94"/>
  <c r="AT91" i="94"/>
  <c r="AT118" i="32"/>
  <c r="AU118" i="32"/>
  <c r="AV118" i="32" s="1"/>
  <c r="T136" i="32"/>
  <c r="U138" i="91"/>
  <c r="O138" i="91"/>
  <c r="H138" i="91"/>
  <c r="H137" i="91" s="1"/>
  <c r="AK138" i="91"/>
  <c r="AK137" i="91" s="1"/>
  <c r="AT146" i="92"/>
  <c r="AG146" i="32"/>
  <c r="Z144" i="32"/>
  <c r="Z137" i="32" s="1"/>
  <c r="F137" i="32"/>
  <c r="F105" i="32" s="1"/>
  <c r="R150" i="94"/>
  <c r="R137" i="94" s="1"/>
  <c r="AT153" i="91"/>
  <c r="AG158" i="93"/>
  <c r="AG156" i="93" s="1"/>
  <c r="AU24" i="92"/>
  <c r="AV24" i="92" s="1"/>
  <c r="AG94" i="93"/>
  <c r="AG93" i="93" s="1"/>
  <c r="AS93" i="93"/>
  <c r="AS74" i="93" s="1"/>
  <c r="AU94" i="93"/>
  <c r="Y93" i="87"/>
  <c r="S93" i="87"/>
  <c r="S74" i="87" s="1"/>
  <c r="L93" i="87"/>
  <c r="T94" i="87"/>
  <c r="AO93" i="87"/>
  <c r="AO74" i="87" s="1"/>
  <c r="T97" i="92"/>
  <c r="AU97" i="32"/>
  <c r="AV97" i="32" s="1"/>
  <c r="AI99" i="87"/>
  <c r="AC99" i="87"/>
  <c r="AD99" i="87"/>
  <c r="P99" i="87"/>
  <c r="AS99" i="87"/>
  <c r="AU100" i="87"/>
  <c r="O99" i="93"/>
  <c r="O74" i="93" s="1"/>
  <c r="AG102" i="88"/>
  <c r="AG182" i="91"/>
  <c r="AG181" i="91" s="1"/>
  <c r="I181" i="32"/>
  <c r="AG182" i="32"/>
  <c r="U181" i="32"/>
  <c r="AP181" i="32"/>
  <c r="T69" i="24"/>
  <c r="T44" i="24" s="1"/>
  <c r="T12" i="24" s="1"/>
  <c r="G131" i="94"/>
  <c r="AV132" i="94"/>
  <c r="T194" i="87"/>
  <c r="T193" i="87" s="1"/>
  <c r="AG70" i="94"/>
  <c r="AU70" i="88"/>
  <c r="AV70" i="88" s="1"/>
  <c r="Y75" i="93"/>
  <c r="Y74" i="93" s="1"/>
  <c r="F74" i="93"/>
  <c r="L75" i="87"/>
  <c r="M75" i="87"/>
  <c r="M74" i="87" s="1"/>
  <c r="F74" i="87"/>
  <c r="AH75" i="87"/>
  <c r="Z75" i="87"/>
  <c r="Z74" i="87" s="1"/>
  <c r="AU92" i="87"/>
  <c r="AV92" i="87" s="1"/>
  <c r="AG96" i="87"/>
  <c r="T103" i="87"/>
  <c r="V144" i="93"/>
  <c r="AG145" i="93"/>
  <c r="AG144" i="93" s="1"/>
  <c r="AQ144" i="93"/>
  <c r="Q144" i="93"/>
  <c r="V144" i="88"/>
  <c r="H144" i="88"/>
  <c r="N145" i="24"/>
  <c r="Z145" i="24" s="1"/>
  <c r="AA145" i="24" s="1"/>
  <c r="AG149" i="92"/>
  <c r="AU149" i="92"/>
  <c r="AV149" i="92" s="1"/>
  <c r="AU149" i="32"/>
  <c r="AV149" i="32" s="1"/>
  <c r="AU154" i="91"/>
  <c r="AV154" i="91" s="1"/>
  <c r="AT159" i="87"/>
  <c r="AG164" i="93"/>
  <c r="T164" i="88"/>
  <c r="AG164" i="88"/>
  <c r="U162" i="88"/>
  <c r="AU173" i="93"/>
  <c r="AV173" i="93" s="1"/>
  <c r="AT173" i="93"/>
  <c r="AG173" i="88"/>
  <c r="AT177" i="91"/>
  <c r="AG189" i="93"/>
  <c r="W194" i="24"/>
  <c r="Z194" i="24" s="1"/>
  <c r="AA194" i="24" s="1"/>
  <c r="T176" i="87"/>
  <c r="I169" i="92"/>
  <c r="I168" i="92" s="1"/>
  <c r="AA175" i="94"/>
  <c r="AS81" i="88"/>
  <c r="AS74" i="88" s="1"/>
  <c r="AT73" i="94"/>
  <c r="AQ87" i="94"/>
  <c r="AR93" i="94"/>
  <c r="AU42" i="91"/>
  <c r="AV42" i="91" s="1"/>
  <c r="AU100" i="93"/>
  <c r="Z203" i="24"/>
  <c r="T241" i="32"/>
  <c r="G114" i="24"/>
  <c r="Z114" i="24" s="1"/>
  <c r="AA114" i="24" s="1"/>
  <c r="Z115" i="24"/>
  <c r="AA115" i="24" s="1"/>
  <c r="G110" i="24"/>
  <c r="AA22" i="84"/>
  <c r="AB22" i="84" s="1"/>
  <c r="G109" i="32"/>
  <c r="G107" i="32" s="1"/>
  <c r="G106" i="32" s="1"/>
  <c r="H14" i="84"/>
  <c r="AA74" i="32"/>
  <c r="F12" i="92"/>
  <c r="F11" i="92" s="1"/>
  <c r="G20" i="32"/>
  <c r="AA48" i="20"/>
  <c r="AB48" i="20" s="1"/>
  <c r="G21" i="24"/>
  <c r="Z21" i="24" s="1"/>
  <c r="AA21" i="24" s="1"/>
  <c r="AA54" i="20"/>
  <c r="AB54" i="20" s="1"/>
  <c r="H46" i="20"/>
  <c r="AA46" i="20" s="1"/>
  <c r="AB46" i="20" s="1"/>
  <c r="G21" i="32"/>
  <c r="G19" i="32" s="1"/>
  <c r="G22" i="24"/>
  <c r="G27" i="32"/>
  <c r="G25" i="32" s="1"/>
  <c r="G28" i="24"/>
  <c r="AA86" i="20"/>
  <c r="AB86" i="20" s="1"/>
  <c r="H78" i="20"/>
  <c r="AA78" i="20" s="1"/>
  <c r="AB78" i="20" s="1"/>
  <c r="AA112" i="20"/>
  <c r="AB112" i="20" s="1"/>
  <c r="G32" i="32"/>
  <c r="G33" i="24"/>
  <c r="Z33" i="24" s="1"/>
  <c r="AA33" i="24" s="1"/>
  <c r="G33" i="32"/>
  <c r="G31" i="32" s="1"/>
  <c r="AA118" i="20"/>
  <c r="AB118" i="20" s="1"/>
  <c r="H110" i="20"/>
  <c r="G34" i="24"/>
  <c r="F12" i="88"/>
  <c r="F11" i="88" s="1"/>
  <c r="F11" i="87"/>
  <c r="F12" i="32"/>
  <c r="F38" i="24"/>
  <c r="F13" i="24" s="1"/>
  <c r="G38" i="24"/>
  <c r="Z38" i="24" s="1"/>
  <c r="Z39" i="24"/>
  <c r="AA39" i="24" s="1"/>
  <c r="G45" i="24"/>
  <c r="Z45" i="24" s="1"/>
  <c r="Z46" i="24"/>
  <c r="AA46" i="24" s="1"/>
  <c r="F43" i="32"/>
  <c r="F43" i="91"/>
  <c r="F11" i="91" s="1"/>
  <c r="F45" i="24"/>
  <c r="AA49" i="24"/>
  <c r="H208" i="20"/>
  <c r="AA208" i="20" s="1"/>
  <c r="AB208" i="20" s="1"/>
  <c r="G52" i="24"/>
  <c r="AA210" i="20"/>
  <c r="AB210" i="20" s="1"/>
  <c r="G51" i="32"/>
  <c r="G50" i="32" s="1"/>
  <c r="G58" i="24"/>
  <c r="AA242" i="20"/>
  <c r="AB242" i="20" s="1"/>
  <c r="G57" i="32"/>
  <c r="G56" i="32" s="1"/>
  <c r="G43" i="32" s="1"/>
  <c r="H240" i="20"/>
  <c r="G336" i="20"/>
  <c r="AB272" i="20"/>
  <c r="F63" i="24"/>
  <c r="AA65" i="24"/>
  <c r="G14" i="24"/>
  <c r="Z16" i="24"/>
  <c r="AA16" i="24" s="1"/>
  <c r="AP250" i="87"/>
  <c r="AP247" i="87" s="1"/>
  <c r="AL250" i="87"/>
  <c r="AH250" i="87"/>
  <c r="AH247" i="87" s="1"/>
  <c r="AD250" i="87"/>
  <c r="AD247" i="87" s="1"/>
  <c r="Z250" i="87"/>
  <c r="Z247" i="87" s="1"/>
  <c r="V250" i="87"/>
  <c r="V247" i="87" s="1"/>
  <c r="R250" i="87"/>
  <c r="R247" i="87" s="1"/>
  <c r="N250" i="87"/>
  <c r="N247" i="87" s="1"/>
  <c r="J250" i="87"/>
  <c r="J247" i="87" s="1"/>
  <c r="AS250" i="87"/>
  <c r="AS247" i="87" s="1"/>
  <c r="AO250" i="87"/>
  <c r="AK250" i="87"/>
  <c r="AK247" i="87" s="1"/>
  <c r="AC250" i="87"/>
  <c r="Y250" i="87"/>
  <c r="U250" i="87"/>
  <c r="U247" i="87" s="1"/>
  <c r="Q250" i="87"/>
  <c r="Q247" i="87" s="1"/>
  <c r="M250" i="87"/>
  <c r="M247" i="87" s="1"/>
  <c r="I250" i="87"/>
  <c r="I247" i="87" s="1"/>
  <c r="AR250" i="87"/>
  <c r="AR247" i="87" s="1"/>
  <c r="AN250" i="87"/>
  <c r="AN247" i="87" s="1"/>
  <c r="AJ250" i="87"/>
  <c r="AJ247" i="87" s="1"/>
  <c r="AF250" i="87"/>
  <c r="AF247" i="87" s="1"/>
  <c r="AB250" i="87"/>
  <c r="AB247" i="87" s="1"/>
  <c r="X250" i="87"/>
  <c r="X247" i="87" s="1"/>
  <c r="P250" i="87"/>
  <c r="P247" i="87" s="1"/>
  <c r="L250" i="87"/>
  <c r="H250" i="87"/>
  <c r="AQ250" i="87"/>
  <c r="AQ247" i="87" s="1"/>
  <c r="AM250" i="87"/>
  <c r="AM247" i="87" s="1"/>
  <c r="AI250" i="87"/>
  <c r="AE250" i="87"/>
  <c r="AE247" i="87" s="1"/>
  <c r="AA250" i="87"/>
  <c r="AA247" i="87" s="1"/>
  <c r="W250" i="87"/>
  <c r="W247" i="87" s="1"/>
  <c r="S250" i="87"/>
  <c r="S247" i="87" s="1"/>
  <c r="O250" i="87"/>
  <c r="O247" i="87" s="1"/>
  <c r="K250" i="87"/>
  <c r="K247" i="87" s="1"/>
  <c r="AP250" i="94"/>
  <c r="AP247" i="94" s="1"/>
  <c r="AL250" i="94"/>
  <c r="AL247" i="94" s="1"/>
  <c r="AH250" i="94"/>
  <c r="AH247" i="94" s="1"/>
  <c r="AD250" i="94"/>
  <c r="AD247" i="94" s="1"/>
  <c r="Z250" i="94"/>
  <c r="Z247" i="94" s="1"/>
  <c r="V250" i="94"/>
  <c r="R250" i="94"/>
  <c r="R247" i="94" s="1"/>
  <c r="N250" i="94"/>
  <c r="J250" i="94"/>
  <c r="AS250" i="94"/>
  <c r="AO250" i="94"/>
  <c r="AO247" i="94" s="1"/>
  <c r="AK250" i="94"/>
  <c r="AK247" i="94" s="1"/>
  <c r="AC250" i="94"/>
  <c r="AC247" i="94" s="1"/>
  <c r="Y250" i="94"/>
  <c r="Y247" i="94" s="1"/>
  <c r="U250" i="94"/>
  <c r="Q250" i="94"/>
  <c r="Q247" i="94" s="1"/>
  <c r="M250" i="94"/>
  <c r="M247" i="94" s="1"/>
  <c r="I250" i="94"/>
  <c r="AR250" i="94"/>
  <c r="AR247" i="94" s="1"/>
  <c r="AN250" i="94"/>
  <c r="AN247" i="94" s="1"/>
  <c r="AJ250" i="94"/>
  <c r="AJ247" i="94" s="1"/>
  <c r="AF250" i="94"/>
  <c r="AB250" i="94"/>
  <c r="AB247" i="94" s="1"/>
  <c r="X250" i="94"/>
  <c r="P250" i="94"/>
  <c r="P247" i="94" s="1"/>
  <c r="L250" i="94"/>
  <c r="L247" i="94" s="1"/>
  <c r="H250" i="94"/>
  <c r="H247" i="94" s="1"/>
  <c r="AQ250" i="94"/>
  <c r="AQ247" i="94" s="1"/>
  <c r="AM250" i="94"/>
  <c r="AM247" i="94" s="1"/>
  <c r="AI250" i="94"/>
  <c r="AI247" i="94" s="1"/>
  <c r="AE250" i="94"/>
  <c r="AA250" i="94"/>
  <c r="AA247" i="94" s="1"/>
  <c r="W250" i="94"/>
  <c r="W247" i="94" s="1"/>
  <c r="S250" i="94"/>
  <c r="O250" i="94"/>
  <c r="O247" i="94" s="1"/>
  <c r="K250" i="94"/>
  <c r="K247" i="94" s="1"/>
  <c r="AU248" i="93"/>
  <c r="AU248" i="91"/>
  <c r="AU249" i="94"/>
  <c r="AV249" i="94" s="1"/>
  <c r="AG248" i="94"/>
  <c r="AT248" i="94"/>
  <c r="H247" i="87"/>
  <c r="T248" i="87"/>
  <c r="AG248" i="87"/>
  <c r="AO247" i="87"/>
  <c r="AT248" i="87"/>
  <c r="T249" i="92"/>
  <c r="AG249" i="92"/>
  <c r="AT249" i="92"/>
  <c r="AR250" i="91"/>
  <c r="AN250" i="91"/>
  <c r="AN247" i="91" s="1"/>
  <c r="AJ250" i="91"/>
  <c r="AJ247" i="91" s="1"/>
  <c r="AF250" i="91"/>
  <c r="AF247" i="91" s="1"/>
  <c r="AB250" i="91"/>
  <c r="X250" i="91"/>
  <c r="P250" i="91"/>
  <c r="L250" i="91"/>
  <c r="L247" i="91" s="1"/>
  <c r="H250" i="91"/>
  <c r="AQ250" i="91"/>
  <c r="AQ247" i="91" s="1"/>
  <c r="AM250" i="91"/>
  <c r="AM247" i="91" s="1"/>
  <c r="AI250" i="91"/>
  <c r="AI247" i="91" s="1"/>
  <c r="AE250" i="91"/>
  <c r="AA250" i="91"/>
  <c r="AA247" i="91" s="1"/>
  <c r="W250" i="91"/>
  <c r="S250" i="91"/>
  <c r="S247" i="91" s="1"/>
  <c r="O250" i="91"/>
  <c r="K250" i="91"/>
  <c r="K247" i="91" s="1"/>
  <c r="AP250" i="91"/>
  <c r="AP247" i="91" s="1"/>
  <c r="AL250" i="91"/>
  <c r="AL247" i="91" s="1"/>
  <c r="AH250" i="91"/>
  <c r="AD250" i="91"/>
  <c r="Z250" i="91"/>
  <c r="Z247" i="91" s="1"/>
  <c r="V250" i="91"/>
  <c r="V247" i="91" s="1"/>
  <c r="R250" i="91"/>
  <c r="N250" i="91"/>
  <c r="N247" i="91" s="1"/>
  <c r="J250" i="91"/>
  <c r="J247" i="91" s="1"/>
  <c r="AS250" i="91"/>
  <c r="AO250" i="91"/>
  <c r="AK250" i="91"/>
  <c r="AK247" i="91" s="1"/>
  <c r="AC250" i="91"/>
  <c r="AC247" i="91" s="1"/>
  <c r="Y250" i="91"/>
  <c r="Y247" i="91" s="1"/>
  <c r="U250" i="91"/>
  <c r="Q250" i="91"/>
  <c r="Q247" i="91" s="1"/>
  <c r="M250" i="91"/>
  <c r="M247" i="91" s="1"/>
  <c r="I250" i="91"/>
  <c r="I247" i="91" s="1"/>
  <c r="AG248" i="92"/>
  <c r="AT248" i="92"/>
  <c r="T248" i="92"/>
  <c r="AT249" i="87"/>
  <c r="T249" i="87"/>
  <c r="W247" i="91"/>
  <c r="P247" i="91"/>
  <c r="T249" i="32"/>
  <c r="AG249" i="32"/>
  <c r="AT249" i="32"/>
  <c r="S247" i="94"/>
  <c r="I247" i="94"/>
  <c r="AS247" i="94"/>
  <c r="V247" i="94"/>
  <c r="AI247" i="87"/>
  <c r="L247" i="87"/>
  <c r="Y247" i="87"/>
  <c r="AU248" i="87"/>
  <c r="AL247" i="87"/>
  <c r="AU249" i="92"/>
  <c r="AV249" i="92" s="1"/>
  <c r="AR250" i="32"/>
  <c r="AR247" i="32" s="1"/>
  <c r="AN250" i="32"/>
  <c r="AN247" i="32" s="1"/>
  <c r="AJ250" i="32"/>
  <c r="AF250" i="32"/>
  <c r="AF247" i="32" s="1"/>
  <c r="AB250" i="32"/>
  <c r="AB247" i="32" s="1"/>
  <c r="X250" i="32"/>
  <c r="P250" i="32"/>
  <c r="P247" i="32" s="1"/>
  <c r="L250" i="32"/>
  <c r="L247" i="32" s="1"/>
  <c r="H250" i="32"/>
  <c r="AQ250" i="32"/>
  <c r="AQ247" i="32" s="1"/>
  <c r="AM250" i="32"/>
  <c r="AM247" i="32" s="1"/>
  <c r="AI250" i="32"/>
  <c r="AI247" i="32" s="1"/>
  <c r="AE250" i="32"/>
  <c r="AE247" i="32" s="1"/>
  <c r="AA250" i="32"/>
  <c r="AA247" i="32" s="1"/>
  <c r="W250" i="32"/>
  <c r="W247" i="32" s="1"/>
  <c r="S250" i="32"/>
  <c r="S247" i="32" s="1"/>
  <c r="O250" i="32"/>
  <c r="O247" i="32" s="1"/>
  <c r="K250" i="32"/>
  <c r="K247" i="32" s="1"/>
  <c r="AP250" i="32"/>
  <c r="AL250" i="32"/>
  <c r="AL247" i="32" s="1"/>
  <c r="AH250" i="32"/>
  <c r="AD250" i="32"/>
  <c r="Z250" i="32"/>
  <c r="Z247" i="32" s="1"/>
  <c r="V250" i="32"/>
  <c r="V247" i="32" s="1"/>
  <c r="R250" i="32"/>
  <c r="N250" i="32"/>
  <c r="N247" i="32" s="1"/>
  <c r="J250" i="32"/>
  <c r="J247" i="32" s="1"/>
  <c r="AS250" i="32"/>
  <c r="AO250" i="32"/>
  <c r="AK250" i="32"/>
  <c r="AK247" i="32" s="1"/>
  <c r="AC250" i="32"/>
  <c r="AC247" i="32" s="1"/>
  <c r="Y250" i="32"/>
  <c r="Y247" i="32" s="1"/>
  <c r="U250" i="32"/>
  <c r="Q250" i="32"/>
  <c r="Q247" i="32" s="1"/>
  <c r="M250" i="32"/>
  <c r="I250" i="32"/>
  <c r="I247" i="32" s="1"/>
  <c r="AR250" i="92"/>
  <c r="AR247" i="92" s="1"/>
  <c r="AN250" i="92"/>
  <c r="AN247" i="92" s="1"/>
  <c r="AJ250" i="92"/>
  <c r="AF250" i="92"/>
  <c r="AF247" i="92" s="1"/>
  <c r="AB250" i="92"/>
  <c r="AB247" i="92" s="1"/>
  <c r="X250" i="92"/>
  <c r="X247" i="92" s="1"/>
  <c r="P250" i="92"/>
  <c r="L250" i="92"/>
  <c r="L247" i="92" s="1"/>
  <c r="H250" i="92"/>
  <c r="H247" i="92" s="1"/>
  <c r="AQ250" i="92"/>
  <c r="AQ247" i="92" s="1"/>
  <c r="AM250" i="92"/>
  <c r="AM247" i="92" s="1"/>
  <c r="AI250" i="92"/>
  <c r="AI247" i="92" s="1"/>
  <c r="AE250" i="92"/>
  <c r="AE247" i="92" s="1"/>
  <c r="AA250" i="92"/>
  <c r="AA247" i="92" s="1"/>
  <c r="W250" i="92"/>
  <c r="W247" i="92" s="1"/>
  <c r="S250" i="92"/>
  <c r="S247" i="92" s="1"/>
  <c r="O250" i="92"/>
  <c r="O247" i="92" s="1"/>
  <c r="K250" i="92"/>
  <c r="K247" i="92" s="1"/>
  <c r="AP250" i="92"/>
  <c r="AL250" i="92"/>
  <c r="AL247" i="92" s="1"/>
  <c r="AH250" i="92"/>
  <c r="AH247" i="92" s="1"/>
  <c r="AD250" i="92"/>
  <c r="AD247" i="92" s="1"/>
  <c r="Z250" i="92"/>
  <c r="V250" i="92"/>
  <c r="V247" i="92" s="1"/>
  <c r="R250" i="92"/>
  <c r="R247" i="92" s="1"/>
  <c r="N250" i="92"/>
  <c r="N247" i="92" s="1"/>
  <c r="J250" i="92"/>
  <c r="J247" i="92" s="1"/>
  <c r="AS250" i="92"/>
  <c r="AS247" i="92" s="1"/>
  <c r="AO250" i="92"/>
  <c r="AO247" i="92" s="1"/>
  <c r="AK250" i="92"/>
  <c r="AK247" i="92" s="1"/>
  <c r="AC250" i="92"/>
  <c r="AC247" i="92" s="1"/>
  <c r="Y250" i="92"/>
  <c r="Y247" i="92" s="1"/>
  <c r="U250" i="92"/>
  <c r="U247" i="92" s="1"/>
  <c r="Q250" i="92"/>
  <c r="Q247" i="92" s="1"/>
  <c r="M250" i="92"/>
  <c r="I250" i="92"/>
  <c r="I247" i="92" s="1"/>
  <c r="T249" i="91"/>
  <c r="AG249" i="91"/>
  <c r="AT249" i="91"/>
  <c r="AU248" i="92"/>
  <c r="T249" i="93"/>
  <c r="AG249" i="93"/>
  <c r="AT249" i="93"/>
  <c r="AU249" i="87"/>
  <c r="AV249" i="87" s="1"/>
  <c r="AD247" i="91"/>
  <c r="X247" i="91"/>
  <c r="AT249" i="88"/>
  <c r="T249" i="88"/>
  <c r="AG249" i="88"/>
  <c r="AU249" i="32"/>
  <c r="AV249" i="32" s="1"/>
  <c r="J247" i="94"/>
  <c r="AC247" i="87"/>
  <c r="AQ250" i="88"/>
  <c r="AQ247" i="88" s="1"/>
  <c r="AM250" i="88"/>
  <c r="AM247" i="88" s="1"/>
  <c r="AI250" i="88"/>
  <c r="AE250" i="88"/>
  <c r="AE247" i="88" s="1"/>
  <c r="AA250" i="88"/>
  <c r="AA247" i="88" s="1"/>
  <c r="W250" i="88"/>
  <c r="S250" i="88"/>
  <c r="S247" i="88" s="1"/>
  <c r="O250" i="88"/>
  <c r="O247" i="88" s="1"/>
  <c r="K250" i="88"/>
  <c r="K247" i="88" s="1"/>
  <c r="AP250" i="88"/>
  <c r="AP247" i="88" s="1"/>
  <c r="AL250" i="88"/>
  <c r="AL247" i="88" s="1"/>
  <c r="AH250" i="88"/>
  <c r="AD250" i="88"/>
  <c r="AD247" i="88" s="1"/>
  <c r="Z250" i="88"/>
  <c r="V250" i="88"/>
  <c r="V247" i="88" s="1"/>
  <c r="R250" i="88"/>
  <c r="R247" i="88" s="1"/>
  <c r="N250" i="88"/>
  <c r="N247" i="88" s="1"/>
  <c r="J250" i="88"/>
  <c r="J247" i="88" s="1"/>
  <c r="AS250" i="88"/>
  <c r="AO250" i="88"/>
  <c r="AO247" i="88" s="1"/>
  <c r="AK250" i="88"/>
  <c r="AK247" i="88" s="1"/>
  <c r="AC250" i="88"/>
  <c r="Y250" i="88"/>
  <c r="Y247" i="88" s="1"/>
  <c r="U250" i="88"/>
  <c r="Q250" i="88"/>
  <c r="Q247" i="88" s="1"/>
  <c r="M250" i="88"/>
  <c r="M247" i="88" s="1"/>
  <c r="I250" i="88"/>
  <c r="I247" i="88" s="1"/>
  <c r="AR250" i="88"/>
  <c r="AR247" i="88" s="1"/>
  <c r="AN250" i="88"/>
  <c r="AN247" i="88" s="1"/>
  <c r="AJ250" i="88"/>
  <c r="AJ247" i="88" s="1"/>
  <c r="AF250" i="88"/>
  <c r="AF247" i="88" s="1"/>
  <c r="AB250" i="88"/>
  <c r="AB247" i="88" s="1"/>
  <c r="X250" i="88"/>
  <c r="X247" i="88" s="1"/>
  <c r="P250" i="88"/>
  <c r="L250" i="88"/>
  <c r="H250" i="88"/>
  <c r="AS250" i="93"/>
  <c r="AS247" i="93" s="1"/>
  <c r="AO250" i="93"/>
  <c r="AO247" i="93" s="1"/>
  <c r="AK250" i="93"/>
  <c r="AK247" i="93" s="1"/>
  <c r="AC250" i="93"/>
  <c r="AC247" i="93" s="1"/>
  <c r="Y250" i="93"/>
  <c r="Y247" i="93" s="1"/>
  <c r="U250" i="93"/>
  <c r="U247" i="93" s="1"/>
  <c r="Q250" i="93"/>
  <c r="Q247" i="93" s="1"/>
  <c r="M250" i="93"/>
  <c r="M247" i="93" s="1"/>
  <c r="I250" i="93"/>
  <c r="I247" i="93" s="1"/>
  <c r="AR250" i="93"/>
  <c r="AR247" i="93" s="1"/>
  <c r="AN250" i="93"/>
  <c r="AN247" i="93" s="1"/>
  <c r="AJ250" i="93"/>
  <c r="AJ247" i="93" s="1"/>
  <c r="AF250" i="93"/>
  <c r="AF247" i="93" s="1"/>
  <c r="AB250" i="93"/>
  <c r="AB247" i="93" s="1"/>
  <c r="X250" i="93"/>
  <c r="X247" i="93" s="1"/>
  <c r="P250" i="93"/>
  <c r="P247" i="93" s="1"/>
  <c r="L250" i="93"/>
  <c r="L247" i="93" s="1"/>
  <c r="H250" i="93"/>
  <c r="AQ250" i="93"/>
  <c r="AQ247" i="93" s="1"/>
  <c r="AM250" i="93"/>
  <c r="AM247" i="93" s="1"/>
  <c r="AI250" i="93"/>
  <c r="AI247" i="93" s="1"/>
  <c r="AE250" i="93"/>
  <c r="AE247" i="93" s="1"/>
  <c r="AA250" i="93"/>
  <c r="AA247" i="93" s="1"/>
  <c r="W250" i="93"/>
  <c r="W247" i="93" s="1"/>
  <c r="S250" i="93"/>
  <c r="S247" i="93" s="1"/>
  <c r="O250" i="93"/>
  <c r="O247" i="93" s="1"/>
  <c r="K250" i="93"/>
  <c r="K247" i="93" s="1"/>
  <c r="AP250" i="93"/>
  <c r="AP247" i="93" s="1"/>
  <c r="AL250" i="93"/>
  <c r="AL247" i="93" s="1"/>
  <c r="AH250" i="93"/>
  <c r="AH247" i="93" s="1"/>
  <c r="AD250" i="93"/>
  <c r="AD247" i="93" s="1"/>
  <c r="Z250" i="93"/>
  <c r="Z247" i="93" s="1"/>
  <c r="V250" i="93"/>
  <c r="V247" i="93" s="1"/>
  <c r="R250" i="93"/>
  <c r="R247" i="93" s="1"/>
  <c r="N250" i="93"/>
  <c r="N247" i="93" s="1"/>
  <c r="J250" i="93"/>
  <c r="J247" i="93" s="1"/>
  <c r="AT248" i="93"/>
  <c r="T248" i="93"/>
  <c r="H247" i="93"/>
  <c r="AG248" i="93"/>
  <c r="P247" i="88"/>
  <c r="Z247" i="88"/>
  <c r="AU249" i="91"/>
  <c r="AV249" i="91" s="1"/>
  <c r="M247" i="92"/>
  <c r="Z247" i="92"/>
  <c r="AP247" i="92"/>
  <c r="P247" i="92"/>
  <c r="AJ247" i="92"/>
  <c r="AU249" i="93"/>
  <c r="AV249" i="93" s="1"/>
  <c r="U247" i="91"/>
  <c r="AG248" i="91"/>
  <c r="AO247" i="91"/>
  <c r="R247" i="91"/>
  <c r="AH247" i="91"/>
  <c r="AT248" i="91"/>
  <c r="O247" i="91"/>
  <c r="AE247" i="91"/>
  <c r="T248" i="91"/>
  <c r="H247" i="91"/>
  <c r="AB247" i="91"/>
  <c r="AR247" i="91"/>
  <c r="AT249" i="94"/>
  <c r="T249" i="94"/>
  <c r="AU249" i="88"/>
  <c r="AV249" i="88" s="1"/>
  <c r="T245" i="92"/>
  <c r="T245" i="87"/>
  <c r="AG245" i="87"/>
  <c r="AT245" i="87"/>
  <c r="AP246" i="92"/>
  <c r="AP243" i="92" s="1"/>
  <c r="AL246" i="92"/>
  <c r="AH246" i="92"/>
  <c r="AH243" i="92" s="1"/>
  <c r="AD246" i="92"/>
  <c r="AD243" i="92" s="1"/>
  <c r="Z246" i="92"/>
  <c r="Z243" i="92" s="1"/>
  <c r="V246" i="92"/>
  <c r="R246" i="92"/>
  <c r="R243" i="92" s="1"/>
  <c r="N246" i="92"/>
  <c r="N243" i="92" s="1"/>
  <c r="J246" i="92"/>
  <c r="J243" i="92" s="1"/>
  <c r="AR246" i="92"/>
  <c r="AN246" i="92"/>
  <c r="AJ246" i="92"/>
  <c r="AJ243" i="92" s="1"/>
  <c r="AF246" i="92"/>
  <c r="AF243" i="92" s="1"/>
  <c r="AB246" i="92"/>
  <c r="X246" i="92"/>
  <c r="X243" i="92" s="1"/>
  <c r="P246" i="92"/>
  <c r="L246" i="92"/>
  <c r="L243" i="92" s="1"/>
  <c r="H246" i="92"/>
  <c r="AQ246" i="92"/>
  <c r="AM246" i="92"/>
  <c r="AM243" i="92" s="1"/>
  <c r="AI246" i="92"/>
  <c r="AI243" i="92" s="1"/>
  <c r="AE246" i="92"/>
  <c r="AA246" i="92"/>
  <c r="AA243" i="92" s="1"/>
  <c r="W246" i="92"/>
  <c r="S246" i="92"/>
  <c r="S243" i="92" s="1"/>
  <c r="O246" i="92"/>
  <c r="K246" i="92"/>
  <c r="AS246" i="92"/>
  <c r="AC246" i="92"/>
  <c r="AC243" i="92" s="1"/>
  <c r="M246" i="92"/>
  <c r="AO246" i="92"/>
  <c r="Y246" i="92"/>
  <c r="Y243" i="92" s="1"/>
  <c r="I246" i="92"/>
  <c r="I243" i="92" s="1"/>
  <c r="AK246" i="92"/>
  <c r="U246" i="92"/>
  <c r="U243" i="92" s="1"/>
  <c r="Q246" i="92"/>
  <c r="Q243" i="92" s="1"/>
  <c r="T244" i="93"/>
  <c r="AG244" i="93"/>
  <c r="AT244" i="93"/>
  <c r="AU244" i="87"/>
  <c r="T245" i="94"/>
  <c r="AG245" i="94"/>
  <c r="AT245" i="94"/>
  <c r="M243" i="92"/>
  <c r="AG244" i="92"/>
  <c r="AO243" i="92"/>
  <c r="W243" i="92"/>
  <c r="P243" i="92"/>
  <c r="AG245" i="92"/>
  <c r="AT245" i="92"/>
  <c r="T244" i="91"/>
  <c r="AG244" i="91"/>
  <c r="AU245" i="87"/>
  <c r="AV245" i="87" s="1"/>
  <c r="AR246" i="88"/>
  <c r="AN246" i="88"/>
  <c r="AN243" i="88" s="1"/>
  <c r="AJ246" i="88"/>
  <c r="AF246" i="88"/>
  <c r="AF243" i="88" s="1"/>
  <c r="AB246" i="88"/>
  <c r="X246" i="88"/>
  <c r="X243" i="88" s="1"/>
  <c r="P246" i="88"/>
  <c r="L246" i="88"/>
  <c r="H246" i="88"/>
  <c r="AQ246" i="88"/>
  <c r="AQ243" i="88" s="1"/>
  <c r="AM246" i="88"/>
  <c r="AI246" i="88"/>
  <c r="AI243" i="88" s="1"/>
  <c r="AE246" i="88"/>
  <c r="AA246" i="88"/>
  <c r="AA243" i="88" s="1"/>
  <c r="W246" i="88"/>
  <c r="S246" i="88"/>
  <c r="S243" i="88" s="1"/>
  <c r="O246" i="88"/>
  <c r="K246" i="88"/>
  <c r="K243" i="88" s="1"/>
  <c r="AP246" i="88"/>
  <c r="AL246" i="88"/>
  <c r="AL243" i="88" s="1"/>
  <c r="AH246" i="88"/>
  <c r="AD246" i="88"/>
  <c r="AD243" i="88" s="1"/>
  <c r="Z246" i="88"/>
  <c r="V246" i="88"/>
  <c r="V243" i="88" s="1"/>
  <c r="R246" i="88"/>
  <c r="N246" i="88"/>
  <c r="N243" i="88" s="1"/>
  <c r="J246" i="88"/>
  <c r="AS246" i="88"/>
  <c r="AS243" i="88" s="1"/>
  <c r="AO246" i="88"/>
  <c r="AK246" i="88"/>
  <c r="AK243" i="88" s="1"/>
  <c r="AC246" i="88"/>
  <c r="Y246" i="88"/>
  <c r="Y243" i="88" s="1"/>
  <c r="U246" i="88"/>
  <c r="Q246" i="88"/>
  <c r="Q243" i="88" s="1"/>
  <c r="M246" i="88"/>
  <c r="I246" i="88"/>
  <c r="I243" i="88" s="1"/>
  <c r="AS246" i="94"/>
  <c r="AO246" i="94"/>
  <c r="AO243" i="94" s="1"/>
  <c r="AK246" i="94"/>
  <c r="AC246" i="94"/>
  <c r="AC243" i="94" s="1"/>
  <c r="Y246" i="94"/>
  <c r="U246" i="94"/>
  <c r="U243" i="94" s="1"/>
  <c r="Q246" i="94"/>
  <c r="M246" i="94"/>
  <c r="M243" i="94" s="1"/>
  <c r="I246" i="94"/>
  <c r="AR246" i="94"/>
  <c r="AR243" i="94" s="1"/>
  <c r="AN246" i="94"/>
  <c r="AJ246" i="94"/>
  <c r="AJ243" i="94" s="1"/>
  <c r="AF246" i="94"/>
  <c r="AB246" i="94"/>
  <c r="AB243" i="94" s="1"/>
  <c r="X246" i="94"/>
  <c r="P246" i="94"/>
  <c r="P243" i="94" s="1"/>
  <c r="L246" i="94"/>
  <c r="H246" i="94"/>
  <c r="H243" i="94" s="1"/>
  <c r="AQ246" i="94"/>
  <c r="AM246" i="94"/>
  <c r="AM243" i="94" s="1"/>
  <c r="AI246" i="94"/>
  <c r="AE246" i="94"/>
  <c r="AE243" i="94" s="1"/>
  <c r="AA246" i="94"/>
  <c r="W246" i="94"/>
  <c r="W243" i="94" s="1"/>
  <c r="S246" i="94"/>
  <c r="O246" i="94"/>
  <c r="O243" i="94" s="1"/>
  <c r="K246" i="94"/>
  <c r="AP246" i="94"/>
  <c r="AP243" i="94" s="1"/>
  <c r="AL246" i="94"/>
  <c r="AH246" i="94"/>
  <c r="AH243" i="94" s="1"/>
  <c r="AD246" i="94"/>
  <c r="Z246" i="94"/>
  <c r="Z243" i="94" s="1"/>
  <c r="V246" i="94"/>
  <c r="R246" i="94"/>
  <c r="R243" i="94" s="1"/>
  <c r="N246" i="94"/>
  <c r="J246" i="94"/>
  <c r="J243" i="94" s="1"/>
  <c r="AU244" i="93"/>
  <c r="AU245" i="94"/>
  <c r="AV245" i="94" s="1"/>
  <c r="AG245" i="91"/>
  <c r="T245" i="32"/>
  <c r="AG245" i="32"/>
  <c r="AT245" i="32"/>
  <c r="N243" i="94"/>
  <c r="AD243" i="94"/>
  <c r="K243" i="94"/>
  <c r="AA243" i="94"/>
  <c r="AQ243" i="94"/>
  <c r="X243" i="94"/>
  <c r="AN243" i="94"/>
  <c r="Q243" i="94"/>
  <c r="AK243" i="94"/>
  <c r="O243" i="88"/>
  <c r="AE243" i="88"/>
  <c r="H243" i="88"/>
  <c r="T244" i="88"/>
  <c r="AB243" i="88"/>
  <c r="AR243" i="88"/>
  <c r="AG244" i="88"/>
  <c r="U243" i="88"/>
  <c r="AO243" i="88"/>
  <c r="R243" i="88"/>
  <c r="AT244" i="88"/>
  <c r="AH243" i="88"/>
  <c r="AK243" i="92"/>
  <c r="K243" i="92"/>
  <c r="AQ243" i="92"/>
  <c r="AN243" i="92"/>
  <c r="AT244" i="92"/>
  <c r="AU245" i="92"/>
  <c r="AV245" i="92" s="1"/>
  <c r="AT244" i="91"/>
  <c r="AU244" i="91"/>
  <c r="AG244" i="32"/>
  <c r="AT244" i="32"/>
  <c r="T244" i="32"/>
  <c r="AR246" i="87"/>
  <c r="AR243" i="87" s="1"/>
  <c r="AN246" i="87"/>
  <c r="AN243" i="87" s="1"/>
  <c r="AJ246" i="87"/>
  <c r="AJ243" i="87" s="1"/>
  <c r="AF246" i="87"/>
  <c r="AF243" i="87" s="1"/>
  <c r="AB246" i="87"/>
  <c r="AB243" i="87" s="1"/>
  <c r="X246" i="87"/>
  <c r="X243" i="87" s="1"/>
  <c r="P246" i="87"/>
  <c r="P243" i="87" s="1"/>
  <c r="L246" i="87"/>
  <c r="L243" i="87" s="1"/>
  <c r="H246" i="87"/>
  <c r="AQ246" i="87"/>
  <c r="AM246" i="87"/>
  <c r="AM243" i="87" s="1"/>
  <c r="AI246" i="87"/>
  <c r="AI243" i="87" s="1"/>
  <c r="AE246" i="87"/>
  <c r="AE243" i="87" s="1"/>
  <c r="AA246" i="87"/>
  <c r="AA243" i="87" s="1"/>
  <c r="W246" i="87"/>
  <c r="W243" i="87" s="1"/>
  <c r="S246" i="87"/>
  <c r="S243" i="87" s="1"/>
  <c r="O246" i="87"/>
  <c r="K246" i="87"/>
  <c r="K243" i="87" s="1"/>
  <c r="AP246" i="87"/>
  <c r="AP243" i="87" s="1"/>
  <c r="AL246" i="87"/>
  <c r="AL243" i="87" s="1"/>
  <c r="AH246" i="87"/>
  <c r="AD246" i="87"/>
  <c r="AD243" i="87" s="1"/>
  <c r="Z246" i="87"/>
  <c r="Z243" i="87" s="1"/>
  <c r="V246" i="87"/>
  <c r="V243" i="87" s="1"/>
  <c r="R246" i="87"/>
  <c r="R243" i="87" s="1"/>
  <c r="N246" i="87"/>
  <c r="J246" i="87"/>
  <c r="J243" i="87" s="1"/>
  <c r="AS246" i="87"/>
  <c r="AS243" i="87" s="1"/>
  <c r="AO246" i="87"/>
  <c r="AO243" i="87" s="1"/>
  <c r="AK246" i="87"/>
  <c r="AK243" i="87" s="1"/>
  <c r="AC246" i="87"/>
  <c r="AC243" i="87" s="1"/>
  <c r="Y246" i="87"/>
  <c r="Y243" i="87" s="1"/>
  <c r="U246" i="87"/>
  <c r="U243" i="87" s="1"/>
  <c r="Q246" i="87"/>
  <c r="Q243" i="87" s="1"/>
  <c r="M246" i="87"/>
  <c r="M243" i="87" s="1"/>
  <c r="I246" i="87"/>
  <c r="I243" i="87" s="1"/>
  <c r="AQ246" i="93"/>
  <c r="AQ243" i="93" s="1"/>
  <c r="AM246" i="93"/>
  <c r="AM243" i="93" s="1"/>
  <c r="AI246" i="93"/>
  <c r="AI243" i="93" s="1"/>
  <c r="AE246" i="93"/>
  <c r="AE243" i="93" s="1"/>
  <c r="AA246" i="93"/>
  <c r="W246" i="93"/>
  <c r="W243" i="93" s="1"/>
  <c r="S246" i="93"/>
  <c r="S243" i="93" s="1"/>
  <c r="O246" i="93"/>
  <c r="O243" i="93" s="1"/>
  <c r="K246" i="93"/>
  <c r="K243" i="93" s="1"/>
  <c r="AP246" i="93"/>
  <c r="AL246" i="93"/>
  <c r="AL243" i="93" s="1"/>
  <c r="AH246" i="93"/>
  <c r="AD246" i="93"/>
  <c r="AD243" i="93" s="1"/>
  <c r="Z246" i="93"/>
  <c r="Z243" i="93" s="1"/>
  <c r="V246" i="93"/>
  <c r="V243" i="93" s="1"/>
  <c r="R246" i="93"/>
  <c r="R243" i="93" s="1"/>
  <c r="N246" i="93"/>
  <c r="N243" i="93" s="1"/>
  <c r="J246" i="93"/>
  <c r="J243" i="93" s="1"/>
  <c r="AS246" i="93"/>
  <c r="AO246" i="93"/>
  <c r="AO243" i="93" s="1"/>
  <c r="AK246" i="93"/>
  <c r="AC246" i="93"/>
  <c r="AC243" i="93" s="1"/>
  <c r="Y246" i="93"/>
  <c r="Y243" i="93" s="1"/>
  <c r="U246" i="93"/>
  <c r="U243" i="93" s="1"/>
  <c r="Q246" i="93"/>
  <c r="Q243" i="93" s="1"/>
  <c r="M246" i="93"/>
  <c r="M243" i="93" s="1"/>
  <c r="I246" i="93"/>
  <c r="I243" i="93" s="1"/>
  <c r="AR246" i="93"/>
  <c r="AR243" i="93" s="1"/>
  <c r="AN246" i="93"/>
  <c r="AN243" i="93" s="1"/>
  <c r="AJ246" i="93"/>
  <c r="AJ243" i="93" s="1"/>
  <c r="AF246" i="93"/>
  <c r="AF243" i="93" s="1"/>
  <c r="AB246" i="93"/>
  <c r="AB243" i="93" s="1"/>
  <c r="X246" i="93"/>
  <c r="X243" i="93" s="1"/>
  <c r="P246" i="93"/>
  <c r="P243" i="93" s="1"/>
  <c r="L246" i="93"/>
  <c r="L243" i="93" s="1"/>
  <c r="H246" i="93"/>
  <c r="AP243" i="93"/>
  <c r="N243" i="87"/>
  <c r="AQ243" i="87"/>
  <c r="AU245" i="91"/>
  <c r="AV245" i="91" s="1"/>
  <c r="AU245" i="32"/>
  <c r="AV245" i="32" s="1"/>
  <c r="AT244" i="94"/>
  <c r="T244" i="94"/>
  <c r="AG244" i="94"/>
  <c r="AT245" i="93"/>
  <c r="T245" i="93"/>
  <c r="AG245" i="93"/>
  <c r="L243" i="88"/>
  <c r="AU244" i="88"/>
  <c r="AU244" i="92"/>
  <c r="AS243" i="92"/>
  <c r="O243" i="92"/>
  <c r="AE243" i="92"/>
  <c r="H243" i="92"/>
  <c r="T244" i="92"/>
  <c r="AB243" i="92"/>
  <c r="AR243" i="92"/>
  <c r="V243" i="92"/>
  <c r="AL243" i="92"/>
  <c r="AC243" i="91"/>
  <c r="AU244" i="32"/>
  <c r="AR246" i="32"/>
  <c r="AR243" i="32" s="1"/>
  <c r="AN246" i="32"/>
  <c r="AN243" i="32" s="1"/>
  <c r="AJ246" i="32"/>
  <c r="AJ243" i="32" s="1"/>
  <c r="AF246" i="32"/>
  <c r="AF243" i="32" s="1"/>
  <c r="AB246" i="32"/>
  <c r="AB243" i="32" s="1"/>
  <c r="X246" i="32"/>
  <c r="X243" i="32" s="1"/>
  <c r="P246" i="32"/>
  <c r="P243" i="32" s="1"/>
  <c r="L246" i="32"/>
  <c r="L243" i="32" s="1"/>
  <c r="H246" i="32"/>
  <c r="H243" i="32" s="1"/>
  <c r="AQ246" i="32"/>
  <c r="AQ243" i="32" s="1"/>
  <c r="AM246" i="32"/>
  <c r="AM243" i="32" s="1"/>
  <c r="AI246" i="32"/>
  <c r="AI243" i="32" s="1"/>
  <c r="AE246" i="32"/>
  <c r="AE243" i="32" s="1"/>
  <c r="AA246" i="32"/>
  <c r="AA243" i="32" s="1"/>
  <c r="W246" i="32"/>
  <c r="W243" i="32" s="1"/>
  <c r="S246" i="32"/>
  <c r="S243" i="32" s="1"/>
  <c r="O246" i="32"/>
  <c r="O243" i="32" s="1"/>
  <c r="K246" i="32"/>
  <c r="K243" i="32" s="1"/>
  <c r="AP246" i="32"/>
  <c r="AP243" i="32" s="1"/>
  <c r="AL246" i="32"/>
  <c r="AL243" i="32" s="1"/>
  <c r="AH246" i="32"/>
  <c r="AH243" i="32" s="1"/>
  <c r="AD246" i="32"/>
  <c r="AD243" i="32" s="1"/>
  <c r="Z246" i="32"/>
  <c r="Z243" i="32" s="1"/>
  <c r="V246" i="32"/>
  <c r="V243" i="32" s="1"/>
  <c r="R246" i="32"/>
  <c r="R243" i="32" s="1"/>
  <c r="N246" i="32"/>
  <c r="N243" i="32" s="1"/>
  <c r="J246" i="32"/>
  <c r="J243" i="32" s="1"/>
  <c r="AS246" i="32"/>
  <c r="AS243" i="32" s="1"/>
  <c r="AO246" i="32"/>
  <c r="AO243" i="32" s="1"/>
  <c r="AK246" i="32"/>
  <c r="AK243" i="32" s="1"/>
  <c r="AC246" i="32"/>
  <c r="AC243" i="32" s="1"/>
  <c r="Y246" i="32"/>
  <c r="Y243" i="32" s="1"/>
  <c r="U246" i="32"/>
  <c r="U243" i="32" s="1"/>
  <c r="Q246" i="32"/>
  <c r="Q243" i="32" s="1"/>
  <c r="M246" i="32"/>
  <c r="M243" i="32" s="1"/>
  <c r="I246" i="32"/>
  <c r="I243" i="32" s="1"/>
  <c r="AS246" i="91"/>
  <c r="AO246" i="91"/>
  <c r="AO243" i="91" s="1"/>
  <c r="AK246" i="91"/>
  <c r="AK243" i="91" s="1"/>
  <c r="AC246" i="91"/>
  <c r="Y246" i="91"/>
  <c r="Y243" i="91" s="1"/>
  <c r="U246" i="91"/>
  <c r="U243" i="91" s="1"/>
  <c r="Q246" i="91"/>
  <c r="Q243" i="91" s="1"/>
  <c r="M246" i="91"/>
  <c r="M243" i="91" s="1"/>
  <c r="I246" i="91"/>
  <c r="I243" i="91" s="1"/>
  <c r="AQ246" i="91"/>
  <c r="AQ243" i="91" s="1"/>
  <c r="AM246" i="91"/>
  <c r="AM243" i="91" s="1"/>
  <c r="AI246" i="91"/>
  <c r="AI243" i="91" s="1"/>
  <c r="AE246" i="91"/>
  <c r="AE243" i="91" s="1"/>
  <c r="AA246" i="91"/>
  <c r="AA243" i="91" s="1"/>
  <c r="W246" i="91"/>
  <c r="W243" i="91" s="1"/>
  <c r="S246" i="91"/>
  <c r="S243" i="91" s="1"/>
  <c r="O246" i="91"/>
  <c r="O243" i="91" s="1"/>
  <c r="K246" i="91"/>
  <c r="K243" i="91" s="1"/>
  <c r="AP246" i="91"/>
  <c r="AP243" i="91" s="1"/>
  <c r="AL246" i="91"/>
  <c r="AL243" i="91" s="1"/>
  <c r="AH246" i="91"/>
  <c r="AH243" i="91" s="1"/>
  <c r="AD246" i="91"/>
  <c r="AD243" i="91" s="1"/>
  <c r="Z246" i="91"/>
  <c r="Z243" i="91" s="1"/>
  <c r="V246" i="91"/>
  <c r="V243" i="91" s="1"/>
  <c r="R246" i="91"/>
  <c r="R243" i="91" s="1"/>
  <c r="N246" i="91"/>
  <c r="N243" i="91" s="1"/>
  <c r="J246" i="91"/>
  <c r="J243" i="91" s="1"/>
  <c r="AN246" i="91"/>
  <c r="AN243" i="91" s="1"/>
  <c r="X246" i="91"/>
  <c r="X243" i="91" s="1"/>
  <c r="H246" i="91"/>
  <c r="AJ246" i="91"/>
  <c r="AJ243" i="91" s="1"/>
  <c r="AF246" i="91"/>
  <c r="AF243" i="91" s="1"/>
  <c r="P246" i="91"/>
  <c r="P243" i="91" s="1"/>
  <c r="AR246" i="91"/>
  <c r="AR243" i="91" s="1"/>
  <c r="AB246" i="91"/>
  <c r="AB243" i="91" s="1"/>
  <c r="L246" i="91"/>
  <c r="L243" i="91" s="1"/>
  <c r="AK243" i="93"/>
  <c r="AA243" i="93"/>
  <c r="AG244" i="87"/>
  <c r="AH243" i="87"/>
  <c r="AT244" i="87"/>
  <c r="O243" i="87"/>
  <c r="T244" i="87"/>
  <c r="H243" i="87"/>
  <c r="V243" i="94"/>
  <c r="AL243" i="94"/>
  <c r="S243" i="94"/>
  <c r="AI243" i="94"/>
  <c r="L243" i="94"/>
  <c r="AF243" i="94"/>
  <c r="I243" i="94"/>
  <c r="Y243" i="94"/>
  <c r="AU244" i="94"/>
  <c r="AS243" i="94"/>
  <c r="AU245" i="93"/>
  <c r="AV245" i="93" s="1"/>
  <c r="W243" i="88"/>
  <c r="AM243" i="88"/>
  <c r="P243" i="88"/>
  <c r="AJ243" i="88"/>
  <c r="M243" i="88"/>
  <c r="AC243" i="88"/>
  <c r="J243" i="88"/>
  <c r="Z243" i="88"/>
  <c r="AP243" i="88"/>
  <c r="AG241" i="91"/>
  <c r="AU241" i="32"/>
  <c r="AV241" i="32" s="1"/>
  <c r="AS242" i="32"/>
  <c r="AO242" i="32"/>
  <c r="AO239" i="32" s="1"/>
  <c r="AK242" i="32"/>
  <c r="AK239" i="32" s="1"/>
  <c r="AC242" i="32"/>
  <c r="AC239" i="32" s="1"/>
  <c r="Y242" i="32"/>
  <c r="U242" i="32"/>
  <c r="U239" i="32" s="1"/>
  <c r="Q242" i="32"/>
  <c r="Q239" i="32" s="1"/>
  <c r="M242" i="32"/>
  <c r="I242" i="32"/>
  <c r="AR242" i="32"/>
  <c r="AR239" i="32" s="1"/>
  <c r="AN242" i="32"/>
  <c r="AN239" i="32" s="1"/>
  <c r="AJ242" i="32"/>
  <c r="AJ239" i="32" s="1"/>
  <c r="AF242" i="32"/>
  <c r="AB242" i="32"/>
  <c r="X242" i="32"/>
  <c r="X239" i="32" s="1"/>
  <c r="P242" i="32"/>
  <c r="L242" i="32"/>
  <c r="H242" i="32"/>
  <c r="H239" i="32" s="1"/>
  <c r="AQ242" i="32"/>
  <c r="AQ239" i="32" s="1"/>
  <c r="AM242" i="32"/>
  <c r="AM239" i="32" s="1"/>
  <c r="AI242" i="32"/>
  <c r="AE242" i="32"/>
  <c r="AE239" i="32" s="1"/>
  <c r="AA242" i="32"/>
  <c r="AA239" i="32" s="1"/>
  <c r="W242" i="32"/>
  <c r="S242" i="32"/>
  <c r="O242" i="32"/>
  <c r="O239" i="32" s="1"/>
  <c r="K242" i="32"/>
  <c r="K239" i="32" s="1"/>
  <c r="AP242" i="32"/>
  <c r="AP239" i="32" s="1"/>
  <c r="AL242" i="32"/>
  <c r="AH242" i="32"/>
  <c r="AH239" i="32" s="1"/>
  <c r="AD242" i="32"/>
  <c r="AD239" i="32" s="1"/>
  <c r="Z242" i="32"/>
  <c r="V242" i="32"/>
  <c r="R242" i="32"/>
  <c r="R239" i="32" s="1"/>
  <c r="N242" i="32"/>
  <c r="N239" i="32" s="1"/>
  <c r="J242" i="32"/>
  <c r="J239" i="32" s="1"/>
  <c r="AR242" i="92"/>
  <c r="AN242" i="92"/>
  <c r="AN239" i="92" s="1"/>
  <c r="AJ242" i="92"/>
  <c r="AJ239" i="92" s="1"/>
  <c r="AF242" i="92"/>
  <c r="AF239" i="92" s="1"/>
  <c r="AB242" i="92"/>
  <c r="X242" i="92"/>
  <c r="P242" i="92"/>
  <c r="P239" i="92" s="1"/>
  <c r="L242" i="92"/>
  <c r="H242" i="92"/>
  <c r="AQ242" i="92"/>
  <c r="AQ239" i="92" s="1"/>
  <c r="AM242" i="92"/>
  <c r="AM239" i="92" s="1"/>
  <c r="AI242" i="92"/>
  <c r="AI239" i="92" s="1"/>
  <c r="AE242" i="92"/>
  <c r="AA242" i="92"/>
  <c r="AA239" i="92" s="1"/>
  <c r="W242" i="92"/>
  <c r="W239" i="92" s="1"/>
  <c r="S242" i="92"/>
  <c r="O242" i="92"/>
  <c r="K242" i="92"/>
  <c r="K239" i="92" s="1"/>
  <c r="AP242" i="92"/>
  <c r="AP239" i="92" s="1"/>
  <c r="AL242" i="92"/>
  <c r="AL239" i="92" s="1"/>
  <c r="AH242" i="92"/>
  <c r="AD242" i="92"/>
  <c r="AD239" i="92" s="1"/>
  <c r="Z242" i="92"/>
  <c r="Z239" i="92" s="1"/>
  <c r="V242" i="92"/>
  <c r="R242" i="92"/>
  <c r="N242" i="92"/>
  <c r="N239" i="92" s="1"/>
  <c r="J242" i="92"/>
  <c r="J239" i="92" s="1"/>
  <c r="AS242" i="92"/>
  <c r="AS239" i="92" s="1"/>
  <c r="AO242" i="92"/>
  <c r="AK242" i="92"/>
  <c r="AK239" i="92" s="1"/>
  <c r="AC242" i="92"/>
  <c r="AC239" i="92" s="1"/>
  <c r="Y242" i="92"/>
  <c r="Y239" i="92" s="1"/>
  <c r="U242" i="92"/>
  <c r="Q242" i="92"/>
  <c r="Q239" i="92" s="1"/>
  <c r="M242" i="92"/>
  <c r="M239" i="92" s="1"/>
  <c r="I242" i="92"/>
  <c r="T241" i="94"/>
  <c r="AG241" i="94"/>
  <c r="AT241" i="94"/>
  <c r="AU241" i="91"/>
  <c r="AV241" i="91" s="1"/>
  <c r="T240" i="91"/>
  <c r="AG240" i="91"/>
  <c r="AT240" i="91"/>
  <c r="AT241" i="88"/>
  <c r="T241" i="88"/>
  <c r="AG241" i="88"/>
  <c r="AT240" i="32"/>
  <c r="T240" i="32"/>
  <c r="AB239" i="32"/>
  <c r="AG240" i="32"/>
  <c r="X239" i="92"/>
  <c r="AG240" i="94"/>
  <c r="AT240" i="94"/>
  <c r="T240" i="94"/>
  <c r="AG240" i="87"/>
  <c r="AT240" i="87"/>
  <c r="T240" i="87"/>
  <c r="T241" i="87"/>
  <c r="AG241" i="87"/>
  <c r="AT241" i="87"/>
  <c r="AP242" i="91"/>
  <c r="AL242" i="91"/>
  <c r="AL239" i="91" s="1"/>
  <c r="AH242" i="91"/>
  <c r="AH239" i="91" s="1"/>
  <c r="AD242" i="91"/>
  <c r="AD239" i="91" s="1"/>
  <c r="Z242" i="91"/>
  <c r="V242" i="91"/>
  <c r="V239" i="91" s="1"/>
  <c r="R242" i="91"/>
  <c r="R239" i="91" s="1"/>
  <c r="N242" i="91"/>
  <c r="N239" i="91" s="1"/>
  <c r="J242" i="91"/>
  <c r="AS242" i="91"/>
  <c r="AS239" i="91" s="1"/>
  <c r="AO242" i="91"/>
  <c r="AO239" i="91" s="1"/>
  <c r="AK242" i="91"/>
  <c r="AK239" i="91" s="1"/>
  <c r="AC242" i="91"/>
  <c r="Y242" i="91"/>
  <c r="Y239" i="91" s="1"/>
  <c r="U242" i="91"/>
  <c r="U239" i="91" s="1"/>
  <c r="Q242" i="91"/>
  <c r="Q239" i="91" s="1"/>
  <c r="M242" i="91"/>
  <c r="I242" i="91"/>
  <c r="I239" i="91" s="1"/>
  <c r="AQ242" i="91"/>
  <c r="AQ239" i="91" s="1"/>
  <c r="AM242" i="91"/>
  <c r="AM239" i="91" s="1"/>
  <c r="AI242" i="91"/>
  <c r="AE242" i="91"/>
  <c r="AE239" i="91" s="1"/>
  <c r="AA242" i="91"/>
  <c r="AA239" i="91" s="1"/>
  <c r="W242" i="91"/>
  <c r="W239" i="91" s="1"/>
  <c r="S242" i="91"/>
  <c r="O242" i="91"/>
  <c r="O239" i="91" s="1"/>
  <c r="K242" i="91"/>
  <c r="K239" i="91" s="1"/>
  <c r="AF242" i="91"/>
  <c r="AF239" i="91" s="1"/>
  <c r="P242" i="91"/>
  <c r="AR242" i="91"/>
  <c r="AR239" i="91" s="1"/>
  <c r="AB242" i="91"/>
  <c r="AB239" i="91" s="1"/>
  <c r="L242" i="91"/>
  <c r="L239" i="91" s="1"/>
  <c r="AN242" i="91"/>
  <c r="X242" i="91"/>
  <c r="X239" i="91" s="1"/>
  <c r="H242" i="91"/>
  <c r="AJ242" i="91"/>
  <c r="AJ239" i="91" s="1"/>
  <c r="AU241" i="94"/>
  <c r="AV241" i="94" s="1"/>
  <c r="AT241" i="91"/>
  <c r="AU240" i="91"/>
  <c r="AU241" i="88"/>
  <c r="AV241" i="88" s="1"/>
  <c r="V239" i="32"/>
  <c r="AL239" i="32"/>
  <c r="S239" i="32"/>
  <c r="AI239" i="32"/>
  <c r="L239" i="32"/>
  <c r="AF239" i="32"/>
  <c r="I239" i="32"/>
  <c r="Y239" i="32"/>
  <c r="AU240" i="32"/>
  <c r="AS239" i="32"/>
  <c r="U239" i="92"/>
  <c r="AG240" i="92"/>
  <c r="AO239" i="92"/>
  <c r="R239" i="92"/>
  <c r="AH239" i="92"/>
  <c r="AT240" i="92"/>
  <c r="O239" i="92"/>
  <c r="AE239" i="92"/>
  <c r="T240" i="92"/>
  <c r="H239" i="92"/>
  <c r="AB239" i="92"/>
  <c r="AR239" i="92"/>
  <c r="T241" i="92"/>
  <c r="AG241" i="92"/>
  <c r="AT241" i="92"/>
  <c r="AU240" i="94"/>
  <c r="AU240" i="87"/>
  <c r="AU241" i="87"/>
  <c r="AV241" i="87" s="1"/>
  <c r="AR242" i="87"/>
  <c r="AR239" i="87" s="1"/>
  <c r="AN242" i="87"/>
  <c r="AN239" i="87" s="1"/>
  <c r="AJ242" i="87"/>
  <c r="AJ239" i="87" s="1"/>
  <c r="AF242" i="87"/>
  <c r="AF239" i="87" s="1"/>
  <c r="AB242" i="87"/>
  <c r="AB239" i="87" s="1"/>
  <c r="X242" i="87"/>
  <c r="X239" i="87" s="1"/>
  <c r="P242" i="87"/>
  <c r="P239" i="87" s="1"/>
  <c r="L242" i="87"/>
  <c r="L239" i="87" s="1"/>
  <c r="H242" i="87"/>
  <c r="AQ242" i="87"/>
  <c r="AQ239" i="87" s="1"/>
  <c r="AM242" i="87"/>
  <c r="AM239" i="87" s="1"/>
  <c r="AI242" i="87"/>
  <c r="AI239" i="87" s="1"/>
  <c r="AE242" i="87"/>
  <c r="AE239" i="87" s="1"/>
  <c r="AA242" i="87"/>
  <c r="AA239" i="87" s="1"/>
  <c r="W242" i="87"/>
  <c r="S242" i="87"/>
  <c r="S239" i="87" s="1"/>
  <c r="O242" i="87"/>
  <c r="O239" i="87" s="1"/>
  <c r="K242" i="87"/>
  <c r="K239" i="87" s="1"/>
  <c r="AP242" i="87"/>
  <c r="AP239" i="87" s="1"/>
  <c r="AL242" i="87"/>
  <c r="AL239" i="87" s="1"/>
  <c r="AH242" i="87"/>
  <c r="AD242" i="87"/>
  <c r="AD239" i="87" s="1"/>
  <c r="Z242" i="87"/>
  <c r="Z239" i="87" s="1"/>
  <c r="V242" i="87"/>
  <c r="V239" i="87" s="1"/>
  <c r="R242" i="87"/>
  <c r="R239" i="87" s="1"/>
  <c r="N242" i="87"/>
  <c r="N239" i="87" s="1"/>
  <c r="J242" i="87"/>
  <c r="J239" i="87" s="1"/>
  <c r="AS242" i="87"/>
  <c r="AO242" i="87"/>
  <c r="AO239" i="87" s="1"/>
  <c r="AK242" i="87"/>
  <c r="AK239" i="87" s="1"/>
  <c r="AC242" i="87"/>
  <c r="AC239" i="87" s="1"/>
  <c r="Y242" i="87"/>
  <c r="Y239" i="87" s="1"/>
  <c r="U242" i="87"/>
  <c r="Q242" i="87"/>
  <c r="Q239" i="87" s="1"/>
  <c r="M242" i="87"/>
  <c r="M239" i="87" s="1"/>
  <c r="I242" i="87"/>
  <c r="I239" i="87" s="1"/>
  <c r="AS242" i="93"/>
  <c r="AS239" i="93" s="1"/>
  <c r="AO242" i="93"/>
  <c r="AK242" i="93"/>
  <c r="AK239" i="93" s="1"/>
  <c r="AC242" i="93"/>
  <c r="AC239" i="93" s="1"/>
  <c r="Y242" i="93"/>
  <c r="Y239" i="93" s="1"/>
  <c r="U242" i="93"/>
  <c r="Q242" i="93"/>
  <c r="Q239" i="93" s="1"/>
  <c r="M242" i="93"/>
  <c r="M239" i="93" s="1"/>
  <c r="I242" i="93"/>
  <c r="AR242" i="93"/>
  <c r="AR239" i="93" s="1"/>
  <c r="AN242" i="93"/>
  <c r="AN239" i="93" s="1"/>
  <c r="AJ242" i="93"/>
  <c r="AF242" i="93"/>
  <c r="AF239" i="93" s="1"/>
  <c r="AB242" i="93"/>
  <c r="X242" i="93"/>
  <c r="X239" i="93" s="1"/>
  <c r="P242" i="93"/>
  <c r="P239" i="93" s="1"/>
  <c r="L242" i="93"/>
  <c r="H242" i="93"/>
  <c r="H239" i="93" s="1"/>
  <c r="AQ242" i="93"/>
  <c r="AQ239" i="93" s="1"/>
  <c r="AM242" i="93"/>
  <c r="AM239" i="93" s="1"/>
  <c r="AI242" i="93"/>
  <c r="AI239" i="93" s="1"/>
  <c r="AE242" i="93"/>
  <c r="AE239" i="93" s="1"/>
  <c r="AA242" i="93"/>
  <c r="AA239" i="93" s="1"/>
  <c r="W242" i="93"/>
  <c r="W239" i="93" s="1"/>
  <c r="S242" i="93"/>
  <c r="S239" i="93" s="1"/>
  <c r="O242" i="93"/>
  <c r="K242" i="93"/>
  <c r="K239" i="93" s="1"/>
  <c r="AP242" i="93"/>
  <c r="AP239" i="93" s="1"/>
  <c r="AL242" i="93"/>
  <c r="AH242" i="93"/>
  <c r="AD242" i="93"/>
  <c r="AD239" i="93" s="1"/>
  <c r="Z242" i="93"/>
  <c r="V242" i="93"/>
  <c r="R242" i="93"/>
  <c r="R239" i="93" s="1"/>
  <c r="N242" i="93"/>
  <c r="N239" i="93" s="1"/>
  <c r="J242" i="93"/>
  <c r="J239" i="93" s="1"/>
  <c r="AH239" i="93"/>
  <c r="AT240" i="93"/>
  <c r="O239" i="93"/>
  <c r="T240" i="93"/>
  <c r="AB239" i="93"/>
  <c r="AG240" i="93"/>
  <c r="AO239" i="93"/>
  <c r="T241" i="91"/>
  <c r="AN239" i="91"/>
  <c r="P239" i="91"/>
  <c r="S239" i="91"/>
  <c r="AI239" i="91"/>
  <c r="M239" i="91"/>
  <c r="AC239" i="91"/>
  <c r="J239" i="91"/>
  <c r="Z239" i="91"/>
  <c r="AP239" i="91"/>
  <c r="AT241" i="93"/>
  <c r="Z239" i="32"/>
  <c r="W239" i="32"/>
  <c r="P239" i="32"/>
  <c r="M239" i="32"/>
  <c r="AG241" i="32"/>
  <c r="AT241" i="32"/>
  <c r="I239" i="92"/>
  <c r="AU240" i="92"/>
  <c r="V239" i="92"/>
  <c r="S239" i="92"/>
  <c r="L239" i="92"/>
  <c r="AV240" i="88"/>
  <c r="AU241" i="92"/>
  <c r="AV241" i="92" s="1"/>
  <c r="W239" i="87"/>
  <c r="AQ242" i="88"/>
  <c r="AQ239" i="88" s="1"/>
  <c r="AM242" i="88"/>
  <c r="AM239" i="88" s="1"/>
  <c r="AI242" i="88"/>
  <c r="AI239" i="88" s="1"/>
  <c r="AE242" i="88"/>
  <c r="AE239" i="88" s="1"/>
  <c r="AA242" i="88"/>
  <c r="AA239" i="88" s="1"/>
  <c r="W242" i="88"/>
  <c r="W239" i="88" s="1"/>
  <c r="S242" i="88"/>
  <c r="S239" i="88" s="1"/>
  <c r="O242" i="88"/>
  <c r="O239" i="88" s="1"/>
  <c r="K242" i="88"/>
  <c r="K239" i="88" s="1"/>
  <c r="AP242" i="88"/>
  <c r="AP239" i="88" s="1"/>
  <c r="AL242" i="88"/>
  <c r="AL239" i="88" s="1"/>
  <c r="AH242" i="88"/>
  <c r="AD242" i="88"/>
  <c r="AD239" i="88" s="1"/>
  <c r="Z242" i="88"/>
  <c r="Z239" i="88" s="1"/>
  <c r="V242" i="88"/>
  <c r="V239" i="88" s="1"/>
  <c r="R242" i="88"/>
  <c r="R239" i="88" s="1"/>
  <c r="N242" i="88"/>
  <c r="N239" i="88" s="1"/>
  <c r="J242" i="88"/>
  <c r="J239" i="88" s="1"/>
  <c r="AS242" i="88"/>
  <c r="AO242" i="88"/>
  <c r="AO239" i="88" s="1"/>
  <c r="AK242" i="88"/>
  <c r="AK239" i="88" s="1"/>
  <c r="AC242" i="88"/>
  <c r="AC239" i="88" s="1"/>
  <c r="Y242" i="88"/>
  <c r="Y239" i="88" s="1"/>
  <c r="U242" i="88"/>
  <c r="Q242" i="88"/>
  <c r="Q239" i="88" s="1"/>
  <c r="M242" i="88"/>
  <c r="M239" i="88" s="1"/>
  <c r="I242" i="88"/>
  <c r="I239" i="88" s="1"/>
  <c r="AR242" i="88"/>
  <c r="AR239" i="88" s="1"/>
  <c r="AN242" i="88"/>
  <c r="AN239" i="88" s="1"/>
  <c r="AJ242" i="88"/>
  <c r="AJ239" i="88" s="1"/>
  <c r="AF242" i="88"/>
  <c r="AF239" i="88" s="1"/>
  <c r="AB242" i="88"/>
  <c r="AB239" i="88" s="1"/>
  <c r="X242" i="88"/>
  <c r="X239" i="88" s="1"/>
  <c r="P242" i="88"/>
  <c r="P239" i="88" s="1"/>
  <c r="L242" i="88"/>
  <c r="L239" i="88" s="1"/>
  <c r="H242" i="88"/>
  <c r="AR242" i="94"/>
  <c r="AR239" i="94" s="1"/>
  <c r="AN242" i="94"/>
  <c r="AN239" i="94" s="1"/>
  <c r="AJ242" i="94"/>
  <c r="AJ239" i="94" s="1"/>
  <c r="AF242" i="94"/>
  <c r="AF239" i="94" s="1"/>
  <c r="AB242" i="94"/>
  <c r="AB239" i="94" s="1"/>
  <c r="X242" i="94"/>
  <c r="X239" i="94" s="1"/>
  <c r="P242" i="94"/>
  <c r="P239" i="94" s="1"/>
  <c r="L242" i="94"/>
  <c r="L239" i="94" s="1"/>
  <c r="H242" i="94"/>
  <c r="AQ242" i="94"/>
  <c r="AQ239" i="94" s="1"/>
  <c r="AM242" i="94"/>
  <c r="AM239" i="94" s="1"/>
  <c r="AI242" i="94"/>
  <c r="AI239" i="94" s="1"/>
  <c r="AE242" i="94"/>
  <c r="AE239" i="94" s="1"/>
  <c r="AA242" i="94"/>
  <c r="AA239" i="94" s="1"/>
  <c r="W242" i="94"/>
  <c r="W239" i="94" s="1"/>
  <c r="S242" i="94"/>
  <c r="S239" i="94" s="1"/>
  <c r="O242" i="94"/>
  <c r="O239" i="94" s="1"/>
  <c r="K242" i="94"/>
  <c r="K239" i="94" s="1"/>
  <c r="AP242" i="94"/>
  <c r="AP239" i="94" s="1"/>
  <c r="AL242" i="94"/>
  <c r="AL239" i="94" s="1"/>
  <c r="AH242" i="94"/>
  <c r="AD242" i="94"/>
  <c r="AD239" i="94" s="1"/>
  <c r="Z242" i="94"/>
  <c r="Z239" i="94" s="1"/>
  <c r="V242" i="94"/>
  <c r="V239" i="94" s="1"/>
  <c r="R242" i="94"/>
  <c r="R239" i="94" s="1"/>
  <c r="N242" i="94"/>
  <c r="N239" i="94" s="1"/>
  <c r="J242" i="94"/>
  <c r="J239" i="94" s="1"/>
  <c r="AS242" i="94"/>
  <c r="AS239" i="94" s="1"/>
  <c r="AO242" i="94"/>
  <c r="AO239" i="94" s="1"/>
  <c r="AK242" i="94"/>
  <c r="AK239" i="94" s="1"/>
  <c r="AC242" i="94"/>
  <c r="AC239" i="94" s="1"/>
  <c r="Y242" i="94"/>
  <c r="Y239" i="94" s="1"/>
  <c r="U242" i="94"/>
  <c r="Q242" i="94"/>
  <c r="Q239" i="94" s="1"/>
  <c r="M242" i="94"/>
  <c r="M239" i="94" s="1"/>
  <c r="I242" i="94"/>
  <c r="I239" i="94" s="1"/>
  <c r="V239" i="93"/>
  <c r="L239" i="93"/>
  <c r="AU240" i="93"/>
  <c r="AU236" i="87"/>
  <c r="AS238" i="92"/>
  <c r="AS235" i="92" s="1"/>
  <c r="AO238" i="92"/>
  <c r="AO235" i="92" s="1"/>
  <c r="AK238" i="92"/>
  <c r="AK235" i="92" s="1"/>
  <c r="AC238" i="92"/>
  <c r="Y238" i="92"/>
  <c r="Y235" i="92" s="1"/>
  <c r="U238" i="92"/>
  <c r="Q238" i="92"/>
  <c r="Q235" i="92" s="1"/>
  <c r="M238" i="92"/>
  <c r="I238" i="92"/>
  <c r="AR238" i="92"/>
  <c r="AR235" i="92" s="1"/>
  <c r="AN238" i="92"/>
  <c r="AN235" i="92" s="1"/>
  <c r="AJ238" i="92"/>
  <c r="AF238" i="92"/>
  <c r="AF235" i="92" s="1"/>
  <c r="AB238" i="92"/>
  <c r="AB235" i="92" s="1"/>
  <c r="X238" i="92"/>
  <c r="P238" i="92"/>
  <c r="L238" i="92"/>
  <c r="L235" i="92" s="1"/>
  <c r="H238" i="92"/>
  <c r="AQ238" i="92"/>
  <c r="AM238" i="92"/>
  <c r="AI238" i="92"/>
  <c r="AE238" i="92"/>
  <c r="AE235" i="92" s="1"/>
  <c r="AA238" i="92"/>
  <c r="AA235" i="92" s="1"/>
  <c r="W238" i="92"/>
  <c r="S238" i="92"/>
  <c r="S235" i="92" s="1"/>
  <c r="O238" i="92"/>
  <c r="O235" i="92" s="1"/>
  <c r="K238" i="92"/>
  <c r="K235" i="92" s="1"/>
  <c r="AP238" i="92"/>
  <c r="AL238" i="92"/>
  <c r="AL235" i="92" s="1"/>
  <c r="AH238" i="92"/>
  <c r="AH235" i="92" s="1"/>
  <c r="AD238" i="92"/>
  <c r="AD235" i="92" s="1"/>
  <c r="Z238" i="92"/>
  <c r="V238" i="92"/>
  <c r="R238" i="92"/>
  <c r="R235" i="92" s="1"/>
  <c r="N238" i="92"/>
  <c r="J238" i="92"/>
  <c r="T236" i="92"/>
  <c r="AG236" i="92"/>
  <c r="AT236" i="92"/>
  <c r="AU236" i="91"/>
  <c r="AU237" i="87"/>
  <c r="AV237" i="87" s="1"/>
  <c r="AT236" i="94"/>
  <c r="T236" i="94"/>
  <c r="AG236" i="94"/>
  <c r="AQ238" i="32"/>
  <c r="AQ235" i="32" s="1"/>
  <c r="AM238" i="32"/>
  <c r="AM235" i="32" s="1"/>
  <c r="AI238" i="32"/>
  <c r="AI235" i="32" s="1"/>
  <c r="AE238" i="32"/>
  <c r="AA238" i="32"/>
  <c r="AA235" i="32" s="1"/>
  <c r="W238" i="32"/>
  <c r="W235" i="32" s="1"/>
  <c r="S238" i="32"/>
  <c r="O238" i="32"/>
  <c r="O235" i="32" s="1"/>
  <c r="K238" i="32"/>
  <c r="K235" i="32" s="1"/>
  <c r="AP238" i="32"/>
  <c r="AP235" i="32" s="1"/>
  <c r="AL238" i="32"/>
  <c r="AL235" i="32" s="1"/>
  <c r="AH238" i="32"/>
  <c r="AD238" i="32"/>
  <c r="AD235" i="32" s="1"/>
  <c r="Z238" i="32"/>
  <c r="Z235" i="32" s="1"/>
  <c r="V238" i="32"/>
  <c r="V235" i="32" s="1"/>
  <c r="R238" i="32"/>
  <c r="R235" i="32" s="1"/>
  <c r="N238" i="32"/>
  <c r="N235" i="32" s="1"/>
  <c r="J238" i="32"/>
  <c r="J235" i="32" s="1"/>
  <c r="AS238" i="32"/>
  <c r="AO238" i="32"/>
  <c r="AO235" i="32" s="1"/>
  <c r="AK238" i="32"/>
  <c r="AK235" i="32" s="1"/>
  <c r="AC238" i="32"/>
  <c r="AC235" i="32" s="1"/>
  <c r="Y238" i="32"/>
  <c r="Y235" i="32" s="1"/>
  <c r="U238" i="32"/>
  <c r="U235" i="32" s="1"/>
  <c r="Q238" i="32"/>
  <c r="Q235" i="32" s="1"/>
  <c r="M238" i="32"/>
  <c r="M235" i="32" s="1"/>
  <c r="I238" i="32"/>
  <c r="AR238" i="32"/>
  <c r="AR235" i="32" s="1"/>
  <c r="AN238" i="32"/>
  <c r="AN235" i="32" s="1"/>
  <c r="AJ238" i="32"/>
  <c r="AJ235" i="32" s="1"/>
  <c r="AF238" i="32"/>
  <c r="AF235" i="32" s="1"/>
  <c r="AB238" i="32"/>
  <c r="AB235" i="32" s="1"/>
  <c r="X238" i="32"/>
  <c r="X235" i="32" s="1"/>
  <c r="P238" i="32"/>
  <c r="P235" i="32" s="1"/>
  <c r="L238" i="32"/>
  <c r="L235" i="32" s="1"/>
  <c r="H238" i="32"/>
  <c r="AP238" i="91"/>
  <c r="AL238" i="91"/>
  <c r="AL235" i="91" s="1"/>
  <c r="AH238" i="91"/>
  <c r="AD238" i="91"/>
  <c r="AD235" i="91" s="1"/>
  <c r="Z238" i="91"/>
  <c r="V238" i="91"/>
  <c r="V235" i="91" s="1"/>
  <c r="R238" i="91"/>
  <c r="R235" i="91" s="1"/>
  <c r="N238" i="91"/>
  <c r="J238" i="91"/>
  <c r="AS238" i="91"/>
  <c r="AO238" i="91"/>
  <c r="AK238" i="91"/>
  <c r="AK235" i="91" s="1"/>
  <c r="AC238" i="91"/>
  <c r="Y238" i="91"/>
  <c r="Y235" i="91" s="1"/>
  <c r="U238" i="91"/>
  <c r="Q238" i="91"/>
  <c r="Q235" i="91" s="1"/>
  <c r="M238" i="91"/>
  <c r="I238" i="91"/>
  <c r="I235" i="91" s="1"/>
  <c r="AR238" i="91"/>
  <c r="AR235" i="91" s="1"/>
  <c r="AN238" i="91"/>
  <c r="AN235" i="91" s="1"/>
  <c r="AJ238" i="91"/>
  <c r="AF238" i="91"/>
  <c r="AF235" i="91" s="1"/>
  <c r="AB238" i="91"/>
  <c r="X238" i="91"/>
  <c r="P238" i="91"/>
  <c r="L238" i="91"/>
  <c r="L235" i="91" s="1"/>
  <c r="H238" i="91"/>
  <c r="AQ238" i="91"/>
  <c r="AQ235" i="91" s="1"/>
  <c r="AM238" i="91"/>
  <c r="AI238" i="91"/>
  <c r="AI235" i="91" s="1"/>
  <c r="AE238" i="91"/>
  <c r="AE235" i="91" s="1"/>
  <c r="AA238" i="91"/>
  <c r="W238" i="91"/>
  <c r="S238" i="91"/>
  <c r="S235" i="91" s="1"/>
  <c r="O238" i="91"/>
  <c r="K238" i="91"/>
  <c r="K235" i="91" s="1"/>
  <c r="I235" i="92"/>
  <c r="AU236" i="92"/>
  <c r="V235" i="92"/>
  <c r="AI235" i="92"/>
  <c r="T237" i="94"/>
  <c r="AG237" i="94"/>
  <c r="AT237" i="94"/>
  <c r="T237" i="88"/>
  <c r="AG237" i="88"/>
  <c r="AT237" i="88"/>
  <c r="T237" i="32"/>
  <c r="AG237" i="32"/>
  <c r="AT237" i="32"/>
  <c r="M235" i="91"/>
  <c r="AC235" i="91"/>
  <c r="J235" i="91"/>
  <c r="Z235" i="91"/>
  <c r="AP235" i="91"/>
  <c r="W235" i="91"/>
  <c r="AM235" i="91"/>
  <c r="P235" i="91"/>
  <c r="AJ235" i="91"/>
  <c r="T237" i="93"/>
  <c r="AG237" i="93"/>
  <c r="AT237" i="93"/>
  <c r="AU236" i="94"/>
  <c r="AG237" i="92"/>
  <c r="AT237" i="92"/>
  <c r="T237" i="92"/>
  <c r="AT236" i="93"/>
  <c r="T236" i="93"/>
  <c r="AG236" i="93"/>
  <c r="AT236" i="88"/>
  <c r="T236" i="88"/>
  <c r="AG236" i="88"/>
  <c r="AH235" i="32"/>
  <c r="AT236" i="32"/>
  <c r="AE235" i="32"/>
  <c r="T236" i="32"/>
  <c r="H235" i="32"/>
  <c r="AG236" i="32"/>
  <c r="AT237" i="91"/>
  <c r="T237" i="91"/>
  <c r="AG237" i="91"/>
  <c r="AS238" i="87"/>
  <c r="AS235" i="87" s="1"/>
  <c r="AO238" i="87"/>
  <c r="AO235" i="87" s="1"/>
  <c r="AK238" i="87"/>
  <c r="AK235" i="87" s="1"/>
  <c r="AC238" i="87"/>
  <c r="AC235" i="87" s="1"/>
  <c r="Y238" i="87"/>
  <c r="Y235" i="87" s="1"/>
  <c r="U238" i="87"/>
  <c r="U235" i="87" s="1"/>
  <c r="Q238" i="87"/>
  <c r="Q235" i="87" s="1"/>
  <c r="M238" i="87"/>
  <c r="M235" i="87" s="1"/>
  <c r="I238" i="87"/>
  <c r="I235" i="87" s="1"/>
  <c r="AR238" i="87"/>
  <c r="AN238" i="87"/>
  <c r="AN235" i="87" s="1"/>
  <c r="AJ238" i="87"/>
  <c r="AJ235" i="87" s="1"/>
  <c r="AF238" i="87"/>
  <c r="AF235" i="87" s="1"/>
  <c r="AB238" i="87"/>
  <c r="AB235" i="87" s="1"/>
  <c r="X238" i="87"/>
  <c r="X235" i="87" s="1"/>
  <c r="P238" i="87"/>
  <c r="P235" i="87" s="1"/>
  <c r="L238" i="87"/>
  <c r="L235" i="87" s="1"/>
  <c r="H238" i="87"/>
  <c r="H235" i="87" s="1"/>
  <c r="AQ238" i="87"/>
  <c r="AQ235" i="87" s="1"/>
  <c r="AM238" i="87"/>
  <c r="AM235" i="87" s="1"/>
  <c r="AI238" i="87"/>
  <c r="AI235" i="87" s="1"/>
  <c r="AE238" i="87"/>
  <c r="AE235" i="87" s="1"/>
  <c r="AA238" i="87"/>
  <c r="AA235" i="87" s="1"/>
  <c r="W238" i="87"/>
  <c r="W235" i="87" s="1"/>
  <c r="S238" i="87"/>
  <c r="S235" i="87" s="1"/>
  <c r="O238" i="87"/>
  <c r="K238" i="87"/>
  <c r="K235" i="87" s="1"/>
  <c r="AP238" i="87"/>
  <c r="AP235" i="87" s="1"/>
  <c r="AL238" i="87"/>
  <c r="AL235" i="87" s="1"/>
  <c r="AH238" i="87"/>
  <c r="AD238" i="87"/>
  <c r="AD235" i="87" s="1"/>
  <c r="Z238" i="87"/>
  <c r="Z235" i="87" s="1"/>
  <c r="V238" i="87"/>
  <c r="V235" i="87" s="1"/>
  <c r="R238" i="87"/>
  <c r="N238" i="87"/>
  <c r="N235" i="87" s="1"/>
  <c r="J238" i="87"/>
  <c r="J235" i="87" s="1"/>
  <c r="AQ238" i="93"/>
  <c r="AQ235" i="93" s="1"/>
  <c r="AM238" i="93"/>
  <c r="AM235" i="93" s="1"/>
  <c r="AI238" i="93"/>
  <c r="AI235" i="93" s="1"/>
  <c r="AE238" i="93"/>
  <c r="AE235" i="93" s="1"/>
  <c r="AA238" i="93"/>
  <c r="AA235" i="93" s="1"/>
  <c r="W238" i="93"/>
  <c r="W235" i="93" s="1"/>
  <c r="S238" i="93"/>
  <c r="O238" i="93"/>
  <c r="O235" i="93" s="1"/>
  <c r="K238" i="93"/>
  <c r="K235" i="93" s="1"/>
  <c r="AP238" i="93"/>
  <c r="AP235" i="93" s="1"/>
  <c r="AL238" i="93"/>
  <c r="AL235" i="93" s="1"/>
  <c r="AH238" i="93"/>
  <c r="AH235" i="93" s="1"/>
  <c r="AD238" i="93"/>
  <c r="AD235" i="93" s="1"/>
  <c r="Z238" i="93"/>
  <c r="Z235" i="93" s="1"/>
  <c r="V238" i="93"/>
  <c r="V235" i="93" s="1"/>
  <c r="R238" i="93"/>
  <c r="R235" i="93" s="1"/>
  <c r="N238" i="93"/>
  <c r="N235" i="93" s="1"/>
  <c r="J238" i="93"/>
  <c r="J235" i="93" s="1"/>
  <c r="AS238" i="93"/>
  <c r="AO238" i="93"/>
  <c r="AO235" i="93" s="1"/>
  <c r="AK238" i="93"/>
  <c r="AK235" i="93" s="1"/>
  <c r="AC238" i="93"/>
  <c r="AC235" i="93" s="1"/>
  <c r="Y238" i="93"/>
  <c r="Y235" i="93" s="1"/>
  <c r="U238" i="93"/>
  <c r="Q238" i="93"/>
  <c r="Q235" i="93" s="1"/>
  <c r="M238" i="93"/>
  <c r="M235" i="93" s="1"/>
  <c r="I238" i="93"/>
  <c r="AR238" i="93"/>
  <c r="AR235" i="93" s="1"/>
  <c r="AN238" i="93"/>
  <c r="AN235" i="93" s="1"/>
  <c r="AJ238" i="93"/>
  <c r="AJ235" i="93" s="1"/>
  <c r="AF238" i="93"/>
  <c r="AF235" i="93" s="1"/>
  <c r="AB238" i="93"/>
  <c r="AB235" i="93" s="1"/>
  <c r="X238" i="93"/>
  <c r="X235" i="93" s="1"/>
  <c r="P238" i="93"/>
  <c r="P235" i="93" s="1"/>
  <c r="L238" i="93"/>
  <c r="L235" i="93" s="1"/>
  <c r="H238" i="93"/>
  <c r="P235" i="92"/>
  <c r="AJ235" i="92"/>
  <c r="M235" i="92"/>
  <c r="AC235" i="92"/>
  <c r="J235" i="92"/>
  <c r="Z235" i="92"/>
  <c r="AP235" i="92"/>
  <c r="W235" i="92"/>
  <c r="AM235" i="92"/>
  <c r="AU237" i="94"/>
  <c r="AV237" i="94" s="1"/>
  <c r="AU237" i="88"/>
  <c r="AV237" i="88" s="1"/>
  <c r="AU237" i="32"/>
  <c r="AV237" i="32" s="1"/>
  <c r="N235" i="91"/>
  <c r="AA235" i="91"/>
  <c r="X235" i="91"/>
  <c r="AU237" i="93"/>
  <c r="AV237" i="93" s="1"/>
  <c r="T236" i="87"/>
  <c r="AR235" i="87"/>
  <c r="AG236" i="87"/>
  <c r="R235" i="87"/>
  <c r="AT236" i="87"/>
  <c r="O235" i="87"/>
  <c r="AU237" i="92"/>
  <c r="AV237" i="92" s="1"/>
  <c r="S235" i="93"/>
  <c r="I235" i="93"/>
  <c r="AU236" i="93"/>
  <c r="AU236" i="88"/>
  <c r="S235" i="32"/>
  <c r="I235" i="32"/>
  <c r="AU236" i="32"/>
  <c r="AU237" i="91"/>
  <c r="AV237" i="91" s="1"/>
  <c r="AQ238" i="88"/>
  <c r="AQ235" i="88" s="1"/>
  <c r="AM238" i="88"/>
  <c r="AM235" i="88" s="1"/>
  <c r="AI238" i="88"/>
  <c r="AI235" i="88" s="1"/>
  <c r="AE238" i="88"/>
  <c r="AE235" i="88" s="1"/>
  <c r="AA238" i="88"/>
  <c r="AA235" i="88" s="1"/>
  <c r="W238" i="88"/>
  <c r="W235" i="88" s="1"/>
  <c r="S238" i="88"/>
  <c r="S235" i="88" s="1"/>
  <c r="O238" i="88"/>
  <c r="O235" i="88" s="1"/>
  <c r="K238" i="88"/>
  <c r="K235" i="88" s="1"/>
  <c r="AP238" i="88"/>
  <c r="AP235" i="88" s="1"/>
  <c r="AL238" i="88"/>
  <c r="AL235" i="88" s="1"/>
  <c r="AH238" i="88"/>
  <c r="AD238" i="88"/>
  <c r="AD235" i="88" s="1"/>
  <c r="Z238" i="88"/>
  <c r="Z235" i="88" s="1"/>
  <c r="V238" i="88"/>
  <c r="V235" i="88" s="1"/>
  <c r="R238" i="88"/>
  <c r="R235" i="88" s="1"/>
  <c r="N238" i="88"/>
  <c r="N235" i="88" s="1"/>
  <c r="J238" i="88"/>
  <c r="J235" i="88" s="1"/>
  <c r="AS238" i="88"/>
  <c r="AS235" i="88" s="1"/>
  <c r="AO238" i="88"/>
  <c r="AO235" i="88" s="1"/>
  <c r="AK238" i="88"/>
  <c r="AK235" i="88" s="1"/>
  <c r="AC238" i="88"/>
  <c r="AC235" i="88" s="1"/>
  <c r="Y238" i="88"/>
  <c r="Y235" i="88" s="1"/>
  <c r="U238" i="88"/>
  <c r="Q238" i="88"/>
  <c r="Q235" i="88" s="1"/>
  <c r="M238" i="88"/>
  <c r="M235" i="88" s="1"/>
  <c r="I238" i="88"/>
  <c r="I235" i="88" s="1"/>
  <c r="AR238" i="88"/>
  <c r="AR235" i="88" s="1"/>
  <c r="AN238" i="88"/>
  <c r="AN235" i="88" s="1"/>
  <c r="AJ238" i="88"/>
  <c r="AJ235" i="88" s="1"/>
  <c r="AF238" i="88"/>
  <c r="AF235" i="88" s="1"/>
  <c r="AB238" i="88"/>
  <c r="AB235" i="88" s="1"/>
  <c r="X238" i="88"/>
  <c r="X235" i="88" s="1"/>
  <c r="P238" i="88"/>
  <c r="P235" i="88" s="1"/>
  <c r="L238" i="88"/>
  <c r="L235" i="88" s="1"/>
  <c r="H238" i="88"/>
  <c r="AQ238" i="94"/>
  <c r="AQ235" i="94" s="1"/>
  <c r="AM238" i="94"/>
  <c r="AM235" i="94" s="1"/>
  <c r="AI238" i="94"/>
  <c r="AI235" i="94" s="1"/>
  <c r="AE238" i="94"/>
  <c r="AE235" i="94" s="1"/>
  <c r="AA238" i="94"/>
  <c r="AA235" i="94" s="1"/>
  <c r="W238" i="94"/>
  <c r="W235" i="94" s="1"/>
  <c r="S238" i="94"/>
  <c r="S235" i="94" s="1"/>
  <c r="O238" i="94"/>
  <c r="O235" i="94" s="1"/>
  <c r="K238" i="94"/>
  <c r="K235" i="94" s="1"/>
  <c r="AP238" i="94"/>
  <c r="AP235" i="94" s="1"/>
  <c r="AL238" i="94"/>
  <c r="AL235" i="94" s="1"/>
  <c r="AH238" i="94"/>
  <c r="AD238" i="94"/>
  <c r="AD235" i="94" s="1"/>
  <c r="Z238" i="94"/>
  <c r="Z235" i="94" s="1"/>
  <c r="V238" i="94"/>
  <c r="V235" i="94" s="1"/>
  <c r="R238" i="94"/>
  <c r="R235" i="94" s="1"/>
  <c r="N238" i="94"/>
  <c r="N235" i="94" s="1"/>
  <c r="J238" i="94"/>
  <c r="J235" i="94" s="1"/>
  <c r="AS238" i="94"/>
  <c r="AO238" i="94"/>
  <c r="AO235" i="94" s="1"/>
  <c r="AK238" i="94"/>
  <c r="AK235" i="94" s="1"/>
  <c r="AC238" i="94"/>
  <c r="AC235" i="94" s="1"/>
  <c r="Y238" i="94"/>
  <c r="Y235" i="94" s="1"/>
  <c r="U238" i="94"/>
  <c r="Q238" i="94"/>
  <c r="Q235" i="94" s="1"/>
  <c r="M238" i="94"/>
  <c r="M235" i="94" s="1"/>
  <c r="I238" i="94"/>
  <c r="I235" i="94" s="1"/>
  <c r="AR238" i="94"/>
  <c r="AR235" i="94" s="1"/>
  <c r="AN238" i="94"/>
  <c r="AN235" i="94" s="1"/>
  <c r="AJ238" i="94"/>
  <c r="AJ235" i="94" s="1"/>
  <c r="AF238" i="94"/>
  <c r="AF235" i="94" s="1"/>
  <c r="AB238" i="94"/>
  <c r="AB235" i="94" s="1"/>
  <c r="X238" i="94"/>
  <c r="X235" i="94" s="1"/>
  <c r="P238" i="94"/>
  <c r="P235" i="94" s="1"/>
  <c r="L238" i="94"/>
  <c r="L235" i="94" s="1"/>
  <c r="H238" i="94"/>
  <c r="X235" i="92"/>
  <c r="N235" i="92"/>
  <c r="AQ235" i="92"/>
  <c r="AG236" i="91"/>
  <c r="AO235" i="91"/>
  <c r="AT236" i="91"/>
  <c r="O235" i="91"/>
  <c r="T236" i="91"/>
  <c r="AB235" i="91"/>
  <c r="AT237" i="87"/>
  <c r="T237" i="87"/>
  <c r="F231" i="94"/>
  <c r="F231" i="93"/>
  <c r="F231" i="92"/>
  <c r="F222" i="92" s="1"/>
  <c r="F231" i="91"/>
  <c r="F231" i="87"/>
  <c r="F206" i="24"/>
  <c r="AA206" i="24" s="1"/>
  <c r="AB51" i="17"/>
  <c r="F231" i="32"/>
  <c r="F231" i="88"/>
  <c r="F222" i="88" s="1"/>
  <c r="AP232" i="91"/>
  <c r="AL232" i="91"/>
  <c r="AH232" i="91"/>
  <c r="AD232" i="91"/>
  <c r="Z232" i="91"/>
  <c r="V232" i="91"/>
  <c r="R232" i="91"/>
  <c r="N232" i="91"/>
  <c r="J232" i="91"/>
  <c r="AR232" i="91"/>
  <c r="AN232" i="91"/>
  <c r="AJ232" i="91"/>
  <c r="AF232" i="91"/>
  <c r="AB232" i="91"/>
  <c r="X232" i="91"/>
  <c r="P232" i="91"/>
  <c r="L232" i="91"/>
  <c r="H232" i="91"/>
  <c r="AM232" i="91"/>
  <c r="AE232" i="91"/>
  <c r="W232" i="91"/>
  <c r="O232" i="91"/>
  <c r="AS232" i="91"/>
  <c r="AK232" i="91"/>
  <c r="AC232" i="91"/>
  <c r="U232" i="91"/>
  <c r="M232" i="91"/>
  <c r="AQ232" i="91"/>
  <c r="AI232" i="91"/>
  <c r="AA232" i="91"/>
  <c r="S232" i="91"/>
  <c r="K232" i="91"/>
  <c r="AO232" i="91"/>
  <c r="Y232" i="91"/>
  <c r="Q232" i="91"/>
  <c r="I232" i="91"/>
  <c r="AG233" i="94"/>
  <c r="AT233" i="94"/>
  <c r="AU233" i="88"/>
  <c r="AV233" i="88" s="1"/>
  <c r="AG233" i="92"/>
  <c r="AT233" i="92"/>
  <c r="AQ234" i="88"/>
  <c r="AM234" i="88"/>
  <c r="AI234" i="88"/>
  <c r="AE234" i="88"/>
  <c r="AA234" i="88"/>
  <c r="W234" i="88"/>
  <c r="S234" i="88"/>
  <c r="AS234" i="88"/>
  <c r="AO234" i="88"/>
  <c r="AK234" i="88"/>
  <c r="AC234" i="88"/>
  <c r="AR234" i="88"/>
  <c r="AN234" i="88"/>
  <c r="AJ234" i="88"/>
  <c r="AB234" i="88"/>
  <c r="V234" i="88"/>
  <c r="Q234" i="88"/>
  <c r="M234" i="88"/>
  <c r="I234" i="88"/>
  <c r="AH234" i="88"/>
  <c r="Z234" i="88"/>
  <c r="U234" i="88"/>
  <c r="P234" i="88"/>
  <c r="L234" i="88"/>
  <c r="H234" i="88"/>
  <c r="AP234" i="88"/>
  <c r="AF234" i="88"/>
  <c r="Y234" i="88"/>
  <c r="O234" i="88"/>
  <c r="K234" i="88"/>
  <c r="AL234" i="88"/>
  <c r="AD234" i="88"/>
  <c r="X234" i="88"/>
  <c r="R234" i="88"/>
  <c r="N234" i="88"/>
  <c r="J234" i="88"/>
  <c r="AR234" i="91"/>
  <c r="AN234" i="91"/>
  <c r="AJ234" i="91"/>
  <c r="AF234" i="91"/>
  <c r="AB234" i="91"/>
  <c r="X234" i="91"/>
  <c r="P234" i="91"/>
  <c r="L234" i="91"/>
  <c r="H234" i="91"/>
  <c r="AP234" i="91"/>
  <c r="AL234" i="91"/>
  <c r="AH234" i="91"/>
  <c r="AD234" i="91"/>
  <c r="Z234" i="91"/>
  <c r="V234" i="91"/>
  <c r="R234" i="91"/>
  <c r="N234" i="91"/>
  <c r="J234" i="91"/>
  <c r="AO234" i="91"/>
  <c r="Y234" i="91"/>
  <c r="Q234" i="91"/>
  <c r="I234" i="91"/>
  <c r="AM234" i="91"/>
  <c r="AE234" i="91"/>
  <c r="W234" i="91"/>
  <c r="O234" i="91"/>
  <c r="AS234" i="91"/>
  <c r="AK234" i="91"/>
  <c r="AC234" i="91"/>
  <c r="U234" i="91"/>
  <c r="M234" i="91"/>
  <c r="AQ234" i="91"/>
  <c r="AI234" i="91"/>
  <c r="AA234" i="91"/>
  <c r="S234" i="91"/>
  <c r="K234" i="91"/>
  <c r="T233" i="91"/>
  <c r="AT233" i="91"/>
  <c r="T233" i="32"/>
  <c r="AG233" i="32"/>
  <c r="AT233" i="32"/>
  <c r="F222" i="93"/>
  <c r="AQ232" i="88"/>
  <c r="AM232" i="88"/>
  <c r="AI232" i="88"/>
  <c r="AE232" i="88"/>
  <c r="AA232" i="88"/>
  <c r="W232" i="88"/>
  <c r="S232" i="88"/>
  <c r="O232" i="88"/>
  <c r="K232" i="88"/>
  <c r="K231" i="88" s="1"/>
  <c r="AP232" i="88"/>
  <c r="AL232" i="88"/>
  <c r="AH232" i="88"/>
  <c r="AD232" i="88"/>
  <c r="AD231" i="88" s="1"/>
  <c r="Z232" i="88"/>
  <c r="V232" i="88"/>
  <c r="V231" i="88" s="1"/>
  <c r="R232" i="88"/>
  <c r="N232" i="88"/>
  <c r="J232" i="88"/>
  <c r="AS232" i="88"/>
  <c r="AO232" i="88"/>
  <c r="AK232" i="88"/>
  <c r="AK231" i="88" s="1"/>
  <c r="AC232" i="88"/>
  <c r="AC231" i="88" s="1"/>
  <c r="Y232" i="88"/>
  <c r="Y231" i="88" s="1"/>
  <c r="U232" i="88"/>
  <c r="Q232" i="88"/>
  <c r="M232" i="88"/>
  <c r="I232" i="88"/>
  <c r="AR232" i="88"/>
  <c r="AN232" i="88"/>
  <c r="AJ232" i="88"/>
  <c r="AF232" i="88"/>
  <c r="AB232" i="88"/>
  <c r="AB231" i="88" s="1"/>
  <c r="X232" i="88"/>
  <c r="P232" i="88"/>
  <c r="P231" i="88" s="1"/>
  <c r="L232" i="88"/>
  <c r="L231" i="88" s="1"/>
  <c r="H232" i="88"/>
  <c r="AP232" i="92"/>
  <c r="AL232" i="92"/>
  <c r="AH232" i="92"/>
  <c r="AD232" i="92"/>
  <c r="Z232" i="92"/>
  <c r="V232" i="92"/>
  <c r="R232" i="92"/>
  <c r="N232" i="92"/>
  <c r="J232" i="92"/>
  <c r="AS232" i="92"/>
  <c r="AO232" i="92"/>
  <c r="AK232" i="92"/>
  <c r="AC232" i="92"/>
  <c r="Y232" i="92"/>
  <c r="U232" i="92"/>
  <c r="Q232" i="92"/>
  <c r="M232" i="92"/>
  <c r="I232" i="92"/>
  <c r="AR232" i="92"/>
  <c r="AN232" i="92"/>
  <c r="AJ232" i="92"/>
  <c r="AF232" i="92"/>
  <c r="AB232" i="92"/>
  <c r="X232" i="92"/>
  <c r="P232" i="92"/>
  <c r="L232" i="92"/>
  <c r="H232" i="92"/>
  <c r="AE232" i="92"/>
  <c r="O232" i="92"/>
  <c r="AQ232" i="92"/>
  <c r="AA232" i="92"/>
  <c r="K232" i="92"/>
  <c r="AM232" i="92"/>
  <c r="W232" i="92"/>
  <c r="AI232" i="92"/>
  <c r="S232" i="92"/>
  <c r="AU233" i="94"/>
  <c r="AV233" i="94" s="1"/>
  <c r="AU233" i="92"/>
  <c r="AV233" i="92" s="1"/>
  <c r="AR234" i="32"/>
  <c r="AN234" i="32"/>
  <c r="AJ234" i="32"/>
  <c r="AF234" i="32"/>
  <c r="AB234" i="32"/>
  <c r="X234" i="32"/>
  <c r="P234" i="32"/>
  <c r="L234" i="32"/>
  <c r="H234" i="32"/>
  <c r="AQ234" i="32"/>
  <c r="AM234" i="32"/>
  <c r="AI234" i="32"/>
  <c r="AE234" i="32"/>
  <c r="AA234" i="32"/>
  <c r="W234" i="32"/>
  <c r="S234" i="32"/>
  <c r="O234" i="32"/>
  <c r="K234" i="32"/>
  <c r="AP234" i="32"/>
  <c r="AL234" i="32"/>
  <c r="AH234" i="32"/>
  <c r="AD234" i="32"/>
  <c r="Z234" i="32"/>
  <c r="V234" i="32"/>
  <c r="R234" i="32"/>
  <c r="N234" i="32"/>
  <c r="J234" i="32"/>
  <c r="AS234" i="32"/>
  <c r="AO234" i="32"/>
  <c r="AK234" i="32"/>
  <c r="AC234" i="32"/>
  <c r="Y234" i="32"/>
  <c r="U234" i="32"/>
  <c r="Q234" i="32"/>
  <c r="M234" i="32"/>
  <c r="I234" i="32"/>
  <c r="AR234" i="92"/>
  <c r="AN234" i="92"/>
  <c r="AJ234" i="92"/>
  <c r="AF234" i="92"/>
  <c r="AB234" i="92"/>
  <c r="X234" i="92"/>
  <c r="P234" i="92"/>
  <c r="L234" i="92"/>
  <c r="H234" i="92"/>
  <c r="AQ234" i="92"/>
  <c r="AM234" i="92"/>
  <c r="AI234" i="92"/>
  <c r="AE234" i="92"/>
  <c r="AA234" i="92"/>
  <c r="W234" i="92"/>
  <c r="S234" i="92"/>
  <c r="O234" i="92"/>
  <c r="K234" i="92"/>
  <c r="AP234" i="92"/>
  <c r="AL234" i="92"/>
  <c r="AH234" i="92"/>
  <c r="AD234" i="92"/>
  <c r="Z234" i="92"/>
  <c r="V234" i="92"/>
  <c r="R234" i="92"/>
  <c r="N234" i="92"/>
  <c r="J234" i="92"/>
  <c r="AK234" i="92"/>
  <c r="U234" i="92"/>
  <c r="Q234" i="92"/>
  <c r="AS234" i="92"/>
  <c r="AC234" i="92"/>
  <c r="M234" i="92"/>
  <c r="AO234" i="92"/>
  <c r="Y234" i="92"/>
  <c r="I234" i="92"/>
  <c r="AG233" i="91"/>
  <c r="AU233" i="32"/>
  <c r="AV233" i="32" s="1"/>
  <c r="T233" i="93"/>
  <c r="AG233" i="93"/>
  <c r="AT233" i="93"/>
  <c r="F222" i="32"/>
  <c r="F222" i="94"/>
  <c r="AP232" i="32"/>
  <c r="AP231" i="32" s="1"/>
  <c r="AL232" i="32"/>
  <c r="AH232" i="32"/>
  <c r="AD232" i="32"/>
  <c r="AD231" i="32" s="1"/>
  <c r="Z232" i="32"/>
  <c r="Z231" i="32" s="1"/>
  <c r="V232" i="32"/>
  <c r="R232" i="32"/>
  <c r="N232" i="32"/>
  <c r="N231" i="32" s="1"/>
  <c r="J232" i="32"/>
  <c r="J231" i="32" s="1"/>
  <c r="AS232" i="32"/>
  <c r="AO232" i="32"/>
  <c r="AK232" i="32"/>
  <c r="AK231" i="32" s="1"/>
  <c r="AC232" i="32"/>
  <c r="AC231" i="32" s="1"/>
  <c r="Y232" i="32"/>
  <c r="U232" i="32"/>
  <c r="Q232" i="32"/>
  <c r="Q231" i="32" s="1"/>
  <c r="M232" i="32"/>
  <c r="M231" i="32" s="1"/>
  <c r="I232" i="32"/>
  <c r="AR232" i="32"/>
  <c r="AN232" i="32"/>
  <c r="AN231" i="32" s="1"/>
  <c r="AJ232" i="32"/>
  <c r="AJ231" i="32" s="1"/>
  <c r="AF232" i="32"/>
  <c r="AB232" i="32"/>
  <c r="X232" i="32"/>
  <c r="X231" i="32" s="1"/>
  <c r="P232" i="32"/>
  <c r="P231" i="32" s="1"/>
  <c r="L232" i="32"/>
  <c r="H232" i="32"/>
  <c r="AQ232" i="32"/>
  <c r="AQ231" i="32" s="1"/>
  <c r="AM232" i="32"/>
  <c r="AM231" i="32" s="1"/>
  <c r="AI232" i="32"/>
  <c r="AE232" i="32"/>
  <c r="AA232" i="32"/>
  <c r="AA231" i="32" s="1"/>
  <c r="W232" i="32"/>
  <c r="W231" i="32" s="1"/>
  <c r="S232" i="32"/>
  <c r="O232" i="32"/>
  <c r="K232" i="32"/>
  <c r="K231" i="32" s="1"/>
  <c r="AS232" i="93"/>
  <c r="AO232" i="93"/>
  <c r="AK232" i="93"/>
  <c r="AC232" i="93"/>
  <c r="Y232" i="93"/>
  <c r="U232" i="93"/>
  <c r="Q232" i="93"/>
  <c r="M232" i="93"/>
  <c r="I232" i="93"/>
  <c r="AR232" i="93"/>
  <c r="AN232" i="93"/>
  <c r="AJ232" i="93"/>
  <c r="AF232" i="93"/>
  <c r="AB232" i="93"/>
  <c r="X232" i="93"/>
  <c r="P232" i="93"/>
  <c r="L232" i="93"/>
  <c r="H232" i="93"/>
  <c r="AQ232" i="93"/>
  <c r="AM232" i="93"/>
  <c r="AI232" i="93"/>
  <c r="AE232" i="93"/>
  <c r="AA232" i="93"/>
  <c r="W232" i="93"/>
  <c r="S232" i="93"/>
  <c r="O232" i="93"/>
  <c r="K232" i="93"/>
  <c r="AP232" i="93"/>
  <c r="AL232" i="93"/>
  <c r="AH232" i="93"/>
  <c r="AD232" i="93"/>
  <c r="Z232" i="93"/>
  <c r="V232" i="93"/>
  <c r="R232" i="93"/>
  <c r="N232" i="93"/>
  <c r="J232" i="93"/>
  <c r="AR234" i="94"/>
  <c r="AN234" i="94"/>
  <c r="AJ234" i="94"/>
  <c r="AF234" i="94"/>
  <c r="AB234" i="94"/>
  <c r="X234" i="94"/>
  <c r="P234" i="94"/>
  <c r="L234" i="94"/>
  <c r="H234" i="94"/>
  <c r="AQ234" i="94"/>
  <c r="AM234" i="94"/>
  <c r="AI234" i="94"/>
  <c r="AE234" i="94"/>
  <c r="AA234" i="94"/>
  <c r="W234" i="94"/>
  <c r="S234" i="94"/>
  <c r="O234" i="94"/>
  <c r="K234" i="94"/>
  <c r="AP234" i="94"/>
  <c r="AL234" i="94"/>
  <c r="AH234" i="94"/>
  <c r="AD234" i="94"/>
  <c r="Z234" i="94"/>
  <c r="V234" i="94"/>
  <c r="R234" i="94"/>
  <c r="N234" i="94"/>
  <c r="J234" i="94"/>
  <c r="AS234" i="94"/>
  <c r="AO234" i="94"/>
  <c r="AK234" i="94"/>
  <c r="AC234" i="94"/>
  <c r="Y234" i="94"/>
  <c r="U234" i="94"/>
  <c r="Q234" i="94"/>
  <c r="M234" i="94"/>
  <c r="I234" i="94"/>
  <c r="AU233" i="91"/>
  <c r="AV233" i="91" s="1"/>
  <c r="AU233" i="93"/>
  <c r="AV233" i="93" s="1"/>
  <c r="T233" i="87"/>
  <c r="AG233" i="87"/>
  <c r="F222" i="91"/>
  <c r="AR232" i="87"/>
  <c r="AN232" i="87"/>
  <c r="AJ232" i="87"/>
  <c r="AF232" i="87"/>
  <c r="AB232" i="87"/>
  <c r="X232" i="87"/>
  <c r="P232" i="87"/>
  <c r="L232" i="87"/>
  <c r="H232" i="87"/>
  <c r="AQ232" i="87"/>
  <c r="AM232" i="87"/>
  <c r="AI232" i="87"/>
  <c r="AE232" i="87"/>
  <c r="AA232" i="87"/>
  <c r="W232" i="87"/>
  <c r="S232" i="87"/>
  <c r="O232" i="87"/>
  <c r="K232" i="87"/>
  <c r="AP232" i="87"/>
  <c r="AL232" i="87"/>
  <c r="AH232" i="87"/>
  <c r="AD232" i="87"/>
  <c r="Z232" i="87"/>
  <c r="V232" i="87"/>
  <c r="R232" i="87"/>
  <c r="N232" i="87"/>
  <c r="J232" i="87"/>
  <c r="AS232" i="87"/>
  <c r="AO232" i="87"/>
  <c r="AK232" i="87"/>
  <c r="AC232" i="87"/>
  <c r="Y232" i="87"/>
  <c r="U232" i="87"/>
  <c r="Q232" i="87"/>
  <c r="M232" i="87"/>
  <c r="I232" i="87"/>
  <c r="AP232" i="94"/>
  <c r="AL232" i="94"/>
  <c r="AH232" i="94"/>
  <c r="AD232" i="94"/>
  <c r="Z232" i="94"/>
  <c r="V232" i="94"/>
  <c r="R232" i="94"/>
  <c r="N232" i="94"/>
  <c r="J232" i="94"/>
  <c r="AS232" i="94"/>
  <c r="AO232" i="94"/>
  <c r="AK232" i="94"/>
  <c r="AC232" i="94"/>
  <c r="Y232" i="94"/>
  <c r="U232" i="94"/>
  <c r="Q232" i="94"/>
  <c r="M232" i="94"/>
  <c r="I232" i="94"/>
  <c r="AR232" i="94"/>
  <c r="AN232" i="94"/>
  <c r="AJ232" i="94"/>
  <c r="AF232" i="94"/>
  <c r="AB232" i="94"/>
  <c r="X232" i="94"/>
  <c r="P232" i="94"/>
  <c r="L232" i="94"/>
  <c r="H232" i="94"/>
  <c r="AQ232" i="94"/>
  <c r="AM232" i="94"/>
  <c r="AI232" i="94"/>
  <c r="AE232" i="94"/>
  <c r="AA232" i="94"/>
  <c r="W232" i="94"/>
  <c r="S232" i="94"/>
  <c r="O232" i="94"/>
  <c r="K232" i="94"/>
  <c r="AG233" i="88"/>
  <c r="AT233" i="88"/>
  <c r="T233" i="88"/>
  <c r="AP234" i="87"/>
  <c r="AL234" i="87"/>
  <c r="AH234" i="87"/>
  <c r="AD234" i="87"/>
  <c r="Z234" i="87"/>
  <c r="V234" i="87"/>
  <c r="R234" i="87"/>
  <c r="N234" i="87"/>
  <c r="J234" i="87"/>
  <c r="AS234" i="87"/>
  <c r="AO234" i="87"/>
  <c r="AK234" i="87"/>
  <c r="AC234" i="87"/>
  <c r="Y234" i="87"/>
  <c r="U234" i="87"/>
  <c r="Q234" i="87"/>
  <c r="M234" i="87"/>
  <c r="I234" i="87"/>
  <c r="AR234" i="87"/>
  <c r="AN234" i="87"/>
  <c r="AJ234" i="87"/>
  <c r="AF234" i="87"/>
  <c r="AB234" i="87"/>
  <c r="X234" i="87"/>
  <c r="P234" i="87"/>
  <c r="L234" i="87"/>
  <c r="H234" i="87"/>
  <c r="AQ234" i="87"/>
  <c r="AM234" i="87"/>
  <c r="AI234" i="87"/>
  <c r="AE234" i="87"/>
  <c r="AA234" i="87"/>
  <c r="W234" i="87"/>
  <c r="S234" i="87"/>
  <c r="O234" i="87"/>
  <c r="K234" i="87"/>
  <c r="AQ234" i="93"/>
  <c r="AM234" i="93"/>
  <c r="AI234" i="93"/>
  <c r="AE234" i="93"/>
  <c r="AA234" i="93"/>
  <c r="W234" i="93"/>
  <c r="S234" i="93"/>
  <c r="O234" i="93"/>
  <c r="K234" i="93"/>
  <c r="AP234" i="93"/>
  <c r="AL234" i="93"/>
  <c r="AH234" i="93"/>
  <c r="AD234" i="93"/>
  <c r="Z234" i="93"/>
  <c r="V234" i="93"/>
  <c r="R234" i="93"/>
  <c r="N234" i="93"/>
  <c r="J234" i="93"/>
  <c r="AS234" i="93"/>
  <c r="AO234" i="93"/>
  <c r="AK234" i="93"/>
  <c r="AC234" i="93"/>
  <c r="Y234" i="93"/>
  <c r="U234" i="93"/>
  <c r="Q234" i="93"/>
  <c r="M234" i="93"/>
  <c r="I234" i="93"/>
  <c r="AR234" i="93"/>
  <c r="AN234" i="93"/>
  <c r="AJ234" i="93"/>
  <c r="AF234" i="93"/>
  <c r="AB234" i="93"/>
  <c r="X234" i="93"/>
  <c r="P234" i="93"/>
  <c r="L234" i="93"/>
  <c r="H234" i="93"/>
  <c r="AU233" i="87"/>
  <c r="AV233" i="87" s="1"/>
  <c r="AR229" i="32"/>
  <c r="AN229" i="32"/>
  <c r="AJ229" i="32"/>
  <c r="AF229" i="32"/>
  <c r="AB229" i="32"/>
  <c r="AQ229" i="32"/>
  <c r="AM229" i="32"/>
  <c r="AI229" i="32"/>
  <c r="AP229" i="32"/>
  <c r="AL229" i="32"/>
  <c r="AH229" i="32"/>
  <c r="AD229" i="32"/>
  <c r="Z229" i="32"/>
  <c r="V229" i="32"/>
  <c r="R229" i="32"/>
  <c r="N229" i="32"/>
  <c r="AS229" i="32"/>
  <c r="AO229" i="32"/>
  <c r="AK229" i="32"/>
  <c r="AC229" i="32"/>
  <c r="Y229" i="32"/>
  <c r="AA229" i="32"/>
  <c r="O229" i="32"/>
  <c r="J229" i="32"/>
  <c r="X229" i="32"/>
  <c r="S229" i="32"/>
  <c r="M229" i="32"/>
  <c r="I229" i="32"/>
  <c r="W229" i="32"/>
  <c r="Q229" i="32"/>
  <c r="L229" i="32"/>
  <c r="H229" i="32"/>
  <c r="AE229" i="32"/>
  <c r="U229" i="32"/>
  <c r="P229" i="32"/>
  <c r="K229" i="32"/>
  <c r="AQ229" i="92"/>
  <c r="AM229" i="92"/>
  <c r="AI229" i="92"/>
  <c r="AE229" i="92"/>
  <c r="AA229" i="92"/>
  <c r="W229" i="92"/>
  <c r="S229" i="92"/>
  <c r="O229" i="92"/>
  <c r="K229" i="92"/>
  <c r="AP229" i="92"/>
  <c r="AL229" i="92"/>
  <c r="AH229" i="92"/>
  <c r="AD229" i="92"/>
  <c r="Z229" i="92"/>
  <c r="V229" i="92"/>
  <c r="R229" i="92"/>
  <c r="N229" i="92"/>
  <c r="J229" i="92"/>
  <c r="AS229" i="92"/>
  <c r="AO229" i="92"/>
  <c r="AK229" i="92"/>
  <c r="AC229" i="92"/>
  <c r="Y229" i="92"/>
  <c r="U229" i="92"/>
  <c r="Q229" i="92"/>
  <c r="M229" i="92"/>
  <c r="I229" i="92"/>
  <c r="AR229" i="92"/>
  <c r="AN229" i="92"/>
  <c r="AJ229" i="92"/>
  <c r="AF229" i="92"/>
  <c r="AB229" i="92"/>
  <c r="X229" i="92"/>
  <c r="P229" i="92"/>
  <c r="L229" i="92"/>
  <c r="H229" i="92"/>
  <c r="AG228" i="94"/>
  <c r="AT228" i="94"/>
  <c r="T228" i="94"/>
  <c r="AG228" i="87"/>
  <c r="AT228" i="87"/>
  <c r="T228" i="87"/>
  <c r="AP230" i="88"/>
  <c r="AP227" i="88" s="1"/>
  <c r="AL230" i="88"/>
  <c r="AH230" i="88"/>
  <c r="AD230" i="88"/>
  <c r="Z230" i="88"/>
  <c r="V230" i="88"/>
  <c r="R230" i="88"/>
  <c r="N230" i="88"/>
  <c r="J230" i="88"/>
  <c r="J227" i="88" s="1"/>
  <c r="AS230" i="88"/>
  <c r="AO230" i="88"/>
  <c r="AK230" i="88"/>
  <c r="AC230" i="88"/>
  <c r="Y230" i="88"/>
  <c r="U230" i="88"/>
  <c r="Q230" i="88"/>
  <c r="M230" i="88"/>
  <c r="I230" i="88"/>
  <c r="AR230" i="88"/>
  <c r="AN230" i="88"/>
  <c r="AJ230" i="88"/>
  <c r="AJ227" i="88" s="1"/>
  <c r="AF230" i="88"/>
  <c r="AB230" i="88"/>
  <c r="X230" i="88"/>
  <c r="P230" i="88"/>
  <c r="L230" i="88"/>
  <c r="H230" i="88"/>
  <c r="AQ230" i="88"/>
  <c r="AM230" i="88"/>
  <c r="AM227" i="88" s="1"/>
  <c r="AI230" i="88"/>
  <c r="AE230" i="88"/>
  <c r="AA230" i="88"/>
  <c r="W230" i="88"/>
  <c r="S230" i="88"/>
  <c r="O230" i="88"/>
  <c r="K230" i="88"/>
  <c r="AS230" i="93"/>
  <c r="AO230" i="93"/>
  <c r="AK230" i="93"/>
  <c r="AC230" i="93"/>
  <c r="Y230" i="93"/>
  <c r="U230" i="93"/>
  <c r="Q230" i="93"/>
  <c r="M230" i="93"/>
  <c r="I230" i="93"/>
  <c r="AR230" i="93"/>
  <c r="AN230" i="93"/>
  <c r="AJ230" i="93"/>
  <c r="AF230" i="93"/>
  <c r="AB230" i="93"/>
  <c r="X230" i="93"/>
  <c r="P230" i="93"/>
  <c r="L230" i="93"/>
  <c r="H230" i="93"/>
  <c r="AQ230" i="93"/>
  <c r="AM230" i="93"/>
  <c r="AI230" i="93"/>
  <c r="AE230" i="93"/>
  <c r="AA230" i="93"/>
  <c r="W230" i="93"/>
  <c r="S230" i="93"/>
  <c r="O230" i="93"/>
  <c r="K230" i="93"/>
  <c r="AP230" i="93"/>
  <c r="AL230" i="93"/>
  <c r="AH230" i="93"/>
  <c r="AD230" i="93"/>
  <c r="Z230" i="93"/>
  <c r="V230" i="93"/>
  <c r="R230" i="93"/>
  <c r="N230" i="93"/>
  <c r="J230" i="93"/>
  <c r="AU228" i="93"/>
  <c r="AT228" i="88"/>
  <c r="T228" i="88"/>
  <c r="AG228" i="88"/>
  <c r="AU228" i="92"/>
  <c r="T228" i="91"/>
  <c r="AG228" i="91"/>
  <c r="AT228" i="91"/>
  <c r="AR229" i="88"/>
  <c r="AR227" i="88" s="1"/>
  <c r="AN229" i="88"/>
  <c r="AJ229" i="88"/>
  <c r="AF229" i="88"/>
  <c r="AB229" i="88"/>
  <c r="AB227" i="88" s="1"/>
  <c r="X229" i="88"/>
  <c r="P229" i="88"/>
  <c r="L229" i="88"/>
  <c r="H229" i="88"/>
  <c r="AQ229" i="88"/>
  <c r="AM229" i="88"/>
  <c r="AI229" i="88"/>
  <c r="AE229" i="88"/>
  <c r="AE227" i="88" s="1"/>
  <c r="AA229" i="88"/>
  <c r="W229" i="88"/>
  <c r="S229" i="88"/>
  <c r="O229" i="88"/>
  <c r="O227" i="88" s="1"/>
  <c r="K229" i="88"/>
  <c r="AP229" i="88"/>
  <c r="AL229" i="88"/>
  <c r="AH229" i="88"/>
  <c r="AH227" i="88" s="1"/>
  <c r="AD229" i="88"/>
  <c r="Z229" i="88"/>
  <c r="V229" i="88"/>
  <c r="R229" i="88"/>
  <c r="R227" i="88" s="1"/>
  <c r="N229" i="88"/>
  <c r="J229" i="88"/>
  <c r="AS229" i="88"/>
  <c r="AO229" i="88"/>
  <c r="AO227" i="88" s="1"/>
  <c r="AK229" i="88"/>
  <c r="AC229" i="88"/>
  <c r="Y229" i="88"/>
  <c r="U229" i="88"/>
  <c r="AG229" i="88" s="1"/>
  <c r="Q229" i="88"/>
  <c r="M229" i="88"/>
  <c r="I229" i="88"/>
  <c r="AQ229" i="93"/>
  <c r="AQ227" i="93" s="1"/>
  <c r="AM229" i="93"/>
  <c r="AI229" i="93"/>
  <c r="AE229" i="93"/>
  <c r="AA229" i="93"/>
  <c r="AA227" i="93" s="1"/>
  <c r="W229" i="93"/>
  <c r="S229" i="93"/>
  <c r="O229" i="93"/>
  <c r="K229" i="93"/>
  <c r="K227" i="93" s="1"/>
  <c r="AP229" i="93"/>
  <c r="AL229" i="93"/>
  <c r="AH229" i="93"/>
  <c r="AD229" i="93"/>
  <c r="AD227" i="93" s="1"/>
  <c r="Z229" i="93"/>
  <c r="V229" i="93"/>
  <c r="R229" i="93"/>
  <c r="N229" i="93"/>
  <c r="N227" i="93" s="1"/>
  <c r="J229" i="93"/>
  <c r="AS229" i="93"/>
  <c r="AO229" i="93"/>
  <c r="AK229" i="93"/>
  <c r="AK227" i="93" s="1"/>
  <c r="AC229" i="93"/>
  <c r="Y229" i="93"/>
  <c r="U229" i="93"/>
  <c r="Q229" i="93"/>
  <c r="M229" i="93"/>
  <c r="I229" i="93"/>
  <c r="AR229" i="93"/>
  <c r="AN229" i="93"/>
  <c r="AN227" i="93" s="1"/>
  <c r="AJ229" i="93"/>
  <c r="AF229" i="93"/>
  <c r="AB229" i="93"/>
  <c r="X229" i="93"/>
  <c r="X227" i="93" s="1"/>
  <c r="P229" i="93"/>
  <c r="L229" i="93"/>
  <c r="H229" i="93"/>
  <c r="AU228" i="94"/>
  <c r="AU228" i="87"/>
  <c r="AS230" i="87"/>
  <c r="AO230" i="87"/>
  <c r="AK230" i="87"/>
  <c r="AC230" i="87"/>
  <c r="Y230" i="87"/>
  <c r="U230" i="87"/>
  <c r="Q230" i="87"/>
  <c r="Q227" i="87" s="1"/>
  <c r="M230" i="87"/>
  <c r="I230" i="87"/>
  <c r="AR230" i="87"/>
  <c r="AN230" i="87"/>
  <c r="AN227" i="87" s="1"/>
  <c r="AJ230" i="87"/>
  <c r="AF230" i="87"/>
  <c r="AB230" i="87"/>
  <c r="X230" i="87"/>
  <c r="P230" i="87"/>
  <c r="L230" i="87"/>
  <c r="H230" i="87"/>
  <c r="AQ230" i="87"/>
  <c r="AM230" i="87"/>
  <c r="AI230" i="87"/>
  <c r="AE230" i="87"/>
  <c r="AA230" i="87"/>
  <c r="W230" i="87"/>
  <c r="S230" i="87"/>
  <c r="O230" i="87"/>
  <c r="K230" i="87"/>
  <c r="K227" i="87" s="1"/>
  <c r="AP230" i="87"/>
  <c r="AL230" i="87"/>
  <c r="AH230" i="87"/>
  <c r="AD230" i="87"/>
  <c r="Z230" i="87"/>
  <c r="V230" i="87"/>
  <c r="R230" i="87"/>
  <c r="N230" i="87"/>
  <c r="N227" i="87" s="1"/>
  <c r="J230" i="87"/>
  <c r="AS230" i="94"/>
  <c r="AO230" i="94"/>
  <c r="AK230" i="94"/>
  <c r="AK227" i="94" s="1"/>
  <c r="AC230" i="94"/>
  <c r="Y230" i="94"/>
  <c r="U230" i="94"/>
  <c r="Q230" i="94"/>
  <c r="M230" i="94"/>
  <c r="I230" i="94"/>
  <c r="AR230" i="94"/>
  <c r="AN230" i="94"/>
  <c r="AJ230" i="94"/>
  <c r="AF230" i="94"/>
  <c r="AB230" i="94"/>
  <c r="X230" i="94"/>
  <c r="X227" i="94" s="1"/>
  <c r="P230" i="94"/>
  <c r="L230" i="94"/>
  <c r="H230" i="94"/>
  <c r="AQ230" i="94"/>
  <c r="AM230" i="94"/>
  <c r="AI230" i="94"/>
  <c r="AE230" i="94"/>
  <c r="AA230" i="94"/>
  <c r="AA227" i="94" s="1"/>
  <c r="W230" i="94"/>
  <c r="S230" i="94"/>
  <c r="O230" i="94"/>
  <c r="K230" i="94"/>
  <c r="AP230" i="94"/>
  <c r="AL230" i="94"/>
  <c r="AH230" i="94"/>
  <c r="AD230" i="94"/>
  <c r="AD227" i="94" s="1"/>
  <c r="Z230" i="94"/>
  <c r="V230" i="94"/>
  <c r="R230" i="94"/>
  <c r="N230" i="94"/>
  <c r="J230" i="94"/>
  <c r="M227" i="93"/>
  <c r="AC227" i="93"/>
  <c r="J227" i="93"/>
  <c r="Z227" i="93"/>
  <c r="AP227" i="93"/>
  <c r="W227" i="93"/>
  <c r="AM227" i="93"/>
  <c r="AB227" i="93"/>
  <c r="AR227" i="93"/>
  <c r="V227" i="88"/>
  <c r="AL227" i="88"/>
  <c r="S227" i="88"/>
  <c r="AI227" i="88"/>
  <c r="L227" i="88"/>
  <c r="AF227" i="88"/>
  <c r="I227" i="88"/>
  <c r="Y227" i="88"/>
  <c r="AS227" i="88"/>
  <c r="AU228" i="88"/>
  <c r="AU228" i="91"/>
  <c r="AQ229" i="87"/>
  <c r="AM229" i="87"/>
  <c r="AI229" i="87"/>
  <c r="AI227" i="87" s="1"/>
  <c r="AE229" i="87"/>
  <c r="AE227" i="87" s="1"/>
  <c r="AA229" i="87"/>
  <c r="W229" i="87"/>
  <c r="S229" i="87"/>
  <c r="S227" i="87" s="1"/>
  <c r="O229" i="87"/>
  <c r="O227" i="87" s="1"/>
  <c r="K229" i="87"/>
  <c r="AP229" i="87"/>
  <c r="AL229" i="87"/>
  <c r="AL227" i="87" s="1"/>
  <c r="AH229" i="87"/>
  <c r="AD229" i="87"/>
  <c r="Z229" i="87"/>
  <c r="V229" i="87"/>
  <c r="V227" i="87" s="1"/>
  <c r="R229" i="87"/>
  <c r="R227" i="87" s="1"/>
  <c r="N229" i="87"/>
  <c r="J229" i="87"/>
  <c r="AS229" i="87"/>
  <c r="AO229" i="87"/>
  <c r="AO227" i="87" s="1"/>
  <c r="AK229" i="87"/>
  <c r="AC229" i="87"/>
  <c r="Y229" i="87"/>
  <c r="Y227" i="87" s="1"/>
  <c r="U229" i="87"/>
  <c r="Q229" i="87"/>
  <c r="M229" i="87"/>
  <c r="I229" i="87"/>
  <c r="I227" i="87" s="1"/>
  <c r="AR229" i="87"/>
  <c r="AR227" i="87" s="1"/>
  <c r="AN229" i="87"/>
  <c r="AJ229" i="87"/>
  <c r="AF229" i="87"/>
  <c r="AF227" i="87" s="1"/>
  <c r="AB229" i="87"/>
  <c r="AB227" i="87" s="1"/>
  <c r="X229" i="87"/>
  <c r="P229" i="87"/>
  <c r="L229" i="87"/>
  <c r="L227" i="87" s="1"/>
  <c r="H229" i="87"/>
  <c r="AQ229" i="94"/>
  <c r="AM229" i="94"/>
  <c r="AI229" i="94"/>
  <c r="AI227" i="94" s="1"/>
  <c r="AE229" i="94"/>
  <c r="AE227" i="94" s="1"/>
  <c r="AA229" i="94"/>
  <c r="W229" i="94"/>
  <c r="S229" i="94"/>
  <c r="S227" i="94" s="1"/>
  <c r="O229" i="94"/>
  <c r="O227" i="94" s="1"/>
  <c r="K229" i="94"/>
  <c r="AP229" i="94"/>
  <c r="AL229" i="94"/>
  <c r="AL227" i="94" s="1"/>
  <c r="AH229" i="94"/>
  <c r="AD229" i="94"/>
  <c r="Z229" i="94"/>
  <c r="V229" i="94"/>
  <c r="V227" i="94" s="1"/>
  <c r="R229" i="94"/>
  <c r="R227" i="94" s="1"/>
  <c r="N229" i="94"/>
  <c r="J229" i="94"/>
  <c r="AS229" i="94"/>
  <c r="AS227" i="94" s="1"/>
  <c r="AO229" i="94"/>
  <c r="AO227" i="94" s="1"/>
  <c r="AK229" i="94"/>
  <c r="AC229" i="94"/>
  <c r="Y229" i="94"/>
  <c r="Y227" i="94" s="1"/>
  <c r="U229" i="94"/>
  <c r="Q229" i="94"/>
  <c r="M229" i="94"/>
  <c r="I229" i="94"/>
  <c r="I227" i="94" s="1"/>
  <c r="AR229" i="94"/>
  <c r="AR227" i="94" s="1"/>
  <c r="AN229" i="94"/>
  <c r="AJ229" i="94"/>
  <c r="AF229" i="94"/>
  <c r="AF227" i="94" s="1"/>
  <c r="AB229" i="94"/>
  <c r="AB227" i="94" s="1"/>
  <c r="X229" i="94"/>
  <c r="P229" i="94"/>
  <c r="L229" i="94"/>
  <c r="L227" i="94" s="1"/>
  <c r="H229" i="94"/>
  <c r="F203" i="24"/>
  <c r="AA203" i="24" s="1"/>
  <c r="AA205" i="24"/>
  <c r="M227" i="94"/>
  <c r="AC227" i="94"/>
  <c r="J227" i="94"/>
  <c r="Z227" i="94"/>
  <c r="AP227" i="94"/>
  <c r="W227" i="94"/>
  <c r="AM227" i="94"/>
  <c r="P227" i="94"/>
  <c r="AJ227" i="94"/>
  <c r="M227" i="87"/>
  <c r="AC227" i="87"/>
  <c r="J227" i="87"/>
  <c r="Z227" i="87"/>
  <c r="AP227" i="87"/>
  <c r="W227" i="87"/>
  <c r="AM227" i="87"/>
  <c r="P227" i="87"/>
  <c r="AJ227" i="87"/>
  <c r="AP230" i="91"/>
  <c r="AL230" i="91"/>
  <c r="AH230" i="91"/>
  <c r="AD230" i="91"/>
  <c r="Z230" i="91"/>
  <c r="V230" i="91"/>
  <c r="R230" i="91"/>
  <c r="N230" i="91"/>
  <c r="AS230" i="91"/>
  <c r="AO230" i="91"/>
  <c r="AK230" i="91"/>
  <c r="AC230" i="91"/>
  <c r="Y230" i="91"/>
  <c r="U230" i="91"/>
  <c r="Q230" i="91"/>
  <c r="AR230" i="91"/>
  <c r="AN230" i="91"/>
  <c r="AJ230" i="91"/>
  <c r="AF230" i="91"/>
  <c r="AB230" i="91"/>
  <c r="X230" i="91"/>
  <c r="P230" i="91"/>
  <c r="AQ230" i="91"/>
  <c r="AM230" i="91"/>
  <c r="AI230" i="91"/>
  <c r="AE230" i="91"/>
  <c r="AA230" i="91"/>
  <c r="W230" i="91"/>
  <c r="S230" i="91"/>
  <c r="O230" i="91"/>
  <c r="K230" i="91"/>
  <c r="M230" i="91"/>
  <c r="H230" i="91"/>
  <c r="L230" i="91"/>
  <c r="J230" i="91"/>
  <c r="I230" i="91"/>
  <c r="T228" i="93"/>
  <c r="H227" i="93"/>
  <c r="Q227" i="93"/>
  <c r="AC227" i="88"/>
  <c r="AP229" i="91"/>
  <c r="AL229" i="91"/>
  <c r="AL227" i="91" s="1"/>
  <c r="AH229" i="91"/>
  <c r="AD229" i="91"/>
  <c r="AD227" i="91" s="1"/>
  <c r="Z229" i="91"/>
  <c r="V229" i="91"/>
  <c r="V227" i="91" s="1"/>
  <c r="R229" i="91"/>
  <c r="N229" i="91"/>
  <c r="N227" i="91" s="1"/>
  <c r="J229" i="91"/>
  <c r="AS229" i="91"/>
  <c r="AO229" i="91"/>
  <c r="AO227" i="91" s="1"/>
  <c r="AK229" i="91"/>
  <c r="AK227" i="91" s="1"/>
  <c r="AC229" i="91"/>
  <c r="AC227" i="91" s="1"/>
  <c r="Y229" i="91"/>
  <c r="Y227" i="91" s="1"/>
  <c r="U229" i="91"/>
  <c r="Q229" i="91"/>
  <c r="Q227" i="91" s="1"/>
  <c r="M229" i="91"/>
  <c r="M227" i="91" s="1"/>
  <c r="I229" i="91"/>
  <c r="I227" i="91" s="1"/>
  <c r="AR229" i="91"/>
  <c r="AR227" i="91" s="1"/>
  <c r="AN229" i="91"/>
  <c r="AN227" i="91" s="1"/>
  <c r="AJ229" i="91"/>
  <c r="AJ227" i="91" s="1"/>
  <c r="AF229" i="91"/>
  <c r="AB229" i="91"/>
  <c r="AB227" i="91" s="1"/>
  <c r="X229" i="91"/>
  <c r="X227" i="91" s="1"/>
  <c r="P229" i="91"/>
  <c r="P227" i="91" s="1"/>
  <c r="L229" i="91"/>
  <c r="L227" i="91" s="1"/>
  <c r="H229" i="91"/>
  <c r="AQ229" i="91"/>
  <c r="AQ227" i="91" s="1"/>
  <c r="AM229" i="91"/>
  <c r="AM227" i="91" s="1"/>
  <c r="AI229" i="91"/>
  <c r="AI227" i="91" s="1"/>
  <c r="AE229" i="91"/>
  <c r="AE227" i="91" s="1"/>
  <c r="AA229" i="91"/>
  <c r="AA227" i="91" s="1"/>
  <c r="W229" i="91"/>
  <c r="W227" i="91" s="1"/>
  <c r="S229" i="91"/>
  <c r="S227" i="91" s="1"/>
  <c r="O229" i="91"/>
  <c r="O227" i="91" s="1"/>
  <c r="K229" i="91"/>
  <c r="K227" i="91" s="1"/>
  <c r="AQ227" i="87"/>
  <c r="AP230" i="32"/>
  <c r="AL230" i="32"/>
  <c r="AH230" i="32"/>
  <c r="AD230" i="32"/>
  <c r="Z230" i="32"/>
  <c r="V230" i="32"/>
  <c r="R230" i="32"/>
  <c r="N230" i="32"/>
  <c r="J230" i="32"/>
  <c r="AS230" i="32"/>
  <c r="AO230" i="32"/>
  <c r="AK230" i="32"/>
  <c r="AC230" i="32"/>
  <c r="Y230" i="32"/>
  <c r="U230" i="32"/>
  <c r="Q230" i="32"/>
  <c r="M230" i="32"/>
  <c r="I230" i="32"/>
  <c r="AR230" i="32"/>
  <c r="AN230" i="32"/>
  <c r="AJ230" i="32"/>
  <c r="AF230" i="32"/>
  <c r="AB230" i="32"/>
  <c r="X230" i="32"/>
  <c r="P230" i="32"/>
  <c r="L230" i="32"/>
  <c r="H230" i="32"/>
  <c r="AQ230" i="32"/>
  <c r="AM230" i="32"/>
  <c r="AI230" i="32"/>
  <c r="AE230" i="32"/>
  <c r="AA230" i="32"/>
  <c r="W230" i="32"/>
  <c r="S230" i="32"/>
  <c r="O230" i="32"/>
  <c r="K230" i="32"/>
  <c r="AS230" i="92"/>
  <c r="AO230" i="92"/>
  <c r="AO227" i="92" s="1"/>
  <c r="AK230" i="92"/>
  <c r="AC230" i="92"/>
  <c r="AC227" i="92" s="1"/>
  <c r="Y230" i="92"/>
  <c r="U230" i="92"/>
  <c r="Q230" i="92"/>
  <c r="M230" i="92"/>
  <c r="M227" i="92" s="1"/>
  <c r="I230" i="92"/>
  <c r="AR230" i="92"/>
  <c r="AR227" i="92" s="1"/>
  <c r="AN230" i="92"/>
  <c r="AJ230" i="92"/>
  <c r="AJ227" i="92" s="1"/>
  <c r="AF230" i="92"/>
  <c r="AB230" i="92"/>
  <c r="AB227" i="92" s="1"/>
  <c r="X230" i="92"/>
  <c r="P230" i="92"/>
  <c r="P227" i="92" s="1"/>
  <c r="L230" i="92"/>
  <c r="H230" i="92"/>
  <c r="H227" i="92" s="1"/>
  <c r="AQ230" i="92"/>
  <c r="AM230" i="92"/>
  <c r="AM227" i="92" s="1"/>
  <c r="AI230" i="92"/>
  <c r="AE230" i="92"/>
  <c r="AE227" i="92" s="1"/>
  <c r="AA230" i="92"/>
  <c r="W230" i="92"/>
  <c r="W227" i="92" s="1"/>
  <c r="S230" i="92"/>
  <c r="O230" i="92"/>
  <c r="O227" i="92" s="1"/>
  <c r="K230" i="92"/>
  <c r="AP230" i="92"/>
  <c r="AP227" i="92" s="1"/>
  <c r="AL230" i="92"/>
  <c r="AH230" i="92"/>
  <c r="AH227" i="92" s="1"/>
  <c r="AD230" i="92"/>
  <c r="Z230" i="92"/>
  <c r="Z227" i="92" s="1"/>
  <c r="V230" i="92"/>
  <c r="R230" i="92"/>
  <c r="R227" i="92" s="1"/>
  <c r="N230" i="92"/>
  <c r="J230" i="92"/>
  <c r="J227" i="92" s="1"/>
  <c r="AG228" i="93"/>
  <c r="U227" i="93"/>
  <c r="AO227" i="93"/>
  <c r="R227" i="93"/>
  <c r="AT228" i="93"/>
  <c r="AH227" i="93"/>
  <c r="O227" i="93"/>
  <c r="AE227" i="93"/>
  <c r="P227" i="93"/>
  <c r="AJ227" i="93"/>
  <c r="N227" i="88"/>
  <c r="AD227" i="88"/>
  <c r="K227" i="88"/>
  <c r="AA227" i="88"/>
  <c r="AQ227" i="88"/>
  <c r="X227" i="88"/>
  <c r="AN227" i="88"/>
  <c r="Q227" i="88"/>
  <c r="AK227" i="88"/>
  <c r="AV228" i="32"/>
  <c r="U227" i="92"/>
  <c r="AG228" i="92"/>
  <c r="AT228" i="92"/>
  <c r="T228" i="92"/>
  <c r="AU212" i="87"/>
  <c r="AT220" i="92"/>
  <c r="T220" i="92"/>
  <c r="AU220" i="92"/>
  <c r="AV220" i="92" s="1"/>
  <c r="AU220" i="32"/>
  <c r="AV220" i="32" s="1"/>
  <c r="AU214" i="93"/>
  <c r="AV214" i="93" s="1"/>
  <c r="AU218" i="92"/>
  <c r="AV218" i="92" s="1"/>
  <c r="T215" i="94"/>
  <c r="AG215" i="94"/>
  <c r="AT215" i="94"/>
  <c r="AT215" i="87"/>
  <c r="T215" i="87"/>
  <c r="AG215" i="87"/>
  <c r="AT219" i="87"/>
  <c r="T219" i="87"/>
  <c r="AG219" i="87"/>
  <c r="AU212" i="88"/>
  <c r="AU216" i="32"/>
  <c r="AV216" i="32" s="1"/>
  <c r="AU220" i="91"/>
  <c r="AV220" i="91" s="1"/>
  <c r="AQ213" i="88"/>
  <c r="AM213" i="88"/>
  <c r="AI213" i="88"/>
  <c r="AE213" i="88"/>
  <c r="AA213" i="88"/>
  <c r="W213" i="88"/>
  <c r="S213" i="88"/>
  <c r="O213" i="88"/>
  <c r="K213" i="88"/>
  <c r="AP213" i="88"/>
  <c r="AL213" i="88"/>
  <c r="AH213" i="88"/>
  <c r="AD213" i="88"/>
  <c r="Z213" i="88"/>
  <c r="V213" i="88"/>
  <c r="R213" i="88"/>
  <c r="N213" i="88"/>
  <c r="J213" i="88"/>
  <c r="AS213" i="88"/>
  <c r="AO213" i="88"/>
  <c r="AK213" i="88"/>
  <c r="AC213" i="88"/>
  <c r="Y213" i="88"/>
  <c r="U213" i="88"/>
  <c r="Q213" i="88"/>
  <c r="M213" i="88"/>
  <c r="I213" i="88"/>
  <c r="AR213" i="88"/>
  <c r="AN213" i="88"/>
  <c r="AJ213" i="88"/>
  <c r="AF213" i="88"/>
  <c r="AB213" i="88"/>
  <c r="X213" i="88"/>
  <c r="P213" i="88"/>
  <c r="L213" i="88"/>
  <c r="H213" i="88"/>
  <c r="AS213" i="93"/>
  <c r="AO213" i="93"/>
  <c r="AK213" i="93"/>
  <c r="AC213" i="93"/>
  <c r="Y213" i="93"/>
  <c r="U213" i="93"/>
  <c r="Q213" i="93"/>
  <c r="M213" i="93"/>
  <c r="I213" i="93"/>
  <c r="AR213" i="93"/>
  <c r="AN213" i="93"/>
  <c r="AJ213" i="93"/>
  <c r="AF213" i="93"/>
  <c r="AB213" i="93"/>
  <c r="X213" i="93"/>
  <c r="P213" i="93"/>
  <c r="L213" i="93"/>
  <c r="H213" i="93"/>
  <c r="AQ213" i="93"/>
  <c r="AM213" i="93"/>
  <c r="AI213" i="93"/>
  <c r="AE213" i="93"/>
  <c r="AA213" i="93"/>
  <c r="W213" i="93"/>
  <c r="S213" i="93"/>
  <c r="O213" i="93"/>
  <c r="K213" i="93"/>
  <c r="AP213" i="93"/>
  <c r="AL213" i="93"/>
  <c r="AH213" i="93"/>
  <c r="AD213" i="93"/>
  <c r="Z213" i="93"/>
  <c r="V213" i="93"/>
  <c r="R213" i="93"/>
  <c r="N213" i="93"/>
  <c r="J213" i="93"/>
  <c r="AS217" i="88"/>
  <c r="AO217" i="88"/>
  <c r="AK217" i="88"/>
  <c r="AC217" i="88"/>
  <c r="Y217" i="88"/>
  <c r="U217" i="88"/>
  <c r="Q217" i="88"/>
  <c r="M217" i="88"/>
  <c r="I217" i="88"/>
  <c r="AR217" i="88"/>
  <c r="AN217" i="88"/>
  <c r="AJ217" i="88"/>
  <c r="AF217" i="88"/>
  <c r="AB217" i="88"/>
  <c r="X217" i="88"/>
  <c r="P217" i="88"/>
  <c r="L217" i="88"/>
  <c r="H217" i="88"/>
  <c r="AQ217" i="88"/>
  <c r="AM217" i="88"/>
  <c r="AI217" i="88"/>
  <c r="AE217" i="88"/>
  <c r="AA217" i="88"/>
  <c r="W217" i="88"/>
  <c r="S217" i="88"/>
  <c r="O217" i="88"/>
  <c r="K217" i="88"/>
  <c r="AP217" i="88"/>
  <c r="AL217" i="88"/>
  <c r="AH217" i="88"/>
  <c r="AD217" i="88"/>
  <c r="Z217" i="88"/>
  <c r="V217" i="88"/>
  <c r="R217" i="88"/>
  <c r="N217" i="88"/>
  <c r="J217" i="88"/>
  <c r="AS217" i="93"/>
  <c r="AO217" i="93"/>
  <c r="AR217" i="93"/>
  <c r="AP217" i="93"/>
  <c r="AL217" i="93"/>
  <c r="AK217" i="93"/>
  <c r="AC217" i="93"/>
  <c r="Y217" i="93"/>
  <c r="U217" i="93"/>
  <c r="Q217" i="93"/>
  <c r="M217" i="93"/>
  <c r="I217" i="93"/>
  <c r="AQ217" i="93"/>
  <c r="AJ217" i="93"/>
  <c r="AF217" i="93"/>
  <c r="AB217" i="93"/>
  <c r="X217" i="93"/>
  <c r="P217" i="93"/>
  <c r="L217" i="93"/>
  <c r="H217" i="93"/>
  <c r="AN217" i="93"/>
  <c r="AI217" i="93"/>
  <c r="AE217" i="93"/>
  <c r="AA217" i="93"/>
  <c r="W217" i="93"/>
  <c r="S217" i="93"/>
  <c r="O217" i="93"/>
  <c r="K217" i="93"/>
  <c r="AM217" i="93"/>
  <c r="AM211" i="93" s="1"/>
  <c r="AH217" i="93"/>
  <c r="AD217" i="93"/>
  <c r="Z217" i="93"/>
  <c r="V217" i="93"/>
  <c r="R217" i="93"/>
  <c r="N217" i="93"/>
  <c r="J217" i="93"/>
  <c r="AS221" i="88"/>
  <c r="AO221" i="88"/>
  <c r="AK221" i="88"/>
  <c r="AC221" i="88"/>
  <c r="Y221" i="88"/>
  <c r="Y211" i="88" s="1"/>
  <c r="U221" i="88"/>
  <c r="Q221" i="88"/>
  <c r="M221" i="88"/>
  <c r="I221" i="88"/>
  <c r="AR221" i="88"/>
  <c r="AN221" i="88"/>
  <c r="AJ221" i="88"/>
  <c r="AF221" i="88"/>
  <c r="AF211" i="88" s="1"/>
  <c r="AB221" i="88"/>
  <c r="X221" i="88"/>
  <c r="P221" i="88"/>
  <c r="L221" i="88"/>
  <c r="H221" i="88"/>
  <c r="AQ221" i="88"/>
  <c r="AM221" i="88"/>
  <c r="AI221" i="88"/>
  <c r="AI211" i="88" s="1"/>
  <c r="AE221" i="88"/>
  <c r="AA221" i="88"/>
  <c r="W221" i="88"/>
  <c r="S221" i="88"/>
  <c r="O221" i="88"/>
  <c r="K221" i="88"/>
  <c r="AP221" i="88"/>
  <c r="AL221" i="88"/>
  <c r="AL211" i="88" s="1"/>
  <c r="AH221" i="88"/>
  <c r="AD221" i="88"/>
  <c r="Z221" i="88"/>
  <c r="V221" i="88"/>
  <c r="R221" i="88"/>
  <c r="N221" i="88"/>
  <c r="J221" i="88"/>
  <c r="AS221" i="93"/>
  <c r="AO221" i="93"/>
  <c r="AK221" i="93"/>
  <c r="AC221" i="93"/>
  <c r="Y221" i="93"/>
  <c r="U221" i="93"/>
  <c r="Q221" i="93"/>
  <c r="M221" i="93"/>
  <c r="I221" i="93"/>
  <c r="AR221" i="93"/>
  <c r="AN221" i="93"/>
  <c r="AJ221" i="93"/>
  <c r="AF221" i="93"/>
  <c r="AB221" i="93"/>
  <c r="X221" i="93"/>
  <c r="P221" i="93"/>
  <c r="L221" i="93"/>
  <c r="H221" i="93"/>
  <c r="AQ221" i="93"/>
  <c r="AM221" i="93"/>
  <c r="AI221" i="93"/>
  <c r="AE221" i="93"/>
  <c r="AA221" i="93"/>
  <c r="W221" i="93"/>
  <c r="S221" i="93"/>
  <c r="O221" i="93"/>
  <c r="K221" i="93"/>
  <c r="AP221" i="93"/>
  <c r="AL221" i="93"/>
  <c r="AH221" i="93"/>
  <c r="AD221" i="93"/>
  <c r="Z221" i="93"/>
  <c r="V221" i="93"/>
  <c r="R221" i="93"/>
  <c r="N221" i="93"/>
  <c r="J221" i="93"/>
  <c r="AG214" i="92"/>
  <c r="AT215" i="88"/>
  <c r="T215" i="88"/>
  <c r="AG215" i="88"/>
  <c r="AT219" i="32"/>
  <c r="T219" i="32"/>
  <c r="AG219" i="32"/>
  <c r="AU212" i="91"/>
  <c r="AU212" i="32"/>
  <c r="AU216" i="91"/>
  <c r="AV216" i="91" s="1"/>
  <c r="T220" i="87"/>
  <c r="AT220" i="87"/>
  <c r="AU214" i="91"/>
  <c r="AV214" i="91" s="1"/>
  <c r="AG215" i="92"/>
  <c r="AT215" i="92"/>
  <c r="AU216" i="94"/>
  <c r="AV216" i="94" s="1"/>
  <c r="AU220" i="93"/>
  <c r="AV220" i="93" s="1"/>
  <c r="AU220" i="88"/>
  <c r="AV220" i="88" s="1"/>
  <c r="AU214" i="87"/>
  <c r="AV214" i="87" s="1"/>
  <c r="AU218" i="87"/>
  <c r="AV218" i="87" s="1"/>
  <c r="T219" i="94"/>
  <c r="AG219" i="94"/>
  <c r="AT219" i="94"/>
  <c r="T219" i="88"/>
  <c r="AG219" i="88"/>
  <c r="AT219" i="88"/>
  <c r="AG212" i="94"/>
  <c r="AT212" i="94"/>
  <c r="T212" i="94"/>
  <c r="AT216" i="93"/>
  <c r="T216" i="93"/>
  <c r="AT216" i="88"/>
  <c r="T216" i="88"/>
  <c r="AG220" i="92"/>
  <c r="AT214" i="88"/>
  <c r="T214" i="88"/>
  <c r="AT218" i="32"/>
  <c r="T218" i="32"/>
  <c r="AU215" i="94"/>
  <c r="AV215" i="94" s="1"/>
  <c r="AU215" i="87"/>
  <c r="AV215" i="87" s="1"/>
  <c r="AU219" i="87"/>
  <c r="AV219" i="87" s="1"/>
  <c r="AG212" i="93"/>
  <c r="AO211" i="93"/>
  <c r="R211" i="93"/>
  <c r="AH211" i="93"/>
  <c r="AT212" i="93"/>
  <c r="AE211" i="93"/>
  <c r="T212" i="93"/>
  <c r="H211" i="93"/>
  <c r="AB211" i="93"/>
  <c r="AR211" i="93"/>
  <c r="W211" i="88"/>
  <c r="AM211" i="88"/>
  <c r="P211" i="88"/>
  <c r="AJ211" i="88"/>
  <c r="M211" i="88"/>
  <c r="AC211" i="88"/>
  <c r="J211" i="88"/>
  <c r="Z211" i="88"/>
  <c r="AP211" i="88"/>
  <c r="AG216" i="92"/>
  <c r="AT216" i="92"/>
  <c r="T216" i="92"/>
  <c r="AQ213" i="87"/>
  <c r="AM213" i="87"/>
  <c r="AI213" i="87"/>
  <c r="AE213" i="87"/>
  <c r="AA213" i="87"/>
  <c r="W213" i="87"/>
  <c r="S213" i="87"/>
  <c r="O213" i="87"/>
  <c r="K213" i="87"/>
  <c r="AP213" i="87"/>
  <c r="AL213" i="87"/>
  <c r="AH213" i="87"/>
  <c r="AD213" i="87"/>
  <c r="Z213" i="87"/>
  <c r="V213" i="87"/>
  <c r="R213" i="87"/>
  <c r="N213" i="87"/>
  <c r="J213" i="87"/>
  <c r="AS213" i="87"/>
  <c r="AO213" i="87"/>
  <c r="AK213" i="87"/>
  <c r="AC213" i="87"/>
  <c r="Y213" i="87"/>
  <c r="U213" i="87"/>
  <c r="Q213" i="87"/>
  <c r="M213" i="87"/>
  <c r="I213" i="87"/>
  <c r="AR213" i="87"/>
  <c r="AN213" i="87"/>
  <c r="AJ213" i="87"/>
  <c r="AF213" i="87"/>
  <c r="AB213" i="87"/>
  <c r="X213" i="87"/>
  <c r="P213" i="87"/>
  <c r="L213" i="87"/>
  <c r="H213" i="87"/>
  <c r="AS213" i="94"/>
  <c r="AO213" i="94"/>
  <c r="AK213" i="94"/>
  <c r="AC213" i="94"/>
  <c r="Y213" i="94"/>
  <c r="U213" i="94"/>
  <c r="Q213" i="94"/>
  <c r="M213" i="94"/>
  <c r="I213" i="94"/>
  <c r="AR213" i="94"/>
  <c r="AN213" i="94"/>
  <c r="AJ213" i="94"/>
  <c r="AF213" i="94"/>
  <c r="AB213" i="94"/>
  <c r="X213" i="94"/>
  <c r="P213" i="94"/>
  <c r="L213" i="94"/>
  <c r="H213" i="94"/>
  <c r="AQ213" i="94"/>
  <c r="AM213" i="94"/>
  <c r="AI213" i="94"/>
  <c r="AE213" i="94"/>
  <c r="AA213" i="94"/>
  <c r="W213" i="94"/>
  <c r="S213" i="94"/>
  <c r="O213" i="94"/>
  <c r="K213" i="94"/>
  <c r="AP213" i="94"/>
  <c r="AL213" i="94"/>
  <c r="AH213" i="94"/>
  <c r="AD213" i="94"/>
  <c r="Z213" i="94"/>
  <c r="V213" i="94"/>
  <c r="R213" i="94"/>
  <c r="N213" i="94"/>
  <c r="J213" i="94"/>
  <c r="AQ217" i="87"/>
  <c r="AM217" i="87"/>
  <c r="AI217" i="87"/>
  <c r="AE217" i="87"/>
  <c r="AA217" i="87"/>
  <c r="W217" i="87"/>
  <c r="S217" i="87"/>
  <c r="O217" i="87"/>
  <c r="K217" i="87"/>
  <c r="AP217" i="87"/>
  <c r="AL217" i="87"/>
  <c r="AH217" i="87"/>
  <c r="AD217" i="87"/>
  <c r="Z217" i="87"/>
  <c r="V217" i="87"/>
  <c r="R217" i="87"/>
  <c r="N217" i="87"/>
  <c r="J217" i="87"/>
  <c r="AS217" i="87"/>
  <c r="AO217" i="87"/>
  <c r="AK217" i="87"/>
  <c r="AC217" i="87"/>
  <c r="Y217" i="87"/>
  <c r="U217" i="87"/>
  <c r="Q217" i="87"/>
  <c r="M217" i="87"/>
  <c r="I217" i="87"/>
  <c r="AR217" i="87"/>
  <c r="AN217" i="87"/>
  <c r="AJ217" i="87"/>
  <c r="AF217" i="87"/>
  <c r="AB217" i="87"/>
  <c r="X217" i="87"/>
  <c r="P217" i="87"/>
  <c r="L217" i="87"/>
  <c r="H217" i="87"/>
  <c r="AS217" i="94"/>
  <c r="AO217" i="94"/>
  <c r="AK217" i="94"/>
  <c r="AC217" i="94"/>
  <c r="Y217" i="94"/>
  <c r="U217" i="94"/>
  <c r="Q217" i="94"/>
  <c r="M217" i="94"/>
  <c r="I217" i="94"/>
  <c r="AR217" i="94"/>
  <c r="AN217" i="94"/>
  <c r="AJ217" i="94"/>
  <c r="AF217" i="94"/>
  <c r="AB217" i="94"/>
  <c r="X217" i="94"/>
  <c r="P217" i="94"/>
  <c r="L217" i="94"/>
  <c r="H217" i="94"/>
  <c r="AQ217" i="94"/>
  <c r="AM217" i="94"/>
  <c r="AI217" i="94"/>
  <c r="AE217" i="94"/>
  <c r="AA217" i="94"/>
  <c r="W217" i="94"/>
  <c r="S217" i="94"/>
  <c r="O217" i="94"/>
  <c r="K217" i="94"/>
  <c r="AP217" i="94"/>
  <c r="AL217" i="94"/>
  <c r="AH217" i="94"/>
  <c r="AD217" i="94"/>
  <c r="Z217" i="94"/>
  <c r="V217" i="94"/>
  <c r="R217" i="94"/>
  <c r="N217" i="94"/>
  <c r="J217" i="94"/>
  <c r="AR221" i="87"/>
  <c r="AN221" i="87"/>
  <c r="AJ221" i="87"/>
  <c r="AF221" i="87"/>
  <c r="AB221" i="87"/>
  <c r="X221" i="87"/>
  <c r="P221" i="87"/>
  <c r="L221" i="87"/>
  <c r="H221" i="87"/>
  <c r="AQ221" i="87"/>
  <c r="AM221" i="87"/>
  <c r="AI221" i="87"/>
  <c r="AE221" i="87"/>
  <c r="AA221" i="87"/>
  <c r="AA211" i="87" s="1"/>
  <c r="W221" i="87"/>
  <c r="S221" i="87"/>
  <c r="O221" i="87"/>
  <c r="K221" i="87"/>
  <c r="AP221" i="87"/>
  <c r="AL221" i="87"/>
  <c r="AH221" i="87"/>
  <c r="AD221" i="87"/>
  <c r="Z221" i="87"/>
  <c r="V221" i="87"/>
  <c r="R221" i="87"/>
  <c r="N221" i="87"/>
  <c r="J221" i="87"/>
  <c r="AS221" i="87"/>
  <c r="AO221" i="87"/>
  <c r="AK221" i="87"/>
  <c r="AC221" i="87"/>
  <c r="Y221" i="87"/>
  <c r="U221" i="87"/>
  <c r="Q221" i="87"/>
  <c r="Q211" i="87" s="1"/>
  <c r="M221" i="87"/>
  <c r="I221" i="87"/>
  <c r="AS221" i="94"/>
  <c r="AO221" i="94"/>
  <c r="AK221" i="94"/>
  <c r="AC221" i="94"/>
  <c r="Y221" i="94"/>
  <c r="U221" i="94"/>
  <c r="Q221" i="94"/>
  <c r="M221" i="94"/>
  <c r="I221" i="94"/>
  <c r="AR221" i="94"/>
  <c r="AN221" i="94"/>
  <c r="AJ221" i="94"/>
  <c r="AF221" i="94"/>
  <c r="AB221" i="94"/>
  <c r="X221" i="94"/>
  <c r="P221" i="94"/>
  <c r="L221" i="94"/>
  <c r="H221" i="94"/>
  <c r="AQ221" i="94"/>
  <c r="AM221" i="94"/>
  <c r="AI221" i="94"/>
  <c r="AE221" i="94"/>
  <c r="AA221" i="94"/>
  <c r="W221" i="94"/>
  <c r="S221" i="94"/>
  <c r="O221" i="94"/>
  <c r="K221" i="94"/>
  <c r="AP221" i="94"/>
  <c r="AL221" i="94"/>
  <c r="AH221" i="94"/>
  <c r="AD221" i="94"/>
  <c r="Z221" i="94"/>
  <c r="V221" i="94"/>
  <c r="R221" i="94"/>
  <c r="N221" i="94"/>
  <c r="J221" i="94"/>
  <c r="AU214" i="92"/>
  <c r="AV214" i="92" s="1"/>
  <c r="AG214" i="32"/>
  <c r="AT214" i="32"/>
  <c r="T214" i="32"/>
  <c r="AG218" i="91"/>
  <c r="AT218" i="91"/>
  <c r="T218" i="91"/>
  <c r="AU215" i="88"/>
  <c r="AV215" i="88" s="1"/>
  <c r="AU219" i="32"/>
  <c r="AV219" i="32" s="1"/>
  <c r="AG220" i="94"/>
  <c r="AT220" i="94"/>
  <c r="T220" i="94"/>
  <c r="AG220" i="87"/>
  <c r="T218" i="94"/>
  <c r="AG218" i="94"/>
  <c r="AT218" i="94"/>
  <c r="T218" i="88"/>
  <c r="AG218" i="88"/>
  <c r="AT218" i="88"/>
  <c r="AU215" i="92"/>
  <c r="AV215" i="92" s="1"/>
  <c r="T216" i="87"/>
  <c r="AG216" i="87"/>
  <c r="AT216" i="87"/>
  <c r="T214" i="94"/>
  <c r="T218" i="93"/>
  <c r="AG218" i="93"/>
  <c r="AT218" i="93"/>
  <c r="AU219" i="94"/>
  <c r="AV219" i="94" s="1"/>
  <c r="AU219" i="88"/>
  <c r="AV219" i="88" s="1"/>
  <c r="I211" i="94"/>
  <c r="AU212" i="94"/>
  <c r="AS211" i="94"/>
  <c r="V211" i="94"/>
  <c r="S211" i="94"/>
  <c r="AI211" i="94"/>
  <c r="L211" i="94"/>
  <c r="K211" i="87"/>
  <c r="AQ211" i="87"/>
  <c r="AN211" i="87"/>
  <c r="AK211" i="87"/>
  <c r="AD211" i="87"/>
  <c r="AU216" i="93"/>
  <c r="AV216" i="93" s="1"/>
  <c r="AU216" i="88"/>
  <c r="AV216" i="88" s="1"/>
  <c r="AU214" i="88"/>
  <c r="AV214" i="88" s="1"/>
  <c r="AU218" i="32"/>
  <c r="AV218" i="32" s="1"/>
  <c r="T219" i="93"/>
  <c r="AG219" i="93"/>
  <c r="AT219" i="93"/>
  <c r="I211" i="93"/>
  <c r="AU212" i="93"/>
  <c r="V211" i="93"/>
  <c r="L211" i="93"/>
  <c r="AQ211" i="88"/>
  <c r="AK211" i="88"/>
  <c r="AU216" i="92"/>
  <c r="AV216" i="92" s="1"/>
  <c r="AQ213" i="91"/>
  <c r="AM213" i="91"/>
  <c r="AI213" i="91"/>
  <c r="AE213" i="91"/>
  <c r="AA213" i="91"/>
  <c r="W213" i="91"/>
  <c r="S213" i="91"/>
  <c r="O213" i="91"/>
  <c r="K213" i="91"/>
  <c r="AP213" i="91"/>
  <c r="AL213" i="91"/>
  <c r="AH213" i="91"/>
  <c r="AD213" i="91"/>
  <c r="Z213" i="91"/>
  <c r="V213" i="91"/>
  <c r="R213" i="91"/>
  <c r="N213" i="91"/>
  <c r="J213" i="91"/>
  <c r="AS213" i="91"/>
  <c r="AO213" i="91"/>
  <c r="AK213" i="91"/>
  <c r="AC213" i="91"/>
  <c r="Y213" i="91"/>
  <c r="U213" i="91"/>
  <c r="Q213" i="91"/>
  <c r="M213" i="91"/>
  <c r="I213" i="91"/>
  <c r="AR213" i="91"/>
  <c r="AN213" i="91"/>
  <c r="AJ213" i="91"/>
  <c r="AF213" i="91"/>
  <c r="AB213" i="91"/>
  <c r="X213" i="91"/>
  <c r="P213" i="91"/>
  <c r="L213" i="91"/>
  <c r="H213" i="91"/>
  <c r="AQ217" i="91"/>
  <c r="AM217" i="91"/>
  <c r="AI217" i="91"/>
  <c r="AE217" i="91"/>
  <c r="AA217" i="91"/>
  <c r="W217" i="91"/>
  <c r="S217" i="91"/>
  <c r="O217" i="91"/>
  <c r="K217" i="91"/>
  <c r="AP217" i="91"/>
  <c r="AL217" i="91"/>
  <c r="AH217" i="91"/>
  <c r="AD217" i="91"/>
  <c r="Z217" i="91"/>
  <c r="V217" i="91"/>
  <c r="R217" i="91"/>
  <c r="N217" i="91"/>
  <c r="J217" i="91"/>
  <c r="AS217" i="91"/>
  <c r="AO217" i="91"/>
  <c r="AK217" i="91"/>
  <c r="AC217" i="91"/>
  <c r="Y217" i="91"/>
  <c r="U217" i="91"/>
  <c r="Q217" i="91"/>
  <c r="M217" i="91"/>
  <c r="I217" i="91"/>
  <c r="AR217" i="91"/>
  <c r="AN217" i="91"/>
  <c r="AJ217" i="91"/>
  <c r="AF217" i="91"/>
  <c r="AB217" i="91"/>
  <c r="X217" i="91"/>
  <c r="P217" i="91"/>
  <c r="L217" i="91"/>
  <c r="H217" i="91"/>
  <c r="AQ221" i="91"/>
  <c r="AM221" i="91"/>
  <c r="AI221" i="91"/>
  <c r="AE221" i="91"/>
  <c r="AA221" i="91"/>
  <c r="W221" i="91"/>
  <c r="S221" i="91"/>
  <c r="O221" i="91"/>
  <c r="K221" i="91"/>
  <c r="AP221" i="91"/>
  <c r="AL221" i="91"/>
  <c r="AH221" i="91"/>
  <c r="AD221" i="91"/>
  <c r="Z221" i="91"/>
  <c r="V221" i="91"/>
  <c r="R221" i="91"/>
  <c r="N221" i="91"/>
  <c r="J221" i="91"/>
  <c r="AS221" i="91"/>
  <c r="AO221" i="91"/>
  <c r="AK221" i="91"/>
  <c r="AC221" i="91"/>
  <c r="Y221" i="91"/>
  <c r="U221" i="91"/>
  <c r="Q221" i="91"/>
  <c r="M221" i="91"/>
  <c r="I221" i="91"/>
  <c r="AR221" i="91"/>
  <c r="AN221" i="91"/>
  <c r="AJ221" i="91"/>
  <c r="AF221" i="91"/>
  <c r="AB221" i="91"/>
  <c r="X221" i="91"/>
  <c r="P221" i="91"/>
  <c r="L221" i="91"/>
  <c r="H221" i="91"/>
  <c r="T214" i="92"/>
  <c r="AT214" i="92"/>
  <c r="AU214" i="32"/>
  <c r="AV214" i="32" s="1"/>
  <c r="AU218" i="91"/>
  <c r="AV218" i="91" s="1"/>
  <c r="T215" i="93"/>
  <c r="AG215" i="93"/>
  <c r="AT215" i="93"/>
  <c r="T219" i="92"/>
  <c r="AG219" i="92"/>
  <c r="AT219" i="92"/>
  <c r="AQ211" i="91"/>
  <c r="AK211" i="91"/>
  <c r="AU220" i="94"/>
  <c r="AV220" i="94" s="1"/>
  <c r="AU218" i="94"/>
  <c r="AV218" i="94" s="1"/>
  <c r="AU218" i="88"/>
  <c r="AV218" i="88" s="1"/>
  <c r="AT215" i="32"/>
  <c r="T215" i="32"/>
  <c r="AG215" i="32"/>
  <c r="AT219" i="91"/>
  <c r="T219" i="91"/>
  <c r="AG219" i="91"/>
  <c r="AT212" i="92"/>
  <c r="T212" i="92"/>
  <c r="AG212" i="92"/>
  <c r="AU216" i="87"/>
  <c r="AV216" i="87" s="1"/>
  <c r="AG214" i="94"/>
  <c r="AU218" i="93"/>
  <c r="AV218" i="93" s="1"/>
  <c r="AT215" i="91"/>
  <c r="T215" i="91"/>
  <c r="AG215" i="91"/>
  <c r="Z211" i="94"/>
  <c r="P211" i="94"/>
  <c r="H211" i="87"/>
  <c r="T212" i="87"/>
  <c r="U211" i="87"/>
  <c r="AG212" i="87"/>
  <c r="AT212" i="87"/>
  <c r="T220" i="32"/>
  <c r="AG220" i="32"/>
  <c r="AT220" i="32"/>
  <c r="T214" i="93"/>
  <c r="AG214" i="93"/>
  <c r="AT214" i="93"/>
  <c r="T218" i="92"/>
  <c r="AG218" i="92"/>
  <c r="AT218" i="92"/>
  <c r="AU219" i="93"/>
  <c r="AV219" i="93" s="1"/>
  <c r="M211" i="93"/>
  <c r="J211" i="93"/>
  <c r="Z211" i="93"/>
  <c r="AP211" i="93"/>
  <c r="P211" i="93"/>
  <c r="AJ211" i="93"/>
  <c r="O211" i="88"/>
  <c r="AE211" i="88"/>
  <c r="H211" i="88"/>
  <c r="T212" i="88"/>
  <c r="AB211" i="88"/>
  <c r="AR211" i="88"/>
  <c r="U211" i="88"/>
  <c r="AG212" i="88"/>
  <c r="AO211" i="88"/>
  <c r="R211" i="88"/>
  <c r="AT212" i="88"/>
  <c r="AH211" i="88"/>
  <c r="T216" i="32"/>
  <c r="AG216" i="32"/>
  <c r="AT216" i="32"/>
  <c r="T220" i="91"/>
  <c r="AG220" i="91"/>
  <c r="AT220" i="91"/>
  <c r="AQ213" i="32"/>
  <c r="AM213" i="32"/>
  <c r="AI213" i="32"/>
  <c r="AE213" i="32"/>
  <c r="AA213" i="32"/>
  <c r="W213" i="32"/>
  <c r="S213" i="32"/>
  <c r="O213" i="32"/>
  <c r="K213" i="32"/>
  <c r="AP213" i="32"/>
  <c r="AL213" i="32"/>
  <c r="AH213" i="32"/>
  <c r="AD213" i="32"/>
  <c r="Z213" i="32"/>
  <c r="V213" i="32"/>
  <c r="R213" i="32"/>
  <c r="N213" i="32"/>
  <c r="J213" i="32"/>
  <c r="AS213" i="32"/>
  <c r="AO213" i="32"/>
  <c r="AK213" i="32"/>
  <c r="AC213" i="32"/>
  <c r="Y213" i="32"/>
  <c r="U213" i="32"/>
  <c r="Q213" i="32"/>
  <c r="M213" i="32"/>
  <c r="I213" i="32"/>
  <c r="AR213" i="32"/>
  <c r="AN213" i="32"/>
  <c r="AJ213" i="32"/>
  <c r="AF213" i="32"/>
  <c r="AB213" i="32"/>
  <c r="X213" i="32"/>
  <c r="P213" i="32"/>
  <c r="L213" i="32"/>
  <c r="H213" i="32"/>
  <c r="AR213" i="92"/>
  <c r="AN213" i="92"/>
  <c r="AJ213" i="92"/>
  <c r="AF213" i="92"/>
  <c r="AB213" i="92"/>
  <c r="AP213" i="92"/>
  <c r="AL213" i="92"/>
  <c r="AH213" i="92"/>
  <c r="AD213" i="92"/>
  <c r="Z213" i="92"/>
  <c r="V213" i="92"/>
  <c r="R213" i="92"/>
  <c r="AM213" i="92"/>
  <c r="AE213" i="92"/>
  <c r="X213" i="92"/>
  <c r="S213" i="92"/>
  <c r="N213" i="92"/>
  <c r="J213" i="92"/>
  <c r="AS213" i="92"/>
  <c r="AK213" i="92"/>
  <c r="AC213" i="92"/>
  <c r="W213" i="92"/>
  <c r="Q213" i="92"/>
  <c r="M213" i="92"/>
  <c r="I213" i="92"/>
  <c r="AQ213" i="92"/>
  <c r="AI213" i="92"/>
  <c r="AA213" i="92"/>
  <c r="U213" i="92"/>
  <c r="P213" i="92"/>
  <c r="L213" i="92"/>
  <c r="H213" i="92"/>
  <c r="AO213" i="92"/>
  <c r="Y213" i="92"/>
  <c r="O213" i="92"/>
  <c r="K213" i="92"/>
  <c r="AQ217" i="32"/>
  <c r="AM217" i="32"/>
  <c r="AI217" i="32"/>
  <c r="AE217" i="32"/>
  <c r="AA217" i="32"/>
  <c r="W217" i="32"/>
  <c r="S217" i="32"/>
  <c r="O217" i="32"/>
  <c r="K217" i="32"/>
  <c r="AP217" i="32"/>
  <c r="AL217" i="32"/>
  <c r="AH217" i="32"/>
  <c r="AD217" i="32"/>
  <c r="Z217" i="32"/>
  <c r="V217" i="32"/>
  <c r="R217" i="32"/>
  <c r="N217" i="32"/>
  <c r="J217" i="32"/>
  <c r="AS217" i="32"/>
  <c r="AO217" i="32"/>
  <c r="AK217" i="32"/>
  <c r="AC217" i="32"/>
  <c r="Y217" i="32"/>
  <c r="U217" i="32"/>
  <c r="Q217" i="32"/>
  <c r="M217" i="32"/>
  <c r="I217" i="32"/>
  <c r="AR217" i="32"/>
  <c r="AN217" i="32"/>
  <c r="AJ217" i="32"/>
  <c r="AF217" i="32"/>
  <c r="AB217" i="32"/>
  <c r="X217" i="32"/>
  <c r="P217" i="32"/>
  <c r="L217" i="32"/>
  <c r="H217" i="32"/>
  <c r="AS217" i="92"/>
  <c r="AO217" i="92"/>
  <c r="AK217" i="92"/>
  <c r="AC217" i="92"/>
  <c r="Y217" i="92"/>
  <c r="U217" i="92"/>
  <c r="Q217" i="92"/>
  <c r="M217" i="92"/>
  <c r="I217" i="92"/>
  <c r="AR217" i="92"/>
  <c r="AN217" i="92"/>
  <c r="AJ217" i="92"/>
  <c r="AF217" i="92"/>
  <c r="AB217" i="92"/>
  <c r="X217" i="92"/>
  <c r="P217" i="92"/>
  <c r="L217" i="92"/>
  <c r="H217" i="92"/>
  <c r="AQ217" i="92"/>
  <c r="AM217" i="92"/>
  <c r="AI217" i="92"/>
  <c r="AE217" i="92"/>
  <c r="AA217" i="92"/>
  <c r="W217" i="92"/>
  <c r="S217" i="92"/>
  <c r="O217" i="92"/>
  <c r="K217" i="92"/>
  <c r="AP217" i="92"/>
  <c r="AL217" i="92"/>
  <c r="AH217" i="92"/>
  <c r="AD217" i="92"/>
  <c r="Z217" i="92"/>
  <c r="V217" i="92"/>
  <c r="R217" i="92"/>
  <c r="N217" i="92"/>
  <c r="J217" i="92"/>
  <c r="AQ221" i="32"/>
  <c r="AM221" i="32"/>
  <c r="AI221" i="32"/>
  <c r="AE221" i="32"/>
  <c r="AA221" i="32"/>
  <c r="W221" i="32"/>
  <c r="S221" i="32"/>
  <c r="O221" i="32"/>
  <c r="K221" i="32"/>
  <c r="AP221" i="32"/>
  <c r="AL221" i="32"/>
  <c r="AH221" i="32"/>
  <c r="AD221" i="32"/>
  <c r="Z221" i="32"/>
  <c r="V221" i="32"/>
  <c r="R221" i="32"/>
  <c r="N221" i="32"/>
  <c r="J221" i="32"/>
  <c r="AS221" i="32"/>
  <c r="AO221" i="32"/>
  <c r="AK221" i="32"/>
  <c r="AC221" i="32"/>
  <c r="Y221" i="32"/>
  <c r="U221" i="32"/>
  <c r="Q221" i="32"/>
  <c r="M221" i="32"/>
  <c r="I221" i="32"/>
  <c r="AR221" i="32"/>
  <c r="AN221" i="32"/>
  <c r="AJ221" i="32"/>
  <c r="AF221" i="32"/>
  <c r="AB221" i="32"/>
  <c r="X221" i="32"/>
  <c r="P221" i="32"/>
  <c r="L221" i="32"/>
  <c r="H221" i="32"/>
  <c r="AS221" i="92"/>
  <c r="AO221" i="92"/>
  <c r="AK221" i="92"/>
  <c r="AC221" i="92"/>
  <c r="Y221" i="92"/>
  <c r="U221" i="92"/>
  <c r="Q221" i="92"/>
  <c r="M221" i="92"/>
  <c r="I221" i="92"/>
  <c r="AR221" i="92"/>
  <c r="AN221" i="92"/>
  <c r="AJ221" i="92"/>
  <c r="AF221" i="92"/>
  <c r="AB221" i="92"/>
  <c r="X221" i="92"/>
  <c r="P221" i="92"/>
  <c r="L221" i="92"/>
  <c r="H221" i="92"/>
  <c r="AQ221" i="92"/>
  <c r="AI221" i="92"/>
  <c r="AA221" i="92"/>
  <c r="S221" i="92"/>
  <c r="S211" i="92" s="1"/>
  <c r="K221" i="92"/>
  <c r="AP221" i="92"/>
  <c r="AH221" i="92"/>
  <c r="Z221" i="92"/>
  <c r="R221" i="92"/>
  <c r="J221" i="92"/>
  <c r="AM221" i="92"/>
  <c r="AE221" i="92"/>
  <c r="W221" i="92"/>
  <c r="O221" i="92"/>
  <c r="AL221" i="92"/>
  <c r="AD221" i="92"/>
  <c r="V221" i="92"/>
  <c r="N221" i="92"/>
  <c r="AU215" i="93"/>
  <c r="AV215" i="93" s="1"/>
  <c r="AU219" i="92"/>
  <c r="AV219" i="92" s="1"/>
  <c r="O211" i="91"/>
  <c r="AE211" i="91"/>
  <c r="H211" i="91"/>
  <c r="T212" i="91"/>
  <c r="AB211" i="91"/>
  <c r="AR211" i="91"/>
  <c r="U211" i="91"/>
  <c r="AG212" i="91"/>
  <c r="AO211" i="91"/>
  <c r="R211" i="91"/>
  <c r="AT212" i="91"/>
  <c r="AH211" i="91"/>
  <c r="AE211" i="32"/>
  <c r="T212" i="32"/>
  <c r="AR211" i="32"/>
  <c r="AG212" i="32"/>
  <c r="U211" i="32"/>
  <c r="R211" i="32"/>
  <c r="AT212" i="32"/>
  <c r="AH211" i="32"/>
  <c r="T216" i="91"/>
  <c r="AG216" i="91"/>
  <c r="AT216" i="91"/>
  <c r="AU220" i="87"/>
  <c r="AV220" i="87" s="1"/>
  <c r="AT214" i="91"/>
  <c r="T214" i="91"/>
  <c r="AU215" i="32"/>
  <c r="AV215" i="32" s="1"/>
  <c r="AU219" i="91"/>
  <c r="AV219" i="91" s="1"/>
  <c r="V211" i="92"/>
  <c r="L211" i="92"/>
  <c r="I211" i="92"/>
  <c r="AU212" i="92"/>
  <c r="AT216" i="94"/>
  <c r="T216" i="94"/>
  <c r="AT220" i="93"/>
  <c r="T220" i="93"/>
  <c r="AT220" i="88"/>
  <c r="T220" i="88"/>
  <c r="AU214" i="94"/>
  <c r="AV214" i="94" s="1"/>
  <c r="AT214" i="87"/>
  <c r="T214" i="87"/>
  <c r="AT218" i="87"/>
  <c r="T218" i="87"/>
  <c r="AU215" i="91"/>
  <c r="AV215" i="91" s="1"/>
  <c r="AT209" i="91"/>
  <c r="AQ206" i="32"/>
  <c r="AM206" i="32"/>
  <c r="AI206" i="32"/>
  <c r="AE206" i="32"/>
  <c r="AA206" i="32"/>
  <c r="W206" i="32"/>
  <c r="S206" i="32"/>
  <c r="O206" i="32"/>
  <c r="K206" i="32"/>
  <c r="AP206" i="32"/>
  <c r="AL206" i="32"/>
  <c r="AH206" i="32"/>
  <c r="AD206" i="32"/>
  <c r="Z206" i="32"/>
  <c r="V206" i="32"/>
  <c r="R206" i="32"/>
  <c r="N206" i="32"/>
  <c r="J206" i="32"/>
  <c r="AS206" i="32"/>
  <c r="AO206" i="32"/>
  <c r="AK206" i="32"/>
  <c r="AC206" i="32"/>
  <c r="Y206" i="32"/>
  <c r="U206" i="32"/>
  <c r="Q206" i="32"/>
  <c r="M206" i="32"/>
  <c r="I206" i="32"/>
  <c r="AR206" i="32"/>
  <c r="AN206" i="32"/>
  <c r="AJ206" i="32"/>
  <c r="AF206" i="32"/>
  <c r="AB206" i="32"/>
  <c r="X206" i="32"/>
  <c r="P206" i="32"/>
  <c r="L206" i="32"/>
  <c r="H206" i="32"/>
  <c r="AQ206" i="92"/>
  <c r="AM206" i="92"/>
  <c r="AI206" i="92"/>
  <c r="AE206" i="92"/>
  <c r="AA206" i="92"/>
  <c r="W206" i="92"/>
  <c r="S206" i="92"/>
  <c r="O206" i="92"/>
  <c r="K206" i="92"/>
  <c r="AP206" i="92"/>
  <c r="AL206" i="92"/>
  <c r="AH206" i="92"/>
  <c r="AD206" i="92"/>
  <c r="Z206" i="92"/>
  <c r="V206" i="92"/>
  <c r="R206" i="92"/>
  <c r="N206" i="92"/>
  <c r="J206" i="92"/>
  <c r="J200" i="92" s="1"/>
  <c r="AR206" i="92"/>
  <c r="AN206" i="92"/>
  <c r="AJ206" i="92"/>
  <c r="AF206" i="92"/>
  <c r="AB206" i="92"/>
  <c r="X206" i="92"/>
  <c r="P206" i="92"/>
  <c r="L206" i="92"/>
  <c r="H206" i="92"/>
  <c r="AO206" i="92"/>
  <c r="Y206" i="92"/>
  <c r="I206" i="92"/>
  <c r="AK206" i="92"/>
  <c r="U206" i="92"/>
  <c r="Q206" i="92"/>
  <c r="AS206" i="92"/>
  <c r="AS200" i="92" s="1"/>
  <c r="AC206" i="92"/>
  <c r="M206" i="92"/>
  <c r="AU203" i="92"/>
  <c r="AV203" i="92" s="1"/>
  <c r="AT203" i="92"/>
  <c r="AT207" i="92"/>
  <c r="AU207" i="92"/>
  <c r="AV207" i="92" s="1"/>
  <c r="T205" i="32"/>
  <c r="AG205" i="32"/>
  <c r="AT205" i="32"/>
  <c r="AU208" i="88"/>
  <c r="AV208" i="88" s="1"/>
  <c r="AT205" i="91"/>
  <c r="AU205" i="91"/>
  <c r="AV205" i="91" s="1"/>
  <c r="AU209" i="94"/>
  <c r="AV209" i="94" s="1"/>
  <c r="AU209" i="87"/>
  <c r="AV209" i="87" s="1"/>
  <c r="AT204" i="93"/>
  <c r="T204" i="93"/>
  <c r="AG204" i="93"/>
  <c r="AT208" i="92"/>
  <c r="T208" i="92"/>
  <c r="AG208" i="92"/>
  <c r="AU205" i="94"/>
  <c r="AV205" i="94" s="1"/>
  <c r="AU205" i="87"/>
  <c r="AV205" i="87" s="1"/>
  <c r="AT209" i="88"/>
  <c r="AU209" i="88"/>
  <c r="AV209" i="88" s="1"/>
  <c r="AU204" i="32"/>
  <c r="AV204" i="32" s="1"/>
  <c r="AS202" i="91"/>
  <c r="AO202" i="91"/>
  <c r="AK202" i="91"/>
  <c r="AC202" i="91"/>
  <c r="Y202" i="91"/>
  <c r="U202" i="91"/>
  <c r="Q202" i="91"/>
  <c r="M202" i="91"/>
  <c r="I202" i="91"/>
  <c r="AR202" i="91"/>
  <c r="AN202" i="91"/>
  <c r="AJ202" i="91"/>
  <c r="AF202" i="91"/>
  <c r="AB202" i="91"/>
  <c r="X202" i="91"/>
  <c r="P202" i="91"/>
  <c r="L202" i="91"/>
  <c r="H202" i="91"/>
  <c r="AQ202" i="91"/>
  <c r="AM202" i="91"/>
  <c r="AI202" i="91"/>
  <c r="AE202" i="91"/>
  <c r="AA202" i="91"/>
  <c r="W202" i="91"/>
  <c r="S202" i="91"/>
  <c r="O202" i="91"/>
  <c r="K202" i="91"/>
  <c r="AP202" i="91"/>
  <c r="AL202" i="91"/>
  <c r="AH202" i="91"/>
  <c r="AD202" i="91"/>
  <c r="Z202" i="91"/>
  <c r="V202" i="91"/>
  <c r="R202" i="91"/>
  <c r="N202" i="91"/>
  <c r="J202" i="91"/>
  <c r="AR202" i="94"/>
  <c r="AN202" i="94"/>
  <c r="AJ202" i="94"/>
  <c r="AF202" i="94"/>
  <c r="AB202" i="94"/>
  <c r="X202" i="94"/>
  <c r="P202" i="94"/>
  <c r="AQ202" i="94"/>
  <c r="AM202" i="94"/>
  <c r="AI202" i="94"/>
  <c r="AE202" i="94"/>
  <c r="AA202" i="94"/>
  <c r="W202" i="94"/>
  <c r="S202" i="94"/>
  <c r="O202" i="94"/>
  <c r="K202" i="94"/>
  <c r="AP202" i="94"/>
  <c r="AL202" i="94"/>
  <c r="AH202" i="94"/>
  <c r="AD202" i="94"/>
  <c r="Z202" i="94"/>
  <c r="V202" i="94"/>
  <c r="R202" i="94"/>
  <c r="N202" i="94"/>
  <c r="J202" i="94"/>
  <c r="AS202" i="94"/>
  <c r="AO202" i="94"/>
  <c r="AK202" i="94"/>
  <c r="AC202" i="94"/>
  <c r="Y202" i="94"/>
  <c r="U202" i="94"/>
  <c r="Q202" i="94"/>
  <c r="M202" i="94"/>
  <c r="L202" i="94"/>
  <c r="I202" i="94"/>
  <c r="H202" i="94"/>
  <c r="AG207" i="93"/>
  <c r="AT207" i="93"/>
  <c r="T207" i="93"/>
  <c r="T204" i="92"/>
  <c r="AT208" i="91"/>
  <c r="T208" i="91"/>
  <c r="T205" i="93"/>
  <c r="AG205" i="93"/>
  <c r="AT205" i="93"/>
  <c r="T209" i="92"/>
  <c r="AG209" i="92"/>
  <c r="AT209" i="92"/>
  <c r="T203" i="93"/>
  <c r="AU203" i="93"/>
  <c r="AV203" i="93" s="1"/>
  <c r="AU207" i="91"/>
  <c r="AV207" i="91" s="1"/>
  <c r="AU203" i="32"/>
  <c r="AV203" i="32" s="1"/>
  <c r="T204" i="91"/>
  <c r="AU204" i="91"/>
  <c r="AV204" i="91" s="1"/>
  <c r="AG204" i="91"/>
  <c r="AT204" i="91"/>
  <c r="T210" i="92"/>
  <c r="T210" i="91"/>
  <c r="AG205" i="92"/>
  <c r="T209" i="91"/>
  <c r="AG209" i="91"/>
  <c r="AT205" i="88"/>
  <c r="T205" i="88"/>
  <c r="AG205" i="88"/>
  <c r="AP206" i="88"/>
  <c r="AL206" i="88"/>
  <c r="AH206" i="88"/>
  <c r="AD206" i="88"/>
  <c r="Z206" i="88"/>
  <c r="V206" i="88"/>
  <c r="R206" i="88"/>
  <c r="N206" i="88"/>
  <c r="AS206" i="88"/>
  <c r="AO206" i="88"/>
  <c r="AK206" i="88"/>
  <c r="AC206" i="88"/>
  <c r="Y206" i="88"/>
  <c r="U206" i="88"/>
  <c r="Q206" i="88"/>
  <c r="M206" i="88"/>
  <c r="AQ206" i="88"/>
  <c r="AM206" i="88"/>
  <c r="AI206" i="88"/>
  <c r="AE206" i="88"/>
  <c r="AA206" i="88"/>
  <c r="W206" i="88"/>
  <c r="S206" i="88"/>
  <c r="O206" i="88"/>
  <c r="K206" i="88"/>
  <c r="AR206" i="88"/>
  <c r="AB206" i="88"/>
  <c r="L206" i="88"/>
  <c r="AN206" i="88"/>
  <c r="X206" i="88"/>
  <c r="J206" i="88"/>
  <c r="AJ206" i="88"/>
  <c r="I206" i="88"/>
  <c r="AF206" i="88"/>
  <c r="P206" i="88"/>
  <c r="H206" i="88"/>
  <c r="AQ206" i="93"/>
  <c r="AM206" i="93"/>
  <c r="AI206" i="93"/>
  <c r="AE206" i="93"/>
  <c r="AA206" i="93"/>
  <c r="W206" i="93"/>
  <c r="S206" i="93"/>
  <c r="O206" i="93"/>
  <c r="K206" i="93"/>
  <c r="AP206" i="93"/>
  <c r="AL206" i="93"/>
  <c r="AH206" i="93"/>
  <c r="AD206" i="93"/>
  <c r="Z206" i="93"/>
  <c r="V206" i="93"/>
  <c r="R206" i="93"/>
  <c r="N206" i="93"/>
  <c r="J206" i="93"/>
  <c r="AS206" i="93"/>
  <c r="AS200" i="93" s="1"/>
  <c r="AO206" i="93"/>
  <c r="AK206" i="93"/>
  <c r="AC206" i="93"/>
  <c r="Y206" i="93"/>
  <c r="U206" i="93"/>
  <c r="Q206" i="93"/>
  <c r="M206" i="93"/>
  <c r="I206" i="93"/>
  <c r="AR206" i="93"/>
  <c r="AN206" i="93"/>
  <c r="AJ206" i="93"/>
  <c r="AF206" i="93"/>
  <c r="AB206" i="93"/>
  <c r="X206" i="93"/>
  <c r="P206" i="93"/>
  <c r="L206" i="93"/>
  <c r="H206" i="93"/>
  <c r="AG203" i="92"/>
  <c r="T203" i="92"/>
  <c r="AT208" i="93"/>
  <c r="T208" i="93"/>
  <c r="AG208" i="93"/>
  <c r="AU205" i="32"/>
  <c r="AV205" i="32" s="1"/>
  <c r="F200" i="92"/>
  <c r="F200" i="91"/>
  <c r="F200" i="93"/>
  <c r="F199" i="93" s="1"/>
  <c r="F200" i="87"/>
  <c r="F200" i="88"/>
  <c r="F200" i="32"/>
  <c r="F200" i="94"/>
  <c r="F201" i="24"/>
  <c r="F200" i="24" s="1"/>
  <c r="G26" i="17"/>
  <c r="G75" i="17" s="1"/>
  <c r="AU204" i="93"/>
  <c r="AV204" i="93" s="1"/>
  <c r="AU208" i="92"/>
  <c r="AV208" i="92" s="1"/>
  <c r="AR202" i="87"/>
  <c r="AN202" i="87"/>
  <c r="AJ202" i="87"/>
  <c r="AF202" i="87"/>
  <c r="AB202" i="87"/>
  <c r="X202" i="87"/>
  <c r="P202" i="87"/>
  <c r="L202" i="87"/>
  <c r="H202" i="87"/>
  <c r="AQ202" i="87"/>
  <c r="AM202" i="87"/>
  <c r="AI202" i="87"/>
  <c r="AE202" i="87"/>
  <c r="AA202" i="87"/>
  <c r="W202" i="87"/>
  <c r="S202" i="87"/>
  <c r="O202" i="87"/>
  <c r="K202" i="87"/>
  <c r="AP202" i="87"/>
  <c r="AL202" i="87"/>
  <c r="AH202" i="87"/>
  <c r="AD202" i="87"/>
  <c r="Z202" i="87"/>
  <c r="V202" i="87"/>
  <c r="R202" i="87"/>
  <c r="N202" i="87"/>
  <c r="J202" i="87"/>
  <c r="AS202" i="87"/>
  <c r="AO202" i="87"/>
  <c r="AK202" i="87"/>
  <c r="AK200" i="87" s="1"/>
  <c r="AC202" i="87"/>
  <c r="Y202" i="87"/>
  <c r="U202" i="87"/>
  <c r="Q202" i="87"/>
  <c r="M202" i="87"/>
  <c r="I202" i="87"/>
  <c r="AU207" i="93"/>
  <c r="AV207" i="93" s="1"/>
  <c r="AU207" i="88"/>
  <c r="AV207" i="88" s="1"/>
  <c r="AT207" i="88"/>
  <c r="AT204" i="92"/>
  <c r="AU205" i="93"/>
  <c r="AV205" i="93" s="1"/>
  <c r="AU209" i="92"/>
  <c r="AV209" i="92" s="1"/>
  <c r="T207" i="91"/>
  <c r="AU205" i="92"/>
  <c r="AV205" i="92" s="1"/>
  <c r="AU209" i="91"/>
  <c r="AV209" i="91" s="1"/>
  <c r="AU205" i="88"/>
  <c r="AV205" i="88" s="1"/>
  <c r="AP206" i="87"/>
  <c r="AL206" i="87"/>
  <c r="AH206" i="87"/>
  <c r="AD206" i="87"/>
  <c r="Z206" i="87"/>
  <c r="V206" i="87"/>
  <c r="R206" i="87"/>
  <c r="N206" i="87"/>
  <c r="J206" i="87"/>
  <c r="AS206" i="87"/>
  <c r="AO206" i="87"/>
  <c r="AO200" i="87" s="1"/>
  <c r="AK206" i="87"/>
  <c r="AC206" i="87"/>
  <c r="Y206" i="87"/>
  <c r="U206" i="87"/>
  <c r="U200" i="87" s="1"/>
  <c r="Q206" i="87"/>
  <c r="M206" i="87"/>
  <c r="I206" i="87"/>
  <c r="AR206" i="87"/>
  <c r="AN206" i="87"/>
  <c r="AJ206" i="87"/>
  <c r="AF206" i="87"/>
  <c r="AB206" i="87"/>
  <c r="AB200" i="87" s="1"/>
  <c r="X206" i="87"/>
  <c r="P206" i="87"/>
  <c r="L206" i="87"/>
  <c r="H206" i="87"/>
  <c r="H200" i="87" s="1"/>
  <c r="AQ206" i="87"/>
  <c r="AM206" i="87"/>
  <c r="AI206" i="87"/>
  <c r="AE206" i="87"/>
  <c r="AA206" i="87"/>
  <c r="W206" i="87"/>
  <c r="S206" i="87"/>
  <c r="O206" i="87"/>
  <c r="O200" i="87" s="1"/>
  <c r="K206" i="87"/>
  <c r="AP206" i="94"/>
  <c r="AL206" i="94"/>
  <c r="AH206" i="94"/>
  <c r="AD206" i="94"/>
  <c r="Z206" i="94"/>
  <c r="V206" i="94"/>
  <c r="R206" i="94"/>
  <c r="N206" i="94"/>
  <c r="J206" i="94"/>
  <c r="AS206" i="94"/>
  <c r="AO206" i="94"/>
  <c r="AO200" i="94" s="1"/>
  <c r="AK206" i="94"/>
  <c r="AC206" i="94"/>
  <c r="Y206" i="94"/>
  <c r="U206" i="94"/>
  <c r="Q206" i="94"/>
  <c r="M206" i="94"/>
  <c r="M200" i="94" s="1"/>
  <c r="I206" i="94"/>
  <c r="AR206" i="94"/>
  <c r="AR200" i="94" s="1"/>
  <c r="AN206" i="94"/>
  <c r="AJ206" i="94"/>
  <c r="AF206" i="94"/>
  <c r="AB206" i="94"/>
  <c r="AB200" i="94" s="1"/>
  <c r="X206" i="94"/>
  <c r="P206" i="94"/>
  <c r="L206" i="94"/>
  <c r="H206" i="94"/>
  <c r="AQ206" i="94"/>
  <c r="AM206" i="94"/>
  <c r="AI206" i="94"/>
  <c r="AE206" i="94"/>
  <c r="AE200" i="94" s="1"/>
  <c r="AA206" i="94"/>
  <c r="W206" i="94"/>
  <c r="S206" i="94"/>
  <c r="O206" i="94"/>
  <c r="O200" i="94" s="1"/>
  <c r="K206" i="94"/>
  <c r="T207" i="92"/>
  <c r="AG204" i="94"/>
  <c r="AT204" i="94"/>
  <c r="T204" i="94"/>
  <c r="AG204" i="87"/>
  <c r="AT204" i="87"/>
  <c r="T204" i="87"/>
  <c r="AU208" i="93"/>
  <c r="AV208" i="93" s="1"/>
  <c r="T208" i="88"/>
  <c r="AG203" i="91"/>
  <c r="AT203" i="91"/>
  <c r="T207" i="94"/>
  <c r="AG207" i="94"/>
  <c r="AT207" i="94"/>
  <c r="T207" i="87"/>
  <c r="AG207" i="87"/>
  <c r="AT207" i="87"/>
  <c r="T209" i="93"/>
  <c r="AG209" i="93"/>
  <c r="AT209" i="93"/>
  <c r="AQ202" i="88"/>
  <c r="AM202" i="88"/>
  <c r="AM200" i="88" s="1"/>
  <c r="AI202" i="88"/>
  <c r="AI200" i="88" s="1"/>
  <c r="AE202" i="88"/>
  <c r="AE200" i="88" s="1"/>
  <c r="AA202" i="88"/>
  <c r="W202" i="88"/>
  <c r="W200" i="88" s="1"/>
  <c r="S202" i="88"/>
  <c r="O202" i="88"/>
  <c r="K202" i="88"/>
  <c r="AP202" i="88"/>
  <c r="AP200" i="88" s="1"/>
  <c r="AL202" i="88"/>
  <c r="AH202" i="88"/>
  <c r="AD202" i="88"/>
  <c r="Z202" i="88"/>
  <c r="Z200" i="88" s="1"/>
  <c r="V202" i="88"/>
  <c r="R202" i="88"/>
  <c r="N202" i="88"/>
  <c r="J202" i="88"/>
  <c r="AS202" i="88"/>
  <c r="AO202" i="88"/>
  <c r="AK202" i="88"/>
  <c r="AC202" i="88"/>
  <c r="Y202" i="88"/>
  <c r="Y200" i="88" s="1"/>
  <c r="U202" i="88"/>
  <c r="Q202" i="88"/>
  <c r="M202" i="88"/>
  <c r="M200" i="88" s="1"/>
  <c r="I202" i="88"/>
  <c r="I200" i="88" s="1"/>
  <c r="AR202" i="88"/>
  <c r="AN202" i="88"/>
  <c r="AJ202" i="88"/>
  <c r="AJ200" i="88" s="1"/>
  <c r="AF202" i="88"/>
  <c r="AB202" i="88"/>
  <c r="X202" i="88"/>
  <c r="P202" i="88"/>
  <c r="L202" i="88"/>
  <c r="H202" i="88"/>
  <c r="AS202" i="92"/>
  <c r="AO202" i="92"/>
  <c r="AO200" i="92" s="1"/>
  <c r="AK202" i="92"/>
  <c r="AC202" i="92"/>
  <c r="AC200" i="92" s="1"/>
  <c r="Y202" i="92"/>
  <c r="U202" i="92"/>
  <c r="Q202" i="92"/>
  <c r="AQ202" i="92"/>
  <c r="AQ200" i="92" s="1"/>
  <c r="AM202" i="92"/>
  <c r="AI202" i="92"/>
  <c r="AI200" i="92" s="1"/>
  <c r="AE202" i="92"/>
  <c r="AE200" i="92" s="1"/>
  <c r="AA202" i="92"/>
  <c r="AA200" i="92" s="1"/>
  <c r="W202" i="92"/>
  <c r="S202" i="92"/>
  <c r="S200" i="92" s="1"/>
  <c r="AP202" i="92"/>
  <c r="AP200" i="92" s="1"/>
  <c r="AH202" i="92"/>
  <c r="Z202" i="92"/>
  <c r="R202" i="92"/>
  <c r="R200" i="92" s="1"/>
  <c r="M202" i="92"/>
  <c r="M200" i="92" s="1"/>
  <c r="I202" i="92"/>
  <c r="AN202" i="92"/>
  <c r="AF202" i="92"/>
  <c r="X202" i="92"/>
  <c r="X200" i="92" s="1"/>
  <c r="P202" i="92"/>
  <c r="L202" i="92"/>
  <c r="H202" i="92"/>
  <c r="H200" i="92" s="1"/>
  <c r="AL202" i="92"/>
  <c r="AD202" i="92"/>
  <c r="AD200" i="92" s="1"/>
  <c r="V202" i="92"/>
  <c r="O202" i="92"/>
  <c r="O200" i="92" s="1"/>
  <c r="K202" i="92"/>
  <c r="AR202" i="92"/>
  <c r="AJ202" i="92"/>
  <c r="AB202" i="92"/>
  <c r="AB200" i="92" s="1"/>
  <c r="N202" i="92"/>
  <c r="J202" i="92"/>
  <c r="AU203" i="94"/>
  <c r="AV203" i="94" s="1"/>
  <c r="AU203" i="87"/>
  <c r="AV203" i="87" s="1"/>
  <c r="AG207" i="88"/>
  <c r="T207" i="88"/>
  <c r="AU204" i="92"/>
  <c r="AV204" i="92" s="1"/>
  <c r="T209" i="32"/>
  <c r="AG209" i="32"/>
  <c r="AT209" i="32"/>
  <c r="AG208" i="94"/>
  <c r="AT208" i="94"/>
  <c r="T208" i="94"/>
  <c r="AG208" i="87"/>
  <c r="AT208" i="87"/>
  <c r="T208" i="87"/>
  <c r="P200" i="92"/>
  <c r="Z200" i="92"/>
  <c r="AB200" i="88"/>
  <c r="AO200" i="88"/>
  <c r="T205" i="92"/>
  <c r="AT205" i="92"/>
  <c r="AP206" i="91"/>
  <c r="AL206" i="91"/>
  <c r="AL200" i="91" s="1"/>
  <c r="AH206" i="91"/>
  <c r="AD206" i="91"/>
  <c r="Z206" i="91"/>
  <c r="V206" i="91"/>
  <c r="V200" i="91" s="1"/>
  <c r="R206" i="91"/>
  <c r="N206" i="91"/>
  <c r="J206" i="91"/>
  <c r="AS206" i="91"/>
  <c r="AO206" i="91"/>
  <c r="AK206" i="91"/>
  <c r="AC206" i="91"/>
  <c r="Y206" i="91"/>
  <c r="Y200" i="91" s="1"/>
  <c r="U206" i="91"/>
  <c r="Q206" i="91"/>
  <c r="M206" i="91"/>
  <c r="I206" i="91"/>
  <c r="I200" i="91" s="1"/>
  <c r="AR206" i="91"/>
  <c r="AN206" i="91"/>
  <c r="AJ206" i="91"/>
  <c r="AF206" i="91"/>
  <c r="AF200" i="91" s="1"/>
  <c r="AB206" i="91"/>
  <c r="X206" i="91"/>
  <c r="P206" i="91"/>
  <c r="L206" i="91"/>
  <c r="L200" i="91" s="1"/>
  <c r="H206" i="91"/>
  <c r="AI206" i="91"/>
  <c r="AI200" i="91" s="1"/>
  <c r="S206" i="91"/>
  <c r="S200" i="91" s="1"/>
  <c r="AE206" i="91"/>
  <c r="O206" i="91"/>
  <c r="AQ206" i="91"/>
  <c r="AA206" i="91"/>
  <c r="AA200" i="91" s="1"/>
  <c r="K206" i="91"/>
  <c r="AM206" i="91"/>
  <c r="W206" i="91"/>
  <c r="W200" i="91" s="1"/>
  <c r="AG207" i="92"/>
  <c r="AU204" i="94"/>
  <c r="AV204" i="94" s="1"/>
  <c r="AU204" i="87"/>
  <c r="AV204" i="87" s="1"/>
  <c r="AT208" i="88"/>
  <c r="AG208" i="88"/>
  <c r="T205" i="91"/>
  <c r="AG205" i="91"/>
  <c r="T209" i="94"/>
  <c r="AG209" i="94"/>
  <c r="T209" i="87"/>
  <c r="AG209" i="87"/>
  <c r="T203" i="91"/>
  <c r="AU203" i="91"/>
  <c r="AV203" i="91" s="1"/>
  <c r="AU207" i="94"/>
  <c r="AV207" i="94" s="1"/>
  <c r="AU207" i="87"/>
  <c r="AV207" i="87" s="1"/>
  <c r="T205" i="94"/>
  <c r="AG205" i="94"/>
  <c r="T205" i="87"/>
  <c r="AG205" i="87"/>
  <c r="AU209" i="93"/>
  <c r="AV209" i="93" s="1"/>
  <c r="T209" i="88"/>
  <c r="AG209" i="88"/>
  <c r="T204" i="32"/>
  <c r="AG204" i="32"/>
  <c r="AP202" i="32"/>
  <c r="AL202" i="32"/>
  <c r="AL200" i="32" s="1"/>
  <c r="AH202" i="32"/>
  <c r="AH200" i="32" s="1"/>
  <c r="AD202" i="32"/>
  <c r="AD200" i="32" s="1"/>
  <c r="Z202" i="32"/>
  <c r="V202" i="32"/>
  <c r="V200" i="32" s="1"/>
  <c r="R202" i="32"/>
  <c r="R200" i="32" s="1"/>
  <c r="N202" i="32"/>
  <c r="N200" i="32" s="1"/>
  <c r="J202" i="32"/>
  <c r="AS202" i="32"/>
  <c r="AS200" i="32" s="1"/>
  <c r="AO202" i="32"/>
  <c r="AO200" i="32" s="1"/>
  <c r="AK202" i="32"/>
  <c r="AK200" i="32" s="1"/>
  <c r="AC202" i="32"/>
  <c r="Y202" i="32"/>
  <c r="Y200" i="32" s="1"/>
  <c r="U202" i="32"/>
  <c r="Q202" i="32"/>
  <c r="Q200" i="32" s="1"/>
  <c r="M202" i="32"/>
  <c r="I202" i="32"/>
  <c r="I200" i="32" s="1"/>
  <c r="AR202" i="32"/>
  <c r="AR200" i="32" s="1"/>
  <c r="AN202" i="32"/>
  <c r="AN200" i="32" s="1"/>
  <c r="AJ202" i="32"/>
  <c r="AF202" i="32"/>
  <c r="AF200" i="32" s="1"/>
  <c r="AB202" i="32"/>
  <c r="AB200" i="32" s="1"/>
  <c r="X202" i="32"/>
  <c r="X200" i="32" s="1"/>
  <c r="P202" i="32"/>
  <c r="L202" i="32"/>
  <c r="L200" i="32" s="1"/>
  <c r="H202" i="32"/>
  <c r="AQ202" i="32"/>
  <c r="AQ200" i="32" s="1"/>
  <c r="AM202" i="32"/>
  <c r="AI202" i="32"/>
  <c r="AI200" i="32" s="1"/>
  <c r="AE202" i="32"/>
  <c r="AE200" i="32" s="1"/>
  <c r="AA202" i="32"/>
  <c r="AA200" i="32" s="1"/>
  <c r="W202" i="32"/>
  <c r="S202" i="32"/>
  <c r="S200" i="32" s="1"/>
  <c r="O202" i="32"/>
  <c r="O200" i="32" s="1"/>
  <c r="K202" i="32"/>
  <c r="K200" i="32" s="1"/>
  <c r="AS202" i="93"/>
  <c r="AO202" i="93"/>
  <c r="AO200" i="93" s="1"/>
  <c r="AK202" i="93"/>
  <c r="AK200" i="93" s="1"/>
  <c r="AC202" i="93"/>
  <c r="AC200" i="93" s="1"/>
  <c r="Y202" i="93"/>
  <c r="U202" i="93"/>
  <c r="U200" i="93" s="1"/>
  <c r="AR202" i="93"/>
  <c r="AN202" i="93"/>
  <c r="AN200" i="93" s="1"/>
  <c r="AJ202" i="93"/>
  <c r="AF202" i="93"/>
  <c r="AB202" i="93"/>
  <c r="X202" i="93"/>
  <c r="X200" i="93" s="1"/>
  <c r="AQ202" i="93"/>
  <c r="AM202" i="93"/>
  <c r="AI202" i="93"/>
  <c r="AE202" i="93"/>
  <c r="AA202" i="93"/>
  <c r="W202" i="93"/>
  <c r="W200" i="93" s="1"/>
  <c r="AP202" i="93"/>
  <c r="AL202" i="93"/>
  <c r="AL200" i="93" s="1"/>
  <c r="AH202" i="93"/>
  <c r="AD202" i="93"/>
  <c r="AD200" i="93" s="1"/>
  <c r="Z202" i="93"/>
  <c r="V202" i="93"/>
  <c r="V200" i="93" s="1"/>
  <c r="R202" i="93"/>
  <c r="N202" i="93"/>
  <c r="N200" i="93" s="1"/>
  <c r="J202" i="93"/>
  <c r="Q202" i="93"/>
  <c r="Q200" i="93" s="1"/>
  <c r="M202" i="93"/>
  <c r="I202" i="93"/>
  <c r="P202" i="93"/>
  <c r="L202" i="93"/>
  <c r="L200" i="93" s="1"/>
  <c r="H202" i="93"/>
  <c r="S202" i="93"/>
  <c r="O202" i="93"/>
  <c r="K202" i="93"/>
  <c r="K200" i="93" s="1"/>
  <c r="T203" i="94"/>
  <c r="AG203" i="94"/>
  <c r="T203" i="87"/>
  <c r="AG203" i="87"/>
  <c r="AG204" i="92"/>
  <c r="AU209" i="32"/>
  <c r="AV209" i="32" s="1"/>
  <c r="AG203" i="93"/>
  <c r="AT203" i="93"/>
  <c r="AG207" i="91"/>
  <c r="AT207" i="91"/>
  <c r="AG203" i="32"/>
  <c r="AT203" i="32"/>
  <c r="AU208" i="94"/>
  <c r="AV208" i="94" s="1"/>
  <c r="AU208" i="87"/>
  <c r="AV208" i="87" s="1"/>
  <c r="AU210" i="88"/>
  <c r="AV210" i="88" s="1"/>
  <c r="T210" i="87"/>
  <c r="AU210" i="32"/>
  <c r="AV210" i="32" s="1"/>
  <c r="AG210" i="92"/>
  <c r="AT210" i="92"/>
  <c r="T210" i="93"/>
  <c r="AU210" i="92"/>
  <c r="AV210" i="92" s="1"/>
  <c r="AG210" i="91"/>
  <c r="AT210" i="91"/>
  <c r="AT210" i="88"/>
  <c r="T210" i="88"/>
  <c r="AG210" i="88"/>
  <c r="T210" i="32"/>
  <c r="AG210" i="32"/>
  <c r="AT210" i="32"/>
  <c r="AU210" i="91"/>
  <c r="AV210" i="91" s="1"/>
  <c r="AU201" i="91"/>
  <c r="T201" i="92"/>
  <c r="AG201" i="92"/>
  <c r="U200" i="92"/>
  <c r="AT201" i="92"/>
  <c r="AH200" i="92"/>
  <c r="AU201" i="93"/>
  <c r="AU201" i="92"/>
  <c r="AT201" i="32"/>
  <c r="T201" i="32"/>
  <c r="H200" i="32"/>
  <c r="AG201" i="32"/>
  <c r="U200" i="32"/>
  <c r="AT201" i="87"/>
  <c r="T201" i="87"/>
  <c r="AG201" i="87"/>
  <c r="AG201" i="91"/>
  <c r="U200" i="91"/>
  <c r="AT201" i="91"/>
  <c r="AH200" i="91"/>
  <c r="T201" i="91"/>
  <c r="H200" i="91"/>
  <c r="AU201" i="32"/>
  <c r="AU201" i="87"/>
  <c r="AG201" i="93"/>
  <c r="AT201" i="93"/>
  <c r="AH200" i="93"/>
  <c r="T201" i="93"/>
  <c r="I75" i="17"/>
  <c r="AA26" i="17"/>
  <c r="AB26" i="17" s="1"/>
  <c r="Z201" i="24"/>
  <c r="H200" i="24"/>
  <c r="Z200" i="24" s="1"/>
  <c r="Z121" i="24"/>
  <c r="AA121" i="24" s="1"/>
  <c r="W120" i="24"/>
  <c r="Z120" i="24" s="1"/>
  <c r="AA120" i="24" s="1"/>
  <c r="AA78" i="84"/>
  <c r="AB78" i="84" s="1"/>
  <c r="X174" i="84"/>
  <c r="AE168" i="91"/>
  <c r="AK137" i="93"/>
  <c r="L137" i="32"/>
  <c r="AL168" i="88"/>
  <c r="AK168" i="91"/>
  <c r="AQ168" i="91"/>
  <c r="X137" i="92"/>
  <c r="AG193" i="92"/>
  <c r="AJ168" i="92"/>
  <c r="V168" i="93"/>
  <c r="AG193" i="93"/>
  <c r="Q137" i="94"/>
  <c r="AA168" i="94"/>
  <c r="AI168" i="32"/>
  <c r="AE168" i="32"/>
  <c r="T156" i="88"/>
  <c r="S168" i="88"/>
  <c r="AM168" i="88"/>
  <c r="V168" i="87"/>
  <c r="AJ137" i="91"/>
  <c r="R168" i="87"/>
  <c r="X168" i="91"/>
  <c r="AD168" i="91"/>
  <c r="W168" i="91"/>
  <c r="T193" i="92"/>
  <c r="L168" i="92"/>
  <c r="AI168" i="92"/>
  <c r="AR168" i="92"/>
  <c r="Z168" i="93"/>
  <c r="M137" i="32"/>
  <c r="AM168" i="32"/>
  <c r="R168" i="32"/>
  <c r="K168" i="32"/>
  <c r="Z168" i="87"/>
  <c r="K168" i="91"/>
  <c r="AC168" i="91"/>
  <c r="AI168" i="91"/>
  <c r="J168" i="91"/>
  <c r="AJ137" i="92"/>
  <c r="K137" i="92"/>
  <c r="AA168" i="92"/>
  <c r="AC137" i="93"/>
  <c r="AJ168" i="94"/>
  <c r="AF168" i="94"/>
  <c r="Z168" i="32"/>
  <c r="W168" i="32"/>
  <c r="T156" i="91"/>
  <c r="W137" i="93"/>
  <c r="S168" i="94"/>
  <c r="S168" i="32"/>
  <c r="AI168" i="88"/>
  <c r="N168" i="88"/>
  <c r="Q168" i="87"/>
  <c r="AG193" i="91"/>
  <c r="R168" i="91"/>
  <c r="AA137" i="92"/>
  <c r="J137" i="93"/>
  <c r="AO137" i="93"/>
  <c r="AJ137" i="88"/>
  <c r="T175" i="32"/>
  <c r="AP168" i="88"/>
  <c r="R168" i="88"/>
  <c r="V137" i="87"/>
  <c r="AO168" i="91"/>
  <c r="AP168" i="91"/>
  <c r="AN168" i="91"/>
  <c r="AC168" i="92"/>
  <c r="Q168" i="92"/>
  <c r="W168" i="92"/>
  <c r="J168" i="93"/>
  <c r="N168" i="94"/>
  <c r="K168" i="94"/>
  <c r="AJ168" i="32"/>
  <c r="AB168" i="32"/>
  <c r="W168" i="88"/>
  <c r="AN137" i="91"/>
  <c r="AK168" i="87"/>
  <c r="AB168" i="91"/>
  <c r="AG156" i="91"/>
  <c r="AA168" i="91"/>
  <c r="AH168" i="92"/>
  <c r="AT131" i="93"/>
  <c r="U168" i="93"/>
  <c r="AC137" i="94"/>
  <c r="AG150" i="94"/>
  <c r="AL168" i="94"/>
  <c r="AM137" i="92"/>
  <c r="AK168" i="92"/>
  <c r="N168" i="92"/>
  <c r="S137" i="94"/>
  <c r="W168" i="94"/>
  <c r="AK168" i="94"/>
  <c r="AD168" i="32"/>
  <c r="J168" i="32"/>
  <c r="AB137" i="88"/>
  <c r="AE168" i="88"/>
  <c r="N168" i="87"/>
  <c r="Z137" i="91"/>
  <c r="I168" i="91"/>
  <c r="AJ168" i="91"/>
  <c r="T131" i="93"/>
  <c r="U137" i="94"/>
  <c r="AC168" i="94"/>
  <c r="O137" i="88"/>
  <c r="X168" i="32"/>
  <c r="Z137" i="87"/>
  <c r="AJ168" i="88"/>
  <c r="N137" i="92"/>
  <c r="AN168" i="92"/>
  <c r="AE168" i="94"/>
  <c r="AB168" i="94"/>
  <c r="AN137" i="88"/>
  <c r="Z168" i="88"/>
  <c r="AN168" i="88"/>
  <c r="V168" i="92"/>
  <c r="R137" i="93"/>
  <c r="AF137" i="93"/>
  <c r="M168" i="93"/>
  <c r="AQ137" i="94"/>
  <c r="L137" i="94"/>
  <c r="U168" i="94"/>
  <c r="J168" i="87"/>
  <c r="AL137" i="92"/>
  <c r="Q168" i="93"/>
  <c r="AA168" i="32"/>
  <c r="AT125" i="88"/>
  <c r="AS168" i="87"/>
  <c r="Z168" i="91"/>
  <c r="R168" i="92"/>
  <c r="AI137" i="94"/>
  <c r="X168" i="94"/>
  <c r="W137" i="32"/>
  <c r="N168" i="32"/>
  <c r="AG125" i="88"/>
  <c r="V168" i="88"/>
  <c r="R137" i="91"/>
  <c r="AC168" i="87"/>
  <c r="M168" i="91"/>
  <c r="AE137" i="92"/>
  <c r="N137" i="93"/>
  <c r="I168" i="93"/>
  <c r="V168" i="32"/>
  <c r="AA137" i="32"/>
  <c r="S137" i="88"/>
  <c r="X168" i="88"/>
  <c r="AM137" i="87"/>
  <c r="I168" i="87"/>
  <c r="Q137" i="91"/>
  <c r="L168" i="91"/>
  <c r="Q168" i="91"/>
  <c r="O168" i="92"/>
  <c r="J168" i="92"/>
  <c r="AJ137" i="93"/>
  <c r="AD168" i="93"/>
  <c r="AE137" i="94"/>
  <c r="R168" i="94"/>
  <c r="AA498" i="20"/>
  <c r="AB498" i="20" s="1"/>
  <c r="AA14" i="20"/>
  <c r="AB14" i="20" s="1"/>
  <c r="I174" i="20"/>
  <c r="H14" i="24"/>
  <c r="Z15" i="24"/>
  <c r="AA15" i="24" s="1"/>
  <c r="AR74" i="32"/>
  <c r="AD74" i="32"/>
  <c r="AI74" i="91"/>
  <c r="AO74" i="93"/>
  <c r="Y74" i="94"/>
  <c r="AE74" i="32"/>
  <c r="Q74" i="32"/>
  <c r="AJ74" i="88"/>
  <c r="Q74" i="87"/>
  <c r="AB74" i="91"/>
  <c r="AA74" i="91"/>
  <c r="R74" i="32"/>
  <c r="AB74" i="32"/>
  <c r="P74" i="87"/>
  <c r="Z74" i="91"/>
  <c r="N74" i="91"/>
  <c r="S74" i="91"/>
  <c r="AG87" i="92"/>
  <c r="W74" i="94"/>
  <c r="Y74" i="32"/>
  <c r="L74" i="88"/>
  <c r="AI74" i="87"/>
  <c r="N74" i="93"/>
  <c r="L74" i="32"/>
  <c r="Z74" i="93"/>
  <c r="P74" i="32"/>
  <c r="AI74" i="32"/>
  <c r="R74" i="94"/>
  <c r="AD74" i="94"/>
  <c r="AJ74" i="32"/>
  <c r="AQ74" i="91"/>
  <c r="AJ74" i="92"/>
  <c r="J74" i="93"/>
  <c r="P74" i="94"/>
  <c r="AN74" i="94"/>
  <c r="W74" i="32"/>
  <c r="AP74" i="32"/>
  <c r="V74" i="88"/>
  <c r="J74" i="88"/>
  <c r="AD74" i="91"/>
  <c r="AL74" i="94"/>
  <c r="AA74" i="94"/>
  <c r="N74" i="88"/>
  <c r="AO74" i="32"/>
  <c r="M74" i="88"/>
  <c r="AN74" i="87"/>
  <c r="AL74" i="91"/>
  <c r="V74" i="91"/>
  <c r="AJ74" i="94"/>
  <c r="V74" i="32"/>
  <c r="W74" i="88"/>
  <c r="J74" i="87"/>
  <c r="AN74" i="92"/>
  <c r="AH74" i="94"/>
  <c r="AN74" i="32"/>
  <c r="Z74" i="32"/>
  <c r="AM74" i="88"/>
  <c r="AA74" i="88"/>
  <c r="V74" i="87"/>
  <c r="AE74" i="87"/>
  <c r="O74" i="87"/>
  <c r="T87" i="91"/>
  <c r="R74" i="91"/>
  <c r="M74" i="32"/>
  <c r="T75" i="94"/>
  <c r="AE74" i="94"/>
  <c r="AG99" i="94"/>
  <c r="N74" i="32"/>
  <c r="AT99" i="32"/>
  <c r="AD74" i="88"/>
  <c r="K74" i="88"/>
  <c r="R74" i="88"/>
  <c r="AM74" i="91"/>
  <c r="AT87" i="92"/>
  <c r="AC74" i="94"/>
  <c r="AL74" i="32"/>
  <c r="AM74" i="32"/>
  <c r="X74" i="88"/>
  <c r="AN74" i="88"/>
  <c r="AH74" i="87"/>
  <c r="AA74" i="87"/>
  <c r="K74" i="92"/>
  <c r="AT75" i="94"/>
  <c r="AQ74" i="32"/>
  <c r="AC74" i="91"/>
  <c r="AJ74" i="91"/>
  <c r="T87" i="92"/>
  <c r="AK74" i="93"/>
  <c r="U74" i="94"/>
  <c r="AP109" i="32"/>
  <c r="AL109" i="32"/>
  <c r="AH109" i="32"/>
  <c r="AD109" i="32"/>
  <c r="Z109" i="32"/>
  <c r="V109" i="32"/>
  <c r="R109" i="32"/>
  <c r="N109" i="32"/>
  <c r="J109" i="32"/>
  <c r="AS109" i="32"/>
  <c r="AO109" i="32"/>
  <c r="AK109" i="32"/>
  <c r="AC109" i="32"/>
  <c r="Y109" i="32"/>
  <c r="U109" i="32"/>
  <c r="Q109" i="32"/>
  <c r="M109" i="32"/>
  <c r="I109" i="32"/>
  <c r="AR109" i="32"/>
  <c r="AN109" i="32"/>
  <c r="AJ109" i="32"/>
  <c r="AF109" i="32"/>
  <c r="AB109" i="32"/>
  <c r="X109" i="32"/>
  <c r="P109" i="32"/>
  <c r="L109" i="32"/>
  <c r="H109" i="32"/>
  <c r="AQ109" i="32"/>
  <c r="AM109" i="32"/>
  <c r="AI109" i="32"/>
  <c r="AE109" i="32"/>
  <c r="AA109" i="32"/>
  <c r="W109" i="32"/>
  <c r="S109" i="32"/>
  <c r="O109" i="32"/>
  <c r="K109" i="32"/>
  <c r="AM108" i="32"/>
  <c r="AM107" i="32" s="1"/>
  <c r="W108" i="32"/>
  <c r="AP108" i="32"/>
  <c r="Z108" i="32"/>
  <c r="J108" i="32"/>
  <c r="J107" i="32" s="1"/>
  <c r="AK108" i="32"/>
  <c r="AK107" i="32" s="1"/>
  <c r="Q108" i="32"/>
  <c r="AN108" i="32"/>
  <c r="AN107" i="32" s="1"/>
  <c r="X108" i="32"/>
  <c r="AI108" i="32"/>
  <c r="AI107" i="32" s="1"/>
  <c r="S108" i="32"/>
  <c r="AL108" i="32"/>
  <c r="V108" i="32"/>
  <c r="AC108" i="32"/>
  <c r="M108" i="32"/>
  <c r="AJ108" i="32"/>
  <c r="P108" i="32"/>
  <c r="P107" i="32" s="1"/>
  <c r="AE108" i="32"/>
  <c r="AE107" i="32" s="1"/>
  <c r="O108" i="32"/>
  <c r="O107" i="32" s="1"/>
  <c r="AH108" i="32"/>
  <c r="R108" i="32"/>
  <c r="AS108" i="32"/>
  <c r="Y108" i="32"/>
  <c r="I108" i="32"/>
  <c r="AF108" i="32"/>
  <c r="L108" i="32"/>
  <c r="L107" i="32" s="1"/>
  <c r="AQ108" i="32"/>
  <c r="AA108" i="32"/>
  <c r="AA107" i="32" s="1"/>
  <c r="K108" i="32"/>
  <c r="AD108" i="32"/>
  <c r="AD107" i="32" s="1"/>
  <c r="N108" i="32"/>
  <c r="AO108" i="32"/>
  <c r="AO107" i="32" s="1"/>
  <c r="U108" i="32"/>
  <c r="AR108" i="32"/>
  <c r="AR107" i="32" s="1"/>
  <c r="AB108" i="32"/>
  <c r="AB107" i="32" s="1"/>
  <c r="H108" i="32"/>
  <c r="AR109" i="92"/>
  <c r="AR107" i="92" s="1"/>
  <c r="AN109" i="92"/>
  <c r="AN107" i="92" s="1"/>
  <c r="AJ109" i="92"/>
  <c r="AJ107" i="92" s="1"/>
  <c r="AF109" i="92"/>
  <c r="AF107" i="92" s="1"/>
  <c r="AB109" i="92"/>
  <c r="AB107" i="92" s="1"/>
  <c r="X109" i="92"/>
  <c r="X107" i="92" s="1"/>
  <c r="P109" i="92"/>
  <c r="P107" i="92" s="1"/>
  <c r="L109" i="92"/>
  <c r="L107" i="92" s="1"/>
  <c r="H109" i="92"/>
  <c r="AQ109" i="92"/>
  <c r="AQ107" i="92" s="1"/>
  <c r="AM109" i="92"/>
  <c r="AM107" i="92" s="1"/>
  <c r="AI109" i="92"/>
  <c r="AI107" i="92" s="1"/>
  <c r="AE109" i="92"/>
  <c r="AE107" i="92" s="1"/>
  <c r="AA109" i="92"/>
  <c r="AA107" i="92" s="1"/>
  <c r="W109" i="92"/>
  <c r="W107" i="92" s="1"/>
  <c r="S109" i="92"/>
  <c r="S107" i="92" s="1"/>
  <c r="O109" i="92"/>
  <c r="O107" i="92" s="1"/>
  <c r="K109" i="92"/>
  <c r="K107" i="92" s="1"/>
  <c r="AP109" i="92"/>
  <c r="AP107" i="92" s="1"/>
  <c r="AL109" i="92"/>
  <c r="AL107" i="92" s="1"/>
  <c r="AH109" i="92"/>
  <c r="AD109" i="92"/>
  <c r="AD107" i="92" s="1"/>
  <c r="Z109" i="92"/>
  <c r="Z107" i="92" s="1"/>
  <c r="V109" i="92"/>
  <c r="V107" i="92" s="1"/>
  <c r="R109" i="92"/>
  <c r="R107" i="92" s="1"/>
  <c r="N109" i="92"/>
  <c r="N107" i="92" s="1"/>
  <c r="J109" i="92"/>
  <c r="J107" i="92" s="1"/>
  <c r="AS109" i="92"/>
  <c r="AO109" i="92"/>
  <c r="AO107" i="92" s="1"/>
  <c r="AK109" i="92"/>
  <c r="AK107" i="92" s="1"/>
  <c r="AC109" i="92"/>
  <c r="AC107" i="92" s="1"/>
  <c r="Y109" i="92"/>
  <c r="Y107" i="92" s="1"/>
  <c r="U109" i="92"/>
  <c r="Q109" i="92"/>
  <c r="Q107" i="92" s="1"/>
  <c r="M109" i="92"/>
  <c r="M107" i="92" s="1"/>
  <c r="I109" i="92"/>
  <c r="I107" i="92" s="1"/>
  <c r="AP114" i="32"/>
  <c r="AP113" i="32" s="1"/>
  <c r="AL114" i="32"/>
  <c r="AL113" i="32" s="1"/>
  <c r="AH114" i="32"/>
  <c r="AD114" i="32"/>
  <c r="AD113" i="32" s="1"/>
  <c r="Z114" i="32"/>
  <c r="Z113" i="32" s="1"/>
  <c r="V114" i="32"/>
  <c r="V113" i="32" s="1"/>
  <c r="R114" i="32"/>
  <c r="R113" i="32" s="1"/>
  <c r="N114" i="32"/>
  <c r="N113" i="32" s="1"/>
  <c r="J114" i="32"/>
  <c r="J113" i="32" s="1"/>
  <c r="AR114" i="32"/>
  <c r="AR113" i="32" s="1"/>
  <c r="AN114" i="32"/>
  <c r="AN113" i="32" s="1"/>
  <c r="AJ114" i="32"/>
  <c r="AJ113" i="32" s="1"/>
  <c r="AF114" i="32"/>
  <c r="AF113" i="32" s="1"/>
  <c r="AB114" i="32"/>
  <c r="AB113" i="32" s="1"/>
  <c r="X114" i="32"/>
  <c r="X113" i="32" s="1"/>
  <c r="P114" i="32"/>
  <c r="P113" i="32" s="1"/>
  <c r="L114" i="32"/>
  <c r="L113" i="32" s="1"/>
  <c r="H114" i="32"/>
  <c r="AQ114" i="32"/>
  <c r="AQ113" i="32" s="1"/>
  <c r="AM114" i="32"/>
  <c r="AM113" i="32" s="1"/>
  <c r="AI114" i="32"/>
  <c r="AI113" i="32" s="1"/>
  <c r="AE114" i="32"/>
  <c r="AE113" i="32" s="1"/>
  <c r="AA114" i="32"/>
  <c r="AA113" i="32" s="1"/>
  <c r="W114" i="32"/>
  <c r="W113" i="32" s="1"/>
  <c r="S114" i="32"/>
  <c r="S113" i="32" s="1"/>
  <c r="O114" i="32"/>
  <c r="O113" i="32" s="1"/>
  <c r="K114" i="32"/>
  <c r="K113" i="32" s="1"/>
  <c r="AK114" i="32"/>
  <c r="AK113" i="32" s="1"/>
  <c r="U114" i="32"/>
  <c r="Q114" i="32"/>
  <c r="Q113" i="32" s="1"/>
  <c r="AS114" i="32"/>
  <c r="AC114" i="32"/>
  <c r="AC113" i="32" s="1"/>
  <c r="M114" i="32"/>
  <c r="M113" i="32" s="1"/>
  <c r="AO114" i="32"/>
  <c r="AO113" i="32" s="1"/>
  <c r="Y114" i="32"/>
  <c r="Y113" i="32" s="1"/>
  <c r="I114" i="32"/>
  <c r="I113" i="32" s="1"/>
  <c r="AS114" i="92"/>
  <c r="AO114" i="92"/>
  <c r="AO113" i="92" s="1"/>
  <c r="AK114" i="92"/>
  <c r="AK113" i="92" s="1"/>
  <c r="AC114" i="92"/>
  <c r="AC113" i="92" s="1"/>
  <c r="Y114" i="92"/>
  <c r="Y113" i="92" s="1"/>
  <c r="U114" i="92"/>
  <c r="Q114" i="92"/>
  <c r="Q113" i="92" s="1"/>
  <c r="M114" i="92"/>
  <c r="M113" i="92" s="1"/>
  <c r="I114" i="92"/>
  <c r="I113" i="92" s="1"/>
  <c r="AR114" i="92"/>
  <c r="AR113" i="92" s="1"/>
  <c r="AN114" i="92"/>
  <c r="AN113" i="92" s="1"/>
  <c r="AJ114" i="92"/>
  <c r="AJ113" i="92" s="1"/>
  <c r="AF114" i="92"/>
  <c r="AF113" i="92" s="1"/>
  <c r="AB114" i="92"/>
  <c r="AB113" i="92" s="1"/>
  <c r="X114" i="92"/>
  <c r="X113" i="92" s="1"/>
  <c r="P114" i="92"/>
  <c r="P113" i="92" s="1"/>
  <c r="L114" i="92"/>
  <c r="L113" i="92" s="1"/>
  <c r="H114" i="92"/>
  <c r="AQ114" i="92"/>
  <c r="AQ113" i="92" s="1"/>
  <c r="AM114" i="92"/>
  <c r="AM113" i="92" s="1"/>
  <c r="AI114" i="92"/>
  <c r="AI113" i="92" s="1"/>
  <c r="AE114" i="92"/>
  <c r="AE113" i="92" s="1"/>
  <c r="AA114" i="92"/>
  <c r="AA113" i="92" s="1"/>
  <c r="W114" i="92"/>
  <c r="W113" i="92" s="1"/>
  <c r="S114" i="92"/>
  <c r="S113" i="92" s="1"/>
  <c r="O114" i="92"/>
  <c r="O113" i="92" s="1"/>
  <c r="K114" i="92"/>
  <c r="K113" i="92" s="1"/>
  <c r="AP114" i="92"/>
  <c r="AP113" i="92" s="1"/>
  <c r="AL114" i="92"/>
  <c r="AL113" i="92" s="1"/>
  <c r="AH114" i="92"/>
  <c r="AD114" i="92"/>
  <c r="AD113" i="92" s="1"/>
  <c r="Z114" i="92"/>
  <c r="Z113" i="92" s="1"/>
  <c r="V114" i="92"/>
  <c r="V113" i="92" s="1"/>
  <c r="R114" i="92"/>
  <c r="R113" i="92" s="1"/>
  <c r="N114" i="92"/>
  <c r="N113" i="92" s="1"/>
  <c r="J114" i="92"/>
  <c r="J113" i="92" s="1"/>
  <c r="AP120" i="32"/>
  <c r="AP119" i="32" s="1"/>
  <c r="AL120" i="32"/>
  <c r="AL119" i="32" s="1"/>
  <c r="AH120" i="32"/>
  <c r="AD120" i="32"/>
  <c r="AD119" i="32" s="1"/>
  <c r="Z120" i="32"/>
  <c r="Z119" i="32" s="1"/>
  <c r="V120" i="32"/>
  <c r="V119" i="32" s="1"/>
  <c r="R120" i="32"/>
  <c r="R119" i="32" s="1"/>
  <c r="N120" i="32"/>
  <c r="N119" i="32" s="1"/>
  <c r="J120" i="32"/>
  <c r="J119" i="32" s="1"/>
  <c r="AS120" i="32"/>
  <c r="AO120" i="32"/>
  <c r="AO119" i="32" s="1"/>
  <c r="AK120" i="32"/>
  <c r="AK119" i="32" s="1"/>
  <c r="AC120" i="32"/>
  <c r="AC119" i="32" s="1"/>
  <c r="Y120" i="32"/>
  <c r="Y119" i="32" s="1"/>
  <c r="AR120" i="32"/>
  <c r="AR119" i="32" s="1"/>
  <c r="AN120" i="32"/>
  <c r="AN119" i="32" s="1"/>
  <c r="AJ120" i="32"/>
  <c r="AJ119" i="32" s="1"/>
  <c r="AF120" i="32"/>
  <c r="AF119" i="32" s="1"/>
  <c r="AB120" i="32"/>
  <c r="AB119" i="32" s="1"/>
  <c r="X120" i="32"/>
  <c r="X119" i="32" s="1"/>
  <c r="P120" i="32"/>
  <c r="P119" i="32" s="1"/>
  <c r="L120" i="32"/>
  <c r="L119" i="32" s="1"/>
  <c r="H120" i="32"/>
  <c r="AQ120" i="32"/>
  <c r="AQ119" i="32" s="1"/>
  <c r="AM120" i="32"/>
  <c r="AM119" i="32" s="1"/>
  <c r="AI120" i="32"/>
  <c r="AI119" i="32" s="1"/>
  <c r="AE120" i="32"/>
  <c r="AE119" i="32" s="1"/>
  <c r="AA120" i="32"/>
  <c r="AA119" i="32" s="1"/>
  <c r="W120" i="32"/>
  <c r="W119" i="32" s="1"/>
  <c r="S120" i="32"/>
  <c r="S119" i="32" s="1"/>
  <c r="O120" i="32"/>
  <c r="O119" i="32" s="1"/>
  <c r="K120" i="32"/>
  <c r="K119" i="32" s="1"/>
  <c r="U120" i="32"/>
  <c r="Q120" i="32"/>
  <c r="Q119" i="32" s="1"/>
  <c r="M120" i="32"/>
  <c r="M119" i="32" s="1"/>
  <c r="I120" i="32"/>
  <c r="I119" i="32" s="1"/>
  <c r="AQ120" i="93"/>
  <c r="AQ119" i="93" s="1"/>
  <c r="AM120" i="93"/>
  <c r="AM119" i="93" s="1"/>
  <c r="AI120" i="93"/>
  <c r="AI119" i="93" s="1"/>
  <c r="AE120" i="93"/>
  <c r="AE119" i="93" s="1"/>
  <c r="AA120" i="93"/>
  <c r="AA119" i="93" s="1"/>
  <c r="W120" i="93"/>
  <c r="W119" i="93" s="1"/>
  <c r="S120" i="93"/>
  <c r="S119" i="93" s="1"/>
  <c r="O120" i="93"/>
  <c r="O119" i="93" s="1"/>
  <c r="K120" i="93"/>
  <c r="K119" i="93" s="1"/>
  <c r="AP120" i="93"/>
  <c r="AP119" i="93" s="1"/>
  <c r="AL120" i="93"/>
  <c r="AL119" i="93" s="1"/>
  <c r="AH120" i="93"/>
  <c r="AD120" i="93"/>
  <c r="AD119" i="93" s="1"/>
  <c r="Z120" i="93"/>
  <c r="Z119" i="93" s="1"/>
  <c r="V120" i="93"/>
  <c r="V119" i="93" s="1"/>
  <c r="R120" i="93"/>
  <c r="R119" i="93" s="1"/>
  <c r="N120" i="93"/>
  <c r="N119" i="93" s="1"/>
  <c r="J120" i="93"/>
  <c r="J119" i="93" s="1"/>
  <c r="AS120" i="93"/>
  <c r="AO120" i="93"/>
  <c r="AO119" i="93" s="1"/>
  <c r="AK120" i="93"/>
  <c r="AK119" i="93" s="1"/>
  <c r="AC120" i="93"/>
  <c r="AC119" i="93" s="1"/>
  <c r="Y120" i="93"/>
  <c r="Y119" i="93" s="1"/>
  <c r="U120" i="93"/>
  <c r="Q120" i="93"/>
  <c r="Q119" i="93" s="1"/>
  <c r="M120" i="93"/>
  <c r="M119" i="93" s="1"/>
  <c r="I120" i="93"/>
  <c r="I119" i="93" s="1"/>
  <c r="AR120" i="93"/>
  <c r="AR119" i="93" s="1"/>
  <c r="AN120" i="93"/>
  <c r="AN119" i="93" s="1"/>
  <c r="AJ120" i="93"/>
  <c r="AJ119" i="93" s="1"/>
  <c r="AF120" i="93"/>
  <c r="AF119" i="93" s="1"/>
  <c r="AB120" i="93"/>
  <c r="AB119" i="93" s="1"/>
  <c r="X120" i="93"/>
  <c r="X119" i="93" s="1"/>
  <c r="P120" i="93"/>
  <c r="P119" i="93" s="1"/>
  <c r="L120" i="93"/>
  <c r="L119" i="93" s="1"/>
  <c r="H120" i="93"/>
  <c r="AS109" i="88"/>
  <c r="AP109" i="88"/>
  <c r="AP107" i="88" s="1"/>
  <c r="AN109" i="88"/>
  <c r="AN107" i="88" s="1"/>
  <c r="AJ109" i="88"/>
  <c r="AJ107" i="88" s="1"/>
  <c r="AF109" i="88"/>
  <c r="AF107" i="88" s="1"/>
  <c r="AB109" i="88"/>
  <c r="AB107" i="88" s="1"/>
  <c r="X109" i="88"/>
  <c r="X107" i="88" s="1"/>
  <c r="P109" i="88"/>
  <c r="P107" i="88" s="1"/>
  <c r="L109" i="88"/>
  <c r="L107" i="88" s="1"/>
  <c r="H109" i="88"/>
  <c r="AR109" i="88"/>
  <c r="AR107" i="88" s="1"/>
  <c r="AM109" i="88"/>
  <c r="AM107" i="88" s="1"/>
  <c r="AI109" i="88"/>
  <c r="AI107" i="88" s="1"/>
  <c r="AE109" i="88"/>
  <c r="AE107" i="88" s="1"/>
  <c r="AA109" i="88"/>
  <c r="AA107" i="88" s="1"/>
  <c r="W109" i="88"/>
  <c r="W107" i="88" s="1"/>
  <c r="S109" i="88"/>
  <c r="S107" i="88" s="1"/>
  <c r="O109" i="88"/>
  <c r="O107" i="88" s="1"/>
  <c r="K109" i="88"/>
  <c r="K107" i="88" s="1"/>
  <c r="AQ109" i="88"/>
  <c r="AQ107" i="88" s="1"/>
  <c r="AL109" i="88"/>
  <c r="AL107" i="88" s="1"/>
  <c r="AH109" i="88"/>
  <c r="AD109" i="88"/>
  <c r="AD107" i="88" s="1"/>
  <c r="Z109" i="88"/>
  <c r="Z107" i="88" s="1"/>
  <c r="V109" i="88"/>
  <c r="V107" i="88" s="1"/>
  <c r="R109" i="88"/>
  <c r="R107" i="88" s="1"/>
  <c r="N109" i="88"/>
  <c r="N107" i="88" s="1"/>
  <c r="J109" i="88"/>
  <c r="J107" i="88" s="1"/>
  <c r="AO109" i="88"/>
  <c r="AO107" i="88" s="1"/>
  <c r="AK109" i="88"/>
  <c r="AK107" i="88" s="1"/>
  <c r="AC109" i="88"/>
  <c r="AC107" i="88" s="1"/>
  <c r="Y109" i="88"/>
  <c r="Y107" i="88" s="1"/>
  <c r="U109" i="88"/>
  <c r="Q109" i="88"/>
  <c r="Q107" i="88" s="1"/>
  <c r="M109" i="88"/>
  <c r="M107" i="88" s="1"/>
  <c r="I109" i="88"/>
  <c r="I107" i="88" s="1"/>
  <c r="AP109" i="93"/>
  <c r="AP107" i="93" s="1"/>
  <c r="AL109" i="93"/>
  <c r="AL107" i="93" s="1"/>
  <c r="AH109" i="93"/>
  <c r="AD109" i="93"/>
  <c r="AD107" i="93" s="1"/>
  <c r="Z109" i="93"/>
  <c r="Z107" i="93" s="1"/>
  <c r="V109" i="93"/>
  <c r="V107" i="93" s="1"/>
  <c r="R109" i="93"/>
  <c r="R107" i="93" s="1"/>
  <c r="N109" i="93"/>
  <c r="N107" i="93" s="1"/>
  <c r="J109" i="93"/>
  <c r="J107" i="93" s="1"/>
  <c r="AS109" i="93"/>
  <c r="AO109" i="93"/>
  <c r="AO107" i="93" s="1"/>
  <c r="AK109" i="93"/>
  <c r="AK107" i="93" s="1"/>
  <c r="AC109" i="93"/>
  <c r="AC107" i="93" s="1"/>
  <c r="Y109" i="93"/>
  <c r="Y107" i="93" s="1"/>
  <c r="U109" i="93"/>
  <c r="Q109" i="93"/>
  <c r="Q107" i="93" s="1"/>
  <c r="M109" i="93"/>
  <c r="M107" i="93" s="1"/>
  <c r="I109" i="93"/>
  <c r="I107" i="93" s="1"/>
  <c r="AR109" i="93"/>
  <c r="AR107" i="93" s="1"/>
  <c r="AN109" i="93"/>
  <c r="AN107" i="93" s="1"/>
  <c r="AJ109" i="93"/>
  <c r="AJ107" i="93" s="1"/>
  <c r="AF109" i="93"/>
  <c r="AF107" i="93" s="1"/>
  <c r="AB109" i="93"/>
  <c r="AB107" i="93" s="1"/>
  <c r="X109" i="93"/>
  <c r="X107" i="93" s="1"/>
  <c r="P109" i="93"/>
  <c r="P107" i="93" s="1"/>
  <c r="L109" i="93"/>
  <c r="L107" i="93" s="1"/>
  <c r="H109" i="93"/>
  <c r="AQ109" i="93"/>
  <c r="AQ107" i="93" s="1"/>
  <c r="AM109" i="93"/>
  <c r="AM107" i="93" s="1"/>
  <c r="AI109" i="93"/>
  <c r="AI107" i="93" s="1"/>
  <c r="AE109" i="93"/>
  <c r="AE107" i="93" s="1"/>
  <c r="AA109" i="93"/>
  <c r="AA107" i="93" s="1"/>
  <c r="W109" i="93"/>
  <c r="W107" i="93" s="1"/>
  <c r="S109" i="93"/>
  <c r="S107" i="93" s="1"/>
  <c r="O109" i="93"/>
  <c r="O107" i="93" s="1"/>
  <c r="K109" i="93"/>
  <c r="K107" i="93" s="1"/>
  <c r="AP114" i="88"/>
  <c r="AP113" i="88" s="1"/>
  <c r="AL114" i="88"/>
  <c r="AL113" i="88" s="1"/>
  <c r="AH114" i="88"/>
  <c r="AD114" i="88"/>
  <c r="AD113" i="88" s="1"/>
  <c r="Z114" i="88"/>
  <c r="Z113" i="88" s="1"/>
  <c r="V114" i="88"/>
  <c r="V113" i="88" s="1"/>
  <c r="R114" i="88"/>
  <c r="R113" i="88" s="1"/>
  <c r="N114" i="88"/>
  <c r="N113" i="88" s="1"/>
  <c r="J114" i="88"/>
  <c r="J113" i="88" s="1"/>
  <c r="AQ114" i="88"/>
  <c r="AQ113" i="88" s="1"/>
  <c r="AM114" i="88"/>
  <c r="AM113" i="88" s="1"/>
  <c r="AI114" i="88"/>
  <c r="AI113" i="88" s="1"/>
  <c r="AE114" i="88"/>
  <c r="AE113" i="88" s="1"/>
  <c r="AA114" i="88"/>
  <c r="AA113" i="88" s="1"/>
  <c r="W114" i="88"/>
  <c r="W113" i="88" s="1"/>
  <c r="S114" i="88"/>
  <c r="S113" i="88" s="1"/>
  <c r="O114" i="88"/>
  <c r="O113" i="88" s="1"/>
  <c r="K114" i="88"/>
  <c r="K113" i="88" s="1"/>
  <c r="AS114" i="88"/>
  <c r="AK114" i="88"/>
  <c r="AK113" i="88" s="1"/>
  <c r="AC114" i="88"/>
  <c r="AC113" i="88" s="1"/>
  <c r="U114" i="88"/>
  <c r="M114" i="88"/>
  <c r="M113" i="88" s="1"/>
  <c r="AR114" i="88"/>
  <c r="AR113" i="88" s="1"/>
  <c r="AJ114" i="88"/>
  <c r="AJ113" i="88" s="1"/>
  <c r="AB114" i="88"/>
  <c r="AB113" i="88" s="1"/>
  <c r="L114" i="88"/>
  <c r="L113" i="88" s="1"/>
  <c r="AO114" i="88"/>
  <c r="AO113" i="88" s="1"/>
  <c r="Y114" i="88"/>
  <c r="Y113" i="88" s="1"/>
  <c r="Q114" i="88"/>
  <c r="Q113" i="88" s="1"/>
  <c r="I114" i="88"/>
  <c r="I113" i="88" s="1"/>
  <c r="AN114" i="88"/>
  <c r="AN113" i="88" s="1"/>
  <c r="AF114" i="88"/>
  <c r="AF113" i="88" s="1"/>
  <c r="X114" i="88"/>
  <c r="X113" i="88" s="1"/>
  <c r="P114" i="88"/>
  <c r="P113" i="88" s="1"/>
  <c r="H114" i="88"/>
  <c r="AQ114" i="93"/>
  <c r="AQ113" i="93" s="1"/>
  <c r="AM114" i="93"/>
  <c r="AM113" i="93" s="1"/>
  <c r="AI114" i="93"/>
  <c r="AI113" i="93" s="1"/>
  <c r="AE114" i="93"/>
  <c r="AE113" i="93" s="1"/>
  <c r="AA114" i="93"/>
  <c r="AA113" i="93" s="1"/>
  <c r="W114" i="93"/>
  <c r="W113" i="93" s="1"/>
  <c r="S114" i="93"/>
  <c r="S113" i="93" s="1"/>
  <c r="O114" i="93"/>
  <c r="O113" i="93" s="1"/>
  <c r="K114" i="93"/>
  <c r="K113" i="93" s="1"/>
  <c r="AP114" i="93"/>
  <c r="AP113" i="93" s="1"/>
  <c r="AL114" i="93"/>
  <c r="AL113" i="93" s="1"/>
  <c r="AH114" i="93"/>
  <c r="AD114" i="93"/>
  <c r="AD113" i="93" s="1"/>
  <c r="Z114" i="93"/>
  <c r="Z113" i="93" s="1"/>
  <c r="V114" i="93"/>
  <c r="V113" i="93" s="1"/>
  <c r="R114" i="93"/>
  <c r="R113" i="93" s="1"/>
  <c r="N114" i="93"/>
  <c r="N113" i="93" s="1"/>
  <c r="J114" i="93"/>
  <c r="J113" i="93" s="1"/>
  <c r="AS114" i="93"/>
  <c r="AO114" i="93"/>
  <c r="AO113" i="93" s="1"/>
  <c r="AK114" i="93"/>
  <c r="AK113" i="93" s="1"/>
  <c r="AC114" i="93"/>
  <c r="AC113" i="93" s="1"/>
  <c r="Y114" i="93"/>
  <c r="Y113" i="93" s="1"/>
  <c r="U114" i="93"/>
  <c r="Q114" i="93"/>
  <c r="Q113" i="93" s="1"/>
  <c r="M114" i="93"/>
  <c r="M113" i="93" s="1"/>
  <c r="I114" i="93"/>
  <c r="I113" i="93" s="1"/>
  <c r="AR114" i="93"/>
  <c r="AR113" i="93" s="1"/>
  <c r="AN114" i="93"/>
  <c r="AN113" i="93" s="1"/>
  <c r="AJ114" i="93"/>
  <c r="AJ113" i="93" s="1"/>
  <c r="AF114" i="93"/>
  <c r="AF113" i="93" s="1"/>
  <c r="AB114" i="93"/>
  <c r="AB113" i="93" s="1"/>
  <c r="X114" i="93"/>
  <c r="X113" i="93" s="1"/>
  <c r="P114" i="93"/>
  <c r="P113" i="93" s="1"/>
  <c r="L114" i="93"/>
  <c r="L113" i="93" s="1"/>
  <c r="H114" i="93"/>
  <c r="AQ120" i="87"/>
  <c r="AQ119" i="87" s="1"/>
  <c r="AM120" i="87"/>
  <c r="AM119" i="87" s="1"/>
  <c r="AI120" i="87"/>
  <c r="AI119" i="87" s="1"/>
  <c r="AE120" i="87"/>
  <c r="AE119" i="87" s="1"/>
  <c r="AA120" i="87"/>
  <c r="AA119" i="87" s="1"/>
  <c r="W120" i="87"/>
  <c r="W119" i="87" s="1"/>
  <c r="AP120" i="87"/>
  <c r="AP119" i="87" s="1"/>
  <c r="AL120" i="87"/>
  <c r="AL119" i="87" s="1"/>
  <c r="AH120" i="87"/>
  <c r="AD120" i="87"/>
  <c r="AD119" i="87" s="1"/>
  <c r="Z120" i="87"/>
  <c r="Z119" i="87" s="1"/>
  <c r="V120" i="87"/>
  <c r="V119" i="87" s="1"/>
  <c r="R120" i="87"/>
  <c r="R119" i="87" s="1"/>
  <c r="AS120" i="87"/>
  <c r="AO120" i="87"/>
  <c r="AO119" i="87" s="1"/>
  <c r="AK120" i="87"/>
  <c r="AK119" i="87" s="1"/>
  <c r="AC120" i="87"/>
  <c r="AC119" i="87" s="1"/>
  <c r="Y120" i="87"/>
  <c r="Y119" i="87" s="1"/>
  <c r="U120" i="87"/>
  <c r="Q120" i="87"/>
  <c r="Q119" i="87" s="1"/>
  <c r="M120" i="87"/>
  <c r="M119" i="87" s="1"/>
  <c r="AR120" i="87"/>
  <c r="AR119" i="87" s="1"/>
  <c r="AN120" i="87"/>
  <c r="AN119" i="87" s="1"/>
  <c r="AJ120" i="87"/>
  <c r="AJ119" i="87" s="1"/>
  <c r="AF120" i="87"/>
  <c r="AF119" i="87" s="1"/>
  <c r="AB120" i="87"/>
  <c r="AB119" i="87" s="1"/>
  <c r="X120" i="87"/>
  <c r="X119" i="87" s="1"/>
  <c r="P120" i="87"/>
  <c r="P119" i="87" s="1"/>
  <c r="S120" i="87"/>
  <c r="S119" i="87" s="1"/>
  <c r="K120" i="87"/>
  <c r="K119" i="87" s="1"/>
  <c r="O120" i="87"/>
  <c r="O119" i="87" s="1"/>
  <c r="J120" i="87"/>
  <c r="J119" i="87" s="1"/>
  <c r="N120" i="87"/>
  <c r="N119" i="87" s="1"/>
  <c r="I120" i="87"/>
  <c r="I119" i="87" s="1"/>
  <c r="L120" i="87"/>
  <c r="L119" i="87" s="1"/>
  <c r="H120" i="87"/>
  <c r="AQ120" i="94"/>
  <c r="AQ119" i="94" s="1"/>
  <c r="AM120" i="94"/>
  <c r="AM119" i="94" s="1"/>
  <c r="AI120" i="94"/>
  <c r="AI119" i="94" s="1"/>
  <c r="AE120" i="94"/>
  <c r="AE119" i="94" s="1"/>
  <c r="AA120" i="94"/>
  <c r="AA119" i="94" s="1"/>
  <c r="W120" i="94"/>
  <c r="W119" i="94" s="1"/>
  <c r="S120" i="94"/>
  <c r="S119" i="94" s="1"/>
  <c r="O120" i="94"/>
  <c r="O119" i="94" s="1"/>
  <c r="K120" i="94"/>
  <c r="K119" i="94" s="1"/>
  <c r="AP120" i="94"/>
  <c r="AP119" i="94" s="1"/>
  <c r="AL120" i="94"/>
  <c r="AL119" i="94" s="1"/>
  <c r="AH120" i="94"/>
  <c r="AD120" i="94"/>
  <c r="AD119" i="94" s="1"/>
  <c r="Z120" i="94"/>
  <c r="Z119" i="94" s="1"/>
  <c r="V120" i="94"/>
  <c r="V119" i="94" s="1"/>
  <c r="R120" i="94"/>
  <c r="R119" i="94" s="1"/>
  <c r="N120" i="94"/>
  <c r="N119" i="94" s="1"/>
  <c r="J120" i="94"/>
  <c r="J119" i="94" s="1"/>
  <c r="AS120" i="94"/>
  <c r="AO120" i="94"/>
  <c r="AO119" i="94" s="1"/>
  <c r="AK120" i="94"/>
  <c r="AK119" i="94" s="1"/>
  <c r="AC120" i="94"/>
  <c r="AC119" i="94" s="1"/>
  <c r="Y120" i="94"/>
  <c r="Y119" i="94" s="1"/>
  <c r="U120" i="94"/>
  <c r="Q120" i="94"/>
  <c r="Q119" i="94" s="1"/>
  <c r="M120" i="94"/>
  <c r="M119" i="94" s="1"/>
  <c r="I120" i="94"/>
  <c r="I119" i="94" s="1"/>
  <c r="AR120" i="94"/>
  <c r="AR119" i="94" s="1"/>
  <c r="AN120" i="94"/>
  <c r="AN119" i="94" s="1"/>
  <c r="AJ120" i="94"/>
  <c r="AJ119" i="94" s="1"/>
  <c r="AF120" i="94"/>
  <c r="AF119" i="94" s="1"/>
  <c r="AB120" i="94"/>
  <c r="AB119" i="94" s="1"/>
  <c r="X120" i="94"/>
  <c r="X119" i="94" s="1"/>
  <c r="P120" i="94"/>
  <c r="P119" i="94" s="1"/>
  <c r="L120" i="94"/>
  <c r="L119" i="94" s="1"/>
  <c r="H120" i="94"/>
  <c r="AP109" i="87"/>
  <c r="AP107" i="87" s="1"/>
  <c r="AL109" i="87"/>
  <c r="AL107" i="87" s="1"/>
  <c r="AH109" i="87"/>
  <c r="AD109" i="87"/>
  <c r="AD107" i="87" s="1"/>
  <c r="Z109" i="87"/>
  <c r="Z107" i="87" s="1"/>
  <c r="V109" i="87"/>
  <c r="V107" i="87" s="1"/>
  <c r="R109" i="87"/>
  <c r="R107" i="87" s="1"/>
  <c r="N109" i="87"/>
  <c r="N107" i="87" s="1"/>
  <c r="J109" i="87"/>
  <c r="J107" i="87" s="1"/>
  <c r="AS109" i="87"/>
  <c r="AO109" i="87"/>
  <c r="AO107" i="87" s="1"/>
  <c r="AK109" i="87"/>
  <c r="AK107" i="87" s="1"/>
  <c r="AC109" i="87"/>
  <c r="AC107" i="87" s="1"/>
  <c r="Y109" i="87"/>
  <c r="Y107" i="87" s="1"/>
  <c r="U109" i="87"/>
  <c r="Q109" i="87"/>
  <c r="Q107" i="87" s="1"/>
  <c r="M109" i="87"/>
  <c r="M107" i="87" s="1"/>
  <c r="I109" i="87"/>
  <c r="I107" i="87" s="1"/>
  <c r="AR109" i="87"/>
  <c r="AR107" i="87" s="1"/>
  <c r="AN109" i="87"/>
  <c r="AN107" i="87" s="1"/>
  <c r="AJ109" i="87"/>
  <c r="AJ107" i="87" s="1"/>
  <c r="AF109" i="87"/>
  <c r="AF107" i="87" s="1"/>
  <c r="AB109" i="87"/>
  <c r="AB107" i="87" s="1"/>
  <c r="X109" i="87"/>
  <c r="X107" i="87" s="1"/>
  <c r="P109" i="87"/>
  <c r="P107" i="87" s="1"/>
  <c r="L109" i="87"/>
  <c r="L107" i="87" s="1"/>
  <c r="H109" i="87"/>
  <c r="AQ109" i="87"/>
  <c r="AQ107" i="87" s="1"/>
  <c r="AM109" i="87"/>
  <c r="AM107" i="87" s="1"/>
  <c r="AI109" i="87"/>
  <c r="AI107" i="87" s="1"/>
  <c r="AE109" i="87"/>
  <c r="AE107" i="87" s="1"/>
  <c r="AA109" i="87"/>
  <c r="AA107" i="87" s="1"/>
  <c r="W109" i="87"/>
  <c r="W107" i="87" s="1"/>
  <c r="S109" i="87"/>
  <c r="S107" i="87" s="1"/>
  <c r="O109" i="87"/>
  <c r="O107" i="87" s="1"/>
  <c r="K109" i="87"/>
  <c r="K107" i="87" s="1"/>
  <c r="AP109" i="94"/>
  <c r="AP107" i="94" s="1"/>
  <c r="AL109" i="94"/>
  <c r="AL107" i="94" s="1"/>
  <c r="AH109" i="94"/>
  <c r="AD109" i="94"/>
  <c r="AD107" i="94" s="1"/>
  <c r="Z109" i="94"/>
  <c r="Z107" i="94" s="1"/>
  <c r="V109" i="94"/>
  <c r="V107" i="94" s="1"/>
  <c r="R109" i="94"/>
  <c r="R107" i="94" s="1"/>
  <c r="N109" i="94"/>
  <c r="N107" i="94" s="1"/>
  <c r="J109" i="94"/>
  <c r="J107" i="94" s="1"/>
  <c r="AS109" i="94"/>
  <c r="AO109" i="94"/>
  <c r="AO107" i="94" s="1"/>
  <c r="AK109" i="94"/>
  <c r="AK107" i="94" s="1"/>
  <c r="AC109" i="94"/>
  <c r="AC107" i="94" s="1"/>
  <c r="Y109" i="94"/>
  <c r="Y107" i="94" s="1"/>
  <c r="U109" i="94"/>
  <c r="Q109" i="94"/>
  <c r="Q107" i="94" s="1"/>
  <c r="M109" i="94"/>
  <c r="M107" i="94" s="1"/>
  <c r="I109" i="94"/>
  <c r="I107" i="94" s="1"/>
  <c r="AR109" i="94"/>
  <c r="AR107" i="94" s="1"/>
  <c r="AN109" i="94"/>
  <c r="AN107" i="94" s="1"/>
  <c r="AJ109" i="94"/>
  <c r="AJ107" i="94" s="1"/>
  <c r="AF109" i="94"/>
  <c r="AF107" i="94" s="1"/>
  <c r="AB109" i="94"/>
  <c r="AB107" i="94" s="1"/>
  <c r="X109" i="94"/>
  <c r="X107" i="94" s="1"/>
  <c r="P109" i="94"/>
  <c r="P107" i="94" s="1"/>
  <c r="L109" i="94"/>
  <c r="L107" i="94" s="1"/>
  <c r="H109" i="94"/>
  <c r="AQ109" i="94"/>
  <c r="AQ107" i="94" s="1"/>
  <c r="AM109" i="94"/>
  <c r="AM107" i="94" s="1"/>
  <c r="AI109" i="94"/>
  <c r="AI107" i="94" s="1"/>
  <c r="AE109" i="94"/>
  <c r="AE107" i="94" s="1"/>
  <c r="AA109" i="94"/>
  <c r="AA107" i="94" s="1"/>
  <c r="W109" i="94"/>
  <c r="W107" i="94" s="1"/>
  <c r="S109" i="94"/>
  <c r="S107" i="94" s="1"/>
  <c r="O109" i="94"/>
  <c r="O107" i="94" s="1"/>
  <c r="K109" i="94"/>
  <c r="K107" i="94" s="1"/>
  <c r="AQ114" i="87"/>
  <c r="AQ113" i="87" s="1"/>
  <c r="AM114" i="87"/>
  <c r="AM113" i="87" s="1"/>
  <c r="AI114" i="87"/>
  <c r="AI113" i="87" s="1"/>
  <c r="AE114" i="87"/>
  <c r="AE113" i="87" s="1"/>
  <c r="AA114" i="87"/>
  <c r="AA113" i="87" s="1"/>
  <c r="W114" i="87"/>
  <c r="W113" i="87" s="1"/>
  <c r="S114" i="87"/>
  <c r="S113" i="87" s="1"/>
  <c r="O114" i="87"/>
  <c r="O113" i="87" s="1"/>
  <c r="K114" i="87"/>
  <c r="K113" i="87" s="1"/>
  <c r="AP114" i="87"/>
  <c r="AP113" i="87" s="1"/>
  <c r="AL114" i="87"/>
  <c r="AL113" i="87" s="1"/>
  <c r="AH114" i="87"/>
  <c r="AD114" i="87"/>
  <c r="AD113" i="87" s="1"/>
  <c r="Z114" i="87"/>
  <c r="Z113" i="87" s="1"/>
  <c r="V114" i="87"/>
  <c r="V113" i="87" s="1"/>
  <c r="R114" i="87"/>
  <c r="R113" i="87" s="1"/>
  <c r="N114" i="87"/>
  <c r="N113" i="87" s="1"/>
  <c r="J114" i="87"/>
  <c r="J113" i="87" s="1"/>
  <c r="AS114" i="87"/>
  <c r="AO114" i="87"/>
  <c r="AO113" i="87" s="1"/>
  <c r="AK114" i="87"/>
  <c r="AK113" i="87" s="1"/>
  <c r="AC114" i="87"/>
  <c r="AC113" i="87" s="1"/>
  <c r="Y114" i="87"/>
  <c r="Y113" i="87" s="1"/>
  <c r="U114" i="87"/>
  <c r="Q114" i="87"/>
  <c r="Q113" i="87" s="1"/>
  <c r="M114" i="87"/>
  <c r="M113" i="87" s="1"/>
  <c r="I114" i="87"/>
  <c r="I113" i="87" s="1"/>
  <c r="AR114" i="87"/>
  <c r="AR113" i="87" s="1"/>
  <c r="AN114" i="87"/>
  <c r="AN113" i="87" s="1"/>
  <c r="AJ114" i="87"/>
  <c r="AJ113" i="87" s="1"/>
  <c r="AF114" i="87"/>
  <c r="AF113" i="87" s="1"/>
  <c r="AB114" i="87"/>
  <c r="AB113" i="87" s="1"/>
  <c r="X114" i="87"/>
  <c r="X113" i="87" s="1"/>
  <c r="P114" i="87"/>
  <c r="P113" i="87" s="1"/>
  <c r="L114" i="87"/>
  <c r="L113" i="87" s="1"/>
  <c r="H114" i="87"/>
  <c r="AQ114" i="94"/>
  <c r="AQ113" i="94" s="1"/>
  <c r="AM114" i="94"/>
  <c r="AM113" i="94" s="1"/>
  <c r="AI114" i="94"/>
  <c r="AI113" i="94" s="1"/>
  <c r="AE114" i="94"/>
  <c r="AE113" i="94" s="1"/>
  <c r="AA114" i="94"/>
  <c r="AA113" i="94" s="1"/>
  <c r="W114" i="94"/>
  <c r="W113" i="94" s="1"/>
  <c r="S114" i="94"/>
  <c r="S113" i="94" s="1"/>
  <c r="O114" i="94"/>
  <c r="O113" i="94" s="1"/>
  <c r="K114" i="94"/>
  <c r="K113" i="94" s="1"/>
  <c r="AP114" i="94"/>
  <c r="AP113" i="94" s="1"/>
  <c r="AL114" i="94"/>
  <c r="AL113" i="94" s="1"/>
  <c r="AH114" i="94"/>
  <c r="AD114" i="94"/>
  <c r="AD113" i="94" s="1"/>
  <c r="Z114" i="94"/>
  <c r="Z113" i="94" s="1"/>
  <c r="V114" i="94"/>
  <c r="V113" i="94" s="1"/>
  <c r="R114" i="94"/>
  <c r="R113" i="94" s="1"/>
  <c r="N114" i="94"/>
  <c r="N113" i="94" s="1"/>
  <c r="J114" i="94"/>
  <c r="J113" i="94" s="1"/>
  <c r="AS114" i="94"/>
  <c r="AO114" i="94"/>
  <c r="AO113" i="94" s="1"/>
  <c r="AK114" i="94"/>
  <c r="AK113" i="94" s="1"/>
  <c r="AC114" i="94"/>
  <c r="AC113" i="94" s="1"/>
  <c r="Y114" i="94"/>
  <c r="Y113" i="94" s="1"/>
  <c r="U114" i="94"/>
  <c r="Q114" i="94"/>
  <c r="Q113" i="94" s="1"/>
  <c r="M114" i="94"/>
  <c r="M113" i="94" s="1"/>
  <c r="I114" i="94"/>
  <c r="I113" i="94" s="1"/>
  <c r="AR114" i="94"/>
  <c r="AR113" i="94" s="1"/>
  <c r="AN114" i="94"/>
  <c r="AN113" i="94" s="1"/>
  <c r="AJ114" i="94"/>
  <c r="AJ113" i="94" s="1"/>
  <c r="AF114" i="94"/>
  <c r="AF113" i="94" s="1"/>
  <c r="AB114" i="94"/>
  <c r="AB113" i="94" s="1"/>
  <c r="X114" i="94"/>
  <c r="X113" i="94" s="1"/>
  <c r="P114" i="94"/>
  <c r="P113" i="94" s="1"/>
  <c r="L114" i="94"/>
  <c r="L113" i="94" s="1"/>
  <c r="H114" i="94"/>
  <c r="AP120" i="91"/>
  <c r="AP119" i="91" s="1"/>
  <c r="AL120" i="91"/>
  <c r="AL119" i="91" s="1"/>
  <c r="AH120" i="91"/>
  <c r="AD120" i="91"/>
  <c r="AD119" i="91" s="1"/>
  <c r="Z120" i="91"/>
  <c r="Z119" i="91" s="1"/>
  <c r="V120" i="91"/>
  <c r="V119" i="91" s="1"/>
  <c r="R120" i="91"/>
  <c r="R119" i="91" s="1"/>
  <c r="N120" i="91"/>
  <c r="N119" i="91" s="1"/>
  <c r="J120" i="91"/>
  <c r="J119" i="91" s="1"/>
  <c r="AR120" i="91"/>
  <c r="AR119" i="91" s="1"/>
  <c r="AN120" i="91"/>
  <c r="AN119" i="91" s="1"/>
  <c r="AJ120" i="91"/>
  <c r="AJ119" i="91" s="1"/>
  <c r="AF120" i="91"/>
  <c r="AF119" i="91" s="1"/>
  <c r="AB120" i="91"/>
  <c r="AB119" i="91" s="1"/>
  <c r="X120" i="91"/>
  <c r="X119" i="91" s="1"/>
  <c r="P120" i="91"/>
  <c r="P119" i="91" s="1"/>
  <c r="L120" i="91"/>
  <c r="L119" i="91" s="1"/>
  <c r="H120" i="91"/>
  <c r="AQ120" i="91"/>
  <c r="AQ119" i="91" s="1"/>
  <c r="AM120" i="91"/>
  <c r="AM119" i="91" s="1"/>
  <c r="AI120" i="91"/>
  <c r="AI119" i="91" s="1"/>
  <c r="AE120" i="91"/>
  <c r="AE119" i="91" s="1"/>
  <c r="AA120" i="91"/>
  <c r="AA119" i="91" s="1"/>
  <c r="W120" i="91"/>
  <c r="W119" i="91" s="1"/>
  <c r="S120" i="91"/>
  <c r="S119" i="91" s="1"/>
  <c r="O120" i="91"/>
  <c r="O119" i="91" s="1"/>
  <c r="K120" i="91"/>
  <c r="K119" i="91" s="1"/>
  <c r="AK120" i="91"/>
  <c r="AK119" i="91" s="1"/>
  <c r="U120" i="91"/>
  <c r="Q120" i="91"/>
  <c r="Q119" i="91" s="1"/>
  <c r="AS120" i="91"/>
  <c r="AC120" i="91"/>
  <c r="AC119" i="91" s="1"/>
  <c r="M120" i="91"/>
  <c r="M119" i="91" s="1"/>
  <c r="AO120" i="91"/>
  <c r="AO119" i="91" s="1"/>
  <c r="Y120" i="91"/>
  <c r="Y119" i="91" s="1"/>
  <c r="I120" i="91"/>
  <c r="I119" i="91" s="1"/>
  <c r="AQ109" i="91"/>
  <c r="AM109" i="91"/>
  <c r="AI109" i="91"/>
  <c r="AE109" i="91"/>
  <c r="AA109" i="91"/>
  <c r="W109" i="91"/>
  <c r="S109" i="91"/>
  <c r="O109" i="91"/>
  <c r="K109" i="91"/>
  <c r="AP109" i="91"/>
  <c r="AL109" i="91"/>
  <c r="AH109" i="91"/>
  <c r="AD109" i="91"/>
  <c r="Z109" i="91"/>
  <c r="V109" i="91"/>
  <c r="R109" i="91"/>
  <c r="N109" i="91"/>
  <c r="J109" i="91"/>
  <c r="AS109" i="91"/>
  <c r="AO109" i="91"/>
  <c r="AK109" i="91"/>
  <c r="AC109" i="91"/>
  <c r="Y109" i="91"/>
  <c r="U109" i="91"/>
  <c r="Q109" i="91"/>
  <c r="M109" i="91"/>
  <c r="I109" i="91"/>
  <c r="AR109" i="91"/>
  <c r="AN109" i="91"/>
  <c r="AJ109" i="91"/>
  <c r="AF109" i="91"/>
  <c r="AB109" i="91"/>
  <c r="X109" i="91"/>
  <c r="P109" i="91"/>
  <c r="L109" i="91"/>
  <c r="H109" i="91"/>
  <c r="AQ108" i="91"/>
  <c r="AQ107" i="91" s="1"/>
  <c r="AA108" i="91"/>
  <c r="K108" i="91"/>
  <c r="AD108" i="91"/>
  <c r="N108" i="91"/>
  <c r="N107" i="91" s="1"/>
  <c r="AO108" i="91"/>
  <c r="U108" i="91"/>
  <c r="AR108" i="91"/>
  <c r="AR107" i="91" s="1"/>
  <c r="AB108" i="91"/>
  <c r="H108" i="91"/>
  <c r="AM108" i="91"/>
  <c r="W108" i="91"/>
  <c r="AP108" i="91"/>
  <c r="Z108" i="91"/>
  <c r="Z107" i="91" s="1"/>
  <c r="J108" i="91"/>
  <c r="AK108" i="91"/>
  <c r="Q108" i="91"/>
  <c r="Q107" i="91" s="1"/>
  <c r="AN108" i="91"/>
  <c r="X108" i="91"/>
  <c r="AI108" i="91"/>
  <c r="AI107" i="91" s="1"/>
  <c r="S108" i="91"/>
  <c r="S107" i="91" s="1"/>
  <c r="AL108" i="91"/>
  <c r="AL107" i="91" s="1"/>
  <c r="V108" i="91"/>
  <c r="V107" i="91" s="1"/>
  <c r="AC108" i="91"/>
  <c r="M108" i="91"/>
  <c r="AJ108" i="91"/>
  <c r="AJ107" i="91" s="1"/>
  <c r="P108" i="91"/>
  <c r="AE108" i="91"/>
  <c r="AE107" i="91" s="1"/>
  <c r="O108" i="91"/>
  <c r="AH108" i="91"/>
  <c r="R108" i="91"/>
  <c r="AS108" i="91"/>
  <c r="Y108" i="91"/>
  <c r="Y107" i="91" s="1"/>
  <c r="I108" i="91"/>
  <c r="I107" i="91" s="1"/>
  <c r="AF108" i="91"/>
  <c r="AF107" i="91" s="1"/>
  <c r="L108" i="91"/>
  <c r="L107" i="91" s="1"/>
  <c r="AP114" i="91"/>
  <c r="AP113" i="91" s="1"/>
  <c r="AL114" i="91"/>
  <c r="AL113" i="91" s="1"/>
  <c r="AH114" i="91"/>
  <c r="AD114" i="91"/>
  <c r="AD113" i="91" s="1"/>
  <c r="Z114" i="91"/>
  <c r="Z113" i="91" s="1"/>
  <c r="V114" i="91"/>
  <c r="V113" i="91" s="1"/>
  <c r="R114" i="91"/>
  <c r="R113" i="91" s="1"/>
  <c r="N114" i="91"/>
  <c r="N113" i="91" s="1"/>
  <c r="J114" i="91"/>
  <c r="J113" i="91" s="1"/>
  <c r="AR114" i="91"/>
  <c r="AR113" i="91" s="1"/>
  <c r="AQ114" i="91"/>
  <c r="AQ113" i="91" s="1"/>
  <c r="AM114" i="91"/>
  <c r="AM113" i="91" s="1"/>
  <c r="AI114" i="91"/>
  <c r="AI113" i="91" s="1"/>
  <c r="AE114" i="91"/>
  <c r="AE113" i="91" s="1"/>
  <c r="AN114" i="91"/>
  <c r="AN113" i="91" s="1"/>
  <c r="AF114" i="91"/>
  <c r="AF113" i="91" s="1"/>
  <c r="Y114" i="91"/>
  <c r="Y113" i="91" s="1"/>
  <c r="O114" i="91"/>
  <c r="O113" i="91" s="1"/>
  <c r="I114" i="91"/>
  <c r="I113" i="91" s="1"/>
  <c r="AK114" i="91"/>
  <c r="AK113" i="91" s="1"/>
  <c r="AC114" i="91"/>
  <c r="AC113" i="91" s="1"/>
  <c r="X114" i="91"/>
  <c r="X113" i="91" s="1"/>
  <c r="S114" i="91"/>
  <c r="S113" i="91" s="1"/>
  <c r="M114" i="91"/>
  <c r="M113" i="91" s="1"/>
  <c r="H114" i="91"/>
  <c r="AS114" i="91"/>
  <c r="AJ114" i="91"/>
  <c r="AJ113" i="91" s="1"/>
  <c r="AB114" i="91"/>
  <c r="AB113" i="91" s="1"/>
  <c r="W114" i="91"/>
  <c r="W113" i="91" s="1"/>
  <c r="Q114" i="91"/>
  <c r="Q113" i="91" s="1"/>
  <c r="L114" i="91"/>
  <c r="L113" i="91" s="1"/>
  <c r="AO114" i="91"/>
  <c r="AO113" i="91" s="1"/>
  <c r="AA114" i="91"/>
  <c r="AA113" i="91" s="1"/>
  <c r="U114" i="91"/>
  <c r="P114" i="91"/>
  <c r="P113" i="91" s="1"/>
  <c r="K114" i="91"/>
  <c r="K113" i="91" s="1"/>
  <c r="AP120" i="88"/>
  <c r="AP119" i="88" s="1"/>
  <c r="AL120" i="88"/>
  <c r="AL119" i="88" s="1"/>
  <c r="AH120" i="88"/>
  <c r="AD120" i="88"/>
  <c r="AD119" i="88" s="1"/>
  <c r="Z120" i="88"/>
  <c r="Z119" i="88" s="1"/>
  <c r="V120" i="88"/>
  <c r="V119" i="88" s="1"/>
  <c r="R120" i="88"/>
  <c r="R119" i="88" s="1"/>
  <c r="N120" i="88"/>
  <c r="N119" i="88" s="1"/>
  <c r="J120" i="88"/>
  <c r="J119" i="88" s="1"/>
  <c r="AQ120" i="88"/>
  <c r="AQ119" i="88" s="1"/>
  <c r="AM120" i="88"/>
  <c r="AM119" i="88" s="1"/>
  <c r="AI120" i="88"/>
  <c r="AI119" i="88" s="1"/>
  <c r="AE120" i="88"/>
  <c r="AE119" i="88" s="1"/>
  <c r="AA120" i="88"/>
  <c r="AA119" i="88" s="1"/>
  <c r="W120" i="88"/>
  <c r="W119" i="88" s="1"/>
  <c r="S120" i="88"/>
  <c r="S119" i="88" s="1"/>
  <c r="O120" i="88"/>
  <c r="O119" i="88" s="1"/>
  <c r="K120" i="88"/>
  <c r="K119" i="88" s="1"/>
  <c r="AN120" i="88"/>
  <c r="AN119" i="88" s="1"/>
  <c r="AF120" i="88"/>
  <c r="AF119" i="88" s="1"/>
  <c r="X120" i="88"/>
  <c r="X119" i="88" s="1"/>
  <c r="P120" i="88"/>
  <c r="P119" i="88" s="1"/>
  <c r="H120" i="88"/>
  <c r="AS120" i="88"/>
  <c r="AK120" i="88"/>
  <c r="AK119" i="88" s="1"/>
  <c r="AC120" i="88"/>
  <c r="AC119" i="88" s="1"/>
  <c r="U120" i="88"/>
  <c r="M120" i="88"/>
  <c r="M119" i="88" s="1"/>
  <c r="AR120" i="88"/>
  <c r="AR119" i="88" s="1"/>
  <c r="AJ120" i="88"/>
  <c r="AJ119" i="88" s="1"/>
  <c r="AB120" i="88"/>
  <c r="AB119" i="88" s="1"/>
  <c r="L120" i="88"/>
  <c r="L119" i="88" s="1"/>
  <c r="AO120" i="88"/>
  <c r="AO119" i="88" s="1"/>
  <c r="Y120" i="88"/>
  <c r="Y119" i="88" s="1"/>
  <c r="Q120" i="88"/>
  <c r="Q119" i="88" s="1"/>
  <c r="I120" i="88"/>
  <c r="I119" i="88" s="1"/>
  <c r="AS120" i="92"/>
  <c r="AO120" i="92"/>
  <c r="AO119" i="92" s="1"/>
  <c r="AK120" i="92"/>
  <c r="AK119" i="92" s="1"/>
  <c r="AC120" i="92"/>
  <c r="AC119" i="92" s="1"/>
  <c r="Y120" i="92"/>
  <c r="Y119" i="92" s="1"/>
  <c r="U120" i="92"/>
  <c r="Q120" i="92"/>
  <c r="Q119" i="92" s="1"/>
  <c r="M120" i="92"/>
  <c r="M119" i="92" s="1"/>
  <c r="I120" i="92"/>
  <c r="I119" i="92" s="1"/>
  <c r="AR120" i="92"/>
  <c r="AR119" i="92" s="1"/>
  <c r="AN120" i="92"/>
  <c r="AN119" i="92" s="1"/>
  <c r="AJ120" i="92"/>
  <c r="AJ119" i="92" s="1"/>
  <c r="AF120" i="92"/>
  <c r="AF119" i="92" s="1"/>
  <c r="AB120" i="92"/>
  <c r="AB119" i="92" s="1"/>
  <c r="X120" i="92"/>
  <c r="X119" i="92" s="1"/>
  <c r="P120" i="92"/>
  <c r="P119" i="92" s="1"/>
  <c r="L120" i="92"/>
  <c r="L119" i="92" s="1"/>
  <c r="H120" i="92"/>
  <c r="AQ120" i="92"/>
  <c r="AQ119" i="92" s="1"/>
  <c r="AM120" i="92"/>
  <c r="AM119" i="92" s="1"/>
  <c r="AI120" i="92"/>
  <c r="AI119" i="92" s="1"/>
  <c r="AE120" i="92"/>
  <c r="AE119" i="92" s="1"/>
  <c r="AA120" i="92"/>
  <c r="AA119" i="92" s="1"/>
  <c r="W120" i="92"/>
  <c r="W119" i="92" s="1"/>
  <c r="S120" i="92"/>
  <c r="S119" i="92" s="1"/>
  <c r="O120" i="92"/>
  <c r="O119" i="92" s="1"/>
  <c r="K120" i="92"/>
  <c r="K119" i="92" s="1"/>
  <c r="AP120" i="92"/>
  <c r="AP119" i="92" s="1"/>
  <c r="AL120" i="92"/>
  <c r="AL119" i="92" s="1"/>
  <c r="AH120" i="92"/>
  <c r="AD120" i="92"/>
  <c r="AD119" i="92" s="1"/>
  <c r="Z120" i="92"/>
  <c r="Z119" i="92" s="1"/>
  <c r="V120" i="92"/>
  <c r="V119" i="92" s="1"/>
  <c r="R120" i="92"/>
  <c r="R119" i="92" s="1"/>
  <c r="N120" i="92"/>
  <c r="N119" i="92" s="1"/>
  <c r="J120" i="92"/>
  <c r="J119" i="92" s="1"/>
  <c r="AR21" i="91"/>
  <c r="AN21" i="91"/>
  <c r="AJ21" i="91"/>
  <c r="AF21" i="91"/>
  <c r="AB21" i="91"/>
  <c r="X21" i="91"/>
  <c r="P21" i="91"/>
  <c r="L21" i="91"/>
  <c r="H21" i="91"/>
  <c r="AS20" i="91"/>
  <c r="AO20" i="91"/>
  <c r="AK20" i="91"/>
  <c r="AC20" i="91"/>
  <c r="Y20" i="91"/>
  <c r="U20" i="91"/>
  <c r="Q20" i="91"/>
  <c r="M20" i="91"/>
  <c r="I20" i="91"/>
  <c r="AQ21" i="91"/>
  <c r="AM21" i="91"/>
  <c r="AI21" i="91"/>
  <c r="AE21" i="91"/>
  <c r="AA21" i="91"/>
  <c r="W21" i="91"/>
  <c r="S21" i="91"/>
  <c r="O21" i="91"/>
  <c r="K21" i="91"/>
  <c r="AR20" i="91"/>
  <c r="AN20" i="91"/>
  <c r="AJ20" i="91"/>
  <c r="AF20" i="91"/>
  <c r="AB20" i="91"/>
  <c r="X20" i="91"/>
  <c r="P20" i="91"/>
  <c r="L20" i="91"/>
  <c r="H20" i="91"/>
  <c r="AP21" i="91"/>
  <c r="AL21" i="91"/>
  <c r="AH21" i="91"/>
  <c r="AD21" i="91"/>
  <c r="Z21" i="91"/>
  <c r="V21" i="91"/>
  <c r="R21" i="91"/>
  <c r="N21" i="91"/>
  <c r="J21" i="91"/>
  <c r="AQ20" i="91"/>
  <c r="AM20" i="91"/>
  <c r="AI20" i="91"/>
  <c r="AE20" i="91"/>
  <c r="AA20" i="91"/>
  <c r="W20" i="91"/>
  <c r="S20" i="91"/>
  <c r="O20" i="91"/>
  <c r="K20" i="91"/>
  <c r="AS21" i="91"/>
  <c r="AO21" i="91"/>
  <c r="AK21" i="91"/>
  <c r="AC21" i="91"/>
  <c r="Y21" i="91"/>
  <c r="U21" i="91"/>
  <c r="Q21" i="91"/>
  <c r="M21" i="91"/>
  <c r="I21" i="91"/>
  <c r="AP20" i="91"/>
  <c r="AL20" i="91"/>
  <c r="AH20" i="91"/>
  <c r="AD20" i="91"/>
  <c r="Z20" i="91"/>
  <c r="V20" i="91"/>
  <c r="R20" i="91"/>
  <c r="N20" i="91"/>
  <c r="J20" i="91"/>
  <c r="AS48" i="91"/>
  <c r="AO48" i="91"/>
  <c r="AK48" i="91"/>
  <c r="AC48" i="91"/>
  <c r="Y48" i="91"/>
  <c r="U48" i="91"/>
  <c r="Q48" i="91"/>
  <c r="M48" i="91"/>
  <c r="I48" i="91"/>
  <c r="AP47" i="91"/>
  <c r="AL47" i="91"/>
  <c r="AH47" i="91"/>
  <c r="AD47" i="91"/>
  <c r="Z47" i="91"/>
  <c r="V47" i="91"/>
  <c r="R47" i="91"/>
  <c r="N47" i="91"/>
  <c r="J47" i="91"/>
  <c r="AQ46" i="91"/>
  <c r="AM46" i="91"/>
  <c r="AI46" i="91"/>
  <c r="AE46" i="91"/>
  <c r="AA46" i="91"/>
  <c r="W46" i="91"/>
  <c r="S46" i="91"/>
  <c r="O46" i="91"/>
  <c r="K46" i="91"/>
  <c r="AR45" i="91"/>
  <c r="AN45" i="91"/>
  <c r="AJ45" i="91"/>
  <c r="AF45" i="91"/>
  <c r="AB45" i="91"/>
  <c r="X45" i="91"/>
  <c r="P45" i="91"/>
  <c r="L45" i="91"/>
  <c r="H45" i="91"/>
  <c r="AR48" i="91"/>
  <c r="AN48" i="91"/>
  <c r="AJ48" i="91"/>
  <c r="AF48" i="91"/>
  <c r="AB48" i="91"/>
  <c r="X48" i="91"/>
  <c r="P48" i="91"/>
  <c r="L48" i="91"/>
  <c r="H48" i="91"/>
  <c r="AS47" i="91"/>
  <c r="AO47" i="91"/>
  <c r="AK47" i="91"/>
  <c r="AC47" i="91"/>
  <c r="Y47" i="91"/>
  <c r="U47" i="91"/>
  <c r="Q47" i="91"/>
  <c r="M47" i="91"/>
  <c r="I47" i="91"/>
  <c r="AP46" i="91"/>
  <c r="AL46" i="91"/>
  <c r="AH46" i="91"/>
  <c r="AD46" i="91"/>
  <c r="Z46" i="91"/>
  <c r="V46" i="91"/>
  <c r="R46" i="91"/>
  <c r="N46" i="91"/>
  <c r="J46" i="91"/>
  <c r="AQ45" i="91"/>
  <c r="AM45" i="91"/>
  <c r="AI45" i="91"/>
  <c r="AE45" i="91"/>
  <c r="AA45" i="91"/>
  <c r="W45" i="91"/>
  <c r="S45" i="91"/>
  <c r="O45" i="91"/>
  <c r="K45" i="91"/>
  <c r="AQ48" i="91"/>
  <c r="AM48" i="91"/>
  <c r="AI48" i="91"/>
  <c r="AE48" i="91"/>
  <c r="AA48" i="91"/>
  <c r="W48" i="91"/>
  <c r="S48" i="91"/>
  <c r="O48" i="91"/>
  <c r="K48" i="91"/>
  <c r="AR47" i="91"/>
  <c r="AN47" i="91"/>
  <c r="AJ47" i="91"/>
  <c r="AF47" i="91"/>
  <c r="AB47" i="91"/>
  <c r="X47" i="91"/>
  <c r="P47" i="91"/>
  <c r="L47" i="91"/>
  <c r="H47" i="91"/>
  <c r="AS46" i="91"/>
  <c r="AO46" i="91"/>
  <c r="AK46" i="91"/>
  <c r="AC46" i="91"/>
  <c r="Y46" i="91"/>
  <c r="U46" i="91"/>
  <c r="Q46" i="91"/>
  <c r="M46" i="91"/>
  <c r="I46" i="91"/>
  <c r="AP45" i="91"/>
  <c r="AL45" i="91"/>
  <c r="AH45" i="91"/>
  <c r="AD45" i="91"/>
  <c r="Z45" i="91"/>
  <c r="V45" i="91"/>
  <c r="R45" i="91"/>
  <c r="N45" i="91"/>
  <c r="J45" i="91"/>
  <c r="AP48" i="91"/>
  <c r="AL48" i="91"/>
  <c r="AH48" i="91"/>
  <c r="AD48" i="91"/>
  <c r="Z48" i="91"/>
  <c r="V48" i="91"/>
  <c r="R48" i="91"/>
  <c r="N48" i="91"/>
  <c r="J48" i="91"/>
  <c r="AQ47" i="91"/>
  <c r="AM47" i="91"/>
  <c r="AI47" i="91"/>
  <c r="AE47" i="91"/>
  <c r="AA47" i="91"/>
  <c r="W47" i="91"/>
  <c r="S47" i="91"/>
  <c r="O47" i="91"/>
  <c r="K47" i="91"/>
  <c r="AR46" i="91"/>
  <c r="AN46" i="91"/>
  <c r="AJ46" i="91"/>
  <c r="AF46" i="91"/>
  <c r="AB46" i="91"/>
  <c r="X46" i="91"/>
  <c r="P46" i="91"/>
  <c r="L46" i="91"/>
  <c r="H46" i="91"/>
  <c r="T46" i="91" s="1"/>
  <c r="AS45" i="91"/>
  <c r="AO45" i="91"/>
  <c r="AK45" i="91"/>
  <c r="AC45" i="91"/>
  <c r="AC44" i="91" s="1"/>
  <c r="Y45" i="91"/>
  <c r="U45" i="91"/>
  <c r="Q45" i="91"/>
  <c r="M45" i="91"/>
  <c r="M44" i="91" s="1"/>
  <c r="I45" i="91"/>
  <c r="AQ51" i="88"/>
  <c r="AQ50" i="88" s="1"/>
  <c r="AM51" i="88"/>
  <c r="AM50" i="88" s="1"/>
  <c r="AI51" i="88"/>
  <c r="AI50" i="88" s="1"/>
  <c r="AE51" i="88"/>
  <c r="AE50" i="88" s="1"/>
  <c r="AA51" i="88"/>
  <c r="AA50" i="88" s="1"/>
  <c r="W51" i="88"/>
  <c r="W50" i="88" s="1"/>
  <c r="S51" i="88"/>
  <c r="S50" i="88" s="1"/>
  <c r="O51" i="88"/>
  <c r="O50" i="88" s="1"/>
  <c r="K51" i="88"/>
  <c r="K50" i="88" s="1"/>
  <c r="AP51" i="88"/>
  <c r="AP50" i="88" s="1"/>
  <c r="AL51" i="88"/>
  <c r="AL50" i="88" s="1"/>
  <c r="AH51" i="88"/>
  <c r="AD51" i="88"/>
  <c r="AD50" i="88" s="1"/>
  <c r="Z51" i="88"/>
  <c r="Z50" i="88" s="1"/>
  <c r="V51" i="88"/>
  <c r="V50" i="88" s="1"/>
  <c r="R51" i="88"/>
  <c r="R50" i="88" s="1"/>
  <c r="N51" i="88"/>
  <c r="N50" i="88" s="1"/>
  <c r="J51" i="88"/>
  <c r="J50" i="88" s="1"/>
  <c r="AS51" i="88"/>
  <c r="AO51" i="88"/>
  <c r="AO50" i="88" s="1"/>
  <c r="AK51" i="88"/>
  <c r="AK50" i="88" s="1"/>
  <c r="AC51" i="88"/>
  <c r="AC50" i="88" s="1"/>
  <c r="Y51" i="88"/>
  <c r="Y50" i="88" s="1"/>
  <c r="U51" i="88"/>
  <c r="Q51" i="88"/>
  <c r="Q50" i="88" s="1"/>
  <c r="M51" i="88"/>
  <c r="M50" i="88" s="1"/>
  <c r="I51" i="88"/>
  <c r="I50" i="88" s="1"/>
  <c r="AR51" i="88"/>
  <c r="AR50" i="88" s="1"/>
  <c r="AN51" i="88"/>
  <c r="AN50" i="88" s="1"/>
  <c r="AJ51" i="88"/>
  <c r="AJ50" i="88" s="1"/>
  <c r="AF51" i="88"/>
  <c r="AF50" i="88" s="1"/>
  <c r="AB51" i="88"/>
  <c r="AB50" i="88" s="1"/>
  <c r="X51" i="88"/>
  <c r="X50" i="88" s="1"/>
  <c r="P51" i="88"/>
  <c r="P50" i="88" s="1"/>
  <c r="L51" i="88"/>
  <c r="L50" i="88" s="1"/>
  <c r="H51" i="88"/>
  <c r="AP51" i="93"/>
  <c r="AP50" i="93" s="1"/>
  <c r="AL51" i="93"/>
  <c r="AL50" i="93" s="1"/>
  <c r="AH51" i="93"/>
  <c r="AD51" i="93"/>
  <c r="AD50" i="93" s="1"/>
  <c r="Z51" i="93"/>
  <c r="Z50" i="93" s="1"/>
  <c r="V51" i="93"/>
  <c r="V50" i="93" s="1"/>
  <c r="R51" i="93"/>
  <c r="R50" i="93" s="1"/>
  <c r="N51" i="93"/>
  <c r="N50" i="93" s="1"/>
  <c r="J51" i="93"/>
  <c r="J50" i="93" s="1"/>
  <c r="AS51" i="93"/>
  <c r="AO51" i="93"/>
  <c r="AO50" i="93" s="1"/>
  <c r="AK51" i="93"/>
  <c r="AK50" i="93" s="1"/>
  <c r="AC51" i="93"/>
  <c r="AC50" i="93" s="1"/>
  <c r="Y51" i="93"/>
  <c r="Y50" i="93" s="1"/>
  <c r="U51" i="93"/>
  <c r="Q51" i="93"/>
  <c r="Q50" i="93" s="1"/>
  <c r="M51" i="93"/>
  <c r="M50" i="93" s="1"/>
  <c r="I51" i="93"/>
  <c r="I50" i="93" s="1"/>
  <c r="AR51" i="93"/>
  <c r="AR50" i="93" s="1"/>
  <c r="AN51" i="93"/>
  <c r="AN50" i="93" s="1"/>
  <c r="AJ51" i="93"/>
  <c r="AJ50" i="93" s="1"/>
  <c r="AF51" i="93"/>
  <c r="AF50" i="93" s="1"/>
  <c r="AB51" i="93"/>
  <c r="AB50" i="93" s="1"/>
  <c r="X51" i="93"/>
  <c r="X50" i="93" s="1"/>
  <c r="P51" i="93"/>
  <c r="P50" i="93" s="1"/>
  <c r="L51" i="93"/>
  <c r="L50" i="93" s="1"/>
  <c r="H51" i="93"/>
  <c r="AQ51" i="93"/>
  <c r="AQ50" i="93" s="1"/>
  <c r="AM51" i="93"/>
  <c r="AM50" i="93" s="1"/>
  <c r="AI51" i="93"/>
  <c r="AI50" i="93" s="1"/>
  <c r="AE51" i="93"/>
  <c r="AE50" i="93" s="1"/>
  <c r="AA51" i="93"/>
  <c r="AA50" i="93" s="1"/>
  <c r="W51" i="93"/>
  <c r="W50" i="93" s="1"/>
  <c r="S51" i="93"/>
  <c r="S50" i="93" s="1"/>
  <c r="O51" i="93"/>
  <c r="O50" i="93" s="1"/>
  <c r="K51" i="93"/>
  <c r="K50" i="93" s="1"/>
  <c r="AQ18" i="87"/>
  <c r="AM18" i="87"/>
  <c r="AI18" i="87"/>
  <c r="AE18" i="87"/>
  <c r="AA18" i="87"/>
  <c r="W18" i="87"/>
  <c r="S18" i="87"/>
  <c r="O18" i="87"/>
  <c r="K18" i="87"/>
  <c r="AR17" i="87"/>
  <c r="AN17" i="87"/>
  <c r="AJ17" i="87"/>
  <c r="AF17" i="87"/>
  <c r="AB17" i="87"/>
  <c r="X17" i="87"/>
  <c r="P17" i="87"/>
  <c r="L17" i="87"/>
  <c r="H17" i="87"/>
  <c r="AS16" i="87"/>
  <c r="AO16" i="87"/>
  <c r="AK16" i="87"/>
  <c r="AC16" i="87"/>
  <c r="Y16" i="87"/>
  <c r="U16" i="87"/>
  <c r="Q16" i="87"/>
  <c r="M16" i="87"/>
  <c r="I16" i="87"/>
  <c r="AP15" i="87"/>
  <c r="AL15" i="87"/>
  <c r="AH15" i="87"/>
  <c r="AD15" i="87"/>
  <c r="Z15" i="87"/>
  <c r="V15" i="87"/>
  <c r="R15" i="87"/>
  <c r="N15" i="87"/>
  <c r="J15" i="87"/>
  <c r="AQ14" i="87"/>
  <c r="AM14" i="87"/>
  <c r="AI14" i="87"/>
  <c r="AE14" i="87"/>
  <c r="AA14" i="87"/>
  <c r="W14" i="87"/>
  <c r="S14" i="87"/>
  <c r="O14" i="87"/>
  <c r="K14" i="87"/>
  <c r="AP18" i="87"/>
  <c r="AL18" i="87"/>
  <c r="AH18" i="87"/>
  <c r="AD18" i="87"/>
  <c r="Z18" i="87"/>
  <c r="V18" i="87"/>
  <c r="R18" i="87"/>
  <c r="N18" i="87"/>
  <c r="J18" i="87"/>
  <c r="AQ17" i="87"/>
  <c r="AM17" i="87"/>
  <c r="AI17" i="87"/>
  <c r="AE17" i="87"/>
  <c r="AA17" i="87"/>
  <c r="W17" i="87"/>
  <c r="S17" i="87"/>
  <c r="O17" i="87"/>
  <c r="K17" i="87"/>
  <c r="AR16" i="87"/>
  <c r="AN16" i="87"/>
  <c r="AJ16" i="87"/>
  <c r="AF16" i="87"/>
  <c r="AB16" i="87"/>
  <c r="X16" i="87"/>
  <c r="P16" i="87"/>
  <c r="L16" i="87"/>
  <c r="H16" i="87"/>
  <c r="AS15" i="87"/>
  <c r="AO15" i="87"/>
  <c r="AK15" i="87"/>
  <c r="AC15" i="87"/>
  <c r="Y15" i="87"/>
  <c r="U15" i="87"/>
  <c r="Q15" i="87"/>
  <c r="M15" i="87"/>
  <c r="I15" i="87"/>
  <c r="AP14" i="87"/>
  <c r="AL14" i="87"/>
  <c r="AH14" i="87"/>
  <c r="AD14" i="87"/>
  <c r="Z14" i="87"/>
  <c r="V14" i="87"/>
  <c r="R14" i="87"/>
  <c r="N14" i="87"/>
  <c r="J14" i="87"/>
  <c r="AS18" i="87"/>
  <c r="AO18" i="87"/>
  <c r="AK18" i="87"/>
  <c r="AC18" i="87"/>
  <c r="Y18" i="87"/>
  <c r="U18" i="87"/>
  <c r="Q18" i="87"/>
  <c r="M18" i="87"/>
  <c r="I18" i="87"/>
  <c r="AP17" i="87"/>
  <c r="AL17" i="87"/>
  <c r="AH17" i="87"/>
  <c r="AD17" i="87"/>
  <c r="Z17" i="87"/>
  <c r="V17" i="87"/>
  <c r="R17" i="87"/>
  <c r="N17" i="87"/>
  <c r="J17" i="87"/>
  <c r="AQ16" i="87"/>
  <c r="AM16" i="87"/>
  <c r="AI16" i="87"/>
  <c r="AE16" i="87"/>
  <c r="AA16" i="87"/>
  <c r="W16" i="87"/>
  <c r="S16" i="87"/>
  <c r="O16" i="87"/>
  <c r="K16" i="87"/>
  <c r="AR15" i="87"/>
  <c r="AN15" i="87"/>
  <c r="AJ15" i="87"/>
  <c r="AF15" i="87"/>
  <c r="AB15" i="87"/>
  <c r="X15" i="87"/>
  <c r="P15" i="87"/>
  <c r="L15" i="87"/>
  <c r="H15" i="87"/>
  <c r="AS14" i="87"/>
  <c r="AO14" i="87"/>
  <c r="AK14" i="87"/>
  <c r="AC14" i="87"/>
  <c r="Y14" i="87"/>
  <c r="U14" i="87"/>
  <c r="Q14" i="87"/>
  <c r="M14" i="87"/>
  <c r="I14" i="87"/>
  <c r="AR18" i="87"/>
  <c r="AN18" i="87"/>
  <c r="AJ18" i="87"/>
  <c r="AF18" i="87"/>
  <c r="AB18" i="87"/>
  <c r="X18" i="87"/>
  <c r="P18" i="87"/>
  <c r="L18" i="87"/>
  <c r="H18" i="87"/>
  <c r="AS17" i="87"/>
  <c r="AO17" i="87"/>
  <c r="AK17" i="87"/>
  <c r="AC17" i="87"/>
  <c r="Y17" i="87"/>
  <c r="U17" i="87"/>
  <c r="Q17" i="87"/>
  <c r="M17" i="87"/>
  <c r="I17" i="87"/>
  <c r="AP16" i="87"/>
  <c r="AL16" i="87"/>
  <c r="AH16" i="87"/>
  <c r="AD16" i="87"/>
  <c r="Z16" i="87"/>
  <c r="V16" i="87"/>
  <c r="R16" i="87"/>
  <c r="N16" i="87"/>
  <c r="J16" i="87"/>
  <c r="AQ15" i="87"/>
  <c r="AM15" i="87"/>
  <c r="AI15" i="87"/>
  <c r="AE15" i="87"/>
  <c r="AA15" i="87"/>
  <c r="W15" i="87"/>
  <c r="S15" i="87"/>
  <c r="O15" i="87"/>
  <c r="K15" i="87"/>
  <c r="AR14" i="87"/>
  <c r="AN14" i="87"/>
  <c r="AJ14" i="87"/>
  <c r="AF14" i="87"/>
  <c r="AB14" i="87"/>
  <c r="X14" i="87"/>
  <c r="P14" i="87"/>
  <c r="L14" i="87"/>
  <c r="H14" i="87"/>
  <c r="AR18" i="93"/>
  <c r="AN18" i="93"/>
  <c r="AJ18" i="93"/>
  <c r="AF18" i="93"/>
  <c r="AB18" i="93"/>
  <c r="X18" i="93"/>
  <c r="P18" i="93"/>
  <c r="L18" i="93"/>
  <c r="H18" i="93"/>
  <c r="AS17" i="93"/>
  <c r="AO17" i="93"/>
  <c r="AK17" i="93"/>
  <c r="AC17" i="93"/>
  <c r="Y17" i="93"/>
  <c r="U17" i="93"/>
  <c r="Q17" i="93"/>
  <c r="M17" i="93"/>
  <c r="I17" i="93"/>
  <c r="AP16" i="93"/>
  <c r="AL16" i="93"/>
  <c r="AH16" i="93"/>
  <c r="AD16" i="93"/>
  <c r="Z16" i="93"/>
  <c r="V16" i="93"/>
  <c r="R16" i="93"/>
  <c r="N16" i="93"/>
  <c r="J16" i="93"/>
  <c r="AQ15" i="93"/>
  <c r="AM15" i="93"/>
  <c r="AI15" i="93"/>
  <c r="AE15" i="93"/>
  <c r="AA15" i="93"/>
  <c r="W15" i="93"/>
  <c r="S15" i="93"/>
  <c r="O15" i="93"/>
  <c r="K15" i="93"/>
  <c r="AR14" i="93"/>
  <c r="AN14" i="93"/>
  <c r="AJ14" i="93"/>
  <c r="AF14" i="93"/>
  <c r="AB14" i="93"/>
  <c r="X14" i="93"/>
  <c r="P14" i="93"/>
  <c r="L14" i="93"/>
  <c r="H14" i="93"/>
  <c r="AQ18" i="93"/>
  <c r="AM18" i="93"/>
  <c r="AI18" i="93"/>
  <c r="AE18" i="93"/>
  <c r="AA18" i="93"/>
  <c r="W18" i="93"/>
  <c r="S18" i="93"/>
  <c r="O18" i="93"/>
  <c r="K18" i="93"/>
  <c r="AR17" i="93"/>
  <c r="AN17" i="93"/>
  <c r="AJ17" i="93"/>
  <c r="AF17" i="93"/>
  <c r="AB17" i="93"/>
  <c r="X17" i="93"/>
  <c r="P17" i="93"/>
  <c r="L17" i="93"/>
  <c r="H17" i="93"/>
  <c r="AS16" i="93"/>
  <c r="AO16" i="93"/>
  <c r="AK16" i="93"/>
  <c r="AC16" i="93"/>
  <c r="Y16" i="93"/>
  <c r="U16" i="93"/>
  <c r="Q16" i="93"/>
  <c r="M16" i="93"/>
  <c r="I16" i="93"/>
  <c r="AP15" i="93"/>
  <c r="AL15" i="93"/>
  <c r="AH15" i="93"/>
  <c r="AD15" i="93"/>
  <c r="Z15" i="93"/>
  <c r="V15" i="93"/>
  <c r="R15" i="93"/>
  <c r="N15" i="93"/>
  <c r="J15" i="93"/>
  <c r="AQ14" i="93"/>
  <c r="AM14" i="93"/>
  <c r="AI14" i="93"/>
  <c r="AE14" i="93"/>
  <c r="AA14" i="93"/>
  <c r="W14" i="93"/>
  <c r="S14" i="93"/>
  <c r="O14" i="93"/>
  <c r="K14" i="93"/>
  <c r="AP18" i="93"/>
  <c r="AL18" i="93"/>
  <c r="AH18" i="93"/>
  <c r="AD18" i="93"/>
  <c r="Z18" i="93"/>
  <c r="V18" i="93"/>
  <c r="R18" i="93"/>
  <c r="N18" i="93"/>
  <c r="J18" i="93"/>
  <c r="AQ17" i="93"/>
  <c r="AM17" i="93"/>
  <c r="AI17" i="93"/>
  <c r="AE17" i="93"/>
  <c r="AA17" i="93"/>
  <c r="W17" i="93"/>
  <c r="S17" i="93"/>
  <c r="O17" i="93"/>
  <c r="K17" i="93"/>
  <c r="AR16" i="93"/>
  <c r="AN16" i="93"/>
  <c r="AJ16" i="93"/>
  <c r="AF16" i="93"/>
  <c r="AB16" i="93"/>
  <c r="X16" i="93"/>
  <c r="P16" i="93"/>
  <c r="L16" i="93"/>
  <c r="H16" i="93"/>
  <c r="AS15" i="93"/>
  <c r="AO15" i="93"/>
  <c r="AK15" i="93"/>
  <c r="AC15" i="93"/>
  <c r="Y15" i="93"/>
  <c r="U15" i="93"/>
  <c r="Q15" i="93"/>
  <c r="M15" i="93"/>
  <c r="I15" i="93"/>
  <c r="AP14" i="93"/>
  <c r="AL14" i="93"/>
  <c r="AH14" i="93"/>
  <c r="AD14" i="93"/>
  <c r="Z14" i="93"/>
  <c r="V14" i="93"/>
  <c r="R14" i="93"/>
  <c r="N14" i="93"/>
  <c r="J14" i="93"/>
  <c r="AS18" i="93"/>
  <c r="AO18" i="93"/>
  <c r="AK18" i="93"/>
  <c r="AC18" i="93"/>
  <c r="Y18" i="93"/>
  <c r="U18" i="93"/>
  <c r="Q18" i="93"/>
  <c r="M18" i="93"/>
  <c r="I18" i="93"/>
  <c r="AP17" i="93"/>
  <c r="AL17" i="93"/>
  <c r="AH17" i="93"/>
  <c r="AD17" i="93"/>
  <c r="Z17" i="93"/>
  <c r="V17" i="93"/>
  <c r="R17" i="93"/>
  <c r="N17" i="93"/>
  <c r="J17" i="93"/>
  <c r="AQ16" i="93"/>
  <c r="AM16" i="93"/>
  <c r="AI16" i="93"/>
  <c r="AE16" i="93"/>
  <c r="AA16" i="93"/>
  <c r="W16" i="93"/>
  <c r="S16" i="93"/>
  <c r="O16" i="93"/>
  <c r="K16" i="93"/>
  <c r="AR15" i="93"/>
  <c r="AN15" i="93"/>
  <c r="AJ15" i="93"/>
  <c r="AF15" i="93"/>
  <c r="AB15" i="93"/>
  <c r="X15" i="93"/>
  <c r="P15" i="93"/>
  <c r="L15" i="93"/>
  <c r="H15" i="93"/>
  <c r="AS14" i="93"/>
  <c r="AO14" i="93"/>
  <c r="AK14" i="93"/>
  <c r="AC14" i="93"/>
  <c r="Y14" i="93"/>
  <c r="U14" i="93"/>
  <c r="Q14" i="93"/>
  <c r="M14" i="93"/>
  <c r="I14" i="93"/>
  <c r="AQ64" i="91"/>
  <c r="AQ62" i="91" s="1"/>
  <c r="AM64" i="91"/>
  <c r="AM62" i="91" s="1"/>
  <c r="AI64" i="91"/>
  <c r="AI62" i="91" s="1"/>
  <c r="AE64" i="91"/>
  <c r="AE62" i="91" s="1"/>
  <c r="AA64" i="91"/>
  <c r="AA62" i="91" s="1"/>
  <c r="W64" i="91"/>
  <c r="W62" i="91" s="1"/>
  <c r="S64" i="91"/>
  <c r="S62" i="91" s="1"/>
  <c r="O64" i="91"/>
  <c r="O62" i="91" s="1"/>
  <c r="K64" i="91"/>
  <c r="K62" i="91" s="1"/>
  <c r="AP64" i="91"/>
  <c r="AP62" i="91" s="1"/>
  <c r="AL64" i="91"/>
  <c r="AL62" i="91" s="1"/>
  <c r="AH64" i="91"/>
  <c r="AD64" i="91"/>
  <c r="AD62" i="91" s="1"/>
  <c r="Z64" i="91"/>
  <c r="Z62" i="91" s="1"/>
  <c r="V64" i="91"/>
  <c r="V62" i="91" s="1"/>
  <c r="R64" i="91"/>
  <c r="R62" i="91" s="1"/>
  <c r="N64" i="91"/>
  <c r="N62" i="91" s="1"/>
  <c r="J64" i="91"/>
  <c r="J62" i="91" s="1"/>
  <c r="AS64" i="91"/>
  <c r="AO64" i="91"/>
  <c r="AO62" i="91" s="1"/>
  <c r="AK64" i="91"/>
  <c r="AK62" i="91" s="1"/>
  <c r="AC64" i="91"/>
  <c r="AC62" i="91" s="1"/>
  <c r="Y64" i="91"/>
  <c r="Y62" i="91" s="1"/>
  <c r="U64" i="91"/>
  <c r="Q64" i="91"/>
  <c r="Q62" i="91" s="1"/>
  <c r="M64" i="91"/>
  <c r="M62" i="91" s="1"/>
  <c r="I64" i="91"/>
  <c r="I62" i="91" s="1"/>
  <c r="AR64" i="91"/>
  <c r="AR62" i="91" s="1"/>
  <c r="AN64" i="91"/>
  <c r="AN62" i="91" s="1"/>
  <c r="AJ64" i="91"/>
  <c r="AJ62" i="91" s="1"/>
  <c r="AF64" i="91"/>
  <c r="AF62" i="91" s="1"/>
  <c r="AB64" i="91"/>
  <c r="AB62" i="91" s="1"/>
  <c r="X64" i="91"/>
  <c r="X62" i="91" s="1"/>
  <c r="P64" i="91"/>
  <c r="P62" i="91" s="1"/>
  <c r="L64" i="91"/>
  <c r="L62" i="91" s="1"/>
  <c r="H64" i="91"/>
  <c r="AP27" i="87"/>
  <c r="AP25" i="87" s="1"/>
  <c r="AL27" i="87"/>
  <c r="AL25" i="87" s="1"/>
  <c r="AH27" i="87"/>
  <c r="AD27" i="87"/>
  <c r="AD25" i="87" s="1"/>
  <c r="Z27" i="87"/>
  <c r="Z25" i="87" s="1"/>
  <c r="V27" i="87"/>
  <c r="V25" i="87" s="1"/>
  <c r="R27" i="87"/>
  <c r="R25" i="87" s="1"/>
  <c r="N27" i="87"/>
  <c r="N25" i="87" s="1"/>
  <c r="J27" i="87"/>
  <c r="J25" i="87" s="1"/>
  <c r="AS27" i="87"/>
  <c r="AO27" i="87"/>
  <c r="AO25" i="87" s="1"/>
  <c r="AK27" i="87"/>
  <c r="AK25" i="87" s="1"/>
  <c r="AC27" i="87"/>
  <c r="AC25" i="87" s="1"/>
  <c r="Y27" i="87"/>
  <c r="Y25" i="87" s="1"/>
  <c r="U27" i="87"/>
  <c r="Q27" i="87"/>
  <c r="Q25" i="87" s="1"/>
  <c r="M27" i="87"/>
  <c r="M25" i="87" s="1"/>
  <c r="I27" i="87"/>
  <c r="I25" i="87" s="1"/>
  <c r="AR27" i="87"/>
  <c r="AR25" i="87" s="1"/>
  <c r="AN27" i="87"/>
  <c r="AN25" i="87" s="1"/>
  <c r="AJ27" i="87"/>
  <c r="AJ25" i="87" s="1"/>
  <c r="AF27" i="87"/>
  <c r="AF25" i="87" s="1"/>
  <c r="AB27" i="87"/>
  <c r="AB25" i="87" s="1"/>
  <c r="X27" i="87"/>
  <c r="X25" i="87" s="1"/>
  <c r="P27" i="87"/>
  <c r="P25" i="87" s="1"/>
  <c r="L27" i="87"/>
  <c r="L25" i="87" s="1"/>
  <c r="H27" i="87"/>
  <c r="AQ27" i="87"/>
  <c r="AQ25" i="87" s="1"/>
  <c r="AM27" i="87"/>
  <c r="AM25" i="87" s="1"/>
  <c r="AI27" i="87"/>
  <c r="AI25" i="87" s="1"/>
  <c r="AE27" i="87"/>
  <c r="AE25" i="87" s="1"/>
  <c r="AA27" i="87"/>
  <c r="AA25" i="87" s="1"/>
  <c r="W27" i="87"/>
  <c r="W25" i="87" s="1"/>
  <c r="S27" i="87"/>
  <c r="S25" i="87" s="1"/>
  <c r="O27" i="87"/>
  <c r="O25" i="87" s="1"/>
  <c r="K27" i="87"/>
  <c r="K25" i="87" s="1"/>
  <c r="AS27" i="93"/>
  <c r="AO27" i="93"/>
  <c r="AO25" i="93" s="1"/>
  <c r="AK27" i="93"/>
  <c r="AK25" i="93" s="1"/>
  <c r="AC27" i="93"/>
  <c r="AC25" i="93" s="1"/>
  <c r="Y27" i="93"/>
  <c r="Y25" i="93" s="1"/>
  <c r="U27" i="93"/>
  <c r="Q27" i="93"/>
  <c r="Q25" i="93" s="1"/>
  <c r="M27" i="93"/>
  <c r="M25" i="93" s="1"/>
  <c r="I27" i="93"/>
  <c r="I25" i="93" s="1"/>
  <c r="AP27" i="93"/>
  <c r="AP25" i="93" s="1"/>
  <c r="AL27" i="93"/>
  <c r="AL25" i="93" s="1"/>
  <c r="AH27" i="93"/>
  <c r="AD27" i="93"/>
  <c r="AD25" i="93" s="1"/>
  <c r="Z27" i="93"/>
  <c r="Z25" i="93" s="1"/>
  <c r="V27" i="93"/>
  <c r="V25" i="93" s="1"/>
  <c r="R27" i="93"/>
  <c r="R25" i="93" s="1"/>
  <c r="N27" i="93"/>
  <c r="N25" i="93" s="1"/>
  <c r="J27" i="93"/>
  <c r="J25" i="93" s="1"/>
  <c r="AR27" i="93"/>
  <c r="AR25" i="93" s="1"/>
  <c r="AJ27" i="93"/>
  <c r="AJ25" i="93" s="1"/>
  <c r="AB27" i="93"/>
  <c r="AB25" i="93" s="1"/>
  <c r="L27" i="93"/>
  <c r="L25" i="93" s="1"/>
  <c r="AQ27" i="93"/>
  <c r="AQ25" i="93" s="1"/>
  <c r="AI27" i="93"/>
  <c r="AI25" i="93" s="1"/>
  <c r="AA27" i="93"/>
  <c r="AA25" i="93" s="1"/>
  <c r="S27" i="93"/>
  <c r="S25" i="93" s="1"/>
  <c r="K27" i="93"/>
  <c r="K25" i="93" s="1"/>
  <c r="AN27" i="93"/>
  <c r="AN25" i="93" s="1"/>
  <c r="AF27" i="93"/>
  <c r="AF25" i="93" s="1"/>
  <c r="X27" i="93"/>
  <c r="X25" i="93" s="1"/>
  <c r="P27" i="93"/>
  <c r="P25" i="93" s="1"/>
  <c r="H27" i="93"/>
  <c r="AM27" i="93"/>
  <c r="AM25" i="93" s="1"/>
  <c r="AE27" i="93"/>
  <c r="AE25" i="93" s="1"/>
  <c r="W27" i="93"/>
  <c r="W25" i="93" s="1"/>
  <c r="O27" i="93"/>
  <c r="O25" i="93" s="1"/>
  <c r="AP40" i="88"/>
  <c r="AL40" i="88"/>
  <c r="AH40" i="88"/>
  <c r="AD40" i="88"/>
  <c r="Z40" i="88"/>
  <c r="V40" i="88"/>
  <c r="R40" i="88"/>
  <c r="N40" i="88"/>
  <c r="J40" i="88"/>
  <c r="AQ39" i="88"/>
  <c r="AM39" i="88"/>
  <c r="AI39" i="88"/>
  <c r="AE39" i="88"/>
  <c r="AA39" i="88"/>
  <c r="W39" i="88"/>
  <c r="S39" i="88"/>
  <c r="O39" i="88"/>
  <c r="K39" i="88"/>
  <c r="AR38" i="88"/>
  <c r="AN38" i="88"/>
  <c r="AJ38" i="88"/>
  <c r="AF38" i="88"/>
  <c r="AB38" i="88"/>
  <c r="X38" i="88"/>
  <c r="P38" i="88"/>
  <c r="L38" i="88"/>
  <c r="H38" i="88"/>
  <c r="AS40" i="88"/>
  <c r="AO40" i="88"/>
  <c r="AK40" i="88"/>
  <c r="AC40" i="88"/>
  <c r="Y40" i="88"/>
  <c r="U40" i="88"/>
  <c r="Q40" i="88"/>
  <c r="M40" i="88"/>
  <c r="I40" i="88"/>
  <c r="AP39" i="88"/>
  <c r="AL39" i="88"/>
  <c r="AH39" i="88"/>
  <c r="AD39" i="88"/>
  <c r="Z39" i="88"/>
  <c r="V39" i="88"/>
  <c r="R39" i="88"/>
  <c r="N39" i="88"/>
  <c r="J39" i="88"/>
  <c r="AQ38" i="88"/>
  <c r="AM38" i="88"/>
  <c r="AI38" i="88"/>
  <c r="AE38" i="88"/>
  <c r="AA38" i="88"/>
  <c r="W38" i="88"/>
  <c r="S38" i="88"/>
  <c r="O38" i="88"/>
  <c r="K38" i="88"/>
  <c r="AR40" i="88"/>
  <c r="AN40" i="88"/>
  <c r="AJ40" i="88"/>
  <c r="AF40" i="88"/>
  <c r="AB40" i="88"/>
  <c r="X40" i="88"/>
  <c r="P40" i="88"/>
  <c r="L40" i="88"/>
  <c r="H40" i="88"/>
  <c r="AS39" i="88"/>
  <c r="AO39" i="88"/>
  <c r="AK39" i="88"/>
  <c r="AC39" i="88"/>
  <c r="Y39" i="88"/>
  <c r="U39" i="88"/>
  <c r="Q39" i="88"/>
  <c r="M39" i="88"/>
  <c r="I39" i="88"/>
  <c r="AP38" i="88"/>
  <c r="AP37" i="88" s="1"/>
  <c r="AL38" i="88"/>
  <c r="AL37" i="88" s="1"/>
  <c r="AH38" i="88"/>
  <c r="AD38" i="88"/>
  <c r="AD37" i="88" s="1"/>
  <c r="Z38" i="88"/>
  <c r="Z37" i="88" s="1"/>
  <c r="V38" i="88"/>
  <c r="V37" i="88" s="1"/>
  <c r="R38" i="88"/>
  <c r="R37" i="88" s="1"/>
  <c r="N38" i="88"/>
  <c r="N37" i="88" s="1"/>
  <c r="J38" i="88"/>
  <c r="J37" i="88" s="1"/>
  <c r="AQ40" i="88"/>
  <c r="AM40" i="88"/>
  <c r="AI40" i="88"/>
  <c r="AE40" i="88"/>
  <c r="AA40" i="88"/>
  <c r="W40" i="88"/>
  <c r="S40" i="88"/>
  <c r="O40" i="88"/>
  <c r="K40" i="88"/>
  <c r="AR39" i="88"/>
  <c r="AN39" i="88"/>
  <c r="AJ39" i="88"/>
  <c r="AF39" i="88"/>
  <c r="AB39" i="88"/>
  <c r="X39" i="88"/>
  <c r="P39" i="88"/>
  <c r="L39" i="88"/>
  <c r="H39" i="88"/>
  <c r="AS38" i="88"/>
  <c r="AO38" i="88"/>
  <c r="AO37" i="88" s="1"/>
  <c r="AK38" i="88"/>
  <c r="AK37" i="88" s="1"/>
  <c r="AC38" i="88"/>
  <c r="AC37" i="88" s="1"/>
  <c r="Y38" i="88"/>
  <c r="Y37" i="88" s="1"/>
  <c r="U38" i="88"/>
  <c r="Q38" i="88"/>
  <c r="Q37" i="88" s="1"/>
  <c r="M38" i="88"/>
  <c r="M37" i="88" s="1"/>
  <c r="I38" i="88"/>
  <c r="I37" i="88" s="1"/>
  <c r="AR40" i="93"/>
  <c r="AN40" i="93"/>
  <c r="AJ40" i="93"/>
  <c r="AF40" i="93"/>
  <c r="AB40" i="93"/>
  <c r="X40" i="93"/>
  <c r="P40" i="93"/>
  <c r="L40" i="93"/>
  <c r="H40" i="93"/>
  <c r="AS39" i="93"/>
  <c r="AO39" i="93"/>
  <c r="AK39" i="93"/>
  <c r="AC39" i="93"/>
  <c r="Y39" i="93"/>
  <c r="U39" i="93"/>
  <c r="Q39" i="93"/>
  <c r="M39" i="93"/>
  <c r="I39" i="93"/>
  <c r="AP38" i="93"/>
  <c r="AL38" i="93"/>
  <c r="AH38" i="93"/>
  <c r="AD38" i="93"/>
  <c r="Z38" i="93"/>
  <c r="V38" i="93"/>
  <c r="R38" i="93"/>
  <c r="N38" i="93"/>
  <c r="J38" i="93"/>
  <c r="AQ40" i="93"/>
  <c r="AM40" i="93"/>
  <c r="AI40" i="93"/>
  <c r="AE40" i="93"/>
  <c r="AA40" i="93"/>
  <c r="W40" i="93"/>
  <c r="S40" i="93"/>
  <c r="O40" i="93"/>
  <c r="K40" i="93"/>
  <c r="AR39" i="93"/>
  <c r="AN39" i="93"/>
  <c r="AJ39" i="93"/>
  <c r="AF39" i="93"/>
  <c r="AB39" i="93"/>
  <c r="X39" i="93"/>
  <c r="P39" i="93"/>
  <c r="L39" i="93"/>
  <c r="H39" i="93"/>
  <c r="AS38" i="93"/>
  <c r="AO38" i="93"/>
  <c r="AK38" i="93"/>
  <c r="AC38" i="93"/>
  <c r="Y38" i="93"/>
  <c r="U38" i="93"/>
  <c r="Q38" i="93"/>
  <c r="M38" i="93"/>
  <c r="I38" i="93"/>
  <c r="AP40" i="93"/>
  <c r="AL40" i="93"/>
  <c r="AH40" i="93"/>
  <c r="AD40" i="93"/>
  <c r="Z40" i="93"/>
  <c r="V40" i="93"/>
  <c r="R40" i="93"/>
  <c r="N40" i="93"/>
  <c r="J40" i="93"/>
  <c r="AQ39" i="93"/>
  <c r="AM39" i="93"/>
  <c r="AI39" i="93"/>
  <c r="AE39" i="93"/>
  <c r="AA39" i="93"/>
  <c r="W39" i="93"/>
  <c r="S39" i="93"/>
  <c r="O39" i="93"/>
  <c r="K39" i="93"/>
  <c r="AR38" i="93"/>
  <c r="AR37" i="93" s="1"/>
  <c r="AN38" i="93"/>
  <c r="AN37" i="93" s="1"/>
  <c r="AJ38" i="93"/>
  <c r="AJ37" i="93" s="1"/>
  <c r="AF38" i="93"/>
  <c r="AF37" i="93" s="1"/>
  <c r="AB38" i="93"/>
  <c r="AB37" i="93" s="1"/>
  <c r="X38" i="93"/>
  <c r="X37" i="93" s="1"/>
  <c r="P38" i="93"/>
  <c r="P37" i="93" s="1"/>
  <c r="L38" i="93"/>
  <c r="L37" i="93" s="1"/>
  <c r="H38" i="93"/>
  <c r="AS40" i="93"/>
  <c r="AO40" i="93"/>
  <c r="AK40" i="93"/>
  <c r="AC40" i="93"/>
  <c r="Y40" i="93"/>
  <c r="U40" i="93"/>
  <c r="Q40" i="93"/>
  <c r="M40" i="93"/>
  <c r="I40" i="93"/>
  <c r="AP39" i="93"/>
  <c r="AL39" i="93"/>
  <c r="AH39" i="93"/>
  <c r="AD39" i="93"/>
  <c r="Z39" i="93"/>
  <c r="V39" i="93"/>
  <c r="R39" i="93"/>
  <c r="N39" i="93"/>
  <c r="J39" i="93"/>
  <c r="AQ38" i="93"/>
  <c r="AQ37" i="93" s="1"/>
  <c r="AM38" i="93"/>
  <c r="AM37" i="93" s="1"/>
  <c r="AI38" i="93"/>
  <c r="AI37" i="93" s="1"/>
  <c r="AE38" i="93"/>
  <c r="AE37" i="93" s="1"/>
  <c r="AA38" i="93"/>
  <c r="AA37" i="93" s="1"/>
  <c r="W38" i="93"/>
  <c r="W37" i="93" s="1"/>
  <c r="S38" i="93"/>
  <c r="S37" i="93" s="1"/>
  <c r="O38" i="93"/>
  <c r="O37" i="93" s="1"/>
  <c r="K38" i="93"/>
  <c r="K37" i="93" s="1"/>
  <c r="AS33" i="87"/>
  <c r="AO33" i="87"/>
  <c r="AK33" i="87"/>
  <c r="AC33" i="87"/>
  <c r="Y33" i="87"/>
  <c r="U33" i="87"/>
  <c r="Q33" i="87"/>
  <c r="M33" i="87"/>
  <c r="I33" i="87"/>
  <c r="AP32" i="87"/>
  <c r="AL32" i="87"/>
  <c r="AH32" i="87"/>
  <c r="AD32" i="87"/>
  <c r="Z32" i="87"/>
  <c r="V32" i="87"/>
  <c r="R32" i="87"/>
  <c r="N32" i="87"/>
  <c r="J32" i="87"/>
  <c r="AR33" i="87"/>
  <c r="AN33" i="87"/>
  <c r="AJ33" i="87"/>
  <c r="AF33" i="87"/>
  <c r="AB33" i="87"/>
  <c r="X33" i="87"/>
  <c r="P33" i="87"/>
  <c r="L33" i="87"/>
  <c r="H33" i="87"/>
  <c r="AS32" i="87"/>
  <c r="AO32" i="87"/>
  <c r="AK32" i="87"/>
  <c r="AC32" i="87"/>
  <c r="AC31" i="87" s="1"/>
  <c r="Y32" i="87"/>
  <c r="U32" i="87"/>
  <c r="Q32" i="87"/>
  <c r="M32" i="87"/>
  <c r="M31" i="87" s="1"/>
  <c r="I32" i="87"/>
  <c r="AQ33" i="87"/>
  <c r="AM33" i="87"/>
  <c r="AI33" i="87"/>
  <c r="AE33" i="87"/>
  <c r="AA33" i="87"/>
  <c r="W33" i="87"/>
  <c r="S33" i="87"/>
  <c r="O33" i="87"/>
  <c r="K33" i="87"/>
  <c r="AR32" i="87"/>
  <c r="AN32" i="87"/>
  <c r="AN31" i="87" s="1"/>
  <c r="AJ32" i="87"/>
  <c r="AF32" i="87"/>
  <c r="AB32" i="87"/>
  <c r="X32" i="87"/>
  <c r="X31" i="87" s="1"/>
  <c r="P32" i="87"/>
  <c r="L32" i="87"/>
  <c r="H32" i="87"/>
  <c r="AP33" i="87"/>
  <c r="AL33" i="87"/>
  <c r="AH33" i="87"/>
  <c r="AD33" i="87"/>
  <c r="Z33" i="87"/>
  <c r="V33" i="87"/>
  <c r="R33" i="87"/>
  <c r="N33" i="87"/>
  <c r="J33" i="87"/>
  <c r="AQ32" i="87"/>
  <c r="AM32" i="87"/>
  <c r="AI32" i="87"/>
  <c r="AE32" i="87"/>
  <c r="AE31" i="87" s="1"/>
  <c r="AA32" i="87"/>
  <c r="W32" i="87"/>
  <c r="S32" i="87"/>
  <c r="O32" i="87"/>
  <c r="O31" i="87" s="1"/>
  <c r="K32" i="87"/>
  <c r="AS33" i="93"/>
  <c r="AO33" i="93"/>
  <c r="AK33" i="93"/>
  <c r="AC33" i="93"/>
  <c r="Y33" i="93"/>
  <c r="U33" i="93"/>
  <c r="Q33" i="93"/>
  <c r="M33" i="93"/>
  <c r="I33" i="93"/>
  <c r="AP32" i="93"/>
  <c r="AL32" i="93"/>
  <c r="AH32" i="93"/>
  <c r="AD32" i="93"/>
  <c r="Z32" i="93"/>
  <c r="V32" i="93"/>
  <c r="R32" i="93"/>
  <c r="N32" i="93"/>
  <c r="J32" i="93"/>
  <c r="AR33" i="93"/>
  <c r="AN33" i="93"/>
  <c r="AJ33" i="93"/>
  <c r="AF33" i="93"/>
  <c r="AB33" i="93"/>
  <c r="X33" i="93"/>
  <c r="P33" i="93"/>
  <c r="L33" i="93"/>
  <c r="H33" i="93"/>
  <c r="AS32" i="93"/>
  <c r="AO32" i="93"/>
  <c r="AK32" i="93"/>
  <c r="AP33" i="93"/>
  <c r="AL33" i="93"/>
  <c r="AH33" i="93"/>
  <c r="AD33" i="93"/>
  <c r="Z33" i="93"/>
  <c r="V33" i="93"/>
  <c r="R33" i="93"/>
  <c r="N33" i="93"/>
  <c r="J33" i="93"/>
  <c r="AQ32" i="93"/>
  <c r="AM32" i="93"/>
  <c r="AI32" i="93"/>
  <c r="AE32" i="93"/>
  <c r="AA32" i="93"/>
  <c r="W32" i="93"/>
  <c r="S32" i="93"/>
  <c r="O32" i="93"/>
  <c r="K32" i="93"/>
  <c r="AQ33" i="93"/>
  <c r="AA33" i="93"/>
  <c r="K33" i="93"/>
  <c r="AJ32" i="93"/>
  <c r="AB32" i="93"/>
  <c r="L32" i="93"/>
  <c r="L31" i="93" s="1"/>
  <c r="AM33" i="93"/>
  <c r="W33" i="93"/>
  <c r="Y32" i="93"/>
  <c r="Y31" i="93" s="1"/>
  <c r="Q32" i="93"/>
  <c r="I32" i="93"/>
  <c r="AI33" i="93"/>
  <c r="S33" i="93"/>
  <c r="AR32" i="93"/>
  <c r="AF32" i="93"/>
  <c r="AF31" i="93" s="1"/>
  <c r="X32" i="93"/>
  <c r="X31" i="93" s="1"/>
  <c r="P32" i="93"/>
  <c r="P31" i="93" s="1"/>
  <c r="H32" i="93"/>
  <c r="AE33" i="93"/>
  <c r="O33" i="93"/>
  <c r="AN32" i="93"/>
  <c r="AN31" i="93" s="1"/>
  <c r="AC32" i="93"/>
  <c r="U32" i="93"/>
  <c r="M32" i="93"/>
  <c r="M31" i="93" s="1"/>
  <c r="AP57" i="32"/>
  <c r="AP56" i="32" s="1"/>
  <c r="AL57" i="32"/>
  <c r="AL56" i="32" s="1"/>
  <c r="AH57" i="32"/>
  <c r="AD57" i="32"/>
  <c r="AD56" i="32" s="1"/>
  <c r="Z57" i="32"/>
  <c r="Z56" i="32" s="1"/>
  <c r="V57" i="32"/>
  <c r="V56" i="32" s="1"/>
  <c r="R57" i="32"/>
  <c r="R56" i="32" s="1"/>
  <c r="N57" i="32"/>
  <c r="N56" i="32" s="1"/>
  <c r="J57" i="32"/>
  <c r="J56" i="32" s="1"/>
  <c r="AS57" i="32"/>
  <c r="AO57" i="32"/>
  <c r="AO56" i="32" s="1"/>
  <c r="AK57" i="32"/>
  <c r="AK56" i="32" s="1"/>
  <c r="AC57" i="32"/>
  <c r="AC56" i="32" s="1"/>
  <c r="Y57" i="32"/>
  <c r="Y56" i="32" s="1"/>
  <c r="U57" i="32"/>
  <c r="Q57" i="32"/>
  <c r="Q56" i="32" s="1"/>
  <c r="M57" i="32"/>
  <c r="M56" i="32" s="1"/>
  <c r="I57" i="32"/>
  <c r="I56" i="32" s="1"/>
  <c r="AR57" i="32"/>
  <c r="AR56" i="32" s="1"/>
  <c r="AN57" i="32"/>
  <c r="AN56" i="32" s="1"/>
  <c r="AJ57" i="32"/>
  <c r="AJ56" i="32" s="1"/>
  <c r="AF57" i="32"/>
  <c r="AF56" i="32" s="1"/>
  <c r="AB57" i="32"/>
  <c r="AB56" i="32" s="1"/>
  <c r="X57" i="32"/>
  <c r="X56" i="32" s="1"/>
  <c r="P57" i="32"/>
  <c r="P56" i="32" s="1"/>
  <c r="L57" i="32"/>
  <c r="L56" i="32" s="1"/>
  <c r="H57" i="32"/>
  <c r="AQ57" i="32"/>
  <c r="AQ56" i="32" s="1"/>
  <c r="AM57" i="32"/>
  <c r="AM56" i="32" s="1"/>
  <c r="AI57" i="32"/>
  <c r="AI56" i="32" s="1"/>
  <c r="AE57" i="32"/>
  <c r="AE56" i="32" s="1"/>
  <c r="AA57" i="32"/>
  <c r="AA56" i="32" s="1"/>
  <c r="W57" i="32"/>
  <c r="W56" i="32" s="1"/>
  <c r="S57" i="32"/>
  <c r="S56" i="32" s="1"/>
  <c r="O57" i="32"/>
  <c r="O56" i="32" s="1"/>
  <c r="K57" i="32"/>
  <c r="K56" i="32" s="1"/>
  <c r="AP57" i="93"/>
  <c r="AP56" i="93" s="1"/>
  <c r="AL57" i="93"/>
  <c r="AL56" i="93" s="1"/>
  <c r="AH57" i="93"/>
  <c r="AD57" i="93"/>
  <c r="AD56" i="93" s="1"/>
  <c r="Z57" i="93"/>
  <c r="Z56" i="93" s="1"/>
  <c r="V57" i="93"/>
  <c r="V56" i="93" s="1"/>
  <c r="R57" i="93"/>
  <c r="R56" i="93" s="1"/>
  <c r="N57" i="93"/>
  <c r="N56" i="93" s="1"/>
  <c r="J57" i="93"/>
  <c r="J56" i="93" s="1"/>
  <c r="AS57" i="93"/>
  <c r="AO57" i="93"/>
  <c r="AO56" i="93" s="1"/>
  <c r="AK57" i="93"/>
  <c r="AK56" i="93" s="1"/>
  <c r="AC57" i="93"/>
  <c r="AC56" i="93" s="1"/>
  <c r="Y57" i="93"/>
  <c r="Y56" i="93" s="1"/>
  <c r="U57" i="93"/>
  <c r="Q57" i="93"/>
  <c r="Q56" i="93" s="1"/>
  <c r="M57" i="93"/>
  <c r="M56" i="93" s="1"/>
  <c r="I57" i="93"/>
  <c r="I56" i="93" s="1"/>
  <c r="AR57" i="93"/>
  <c r="AR56" i="93" s="1"/>
  <c r="AN57" i="93"/>
  <c r="AN56" i="93" s="1"/>
  <c r="AJ57" i="93"/>
  <c r="AJ56" i="93" s="1"/>
  <c r="AF57" i="93"/>
  <c r="AF56" i="93" s="1"/>
  <c r="AB57" i="93"/>
  <c r="AB56" i="93" s="1"/>
  <c r="X57" i="93"/>
  <c r="X56" i="93" s="1"/>
  <c r="P57" i="93"/>
  <c r="P56" i="93" s="1"/>
  <c r="L57" i="93"/>
  <c r="L56" i="93" s="1"/>
  <c r="H57" i="93"/>
  <c r="AQ57" i="93"/>
  <c r="AQ56" i="93" s="1"/>
  <c r="AM57" i="93"/>
  <c r="AM56" i="93" s="1"/>
  <c r="AI57" i="93"/>
  <c r="AI56" i="93" s="1"/>
  <c r="AE57" i="93"/>
  <c r="AE56" i="93" s="1"/>
  <c r="AA57" i="93"/>
  <c r="AA56" i="93" s="1"/>
  <c r="W57" i="93"/>
  <c r="W56" i="93" s="1"/>
  <c r="S57" i="93"/>
  <c r="S56" i="93" s="1"/>
  <c r="O57" i="93"/>
  <c r="O56" i="93" s="1"/>
  <c r="K57" i="93"/>
  <c r="K56" i="93" s="1"/>
  <c r="AP21" i="32"/>
  <c r="AL21" i="32"/>
  <c r="AH21" i="32"/>
  <c r="AD21" i="32"/>
  <c r="Z21" i="32"/>
  <c r="V21" i="32"/>
  <c r="R21" i="32"/>
  <c r="N21" i="32"/>
  <c r="J21" i="32"/>
  <c r="AQ20" i="32"/>
  <c r="AM20" i="32"/>
  <c r="AI20" i="32"/>
  <c r="AE20" i="32"/>
  <c r="AA20" i="32"/>
  <c r="W20" i="32"/>
  <c r="S20" i="32"/>
  <c r="O20" i="32"/>
  <c r="K20" i="32"/>
  <c r="AS21" i="32"/>
  <c r="AO21" i="32"/>
  <c r="AK21" i="32"/>
  <c r="AC21" i="32"/>
  <c r="Y21" i="32"/>
  <c r="U21" i="32"/>
  <c r="Q21" i="32"/>
  <c r="M21" i="32"/>
  <c r="I21" i="32"/>
  <c r="AP20" i="32"/>
  <c r="AL20" i="32"/>
  <c r="AL19" i="32" s="1"/>
  <c r="AH20" i="32"/>
  <c r="AD20" i="32"/>
  <c r="AD19" i="32" s="1"/>
  <c r="Z20" i="32"/>
  <c r="V20" i="32"/>
  <c r="V19" i="32" s="1"/>
  <c r="R20" i="32"/>
  <c r="N20" i="32"/>
  <c r="N19" i="32" s="1"/>
  <c r="J20" i="32"/>
  <c r="AR21" i="32"/>
  <c r="AN21" i="32"/>
  <c r="AJ21" i="32"/>
  <c r="AF21" i="32"/>
  <c r="AB21" i="32"/>
  <c r="X21" i="32"/>
  <c r="P21" i="32"/>
  <c r="L21" i="32"/>
  <c r="H21" i="32"/>
  <c r="AS20" i="32"/>
  <c r="AO20" i="32"/>
  <c r="AO19" i="32" s="1"/>
  <c r="AK20" i="32"/>
  <c r="AC20" i="32"/>
  <c r="AC19" i="32" s="1"/>
  <c r="Y20" i="32"/>
  <c r="U20" i="32"/>
  <c r="Q20" i="32"/>
  <c r="M20" i="32"/>
  <c r="M19" i="32" s="1"/>
  <c r="I20" i="32"/>
  <c r="AQ21" i="32"/>
  <c r="AM21" i="32"/>
  <c r="AI21" i="32"/>
  <c r="AE21" i="32"/>
  <c r="AA21" i="32"/>
  <c r="W21" i="32"/>
  <c r="S21" i="32"/>
  <c r="O21" i="32"/>
  <c r="K21" i="32"/>
  <c r="AR20" i="32"/>
  <c r="AN20" i="32"/>
  <c r="AN19" i="32" s="1"/>
  <c r="AJ20" i="32"/>
  <c r="AF20" i="32"/>
  <c r="AF19" i="32" s="1"/>
  <c r="AB20" i="32"/>
  <c r="X20" i="32"/>
  <c r="X19" i="32" s="1"/>
  <c r="P20" i="32"/>
  <c r="L20" i="32"/>
  <c r="L19" i="32" s="1"/>
  <c r="H20" i="32"/>
  <c r="AS21" i="92"/>
  <c r="AO21" i="92"/>
  <c r="AK21" i="92"/>
  <c r="AC21" i="92"/>
  <c r="Y21" i="92"/>
  <c r="U21" i="92"/>
  <c r="Q21" i="92"/>
  <c r="M21" i="92"/>
  <c r="I21" i="92"/>
  <c r="AP20" i="92"/>
  <c r="AL20" i="92"/>
  <c r="AH20" i="92"/>
  <c r="AD20" i="92"/>
  <c r="Z20" i="92"/>
  <c r="V20" i="92"/>
  <c r="R20" i="92"/>
  <c r="N20" i="92"/>
  <c r="J20" i="92"/>
  <c r="AR21" i="92"/>
  <c r="AN21" i="92"/>
  <c r="AJ21" i="92"/>
  <c r="AF21" i="92"/>
  <c r="AB21" i="92"/>
  <c r="X21" i="92"/>
  <c r="P21" i="92"/>
  <c r="L21" i="92"/>
  <c r="H21" i="92"/>
  <c r="AS20" i="92"/>
  <c r="AO20" i="92"/>
  <c r="AO19" i="92" s="1"/>
  <c r="AK20" i="92"/>
  <c r="AC20" i="92"/>
  <c r="AC19" i="92" s="1"/>
  <c r="Y20" i="92"/>
  <c r="U20" i="92"/>
  <c r="Q20" i="92"/>
  <c r="M20" i="92"/>
  <c r="I20" i="92"/>
  <c r="AQ21" i="92"/>
  <c r="AM21" i="92"/>
  <c r="AI21" i="92"/>
  <c r="AE21" i="92"/>
  <c r="AA21" i="92"/>
  <c r="W21" i="92"/>
  <c r="S21" i="92"/>
  <c r="O21" i="92"/>
  <c r="K21" i="92"/>
  <c r="AR20" i="92"/>
  <c r="AN20" i="92"/>
  <c r="AJ20" i="92"/>
  <c r="AF20" i="92"/>
  <c r="AF19" i="92" s="1"/>
  <c r="AB20" i="92"/>
  <c r="X20" i="92"/>
  <c r="P20" i="92"/>
  <c r="L20" i="92"/>
  <c r="L19" i="92" s="1"/>
  <c r="H20" i="92"/>
  <c r="AP21" i="92"/>
  <c r="AL21" i="92"/>
  <c r="AH21" i="92"/>
  <c r="AD21" i="92"/>
  <c r="Z21" i="92"/>
  <c r="V21" i="92"/>
  <c r="R21" i="92"/>
  <c r="N21" i="92"/>
  <c r="J21" i="92"/>
  <c r="AQ20" i="92"/>
  <c r="AM20" i="92"/>
  <c r="AM19" i="92" s="1"/>
  <c r="AI20" i="92"/>
  <c r="AE20" i="92"/>
  <c r="AA20" i="92"/>
  <c r="W20" i="92"/>
  <c r="W19" i="92" s="1"/>
  <c r="S20" i="92"/>
  <c r="O20" i="92"/>
  <c r="K20" i="92"/>
  <c r="AQ48" i="32"/>
  <c r="AM48" i="32"/>
  <c r="AI48" i="32"/>
  <c r="AE48" i="32"/>
  <c r="AA48" i="32"/>
  <c r="W48" i="32"/>
  <c r="S48" i="32"/>
  <c r="O48" i="32"/>
  <c r="K48" i="32"/>
  <c r="AR47" i="32"/>
  <c r="AN47" i="32"/>
  <c r="AJ47" i="32"/>
  <c r="AF47" i="32"/>
  <c r="AB47" i="32"/>
  <c r="X47" i="32"/>
  <c r="P47" i="32"/>
  <c r="L47" i="32"/>
  <c r="H47" i="32"/>
  <c r="AS46" i="32"/>
  <c r="AO46" i="32"/>
  <c r="AK46" i="32"/>
  <c r="AC46" i="32"/>
  <c r="Y46" i="32"/>
  <c r="U46" i="32"/>
  <c r="Q46" i="32"/>
  <c r="M46" i="32"/>
  <c r="I46" i="32"/>
  <c r="AP45" i="32"/>
  <c r="AL45" i="32"/>
  <c r="AH45" i="32"/>
  <c r="AD45" i="32"/>
  <c r="AD44" i="32" s="1"/>
  <c r="Z45" i="32"/>
  <c r="V45" i="32"/>
  <c r="R45" i="32"/>
  <c r="N45" i="32"/>
  <c r="N44" i="32" s="1"/>
  <c r="J45" i="32"/>
  <c r="AP48" i="32"/>
  <c r="AL48" i="32"/>
  <c r="AH48" i="32"/>
  <c r="AD48" i="32"/>
  <c r="Z48" i="32"/>
  <c r="V48" i="32"/>
  <c r="R48" i="32"/>
  <c r="N48" i="32"/>
  <c r="J48" i="32"/>
  <c r="AQ47" i="32"/>
  <c r="AM47" i="32"/>
  <c r="AI47" i="32"/>
  <c r="AE47" i="32"/>
  <c r="AA47" i="32"/>
  <c r="W47" i="32"/>
  <c r="S47" i="32"/>
  <c r="O47" i="32"/>
  <c r="K47" i="32"/>
  <c r="AR46" i="32"/>
  <c r="AN46" i="32"/>
  <c r="AJ46" i="32"/>
  <c r="AF46" i="32"/>
  <c r="AB46" i="32"/>
  <c r="X46" i="32"/>
  <c r="P46" i="32"/>
  <c r="L46" i="32"/>
  <c r="H46" i="32"/>
  <c r="AS45" i="32"/>
  <c r="AO45" i="32"/>
  <c r="AK45" i="32"/>
  <c r="AC45" i="32"/>
  <c r="AC44" i="32" s="1"/>
  <c r="Y45" i="32"/>
  <c r="U45" i="32"/>
  <c r="Q45" i="32"/>
  <c r="M45" i="32"/>
  <c r="M44" i="32" s="1"/>
  <c r="I45" i="32"/>
  <c r="AS48" i="32"/>
  <c r="AO48" i="32"/>
  <c r="AK48" i="32"/>
  <c r="AC48" i="32"/>
  <c r="Y48" i="32"/>
  <c r="U48" i="32"/>
  <c r="Q48" i="32"/>
  <c r="M48" i="32"/>
  <c r="I48" i="32"/>
  <c r="AP47" i="32"/>
  <c r="AL47" i="32"/>
  <c r="AH47" i="32"/>
  <c r="AD47" i="32"/>
  <c r="Z47" i="32"/>
  <c r="V47" i="32"/>
  <c r="R47" i="32"/>
  <c r="N47" i="32"/>
  <c r="J47" i="32"/>
  <c r="AQ46" i="32"/>
  <c r="AM46" i="32"/>
  <c r="AI46" i="32"/>
  <c r="AE46" i="32"/>
  <c r="AA46" i="32"/>
  <c r="W46" i="32"/>
  <c r="S46" i="32"/>
  <c r="O46" i="32"/>
  <c r="K46" i="32"/>
  <c r="AR45" i="32"/>
  <c r="AN45" i="32"/>
  <c r="AJ45" i="32"/>
  <c r="AF45" i="32"/>
  <c r="AF44" i="32" s="1"/>
  <c r="AB45" i="32"/>
  <c r="X45" i="32"/>
  <c r="P45" i="32"/>
  <c r="L45" i="32"/>
  <c r="L44" i="32" s="1"/>
  <c r="H45" i="32"/>
  <c r="AR48" i="32"/>
  <c r="AN48" i="32"/>
  <c r="AJ48" i="32"/>
  <c r="AF48" i="32"/>
  <c r="AB48" i="32"/>
  <c r="X48" i="32"/>
  <c r="P48" i="32"/>
  <c r="L48" i="32"/>
  <c r="H48" i="32"/>
  <c r="AS47" i="32"/>
  <c r="AO47" i="32"/>
  <c r="AK47" i="32"/>
  <c r="AC47" i="32"/>
  <c r="Y47" i="32"/>
  <c r="U47" i="32"/>
  <c r="Q47" i="32"/>
  <c r="M47" i="32"/>
  <c r="I47" i="32"/>
  <c r="AP46" i="32"/>
  <c r="AL46" i="32"/>
  <c r="AH46" i="32"/>
  <c r="AD46" i="32"/>
  <c r="Z46" i="32"/>
  <c r="V46" i="32"/>
  <c r="R46" i="32"/>
  <c r="N46" i="32"/>
  <c r="J46" i="32"/>
  <c r="AQ45" i="32"/>
  <c r="AM45" i="32"/>
  <c r="AI45" i="32"/>
  <c r="AE45" i="32"/>
  <c r="AE44" i="32" s="1"/>
  <c r="AA45" i="32"/>
  <c r="W45" i="32"/>
  <c r="S45" i="32"/>
  <c r="O45" i="32"/>
  <c r="O44" i="32" s="1"/>
  <c r="K45" i="32"/>
  <c r="AR48" i="92"/>
  <c r="AQ48" i="92"/>
  <c r="AM48" i="92"/>
  <c r="AI48" i="92"/>
  <c r="AE48" i="92"/>
  <c r="AP48" i="92"/>
  <c r="AL48" i="92"/>
  <c r="AH48" i="92"/>
  <c r="AD48" i="92"/>
  <c r="AN48" i="92"/>
  <c r="AF48" i="92"/>
  <c r="Z48" i="92"/>
  <c r="V48" i="92"/>
  <c r="R48" i="92"/>
  <c r="N48" i="92"/>
  <c r="J48" i="92"/>
  <c r="AQ47" i="92"/>
  <c r="AM47" i="92"/>
  <c r="AI47" i="92"/>
  <c r="AE47" i="92"/>
  <c r="AA47" i="92"/>
  <c r="W47" i="92"/>
  <c r="S47" i="92"/>
  <c r="O47" i="92"/>
  <c r="K47" i="92"/>
  <c r="AR46" i="92"/>
  <c r="AN46" i="92"/>
  <c r="AJ46" i="92"/>
  <c r="AF46" i="92"/>
  <c r="AB46" i="92"/>
  <c r="X46" i="92"/>
  <c r="P46" i="92"/>
  <c r="L46" i="92"/>
  <c r="H46" i="92"/>
  <c r="AS45" i="92"/>
  <c r="AO45" i="92"/>
  <c r="AK45" i="92"/>
  <c r="AC45" i="92"/>
  <c r="Y45" i="92"/>
  <c r="U45" i="92"/>
  <c r="Q45" i="92"/>
  <c r="M45" i="92"/>
  <c r="I45" i="92"/>
  <c r="AK48" i="92"/>
  <c r="AC48" i="92"/>
  <c r="Y48" i="92"/>
  <c r="U48" i="92"/>
  <c r="Q48" i="92"/>
  <c r="M48" i="92"/>
  <c r="I48" i="92"/>
  <c r="AP47" i="92"/>
  <c r="AL47" i="92"/>
  <c r="AH47" i="92"/>
  <c r="AD47" i="92"/>
  <c r="Z47" i="92"/>
  <c r="V47" i="92"/>
  <c r="R47" i="92"/>
  <c r="N47" i="92"/>
  <c r="J47" i="92"/>
  <c r="AQ46" i="92"/>
  <c r="AM46" i="92"/>
  <c r="AI46" i="92"/>
  <c r="AE46" i="92"/>
  <c r="AA46" i="92"/>
  <c r="W46" i="92"/>
  <c r="S46" i="92"/>
  <c r="O46" i="92"/>
  <c r="K46" i="92"/>
  <c r="AR45" i="92"/>
  <c r="AN45" i="92"/>
  <c r="AJ45" i="92"/>
  <c r="AF45" i="92"/>
  <c r="AB45" i="92"/>
  <c r="X45" i="92"/>
  <c r="P45" i="92"/>
  <c r="P44" i="92" s="1"/>
  <c r="L45" i="92"/>
  <c r="H45" i="92"/>
  <c r="AS48" i="92"/>
  <c r="AJ48" i="92"/>
  <c r="AB48" i="92"/>
  <c r="X48" i="92"/>
  <c r="P48" i="92"/>
  <c r="L48" i="92"/>
  <c r="H48" i="92"/>
  <c r="AS47" i="92"/>
  <c r="AO47" i="92"/>
  <c r="AK47" i="92"/>
  <c r="AC47" i="92"/>
  <c r="Y47" i="92"/>
  <c r="U47" i="92"/>
  <c r="Q47" i="92"/>
  <c r="M47" i="92"/>
  <c r="I47" i="92"/>
  <c r="AP46" i="92"/>
  <c r="AL46" i="92"/>
  <c r="AH46" i="92"/>
  <c r="AD46" i="92"/>
  <c r="Z46" i="92"/>
  <c r="V46" i="92"/>
  <c r="R46" i="92"/>
  <c r="N46" i="92"/>
  <c r="J46" i="92"/>
  <c r="AQ45" i="92"/>
  <c r="AQ44" i="92" s="1"/>
  <c r="AM45" i="92"/>
  <c r="AI45" i="92"/>
  <c r="AE45" i="92"/>
  <c r="AA45" i="92"/>
  <c r="AA44" i="92" s="1"/>
  <c r="W45" i="92"/>
  <c r="S45" i="92"/>
  <c r="O45" i="92"/>
  <c r="K45" i="92"/>
  <c r="K44" i="92" s="1"/>
  <c r="AO48" i="92"/>
  <c r="AA48" i="92"/>
  <c r="W48" i="92"/>
  <c r="S48" i="92"/>
  <c r="O48" i="92"/>
  <c r="K48" i="92"/>
  <c r="AR47" i="92"/>
  <c r="AN47" i="92"/>
  <c r="AJ47" i="92"/>
  <c r="AF47" i="92"/>
  <c r="AB47" i="92"/>
  <c r="X47" i="92"/>
  <c r="P47" i="92"/>
  <c r="L47" i="92"/>
  <c r="H47" i="92"/>
  <c r="AS46" i="92"/>
  <c r="AO46" i="92"/>
  <c r="AK46" i="92"/>
  <c r="AC46" i="92"/>
  <c r="Y46" i="92"/>
  <c r="U46" i="92"/>
  <c r="Q46" i="92"/>
  <c r="M46" i="92"/>
  <c r="I46" i="92"/>
  <c r="AP45" i="92"/>
  <c r="AL45" i="92"/>
  <c r="AH45" i="92"/>
  <c r="AD45" i="92"/>
  <c r="AD44" i="92" s="1"/>
  <c r="Z45" i="92"/>
  <c r="V45" i="92"/>
  <c r="R45" i="92"/>
  <c r="N45" i="92"/>
  <c r="N44" i="92" s="1"/>
  <c r="J45" i="92"/>
  <c r="AS51" i="87"/>
  <c r="AO51" i="87"/>
  <c r="AO50" i="87" s="1"/>
  <c r="AK51" i="87"/>
  <c r="AK50" i="87" s="1"/>
  <c r="AC51" i="87"/>
  <c r="AC50" i="87" s="1"/>
  <c r="Y51" i="87"/>
  <c r="Y50" i="87" s="1"/>
  <c r="U51" i="87"/>
  <c r="Q51" i="87"/>
  <c r="Q50" i="87" s="1"/>
  <c r="M51" i="87"/>
  <c r="M50" i="87" s="1"/>
  <c r="I51" i="87"/>
  <c r="I50" i="87" s="1"/>
  <c r="AR51" i="87"/>
  <c r="AR50" i="87" s="1"/>
  <c r="AN51" i="87"/>
  <c r="AN50" i="87" s="1"/>
  <c r="AJ51" i="87"/>
  <c r="AJ50" i="87" s="1"/>
  <c r="AF51" i="87"/>
  <c r="AF50" i="87" s="1"/>
  <c r="AB51" i="87"/>
  <c r="AB50" i="87" s="1"/>
  <c r="X51" i="87"/>
  <c r="X50" i="87" s="1"/>
  <c r="P51" i="87"/>
  <c r="P50" i="87" s="1"/>
  <c r="L51" i="87"/>
  <c r="L50" i="87" s="1"/>
  <c r="H51" i="87"/>
  <c r="AQ51" i="87"/>
  <c r="AQ50" i="87" s="1"/>
  <c r="AM51" i="87"/>
  <c r="AM50" i="87" s="1"/>
  <c r="AI51" i="87"/>
  <c r="AI50" i="87" s="1"/>
  <c r="AE51" i="87"/>
  <c r="AE50" i="87" s="1"/>
  <c r="AA51" i="87"/>
  <c r="AA50" i="87" s="1"/>
  <c r="W51" i="87"/>
  <c r="W50" i="87" s="1"/>
  <c r="S51" i="87"/>
  <c r="S50" i="87" s="1"/>
  <c r="O51" i="87"/>
  <c r="O50" i="87" s="1"/>
  <c r="K51" i="87"/>
  <c r="K50" i="87" s="1"/>
  <c r="AP51" i="87"/>
  <c r="AP50" i="87" s="1"/>
  <c r="AL51" i="87"/>
  <c r="AL50" i="87" s="1"/>
  <c r="AH51" i="87"/>
  <c r="AD51" i="87"/>
  <c r="AD50" i="87" s="1"/>
  <c r="Z51" i="87"/>
  <c r="Z50" i="87" s="1"/>
  <c r="V51" i="87"/>
  <c r="V50" i="87" s="1"/>
  <c r="R51" i="87"/>
  <c r="R50" i="87" s="1"/>
  <c r="N51" i="87"/>
  <c r="N50" i="87" s="1"/>
  <c r="J51" i="87"/>
  <c r="J50" i="87" s="1"/>
  <c r="AS51" i="94"/>
  <c r="AO51" i="94"/>
  <c r="AO50" i="94" s="1"/>
  <c r="AK51" i="94"/>
  <c r="AK50" i="94" s="1"/>
  <c r="AC51" i="94"/>
  <c r="AC50" i="94" s="1"/>
  <c r="Y51" i="94"/>
  <c r="Y50" i="94" s="1"/>
  <c r="U51" i="94"/>
  <c r="Q51" i="94"/>
  <c r="Q50" i="94" s="1"/>
  <c r="M51" i="94"/>
  <c r="M50" i="94" s="1"/>
  <c r="I51" i="94"/>
  <c r="I50" i="94" s="1"/>
  <c r="AR51" i="94"/>
  <c r="AR50" i="94" s="1"/>
  <c r="AN51" i="94"/>
  <c r="AN50" i="94" s="1"/>
  <c r="AJ51" i="94"/>
  <c r="AJ50" i="94" s="1"/>
  <c r="AF51" i="94"/>
  <c r="AF50" i="94" s="1"/>
  <c r="AB51" i="94"/>
  <c r="AB50" i="94" s="1"/>
  <c r="X51" i="94"/>
  <c r="X50" i="94" s="1"/>
  <c r="P51" i="94"/>
  <c r="P50" i="94" s="1"/>
  <c r="L51" i="94"/>
  <c r="L50" i="94" s="1"/>
  <c r="H51" i="94"/>
  <c r="AQ51" i="94"/>
  <c r="AQ50" i="94" s="1"/>
  <c r="AM51" i="94"/>
  <c r="AM50" i="94" s="1"/>
  <c r="AI51" i="94"/>
  <c r="AI50" i="94" s="1"/>
  <c r="AE51" i="94"/>
  <c r="AE50" i="94" s="1"/>
  <c r="AA51" i="94"/>
  <c r="AA50" i="94" s="1"/>
  <c r="W51" i="94"/>
  <c r="W50" i="94" s="1"/>
  <c r="S51" i="94"/>
  <c r="S50" i="94" s="1"/>
  <c r="O51" i="94"/>
  <c r="O50" i="94" s="1"/>
  <c r="K51" i="94"/>
  <c r="K50" i="94" s="1"/>
  <c r="AP51" i="94"/>
  <c r="AP50" i="94" s="1"/>
  <c r="AL51" i="94"/>
  <c r="AL50" i="94" s="1"/>
  <c r="AH51" i="94"/>
  <c r="AD51" i="94"/>
  <c r="AD50" i="94" s="1"/>
  <c r="Z51" i="94"/>
  <c r="Z50" i="94" s="1"/>
  <c r="V51" i="94"/>
  <c r="V50" i="94" s="1"/>
  <c r="R51" i="94"/>
  <c r="R50" i="94" s="1"/>
  <c r="N51" i="94"/>
  <c r="N50" i="94" s="1"/>
  <c r="J51" i="94"/>
  <c r="J50" i="94" s="1"/>
  <c r="AR18" i="88"/>
  <c r="AN18" i="88"/>
  <c r="AJ18" i="88"/>
  <c r="AF18" i="88"/>
  <c r="AB18" i="88"/>
  <c r="X18" i="88"/>
  <c r="P18" i="88"/>
  <c r="L18" i="88"/>
  <c r="H18" i="88"/>
  <c r="AS17" i="88"/>
  <c r="AO17" i="88"/>
  <c r="AK17" i="88"/>
  <c r="AC17" i="88"/>
  <c r="Y17" i="88"/>
  <c r="U17" i="88"/>
  <c r="Q17" i="88"/>
  <c r="M17" i="88"/>
  <c r="I17" i="88"/>
  <c r="AP16" i="88"/>
  <c r="AL16" i="88"/>
  <c r="AH16" i="88"/>
  <c r="AD16" i="88"/>
  <c r="Z16" i="88"/>
  <c r="V16" i="88"/>
  <c r="R16" i="88"/>
  <c r="N16" i="88"/>
  <c r="J16" i="88"/>
  <c r="AQ15" i="88"/>
  <c r="AM15" i="88"/>
  <c r="AI15" i="88"/>
  <c r="AE15" i="88"/>
  <c r="AA15" i="88"/>
  <c r="W15" i="88"/>
  <c r="S15" i="88"/>
  <c r="O15" i="88"/>
  <c r="K15" i="88"/>
  <c r="AR14" i="88"/>
  <c r="AN14" i="88"/>
  <c r="AJ14" i="88"/>
  <c r="AF14" i="88"/>
  <c r="AB14" i="88"/>
  <c r="X14" i="88"/>
  <c r="P14" i="88"/>
  <c r="L14" i="88"/>
  <c r="H14" i="88"/>
  <c r="AQ18" i="88"/>
  <c r="AM18" i="88"/>
  <c r="AI18" i="88"/>
  <c r="AE18" i="88"/>
  <c r="AA18" i="88"/>
  <c r="W18" i="88"/>
  <c r="S18" i="88"/>
  <c r="O18" i="88"/>
  <c r="K18" i="88"/>
  <c r="AR17" i="88"/>
  <c r="AN17" i="88"/>
  <c r="AJ17" i="88"/>
  <c r="AF17" i="88"/>
  <c r="AB17" i="88"/>
  <c r="X17" i="88"/>
  <c r="P17" i="88"/>
  <c r="L17" i="88"/>
  <c r="H17" i="88"/>
  <c r="AS16" i="88"/>
  <c r="AO16" i="88"/>
  <c r="AK16" i="88"/>
  <c r="AC16" i="88"/>
  <c r="Y16" i="88"/>
  <c r="U16" i="88"/>
  <c r="Q16" i="88"/>
  <c r="M16" i="88"/>
  <c r="I16" i="88"/>
  <c r="AP15" i="88"/>
  <c r="AL15" i="88"/>
  <c r="AH15" i="88"/>
  <c r="AD15" i="88"/>
  <c r="Z15" i="88"/>
  <c r="V15" i="88"/>
  <c r="R15" i="88"/>
  <c r="N15" i="88"/>
  <c r="J15" i="88"/>
  <c r="AQ14" i="88"/>
  <c r="AM14" i="88"/>
  <c r="AI14" i="88"/>
  <c r="AE14" i="88"/>
  <c r="AA14" i="88"/>
  <c r="W14" i="88"/>
  <c r="S14" i="88"/>
  <c r="O14" i="88"/>
  <c r="K14" i="88"/>
  <c r="AP18" i="88"/>
  <c r="AL18" i="88"/>
  <c r="AH18" i="88"/>
  <c r="AD18" i="88"/>
  <c r="Z18" i="88"/>
  <c r="V18" i="88"/>
  <c r="R18" i="88"/>
  <c r="N18" i="88"/>
  <c r="J18" i="88"/>
  <c r="AQ17" i="88"/>
  <c r="AM17" i="88"/>
  <c r="AI17" i="88"/>
  <c r="AE17" i="88"/>
  <c r="AA17" i="88"/>
  <c r="W17" i="88"/>
  <c r="S17" i="88"/>
  <c r="O17" i="88"/>
  <c r="K17" i="88"/>
  <c r="AR16" i="88"/>
  <c r="AN16" i="88"/>
  <c r="AJ16" i="88"/>
  <c r="AF16" i="88"/>
  <c r="AB16" i="88"/>
  <c r="X16" i="88"/>
  <c r="P16" i="88"/>
  <c r="L16" i="88"/>
  <c r="H16" i="88"/>
  <c r="AS15" i="88"/>
  <c r="AO15" i="88"/>
  <c r="AK15" i="88"/>
  <c r="AC15" i="88"/>
  <c r="Y15" i="88"/>
  <c r="U15" i="88"/>
  <c r="Q15" i="88"/>
  <c r="M15" i="88"/>
  <c r="I15" i="88"/>
  <c r="AP14" i="88"/>
  <c r="AL14" i="88"/>
  <c r="AH14" i="88"/>
  <c r="AD14" i="88"/>
  <c r="Z14" i="88"/>
  <c r="V14" i="88"/>
  <c r="R14" i="88"/>
  <c r="N14" i="88"/>
  <c r="J14" i="88"/>
  <c r="AS18" i="88"/>
  <c r="AO18" i="88"/>
  <c r="AK18" i="88"/>
  <c r="AC18" i="88"/>
  <c r="Y18" i="88"/>
  <c r="U18" i="88"/>
  <c r="Q18" i="88"/>
  <c r="M18" i="88"/>
  <c r="I18" i="88"/>
  <c r="AP17" i="88"/>
  <c r="AL17" i="88"/>
  <c r="AH17" i="88"/>
  <c r="AD17" i="88"/>
  <c r="Z17" i="88"/>
  <c r="V17" i="88"/>
  <c r="R17" i="88"/>
  <c r="N17" i="88"/>
  <c r="J17" i="88"/>
  <c r="AQ16" i="88"/>
  <c r="AM16" i="88"/>
  <c r="AI16" i="88"/>
  <c r="AE16" i="88"/>
  <c r="AA16" i="88"/>
  <c r="W16" i="88"/>
  <c r="S16" i="88"/>
  <c r="O16" i="88"/>
  <c r="K16" i="88"/>
  <c r="AR15" i="88"/>
  <c r="AN15" i="88"/>
  <c r="AJ15" i="88"/>
  <c r="AF15" i="88"/>
  <c r="AB15" i="88"/>
  <c r="X15" i="88"/>
  <c r="P15" i="88"/>
  <c r="L15" i="88"/>
  <c r="H15" i="88"/>
  <c r="AS14" i="88"/>
  <c r="AO14" i="88"/>
  <c r="AK14" i="88"/>
  <c r="AC14" i="88"/>
  <c r="Y14" i="88"/>
  <c r="U14" i="88"/>
  <c r="Q14" i="88"/>
  <c r="M14" i="88"/>
  <c r="I14" i="88"/>
  <c r="AS18" i="94"/>
  <c r="AO18" i="94"/>
  <c r="AK18" i="94"/>
  <c r="AC18" i="94"/>
  <c r="Y18" i="94"/>
  <c r="U18" i="94"/>
  <c r="Q18" i="94"/>
  <c r="M18" i="94"/>
  <c r="I18" i="94"/>
  <c r="AP17" i="94"/>
  <c r="AL17" i="94"/>
  <c r="AH17" i="94"/>
  <c r="AD17" i="94"/>
  <c r="Z17" i="94"/>
  <c r="V17" i="94"/>
  <c r="R17" i="94"/>
  <c r="N17" i="94"/>
  <c r="J17" i="94"/>
  <c r="AQ16" i="94"/>
  <c r="AM16" i="94"/>
  <c r="AI16" i="94"/>
  <c r="AE16" i="94"/>
  <c r="AA16" i="94"/>
  <c r="W16" i="94"/>
  <c r="S16" i="94"/>
  <c r="O16" i="94"/>
  <c r="K16" i="94"/>
  <c r="AR15" i="94"/>
  <c r="AN15" i="94"/>
  <c r="AJ15" i="94"/>
  <c r="AR18" i="94"/>
  <c r="AN18" i="94"/>
  <c r="AJ18" i="94"/>
  <c r="AF18" i="94"/>
  <c r="AB18" i="94"/>
  <c r="X18" i="94"/>
  <c r="P18" i="94"/>
  <c r="L18" i="94"/>
  <c r="H18" i="94"/>
  <c r="AS17" i="94"/>
  <c r="AO17" i="94"/>
  <c r="AK17" i="94"/>
  <c r="AC17" i="94"/>
  <c r="Y17" i="94"/>
  <c r="U17" i="94"/>
  <c r="Q17" i="94"/>
  <c r="M17" i="94"/>
  <c r="I17" i="94"/>
  <c r="AP16" i="94"/>
  <c r="AL16" i="94"/>
  <c r="AH16" i="94"/>
  <c r="AD16" i="94"/>
  <c r="Z16" i="94"/>
  <c r="V16" i="94"/>
  <c r="R16" i="94"/>
  <c r="N16" i="94"/>
  <c r="J16" i="94"/>
  <c r="AP18" i="94"/>
  <c r="AH18" i="94"/>
  <c r="Z18" i="94"/>
  <c r="R18" i="94"/>
  <c r="J18" i="94"/>
  <c r="AQ17" i="94"/>
  <c r="AI17" i="94"/>
  <c r="AA17" i="94"/>
  <c r="S17" i="94"/>
  <c r="K17" i="94"/>
  <c r="AR16" i="94"/>
  <c r="AJ16" i="94"/>
  <c r="AB16" i="94"/>
  <c r="L16" i="94"/>
  <c r="AO15" i="94"/>
  <c r="AI15" i="94"/>
  <c r="AE15" i="94"/>
  <c r="AA15" i="94"/>
  <c r="W15" i="94"/>
  <c r="S15" i="94"/>
  <c r="O15" i="94"/>
  <c r="K15" i="94"/>
  <c r="AR14" i="94"/>
  <c r="AN14" i="94"/>
  <c r="AJ14" i="94"/>
  <c r="AF14" i="94"/>
  <c r="AB14" i="94"/>
  <c r="X14" i="94"/>
  <c r="P14" i="94"/>
  <c r="L14" i="94"/>
  <c r="H14" i="94"/>
  <c r="AM18" i="94"/>
  <c r="AE18" i="94"/>
  <c r="W18" i="94"/>
  <c r="O18" i="94"/>
  <c r="AN17" i="94"/>
  <c r="AF17" i="94"/>
  <c r="X17" i="94"/>
  <c r="P17" i="94"/>
  <c r="H17" i="94"/>
  <c r="AO16" i="94"/>
  <c r="Y16" i="94"/>
  <c r="Q16" i="94"/>
  <c r="I16" i="94"/>
  <c r="AS15" i="94"/>
  <c r="AM15" i="94"/>
  <c r="AH15" i="94"/>
  <c r="AD15" i="94"/>
  <c r="Z15" i="94"/>
  <c r="V15" i="94"/>
  <c r="R15" i="94"/>
  <c r="N15" i="94"/>
  <c r="J15" i="94"/>
  <c r="AQ14" i="94"/>
  <c r="AM14" i="94"/>
  <c r="AI14" i="94"/>
  <c r="AE14" i="94"/>
  <c r="AA14" i="94"/>
  <c r="W14" i="94"/>
  <c r="S14" i="94"/>
  <c r="O14" i="94"/>
  <c r="K14" i="94"/>
  <c r="AL18" i="94"/>
  <c r="AD18" i="94"/>
  <c r="V18" i="94"/>
  <c r="N18" i="94"/>
  <c r="AM17" i="94"/>
  <c r="AE17" i="94"/>
  <c r="W17" i="94"/>
  <c r="O17" i="94"/>
  <c r="AN16" i="94"/>
  <c r="AF16" i="94"/>
  <c r="X16" i="94"/>
  <c r="P16" i="94"/>
  <c r="H16" i="94"/>
  <c r="AQ15" i="94"/>
  <c r="AL15" i="94"/>
  <c r="AC15" i="94"/>
  <c r="Y15" i="94"/>
  <c r="U15" i="94"/>
  <c r="Q15" i="94"/>
  <c r="M15" i="94"/>
  <c r="I15" i="94"/>
  <c r="AP14" i="94"/>
  <c r="AL14" i="94"/>
  <c r="AH14" i="94"/>
  <c r="AD14" i="94"/>
  <c r="Z14" i="94"/>
  <c r="V14" i="94"/>
  <c r="R14" i="94"/>
  <c r="N14" i="94"/>
  <c r="J14" i="94"/>
  <c r="AI18" i="94"/>
  <c r="AR17" i="94"/>
  <c r="L17" i="94"/>
  <c r="U16" i="94"/>
  <c r="AK15" i="94"/>
  <c r="AS14" i="94"/>
  <c r="AC14" i="94"/>
  <c r="M14" i="94"/>
  <c r="AA18" i="94"/>
  <c r="AJ17" i="94"/>
  <c r="AS16" i="94"/>
  <c r="M16" i="94"/>
  <c r="AF15" i="94"/>
  <c r="P15" i="94"/>
  <c r="AO14" i="94"/>
  <c r="Y14" i="94"/>
  <c r="I14" i="94"/>
  <c r="S18" i="94"/>
  <c r="AB17" i="94"/>
  <c r="AK16" i="94"/>
  <c r="AB15" i="94"/>
  <c r="L15" i="94"/>
  <c r="AK14" i="94"/>
  <c r="U14" i="94"/>
  <c r="K18" i="94"/>
  <c r="X15" i="94"/>
  <c r="H15" i="94"/>
  <c r="AC16" i="94"/>
  <c r="AQ18" i="94"/>
  <c r="AP15" i="94"/>
  <c r="Q14" i="94"/>
  <c r="AP64" i="88"/>
  <c r="AP62" i="88" s="1"/>
  <c r="AL64" i="88"/>
  <c r="AL62" i="88" s="1"/>
  <c r="AH64" i="88"/>
  <c r="AD64" i="88"/>
  <c r="AD62" i="88" s="1"/>
  <c r="Z64" i="88"/>
  <c r="Z62" i="88" s="1"/>
  <c r="V64" i="88"/>
  <c r="V62" i="88" s="1"/>
  <c r="R64" i="88"/>
  <c r="R62" i="88" s="1"/>
  <c r="N64" i="88"/>
  <c r="N62" i="88" s="1"/>
  <c r="J64" i="88"/>
  <c r="J62" i="88" s="1"/>
  <c r="AS64" i="88"/>
  <c r="AO64" i="88"/>
  <c r="AO62" i="88" s="1"/>
  <c r="AK64" i="88"/>
  <c r="AK62" i="88" s="1"/>
  <c r="AC64" i="88"/>
  <c r="AC62" i="88" s="1"/>
  <c r="Y64" i="88"/>
  <c r="Y62" i="88" s="1"/>
  <c r="U64" i="88"/>
  <c r="Q64" i="88"/>
  <c r="Q62" i="88" s="1"/>
  <c r="M64" i="88"/>
  <c r="M62" i="88" s="1"/>
  <c r="I64" i="88"/>
  <c r="I62" i="88" s="1"/>
  <c r="AR64" i="88"/>
  <c r="AR62" i="88" s="1"/>
  <c r="AN64" i="88"/>
  <c r="AN62" i="88" s="1"/>
  <c r="AJ64" i="88"/>
  <c r="AJ62" i="88" s="1"/>
  <c r="AF64" i="88"/>
  <c r="AF62" i="88" s="1"/>
  <c r="AB64" i="88"/>
  <c r="AB62" i="88" s="1"/>
  <c r="X64" i="88"/>
  <c r="X62" i="88" s="1"/>
  <c r="P64" i="88"/>
  <c r="P62" i="88" s="1"/>
  <c r="L64" i="88"/>
  <c r="L62" i="88" s="1"/>
  <c r="H64" i="88"/>
  <c r="AQ64" i="88"/>
  <c r="AQ62" i="88" s="1"/>
  <c r="AM64" i="88"/>
  <c r="AM62" i="88" s="1"/>
  <c r="AI64" i="88"/>
  <c r="AI62" i="88" s="1"/>
  <c r="AE64" i="88"/>
  <c r="AE62" i="88" s="1"/>
  <c r="AA64" i="88"/>
  <c r="AA62" i="88" s="1"/>
  <c r="W64" i="88"/>
  <c r="W62" i="88" s="1"/>
  <c r="S64" i="88"/>
  <c r="S62" i="88" s="1"/>
  <c r="O64" i="88"/>
  <c r="O62" i="88" s="1"/>
  <c r="K64" i="88"/>
  <c r="K62" i="88" s="1"/>
  <c r="AQ64" i="92"/>
  <c r="AQ62" i="92" s="1"/>
  <c r="AM64" i="92"/>
  <c r="AM62" i="92" s="1"/>
  <c r="AI64" i="92"/>
  <c r="AI62" i="92" s="1"/>
  <c r="AE64" i="92"/>
  <c r="AE62" i="92" s="1"/>
  <c r="AA64" i="92"/>
  <c r="AA62" i="92" s="1"/>
  <c r="W64" i="92"/>
  <c r="W62" i="92" s="1"/>
  <c r="S64" i="92"/>
  <c r="S62" i="92" s="1"/>
  <c r="O64" i="92"/>
  <c r="O62" i="92" s="1"/>
  <c r="K64" i="92"/>
  <c r="K62" i="92" s="1"/>
  <c r="AP64" i="92"/>
  <c r="AP62" i="92" s="1"/>
  <c r="AL64" i="92"/>
  <c r="AL62" i="92" s="1"/>
  <c r="AH64" i="92"/>
  <c r="AD64" i="92"/>
  <c r="AD62" i="92" s="1"/>
  <c r="Z64" i="92"/>
  <c r="Z62" i="92" s="1"/>
  <c r="V64" i="92"/>
  <c r="V62" i="92" s="1"/>
  <c r="R64" i="92"/>
  <c r="R62" i="92" s="1"/>
  <c r="N64" i="92"/>
  <c r="N62" i="92" s="1"/>
  <c r="J64" i="92"/>
  <c r="J62" i="92" s="1"/>
  <c r="AS64" i="92"/>
  <c r="AO64" i="92"/>
  <c r="AO62" i="92" s="1"/>
  <c r="AK64" i="92"/>
  <c r="AK62" i="92" s="1"/>
  <c r="AC64" i="92"/>
  <c r="AC62" i="92" s="1"/>
  <c r="Y64" i="92"/>
  <c r="Y62" i="92" s="1"/>
  <c r="U64" i="92"/>
  <c r="Q64" i="92"/>
  <c r="Q62" i="92" s="1"/>
  <c r="M64" i="92"/>
  <c r="M62" i="92" s="1"/>
  <c r="I64" i="92"/>
  <c r="I62" i="92" s="1"/>
  <c r="AR64" i="92"/>
  <c r="AR62" i="92" s="1"/>
  <c r="AN64" i="92"/>
  <c r="AN62" i="92" s="1"/>
  <c r="AJ64" i="92"/>
  <c r="AJ62" i="92" s="1"/>
  <c r="AF64" i="92"/>
  <c r="AF62" i="92" s="1"/>
  <c r="AB64" i="92"/>
  <c r="AB62" i="92" s="1"/>
  <c r="X64" i="92"/>
  <c r="X62" i="92" s="1"/>
  <c r="P64" i="92"/>
  <c r="P62" i="92" s="1"/>
  <c r="L64" i="92"/>
  <c r="L62" i="92" s="1"/>
  <c r="H64" i="92"/>
  <c r="AQ27" i="88"/>
  <c r="AQ25" i="88" s="1"/>
  <c r="AM27" i="88"/>
  <c r="AM25" i="88" s="1"/>
  <c r="AI27" i="88"/>
  <c r="AI25" i="88" s="1"/>
  <c r="AE27" i="88"/>
  <c r="AE25" i="88" s="1"/>
  <c r="AA27" i="88"/>
  <c r="AA25" i="88" s="1"/>
  <c r="W27" i="88"/>
  <c r="W25" i="88" s="1"/>
  <c r="S27" i="88"/>
  <c r="S25" i="88" s="1"/>
  <c r="O27" i="88"/>
  <c r="O25" i="88" s="1"/>
  <c r="K27" i="88"/>
  <c r="K25" i="88" s="1"/>
  <c r="AP27" i="88"/>
  <c r="AP25" i="88" s="1"/>
  <c r="AL27" i="88"/>
  <c r="AL25" i="88" s="1"/>
  <c r="AH27" i="88"/>
  <c r="AD27" i="88"/>
  <c r="AD25" i="88" s="1"/>
  <c r="Z27" i="88"/>
  <c r="Z25" i="88" s="1"/>
  <c r="V27" i="88"/>
  <c r="V25" i="88" s="1"/>
  <c r="R27" i="88"/>
  <c r="R25" i="88" s="1"/>
  <c r="N27" i="88"/>
  <c r="N25" i="88" s="1"/>
  <c r="J27" i="88"/>
  <c r="J25" i="88" s="1"/>
  <c r="AS27" i="88"/>
  <c r="AO27" i="88"/>
  <c r="AO25" i="88" s="1"/>
  <c r="AK27" i="88"/>
  <c r="AK25" i="88" s="1"/>
  <c r="AC27" i="88"/>
  <c r="AC25" i="88" s="1"/>
  <c r="Y27" i="88"/>
  <c r="Y25" i="88" s="1"/>
  <c r="U27" i="88"/>
  <c r="Q27" i="88"/>
  <c r="Q25" i="88" s="1"/>
  <c r="M27" i="88"/>
  <c r="M25" i="88" s="1"/>
  <c r="I27" i="88"/>
  <c r="I25" i="88" s="1"/>
  <c r="AR27" i="88"/>
  <c r="AR25" i="88" s="1"/>
  <c r="AN27" i="88"/>
  <c r="AN25" i="88" s="1"/>
  <c r="AJ27" i="88"/>
  <c r="AJ25" i="88" s="1"/>
  <c r="AF27" i="88"/>
  <c r="AF25" i="88" s="1"/>
  <c r="AB27" i="88"/>
  <c r="AB25" i="88" s="1"/>
  <c r="X27" i="88"/>
  <c r="X25" i="88" s="1"/>
  <c r="P27" i="88"/>
  <c r="P25" i="88" s="1"/>
  <c r="L27" i="88"/>
  <c r="L25" i="88" s="1"/>
  <c r="H27" i="88"/>
  <c r="AR27" i="94"/>
  <c r="AR25" i="94" s="1"/>
  <c r="AN27" i="94"/>
  <c r="AN25" i="94" s="1"/>
  <c r="AJ27" i="94"/>
  <c r="AJ25" i="94" s="1"/>
  <c r="AF27" i="94"/>
  <c r="AF25" i="94" s="1"/>
  <c r="AB27" i="94"/>
  <c r="AB25" i="94" s="1"/>
  <c r="X27" i="94"/>
  <c r="X25" i="94" s="1"/>
  <c r="P27" i="94"/>
  <c r="P25" i="94" s="1"/>
  <c r="L27" i="94"/>
  <c r="L25" i="94" s="1"/>
  <c r="H27" i="94"/>
  <c r="AQ27" i="94"/>
  <c r="AQ25" i="94" s="1"/>
  <c r="AM27" i="94"/>
  <c r="AM25" i="94" s="1"/>
  <c r="AI27" i="94"/>
  <c r="AI25" i="94" s="1"/>
  <c r="AE27" i="94"/>
  <c r="AE25" i="94" s="1"/>
  <c r="AA27" i="94"/>
  <c r="AA25" i="94" s="1"/>
  <c r="W27" i="94"/>
  <c r="W25" i="94" s="1"/>
  <c r="S27" i="94"/>
  <c r="S25" i="94" s="1"/>
  <c r="O27" i="94"/>
  <c r="O25" i="94" s="1"/>
  <c r="K27" i="94"/>
  <c r="K25" i="94" s="1"/>
  <c r="AS27" i="94"/>
  <c r="AK27" i="94"/>
  <c r="AK25" i="94" s="1"/>
  <c r="AC27" i="94"/>
  <c r="AC25" i="94" s="1"/>
  <c r="U27" i="94"/>
  <c r="M27" i="94"/>
  <c r="M25" i="94" s="1"/>
  <c r="AP27" i="94"/>
  <c r="AP25" i="94" s="1"/>
  <c r="AH27" i="94"/>
  <c r="Z27" i="94"/>
  <c r="Z25" i="94" s="1"/>
  <c r="R27" i="94"/>
  <c r="R25" i="94" s="1"/>
  <c r="J27" i="94"/>
  <c r="J25" i="94" s="1"/>
  <c r="AO27" i="94"/>
  <c r="AO25" i="94" s="1"/>
  <c r="Y27" i="94"/>
  <c r="Y25" i="94" s="1"/>
  <c r="Q27" i="94"/>
  <c r="Q25" i="94" s="1"/>
  <c r="I27" i="94"/>
  <c r="I25" i="94" s="1"/>
  <c r="AL27" i="94"/>
  <c r="AL25" i="94" s="1"/>
  <c r="AD27" i="94"/>
  <c r="AD25" i="94" s="1"/>
  <c r="V27" i="94"/>
  <c r="V25" i="94" s="1"/>
  <c r="N27" i="94"/>
  <c r="N25" i="94" s="1"/>
  <c r="AR40" i="87"/>
  <c r="AN40" i="87"/>
  <c r="AJ40" i="87"/>
  <c r="AF40" i="87"/>
  <c r="AB40" i="87"/>
  <c r="X40" i="87"/>
  <c r="P40" i="87"/>
  <c r="L40" i="87"/>
  <c r="H40" i="87"/>
  <c r="AS39" i="87"/>
  <c r="AO39" i="87"/>
  <c r="AK39" i="87"/>
  <c r="AC39" i="87"/>
  <c r="Y39" i="87"/>
  <c r="U39" i="87"/>
  <c r="Q39" i="87"/>
  <c r="M39" i="87"/>
  <c r="I39" i="87"/>
  <c r="AP38" i="87"/>
  <c r="AL38" i="87"/>
  <c r="AH38" i="87"/>
  <c r="AD38" i="87"/>
  <c r="Z38" i="87"/>
  <c r="V38" i="87"/>
  <c r="R38" i="87"/>
  <c r="N38" i="87"/>
  <c r="J38" i="87"/>
  <c r="AQ40" i="87"/>
  <c r="AM40" i="87"/>
  <c r="AI40" i="87"/>
  <c r="AE40" i="87"/>
  <c r="AA40" i="87"/>
  <c r="W40" i="87"/>
  <c r="S40" i="87"/>
  <c r="O40" i="87"/>
  <c r="K40" i="87"/>
  <c r="AR39" i="87"/>
  <c r="AN39" i="87"/>
  <c r="AJ39" i="87"/>
  <c r="AF39" i="87"/>
  <c r="AB39" i="87"/>
  <c r="X39" i="87"/>
  <c r="P39" i="87"/>
  <c r="L39" i="87"/>
  <c r="H39" i="87"/>
  <c r="AS38" i="87"/>
  <c r="AO38" i="87"/>
  <c r="AK38" i="87"/>
  <c r="AC38" i="87"/>
  <c r="Y38" i="87"/>
  <c r="U38" i="87"/>
  <c r="Q38" i="87"/>
  <c r="M38" i="87"/>
  <c r="I38" i="87"/>
  <c r="AP40" i="87"/>
  <c r="AL40" i="87"/>
  <c r="AH40" i="87"/>
  <c r="AD40" i="87"/>
  <c r="Z40" i="87"/>
  <c r="V40" i="87"/>
  <c r="R40" i="87"/>
  <c r="N40" i="87"/>
  <c r="J40" i="87"/>
  <c r="AQ39" i="87"/>
  <c r="AM39" i="87"/>
  <c r="AI39" i="87"/>
  <c r="AE39" i="87"/>
  <c r="AA39" i="87"/>
  <c r="W39" i="87"/>
  <c r="S39" i="87"/>
  <c r="O39" i="87"/>
  <c r="K39" i="87"/>
  <c r="AR38" i="87"/>
  <c r="AR37" i="87" s="1"/>
  <c r="AN38" i="87"/>
  <c r="AN37" i="87" s="1"/>
  <c r="AJ38" i="87"/>
  <c r="AJ37" i="87" s="1"/>
  <c r="AF38" i="87"/>
  <c r="AF37" i="87" s="1"/>
  <c r="AB38" i="87"/>
  <c r="AB37" i="87" s="1"/>
  <c r="X38" i="87"/>
  <c r="X37" i="87" s="1"/>
  <c r="P38" i="87"/>
  <c r="P37" i="87" s="1"/>
  <c r="L38" i="87"/>
  <c r="L37" i="87" s="1"/>
  <c r="H38" i="87"/>
  <c r="AS40" i="87"/>
  <c r="AO40" i="87"/>
  <c r="AK40" i="87"/>
  <c r="AC40" i="87"/>
  <c r="Y40" i="87"/>
  <c r="U40" i="87"/>
  <c r="Q40" i="87"/>
  <c r="M40" i="87"/>
  <c r="I40" i="87"/>
  <c r="AP39" i="87"/>
  <c r="AL39" i="87"/>
  <c r="AH39" i="87"/>
  <c r="AD39" i="87"/>
  <c r="Z39" i="87"/>
  <c r="V39" i="87"/>
  <c r="R39" i="87"/>
  <c r="N39" i="87"/>
  <c r="J39" i="87"/>
  <c r="AQ38" i="87"/>
  <c r="AQ37" i="87" s="1"/>
  <c r="AM38" i="87"/>
  <c r="AM37" i="87" s="1"/>
  <c r="AI38" i="87"/>
  <c r="AI37" i="87" s="1"/>
  <c r="AE38" i="87"/>
  <c r="AE37" i="87" s="1"/>
  <c r="AA38" i="87"/>
  <c r="AA37" i="87" s="1"/>
  <c r="W38" i="87"/>
  <c r="W37" i="87" s="1"/>
  <c r="S38" i="87"/>
  <c r="S37" i="87" s="1"/>
  <c r="O38" i="87"/>
  <c r="O37" i="87" s="1"/>
  <c r="K38" i="87"/>
  <c r="K37" i="87" s="1"/>
  <c r="AS40" i="94"/>
  <c r="AO40" i="94"/>
  <c r="AK40" i="94"/>
  <c r="AC40" i="94"/>
  <c r="Y40" i="94"/>
  <c r="U40" i="94"/>
  <c r="Q40" i="94"/>
  <c r="M40" i="94"/>
  <c r="I40" i="94"/>
  <c r="AP39" i="94"/>
  <c r="AL39" i="94"/>
  <c r="AH39" i="94"/>
  <c r="AD39" i="94"/>
  <c r="Z39" i="94"/>
  <c r="V39" i="94"/>
  <c r="R39" i="94"/>
  <c r="N39" i="94"/>
  <c r="J39" i="94"/>
  <c r="AQ38" i="94"/>
  <c r="AM38" i="94"/>
  <c r="AI38" i="94"/>
  <c r="AE38" i="94"/>
  <c r="AA38" i="94"/>
  <c r="W38" i="94"/>
  <c r="S38" i="94"/>
  <c r="O38" i="94"/>
  <c r="AR40" i="94"/>
  <c r="AN40" i="94"/>
  <c r="AJ40" i="94"/>
  <c r="AF40" i="94"/>
  <c r="AQ40" i="94"/>
  <c r="AM40" i="94"/>
  <c r="AI40" i="94"/>
  <c r="AE40" i="94"/>
  <c r="AA40" i="94"/>
  <c r="W40" i="94"/>
  <c r="S40" i="94"/>
  <c r="O40" i="94"/>
  <c r="K40" i="94"/>
  <c r="AR39" i="94"/>
  <c r="AN39" i="94"/>
  <c r="AJ39" i="94"/>
  <c r="AF39" i="94"/>
  <c r="AB39" i="94"/>
  <c r="X39" i="94"/>
  <c r="P39" i="94"/>
  <c r="L39" i="94"/>
  <c r="H39" i="94"/>
  <c r="AS38" i="94"/>
  <c r="AO38" i="94"/>
  <c r="AK38" i="94"/>
  <c r="AC38" i="94"/>
  <c r="Y38" i="94"/>
  <c r="U38" i="94"/>
  <c r="Q38" i="94"/>
  <c r="AL40" i="94"/>
  <c r="Z40" i="94"/>
  <c r="R40" i="94"/>
  <c r="J40" i="94"/>
  <c r="AQ39" i="94"/>
  <c r="AI39" i="94"/>
  <c r="AA39" i="94"/>
  <c r="S39" i="94"/>
  <c r="K39" i="94"/>
  <c r="AR38" i="94"/>
  <c r="AJ38" i="94"/>
  <c r="AB38" i="94"/>
  <c r="M38" i="94"/>
  <c r="I38" i="94"/>
  <c r="AH40" i="94"/>
  <c r="X40" i="94"/>
  <c r="P40" i="94"/>
  <c r="H40" i="94"/>
  <c r="AO39" i="94"/>
  <c r="Y39" i="94"/>
  <c r="Q39" i="94"/>
  <c r="I39" i="94"/>
  <c r="AP38" i="94"/>
  <c r="AH38" i="94"/>
  <c r="Z38" i="94"/>
  <c r="R38" i="94"/>
  <c r="L38" i="94"/>
  <c r="H38" i="94"/>
  <c r="AB40" i="94"/>
  <c r="L40" i="94"/>
  <c r="AK39" i="94"/>
  <c r="U39" i="94"/>
  <c r="AD38" i="94"/>
  <c r="N38" i="94"/>
  <c r="V40" i="94"/>
  <c r="AE39" i="94"/>
  <c r="O39" i="94"/>
  <c r="AN38" i="94"/>
  <c r="X38" i="94"/>
  <c r="K38" i="94"/>
  <c r="AP40" i="94"/>
  <c r="AS39" i="94"/>
  <c r="AC39" i="94"/>
  <c r="M39" i="94"/>
  <c r="AL38" i="94"/>
  <c r="V38" i="94"/>
  <c r="J38" i="94"/>
  <c r="AD40" i="94"/>
  <c r="N40" i="94"/>
  <c r="AF38" i="94"/>
  <c r="AM39" i="94"/>
  <c r="P38" i="94"/>
  <c r="W39" i="94"/>
  <c r="AQ33" i="88"/>
  <c r="AM33" i="88"/>
  <c r="AI33" i="88"/>
  <c r="AE33" i="88"/>
  <c r="AA33" i="88"/>
  <c r="W33" i="88"/>
  <c r="S33" i="88"/>
  <c r="O33" i="88"/>
  <c r="K33" i="88"/>
  <c r="AR32" i="88"/>
  <c r="AN32" i="88"/>
  <c r="AJ32" i="88"/>
  <c r="AF32" i="88"/>
  <c r="AB32" i="88"/>
  <c r="X32" i="88"/>
  <c r="P32" i="88"/>
  <c r="L32" i="88"/>
  <c r="H32" i="88"/>
  <c r="AP33" i="88"/>
  <c r="AL33" i="88"/>
  <c r="AH33" i="88"/>
  <c r="AD33" i="88"/>
  <c r="Z33" i="88"/>
  <c r="V33" i="88"/>
  <c r="R33" i="88"/>
  <c r="N33" i="88"/>
  <c r="J33" i="88"/>
  <c r="AQ32" i="88"/>
  <c r="AM32" i="88"/>
  <c r="AI32" i="88"/>
  <c r="AE32" i="88"/>
  <c r="AA32" i="88"/>
  <c r="W32" i="88"/>
  <c r="S32" i="88"/>
  <c r="O32" i="88"/>
  <c r="K32" i="88"/>
  <c r="AS33" i="88"/>
  <c r="AO33" i="88"/>
  <c r="AK33" i="88"/>
  <c r="AC33" i="88"/>
  <c r="Y33" i="88"/>
  <c r="U33" i="88"/>
  <c r="Q33" i="88"/>
  <c r="M33" i="88"/>
  <c r="I33" i="88"/>
  <c r="AP32" i="88"/>
  <c r="AL32" i="88"/>
  <c r="AH32" i="88"/>
  <c r="AD32" i="88"/>
  <c r="Z32" i="88"/>
  <c r="V32" i="88"/>
  <c r="R32" i="88"/>
  <c r="N32" i="88"/>
  <c r="J32" i="88"/>
  <c r="AR33" i="88"/>
  <c r="AN33" i="88"/>
  <c r="AJ33" i="88"/>
  <c r="AF33" i="88"/>
  <c r="AB33" i="88"/>
  <c r="X33" i="88"/>
  <c r="P33" i="88"/>
  <c r="L33" i="88"/>
  <c r="H33" i="88"/>
  <c r="AS32" i="88"/>
  <c r="AO32" i="88"/>
  <c r="AK32" i="88"/>
  <c r="AC32" i="88"/>
  <c r="Y32" i="88"/>
  <c r="U32" i="88"/>
  <c r="Q32" i="88"/>
  <c r="M32" i="88"/>
  <c r="I32" i="88"/>
  <c r="AR33" i="94"/>
  <c r="AN33" i="94"/>
  <c r="AJ33" i="94"/>
  <c r="AF33" i="94"/>
  <c r="AB33" i="94"/>
  <c r="X33" i="94"/>
  <c r="P33" i="94"/>
  <c r="L33" i="94"/>
  <c r="H33" i="94"/>
  <c r="AS32" i="94"/>
  <c r="AO32" i="94"/>
  <c r="AK32" i="94"/>
  <c r="AC32" i="94"/>
  <c r="Y32" i="94"/>
  <c r="U32" i="94"/>
  <c r="Q32" i="94"/>
  <c r="M32" i="94"/>
  <c r="I32" i="94"/>
  <c r="AQ33" i="94"/>
  <c r="AM33" i="94"/>
  <c r="AI33" i="94"/>
  <c r="AE33" i="94"/>
  <c r="AA33" i="94"/>
  <c r="W33" i="94"/>
  <c r="S33" i="94"/>
  <c r="O33" i="94"/>
  <c r="K33" i="94"/>
  <c r="AR32" i="94"/>
  <c r="AN32" i="94"/>
  <c r="AJ32" i="94"/>
  <c r="AF32" i="94"/>
  <c r="AB32" i="94"/>
  <c r="X32" i="94"/>
  <c r="P32" i="94"/>
  <c r="L32" i="94"/>
  <c r="H32" i="94"/>
  <c r="AO33" i="94"/>
  <c r="Y33" i="94"/>
  <c r="Q33" i="94"/>
  <c r="I33" i="94"/>
  <c r="AP32" i="94"/>
  <c r="AH32" i="94"/>
  <c r="Z32" i="94"/>
  <c r="R32" i="94"/>
  <c r="J32" i="94"/>
  <c r="AL33" i="94"/>
  <c r="AD33" i="94"/>
  <c r="V33" i="94"/>
  <c r="N33" i="94"/>
  <c r="AM32" i="94"/>
  <c r="AE32" i="94"/>
  <c r="W32" i="94"/>
  <c r="W31" i="94" s="1"/>
  <c r="O32" i="94"/>
  <c r="AS33" i="94"/>
  <c r="AK33" i="94"/>
  <c r="AC33" i="94"/>
  <c r="U33" i="94"/>
  <c r="M33" i="94"/>
  <c r="AL32" i="94"/>
  <c r="AD32" i="94"/>
  <c r="V32" i="94"/>
  <c r="N32" i="94"/>
  <c r="AH33" i="94"/>
  <c r="AQ32" i="94"/>
  <c r="K32" i="94"/>
  <c r="Z33" i="94"/>
  <c r="AI32" i="94"/>
  <c r="R33" i="94"/>
  <c r="AA32" i="94"/>
  <c r="J33" i="94"/>
  <c r="S32" i="94"/>
  <c r="AP33" i="94"/>
  <c r="AS57" i="87"/>
  <c r="AO57" i="87"/>
  <c r="AO56" i="87" s="1"/>
  <c r="AK57" i="87"/>
  <c r="AK56" i="87" s="1"/>
  <c r="AC57" i="87"/>
  <c r="AC56" i="87" s="1"/>
  <c r="Y57" i="87"/>
  <c r="Y56" i="87" s="1"/>
  <c r="U57" i="87"/>
  <c r="Q57" i="87"/>
  <c r="Q56" i="87" s="1"/>
  <c r="M57" i="87"/>
  <c r="M56" i="87" s="1"/>
  <c r="I57" i="87"/>
  <c r="I56" i="87" s="1"/>
  <c r="AR57" i="87"/>
  <c r="AR56" i="87" s="1"/>
  <c r="AN57" i="87"/>
  <c r="AN56" i="87" s="1"/>
  <c r="AJ57" i="87"/>
  <c r="AJ56" i="87" s="1"/>
  <c r="AF57" i="87"/>
  <c r="AF56" i="87" s="1"/>
  <c r="AB57" i="87"/>
  <c r="AB56" i="87" s="1"/>
  <c r="X57" i="87"/>
  <c r="X56" i="87" s="1"/>
  <c r="P57" i="87"/>
  <c r="P56" i="87" s="1"/>
  <c r="L57" i="87"/>
  <c r="L56" i="87" s="1"/>
  <c r="H57" i="87"/>
  <c r="AQ57" i="87"/>
  <c r="AQ56" i="87" s="1"/>
  <c r="AM57" i="87"/>
  <c r="AM56" i="87" s="1"/>
  <c r="AI57" i="87"/>
  <c r="AI56" i="87" s="1"/>
  <c r="AE57" i="87"/>
  <c r="AE56" i="87" s="1"/>
  <c r="AA57" i="87"/>
  <c r="AA56" i="87" s="1"/>
  <c r="W57" i="87"/>
  <c r="W56" i="87" s="1"/>
  <c r="S57" i="87"/>
  <c r="S56" i="87" s="1"/>
  <c r="O57" i="87"/>
  <c r="O56" i="87" s="1"/>
  <c r="K57" i="87"/>
  <c r="K56" i="87" s="1"/>
  <c r="AP57" i="87"/>
  <c r="AP56" i="87" s="1"/>
  <c r="AL57" i="87"/>
  <c r="AL56" i="87" s="1"/>
  <c r="AH57" i="87"/>
  <c r="AD57" i="87"/>
  <c r="AD56" i="87" s="1"/>
  <c r="Z57" i="87"/>
  <c r="Z56" i="87" s="1"/>
  <c r="V57" i="87"/>
  <c r="V56" i="87" s="1"/>
  <c r="R57" i="87"/>
  <c r="R56" i="87" s="1"/>
  <c r="N57" i="87"/>
  <c r="N56" i="87" s="1"/>
  <c r="J57" i="87"/>
  <c r="J56" i="87" s="1"/>
  <c r="AS57" i="94"/>
  <c r="AO57" i="94"/>
  <c r="AO56" i="94" s="1"/>
  <c r="AK57" i="94"/>
  <c r="AK56" i="94" s="1"/>
  <c r="AC57" i="94"/>
  <c r="AC56" i="94" s="1"/>
  <c r="Y57" i="94"/>
  <c r="Y56" i="94" s="1"/>
  <c r="U57" i="94"/>
  <c r="Q57" i="94"/>
  <c r="Q56" i="94" s="1"/>
  <c r="M57" i="94"/>
  <c r="M56" i="94" s="1"/>
  <c r="I57" i="94"/>
  <c r="I56" i="94" s="1"/>
  <c r="AR57" i="94"/>
  <c r="AR56" i="94" s="1"/>
  <c r="AN57" i="94"/>
  <c r="AN56" i="94" s="1"/>
  <c r="AJ57" i="94"/>
  <c r="AJ56" i="94" s="1"/>
  <c r="AF57" i="94"/>
  <c r="AF56" i="94" s="1"/>
  <c r="AB57" i="94"/>
  <c r="AB56" i="94" s="1"/>
  <c r="X57" i="94"/>
  <c r="X56" i="94" s="1"/>
  <c r="P57" i="94"/>
  <c r="P56" i="94" s="1"/>
  <c r="L57" i="94"/>
  <c r="L56" i="94" s="1"/>
  <c r="H57" i="94"/>
  <c r="AQ57" i="94"/>
  <c r="AQ56" i="94" s="1"/>
  <c r="AM57" i="94"/>
  <c r="AM56" i="94" s="1"/>
  <c r="AI57" i="94"/>
  <c r="AI56" i="94" s="1"/>
  <c r="AE57" i="94"/>
  <c r="AE56" i="94" s="1"/>
  <c r="AA57" i="94"/>
  <c r="AA56" i="94" s="1"/>
  <c r="W57" i="94"/>
  <c r="W56" i="94" s="1"/>
  <c r="S57" i="94"/>
  <c r="S56" i="94" s="1"/>
  <c r="O57" i="94"/>
  <c r="O56" i="94" s="1"/>
  <c r="K57" i="94"/>
  <c r="K56" i="94" s="1"/>
  <c r="AP57" i="94"/>
  <c r="AP56" i="94" s="1"/>
  <c r="AL57" i="94"/>
  <c r="AL56" i="94" s="1"/>
  <c r="AH57" i="94"/>
  <c r="AD57" i="94"/>
  <c r="AD56" i="94" s="1"/>
  <c r="Z57" i="94"/>
  <c r="Z56" i="94" s="1"/>
  <c r="V57" i="94"/>
  <c r="V56" i="94" s="1"/>
  <c r="R57" i="94"/>
  <c r="R56" i="94" s="1"/>
  <c r="N57" i="94"/>
  <c r="N56" i="94" s="1"/>
  <c r="J57" i="94"/>
  <c r="J56" i="94" s="1"/>
  <c r="AP21" i="87"/>
  <c r="AL21" i="87"/>
  <c r="AH21" i="87"/>
  <c r="AD21" i="87"/>
  <c r="Z21" i="87"/>
  <c r="V21" i="87"/>
  <c r="R21" i="87"/>
  <c r="N21" i="87"/>
  <c r="J21" i="87"/>
  <c r="AQ20" i="87"/>
  <c r="AM20" i="87"/>
  <c r="AI20" i="87"/>
  <c r="AE20" i="87"/>
  <c r="AA20" i="87"/>
  <c r="W20" i="87"/>
  <c r="S20" i="87"/>
  <c r="O20" i="87"/>
  <c r="K20" i="87"/>
  <c r="AS21" i="87"/>
  <c r="AO21" i="87"/>
  <c r="AK21" i="87"/>
  <c r="AC21" i="87"/>
  <c r="Y21" i="87"/>
  <c r="U21" i="87"/>
  <c r="Q21" i="87"/>
  <c r="M21" i="87"/>
  <c r="I21" i="87"/>
  <c r="AP20" i="87"/>
  <c r="AL20" i="87"/>
  <c r="AH20" i="87"/>
  <c r="AD20" i="87"/>
  <c r="Z20" i="87"/>
  <c r="V20" i="87"/>
  <c r="R20" i="87"/>
  <c r="N20" i="87"/>
  <c r="J20" i="87"/>
  <c r="AR21" i="87"/>
  <c r="AN21" i="87"/>
  <c r="AJ21" i="87"/>
  <c r="AF21" i="87"/>
  <c r="AB21" i="87"/>
  <c r="X21" i="87"/>
  <c r="P21" i="87"/>
  <c r="L21" i="87"/>
  <c r="H21" i="87"/>
  <c r="AS20" i="87"/>
  <c r="AO20" i="87"/>
  <c r="AK20" i="87"/>
  <c r="AC20" i="87"/>
  <c r="Y20" i="87"/>
  <c r="U20" i="87"/>
  <c r="Q20" i="87"/>
  <c r="M20" i="87"/>
  <c r="I20" i="87"/>
  <c r="AQ21" i="87"/>
  <c r="AM21" i="87"/>
  <c r="AI21" i="87"/>
  <c r="AE21" i="87"/>
  <c r="AA21" i="87"/>
  <c r="W21" i="87"/>
  <c r="S21" i="87"/>
  <c r="O21" i="87"/>
  <c r="K21" i="87"/>
  <c r="AR20" i="87"/>
  <c r="AN20" i="87"/>
  <c r="AJ20" i="87"/>
  <c r="AF20" i="87"/>
  <c r="AB20" i="87"/>
  <c r="X20" i="87"/>
  <c r="P20" i="87"/>
  <c r="L20" i="87"/>
  <c r="H20" i="87"/>
  <c r="AQ21" i="93"/>
  <c r="AM21" i="93"/>
  <c r="AI21" i="93"/>
  <c r="AE21" i="93"/>
  <c r="AA21" i="93"/>
  <c r="W21" i="93"/>
  <c r="S21" i="93"/>
  <c r="O21" i="93"/>
  <c r="K21" i="93"/>
  <c r="AR20" i="93"/>
  <c r="AN20" i="93"/>
  <c r="AJ20" i="93"/>
  <c r="AF20" i="93"/>
  <c r="AB20" i="93"/>
  <c r="X20" i="93"/>
  <c r="P20" i="93"/>
  <c r="L20" i="93"/>
  <c r="H20" i="93"/>
  <c r="AP21" i="93"/>
  <c r="AL21" i="93"/>
  <c r="AH21" i="93"/>
  <c r="AD21" i="93"/>
  <c r="Z21" i="93"/>
  <c r="V21" i="93"/>
  <c r="R21" i="93"/>
  <c r="N21" i="93"/>
  <c r="J21" i="93"/>
  <c r="AQ20" i="93"/>
  <c r="AM20" i="93"/>
  <c r="AI20" i="93"/>
  <c r="AE20" i="93"/>
  <c r="AA20" i="93"/>
  <c r="W20" i="93"/>
  <c r="S20" i="93"/>
  <c r="O20" i="93"/>
  <c r="K20" i="93"/>
  <c r="AS21" i="93"/>
  <c r="AO21" i="93"/>
  <c r="AK21" i="93"/>
  <c r="AC21" i="93"/>
  <c r="Y21" i="93"/>
  <c r="U21" i="93"/>
  <c r="Q21" i="93"/>
  <c r="M21" i="93"/>
  <c r="I21" i="93"/>
  <c r="AP20" i="93"/>
  <c r="AL20" i="93"/>
  <c r="AH20" i="93"/>
  <c r="AD20" i="93"/>
  <c r="Z20" i="93"/>
  <c r="V20" i="93"/>
  <c r="R20" i="93"/>
  <c r="N20" i="93"/>
  <c r="J20" i="93"/>
  <c r="AR21" i="93"/>
  <c r="AN21" i="93"/>
  <c r="AJ21" i="93"/>
  <c r="AF21" i="93"/>
  <c r="AB21" i="93"/>
  <c r="X21" i="93"/>
  <c r="P21" i="93"/>
  <c r="L21" i="93"/>
  <c r="H21" i="93"/>
  <c r="AS20" i="93"/>
  <c r="AO20" i="93"/>
  <c r="AK20" i="93"/>
  <c r="AC20" i="93"/>
  <c r="Y20" i="93"/>
  <c r="U20" i="93"/>
  <c r="Q20" i="93"/>
  <c r="M20" i="93"/>
  <c r="I20" i="93"/>
  <c r="AR48" i="88"/>
  <c r="AN48" i="88"/>
  <c r="AJ48" i="88"/>
  <c r="AF48" i="88"/>
  <c r="AB48" i="88"/>
  <c r="X48" i="88"/>
  <c r="P48" i="88"/>
  <c r="L48" i="88"/>
  <c r="H48" i="88"/>
  <c r="AS47" i="88"/>
  <c r="AO47" i="88"/>
  <c r="AK47" i="88"/>
  <c r="AC47" i="88"/>
  <c r="Y47" i="88"/>
  <c r="U47" i="88"/>
  <c r="Q47" i="88"/>
  <c r="M47" i="88"/>
  <c r="I47" i="88"/>
  <c r="AP46" i="88"/>
  <c r="AL46" i="88"/>
  <c r="AH46" i="88"/>
  <c r="AD46" i="88"/>
  <c r="Z46" i="88"/>
  <c r="V46" i="88"/>
  <c r="R46" i="88"/>
  <c r="N46" i="88"/>
  <c r="J46" i="88"/>
  <c r="AQ45" i="88"/>
  <c r="AM45" i="88"/>
  <c r="AI45" i="88"/>
  <c r="AE45" i="88"/>
  <c r="AA45" i="88"/>
  <c r="W45" i="88"/>
  <c r="S45" i="88"/>
  <c r="O45" i="88"/>
  <c r="K45" i="88"/>
  <c r="AQ48" i="88"/>
  <c r="AM48" i="88"/>
  <c r="AI48" i="88"/>
  <c r="AE48" i="88"/>
  <c r="AA48" i="88"/>
  <c r="W48" i="88"/>
  <c r="S48" i="88"/>
  <c r="O48" i="88"/>
  <c r="K48" i="88"/>
  <c r="AR47" i="88"/>
  <c r="AN47" i="88"/>
  <c r="AJ47" i="88"/>
  <c r="AF47" i="88"/>
  <c r="AB47" i="88"/>
  <c r="X47" i="88"/>
  <c r="P47" i="88"/>
  <c r="L47" i="88"/>
  <c r="H47" i="88"/>
  <c r="AS46" i="88"/>
  <c r="AO46" i="88"/>
  <c r="AK46" i="88"/>
  <c r="AC46" i="88"/>
  <c r="Y46" i="88"/>
  <c r="U46" i="88"/>
  <c r="Q46" i="88"/>
  <c r="M46" i="88"/>
  <c r="I46" i="88"/>
  <c r="AP45" i="88"/>
  <c r="AL45" i="88"/>
  <c r="AH45" i="88"/>
  <c r="AD45" i="88"/>
  <c r="Z45" i="88"/>
  <c r="V45" i="88"/>
  <c r="R45" i="88"/>
  <c r="N45" i="88"/>
  <c r="J45" i="88"/>
  <c r="AP48" i="88"/>
  <c r="AL48" i="88"/>
  <c r="AH48" i="88"/>
  <c r="AD48" i="88"/>
  <c r="Z48" i="88"/>
  <c r="V48" i="88"/>
  <c r="R48" i="88"/>
  <c r="N48" i="88"/>
  <c r="J48" i="88"/>
  <c r="AQ47" i="88"/>
  <c r="AM47" i="88"/>
  <c r="AI47" i="88"/>
  <c r="AE47" i="88"/>
  <c r="AA47" i="88"/>
  <c r="W47" i="88"/>
  <c r="S47" i="88"/>
  <c r="O47" i="88"/>
  <c r="K47" i="88"/>
  <c r="AR46" i="88"/>
  <c r="AN46" i="88"/>
  <c r="AJ46" i="88"/>
  <c r="AF46" i="88"/>
  <c r="AB46" i="88"/>
  <c r="X46" i="88"/>
  <c r="P46" i="88"/>
  <c r="L46" i="88"/>
  <c r="H46" i="88"/>
  <c r="AS45" i="88"/>
  <c r="AO45" i="88"/>
  <c r="AK45" i="88"/>
  <c r="AC45" i="88"/>
  <c r="Y45" i="88"/>
  <c r="U45" i="88"/>
  <c r="Q45" i="88"/>
  <c r="M45" i="88"/>
  <c r="I45" i="88"/>
  <c r="AS48" i="88"/>
  <c r="AO48" i="88"/>
  <c r="AK48" i="88"/>
  <c r="AC48" i="88"/>
  <c r="Y48" i="88"/>
  <c r="U48" i="88"/>
  <c r="Q48" i="88"/>
  <c r="M48" i="88"/>
  <c r="I48" i="88"/>
  <c r="AP47" i="88"/>
  <c r="AL47" i="88"/>
  <c r="AH47" i="88"/>
  <c r="AD47" i="88"/>
  <c r="Z47" i="88"/>
  <c r="V47" i="88"/>
  <c r="R47" i="88"/>
  <c r="N47" i="88"/>
  <c r="J47" i="88"/>
  <c r="AQ46" i="88"/>
  <c r="AM46" i="88"/>
  <c r="AI46" i="88"/>
  <c r="AE46" i="88"/>
  <c r="AA46" i="88"/>
  <c r="W46" i="88"/>
  <c r="S46" i="88"/>
  <c r="O46" i="88"/>
  <c r="K46" i="88"/>
  <c r="AR45" i="88"/>
  <c r="AN45" i="88"/>
  <c r="AJ45" i="88"/>
  <c r="AF45" i="88"/>
  <c r="AB45" i="88"/>
  <c r="X45" i="88"/>
  <c r="P45" i="88"/>
  <c r="L45" i="88"/>
  <c r="H45" i="88"/>
  <c r="AQ48" i="93"/>
  <c r="AS48" i="93"/>
  <c r="AP48" i="93"/>
  <c r="AL48" i="93"/>
  <c r="AH48" i="93"/>
  <c r="AD48" i="93"/>
  <c r="Z48" i="93"/>
  <c r="V48" i="93"/>
  <c r="R48" i="93"/>
  <c r="N48" i="93"/>
  <c r="J48" i="93"/>
  <c r="AQ47" i="93"/>
  <c r="AM47" i="93"/>
  <c r="AI47" i="93"/>
  <c r="AE47" i="93"/>
  <c r="AA47" i="93"/>
  <c r="W47" i="93"/>
  <c r="S47" i="93"/>
  <c r="O47" i="93"/>
  <c r="K47" i="93"/>
  <c r="AR46" i="93"/>
  <c r="AN46" i="93"/>
  <c r="AJ46" i="93"/>
  <c r="AF46" i="93"/>
  <c r="AB46" i="93"/>
  <c r="X46" i="93"/>
  <c r="P46" i="93"/>
  <c r="L46" i="93"/>
  <c r="H46" i="93"/>
  <c r="AS45" i="93"/>
  <c r="AO45" i="93"/>
  <c r="AK45" i="93"/>
  <c r="AC45" i="93"/>
  <c r="Y45" i="93"/>
  <c r="U45" i="93"/>
  <c r="Q45" i="93"/>
  <c r="M45" i="93"/>
  <c r="I45" i="93"/>
  <c r="AO48" i="93"/>
  <c r="AK48" i="93"/>
  <c r="AC48" i="93"/>
  <c r="Y48" i="93"/>
  <c r="U48" i="93"/>
  <c r="Q48" i="93"/>
  <c r="M48" i="93"/>
  <c r="I48" i="93"/>
  <c r="AP47" i="93"/>
  <c r="AL47" i="93"/>
  <c r="AH47" i="93"/>
  <c r="AD47" i="93"/>
  <c r="Z47" i="93"/>
  <c r="V47" i="93"/>
  <c r="R47" i="93"/>
  <c r="N47" i="93"/>
  <c r="J47" i="93"/>
  <c r="AQ46" i="93"/>
  <c r="AM46" i="93"/>
  <c r="AI46" i="93"/>
  <c r="AE46" i="93"/>
  <c r="AA46" i="93"/>
  <c r="W46" i="93"/>
  <c r="S46" i="93"/>
  <c r="O46" i="93"/>
  <c r="K46" i="93"/>
  <c r="AR45" i="93"/>
  <c r="AN45" i="93"/>
  <c r="AJ45" i="93"/>
  <c r="AF45" i="93"/>
  <c r="AB45" i="93"/>
  <c r="X45" i="93"/>
  <c r="P45" i="93"/>
  <c r="L45" i="93"/>
  <c r="H45" i="93"/>
  <c r="AN48" i="93"/>
  <c r="AJ48" i="93"/>
  <c r="AF48" i="93"/>
  <c r="AB48" i="93"/>
  <c r="X48" i="93"/>
  <c r="P48" i="93"/>
  <c r="L48" i="93"/>
  <c r="H48" i="93"/>
  <c r="AS47" i="93"/>
  <c r="AO47" i="93"/>
  <c r="AK47" i="93"/>
  <c r="AC47" i="93"/>
  <c r="Y47" i="93"/>
  <c r="U47" i="93"/>
  <c r="Q47" i="93"/>
  <c r="M47" i="93"/>
  <c r="I47" i="93"/>
  <c r="AP46" i="93"/>
  <c r="AL46" i="93"/>
  <c r="AH46" i="93"/>
  <c r="AD46" i="93"/>
  <c r="Z46" i="93"/>
  <c r="V46" i="93"/>
  <c r="R46" i="93"/>
  <c r="N46" i="93"/>
  <c r="J46" i="93"/>
  <c r="AQ45" i="93"/>
  <c r="AM45" i="93"/>
  <c r="AI45" i="93"/>
  <c r="AE45" i="93"/>
  <c r="AA45" i="93"/>
  <c r="W45" i="93"/>
  <c r="S45" i="93"/>
  <c r="O45" i="93"/>
  <c r="K45" i="93"/>
  <c r="AR48" i="93"/>
  <c r="AM48" i="93"/>
  <c r="AI48" i="93"/>
  <c r="AE48" i="93"/>
  <c r="AA48" i="93"/>
  <c r="W48" i="93"/>
  <c r="S48" i="93"/>
  <c r="O48" i="93"/>
  <c r="K48" i="93"/>
  <c r="AR47" i="93"/>
  <c r="AN47" i="93"/>
  <c r="AJ47" i="93"/>
  <c r="AF47" i="93"/>
  <c r="AB47" i="93"/>
  <c r="X47" i="93"/>
  <c r="P47" i="93"/>
  <c r="L47" i="93"/>
  <c r="H47" i="93"/>
  <c r="AS46" i="93"/>
  <c r="AO46" i="93"/>
  <c r="AK46" i="93"/>
  <c r="AC46" i="93"/>
  <c r="Y46" i="93"/>
  <c r="U46" i="93"/>
  <c r="Q46" i="93"/>
  <c r="M46" i="93"/>
  <c r="I46" i="93"/>
  <c r="AP45" i="93"/>
  <c r="AL45" i="93"/>
  <c r="AH45" i="93"/>
  <c r="AD45" i="93"/>
  <c r="Z45" i="93"/>
  <c r="V45" i="93"/>
  <c r="R45" i="93"/>
  <c r="R44" i="93" s="1"/>
  <c r="N45" i="93"/>
  <c r="J45" i="93"/>
  <c r="P34" i="63"/>
  <c r="L12" i="63"/>
  <c r="F16" i="63"/>
  <c r="J23" i="63"/>
  <c r="J27" i="63"/>
  <c r="L31" i="63"/>
  <c r="P33" i="63"/>
  <c r="F12" i="63"/>
  <c r="J14" i="63"/>
  <c r="H20" i="63"/>
  <c r="L22" i="63"/>
  <c r="L24" i="63"/>
  <c r="L26" i="63"/>
  <c r="L28" i="63"/>
  <c r="L30" i="63"/>
  <c r="P32" i="63"/>
  <c r="H12" i="63"/>
  <c r="D14" i="63"/>
  <c r="F22" i="63"/>
  <c r="F24" i="63"/>
  <c r="F26" i="63"/>
  <c r="F28" i="63"/>
  <c r="F30" i="63"/>
  <c r="J32" i="63"/>
  <c r="D11" i="63"/>
  <c r="P13" i="63"/>
  <c r="L16" i="63"/>
  <c r="H23" i="63"/>
  <c r="H25" i="63"/>
  <c r="H29" i="63"/>
  <c r="J31" i="63"/>
  <c r="F11" i="63"/>
  <c r="J13" i="63"/>
  <c r="N16" i="63"/>
  <c r="H21" i="63"/>
  <c r="J24" i="63"/>
  <c r="J28" i="63"/>
  <c r="F32" i="63"/>
  <c r="J34" i="63"/>
  <c r="N12" i="63"/>
  <c r="H16" i="63"/>
  <c r="D23" i="63"/>
  <c r="D25" i="63"/>
  <c r="D27" i="63"/>
  <c r="D29" i="63"/>
  <c r="F31" i="63"/>
  <c r="J33" i="63"/>
  <c r="P12" i="63"/>
  <c r="L14" i="63"/>
  <c r="N22" i="63"/>
  <c r="N24" i="63"/>
  <c r="N26" i="63"/>
  <c r="N28" i="63"/>
  <c r="N30" i="63"/>
  <c r="L33" i="63"/>
  <c r="L11" i="63"/>
  <c r="F14" i="63"/>
  <c r="P23" i="63"/>
  <c r="P25" i="63"/>
  <c r="P27" i="63"/>
  <c r="P29" i="63"/>
  <c r="L32" i="63"/>
  <c r="F33" i="63"/>
  <c r="N11" i="63"/>
  <c r="H14" i="63"/>
  <c r="H17" i="63"/>
  <c r="J25" i="63"/>
  <c r="J29" i="63"/>
  <c r="N32" i="63"/>
  <c r="H11" i="63"/>
  <c r="D13" i="63"/>
  <c r="P16" i="63"/>
  <c r="L23" i="63"/>
  <c r="L25" i="63"/>
  <c r="L27" i="63"/>
  <c r="L29" i="63"/>
  <c r="N31" i="63"/>
  <c r="L34" i="63"/>
  <c r="F13" i="63"/>
  <c r="J16" i="63"/>
  <c r="F23" i="63"/>
  <c r="F25" i="63"/>
  <c r="F27" i="63"/>
  <c r="F29" i="63"/>
  <c r="H31" i="63"/>
  <c r="F34" i="63"/>
  <c r="J12" i="63"/>
  <c r="N14" i="63"/>
  <c r="H22" i="63"/>
  <c r="H24" i="63"/>
  <c r="H26" i="63"/>
  <c r="H28" i="63"/>
  <c r="H30" i="63"/>
  <c r="D12" i="63"/>
  <c r="P14" i="63"/>
  <c r="J22" i="63"/>
  <c r="J26" i="63"/>
  <c r="J30" i="63"/>
  <c r="H33" i="63"/>
  <c r="P11" i="63"/>
  <c r="L13" i="63"/>
  <c r="D22" i="63"/>
  <c r="D24" i="63"/>
  <c r="D26" i="63"/>
  <c r="D28" i="63"/>
  <c r="D30" i="63"/>
  <c r="H32" i="63"/>
  <c r="J11" i="63"/>
  <c r="N13" i="63"/>
  <c r="H19" i="63"/>
  <c r="N23" i="63"/>
  <c r="N25" i="63"/>
  <c r="N27" i="63"/>
  <c r="N29" i="63"/>
  <c r="P31" i="63"/>
  <c r="N34" i="63"/>
  <c r="H13" i="63"/>
  <c r="D16" i="63"/>
  <c r="H18" i="63"/>
  <c r="P22" i="63"/>
  <c r="P24" i="63"/>
  <c r="P26" i="63"/>
  <c r="P28" i="63"/>
  <c r="P30" i="63"/>
  <c r="N33" i="63"/>
  <c r="H27" i="63"/>
  <c r="H34" i="63"/>
  <c r="AP51" i="32"/>
  <c r="AP50" i="32" s="1"/>
  <c r="AL51" i="32"/>
  <c r="AL50" i="32" s="1"/>
  <c r="AH51" i="32"/>
  <c r="AS51" i="32"/>
  <c r="AO51" i="32"/>
  <c r="AO50" i="32" s="1"/>
  <c r="AK51" i="32"/>
  <c r="AK50" i="32" s="1"/>
  <c r="AC51" i="32"/>
  <c r="AC50" i="32" s="1"/>
  <c r="Y51" i="32"/>
  <c r="Y50" i="32" s="1"/>
  <c r="AR51" i="32"/>
  <c r="AR50" i="32" s="1"/>
  <c r="AN51" i="32"/>
  <c r="AN50" i="32" s="1"/>
  <c r="AJ51" i="32"/>
  <c r="AJ50" i="32" s="1"/>
  <c r="AF51" i="32"/>
  <c r="AF50" i="32" s="1"/>
  <c r="AQ51" i="32"/>
  <c r="AQ50" i="32" s="1"/>
  <c r="AM51" i="32"/>
  <c r="AM50" i="32" s="1"/>
  <c r="AI51" i="32"/>
  <c r="AI50" i="32" s="1"/>
  <c r="AA51" i="32"/>
  <c r="AA50" i="32" s="1"/>
  <c r="V51" i="32"/>
  <c r="V50" i="32" s="1"/>
  <c r="R51" i="32"/>
  <c r="R50" i="32" s="1"/>
  <c r="N51" i="32"/>
  <c r="N50" i="32" s="1"/>
  <c r="J51" i="32"/>
  <c r="J50" i="32" s="1"/>
  <c r="AE51" i="32"/>
  <c r="AE50" i="32" s="1"/>
  <c r="Z51" i="32"/>
  <c r="Z50" i="32" s="1"/>
  <c r="U51" i="32"/>
  <c r="Q51" i="32"/>
  <c r="Q50" i="32" s="1"/>
  <c r="M51" i="32"/>
  <c r="M50" i="32" s="1"/>
  <c r="I51" i="32"/>
  <c r="I50" i="32" s="1"/>
  <c r="AD51" i="32"/>
  <c r="AD50" i="32" s="1"/>
  <c r="X51" i="32"/>
  <c r="X50" i="32" s="1"/>
  <c r="P51" i="32"/>
  <c r="P50" i="32" s="1"/>
  <c r="L51" i="32"/>
  <c r="L50" i="32" s="1"/>
  <c r="H51" i="32"/>
  <c r="AB51" i="32"/>
  <c r="AB50" i="32" s="1"/>
  <c r="W51" i="32"/>
  <c r="W50" i="32" s="1"/>
  <c r="S51" i="32"/>
  <c r="S50" i="32" s="1"/>
  <c r="O51" i="32"/>
  <c r="O50" i="32" s="1"/>
  <c r="K51" i="32"/>
  <c r="K50" i="32" s="1"/>
  <c r="AR51" i="91"/>
  <c r="AR50" i="91" s="1"/>
  <c r="AN51" i="91"/>
  <c r="AN50" i="91" s="1"/>
  <c r="AJ51" i="91"/>
  <c r="AJ50" i="91" s="1"/>
  <c r="AF51" i="91"/>
  <c r="AF50" i="91" s="1"/>
  <c r="AB51" i="91"/>
  <c r="AB50" i="91" s="1"/>
  <c r="X51" i="91"/>
  <c r="X50" i="91" s="1"/>
  <c r="P51" i="91"/>
  <c r="P50" i="91" s="1"/>
  <c r="L51" i="91"/>
  <c r="L50" i="91" s="1"/>
  <c r="H51" i="91"/>
  <c r="AQ51" i="91"/>
  <c r="AQ50" i="91" s="1"/>
  <c r="AM51" i="91"/>
  <c r="AM50" i="91" s="1"/>
  <c r="AI51" i="91"/>
  <c r="AI50" i="91" s="1"/>
  <c r="AE51" i="91"/>
  <c r="AE50" i="91" s="1"/>
  <c r="AA51" i="91"/>
  <c r="AA50" i="91" s="1"/>
  <c r="W51" i="91"/>
  <c r="W50" i="91" s="1"/>
  <c r="S51" i="91"/>
  <c r="S50" i="91" s="1"/>
  <c r="O51" i="91"/>
  <c r="O50" i="91" s="1"/>
  <c r="K51" i="91"/>
  <c r="K50" i="91" s="1"/>
  <c r="AP51" i="91"/>
  <c r="AP50" i="91" s="1"/>
  <c r="AL51" i="91"/>
  <c r="AL50" i="91" s="1"/>
  <c r="AH51" i="91"/>
  <c r="AD51" i="91"/>
  <c r="AD50" i="91" s="1"/>
  <c r="Z51" i="91"/>
  <c r="Z50" i="91" s="1"/>
  <c r="V51" i="91"/>
  <c r="V50" i="91" s="1"/>
  <c r="R51" i="91"/>
  <c r="R50" i="91" s="1"/>
  <c r="N51" i="91"/>
  <c r="N50" i="91" s="1"/>
  <c r="J51" i="91"/>
  <c r="J50" i="91" s="1"/>
  <c r="AS51" i="91"/>
  <c r="AO51" i="91"/>
  <c r="AO50" i="91" s="1"/>
  <c r="AK51" i="91"/>
  <c r="AK50" i="91" s="1"/>
  <c r="AC51" i="91"/>
  <c r="AC50" i="91" s="1"/>
  <c r="Y51" i="91"/>
  <c r="Y50" i="91" s="1"/>
  <c r="U51" i="91"/>
  <c r="Q51" i="91"/>
  <c r="Q50" i="91" s="1"/>
  <c r="M51" i="91"/>
  <c r="M50" i="91" s="1"/>
  <c r="I51" i="91"/>
  <c r="I50" i="91" s="1"/>
  <c r="AQ18" i="32"/>
  <c r="AM18" i="32"/>
  <c r="AI18" i="32"/>
  <c r="AE18" i="32"/>
  <c r="AA18" i="32"/>
  <c r="W18" i="32"/>
  <c r="S18" i="32"/>
  <c r="O18" i="32"/>
  <c r="K18" i="32"/>
  <c r="AR17" i="32"/>
  <c r="AN17" i="32"/>
  <c r="AJ17" i="32"/>
  <c r="AF17" i="32"/>
  <c r="AB17" i="32"/>
  <c r="X17" i="32"/>
  <c r="P17" i="32"/>
  <c r="L17" i="32"/>
  <c r="H17" i="32"/>
  <c r="AS16" i="32"/>
  <c r="AO16" i="32"/>
  <c r="AK16" i="32"/>
  <c r="AC16" i="32"/>
  <c r="Y16" i="32"/>
  <c r="U16" i="32"/>
  <c r="Q16" i="32"/>
  <c r="M16" i="32"/>
  <c r="I16" i="32"/>
  <c r="AP15" i="32"/>
  <c r="AL15" i="32"/>
  <c r="AH15" i="32"/>
  <c r="AD15" i="32"/>
  <c r="Z15" i="32"/>
  <c r="V15" i="32"/>
  <c r="R15" i="32"/>
  <c r="N15" i="32"/>
  <c r="J15" i="32"/>
  <c r="AQ14" i="32"/>
  <c r="AM14" i="32"/>
  <c r="AI14" i="32"/>
  <c r="AE14" i="32"/>
  <c r="AA14" i="32"/>
  <c r="W14" i="32"/>
  <c r="S14" i="32"/>
  <c r="O14" i="32"/>
  <c r="K14" i="32"/>
  <c r="AP18" i="32"/>
  <c r="AL18" i="32"/>
  <c r="AH18" i="32"/>
  <c r="AD18" i="32"/>
  <c r="Z18" i="32"/>
  <c r="V18" i="32"/>
  <c r="R18" i="32"/>
  <c r="N18" i="32"/>
  <c r="J18" i="32"/>
  <c r="AQ17" i="32"/>
  <c r="AM17" i="32"/>
  <c r="AI17" i="32"/>
  <c r="AE17" i="32"/>
  <c r="AA17" i="32"/>
  <c r="W17" i="32"/>
  <c r="S17" i="32"/>
  <c r="O17" i="32"/>
  <c r="K17" i="32"/>
  <c r="AR16" i="32"/>
  <c r="AN16" i="32"/>
  <c r="AJ16" i="32"/>
  <c r="AF16" i="32"/>
  <c r="AB16" i="32"/>
  <c r="X16" i="32"/>
  <c r="P16" i="32"/>
  <c r="L16" i="32"/>
  <c r="H16" i="32"/>
  <c r="AS15" i="32"/>
  <c r="AO15" i="32"/>
  <c r="AK15" i="32"/>
  <c r="AC15" i="32"/>
  <c r="Y15" i="32"/>
  <c r="U15" i="32"/>
  <c r="Q15" i="32"/>
  <c r="M15" i="32"/>
  <c r="I15" i="32"/>
  <c r="AP14" i="32"/>
  <c r="AL14" i="32"/>
  <c r="AH14" i="32"/>
  <c r="AD14" i="32"/>
  <c r="Z14" i="32"/>
  <c r="V14" i="32"/>
  <c r="R14" i="32"/>
  <c r="N14" i="32"/>
  <c r="J14" i="32"/>
  <c r="AS18" i="32"/>
  <c r="AO18" i="32"/>
  <c r="AK18" i="32"/>
  <c r="AC18" i="32"/>
  <c r="Y18" i="32"/>
  <c r="U18" i="32"/>
  <c r="Q18" i="32"/>
  <c r="M18" i="32"/>
  <c r="I18" i="32"/>
  <c r="AP17" i="32"/>
  <c r="AL17" i="32"/>
  <c r="AH17" i="32"/>
  <c r="AD17" i="32"/>
  <c r="Z17" i="32"/>
  <c r="V17" i="32"/>
  <c r="R17" i="32"/>
  <c r="N17" i="32"/>
  <c r="J17" i="32"/>
  <c r="AQ16" i="32"/>
  <c r="AM16" i="32"/>
  <c r="AI16" i="32"/>
  <c r="AE16" i="32"/>
  <c r="AA16" i="32"/>
  <c r="W16" i="32"/>
  <c r="S16" i="32"/>
  <c r="O16" i="32"/>
  <c r="K16" i="32"/>
  <c r="AR15" i="32"/>
  <c r="AN15" i="32"/>
  <c r="AJ15" i="32"/>
  <c r="AF15" i="32"/>
  <c r="AB15" i="32"/>
  <c r="X15" i="32"/>
  <c r="P15" i="32"/>
  <c r="L15" i="32"/>
  <c r="H15" i="32"/>
  <c r="AS14" i="32"/>
  <c r="AO14" i="32"/>
  <c r="AK14" i="32"/>
  <c r="AC14" i="32"/>
  <c r="Y14" i="32"/>
  <c r="U14" i="32"/>
  <c r="Q14" i="32"/>
  <c r="M14" i="32"/>
  <c r="I14" i="32"/>
  <c r="AR18" i="32"/>
  <c r="AN18" i="32"/>
  <c r="AJ18" i="32"/>
  <c r="AF18" i="32"/>
  <c r="AB18" i="32"/>
  <c r="X18" i="32"/>
  <c r="P18" i="32"/>
  <c r="L18" i="32"/>
  <c r="H18" i="32"/>
  <c r="AS17" i="32"/>
  <c r="AO17" i="32"/>
  <c r="AK17" i="32"/>
  <c r="AC17" i="32"/>
  <c r="Y17" i="32"/>
  <c r="U17" i="32"/>
  <c r="Q17" i="32"/>
  <c r="M17" i="32"/>
  <c r="I17" i="32"/>
  <c r="AP16" i="32"/>
  <c r="AL16" i="32"/>
  <c r="AH16" i="32"/>
  <c r="AD16" i="32"/>
  <c r="Z16" i="32"/>
  <c r="V16" i="32"/>
  <c r="R16" i="32"/>
  <c r="N16" i="32"/>
  <c r="J16" i="32"/>
  <c r="AQ15" i="32"/>
  <c r="AM15" i="32"/>
  <c r="AI15" i="32"/>
  <c r="AE15" i="32"/>
  <c r="AA15" i="32"/>
  <c r="W15" i="32"/>
  <c r="S15" i="32"/>
  <c r="O15" i="32"/>
  <c r="K15" i="32"/>
  <c r="AR14" i="32"/>
  <c r="AN14" i="32"/>
  <c r="AJ14" i="32"/>
  <c r="AF14" i="32"/>
  <c r="AB14" i="32"/>
  <c r="X14" i="32"/>
  <c r="P14" i="32"/>
  <c r="L14" i="32"/>
  <c r="H14" i="32"/>
  <c r="AS18" i="91"/>
  <c r="AO18" i="91"/>
  <c r="AK18" i="91"/>
  <c r="AC18" i="91"/>
  <c r="Y18" i="91"/>
  <c r="U18" i="91"/>
  <c r="Q18" i="91"/>
  <c r="M18" i="91"/>
  <c r="I18" i="91"/>
  <c r="AP17" i="91"/>
  <c r="AL17" i="91"/>
  <c r="AR18" i="91"/>
  <c r="AN18" i="91"/>
  <c r="AJ18" i="91"/>
  <c r="AF18" i="91"/>
  <c r="AB18" i="91"/>
  <c r="X18" i="91"/>
  <c r="P18" i="91"/>
  <c r="L18" i="91"/>
  <c r="H18" i="91"/>
  <c r="AS17" i="91"/>
  <c r="AO17" i="91"/>
  <c r="AK17" i="91"/>
  <c r="AQ18" i="91"/>
  <c r="AM18" i="91"/>
  <c r="AI18" i="91"/>
  <c r="AE18" i="91"/>
  <c r="AA18" i="91"/>
  <c r="W18" i="91"/>
  <c r="S18" i="91"/>
  <c r="O18" i="91"/>
  <c r="K18" i="91"/>
  <c r="AR17" i="91"/>
  <c r="AN17" i="91"/>
  <c r="AJ17" i="91"/>
  <c r="AF17" i="91"/>
  <c r="AP18" i="91"/>
  <c r="AL18" i="91"/>
  <c r="AH18" i="91"/>
  <c r="AD18" i="91"/>
  <c r="Z18" i="91"/>
  <c r="V18" i="91"/>
  <c r="R18" i="91"/>
  <c r="N18" i="91"/>
  <c r="J18" i="91"/>
  <c r="AQ17" i="91"/>
  <c r="AM17" i="91"/>
  <c r="AI17" i="91"/>
  <c r="AD17" i="91"/>
  <c r="Z17" i="91"/>
  <c r="V17" i="91"/>
  <c r="R17" i="91"/>
  <c r="N17" i="91"/>
  <c r="J17" i="91"/>
  <c r="AQ16" i="91"/>
  <c r="AM16" i="91"/>
  <c r="AI16" i="91"/>
  <c r="AE16" i="91"/>
  <c r="AA16" i="91"/>
  <c r="W16" i="91"/>
  <c r="S16" i="91"/>
  <c r="O16" i="91"/>
  <c r="K16" i="91"/>
  <c r="AR15" i="91"/>
  <c r="AN15" i="91"/>
  <c r="AJ15" i="91"/>
  <c r="AF15" i="91"/>
  <c r="AB15" i="91"/>
  <c r="X15" i="91"/>
  <c r="P15" i="91"/>
  <c r="L15" i="91"/>
  <c r="H15" i="91"/>
  <c r="AS14" i="91"/>
  <c r="AO14" i="91"/>
  <c r="AK14" i="91"/>
  <c r="AC14" i="91"/>
  <c r="Y14" i="91"/>
  <c r="U14" i="91"/>
  <c r="Q14" i="91"/>
  <c r="M14" i="91"/>
  <c r="I14" i="91"/>
  <c r="AH17" i="91"/>
  <c r="AC17" i="91"/>
  <c r="Y17" i="91"/>
  <c r="U17" i="91"/>
  <c r="Q17" i="91"/>
  <c r="M17" i="91"/>
  <c r="I17" i="91"/>
  <c r="AP16" i="91"/>
  <c r="AL16" i="91"/>
  <c r="AH16" i="91"/>
  <c r="AD16" i="91"/>
  <c r="Z16" i="91"/>
  <c r="V16" i="91"/>
  <c r="R16" i="91"/>
  <c r="N16" i="91"/>
  <c r="J16" i="91"/>
  <c r="AQ15" i="91"/>
  <c r="AM15" i="91"/>
  <c r="AI15" i="91"/>
  <c r="AE15" i="91"/>
  <c r="AA15" i="91"/>
  <c r="W15" i="91"/>
  <c r="S15" i="91"/>
  <c r="O15" i="91"/>
  <c r="K15" i="91"/>
  <c r="AR14" i="91"/>
  <c r="AN14" i="91"/>
  <c r="AJ14" i="91"/>
  <c r="AF14" i="91"/>
  <c r="AB14" i="91"/>
  <c r="X14" i="91"/>
  <c r="P14" i="91"/>
  <c r="L14" i="91"/>
  <c r="H14" i="91"/>
  <c r="AB17" i="91"/>
  <c r="X17" i="91"/>
  <c r="P17" i="91"/>
  <c r="L17" i="91"/>
  <c r="H17" i="91"/>
  <c r="AS16" i="91"/>
  <c r="AO16" i="91"/>
  <c r="AK16" i="91"/>
  <c r="AC16" i="91"/>
  <c r="Y16" i="91"/>
  <c r="U16" i="91"/>
  <c r="Q16" i="91"/>
  <c r="M16" i="91"/>
  <c r="I16" i="91"/>
  <c r="AP15" i="91"/>
  <c r="AL15" i="91"/>
  <c r="AH15" i="91"/>
  <c r="AD15" i="91"/>
  <c r="Z15" i="91"/>
  <c r="V15" i="91"/>
  <c r="R15" i="91"/>
  <c r="N15" i="91"/>
  <c r="J15" i="91"/>
  <c r="AQ14" i="91"/>
  <c r="AM14" i="91"/>
  <c r="AI14" i="91"/>
  <c r="AE14" i="91"/>
  <c r="AA14" i="91"/>
  <c r="W14" i="91"/>
  <c r="S14" i="91"/>
  <c r="O14" i="91"/>
  <c r="K14" i="91"/>
  <c r="AE17" i="91"/>
  <c r="AA17" i="91"/>
  <c r="W17" i="91"/>
  <c r="S17" i="91"/>
  <c r="O17" i="91"/>
  <c r="K17" i="91"/>
  <c r="AR16" i="91"/>
  <c r="AN16" i="91"/>
  <c r="AJ16" i="91"/>
  <c r="AF16" i="91"/>
  <c r="AB16" i="91"/>
  <c r="X16" i="91"/>
  <c r="P16" i="91"/>
  <c r="L16" i="91"/>
  <c r="H16" i="91"/>
  <c r="AS15" i="91"/>
  <c r="AO15" i="91"/>
  <c r="AK15" i="91"/>
  <c r="AC15" i="91"/>
  <c r="Y15" i="91"/>
  <c r="U15" i="91"/>
  <c r="Q15" i="91"/>
  <c r="M15" i="91"/>
  <c r="I15" i="91"/>
  <c r="AP14" i="91"/>
  <c r="AL14" i="91"/>
  <c r="AH14" i="91"/>
  <c r="AD14" i="91"/>
  <c r="Z14" i="91"/>
  <c r="V14" i="91"/>
  <c r="R14" i="91"/>
  <c r="N14" i="91"/>
  <c r="J14" i="91"/>
  <c r="AS64" i="32"/>
  <c r="AO64" i="32"/>
  <c r="AO62" i="32" s="1"/>
  <c r="AK64" i="32"/>
  <c r="AK62" i="32" s="1"/>
  <c r="AC64" i="32"/>
  <c r="AC62" i="32" s="1"/>
  <c r="Y64" i="32"/>
  <c r="Y62" i="32" s="1"/>
  <c r="U64" i="32"/>
  <c r="Q64" i="32"/>
  <c r="Q62" i="32" s="1"/>
  <c r="M64" i="32"/>
  <c r="M62" i="32" s="1"/>
  <c r="I64" i="32"/>
  <c r="I62" i="32" s="1"/>
  <c r="AR64" i="32"/>
  <c r="AR62" i="32" s="1"/>
  <c r="AN64" i="32"/>
  <c r="AN62" i="32" s="1"/>
  <c r="AJ64" i="32"/>
  <c r="AJ62" i="32" s="1"/>
  <c r="AF64" i="32"/>
  <c r="AF62" i="32" s="1"/>
  <c r="AB64" i="32"/>
  <c r="AB62" i="32" s="1"/>
  <c r="X64" i="32"/>
  <c r="X62" i="32" s="1"/>
  <c r="P64" i="32"/>
  <c r="P62" i="32" s="1"/>
  <c r="L64" i="32"/>
  <c r="L62" i="32" s="1"/>
  <c r="H64" i="32"/>
  <c r="AQ64" i="32"/>
  <c r="AQ62" i="32" s="1"/>
  <c r="AM64" i="32"/>
  <c r="AM62" i="32" s="1"/>
  <c r="AI64" i="32"/>
  <c r="AI62" i="32" s="1"/>
  <c r="AE64" i="32"/>
  <c r="AE62" i="32" s="1"/>
  <c r="AA64" i="32"/>
  <c r="AA62" i="32" s="1"/>
  <c r="W64" i="32"/>
  <c r="W62" i="32" s="1"/>
  <c r="S64" i="32"/>
  <c r="S62" i="32" s="1"/>
  <c r="O64" i="32"/>
  <c r="O62" i="32" s="1"/>
  <c r="K64" i="32"/>
  <c r="K62" i="32" s="1"/>
  <c r="AP64" i="32"/>
  <c r="AP62" i="32" s="1"/>
  <c r="AL64" i="32"/>
  <c r="AL62" i="32" s="1"/>
  <c r="AH64" i="32"/>
  <c r="AD64" i="32"/>
  <c r="AD62" i="32" s="1"/>
  <c r="Z64" i="32"/>
  <c r="Z62" i="32" s="1"/>
  <c r="V64" i="32"/>
  <c r="V62" i="32" s="1"/>
  <c r="R64" i="32"/>
  <c r="R62" i="32" s="1"/>
  <c r="N64" i="32"/>
  <c r="N62" i="32" s="1"/>
  <c r="J64" i="32"/>
  <c r="J62" i="32" s="1"/>
  <c r="AR64" i="93"/>
  <c r="AR62" i="93" s="1"/>
  <c r="AN64" i="93"/>
  <c r="AN62" i="93" s="1"/>
  <c r="AJ64" i="93"/>
  <c r="AJ62" i="93" s="1"/>
  <c r="AF64" i="93"/>
  <c r="AF62" i="93" s="1"/>
  <c r="AB64" i="93"/>
  <c r="AB62" i="93" s="1"/>
  <c r="X64" i="93"/>
  <c r="X62" i="93" s="1"/>
  <c r="P64" i="93"/>
  <c r="P62" i="93" s="1"/>
  <c r="L64" i="93"/>
  <c r="L62" i="93" s="1"/>
  <c r="H64" i="93"/>
  <c r="AQ64" i="93"/>
  <c r="AQ62" i="93" s="1"/>
  <c r="AM64" i="93"/>
  <c r="AM62" i="93" s="1"/>
  <c r="AI64" i="93"/>
  <c r="AI62" i="93" s="1"/>
  <c r="AE64" i="93"/>
  <c r="AE62" i="93" s="1"/>
  <c r="AA64" i="93"/>
  <c r="AA62" i="93" s="1"/>
  <c r="W64" i="93"/>
  <c r="W62" i="93" s="1"/>
  <c r="S64" i="93"/>
  <c r="S62" i="93" s="1"/>
  <c r="O64" i="93"/>
  <c r="O62" i="93" s="1"/>
  <c r="K64" i="93"/>
  <c r="K62" i="93" s="1"/>
  <c r="AP64" i="93"/>
  <c r="AP62" i="93" s="1"/>
  <c r="AL64" i="93"/>
  <c r="AL62" i="93" s="1"/>
  <c r="AH64" i="93"/>
  <c r="AD64" i="93"/>
  <c r="AD62" i="93" s="1"/>
  <c r="Z64" i="93"/>
  <c r="Z62" i="93" s="1"/>
  <c r="V64" i="93"/>
  <c r="V62" i="93" s="1"/>
  <c r="R64" i="93"/>
  <c r="R62" i="93" s="1"/>
  <c r="N64" i="93"/>
  <c r="N62" i="93" s="1"/>
  <c r="J64" i="93"/>
  <c r="J62" i="93" s="1"/>
  <c r="AK64" i="93"/>
  <c r="AK62" i="93" s="1"/>
  <c r="U64" i="93"/>
  <c r="Q64" i="93"/>
  <c r="Q62" i="93" s="1"/>
  <c r="AS64" i="93"/>
  <c r="AC64" i="93"/>
  <c r="AC62" i="93" s="1"/>
  <c r="M64" i="93"/>
  <c r="M62" i="93" s="1"/>
  <c r="AO64" i="93"/>
  <c r="AO62" i="93" s="1"/>
  <c r="Y64" i="93"/>
  <c r="Y62" i="93" s="1"/>
  <c r="I64" i="93"/>
  <c r="I62" i="93" s="1"/>
  <c r="AP27" i="32"/>
  <c r="AP25" i="32" s="1"/>
  <c r="AL27" i="32"/>
  <c r="AL25" i="32" s="1"/>
  <c r="AH27" i="32"/>
  <c r="AD27" i="32"/>
  <c r="AD25" i="32" s="1"/>
  <c r="Z27" i="32"/>
  <c r="Z25" i="32" s="1"/>
  <c r="V27" i="32"/>
  <c r="V25" i="32" s="1"/>
  <c r="R27" i="32"/>
  <c r="R25" i="32" s="1"/>
  <c r="N27" i="32"/>
  <c r="N25" i="32" s="1"/>
  <c r="J27" i="32"/>
  <c r="J25" i="32" s="1"/>
  <c r="AS27" i="32"/>
  <c r="AO27" i="32"/>
  <c r="AO25" i="32" s="1"/>
  <c r="AK27" i="32"/>
  <c r="AK25" i="32" s="1"/>
  <c r="AC27" i="32"/>
  <c r="AC25" i="32" s="1"/>
  <c r="Y27" i="32"/>
  <c r="Y25" i="32" s="1"/>
  <c r="U27" i="32"/>
  <c r="Q27" i="32"/>
  <c r="Q25" i="32" s="1"/>
  <c r="M27" i="32"/>
  <c r="M25" i="32" s="1"/>
  <c r="I27" i="32"/>
  <c r="I25" i="32" s="1"/>
  <c r="AR27" i="32"/>
  <c r="AR25" i="32" s="1"/>
  <c r="AN27" i="32"/>
  <c r="AN25" i="32" s="1"/>
  <c r="AJ27" i="32"/>
  <c r="AJ25" i="32" s="1"/>
  <c r="AF27" i="32"/>
  <c r="AF25" i="32" s="1"/>
  <c r="AB27" i="32"/>
  <c r="AB25" i="32" s="1"/>
  <c r="X27" i="32"/>
  <c r="X25" i="32" s="1"/>
  <c r="P27" i="32"/>
  <c r="P25" i="32" s="1"/>
  <c r="L27" i="32"/>
  <c r="L25" i="32" s="1"/>
  <c r="H27" i="32"/>
  <c r="AQ27" i="32"/>
  <c r="AQ25" i="32" s="1"/>
  <c r="AM27" i="32"/>
  <c r="AM25" i="32" s="1"/>
  <c r="AI27" i="32"/>
  <c r="AI25" i="32" s="1"/>
  <c r="AE27" i="32"/>
  <c r="AE25" i="32" s="1"/>
  <c r="AA27" i="32"/>
  <c r="AA25" i="32" s="1"/>
  <c r="W27" i="32"/>
  <c r="W25" i="32" s="1"/>
  <c r="S27" i="32"/>
  <c r="S25" i="32" s="1"/>
  <c r="O27" i="32"/>
  <c r="O25" i="32" s="1"/>
  <c r="K27" i="32"/>
  <c r="K25" i="32" s="1"/>
  <c r="AR27" i="91"/>
  <c r="AR25" i="91" s="1"/>
  <c r="AN27" i="91"/>
  <c r="AN25" i="91" s="1"/>
  <c r="AJ27" i="91"/>
  <c r="AJ25" i="91" s="1"/>
  <c r="AF27" i="91"/>
  <c r="AF25" i="91" s="1"/>
  <c r="AB27" i="91"/>
  <c r="AB25" i="91" s="1"/>
  <c r="X27" i="91"/>
  <c r="X25" i="91" s="1"/>
  <c r="P27" i="91"/>
  <c r="P25" i="91" s="1"/>
  <c r="L27" i="91"/>
  <c r="L25" i="91" s="1"/>
  <c r="H27" i="91"/>
  <c r="AQ27" i="91"/>
  <c r="AQ25" i="91" s="1"/>
  <c r="AM27" i="91"/>
  <c r="AM25" i="91" s="1"/>
  <c r="AI27" i="91"/>
  <c r="AI25" i="91" s="1"/>
  <c r="AE27" i="91"/>
  <c r="AE25" i="91" s="1"/>
  <c r="AA27" i="91"/>
  <c r="AA25" i="91" s="1"/>
  <c r="W27" i="91"/>
  <c r="W25" i="91" s="1"/>
  <c r="S27" i="91"/>
  <c r="S25" i="91" s="1"/>
  <c r="O27" i="91"/>
  <c r="O25" i="91" s="1"/>
  <c r="K27" i="91"/>
  <c r="K25" i="91" s="1"/>
  <c r="AP27" i="91"/>
  <c r="AP25" i="91" s="1"/>
  <c r="AL27" i="91"/>
  <c r="AL25" i="91" s="1"/>
  <c r="AH27" i="91"/>
  <c r="AD27" i="91"/>
  <c r="AD25" i="91" s="1"/>
  <c r="Z27" i="91"/>
  <c r="Z25" i="91" s="1"/>
  <c r="V27" i="91"/>
  <c r="V25" i="91" s="1"/>
  <c r="R27" i="91"/>
  <c r="R25" i="91" s="1"/>
  <c r="N27" i="91"/>
  <c r="N25" i="91" s="1"/>
  <c r="J27" i="91"/>
  <c r="J25" i="91" s="1"/>
  <c r="AS27" i="91"/>
  <c r="AO27" i="91"/>
  <c r="AO25" i="91" s="1"/>
  <c r="AK27" i="91"/>
  <c r="AK25" i="91" s="1"/>
  <c r="AC27" i="91"/>
  <c r="AC25" i="91" s="1"/>
  <c r="Y27" i="91"/>
  <c r="Y25" i="91" s="1"/>
  <c r="U27" i="91"/>
  <c r="Q27" i="91"/>
  <c r="Q25" i="91" s="1"/>
  <c r="M27" i="91"/>
  <c r="M25" i="91" s="1"/>
  <c r="I27" i="91"/>
  <c r="I25" i="91" s="1"/>
  <c r="AS40" i="32"/>
  <c r="AO40" i="32"/>
  <c r="AK40" i="32"/>
  <c r="AC40" i="32"/>
  <c r="Y40" i="32"/>
  <c r="U40" i="32"/>
  <c r="Q40" i="32"/>
  <c r="M40" i="32"/>
  <c r="I40" i="32"/>
  <c r="AP39" i="32"/>
  <c r="AL39" i="32"/>
  <c r="AH39" i="32"/>
  <c r="AD39" i="32"/>
  <c r="Z39" i="32"/>
  <c r="V39" i="32"/>
  <c r="R39" i="32"/>
  <c r="N39" i="32"/>
  <c r="J39" i="32"/>
  <c r="AQ38" i="32"/>
  <c r="AM38" i="32"/>
  <c r="AI38" i="32"/>
  <c r="AE38" i="32"/>
  <c r="AA38" i="32"/>
  <c r="W38" i="32"/>
  <c r="S38" i="32"/>
  <c r="O38" i="32"/>
  <c r="K38" i="32"/>
  <c r="AR40" i="32"/>
  <c r="AN40" i="32"/>
  <c r="AJ40" i="32"/>
  <c r="AF40" i="32"/>
  <c r="AB40" i="32"/>
  <c r="X40" i="32"/>
  <c r="P40" i="32"/>
  <c r="L40" i="32"/>
  <c r="H40" i="32"/>
  <c r="AS39" i="32"/>
  <c r="AO39" i="32"/>
  <c r="AK39" i="32"/>
  <c r="AC39" i="32"/>
  <c r="Y39" i="32"/>
  <c r="U39" i="32"/>
  <c r="Q39" i="32"/>
  <c r="M39" i="32"/>
  <c r="I39" i="32"/>
  <c r="AP38" i="32"/>
  <c r="AL38" i="32"/>
  <c r="AH38" i="32"/>
  <c r="AD38" i="32"/>
  <c r="Z38" i="32"/>
  <c r="V38" i="32"/>
  <c r="R38" i="32"/>
  <c r="N38" i="32"/>
  <c r="J38" i="32"/>
  <c r="AQ40" i="32"/>
  <c r="AM40" i="32"/>
  <c r="AI40" i="32"/>
  <c r="AE40" i="32"/>
  <c r="AA40" i="32"/>
  <c r="W40" i="32"/>
  <c r="S40" i="32"/>
  <c r="O40" i="32"/>
  <c r="K40" i="32"/>
  <c r="AR39" i="32"/>
  <c r="AN39" i="32"/>
  <c r="AJ39" i="32"/>
  <c r="AF39" i="32"/>
  <c r="AB39" i="32"/>
  <c r="X39" i="32"/>
  <c r="P39" i="32"/>
  <c r="L39" i="32"/>
  <c r="H39" i="32"/>
  <c r="AS38" i="32"/>
  <c r="AO38" i="32"/>
  <c r="AO37" i="32" s="1"/>
  <c r="AK38" i="32"/>
  <c r="AK37" i="32" s="1"/>
  <c r="AC38" i="32"/>
  <c r="AC37" i="32" s="1"/>
  <c r="Y38" i="32"/>
  <c r="Y37" i="32" s="1"/>
  <c r="U38" i="32"/>
  <c r="Q38" i="32"/>
  <c r="Q37" i="32" s="1"/>
  <c r="M38" i="32"/>
  <c r="M37" i="32" s="1"/>
  <c r="I38" i="32"/>
  <c r="I37" i="32" s="1"/>
  <c r="AP40" i="32"/>
  <c r="AL40" i="32"/>
  <c r="AH40" i="32"/>
  <c r="AD40" i="32"/>
  <c r="Z40" i="32"/>
  <c r="V40" i="32"/>
  <c r="R40" i="32"/>
  <c r="N40" i="32"/>
  <c r="J40" i="32"/>
  <c r="AQ39" i="32"/>
  <c r="AM39" i="32"/>
  <c r="AI39" i="32"/>
  <c r="AE39" i="32"/>
  <c r="AA39" i="32"/>
  <c r="W39" i="32"/>
  <c r="S39" i="32"/>
  <c r="O39" i="32"/>
  <c r="K39" i="32"/>
  <c r="AR38" i="32"/>
  <c r="AR37" i="32" s="1"/>
  <c r="AN38" i="32"/>
  <c r="AN37" i="32" s="1"/>
  <c r="AJ38" i="32"/>
  <c r="AJ37" i="32" s="1"/>
  <c r="AF38" i="32"/>
  <c r="AF37" i="32" s="1"/>
  <c r="AB38" i="32"/>
  <c r="AB37" i="32" s="1"/>
  <c r="X38" i="32"/>
  <c r="X37" i="32" s="1"/>
  <c r="P38" i="32"/>
  <c r="L38" i="32"/>
  <c r="L37" i="32" s="1"/>
  <c r="H38" i="32"/>
  <c r="AQ40" i="91"/>
  <c r="AM40" i="91"/>
  <c r="AI40" i="91"/>
  <c r="AE40" i="91"/>
  <c r="AA40" i="91"/>
  <c r="W40" i="91"/>
  <c r="S40" i="91"/>
  <c r="O40" i="91"/>
  <c r="K40" i="91"/>
  <c r="AR39" i="91"/>
  <c r="AN39" i="91"/>
  <c r="AJ39" i="91"/>
  <c r="AF39" i="91"/>
  <c r="AB39" i="91"/>
  <c r="X39" i="91"/>
  <c r="P39" i="91"/>
  <c r="L39" i="91"/>
  <c r="H39" i="91"/>
  <c r="AS38" i="91"/>
  <c r="AO38" i="91"/>
  <c r="AK38" i="91"/>
  <c r="AC38" i="91"/>
  <c r="Y38" i="91"/>
  <c r="U38" i="91"/>
  <c r="Q38" i="91"/>
  <c r="M38" i="91"/>
  <c r="I38" i="91"/>
  <c r="AP40" i="91"/>
  <c r="AL40" i="91"/>
  <c r="AH40" i="91"/>
  <c r="AD40" i="91"/>
  <c r="Z40" i="91"/>
  <c r="V40" i="91"/>
  <c r="R40" i="91"/>
  <c r="N40" i="91"/>
  <c r="J40" i="91"/>
  <c r="AQ39" i="91"/>
  <c r="AM39" i="91"/>
  <c r="AI39" i="91"/>
  <c r="AE39" i="91"/>
  <c r="AA39" i="91"/>
  <c r="W39" i="91"/>
  <c r="S39" i="91"/>
  <c r="O39" i="91"/>
  <c r="K39" i="91"/>
  <c r="AR38" i="91"/>
  <c r="AN38" i="91"/>
  <c r="AJ38" i="91"/>
  <c r="AF38" i="91"/>
  <c r="AB38" i="91"/>
  <c r="X38" i="91"/>
  <c r="P38" i="91"/>
  <c r="L38" i="91"/>
  <c r="H38" i="91"/>
  <c r="AS40" i="91"/>
  <c r="AO40" i="91"/>
  <c r="AK40" i="91"/>
  <c r="AC40" i="91"/>
  <c r="Y40" i="91"/>
  <c r="U40" i="91"/>
  <c r="Q40" i="91"/>
  <c r="M40" i="91"/>
  <c r="I40" i="91"/>
  <c r="AP39" i="91"/>
  <c r="AL39" i="91"/>
  <c r="AH39" i="91"/>
  <c r="AD39" i="91"/>
  <c r="Z39" i="91"/>
  <c r="V39" i="91"/>
  <c r="R39" i="91"/>
  <c r="N39" i="91"/>
  <c r="J39" i="91"/>
  <c r="AQ38" i="91"/>
  <c r="AQ37" i="91" s="1"/>
  <c r="AM38" i="91"/>
  <c r="AM37" i="91" s="1"/>
  <c r="AI38" i="91"/>
  <c r="AI37" i="91" s="1"/>
  <c r="AE38" i="91"/>
  <c r="AE37" i="91" s="1"/>
  <c r="AA38" i="91"/>
  <c r="AA37" i="91" s="1"/>
  <c r="W38" i="91"/>
  <c r="W37" i="91" s="1"/>
  <c r="S38" i="91"/>
  <c r="S37" i="91" s="1"/>
  <c r="O38" i="91"/>
  <c r="O37" i="91" s="1"/>
  <c r="K38" i="91"/>
  <c r="K37" i="91" s="1"/>
  <c r="AR40" i="91"/>
  <c r="AN40" i="91"/>
  <c r="AJ40" i="91"/>
  <c r="AF40" i="91"/>
  <c r="AB40" i="91"/>
  <c r="X40" i="91"/>
  <c r="P40" i="91"/>
  <c r="L40" i="91"/>
  <c r="H40" i="91"/>
  <c r="AS39" i="91"/>
  <c r="AO39" i="91"/>
  <c r="AK39" i="91"/>
  <c r="AC39" i="91"/>
  <c r="Y39" i="91"/>
  <c r="U39" i="91"/>
  <c r="Q39" i="91"/>
  <c r="M39" i="91"/>
  <c r="I39" i="91"/>
  <c r="AP38" i="91"/>
  <c r="AP37" i="91" s="1"/>
  <c r="AL38" i="91"/>
  <c r="AL37" i="91" s="1"/>
  <c r="AH38" i="91"/>
  <c r="AD38" i="91"/>
  <c r="AD37" i="91" s="1"/>
  <c r="Z38" i="91"/>
  <c r="Z37" i="91" s="1"/>
  <c r="V38" i="91"/>
  <c r="V37" i="91" s="1"/>
  <c r="R38" i="91"/>
  <c r="R37" i="91" s="1"/>
  <c r="N38" i="91"/>
  <c r="N37" i="91" s="1"/>
  <c r="J38" i="91"/>
  <c r="J37" i="91" s="1"/>
  <c r="AR33" i="91"/>
  <c r="AN33" i="91"/>
  <c r="AJ33" i="91"/>
  <c r="AF33" i="91"/>
  <c r="AB33" i="91"/>
  <c r="X33" i="91"/>
  <c r="P33" i="91"/>
  <c r="L33" i="91"/>
  <c r="H33" i="91"/>
  <c r="AS32" i="91"/>
  <c r="AO32" i="91"/>
  <c r="AK32" i="91"/>
  <c r="AC32" i="91"/>
  <c r="Y32" i="91"/>
  <c r="U32" i="91"/>
  <c r="Q32" i="91"/>
  <c r="M32" i="91"/>
  <c r="I32" i="91"/>
  <c r="AQ33" i="91"/>
  <c r="AM33" i="91"/>
  <c r="AI33" i="91"/>
  <c r="AE33" i="91"/>
  <c r="AA33" i="91"/>
  <c r="W33" i="91"/>
  <c r="S33" i="91"/>
  <c r="O33" i="91"/>
  <c r="K33" i="91"/>
  <c r="AR32" i="91"/>
  <c r="AN32" i="91"/>
  <c r="AJ32" i="91"/>
  <c r="AF32" i="91"/>
  <c r="AB32" i="91"/>
  <c r="X32" i="91"/>
  <c r="P32" i="91"/>
  <c r="L32" i="91"/>
  <c r="H32" i="91"/>
  <c r="AP33" i="91"/>
  <c r="AL33" i="91"/>
  <c r="AH33" i="91"/>
  <c r="AD33" i="91"/>
  <c r="Z33" i="91"/>
  <c r="V33" i="91"/>
  <c r="R33" i="91"/>
  <c r="N33" i="91"/>
  <c r="J33" i="91"/>
  <c r="AQ32" i="91"/>
  <c r="AM32" i="91"/>
  <c r="AI32" i="91"/>
  <c r="AE32" i="91"/>
  <c r="AA32" i="91"/>
  <c r="W32" i="91"/>
  <c r="S32" i="91"/>
  <c r="O32" i="91"/>
  <c r="K32" i="91"/>
  <c r="AS33" i="91"/>
  <c r="AO33" i="91"/>
  <c r="AK33" i="91"/>
  <c r="AC33" i="91"/>
  <c r="Y33" i="91"/>
  <c r="U33" i="91"/>
  <c r="Q33" i="91"/>
  <c r="M33" i="91"/>
  <c r="I33" i="91"/>
  <c r="AP32" i="91"/>
  <c r="AL32" i="91"/>
  <c r="AH32" i="91"/>
  <c r="AD32" i="91"/>
  <c r="Z32" i="91"/>
  <c r="V32" i="91"/>
  <c r="R32" i="91"/>
  <c r="N32" i="91"/>
  <c r="J32" i="91"/>
  <c r="AR57" i="91"/>
  <c r="AR56" i="91" s="1"/>
  <c r="AN57" i="91"/>
  <c r="AN56" i="91" s="1"/>
  <c r="AJ57" i="91"/>
  <c r="AJ56" i="91" s="1"/>
  <c r="AF57" i="91"/>
  <c r="AF56" i="91" s="1"/>
  <c r="AB57" i="91"/>
  <c r="AB56" i="91" s="1"/>
  <c r="X57" i="91"/>
  <c r="X56" i="91" s="1"/>
  <c r="P57" i="91"/>
  <c r="P56" i="91" s="1"/>
  <c r="L57" i="91"/>
  <c r="L56" i="91" s="1"/>
  <c r="H57" i="91"/>
  <c r="AQ57" i="91"/>
  <c r="AQ56" i="91" s="1"/>
  <c r="AM57" i="91"/>
  <c r="AM56" i="91" s="1"/>
  <c r="AI57" i="91"/>
  <c r="AI56" i="91" s="1"/>
  <c r="AE57" i="91"/>
  <c r="AE56" i="91" s="1"/>
  <c r="AA57" i="91"/>
  <c r="AA56" i="91" s="1"/>
  <c r="W57" i="91"/>
  <c r="W56" i="91" s="1"/>
  <c r="S57" i="91"/>
  <c r="S56" i="91" s="1"/>
  <c r="O57" i="91"/>
  <c r="O56" i="91" s="1"/>
  <c r="K57" i="91"/>
  <c r="K56" i="91" s="1"/>
  <c r="AP57" i="91"/>
  <c r="AP56" i="91" s="1"/>
  <c r="AL57" i="91"/>
  <c r="AL56" i="91" s="1"/>
  <c r="AH57" i="91"/>
  <c r="AD57" i="91"/>
  <c r="AD56" i="91" s="1"/>
  <c r="Z57" i="91"/>
  <c r="Z56" i="91" s="1"/>
  <c r="V57" i="91"/>
  <c r="V56" i="91" s="1"/>
  <c r="R57" i="91"/>
  <c r="R56" i="91" s="1"/>
  <c r="N57" i="91"/>
  <c r="N56" i="91" s="1"/>
  <c r="J57" i="91"/>
  <c r="J56" i="91" s="1"/>
  <c r="AS57" i="91"/>
  <c r="AO57" i="91"/>
  <c r="AO56" i="91" s="1"/>
  <c r="AK57" i="91"/>
  <c r="AK56" i="91" s="1"/>
  <c r="AC57" i="91"/>
  <c r="AC56" i="91" s="1"/>
  <c r="Y57" i="91"/>
  <c r="Y56" i="91" s="1"/>
  <c r="U57" i="91"/>
  <c r="Q57" i="91"/>
  <c r="Q56" i="91" s="1"/>
  <c r="M57" i="91"/>
  <c r="M56" i="91" s="1"/>
  <c r="I57" i="91"/>
  <c r="I56" i="91" s="1"/>
  <c r="AQ21" i="88"/>
  <c r="AM21" i="88"/>
  <c r="AI21" i="88"/>
  <c r="AE21" i="88"/>
  <c r="AA21" i="88"/>
  <c r="W21" i="88"/>
  <c r="S21" i="88"/>
  <c r="O21" i="88"/>
  <c r="K21" i="88"/>
  <c r="AR20" i="88"/>
  <c r="AN20" i="88"/>
  <c r="AJ20" i="88"/>
  <c r="AF20" i="88"/>
  <c r="AB20" i="88"/>
  <c r="X20" i="88"/>
  <c r="P20" i="88"/>
  <c r="L20" i="88"/>
  <c r="H20" i="88"/>
  <c r="AP21" i="88"/>
  <c r="AL21" i="88"/>
  <c r="AH21" i="88"/>
  <c r="AD21" i="88"/>
  <c r="Z21" i="88"/>
  <c r="V21" i="88"/>
  <c r="R21" i="88"/>
  <c r="N21" i="88"/>
  <c r="J21" i="88"/>
  <c r="AQ20" i="88"/>
  <c r="AM20" i="88"/>
  <c r="AI20" i="88"/>
  <c r="AE20" i="88"/>
  <c r="AA20" i="88"/>
  <c r="W20" i="88"/>
  <c r="S20" i="88"/>
  <c r="O20" i="88"/>
  <c r="K20" i="88"/>
  <c r="AS21" i="88"/>
  <c r="AO21" i="88"/>
  <c r="AK21" i="88"/>
  <c r="AC21" i="88"/>
  <c r="Y21" i="88"/>
  <c r="U21" i="88"/>
  <c r="Q21" i="88"/>
  <c r="M21" i="88"/>
  <c r="I21" i="88"/>
  <c r="AP20" i="88"/>
  <c r="AL20" i="88"/>
  <c r="AH20" i="88"/>
  <c r="AD20" i="88"/>
  <c r="Z20" i="88"/>
  <c r="V20" i="88"/>
  <c r="R20" i="88"/>
  <c r="N20" i="88"/>
  <c r="J20" i="88"/>
  <c r="AR21" i="88"/>
  <c r="AN21" i="88"/>
  <c r="AJ21" i="88"/>
  <c r="AF21" i="88"/>
  <c r="AB21" i="88"/>
  <c r="X21" i="88"/>
  <c r="P21" i="88"/>
  <c r="L21" i="88"/>
  <c r="H21" i="88"/>
  <c r="AS20" i="88"/>
  <c r="AO20" i="88"/>
  <c r="AK20" i="88"/>
  <c r="AC20" i="88"/>
  <c r="Y20" i="88"/>
  <c r="U20" i="88"/>
  <c r="Q20" i="88"/>
  <c r="M20" i="88"/>
  <c r="I20" i="88"/>
  <c r="AR21" i="94"/>
  <c r="AN21" i="94"/>
  <c r="AJ21" i="94"/>
  <c r="AF21" i="94"/>
  <c r="AB21" i="94"/>
  <c r="X21" i="94"/>
  <c r="P21" i="94"/>
  <c r="L21" i="94"/>
  <c r="H21" i="94"/>
  <c r="AS20" i="94"/>
  <c r="AO20" i="94"/>
  <c r="AK20" i="94"/>
  <c r="AC20" i="94"/>
  <c r="Y20" i="94"/>
  <c r="U20" i="94"/>
  <c r="Q20" i="94"/>
  <c r="M20" i="94"/>
  <c r="I20" i="94"/>
  <c r="AQ21" i="94"/>
  <c r="AM21" i="94"/>
  <c r="AI21" i="94"/>
  <c r="AE21" i="94"/>
  <c r="AA21" i="94"/>
  <c r="W21" i="94"/>
  <c r="S21" i="94"/>
  <c r="O21" i="94"/>
  <c r="K21" i="94"/>
  <c r="AR20" i="94"/>
  <c r="AN20" i="94"/>
  <c r="AJ20" i="94"/>
  <c r="AF20" i="94"/>
  <c r="AB20" i="94"/>
  <c r="X20" i="94"/>
  <c r="P20" i="94"/>
  <c r="L20" i="94"/>
  <c r="H20" i="94"/>
  <c r="AS21" i="94"/>
  <c r="AK21" i="94"/>
  <c r="AC21" i="94"/>
  <c r="U21" i="94"/>
  <c r="M21" i="94"/>
  <c r="AL20" i="94"/>
  <c r="AD20" i="94"/>
  <c r="V20" i="94"/>
  <c r="N20" i="94"/>
  <c r="AP21" i="94"/>
  <c r="AH21" i="94"/>
  <c r="Z21" i="94"/>
  <c r="R21" i="94"/>
  <c r="J21" i="94"/>
  <c r="AQ20" i="94"/>
  <c r="AQ19" i="94" s="1"/>
  <c r="AI20" i="94"/>
  <c r="AA20" i="94"/>
  <c r="S20" i="94"/>
  <c r="K20" i="94"/>
  <c r="K19" i="94" s="1"/>
  <c r="AO21" i="94"/>
  <c r="Y21" i="94"/>
  <c r="Q21" i="94"/>
  <c r="I21" i="94"/>
  <c r="AP20" i="94"/>
  <c r="AH20" i="94"/>
  <c r="Z20" i="94"/>
  <c r="R20" i="94"/>
  <c r="J20" i="94"/>
  <c r="AL21" i="94"/>
  <c r="O20" i="94"/>
  <c r="O19" i="94" s="1"/>
  <c r="AD21" i="94"/>
  <c r="AM20" i="94"/>
  <c r="AM19" i="94" s="1"/>
  <c r="V21" i="94"/>
  <c r="AE20" i="94"/>
  <c r="AE19" i="94" s="1"/>
  <c r="N21" i="94"/>
  <c r="W20" i="94"/>
  <c r="W19" i="94" s="1"/>
  <c r="AP48" i="87"/>
  <c r="AL48" i="87"/>
  <c r="AH48" i="87"/>
  <c r="AD48" i="87"/>
  <c r="Z48" i="87"/>
  <c r="V48" i="87"/>
  <c r="R48" i="87"/>
  <c r="N48" i="87"/>
  <c r="J48" i="87"/>
  <c r="AQ47" i="87"/>
  <c r="AM47" i="87"/>
  <c r="AI47" i="87"/>
  <c r="AE47" i="87"/>
  <c r="AA47" i="87"/>
  <c r="W47" i="87"/>
  <c r="S47" i="87"/>
  <c r="O47" i="87"/>
  <c r="K47" i="87"/>
  <c r="AR46" i="87"/>
  <c r="AN46" i="87"/>
  <c r="AJ46" i="87"/>
  <c r="AF46" i="87"/>
  <c r="AB46" i="87"/>
  <c r="X46" i="87"/>
  <c r="P46" i="87"/>
  <c r="L46" i="87"/>
  <c r="H46" i="87"/>
  <c r="AS45" i="87"/>
  <c r="AO45" i="87"/>
  <c r="AK45" i="87"/>
  <c r="AC45" i="87"/>
  <c r="Y45" i="87"/>
  <c r="U45" i="87"/>
  <c r="Q45" i="87"/>
  <c r="M45" i="87"/>
  <c r="I45" i="87"/>
  <c r="AS48" i="87"/>
  <c r="AO48" i="87"/>
  <c r="AK48" i="87"/>
  <c r="AC48" i="87"/>
  <c r="Y48" i="87"/>
  <c r="U48" i="87"/>
  <c r="Q48" i="87"/>
  <c r="M48" i="87"/>
  <c r="I48" i="87"/>
  <c r="AP47" i="87"/>
  <c r="AL47" i="87"/>
  <c r="AH47" i="87"/>
  <c r="AD47" i="87"/>
  <c r="Z47" i="87"/>
  <c r="V47" i="87"/>
  <c r="R47" i="87"/>
  <c r="N47" i="87"/>
  <c r="J47" i="87"/>
  <c r="AQ46" i="87"/>
  <c r="AM46" i="87"/>
  <c r="AI46" i="87"/>
  <c r="AE46" i="87"/>
  <c r="AA46" i="87"/>
  <c r="W46" i="87"/>
  <c r="S46" i="87"/>
  <c r="O46" i="87"/>
  <c r="K46" i="87"/>
  <c r="AR45" i="87"/>
  <c r="AN45" i="87"/>
  <c r="AJ45" i="87"/>
  <c r="AF45" i="87"/>
  <c r="AB45" i="87"/>
  <c r="X45" i="87"/>
  <c r="P45" i="87"/>
  <c r="L45" i="87"/>
  <c r="H45" i="87"/>
  <c r="AR48" i="87"/>
  <c r="AN48" i="87"/>
  <c r="AJ48" i="87"/>
  <c r="AF48" i="87"/>
  <c r="AB48" i="87"/>
  <c r="X48" i="87"/>
  <c r="P48" i="87"/>
  <c r="L48" i="87"/>
  <c r="H48" i="87"/>
  <c r="AS47" i="87"/>
  <c r="AO47" i="87"/>
  <c r="AK47" i="87"/>
  <c r="AC47" i="87"/>
  <c r="Y47" i="87"/>
  <c r="U47" i="87"/>
  <c r="Q47" i="87"/>
  <c r="M47" i="87"/>
  <c r="I47" i="87"/>
  <c r="AP46" i="87"/>
  <c r="AL46" i="87"/>
  <c r="AH46" i="87"/>
  <c r="AD46" i="87"/>
  <c r="Z46" i="87"/>
  <c r="V46" i="87"/>
  <c r="R46" i="87"/>
  <c r="N46" i="87"/>
  <c r="J46" i="87"/>
  <c r="AQ45" i="87"/>
  <c r="AM45" i="87"/>
  <c r="AI45" i="87"/>
  <c r="AE45" i="87"/>
  <c r="AA45" i="87"/>
  <c r="W45" i="87"/>
  <c r="S45" i="87"/>
  <c r="O45" i="87"/>
  <c r="K45" i="87"/>
  <c r="AQ48" i="87"/>
  <c r="AM48" i="87"/>
  <c r="AI48" i="87"/>
  <c r="AE48" i="87"/>
  <c r="AA48" i="87"/>
  <c r="W48" i="87"/>
  <c r="S48" i="87"/>
  <c r="O48" i="87"/>
  <c r="K48" i="87"/>
  <c r="AR47" i="87"/>
  <c r="AN47" i="87"/>
  <c r="AJ47" i="87"/>
  <c r="AF47" i="87"/>
  <c r="AB47" i="87"/>
  <c r="X47" i="87"/>
  <c r="P47" i="87"/>
  <c r="L47" i="87"/>
  <c r="H47" i="87"/>
  <c r="AS46" i="87"/>
  <c r="AO46" i="87"/>
  <c r="AK46" i="87"/>
  <c r="AC46" i="87"/>
  <c r="Y46" i="87"/>
  <c r="U46" i="87"/>
  <c r="Q46" i="87"/>
  <c r="M46" i="87"/>
  <c r="I46" i="87"/>
  <c r="AP45" i="87"/>
  <c r="AL45" i="87"/>
  <c r="AH45" i="87"/>
  <c r="AD45" i="87"/>
  <c r="Z45" i="87"/>
  <c r="V45" i="87"/>
  <c r="R45" i="87"/>
  <c r="N45" i="87"/>
  <c r="J45" i="87"/>
  <c r="AP48" i="94"/>
  <c r="AL48" i="94"/>
  <c r="AH48" i="94"/>
  <c r="AD48" i="94"/>
  <c r="Z48" i="94"/>
  <c r="V48" i="94"/>
  <c r="R48" i="94"/>
  <c r="N48" i="94"/>
  <c r="J48" i="94"/>
  <c r="AQ47" i="94"/>
  <c r="AM47" i="94"/>
  <c r="AI47" i="94"/>
  <c r="AE47" i="94"/>
  <c r="AA47" i="94"/>
  <c r="W47" i="94"/>
  <c r="AS48" i="94"/>
  <c r="AO48" i="94"/>
  <c r="AK48" i="94"/>
  <c r="AC48" i="94"/>
  <c r="Y48" i="94"/>
  <c r="U48" i="94"/>
  <c r="Q48" i="94"/>
  <c r="M48" i="94"/>
  <c r="I48" i="94"/>
  <c r="AP47" i="94"/>
  <c r="AL47" i="94"/>
  <c r="AH47" i="94"/>
  <c r="AD47" i="94"/>
  <c r="Z47" i="94"/>
  <c r="V47" i="94"/>
  <c r="AQ48" i="94"/>
  <c r="AM48" i="94"/>
  <c r="AI48" i="94"/>
  <c r="AE48" i="94"/>
  <c r="AA48" i="94"/>
  <c r="W48" i="94"/>
  <c r="S48" i="94"/>
  <c r="O48" i="94"/>
  <c r="K48" i="94"/>
  <c r="AR47" i="94"/>
  <c r="AN47" i="94"/>
  <c r="AJ47" i="94"/>
  <c r="AF47" i="94"/>
  <c r="AB47" i="94"/>
  <c r="X47" i="94"/>
  <c r="AR48" i="94"/>
  <c r="AB48" i="94"/>
  <c r="L48" i="94"/>
  <c r="AK47" i="94"/>
  <c r="U47" i="94"/>
  <c r="P47" i="94"/>
  <c r="L47" i="94"/>
  <c r="H47" i="94"/>
  <c r="AS46" i="94"/>
  <c r="AO46" i="94"/>
  <c r="AK46" i="94"/>
  <c r="AC46" i="94"/>
  <c r="Y46" i="94"/>
  <c r="U46" i="94"/>
  <c r="Q46" i="94"/>
  <c r="M46" i="94"/>
  <c r="I46" i="94"/>
  <c r="AP45" i="94"/>
  <c r="AL45" i="94"/>
  <c r="AH45" i="94"/>
  <c r="AD45" i="94"/>
  <c r="Z45" i="94"/>
  <c r="V45" i="94"/>
  <c r="R45" i="94"/>
  <c r="N45" i="94"/>
  <c r="J45" i="94"/>
  <c r="AN48" i="94"/>
  <c r="X48" i="94"/>
  <c r="H48" i="94"/>
  <c r="S47" i="94"/>
  <c r="O47" i="94"/>
  <c r="K47" i="94"/>
  <c r="AR46" i="94"/>
  <c r="AN46" i="94"/>
  <c r="AJ46" i="94"/>
  <c r="AF46" i="94"/>
  <c r="AB46" i="94"/>
  <c r="X46" i="94"/>
  <c r="P46" i="94"/>
  <c r="L46" i="94"/>
  <c r="H46" i="94"/>
  <c r="AS45" i="94"/>
  <c r="AO45" i="94"/>
  <c r="AK45" i="94"/>
  <c r="AC45" i="94"/>
  <c r="Y45" i="94"/>
  <c r="U45" i="94"/>
  <c r="Q45" i="94"/>
  <c r="M45" i="94"/>
  <c r="I45" i="94"/>
  <c r="AJ48" i="94"/>
  <c r="AS47" i="94"/>
  <c r="AC47" i="94"/>
  <c r="R47" i="94"/>
  <c r="N47" i="94"/>
  <c r="J47" i="94"/>
  <c r="AQ46" i="94"/>
  <c r="AM46" i="94"/>
  <c r="AI46" i="94"/>
  <c r="AE46" i="94"/>
  <c r="AA46" i="94"/>
  <c r="W46" i="94"/>
  <c r="S46" i="94"/>
  <c r="O46" i="94"/>
  <c r="K46" i="94"/>
  <c r="AR45" i="94"/>
  <c r="AN45" i="94"/>
  <c r="AJ45" i="94"/>
  <c r="AF45" i="94"/>
  <c r="AB45" i="94"/>
  <c r="X45" i="94"/>
  <c r="P45" i="94"/>
  <c r="L45" i="94"/>
  <c r="H45" i="94"/>
  <c r="AF48" i="94"/>
  <c r="P48" i="94"/>
  <c r="AO47" i="94"/>
  <c r="Y47" i="94"/>
  <c r="Q47" i="94"/>
  <c r="AP46" i="94"/>
  <c r="Z46" i="94"/>
  <c r="J46" i="94"/>
  <c r="AI45" i="94"/>
  <c r="S45" i="94"/>
  <c r="M47" i="94"/>
  <c r="AL46" i="94"/>
  <c r="V46" i="94"/>
  <c r="AE45" i="94"/>
  <c r="O45" i="94"/>
  <c r="I47" i="94"/>
  <c r="R46" i="94"/>
  <c r="AA45" i="94"/>
  <c r="N46" i="94"/>
  <c r="W45" i="94"/>
  <c r="AH46" i="94"/>
  <c r="AQ45" i="94"/>
  <c r="K45" i="94"/>
  <c r="AD46" i="94"/>
  <c r="AM45" i="94"/>
  <c r="AQ51" i="92"/>
  <c r="AQ50" i="92" s="1"/>
  <c r="AM51" i="92"/>
  <c r="AM50" i="92" s="1"/>
  <c r="AI51" i="92"/>
  <c r="AI50" i="92" s="1"/>
  <c r="AE51" i="92"/>
  <c r="AE50" i="92" s="1"/>
  <c r="AA51" i="92"/>
  <c r="AA50" i="92" s="1"/>
  <c r="W51" i="92"/>
  <c r="W50" i="92" s="1"/>
  <c r="S51" i="92"/>
  <c r="S50" i="92" s="1"/>
  <c r="O51" i="92"/>
  <c r="O50" i="92" s="1"/>
  <c r="K51" i="92"/>
  <c r="K50" i="92" s="1"/>
  <c r="AP51" i="92"/>
  <c r="AP50" i="92" s="1"/>
  <c r="AL51" i="92"/>
  <c r="AL50" i="92" s="1"/>
  <c r="AH51" i="92"/>
  <c r="AD51" i="92"/>
  <c r="AD50" i="92" s="1"/>
  <c r="Z51" i="92"/>
  <c r="Z50" i="92" s="1"/>
  <c r="V51" i="92"/>
  <c r="V50" i="92" s="1"/>
  <c r="R51" i="92"/>
  <c r="R50" i="92" s="1"/>
  <c r="N51" i="92"/>
  <c r="N50" i="92" s="1"/>
  <c r="J51" i="92"/>
  <c r="J50" i="92" s="1"/>
  <c r="AS51" i="92"/>
  <c r="AO51" i="92"/>
  <c r="AO50" i="92" s="1"/>
  <c r="AK51" i="92"/>
  <c r="AK50" i="92" s="1"/>
  <c r="AC51" i="92"/>
  <c r="AC50" i="92" s="1"/>
  <c r="Y51" i="92"/>
  <c r="Y50" i="92" s="1"/>
  <c r="U51" i="92"/>
  <c r="Q51" i="92"/>
  <c r="Q50" i="92" s="1"/>
  <c r="M51" i="92"/>
  <c r="M50" i="92" s="1"/>
  <c r="I51" i="92"/>
  <c r="I50" i="92" s="1"/>
  <c r="AR51" i="92"/>
  <c r="AR50" i="92" s="1"/>
  <c r="AB51" i="92"/>
  <c r="AB50" i="92" s="1"/>
  <c r="L51" i="92"/>
  <c r="L50" i="92" s="1"/>
  <c r="AN51" i="92"/>
  <c r="AN50" i="92" s="1"/>
  <c r="X51" i="92"/>
  <c r="X50" i="92" s="1"/>
  <c r="H51" i="92"/>
  <c r="AJ51" i="92"/>
  <c r="AJ50" i="92" s="1"/>
  <c r="AF51" i="92"/>
  <c r="AF50" i="92" s="1"/>
  <c r="P51" i="92"/>
  <c r="P50" i="92" s="1"/>
  <c r="AP18" i="92"/>
  <c r="AL18" i="92"/>
  <c r="AH18" i="92"/>
  <c r="AD18" i="92"/>
  <c r="Z18" i="92"/>
  <c r="V18" i="92"/>
  <c r="R18" i="92"/>
  <c r="N18" i="92"/>
  <c r="J18" i="92"/>
  <c r="AQ17" i="92"/>
  <c r="AM17" i="92"/>
  <c r="AI17" i="92"/>
  <c r="AE17" i="92"/>
  <c r="AA17" i="92"/>
  <c r="W17" i="92"/>
  <c r="S17" i="92"/>
  <c r="O17" i="92"/>
  <c r="K17" i="92"/>
  <c r="AR16" i="92"/>
  <c r="AN16" i="92"/>
  <c r="AJ16" i="92"/>
  <c r="AF16" i="92"/>
  <c r="AB16" i="92"/>
  <c r="X16" i="92"/>
  <c r="P16" i="92"/>
  <c r="L16" i="92"/>
  <c r="H16" i="92"/>
  <c r="AS15" i="92"/>
  <c r="AO15" i="92"/>
  <c r="AK15" i="92"/>
  <c r="AC15" i="92"/>
  <c r="Y15" i="92"/>
  <c r="U15" i="92"/>
  <c r="Q15" i="92"/>
  <c r="M15" i="92"/>
  <c r="I15" i="92"/>
  <c r="AP14" i="92"/>
  <c r="AL14" i="92"/>
  <c r="AH14" i="92"/>
  <c r="AD14" i="92"/>
  <c r="Z14" i="92"/>
  <c r="V14" i="92"/>
  <c r="R14" i="92"/>
  <c r="N14" i="92"/>
  <c r="J14" i="92"/>
  <c r="AS18" i="92"/>
  <c r="AO18" i="92"/>
  <c r="AK18" i="92"/>
  <c r="AC18" i="92"/>
  <c r="Y18" i="92"/>
  <c r="U18" i="92"/>
  <c r="Q18" i="92"/>
  <c r="M18" i="92"/>
  <c r="I18" i="92"/>
  <c r="AP17" i="92"/>
  <c r="AL17" i="92"/>
  <c r="AH17" i="92"/>
  <c r="AD17" i="92"/>
  <c r="Z17" i="92"/>
  <c r="V17" i="92"/>
  <c r="R17" i="92"/>
  <c r="N17" i="92"/>
  <c r="J17" i="92"/>
  <c r="AQ16" i="92"/>
  <c r="AM16" i="92"/>
  <c r="AI16" i="92"/>
  <c r="AE16" i="92"/>
  <c r="AA16" i="92"/>
  <c r="W16" i="92"/>
  <c r="S16" i="92"/>
  <c r="O16" i="92"/>
  <c r="K16" i="92"/>
  <c r="AR15" i="92"/>
  <c r="AN15" i="92"/>
  <c r="AJ15" i="92"/>
  <c r="AF15" i="92"/>
  <c r="AB15" i="92"/>
  <c r="X15" i="92"/>
  <c r="P15" i="92"/>
  <c r="L15" i="92"/>
  <c r="H15" i="92"/>
  <c r="AS14" i="92"/>
  <c r="AO14" i="92"/>
  <c r="AK14" i="92"/>
  <c r="AC14" i="92"/>
  <c r="Y14" i="92"/>
  <c r="U14" i="92"/>
  <c r="Q14" i="92"/>
  <c r="M14" i="92"/>
  <c r="I14" i="92"/>
  <c r="AR18" i="92"/>
  <c r="AN18" i="92"/>
  <c r="AJ18" i="92"/>
  <c r="AF18" i="92"/>
  <c r="AB18" i="92"/>
  <c r="X18" i="92"/>
  <c r="P18" i="92"/>
  <c r="L18" i="92"/>
  <c r="H18" i="92"/>
  <c r="AS17" i="92"/>
  <c r="AO17" i="92"/>
  <c r="AK17" i="92"/>
  <c r="AC17" i="92"/>
  <c r="Y17" i="92"/>
  <c r="U17" i="92"/>
  <c r="Q17" i="92"/>
  <c r="M17" i="92"/>
  <c r="I17" i="92"/>
  <c r="AP16" i="92"/>
  <c r="AL16" i="92"/>
  <c r="AH16" i="92"/>
  <c r="AD16" i="92"/>
  <c r="Z16" i="92"/>
  <c r="V16" i="92"/>
  <c r="R16" i="92"/>
  <c r="N16" i="92"/>
  <c r="J16" i="92"/>
  <c r="AQ15" i="92"/>
  <c r="AM15" i="92"/>
  <c r="AI15" i="92"/>
  <c r="AE15" i="92"/>
  <c r="AA15" i="92"/>
  <c r="W15" i="92"/>
  <c r="S15" i="92"/>
  <c r="O15" i="92"/>
  <c r="K15" i="92"/>
  <c r="AR14" i="92"/>
  <c r="AN14" i="92"/>
  <c r="AJ14" i="92"/>
  <c r="AF14" i="92"/>
  <c r="AB14" i="92"/>
  <c r="X14" i="92"/>
  <c r="P14" i="92"/>
  <c r="L14" i="92"/>
  <c r="H14" i="92"/>
  <c r="AQ18" i="92"/>
  <c r="AM18" i="92"/>
  <c r="AI18" i="92"/>
  <c r="AE18" i="92"/>
  <c r="AA18" i="92"/>
  <c r="W18" i="92"/>
  <c r="S18" i="92"/>
  <c r="O18" i="92"/>
  <c r="K18" i="92"/>
  <c r="AR17" i="92"/>
  <c r="AN17" i="92"/>
  <c r="AJ17" i="92"/>
  <c r="AF17" i="92"/>
  <c r="AB17" i="92"/>
  <c r="X17" i="92"/>
  <c r="P17" i="92"/>
  <c r="L17" i="92"/>
  <c r="H17" i="92"/>
  <c r="AS16" i="92"/>
  <c r="AO16" i="92"/>
  <c r="AK16" i="92"/>
  <c r="AC16" i="92"/>
  <c r="Y16" i="92"/>
  <c r="U16" i="92"/>
  <c r="Q16" i="92"/>
  <c r="M16" i="92"/>
  <c r="I16" i="92"/>
  <c r="AP15" i="92"/>
  <c r="AL15" i="92"/>
  <c r="AH15" i="92"/>
  <c r="AD15" i="92"/>
  <c r="Z15" i="92"/>
  <c r="V15" i="92"/>
  <c r="R15" i="92"/>
  <c r="N15" i="92"/>
  <c r="J15" i="92"/>
  <c r="AQ14" i="92"/>
  <c r="AM14" i="92"/>
  <c r="AI14" i="92"/>
  <c r="AE14" i="92"/>
  <c r="AA14" i="92"/>
  <c r="W14" i="92"/>
  <c r="S14" i="92"/>
  <c r="O14" i="92"/>
  <c r="K14" i="92"/>
  <c r="AR64" i="87"/>
  <c r="AR62" i="87" s="1"/>
  <c r="AN64" i="87"/>
  <c r="AN62" i="87" s="1"/>
  <c r="AJ64" i="87"/>
  <c r="AJ62" i="87" s="1"/>
  <c r="AF64" i="87"/>
  <c r="AF62" i="87" s="1"/>
  <c r="AB64" i="87"/>
  <c r="AB62" i="87" s="1"/>
  <c r="X64" i="87"/>
  <c r="X62" i="87" s="1"/>
  <c r="P64" i="87"/>
  <c r="P62" i="87" s="1"/>
  <c r="L64" i="87"/>
  <c r="L62" i="87" s="1"/>
  <c r="H64" i="87"/>
  <c r="AQ64" i="87"/>
  <c r="AQ62" i="87" s="1"/>
  <c r="AM64" i="87"/>
  <c r="AM62" i="87" s="1"/>
  <c r="AI64" i="87"/>
  <c r="AI62" i="87" s="1"/>
  <c r="AE64" i="87"/>
  <c r="AE62" i="87" s="1"/>
  <c r="AA64" i="87"/>
  <c r="AA62" i="87" s="1"/>
  <c r="W64" i="87"/>
  <c r="W62" i="87" s="1"/>
  <c r="S64" i="87"/>
  <c r="S62" i="87" s="1"/>
  <c r="O64" i="87"/>
  <c r="O62" i="87" s="1"/>
  <c r="K64" i="87"/>
  <c r="K62" i="87" s="1"/>
  <c r="AP64" i="87"/>
  <c r="AP62" i="87" s="1"/>
  <c r="AL64" i="87"/>
  <c r="AL62" i="87" s="1"/>
  <c r="AH64" i="87"/>
  <c r="AD64" i="87"/>
  <c r="AD62" i="87" s="1"/>
  <c r="Z64" i="87"/>
  <c r="Z62" i="87" s="1"/>
  <c r="V64" i="87"/>
  <c r="V62" i="87" s="1"/>
  <c r="R64" i="87"/>
  <c r="R62" i="87" s="1"/>
  <c r="N64" i="87"/>
  <c r="N62" i="87" s="1"/>
  <c r="J64" i="87"/>
  <c r="J62" i="87" s="1"/>
  <c r="AS64" i="87"/>
  <c r="AO64" i="87"/>
  <c r="AO62" i="87" s="1"/>
  <c r="AK64" i="87"/>
  <c r="AK62" i="87" s="1"/>
  <c r="AC64" i="87"/>
  <c r="AC62" i="87" s="1"/>
  <c r="Y64" i="87"/>
  <c r="Y62" i="87" s="1"/>
  <c r="U64" i="87"/>
  <c r="Q64" i="87"/>
  <c r="Q62" i="87" s="1"/>
  <c r="M64" i="87"/>
  <c r="M62" i="87" s="1"/>
  <c r="I64" i="87"/>
  <c r="I62" i="87" s="1"/>
  <c r="AQ64" i="94"/>
  <c r="AQ62" i="94" s="1"/>
  <c r="AM64" i="94"/>
  <c r="AM62" i="94" s="1"/>
  <c r="AI64" i="94"/>
  <c r="AI62" i="94" s="1"/>
  <c r="AE64" i="94"/>
  <c r="AE62" i="94" s="1"/>
  <c r="AA64" i="94"/>
  <c r="AA62" i="94" s="1"/>
  <c r="W64" i="94"/>
  <c r="W62" i="94" s="1"/>
  <c r="S64" i="94"/>
  <c r="S62" i="94" s="1"/>
  <c r="O64" i="94"/>
  <c r="O62" i="94" s="1"/>
  <c r="K64" i="94"/>
  <c r="K62" i="94" s="1"/>
  <c r="AP64" i="94"/>
  <c r="AP62" i="94" s="1"/>
  <c r="AL64" i="94"/>
  <c r="AL62" i="94" s="1"/>
  <c r="AH64" i="94"/>
  <c r="AD64" i="94"/>
  <c r="AD62" i="94" s="1"/>
  <c r="Z64" i="94"/>
  <c r="Z62" i="94" s="1"/>
  <c r="V64" i="94"/>
  <c r="V62" i="94" s="1"/>
  <c r="R64" i="94"/>
  <c r="R62" i="94" s="1"/>
  <c r="N64" i="94"/>
  <c r="N62" i="94" s="1"/>
  <c r="J64" i="94"/>
  <c r="J62" i="94" s="1"/>
  <c r="AS64" i="94"/>
  <c r="AO64" i="94"/>
  <c r="AO62" i="94" s="1"/>
  <c r="AK64" i="94"/>
  <c r="AK62" i="94" s="1"/>
  <c r="AC64" i="94"/>
  <c r="AC62" i="94" s="1"/>
  <c r="Y64" i="94"/>
  <c r="Y62" i="94" s="1"/>
  <c r="U64" i="94"/>
  <c r="Q64" i="94"/>
  <c r="Q62" i="94" s="1"/>
  <c r="M64" i="94"/>
  <c r="M62" i="94" s="1"/>
  <c r="I64" i="94"/>
  <c r="I62" i="94" s="1"/>
  <c r="AR64" i="94"/>
  <c r="AR62" i="94" s="1"/>
  <c r="AN64" i="94"/>
  <c r="AN62" i="94" s="1"/>
  <c r="AJ64" i="94"/>
  <c r="AJ62" i="94" s="1"/>
  <c r="AF64" i="94"/>
  <c r="AF62" i="94" s="1"/>
  <c r="AB64" i="94"/>
  <c r="AB62" i="94" s="1"/>
  <c r="X64" i="94"/>
  <c r="X62" i="94" s="1"/>
  <c r="P64" i="94"/>
  <c r="P62" i="94" s="1"/>
  <c r="L64" i="94"/>
  <c r="L62" i="94" s="1"/>
  <c r="H64" i="94"/>
  <c r="AS27" i="92"/>
  <c r="AO27" i="92"/>
  <c r="AO25" i="92" s="1"/>
  <c r="AK27" i="92"/>
  <c r="AK25" i="92" s="1"/>
  <c r="AC27" i="92"/>
  <c r="AC25" i="92" s="1"/>
  <c r="Y27" i="92"/>
  <c r="Y25" i="92" s="1"/>
  <c r="U27" i="92"/>
  <c r="Q27" i="92"/>
  <c r="Q25" i="92" s="1"/>
  <c r="M27" i="92"/>
  <c r="M25" i="92" s="1"/>
  <c r="I27" i="92"/>
  <c r="I25" i="92" s="1"/>
  <c r="AR27" i="92"/>
  <c r="AR25" i="92" s="1"/>
  <c r="AN27" i="92"/>
  <c r="AN25" i="92" s="1"/>
  <c r="AJ27" i="92"/>
  <c r="AJ25" i="92" s="1"/>
  <c r="AF27" i="92"/>
  <c r="AF25" i="92" s="1"/>
  <c r="AB27" i="92"/>
  <c r="AB25" i="92" s="1"/>
  <c r="X27" i="92"/>
  <c r="X25" i="92" s="1"/>
  <c r="P27" i="92"/>
  <c r="P25" i="92" s="1"/>
  <c r="L27" i="92"/>
  <c r="L25" i="92" s="1"/>
  <c r="H27" i="92"/>
  <c r="AQ27" i="92"/>
  <c r="AQ25" i="92" s="1"/>
  <c r="AM27" i="92"/>
  <c r="AM25" i="92" s="1"/>
  <c r="AI27" i="92"/>
  <c r="AI25" i="92" s="1"/>
  <c r="AE27" i="92"/>
  <c r="AE25" i="92" s="1"/>
  <c r="AA27" i="92"/>
  <c r="AA25" i="92" s="1"/>
  <c r="W27" i="92"/>
  <c r="W25" i="92" s="1"/>
  <c r="S27" i="92"/>
  <c r="S25" i="92" s="1"/>
  <c r="O27" i="92"/>
  <c r="O25" i="92" s="1"/>
  <c r="K27" i="92"/>
  <c r="K25" i="92" s="1"/>
  <c r="AP27" i="92"/>
  <c r="AP25" i="92" s="1"/>
  <c r="AL27" i="92"/>
  <c r="AL25" i="92" s="1"/>
  <c r="AH27" i="92"/>
  <c r="AD27" i="92"/>
  <c r="AD25" i="92" s="1"/>
  <c r="Z27" i="92"/>
  <c r="Z25" i="92" s="1"/>
  <c r="V27" i="92"/>
  <c r="V25" i="92" s="1"/>
  <c r="R27" i="92"/>
  <c r="R25" i="92" s="1"/>
  <c r="N27" i="92"/>
  <c r="N25" i="92" s="1"/>
  <c r="J27" i="92"/>
  <c r="J25" i="92" s="1"/>
  <c r="AR40" i="92"/>
  <c r="AN40" i="92"/>
  <c r="AJ40" i="92"/>
  <c r="AF40" i="92"/>
  <c r="AB40" i="92"/>
  <c r="X40" i="92"/>
  <c r="P40" i="92"/>
  <c r="L40" i="92"/>
  <c r="H40" i="92"/>
  <c r="AS39" i="92"/>
  <c r="AO39" i="92"/>
  <c r="AK39" i="92"/>
  <c r="AC39" i="92"/>
  <c r="Y39" i="92"/>
  <c r="U39" i="92"/>
  <c r="Q39" i="92"/>
  <c r="M39" i="92"/>
  <c r="I39" i="92"/>
  <c r="AP38" i="92"/>
  <c r="AL38" i="92"/>
  <c r="AH38" i="92"/>
  <c r="AD38" i="92"/>
  <c r="Z38" i="92"/>
  <c r="V38" i="92"/>
  <c r="R38" i="92"/>
  <c r="N38" i="92"/>
  <c r="J38" i="92"/>
  <c r="AQ40" i="92"/>
  <c r="AM40" i="92"/>
  <c r="AI40" i="92"/>
  <c r="AE40" i="92"/>
  <c r="AA40" i="92"/>
  <c r="W40" i="92"/>
  <c r="S40" i="92"/>
  <c r="O40" i="92"/>
  <c r="K40" i="92"/>
  <c r="AR39" i="92"/>
  <c r="AN39" i="92"/>
  <c r="AJ39" i="92"/>
  <c r="AF39" i="92"/>
  <c r="AB39" i="92"/>
  <c r="X39" i="92"/>
  <c r="P39" i="92"/>
  <c r="L39" i="92"/>
  <c r="H39" i="92"/>
  <c r="AS38" i="92"/>
  <c r="AO38" i="92"/>
  <c r="AK38" i="92"/>
  <c r="AC38" i="92"/>
  <c r="Y38" i="92"/>
  <c r="U38" i="92"/>
  <c r="Q38" i="92"/>
  <c r="M38" i="92"/>
  <c r="I38" i="92"/>
  <c r="AP40" i="92"/>
  <c r="AL40" i="92"/>
  <c r="AH40" i="92"/>
  <c r="AD40" i="92"/>
  <c r="Z40" i="92"/>
  <c r="V40" i="92"/>
  <c r="R40" i="92"/>
  <c r="N40" i="92"/>
  <c r="J40" i="92"/>
  <c r="AQ39" i="92"/>
  <c r="AM39" i="92"/>
  <c r="AI39" i="92"/>
  <c r="AE39" i="92"/>
  <c r="AA39" i="92"/>
  <c r="W39" i="92"/>
  <c r="S39" i="92"/>
  <c r="O39" i="92"/>
  <c r="K39" i="92"/>
  <c r="AR38" i="92"/>
  <c r="AR37" i="92" s="1"/>
  <c r="AN38" i="92"/>
  <c r="AN37" i="92" s="1"/>
  <c r="AJ38" i="92"/>
  <c r="AJ37" i="92" s="1"/>
  <c r="AF38" i="92"/>
  <c r="AF37" i="92" s="1"/>
  <c r="AB38" i="92"/>
  <c r="AB37" i="92" s="1"/>
  <c r="X38" i="92"/>
  <c r="X37" i="92" s="1"/>
  <c r="P38" i="92"/>
  <c r="P37" i="92" s="1"/>
  <c r="L38" i="92"/>
  <c r="L37" i="92" s="1"/>
  <c r="H38" i="92"/>
  <c r="AS40" i="92"/>
  <c r="AO40" i="92"/>
  <c r="AK40" i="92"/>
  <c r="AC40" i="92"/>
  <c r="Y40" i="92"/>
  <c r="U40" i="92"/>
  <c r="Q40" i="92"/>
  <c r="M40" i="92"/>
  <c r="I40" i="92"/>
  <c r="AP39" i="92"/>
  <c r="AL39" i="92"/>
  <c r="AH39" i="92"/>
  <c r="AD39" i="92"/>
  <c r="Z39" i="92"/>
  <c r="V39" i="92"/>
  <c r="R39" i="92"/>
  <c r="N39" i="92"/>
  <c r="J39" i="92"/>
  <c r="AQ38" i="92"/>
  <c r="AQ37" i="92" s="1"/>
  <c r="AM38" i="92"/>
  <c r="AM37" i="92" s="1"/>
  <c r="AI38" i="92"/>
  <c r="AI37" i="92" s="1"/>
  <c r="AE38" i="92"/>
  <c r="AE37" i="92" s="1"/>
  <c r="AA38" i="92"/>
  <c r="AA37" i="92" s="1"/>
  <c r="W38" i="92"/>
  <c r="W37" i="92" s="1"/>
  <c r="S38" i="92"/>
  <c r="S37" i="92" s="1"/>
  <c r="O38" i="92"/>
  <c r="O37" i="92" s="1"/>
  <c r="K38" i="92"/>
  <c r="K37" i="92" s="1"/>
  <c r="AP33" i="32"/>
  <c r="AL33" i="32"/>
  <c r="AH33" i="32"/>
  <c r="AD33" i="32"/>
  <c r="Z33" i="32"/>
  <c r="V33" i="32"/>
  <c r="R33" i="32"/>
  <c r="N33" i="32"/>
  <c r="J33" i="32"/>
  <c r="AQ32" i="32"/>
  <c r="AM32" i="32"/>
  <c r="AI32" i="32"/>
  <c r="AE32" i="32"/>
  <c r="AA32" i="32"/>
  <c r="W32" i="32"/>
  <c r="S32" i="32"/>
  <c r="O32" i="32"/>
  <c r="K32" i="32"/>
  <c r="AS33" i="32"/>
  <c r="AO33" i="32"/>
  <c r="AK33" i="32"/>
  <c r="AC33" i="32"/>
  <c r="Y33" i="32"/>
  <c r="U33" i="32"/>
  <c r="Q33" i="32"/>
  <c r="M33" i="32"/>
  <c r="I33" i="32"/>
  <c r="AP32" i="32"/>
  <c r="AL32" i="32"/>
  <c r="AH32" i="32"/>
  <c r="AD32" i="32"/>
  <c r="Z32" i="32"/>
  <c r="V32" i="32"/>
  <c r="R32" i="32"/>
  <c r="N32" i="32"/>
  <c r="J32" i="32"/>
  <c r="AR33" i="32"/>
  <c r="AN33" i="32"/>
  <c r="AJ33" i="32"/>
  <c r="AF33" i="32"/>
  <c r="AB33" i="32"/>
  <c r="X33" i="32"/>
  <c r="P33" i="32"/>
  <c r="L33" i="32"/>
  <c r="H33" i="32"/>
  <c r="AS32" i="32"/>
  <c r="AO32" i="32"/>
  <c r="AK32" i="32"/>
  <c r="AC32" i="32"/>
  <c r="Y32" i="32"/>
  <c r="U32" i="32"/>
  <c r="Q32" i="32"/>
  <c r="M32" i="32"/>
  <c r="I32" i="32"/>
  <c r="AQ33" i="32"/>
  <c r="AM33" i="32"/>
  <c r="AI33" i="32"/>
  <c r="AE33" i="32"/>
  <c r="AA33" i="32"/>
  <c r="W33" i="32"/>
  <c r="S33" i="32"/>
  <c r="O33" i="32"/>
  <c r="K33" i="32"/>
  <c r="AR32" i="32"/>
  <c r="AN32" i="32"/>
  <c r="AJ32" i="32"/>
  <c r="AF32" i="32"/>
  <c r="AB32" i="32"/>
  <c r="X32" i="32"/>
  <c r="P32" i="32"/>
  <c r="L32" i="32"/>
  <c r="H32" i="32"/>
  <c r="AS33" i="92"/>
  <c r="AO33" i="92"/>
  <c r="AK33" i="92"/>
  <c r="AC33" i="92"/>
  <c r="Y33" i="92"/>
  <c r="U33" i="92"/>
  <c r="Q33" i="92"/>
  <c r="M33" i="92"/>
  <c r="I33" i="92"/>
  <c r="AP32" i="92"/>
  <c r="AL32" i="92"/>
  <c r="AH32" i="92"/>
  <c r="AD32" i="92"/>
  <c r="Z32" i="92"/>
  <c r="V32" i="92"/>
  <c r="R32" i="92"/>
  <c r="N32" i="92"/>
  <c r="J32" i="92"/>
  <c r="AR33" i="92"/>
  <c r="AN33" i="92"/>
  <c r="AJ33" i="92"/>
  <c r="AF33" i="92"/>
  <c r="AB33" i="92"/>
  <c r="X33" i="92"/>
  <c r="P33" i="92"/>
  <c r="L33" i="92"/>
  <c r="H33" i="92"/>
  <c r="AS32" i="92"/>
  <c r="AO32" i="92"/>
  <c r="AK32" i="92"/>
  <c r="AC32" i="92"/>
  <c r="Y32" i="92"/>
  <c r="U32" i="92"/>
  <c r="Q32" i="92"/>
  <c r="M32" i="92"/>
  <c r="I32" i="92"/>
  <c r="AQ33" i="92"/>
  <c r="AM33" i="92"/>
  <c r="AI33" i="92"/>
  <c r="AE33" i="92"/>
  <c r="AA33" i="92"/>
  <c r="W33" i="92"/>
  <c r="S33" i="92"/>
  <c r="O33" i="92"/>
  <c r="K33" i="92"/>
  <c r="AR32" i="92"/>
  <c r="AN32" i="92"/>
  <c r="AJ32" i="92"/>
  <c r="AF32" i="92"/>
  <c r="AB32" i="92"/>
  <c r="X32" i="92"/>
  <c r="P32" i="92"/>
  <c r="L32" i="92"/>
  <c r="H32" i="92"/>
  <c r="AP33" i="92"/>
  <c r="AL33" i="92"/>
  <c r="AH33" i="92"/>
  <c r="AD33" i="92"/>
  <c r="Z33" i="92"/>
  <c r="V33" i="92"/>
  <c r="R33" i="92"/>
  <c r="N33" i="92"/>
  <c r="J33" i="92"/>
  <c r="AQ32" i="92"/>
  <c r="AM32" i="92"/>
  <c r="AI32" i="92"/>
  <c r="AE32" i="92"/>
  <c r="AA32" i="92"/>
  <c r="W32" i="92"/>
  <c r="S32" i="92"/>
  <c r="O32" i="92"/>
  <c r="K32" i="92"/>
  <c r="AQ57" i="88"/>
  <c r="AQ56" i="88" s="1"/>
  <c r="AM57" i="88"/>
  <c r="AM56" i="88" s="1"/>
  <c r="AI57" i="88"/>
  <c r="AI56" i="88" s="1"/>
  <c r="AE57" i="88"/>
  <c r="AE56" i="88" s="1"/>
  <c r="AA57" i="88"/>
  <c r="AA56" i="88" s="1"/>
  <c r="W57" i="88"/>
  <c r="W56" i="88" s="1"/>
  <c r="S57" i="88"/>
  <c r="S56" i="88" s="1"/>
  <c r="O57" i="88"/>
  <c r="O56" i="88" s="1"/>
  <c r="K57" i="88"/>
  <c r="K56" i="88" s="1"/>
  <c r="AP57" i="88"/>
  <c r="AP56" i="88" s="1"/>
  <c r="AL57" i="88"/>
  <c r="AL56" i="88" s="1"/>
  <c r="AH57" i="88"/>
  <c r="AD57" i="88"/>
  <c r="AD56" i="88" s="1"/>
  <c r="Z57" i="88"/>
  <c r="Z56" i="88" s="1"/>
  <c r="V57" i="88"/>
  <c r="V56" i="88" s="1"/>
  <c r="R57" i="88"/>
  <c r="R56" i="88" s="1"/>
  <c r="N57" i="88"/>
  <c r="N56" i="88" s="1"/>
  <c r="J57" i="88"/>
  <c r="J56" i="88" s="1"/>
  <c r="AS57" i="88"/>
  <c r="AO57" i="88"/>
  <c r="AO56" i="88" s="1"/>
  <c r="AK57" i="88"/>
  <c r="AK56" i="88" s="1"/>
  <c r="AC57" i="88"/>
  <c r="AC56" i="88" s="1"/>
  <c r="Y57" i="88"/>
  <c r="Y56" i="88" s="1"/>
  <c r="U57" i="88"/>
  <c r="Q57" i="88"/>
  <c r="Q56" i="88" s="1"/>
  <c r="M57" i="88"/>
  <c r="M56" i="88" s="1"/>
  <c r="I57" i="88"/>
  <c r="I56" i="88" s="1"/>
  <c r="AR57" i="88"/>
  <c r="AR56" i="88" s="1"/>
  <c r="AN57" i="88"/>
  <c r="AN56" i="88" s="1"/>
  <c r="AJ57" i="88"/>
  <c r="AJ56" i="88" s="1"/>
  <c r="AF57" i="88"/>
  <c r="AF56" i="88" s="1"/>
  <c r="AB57" i="88"/>
  <c r="AB56" i="88" s="1"/>
  <c r="X57" i="88"/>
  <c r="X56" i="88" s="1"/>
  <c r="P57" i="88"/>
  <c r="P56" i="88" s="1"/>
  <c r="L57" i="88"/>
  <c r="L56" i="88" s="1"/>
  <c r="H57" i="88"/>
  <c r="AQ57" i="92"/>
  <c r="AQ56" i="92" s="1"/>
  <c r="AM57" i="92"/>
  <c r="AM56" i="92" s="1"/>
  <c r="AI57" i="92"/>
  <c r="AI56" i="92" s="1"/>
  <c r="AE57" i="92"/>
  <c r="AE56" i="92" s="1"/>
  <c r="AA57" i="92"/>
  <c r="AA56" i="92" s="1"/>
  <c r="W57" i="92"/>
  <c r="W56" i="92" s="1"/>
  <c r="S57" i="92"/>
  <c r="S56" i="92" s="1"/>
  <c r="O57" i="92"/>
  <c r="O56" i="92" s="1"/>
  <c r="K57" i="92"/>
  <c r="K56" i="92" s="1"/>
  <c r="AP57" i="92"/>
  <c r="AP56" i="92" s="1"/>
  <c r="AL57" i="92"/>
  <c r="AL56" i="92" s="1"/>
  <c r="AH57" i="92"/>
  <c r="AD57" i="92"/>
  <c r="AD56" i="92" s="1"/>
  <c r="Z57" i="92"/>
  <c r="Z56" i="92" s="1"/>
  <c r="V57" i="92"/>
  <c r="V56" i="92" s="1"/>
  <c r="R57" i="92"/>
  <c r="R56" i="92" s="1"/>
  <c r="N57" i="92"/>
  <c r="N56" i="92" s="1"/>
  <c r="J57" i="92"/>
  <c r="J56" i="92" s="1"/>
  <c r="AS57" i="92"/>
  <c r="AO57" i="92"/>
  <c r="AO56" i="92" s="1"/>
  <c r="AK57" i="92"/>
  <c r="AK56" i="92" s="1"/>
  <c r="AC57" i="92"/>
  <c r="AC56" i="92" s="1"/>
  <c r="Y57" i="92"/>
  <c r="Y56" i="92" s="1"/>
  <c r="U57" i="92"/>
  <c r="Q57" i="92"/>
  <c r="Q56" i="92" s="1"/>
  <c r="M57" i="92"/>
  <c r="M56" i="92" s="1"/>
  <c r="I57" i="92"/>
  <c r="I56" i="92" s="1"/>
  <c r="AJ57" i="92"/>
  <c r="AJ56" i="92" s="1"/>
  <c r="AF57" i="92"/>
  <c r="AF56" i="92" s="1"/>
  <c r="P57" i="92"/>
  <c r="P56" i="92" s="1"/>
  <c r="AR57" i="92"/>
  <c r="AR56" i="92" s="1"/>
  <c r="AB57" i="92"/>
  <c r="AB56" i="92" s="1"/>
  <c r="L57" i="92"/>
  <c r="L56" i="92" s="1"/>
  <c r="AN57" i="92"/>
  <c r="AN56" i="92" s="1"/>
  <c r="X57" i="92"/>
  <c r="X56" i="92" s="1"/>
  <c r="H57" i="92"/>
  <c r="J10" i="93"/>
  <c r="J10" i="88"/>
  <c r="J10" i="94"/>
  <c r="J10" i="87"/>
  <c r="J10" i="32"/>
  <c r="J10" i="91"/>
  <c r="G6" i="80"/>
  <c r="H12" i="52"/>
  <c r="J10" i="92"/>
  <c r="J99" i="77"/>
  <c r="K22" i="77"/>
  <c r="I12" i="100" s="1"/>
  <c r="J6" i="77"/>
  <c r="T108" i="94"/>
  <c r="H107" i="94"/>
  <c r="G106" i="94"/>
  <c r="AG108" i="94"/>
  <c r="U107" i="94"/>
  <c r="AH107" i="94"/>
  <c r="AT108" i="94"/>
  <c r="AS107" i="94"/>
  <c r="AU108" i="94"/>
  <c r="AT108" i="93"/>
  <c r="AH107" i="93"/>
  <c r="AU108" i="93"/>
  <c r="AS107" i="93"/>
  <c r="G106" i="93"/>
  <c r="H107" i="93"/>
  <c r="T108" i="93"/>
  <c r="AG108" i="93"/>
  <c r="U107" i="93"/>
  <c r="G106" i="92"/>
  <c r="AG108" i="92"/>
  <c r="U107" i="92"/>
  <c r="AS107" i="92"/>
  <c r="AU108" i="92"/>
  <c r="AH107" i="92"/>
  <c r="AT108" i="92"/>
  <c r="T108" i="92"/>
  <c r="H107" i="92"/>
  <c r="AS107" i="87"/>
  <c r="AU108" i="87"/>
  <c r="AH107" i="87"/>
  <c r="AT108" i="87"/>
  <c r="T108" i="87"/>
  <c r="H107" i="87"/>
  <c r="G106" i="87"/>
  <c r="AG108" i="87"/>
  <c r="U107" i="87"/>
  <c r="AS107" i="88"/>
  <c r="AU108" i="88"/>
  <c r="AT108" i="88"/>
  <c r="AH107" i="88"/>
  <c r="T108" i="88"/>
  <c r="H107" i="88"/>
  <c r="G106" i="88"/>
  <c r="U107" i="88"/>
  <c r="AG108" i="88"/>
  <c r="G105" i="32"/>
  <c r="AU139" i="32" l="1"/>
  <c r="AR138" i="32"/>
  <c r="M137" i="92"/>
  <c r="Y137" i="88"/>
  <c r="T139" i="32"/>
  <c r="I137" i="32"/>
  <c r="H138" i="32"/>
  <c r="AF137" i="91"/>
  <c r="AU139" i="94"/>
  <c r="AU138" i="94" s="1"/>
  <c r="AU137" i="94" s="1"/>
  <c r="AV137" i="94" s="1"/>
  <c r="AG139" i="93"/>
  <c r="AQ137" i="93"/>
  <c r="AH137" i="91"/>
  <c r="AT139" i="32"/>
  <c r="AT138" i="32" s="1"/>
  <c r="AT139" i="91"/>
  <c r="AG139" i="32"/>
  <c r="AG138" i="32" s="1"/>
  <c r="T139" i="88"/>
  <c r="T139" i="91"/>
  <c r="T138" i="91" s="1"/>
  <c r="AH138" i="32"/>
  <c r="AH137" i="32" s="1"/>
  <c r="AT139" i="93"/>
  <c r="AT138" i="93" s="1"/>
  <c r="T139" i="87"/>
  <c r="T138" i="87" s="1"/>
  <c r="AU139" i="92"/>
  <c r="AU138" i="92" s="1"/>
  <c r="AG139" i="88"/>
  <c r="AU139" i="91"/>
  <c r="X137" i="91"/>
  <c r="O137" i="92"/>
  <c r="Y138" i="32"/>
  <c r="Y137" i="32" s="1"/>
  <c r="AU139" i="88"/>
  <c r="AT139" i="88"/>
  <c r="AT138" i="88" s="1"/>
  <c r="AT137" i="88" s="1"/>
  <c r="AT139" i="94"/>
  <c r="AT138" i="94" s="1"/>
  <c r="AG139" i="91"/>
  <c r="AG138" i="91" s="1"/>
  <c r="AG139" i="94"/>
  <c r="I138" i="88"/>
  <c r="I137" i="88" s="1"/>
  <c r="Y137" i="94"/>
  <c r="AD137" i="94"/>
  <c r="AG139" i="92"/>
  <c r="AG138" i="92" s="1"/>
  <c r="AL137" i="91"/>
  <c r="AT139" i="87"/>
  <c r="AT138" i="87" s="1"/>
  <c r="I13" i="93"/>
  <c r="Y13" i="93"/>
  <c r="AB13" i="87"/>
  <c r="AR13" i="87"/>
  <c r="T139" i="93"/>
  <c r="AU139" i="93"/>
  <c r="AV139" i="93" s="1"/>
  <c r="T138" i="88"/>
  <c r="S137" i="93"/>
  <c r="T139" i="94"/>
  <c r="K211" i="24"/>
  <c r="K218" i="24" s="1"/>
  <c r="E6" i="73" s="1"/>
  <c r="F11" i="93"/>
  <c r="AO31" i="93"/>
  <c r="W31" i="87"/>
  <c r="AM31" i="87"/>
  <c r="L31" i="87"/>
  <c r="AF31" i="87"/>
  <c r="AO31" i="87"/>
  <c r="AU139" i="87"/>
  <c r="AR137" i="87"/>
  <c r="AG139" i="87"/>
  <c r="AG138" i="87" s="1"/>
  <c r="AT125" i="91"/>
  <c r="AK137" i="32"/>
  <c r="AT139" i="92"/>
  <c r="AT138" i="92" s="1"/>
  <c r="AH138" i="92"/>
  <c r="AH137" i="92" s="1"/>
  <c r="T139" i="92"/>
  <c r="T138" i="92" s="1"/>
  <c r="R15" i="63"/>
  <c r="AP137" i="93"/>
  <c r="L137" i="93"/>
  <c r="J137" i="94"/>
  <c r="AB137" i="91"/>
  <c r="AQ137" i="87"/>
  <c r="F199" i="32"/>
  <c r="W247" i="88"/>
  <c r="AC247" i="88"/>
  <c r="AU248" i="94"/>
  <c r="AU248" i="88"/>
  <c r="T248" i="88"/>
  <c r="U247" i="94"/>
  <c r="AE247" i="94"/>
  <c r="AT248" i="88"/>
  <c r="T248" i="94"/>
  <c r="L247" i="88"/>
  <c r="AS247" i="88"/>
  <c r="AI247" i="88"/>
  <c r="AF247" i="94"/>
  <c r="AG248" i="88"/>
  <c r="X247" i="94"/>
  <c r="N247" i="94"/>
  <c r="U239" i="93"/>
  <c r="AL239" i="93"/>
  <c r="I239" i="93"/>
  <c r="Z239" i="93"/>
  <c r="AJ239" i="93"/>
  <c r="Z231" i="88"/>
  <c r="O231" i="32"/>
  <c r="AE231" i="32"/>
  <c r="AB231" i="32"/>
  <c r="AR231" i="32"/>
  <c r="AO231" i="32"/>
  <c r="R231" i="32"/>
  <c r="AN227" i="94"/>
  <c r="Q227" i="94"/>
  <c r="N227" i="94"/>
  <c r="K227" i="94"/>
  <c r="AQ227" i="94"/>
  <c r="X227" i="87"/>
  <c r="AK227" i="87"/>
  <c r="AD227" i="87"/>
  <c r="AA227" i="87"/>
  <c r="AF227" i="93"/>
  <c r="I227" i="93"/>
  <c r="M227" i="88"/>
  <c r="Z227" i="88"/>
  <c r="W227" i="88"/>
  <c r="P227" i="88"/>
  <c r="W223" i="94"/>
  <c r="AM223" i="94"/>
  <c r="P223" i="94"/>
  <c r="AJ223" i="94"/>
  <c r="M223" i="94"/>
  <c r="AC223" i="94"/>
  <c r="J223" i="94"/>
  <c r="Z223" i="94"/>
  <c r="AP223" i="94"/>
  <c r="V223" i="87"/>
  <c r="AL223" i="87"/>
  <c r="S223" i="87"/>
  <c r="AI223" i="87"/>
  <c r="L223" i="87"/>
  <c r="AF223" i="87"/>
  <c r="I223" i="87"/>
  <c r="Y223" i="87"/>
  <c r="X223" i="91"/>
  <c r="AN223" i="91"/>
  <c r="X223" i="93"/>
  <c r="AN223" i="93"/>
  <c r="Q223" i="93"/>
  <c r="AK223" i="93"/>
  <c r="N223" i="93"/>
  <c r="AD223" i="93"/>
  <c r="K223" i="93"/>
  <c r="AA223" i="93"/>
  <c r="AQ223" i="93"/>
  <c r="X223" i="88"/>
  <c r="AN223" i="88"/>
  <c r="Q223" i="88"/>
  <c r="AK223" i="88"/>
  <c r="N223" i="88"/>
  <c r="AD223" i="88"/>
  <c r="K223" i="88"/>
  <c r="AA223" i="88"/>
  <c r="AQ223" i="88"/>
  <c r="I223" i="92"/>
  <c r="Y223" i="92"/>
  <c r="V223" i="92"/>
  <c r="AL223" i="92"/>
  <c r="S223" i="92"/>
  <c r="AI223" i="92"/>
  <c r="L223" i="92"/>
  <c r="AF223" i="92"/>
  <c r="J223" i="32"/>
  <c r="Z223" i="32"/>
  <c r="AP223" i="32"/>
  <c r="W223" i="32"/>
  <c r="AM223" i="32"/>
  <c r="P223" i="32"/>
  <c r="AJ223" i="32"/>
  <c r="M223" i="32"/>
  <c r="AC223" i="32"/>
  <c r="R223" i="91"/>
  <c r="O223" i="91"/>
  <c r="AE223" i="91"/>
  <c r="O223" i="94"/>
  <c r="AE223" i="94"/>
  <c r="AB223" i="94"/>
  <c r="AR223" i="94"/>
  <c r="AO223" i="94"/>
  <c r="R223" i="94"/>
  <c r="N223" i="87"/>
  <c r="AD223" i="87"/>
  <c r="K223" i="87"/>
  <c r="AA223" i="87"/>
  <c r="AQ223" i="87"/>
  <c r="X223" i="87"/>
  <c r="AN223" i="87"/>
  <c r="Q223" i="87"/>
  <c r="AK223" i="87"/>
  <c r="R211" i="92"/>
  <c r="Y211" i="92"/>
  <c r="X211" i="91"/>
  <c r="AN211" i="91"/>
  <c r="Q211" i="91"/>
  <c r="N211" i="91"/>
  <c r="AD211" i="91"/>
  <c r="K211" i="91"/>
  <c r="AA211" i="91"/>
  <c r="J211" i="94"/>
  <c r="AP211" i="94"/>
  <c r="W211" i="94"/>
  <c r="AM211" i="94"/>
  <c r="AJ211" i="94"/>
  <c r="M211" i="94"/>
  <c r="AC211" i="94"/>
  <c r="AB211" i="87"/>
  <c r="AR211" i="87"/>
  <c r="AO211" i="87"/>
  <c r="R211" i="87"/>
  <c r="AH211" i="87"/>
  <c r="O211" i="87"/>
  <c r="AE211" i="87"/>
  <c r="O211" i="93"/>
  <c r="AC211" i="93"/>
  <c r="H211" i="32"/>
  <c r="AB211" i="32"/>
  <c r="AO211" i="32"/>
  <c r="O211" i="32"/>
  <c r="W211" i="93"/>
  <c r="AN211" i="93"/>
  <c r="U211" i="93"/>
  <c r="AL211" i="93"/>
  <c r="S211" i="93"/>
  <c r="AI211" i="93"/>
  <c r="AF211" i="93"/>
  <c r="Y211" i="93"/>
  <c r="AS211" i="93"/>
  <c r="X211" i="88"/>
  <c r="AN211" i="88"/>
  <c r="Q211" i="88"/>
  <c r="N211" i="88"/>
  <c r="AD211" i="88"/>
  <c r="K211" i="88"/>
  <c r="AA211" i="88"/>
  <c r="AI211" i="92"/>
  <c r="AL211" i="94"/>
  <c r="AF211" i="94"/>
  <c r="Y211" i="94"/>
  <c r="X211" i="87"/>
  <c r="N211" i="87"/>
  <c r="AI200" i="93"/>
  <c r="AQ200" i="91"/>
  <c r="X200" i="91"/>
  <c r="AN200" i="91"/>
  <c r="Q200" i="91"/>
  <c r="AK200" i="91"/>
  <c r="N200" i="91"/>
  <c r="AD200" i="91"/>
  <c r="AF200" i="92"/>
  <c r="P200" i="88"/>
  <c r="AC200" i="88"/>
  <c r="J200" i="88"/>
  <c r="R200" i="87"/>
  <c r="AH200" i="87"/>
  <c r="AE200" i="87"/>
  <c r="AR200" i="87"/>
  <c r="R200" i="91"/>
  <c r="O200" i="91"/>
  <c r="AB200" i="91"/>
  <c r="AR200" i="91"/>
  <c r="AO200" i="91"/>
  <c r="AJ200" i="92"/>
  <c r="S200" i="93"/>
  <c r="I200" i="93"/>
  <c r="AM200" i="93"/>
  <c r="AF200" i="93"/>
  <c r="L200" i="92"/>
  <c r="W200" i="92"/>
  <c r="AM200" i="92"/>
  <c r="Q200" i="88"/>
  <c r="P200" i="94"/>
  <c r="AJ200" i="94"/>
  <c r="I200" i="87"/>
  <c r="Y200" i="87"/>
  <c r="AS200" i="87"/>
  <c r="V200" i="87"/>
  <c r="AL200" i="87"/>
  <c r="S200" i="87"/>
  <c r="AI200" i="87"/>
  <c r="L200" i="87"/>
  <c r="AF200" i="87"/>
  <c r="AS200" i="91"/>
  <c r="AR200" i="88"/>
  <c r="Y200" i="93"/>
  <c r="W200" i="32"/>
  <c r="AM200" i="32"/>
  <c r="P200" i="32"/>
  <c r="AJ200" i="32"/>
  <c r="M200" i="32"/>
  <c r="AC200" i="32"/>
  <c r="J200" i="32"/>
  <c r="Z200" i="32"/>
  <c r="AP200" i="32"/>
  <c r="K200" i="91"/>
  <c r="I200" i="92"/>
  <c r="R200" i="88"/>
  <c r="N200" i="87"/>
  <c r="M200" i="87"/>
  <c r="AC200" i="87"/>
  <c r="J200" i="87"/>
  <c r="Z200" i="87"/>
  <c r="AP200" i="87"/>
  <c r="W200" i="87"/>
  <c r="AM200" i="87"/>
  <c r="P200" i="87"/>
  <c r="AJ200" i="87"/>
  <c r="T206" i="93"/>
  <c r="T206" i="88"/>
  <c r="O200" i="88"/>
  <c r="T206" i="92"/>
  <c r="T168" i="87"/>
  <c r="AL168" i="93"/>
  <c r="AT175" i="88"/>
  <c r="T175" i="87"/>
  <c r="U168" i="92"/>
  <c r="AG169" i="88"/>
  <c r="AB168" i="88"/>
  <c r="L168" i="32"/>
  <c r="T169" i="93"/>
  <c r="T181" i="32"/>
  <c r="L168" i="93"/>
  <c r="AT175" i="87"/>
  <c r="AT168" i="87" s="1"/>
  <c r="X168" i="93"/>
  <c r="T169" i="92"/>
  <c r="Y168" i="32"/>
  <c r="AK168" i="93"/>
  <c r="T193" i="94"/>
  <c r="AR168" i="88"/>
  <c r="O168" i="88"/>
  <c r="T187" i="93"/>
  <c r="AF168" i="93"/>
  <c r="AG175" i="93"/>
  <c r="H168" i="87"/>
  <c r="T181" i="88"/>
  <c r="AG193" i="94"/>
  <c r="AB168" i="93"/>
  <c r="AG168" i="87"/>
  <c r="AC168" i="32"/>
  <c r="T181" i="94"/>
  <c r="AG187" i="88"/>
  <c r="AT169" i="88"/>
  <c r="AU181" i="91"/>
  <c r="AV181" i="91" s="1"/>
  <c r="AT193" i="94"/>
  <c r="AS168" i="92"/>
  <c r="AS168" i="93"/>
  <c r="M137" i="93"/>
  <c r="AT138" i="91"/>
  <c r="AG144" i="87"/>
  <c r="AU150" i="91"/>
  <c r="AV150" i="91" s="1"/>
  <c r="AS137" i="32"/>
  <c r="AG144" i="92"/>
  <c r="AQ137" i="32"/>
  <c r="AI137" i="32"/>
  <c r="AG138" i="88"/>
  <c r="AS137" i="93"/>
  <c r="P137" i="91"/>
  <c r="AT162" i="92"/>
  <c r="U137" i="92"/>
  <c r="H137" i="93"/>
  <c r="Z137" i="93"/>
  <c r="AT162" i="91"/>
  <c r="L137" i="91"/>
  <c r="I137" i="87"/>
  <c r="AS137" i="91"/>
  <c r="AC137" i="91"/>
  <c r="T138" i="94"/>
  <c r="P137" i="87"/>
  <c r="T162" i="91"/>
  <c r="AP137" i="87"/>
  <c r="T138" i="32"/>
  <c r="AR137" i="94"/>
  <c r="V137" i="93"/>
  <c r="V137" i="88"/>
  <c r="AM137" i="93"/>
  <c r="AR137" i="93"/>
  <c r="AC137" i="87"/>
  <c r="X137" i="32"/>
  <c r="AD137" i="93"/>
  <c r="AS137" i="94"/>
  <c r="AC107" i="91"/>
  <c r="AK107" i="91"/>
  <c r="W107" i="91"/>
  <c r="AD107" i="91"/>
  <c r="AJ107" i="32"/>
  <c r="Z107" i="32"/>
  <c r="M107" i="32"/>
  <c r="AP107" i="32"/>
  <c r="AN107" i="91"/>
  <c r="AA107" i="91"/>
  <c r="AC107" i="32"/>
  <c r="AT131" i="91"/>
  <c r="AU125" i="93"/>
  <c r="T131" i="94"/>
  <c r="AU125" i="94"/>
  <c r="AV125" i="94" s="1"/>
  <c r="AD74" i="87"/>
  <c r="O74" i="94"/>
  <c r="AP74" i="88"/>
  <c r="AC74" i="93"/>
  <c r="K74" i="87"/>
  <c r="AG81" i="94"/>
  <c r="AR74" i="91"/>
  <c r="M74" i="94"/>
  <c r="AG99" i="88"/>
  <c r="AS74" i="32"/>
  <c r="AT93" i="92"/>
  <c r="K74" i="32"/>
  <c r="M74" i="93"/>
  <c r="AQ74" i="94"/>
  <c r="AT99" i="88"/>
  <c r="AG81" i="93"/>
  <c r="U74" i="87"/>
  <c r="T87" i="87"/>
  <c r="T81" i="88"/>
  <c r="I74" i="94"/>
  <c r="Q74" i="93"/>
  <c r="AG87" i="32"/>
  <c r="AT81" i="92"/>
  <c r="V74" i="93"/>
  <c r="AS74" i="87"/>
  <c r="H74" i="32"/>
  <c r="AP74" i="93"/>
  <c r="AT93" i="32"/>
  <c r="AG93" i="91"/>
  <c r="AC74" i="88"/>
  <c r="AT81" i="88"/>
  <c r="AR74" i="92"/>
  <c r="AK74" i="91"/>
  <c r="P74" i="92"/>
  <c r="L74" i="87"/>
  <c r="T87" i="94"/>
  <c r="Q74" i="94"/>
  <c r="H74" i="87"/>
  <c r="AO74" i="91"/>
  <c r="S44" i="93"/>
  <c r="AI44" i="93"/>
  <c r="P44" i="88"/>
  <c r="AJ44" i="88"/>
  <c r="Q44" i="88"/>
  <c r="AK44" i="88"/>
  <c r="AU68" i="87"/>
  <c r="AV68" i="87" s="1"/>
  <c r="AG68" i="88"/>
  <c r="T68" i="93"/>
  <c r="J44" i="93"/>
  <c r="Z44" i="93"/>
  <c r="AP44" i="93"/>
  <c r="AG68" i="91"/>
  <c r="T68" i="88"/>
  <c r="M13" i="88"/>
  <c r="AC13" i="88"/>
  <c r="I31" i="93"/>
  <c r="M13" i="93"/>
  <c r="AC13" i="93"/>
  <c r="L13" i="87"/>
  <c r="AF13" i="87"/>
  <c r="N31" i="94"/>
  <c r="AM31" i="94"/>
  <c r="AJ37" i="94"/>
  <c r="J27" i="66"/>
  <c r="U74" i="17"/>
  <c r="J25" i="66"/>
  <c r="U73" i="17"/>
  <c r="AU125" i="91"/>
  <c r="AV125" i="91" s="1"/>
  <c r="AV126" i="91"/>
  <c r="AU150" i="93"/>
  <c r="AV150" i="93" s="1"/>
  <c r="AV151" i="93"/>
  <c r="AV176" i="32"/>
  <c r="AU175" i="32"/>
  <c r="AV175" i="32" s="1"/>
  <c r="AU75" i="91"/>
  <c r="AV76" i="91"/>
  <c r="AV194" i="92"/>
  <c r="AU193" i="92"/>
  <c r="AV193" i="92" s="1"/>
  <c r="AT187" i="88"/>
  <c r="AT168" i="88" s="1"/>
  <c r="AU224" i="87"/>
  <c r="AS223" i="87"/>
  <c r="AT175" i="94"/>
  <c r="AV82" i="87"/>
  <c r="AU81" i="87"/>
  <c r="AV81" i="87" s="1"/>
  <c r="AG201" i="94"/>
  <c r="AV145" i="88"/>
  <c r="AU144" i="88"/>
  <c r="AV144" i="88" s="1"/>
  <c r="AT187" i="92"/>
  <c r="AU162" i="88"/>
  <c r="AV162" i="88" s="1"/>
  <c r="AV163" i="88"/>
  <c r="AT162" i="93"/>
  <c r="AV125" i="93"/>
  <c r="AU131" i="87"/>
  <c r="AV131" i="87" s="1"/>
  <c r="AV132" i="87"/>
  <c r="AG99" i="87"/>
  <c r="AT81" i="91"/>
  <c r="AU187" i="88"/>
  <c r="AV187" i="88" s="1"/>
  <c r="AV188" i="88"/>
  <c r="AV170" i="87"/>
  <c r="AU169" i="87"/>
  <c r="AU225" i="93"/>
  <c r="AV225" i="93" s="1"/>
  <c r="AU225" i="88"/>
  <c r="AV225" i="88" s="1"/>
  <c r="AT125" i="87"/>
  <c r="AU75" i="32"/>
  <c r="AV76" i="32"/>
  <c r="AV182" i="94"/>
  <c r="AU181" i="94"/>
  <c r="AV181" i="94" s="1"/>
  <c r="AG201" i="88"/>
  <c r="AV188" i="92"/>
  <c r="AU187" i="92"/>
  <c r="AV187" i="92" s="1"/>
  <c r="AV182" i="92"/>
  <c r="AU181" i="92"/>
  <c r="AV181" i="92" s="1"/>
  <c r="AV157" i="88"/>
  <c r="AU156" i="88"/>
  <c r="AV156" i="88" s="1"/>
  <c r="Z76" i="24"/>
  <c r="AA76" i="24" s="1"/>
  <c r="W75" i="24"/>
  <c r="Z75" i="24" s="1"/>
  <c r="AA75" i="24" s="1"/>
  <c r="T125" i="93"/>
  <c r="AV88" i="32"/>
  <c r="AU87" i="32"/>
  <c r="AV87" i="32" s="1"/>
  <c r="AV182" i="93"/>
  <c r="AU181" i="93"/>
  <c r="AV181" i="93" s="1"/>
  <c r="AV82" i="91"/>
  <c r="AU81" i="91"/>
  <c r="AV81" i="91" s="1"/>
  <c r="T225" i="32"/>
  <c r="AG225" i="32"/>
  <c r="AT225" i="32"/>
  <c r="AU224" i="92"/>
  <c r="AS223" i="92"/>
  <c r="T144" i="92"/>
  <c r="N169" i="24"/>
  <c r="AG150" i="32"/>
  <c r="AU175" i="94"/>
  <c r="AV175" i="94" s="1"/>
  <c r="AV176" i="94"/>
  <c r="AP74" i="92"/>
  <c r="AG68" i="94"/>
  <c r="AT93" i="87"/>
  <c r="AU175" i="92"/>
  <c r="AV175" i="92" s="1"/>
  <c r="AV176" i="92"/>
  <c r="T144" i="94"/>
  <c r="AU131" i="32"/>
  <c r="AV131" i="32" s="1"/>
  <c r="AV132" i="32"/>
  <c r="AV132" i="88"/>
  <c r="AU131" i="88"/>
  <c r="AV131" i="88" s="1"/>
  <c r="T162" i="88"/>
  <c r="W12" i="24"/>
  <c r="AV182" i="88"/>
  <c r="AU181" i="88"/>
  <c r="AV181" i="88" s="1"/>
  <c r="AU93" i="88"/>
  <c r="AV93" i="88" s="1"/>
  <c r="AV94" i="88"/>
  <c r="H223" i="91"/>
  <c r="T224" i="91"/>
  <c r="U223" i="91"/>
  <c r="AG224" i="91"/>
  <c r="AH223" i="91"/>
  <c r="AT224" i="91"/>
  <c r="AU75" i="92"/>
  <c r="AV76" i="92"/>
  <c r="AU193" i="88"/>
  <c r="AV193" i="88" s="1"/>
  <c r="AV194" i="88"/>
  <c r="AV151" i="91"/>
  <c r="T150" i="32"/>
  <c r="AQ168" i="87"/>
  <c r="AT81" i="93"/>
  <c r="AV170" i="92"/>
  <c r="AU169" i="92"/>
  <c r="V44" i="93"/>
  <c r="AL44" i="93"/>
  <c r="AN37" i="94"/>
  <c r="R44" i="92"/>
  <c r="AC31" i="93"/>
  <c r="Q13" i="93"/>
  <c r="AK13" i="93"/>
  <c r="P13" i="87"/>
  <c r="AJ13" i="87"/>
  <c r="R107" i="91"/>
  <c r="R106" i="91" s="1"/>
  <c r="R105" i="91" s="1"/>
  <c r="P107" i="91"/>
  <c r="X107" i="91"/>
  <c r="J107" i="91"/>
  <c r="AM107" i="91"/>
  <c r="K107" i="91"/>
  <c r="AG109" i="88"/>
  <c r="AG107" i="88" s="1"/>
  <c r="K107" i="32"/>
  <c r="AF107" i="32"/>
  <c r="R107" i="32"/>
  <c r="V107" i="32"/>
  <c r="X107" i="32"/>
  <c r="AT74" i="94"/>
  <c r="AG74" i="94"/>
  <c r="AA201" i="24"/>
  <c r="M200" i="93"/>
  <c r="R200" i="93"/>
  <c r="AA200" i="93"/>
  <c r="AQ200" i="93"/>
  <c r="AJ200" i="93"/>
  <c r="AM200" i="91"/>
  <c r="V200" i="92"/>
  <c r="AN200" i="92"/>
  <c r="Y200" i="92"/>
  <c r="X200" i="88"/>
  <c r="AN200" i="88"/>
  <c r="AK200" i="88"/>
  <c r="N200" i="88"/>
  <c r="AD200" i="88"/>
  <c r="K200" i="88"/>
  <c r="AA200" i="88"/>
  <c r="AQ200" i="88"/>
  <c r="Q200" i="87"/>
  <c r="AA200" i="87"/>
  <c r="AQ200" i="87"/>
  <c r="F199" i="88"/>
  <c r="F251" i="88" s="1"/>
  <c r="R200" i="94"/>
  <c r="AF211" i="92"/>
  <c r="T221" i="91"/>
  <c r="V227" i="92"/>
  <c r="AL227" i="92"/>
  <c r="S227" i="92"/>
  <c r="AI227" i="92"/>
  <c r="L227" i="92"/>
  <c r="AF227" i="92"/>
  <c r="I227" i="92"/>
  <c r="Y227" i="92"/>
  <c r="R227" i="91"/>
  <c r="S231" i="94"/>
  <c r="AI231" i="94"/>
  <c r="L231" i="94"/>
  <c r="AF231" i="94"/>
  <c r="I231" i="94"/>
  <c r="Y231" i="94"/>
  <c r="V231" i="94"/>
  <c r="AL231" i="94"/>
  <c r="Q231" i="87"/>
  <c r="AK231" i="87"/>
  <c r="N231" i="87"/>
  <c r="AD231" i="87"/>
  <c r="K231" i="87"/>
  <c r="K222" i="87" s="1"/>
  <c r="AA231" i="87"/>
  <c r="AQ231" i="87"/>
  <c r="X231" i="87"/>
  <c r="AN231" i="87"/>
  <c r="AN222" i="87" s="1"/>
  <c r="AC231" i="92"/>
  <c r="X231" i="88"/>
  <c r="AN231" i="88"/>
  <c r="Q231" i="88"/>
  <c r="N231" i="88"/>
  <c r="AA231" i="88"/>
  <c r="AQ231" i="88"/>
  <c r="AO231" i="91"/>
  <c r="AO222" i="91" s="1"/>
  <c r="AO199" i="91" s="1"/>
  <c r="AI231" i="91"/>
  <c r="AC231" i="91"/>
  <c r="W231" i="91"/>
  <c r="T238" i="94"/>
  <c r="T238" i="88"/>
  <c r="AT238" i="92"/>
  <c r="M247" i="32"/>
  <c r="AP247" i="32"/>
  <c r="AJ247" i="32"/>
  <c r="AA38" i="24"/>
  <c r="AG187" i="93"/>
  <c r="AV100" i="87"/>
  <c r="AU99" i="87"/>
  <c r="AV99" i="87" s="1"/>
  <c r="O137" i="91"/>
  <c r="T187" i="92"/>
  <c r="AV170" i="88"/>
  <c r="AU169" i="88"/>
  <c r="Z170" i="24"/>
  <c r="AA170" i="24" s="1"/>
  <c r="W169" i="24"/>
  <c r="Z169" i="24" s="1"/>
  <c r="AA169" i="24" s="1"/>
  <c r="AG144" i="94"/>
  <c r="AV76" i="88"/>
  <c r="AU75" i="88"/>
  <c r="T131" i="32"/>
  <c r="AG162" i="32"/>
  <c r="AG156" i="87"/>
  <c r="AG137" i="87" s="1"/>
  <c r="T210" i="94"/>
  <c r="T93" i="92"/>
  <c r="AT87" i="32"/>
  <c r="AG81" i="91"/>
  <c r="AS74" i="91"/>
  <c r="AT181" i="93"/>
  <c r="AT150" i="91"/>
  <c r="AT137" i="91" s="1"/>
  <c r="AG181" i="32"/>
  <c r="AG156" i="32"/>
  <c r="AV157" i="91"/>
  <c r="AU156" i="91"/>
  <c r="AV156" i="91" s="1"/>
  <c r="AU68" i="93"/>
  <c r="AV68" i="93" s="1"/>
  <c r="AV69" i="93"/>
  <c r="T225" i="94"/>
  <c r="AG225" i="94"/>
  <c r="AT225" i="94"/>
  <c r="K223" i="94"/>
  <c r="AA223" i="94"/>
  <c r="AQ223" i="94"/>
  <c r="X223" i="94"/>
  <c r="AN223" i="94"/>
  <c r="Q223" i="94"/>
  <c r="AK223" i="94"/>
  <c r="N223" i="94"/>
  <c r="AD223" i="94"/>
  <c r="J223" i="87"/>
  <c r="Z223" i="87"/>
  <c r="AP223" i="87"/>
  <c r="W223" i="87"/>
  <c r="AM223" i="87"/>
  <c r="P223" i="87"/>
  <c r="AJ223" i="87"/>
  <c r="M223" i="87"/>
  <c r="AC223" i="87"/>
  <c r="T125" i="87"/>
  <c r="AG87" i="93"/>
  <c r="AG99" i="92"/>
  <c r="AV94" i="91"/>
  <c r="AU93" i="91"/>
  <c r="AV93" i="91" s="1"/>
  <c r="T150" i="93"/>
  <c r="AU81" i="92"/>
  <c r="AV81" i="92" s="1"/>
  <c r="AV82" i="92"/>
  <c r="AV69" i="94"/>
  <c r="AU68" i="94"/>
  <c r="AV68" i="94" s="1"/>
  <c r="AT68" i="91"/>
  <c r="AS168" i="32"/>
  <c r="AT201" i="94"/>
  <c r="AV76" i="93"/>
  <c r="AU75" i="93"/>
  <c r="T75" i="93"/>
  <c r="AV182" i="32"/>
  <c r="AU181" i="32"/>
  <c r="AV181" i="32" s="1"/>
  <c r="AT181" i="32"/>
  <c r="AG93" i="92"/>
  <c r="AV145" i="87"/>
  <c r="AU144" i="87"/>
  <c r="AV144" i="87" s="1"/>
  <c r="T125" i="91"/>
  <c r="AT87" i="93"/>
  <c r="L74" i="93"/>
  <c r="AT175" i="91"/>
  <c r="G74" i="94"/>
  <c r="G11" i="94" s="1"/>
  <c r="AG125" i="93"/>
  <c r="AT75" i="91"/>
  <c r="AG99" i="91"/>
  <c r="AT93" i="88"/>
  <c r="AT74" i="88" s="1"/>
  <c r="AV158" i="94"/>
  <c r="AU156" i="94"/>
  <c r="AV156" i="94" s="1"/>
  <c r="AR137" i="32"/>
  <c r="AT162" i="94"/>
  <c r="H223" i="93"/>
  <c r="T224" i="93"/>
  <c r="AB223" i="93"/>
  <c r="AR223" i="93"/>
  <c r="U223" i="93"/>
  <c r="AG224" i="93"/>
  <c r="AO223" i="93"/>
  <c r="R223" i="93"/>
  <c r="AH223" i="93"/>
  <c r="AT224" i="93"/>
  <c r="O223" i="93"/>
  <c r="AE223" i="93"/>
  <c r="H223" i="88"/>
  <c r="T224" i="88"/>
  <c r="AB223" i="88"/>
  <c r="AR223" i="88"/>
  <c r="U223" i="88"/>
  <c r="AG224" i="88"/>
  <c r="AO223" i="88"/>
  <c r="R223" i="88"/>
  <c r="AH223" i="88"/>
  <c r="AT224" i="88"/>
  <c r="O223" i="88"/>
  <c r="AE223" i="88"/>
  <c r="AG144" i="32"/>
  <c r="G168" i="91"/>
  <c r="G105" i="91" s="1"/>
  <c r="AV169" i="91"/>
  <c r="U137" i="88"/>
  <c r="AG81" i="92"/>
  <c r="AU187" i="87"/>
  <c r="AV187" i="87" s="1"/>
  <c r="AV188" i="87"/>
  <c r="T144" i="93"/>
  <c r="AT68" i="94"/>
  <c r="AU193" i="94"/>
  <c r="AV193" i="94" s="1"/>
  <c r="AV194" i="94"/>
  <c r="AT99" i="87"/>
  <c r="S168" i="93"/>
  <c r="I168" i="32"/>
  <c r="AT150" i="93"/>
  <c r="AV166" i="87"/>
  <c r="AU162" i="87"/>
  <c r="AV162" i="87" s="1"/>
  <c r="AG125" i="92"/>
  <c r="Z157" i="24"/>
  <c r="AA157" i="24" s="1"/>
  <c r="AU93" i="92"/>
  <c r="AV93" i="92" s="1"/>
  <c r="AV94" i="92"/>
  <c r="AU150" i="88"/>
  <c r="AV150" i="88" s="1"/>
  <c r="AV151" i="88"/>
  <c r="AU175" i="91"/>
  <c r="AV175" i="91" s="1"/>
  <c r="AV176" i="91"/>
  <c r="AG162" i="88"/>
  <c r="AT131" i="94"/>
  <c r="T175" i="93"/>
  <c r="AT225" i="92"/>
  <c r="T225" i="92"/>
  <c r="AG225" i="92"/>
  <c r="AU225" i="32"/>
  <c r="AV225" i="32" s="1"/>
  <c r="M223" i="92"/>
  <c r="AC223" i="92"/>
  <c r="J223" i="92"/>
  <c r="Z223" i="92"/>
  <c r="AP223" i="92"/>
  <c r="W223" i="92"/>
  <c r="AM223" i="92"/>
  <c r="P223" i="92"/>
  <c r="AJ223" i="92"/>
  <c r="N223" i="32"/>
  <c r="AD223" i="32"/>
  <c r="K223" i="32"/>
  <c r="AA223" i="32"/>
  <c r="AQ223" i="32"/>
  <c r="X223" i="32"/>
  <c r="AN223" i="32"/>
  <c r="Q223" i="32"/>
  <c r="AK223" i="32"/>
  <c r="AT99" i="92"/>
  <c r="AT74" i="92" s="1"/>
  <c r="AU150" i="92"/>
  <c r="AV150" i="92" s="1"/>
  <c r="AV151" i="92"/>
  <c r="AS137" i="88"/>
  <c r="AH137" i="88"/>
  <c r="AV163" i="91"/>
  <c r="AU162" i="91"/>
  <c r="AV162" i="91" s="1"/>
  <c r="AU156" i="92"/>
  <c r="AV156" i="92" s="1"/>
  <c r="AV157" i="92"/>
  <c r="AU81" i="32"/>
  <c r="AV81" i="32" s="1"/>
  <c r="AV82" i="32"/>
  <c r="H74" i="92"/>
  <c r="U168" i="32"/>
  <c r="AT144" i="93"/>
  <c r="AG93" i="87"/>
  <c r="AG74" i="87" s="1"/>
  <c r="AU138" i="91"/>
  <c r="AV139" i="91"/>
  <c r="AT175" i="92"/>
  <c r="AV170" i="93"/>
  <c r="AU169" i="93"/>
  <c r="AT248" i="32"/>
  <c r="Z139" i="24"/>
  <c r="AA139" i="24" s="1"/>
  <c r="W138" i="24"/>
  <c r="AK168" i="88"/>
  <c r="AV163" i="32"/>
  <c r="AU162" i="32"/>
  <c r="AV162" i="32" s="1"/>
  <c r="AG162" i="92"/>
  <c r="T125" i="92"/>
  <c r="AU99" i="88"/>
  <c r="AV99" i="88" s="1"/>
  <c r="AV100" i="88"/>
  <c r="AT162" i="32"/>
  <c r="AV126" i="88"/>
  <c r="AU125" i="88"/>
  <c r="AV125" i="88" s="1"/>
  <c r="T193" i="32"/>
  <c r="T150" i="91"/>
  <c r="AG162" i="94"/>
  <c r="T187" i="88"/>
  <c r="AV170" i="94"/>
  <c r="AU169" i="94"/>
  <c r="L223" i="91"/>
  <c r="AF223" i="91"/>
  <c r="I223" i="91"/>
  <c r="Y223" i="91"/>
  <c r="AU224" i="91"/>
  <c r="AS223" i="91"/>
  <c r="V223" i="91"/>
  <c r="AL223" i="91"/>
  <c r="S223" i="91"/>
  <c r="AI223" i="91"/>
  <c r="AV88" i="93"/>
  <c r="AU87" i="93"/>
  <c r="AV87" i="93" s="1"/>
  <c r="AV82" i="94"/>
  <c r="Q137" i="88"/>
  <c r="T175" i="94"/>
  <c r="AG169" i="32"/>
  <c r="AG168" i="32" s="1"/>
  <c r="AU87" i="94"/>
  <c r="AV87" i="94" s="1"/>
  <c r="AM44" i="94"/>
  <c r="AL44" i="94"/>
  <c r="J19" i="94"/>
  <c r="AP19" i="94"/>
  <c r="Q19" i="94"/>
  <c r="AK19" i="94"/>
  <c r="AO107" i="91"/>
  <c r="I107" i="32"/>
  <c r="AL107" i="32"/>
  <c r="H200" i="93"/>
  <c r="AE200" i="93"/>
  <c r="AR200" i="92"/>
  <c r="Z200" i="94"/>
  <c r="AP200" i="94"/>
  <c r="AE200" i="91"/>
  <c r="N211" i="93"/>
  <c r="X211" i="93"/>
  <c r="AF227" i="91"/>
  <c r="L227" i="93"/>
  <c r="Y227" i="93"/>
  <c r="AS227" i="93"/>
  <c r="V227" i="93"/>
  <c r="AL227" i="93"/>
  <c r="S227" i="93"/>
  <c r="AI227" i="93"/>
  <c r="S231" i="32"/>
  <c r="AI231" i="32"/>
  <c r="L231" i="32"/>
  <c r="AF231" i="32"/>
  <c r="I231" i="32"/>
  <c r="Y231" i="32"/>
  <c r="V231" i="32"/>
  <c r="AL231" i="32"/>
  <c r="AO231" i="88"/>
  <c r="O231" i="88"/>
  <c r="O222" i="88" s="1"/>
  <c r="O199" i="88" s="1"/>
  <c r="AD247" i="32"/>
  <c r="X247" i="32"/>
  <c r="T93" i="87"/>
  <c r="AV94" i="93"/>
  <c r="AU93" i="93"/>
  <c r="AV93" i="93" s="1"/>
  <c r="V137" i="32"/>
  <c r="AV145" i="94"/>
  <c r="AU144" i="94"/>
  <c r="AV144" i="94" s="1"/>
  <c r="AG181" i="92"/>
  <c r="AG168" i="92" s="1"/>
  <c r="AV132" i="93"/>
  <c r="AU131" i="93"/>
  <c r="AV131" i="93" s="1"/>
  <c r="AU150" i="87"/>
  <c r="AV150" i="87" s="1"/>
  <c r="AV151" i="87"/>
  <c r="AU210" i="94"/>
  <c r="AV210" i="94" s="1"/>
  <c r="H25" i="66"/>
  <c r="O73" i="17"/>
  <c r="AG138" i="94"/>
  <c r="AT193" i="32"/>
  <c r="AV182" i="91"/>
  <c r="AT156" i="94"/>
  <c r="T81" i="91"/>
  <c r="AU225" i="94"/>
  <c r="AV225" i="94" s="1"/>
  <c r="T225" i="87"/>
  <c r="AG225" i="87"/>
  <c r="AT225" i="87"/>
  <c r="H223" i="94"/>
  <c r="T224" i="94"/>
  <c r="T223" i="94" s="1"/>
  <c r="U223" i="94"/>
  <c r="AG224" i="94"/>
  <c r="AG223" i="94" s="1"/>
  <c r="AT224" i="94"/>
  <c r="AT223" i="94" s="1"/>
  <c r="AH223" i="94"/>
  <c r="AU144" i="92"/>
  <c r="AV144" i="92" s="1"/>
  <c r="AV145" i="92"/>
  <c r="AV100" i="32"/>
  <c r="AU99" i="32"/>
  <c r="AV99" i="32" s="1"/>
  <c r="AV170" i="32"/>
  <c r="AU169" i="32"/>
  <c r="T201" i="94"/>
  <c r="AH168" i="88"/>
  <c r="AT68" i="88"/>
  <c r="AU93" i="87"/>
  <c r="AV93" i="87" s="1"/>
  <c r="AV94" i="87"/>
  <c r="AU150" i="94"/>
  <c r="AV150" i="94" s="1"/>
  <c r="AV151" i="94"/>
  <c r="AG169" i="93"/>
  <c r="AG168" i="93" s="1"/>
  <c r="AT181" i="92"/>
  <c r="AU193" i="87"/>
  <c r="AV193" i="87" s="1"/>
  <c r="AV194" i="87"/>
  <c r="AT156" i="87"/>
  <c r="AU125" i="32"/>
  <c r="AV125" i="32" s="1"/>
  <c r="AV126" i="32"/>
  <c r="H74" i="93"/>
  <c r="AU162" i="93"/>
  <c r="AV162" i="93" s="1"/>
  <c r="AV145" i="91"/>
  <c r="AU144" i="91"/>
  <c r="AV144" i="91" s="1"/>
  <c r="AV194" i="32"/>
  <c r="AU193" i="32"/>
  <c r="AV193" i="32" s="1"/>
  <c r="AG93" i="88"/>
  <c r="AV163" i="94"/>
  <c r="AU162" i="94"/>
  <c r="AV162" i="94" s="1"/>
  <c r="L223" i="93"/>
  <c r="AF223" i="93"/>
  <c r="I223" i="93"/>
  <c r="Y223" i="93"/>
  <c r="AU224" i="93"/>
  <c r="AS223" i="93"/>
  <c r="V223" i="93"/>
  <c r="AL223" i="93"/>
  <c r="S223" i="93"/>
  <c r="AI223" i="93"/>
  <c r="L223" i="88"/>
  <c r="AF223" i="88"/>
  <c r="I223" i="88"/>
  <c r="Y223" i="88"/>
  <c r="AU224" i="88"/>
  <c r="AS223" i="88"/>
  <c r="V223" i="88"/>
  <c r="AL223" i="88"/>
  <c r="S223" i="88"/>
  <c r="AI223" i="88"/>
  <c r="AT125" i="94"/>
  <c r="H137" i="88"/>
  <c r="U74" i="92"/>
  <c r="AU68" i="88"/>
  <c r="AV68" i="88" s="1"/>
  <c r="AV69" i="88"/>
  <c r="AG187" i="94"/>
  <c r="T106" i="24"/>
  <c r="T211" i="24" s="1"/>
  <c r="T218" i="24" s="1"/>
  <c r="H6" i="73" s="1"/>
  <c r="T201" i="88"/>
  <c r="AU144" i="93"/>
  <c r="AV144" i="93" s="1"/>
  <c r="AT75" i="93"/>
  <c r="AU99" i="94"/>
  <c r="AV99" i="94" s="1"/>
  <c r="AV100" i="94"/>
  <c r="AQ137" i="91"/>
  <c r="AH168" i="93"/>
  <c r="AT144" i="87"/>
  <c r="AU156" i="93"/>
  <c r="AV156" i="93" s="1"/>
  <c r="AV157" i="93"/>
  <c r="AV157" i="87"/>
  <c r="AU156" i="87"/>
  <c r="AV156" i="87" s="1"/>
  <c r="G137" i="94"/>
  <c r="AU138" i="87"/>
  <c r="AV139" i="87"/>
  <c r="AR137" i="91"/>
  <c r="AT99" i="91"/>
  <c r="T99" i="87"/>
  <c r="AU187" i="93"/>
  <c r="AV187" i="93" s="1"/>
  <c r="AU225" i="92"/>
  <c r="AV225" i="92" s="1"/>
  <c r="Q223" i="92"/>
  <c r="AK223" i="92"/>
  <c r="N223" i="92"/>
  <c r="AD223" i="92"/>
  <c r="K223" i="92"/>
  <c r="AA223" i="92"/>
  <c r="AQ223" i="92"/>
  <c r="X223" i="92"/>
  <c r="AN223" i="92"/>
  <c r="R223" i="32"/>
  <c r="AH223" i="32"/>
  <c r="AT224" i="32"/>
  <c r="AT223" i="32" s="1"/>
  <c r="O223" i="32"/>
  <c r="AE223" i="32"/>
  <c r="H223" i="32"/>
  <c r="T224" i="32"/>
  <c r="T223" i="32" s="1"/>
  <c r="AB223" i="32"/>
  <c r="AR223" i="32"/>
  <c r="AG224" i="32"/>
  <c r="AG223" i="32" s="1"/>
  <c r="U223" i="32"/>
  <c r="AO223" i="32"/>
  <c r="AU125" i="87"/>
  <c r="AV125" i="87" s="1"/>
  <c r="AV126" i="87"/>
  <c r="AV194" i="93"/>
  <c r="AU193" i="93"/>
  <c r="AV193" i="93" s="1"/>
  <c r="AT150" i="92"/>
  <c r="AU138" i="88"/>
  <c r="AV139" i="88"/>
  <c r="T81" i="92"/>
  <c r="T74" i="92" s="1"/>
  <c r="H168" i="32"/>
  <c r="AT93" i="93"/>
  <c r="T175" i="91"/>
  <c r="T168" i="91" s="1"/>
  <c r="AG75" i="93"/>
  <c r="AG74" i="93" s="1"/>
  <c r="AD137" i="32"/>
  <c r="K137" i="91"/>
  <c r="T248" i="32"/>
  <c r="AT187" i="94"/>
  <c r="T144" i="87"/>
  <c r="AS74" i="92"/>
  <c r="N137" i="32"/>
  <c r="AV126" i="94"/>
  <c r="G25" i="66"/>
  <c r="L73" i="17"/>
  <c r="L72" i="17" s="1"/>
  <c r="L102" i="17" s="1"/>
  <c r="L101" i="17" s="1"/>
  <c r="AG162" i="93"/>
  <c r="AV163" i="93"/>
  <c r="T181" i="93"/>
  <c r="AU131" i="94"/>
  <c r="AV131" i="94" s="1"/>
  <c r="AG150" i="92"/>
  <c r="AG137" i="92" s="1"/>
  <c r="AP137" i="32"/>
  <c r="N138" i="24"/>
  <c r="N106" i="24" s="1"/>
  <c r="AG225" i="91"/>
  <c r="AT225" i="91"/>
  <c r="T225" i="91"/>
  <c r="P223" i="91"/>
  <c r="AJ223" i="91"/>
  <c r="M223" i="91"/>
  <c r="AC223" i="91"/>
  <c r="J223" i="91"/>
  <c r="Z223" i="91"/>
  <c r="AP223" i="91"/>
  <c r="W223" i="91"/>
  <c r="AM223" i="91"/>
  <c r="T144" i="32"/>
  <c r="AT144" i="92"/>
  <c r="AG125" i="87"/>
  <c r="AV88" i="87"/>
  <c r="AU87" i="87"/>
  <c r="AV87" i="87" s="1"/>
  <c r="T131" i="91"/>
  <c r="AG138" i="93"/>
  <c r="AG137" i="93" s="1"/>
  <c r="AL74" i="92"/>
  <c r="T68" i="94"/>
  <c r="AU187" i="94"/>
  <c r="AV187" i="94" s="1"/>
  <c r="AV188" i="94"/>
  <c r="AV82" i="93"/>
  <c r="AU81" i="93"/>
  <c r="AV81" i="93" s="1"/>
  <c r="AT187" i="91"/>
  <c r="AH168" i="32"/>
  <c r="AT169" i="92"/>
  <c r="H18" i="61"/>
  <c r="G35" i="95" s="1"/>
  <c r="G11" i="91"/>
  <c r="AA498" i="84"/>
  <c r="AB498" i="84" s="1"/>
  <c r="M19" i="93"/>
  <c r="AC19" i="93"/>
  <c r="V19" i="93"/>
  <c r="AL19" i="93"/>
  <c r="O19" i="93"/>
  <c r="AE19" i="93"/>
  <c r="L19" i="87"/>
  <c r="AF19" i="87"/>
  <c r="AF12" i="87" s="1"/>
  <c r="AO19" i="87"/>
  <c r="N19" i="87"/>
  <c r="AD19" i="87"/>
  <c r="L31" i="94"/>
  <c r="AF31" i="94"/>
  <c r="M31" i="88"/>
  <c r="AC31" i="88"/>
  <c r="V31" i="88"/>
  <c r="AL31" i="88"/>
  <c r="O31" i="88"/>
  <c r="AE31" i="88"/>
  <c r="K37" i="94"/>
  <c r="AD13" i="94"/>
  <c r="K19" i="92"/>
  <c r="AA19" i="92"/>
  <c r="AQ19" i="92"/>
  <c r="P19" i="92"/>
  <c r="AJ19" i="92"/>
  <c r="I19" i="92"/>
  <c r="Y19" i="92"/>
  <c r="AB19" i="32"/>
  <c r="AR19" i="32"/>
  <c r="Q19" i="32"/>
  <c r="AK19" i="32"/>
  <c r="J19" i="32"/>
  <c r="Z19" i="32"/>
  <c r="AP19" i="32"/>
  <c r="AJ31" i="93"/>
  <c r="K31" i="87"/>
  <c r="AA31" i="87"/>
  <c r="AQ31" i="87"/>
  <c r="P31" i="87"/>
  <c r="AJ31" i="87"/>
  <c r="I31" i="87"/>
  <c r="Y31" i="87"/>
  <c r="J19" i="91"/>
  <c r="Z19" i="91"/>
  <c r="AP19" i="91"/>
  <c r="S19" i="91"/>
  <c r="AI19" i="91"/>
  <c r="AB19" i="91"/>
  <c r="AR19" i="91"/>
  <c r="O107" i="91"/>
  <c r="M107" i="91"/>
  <c r="AP107" i="91"/>
  <c r="AB107" i="91"/>
  <c r="N107" i="32"/>
  <c r="AQ107" i="32"/>
  <c r="Y107" i="32"/>
  <c r="S107" i="32"/>
  <c r="S106" i="32" s="1"/>
  <c r="S105" i="32" s="1"/>
  <c r="Q107" i="32"/>
  <c r="AT74" i="32"/>
  <c r="AG74" i="92"/>
  <c r="O200" i="93"/>
  <c r="P200" i="93"/>
  <c r="J200" i="93"/>
  <c r="Z200" i="93"/>
  <c r="AP200" i="93"/>
  <c r="AB200" i="93"/>
  <c r="AR200" i="93"/>
  <c r="P200" i="91"/>
  <c r="AJ200" i="91"/>
  <c r="M200" i="91"/>
  <c r="AC200" i="91"/>
  <c r="J200" i="91"/>
  <c r="Z200" i="91"/>
  <c r="AP200" i="91"/>
  <c r="N200" i="92"/>
  <c r="K200" i="92"/>
  <c r="AL200" i="92"/>
  <c r="Q200" i="92"/>
  <c r="AK200" i="92"/>
  <c r="L200" i="88"/>
  <c r="AF200" i="88"/>
  <c r="V200" i="88"/>
  <c r="AL200" i="88"/>
  <c r="S200" i="88"/>
  <c r="F251" i="93"/>
  <c r="AC200" i="94"/>
  <c r="W200" i="94"/>
  <c r="AT221" i="93"/>
  <c r="AT221" i="88"/>
  <c r="AT217" i="93"/>
  <c r="Q211" i="93"/>
  <c r="N227" i="92"/>
  <c r="AD227" i="92"/>
  <c r="K227" i="92"/>
  <c r="AA227" i="92"/>
  <c r="AQ227" i="92"/>
  <c r="X227" i="92"/>
  <c r="AN227" i="92"/>
  <c r="Q227" i="92"/>
  <c r="AK227" i="92"/>
  <c r="AC222" i="91"/>
  <c r="J227" i="91"/>
  <c r="Z227" i="91"/>
  <c r="AP227" i="91"/>
  <c r="K231" i="94"/>
  <c r="AA231" i="94"/>
  <c r="AQ231" i="94"/>
  <c r="X231" i="94"/>
  <c r="X222" i="94" s="1"/>
  <c r="AN231" i="94"/>
  <c r="Q231" i="94"/>
  <c r="AK231" i="94"/>
  <c r="N231" i="94"/>
  <c r="AD231" i="94"/>
  <c r="I231" i="87"/>
  <c r="Y231" i="87"/>
  <c r="V231" i="87"/>
  <c r="V222" i="87" s="1"/>
  <c r="AL231" i="87"/>
  <c r="S231" i="87"/>
  <c r="AI231" i="87"/>
  <c r="L231" i="87"/>
  <c r="L222" i="87" s="1"/>
  <c r="AF231" i="87"/>
  <c r="AG234" i="94"/>
  <c r="AI231" i="92"/>
  <c r="AA231" i="92"/>
  <c r="AO231" i="92"/>
  <c r="AF231" i="88"/>
  <c r="I231" i="88"/>
  <c r="AL231" i="88"/>
  <c r="AL222" i="88" s="1"/>
  <c r="AL199" i="88" s="1"/>
  <c r="S231" i="88"/>
  <c r="AI231" i="88"/>
  <c r="Q231" i="91"/>
  <c r="S231" i="91"/>
  <c r="S222" i="91" s="1"/>
  <c r="M231" i="91"/>
  <c r="AM231" i="91"/>
  <c r="AO247" i="32"/>
  <c r="R247" i="32"/>
  <c r="F11" i="32"/>
  <c r="F251" i="32" s="1"/>
  <c r="AU99" i="93"/>
  <c r="AV99" i="93" s="1"/>
  <c r="AV100" i="93"/>
  <c r="U137" i="91"/>
  <c r="T181" i="92"/>
  <c r="T168" i="92" s="1"/>
  <c r="AV188" i="32"/>
  <c r="AU187" i="32"/>
  <c r="AV187" i="32" s="1"/>
  <c r="AG162" i="91"/>
  <c r="AT210" i="94"/>
  <c r="AG210" i="94"/>
  <c r="AG93" i="32"/>
  <c r="AG74" i="32" s="1"/>
  <c r="AG175" i="91"/>
  <c r="AG168" i="91" s="1"/>
  <c r="X499" i="20"/>
  <c r="T93" i="88"/>
  <c r="AT150" i="32"/>
  <c r="AU175" i="93"/>
  <c r="AV175" i="93" s="1"/>
  <c r="T162" i="94"/>
  <c r="AU156" i="32"/>
  <c r="AV156" i="32" s="1"/>
  <c r="AV157" i="32"/>
  <c r="AU225" i="87"/>
  <c r="AV225" i="87" s="1"/>
  <c r="AV126" i="93"/>
  <c r="S223" i="94"/>
  <c r="AI223" i="94"/>
  <c r="L223" i="94"/>
  <c r="AF223" i="94"/>
  <c r="I223" i="94"/>
  <c r="Y223" i="94"/>
  <c r="AS223" i="94"/>
  <c r="AU224" i="94"/>
  <c r="V223" i="94"/>
  <c r="AL223" i="94"/>
  <c r="R223" i="87"/>
  <c r="AH223" i="87"/>
  <c r="AT224" i="87"/>
  <c r="AT223" i="87" s="1"/>
  <c r="O223" i="87"/>
  <c r="AE223" i="87"/>
  <c r="H223" i="87"/>
  <c r="T224" i="87"/>
  <c r="T223" i="87" s="1"/>
  <c r="AB223" i="87"/>
  <c r="AR223" i="87"/>
  <c r="AG224" i="87"/>
  <c r="AG223" i="87" s="1"/>
  <c r="U223" i="87"/>
  <c r="AO223" i="87"/>
  <c r="AU131" i="91"/>
  <c r="AV131" i="91" s="1"/>
  <c r="AV132" i="91"/>
  <c r="AU99" i="92"/>
  <c r="AV99" i="92" s="1"/>
  <c r="AV100" i="92"/>
  <c r="AG175" i="94"/>
  <c r="AG168" i="94" s="1"/>
  <c r="AD137" i="88"/>
  <c r="AT68" i="93"/>
  <c r="AU201" i="94"/>
  <c r="AV201" i="94" s="1"/>
  <c r="AV76" i="87"/>
  <c r="AU75" i="87"/>
  <c r="AG81" i="88"/>
  <c r="AG74" i="88" s="1"/>
  <c r="U137" i="87"/>
  <c r="AU87" i="91"/>
  <c r="AV87" i="91" s="1"/>
  <c r="AV88" i="91"/>
  <c r="AT131" i="32"/>
  <c r="AV163" i="92"/>
  <c r="AU162" i="92"/>
  <c r="AV162" i="92" s="1"/>
  <c r="T169" i="88"/>
  <c r="T168" i="88" s="1"/>
  <c r="AV126" i="92"/>
  <c r="AU125" i="92"/>
  <c r="AV125" i="92" s="1"/>
  <c r="T99" i="93"/>
  <c r="AV94" i="32"/>
  <c r="AU93" i="32"/>
  <c r="AV93" i="32" s="1"/>
  <c r="T93" i="32"/>
  <c r="T74" i="32" s="1"/>
  <c r="AU68" i="32"/>
  <c r="AV68" i="32" s="1"/>
  <c r="AV69" i="32"/>
  <c r="AV70" i="92"/>
  <c r="AU68" i="92"/>
  <c r="AV68" i="92" s="1"/>
  <c r="Q12" i="24"/>
  <c r="AT131" i="87"/>
  <c r="T99" i="91"/>
  <c r="AT175" i="93"/>
  <c r="G11" i="93"/>
  <c r="AG225" i="93"/>
  <c r="AT225" i="93"/>
  <c r="T225" i="93"/>
  <c r="AG225" i="88"/>
  <c r="AT225" i="88"/>
  <c r="T225" i="88"/>
  <c r="P223" i="93"/>
  <c r="AJ223" i="93"/>
  <c r="M223" i="93"/>
  <c r="AC223" i="93"/>
  <c r="J223" i="93"/>
  <c r="Z223" i="93"/>
  <c r="AP223" i="93"/>
  <c r="W223" i="93"/>
  <c r="AM223" i="93"/>
  <c r="P223" i="88"/>
  <c r="AJ223" i="88"/>
  <c r="M223" i="88"/>
  <c r="AC223" i="88"/>
  <c r="J223" i="88"/>
  <c r="Z223" i="88"/>
  <c r="AP223" i="88"/>
  <c r="W223" i="88"/>
  <c r="AM223" i="88"/>
  <c r="AV145" i="32"/>
  <c r="AU144" i="32"/>
  <c r="AV144" i="32" s="1"/>
  <c r="AG68" i="93"/>
  <c r="T187" i="94"/>
  <c r="AG125" i="94"/>
  <c r="AU201" i="88"/>
  <c r="AV201" i="88" s="1"/>
  <c r="AT201" i="88"/>
  <c r="AV188" i="93"/>
  <c r="S137" i="91"/>
  <c r="T81" i="94"/>
  <c r="T74" i="94" s="1"/>
  <c r="AR168" i="93"/>
  <c r="AT169" i="93"/>
  <c r="AT168" i="93" s="1"/>
  <c r="Q168" i="32"/>
  <c r="AH137" i="87"/>
  <c r="AU75" i="94"/>
  <c r="AU74" i="94" s="1"/>
  <c r="AV74" i="94" s="1"/>
  <c r="T162" i="32"/>
  <c r="T99" i="88"/>
  <c r="AT156" i="32"/>
  <c r="T68" i="92"/>
  <c r="AG131" i="94"/>
  <c r="N12" i="24"/>
  <c r="AV139" i="32"/>
  <c r="AU138" i="32"/>
  <c r="T156" i="32"/>
  <c r="AM137" i="91"/>
  <c r="U223" i="92"/>
  <c r="AG224" i="92"/>
  <c r="AG223" i="92" s="1"/>
  <c r="AO223" i="92"/>
  <c r="R223" i="92"/>
  <c r="AH223" i="92"/>
  <c r="AT224" i="92"/>
  <c r="AT223" i="92" s="1"/>
  <c r="O223" i="92"/>
  <c r="AE223" i="92"/>
  <c r="T224" i="92"/>
  <c r="T223" i="92" s="1"/>
  <c r="H223" i="92"/>
  <c r="AB223" i="92"/>
  <c r="AR223" i="92"/>
  <c r="V223" i="32"/>
  <c r="AL223" i="32"/>
  <c r="S223" i="32"/>
  <c r="AI223" i="32"/>
  <c r="L223" i="32"/>
  <c r="AF223" i="32"/>
  <c r="I223" i="32"/>
  <c r="Y223" i="32"/>
  <c r="AU224" i="32"/>
  <c r="AS223" i="32"/>
  <c r="AU181" i="87"/>
  <c r="AV181" i="87" s="1"/>
  <c r="AV182" i="87"/>
  <c r="AV151" i="32"/>
  <c r="AU150" i="32"/>
  <c r="AV150" i="32" s="1"/>
  <c r="M137" i="88"/>
  <c r="AU138" i="93"/>
  <c r="AU137" i="93" s="1"/>
  <c r="AV137" i="93" s="1"/>
  <c r="AV69" i="91"/>
  <c r="AU68" i="91"/>
  <c r="AV68" i="91" s="1"/>
  <c r="T169" i="32"/>
  <c r="T168" i="32" s="1"/>
  <c r="AT81" i="87"/>
  <c r="AT74" i="87" s="1"/>
  <c r="AV82" i="88"/>
  <c r="AU81" i="88"/>
  <c r="AV81" i="88" s="1"/>
  <c r="AO168" i="88"/>
  <c r="K168" i="93"/>
  <c r="AU248" i="32"/>
  <c r="AV248" i="32" s="1"/>
  <c r="AG248" i="32"/>
  <c r="H137" i="87"/>
  <c r="T68" i="91"/>
  <c r="J137" i="32"/>
  <c r="AT156" i="92"/>
  <c r="AT125" i="93"/>
  <c r="AU87" i="92"/>
  <c r="AV87" i="92" s="1"/>
  <c r="AV88" i="92"/>
  <c r="AU99" i="91"/>
  <c r="AV99" i="91" s="1"/>
  <c r="AV100" i="91"/>
  <c r="AG156" i="94"/>
  <c r="AG150" i="91"/>
  <c r="AG137" i="91" s="1"/>
  <c r="H137" i="32"/>
  <c r="AV176" i="88"/>
  <c r="AU175" i="88"/>
  <c r="AV175" i="88" s="1"/>
  <c r="AU225" i="91"/>
  <c r="AV225" i="91" s="1"/>
  <c r="Q223" i="91"/>
  <c r="AK223" i="91"/>
  <c r="N223" i="91"/>
  <c r="AD223" i="91"/>
  <c r="K223" i="91"/>
  <c r="AA223" i="91"/>
  <c r="AQ223" i="91"/>
  <c r="O499" i="84"/>
  <c r="AG131" i="91"/>
  <c r="T138" i="93"/>
  <c r="U137" i="93"/>
  <c r="AV176" i="87"/>
  <c r="AU175" i="87"/>
  <c r="AV175" i="87" s="1"/>
  <c r="T156" i="92"/>
  <c r="AH74" i="92"/>
  <c r="AR74" i="93"/>
  <c r="AU187" i="91"/>
  <c r="AV187" i="91" s="1"/>
  <c r="AV188" i="91"/>
  <c r="AT169" i="32"/>
  <c r="AT168" i="32" s="1"/>
  <c r="R72" i="17"/>
  <c r="R102" i="17" s="1"/>
  <c r="R101" i="17" s="1"/>
  <c r="J18" i="61"/>
  <c r="H35" i="95" s="1"/>
  <c r="T246" i="91"/>
  <c r="AG246" i="87"/>
  <c r="AT242" i="32"/>
  <c r="F199" i="94"/>
  <c r="F251" i="94" s="1"/>
  <c r="L211" i="88"/>
  <c r="I211" i="88"/>
  <c r="K211" i="92"/>
  <c r="AA211" i="92"/>
  <c r="M211" i="92"/>
  <c r="AK211" i="92"/>
  <c r="L211" i="91"/>
  <c r="AF211" i="91"/>
  <c r="I211" i="91"/>
  <c r="Y211" i="91"/>
  <c r="V211" i="91"/>
  <c r="AL211" i="91"/>
  <c r="S211" i="91"/>
  <c r="AI211" i="91"/>
  <c r="R211" i="94"/>
  <c r="O211" i="94"/>
  <c r="AE211" i="94"/>
  <c r="AB211" i="94"/>
  <c r="AR211" i="94"/>
  <c r="AO211" i="94"/>
  <c r="P211" i="87"/>
  <c r="AJ211" i="87"/>
  <c r="M211" i="87"/>
  <c r="AC211" i="87"/>
  <c r="J211" i="87"/>
  <c r="Z211" i="87"/>
  <c r="AP211" i="87"/>
  <c r="W211" i="87"/>
  <c r="AM211" i="87"/>
  <c r="AD211" i="93"/>
  <c r="K211" i="93"/>
  <c r="AA211" i="93"/>
  <c r="AK211" i="93"/>
  <c r="V211" i="88"/>
  <c r="S211" i="88"/>
  <c r="O211" i="92"/>
  <c r="Q211" i="92"/>
  <c r="AS211" i="92"/>
  <c r="X211" i="92"/>
  <c r="AL211" i="92"/>
  <c r="AJ211" i="92"/>
  <c r="L211" i="32"/>
  <c r="AF211" i="32"/>
  <c r="I211" i="32"/>
  <c r="Y211" i="32"/>
  <c r="V211" i="32"/>
  <c r="AL211" i="32"/>
  <c r="S211" i="32"/>
  <c r="AI211" i="32"/>
  <c r="P211" i="91"/>
  <c r="AJ211" i="91"/>
  <c r="M211" i="91"/>
  <c r="AC211" i="91"/>
  <c r="AC199" i="91" s="1"/>
  <c r="J211" i="91"/>
  <c r="Z211" i="91"/>
  <c r="AP211" i="91"/>
  <c r="W211" i="91"/>
  <c r="AM211" i="91"/>
  <c r="P211" i="92"/>
  <c r="AQ211" i="92"/>
  <c r="W211" i="92"/>
  <c r="J211" i="92"/>
  <c r="AE211" i="92"/>
  <c r="Z211" i="92"/>
  <c r="AP211" i="92"/>
  <c r="AN211" i="92"/>
  <c r="P211" i="32"/>
  <c r="AJ211" i="32"/>
  <c r="M211" i="32"/>
  <c r="AC211" i="32"/>
  <c r="J211" i="32"/>
  <c r="Z211" i="32"/>
  <c r="AP211" i="32"/>
  <c r="W211" i="32"/>
  <c r="AM211" i="32"/>
  <c r="T217" i="87"/>
  <c r="T213" i="87"/>
  <c r="AQ211" i="93"/>
  <c r="AO211" i="92"/>
  <c r="U211" i="92"/>
  <c r="AC211" i="92"/>
  <c r="N211" i="92"/>
  <c r="AM211" i="92"/>
  <c r="AD211" i="92"/>
  <c r="AB211" i="92"/>
  <c r="AR211" i="92"/>
  <c r="X211" i="32"/>
  <c r="AN211" i="32"/>
  <c r="Q211" i="32"/>
  <c r="AK211" i="32"/>
  <c r="N211" i="32"/>
  <c r="AD211" i="32"/>
  <c r="K211" i="32"/>
  <c r="AA211" i="32"/>
  <c r="AQ211" i="32"/>
  <c r="T217" i="91"/>
  <c r="T213" i="91"/>
  <c r="N211" i="94"/>
  <c r="AD211" i="94"/>
  <c r="K211" i="94"/>
  <c r="AA211" i="94"/>
  <c r="AQ211" i="94"/>
  <c r="X211" i="94"/>
  <c r="AN211" i="94"/>
  <c r="Q211" i="94"/>
  <c r="AK211" i="94"/>
  <c r="L211" i="87"/>
  <c r="AF211" i="87"/>
  <c r="I211" i="87"/>
  <c r="Y211" i="87"/>
  <c r="V211" i="87"/>
  <c r="AL211" i="87"/>
  <c r="S211" i="87"/>
  <c r="AI211" i="87"/>
  <c r="T213" i="88"/>
  <c r="K200" i="87"/>
  <c r="X200" i="87"/>
  <c r="AN200" i="87"/>
  <c r="AD200" i="87"/>
  <c r="AG202" i="87"/>
  <c r="H174" i="84"/>
  <c r="H499" i="84" s="1"/>
  <c r="AA14" i="84"/>
  <c r="AB14" i="84" s="1"/>
  <c r="Z110" i="24"/>
  <c r="AA110" i="24" s="1"/>
  <c r="G108" i="24"/>
  <c r="P37" i="32"/>
  <c r="G20" i="24"/>
  <c r="Z20" i="24" s="1"/>
  <c r="AA20" i="24" s="1"/>
  <c r="Z22" i="24"/>
  <c r="AA22" i="24" s="1"/>
  <c r="G12" i="32"/>
  <c r="G11" i="32" s="1"/>
  <c r="G251" i="32" s="1"/>
  <c r="G26" i="24"/>
  <c r="Z26" i="24" s="1"/>
  <c r="AA26" i="24" s="1"/>
  <c r="Z28" i="24"/>
  <c r="AA28" i="24" s="1"/>
  <c r="AA110" i="20"/>
  <c r="AB110" i="20" s="1"/>
  <c r="H174" i="20"/>
  <c r="G32" i="24"/>
  <c r="Z32" i="24" s="1"/>
  <c r="AA32" i="24" s="1"/>
  <c r="Z34" i="24"/>
  <c r="AA34" i="24" s="1"/>
  <c r="AA45" i="24"/>
  <c r="AT48" i="91"/>
  <c r="G51" i="24"/>
  <c r="Z51" i="24" s="1"/>
  <c r="AA51" i="24" s="1"/>
  <c r="Z52" i="24"/>
  <c r="AA52" i="24" s="1"/>
  <c r="G57" i="24"/>
  <c r="Z58" i="24"/>
  <c r="AA58" i="24" s="1"/>
  <c r="H336" i="20"/>
  <c r="AA240" i="20"/>
  <c r="AB240" i="20" s="1"/>
  <c r="F44" i="24"/>
  <c r="AA63" i="24"/>
  <c r="G499" i="20"/>
  <c r="K13" i="92"/>
  <c r="AA13" i="92"/>
  <c r="AQ13" i="92"/>
  <c r="X13" i="92"/>
  <c r="AN13" i="92"/>
  <c r="P13" i="32"/>
  <c r="AJ13" i="32"/>
  <c r="M13" i="32"/>
  <c r="AC13" i="32"/>
  <c r="AC12" i="32" s="1"/>
  <c r="T250" i="88"/>
  <c r="AG250" i="88"/>
  <c r="AT250" i="88"/>
  <c r="AT247" i="88" s="1"/>
  <c r="U247" i="88"/>
  <c r="T247" i="88"/>
  <c r="AU250" i="94"/>
  <c r="AV250" i="94" s="1"/>
  <c r="AU250" i="87"/>
  <c r="AV250" i="87" s="1"/>
  <c r="AA222" i="92"/>
  <c r="AA199" i="92" s="1"/>
  <c r="AU250" i="88"/>
  <c r="AV250" i="88" s="1"/>
  <c r="AV248" i="88"/>
  <c r="AV248" i="94"/>
  <c r="AG250" i="91"/>
  <c r="AG247" i="91" s="1"/>
  <c r="AT250" i="91"/>
  <c r="AT247" i="91" s="1"/>
  <c r="T250" i="91"/>
  <c r="T247" i="91" s="1"/>
  <c r="AV248" i="93"/>
  <c r="AF222" i="88"/>
  <c r="AF199" i="88" s="1"/>
  <c r="AT250" i="93"/>
  <c r="AT247" i="93" s="1"/>
  <c r="T250" i="93"/>
  <c r="T247" i="93" s="1"/>
  <c r="AG250" i="93"/>
  <c r="AG247" i="93" s="1"/>
  <c r="AV248" i="92"/>
  <c r="AG250" i="92"/>
  <c r="AG247" i="92" s="1"/>
  <c r="AT250" i="92"/>
  <c r="AT247" i="92" s="1"/>
  <c r="T250" i="92"/>
  <c r="T247" i="92" s="1"/>
  <c r="AG250" i="32"/>
  <c r="AG247" i="32" s="1"/>
  <c r="U247" i="32"/>
  <c r="AT250" i="32"/>
  <c r="AT247" i="32" s="1"/>
  <c r="AH247" i="32"/>
  <c r="T250" i="32"/>
  <c r="T247" i="32" s="1"/>
  <c r="H247" i="32"/>
  <c r="AU250" i="91"/>
  <c r="AV250" i="91" s="1"/>
  <c r="AS247" i="91"/>
  <c r="AU250" i="93"/>
  <c r="AV250" i="93" s="1"/>
  <c r="AU250" i="92"/>
  <c r="AV250" i="92" s="1"/>
  <c r="AU250" i="32"/>
  <c r="AV250" i="32" s="1"/>
  <c r="AS247" i="32"/>
  <c r="AU247" i="87"/>
  <c r="AV247" i="87" s="1"/>
  <c r="AV248" i="87"/>
  <c r="AH247" i="88"/>
  <c r="AG247" i="88"/>
  <c r="H247" i="88"/>
  <c r="AV248" i="91"/>
  <c r="T250" i="94"/>
  <c r="T247" i="94" s="1"/>
  <c r="AG250" i="94"/>
  <c r="AG247" i="94" s="1"/>
  <c r="AT250" i="94"/>
  <c r="AT247" i="94" s="1"/>
  <c r="T250" i="87"/>
  <c r="T247" i="87" s="1"/>
  <c r="AG250" i="87"/>
  <c r="AG247" i="87" s="1"/>
  <c r="AT250" i="87"/>
  <c r="AT247" i="87" s="1"/>
  <c r="AA200" i="24"/>
  <c r="AI222" i="92"/>
  <c r="AI199" i="92" s="1"/>
  <c r="AG243" i="87"/>
  <c r="AV244" i="92"/>
  <c r="AV244" i="88"/>
  <c r="AV244" i="93"/>
  <c r="AU246" i="94"/>
  <c r="AV246" i="94" s="1"/>
  <c r="AG246" i="88"/>
  <c r="AT246" i="88"/>
  <c r="AT243" i="88" s="1"/>
  <c r="T246" i="88"/>
  <c r="T243" i="88" s="1"/>
  <c r="T243" i="91"/>
  <c r="AV244" i="94"/>
  <c r="AG246" i="91"/>
  <c r="AG243" i="91" s="1"/>
  <c r="AT246" i="87"/>
  <c r="AT243" i="87" s="1"/>
  <c r="T246" i="87"/>
  <c r="T243" i="87" s="1"/>
  <c r="AG243" i="88"/>
  <c r="AU246" i="88"/>
  <c r="AV246" i="88" s="1"/>
  <c r="AU246" i="92"/>
  <c r="AV246" i="92" s="1"/>
  <c r="M222" i="91"/>
  <c r="M199" i="91" s="1"/>
  <c r="AT246" i="91"/>
  <c r="AT243" i="91" s="1"/>
  <c r="AU246" i="91"/>
  <c r="AV246" i="91" s="1"/>
  <c r="AG246" i="32"/>
  <c r="AG243" i="32" s="1"/>
  <c r="AT246" i="32"/>
  <c r="AT243" i="32" s="1"/>
  <c r="T246" i="32"/>
  <c r="T243" i="32" s="1"/>
  <c r="AV244" i="32"/>
  <c r="T246" i="93"/>
  <c r="T243" i="93" s="1"/>
  <c r="AG246" i="93"/>
  <c r="AG243" i="93" s="1"/>
  <c r="AT246" i="93"/>
  <c r="AT243" i="93" s="1"/>
  <c r="AU246" i="87"/>
  <c r="AV246" i="87" s="1"/>
  <c r="AS243" i="91"/>
  <c r="AV244" i="87"/>
  <c r="AG246" i="92"/>
  <c r="AG243" i="92" s="1"/>
  <c r="AT246" i="92"/>
  <c r="AT243" i="92" s="1"/>
  <c r="AU246" i="32"/>
  <c r="AV246" i="32" s="1"/>
  <c r="AU246" i="93"/>
  <c r="AV246" i="93" s="1"/>
  <c r="AV244" i="91"/>
  <c r="AS243" i="93"/>
  <c r="AT246" i="94"/>
  <c r="AT243" i="94" s="1"/>
  <c r="T246" i="94"/>
  <c r="T243" i="94" s="1"/>
  <c r="AG246" i="94"/>
  <c r="AG243" i="94" s="1"/>
  <c r="H243" i="91"/>
  <c r="AH243" i="93"/>
  <c r="H243" i="93"/>
  <c r="T246" i="92"/>
  <c r="T243" i="92" s="1"/>
  <c r="Q222" i="94"/>
  <c r="W222" i="91"/>
  <c r="AM222" i="91"/>
  <c r="AT242" i="93"/>
  <c r="T242" i="93"/>
  <c r="T239" i="93" s="1"/>
  <c r="AG242" i="93"/>
  <c r="AG239" i="93" s="1"/>
  <c r="AG242" i="92"/>
  <c r="AT242" i="92"/>
  <c r="AT239" i="92" s="1"/>
  <c r="T242" i="92"/>
  <c r="AU242" i="32"/>
  <c r="AV242" i="32" s="1"/>
  <c r="AV240" i="93"/>
  <c r="AG242" i="94"/>
  <c r="AG239" i="94" s="1"/>
  <c r="AT242" i="94"/>
  <c r="AT239" i="94" s="1"/>
  <c r="T242" i="94"/>
  <c r="AU242" i="93"/>
  <c r="AV242" i="93" s="1"/>
  <c r="AG242" i="87"/>
  <c r="AG239" i="87" s="1"/>
  <c r="AT242" i="87"/>
  <c r="AT239" i="87" s="1"/>
  <c r="T242" i="87"/>
  <c r="AV240" i="94"/>
  <c r="AV240" i="32"/>
  <c r="T242" i="91"/>
  <c r="AG242" i="91"/>
  <c r="AT242" i="91"/>
  <c r="H239" i="87"/>
  <c r="H239" i="94"/>
  <c r="AT239" i="32"/>
  <c r="AT239" i="91"/>
  <c r="AG239" i="91"/>
  <c r="AU242" i="92"/>
  <c r="AV242" i="92" s="1"/>
  <c r="AU242" i="94"/>
  <c r="AV242" i="94" s="1"/>
  <c r="T242" i="88"/>
  <c r="T239" i="88" s="1"/>
  <c r="H239" i="88"/>
  <c r="AG242" i="88"/>
  <c r="AG239" i="88" s="1"/>
  <c r="AT242" i="88"/>
  <c r="AT239" i="88" s="1"/>
  <c r="AH239" i="88"/>
  <c r="AU242" i="87"/>
  <c r="AV242" i="87" s="1"/>
  <c r="AS239" i="87"/>
  <c r="AG239" i="92"/>
  <c r="AV240" i="91"/>
  <c r="AU242" i="91"/>
  <c r="AV242" i="91" s="1"/>
  <c r="T239" i="87"/>
  <c r="AH239" i="87"/>
  <c r="U239" i="87"/>
  <c r="T239" i="94"/>
  <c r="AH239" i="94"/>
  <c r="U239" i="94"/>
  <c r="T239" i="91"/>
  <c r="AC222" i="92"/>
  <c r="AU242" i="88"/>
  <c r="AV240" i="92"/>
  <c r="AT239" i="93"/>
  <c r="U239" i="88"/>
  <c r="AV240" i="87"/>
  <c r="AS239" i="88"/>
  <c r="T239" i="92"/>
  <c r="H239" i="91"/>
  <c r="T242" i="32"/>
  <c r="T239" i="32" s="1"/>
  <c r="AG242" i="32"/>
  <c r="AG239" i="32" s="1"/>
  <c r="Q222" i="88"/>
  <c r="AA222" i="88"/>
  <c r="X222" i="87"/>
  <c r="X199" i="87" s="1"/>
  <c r="AD222" i="87"/>
  <c r="AD199" i="87" s="1"/>
  <c r="AN222" i="94"/>
  <c r="K222" i="94"/>
  <c r="P222" i="88"/>
  <c r="P199" i="88" s="1"/>
  <c r="Z222" i="88"/>
  <c r="Z199" i="88" s="1"/>
  <c r="I222" i="88"/>
  <c r="I199" i="88" s="1"/>
  <c r="S222" i="88"/>
  <c r="S199" i="88" s="1"/>
  <c r="AG238" i="94"/>
  <c r="AT238" i="94"/>
  <c r="AG238" i="88"/>
  <c r="AG235" i="88" s="1"/>
  <c r="AT238" i="88"/>
  <c r="AV236" i="88"/>
  <c r="AU238" i="93"/>
  <c r="AV238" i="93" s="1"/>
  <c r="T235" i="88"/>
  <c r="AH235" i="88"/>
  <c r="T238" i="91"/>
  <c r="AG238" i="91"/>
  <c r="AT238" i="91"/>
  <c r="AT235" i="91" s="1"/>
  <c r="AU238" i="32"/>
  <c r="AV238" i="32" s="1"/>
  <c r="U235" i="94"/>
  <c r="H235" i="94"/>
  <c r="AT235" i="94"/>
  <c r="T235" i="92"/>
  <c r="T238" i="92"/>
  <c r="AG238" i="92"/>
  <c r="AG235" i="92" s="1"/>
  <c r="Q199" i="88"/>
  <c r="AA199" i="88"/>
  <c r="F199" i="91"/>
  <c r="F251" i="91" s="1"/>
  <c r="AN222" i="88"/>
  <c r="K222" i="88"/>
  <c r="AQ222" i="87"/>
  <c r="AQ199" i="87" s="1"/>
  <c r="N222" i="87"/>
  <c r="N199" i="87" s="1"/>
  <c r="AD222" i="94"/>
  <c r="AC222" i="88"/>
  <c r="AC199" i="88" s="1"/>
  <c r="L222" i="94"/>
  <c r="I222" i="94"/>
  <c r="Y222" i="94"/>
  <c r="V222" i="94"/>
  <c r="AL222" i="94"/>
  <c r="S222" i="94"/>
  <c r="AI222" i="94"/>
  <c r="AF222" i="87"/>
  <c r="AF199" i="87" s="1"/>
  <c r="I222" i="87"/>
  <c r="Y222" i="87"/>
  <c r="AL222" i="87"/>
  <c r="AL199" i="87" s="1"/>
  <c r="S222" i="87"/>
  <c r="S199" i="87" s="1"/>
  <c r="AI222" i="87"/>
  <c r="AO222" i="88"/>
  <c r="AO199" i="88" s="1"/>
  <c r="AB222" i="88"/>
  <c r="AB199" i="88" s="1"/>
  <c r="H235" i="91"/>
  <c r="AG235" i="91"/>
  <c r="AU238" i="94"/>
  <c r="AV238" i="94" s="1"/>
  <c r="AU238" i="88"/>
  <c r="AV238" i="88" s="1"/>
  <c r="AS235" i="32"/>
  <c r="AS235" i="93"/>
  <c r="AT238" i="87"/>
  <c r="AT235" i="87" s="1"/>
  <c r="T238" i="87"/>
  <c r="T235" i="87" s="1"/>
  <c r="AG238" i="87"/>
  <c r="AU238" i="91"/>
  <c r="AV238" i="91" s="1"/>
  <c r="AG235" i="94"/>
  <c r="T235" i="94"/>
  <c r="AH235" i="94"/>
  <c r="AT235" i="92"/>
  <c r="U235" i="92"/>
  <c r="H235" i="92"/>
  <c r="AU238" i="92"/>
  <c r="AV238" i="92" s="1"/>
  <c r="F199" i="92"/>
  <c r="F251" i="92" s="1"/>
  <c r="X222" i="88"/>
  <c r="X199" i="88" s="1"/>
  <c r="AD222" i="88"/>
  <c r="AD199" i="88" s="1"/>
  <c r="AA222" i="87"/>
  <c r="AA199" i="87" s="1"/>
  <c r="AK222" i="87"/>
  <c r="AK199" i="87" s="1"/>
  <c r="AQ222" i="94"/>
  <c r="N222" i="94"/>
  <c r="L222" i="88"/>
  <c r="V222" i="88"/>
  <c r="T235" i="91"/>
  <c r="AH235" i="91"/>
  <c r="U235" i="91"/>
  <c r="AU235" i="32"/>
  <c r="AV235" i="32" s="1"/>
  <c r="AV236" i="32"/>
  <c r="AU235" i="93"/>
  <c r="AV235" i="93" s="1"/>
  <c r="AV236" i="93"/>
  <c r="AH235" i="87"/>
  <c r="AG235" i="87"/>
  <c r="AU238" i="87"/>
  <c r="AV238" i="87" s="1"/>
  <c r="AS235" i="94"/>
  <c r="AU235" i="92"/>
  <c r="AV235" i="92" s="1"/>
  <c r="AV236" i="92"/>
  <c r="AS235" i="91"/>
  <c r="AV236" i="87"/>
  <c r="F199" i="87"/>
  <c r="F251" i="87" s="1"/>
  <c r="Q222" i="91"/>
  <c r="Q199" i="91" s="1"/>
  <c r="AO222" i="92"/>
  <c r="AO199" i="92" s="1"/>
  <c r="AK222" i="88"/>
  <c r="AK199" i="88" s="1"/>
  <c r="AQ222" i="88"/>
  <c r="AQ199" i="88" s="1"/>
  <c r="N222" i="88"/>
  <c r="N199" i="88" s="1"/>
  <c r="Q222" i="87"/>
  <c r="Q199" i="87" s="1"/>
  <c r="AA222" i="94"/>
  <c r="AK222" i="94"/>
  <c r="AI222" i="91"/>
  <c r="AI199" i="91" s="1"/>
  <c r="Y222" i="88"/>
  <c r="Y199" i="88" s="1"/>
  <c r="T238" i="93"/>
  <c r="T235" i="93" s="1"/>
  <c r="AG238" i="93"/>
  <c r="AG235" i="93" s="1"/>
  <c r="AT238" i="93"/>
  <c r="U235" i="88"/>
  <c r="H235" i="88"/>
  <c r="AT235" i="88"/>
  <c r="U235" i="93"/>
  <c r="H235" i="93"/>
  <c r="AT235" i="93"/>
  <c r="AV236" i="94"/>
  <c r="T238" i="32"/>
  <c r="T235" i="32" s="1"/>
  <c r="AG238" i="32"/>
  <c r="AG235" i="32" s="1"/>
  <c r="AT238" i="32"/>
  <c r="AT235" i="32" s="1"/>
  <c r="AV236" i="91"/>
  <c r="AU235" i="91"/>
  <c r="AV235" i="91" s="1"/>
  <c r="T234" i="93"/>
  <c r="AG234" i="93"/>
  <c r="AT234" i="93"/>
  <c r="O231" i="94"/>
  <c r="AE231" i="94"/>
  <c r="H231" i="94"/>
  <c r="T232" i="94"/>
  <c r="AB231" i="94"/>
  <c r="AR231" i="94"/>
  <c r="AG232" i="94"/>
  <c r="AG231" i="94" s="1"/>
  <c r="U231" i="94"/>
  <c r="AO231" i="94"/>
  <c r="R231" i="94"/>
  <c r="AT232" i="94"/>
  <c r="AH231" i="94"/>
  <c r="M231" i="87"/>
  <c r="AC231" i="87"/>
  <c r="J231" i="87"/>
  <c r="Z231" i="87"/>
  <c r="Z222" i="87" s="1"/>
  <c r="Z199" i="87" s="1"/>
  <c r="AP231" i="87"/>
  <c r="W231" i="87"/>
  <c r="AM231" i="87"/>
  <c r="P231" i="87"/>
  <c r="P222" i="87" s="1"/>
  <c r="AJ231" i="87"/>
  <c r="AU234" i="94"/>
  <c r="AV234" i="94" s="1"/>
  <c r="J231" i="93"/>
  <c r="J222" i="93" s="1"/>
  <c r="J199" i="93" s="1"/>
  <c r="Z231" i="93"/>
  <c r="Z222" i="93" s="1"/>
  <c r="Z199" i="93" s="1"/>
  <c r="AP231" i="93"/>
  <c r="W231" i="93"/>
  <c r="W222" i="93" s="1"/>
  <c r="W199" i="93" s="1"/>
  <c r="AM231" i="93"/>
  <c r="AM222" i="93" s="1"/>
  <c r="AM199" i="93" s="1"/>
  <c r="P231" i="93"/>
  <c r="P222" i="93" s="1"/>
  <c r="P199" i="93" s="1"/>
  <c r="AJ231" i="93"/>
  <c r="M231" i="93"/>
  <c r="AC231" i="93"/>
  <c r="AU234" i="32"/>
  <c r="AV234" i="32" s="1"/>
  <c r="W231" i="92"/>
  <c r="AQ231" i="92"/>
  <c r="L231" i="92"/>
  <c r="AF231" i="92"/>
  <c r="AF222" i="92" s="1"/>
  <c r="AF199" i="92" s="1"/>
  <c r="I231" i="92"/>
  <c r="Y231" i="92"/>
  <c r="AU232" i="92"/>
  <c r="AS231" i="92"/>
  <c r="V231" i="92"/>
  <c r="AL231" i="92"/>
  <c r="AL222" i="92" s="1"/>
  <c r="AJ231" i="88"/>
  <c r="M231" i="88"/>
  <c r="M222" i="88" s="1"/>
  <c r="M199" i="88" s="1"/>
  <c r="J231" i="88"/>
  <c r="J222" i="88" s="1"/>
  <c r="AP231" i="88"/>
  <c r="AP222" i="88" s="1"/>
  <c r="AP199" i="88" s="1"/>
  <c r="W231" i="88"/>
  <c r="AM231" i="88"/>
  <c r="AM222" i="88" s="1"/>
  <c r="AM199" i="88" s="1"/>
  <c r="T234" i="91"/>
  <c r="T234" i="88"/>
  <c r="Y231" i="91"/>
  <c r="AA231" i="91"/>
  <c r="AA222" i="91" s="1"/>
  <c r="AA199" i="91" s="1"/>
  <c r="U231" i="91"/>
  <c r="AG232" i="91"/>
  <c r="O231" i="91"/>
  <c r="O222" i="91" s="1"/>
  <c r="O199" i="91" s="1"/>
  <c r="T232" i="91"/>
  <c r="T231" i="91" s="1"/>
  <c r="H231" i="91"/>
  <c r="AB231" i="91"/>
  <c r="AB222" i="91" s="1"/>
  <c r="AB199" i="91" s="1"/>
  <c r="AR231" i="91"/>
  <c r="V231" i="91"/>
  <c r="AL231" i="91"/>
  <c r="V222" i="92"/>
  <c r="L222" i="92"/>
  <c r="L199" i="92" s="1"/>
  <c r="I222" i="92"/>
  <c r="I199" i="92" s="1"/>
  <c r="Y222" i="92"/>
  <c r="AR222" i="91"/>
  <c r="W222" i="88"/>
  <c r="W199" i="88" s="1"/>
  <c r="AM222" i="87"/>
  <c r="J222" i="87"/>
  <c r="AC222" i="93"/>
  <c r="AC199" i="93" s="1"/>
  <c r="AU234" i="93"/>
  <c r="AV234" i="93" s="1"/>
  <c r="T234" i="87"/>
  <c r="AG234" i="87"/>
  <c r="AT234" i="87"/>
  <c r="AU232" i="94"/>
  <c r="AS231" i="94"/>
  <c r="AS222" i="94" s="1"/>
  <c r="N231" i="93"/>
  <c r="AD231" i="93"/>
  <c r="AD222" i="93" s="1"/>
  <c r="AD199" i="93" s="1"/>
  <c r="K231" i="93"/>
  <c r="K222" i="93" s="1"/>
  <c r="K199" i="93" s="1"/>
  <c r="AA231" i="93"/>
  <c r="AQ231" i="93"/>
  <c r="AQ222" i="93" s="1"/>
  <c r="X231" i="93"/>
  <c r="X222" i="93" s="1"/>
  <c r="AN231" i="93"/>
  <c r="AN222" i="93" s="1"/>
  <c r="AN199" i="93" s="1"/>
  <c r="Q231" i="93"/>
  <c r="Q222" i="93" s="1"/>
  <c r="Q199" i="93" s="1"/>
  <c r="AK231" i="93"/>
  <c r="H231" i="32"/>
  <c r="T232" i="32"/>
  <c r="AG232" i="32"/>
  <c r="U231" i="32"/>
  <c r="AT232" i="32"/>
  <c r="AH231" i="32"/>
  <c r="AU234" i="92"/>
  <c r="AV234" i="92" s="1"/>
  <c r="AM231" i="92"/>
  <c r="AM222" i="92" s="1"/>
  <c r="AM199" i="92" s="1"/>
  <c r="O231" i="92"/>
  <c r="O222" i="92" s="1"/>
  <c r="O199" i="92" s="1"/>
  <c r="P231" i="92"/>
  <c r="AJ231" i="92"/>
  <c r="AJ222" i="92" s="1"/>
  <c r="M231" i="92"/>
  <c r="J231" i="92"/>
  <c r="Z231" i="92"/>
  <c r="Z222" i="92" s="1"/>
  <c r="Z199" i="92" s="1"/>
  <c r="AP231" i="92"/>
  <c r="AP222" i="92" s="1"/>
  <c r="AT234" i="91"/>
  <c r="AT234" i="88"/>
  <c r="AU234" i="88"/>
  <c r="AV234" i="88" s="1"/>
  <c r="L231" i="91"/>
  <c r="L222" i="91" s="1"/>
  <c r="L199" i="91" s="1"/>
  <c r="AF231" i="91"/>
  <c r="J231" i="91"/>
  <c r="Z231" i="91"/>
  <c r="Z222" i="91" s="1"/>
  <c r="AP231" i="91"/>
  <c r="W222" i="92"/>
  <c r="P222" i="92"/>
  <c r="M222" i="92"/>
  <c r="AF222" i="91"/>
  <c r="AF199" i="91" s="1"/>
  <c r="Y222" i="91"/>
  <c r="Y199" i="91" s="1"/>
  <c r="V222" i="91"/>
  <c r="AL222" i="91"/>
  <c r="AJ222" i="88"/>
  <c r="AJ199" i="88" s="1"/>
  <c r="N222" i="93"/>
  <c r="N199" i="93" s="1"/>
  <c r="W222" i="87"/>
  <c r="W199" i="87" s="1"/>
  <c r="AC222" i="87"/>
  <c r="AP222" i="93"/>
  <c r="M222" i="93"/>
  <c r="M199" i="93" s="1"/>
  <c r="AU234" i="87"/>
  <c r="AV234" i="87" s="1"/>
  <c r="W231" i="94"/>
  <c r="AM231" i="94"/>
  <c r="AM222" i="94" s="1"/>
  <c r="P231" i="94"/>
  <c r="P222" i="94" s="1"/>
  <c r="P199" i="94" s="1"/>
  <c r="AJ231" i="94"/>
  <c r="AJ222" i="94" s="1"/>
  <c r="AJ199" i="94" s="1"/>
  <c r="M231" i="94"/>
  <c r="M222" i="94" s="1"/>
  <c r="M199" i="94" s="1"/>
  <c r="AC231" i="94"/>
  <c r="J231" i="94"/>
  <c r="J222" i="94" s="1"/>
  <c r="J199" i="94" s="1"/>
  <c r="Z231" i="94"/>
  <c r="Z222" i="94" s="1"/>
  <c r="Z199" i="94" s="1"/>
  <c r="AP231" i="94"/>
  <c r="AP222" i="94" s="1"/>
  <c r="AP199" i="94" s="1"/>
  <c r="U231" i="87"/>
  <c r="AG232" i="87"/>
  <c r="AG231" i="87" s="1"/>
  <c r="AO231" i="87"/>
  <c r="AO222" i="87" s="1"/>
  <c r="AO199" i="87" s="1"/>
  <c r="R231" i="87"/>
  <c r="R222" i="87" s="1"/>
  <c r="R199" i="87" s="1"/>
  <c r="AH231" i="87"/>
  <c r="AT232" i="87"/>
  <c r="AT231" i="87" s="1"/>
  <c r="O231" i="87"/>
  <c r="O222" i="87" s="1"/>
  <c r="O199" i="87" s="1"/>
  <c r="AE231" i="87"/>
  <c r="T232" i="87"/>
  <c r="H231" i="87"/>
  <c r="AB231" i="87"/>
  <c r="AR231" i="87"/>
  <c r="R231" i="93"/>
  <c r="R222" i="93" s="1"/>
  <c r="R199" i="93" s="1"/>
  <c r="AH231" i="93"/>
  <c r="AT232" i="93"/>
  <c r="AT231" i="93" s="1"/>
  <c r="O231" i="93"/>
  <c r="O222" i="93" s="1"/>
  <c r="AE231" i="93"/>
  <c r="AE222" i="93" s="1"/>
  <c r="AE199" i="93" s="1"/>
  <c r="T232" i="93"/>
  <c r="T231" i="93" s="1"/>
  <c r="H231" i="93"/>
  <c r="H222" i="93" s="1"/>
  <c r="H199" i="93" s="1"/>
  <c r="AB231" i="93"/>
  <c r="AB222" i="93" s="1"/>
  <c r="AB199" i="93" s="1"/>
  <c r="AR231" i="93"/>
  <c r="AR222" i="93" s="1"/>
  <c r="AR199" i="93" s="1"/>
  <c r="AG232" i="93"/>
  <c r="AG231" i="93" s="1"/>
  <c r="U231" i="93"/>
  <c r="U222" i="93" s="1"/>
  <c r="AO231" i="93"/>
  <c r="AO222" i="93" s="1"/>
  <c r="AO199" i="93" s="1"/>
  <c r="AU232" i="32"/>
  <c r="AS231" i="32"/>
  <c r="S231" i="92"/>
  <c r="S222" i="92" s="1"/>
  <c r="S199" i="92" s="1"/>
  <c r="K231" i="92"/>
  <c r="K222" i="92" s="1"/>
  <c r="K199" i="92" s="1"/>
  <c r="AE231" i="92"/>
  <c r="AE222" i="92" s="1"/>
  <c r="AE199" i="92" s="1"/>
  <c r="X231" i="92"/>
  <c r="X222" i="92" s="1"/>
  <c r="X199" i="92" s="1"/>
  <c r="AN231" i="92"/>
  <c r="AN222" i="92" s="1"/>
  <c r="Q231" i="92"/>
  <c r="Q222" i="92" s="1"/>
  <c r="Q199" i="92" s="1"/>
  <c r="AK231" i="92"/>
  <c r="N231" i="92"/>
  <c r="N222" i="92" s="1"/>
  <c r="AD231" i="92"/>
  <c r="AD222" i="92" s="1"/>
  <c r="AD199" i="92" s="1"/>
  <c r="H231" i="88"/>
  <c r="T232" i="88"/>
  <c r="T231" i="88" s="1"/>
  <c r="AR231" i="88"/>
  <c r="AR222" i="88" s="1"/>
  <c r="AR199" i="88" s="1"/>
  <c r="U231" i="88"/>
  <c r="AG232" i="88"/>
  <c r="R231" i="88"/>
  <c r="R222" i="88" s="1"/>
  <c r="AT232" i="88"/>
  <c r="AT231" i="88" s="1"/>
  <c r="AH231" i="88"/>
  <c r="AE231" i="88"/>
  <c r="AE222" i="88" s="1"/>
  <c r="AE199" i="88" s="1"/>
  <c r="AU234" i="91"/>
  <c r="AV234" i="91" s="1"/>
  <c r="I231" i="91"/>
  <c r="I222" i="91" s="1"/>
  <c r="K231" i="91"/>
  <c r="AQ231" i="91"/>
  <c r="AQ222" i="91" s="1"/>
  <c r="AQ199" i="91" s="1"/>
  <c r="AK231" i="91"/>
  <c r="AK222" i="91" s="1"/>
  <c r="AK199" i="91" s="1"/>
  <c r="AE231" i="91"/>
  <c r="AE222" i="91" s="1"/>
  <c r="AE199" i="91" s="1"/>
  <c r="P231" i="91"/>
  <c r="P222" i="91" s="1"/>
  <c r="P199" i="91" s="1"/>
  <c r="AJ231" i="91"/>
  <c r="AJ222" i="91" s="1"/>
  <c r="N231" i="91"/>
  <c r="N222" i="91" s="1"/>
  <c r="N199" i="91" s="1"/>
  <c r="AD231" i="91"/>
  <c r="AD222" i="91" s="1"/>
  <c r="AJ222" i="93"/>
  <c r="AJ199" i="93" s="1"/>
  <c r="AH222" i="93"/>
  <c r="AH199" i="93" s="1"/>
  <c r="AQ222" i="92"/>
  <c r="AK222" i="92"/>
  <c r="AK199" i="92" s="1"/>
  <c r="J222" i="91"/>
  <c r="J199" i="91" s="1"/>
  <c r="AP222" i="91"/>
  <c r="AA222" i="93"/>
  <c r="AA199" i="93" s="1"/>
  <c r="AK222" i="93"/>
  <c r="AJ222" i="87"/>
  <c r="AP222" i="87"/>
  <c r="AP199" i="87" s="1"/>
  <c r="M222" i="87"/>
  <c r="M199" i="87" s="1"/>
  <c r="W222" i="94"/>
  <c r="AC222" i="94"/>
  <c r="AB222" i="94"/>
  <c r="AR222" i="94"/>
  <c r="AR199" i="94" s="1"/>
  <c r="AO222" i="94"/>
  <c r="AO199" i="94" s="1"/>
  <c r="R222" i="94"/>
  <c r="O222" i="94"/>
  <c r="O199" i="94" s="1"/>
  <c r="AE222" i="94"/>
  <c r="AB222" i="87"/>
  <c r="AB199" i="87" s="1"/>
  <c r="AR222" i="87"/>
  <c r="AE222" i="87"/>
  <c r="AE199" i="87" s="1"/>
  <c r="AU232" i="87"/>
  <c r="AS231" i="87"/>
  <c r="AT234" i="94"/>
  <c r="T234" i="94"/>
  <c r="V231" i="93"/>
  <c r="V222" i="93" s="1"/>
  <c r="V199" i="93" s="1"/>
  <c r="AL231" i="93"/>
  <c r="AL222" i="93" s="1"/>
  <c r="AL199" i="93" s="1"/>
  <c r="S231" i="93"/>
  <c r="AI231" i="93"/>
  <c r="AI222" i="93" s="1"/>
  <c r="AI199" i="93" s="1"/>
  <c r="L231" i="93"/>
  <c r="L222" i="93" s="1"/>
  <c r="L199" i="93" s="1"/>
  <c r="AF231" i="93"/>
  <c r="AF222" i="93" s="1"/>
  <c r="I231" i="93"/>
  <c r="I222" i="93" s="1"/>
  <c r="I199" i="93" s="1"/>
  <c r="Y231" i="93"/>
  <c r="Y222" i="93" s="1"/>
  <c r="AU232" i="93"/>
  <c r="AS231" i="93"/>
  <c r="AS222" i="93" s="1"/>
  <c r="AS199" i="93" s="1"/>
  <c r="AG234" i="92"/>
  <c r="AT234" i="92"/>
  <c r="T234" i="92"/>
  <c r="AG234" i="32"/>
  <c r="AT234" i="32"/>
  <c r="T234" i="32"/>
  <c r="H231" i="92"/>
  <c r="H222" i="92" s="1"/>
  <c r="T232" i="92"/>
  <c r="T231" i="92" s="1"/>
  <c r="AB231" i="92"/>
  <c r="AB222" i="92" s="1"/>
  <c r="AR231" i="92"/>
  <c r="AR222" i="92" s="1"/>
  <c r="AG232" i="92"/>
  <c r="U231" i="92"/>
  <c r="U222" i="92" s="1"/>
  <c r="U199" i="92" s="1"/>
  <c r="R231" i="92"/>
  <c r="R222" i="92" s="1"/>
  <c r="R199" i="92" s="1"/>
  <c r="AT232" i="92"/>
  <c r="AT231" i="92" s="1"/>
  <c r="AH231" i="92"/>
  <c r="AH222" i="92" s="1"/>
  <c r="AU232" i="88"/>
  <c r="AS231" i="88"/>
  <c r="AG234" i="91"/>
  <c r="AG234" i="88"/>
  <c r="AU232" i="91"/>
  <c r="AS231" i="91"/>
  <c r="X231" i="91"/>
  <c r="X222" i="91" s="1"/>
  <c r="X199" i="91" s="1"/>
  <c r="AN231" i="91"/>
  <c r="AN222" i="91" s="1"/>
  <c r="R231" i="91"/>
  <c r="R222" i="91" s="1"/>
  <c r="R199" i="91" s="1"/>
  <c r="AT232" i="91"/>
  <c r="AT231" i="91" s="1"/>
  <c r="AH231" i="91"/>
  <c r="AT230" i="92"/>
  <c r="T230" i="92"/>
  <c r="AG230" i="92"/>
  <c r="AU230" i="32"/>
  <c r="AV230" i="32" s="1"/>
  <c r="AG230" i="91"/>
  <c r="AV228" i="94"/>
  <c r="T229" i="93"/>
  <c r="AG229" i="93"/>
  <c r="AT229" i="93"/>
  <c r="AU229" i="88"/>
  <c r="AV229" i="88" s="1"/>
  <c r="T229" i="92"/>
  <c r="AG229" i="92"/>
  <c r="AT229" i="92"/>
  <c r="K227" i="32"/>
  <c r="K222" i="32" s="1"/>
  <c r="T229" i="32"/>
  <c r="H227" i="32"/>
  <c r="I227" i="32"/>
  <c r="I222" i="32" s="1"/>
  <c r="I199" i="32" s="1"/>
  <c r="J227" i="32"/>
  <c r="J222" i="32" s="1"/>
  <c r="J199" i="32" s="1"/>
  <c r="AC227" i="32"/>
  <c r="AC222" i="32" s="1"/>
  <c r="N227" i="32"/>
  <c r="N222" i="32" s="1"/>
  <c r="N199" i="32" s="1"/>
  <c r="AD227" i="32"/>
  <c r="AD222" i="32" s="1"/>
  <c r="AD199" i="32" s="1"/>
  <c r="AI227" i="32"/>
  <c r="AI222" i="32" s="1"/>
  <c r="AF227" i="32"/>
  <c r="AF222" i="32" s="1"/>
  <c r="AF199" i="32" s="1"/>
  <c r="V199" i="92"/>
  <c r="Y199" i="92"/>
  <c r="AU230" i="92"/>
  <c r="AV230" i="92" s="1"/>
  <c r="T229" i="91"/>
  <c r="AG229" i="91"/>
  <c r="AT229" i="91"/>
  <c r="T230" i="91"/>
  <c r="T227" i="91" s="1"/>
  <c r="AU230" i="91"/>
  <c r="AV230" i="91" s="1"/>
  <c r="AV228" i="88"/>
  <c r="AU229" i="93"/>
  <c r="AV229" i="93" s="1"/>
  <c r="AV228" i="93"/>
  <c r="T230" i="88"/>
  <c r="AG230" i="88"/>
  <c r="AG227" i="88" s="1"/>
  <c r="AT230" i="88"/>
  <c r="AU229" i="92"/>
  <c r="AV229" i="92" s="1"/>
  <c r="P227" i="32"/>
  <c r="P222" i="32" s="1"/>
  <c r="P199" i="32" s="1"/>
  <c r="L227" i="32"/>
  <c r="L222" i="32" s="1"/>
  <c r="L199" i="32" s="1"/>
  <c r="M227" i="32"/>
  <c r="M222" i="32" s="1"/>
  <c r="O227" i="32"/>
  <c r="O222" i="32" s="1"/>
  <c r="O199" i="32" s="1"/>
  <c r="AK227" i="32"/>
  <c r="AK222" i="32" s="1"/>
  <c r="R227" i="32"/>
  <c r="AT229" i="32"/>
  <c r="AH227" i="32"/>
  <c r="AM227" i="32"/>
  <c r="AM222" i="32" s="1"/>
  <c r="AM199" i="32" s="1"/>
  <c r="AJ227" i="32"/>
  <c r="AJ222" i="32" s="1"/>
  <c r="AG227" i="92"/>
  <c r="AU229" i="91"/>
  <c r="AV229" i="91" s="1"/>
  <c r="T229" i="94"/>
  <c r="AG229" i="94"/>
  <c r="AT229" i="94"/>
  <c r="T229" i="87"/>
  <c r="AG229" i="87"/>
  <c r="AT229" i="87"/>
  <c r="AS227" i="91"/>
  <c r="AT230" i="94"/>
  <c r="T230" i="94"/>
  <c r="AG230" i="94"/>
  <c r="AT230" i="87"/>
  <c r="AT227" i="87" s="1"/>
  <c r="T230" i="87"/>
  <c r="AG230" i="87"/>
  <c r="AV228" i="87"/>
  <c r="AH227" i="91"/>
  <c r="AH222" i="91" s="1"/>
  <c r="AH199" i="91" s="1"/>
  <c r="U227" i="91"/>
  <c r="U222" i="91" s="1"/>
  <c r="U199" i="91" s="1"/>
  <c r="AV228" i="92"/>
  <c r="AU227" i="92"/>
  <c r="AT230" i="93"/>
  <c r="AT227" i="93" s="1"/>
  <c r="T230" i="93"/>
  <c r="T227" i="93" s="1"/>
  <c r="AG230" i="93"/>
  <c r="AU230" i="88"/>
  <c r="AV230" i="88" s="1"/>
  <c r="H227" i="87"/>
  <c r="AH227" i="87"/>
  <c r="U227" i="87"/>
  <c r="H227" i="94"/>
  <c r="H222" i="94" s="1"/>
  <c r="AH227" i="94"/>
  <c r="AG227" i="94"/>
  <c r="AG229" i="32"/>
  <c r="U227" i="32"/>
  <c r="U222" i="32" s="1"/>
  <c r="U199" i="32" s="1"/>
  <c r="Q227" i="32"/>
  <c r="Q222" i="32" s="1"/>
  <c r="S227" i="32"/>
  <c r="S222" i="32" s="1"/>
  <c r="S199" i="32" s="1"/>
  <c r="AA227" i="32"/>
  <c r="AA222" i="32" s="1"/>
  <c r="AO227" i="32"/>
  <c r="AO222" i="32" s="1"/>
  <c r="AO199" i="32" s="1"/>
  <c r="V227" i="32"/>
  <c r="V222" i="32" s="1"/>
  <c r="V199" i="32" s="1"/>
  <c r="AL227" i="32"/>
  <c r="AL222" i="32" s="1"/>
  <c r="AL199" i="32" s="1"/>
  <c r="AQ227" i="32"/>
  <c r="AQ222" i="32" s="1"/>
  <c r="AQ199" i="32" s="1"/>
  <c r="AN227" i="32"/>
  <c r="AN222" i="32" s="1"/>
  <c r="AN199" i="32" s="1"/>
  <c r="T227" i="92"/>
  <c r="AT227" i="92"/>
  <c r="T230" i="32"/>
  <c r="AG230" i="32"/>
  <c r="AT230" i="32"/>
  <c r="AT230" i="91"/>
  <c r="AT227" i="91" s="1"/>
  <c r="AU229" i="94"/>
  <c r="AV229" i="94" s="1"/>
  <c r="AU229" i="87"/>
  <c r="AV229" i="87" s="1"/>
  <c r="AU227" i="91"/>
  <c r="AV228" i="91"/>
  <c r="AU230" i="94"/>
  <c r="AV230" i="94" s="1"/>
  <c r="AU230" i="87"/>
  <c r="AV230" i="87" s="1"/>
  <c r="AS227" i="87"/>
  <c r="AS222" i="87" s="1"/>
  <c r="AT229" i="88"/>
  <c r="T229" i="88"/>
  <c r="T227" i="88" s="1"/>
  <c r="AG227" i="91"/>
  <c r="H227" i="91"/>
  <c r="H222" i="91" s="1"/>
  <c r="H199" i="91" s="1"/>
  <c r="AS227" i="92"/>
  <c r="U227" i="88"/>
  <c r="H227" i="88"/>
  <c r="AT227" i="88"/>
  <c r="AU230" i="93"/>
  <c r="AV230" i="93" s="1"/>
  <c r="T227" i="87"/>
  <c r="AG227" i="87"/>
  <c r="T227" i="94"/>
  <c r="U227" i="94"/>
  <c r="AE227" i="32"/>
  <c r="AE222" i="32" s="1"/>
  <c r="AE199" i="32" s="1"/>
  <c r="W227" i="32"/>
  <c r="W222" i="32" s="1"/>
  <c r="X227" i="32"/>
  <c r="X222" i="32" s="1"/>
  <c r="X199" i="32" s="1"/>
  <c r="Y227" i="32"/>
  <c r="AU229" i="32"/>
  <c r="AS227" i="32"/>
  <c r="AS222" i="32" s="1"/>
  <c r="Z227" i="32"/>
  <c r="Z222" i="32" s="1"/>
  <c r="Z199" i="32" s="1"/>
  <c r="AP227" i="32"/>
  <c r="AB227" i="32"/>
  <c r="AB222" i="32" s="1"/>
  <c r="AB199" i="32" s="1"/>
  <c r="AR227" i="32"/>
  <c r="AR222" i="32" s="1"/>
  <c r="AR199" i="32" s="1"/>
  <c r="AC199" i="32"/>
  <c r="P199" i="92"/>
  <c r="AQ199" i="92"/>
  <c r="R199" i="94"/>
  <c r="T221" i="32"/>
  <c r="AG221" i="32"/>
  <c r="AT221" i="32"/>
  <c r="T217" i="32"/>
  <c r="AG217" i="32"/>
  <c r="AT217" i="32"/>
  <c r="T213" i="92"/>
  <c r="AT213" i="92"/>
  <c r="T213" i="32"/>
  <c r="AG213" i="32"/>
  <c r="AT213" i="32"/>
  <c r="AV212" i="94"/>
  <c r="AU217" i="87"/>
  <c r="AV217" i="87" s="1"/>
  <c r="AU213" i="87"/>
  <c r="AV213" i="87" s="1"/>
  <c r="AV212" i="32"/>
  <c r="AU221" i="93"/>
  <c r="AV221" i="93" s="1"/>
  <c r="AU221" i="88"/>
  <c r="AV221" i="88" s="1"/>
  <c r="AG217" i="93"/>
  <c r="AU217" i="93"/>
  <c r="AV217" i="93" s="1"/>
  <c r="AU217" i="88"/>
  <c r="AV217" i="88" s="1"/>
  <c r="AU213" i="93"/>
  <c r="AV213" i="93" s="1"/>
  <c r="AS211" i="87"/>
  <c r="V199" i="91"/>
  <c r="AL199" i="91"/>
  <c r="V199" i="88"/>
  <c r="AV212" i="92"/>
  <c r="AU221" i="32"/>
  <c r="AV221" i="32" s="1"/>
  <c r="AU217" i="32"/>
  <c r="AV217" i="32" s="1"/>
  <c r="AU213" i="92"/>
  <c r="AV213" i="92" s="1"/>
  <c r="AU213" i="32"/>
  <c r="AV213" i="32" s="1"/>
  <c r="AG221" i="91"/>
  <c r="AT221" i="91"/>
  <c r="AG217" i="91"/>
  <c r="AT217" i="91"/>
  <c r="AG213" i="91"/>
  <c r="AT213" i="91"/>
  <c r="AT221" i="94"/>
  <c r="T221" i="94"/>
  <c r="AG221" i="94"/>
  <c r="AT217" i="94"/>
  <c r="T217" i="94"/>
  <c r="AG217" i="94"/>
  <c r="AT213" i="94"/>
  <c r="T213" i="94"/>
  <c r="T211" i="94" s="1"/>
  <c r="AG213" i="94"/>
  <c r="AG211" i="94" s="1"/>
  <c r="AS211" i="32"/>
  <c r="T217" i="93"/>
  <c r="AG213" i="88"/>
  <c r="AT213" i="88"/>
  <c r="AV212" i="88"/>
  <c r="AP199" i="91"/>
  <c r="AB199" i="94"/>
  <c r="AI199" i="87"/>
  <c r="T211" i="32"/>
  <c r="AG211" i="91"/>
  <c r="T211" i="91"/>
  <c r="T221" i="92"/>
  <c r="AG221" i="92"/>
  <c r="AT217" i="92"/>
  <c r="T217" i="92"/>
  <c r="AG217" i="92"/>
  <c r="H211" i="92"/>
  <c r="AH211" i="92"/>
  <c r="AU221" i="91"/>
  <c r="AV221" i="91" s="1"/>
  <c r="AU217" i="91"/>
  <c r="AV217" i="91" s="1"/>
  <c r="AU213" i="91"/>
  <c r="AV213" i="91" s="1"/>
  <c r="AV212" i="93"/>
  <c r="AU221" i="94"/>
  <c r="AV221" i="94" s="1"/>
  <c r="AG221" i="87"/>
  <c r="AT221" i="87"/>
  <c r="T221" i="87"/>
  <c r="T211" i="87" s="1"/>
  <c r="AU217" i="94"/>
  <c r="AV217" i="94" s="1"/>
  <c r="AU213" i="94"/>
  <c r="AV213" i="94" s="1"/>
  <c r="H211" i="94"/>
  <c r="AV212" i="91"/>
  <c r="AU213" i="88"/>
  <c r="AV213" i="88" s="1"/>
  <c r="AS211" i="88"/>
  <c r="AC199" i="87"/>
  <c r="AJ199" i="87"/>
  <c r="AT211" i="32"/>
  <c r="AG211" i="32"/>
  <c r="AT211" i="91"/>
  <c r="AT221" i="92"/>
  <c r="AU221" i="92"/>
  <c r="AV221" i="92" s="1"/>
  <c r="AU217" i="92"/>
  <c r="AV217" i="92" s="1"/>
  <c r="AG213" i="92"/>
  <c r="AG211" i="92" s="1"/>
  <c r="AU221" i="87"/>
  <c r="AV221" i="87" s="1"/>
  <c r="AG217" i="87"/>
  <c r="AT217" i="87"/>
  <c r="AG213" i="87"/>
  <c r="AG211" i="87" s="1"/>
  <c r="AT213" i="87"/>
  <c r="AH211" i="94"/>
  <c r="U211" i="94"/>
  <c r="AS211" i="91"/>
  <c r="T221" i="93"/>
  <c r="AG221" i="93"/>
  <c r="T221" i="88"/>
  <c r="AG221" i="88"/>
  <c r="AT217" i="88"/>
  <c r="T217" i="88"/>
  <c r="AG217" i="88"/>
  <c r="AT213" i="93"/>
  <c r="AT211" i="93" s="1"/>
  <c r="T213" i="93"/>
  <c r="T211" i="93" s="1"/>
  <c r="AG213" i="93"/>
  <c r="AG211" i="93" s="1"/>
  <c r="AV212" i="87"/>
  <c r="AU211" i="87"/>
  <c r="AV211" i="87" s="1"/>
  <c r="T202" i="32"/>
  <c r="AG202" i="32"/>
  <c r="AT202" i="32"/>
  <c r="AT202" i="92"/>
  <c r="T202" i="88"/>
  <c r="T200" i="88" s="1"/>
  <c r="H200" i="88"/>
  <c r="AG202" i="88"/>
  <c r="U200" i="88"/>
  <c r="AT202" i="88"/>
  <c r="AH200" i="88"/>
  <c r="AU206" i="94"/>
  <c r="AV206" i="94" s="1"/>
  <c r="AU206" i="87"/>
  <c r="AV206" i="87" s="1"/>
  <c r="AU202" i="87"/>
  <c r="AV202" i="87" s="1"/>
  <c r="D29" i="66"/>
  <c r="AU206" i="93"/>
  <c r="AV206" i="93" s="1"/>
  <c r="AT206" i="88"/>
  <c r="AM200" i="94"/>
  <c r="AU202" i="91"/>
  <c r="AV202" i="91" s="1"/>
  <c r="AU206" i="92"/>
  <c r="AV206" i="92" s="1"/>
  <c r="AG202" i="93"/>
  <c r="AU202" i="32"/>
  <c r="AV202" i="32" s="1"/>
  <c r="AU202" i="88"/>
  <c r="AS200" i="88"/>
  <c r="AG206" i="88"/>
  <c r="T202" i="94"/>
  <c r="H200" i="94"/>
  <c r="Q200" i="94"/>
  <c r="AK200" i="94"/>
  <c r="N200" i="94"/>
  <c r="AD200" i="94"/>
  <c r="K200" i="94"/>
  <c r="AA200" i="94"/>
  <c r="AQ200" i="94"/>
  <c r="AF200" i="94"/>
  <c r="AG200" i="88"/>
  <c r="T202" i="93"/>
  <c r="AT202" i="93"/>
  <c r="AU202" i="93"/>
  <c r="AV202" i="93" s="1"/>
  <c r="T206" i="91"/>
  <c r="AG206" i="91"/>
  <c r="AT206" i="91"/>
  <c r="T202" i="92"/>
  <c r="AG202" i="92"/>
  <c r="AG200" i="92" s="1"/>
  <c r="AU206" i="88"/>
  <c r="AV206" i="88" s="1"/>
  <c r="I200" i="94"/>
  <c r="AG202" i="94"/>
  <c r="U200" i="94"/>
  <c r="AT202" i="94"/>
  <c r="AH200" i="94"/>
  <c r="AG206" i="92"/>
  <c r="AT206" i="92"/>
  <c r="AT200" i="92" s="1"/>
  <c r="T206" i="32"/>
  <c r="AG206" i="32"/>
  <c r="AG200" i="32" s="1"/>
  <c r="AT206" i="32"/>
  <c r="T200" i="93"/>
  <c r="T200" i="92"/>
  <c r="AU206" i="91"/>
  <c r="AV206" i="91" s="1"/>
  <c r="AU202" i="92"/>
  <c r="AV202" i="92" s="1"/>
  <c r="T206" i="94"/>
  <c r="AG206" i="94"/>
  <c r="AT206" i="94"/>
  <c r="T206" i="87"/>
  <c r="AG206" i="87"/>
  <c r="AT206" i="87"/>
  <c r="AT202" i="87"/>
  <c r="T202" i="87"/>
  <c r="T200" i="87" s="1"/>
  <c r="AG206" i="93"/>
  <c r="AG200" i="93" s="1"/>
  <c r="AT206" i="93"/>
  <c r="L200" i="94"/>
  <c r="Y200" i="94"/>
  <c r="AU202" i="94"/>
  <c r="AS200" i="94"/>
  <c r="V200" i="94"/>
  <c r="AL200" i="94"/>
  <c r="AL199" i="94" s="1"/>
  <c r="S200" i="94"/>
  <c r="AI200" i="94"/>
  <c r="X200" i="94"/>
  <c r="AN200" i="94"/>
  <c r="AT202" i="91"/>
  <c r="T202" i="91"/>
  <c r="AG202" i="91"/>
  <c r="AG200" i="91" s="1"/>
  <c r="AU206" i="32"/>
  <c r="AV206" i="32" s="1"/>
  <c r="Q19" i="93"/>
  <c r="AK19" i="93"/>
  <c r="J19" i="93"/>
  <c r="Z19" i="93"/>
  <c r="AP19" i="93"/>
  <c r="S19" i="93"/>
  <c r="AI19" i="93"/>
  <c r="P19" i="87"/>
  <c r="AJ19" i="87"/>
  <c r="I19" i="87"/>
  <c r="Y19" i="87"/>
  <c r="R19" i="87"/>
  <c r="P31" i="94"/>
  <c r="AJ31" i="94"/>
  <c r="I31" i="94"/>
  <c r="Q31" i="88"/>
  <c r="AK31" i="88"/>
  <c r="J31" i="88"/>
  <c r="Z31" i="88"/>
  <c r="AP31" i="88"/>
  <c r="S31" i="88"/>
  <c r="AI31" i="88"/>
  <c r="AB31" i="88"/>
  <c r="AR31" i="88"/>
  <c r="J37" i="94"/>
  <c r="X37" i="94"/>
  <c r="L37" i="94"/>
  <c r="AP37" i="94"/>
  <c r="R13" i="94"/>
  <c r="K13" i="94"/>
  <c r="AA13" i="94"/>
  <c r="AQ13" i="94"/>
  <c r="AF13" i="94"/>
  <c r="J13" i="88"/>
  <c r="Z13" i="88"/>
  <c r="AP13" i="88"/>
  <c r="O19" i="92"/>
  <c r="AE19" i="92"/>
  <c r="X19" i="92"/>
  <c r="AN19" i="92"/>
  <c r="M19" i="92"/>
  <c r="V19" i="92"/>
  <c r="AL19" i="92"/>
  <c r="W19" i="32"/>
  <c r="AM19" i="32"/>
  <c r="O31" i="93"/>
  <c r="V31" i="93"/>
  <c r="AL31" i="93"/>
  <c r="V31" i="87"/>
  <c r="AL31" i="87"/>
  <c r="J13" i="93"/>
  <c r="Z13" i="93"/>
  <c r="AP13" i="93"/>
  <c r="I13" i="87"/>
  <c r="I12" i="87" s="1"/>
  <c r="Y13" i="87"/>
  <c r="N19" i="91"/>
  <c r="AD19" i="91"/>
  <c r="W19" i="91"/>
  <c r="AM19" i="91"/>
  <c r="L19" i="91"/>
  <c r="AF19" i="91"/>
  <c r="AA31" i="94"/>
  <c r="K31" i="94"/>
  <c r="AR37" i="94"/>
  <c r="Q13" i="88"/>
  <c r="AK13" i="88"/>
  <c r="V31" i="91"/>
  <c r="AL31" i="91"/>
  <c r="O31" i="91"/>
  <c r="AE31" i="91"/>
  <c r="X31" i="91"/>
  <c r="AN31" i="91"/>
  <c r="M31" i="91"/>
  <c r="AC31" i="91"/>
  <c r="N13" i="91"/>
  <c r="AD13" i="91"/>
  <c r="K13" i="91"/>
  <c r="AA13" i="91"/>
  <c r="AQ13" i="91"/>
  <c r="AB13" i="91"/>
  <c r="AR13" i="91"/>
  <c r="L13" i="32"/>
  <c r="L12" i="32" s="1"/>
  <c r="I13" i="32"/>
  <c r="Y13" i="32"/>
  <c r="AQ31" i="94"/>
  <c r="AD31" i="94"/>
  <c r="AL37" i="94"/>
  <c r="V19" i="91"/>
  <c r="AL19" i="91"/>
  <c r="O19" i="91"/>
  <c r="AE19" i="91"/>
  <c r="X19" i="91"/>
  <c r="AN19" i="91"/>
  <c r="AV201" i="87"/>
  <c r="AU200" i="87"/>
  <c r="AV201" i="92"/>
  <c r="AU200" i="92"/>
  <c r="AV201" i="93"/>
  <c r="AU200" i="93"/>
  <c r="AV201" i="91"/>
  <c r="AV201" i="32"/>
  <c r="F29" i="66"/>
  <c r="AA75" i="17"/>
  <c r="AB75" i="17" s="1"/>
  <c r="X499" i="84"/>
  <c r="AA174" i="84"/>
  <c r="AB174" i="84" s="1"/>
  <c r="W107" i="24"/>
  <c r="W106" i="24" s="1"/>
  <c r="W106" i="87"/>
  <c r="W105" i="87" s="1"/>
  <c r="AM106" i="87"/>
  <c r="AM105" i="87" s="1"/>
  <c r="P106" i="87"/>
  <c r="P105" i="87" s="1"/>
  <c r="AJ106" i="87"/>
  <c r="AJ105" i="87" s="1"/>
  <c r="M106" i="87"/>
  <c r="M105" i="87" s="1"/>
  <c r="AC106" i="87"/>
  <c r="AC105" i="87" s="1"/>
  <c r="J106" i="87"/>
  <c r="J105" i="87" s="1"/>
  <c r="Z106" i="87"/>
  <c r="Z105" i="87" s="1"/>
  <c r="AP106" i="87"/>
  <c r="O106" i="93"/>
  <c r="O105" i="93" s="1"/>
  <c r="AE106" i="93"/>
  <c r="AE105" i="93" s="1"/>
  <c r="AB106" i="93"/>
  <c r="AB105" i="93" s="1"/>
  <c r="AR106" i="93"/>
  <c r="AR105" i="93" s="1"/>
  <c r="AO106" i="93"/>
  <c r="AO105" i="93" s="1"/>
  <c r="R106" i="93"/>
  <c r="R105" i="93" s="1"/>
  <c r="AQ106" i="94"/>
  <c r="AQ105" i="94" s="1"/>
  <c r="X106" i="94"/>
  <c r="X105" i="94" s="1"/>
  <c r="Q106" i="94"/>
  <c r="Q105" i="94" s="1"/>
  <c r="AK106" i="94"/>
  <c r="AK105" i="94" s="1"/>
  <c r="AD106" i="94"/>
  <c r="AD105" i="94" s="1"/>
  <c r="L106" i="93"/>
  <c r="AF106" i="93"/>
  <c r="AF105" i="93" s="1"/>
  <c r="I106" i="93"/>
  <c r="I105" i="93" s="1"/>
  <c r="Y106" i="93"/>
  <c r="Y105" i="93" s="1"/>
  <c r="W107" i="32"/>
  <c r="W106" i="93"/>
  <c r="W105" i="93" s="1"/>
  <c r="AM106" i="93"/>
  <c r="J106" i="93"/>
  <c r="J105" i="93" s="1"/>
  <c r="Z106" i="93"/>
  <c r="Z105" i="93" s="1"/>
  <c r="S106" i="94"/>
  <c r="S105" i="94" s="1"/>
  <c r="AI106" i="94"/>
  <c r="AI105" i="94" s="1"/>
  <c r="L106" i="94"/>
  <c r="L105" i="94" s="1"/>
  <c r="AF106" i="94"/>
  <c r="AF105" i="94" s="1"/>
  <c r="I106" i="94"/>
  <c r="I105" i="94" s="1"/>
  <c r="Y106" i="94"/>
  <c r="V106" i="94"/>
  <c r="V105" i="94" s="1"/>
  <c r="AL106" i="94"/>
  <c r="AL105" i="94" s="1"/>
  <c r="S106" i="87"/>
  <c r="S105" i="87" s="1"/>
  <c r="AI106" i="87"/>
  <c r="AI105" i="87" s="1"/>
  <c r="L106" i="87"/>
  <c r="L105" i="87" s="1"/>
  <c r="AF106" i="87"/>
  <c r="AF105" i="87" s="1"/>
  <c r="I106" i="87"/>
  <c r="Y106" i="87"/>
  <c r="Y105" i="87" s="1"/>
  <c r="V106" i="87"/>
  <c r="V105" i="87" s="1"/>
  <c r="AL106" i="87"/>
  <c r="AL105" i="87" s="1"/>
  <c r="K106" i="93"/>
  <c r="K105" i="93" s="1"/>
  <c r="AA106" i="93"/>
  <c r="AA105" i="93" s="1"/>
  <c r="AQ106" i="93"/>
  <c r="AQ105" i="93" s="1"/>
  <c r="AN106" i="93"/>
  <c r="AN105" i="93" s="1"/>
  <c r="AK106" i="93"/>
  <c r="AK105" i="93" s="1"/>
  <c r="N106" i="93"/>
  <c r="N105" i="93" s="1"/>
  <c r="AD106" i="93"/>
  <c r="R24" i="63"/>
  <c r="AA174" i="20"/>
  <c r="AB174" i="20" s="1"/>
  <c r="I499" i="20"/>
  <c r="H13" i="24"/>
  <c r="Z14" i="24"/>
  <c r="AA14" i="24" s="1"/>
  <c r="K31" i="92"/>
  <c r="P31" i="92"/>
  <c r="Y31" i="92"/>
  <c r="R31" i="92"/>
  <c r="AR31" i="32"/>
  <c r="J31" i="32"/>
  <c r="AI31" i="32"/>
  <c r="AI44" i="94"/>
  <c r="AN44" i="94"/>
  <c r="J44" i="87"/>
  <c r="AP44" i="87"/>
  <c r="K44" i="87"/>
  <c r="AQ44" i="87"/>
  <c r="AR44" i="87"/>
  <c r="I44" i="87"/>
  <c r="AI19" i="94"/>
  <c r="AB19" i="94"/>
  <c r="Y19" i="88"/>
  <c r="K19" i="88"/>
  <c r="AQ19" i="88"/>
  <c r="AJ19" i="88"/>
  <c r="O13" i="92"/>
  <c r="AE13" i="92"/>
  <c r="AB13" i="92"/>
  <c r="AR13" i="92"/>
  <c r="Z44" i="94"/>
  <c r="Z43" i="94" s="1"/>
  <c r="AP44" i="94"/>
  <c r="AP43" i="94" s="1"/>
  <c r="R19" i="94"/>
  <c r="AA31" i="92"/>
  <c r="I31" i="92"/>
  <c r="AK31" i="32"/>
  <c r="AP31" i="32"/>
  <c r="S31" i="32"/>
  <c r="S19" i="94"/>
  <c r="AL19" i="94"/>
  <c r="Y19" i="94"/>
  <c r="X44" i="88"/>
  <c r="AN44" i="88"/>
  <c r="AO19" i="93"/>
  <c r="N19" i="93"/>
  <c r="AD19" i="93"/>
  <c r="W19" i="93"/>
  <c r="AM19" i="93"/>
  <c r="X19" i="87"/>
  <c r="AN19" i="87"/>
  <c r="M19" i="87"/>
  <c r="AC19" i="87"/>
  <c r="V19" i="87"/>
  <c r="AL19" i="87"/>
  <c r="Q44" i="91"/>
  <c r="AK44" i="91"/>
  <c r="R19" i="91"/>
  <c r="K19" i="91"/>
  <c r="AA19" i="91"/>
  <c r="AQ19" i="91"/>
  <c r="P19" i="91"/>
  <c r="AJ19" i="91"/>
  <c r="AG46" i="93"/>
  <c r="K44" i="93"/>
  <c r="AA44" i="93"/>
  <c r="AQ44" i="93"/>
  <c r="AB44" i="88"/>
  <c r="AR44" i="88"/>
  <c r="AT47" i="88"/>
  <c r="I44" i="88"/>
  <c r="Y44" i="88"/>
  <c r="I19" i="93"/>
  <c r="Y19" i="93"/>
  <c r="R19" i="93"/>
  <c r="K19" i="93"/>
  <c r="AA19" i="93"/>
  <c r="AQ19" i="93"/>
  <c r="AB19" i="87"/>
  <c r="AR19" i="87"/>
  <c r="Q19" i="87"/>
  <c r="AK19" i="87"/>
  <c r="J19" i="87"/>
  <c r="Z19" i="87"/>
  <c r="AP19" i="87"/>
  <c r="AB31" i="94"/>
  <c r="AR31" i="94"/>
  <c r="I31" i="88"/>
  <c r="Y31" i="88"/>
  <c r="R31" i="88"/>
  <c r="K31" i="88"/>
  <c r="AA31" i="88"/>
  <c r="AQ31" i="88"/>
  <c r="AD37" i="94"/>
  <c r="Z37" i="94"/>
  <c r="J13" i="94"/>
  <c r="Z13" i="94"/>
  <c r="W31" i="93"/>
  <c r="AO44" i="91"/>
  <c r="AQ31" i="92"/>
  <c r="AJ31" i="92"/>
  <c r="AB31" i="32"/>
  <c r="Q31" i="32"/>
  <c r="Z31" i="32"/>
  <c r="X44" i="94"/>
  <c r="AO44" i="94"/>
  <c r="Z44" i="87"/>
  <c r="AA44" i="87"/>
  <c r="AB44" i="87"/>
  <c r="Y44" i="87"/>
  <c r="V19" i="94"/>
  <c r="AR19" i="94"/>
  <c r="I19" i="88"/>
  <c r="R19" i="88"/>
  <c r="AA19" i="88"/>
  <c r="P19" i="88"/>
  <c r="N44" i="93"/>
  <c r="AD44" i="93"/>
  <c r="L44" i="88"/>
  <c r="AF44" i="88"/>
  <c r="S31" i="94"/>
  <c r="AI31" i="94"/>
  <c r="Q13" i="94"/>
  <c r="AO13" i="94"/>
  <c r="I13" i="88"/>
  <c r="Y13" i="88"/>
  <c r="I44" i="91"/>
  <c r="Y44" i="91"/>
  <c r="AG17" i="87"/>
  <c r="I13" i="94"/>
  <c r="I106" i="88"/>
  <c r="N106" i="88"/>
  <c r="N105" i="88" s="1"/>
  <c r="AD106" i="88"/>
  <c r="AB106" i="94"/>
  <c r="AB105" i="94" s="1"/>
  <c r="AR106" i="94"/>
  <c r="AR105" i="94" s="1"/>
  <c r="AO106" i="94"/>
  <c r="AO105" i="94" s="1"/>
  <c r="R106" i="94"/>
  <c r="R105" i="94" s="1"/>
  <c r="O106" i="94"/>
  <c r="O105" i="94" s="1"/>
  <c r="AE106" i="94"/>
  <c r="AE105" i="94" s="1"/>
  <c r="AB106" i="87"/>
  <c r="AB105" i="87" s="1"/>
  <c r="AR106" i="87"/>
  <c r="AO106" i="87"/>
  <c r="AO105" i="87" s="1"/>
  <c r="R106" i="87"/>
  <c r="R105" i="87" s="1"/>
  <c r="O106" i="87"/>
  <c r="O105" i="87" s="1"/>
  <c r="AE106" i="87"/>
  <c r="AE105" i="87" s="1"/>
  <c r="X106" i="93"/>
  <c r="X105" i="93" s="1"/>
  <c r="Q106" i="93"/>
  <c r="Q105" i="93" s="1"/>
  <c r="AF106" i="88"/>
  <c r="AF105" i="88" s="1"/>
  <c r="AC106" i="88"/>
  <c r="AC105" i="88" s="1"/>
  <c r="AP106" i="88"/>
  <c r="AP105" i="88" s="1"/>
  <c r="N106" i="92"/>
  <c r="N105" i="92" s="1"/>
  <c r="AD106" i="92"/>
  <c r="AD105" i="92" s="1"/>
  <c r="K106" i="92"/>
  <c r="K105" i="92" s="1"/>
  <c r="AA106" i="92"/>
  <c r="AA105" i="92" s="1"/>
  <c r="AQ106" i="92"/>
  <c r="AQ105" i="92" s="1"/>
  <c r="X106" i="92"/>
  <c r="X105" i="92" s="1"/>
  <c r="AN106" i="92"/>
  <c r="AN105" i="92" s="1"/>
  <c r="Q106" i="92"/>
  <c r="Q105" i="92" s="1"/>
  <c r="AK106" i="92"/>
  <c r="AK105" i="92" s="1"/>
  <c r="AB106" i="88"/>
  <c r="AB105" i="88" s="1"/>
  <c r="AN106" i="88"/>
  <c r="AN105" i="88" s="1"/>
  <c r="AM106" i="88"/>
  <c r="AM105" i="88" s="1"/>
  <c r="R106" i="88"/>
  <c r="R105" i="88" s="1"/>
  <c r="AK106" i="88"/>
  <c r="AK105" i="88" s="1"/>
  <c r="S106" i="88"/>
  <c r="S105" i="88" s="1"/>
  <c r="AI106" i="88"/>
  <c r="AI105" i="88" s="1"/>
  <c r="R106" i="92"/>
  <c r="R105" i="92" s="1"/>
  <c r="O106" i="92"/>
  <c r="AE106" i="92"/>
  <c r="AE105" i="92" s="1"/>
  <c r="AB106" i="92"/>
  <c r="AB105" i="92" s="1"/>
  <c r="AR106" i="92"/>
  <c r="AR105" i="92" s="1"/>
  <c r="AO106" i="92"/>
  <c r="AO105" i="92" s="1"/>
  <c r="Y106" i="88"/>
  <c r="Y105" i="88" s="1"/>
  <c r="AJ106" i="88"/>
  <c r="AJ105" i="88" s="1"/>
  <c r="K106" i="88"/>
  <c r="K105" i="88" s="1"/>
  <c r="AA106" i="88"/>
  <c r="AA105" i="88" s="1"/>
  <c r="AQ106" i="88"/>
  <c r="AQ105" i="88" s="1"/>
  <c r="P106" i="94"/>
  <c r="P105" i="94" s="1"/>
  <c r="AJ106" i="94"/>
  <c r="AJ105" i="94" s="1"/>
  <c r="M106" i="94"/>
  <c r="M105" i="94" s="1"/>
  <c r="AC106" i="94"/>
  <c r="AC105" i="94" s="1"/>
  <c r="J106" i="94"/>
  <c r="J105" i="94" s="1"/>
  <c r="Z106" i="94"/>
  <c r="Z105" i="94" s="1"/>
  <c r="AP106" i="94"/>
  <c r="AP105" i="94" s="1"/>
  <c r="W106" i="94"/>
  <c r="W105" i="94" s="1"/>
  <c r="AM106" i="94"/>
  <c r="AM105" i="94" s="1"/>
  <c r="V106" i="93"/>
  <c r="V105" i="93" s="1"/>
  <c r="AL106" i="93"/>
  <c r="AL105" i="93" s="1"/>
  <c r="S106" i="93"/>
  <c r="AI106" i="93"/>
  <c r="AI105" i="93" s="1"/>
  <c r="P106" i="88"/>
  <c r="P105" i="88" s="1"/>
  <c r="L106" i="88"/>
  <c r="L105" i="88" s="1"/>
  <c r="M106" i="88"/>
  <c r="M105" i="88" s="1"/>
  <c r="W106" i="88"/>
  <c r="W105" i="88" s="1"/>
  <c r="AG109" i="92"/>
  <c r="AG107" i="92" s="1"/>
  <c r="V106" i="92"/>
  <c r="V105" i="92" s="1"/>
  <c r="AL106" i="92"/>
  <c r="AL105" i="92" s="1"/>
  <c r="S106" i="92"/>
  <c r="S105" i="92" s="1"/>
  <c r="AI106" i="92"/>
  <c r="AI105" i="92" s="1"/>
  <c r="L106" i="92"/>
  <c r="L105" i="92" s="1"/>
  <c r="AF106" i="92"/>
  <c r="AF105" i="92" s="1"/>
  <c r="I106" i="92"/>
  <c r="I105" i="92" s="1"/>
  <c r="Y106" i="92"/>
  <c r="Y105" i="92" s="1"/>
  <c r="AO106" i="88"/>
  <c r="AO105" i="88" s="1"/>
  <c r="AR106" i="88"/>
  <c r="AR105" i="88" s="1"/>
  <c r="X106" i="88"/>
  <c r="X105" i="88" s="1"/>
  <c r="O106" i="88"/>
  <c r="O105" i="88" s="1"/>
  <c r="AE106" i="88"/>
  <c r="AE105" i="88" s="1"/>
  <c r="J106" i="88"/>
  <c r="J105" i="88" s="1"/>
  <c r="Z106" i="88"/>
  <c r="Z105" i="88" s="1"/>
  <c r="AN106" i="94"/>
  <c r="AN105" i="94" s="1"/>
  <c r="N106" i="94"/>
  <c r="N105" i="94" s="1"/>
  <c r="K106" i="94"/>
  <c r="K105" i="94" s="1"/>
  <c r="AA106" i="94"/>
  <c r="AA105" i="94" s="1"/>
  <c r="X106" i="87"/>
  <c r="X105" i="87" s="1"/>
  <c r="AN106" i="87"/>
  <c r="AN105" i="87" s="1"/>
  <c r="Q106" i="87"/>
  <c r="Q105" i="87" s="1"/>
  <c r="AK106" i="87"/>
  <c r="AK105" i="87" s="1"/>
  <c r="N106" i="87"/>
  <c r="N105" i="87" s="1"/>
  <c r="AD106" i="87"/>
  <c r="AD105" i="87" s="1"/>
  <c r="K106" i="87"/>
  <c r="K105" i="87" s="1"/>
  <c r="AA106" i="87"/>
  <c r="AA105" i="87" s="1"/>
  <c r="AQ106" i="87"/>
  <c r="P106" i="93"/>
  <c r="P105" i="93" s="1"/>
  <c r="AJ106" i="93"/>
  <c r="AJ105" i="93" s="1"/>
  <c r="M106" i="93"/>
  <c r="AC106" i="93"/>
  <c r="AC105" i="93" s="1"/>
  <c r="AP106" i="93"/>
  <c r="AP105" i="93" s="1"/>
  <c r="Q106" i="88"/>
  <c r="V106" i="88"/>
  <c r="AL106" i="88"/>
  <c r="AL105" i="88" s="1"/>
  <c r="J106" i="92"/>
  <c r="J105" i="92" s="1"/>
  <c r="Z106" i="92"/>
  <c r="Z105" i="92" s="1"/>
  <c r="AP106" i="92"/>
  <c r="AP105" i="92" s="1"/>
  <c r="W106" i="92"/>
  <c r="W105" i="92" s="1"/>
  <c r="AM106" i="92"/>
  <c r="AM105" i="92" s="1"/>
  <c r="P106" i="92"/>
  <c r="P105" i="92" s="1"/>
  <c r="AJ106" i="92"/>
  <c r="AJ105" i="92" s="1"/>
  <c r="M106" i="92"/>
  <c r="M105" i="92" s="1"/>
  <c r="AC106" i="92"/>
  <c r="AC105" i="92" s="1"/>
  <c r="H35" i="63"/>
  <c r="I27" i="63" s="1"/>
  <c r="AU120" i="88"/>
  <c r="AS119" i="88"/>
  <c r="U113" i="91"/>
  <c r="AG114" i="91"/>
  <c r="AG113" i="91" s="1"/>
  <c r="AU114" i="91"/>
  <c r="AS113" i="91"/>
  <c r="I106" i="91"/>
  <c r="I105" i="91" s="1"/>
  <c r="AT108" i="91"/>
  <c r="AH107" i="91"/>
  <c r="AJ106" i="91"/>
  <c r="AJ105" i="91" s="1"/>
  <c r="AL106" i="91"/>
  <c r="AL105" i="91" s="1"/>
  <c r="AN106" i="91"/>
  <c r="AN105" i="91" s="1"/>
  <c r="Z106" i="91"/>
  <c r="Z105" i="91" s="1"/>
  <c r="T108" i="91"/>
  <c r="H107" i="91"/>
  <c r="AO106" i="91"/>
  <c r="AO105" i="91" s="1"/>
  <c r="AA106" i="91"/>
  <c r="AA105" i="91" s="1"/>
  <c r="AS119" i="91"/>
  <c r="AU120" i="91"/>
  <c r="AT120" i="91"/>
  <c r="AT119" i="91" s="1"/>
  <c r="AH119" i="91"/>
  <c r="AU114" i="94"/>
  <c r="AS113" i="94"/>
  <c r="AU114" i="87"/>
  <c r="AS113" i="87"/>
  <c r="T120" i="94"/>
  <c r="T119" i="94" s="1"/>
  <c r="H119" i="94"/>
  <c r="AG120" i="94"/>
  <c r="AG119" i="94" s="1"/>
  <c r="U119" i="94"/>
  <c r="AT120" i="94"/>
  <c r="AT119" i="94" s="1"/>
  <c r="AH119" i="94"/>
  <c r="T120" i="87"/>
  <c r="T119" i="87" s="1"/>
  <c r="H119" i="87"/>
  <c r="H113" i="93"/>
  <c r="T114" i="93"/>
  <c r="T113" i="93" s="1"/>
  <c r="AG114" i="93"/>
  <c r="AG113" i="93" s="1"/>
  <c r="U113" i="93"/>
  <c r="AT114" i="93"/>
  <c r="AT113" i="93" s="1"/>
  <c r="AH113" i="93"/>
  <c r="H113" i="88"/>
  <c r="T114" i="88"/>
  <c r="T113" i="88" s="1"/>
  <c r="AU109" i="93"/>
  <c r="AV109" i="93" s="1"/>
  <c r="AT109" i="88"/>
  <c r="AT107" i="88" s="1"/>
  <c r="T109" i="88"/>
  <c r="T107" i="88" s="1"/>
  <c r="H119" i="93"/>
  <c r="T120" i="93"/>
  <c r="T119" i="93" s="1"/>
  <c r="AG120" i="93"/>
  <c r="AG119" i="93" s="1"/>
  <c r="U119" i="93"/>
  <c r="U106" i="93" s="1"/>
  <c r="U105" i="93" s="1"/>
  <c r="AT120" i="93"/>
  <c r="AT119" i="93" s="1"/>
  <c r="AH119" i="93"/>
  <c r="AU109" i="92"/>
  <c r="AV109" i="92" s="1"/>
  <c r="H107" i="32"/>
  <c r="T108" i="32"/>
  <c r="AO106" i="32"/>
  <c r="AO105" i="32" s="1"/>
  <c r="AA106" i="32"/>
  <c r="AA105" i="32" s="1"/>
  <c r="I106" i="32"/>
  <c r="I105" i="32" s="1"/>
  <c r="AT108" i="32"/>
  <c r="AH107" i="32"/>
  <c r="AJ106" i="32"/>
  <c r="AJ105" i="32" s="1"/>
  <c r="AL106" i="32"/>
  <c r="AL105" i="32" s="1"/>
  <c r="AN106" i="32"/>
  <c r="AN105" i="32" s="1"/>
  <c r="Z106" i="32"/>
  <c r="Z105" i="32" s="1"/>
  <c r="U119" i="88"/>
  <c r="AG120" i="88"/>
  <c r="AG119" i="88" s="1"/>
  <c r="H119" i="88"/>
  <c r="T120" i="88"/>
  <c r="T119" i="88" s="1"/>
  <c r="AT120" i="88"/>
  <c r="AT119" i="88" s="1"/>
  <c r="AH119" i="88"/>
  <c r="T114" i="91"/>
  <c r="T113" i="91" s="1"/>
  <c r="H113" i="91"/>
  <c r="Y106" i="91"/>
  <c r="Y105" i="91" s="1"/>
  <c r="O106" i="91"/>
  <c r="M106" i="91"/>
  <c r="M105" i="91" s="1"/>
  <c r="S106" i="91"/>
  <c r="S105" i="91" s="1"/>
  <c r="Q106" i="91"/>
  <c r="Q105" i="91" s="1"/>
  <c r="AP106" i="91"/>
  <c r="AP105" i="91" s="1"/>
  <c r="AB106" i="91"/>
  <c r="AB105" i="91" s="1"/>
  <c r="N106" i="91"/>
  <c r="N105" i="91" s="1"/>
  <c r="AQ106" i="91"/>
  <c r="AQ105" i="91" s="1"/>
  <c r="T120" i="91"/>
  <c r="T119" i="91" s="1"/>
  <c r="H119" i="91"/>
  <c r="AU120" i="94"/>
  <c r="AS119" i="94"/>
  <c r="AG120" i="87"/>
  <c r="AG119" i="87" s="1"/>
  <c r="U119" i="87"/>
  <c r="AU114" i="93"/>
  <c r="AS113" i="93"/>
  <c r="AU114" i="88"/>
  <c r="AS113" i="88"/>
  <c r="AS106" i="88" s="1"/>
  <c r="AT114" i="88"/>
  <c r="AT113" i="88" s="1"/>
  <c r="AH113" i="88"/>
  <c r="AU109" i="88"/>
  <c r="AV109" i="88" s="1"/>
  <c r="AU120" i="93"/>
  <c r="AS119" i="93"/>
  <c r="T120" i="32"/>
  <c r="T119" i="32" s="1"/>
  <c r="H119" i="32"/>
  <c r="AT120" i="32"/>
  <c r="AT119" i="32" s="1"/>
  <c r="AH119" i="32"/>
  <c r="AS113" i="32"/>
  <c r="AU114" i="32"/>
  <c r="AT114" i="32"/>
  <c r="AT113" i="32" s="1"/>
  <c r="AH113" i="32"/>
  <c r="AB106" i="32"/>
  <c r="AB105" i="32" s="1"/>
  <c r="N106" i="32"/>
  <c r="AQ106" i="32"/>
  <c r="AQ105" i="32" s="1"/>
  <c r="Y106" i="32"/>
  <c r="Y105" i="32" s="1"/>
  <c r="O106" i="32"/>
  <c r="O105" i="32" s="1"/>
  <c r="M106" i="32"/>
  <c r="M105" i="32" s="1"/>
  <c r="Q106" i="32"/>
  <c r="Q105" i="32" s="1"/>
  <c r="AP106" i="32"/>
  <c r="AP105" i="32" s="1"/>
  <c r="T109" i="32"/>
  <c r="AG109" i="32"/>
  <c r="AT109" i="32"/>
  <c r="H106" i="93"/>
  <c r="H105" i="93" s="1"/>
  <c r="AH106" i="93"/>
  <c r="AH105" i="93" s="1"/>
  <c r="H106" i="88"/>
  <c r="H105" i="88" s="1"/>
  <c r="R30" i="63"/>
  <c r="R22" i="63"/>
  <c r="R14" i="63"/>
  <c r="AH119" i="92"/>
  <c r="AT120" i="92"/>
  <c r="AT119" i="92" s="1"/>
  <c r="T120" i="92"/>
  <c r="T119" i="92" s="1"/>
  <c r="H119" i="92"/>
  <c r="AG120" i="92"/>
  <c r="AG119" i="92" s="1"/>
  <c r="U119" i="92"/>
  <c r="L106" i="91"/>
  <c r="L105" i="91" s="1"/>
  <c r="AS107" i="91"/>
  <c r="AS106" i="91" s="1"/>
  <c r="AS105" i="91" s="1"/>
  <c r="AU108" i="91"/>
  <c r="AE106" i="91"/>
  <c r="AE105" i="91" s="1"/>
  <c r="AC106" i="91"/>
  <c r="AI106" i="91"/>
  <c r="AI105" i="91" s="1"/>
  <c r="AK106" i="91"/>
  <c r="AK105" i="91" s="1"/>
  <c r="W106" i="91"/>
  <c r="W105" i="91" s="1"/>
  <c r="AR106" i="91"/>
  <c r="AD106" i="91"/>
  <c r="AD105" i="91" s="1"/>
  <c r="T109" i="91"/>
  <c r="AG109" i="91"/>
  <c r="AT109" i="91"/>
  <c r="U119" i="91"/>
  <c r="AG120" i="91"/>
  <c r="AG119" i="91" s="1"/>
  <c r="T109" i="94"/>
  <c r="T107" i="94" s="1"/>
  <c r="AG109" i="94"/>
  <c r="AG107" i="94" s="1"/>
  <c r="AT109" i="94"/>
  <c r="AT107" i="94" s="1"/>
  <c r="T109" i="87"/>
  <c r="T107" i="87" s="1"/>
  <c r="AG109" i="87"/>
  <c r="AG107" i="87" s="1"/>
  <c r="AT109" i="87"/>
  <c r="AT107" i="87" s="1"/>
  <c r="AU120" i="87"/>
  <c r="AS119" i="87"/>
  <c r="U113" i="88"/>
  <c r="U106" i="88" s="1"/>
  <c r="U105" i="88" s="1"/>
  <c r="AG114" i="88"/>
  <c r="AG113" i="88" s="1"/>
  <c r="AS119" i="32"/>
  <c r="AU120" i="32"/>
  <c r="AH113" i="92"/>
  <c r="AH106" i="92" s="1"/>
  <c r="AT114" i="92"/>
  <c r="AT113" i="92" s="1"/>
  <c r="T114" i="92"/>
  <c r="T113" i="92" s="1"/>
  <c r="H113" i="92"/>
  <c r="H106" i="92" s="1"/>
  <c r="H105" i="92" s="1"/>
  <c r="AG114" i="92"/>
  <c r="AG113" i="92" s="1"/>
  <c r="U113" i="92"/>
  <c r="T114" i="32"/>
  <c r="T113" i="32" s="1"/>
  <c r="H113" i="32"/>
  <c r="AR106" i="32"/>
  <c r="AD106" i="32"/>
  <c r="L106" i="32"/>
  <c r="L105" i="32" s="1"/>
  <c r="AS107" i="32"/>
  <c r="AU108" i="32"/>
  <c r="AE106" i="32"/>
  <c r="AE105" i="32" s="1"/>
  <c r="AC106" i="32"/>
  <c r="AC105" i="32" s="1"/>
  <c r="AI106" i="32"/>
  <c r="AK106" i="32"/>
  <c r="AK105" i="32" s="1"/>
  <c r="W106" i="32"/>
  <c r="W105" i="32" s="1"/>
  <c r="AU109" i="32"/>
  <c r="AV109" i="32" s="1"/>
  <c r="AS119" i="92"/>
  <c r="AU120" i="92"/>
  <c r="AT114" i="91"/>
  <c r="AT113" i="91" s="1"/>
  <c r="AH113" i="91"/>
  <c r="AF106" i="91"/>
  <c r="AF105" i="91" s="1"/>
  <c r="P106" i="91"/>
  <c r="P105" i="91" s="1"/>
  <c r="V106" i="91"/>
  <c r="V105" i="91" s="1"/>
  <c r="X106" i="91"/>
  <c r="J106" i="91"/>
  <c r="J105" i="91" s="1"/>
  <c r="AM106" i="91"/>
  <c r="U107" i="91"/>
  <c r="U106" i="91" s="1"/>
  <c r="U105" i="91" s="1"/>
  <c r="AG108" i="91"/>
  <c r="K106" i="91"/>
  <c r="AU109" i="91"/>
  <c r="AV109" i="91" s="1"/>
  <c r="H113" i="94"/>
  <c r="H106" i="94" s="1"/>
  <c r="H105" i="94" s="1"/>
  <c r="T114" i="94"/>
  <c r="T113" i="94" s="1"/>
  <c r="AG114" i="94"/>
  <c r="AG113" i="94" s="1"/>
  <c r="U113" i="94"/>
  <c r="U106" i="94" s="1"/>
  <c r="U105" i="94" s="1"/>
  <c r="AT114" i="94"/>
  <c r="AT113" i="94" s="1"/>
  <c r="AH113" i="94"/>
  <c r="AH106" i="94" s="1"/>
  <c r="AH105" i="94" s="1"/>
  <c r="H113" i="87"/>
  <c r="H106" i="87" s="1"/>
  <c r="T114" i="87"/>
  <c r="T113" i="87" s="1"/>
  <c r="AG114" i="87"/>
  <c r="AG113" i="87" s="1"/>
  <c r="U113" i="87"/>
  <c r="U106" i="87" s="1"/>
  <c r="AT114" i="87"/>
  <c r="AT113" i="87" s="1"/>
  <c r="AH113" i="87"/>
  <c r="AU109" i="94"/>
  <c r="AV109" i="94" s="1"/>
  <c r="AU109" i="87"/>
  <c r="AV109" i="87" s="1"/>
  <c r="AT120" i="87"/>
  <c r="AT119" i="87" s="1"/>
  <c r="AH119" i="87"/>
  <c r="T109" i="93"/>
  <c r="T107" i="93" s="1"/>
  <c r="AG109" i="93"/>
  <c r="AG107" i="93" s="1"/>
  <c r="AG106" i="93" s="1"/>
  <c r="AT109" i="93"/>
  <c r="AT107" i="93" s="1"/>
  <c r="AT106" i="93" s="1"/>
  <c r="AG120" i="32"/>
  <c r="AG119" i="32" s="1"/>
  <c r="U119" i="32"/>
  <c r="AS113" i="92"/>
  <c r="AS106" i="92" s="1"/>
  <c r="AS105" i="92" s="1"/>
  <c r="AU114" i="92"/>
  <c r="U113" i="32"/>
  <c r="AG114" i="32"/>
  <c r="AG113" i="32" s="1"/>
  <c r="AT109" i="92"/>
  <c r="AT107" i="92" s="1"/>
  <c r="T109" i="92"/>
  <c r="T107" i="92" s="1"/>
  <c r="U107" i="32"/>
  <c r="AG108" i="32"/>
  <c r="AG107" i="32" s="1"/>
  <c r="AG106" i="32" s="1"/>
  <c r="K106" i="32"/>
  <c r="K105" i="32" s="1"/>
  <c r="AF106" i="32"/>
  <c r="AF105" i="32" s="1"/>
  <c r="R106" i="32"/>
  <c r="R105" i="32" s="1"/>
  <c r="P106" i="32"/>
  <c r="P105" i="32" s="1"/>
  <c r="V106" i="32"/>
  <c r="X106" i="32"/>
  <c r="J106" i="32"/>
  <c r="AM106" i="32"/>
  <c r="AM105" i="32" s="1"/>
  <c r="AK37" i="92"/>
  <c r="AL37" i="92"/>
  <c r="AK13" i="92"/>
  <c r="N13" i="92"/>
  <c r="V44" i="94"/>
  <c r="N37" i="32"/>
  <c r="AI37" i="32"/>
  <c r="Q13" i="91"/>
  <c r="X31" i="92"/>
  <c r="M31" i="92"/>
  <c r="AL31" i="92"/>
  <c r="L31" i="32"/>
  <c r="N31" i="32"/>
  <c r="AM31" i="32"/>
  <c r="AO37" i="92"/>
  <c r="Z37" i="92"/>
  <c r="S31" i="92"/>
  <c r="AB31" i="92"/>
  <c r="Q31" i="92"/>
  <c r="J31" i="92"/>
  <c r="AP31" i="92"/>
  <c r="AJ31" i="32"/>
  <c r="I31" i="32"/>
  <c r="K31" i="32"/>
  <c r="W31" i="92"/>
  <c r="AM31" i="92"/>
  <c r="L31" i="92"/>
  <c r="AF31" i="92"/>
  <c r="AO31" i="92"/>
  <c r="N31" i="92"/>
  <c r="AD31" i="92"/>
  <c r="X31" i="32"/>
  <c r="AN31" i="32"/>
  <c r="M31" i="32"/>
  <c r="AC31" i="32"/>
  <c r="V31" i="32"/>
  <c r="AL31" i="32"/>
  <c r="O31" i="32"/>
  <c r="AE31" i="32"/>
  <c r="M37" i="92"/>
  <c r="AC37" i="92"/>
  <c r="R37" i="92"/>
  <c r="W13" i="92"/>
  <c r="AM13" i="92"/>
  <c r="P13" i="92"/>
  <c r="P12" i="92" s="1"/>
  <c r="AJ13" i="92"/>
  <c r="M13" i="92"/>
  <c r="AC13" i="92"/>
  <c r="J13" i="92"/>
  <c r="Z13" i="92"/>
  <c r="AP13" i="92"/>
  <c r="AQ44" i="94"/>
  <c r="AA44" i="94"/>
  <c r="AE44" i="94"/>
  <c r="S44" i="94"/>
  <c r="P44" i="94"/>
  <c r="AJ44" i="94"/>
  <c r="Q44" i="94"/>
  <c r="AK44" i="94"/>
  <c r="R44" i="94"/>
  <c r="V44" i="87"/>
  <c r="AL44" i="87"/>
  <c r="W44" i="87"/>
  <c r="AM44" i="87"/>
  <c r="X44" i="87"/>
  <c r="AN44" i="87"/>
  <c r="AO44" i="87"/>
  <c r="AA19" i="94"/>
  <c r="N19" i="94"/>
  <c r="X19" i="94"/>
  <c r="AN19" i="94"/>
  <c r="M19" i="94"/>
  <c r="AC19" i="94"/>
  <c r="AO19" i="88"/>
  <c r="N19" i="88"/>
  <c r="AD19" i="88"/>
  <c r="W19" i="88"/>
  <c r="AM19" i="88"/>
  <c r="AK13" i="91"/>
  <c r="AF13" i="32"/>
  <c r="V13" i="32"/>
  <c r="V12" i="32" s="1"/>
  <c r="AL13" i="32"/>
  <c r="S13" i="32"/>
  <c r="AI13" i="32"/>
  <c r="V37" i="92"/>
  <c r="Q13" i="92"/>
  <c r="AF37" i="91"/>
  <c r="AK37" i="91"/>
  <c r="AD37" i="32"/>
  <c r="O31" i="92"/>
  <c r="AN31" i="92"/>
  <c r="AO31" i="32"/>
  <c r="W31" i="32"/>
  <c r="AG40" i="92"/>
  <c r="J37" i="92"/>
  <c r="AG16" i="92"/>
  <c r="AO13" i="92"/>
  <c r="R13" i="92"/>
  <c r="W44" i="94"/>
  <c r="W43" i="94" s="1"/>
  <c r="AB44" i="94"/>
  <c r="AB43" i="94" s="1"/>
  <c r="AR44" i="94"/>
  <c r="AR43" i="94" s="1"/>
  <c r="I44" i="94"/>
  <c r="Y44" i="94"/>
  <c r="J44" i="94"/>
  <c r="J43" i="94" s="1"/>
  <c r="AT47" i="94"/>
  <c r="N44" i="87"/>
  <c r="N43" i="87" s="1"/>
  <c r="AD44" i="87"/>
  <c r="AD43" i="87" s="1"/>
  <c r="AU46" i="87"/>
  <c r="AV46" i="87" s="1"/>
  <c r="O44" i="87"/>
  <c r="O43" i="87" s="1"/>
  <c r="AE44" i="87"/>
  <c r="AE43" i="87" s="1"/>
  <c r="L44" i="87"/>
  <c r="L43" i="87" s="1"/>
  <c r="AF44" i="87"/>
  <c r="AF43" i="87" s="1"/>
  <c r="M44" i="87"/>
  <c r="AC44" i="87"/>
  <c r="AT21" i="94"/>
  <c r="AD19" i="94"/>
  <c r="L19" i="94"/>
  <c r="AF19" i="94"/>
  <c r="AO19" i="94"/>
  <c r="M19" i="88"/>
  <c r="AC19" i="88"/>
  <c r="T21" i="88"/>
  <c r="V19" i="88"/>
  <c r="AL19" i="88"/>
  <c r="O19" i="88"/>
  <c r="AE19" i="88"/>
  <c r="X19" i="88"/>
  <c r="AN19" i="88"/>
  <c r="J31" i="91"/>
  <c r="Z31" i="91"/>
  <c r="AP31" i="91"/>
  <c r="AG33" i="91"/>
  <c r="S31" i="91"/>
  <c r="AI31" i="91"/>
  <c r="AB31" i="91"/>
  <c r="AR31" i="91"/>
  <c r="Q31" i="91"/>
  <c r="AK31" i="91"/>
  <c r="AG39" i="91"/>
  <c r="AG40" i="91"/>
  <c r="P37" i="91"/>
  <c r="AJ37" i="91"/>
  <c r="AO37" i="91"/>
  <c r="AT40" i="32"/>
  <c r="T39" i="32"/>
  <c r="R37" i="32"/>
  <c r="W37" i="32"/>
  <c r="AM37" i="32"/>
  <c r="R13" i="91"/>
  <c r="T16" i="91"/>
  <c r="O13" i="91"/>
  <c r="AE13" i="91"/>
  <c r="L13" i="91"/>
  <c r="L12" i="91" s="1"/>
  <c r="AF13" i="91"/>
  <c r="AT17" i="91"/>
  <c r="AO13" i="91"/>
  <c r="AG17" i="32"/>
  <c r="J13" i="32"/>
  <c r="Z13" i="32"/>
  <c r="AP13" i="32"/>
  <c r="W13" i="32"/>
  <c r="AM13" i="32"/>
  <c r="AM12" i="32" s="1"/>
  <c r="Q37" i="92"/>
  <c r="AD13" i="92"/>
  <c r="L37" i="91"/>
  <c r="Q37" i="91"/>
  <c r="S37" i="32"/>
  <c r="AE31" i="92"/>
  <c r="AC31" i="92"/>
  <c r="V31" i="92"/>
  <c r="AF31" i="32"/>
  <c r="AD31" i="32"/>
  <c r="AP37" i="92"/>
  <c r="AI31" i="92"/>
  <c r="AR31" i="92"/>
  <c r="AK31" i="92"/>
  <c r="Z31" i="92"/>
  <c r="P31" i="32"/>
  <c r="Y31" i="32"/>
  <c r="R31" i="32"/>
  <c r="AA31" i="32"/>
  <c r="AQ31" i="32"/>
  <c r="I37" i="92"/>
  <c r="Y37" i="92"/>
  <c r="N37" i="92"/>
  <c r="AD37" i="92"/>
  <c r="S13" i="92"/>
  <c r="AI13" i="92"/>
  <c r="L13" i="92"/>
  <c r="L12" i="92" s="1"/>
  <c r="AF13" i="92"/>
  <c r="I13" i="92"/>
  <c r="Y13" i="92"/>
  <c r="V13" i="92"/>
  <c r="AL13" i="92"/>
  <c r="AL12" i="92" s="1"/>
  <c r="K44" i="94"/>
  <c r="O44" i="94"/>
  <c r="L44" i="94"/>
  <c r="AF44" i="94"/>
  <c r="M44" i="94"/>
  <c r="AC44" i="94"/>
  <c r="N44" i="94"/>
  <c r="AD44" i="94"/>
  <c r="R44" i="87"/>
  <c r="T47" i="87"/>
  <c r="S44" i="87"/>
  <c r="AI44" i="87"/>
  <c r="P44" i="87"/>
  <c r="AJ44" i="87"/>
  <c r="Q44" i="87"/>
  <c r="AK44" i="87"/>
  <c r="Z19" i="94"/>
  <c r="P19" i="94"/>
  <c r="AJ19" i="94"/>
  <c r="I19" i="94"/>
  <c r="Q19" i="88"/>
  <c r="AK19" i="88"/>
  <c r="J19" i="88"/>
  <c r="Z19" i="88"/>
  <c r="AP19" i="88"/>
  <c r="S19" i="88"/>
  <c r="AI19" i="88"/>
  <c r="AB19" i="88"/>
  <c r="AR19" i="88"/>
  <c r="N31" i="91"/>
  <c r="AD31" i="91"/>
  <c r="W31" i="91"/>
  <c r="AM31" i="91"/>
  <c r="L31" i="91"/>
  <c r="AF31" i="91"/>
  <c r="AO31" i="91"/>
  <c r="X37" i="91"/>
  <c r="AN37" i="91"/>
  <c r="I37" i="91"/>
  <c r="Y37" i="91"/>
  <c r="V37" i="32"/>
  <c r="AL37" i="32"/>
  <c r="K37" i="32"/>
  <c r="AA37" i="32"/>
  <c r="AQ37" i="32"/>
  <c r="L19" i="88"/>
  <c r="AF19" i="88"/>
  <c r="R31" i="91"/>
  <c r="K31" i="91"/>
  <c r="AA31" i="91"/>
  <c r="AQ31" i="91"/>
  <c r="P31" i="91"/>
  <c r="AJ31" i="91"/>
  <c r="I31" i="91"/>
  <c r="Y31" i="91"/>
  <c r="AB37" i="91"/>
  <c r="AR37" i="91"/>
  <c r="M37" i="91"/>
  <c r="AC37" i="91"/>
  <c r="J37" i="32"/>
  <c r="Z37" i="32"/>
  <c r="AP37" i="32"/>
  <c r="O37" i="32"/>
  <c r="AE37" i="32"/>
  <c r="J13" i="91"/>
  <c r="Z13" i="91"/>
  <c r="AP13" i="91"/>
  <c r="AP12" i="91" s="1"/>
  <c r="W13" i="91"/>
  <c r="W12" i="91" s="1"/>
  <c r="AM13" i="91"/>
  <c r="AM12" i="91" s="1"/>
  <c r="X13" i="91"/>
  <c r="AN13" i="91"/>
  <c r="M13" i="91"/>
  <c r="AC13" i="91"/>
  <c r="AB13" i="32"/>
  <c r="AR13" i="32"/>
  <c r="AO13" i="32"/>
  <c r="R13" i="32"/>
  <c r="O13" i="32"/>
  <c r="AE13" i="32"/>
  <c r="R28" i="63"/>
  <c r="W44" i="93"/>
  <c r="AM44" i="93"/>
  <c r="AB44" i="93"/>
  <c r="AR44" i="93"/>
  <c r="M44" i="93"/>
  <c r="AC44" i="93"/>
  <c r="AO44" i="88"/>
  <c r="V44" i="88"/>
  <c r="V43" i="88" s="1"/>
  <c r="AL44" i="88"/>
  <c r="W44" i="88"/>
  <c r="AM44" i="88"/>
  <c r="L19" i="93"/>
  <c r="AF19" i="93"/>
  <c r="O19" i="87"/>
  <c r="AE19" i="87"/>
  <c r="V31" i="94"/>
  <c r="AG33" i="94"/>
  <c r="O31" i="94"/>
  <c r="J31" i="94"/>
  <c r="AP31" i="94"/>
  <c r="X31" i="94"/>
  <c r="AN31" i="94"/>
  <c r="M31" i="94"/>
  <c r="AC31" i="94"/>
  <c r="AO31" i="88"/>
  <c r="N31" i="88"/>
  <c r="AD31" i="88"/>
  <c r="W31" i="88"/>
  <c r="AM31" i="88"/>
  <c r="L31" i="88"/>
  <c r="AF31" i="88"/>
  <c r="AF37" i="94"/>
  <c r="V37" i="94"/>
  <c r="AU39" i="94"/>
  <c r="AV39" i="94" s="1"/>
  <c r="N37" i="94"/>
  <c r="R37" i="94"/>
  <c r="I37" i="94"/>
  <c r="Y37" i="94"/>
  <c r="S37" i="94"/>
  <c r="AI37" i="94"/>
  <c r="AT39" i="87"/>
  <c r="M37" i="87"/>
  <c r="AC37" i="87"/>
  <c r="R37" i="87"/>
  <c r="V13" i="94"/>
  <c r="AL13" i="94"/>
  <c r="O13" i="94"/>
  <c r="AE13" i="94"/>
  <c r="P13" i="94"/>
  <c r="AJ13" i="94"/>
  <c r="N13" i="88"/>
  <c r="AD13" i="88"/>
  <c r="AD12" i="88" s="1"/>
  <c r="K13" i="88"/>
  <c r="AA13" i="88"/>
  <c r="AQ13" i="88"/>
  <c r="X13" i="88"/>
  <c r="AN13" i="88"/>
  <c r="T47" i="92"/>
  <c r="O44" i="92"/>
  <c r="AE44" i="92"/>
  <c r="X44" i="92"/>
  <c r="AN44" i="92"/>
  <c r="M44" i="92"/>
  <c r="AC44" i="92"/>
  <c r="S44" i="32"/>
  <c r="AI44" i="32"/>
  <c r="P44" i="32"/>
  <c r="AJ44" i="32"/>
  <c r="Q44" i="32"/>
  <c r="AK44" i="32"/>
  <c r="R44" i="32"/>
  <c r="S19" i="92"/>
  <c r="S12" i="92" s="1"/>
  <c r="AI19" i="92"/>
  <c r="AB19" i="92"/>
  <c r="AR19" i="92"/>
  <c r="Q19" i="92"/>
  <c r="AK19" i="92"/>
  <c r="J19" i="92"/>
  <c r="Z19" i="92"/>
  <c r="AP19" i="92"/>
  <c r="AP12" i="92" s="1"/>
  <c r="P19" i="32"/>
  <c r="AJ19" i="32"/>
  <c r="I19" i="32"/>
  <c r="Y19" i="32"/>
  <c r="Y12" i="32" s="1"/>
  <c r="R19" i="32"/>
  <c r="K19" i="32"/>
  <c r="AA19" i="32"/>
  <c r="AQ19" i="32"/>
  <c r="AR31" i="93"/>
  <c r="Q31" i="93"/>
  <c r="S31" i="93"/>
  <c r="AI31" i="93"/>
  <c r="AK31" i="93"/>
  <c r="J31" i="93"/>
  <c r="Z31" i="93"/>
  <c r="AP31" i="93"/>
  <c r="S31" i="87"/>
  <c r="AI31" i="87"/>
  <c r="AB31" i="87"/>
  <c r="AR31" i="87"/>
  <c r="AR12" i="87" s="1"/>
  <c r="Q31" i="87"/>
  <c r="AK31" i="87"/>
  <c r="J31" i="87"/>
  <c r="Z31" i="87"/>
  <c r="AP31" i="87"/>
  <c r="I37" i="93"/>
  <c r="Y37" i="93"/>
  <c r="N37" i="93"/>
  <c r="AD37" i="93"/>
  <c r="K37" i="88"/>
  <c r="AA37" i="88"/>
  <c r="AQ37" i="88"/>
  <c r="L37" i="88"/>
  <c r="AF37" i="88"/>
  <c r="N13" i="93"/>
  <c r="AD13" i="93"/>
  <c r="AD12" i="93" s="1"/>
  <c r="K13" i="93"/>
  <c r="AA13" i="93"/>
  <c r="AQ13" i="93"/>
  <c r="AQ12" i="93" s="1"/>
  <c r="X13" i="93"/>
  <c r="AN13" i="93"/>
  <c r="M13" i="87"/>
  <c r="AC13" i="87"/>
  <c r="AC12" i="87" s="1"/>
  <c r="J13" i="87"/>
  <c r="Z13" i="87"/>
  <c r="AP13" i="87"/>
  <c r="W13" i="87"/>
  <c r="AM13" i="87"/>
  <c r="R44" i="91"/>
  <c r="S44" i="91"/>
  <c r="AI44" i="91"/>
  <c r="P44" i="91"/>
  <c r="AJ44" i="91"/>
  <c r="I19" i="91"/>
  <c r="Y19" i="91"/>
  <c r="L44" i="93"/>
  <c r="AF44" i="93"/>
  <c r="Q44" i="93"/>
  <c r="AK44" i="93"/>
  <c r="J44" i="88"/>
  <c r="Z44" i="88"/>
  <c r="AP44" i="88"/>
  <c r="K44" i="88"/>
  <c r="AA44" i="88"/>
  <c r="AQ44" i="88"/>
  <c r="P19" i="93"/>
  <c r="AJ19" i="93"/>
  <c r="S19" i="87"/>
  <c r="AI19" i="87"/>
  <c r="R31" i="94"/>
  <c r="R12" i="94" s="1"/>
  <c r="Q31" i="94"/>
  <c r="AK31" i="94"/>
  <c r="P31" i="88"/>
  <c r="AJ31" i="88"/>
  <c r="M37" i="94"/>
  <c r="AC37" i="94"/>
  <c r="W37" i="94"/>
  <c r="AM37" i="94"/>
  <c r="Q37" i="87"/>
  <c r="AK37" i="87"/>
  <c r="V37" i="87"/>
  <c r="AL37" i="87"/>
  <c r="Y13" i="94"/>
  <c r="Y12" i="94" s="1"/>
  <c r="M13" i="94"/>
  <c r="M12" i="94" s="1"/>
  <c r="AP13" i="94"/>
  <c r="S13" i="94"/>
  <c r="AI13" i="94"/>
  <c r="X13" i="94"/>
  <c r="AN13" i="94"/>
  <c r="AO13" i="88"/>
  <c r="R13" i="88"/>
  <c r="R12" i="88" s="1"/>
  <c r="O13" i="88"/>
  <c r="AE13" i="88"/>
  <c r="AB13" i="88"/>
  <c r="AR13" i="88"/>
  <c r="V44" i="92"/>
  <c r="AL44" i="92"/>
  <c r="S44" i="92"/>
  <c r="AI44" i="92"/>
  <c r="AB44" i="92"/>
  <c r="AR44" i="92"/>
  <c r="Q44" i="92"/>
  <c r="AK44" i="92"/>
  <c r="W44" i="32"/>
  <c r="AM44" i="32"/>
  <c r="X44" i="32"/>
  <c r="AN44" i="32"/>
  <c r="AO44" i="32"/>
  <c r="V44" i="32"/>
  <c r="AL44" i="32"/>
  <c r="AT21" i="92"/>
  <c r="N19" i="92"/>
  <c r="N12" i="92" s="1"/>
  <c r="AD19" i="92"/>
  <c r="O19" i="32"/>
  <c r="AE19" i="32"/>
  <c r="AB31" i="93"/>
  <c r="AM31" i="93"/>
  <c r="N31" i="93"/>
  <c r="AD31" i="93"/>
  <c r="AT33" i="87"/>
  <c r="N31" i="87"/>
  <c r="AD31" i="87"/>
  <c r="AT39" i="93"/>
  <c r="M37" i="93"/>
  <c r="AC37" i="93"/>
  <c r="R37" i="93"/>
  <c r="O37" i="88"/>
  <c r="AE37" i="88"/>
  <c r="P37" i="88"/>
  <c r="AJ37" i="88"/>
  <c r="AO13" i="93"/>
  <c r="AO12" i="93" s="1"/>
  <c r="R13" i="93"/>
  <c r="R12" i="93" s="1"/>
  <c r="O13" i="93"/>
  <c r="AE13" i="93"/>
  <c r="AB13" i="93"/>
  <c r="AR13" i="93"/>
  <c r="X13" i="87"/>
  <c r="AN13" i="87"/>
  <c r="Q13" i="87"/>
  <c r="AK13" i="87"/>
  <c r="N13" i="87"/>
  <c r="AD13" i="87"/>
  <c r="K13" i="87"/>
  <c r="AA13" i="87"/>
  <c r="AQ13" i="87"/>
  <c r="V44" i="91"/>
  <c r="AL44" i="91"/>
  <c r="W44" i="91"/>
  <c r="AM44" i="91"/>
  <c r="X44" i="91"/>
  <c r="AN44" i="91"/>
  <c r="M19" i="91"/>
  <c r="AC19" i="91"/>
  <c r="O44" i="93"/>
  <c r="AE44" i="93"/>
  <c r="P44" i="93"/>
  <c r="AJ44" i="93"/>
  <c r="AO44" i="93"/>
  <c r="M44" i="88"/>
  <c r="M43" i="88" s="1"/>
  <c r="AC44" i="88"/>
  <c r="N44" i="88"/>
  <c r="AD44" i="88"/>
  <c r="O44" i="88"/>
  <c r="O43" i="88" s="1"/>
  <c r="AE44" i="88"/>
  <c r="X19" i="93"/>
  <c r="AN19" i="93"/>
  <c r="W19" i="87"/>
  <c r="AM19" i="87"/>
  <c r="AL31" i="94"/>
  <c r="AE31" i="94"/>
  <c r="Z31" i="94"/>
  <c r="AO31" i="94"/>
  <c r="X31" i="88"/>
  <c r="AN31" i="88"/>
  <c r="P37" i="94"/>
  <c r="AB37" i="94"/>
  <c r="Q37" i="94"/>
  <c r="AK37" i="94"/>
  <c r="AA37" i="94"/>
  <c r="AQ37" i="94"/>
  <c r="AQ12" i="94" s="1"/>
  <c r="AO37" i="87"/>
  <c r="J37" i="87"/>
  <c r="Z37" i="87"/>
  <c r="AP37" i="87"/>
  <c r="AP12" i="87" s="1"/>
  <c r="T15" i="94"/>
  <c r="AK13" i="94"/>
  <c r="AC13" i="94"/>
  <c r="N13" i="94"/>
  <c r="N12" i="94" s="1"/>
  <c r="W13" i="94"/>
  <c r="AM13" i="94"/>
  <c r="AB13" i="94"/>
  <c r="AR13" i="94"/>
  <c r="V13" i="88"/>
  <c r="AL13" i="88"/>
  <c r="S13" i="88"/>
  <c r="AI13" i="88"/>
  <c r="L13" i="88"/>
  <c r="AF13" i="88"/>
  <c r="AF12" i="88" s="1"/>
  <c r="J44" i="92"/>
  <c r="Z44" i="92"/>
  <c r="AP44" i="92"/>
  <c r="W44" i="92"/>
  <c r="AM44" i="92"/>
  <c r="L44" i="92"/>
  <c r="AF44" i="92"/>
  <c r="AO44" i="92"/>
  <c r="K44" i="32"/>
  <c r="AA44" i="32"/>
  <c r="AQ44" i="32"/>
  <c r="AB44" i="32"/>
  <c r="AR44" i="32"/>
  <c r="I44" i="32"/>
  <c r="Y44" i="32"/>
  <c r="J44" i="32"/>
  <c r="Z44" i="32"/>
  <c r="AP44" i="32"/>
  <c r="R19" i="92"/>
  <c r="S19" i="32"/>
  <c r="AI19" i="32"/>
  <c r="K31" i="93"/>
  <c r="K12" i="93" s="1"/>
  <c r="AA31" i="93"/>
  <c r="AQ31" i="93"/>
  <c r="R31" i="93"/>
  <c r="R31" i="87"/>
  <c r="Q37" i="93"/>
  <c r="AK37" i="93"/>
  <c r="V37" i="93"/>
  <c r="AL37" i="93"/>
  <c r="AL12" i="93" s="1"/>
  <c r="S37" i="88"/>
  <c r="AI37" i="88"/>
  <c r="X37" i="88"/>
  <c r="AN37" i="88"/>
  <c r="V13" i="93"/>
  <c r="AL13" i="93"/>
  <c r="S13" i="93"/>
  <c r="S12" i="93" s="1"/>
  <c r="AI13" i="93"/>
  <c r="L13" i="93"/>
  <c r="AF13" i="93"/>
  <c r="AO13" i="87"/>
  <c r="AO12" i="87" s="1"/>
  <c r="R13" i="87"/>
  <c r="O13" i="87"/>
  <c r="AE13" i="87"/>
  <c r="J44" i="91"/>
  <c r="Z44" i="91"/>
  <c r="AP44" i="91"/>
  <c r="K44" i="91"/>
  <c r="AA44" i="91"/>
  <c r="AQ44" i="91"/>
  <c r="AB44" i="91"/>
  <c r="AR44" i="91"/>
  <c r="Q19" i="91"/>
  <c r="AK19" i="91"/>
  <c r="V13" i="91"/>
  <c r="V12" i="91" s="1"/>
  <c r="AL13" i="91"/>
  <c r="S13" i="91"/>
  <c r="S12" i="91" s="1"/>
  <c r="AI13" i="91"/>
  <c r="AI12" i="91" s="1"/>
  <c r="P13" i="91"/>
  <c r="AJ13" i="91"/>
  <c r="I13" i="91"/>
  <c r="Y13" i="91"/>
  <c r="Y12" i="91" s="1"/>
  <c r="X13" i="32"/>
  <c r="AN13" i="32"/>
  <c r="AN12" i="32" s="1"/>
  <c r="Q13" i="32"/>
  <c r="AK13" i="32"/>
  <c r="AK12" i="32" s="1"/>
  <c r="N13" i="32"/>
  <c r="AD13" i="32"/>
  <c r="AD12" i="32" s="1"/>
  <c r="K13" i="32"/>
  <c r="AA13" i="32"/>
  <c r="AQ13" i="32"/>
  <c r="X44" i="93"/>
  <c r="AN44" i="93"/>
  <c r="I44" i="93"/>
  <c r="Y44" i="93"/>
  <c r="R44" i="88"/>
  <c r="S44" i="88"/>
  <c r="S43" i="88" s="1"/>
  <c r="AI44" i="88"/>
  <c r="AB19" i="93"/>
  <c r="AR19" i="93"/>
  <c r="K19" i="87"/>
  <c r="AA19" i="87"/>
  <c r="AQ19" i="87"/>
  <c r="Y31" i="94"/>
  <c r="AO37" i="94"/>
  <c r="O37" i="94"/>
  <c r="AE37" i="94"/>
  <c r="I37" i="87"/>
  <c r="Y37" i="87"/>
  <c r="N37" i="87"/>
  <c r="N12" i="87" s="1"/>
  <c r="N11" i="87" s="1"/>
  <c r="AD37" i="87"/>
  <c r="L13" i="94"/>
  <c r="W13" i="88"/>
  <c r="AM13" i="88"/>
  <c r="P13" i="88"/>
  <c r="AJ13" i="88"/>
  <c r="AJ44" i="92"/>
  <c r="I44" i="92"/>
  <c r="Y44" i="92"/>
  <c r="AE31" i="93"/>
  <c r="AE12" i="93" s="1"/>
  <c r="AO37" i="93"/>
  <c r="J37" i="93"/>
  <c r="Z37" i="93"/>
  <c r="AP37" i="93"/>
  <c r="W37" i="88"/>
  <c r="AM37" i="88"/>
  <c r="AM12" i="88" s="1"/>
  <c r="AB37" i="88"/>
  <c r="AR37" i="88"/>
  <c r="W13" i="93"/>
  <c r="W12" i="93" s="1"/>
  <c r="AM13" i="93"/>
  <c r="P13" i="93"/>
  <c r="AJ13" i="93"/>
  <c r="V13" i="87"/>
  <c r="AL13" i="87"/>
  <c r="S13" i="87"/>
  <c r="AI13" i="87"/>
  <c r="N44" i="91"/>
  <c r="AD44" i="91"/>
  <c r="O44" i="91"/>
  <c r="AE44" i="91"/>
  <c r="L44" i="91"/>
  <c r="AF44" i="91"/>
  <c r="AO19" i="91"/>
  <c r="AU57" i="88"/>
  <c r="AS56" i="88"/>
  <c r="T33" i="92"/>
  <c r="AG32" i="32"/>
  <c r="U31" i="32"/>
  <c r="AT18" i="92"/>
  <c r="Y43" i="94"/>
  <c r="AG46" i="94"/>
  <c r="AT48" i="94"/>
  <c r="AG47" i="87"/>
  <c r="AS56" i="91"/>
  <c r="AU57" i="91"/>
  <c r="H37" i="32"/>
  <c r="T38" i="32"/>
  <c r="T40" i="32"/>
  <c r="AT39" i="32"/>
  <c r="AF12" i="91"/>
  <c r="AG18" i="91"/>
  <c r="T15" i="32"/>
  <c r="AT17" i="32"/>
  <c r="AG15" i="32"/>
  <c r="AT15" i="32"/>
  <c r="T17" i="32"/>
  <c r="R27" i="63"/>
  <c r="R13" i="63"/>
  <c r="N43" i="93"/>
  <c r="AD43" i="93"/>
  <c r="AU46" i="93"/>
  <c r="AV46" i="93" s="1"/>
  <c r="O43" i="93"/>
  <c r="AE43" i="93"/>
  <c r="AG47" i="93"/>
  <c r="P43" i="93"/>
  <c r="AJ43" i="93"/>
  <c r="AG48" i="93"/>
  <c r="AG45" i="93"/>
  <c r="U44" i="93"/>
  <c r="AO43" i="93"/>
  <c r="L43" i="88"/>
  <c r="AF43" i="88"/>
  <c r="AC43" i="88"/>
  <c r="T46" i="88"/>
  <c r="AT48" i="88"/>
  <c r="N43" i="88"/>
  <c r="AD43" i="88"/>
  <c r="AU46" i="88"/>
  <c r="AV46" i="88" s="1"/>
  <c r="AE43" i="88"/>
  <c r="AG47" i="88"/>
  <c r="T21" i="93"/>
  <c r="AG20" i="87"/>
  <c r="U19" i="87"/>
  <c r="AU21" i="87"/>
  <c r="AV21" i="87" s="1"/>
  <c r="AT21" i="87"/>
  <c r="T32" i="94"/>
  <c r="H31" i="94"/>
  <c r="AS31" i="88"/>
  <c r="AU32" i="88"/>
  <c r="AT32" i="88"/>
  <c r="AH31" i="88"/>
  <c r="T39" i="94"/>
  <c r="AT39" i="94"/>
  <c r="H25" i="88"/>
  <c r="T27" i="88"/>
  <c r="T25" i="88" s="1"/>
  <c r="U25" i="88"/>
  <c r="AG27" i="88"/>
  <c r="AG25" i="88" s="1"/>
  <c r="AT27" i="88"/>
  <c r="AT25" i="88" s="1"/>
  <c r="AH25" i="88"/>
  <c r="U13" i="94"/>
  <c r="AG14" i="94"/>
  <c r="AG16" i="94"/>
  <c r="J12" i="94"/>
  <c r="J11" i="94" s="1"/>
  <c r="AG15" i="94"/>
  <c r="S12" i="94"/>
  <c r="T17" i="94"/>
  <c r="AG17" i="94"/>
  <c r="AU18" i="94"/>
  <c r="AV18" i="94" s="1"/>
  <c r="U13" i="88"/>
  <c r="AG14" i="88"/>
  <c r="AO12" i="88"/>
  <c r="AG18" i="88"/>
  <c r="AT14" i="88"/>
  <c r="AH13" i="88"/>
  <c r="T16" i="88"/>
  <c r="AT18" i="88"/>
  <c r="AG16" i="88"/>
  <c r="T14" i="88"/>
  <c r="H13" i="88"/>
  <c r="AT16" i="88"/>
  <c r="T18" i="88"/>
  <c r="AS50" i="94"/>
  <c r="AU51" i="94"/>
  <c r="AS50" i="87"/>
  <c r="AU51" i="87"/>
  <c r="V43" i="92"/>
  <c r="AL43" i="92"/>
  <c r="S43" i="92"/>
  <c r="AI43" i="92"/>
  <c r="AU47" i="92"/>
  <c r="AV47" i="92" s="1"/>
  <c r="T45" i="92"/>
  <c r="H44" i="92"/>
  <c r="AB43" i="92"/>
  <c r="AR43" i="92"/>
  <c r="AT47" i="92"/>
  <c r="Q43" i="92"/>
  <c r="AK43" i="92"/>
  <c r="W43" i="32"/>
  <c r="AM43" i="32"/>
  <c r="AT46" i="32"/>
  <c r="T48" i="32"/>
  <c r="X43" i="32"/>
  <c r="AN43" i="32"/>
  <c r="AU48" i="32"/>
  <c r="AV48" i="32" s="1"/>
  <c r="AG45" i="32"/>
  <c r="U44" i="32"/>
  <c r="AO43" i="32"/>
  <c r="V43" i="32"/>
  <c r="AL43" i="32"/>
  <c r="AG20" i="92"/>
  <c r="U19" i="92"/>
  <c r="AU21" i="92"/>
  <c r="AV21" i="92" s="1"/>
  <c r="T21" i="32"/>
  <c r="AT33" i="93"/>
  <c r="AU33" i="93"/>
  <c r="AV33" i="93" s="1"/>
  <c r="AG32" i="87"/>
  <c r="U31" i="87"/>
  <c r="AU33" i="87"/>
  <c r="AV33" i="87" s="1"/>
  <c r="T38" i="93"/>
  <c r="H37" i="93"/>
  <c r="AT40" i="93"/>
  <c r="T39" i="93"/>
  <c r="AT38" i="93"/>
  <c r="AH37" i="93"/>
  <c r="T40" i="93"/>
  <c r="U37" i="88"/>
  <c r="AG38" i="88"/>
  <c r="AG39" i="88"/>
  <c r="AG40" i="88"/>
  <c r="AU27" i="93"/>
  <c r="AS25" i="93"/>
  <c r="U13" i="93"/>
  <c r="AG14" i="93"/>
  <c r="AG18" i="93"/>
  <c r="AT14" i="93"/>
  <c r="AH13" i="93"/>
  <c r="T16" i="93"/>
  <c r="AT18" i="93"/>
  <c r="O12" i="93"/>
  <c r="O11" i="93" s="1"/>
  <c r="AG16" i="93"/>
  <c r="T14" i="93"/>
  <c r="H13" i="93"/>
  <c r="AT16" i="93"/>
  <c r="T18" i="93"/>
  <c r="X12" i="87"/>
  <c r="AN12" i="87"/>
  <c r="AU17" i="87"/>
  <c r="AV17" i="87" s="1"/>
  <c r="AU15" i="87"/>
  <c r="AV15" i="87" s="1"/>
  <c r="AQ12" i="87"/>
  <c r="U44" i="91"/>
  <c r="AG45" i="91"/>
  <c r="AO43" i="91"/>
  <c r="V43" i="91"/>
  <c r="AL43" i="91"/>
  <c r="W43" i="91"/>
  <c r="AM43" i="91"/>
  <c r="AT46" i="91"/>
  <c r="T48" i="91"/>
  <c r="X43" i="91"/>
  <c r="AN43" i="91"/>
  <c r="AU48" i="91"/>
  <c r="AV48" i="91" s="1"/>
  <c r="T21" i="91"/>
  <c r="AU33" i="32"/>
  <c r="AV33" i="32" s="1"/>
  <c r="AT33" i="32"/>
  <c r="AG39" i="92"/>
  <c r="T18" i="92"/>
  <c r="AU51" i="92"/>
  <c r="AS50" i="92"/>
  <c r="AS44" i="94"/>
  <c r="AU45" i="94"/>
  <c r="M43" i="87"/>
  <c r="AT38" i="32"/>
  <c r="AT37" i="32" s="1"/>
  <c r="AH37" i="32"/>
  <c r="AU27" i="91"/>
  <c r="AS25" i="91"/>
  <c r="AH13" i="91"/>
  <c r="AT14" i="91"/>
  <c r="AG14" i="91"/>
  <c r="U13" i="91"/>
  <c r="T32" i="92"/>
  <c r="T31" i="92" s="1"/>
  <c r="H31" i="92"/>
  <c r="AG33" i="92"/>
  <c r="AU32" i="32"/>
  <c r="AS31" i="32"/>
  <c r="AT32" i="32"/>
  <c r="AH31" i="32"/>
  <c r="AU40" i="92"/>
  <c r="AV40" i="92" s="1"/>
  <c r="AS37" i="92"/>
  <c r="AU38" i="92"/>
  <c r="AU39" i="92"/>
  <c r="AV39" i="92" s="1"/>
  <c r="AH25" i="92"/>
  <c r="AT27" i="92"/>
  <c r="AT25" i="92" s="1"/>
  <c r="T27" i="92"/>
  <c r="T25" i="92" s="1"/>
  <c r="H25" i="92"/>
  <c r="AG27" i="92"/>
  <c r="AG25" i="92" s="1"/>
  <c r="U25" i="92"/>
  <c r="AU16" i="92"/>
  <c r="AV16" i="92" s="1"/>
  <c r="AS13" i="92"/>
  <c r="AU14" i="92"/>
  <c r="AU18" i="92"/>
  <c r="AV18" i="92" s="1"/>
  <c r="K43" i="94"/>
  <c r="O43" i="94"/>
  <c r="L43" i="94"/>
  <c r="AF43" i="94"/>
  <c r="M43" i="94"/>
  <c r="AC43" i="94"/>
  <c r="T46" i="94"/>
  <c r="T48" i="94"/>
  <c r="N43" i="94"/>
  <c r="AD43" i="94"/>
  <c r="AU46" i="94"/>
  <c r="AV46" i="94" s="1"/>
  <c r="AG47" i="94"/>
  <c r="R43" i="87"/>
  <c r="AH44" i="87"/>
  <c r="AT45" i="87"/>
  <c r="S43" i="87"/>
  <c r="AI43" i="87"/>
  <c r="AU47" i="87"/>
  <c r="AV47" i="87" s="1"/>
  <c r="P43" i="87"/>
  <c r="AJ43" i="87"/>
  <c r="AG48" i="87"/>
  <c r="Q43" i="87"/>
  <c r="AK43" i="87"/>
  <c r="AS19" i="94"/>
  <c r="AU20" i="94"/>
  <c r="AG21" i="88"/>
  <c r="T20" i="88"/>
  <c r="H19" i="88"/>
  <c r="AU33" i="91"/>
  <c r="AV33" i="91" s="1"/>
  <c r="AT33" i="91"/>
  <c r="AG32" i="91"/>
  <c r="AG31" i="91" s="1"/>
  <c r="U31" i="91"/>
  <c r="AU39" i="91"/>
  <c r="AV39" i="91" s="1"/>
  <c r="AU40" i="91"/>
  <c r="AV40" i="91" s="1"/>
  <c r="AS37" i="91"/>
  <c r="AU38" i="91"/>
  <c r="H25" i="32"/>
  <c r="T27" i="32"/>
  <c r="T25" i="32" s="1"/>
  <c r="AG27" i="32"/>
  <c r="AG25" i="32" s="1"/>
  <c r="U25" i="32"/>
  <c r="AT27" i="32"/>
  <c r="AT25" i="32" s="1"/>
  <c r="AH25" i="32"/>
  <c r="AU64" i="93"/>
  <c r="AS62" i="93"/>
  <c r="AU16" i="91"/>
  <c r="AV16" i="91" s="1"/>
  <c r="AG17" i="91"/>
  <c r="AS13" i="91"/>
  <c r="AU14" i="91"/>
  <c r="AU17" i="91"/>
  <c r="AV17" i="91" s="1"/>
  <c r="AU18" i="91"/>
  <c r="AV18" i="91" s="1"/>
  <c r="AU17" i="32"/>
  <c r="AV17" i="32" s="1"/>
  <c r="AU15" i="32"/>
  <c r="AV15" i="32" s="1"/>
  <c r="U50" i="91"/>
  <c r="AG51" i="91"/>
  <c r="AG50" i="91" s="1"/>
  <c r="AT51" i="91"/>
  <c r="AT50" i="91" s="1"/>
  <c r="AH50" i="91"/>
  <c r="T51" i="91"/>
  <c r="T50" i="91" s="1"/>
  <c r="H50" i="91"/>
  <c r="R25" i="63"/>
  <c r="R12" i="63"/>
  <c r="R43" i="93"/>
  <c r="AH44" i="93"/>
  <c r="AT45" i="93"/>
  <c r="T47" i="93"/>
  <c r="S43" i="93"/>
  <c r="AI43" i="93"/>
  <c r="AU47" i="93"/>
  <c r="AV47" i="93" s="1"/>
  <c r="X43" i="93"/>
  <c r="AN43" i="93"/>
  <c r="I43" i="93"/>
  <c r="Y43" i="93"/>
  <c r="AS44" i="93"/>
  <c r="AU45" i="93"/>
  <c r="AU48" i="93"/>
  <c r="AV48" i="93" s="1"/>
  <c r="P43" i="88"/>
  <c r="AJ43" i="88"/>
  <c r="AG48" i="88"/>
  <c r="Q43" i="88"/>
  <c r="AK43" i="88"/>
  <c r="R43" i="88"/>
  <c r="AT45" i="88"/>
  <c r="AH44" i="88"/>
  <c r="T47" i="88"/>
  <c r="AI43" i="88"/>
  <c r="AU47" i="88"/>
  <c r="AV47" i="88" s="1"/>
  <c r="AG21" i="93"/>
  <c r="T20" i="93"/>
  <c r="H19" i="93"/>
  <c r="AU20" i="87"/>
  <c r="AS19" i="87"/>
  <c r="AT20" i="87"/>
  <c r="AH19" i="87"/>
  <c r="AT33" i="94"/>
  <c r="AG32" i="94"/>
  <c r="AG31" i="94" s="1"/>
  <c r="U31" i="94"/>
  <c r="T33" i="88"/>
  <c r="AG39" i="94"/>
  <c r="T38" i="94"/>
  <c r="H37" i="94"/>
  <c r="AH37" i="94"/>
  <c r="AT38" i="94"/>
  <c r="AG40" i="87"/>
  <c r="AG38" i="87"/>
  <c r="U37" i="87"/>
  <c r="AG39" i="87"/>
  <c r="AU27" i="94"/>
  <c r="AS25" i="94"/>
  <c r="AU27" i="88"/>
  <c r="AS25" i="88"/>
  <c r="T64" i="92"/>
  <c r="T62" i="92" s="1"/>
  <c r="H62" i="92"/>
  <c r="U62" i="92"/>
  <c r="AG64" i="92"/>
  <c r="AG62" i="92" s="1"/>
  <c r="AT64" i="92"/>
  <c r="AT62" i="92" s="1"/>
  <c r="AH62" i="92"/>
  <c r="AU16" i="94"/>
  <c r="AV16" i="94" s="1"/>
  <c r="T16" i="94"/>
  <c r="AM12" i="94"/>
  <c r="AT15" i="94"/>
  <c r="T14" i="94"/>
  <c r="H13" i="94"/>
  <c r="AR12" i="94"/>
  <c r="AR11" i="94" s="1"/>
  <c r="AU17" i="94"/>
  <c r="AV17" i="94" s="1"/>
  <c r="AT17" i="94"/>
  <c r="I12" i="88"/>
  <c r="AS13" i="88"/>
  <c r="AU14" i="88"/>
  <c r="AU18" i="88"/>
  <c r="AV18" i="88" s="1"/>
  <c r="AL12" i="88"/>
  <c r="AU16" i="88"/>
  <c r="AV16" i="88" s="1"/>
  <c r="J43" i="92"/>
  <c r="Z43" i="92"/>
  <c r="AP43" i="92"/>
  <c r="AG46" i="92"/>
  <c r="W43" i="92"/>
  <c r="AM43" i="92"/>
  <c r="AT46" i="92"/>
  <c r="T48" i="92"/>
  <c r="L43" i="92"/>
  <c r="AF43" i="92"/>
  <c r="AG45" i="92"/>
  <c r="U44" i="92"/>
  <c r="AO43" i="92"/>
  <c r="AT48" i="92"/>
  <c r="K43" i="32"/>
  <c r="AA43" i="32"/>
  <c r="AQ43" i="32"/>
  <c r="T45" i="32"/>
  <c r="H44" i="32"/>
  <c r="AB43" i="32"/>
  <c r="AR43" i="32"/>
  <c r="AT47" i="32"/>
  <c r="I43" i="32"/>
  <c r="Y43" i="32"/>
  <c r="AS44" i="32"/>
  <c r="AU45" i="32"/>
  <c r="J43" i="32"/>
  <c r="Z43" i="32"/>
  <c r="AP43" i="32"/>
  <c r="AG46" i="32"/>
  <c r="AS19" i="92"/>
  <c r="AU20" i="92"/>
  <c r="AT20" i="92"/>
  <c r="AT19" i="92" s="1"/>
  <c r="AH19" i="92"/>
  <c r="H19" i="32"/>
  <c r="T20" i="32"/>
  <c r="AG21" i="32"/>
  <c r="AU32" i="93"/>
  <c r="AS31" i="93"/>
  <c r="AT32" i="93"/>
  <c r="AH31" i="93"/>
  <c r="AS31" i="87"/>
  <c r="AU32" i="87"/>
  <c r="AT32" i="87"/>
  <c r="AH31" i="87"/>
  <c r="AS37" i="88"/>
  <c r="AU38" i="88"/>
  <c r="AU39" i="88"/>
  <c r="AV39" i="88" s="1"/>
  <c r="AU40" i="88"/>
  <c r="AV40" i="88" s="1"/>
  <c r="T27" i="93"/>
  <c r="T25" i="93" s="1"/>
  <c r="H25" i="93"/>
  <c r="AT27" i="93"/>
  <c r="AT25" i="93" s="1"/>
  <c r="AH25" i="93"/>
  <c r="H62" i="91"/>
  <c r="T64" i="91"/>
  <c r="T62" i="91" s="1"/>
  <c r="U62" i="91"/>
  <c r="AG64" i="91"/>
  <c r="AG62" i="91" s="1"/>
  <c r="AT64" i="91"/>
  <c r="AT62" i="91" s="1"/>
  <c r="AH62" i="91"/>
  <c r="I12" i="93"/>
  <c r="I11" i="93" s="1"/>
  <c r="Y12" i="93"/>
  <c r="Y11" i="93" s="1"/>
  <c r="AS13" i="93"/>
  <c r="AU14" i="93"/>
  <c r="AU18" i="93"/>
  <c r="AV18" i="93" s="1"/>
  <c r="V12" i="93"/>
  <c r="AI12" i="93"/>
  <c r="AI11" i="93" s="1"/>
  <c r="AU16" i="93"/>
  <c r="AV16" i="93" s="1"/>
  <c r="AF12" i="93"/>
  <c r="H13" i="87"/>
  <c r="T14" i="87"/>
  <c r="AT16" i="87"/>
  <c r="T18" i="87"/>
  <c r="AG14" i="87"/>
  <c r="U13" i="87"/>
  <c r="AG18" i="87"/>
  <c r="AT14" i="87"/>
  <c r="AH13" i="87"/>
  <c r="T16" i="87"/>
  <c r="AT18" i="87"/>
  <c r="O12" i="87"/>
  <c r="O11" i="87" s="1"/>
  <c r="AE12" i="87"/>
  <c r="AE11" i="87" s="1"/>
  <c r="AG16" i="87"/>
  <c r="H50" i="88"/>
  <c r="T51" i="88"/>
  <c r="T50" i="88" s="1"/>
  <c r="AG51" i="88"/>
  <c r="AG50" i="88" s="1"/>
  <c r="U50" i="88"/>
  <c r="AT51" i="88"/>
  <c r="AT50" i="88" s="1"/>
  <c r="AH50" i="88"/>
  <c r="I43" i="91"/>
  <c r="Y43" i="91"/>
  <c r="AS44" i="91"/>
  <c r="AU45" i="91"/>
  <c r="J43" i="91"/>
  <c r="Z43" i="91"/>
  <c r="AP43" i="91"/>
  <c r="AG46" i="91"/>
  <c r="K43" i="91"/>
  <c r="AA43" i="91"/>
  <c r="AQ43" i="91"/>
  <c r="T45" i="91"/>
  <c r="H44" i="91"/>
  <c r="AB43" i="91"/>
  <c r="AR43" i="91"/>
  <c r="AT47" i="91"/>
  <c r="AG21" i="91"/>
  <c r="T20" i="91"/>
  <c r="T19" i="91" s="1"/>
  <c r="H19" i="91"/>
  <c r="AU57" i="92"/>
  <c r="AS56" i="92"/>
  <c r="AG18" i="92"/>
  <c r="T16" i="92"/>
  <c r="T45" i="94"/>
  <c r="H44" i="94"/>
  <c r="I43" i="94"/>
  <c r="T46" i="87"/>
  <c r="AT48" i="87"/>
  <c r="AG20" i="94"/>
  <c r="U19" i="94"/>
  <c r="AG38" i="91"/>
  <c r="AG37" i="91" s="1"/>
  <c r="U37" i="91"/>
  <c r="AG16" i="91"/>
  <c r="AT33" i="92"/>
  <c r="AG32" i="92"/>
  <c r="AG31" i="92" s="1"/>
  <c r="U31" i="92"/>
  <c r="AU33" i="92"/>
  <c r="AV33" i="92" s="1"/>
  <c r="T33" i="32"/>
  <c r="AT39" i="92"/>
  <c r="T38" i="92"/>
  <c r="H37" i="92"/>
  <c r="AT40" i="92"/>
  <c r="T39" i="92"/>
  <c r="AT38" i="92"/>
  <c r="AH37" i="92"/>
  <c r="T40" i="92"/>
  <c r="AU27" i="92"/>
  <c r="AS25" i="92"/>
  <c r="U62" i="87"/>
  <c r="AG64" i="87"/>
  <c r="AG62" i="87" s="1"/>
  <c r="AH62" i="87"/>
  <c r="AT64" i="87"/>
  <c r="AT62" i="87" s="1"/>
  <c r="T64" i="87"/>
  <c r="T62" i="87" s="1"/>
  <c r="H62" i="87"/>
  <c r="W12" i="92"/>
  <c r="W11" i="92" s="1"/>
  <c r="AT15" i="92"/>
  <c r="T17" i="92"/>
  <c r="AG17" i="92"/>
  <c r="M12" i="92"/>
  <c r="AC12" i="92"/>
  <c r="T15" i="92"/>
  <c r="AT17" i="92"/>
  <c r="Z12" i="92"/>
  <c r="Z11" i="92" s="1"/>
  <c r="AG15" i="92"/>
  <c r="H50" i="92"/>
  <c r="T51" i="92"/>
  <c r="T50" i="92" s="1"/>
  <c r="AQ43" i="94"/>
  <c r="AA43" i="94"/>
  <c r="AE43" i="94"/>
  <c r="S43" i="94"/>
  <c r="P43" i="94"/>
  <c r="AJ43" i="94"/>
  <c r="AU47" i="94"/>
  <c r="AV47" i="94" s="1"/>
  <c r="Q43" i="94"/>
  <c r="AK43" i="94"/>
  <c r="R43" i="94"/>
  <c r="AT45" i="94"/>
  <c r="AH44" i="94"/>
  <c r="T47" i="94"/>
  <c r="AG48" i="94"/>
  <c r="V43" i="87"/>
  <c r="AL43" i="87"/>
  <c r="W43" i="87"/>
  <c r="AM43" i="87"/>
  <c r="AT46" i="87"/>
  <c r="T48" i="87"/>
  <c r="X43" i="87"/>
  <c r="AN43" i="87"/>
  <c r="AU48" i="87"/>
  <c r="AV48" i="87" s="1"/>
  <c r="AG45" i="87"/>
  <c r="U44" i="87"/>
  <c r="AO43" i="87"/>
  <c r="AH19" i="94"/>
  <c r="AT20" i="94"/>
  <c r="AT19" i="94" s="1"/>
  <c r="AU21" i="94"/>
  <c r="AV21" i="94" s="1"/>
  <c r="T21" i="94"/>
  <c r="U19" i="88"/>
  <c r="AG20" i="88"/>
  <c r="AG19" i="88" s="1"/>
  <c r="AU21" i="88"/>
  <c r="AV21" i="88" s="1"/>
  <c r="AT21" i="88"/>
  <c r="AH31" i="91"/>
  <c r="AT32" i="91"/>
  <c r="AT31" i="91" s="1"/>
  <c r="AS31" i="91"/>
  <c r="AU32" i="91"/>
  <c r="AH37" i="91"/>
  <c r="AT38" i="91"/>
  <c r="T40" i="91"/>
  <c r="AT39" i="91"/>
  <c r="T38" i="91"/>
  <c r="H37" i="91"/>
  <c r="AT40" i="91"/>
  <c r="T39" i="91"/>
  <c r="AG38" i="32"/>
  <c r="U37" i="32"/>
  <c r="AG39" i="32"/>
  <c r="AG40" i="32"/>
  <c r="AU27" i="32"/>
  <c r="AS25" i="32"/>
  <c r="AH62" i="32"/>
  <c r="AT64" i="32"/>
  <c r="AT62" i="32" s="1"/>
  <c r="T64" i="32"/>
  <c r="T62" i="32" s="1"/>
  <c r="H62" i="32"/>
  <c r="AG64" i="32"/>
  <c r="AG62" i="32" s="1"/>
  <c r="U62" i="32"/>
  <c r="Z12" i="91"/>
  <c r="Z11" i="91" s="1"/>
  <c r="AG15" i="91"/>
  <c r="AT15" i="91"/>
  <c r="T17" i="91"/>
  <c r="M12" i="91"/>
  <c r="T15" i="91"/>
  <c r="T18" i="91"/>
  <c r="H13" i="32"/>
  <c r="T14" i="32"/>
  <c r="AB12" i="32"/>
  <c r="AB11" i="32" s="1"/>
  <c r="AT16" i="32"/>
  <c r="T18" i="32"/>
  <c r="AG14" i="32"/>
  <c r="U13" i="32"/>
  <c r="AO12" i="32"/>
  <c r="AO11" i="32" s="1"/>
  <c r="AG18" i="32"/>
  <c r="AT14" i="32"/>
  <c r="AH13" i="32"/>
  <c r="T16" i="32"/>
  <c r="AT18" i="32"/>
  <c r="AG16" i="32"/>
  <c r="AS50" i="91"/>
  <c r="AU51" i="91"/>
  <c r="AU51" i="32"/>
  <c r="AS50" i="32"/>
  <c r="R11" i="63"/>
  <c r="R16" i="63"/>
  <c r="R23" i="63"/>
  <c r="V43" i="93"/>
  <c r="AL43" i="93"/>
  <c r="W43" i="93"/>
  <c r="AM43" i="93"/>
  <c r="AT46" i="93"/>
  <c r="T48" i="93"/>
  <c r="T45" i="93"/>
  <c r="H44" i="93"/>
  <c r="AB43" i="93"/>
  <c r="AR43" i="93"/>
  <c r="AT47" i="93"/>
  <c r="M43" i="93"/>
  <c r="AC43" i="93"/>
  <c r="T46" i="93"/>
  <c r="AT48" i="93"/>
  <c r="X43" i="88"/>
  <c r="AN43" i="88"/>
  <c r="AU48" i="88"/>
  <c r="AV48" i="88" s="1"/>
  <c r="AG45" i="88"/>
  <c r="U44" i="88"/>
  <c r="AO43" i="88"/>
  <c r="AL43" i="88"/>
  <c r="W43" i="88"/>
  <c r="AM43" i="88"/>
  <c r="AT46" i="88"/>
  <c r="T48" i="88"/>
  <c r="U19" i="93"/>
  <c r="AG20" i="93"/>
  <c r="AG19" i="93" s="1"/>
  <c r="AU21" i="93"/>
  <c r="AV21" i="93" s="1"/>
  <c r="AT21" i="93"/>
  <c r="T21" i="87"/>
  <c r="AH56" i="94"/>
  <c r="AT57" i="94"/>
  <c r="AT56" i="94" s="1"/>
  <c r="T57" i="94"/>
  <c r="T56" i="94" s="1"/>
  <c r="H56" i="94"/>
  <c r="AG57" i="94"/>
  <c r="AG56" i="94" s="1"/>
  <c r="U56" i="94"/>
  <c r="AH56" i="87"/>
  <c r="AT57" i="87"/>
  <c r="AT56" i="87" s="1"/>
  <c r="T57" i="87"/>
  <c r="T56" i="87" s="1"/>
  <c r="H56" i="87"/>
  <c r="AG57" i="87"/>
  <c r="AG56" i="87" s="1"/>
  <c r="U56" i="87"/>
  <c r="AU33" i="94"/>
  <c r="AV33" i="94" s="1"/>
  <c r="AH31" i="94"/>
  <c r="AT32" i="94"/>
  <c r="AT31" i="94" s="1"/>
  <c r="AS31" i="94"/>
  <c r="AU32" i="94"/>
  <c r="AG33" i="88"/>
  <c r="T32" i="88"/>
  <c r="T31" i="88" s="1"/>
  <c r="H31" i="88"/>
  <c r="AT40" i="94"/>
  <c r="AG38" i="94"/>
  <c r="U37" i="94"/>
  <c r="AG40" i="94"/>
  <c r="AU40" i="87"/>
  <c r="AV40" i="87" s="1"/>
  <c r="AS37" i="87"/>
  <c r="AU38" i="87"/>
  <c r="AU39" i="87"/>
  <c r="AV39" i="87" s="1"/>
  <c r="U25" i="94"/>
  <c r="AG27" i="94"/>
  <c r="AG25" i="94" s="1"/>
  <c r="AU64" i="92"/>
  <c r="AS62" i="92"/>
  <c r="H62" i="88"/>
  <c r="T64" i="88"/>
  <c r="T62" i="88" s="1"/>
  <c r="AG64" i="88"/>
  <c r="AG62" i="88" s="1"/>
  <c r="U62" i="88"/>
  <c r="AT64" i="88"/>
  <c r="AT62" i="88" s="1"/>
  <c r="AH62" i="88"/>
  <c r="AS13" i="94"/>
  <c r="AU14" i="94"/>
  <c r="AT14" i="94"/>
  <c r="AH13" i="94"/>
  <c r="AT18" i="94"/>
  <c r="AT16" i="94"/>
  <c r="T18" i="94"/>
  <c r="M12" i="88"/>
  <c r="AC12" i="88"/>
  <c r="AC11" i="88" s="1"/>
  <c r="T15" i="88"/>
  <c r="AT17" i="88"/>
  <c r="AP12" i="88"/>
  <c r="AG15" i="88"/>
  <c r="AT15" i="88"/>
  <c r="T17" i="88"/>
  <c r="AG17" i="88"/>
  <c r="N43" i="92"/>
  <c r="AD43" i="92"/>
  <c r="AU46" i="92"/>
  <c r="AV46" i="92" s="1"/>
  <c r="K43" i="92"/>
  <c r="AA43" i="92"/>
  <c r="AQ43" i="92"/>
  <c r="P43" i="92"/>
  <c r="AJ43" i="92"/>
  <c r="AG48" i="92"/>
  <c r="I43" i="92"/>
  <c r="Y43" i="92"/>
  <c r="AS44" i="92"/>
  <c r="AS43" i="92" s="1"/>
  <c r="AU45" i="92"/>
  <c r="O43" i="32"/>
  <c r="AE43" i="32"/>
  <c r="AG47" i="32"/>
  <c r="L43" i="32"/>
  <c r="AF43" i="32"/>
  <c r="M43" i="32"/>
  <c r="AC43" i="32"/>
  <c r="T46" i="32"/>
  <c r="AT48" i="32"/>
  <c r="N43" i="32"/>
  <c r="AD43" i="32"/>
  <c r="AU46" i="32"/>
  <c r="AV46" i="32" s="1"/>
  <c r="T21" i="92"/>
  <c r="AG20" i="32"/>
  <c r="U19" i="32"/>
  <c r="AU21" i="32"/>
  <c r="AV21" i="32" s="1"/>
  <c r="AT21" i="32"/>
  <c r="T57" i="93"/>
  <c r="T56" i="93" s="1"/>
  <c r="H56" i="93"/>
  <c r="AG57" i="93"/>
  <c r="AG56" i="93" s="1"/>
  <c r="U56" i="93"/>
  <c r="AT57" i="93"/>
  <c r="AT56" i="93" s="1"/>
  <c r="AH56" i="93"/>
  <c r="T57" i="32"/>
  <c r="T56" i="32" s="1"/>
  <c r="H56" i="32"/>
  <c r="AG57" i="32"/>
  <c r="AG56" i="32" s="1"/>
  <c r="U56" i="32"/>
  <c r="AT57" i="32"/>
  <c r="AT56" i="32" s="1"/>
  <c r="AH56" i="32"/>
  <c r="U31" i="93"/>
  <c r="AG32" i="93"/>
  <c r="T33" i="93"/>
  <c r="T33" i="87"/>
  <c r="AG40" i="93"/>
  <c r="AG38" i="93"/>
  <c r="U37" i="93"/>
  <c r="AG39" i="93"/>
  <c r="T39" i="88"/>
  <c r="AT38" i="88"/>
  <c r="AH37" i="88"/>
  <c r="T40" i="88"/>
  <c r="AT39" i="88"/>
  <c r="T38" i="88"/>
  <c r="H37" i="88"/>
  <c r="AT40" i="88"/>
  <c r="T27" i="87"/>
  <c r="T25" i="87" s="1"/>
  <c r="H25" i="87"/>
  <c r="AG27" i="87"/>
  <c r="AG25" i="87" s="1"/>
  <c r="U25" i="87"/>
  <c r="AT27" i="87"/>
  <c r="AT25" i="87" s="1"/>
  <c r="AH25" i="87"/>
  <c r="AU64" i="91"/>
  <c r="AS62" i="91"/>
  <c r="M12" i="93"/>
  <c r="M11" i="93" s="1"/>
  <c r="T15" i="93"/>
  <c r="AT17" i="93"/>
  <c r="Z12" i="93"/>
  <c r="AP12" i="93"/>
  <c r="AG15" i="93"/>
  <c r="AT15" i="93"/>
  <c r="T17" i="93"/>
  <c r="P12" i="93"/>
  <c r="P11" i="93" s="1"/>
  <c r="AG17" i="93"/>
  <c r="L12" i="87"/>
  <c r="L11" i="87" s="1"/>
  <c r="Y12" i="87"/>
  <c r="AU14" i="87"/>
  <c r="AS13" i="87"/>
  <c r="AU18" i="87"/>
  <c r="AV18" i="87" s="1"/>
  <c r="S12" i="87"/>
  <c r="S11" i="87" s="1"/>
  <c r="AI12" i="87"/>
  <c r="AI11" i="87" s="1"/>
  <c r="AU16" i="87"/>
  <c r="AV16" i="87" s="1"/>
  <c r="T51" i="93"/>
  <c r="T50" i="93" s="1"/>
  <c r="H50" i="93"/>
  <c r="AG51" i="93"/>
  <c r="AG50" i="93" s="1"/>
  <c r="U50" i="93"/>
  <c r="AT51" i="93"/>
  <c r="AT50" i="93" s="1"/>
  <c r="AH50" i="93"/>
  <c r="AU51" i="88"/>
  <c r="AS50" i="88"/>
  <c r="M43" i="91"/>
  <c r="AC43" i="91"/>
  <c r="N43" i="91"/>
  <c r="AD43" i="91"/>
  <c r="AU46" i="91"/>
  <c r="AV46" i="91" s="1"/>
  <c r="O43" i="91"/>
  <c r="AE43" i="91"/>
  <c r="AG47" i="91"/>
  <c r="L43" i="91"/>
  <c r="AF43" i="91"/>
  <c r="AU21" i="91"/>
  <c r="AV21" i="91" s="1"/>
  <c r="AT21" i="91"/>
  <c r="AG20" i="91"/>
  <c r="AG19" i="91" s="1"/>
  <c r="U19" i="91"/>
  <c r="AG38" i="92"/>
  <c r="U37" i="92"/>
  <c r="AU64" i="94"/>
  <c r="AS62" i="94"/>
  <c r="T14" i="92"/>
  <c r="H13" i="92"/>
  <c r="AT16" i="92"/>
  <c r="AG14" i="92"/>
  <c r="AG13" i="92" s="1"/>
  <c r="U13" i="92"/>
  <c r="AT14" i="92"/>
  <c r="AH13" i="92"/>
  <c r="AC43" i="87"/>
  <c r="T32" i="91"/>
  <c r="H31" i="91"/>
  <c r="AE12" i="91"/>
  <c r="H56" i="92"/>
  <c r="T57" i="92"/>
  <c r="T56" i="92" s="1"/>
  <c r="AG57" i="92"/>
  <c r="AG56" i="92" s="1"/>
  <c r="U56" i="92"/>
  <c r="AT57" i="92"/>
  <c r="AT56" i="92" s="1"/>
  <c r="AH56" i="92"/>
  <c r="H56" i="88"/>
  <c r="T57" i="88"/>
  <c r="T56" i="88" s="1"/>
  <c r="AG57" i="88"/>
  <c r="AG56" i="88" s="1"/>
  <c r="U56" i="88"/>
  <c r="AT57" i="88"/>
  <c r="AT56" i="88" s="1"/>
  <c r="AH56" i="88"/>
  <c r="AS31" i="92"/>
  <c r="AU32" i="92"/>
  <c r="AT32" i="92"/>
  <c r="AH31" i="92"/>
  <c r="H31" i="32"/>
  <c r="T32" i="32"/>
  <c r="AG33" i="32"/>
  <c r="T64" i="94"/>
  <c r="T62" i="94" s="1"/>
  <c r="H62" i="94"/>
  <c r="AG64" i="94"/>
  <c r="AG62" i="94" s="1"/>
  <c r="U62" i="94"/>
  <c r="AT64" i="94"/>
  <c r="AT62" i="94" s="1"/>
  <c r="AH62" i="94"/>
  <c r="AU64" i="87"/>
  <c r="AS62" i="87"/>
  <c r="AA12" i="92"/>
  <c r="AA11" i="92" s="1"/>
  <c r="AN12" i="92"/>
  <c r="AU17" i="92"/>
  <c r="AV17" i="92" s="1"/>
  <c r="AK12" i="92"/>
  <c r="AK11" i="92" s="1"/>
  <c r="AU15" i="92"/>
  <c r="AV15" i="92" s="1"/>
  <c r="AG51" i="92"/>
  <c r="AG50" i="92" s="1"/>
  <c r="U50" i="92"/>
  <c r="AT51" i="92"/>
  <c r="AT50" i="92" s="1"/>
  <c r="AH50" i="92"/>
  <c r="AM43" i="94"/>
  <c r="AT46" i="94"/>
  <c r="AI43" i="94"/>
  <c r="X43" i="94"/>
  <c r="AN43" i="94"/>
  <c r="AG45" i="94"/>
  <c r="AG44" i="94" s="1"/>
  <c r="U44" i="94"/>
  <c r="AO43" i="94"/>
  <c r="V43" i="94"/>
  <c r="AL43" i="94"/>
  <c r="AU48" i="94"/>
  <c r="AV48" i="94" s="1"/>
  <c r="J43" i="87"/>
  <c r="Z43" i="87"/>
  <c r="AP43" i="87"/>
  <c r="AG46" i="87"/>
  <c r="K43" i="87"/>
  <c r="AA43" i="87"/>
  <c r="AQ43" i="87"/>
  <c r="T45" i="87"/>
  <c r="T44" i="87" s="1"/>
  <c r="H44" i="87"/>
  <c r="AB43" i="87"/>
  <c r="AR43" i="87"/>
  <c r="AT47" i="87"/>
  <c r="I43" i="87"/>
  <c r="Y43" i="87"/>
  <c r="AS44" i="87"/>
  <c r="AU45" i="87"/>
  <c r="AG21" i="94"/>
  <c r="T20" i="94"/>
  <c r="T19" i="94" s="1"/>
  <c r="H19" i="94"/>
  <c r="AS19" i="88"/>
  <c r="AU20" i="88"/>
  <c r="AT20" i="88"/>
  <c r="AT19" i="88" s="1"/>
  <c r="AH19" i="88"/>
  <c r="U56" i="91"/>
  <c r="AG57" i="91"/>
  <c r="AG56" i="91" s="1"/>
  <c r="AT57" i="91"/>
  <c r="AT56" i="91" s="1"/>
  <c r="AH56" i="91"/>
  <c r="T57" i="91"/>
  <c r="T56" i="91" s="1"/>
  <c r="H56" i="91"/>
  <c r="T33" i="91"/>
  <c r="AU38" i="32"/>
  <c r="AS37" i="32"/>
  <c r="AU39" i="32"/>
  <c r="AV39" i="32" s="1"/>
  <c r="AU40" i="32"/>
  <c r="AV40" i="32" s="1"/>
  <c r="U25" i="91"/>
  <c r="AG27" i="91"/>
  <c r="AG25" i="91" s="1"/>
  <c r="AH25" i="91"/>
  <c r="AT27" i="91"/>
  <c r="AT25" i="91" s="1"/>
  <c r="T27" i="91"/>
  <c r="T25" i="91" s="1"/>
  <c r="H25" i="91"/>
  <c r="U62" i="93"/>
  <c r="AG64" i="93"/>
  <c r="AG62" i="93" s="1"/>
  <c r="AT64" i="93"/>
  <c r="AT62" i="93" s="1"/>
  <c r="AH62" i="93"/>
  <c r="T64" i="93"/>
  <c r="T62" i="93" s="1"/>
  <c r="H62" i="93"/>
  <c r="AU64" i="32"/>
  <c r="AS62" i="32"/>
  <c r="N12" i="91"/>
  <c r="N11" i="91" s="1"/>
  <c r="AU15" i="91"/>
  <c r="AV15" i="91" s="1"/>
  <c r="AQ12" i="91"/>
  <c r="AQ11" i="91" s="1"/>
  <c r="T14" i="91"/>
  <c r="H13" i="91"/>
  <c r="AB12" i="91"/>
  <c r="AB11" i="91" s="1"/>
  <c r="AT16" i="91"/>
  <c r="AK12" i="91"/>
  <c r="AT18" i="91"/>
  <c r="AF12" i="32"/>
  <c r="AF11" i="32" s="1"/>
  <c r="I12" i="32"/>
  <c r="I11" i="32" s="1"/>
  <c r="AU14" i="32"/>
  <c r="AS13" i="32"/>
  <c r="AU18" i="32"/>
  <c r="AV18" i="32" s="1"/>
  <c r="AI12" i="32"/>
  <c r="AU16" i="32"/>
  <c r="AV16" i="32" s="1"/>
  <c r="T51" i="32"/>
  <c r="T50" i="32" s="1"/>
  <c r="H50" i="32"/>
  <c r="AG51" i="32"/>
  <c r="AG50" i="32" s="1"/>
  <c r="U50" i="32"/>
  <c r="AT51" i="32"/>
  <c r="AT50" i="32" s="1"/>
  <c r="AH50" i="32"/>
  <c r="R26" i="63"/>
  <c r="R29" i="63"/>
  <c r="J43" i="93"/>
  <c r="Z43" i="93"/>
  <c r="AP43" i="93"/>
  <c r="K43" i="93"/>
  <c r="AA43" i="93"/>
  <c r="AQ43" i="93"/>
  <c r="L43" i="93"/>
  <c r="AF43" i="93"/>
  <c r="Q43" i="93"/>
  <c r="AK43" i="93"/>
  <c r="H44" i="88"/>
  <c r="H43" i="88" s="1"/>
  <c r="T45" i="88"/>
  <c r="T44" i="88" s="1"/>
  <c r="T43" i="88" s="1"/>
  <c r="AB43" i="88"/>
  <c r="AR43" i="88"/>
  <c r="I43" i="88"/>
  <c r="Y43" i="88"/>
  <c r="AU45" i="88"/>
  <c r="AS44" i="88"/>
  <c r="J43" i="88"/>
  <c r="Z43" i="88"/>
  <c r="AP43" i="88"/>
  <c r="AG46" i="88"/>
  <c r="K43" i="88"/>
  <c r="AA43" i="88"/>
  <c r="AQ43" i="88"/>
  <c r="AS19" i="93"/>
  <c r="AU20" i="93"/>
  <c r="AT20" i="93"/>
  <c r="AT19" i="93" s="1"/>
  <c r="AH19" i="93"/>
  <c r="H19" i="87"/>
  <c r="T20" i="87"/>
  <c r="T19" i="87" s="1"/>
  <c r="AG21" i="87"/>
  <c r="AS56" i="94"/>
  <c r="AU57" i="94"/>
  <c r="AS56" i="87"/>
  <c r="AU57" i="87"/>
  <c r="T33" i="94"/>
  <c r="U31" i="88"/>
  <c r="AG32" i="88"/>
  <c r="AG31" i="88" s="1"/>
  <c r="AU33" i="88"/>
  <c r="AV33" i="88" s="1"/>
  <c r="AT33" i="88"/>
  <c r="T40" i="94"/>
  <c r="AU38" i="94"/>
  <c r="AS37" i="94"/>
  <c r="AU40" i="94"/>
  <c r="AV40" i="94" s="1"/>
  <c r="T38" i="87"/>
  <c r="H37" i="87"/>
  <c r="AT40" i="87"/>
  <c r="T39" i="87"/>
  <c r="AT38" i="87"/>
  <c r="AH37" i="87"/>
  <c r="T40" i="87"/>
  <c r="AT27" i="94"/>
  <c r="AT25" i="94" s="1"/>
  <c r="AH25" i="94"/>
  <c r="T27" i="94"/>
  <c r="T25" i="94" s="1"/>
  <c r="H25" i="94"/>
  <c r="AU64" i="88"/>
  <c r="AS62" i="88"/>
  <c r="AL12" i="94"/>
  <c r="AL11" i="94" s="1"/>
  <c r="AU15" i="94"/>
  <c r="AV15" i="94" s="1"/>
  <c r="AJ12" i="94"/>
  <c r="AJ11" i="94" s="1"/>
  <c r="AG18" i="94"/>
  <c r="Q12" i="88"/>
  <c r="Q11" i="88" s="1"/>
  <c r="N12" i="88"/>
  <c r="N11" i="88" s="1"/>
  <c r="AU15" i="88"/>
  <c r="AV15" i="88" s="1"/>
  <c r="X12" i="88"/>
  <c r="AU17" i="88"/>
  <c r="AV17" i="88" s="1"/>
  <c r="AH50" i="94"/>
  <c r="AT51" i="94"/>
  <c r="AT50" i="94" s="1"/>
  <c r="T51" i="94"/>
  <c r="T50" i="94" s="1"/>
  <c r="H50" i="94"/>
  <c r="AG51" i="94"/>
  <c r="AG50" i="94" s="1"/>
  <c r="U50" i="94"/>
  <c r="AH50" i="87"/>
  <c r="AT51" i="87"/>
  <c r="AT50" i="87" s="1"/>
  <c r="T51" i="87"/>
  <c r="T50" i="87" s="1"/>
  <c r="H50" i="87"/>
  <c r="AG51" i="87"/>
  <c r="AG50" i="87" s="1"/>
  <c r="U50" i="87"/>
  <c r="R43" i="92"/>
  <c r="AH44" i="92"/>
  <c r="AH43" i="92" s="1"/>
  <c r="AT45" i="92"/>
  <c r="AT44" i="92" s="1"/>
  <c r="AT43" i="92" s="1"/>
  <c r="O43" i="92"/>
  <c r="AE43" i="92"/>
  <c r="AG47" i="92"/>
  <c r="AU48" i="92"/>
  <c r="AV48" i="92" s="1"/>
  <c r="X43" i="92"/>
  <c r="AN43" i="92"/>
  <c r="M43" i="92"/>
  <c r="AC43" i="92"/>
  <c r="T46" i="92"/>
  <c r="S43" i="32"/>
  <c r="AI43" i="32"/>
  <c r="AU47" i="32"/>
  <c r="AV47" i="32" s="1"/>
  <c r="P43" i="32"/>
  <c r="AJ43" i="32"/>
  <c r="AG48" i="32"/>
  <c r="Q43" i="32"/>
  <c r="AK43" i="32"/>
  <c r="R43" i="32"/>
  <c r="AT45" i="32"/>
  <c r="AT44" i="32" s="1"/>
  <c r="AT43" i="32" s="1"/>
  <c r="AH44" i="32"/>
  <c r="T47" i="32"/>
  <c r="T20" i="92"/>
  <c r="T19" i="92" s="1"/>
  <c r="H19" i="92"/>
  <c r="AG21" i="92"/>
  <c r="AU20" i="32"/>
  <c r="AS19" i="32"/>
  <c r="AT20" i="32"/>
  <c r="AH19" i="32"/>
  <c r="AS56" i="93"/>
  <c r="AU57" i="93"/>
  <c r="AS56" i="32"/>
  <c r="AU57" i="32"/>
  <c r="H31" i="93"/>
  <c r="T32" i="93"/>
  <c r="AG33" i="93"/>
  <c r="T32" i="87"/>
  <c r="H31" i="87"/>
  <c r="AG33" i="87"/>
  <c r="AU40" i="93"/>
  <c r="AV40" i="93" s="1"/>
  <c r="AS37" i="93"/>
  <c r="AU38" i="93"/>
  <c r="AU39" i="93"/>
  <c r="AV39" i="93" s="1"/>
  <c r="AG27" i="93"/>
  <c r="AG25" i="93" s="1"/>
  <c r="U25" i="93"/>
  <c r="AU27" i="87"/>
  <c r="AS25" i="87"/>
  <c r="Q12" i="93"/>
  <c r="Q11" i="93" s="1"/>
  <c r="AK12" i="93"/>
  <c r="AK11" i="93" s="1"/>
  <c r="AU15" i="93"/>
  <c r="AV15" i="93" s="1"/>
  <c r="AA12" i="93"/>
  <c r="AA11" i="93" s="1"/>
  <c r="X12" i="93"/>
  <c r="X11" i="93" s="1"/>
  <c r="AN12" i="93"/>
  <c r="AN11" i="93" s="1"/>
  <c r="AU17" i="93"/>
  <c r="AV17" i="93" s="1"/>
  <c r="M12" i="87"/>
  <c r="M11" i="87" s="1"/>
  <c r="T15" i="87"/>
  <c r="AT17" i="87"/>
  <c r="AG15" i="87"/>
  <c r="AT15" i="87"/>
  <c r="T17" i="87"/>
  <c r="AS50" i="93"/>
  <c r="AU51" i="93"/>
  <c r="Q43" i="91"/>
  <c r="AK43" i="91"/>
  <c r="R43" i="91"/>
  <c r="AT45" i="91"/>
  <c r="AT44" i="91" s="1"/>
  <c r="AT43" i="91" s="1"/>
  <c r="AH44" i="91"/>
  <c r="AH43" i="91" s="1"/>
  <c r="T47" i="91"/>
  <c r="S43" i="91"/>
  <c r="AI43" i="91"/>
  <c r="AU47" i="91"/>
  <c r="AV47" i="91" s="1"/>
  <c r="P43" i="91"/>
  <c r="AJ43" i="91"/>
  <c r="AG48" i="91"/>
  <c r="AH19" i="91"/>
  <c r="AT20" i="91"/>
  <c r="AT19" i="91" s="1"/>
  <c r="AS19" i="91"/>
  <c r="AU20" i="91"/>
  <c r="K10" i="94"/>
  <c r="K10" i="87"/>
  <c r="K10" i="32"/>
  <c r="K10" i="91"/>
  <c r="H6" i="80"/>
  <c r="I12" i="52"/>
  <c r="K10" i="92"/>
  <c r="K10" i="93"/>
  <c r="K10" i="88"/>
  <c r="L22" i="77"/>
  <c r="J12" i="100" s="1"/>
  <c r="K6" i="77"/>
  <c r="K99" i="77"/>
  <c r="AV108" i="94"/>
  <c r="G105" i="94"/>
  <c r="G105" i="93"/>
  <c r="AU107" i="93"/>
  <c r="AV108" i="93"/>
  <c r="AU107" i="92"/>
  <c r="AV108" i="92"/>
  <c r="G105" i="92"/>
  <c r="G251" i="91"/>
  <c r="AV108" i="87"/>
  <c r="G105" i="87"/>
  <c r="G105" i="88"/>
  <c r="AU107" i="88"/>
  <c r="AV108" i="88"/>
  <c r="W11" i="93" l="1"/>
  <c r="AO11" i="93"/>
  <c r="AQ11" i="93"/>
  <c r="V105" i="32"/>
  <c r="AD105" i="32"/>
  <c r="AG105" i="93"/>
  <c r="AD12" i="66" s="1"/>
  <c r="U105" i="87"/>
  <c r="AM105" i="91"/>
  <c r="AH105" i="92"/>
  <c r="AS105" i="88"/>
  <c r="M105" i="93"/>
  <c r="L105" i="93"/>
  <c r="AV139" i="94"/>
  <c r="AV139" i="92"/>
  <c r="T137" i="91"/>
  <c r="K105" i="91"/>
  <c r="S105" i="93"/>
  <c r="AD105" i="88"/>
  <c r="AD105" i="93"/>
  <c r="O105" i="92"/>
  <c r="Y105" i="94"/>
  <c r="AM105" i="93"/>
  <c r="X105" i="91"/>
  <c r="AR105" i="91"/>
  <c r="AC105" i="91"/>
  <c r="AQ105" i="87"/>
  <c r="I105" i="88"/>
  <c r="T137" i="88"/>
  <c r="J105" i="32"/>
  <c r="AR105" i="32"/>
  <c r="V105" i="88"/>
  <c r="AP105" i="87"/>
  <c r="T137" i="87"/>
  <c r="X105" i="32"/>
  <c r="AI105" i="32"/>
  <c r="N105" i="32"/>
  <c r="O105" i="91"/>
  <c r="Q105" i="88"/>
  <c r="Q251" i="88" s="1"/>
  <c r="AR105" i="87"/>
  <c r="AT137" i="94"/>
  <c r="AG19" i="32"/>
  <c r="T19" i="32"/>
  <c r="AT19" i="32"/>
  <c r="AA12" i="32"/>
  <c r="K12" i="87"/>
  <c r="AB12" i="93"/>
  <c r="W12" i="87"/>
  <c r="AE12" i="32"/>
  <c r="AA12" i="91"/>
  <c r="AA11" i="91" s="1"/>
  <c r="J12" i="88"/>
  <c r="AJ12" i="87"/>
  <c r="AJ11" i="87" s="1"/>
  <c r="AC12" i="91"/>
  <c r="AA12" i="94"/>
  <c r="AE12" i="92"/>
  <c r="K12" i="92"/>
  <c r="S222" i="93"/>
  <c r="S199" i="93" s="1"/>
  <c r="K222" i="91"/>
  <c r="J222" i="92"/>
  <c r="AI222" i="88"/>
  <c r="AI199" i="88" s="1"/>
  <c r="M199" i="32"/>
  <c r="W199" i="91"/>
  <c r="M199" i="92"/>
  <c r="L199" i="88"/>
  <c r="AF222" i="94"/>
  <c r="AN199" i="87"/>
  <c r="AU107" i="87"/>
  <c r="AU107" i="94"/>
  <c r="AV107" i="94" s="1"/>
  <c r="S11" i="93"/>
  <c r="W11" i="87"/>
  <c r="AC11" i="87"/>
  <c r="AP11" i="91"/>
  <c r="V11" i="32"/>
  <c r="V251" i="32" s="1"/>
  <c r="AA11" i="94"/>
  <c r="V11" i="91"/>
  <c r="AM11" i="91"/>
  <c r="N211" i="24"/>
  <c r="N218" i="24" s="1"/>
  <c r="F6" i="73" s="1"/>
  <c r="Z12" i="88"/>
  <c r="V12" i="92"/>
  <c r="AI12" i="94"/>
  <c r="AP12" i="94"/>
  <c r="AP11" i="94" s="1"/>
  <c r="AP251" i="94" s="1"/>
  <c r="I12" i="94"/>
  <c r="I11" i="94" s="1"/>
  <c r="AN12" i="94"/>
  <c r="W199" i="32"/>
  <c r="AM199" i="91"/>
  <c r="AA199" i="32"/>
  <c r="AK199" i="32"/>
  <c r="AN199" i="92"/>
  <c r="J199" i="92"/>
  <c r="N199" i="92"/>
  <c r="AQ199" i="93"/>
  <c r="Y199" i="87"/>
  <c r="AT211" i="94"/>
  <c r="AT211" i="88"/>
  <c r="AA199" i="94"/>
  <c r="AB199" i="92"/>
  <c r="AC199" i="94"/>
  <c r="K199" i="91"/>
  <c r="U199" i="93"/>
  <c r="X199" i="93"/>
  <c r="AI199" i="32"/>
  <c r="K199" i="32"/>
  <c r="AF199" i="93"/>
  <c r="W199" i="94"/>
  <c r="AK199" i="93"/>
  <c r="I199" i="91"/>
  <c r="J199" i="87"/>
  <c r="S199" i="91"/>
  <c r="Q199" i="32"/>
  <c r="AE199" i="94"/>
  <c r="AP199" i="92"/>
  <c r="AJ199" i="92"/>
  <c r="P199" i="87"/>
  <c r="I199" i="87"/>
  <c r="AC199" i="92"/>
  <c r="J12" i="87"/>
  <c r="T31" i="93"/>
  <c r="I12" i="91"/>
  <c r="AE11" i="93"/>
  <c r="R11" i="94"/>
  <c r="AD12" i="87"/>
  <c r="AD11" i="87" s="1"/>
  <c r="AD251" i="87" s="1"/>
  <c r="Z12" i="87"/>
  <c r="AL12" i="32"/>
  <c r="K12" i="32"/>
  <c r="X12" i="32"/>
  <c r="X11" i="32" s="1"/>
  <c r="AR12" i="91"/>
  <c r="AD12" i="91"/>
  <c r="AD11" i="91" s="1"/>
  <c r="T31" i="87"/>
  <c r="AL12" i="87"/>
  <c r="J12" i="93"/>
  <c r="O12" i="94"/>
  <c r="O11" i="94" s="1"/>
  <c r="O251" i="94" s="1"/>
  <c r="AN12" i="88"/>
  <c r="AK12" i="87"/>
  <c r="AK11" i="87" s="1"/>
  <c r="AK251" i="87" s="1"/>
  <c r="AQ12" i="88"/>
  <c r="N12" i="93"/>
  <c r="AE12" i="94"/>
  <c r="AF12" i="92"/>
  <c r="AF11" i="92" s="1"/>
  <c r="AF251" i="92" s="1"/>
  <c r="AJ12" i="92"/>
  <c r="Q12" i="94"/>
  <c r="AB12" i="87"/>
  <c r="M12" i="32"/>
  <c r="M11" i="32" s="1"/>
  <c r="M251" i="32" s="1"/>
  <c r="K12" i="91"/>
  <c r="AF12" i="94"/>
  <c r="AF11" i="94" s="1"/>
  <c r="AM12" i="87"/>
  <c r="AD12" i="92"/>
  <c r="AD11" i="92" s="1"/>
  <c r="AD251" i="92" s="1"/>
  <c r="AI12" i="92"/>
  <c r="Q12" i="91"/>
  <c r="Z12" i="94"/>
  <c r="Z11" i="94" s="1"/>
  <c r="X12" i="92"/>
  <c r="X11" i="92" s="1"/>
  <c r="X251" i="92" s="1"/>
  <c r="P12" i="87"/>
  <c r="AN12" i="91"/>
  <c r="AN11" i="91" s="1"/>
  <c r="AL12" i="91"/>
  <c r="O12" i="91"/>
  <c r="O11" i="91" s="1"/>
  <c r="O12" i="92"/>
  <c r="AK12" i="88"/>
  <c r="AK11" i="88" s="1"/>
  <c r="AK251" i="88" s="1"/>
  <c r="P12" i="94"/>
  <c r="W12" i="88"/>
  <c r="W11" i="88" s="1"/>
  <c r="W251" i="88" s="1"/>
  <c r="AC12" i="94"/>
  <c r="L12" i="93"/>
  <c r="P12" i="91"/>
  <c r="AB12" i="88"/>
  <c r="AB11" i="88" s="1"/>
  <c r="AB251" i="88" s="1"/>
  <c r="R12" i="32"/>
  <c r="R11" i="32" s="1"/>
  <c r="O12" i="32"/>
  <c r="AM12" i="92"/>
  <c r="AA12" i="88"/>
  <c r="AA11" i="88" s="1"/>
  <c r="AA251" i="88" s="1"/>
  <c r="V12" i="94"/>
  <c r="Q12" i="32"/>
  <c r="K12" i="88"/>
  <c r="AJ12" i="91"/>
  <c r="AJ11" i="91" s="1"/>
  <c r="S12" i="32"/>
  <c r="S11" i="32" s="1"/>
  <c r="S251" i="32" s="1"/>
  <c r="AR12" i="32"/>
  <c r="AR11" i="32" s="1"/>
  <c r="AR251" i="32" s="1"/>
  <c r="J12" i="91"/>
  <c r="AJ12" i="93"/>
  <c r="AJ11" i="93" s="1"/>
  <c r="AJ251" i="93" s="1"/>
  <c r="Y12" i="92"/>
  <c r="AQ12" i="92"/>
  <c r="K12" i="94"/>
  <c r="V12" i="88"/>
  <c r="V11" i="88" s="1"/>
  <c r="L12" i="94"/>
  <c r="AK12" i="94"/>
  <c r="H105" i="87"/>
  <c r="I105" i="87"/>
  <c r="AG137" i="88"/>
  <c r="AU243" i="91"/>
  <c r="AV243" i="91" s="1"/>
  <c r="V199" i="94"/>
  <c r="L199" i="94"/>
  <c r="H222" i="88"/>
  <c r="H199" i="88" s="1"/>
  <c r="R222" i="32"/>
  <c r="R199" i="32" s="1"/>
  <c r="AF199" i="94"/>
  <c r="AK251" i="92"/>
  <c r="U222" i="88"/>
  <c r="U199" i="88" s="1"/>
  <c r="AM251" i="91"/>
  <c r="K199" i="94"/>
  <c r="AS199" i="32"/>
  <c r="AP222" i="32"/>
  <c r="AP199" i="32" s="1"/>
  <c r="AU243" i="87"/>
  <c r="AV243" i="87" s="1"/>
  <c r="M251" i="87"/>
  <c r="Y199" i="94"/>
  <c r="H199" i="94"/>
  <c r="I251" i="32"/>
  <c r="I199" i="94"/>
  <c r="AQ199" i="94"/>
  <c r="N199" i="94"/>
  <c r="AH222" i="87"/>
  <c r="AH199" i="87" s="1"/>
  <c r="AS222" i="88"/>
  <c r="AH222" i="88"/>
  <c r="U222" i="87"/>
  <c r="U199" i="87" s="1"/>
  <c r="AA251" i="93"/>
  <c r="AF251" i="32"/>
  <c r="AI199" i="94"/>
  <c r="AK199" i="94"/>
  <c r="H222" i="87"/>
  <c r="H199" i="87" s="1"/>
  <c r="AP251" i="91"/>
  <c r="Y222" i="32"/>
  <c r="Y199" i="32" s="1"/>
  <c r="U222" i="94"/>
  <c r="U199" i="94" s="1"/>
  <c r="AS222" i="92"/>
  <c r="AS199" i="92" s="1"/>
  <c r="AH222" i="94"/>
  <c r="AH222" i="32"/>
  <c r="AH199" i="32" s="1"/>
  <c r="Z251" i="92"/>
  <c r="W251" i="87"/>
  <c r="AC251" i="87"/>
  <c r="S199" i="94"/>
  <c r="Q199" i="94"/>
  <c r="AA251" i="92"/>
  <c r="X199" i="94"/>
  <c r="AK251" i="93"/>
  <c r="S251" i="87"/>
  <c r="AE251" i="87"/>
  <c r="V251" i="91"/>
  <c r="AN199" i="94"/>
  <c r="AD199" i="94"/>
  <c r="AT227" i="94"/>
  <c r="AR199" i="91"/>
  <c r="Z199" i="91"/>
  <c r="AM199" i="87"/>
  <c r="AJ199" i="32"/>
  <c r="L199" i="87"/>
  <c r="L251" i="87" s="1"/>
  <c r="V199" i="87"/>
  <c r="W199" i="92"/>
  <c r="W251" i="92" s="1"/>
  <c r="AR199" i="87"/>
  <c r="AI251" i="87"/>
  <c r="Z251" i="91"/>
  <c r="AR251" i="94"/>
  <c r="AT200" i="94"/>
  <c r="AD199" i="91"/>
  <c r="K199" i="87"/>
  <c r="K199" i="88"/>
  <c r="I251" i="94"/>
  <c r="R251" i="94"/>
  <c r="AU200" i="91"/>
  <c r="AT200" i="91"/>
  <c r="AG200" i="87"/>
  <c r="AT200" i="32"/>
  <c r="AN199" i="91"/>
  <c r="R199" i="88"/>
  <c r="AP199" i="93"/>
  <c r="AL199" i="92"/>
  <c r="AN199" i="88"/>
  <c r="AJ251" i="87"/>
  <c r="AR199" i="92"/>
  <c r="Y199" i="93"/>
  <c r="Y251" i="93" s="1"/>
  <c r="AJ199" i="91"/>
  <c r="O199" i="93"/>
  <c r="J199" i="88"/>
  <c r="AG168" i="88"/>
  <c r="AT137" i="92"/>
  <c r="AT137" i="87"/>
  <c r="T137" i="32"/>
  <c r="T137" i="94"/>
  <c r="AG106" i="88"/>
  <c r="T74" i="88"/>
  <c r="T74" i="87"/>
  <c r="AL11" i="87"/>
  <c r="AL251" i="87" s="1"/>
  <c r="AN11" i="88"/>
  <c r="AN251" i="88" s="1"/>
  <c r="K11" i="93"/>
  <c r="N11" i="94"/>
  <c r="AP11" i="87"/>
  <c r="AP251" i="87" s="1"/>
  <c r="N11" i="92"/>
  <c r="N251" i="92" s="1"/>
  <c r="AM11" i="87"/>
  <c r="J11" i="87"/>
  <c r="AD11" i="93"/>
  <c r="AD251" i="93" s="1"/>
  <c r="N11" i="93"/>
  <c r="N251" i="93" s="1"/>
  <c r="Z11" i="87"/>
  <c r="Y11" i="32"/>
  <c r="Y251" i="32" s="1"/>
  <c r="AP11" i="92"/>
  <c r="AP251" i="92" s="1"/>
  <c r="S11" i="92"/>
  <c r="AD11" i="88"/>
  <c r="AE11" i="94"/>
  <c r="AC11" i="94"/>
  <c r="AC251" i="94" s="1"/>
  <c r="W11" i="91"/>
  <c r="W251" i="91" s="1"/>
  <c r="AL11" i="92"/>
  <c r="AI11" i="92"/>
  <c r="AI251" i="92" s="1"/>
  <c r="V11" i="92"/>
  <c r="V251" i="92" s="1"/>
  <c r="AL11" i="32"/>
  <c r="AL251" i="32" s="1"/>
  <c r="AM11" i="92"/>
  <c r="V11" i="94"/>
  <c r="V251" i="94" s="1"/>
  <c r="K11" i="92"/>
  <c r="K251" i="92" s="1"/>
  <c r="AL11" i="91"/>
  <c r="AL251" i="91" s="1"/>
  <c r="AR11" i="91"/>
  <c r="K11" i="91"/>
  <c r="K251" i="91" s="1"/>
  <c r="P11" i="94"/>
  <c r="P251" i="94" s="1"/>
  <c r="J11" i="91"/>
  <c r="J251" i="91" s="1"/>
  <c r="P11" i="87"/>
  <c r="AQ11" i="92"/>
  <c r="AQ251" i="92" s="1"/>
  <c r="K11" i="94"/>
  <c r="K251" i="94" s="1"/>
  <c r="L11" i="94"/>
  <c r="L251" i="94" s="1"/>
  <c r="AF11" i="87"/>
  <c r="AF251" i="87" s="1"/>
  <c r="T13" i="91"/>
  <c r="AT31" i="92"/>
  <c r="T19" i="88"/>
  <c r="AJ12" i="88"/>
  <c r="AJ11" i="88" s="1"/>
  <c r="AJ251" i="88" s="1"/>
  <c r="AJ12" i="32"/>
  <c r="AB12" i="92"/>
  <c r="T13" i="92"/>
  <c r="AT31" i="87"/>
  <c r="AT31" i="93"/>
  <c r="AT19" i="87"/>
  <c r="T19" i="93"/>
  <c r="AQ12" i="32"/>
  <c r="AQ11" i="32" s="1"/>
  <c r="AQ251" i="32" s="1"/>
  <c r="N12" i="32"/>
  <c r="N11" i="32" s="1"/>
  <c r="N251" i="32" s="1"/>
  <c r="AC12" i="93"/>
  <c r="AC11" i="93" s="1"/>
  <c r="AC251" i="93" s="1"/>
  <c r="K221" i="24"/>
  <c r="K222" i="24" s="1"/>
  <c r="E7" i="73"/>
  <c r="E13" i="61"/>
  <c r="E30" i="95" s="1"/>
  <c r="H37" i="63"/>
  <c r="H38" i="63" s="1"/>
  <c r="AA12" i="87"/>
  <c r="AA11" i="87" s="1"/>
  <c r="AA251" i="87" s="1"/>
  <c r="R12" i="87"/>
  <c r="R11" i="87" s="1"/>
  <c r="R251" i="87" s="1"/>
  <c r="AQ11" i="94"/>
  <c r="AQ251" i="94" s="1"/>
  <c r="AB12" i="94"/>
  <c r="AB11" i="94" s="1"/>
  <c r="AB251" i="94" s="1"/>
  <c r="AO12" i="94"/>
  <c r="AO11" i="94" s="1"/>
  <c r="AO251" i="94" s="1"/>
  <c r="P12" i="88"/>
  <c r="P11" i="88" s="1"/>
  <c r="P251" i="88" s="1"/>
  <c r="AM12" i="93"/>
  <c r="AM11" i="93" s="1"/>
  <c r="V12" i="87"/>
  <c r="V11" i="87" s="1"/>
  <c r="W12" i="94"/>
  <c r="W11" i="94" s="1"/>
  <c r="W251" i="94" s="1"/>
  <c r="L12" i="88"/>
  <c r="L11" i="88" s="1"/>
  <c r="L251" i="88" s="1"/>
  <c r="Q12" i="87"/>
  <c r="P12" i="32"/>
  <c r="P11" i="32" s="1"/>
  <c r="P251" i="32" s="1"/>
  <c r="X12" i="94"/>
  <c r="X12" i="91"/>
  <c r="X11" i="91" s="1"/>
  <c r="I12" i="92"/>
  <c r="I11" i="92" s="1"/>
  <c r="I251" i="92" s="1"/>
  <c r="AO12" i="92"/>
  <c r="AO11" i="92" s="1"/>
  <c r="AO251" i="92" s="1"/>
  <c r="Y12" i="88"/>
  <c r="Y11" i="88" s="1"/>
  <c r="Y251" i="88" s="1"/>
  <c r="AT211" i="92"/>
  <c r="T231" i="87"/>
  <c r="AU235" i="94"/>
  <c r="AV235" i="94" s="1"/>
  <c r="AU223" i="32"/>
  <c r="AV223" i="32" s="1"/>
  <c r="AV224" i="32"/>
  <c r="AT168" i="92"/>
  <c r="AU137" i="88"/>
  <c r="AV137" i="88" s="1"/>
  <c r="AV138" i="88"/>
  <c r="AU223" i="93"/>
  <c r="AV223" i="93" s="1"/>
  <c r="AV224" i="93"/>
  <c r="AV138" i="92"/>
  <c r="AU137" i="92"/>
  <c r="AV137" i="92" s="1"/>
  <c r="T168" i="94"/>
  <c r="T168" i="93"/>
  <c r="T137" i="93"/>
  <c r="AV75" i="94"/>
  <c r="T74" i="93"/>
  <c r="AV75" i="92"/>
  <c r="AU74" i="92"/>
  <c r="AV74" i="92" s="1"/>
  <c r="AU223" i="92"/>
  <c r="AV223" i="92" s="1"/>
  <c r="AV224" i="92"/>
  <c r="AU74" i="32"/>
  <c r="AV74" i="32" s="1"/>
  <c r="AV75" i="32"/>
  <c r="AV169" i="87"/>
  <c r="AU168" i="87"/>
  <c r="AV168" i="87" s="1"/>
  <c r="AU223" i="87"/>
  <c r="AV223" i="87" s="1"/>
  <c r="AV224" i="87"/>
  <c r="N19" i="63"/>
  <c r="J19" i="63"/>
  <c r="J18" i="63"/>
  <c r="J21" i="63"/>
  <c r="J17" i="63"/>
  <c r="J20" i="63"/>
  <c r="AV75" i="87"/>
  <c r="AU74" i="87"/>
  <c r="AV74" i="87" s="1"/>
  <c r="AU223" i="94"/>
  <c r="AV223" i="94" s="1"/>
  <c r="AV224" i="94"/>
  <c r="K25" i="66"/>
  <c r="X73" i="17"/>
  <c r="AU168" i="91"/>
  <c r="AV168" i="91" s="1"/>
  <c r="AV75" i="93"/>
  <c r="AU74" i="93"/>
  <c r="AV74" i="93" s="1"/>
  <c r="AT74" i="93"/>
  <c r="AT223" i="91"/>
  <c r="T223" i="91"/>
  <c r="AU74" i="91"/>
  <c r="AV74" i="91" s="1"/>
  <c r="AV75" i="91"/>
  <c r="N18" i="63"/>
  <c r="N17" i="63"/>
  <c r="U72" i="17"/>
  <c r="U102" i="17" s="1"/>
  <c r="U101" i="17" s="1"/>
  <c r="AG107" i="91"/>
  <c r="AG106" i="91" s="1"/>
  <c r="AG105" i="91" s="1"/>
  <c r="T12" i="66" s="1"/>
  <c r="AH106" i="88"/>
  <c r="AH105" i="88" s="1"/>
  <c r="AU200" i="32"/>
  <c r="AT200" i="87"/>
  <c r="AG227" i="93"/>
  <c r="AG231" i="92"/>
  <c r="E15" i="61"/>
  <c r="E32" i="95" s="1"/>
  <c r="G7" i="73"/>
  <c r="Q221" i="24"/>
  <c r="L37" i="63"/>
  <c r="H27" i="66"/>
  <c r="O74" i="17"/>
  <c r="O72" i="17" s="1"/>
  <c r="O102" i="17" s="1"/>
  <c r="O101" i="17" s="1"/>
  <c r="L21" i="63"/>
  <c r="L17" i="63"/>
  <c r="L18" i="63"/>
  <c r="L19" i="63"/>
  <c r="L20" i="63"/>
  <c r="AV138" i="93"/>
  <c r="AV138" i="87"/>
  <c r="AU137" i="87"/>
  <c r="AV137" i="87" s="1"/>
  <c r="AT137" i="32"/>
  <c r="AU223" i="88"/>
  <c r="AV223" i="88" s="1"/>
  <c r="AV224" i="88"/>
  <c r="AV169" i="32"/>
  <c r="AU168" i="32"/>
  <c r="AV168" i="32" s="1"/>
  <c r="T74" i="91"/>
  <c r="AG137" i="94"/>
  <c r="AU223" i="91"/>
  <c r="AV223" i="91" s="1"/>
  <c r="AV224" i="91"/>
  <c r="AV169" i="93"/>
  <c r="AU168" i="93"/>
  <c r="AV168" i="93" s="1"/>
  <c r="AV138" i="91"/>
  <c r="AU137" i="91"/>
  <c r="AV137" i="91" s="1"/>
  <c r="AT223" i="88"/>
  <c r="AG223" i="88"/>
  <c r="T223" i="88"/>
  <c r="T222" i="88" s="1"/>
  <c r="AT223" i="93"/>
  <c r="AG223" i="93"/>
  <c r="T223" i="93"/>
  <c r="AT74" i="91"/>
  <c r="AT168" i="91"/>
  <c r="AV75" i="88"/>
  <c r="AU74" i="88"/>
  <c r="AV74" i="88" s="1"/>
  <c r="T137" i="92"/>
  <c r="AG137" i="32"/>
  <c r="AG105" i="32" s="1"/>
  <c r="E12" i="66" s="1"/>
  <c r="AT168" i="94"/>
  <c r="Q211" i="24"/>
  <c r="Q218" i="24" s="1"/>
  <c r="G6" i="73" s="1"/>
  <c r="N20" i="63"/>
  <c r="T200" i="91"/>
  <c r="AT200" i="93"/>
  <c r="AT200" i="88"/>
  <c r="T200" i="32"/>
  <c r="AU211" i="93"/>
  <c r="AV211" i="93" s="1"/>
  <c r="AU247" i="91"/>
  <c r="AV247" i="91" s="1"/>
  <c r="AV138" i="32"/>
  <c r="AU137" i="32"/>
  <c r="AV137" i="32" s="1"/>
  <c r="AV138" i="94"/>
  <c r="AU168" i="94"/>
  <c r="AV168" i="94" s="1"/>
  <c r="AV169" i="94"/>
  <c r="Z138" i="24"/>
  <c r="AA138" i="24" s="1"/>
  <c r="AG74" i="91"/>
  <c r="AV169" i="88"/>
  <c r="AU168" i="88"/>
  <c r="AV168" i="88" s="1"/>
  <c r="AV169" i="92"/>
  <c r="AU168" i="92"/>
  <c r="AV168" i="92" s="1"/>
  <c r="AG223" i="91"/>
  <c r="AT137" i="93"/>
  <c r="AT105" i="93" s="1"/>
  <c r="AE12" i="66" s="1"/>
  <c r="N21" i="63"/>
  <c r="W211" i="24"/>
  <c r="W218" i="24" s="1"/>
  <c r="I6" i="73" s="1"/>
  <c r="P18" i="63"/>
  <c r="P20" i="63"/>
  <c r="P19" i="63"/>
  <c r="P21" i="63"/>
  <c r="P17" i="63"/>
  <c r="O251" i="87"/>
  <c r="AS199" i="87"/>
  <c r="AU243" i="94"/>
  <c r="AV243" i="94" s="1"/>
  <c r="AU239" i="91"/>
  <c r="AV239" i="91" s="1"/>
  <c r="AU239" i="32"/>
  <c r="AV239" i="32" s="1"/>
  <c r="AS222" i="91"/>
  <c r="AS199" i="91" s="1"/>
  <c r="H222" i="32"/>
  <c r="H199" i="32" s="1"/>
  <c r="AG211" i="88"/>
  <c r="T211" i="88"/>
  <c r="T211" i="92"/>
  <c r="AH199" i="94"/>
  <c r="AT211" i="87"/>
  <c r="AS106" i="32"/>
  <c r="AS105" i="32" s="1"/>
  <c r="Z108" i="24"/>
  <c r="AA108" i="24" s="1"/>
  <c r="G107" i="24"/>
  <c r="E27" i="66"/>
  <c r="H74" i="17"/>
  <c r="AH43" i="32"/>
  <c r="L11" i="32"/>
  <c r="L251" i="32" s="1"/>
  <c r="AN11" i="32"/>
  <c r="AN251" i="32" s="1"/>
  <c r="W12" i="32"/>
  <c r="W11" i="32" s="1"/>
  <c r="W251" i="32" s="1"/>
  <c r="AT31" i="32"/>
  <c r="T31" i="32"/>
  <c r="X11" i="88"/>
  <c r="X251" i="88" s="1"/>
  <c r="M11" i="88"/>
  <c r="M251" i="88" s="1"/>
  <c r="AM11" i="88"/>
  <c r="AM251" i="88" s="1"/>
  <c r="Q12" i="92"/>
  <c r="Q11" i="92" s="1"/>
  <c r="Q251" i="92" s="1"/>
  <c r="J12" i="92"/>
  <c r="AR12" i="93"/>
  <c r="AR11" i="93" s="1"/>
  <c r="AR251" i="93" s="1"/>
  <c r="AD12" i="94"/>
  <c r="AD11" i="94" s="1"/>
  <c r="AD251" i="94" s="1"/>
  <c r="AO12" i="91"/>
  <c r="AO11" i="91" s="1"/>
  <c r="AO251" i="91" s="1"/>
  <c r="G13" i="24"/>
  <c r="Z13" i="24" s="1"/>
  <c r="AA13" i="24" s="1"/>
  <c r="AR12" i="92"/>
  <c r="AR11" i="92" s="1"/>
  <c r="H12" i="91"/>
  <c r="AG37" i="92"/>
  <c r="AT37" i="87"/>
  <c r="AG37" i="94"/>
  <c r="Y11" i="94"/>
  <c r="AA336" i="20"/>
  <c r="AB336" i="20" s="1"/>
  <c r="H499" i="20"/>
  <c r="AA499" i="20" s="1"/>
  <c r="AB499" i="20" s="1"/>
  <c r="AE11" i="91"/>
  <c r="AE251" i="91" s="1"/>
  <c r="Z57" i="24"/>
  <c r="AA57" i="24" s="1"/>
  <c r="G44" i="24"/>
  <c r="D25" i="66"/>
  <c r="G73" i="17"/>
  <c r="G72" i="17" s="1"/>
  <c r="G102" i="17" s="1"/>
  <c r="F12" i="24"/>
  <c r="F211" i="24" s="1"/>
  <c r="I23" i="63"/>
  <c r="I20" i="63"/>
  <c r="E8" i="73"/>
  <c r="I29" i="63"/>
  <c r="I15" i="63"/>
  <c r="I21" i="63"/>
  <c r="AT13" i="32"/>
  <c r="T222" i="87"/>
  <c r="T199" i="87" s="1"/>
  <c r="N13" i="66" s="1"/>
  <c r="AU247" i="32"/>
  <c r="AV247" i="32" s="1"/>
  <c r="AU247" i="88"/>
  <c r="AV247" i="88" s="1"/>
  <c r="T222" i="91"/>
  <c r="T199" i="91" s="1"/>
  <c r="S13" i="66" s="1"/>
  <c r="AG222" i="87"/>
  <c r="AT222" i="88"/>
  <c r="AU247" i="92"/>
  <c r="AV247" i="92" s="1"/>
  <c r="AU247" i="93"/>
  <c r="AV247" i="93" s="1"/>
  <c r="AU247" i="94"/>
  <c r="AV247" i="94" s="1"/>
  <c r="AG222" i="94"/>
  <c r="AT222" i="92"/>
  <c r="AT222" i="93"/>
  <c r="AT199" i="93" s="1"/>
  <c r="AE13" i="66" s="1"/>
  <c r="AU243" i="32"/>
  <c r="AV243" i="32" s="1"/>
  <c r="AU243" i="88"/>
  <c r="AV243" i="88" s="1"/>
  <c r="AT222" i="87"/>
  <c r="T222" i="92"/>
  <c r="AU243" i="93"/>
  <c r="AV243" i="93" s="1"/>
  <c r="AU243" i="92"/>
  <c r="AV243" i="92" s="1"/>
  <c r="AT222" i="91"/>
  <c r="AT199" i="91" s="1"/>
  <c r="AU239" i="87"/>
  <c r="AV239" i="87" s="1"/>
  <c r="AU239" i="92"/>
  <c r="AV239" i="92" s="1"/>
  <c r="AU239" i="94"/>
  <c r="AV239" i="94" s="1"/>
  <c r="AV242" i="88"/>
  <c r="AU239" i="88"/>
  <c r="AV239" i="88" s="1"/>
  <c r="AU239" i="93"/>
  <c r="AV239" i="93" s="1"/>
  <c r="AC251" i="88"/>
  <c r="N251" i="87"/>
  <c r="T222" i="93"/>
  <c r="AG222" i="93"/>
  <c r="AG199" i="93" s="1"/>
  <c r="AD13" i="66" s="1"/>
  <c r="AU235" i="88"/>
  <c r="AV235" i="88" s="1"/>
  <c r="N251" i="88"/>
  <c r="AG222" i="92"/>
  <c r="AG199" i="92" s="1"/>
  <c r="Y13" i="66" s="1"/>
  <c r="AU235" i="87"/>
  <c r="AV235" i="87" s="1"/>
  <c r="Z251" i="87"/>
  <c r="AN251" i="93"/>
  <c r="K251" i="93"/>
  <c r="S251" i="92"/>
  <c r="AS199" i="94"/>
  <c r="H199" i="92"/>
  <c r="AT231" i="32"/>
  <c r="X251" i="93"/>
  <c r="Q251" i="93"/>
  <c r="AM199" i="94"/>
  <c r="AH199" i="88"/>
  <c r="AV232" i="91"/>
  <c r="AU231" i="91"/>
  <c r="AV231" i="91" s="1"/>
  <c r="AU231" i="88"/>
  <c r="AV231" i="88" s="1"/>
  <c r="AV232" i="88"/>
  <c r="T231" i="94"/>
  <c r="T222" i="94" s="1"/>
  <c r="P251" i="87"/>
  <c r="AQ251" i="93"/>
  <c r="AQ251" i="91"/>
  <c r="P251" i="93"/>
  <c r="W251" i="93"/>
  <c r="M251" i="93"/>
  <c r="AE251" i="93"/>
  <c r="AO251" i="93"/>
  <c r="AU231" i="93"/>
  <c r="AV231" i="93" s="1"/>
  <c r="AV232" i="93"/>
  <c r="AV232" i="87"/>
  <c r="AU231" i="87"/>
  <c r="AV231" i="87" s="1"/>
  <c r="AU231" i="32"/>
  <c r="AV231" i="32" s="1"/>
  <c r="AV232" i="32"/>
  <c r="AG231" i="32"/>
  <c r="AU231" i="92"/>
  <c r="AV231" i="92" s="1"/>
  <c r="AV232" i="92"/>
  <c r="AT231" i="94"/>
  <c r="AT222" i="94" s="1"/>
  <c r="AT199" i="94" s="1"/>
  <c r="AJ13" i="66" s="1"/>
  <c r="AB251" i="91"/>
  <c r="AA251" i="91"/>
  <c r="N251" i="91"/>
  <c r="AM251" i="92"/>
  <c r="AI251" i="93"/>
  <c r="I251" i="93"/>
  <c r="O251" i="93"/>
  <c r="J251" i="94"/>
  <c r="AS199" i="88"/>
  <c r="AH199" i="92"/>
  <c r="AG231" i="88"/>
  <c r="AG222" i="88" s="1"/>
  <c r="AG199" i="88" s="1"/>
  <c r="J13" i="66" s="1"/>
  <c r="T231" i="32"/>
  <c r="AU231" i="94"/>
  <c r="AV231" i="94" s="1"/>
  <c r="AV232" i="94"/>
  <c r="AG231" i="91"/>
  <c r="AG222" i="91" s="1"/>
  <c r="AG199" i="91" s="1"/>
  <c r="T13" i="66" s="1"/>
  <c r="AB251" i="32"/>
  <c r="AV227" i="92"/>
  <c r="T227" i="32"/>
  <c r="AV229" i="32"/>
  <c r="AU227" i="32"/>
  <c r="AG227" i="32"/>
  <c r="AU227" i="87"/>
  <c r="AU227" i="88"/>
  <c r="AO251" i="32"/>
  <c r="AV227" i="91"/>
  <c r="AU227" i="93"/>
  <c r="AT227" i="32"/>
  <c r="AU227" i="94"/>
  <c r="T199" i="93"/>
  <c r="AC13" i="66" s="1"/>
  <c r="AU211" i="32"/>
  <c r="AV211" i="32" s="1"/>
  <c r="AU211" i="94"/>
  <c r="AV211" i="94" s="1"/>
  <c r="AU211" i="91"/>
  <c r="AV211" i="91" s="1"/>
  <c r="AU211" i="92"/>
  <c r="AV211" i="92" s="1"/>
  <c r="AU211" i="88"/>
  <c r="AV211" i="88" s="1"/>
  <c r="AG200" i="94"/>
  <c r="AG199" i="94" s="1"/>
  <c r="AI13" i="66" s="1"/>
  <c r="AV202" i="88"/>
  <c r="AU200" i="88"/>
  <c r="AV202" i="94"/>
  <c r="AU200" i="94"/>
  <c r="T200" i="94"/>
  <c r="U106" i="92"/>
  <c r="U105" i="92" s="1"/>
  <c r="J11" i="92"/>
  <c r="J251" i="92" s="1"/>
  <c r="AQ11" i="88"/>
  <c r="AQ251" i="88" s="1"/>
  <c r="AF11" i="88"/>
  <c r="AF251" i="88" s="1"/>
  <c r="AI12" i="88"/>
  <c r="AI11" i="88" s="1"/>
  <c r="AI251" i="88" s="1"/>
  <c r="AE12" i="88"/>
  <c r="AE11" i="88" s="1"/>
  <c r="AE251" i="88" s="1"/>
  <c r="U12" i="92"/>
  <c r="S12" i="88"/>
  <c r="S11" i="88" s="1"/>
  <c r="S251" i="88" s="1"/>
  <c r="O12" i="88"/>
  <c r="O11" i="88" s="1"/>
  <c r="O251" i="88" s="1"/>
  <c r="AR12" i="88"/>
  <c r="AR11" i="88" s="1"/>
  <c r="AR251" i="88" s="1"/>
  <c r="I33" i="63"/>
  <c r="I22" i="63"/>
  <c r="I32" i="63"/>
  <c r="I14" i="63"/>
  <c r="I26" i="63"/>
  <c r="I16" i="63"/>
  <c r="I17" i="63"/>
  <c r="I12" i="63"/>
  <c r="I18" i="63"/>
  <c r="I31" i="63"/>
  <c r="I11" i="63"/>
  <c r="AV200" i="91"/>
  <c r="AV200" i="92"/>
  <c r="AV200" i="32"/>
  <c r="AV200" i="93"/>
  <c r="AV200" i="87"/>
  <c r="Z251" i="94"/>
  <c r="AJ251" i="94"/>
  <c r="AE251" i="94"/>
  <c r="AL251" i="94"/>
  <c r="K27" i="66"/>
  <c r="X74" i="17"/>
  <c r="AA501" i="84"/>
  <c r="AA499" i="84"/>
  <c r="AB499" i="84" s="1"/>
  <c r="AT106" i="88"/>
  <c r="AT105" i="88" s="1"/>
  <c r="K12" i="66" s="1"/>
  <c r="H12" i="24"/>
  <c r="F25" i="66"/>
  <c r="I73" i="17"/>
  <c r="O504" i="84"/>
  <c r="AA501" i="20"/>
  <c r="AP12" i="32"/>
  <c r="AP11" i="32" s="1"/>
  <c r="AB11" i="92"/>
  <c r="AB251" i="92" s="1"/>
  <c r="AT37" i="88"/>
  <c r="AG37" i="93"/>
  <c r="AT37" i="91"/>
  <c r="J12" i="32"/>
  <c r="J11" i="32" s="1"/>
  <c r="AG37" i="88"/>
  <c r="AT37" i="93"/>
  <c r="T37" i="88"/>
  <c r="AT106" i="87"/>
  <c r="AG106" i="94"/>
  <c r="AG105" i="94" s="1"/>
  <c r="AI12" i="66" s="1"/>
  <c r="AG106" i="92"/>
  <c r="AG105" i="92" s="1"/>
  <c r="Y12" i="66" s="1"/>
  <c r="T106" i="93"/>
  <c r="AS106" i="94"/>
  <c r="AS105" i="94" s="1"/>
  <c r="T106" i="94"/>
  <c r="T107" i="91"/>
  <c r="AG106" i="87"/>
  <c r="AG105" i="87" s="1"/>
  <c r="O12" i="66" s="1"/>
  <c r="AT106" i="94"/>
  <c r="AT105" i="94" s="1"/>
  <c r="AJ12" i="66" s="1"/>
  <c r="T106" i="92"/>
  <c r="AT107" i="32"/>
  <c r="AT106" i="32" s="1"/>
  <c r="AT105" i="32" s="1"/>
  <c r="F12" i="66" s="1"/>
  <c r="T107" i="32"/>
  <c r="T106" i="32" s="1"/>
  <c r="T106" i="88"/>
  <c r="T105" i="88" s="1"/>
  <c r="I12" i="66" s="1"/>
  <c r="AS106" i="87"/>
  <c r="AS105" i="87" s="1"/>
  <c r="AH106" i="87"/>
  <c r="AH105" i="87" s="1"/>
  <c r="T106" i="87"/>
  <c r="AT106" i="92"/>
  <c r="AT105" i="92" s="1"/>
  <c r="Z12" i="66" s="1"/>
  <c r="AS106" i="93"/>
  <c r="AS105" i="93" s="1"/>
  <c r="AT107" i="91"/>
  <c r="AV120" i="87"/>
  <c r="AU119" i="87"/>
  <c r="AV119" i="87" s="1"/>
  <c r="AU113" i="93"/>
  <c r="AV113" i="93" s="1"/>
  <c r="AV114" i="93"/>
  <c r="AV120" i="94"/>
  <c r="AU119" i="94"/>
  <c r="AV119" i="94" s="1"/>
  <c r="AH106" i="32"/>
  <c r="AH105" i="32" s="1"/>
  <c r="AU113" i="94"/>
  <c r="AV113" i="94" s="1"/>
  <c r="AV114" i="94"/>
  <c r="T106" i="91"/>
  <c r="U106" i="32"/>
  <c r="U105" i="32" s="1"/>
  <c r="AU119" i="93"/>
  <c r="AV119" i="93" s="1"/>
  <c r="AV120" i="93"/>
  <c r="AH106" i="91"/>
  <c r="AH105" i="91" s="1"/>
  <c r="AU113" i="91"/>
  <c r="AV113" i="91" s="1"/>
  <c r="AV114" i="91"/>
  <c r="AU119" i="88"/>
  <c r="AV119" i="88" s="1"/>
  <c r="AV120" i="88"/>
  <c r="AV114" i="92"/>
  <c r="AU113" i="92"/>
  <c r="AV113" i="92" s="1"/>
  <c r="AV120" i="92"/>
  <c r="AU119" i="92"/>
  <c r="AV119" i="92" s="1"/>
  <c r="AU107" i="32"/>
  <c r="AV108" i="32"/>
  <c r="AU113" i="32"/>
  <c r="AV113" i="32" s="1"/>
  <c r="AV114" i="32"/>
  <c r="AU113" i="88"/>
  <c r="AV113" i="88" s="1"/>
  <c r="AV114" i="88"/>
  <c r="H106" i="32"/>
  <c r="H105" i="32" s="1"/>
  <c r="AU113" i="87"/>
  <c r="AV113" i="87" s="1"/>
  <c r="AV114" i="87"/>
  <c r="AT106" i="91"/>
  <c r="AT105" i="91" s="1"/>
  <c r="U12" i="66" s="1"/>
  <c r="AU119" i="32"/>
  <c r="AV119" i="32" s="1"/>
  <c r="AV120" i="32"/>
  <c r="AV108" i="91"/>
  <c r="AU107" i="91"/>
  <c r="AU119" i="91"/>
  <c r="AV119" i="91" s="1"/>
  <c r="AV120" i="91"/>
  <c r="H106" i="91"/>
  <c r="H105" i="91" s="1"/>
  <c r="I25" i="63"/>
  <c r="I28" i="63"/>
  <c r="I19" i="63"/>
  <c r="I13" i="63"/>
  <c r="I30" i="63"/>
  <c r="I24" i="63"/>
  <c r="I34" i="63"/>
  <c r="T37" i="87"/>
  <c r="AG13" i="32"/>
  <c r="AG37" i="32"/>
  <c r="T37" i="91"/>
  <c r="AT44" i="94"/>
  <c r="AG13" i="87"/>
  <c r="T44" i="32"/>
  <c r="T37" i="94"/>
  <c r="AT44" i="93"/>
  <c r="AG13" i="91"/>
  <c r="AG12" i="91" s="1"/>
  <c r="T13" i="93"/>
  <c r="AG31" i="87"/>
  <c r="T13" i="88"/>
  <c r="T37" i="32"/>
  <c r="T13" i="32"/>
  <c r="AG19" i="94"/>
  <c r="T13" i="87"/>
  <c r="AT37" i="94"/>
  <c r="AT44" i="87"/>
  <c r="AT43" i="87" s="1"/>
  <c r="T37" i="93"/>
  <c r="T44" i="92"/>
  <c r="R12" i="92"/>
  <c r="R11" i="92" s="1"/>
  <c r="R251" i="92" s="1"/>
  <c r="AT13" i="92"/>
  <c r="AG44" i="88"/>
  <c r="AG43" i="88" s="1"/>
  <c r="T44" i="93"/>
  <c r="AT37" i="92"/>
  <c r="T37" i="92"/>
  <c r="T44" i="94"/>
  <c r="AT44" i="88"/>
  <c r="AT43" i="88" s="1"/>
  <c r="AT13" i="91"/>
  <c r="AT12" i="91" s="1"/>
  <c r="AT11" i="91" s="1"/>
  <c r="AG44" i="91"/>
  <c r="AG43" i="91" s="1"/>
  <c r="AG19" i="92"/>
  <c r="AT31" i="88"/>
  <c r="T31" i="94"/>
  <c r="AG19" i="87"/>
  <c r="AG44" i="93"/>
  <c r="Z12" i="32"/>
  <c r="Z11" i="32" s="1"/>
  <c r="Z251" i="32" s="1"/>
  <c r="R12" i="91"/>
  <c r="R11" i="91" s="1"/>
  <c r="R251" i="91" s="1"/>
  <c r="AJ11" i="32"/>
  <c r="AJ251" i="32" s="1"/>
  <c r="T31" i="91"/>
  <c r="AG31" i="93"/>
  <c r="AT13" i="94"/>
  <c r="AG44" i="87"/>
  <c r="AG43" i="87" s="1"/>
  <c r="T44" i="91"/>
  <c r="AT13" i="87"/>
  <c r="AG44" i="92"/>
  <c r="T13" i="94"/>
  <c r="AG37" i="87"/>
  <c r="AT13" i="93"/>
  <c r="AG13" i="93"/>
  <c r="AG44" i="32"/>
  <c r="AG43" i="32" s="1"/>
  <c r="AT13" i="88"/>
  <c r="AT12" i="88" s="1"/>
  <c r="AG13" i="88"/>
  <c r="AG12" i="88" s="1"/>
  <c r="AG13" i="94"/>
  <c r="AG31" i="32"/>
  <c r="AU56" i="93"/>
  <c r="AV56" i="93" s="1"/>
  <c r="AV57" i="93"/>
  <c r="AU37" i="94"/>
  <c r="AV37" i="94" s="1"/>
  <c r="AV38" i="94"/>
  <c r="AU50" i="88"/>
  <c r="AV50" i="88" s="1"/>
  <c r="AV51" i="88"/>
  <c r="I11" i="87"/>
  <c r="Z11" i="93"/>
  <c r="Z251" i="93" s="1"/>
  <c r="AP11" i="88"/>
  <c r="AP251" i="88" s="1"/>
  <c r="AV51" i="91"/>
  <c r="AU50" i="91"/>
  <c r="AV50" i="91" s="1"/>
  <c r="O11" i="32"/>
  <c r="O251" i="32" s="1"/>
  <c r="U12" i="32"/>
  <c r="AH43" i="94"/>
  <c r="AC11" i="92"/>
  <c r="AC251" i="92" s="1"/>
  <c r="P11" i="92"/>
  <c r="P251" i="92" s="1"/>
  <c r="AV27" i="92"/>
  <c r="AU25" i="92"/>
  <c r="AV25" i="92" s="1"/>
  <c r="H43" i="91"/>
  <c r="AH12" i="87"/>
  <c r="AO11" i="87"/>
  <c r="AO251" i="87" s="1"/>
  <c r="H12" i="87"/>
  <c r="AU19" i="92"/>
  <c r="AV19" i="92" s="1"/>
  <c r="AV20" i="92"/>
  <c r="U43" i="92"/>
  <c r="AV14" i="88"/>
  <c r="AU13" i="88"/>
  <c r="H12" i="94"/>
  <c r="Q11" i="94"/>
  <c r="Q251" i="94" s="1"/>
  <c r="AV27" i="88"/>
  <c r="AU25" i="88"/>
  <c r="AV25" i="88" s="1"/>
  <c r="AV45" i="93"/>
  <c r="AU44" i="93"/>
  <c r="Q11" i="32"/>
  <c r="Q251" i="32" s="1"/>
  <c r="Y11" i="91"/>
  <c r="Y251" i="91" s="1"/>
  <c r="P11" i="91"/>
  <c r="P251" i="91" s="1"/>
  <c r="AH43" i="87"/>
  <c r="AC11" i="32"/>
  <c r="AC251" i="32" s="1"/>
  <c r="L11" i="91"/>
  <c r="L251" i="91" s="1"/>
  <c r="AV27" i="91"/>
  <c r="AU25" i="91"/>
  <c r="AV25" i="91" s="1"/>
  <c r="AU44" i="94"/>
  <c r="AV45" i="94"/>
  <c r="AQ11" i="87"/>
  <c r="R11" i="93"/>
  <c r="R251" i="93" s="1"/>
  <c r="U12" i="93"/>
  <c r="H43" i="92"/>
  <c r="R11" i="88"/>
  <c r="R251" i="88" s="1"/>
  <c r="U12" i="88"/>
  <c r="X11" i="94"/>
  <c r="U12" i="94"/>
  <c r="AM11" i="32"/>
  <c r="AM251" i="32" s="1"/>
  <c r="AV57" i="91"/>
  <c r="AU56" i="91"/>
  <c r="AV56" i="91" s="1"/>
  <c r="AV20" i="91"/>
  <c r="AU19" i="91"/>
  <c r="AV19" i="91" s="1"/>
  <c r="AU50" i="93"/>
  <c r="AV50" i="93" s="1"/>
  <c r="AV51" i="93"/>
  <c r="AU37" i="93"/>
  <c r="AV37" i="93" s="1"/>
  <c r="AV38" i="93"/>
  <c r="AV57" i="94"/>
  <c r="AU56" i="94"/>
  <c r="AV56" i="94" s="1"/>
  <c r="AV20" i="93"/>
  <c r="AU19" i="93"/>
  <c r="AV19" i="93" s="1"/>
  <c r="AI11" i="32"/>
  <c r="AK11" i="91"/>
  <c r="AK251" i="91" s="1"/>
  <c r="AV20" i="88"/>
  <c r="AU19" i="88"/>
  <c r="AV19" i="88" s="1"/>
  <c r="H43" i="87"/>
  <c r="AV64" i="87"/>
  <c r="AU62" i="87"/>
  <c r="AV62" i="87" s="1"/>
  <c r="AU31" i="92"/>
  <c r="AV31" i="92" s="1"/>
  <c r="AV32" i="92"/>
  <c r="AH12" i="92"/>
  <c r="AH11" i="92" s="1"/>
  <c r="AV64" i="94"/>
  <c r="AU62" i="94"/>
  <c r="AV62" i="94" s="1"/>
  <c r="AS12" i="87"/>
  <c r="J11" i="93"/>
  <c r="J251" i="93" s="1"/>
  <c r="Z11" i="88"/>
  <c r="Z251" i="88" s="1"/>
  <c r="AV32" i="94"/>
  <c r="AU31" i="94"/>
  <c r="AV31" i="94" s="1"/>
  <c r="AV27" i="32"/>
  <c r="AU25" i="32"/>
  <c r="AV25" i="32" s="1"/>
  <c r="AT43" i="94"/>
  <c r="M11" i="92"/>
  <c r="M251" i="92" s="1"/>
  <c r="H43" i="94"/>
  <c r="T43" i="91"/>
  <c r="AV45" i="91"/>
  <c r="AU44" i="91"/>
  <c r="U12" i="87"/>
  <c r="AR11" i="87"/>
  <c r="AR251" i="87" s="1"/>
  <c r="AF11" i="93"/>
  <c r="AF251" i="93" s="1"/>
  <c r="AV14" i="93"/>
  <c r="AU13" i="93"/>
  <c r="AV38" i="88"/>
  <c r="AU37" i="88"/>
  <c r="AV37" i="88" s="1"/>
  <c r="AU31" i="87"/>
  <c r="AV31" i="87" s="1"/>
  <c r="AV32" i="87"/>
  <c r="H43" i="32"/>
  <c r="AG43" i="92"/>
  <c r="AL11" i="88"/>
  <c r="AL251" i="88" s="1"/>
  <c r="AS12" i="88"/>
  <c r="AS43" i="93"/>
  <c r="AD11" i="32"/>
  <c r="AD251" i="32" s="1"/>
  <c r="I11" i="91"/>
  <c r="I251" i="91" s="1"/>
  <c r="AV20" i="94"/>
  <c r="AU19" i="94"/>
  <c r="AV19" i="94" s="1"/>
  <c r="AU13" i="92"/>
  <c r="AV14" i="92"/>
  <c r="AU37" i="92"/>
  <c r="AV37" i="92" s="1"/>
  <c r="AV38" i="92"/>
  <c r="AS43" i="94"/>
  <c r="AN11" i="87"/>
  <c r="AN251" i="87" s="1"/>
  <c r="T43" i="92"/>
  <c r="AV51" i="94"/>
  <c r="AU50" i="94"/>
  <c r="AV50" i="94" s="1"/>
  <c r="M11" i="94"/>
  <c r="M251" i="94" s="1"/>
  <c r="U43" i="93"/>
  <c r="O11" i="92"/>
  <c r="O251" i="92" s="1"/>
  <c r="AV27" i="87"/>
  <c r="AU25" i="87"/>
  <c r="AV25" i="87" s="1"/>
  <c r="AU19" i="32"/>
  <c r="AV19" i="32" s="1"/>
  <c r="AV20" i="32"/>
  <c r="AU56" i="32"/>
  <c r="AV56" i="32" s="1"/>
  <c r="AV57" i="32"/>
  <c r="K11" i="88"/>
  <c r="K251" i="88" s="1"/>
  <c r="AV64" i="88"/>
  <c r="AU62" i="88"/>
  <c r="AV62" i="88" s="1"/>
  <c r="AS43" i="88"/>
  <c r="AS12" i="32"/>
  <c r="Q11" i="91"/>
  <c r="Q251" i="91" s="1"/>
  <c r="AV45" i="87"/>
  <c r="AU44" i="87"/>
  <c r="T43" i="87"/>
  <c r="U43" i="94"/>
  <c r="H12" i="92"/>
  <c r="H11" i="92" s="1"/>
  <c r="H251" i="92" s="1"/>
  <c r="AU13" i="87"/>
  <c r="AV14" i="87"/>
  <c r="J11" i="88"/>
  <c r="J251" i="88" s="1"/>
  <c r="AV14" i="94"/>
  <c r="AU13" i="94"/>
  <c r="U43" i="88"/>
  <c r="H43" i="93"/>
  <c r="AC11" i="91"/>
  <c r="AV32" i="91"/>
  <c r="AU31" i="91"/>
  <c r="AV31" i="91" s="1"/>
  <c r="T43" i="94"/>
  <c r="AS43" i="91"/>
  <c r="AB11" i="87"/>
  <c r="AB251" i="87" s="1"/>
  <c r="L11" i="93"/>
  <c r="L251" i="93" s="1"/>
  <c r="AL11" i="93"/>
  <c r="AL251" i="93" s="1"/>
  <c r="AS12" i="93"/>
  <c r="AU31" i="93"/>
  <c r="AV31" i="93" s="1"/>
  <c r="AV32" i="93"/>
  <c r="AU44" i="32"/>
  <c r="AV45" i="32"/>
  <c r="T43" i="32"/>
  <c r="AV27" i="94"/>
  <c r="AU25" i="94"/>
  <c r="AV25" i="94" s="1"/>
  <c r="AT43" i="93"/>
  <c r="AA11" i="32"/>
  <c r="AA251" i="32" s="1"/>
  <c r="AV14" i="91"/>
  <c r="AU13" i="91"/>
  <c r="AI11" i="91"/>
  <c r="AI251" i="91" s="1"/>
  <c r="AV38" i="91"/>
  <c r="AU37" i="91"/>
  <c r="AV37" i="91" s="1"/>
  <c r="AS12" i="92"/>
  <c r="AS11" i="92" s="1"/>
  <c r="AS251" i="92" s="1"/>
  <c r="L11" i="92"/>
  <c r="L251" i="92" s="1"/>
  <c r="U12" i="91"/>
  <c r="AH12" i="91"/>
  <c r="AH11" i="91" s="1"/>
  <c r="AE11" i="92"/>
  <c r="AE251" i="92" s="1"/>
  <c r="K11" i="87"/>
  <c r="X11" i="87"/>
  <c r="X251" i="87" s="1"/>
  <c r="AB11" i="93"/>
  <c r="AB251" i="93" s="1"/>
  <c r="AH12" i="93"/>
  <c r="AV27" i="93"/>
  <c r="AU25" i="93"/>
  <c r="AV25" i="93" s="1"/>
  <c r="U43" i="32"/>
  <c r="AH12" i="88"/>
  <c r="AO11" i="88"/>
  <c r="AO251" i="88" s="1"/>
  <c r="AI11" i="94"/>
  <c r="AI251" i="94" s="1"/>
  <c r="AG43" i="93"/>
  <c r="AF11" i="91"/>
  <c r="AF251" i="91" s="1"/>
  <c r="AU56" i="88"/>
  <c r="AV56" i="88" s="1"/>
  <c r="AV57" i="88"/>
  <c r="AV57" i="87"/>
  <c r="AU56" i="87"/>
  <c r="AV56" i="87" s="1"/>
  <c r="AU44" i="88"/>
  <c r="AV45" i="88"/>
  <c r="AU13" i="32"/>
  <c r="AV14" i="32"/>
  <c r="AV64" i="32"/>
  <c r="AU62" i="32"/>
  <c r="AV62" i="32" s="1"/>
  <c r="AU37" i="32"/>
  <c r="AV37" i="32" s="1"/>
  <c r="AV38" i="32"/>
  <c r="AS43" i="87"/>
  <c r="AG43" i="94"/>
  <c r="AN11" i="92"/>
  <c r="AN251" i="92" s="1"/>
  <c r="T12" i="92"/>
  <c r="Y11" i="87"/>
  <c r="Y251" i="87" s="1"/>
  <c r="AP11" i="93"/>
  <c r="AV64" i="91"/>
  <c r="AU62" i="91"/>
  <c r="AV62" i="91" s="1"/>
  <c r="AV45" i="92"/>
  <c r="AU44" i="92"/>
  <c r="AH12" i="94"/>
  <c r="AH11" i="94" s="1"/>
  <c r="AH251" i="94" s="1"/>
  <c r="AS12" i="94"/>
  <c r="AS11" i="94" s="1"/>
  <c r="AV64" i="92"/>
  <c r="AU62" i="92"/>
  <c r="AV62" i="92" s="1"/>
  <c r="AU37" i="87"/>
  <c r="AV37" i="87" s="1"/>
  <c r="AV38" i="87"/>
  <c r="T43" i="93"/>
  <c r="AV51" i="32"/>
  <c r="AU50" i="32"/>
  <c r="AV50" i="32" s="1"/>
  <c r="AE11" i="32"/>
  <c r="AE251" i="32" s="1"/>
  <c r="AH12" i="32"/>
  <c r="H12" i="32"/>
  <c r="M11" i="91"/>
  <c r="M251" i="91" s="1"/>
  <c r="U43" i="87"/>
  <c r="AJ11" i="92"/>
  <c r="AJ251" i="92" s="1"/>
  <c r="AU56" i="92"/>
  <c r="AV56" i="92" s="1"/>
  <c r="AV57" i="92"/>
  <c r="V11" i="93"/>
  <c r="V251" i="93" s="1"/>
  <c r="AS43" i="32"/>
  <c r="I11" i="88"/>
  <c r="I251" i="88" s="1"/>
  <c r="AM11" i="94"/>
  <c r="AM251" i="94" s="1"/>
  <c r="AK11" i="94"/>
  <c r="AU19" i="87"/>
  <c r="AV19" i="87" s="1"/>
  <c r="AV20" i="87"/>
  <c r="AH43" i="88"/>
  <c r="AH43" i="93"/>
  <c r="K11" i="32"/>
  <c r="K251" i="32" s="1"/>
  <c r="AK11" i="32"/>
  <c r="AK251" i="32" s="1"/>
  <c r="AS12" i="91"/>
  <c r="S11" i="91"/>
  <c r="S251" i="91" s="1"/>
  <c r="AV64" i="93"/>
  <c r="AU62" i="93"/>
  <c r="AV62" i="93" s="1"/>
  <c r="Y11" i="92"/>
  <c r="Y251" i="92" s="1"/>
  <c r="AU31" i="32"/>
  <c r="AV31" i="32" s="1"/>
  <c r="AV32" i="32"/>
  <c r="AU50" i="92"/>
  <c r="AV50" i="92" s="1"/>
  <c r="AV51" i="92"/>
  <c r="U43" i="91"/>
  <c r="Q11" i="87"/>
  <c r="Q251" i="87" s="1"/>
  <c r="H12" i="93"/>
  <c r="H11" i="93" s="1"/>
  <c r="H251" i="93" s="1"/>
  <c r="AT12" i="93"/>
  <c r="AV51" i="87"/>
  <c r="AU50" i="87"/>
  <c r="AV50" i="87" s="1"/>
  <c r="H12" i="88"/>
  <c r="H11" i="88" s="1"/>
  <c r="AN11" i="94"/>
  <c r="S11" i="94"/>
  <c r="S251" i="94" s="1"/>
  <c r="AV32" i="88"/>
  <c r="AU31" i="88"/>
  <c r="AV31" i="88" s="1"/>
  <c r="L10" i="91"/>
  <c r="I6" i="80"/>
  <c r="L10" i="92"/>
  <c r="L10" i="93"/>
  <c r="L10" i="88"/>
  <c r="L10" i="94"/>
  <c r="L10" i="87"/>
  <c r="L10" i="32"/>
  <c r="L6" i="77"/>
  <c r="J12" i="52"/>
  <c r="M22" i="77"/>
  <c r="K12" i="100" s="1"/>
  <c r="L99" i="77"/>
  <c r="G251" i="94"/>
  <c r="AV107" i="93"/>
  <c r="G251" i="93"/>
  <c r="G251" i="92"/>
  <c r="AV107" i="92"/>
  <c r="G258" i="91"/>
  <c r="G260" i="91" s="1"/>
  <c r="G251" i="87"/>
  <c r="AU106" i="87"/>
  <c r="AV107" i="87"/>
  <c r="AV107" i="88"/>
  <c r="G251" i="88"/>
  <c r="AM251" i="93" l="1"/>
  <c r="AD251" i="88"/>
  <c r="R251" i="32"/>
  <c r="O251" i="91"/>
  <c r="S251" i="93"/>
  <c r="AT105" i="87"/>
  <c r="P12" i="66" s="1"/>
  <c r="J251" i="32"/>
  <c r="AC251" i="91"/>
  <c r="T105" i="87"/>
  <c r="N12" i="66" s="1"/>
  <c r="Y251" i="94"/>
  <c r="AI251" i="32"/>
  <c r="T105" i="91"/>
  <c r="S12" i="66" s="1"/>
  <c r="X251" i="91"/>
  <c r="T105" i="93"/>
  <c r="AC12" i="66" s="1"/>
  <c r="AF12" i="66" s="1"/>
  <c r="J28" i="66" s="1"/>
  <c r="V251" i="88"/>
  <c r="AQ251" i="87"/>
  <c r="T105" i="32"/>
  <c r="D12" i="66" s="1"/>
  <c r="X251" i="32"/>
  <c r="I251" i="87"/>
  <c r="AG12" i="94"/>
  <c r="H11" i="91"/>
  <c r="H251" i="91" s="1"/>
  <c r="AR251" i="91"/>
  <c r="AJ251" i="91"/>
  <c r="T105" i="92"/>
  <c r="X12" i="66" s="1"/>
  <c r="AA12" i="66" s="1"/>
  <c r="I28" i="66" s="1"/>
  <c r="T105" i="94"/>
  <c r="AH12" i="66" s="1"/>
  <c r="AK12" i="66" s="1"/>
  <c r="K28" i="66" s="1"/>
  <c r="AG105" i="88"/>
  <c r="J12" i="66" s="1"/>
  <c r="L12" i="66" s="1"/>
  <c r="F28" i="66" s="1"/>
  <c r="AA251" i="94"/>
  <c r="AT12" i="92"/>
  <c r="AT11" i="92" s="1"/>
  <c r="T199" i="88"/>
  <c r="I13" i="66" s="1"/>
  <c r="V251" i="87"/>
  <c r="J251" i="87"/>
  <c r="AT199" i="92"/>
  <c r="Z13" i="66" s="1"/>
  <c r="AF251" i="94"/>
  <c r="T12" i="94"/>
  <c r="T12" i="32"/>
  <c r="T11" i="32" s="1"/>
  <c r="U11" i="92"/>
  <c r="U251" i="92" s="1"/>
  <c r="AL251" i="92"/>
  <c r="AD251" i="91"/>
  <c r="AN251" i="91"/>
  <c r="AH251" i="91"/>
  <c r="N251" i="94"/>
  <c r="H251" i="88"/>
  <c r="AK251" i="94"/>
  <c r="AS251" i="94"/>
  <c r="X251" i="94"/>
  <c r="AP251" i="32"/>
  <c r="AU222" i="91"/>
  <c r="AV222" i="91" s="1"/>
  <c r="AR251" i="92"/>
  <c r="AN251" i="94"/>
  <c r="K251" i="87"/>
  <c r="AU222" i="92"/>
  <c r="AV222" i="92" s="1"/>
  <c r="T199" i="92"/>
  <c r="X13" i="66" s="1"/>
  <c r="AA13" i="66" s="1"/>
  <c r="I30" i="66" s="1"/>
  <c r="AT199" i="88"/>
  <c r="K13" i="66" s="1"/>
  <c r="AM251" i="87"/>
  <c r="AT199" i="87"/>
  <c r="U13" i="66" s="1"/>
  <c r="V13" i="66" s="1"/>
  <c r="AG199" i="87"/>
  <c r="O13" i="66" s="1"/>
  <c r="AP251" i="93"/>
  <c r="AG12" i="92"/>
  <c r="AG11" i="92" s="1"/>
  <c r="AG12" i="87"/>
  <c r="AG11" i="87" s="1"/>
  <c r="O11" i="66" s="1"/>
  <c r="AT12" i="87"/>
  <c r="J37" i="63"/>
  <c r="N221" i="24"/>
  <c r="N222" i="24" s="1"/>
  <c r="F7" i="73"/>
  <c r="E14" i="61"/>
  <c r="E31" i="95" s="1"/>
  <c r="AU106" i="88"/>
  <c r="AU105" i="88" s="1"/>
  <c r="AU106" i="93"/>
  <c r="AU105" i="93" s="1"/>
  <c r="AH11" i="32"/>
  <c r="AH251" i="32" s="1"/>
  <c r="AS11" i="93"/>
  <c r="AS251" i="93" s="1"/>
  <c r="AT222" i="32"/>
  <c r="AT199" i="32" s="1"/>
  <c r="F13" i="66" s="1"/>
  <c r="P35" i="63"/>
  <c r="Q13" i="63" s="1"/>
  <c r="T221" i="24"/>
  <c r="T222" i="24" s="1"/>
  <c r="H7" i="73"/>
  <c r="N37" i="63"/>
  <c r="E16" i="61"/>
  <c r="E33" i="95" s="1"/>
  <c r="T12" i="87"/>
  <c r="T11" i="87" s="1"/>
  <c r="N11" i="66" s="1"/>
  <c r="L35" i="63"/>
  <c r="L38" i="63" s="1"/>
  <c r="N35" i="63"/>
  <c r="Q222" i="24"/>
  <c r="J35" i="63"/>
  <c r="K20" i="63" s="1"/>
  <c r="AH251" i="92"/>
  <c r="T222" i="32"/>
  <c r="T199" i="32" s="1"/>
  <c r="D13" i="66" s="1"/>
  <c r="Z107" i="24"/>
  <c r="AA107" i="24" s="1"/>
  <c r="G106" i="24"/>
  <c r="Z106" i="24" s="1"/>
  <c r="AA106" i="24" s="1"/>
  <c r="H11" i="32"/>
  <c r="H251" i="32" s="1"/>
  <c r="AG12" i="32"/>
  <c r="AT12" i="32"/>
  <c r="AT11" i="32" s="1"/>
  <c r="F11" i="66" s="1"/>
  <c r="F21" i="63"/>
  <c r="F18" i="63"/>
  <c r="F20" i="63"/>
  <c r="F17" i="63"/>
  <c r="F19" i="63"/>
  <c r="AG12" i="93"/>
  <c r="AG11" i="93" s="1"/>
  <c r="AG251" i="93" s="1"/>
  <c r="AT12" i="94"/>
  <c r="AT11" i="88"/>
  <c r="K11" i="66" s="1"/>
  <c r="K18" i="66" s="1"/>
  <c r="AS11" i="91"/>
  <c r="AS251" i="91" s="1"/>
  <c r="AT11" i="93"/>
  <c r="AE11" i="66" s="1"/>
  <c r="AE18" i="66" s="1"/>
  <c r="H503" i="20"/>
  <c r="E25" i="66"/>
  <c r="H73" i="17"/>
  <c r="H72" i="17" s="1"/>
  <c r="Z44" i="24"/>
  <c r="AA44" i="24" s="1"/>
  <c r="G12" i="24"/>
  <c r="Z12" i="24" s="1"/>
  <c r="AA12" i="24" s="1"/>
  <c r="AG222" i="32"/>
  <c r="AG199" i="32" s="1"/>
  <c r="E13" i="66" s="1"/>
  <c r="T199" i="94"/>
  <c r="AH13" i="66" s="1"/>
  <c r="AK13" i="66" s="1"/>
  <c r="K30" i="66" s="1"/>
  <c r="AV227" i="32"/>
  <c r="AU222" i="32"/>
  <c r="AV227" i="94"/>
  <c r="AU222" i="94"/>
  <c r="AV222" i="94" s="1"/>
  <c r="AV227" i="93"/>
  <c r="AU222" i="93"/>
  <c r="AV227" i="88"/>
  <c r="AU222" i="88"/>
  <c r="AV222" i="88" s="1"/>
  <c r="AV227" i="87"/>
  <c r="AU222" i="87"/>
  <c r="AF13" i="66"/>
  <c r="J30" i="66" s="1"/>
  <c r="AV200" i="94"/>
  <c r="AV200" i="88"/>
  <c r="AG11" i="88"/>
  <c r="J11" i="66" s="1"/>
  <c r="T12" i="91"/>
  <c r="T11" i="91" s="1"/>
  <c r="T12" i="88"/>
  <c r="T11" i="88" s="1"/>
  <c r="I11" i="66" s="1"/>
  <c r="T12" i="93"/>
  <c r="T11" i="93" s="1"/>
  <c r="X72" i="17"/>
  <c r="X102" i="17" s="1"/>
  <c r="X101" i="17" s="1"/>
  <c r="AA74" i="17"/>
  <c r="AB74" i="17" s="1"/>
  <c r="H211" i="24"/>
  <c r="H218" i="24" s="1"/>
  <c r="D6" i="73" s="1"/>
  <c r="I72" i="17"/>
  <c r="AG11" i="94"/>
  <c r="AG251" i="94" s="1"/>
  <c r="AG11" i="91"/>
  <c r="AG251" i="91" s="1"/>
  <c r="T11" i="92"/>
  <c r="X11" i="66" s="1"/>
  <c r="AU106" i="92"/>
  <c r="AV106" i="92" s="1"/>
  <c r="V12" i="66"/>
  <c r="H28" i="66" s="1"/>
  <c r="AU106" i="94"/>
  <c r="AV106" i="94" s="1"/>
  <c r="I35" i="63"/>
  <c r="G12" i="66"/>
  <c r="E28" i="66" s="1"/>
  <c r="AU106" i="32"/>
  <c r="AV107" i="32"/>
  <c r="AU106" i="91"/>
  <c r="AV107" i="91"/>
  <c r="AV44" i="92"/>
  <c r="AU43" i="92"/>
  <c r="AV43" i="92" s="1"/>
  <c r="AV13" i="92"/>
  <c r="AU12" i="92"/>
  <c r="AS11" i="88"/>
  <c r="AS251" i="88" s="1"/>
  <c r="AV13" i="93"/>
  <c r="AU12" i="93"/>
  <c r="U11" i="87"/>
  <c r="U251" i="87" s="1"/>
  <c r="AS11" i="87"/>
  <c r="AS251" i="87" s="1"/>
  <c r="AV44" i="93"/>
  <c r="AU43" i="93"/>
  <c r="AV43" i="93" s="1"/>
  <c r="H11" i="87"/>
  <c r="H251" i="87" s="1"/>
  <c r="AD11" i="66"/>
  <c r="AD18" i="66" s="1"/>
  <c r="AV13" i="32"/>
  <c r="AU12" i="32"/>
  <c r="AV13" i="91"/>
  <c r="AU12" i="91"/>
  <c r="AV44" i="32"/>
  <c r="AU43" i="32"/>
  <c r="AV43" i="32" s="1"/>
  <c r="AV13" i="94"/>
  <c r="AU12" i="94"/>
  <c r="AV13" i="87"/>
  <c r="AU12" i="87"/>
  <c r="AT11" i="87"/>
  <c r="U11" i="88"/>
  <c r="U251" i="88" s="1"/>
  <c r="U11" i="93"/>
  <c r="U251" i="93" s="1"/>
  <c r="AT251" i="93"/>
  <c r="AH11" i="88"/>
  <c r="AH251" i="88" s="1"/>
  <c r="AV44" i="87"/>
  <c r="AU43" i="87"/>
  <c r="AV43" i="87" s="1"/>
  <c r="AS11" i="32"/>
  <c r="AS251" i="32" s="1"/>
  <c r="AV44" i="91"/>
  <c r="AU43" i="91"/>
  <c r="AV43" i="91" s="1"/>
  <c r="AG11" i="32"/>
  <c r="AV44" i="94"/>
  <c r="AU43" i="94"/>
  <c r="AV43" i="94" s="1"/>
  <c r="H11" i="94"/>
  <c r="H251" i="94" s="1"/>
  <c r="AH11" i="87"/>
  <c r="AH251" i="87" s="1"/>
  <c r="U11" i="32"/>
  <c r="U251" i="32" s="1"/>
  <c r="AV44" i="88"/>
  <c r="AU43" i="88"/>
  <c r="AV43" i="88" s="1"/>
  <c r="AH11" i="93"/>
  <c r="AH251" i="93" s="1"/>
  <c r="U11" i="91"/>
  <c r="U251" i="91" s="1"/>
  <c r="Z11" i="66"/>
  <c r="Z18" i="66" s="1"/>
  <c r="AT251" i="92"/>
  <c r="U11" i="66"/>
  <c r="AT251" i="91"/>
  <c r="T11" i="94"/>
  <c r="U11" i="94"/>
  <c r="U251" i="94" s="1"/>
  <c r="AV13" i="88"/>
  <c r="AU12" i="88"/>
  <c r="AT11" i="94"/>
  <c r="M10" i="92"/>
  <c r="M10" i="93"/>
  <c r="M10" i="88"/>
  <c r="M10" i="94"/>
  <c r="M10" i="87"/>
  <c r="M10" i="32"/>
  <c r="M10" i="91"/>
  <c r="J6" i="80"/>
  <c r="K12" i="52"/>
  <c r="M99" i="77"/>
  <c r="N22" i="77"/>
  <c r="L12" i="100" s="1"/>
  <c r="M6" i="77"/>
  <c r="G258" i="94"/>
  <c r="G260" i="94" s="1"/>
  <c r="G258" i="93"/>
  <c r="G260" i="93" s="1"/>
  <c r="G258" i="92"/>
  <c r="G260" i="92" s="1"/>
  <c r="AU105" i="87"/>
  <c r="AV106" i="87"/>
  <c r="G258" i="87"/>
  <c r="G260" i="87" s="1"/>
  <c r="G258" i="88"/>
  <c r="G260" i="88" s="1"/>
  <c r="Q12" i="66" l="1"/>
  <c r="G28" i="66" s="1"/>
  <c r="AO12" i="66"/>
  <c r="AN12" i="66"/>
  <c r="J18" i="66"/>
  <c r="AM12" i="66"/>
  <c r="AU199" i="91"/>
  <c r="AV199" i="91" s="1"/>
  <c r="AU199" i="92"/>
  <c r="AV199" i="92" s="1"/>
  <c r="L13" i="66"/>
  <c r="F30" i="66" s="1"/>
  <c r="AV106" i="88"/>
  <c r="AV106" i="93"/>
  <c r="Q22" i="63"/>
  <c r="Q21" i="63"/>
  <c r="Q31" i="63"/>
  <c r="Q34" i="63"/>
  <c r="Q16" i="63"/>
  <c r="Q29" i="63"/>
  <c r="Q23" i="63"/>
  <c r="Q24" i="63"/>
  <c r="Q27" i="63"/>
  <c r="Q30" i="63"/>
  <c r="Q12" i="63"/>
  <c r="Q14" i="63"/>
  <c r="Q15" i="63"/>
  <c r="Q32" i="63"/>
  <c r="Q17" i="63"/>
  <c r="Q20" i="63"/>
  <c r="Q19" i="63"/>
  <c r="I8" i="73"/>
  <c r="Q28" i="63"/>
  <c r="Q33" i="63"/>
  <c r="Q18" i="63"/>
  <c r="Q11" i="63"/>
  <c r="Q35" i="63" s="1"/>
  <c r="Q25" i="63"/>
  <c r="Q26" i="63"/>
  <c r="AG251" i="87"/>
  <c r="O18" i="66"/>
  <c r="AN13" i="66"/>
  <c r="AU199" i="94"/>
  <c r="AV199" i="94" s="1"/>
  <c r="P13" i="66"/>
  <c r="AO13" i="66" s="1"/>
  <c r="U18" i="66"/>
  <c r="K17" i="63"/>
  <c r="N38" i="63"/>
  <c r="F8" i="73"/>
  <c r="K11" i="63"/>
  <c r="K25" i="63"/>
  <c r="K33" i="63"/>
  <c r="K14" i="63"/>
  <c r="K13" i="63"/>
  <c r="K32" i="63"/>
  <c r="K22" i="63"/>
  <c r="K15" i="63"/>
  <c r="K29" i="63"/>
  <c r="K23" i="63"/>
  <c r="K28" i="63"/>
  <c r="K26" i="63"/>
  <c r="K24" i="63"/>
  <c r="K27" i="63"/>
  <c r="K16" i="63"/>
  <c r="K12" i="63"/>
  <c r="K30" i="63"/>
  <c r="K34" i="63"/>
  <c r="K31" i="63"/>
  <c r="O29" i="63"/>
  <c r="O16" i="63"/>
  <c r="O28" i="63"/>
  <c r="O30" i="63"/>
  <c r="O18" i="63"/>
  <c r="O23" i="63"/>
  <c r="O19" i="63"/>
  <c r="O25" i="63"/>
  <c r="O14" i="63"/>
  <c r="O24" i="63"/>
  <c r="O26" i="63"/>
  <c r="O13" i="63"/>
  <c r="H8" i="73"/>
  <c r="O12" i="63"/>
  <c r="O11" i="63"/>
  <c r="O35" i="63" s="1"/>
  <c r="O34" i="63"/>
  <c r="O22" i="63"/>
  <c r="O15" i="63"/>
  <c r="O32" i="63"/>
  <c r="O33" i="63"/>
  <c r="O21" i="63"/>
  <c r="O20" i="63"/>
  <c r="O27" i="63"/>
  <c r="O17" i="63"/>
  <c r="O31" i="63"/>
  <c r="K18" i="63"/>
  <c r="K21" i="63"/>
  <c r="J38" i="63"/>
  <c r="AM13" i="66"/>
  <c r="K19" i="63"/>
  <c r="M22" i="63"/>
  <c r="M34" i="63"/>
  <c r="M33" i="63"/>
  <c r="M16" i="63"/>
  <c r="M32" i="63"/>
  <c r="M25" i="63"/>
  <c r="M29" i="63"/>
  <c r="M11" i="63"/>
  <c r="M35" i="63" s="1"/>
  <c r="M30" i="63"/>
  <c r="M24" i="63"/>
  <c r="M18" i="63"/>
  <c r="M17" i="63"/>
  <c r="M27" i="63"/>
  <c r="G8" i="73"/>
  <c r="M19" i="63"/>
  <c r="M28" i="63"/>
  <c r="M14" i="63"/>
  <c r="M12" i="63"/>
  <c r="M26" i="63"/>
  <c r="M15" i="63"/>
  <c r="M31" i="63"/>
  <c r="M13" i="63"/>
  <c r="M20" i="63"/>
  <c r="M21" i="63"/>
  <c r="M23" i="63"/>
  <c r="AU105" i="92"/>
  <c r="AV105" i="92" s="1"/>
  <c r="G13" i="66"/>
  <c r="E30" i="66" s="1"/>
  <c r="AU105" i="94"/>
  <c r="AV105" i="94" s="1"/>
  <c r="AT251" i="32"/>
  <c r="F35" i="63"/>
  <c r="G19" i="63" s="1"/>
  <c r="T251" i="87"/>
  <c r="AT251" i="88"/>
  <c r="AG251" i="88"/>
  <c r="T251" i="88"/>
  <c r="G82" i="17"/>
  <c r="G86" i="17"/>
  <c r="G90" i="17"/>
  <c r="H102" i="17"/>
  <c r="G94" i="17"/>
  <c r="AA73" i="17"/>
  <c r="AB73" i="17" s="1"/>
  <c r="D20" i="63"/>
  <c r="R20" i="63" s="1"/>
  <c r="D17" i="63"/>
  <c r="R17" i="63" s="1"/>
  <c r="D18" i="63"/>
  <c r="R18" i="63" s="1"/>
  <c r="D21" i="63"/>
  <c r="R21" i="63" s="1"/>
  <c r="D19" i="63"/>
  <c r="R19" i="63" s="1"/>
  <c r="G211" i="24"/>
  <c r="Z211" i="24" s="1"/>
  <c r="AA211" i="24" s="1"/>
  <c r="T11" i="66"/>
  <c r="T18" i="66" s="1"/>
  <c r="AI11" i="66"/>
  <c r="AI18" i="66" s="1"/>
  <c r="AU199" i="88"/>
  <c r="AV199" i="88" s="1"/>
  <c r="AV222" i="93"/>
  <c r="AU199" i="93"/>
  <c r="AV199" i="93" s="1"/>
  <c r="AV222" i="32"/>
  <c r="AU199" i="32"/>
  <c r="AV199" i="32" s="1"/>
  <c r="AV222" i="87"/>
  <c r="AU199" i="87"/>
  <c r="AV199" i="87" s="1"/>
  <c r="T251" i="92"/>
  <c r="S11" i="66"/>
  <c r="S18" i="66" s="1"/>
  <c r="T251" i="91"/>
  <c r="W221" i="24"/>
  <c r="W222" i="24" s="1"/>
  <c r="P37" i="63"/>
  <c r="P38" i="63" s="1"/>
  <c r="E17" i="61"/>
  <c r="E34" i="95" s="1"/>
  <c r="I7" i="73"/>
  <c r="I102" i="17"/>
  <c r="AA72" i="17"/>
  <c r="AB72" i="17" s="1"/>
  <c r="AU105" i="91"/>
  <c r="AV105" i="91" s="1"/>
  <c r="AV106" i="91"/>
  <c r="AU105" i="32"/>
  <c r="AV105" i="32" s="1"/>
  <c r="AV106" i="32"/>
  <c r="P11" i="66"/>
  <c r="P18" i="66" s="1"/>
  <c r="AT251" i="87"/>
  <c r="AV12" i="92"/>
  <c r="AU11" i="92"/>
  <c r="AV11" i="92" s="1"/>
  <c r="AV12" i="88"/>
  <c r="AU11" i="88"/>
  <c r="AV11" i="88" s="1"/>
  <c r="L11" i="66"/>
  <c r="I18" i="66"/>
  <c r="E11" i="66"/>
  <c r="AG251" i="32"/>
  <c r="Y11" i="66"/>
  <c r="Y18" i="66" s="1"/>
  <c r="AG251" i="92"/>
  <c r="AU11" i="87"/>
  <c r="AV11" i="87" s="1"/>
  <c r="AV12" i="87"/>
  <c r="N18" i="66"/>
  <c r="AV12" i="93"/>
  <c r="AU11" i="93"/>
  <c r="AV11" i="93" s="1"/>
  <c r="AJ11" i="66"/>
  <c r="AT251" i="94"/>
  <c r="X18" i="66"/>
  <c r="AU11" i="32"/>
  <c r="AV12" i="32"/>
  <c r="AC11" i="66"/>
  <c r="T251" i="93"/>
  <c r="AH11" i="66"/>
  <c r="T251" i="94"/>
  <c r="D11" i="66"/>
  <c r="T251" i="32"/>
  <c r="AV12" i="94"/>
  <c r="AU11" i="94"/>
  <c r="AV11" i="94" s="1"/>
  <c r="AV12" i="91"/>
  <c r="AU11" i="91"/>
  <c r="N10" i="93"/>
  <c r="N10" i="88"/>
  <c r="N10" i="94"/>
  <c r="N10" i="87"/>
  <c r="N10" i="32"/>
  <c r="N10" i="91"/>
  <c r="K6" i="80"/>
  <c r="L12" i="52"/>
  <c r="N10" i="92"/>
  <c r="N99" i="77"/>
  <c r="O22" i="77"/>
  <c r="M12" i="100" s="1"/>
  <c r="N6" i="77"/>
  <c r="AV105" i="93"/>
  <c r="AV105" i="87"/>
  <c r="AV105" i="88"/>
  <c r="AP12" i="66" l="1"/>
  <c r="D28" i="66" s="1"/>
  <c r="AP13" i="66"/>
  <c r="D30" i="66" s="1"/>
  <c r="K35" i="63"/>
  <c r="AA11" i="66"/>
  <c r="I26" i="66" s="1"/>
  <c r="G11" i="66"/>
  <c r="E26" i="66" s="1"/>
  <c r="Q13" i="66"/>
  <c r="G30" i="66" s="1"/>
  <c r="AN11" i="66"/>
  <c r="Q11" i="66"/>
  <c r="V11" i="66"/>
  <c r="V18" i="66" s="1"/>
  <c r="W11" i="66" s="1"/>
  <c r="G20" i="63"/>
  <c r="G17" i="63"/>
  <c r="G21" i="63"/>
  <c r="G18" i="63"/>
  <c r="G12" i="63"/>
  <c r="G28" i="63"/>
  <c r="G33" i="63"/>
  <c r="G13" i="63"/>
  <c r="G31" i="63"/>
  <c r="D8" i="73"/>
  <c r="G27" i="63"/>
  <c r="G24" i="63"/>
  <c r="G23" i="63"/>
  <c r="G29" i="63"/>
  <c r="G22" i="63"/>
  <c r="G11" i="63"/>
  <c r="G30" i="63"/>
  <c r="G15" i="63"/>
  <c r="G26" i="63"/>
  <c r="G14" i="63"/>
  <c r="G25" i="63"/>
  <c r="G34" i="63"/>
  <c r="G16" i="63"/>
  <c r="G32" i="63"/>
  <c r="F90" i="17"/>
  <c r="G91" i="17"/>
  <c r="H90" i="17"/>
  <c r="F86" i="17"/>
  <c r="G87" i="17"/>
  <c r="H86" i="17"/>
  <c r="G95" i="17"/>
  <c r="F94" i="17"/>
  <c r="H94" i="17"/>
  <c r="F82" i="17"/>
  <c r="G83" i="17"/>
  <c r="H82" i="17"/>
  <c r="AU251" i="87"/>
  <c r="AV251" i="87" s="1"/>
  <c r="I101" i="17"/>
  <c r="AA102" i="17"/>
  <c r="AB102" i="17" s="1"/>
  <c r="AU251" i="88"/>
  <c r="AV251" i="88" s="1"/>
  <c r="AU251" i="92"/>
  <c r="AV251" i="92" s="1"/>
  <c r="AU251" i="94"/>
  <c r="AV251" i="94" s="1"/>
  <c r="AU251" i="93"/>
  <c r="AV251" i="93" s="1"/>
  <c r="AV11" i="91"/>
  <c r="AU251" i="91"/>
  <c r="AV251" i="91" s="1"/>
  <c r="AF11" i="66"/>
  <c r="AC18" i="66"/>
  <c r="F26" i="66"/>
  <c r="L18" i="66"/>
  <c r="AM11" i="66"/>
  <c r="AK11" i="66"/>
  <c r="AH18" i="66"/>
  <c r="AV11" i="32"/>
  <c r="AU251" i="32"/>
  <c r="AV251" i="32" s="1"/>
  <c r="AO11" i="66"/>
  <c r="AJ18" i="66"/>
  <c r="G26" i="66"/>
  <c r="O10" i="94"/>
  <c r="O10" i="87"/>
  <c r="O10" i="32"/>
  <c r="O10" i="91"/>
  <c r="L6" i="80"/>
  <c r="M12" i="52"/>
  <c r="O10" i="92"/>
  <c r="O10" i="93"/>
  <c r="O10" i="88"/>
  <c r="O6" i="77"/>
  <c r="O99" i="77"/>
  <c r="P22" i="77"/>
  <c r="N12" i="100" s="1"/>
  <c r="H26" i="66" l="1"/>
  <c r="AA18" i="66"/>
  <c r="G9" i="73" s="1"/>
  <c r="Q18" i="66"/>
  <c r="R11" i="66" s="1"/>
  <c r="G35" i="63"/>
  <c r="AA82" i="17"/>
  <c r="AB82" i="17" s="1"/>
  <c r="H83" i="17"/>
  <c r="F253" i="91"/>
  <c r="F213" i="24"/>
  <c r="F253" i="94"/>
  <c r="F253" i="87"/>
  <c r="G96" i="17"/>
  <c r="G103" i="17" s="1"/>
  <c r="G101" i="17" s="1"/>
  <c r="F253" i="92"/>
  <c r="F253" i="32"/>
  <c r="F253" i="93"/>
  <c r="F253" i="88"/>
  <c r="F256" i="93"/>
  <c r="F256" i="32"/>
  <c r="F256" i="94"/>
  <c r="F256" i="92"/>
  <c r="F256" i="88"/>
  <c r="F256" i="87"/>
  <c r="F216" i="24"/>
  <c r="F256" i="91"/>
  <c r="AA90" i="17"/>
  <c r="AB90" i="17" s="1"/>
  <c r="H91" i="17"/>
  <c r="H87" i="17"/>
  <c r="AA86" i="17"/>
  <c r="AB86" i="17" s="1"/>
  <c r="F255" i="91"/>
  <c r="F215" i="24"/>
  <c r="F255" i="94"/>
  <c r="F255" i="88"/>
  <c r="F255" i="93"/>
  <c r="F255" i="87"/>
  <c r="F255" i="92"/>
  <c r="F255" i="32"/>
  <c r="H95" i="17"/>
  <c r="AA94" i="17"/>
  <c r="AB94" i="17" s="1"/>
  <c r="F254" i="92"/>
  <c r="F254" i="87"/>
  <c r="F254" i="88"/>
  <c r="F254" i="93"/>
  <c r="F254" i="32"/>
  <c r="F254" i="91"/>
  <c r="F214" i="24"/>
  <c r="F254" i="94"/>
  <c r="D7" i="73"/>
  <c r="F37" i="63"/>
  <c r="F38" i="63" s="1"/>
  <c r="H221" i="24"/>
  <c r="H222" i="24" s="1"/>
  <c r="E12" i="61"/>
  <c r="E29" i="95" s="1"/>
  <c r="AP11" i="66"/>
  <c r="D26" i="66" s="1"/>
  <c r="M12" i="66"/>
  <c r="D9" i="73"/>
  <c r="M11" i="66"/>
  <c r="M13" i="66"/>
  <c r="W12" i="66"/>
  <c r="W13" i="66"/>
  <c r="F9" i="73"/>
  <c r="J26" i="66"/>
  <c r="AF18" i="66"/>
  <c r="AG11" i="66" s="1"/>
  <c r="K26" i="66"/>
  <c r="AK18" i="66"/>
  <c r="AB12" i="66"/>
  <c r="P10" i="91"/>
  <c r="M6" i="80"/>
  <c r="P10" i="92"/>
  <c r="P10" i="93"/>
  <c r="P10" i="88"/>
  <c r="P10" i="94"/>
  <c r="P10" i="87"/>
  <c r="P10" i="32"/>
  <c r="P6" i="77"/>
  <c r="N12" i="52"/>
  <c r="P99" i="77"/>
  <c r="Q22" i="77"/>
  <c r="O12" i="100" s="1"/>
  <c r="AB13" i="66" l="1"/>
  <c r="AB11" i="66"/>
  <c r="E9" i="73"/>
  <c r="R13" i="66"/>
  <c r="R12" i="66"/>
  <c r="AA95" i="17"/>
  <c r="AB95" i="17" s="1"/>
  <c r="G256" i="32"/>
  <c r="AF256" i="32" s="1"/>
  <c r="G216" i="24"/>
  <c r="AH255" i="93"/>
  <c r="R255" i="93"/>
  <c r="AO255" i="93"/>
  <c r="U255" i="93"/>
  <c r="AR255" i="93"/>
  <c r="AB255" i="93"/>
  <c r="H255" i="93"/>
  <c r="AE255" i="93"/>
  <c r="O255" i="93"/>
  <c r="AP255" i="93"/>
  <c r="Z255" i="93"/>
  <c r="J255" i="93"/>
  <c r="AC255" i="93"/>
  <c r="M255" i="93"/>
  <c r="AJ255" i="93"/>
  <c r="P255" i="93"/>
  <c r="AM255" i="93"/>
  <c r="W255" i="93"/>
  <c r="N255" i="93"/>
  <c r="Q255" i="93"/>
  <c r="X255" i="93"/>
  <c r="AA255" i="93"/>
  <c r="AL255" i="93"/>
  <c r="AS255" i="93"/>
  <c r="I255" i="93"/>
  <c r="L255" i="93"/>
  <c r="S255" i="93"/>
  <c r="AD255" i="93"/>
  <c r="AK255" i="93"/>
  <c r="AN255" i="93"/>
  <c r="AQ255" i="93"/>
  <c r="K255" i="93"/>
  <c r="V255" i="93"/>
  <c r="Y255" i="93"/>
  <c r="AF255" i="93"/>
  <c r="AI255" i="93"/>
  <c r="AJ255" i="91"/>
  <c r="P255" i="91"/>
  <c r="AM255" i="91"/>
  <c r="W255" i="91"/>
  <c r="AP255" i="91"/>
  <c r="Z255" i="91"/>
  <c r="J255" i="91"/>
  <c r="AC255" i="91"/>
  <c r="M255" i="91"/>
  <c r="AR255" i="91"/>
  <c r="AB255" i="91"/>
  <c r="H255" i="91"/>
  <c r="AE255" i="91"/>
  <c r="O255" i="91"/>
  <c r="AH255" i="91"/>
  <c r="R255" i="91"/>
  <c r="AO255" i="91"/>
  <c r="U255" i="91"/>
  <c r="AI255" i="91"/>
  <c r="AL255" i="91"/>
  <c r="I255" i="91"/>
  <c r="X255" i="91"/>
  <c r="AA255" i="91"/>
  <c r="AD255" i="91"/>
  <c r="AK255" i="91"/>
  <c r="V255" i="91"/>
  <c r="L255" i="91"/>
  <c r="S255" i="91"/>
  <c r="Y255" i="91"/>
  <c r="AN255" i="91"/>
  <c r="AQ255" i="91"/>
  <c r="K255" i="91"/>
  <c r="N255" i="91"/>
  <c r="Q255" i="91"/>
  <c r="AF255" i="91"/>
  <c r="AS255" i="91"/>
  <c r="AJ256" i="88"/>
  <c r="P256" i="88"/>
  <c r="AM256" i="88"/>
  <c r="W256" i="88"/>
  <c r="AP256" i="88"/>
  <c r="Z256" i="88"/>
  <c r="J256" i="88"/>
  <c r="AC256" i="88"/>
  <c r="M256" i="88"/>
  <c r="AF256" i="88"/>
  <c r="L256" i="88"/>
  <c r="AI256" i="88"/>
  <c r="S256" i="88"/>
  <c r="AL256" i="88"/>
  <c r="V256" i="88"/>
  <c r="AS256" i="88"/>
  <c r="Y256" i="88"/>
  <c r="I256" i="88"/>
  <c r="AR256" i="88"/>
  <c r="AB256" i="88"/>
  <c r="H256" i="88"/>
  <c r="AE256" i="88"/>
  <c r="O256" i="88"/>
  <c r="AH256" i="88"/>
  <c r="R256" i="88"/>
  <c r="AO256" i="88"/>
  <c r="U256" i="88"/>
  <c r="AN256" i="88"/>
  <c r="X256" i="88"/>
  <c r="AQ256" i="88"/>
  <c r="AA256" i="88"/>
  <c r="K256" i="88"/>
  <c r="AD256" i="88"/>
  <c r="N256" i="88"/>
  <c r="AK256" i="88"/>
  <c r="Q256" i="88"/>
  <c r="AO256" i="93"/>
  <c r="U256" i="93"/>
  <c r="AJ256" i="93"/>
  <c r="P256" i="93"/>
  <c r="Z256" i="93"/>
  <c r="AC256" i="93"/>
  <c r="AR256" i="93"/>
  <c r="AB256" i="93"/>
  <c r="AP256" i="93"/>
  <c r="AF256" i="93"/>
  <c r="AQ256" i="93"/>
  <c r="Y256" i="93"/>
  <c r="X256" i="93"/>
  <c r="K256" i="93"/>
  <c r="O256" i="93"/>
  <c r="V256" i="93"/>
  <c r="AI256" i="93"/>
  <c r="H256" i="93"/>
  <c r="L256" i="93"/>
  <c r="AM256" i="93"/>
  <c r="N256" i="93"/>
  <c r="AA256" i="93"/>
  <c r="Q256" i="93"/>
  <c r="J256" i="93"/>
  <c r="AS256" i="93"/>
  <c r="AN256" i="93"/>
  <c r="AH256" i="93"/>
  <c r="AE256" i="93"/>
  <c r="AL256" i="93"/>
  <c r="I256" i="93"/>
  <c r="S256" i="93"/>
  <c r="AK256" i="93"/>
  <c r="R256" i="93"/>
  <c r="W256" i="93"/>
  <c r="AD256" i="93"/>
  <c r="M256" i="93"/>
  <c r="AH253" i="92"/>
  <c r="R253" i="92"/>
  <c r="AO253" i="92"/>
  <c r="U253" i="92"/>
  <c r="AR253" i="92"/>
  <c r="AB253" i="92"/>
  <c r="H253" i="92"/>
  <c r="AE253" i="92"/>
  <c r="O253" i="92"/>
  <c r="AP253" i="92"/>
  <c r="Z253" i="92"/>
  <c r="J253" i="92"/>
  <c r="AC253" i="92"/>
  <c r="M253" i="92"/>
  <c r="AJ253" i="92"/>
  <c r="P253" i="92"/>
  <c r="AM253" i="92"/>
  <c r="W253" i="92"/>
  <c r="F257" i="92"/>
  <c r="F258" i="92" s="1"/>
  <c r="N253" i="92"/>
  <c r="Q253" i="92"/>
  <c r="X253" i="92"/>
  <c r="AA253" i="92"/>
  <c r="AL253" i="92"/>
  <c r="AS253" i="92"/>
  <c r="I253" i="92"/>
  <c r="L253" i="92"/>
  <c r="S253" i="92"/>
  <c r="AD253" i="92"/>
  <c r="AK253" i="92"/>
  <c r="AN253" i="92"/>
  <c r="AQ253" i="92"/>
  <c r="K253" i="92"/>
  <c r="V253" i="92"/>
  <c r="Y253" i="92"/>
  <c r="AF253" i="92"/>
  <c r="AI253" i="92"/>
  <c r="F217" i="24"/>
  <c r="F218" i="24" s="1"/>
  <c r="B6" i="73" s="1"/>
  <c r="AM255" i="88"/>
  <c r="W255" i="88"/>
  <c r="AP255" i="88"/>
  <c r="Z255" i="88"/>
  <c r="J255" i="88"/>
  <c r="AC255" i="88"/>
  <c r="M255" i="88"/>
  <c r="AJ255" i="88"/>
  <c r="P255" i="88"/>
  <c r="AE255" i="88"/>
  <c r="O255" i="88"/>
  <c r="AH255" i="88"/>
  <c r="R255" i="88"/>
  <c r="AO255" i="88"/>
  <c r="U255" i="88"/>
  <c r="AR255" i="88"/>
  <c r="AB255" i="88"/>
  <c r="H255" i="88"/>
  <c r="S255" i="88"/>
  <c r="V255" i="88"/>
  <c r="Y255" i="88"/>
  <c r="AF255" i="88"/>
  <c r="AQ255" i="88"/>
  <c r="K255" i="88"/>
  <c r="N255" i="88"/>
  <c r="Q255" i="88"/>
  <c r="X255" i="88"/>
  <c r="AI255" i="88"/>
  <c r="AL255" i="88"/>
  <c r="AS255" i="88"/>
  <c r="I255" i="88"/>
  <c r="L255" i="88"/>
  <c r="AA255" i="88"/>
  <c r="AD255" i="88"/>
  <c r="AK255" i="88"/>
  <c r="AN255" i="88"/>
  <c r="AC256" i="91"/>
  <c r="M256" i="91"/>
  <c r="AJ256" i="91"/>
  <c r="P256" i="91"/>
  <c r="AS256" i="91"/>
  <c r="Y256" i="91"/>
  <c r="I256" i="91"/>
  <c r="AF256" i="91"/>
  <c r="L256" i="91"/>
  <c r="AI256" i="91"/>
  <c r="S256" i="91"/>
  <c r="AL256" i="91"/>
  <c r="V256" i="91"/>
  <c r="AO256" i="91"/>
  <c r="U256" i="91"/>
  <c r="AR256" i="91"/>
  <c r="AB256" i="91"/>
  <c r="H256" i="91"/>
  <c r="AE256" i="91"/>
  <c r="O256" i="91"/>
  <c r="AH256" i="91"/>
  <c r="AK256" i="91"/>
  <c r="Q256" i="91"/>
  <c r="AN256" i="91"/>
  <c r="X256" i="91"/>
  <c r="AQ256" i="91"/>
  <c r="AA256" i="91"/>
  <c r="K256" i="91"/>
  <c r="AD256" i="91"/>
  <c r="N256" i="91"/>
  <c r="AP256" i="91"/>
  <c r="Z256" i="91"/>
  <c r="AM256" i="91"/>
  <c r="R256" i="91"/>
  <c r="W256" i="91"/>
  <c r="J256" i="91"/>
  <c r="AC256" i="92"/>
  <c r="M256" i="92"/>
  <c r="AJ256" i="92"/>
  <c r="P256" i="92"/>
  <c r="AM256" i="92"/>
  <c r="W256" i="92"/>
  <c r="AP256" i="92"/>
  <c r="Z256" i="92"/>
  <c r="J256" i="92"/>
  <c r="AS256" i="92"/>
  <c r="Y256" i="92"/>
  <c r="I256" i="92"/>
  <c r="AF256" i="92"/>
  <c r="L256" i="92"/>
  <c r="AI256" i="92"/>
  <c r="S256" i="92"/>
  <c r="AL256" i="92"/>
  <c r="V256" i="92"/>
  <c r="AO256" i="92"/>
  <c r="U256" i="92"/>
  <c r="AR256" i="92"/>
  <c r="AB256" i="92"/>
  <c r="H256" i="92"/>
  <c r="AE256" i="92"/>
  <c r="O256" i="92"/>
  <c r="AH256" i="92"/>
  <c r="R256" i="92"/>
  <c r="AK256" i="92"/>
  <c r="Q256" i="92"/>
  <c r="AN256" i="92"/>
  <c r="X256" i="92"/>
  <c r="AQ256" i="92"/>
  <c r="AA256" i="92"/>
  <c r="K256" i="92"/>
  <c r="AD256" i="92"/>
  <c r="N256" i="92"/>
  <c r="AC253" i="88"/>
  <c r="M253" i="88"/>
  <c r="AJ253" i="88"/>
  <c r="P253" i="88"/>
  <c r="AM253" i="88"/>
  <c r="AM257" i="88" s="1"/>
  <c r="AM258" i="88" s="1"/>
  <c r="AH10" i="80" s="1"/>
  <c r="W253" i="88"/>
  <c r="W257" i="88" s="1"/>
  <c r="W258" i="88" s="1"/>
  <c r="S10" i="80" s="1"/>
  <c r="F257" i="88"/>
  <c r="F258" i="88" s="1"/>
  <c r="AD253" i="88"/>
  <c r="N253" i="88"/>
  <c r="AS253" i="88"/>
  <c r="Y253" i="88"/>
  <c r="Y257" i="88" s="1"/>
  <c r="Y258" i="88" s="1"/>
  <c r="U10" i="80" s="1"/>
  <c r="I253" i="88"/>
  <c r="AF253" i="88"/>
  <c r="L253" i="88"/>
  <c r="AI253" i="88"/>
  <c r="S253" i="88"/>
  <c r="AP253" i="88"/>
  <c r="Z253" i="88"/>
  <c r="J253" i="88"/>
  <c r="J257" i="88" s="1"/>
  <c r="J258" i="88" s="1"/>
  <c r="G10" i="80" s="1"/>
  <c r="AO253" i="88"/>
  <c r="U253" i="88"/>
  <c r="AR253" i="88"/>
  <c r="AB253" i="88"/>
  <c r="H253" i="88"/>
  <c r="AE253" i="88"/>
  <c r="O253" i="88"/>
  <c r="AL253" i="88"/>
  <c r="V253" i="88"/>
  <c r="V257" i="88" s="1"/>
  <c r="V258" i="88" s="1"/>
  <c r="R10" i="80" s="1"/>
  <c r="AK253" i="88"/>
  <c r="Q253" i="88"/>
  <c r="Q257" i="88" s="1"/>
  <c r="Q258" i="88" s="1"/>
  <c r="N10" i="80" s="1"/>
  <c r="AN253" i="88"/>
  <c r="X253" i="88"/>
  <c r="AQ253" i="88"/>
  <c r="AA253" i="88"/>
  <c r="AA257" i="88" s="1"/>
  <c r="AA258" i="88" s="1"/>
  <c r="W10" i="80" s="1"/>
  <c r="K253" i="88"/>
  <c r="AH253" i="88"/>
  <c r="R253" i="88"/>
  <c r="B7" i="73"/>
  <c r="R37" i="63"/>
  <c r="F221" i="24"/>
  <c r="F222" i="24" s="1"/>
  <c r="AL253" i="91"/>
  <c r="V253" i="91"/>
  <c r="AS253" i="91"/>
  <c r="Y253" i="91"/>
  <c r="I253" i="91"/>
  <c r="AH253" i="91"/>
  <c r="R253" i="91"/>
  <c r="AO253" i="91"/>
  <c r="U253" i="91"/>
  <c r="AR253" i="91"/>
  <c r="AB253" i="91"/>
  <c r="AB257" i="91" s="1"/>
  <c r="AB258" i="91" s="1"/>
  <c r="X12" i="80" s="1"/>
  <c r="H253" i="91"/>
  <c r="AE253" i="91"/>
  <c r="O253" i="91"/>
  <c r="F257" i="91"/>
  <c r="F258" i="91" s="1"/>
  <c r="AD253" i="91"/>
  <c r="N253" i="91"/>
  <c r="AK253" i="91"/>
  <c r="Q253" i="91"/>
  <c r="AP253" i="91"/>
  <c r="Z253" i="91"/>
  <c r="J253" i="91"/>
  <c r="AC253" i="91"/>
  <c r="M253" i="91"/>
  <c r="AJ253" i="91"/>
  <c r="P253" i="91"/>
  <c r="AM253" i="91"/>
  <c r="AM257" i="91" s="1"/>
  <c r="AM258" i="91" s="1"/>
  <c r="AH12" i="80" s="1"/>
  <c r="W253" i="91"/>
  <c r="X253" i="91"/>
  <c r="AA253" i="91"/>
  <c r="L253" i="91"/>
  <c r="S253" i="91"/>
  <c r="K253" i="91"/>
  <c r="AN253" i="91"/>
  <c r="AQ253" i="91"/>
  <c r="AF253" i="91"/>
  <c r="AF257" i="91" s="1"/>
  <c r="AF258" i="91" s="1"/>
  <c r="AB12" i="80" s="1"/>
  <c r="AI253" i="91"/>
  <c r="AP256" i="32"/>
  <c r="M256" i="32"/>
  <c r="O256" i="32"/>
  <c r="L256" i="32"/>
  <c r="AI256" i="32"/>
  <c r="P255" i="92"/>
  <c r="Z255" i="92"/>
  <c r="M255" i="92"/>
  <c r="AF255" i="92"/>
  <c r="L255" i="92"/>
  <c r="AI255" i="92"/>
  <c r="S255" i="92"/>
  <c r="AL255" i="92"/>
  <c r="V255" i="92"/>
  <c r="AS255" i="92"/>
  <c r="Y255" i="92"/>
  <c r="I255" i="92"/>
  <c r="AR255" i="92"/>
  <c r="H255" i="92"/>
  <c r="AE255" i="92"/>
  <c r="AH255" i="92"/>
  <c r="AO255" i="92"/>
  <c r="AB255" i="92"/>
  <c r="O255" i="92"/>
  <c r="R255" i="92"/>
  <c r="U255" i="92"/>
  <c r="AN255" i="92"/>
  <c r="X255" i="92"/>
  <c r="AQ255" i="92"/>
  <c r="AA255" i="92"/>
  <c r="K255" i="92"/>
  <c r="AD255" i="92"/>
  <c r="N255" i="92"/>
  <c r="AK255" i="92"/>
  <c r="Q255" i="92"/>
  <c r="AJ255" i="92"/>
  <c r="AM255" i="92"/>
  <c r="W255" i="92"/>
  <c r="AP255" i="92"/>
  <c r="J255" i="92"/>
  <c r="AC255" i="92"/>
  <c r="AN255" i="94"/>
  <c r="X255" i="94"/>
  <c r="AQ255" i="94"/>
  <c r="AA255" i="94"/>
  <c r="K255" i="94"/>
  <c r="AD255" i="94"/>
  <c r="N255" i="94"/>
  <c r="AK255" i="94"/>
  <c r="Q255" i="94"/>
  <c r="AF255" i="94"/>
  <c r="L255" i="94"/>
  <c r="AI255" i="94"/>
  <c r="S255" i="94"/>
  <c r="AL255" i="94"/>
  <c r="V255" i="94"/>
  <c r="AS255" i="94"/>
  <c r="Y255" i="94"/>
  <c r="I255" i="94"/>
  <c r="AJ255" i="94"/>
  <c r="AM255" i="94"/>
  <c r="AP255" i="94"/>
  <c r="J255" i="94"/>
  <c r="M255" i="94"/>
  <c r="AB255" i="94"/>
  <c r="AE255" i="94"/>
  <c r="AH255" i="94"/>
  <c r="AO255" i="94"/>
  <c r="P255" i="94"/>
  <c r="W255" i="94"/>
  <c r="Z255" i="94"/>
  <c r="AC255" i="94"/>
  <c r="AR255" i="94"/>
  <c r="H255" i="94"/>
  <c r="O255" i="94"/>
  <c r="R255" i="94"/>
  <c r="U255" i="94"/>
  <c r="G214" i="24"/>
  <c r="G254" i="32"/>
  <c r="AA87" i="17"/>
  <c r="AB87" i="17" s="1"/>
  <c r="Q256" i="94"/>
  <c r="AQ256" i="94"/>
  <c r="AD256" i="94"/>
  <c r="AC256" i="94"/>
  <c r="M256" i="94"/>
  <c r="AJ256" i="94"/>
  <c r="P256" i="94"/>
  <c r="AM256" i="94"/>
  <c r="W256" i="94"/>
  <c r="AP256" i="94"/>
  <c r="Z256" i="94"/>
  <c r="J256" i="94"/>
  <c r="AS256" i="94"/>
  <c r="I256" i="94"/>
  <c r="L256" i="94"/>
  <c r="AI256" i="94"/>
  <c r="AL256" i="94"/>
  <c r="Y256" i="94"/>
  <c r="AF256" i="94"/>
  <c r="S256" i="94"/>
  <c r="V256" i="94"/>
  <c r="AO256" i="94"/>
  <c r="U256" i="94"/>
  <c r="AR256" i="94"/>
  <c r="AB256" i="94"/>
  <c r="H256" i="94"/>
  <c r="AE256" i="94"/>
  <c r="O256" i="94"/>
  <c r="AH256" i="94"/>
  <c r="R256" i="94"/>
  <c r="AK256" i="94"/>
  <c r="AN256" i="94"/>
  <c r="X256" i="94"/>
  <c r="AA256" i="94"/>
  <c r="K256" i="94"/>
  <c r="N256" i="94"/>
  <c r="AJ253" i="93"/>
  <c r="AJ257" i="93" s="1"/>
  <c r="AJ258" i="93" s="1"/>
  <c r="AE14" i="80" s="1"/>
  <c r="AM253" i="93"/>
  <c r="Z253" i="93"/>
  <c r="M253" i="93"/>
  <c r="F257" i="93"/>
  <c r="F258" i="93" s="1"/>
  <c r="AF253" i="93"/>
  <c r="L253" i="93"/>
  <c r="L257" i="93" s="1"/>
  <c r="L258" i="93" s="1"/>
  <c r="I14" i="80" s="1"/>
  <c r="AI253" i="93"/>
  <c r="S253" i="93"/>
  <c r="S257" i="93" s="1"/>
  <c r="S258" i="93" s="1"/>
  <c r="P14" i="80" s="1"/>
  <c r="AL253" i="93"/>
  <c r="AL257" i="93" s="1"/>
  <c r="AL258" i="93" s="1"/>
  <c r="AG14" i="80" s="1"/>
  <c r="V253" i="93"/>
  <c r="AS253" i="93"/>
  <c r="Y253" i="93"/>
  <c r="I253" i="93"/>
  <c r="AR253" i="93"/>
  <c r="AB253" i="93"/>
  <c r="H253" i="93"/>
  <c r="O253" i="93"/>
  <c r="O257" i="93" s="1"/>
  <c r="O258" i="93" s="1"/>
  <c r="L14" i="80" s="1"/>
  <c r="AH253" i="93"/>
  <c r="AO253" i="93"/>
  <c r="AE253" i="93"/>
  <c r="AE257" i="93" s="1"/>
  <c r="AE258" i="93" s="1"/>
  <c r="AA14" i="80" s="1"/>
  <c r="R253" i="93"/>
  <c r="U253" i="93"/>
  <c r="AN253" i="93"/>
  <c r="X253" i="93"/>
  <c r="AQ253" i="93"/>
  <c r="AQ257" i="93" s="1"/>
  <c r="AQ258" i="93" s="1"/>
  <c r="AL14" i="80" s="1"/>
  <c r="AA253" i="93"/>
  <c r="AA257" i="93" s="1"/>
  <c r="AA258" i="93" s="1"/>
  <c r="W14" i="80" s="1"/>
  <c r="K253" i="93"/>
  <c r="AD253" i="93"/>
  <c r="AD257" i="93" s="1"/>
  <c r="AD258" i="93" s="1"/>
  <c r="Z14" i="80" s="1"/>
  <c r="N253" i="93"/>
  <c r="N257" i="93" s="1"/>
  <c r="N258" i="93" s="1"/>
  <c r="K14" i="80" s="1"/>
  <c r="AK253" i="93"/>
  <c r="Q253" i="93"/>
  <c r="P253" i="93"/>
  <c r="P257" i="93" s="1"/>
  <c r="P258" i="93" s="1"/>
  <c r="M14" i="80" s="1"/>
  <c r="W253" i="93"/>
  <c r="AP253" i="93"/>
  <c r="J253" i="93"/>
  <c r="AC253" i="93"/>
  <c r="AI253" i="87"/>
  <c r="S253" i="87"/>
  <c r="AL253" i="87"/>
  <c r="V253" i="87"/>
  <c r="AS253" i="87"/>
  <c r="Y253" i="87"/>
  <c r="I253" i="87"/>
  <c r="AF253" i="87"/>
  <c r="L253" i="87"/>
  <c r="F257" i="87"/>
  <c r="F258" i="87" s="1"/>
  <c r="AE253" i="87"/>
  <c r="O253" i="87"/>
  <c r="AH253" i="87"/>
  <c r="R253" i="87"/>
  <c r="AO253" i="87"/>
  <c r="U253" i="87"/>
  <c r="AR253" i="87"/>
  <c r="AB253" i="87"/>
  <c r="H253" i="87"/>
  <c r="AQ253" i="87"/>
  <c r="AA253" i="87"/>
  <c r="K253" i="87"/>
  <c r="AD253" i="87"/>
  <c r="N253" i="87"/>
  <c r="AK253" i="87"/>
  <c r="Q253" i="87"/>
  <c r="AN253" i="87"/>
  <c r="X253" i="87"/>
  <c r="AM253" i="87"/>
  <c r="W253" i="87"/>
  <c r="AP253" i="87"/>
  <c r="Z253" i="87"/>
  <c r="J253" i="87"/>
  <c r="AC253" i="87"/>
  <c r="M253" i="87"/>
  <c r="AJ253" i="87"/>
  <c r="P253" i="87"/>
  <c r="G213" i="24"/>
  <c r="G253" i="32"/>
  <c r="H96" i="17"/>
  <c r="AA83" i="17"/>
  <c r="AB83" i="17" s="1"/>
  <c r="AH255" i="87"/>
  <c r="AS255" i="87"/>
  <c r="AR255" i="87"/>
  <c r="AB255" i="87"/>
  <c r="AI255" i="87"/>
  <c r="Q255" i="87"/>
  <c r="L255" i="87"/>
  <c r="O255" i="87"/>
  <c r="N255" i="87"/>
  <c r="AP255" i="87"/>
  <c r="Z255" i="87"/>
  <c r="AK255" i="87"/>
  <c r="AJ255" i="87"/>
  <c r="AQ255" i="87"/>
  <c r="AA255" i="87"/>
  <c r="I255" i="87"/>
  <c r="Y255" i="87"/>
  <c r="W255" i="87"/>
  <c r="AD255" i="87"/>
  <c r="AN255" i="87"/>
  <c r="AE255" i="87"/>
  <c r="H255" i="87"/>
  <c r="J255" i="87"/>
  <c r="V255" i="87"/>
  <c r="AF255" i="87"/>
  <c r="U255" i="87"/>
  <c r="S255" i="87"/>
  <c r="AO255" i="87"/>
  <c r="X255" i="87"/>
  <c r="M255" i="87"/>
  <c r="K255" i="87"/>
  <c r="AL255" i="87"/>
  <c r="AC255" i="87"/>
  <c r="AM255" i="87"/>
  <c r="P255" i="87"/>
  <c r="R255" i="87"/>
  <c r="AA91" i="17"/>
  <c r="AB91" i="17" s="1"/>
  <c r="G255" i="32"/>
  <c r="G215" i="24"/>
  <c r="AI256" i="87"/>
  <c r="S256" i="87"/>
  <c r="AL256" i="87"/>
  <c r="V256" i="87"/>
  <c r="AS256" i="87"/>
  <c r="Y256" i="87"/>
  <c r="I256" i="87"/>
  <c r="AF256" i="87"/>
  <c r="L256" i="87"/>
  <c r="AQ256" i="87"/>
  <c r="AA256" i="87"/>
  <c r="K256" i="87"/>
  <c r="AD256" i="87"/>
  <c r="N256" i="87"/>
  <c r="AK256" i="87"/>
  <c r="Q256" i="87"/>
  <c r="AN256" i="87"/>
  <c r="X256" i="87"/>
  <c r="O256" i="87"/>
  <c r="R256" i="87"/>
  <c r="U256" i="87"/>
  <c r="AB256" i="87"/>
  <c r="AM256" i="87"/>
  <c r="AP256" i="87"/>
  <c r="J256" i="87"/>
  <c r="M256" i="87"/>
  <c r="P256" i="87"/>
  <c r="AE256" i="87"/>
  <c r="AH256" i="87"/>
  <c r="AO256" i="87"/>
  <c r="AR256" i="87"/>
  <c r="H256" i="87"/>
  <c r="W256" i="87"/>
  <c r="Z256" i="87"/>
  <c r="AC256" i="87"/>
  <c r="AJ256" i="87"/>
  <c r="I256" i="32"/>
  <c r="V256" i="32"/>
  <c r="F257" i="32"/>
  <c r="F258" i="32" s="1"/>
  <c r="AL253" i="94"/>
  <c r="V253" i="94"/>
  <c r="AS253" i="94"/>
  <c r="Y253" i="94"/>
  <c r="I253" i="94"/>
  <c r="AF253" i="94"/>
  <c r="L253" i="94"/>
  <c r="L257" i="94" s="1"/>
  <c r="L258" i="94" s="1"/>
  <c r="I15" i="80" s="1"/>
  <c r="AI253" i="94"/>
  <c r="S253" i="94"/>
  <c r="F257" i="94"/>
  <c r="F258" i="94" s="1"/>
  <c r="AD253" i="94"/>
  <c r="AD257" i="94" s="1"/>
  <c r="AD258" i="94" s="1"/>
  <c r="Z15" i="80" s="1"/>
  <c r="N253" i="94"/>
  <c r="N257" i="94" s="1"/>
  <c r="N258" i="94" s="1"/>
  <c r="K15" i="80" s="1"/>
  <c r="AK253" i="94"/>
  <c r="Q253" i="94"/>
  <c r="AN253" i="94"/>
  <c r="X253" i="94"/>
  <c r="AQ253" i="94"/>
  <c r="AA253" i="94"/>
  <c r="K253" i="94"/>
  <c r="AH253" i="94"/>
  <c r="AO253" i="94"/>
  <c r="AR253" i="94"/>
  <c r="H253" i="94"/>
  <c r="O253" i="94"/>
  <c r="Z253" i="94"/>
  <c r="AC253" i="94"/>
  <c r="AC257" i="94" s="1"/>
  <c r="AC258" i="94" s="1"/>
  <c r="Y15" i="80" s="1"/>
  <c r="AJ253" i="94"/>
  <c r="AM253" i="94"/>
  <c r="R253" i="94"/>
  <c r="U253" i="94"/>
  <c r="AB253" i="94"/>
  <c r="AE253" i="94"/>
  <c r="AP253" i="94"/>
  <c r="J253" i="94"/>
  <c r="M253" i="94"/>
  <c r="P253" i="94"/>
  <c r="W253" i="94"/>
  <c r="AB18" i="66"/>
  <c r="W18" i="66"/>
  <c r="R18" i="66"/>
  <c r="M18" i="66"/>
  <c r="AL12" i="66"/>
  <c r="I9" i="73"/>
  <c r="AL13" i="66"/>
  <c r="AL11" i="66"/>
  <c r="AG12" i="66"/>
  <c r="H9" i="73"/>
  <c r="AG13" i="66"/>
  <c r="Q10" i="92"/>
  <c r="Q10" i="93"/>
  <c r="Q10" i="88"/>
  <c r="Q10" i="94"/>
  <c r="Q10" i="87"/>
  <c r="Q10" i="32"/>
  <c r="Q10" i="91"/>
  <c r="N6" i="80"/>
  <c r="O12" i="52"/>
  <c r="Q99" i="77"/>
  <c r="R22" i="77"/>
  <c r="P12" i="100" s="1"/>
  <c r="Q6" i="77"/>
  <c r="L257" i="91" l="1"/>
  <c r="L258" i="91" s="1"/>
  <c r="I12" i="80" s="1"/>
  <c r="W257" i="93"/>
  <c r="W258" i="93" s="1"/>
  <c r="S14" i="80" s="1"/>
  <c r="R257" i="93"/>
  <c r="R258" i="93" s="1"/>
  <c r="O14" i="80" s="1"/>
  <c r="I257" i="93"/>
  <c r="I258" i="93" s="1"/>
  <c r="F14" i="80" s="1"/>
  <c r="AF257" i="93"/>
  <c r="AF258" i="93" s="1"/>
  <c r="AB14" i="80" s="1"/>
  <c r="Q257" i="91"/>
  <c r="Q258" i="91" s="1"/>
  <c r="N12" i="80" s="1"/>
  <c r="AL257" i="88"/>
  <c r="AL258" i="88" s="1"/>
  <c r="AG10" i="80" s="1"/>
  <c r="J257" i="94"/>
  <c r="J258" i="94" s="1"/>
  <c r="G15" i="80" s="1"/>
  <c r="Z257" i="94"/>
  <c r="Z258" i="94" s="1"/>
  <c r="V15" i="80" s="1"/>
  <c r="AL257" i="94"/>
  <c r="AL258" i="94" s="1"/>
  <c r="AG15" i="80" s="1"/>
  <c r="Y257" i="93"/>
  <c r="Y258" i="93" s="1"/>
  <c r="U14" i="80" s="1"/>
  <c r="AN257" i="91"/>
  <c r="AN258" i="91" s="1"/>
  <c r="AI12" i="80" s="1"/>
  <c r="P257" i="91"/>
  <c r="P258" i="91" s="1"/>
  <c r="M12" i="80" s="1"/>
  <c r="J257" i="91"/>
  <c r="J258" i="91" s="1"/>
  <c r="G12" i="80" s="1"/>
  <c r="O257" i="91"/>
  <c r="O258" i="91" s="1"/>
  <c r="L12" i="80" s="1"/>
  <c r="AR257" i="91"/>
  <c r="AR258" i="91" s="1"/>
  <c r="AM12" i="80" s="1"/>
  <c r="V257" i="91"/>
  <c r="V258" i="91" s="1"/>
  <c r="R12" i="80" s="1"/>
  <c r="AR257" i="88"/>
  <c r="AR258" i="88" s="1"/>
  <c r="AM10" i="80" s="1"/>
  <c r="Z257" i="88"/>
  <c r="Z258" i="88" s="1"/>
  <c r="V10" i="80" s="1"/>
  <c r="L257" i="88"/>
  <c r="L258" i="88" s="1"/>
  <c r="I10" i="80" s="1"/>
  <c r="AF257" i="94"/>
  <c r="AF258" i="94" s="1"/>
  <c r="AB15" i="80" s="1"/>
  <c r="O257" i="94"/>
  <c r="O258" i="94" s="1"/>
  <c r="L15" i="80" s="1"/>
  <c r="AN257" i="93"/>
  <c r="AN258" i="93" s="1"/>
  <c r="AI14" i="80" s="1"/>
  <c r="X257" i="91"/>
  <c r="X258" i="91" s="1"/>
  <c r="T12" i="80" s="1"/>
  <c r="Z257" i="91"/>
  <c r="Z258" i="91" s="1"/>
  <c r="V12" i="80" s="1"/>
  <c r="N257" i="88"/>
  <c r="N258" i="88" s="1"/>
  <c r="K10" i="80" s="1"/>
  <c r="AC257" i="93"/>
  <c r="AC258" i="93" s="1"/>
  <c r="Y14" i="80" s="1"/>
  <c r="X257" i="93"/>
  <c r="X258" i="93" s="1"/>
  <c r="T14" i="80" s="1"/>
  <c r="AO257" i="93"/>
  <c r="AO258" i="93" s="1"/>
  <c r="AJ14" i="80" s="1"/>
  <c r="AP257" i="93"/>
  <c r="AP258" i="93" s="1"/>
  <c r="AK14" i="80" s="1"/>
  <c r="AR257" i="93"/>
  <c r="AR258" i="93" s="1"/>
  <c r="AM14" i="80" s="1"/>
  <c r="Z257" i="93"/>
  <c r="Z258" i="93" s="1"/>
  <c r="V14" i="80" s="1"/>
  <c r="AJ257" i="88"/>
  <c r="AJ258" i="88" s="1"/>
  <c r="AE10" i="80" s="1"/>
  <c r="AP257" i="94"/>
  <c r="AP258" i="94" s="1"/>
  <c r="AK15" i="80" s="1"/>
  <c r="AO257" i="94"/>
  <c r="AO258" i="94" s="1"/>
  <c r="AJ15" i="80" s="1"/>
  <c r="AQ257" i="94"/>
  <c r="AQ258" i="94" s="1"/>
  <c r="AL15" i="80" s="1"/>
  <c r="S257" i="94"/>
  <c r="S258" i="94" s="1"/>
  <c r="P15" i="80" s="1"/>
  <c r="I257" i="94"/>
  <c r="I258" i="94" s="1"/>
  <c r="F15" i="80" s="1"/>
  <c r="AA257" i="91"/>
  <c r="AA258" i="91" s="1"/>
  <c r="W12" i="80" s="1"/>
  <c r="AK257" i="91"/>
  <c r="AK258" i="91" s="1"/>
  <c r="AF12" i="80" s="1"/>
  <c r="O257" i="88"/>
  <c r="O258" i="88" s="1"/>
  <c r="L10" i="80" s="1"/>
  <c r="W257" i="94"/>
  <c r="W258" i="94" s="1"/>
  <c r="S15" i="80" s="1"/>
  <c r="AJ257" i="91"/>
  <c r="AJ258" i="91" s="1"/>
  <c r="AE12" i="80" s="1"/>
  <c r="AE257" i="91"/>
  <c r="AE258" i="91" s="1"/>
  <c r="AA12" i="80" s="1"/>
  <c r="I257" i="91"/>
  <c r="I258" i="91" s="1"/>
  <c r="F12" i="80" s="1"/>
  <c r="R257" i="88"/>
  <c r="R258" i="88" s="1"/>
  <c r="O10" i="80" s="1"/>
  <c r="R257" i="94"/>
  <c r="R258" i="94" s="1"/>
  <c r="O15" i="80" s="1"/>
  <c r="AE257" i="94"/>
  <c r="AE258" i="94" s="1"/>
  <c r="AA15" i="80" s="1"/>
  <c r="AJ257" i="94"/>
  <c r="AJ258" i="94" s="1"/>
  <c r="AE15" i="80" s="1"/>
  <c r="K257" i="94"/>
  <c r="K258" i="94" s="1"/>
  <c r="H15" i="80" s="1"/>
  <c r="AN257" i="94"/>
  <c r="AN258" i="94" s="1"/>
  <c r="AI15" i="80" s="1"/>
  <c r="Y257" i="94"/>
  <c r="Y258" i="94" s="1"/>
  <c r="U15" i="80" s="1"/>
  <c r="AQ257" i="88"/>
  <c r="AQ258" i="88" s="1"/>
  <c r="AL10" i="80" s="1"/>
  <c r="AK257" i="88"/>
  <c r="AK258" i="88" s="1"/>
  <c r="AF10" i="80" s="1"/>
  <c r="AP257" i="88"/>
  <c r="AP258" i="88" s="1"/>
  <c r="AK10" i="80" s="1"/>
  <c r="AP257" i="91"/>
  <c r="AP258" i="91" s="1"/>
  <c r="AK12" i="80" s="1"/>
  <c r="X257" i="88"/>
  <c r="X258" i="88" s="1"/>
  <c r="T10" i="80" s="1"/>
  <c r="M257" i="88"/>
  <c r="M258" i="88" s="1"/>
  <c r="J10" i="80" s="1"/>
  <c r="S257" i="88"/>
  <c r="S258" i="88" s="1"/>
  <c r="P10" i="80" s="1"/>
  <c r="I257" i="88"/>
  <c r="I258" i="88" s="1"/>
  <c r="F10" i="80" s="1"/>
  <c r="P257" i="88"/>
  <c r="P258" i="88" s="1"/>
  <c r="M10" i="80" s="1"/>
  <c r="T256" i="87"/>
  <c r="X257" i="87"/>
  <c r="X258" i="87" s="1"/>
  <c r="T11" i="80" s="1"/>
  <c r="AT256" i="94"/>
  <c r="AG255" i="94"/>
  <c r="N257" i="87"/>
  <c r="N258" i="87" s="1"/>
  <c r="K11" i="80" s="1"/>
  <c r="AQ257" i="87"/>
  <c r="AQ258" i="87" s="1"/>
  <c r="AL11" i="80" s="1"/>
  <c r="O257" i="87"/>
  <c r="O258" i="87" s="1"/>
  <c r="L11" i="80" s="1"/>
  <c r="AT256" i="92"/>
  <c r="AU255" i="88"/>
  <c r="AV255" i="88" s="1"/>
  <c r="T255" i="88"/>
  <c r="S257" i="92"/>
  <c r="S258" i="92" s="1"/>
  <c r="P13" i="80" s="1"/>
  <c r="P257" i="92"/>
  <c r="P258" i="92" s="1"/>
  <c r="M13" i="80" s="1"/>
  <c r="J257" i="92"/>
  <c r="J258" i="92" s="1"/>
  <c r="G13" i="80" s="1"/>
  <c r="AE257" i="92"/>
  <c r="AE258" i="92" s="1"/>
  <c r="AA13" i="80" s="1"/>
  <c r="AU255" i="91"/>
  <c r="AV255" i="91" s="1"/>
  <c r="AG255" i="93"/>
  <c r="AK257" i="94"/>
  <c r="AK258" i="94" s="1"/>
  <c r="AF15" i="80" s="1"/>
  <c r="AA96" i="17"/>
  <c r="AB96" i="17" s="1"/>
  <c r="H103" i="17"/>
  <c r="U257" i="87"/>
  <c r="U258" i="87" s="1"/>
  <c r="Q11" i="80" s="1"/>
  <c r="AG253" i="87"/>
  <c r="AF257" i="87"/>
  <c r="AF258" i="87" s="1"/>
  <c r="AB11" i="80" s="1"/>
  <c r="V257" i="87"/>
  <c r="V258" i="87" s="1"/>
  <c r="R11" i="80" s="1"/>
  <c r="H257" i="93"/>
  <c r="H258" i="93" s="1"/>
  <c r="E14" i="80" s="1"/>
  <c r="T253" i="93"/>
  <c r="AU256" i="94"/>
  <c r="AV256" i="94" s="1"/>
  <c r="AT255" i="92"/>
  <c r="AQ257" i="92"/>
  <c r="AQ258" i="92" s="1"/>
  <c r="AL13" i="80" s="1"/>
  <c r="N257" i="92"/>
  <c r="N258" i="92" s="1"/>
  <c r="K13" i="80" s="1"/>
  <c r="AT256" i="88"/>
  <c r="AU256" i="88"/>
  <c r="AV256" i="88" s="1"/>
  <c r="T255" i="91"/>
  <c r="P257" i="94"/>
  <c r="P258" i="94" s="1"/>
  <c r="M15" i="80" s="1"/>
  <c r="AM257" i="94"/>
  <c r="AM258" i="94" s="1"/>
  <c r="AH15" i="80" s="1"/>
  <c r="AH257" i="94"/>
  <c r="AH258" i="94" s="1"/>
  <c r="AC15" i="80" s="1"/>
  <c r="AT253" i="94"/>
  <c r="X257" i="94"/>
  <c r="X258" i="94" s="1"/>
  <c r="T15" i="80" s="1"/>
  <c r="AI257" i="94"/>
  <c r="AI258" i="94" s="1"/>
  <c r="AD15" i="80" s="1"/>
  <c r="AO255" i="32"/>
  <c r="V255" i="32"/>
  <c r="AM255" i="32"/>
  <c r="AC255" i="32"/>
  <c r="K255" i="32"/>
  <c r="AN255" i="32"/>
  <c r="O255" i="32"/>
  <c r="AR255" i="32"/>
  <c r="AH255" i="32"/>
  <c r="AJ255" i="32"/>
  <c r="AL255" i="32"/>
  <c r="AQ255" i="32"/>
  <c r="AK255" i="32"/>
  <c r="W255" i="32"/>
  <c r="M255" i="32"/>
  <c r="N255" i="32"/>
  <c r="X255" i="32"/>
  <c r="AP255" i="32"/>
  <c r="R255" i="32"/>
  <c r="H255" i="32"/>
  <c r="I255" i="32"/>
  <c r="P255" i="32"/>
  <c r="Q255" i="32"/>
  <c r="J255" i="32"/>
  <c r="AB255" i="32"/>
  <c r="AI255" i="32"/>
  <c r="AD255" i="32"/>
  <c r="U255" i="32"/>
  <c r="Z255" i="32"/>
  <c r="L255" i="32"/>
  <c r="AS255" i="32"/>
  <c r="AA255" i="32"/>
  <c r="AE255" i="32"/>
  <c r="AF255" i="32"/>
  <c r="S255" i="32"/>
  <c r="Y255" i="32"/>
  <c r="AG255" i="87"/>
  <c r="T255" i="87"/>
  <c r="AU255" i="87"/>
  <c r="AV255" i="87" s="1"/>
  <c r="AF253" i="32"/>
  <c r="V253" i="32"/>
  <c r="H253" i="32"/>
  <c r="J253" i="32"/>
  <c r="AM253" i="32"/>
  <c r="AC253" i="32"/>
  <c r="AA253" i="32"/>
  <c r="Y253" i="32"/>
  <c r="AO253" i="32"/>
  <c r="S253" i="32"/>
  <c r="AR253" i="32"/>
  <c r="AK253" i="32"/>
  <c r="AP253" i="32"/>
  <c r="Q253" i="32"/>
  <c r="AI253" i="32"/>
  <c r="AI257" i="32" s="1"/>
  <c r="AI258" i="32" s="1"/>
  <c r="AD9" i="80" s="1"/>
  <c r="M253" i="32"/>
  <c r="M257" i="32" s="1"/>
  <c r="M258" i="32" s="1"/>
  <c r="J9" i="80" s="1"/>
  <c r="W253" i="32"/>
  <c r="AJ253" i="32"/>
  <c r="AH253" i="32"/>
  <c r="O253" i="32"/>
  <c r="O257" i="32" s="1"/>
  <c r="O258" i="32" s="1"/>
  <c r="L9" i="80" s="1"/>
  <c r="U253" i="32"/>
  <c r="K253" i="32"/>
  <c r="AL253" i="32"/>
  <c r="Z253" i="32"/>
  <c r="G257" i="32"/>
  <c r="G258" i="32" s="1"/>
  <c r="G260" i="32" s="1"/>
  <c r="I253" i="32"/>
  <c r="I257" i="32" s="1"/>
  <c r="I258" i="32" s="1"/>
  <c r="F9" i="80" s="1"/>
  <c r="AQ253" i="32"/>
  <c r="AS253" i="32"/>
  <c r="AE253" i="32"/>
  <c r="AB253" i="32"/>
  <c r="L253" i="32"/>
  <c r="L257" i="32" s="1"/>
  <c r="L258" i="32" s="1"/>
  <c r="I9" i="80" s="1"/>
  <c r="N253" i="32"/>
  <c r="P253" i="32"/>
  <c r="R253" i="32"/>
  <c r="X253" i="32"/>
  <c r="AD253" i="32"/>
  <c r="AN253" i="32"/>
  <c r="M257" i="87"/>
  <c r="M258" i="87" s="1"/>
  <c r="J11" i="80" s="1"/>
  <c r="AP257" i="87"/>
  <c r="AP258" i="87" s="1"/>
  <c r="AK11" i="80" s="1"/>
  <c r="AN257" i="87"/>
  <c r="AN258" i="87" s="1"/>
  <c r="AI11" i="80" s="1"/>
  <c r="AD257" i="87"/>
  <c r="AD258" i="87" s="1"/>
  <c r="Z11" i="80" s="1"/>
  <c r="H257" i="87"/>
  <c r="H258" i="87" s="1"/>
  <c r="E11" i="80" s="1"/>
  <c r="T253" i="87"/>
  <c r="AO257" i="87"/>
  <c r="AO258" i="87" s="1"/>
  <c r="AJ11" i="80" s="1"/>
  <c r="AE257" i="87"/>
  <c r="AE258" i="87" s="1"/>
  <c r="AA11" i="80" s="1"/>
  <c r="I257" i="87"/>
  <c r="I258" i="87" s="1"/>
  <c r="F11" i="80" s="1"/>
  <c r="AL257" i="87"/>
  <c r="AL258" i="87" s="1"/>
  <c r="AG11" i="80" s="1"/>
  <c r="J257" i="93"/>
  <c r="J258" i="93" s="1"/>
  <c r="G14" i="80" s="1"/>
  <c r="Q257" i="93"/>
  <c r="Q258" i="93" s="1"/>
  <c r="N14" i="80" s="1"/>
  <c r="K257" i="93"/>
  <c r="K258" i="93" s="1"/>
  <c r="H14" i="80" s="1"/>
  <c r="AB257" i="93"/>
  <c r="AB258" i="93" s="1"/>
  <c r="X14" i="80" s="1"/>
  <c r="AS257" i="93"/>
  <c r="AS258" i="93" s="1"/>
  <c r="AN14" i="80" s="1"/>
  <c r="AU253" i="93"/>
  <c r="AI257" i="93"/>
  <c r="AI258" i="93" s="1"/>
  <c r="AD14" i="80" s="1"/>
  <c r="M257" i="93"/>
  <c r="M258" i="93" s="1"/>
  <c r="J14" i="80" s="1"/>
  <c r="AI257" i="91"/>
  <c r="AI258" i="91" s="1"/>
  <c r="AD12" i="80" s="1"/>
  <c r="K257" i="91"/>
  <c r="K258" i="91" s="1"/>
  <c r="H12" i="80" s="1"/>
  <c r="N257" i="91"/>
  <c r="N258" i="91" s="1"/>
  <c r="K12" i="80" s="1"/>
  <c r="AG253" i="91"/>
  <c r="U257" i="91"/>
  <c r="U258" i="91" s="1"/>
  <c r="Q12" i="80" s="1"/>
  <c r="AL257" i="91"/>
  <c r="AL258" i="91" s="1"/>
  <c r="AG12" i="80" s="1"/>
  <c r="AE257" i="88"/>
  <c r="AE258" i="88" s="1"/>
  <c r="AA10" i="80" s="1"/>
  <c r="AG253" i="88"/>
  <c r="U257" i="88"/>
  <c r="U258" i="88" s="1"/>
  <c r="Q10" i="80" s="1"/>
  <c r="AF257" i="88"/>
  <c r="AF258" i="88" s="1"/>
  <c r="AB10" i="80" s="1"/>
  <c r="AC257" i="88"/>
  <c r="AC258" i="88" s="1"/>
  <c r="Y10" i="80" s="1"/>
  <c r="AT256" i="91"/>
  <c r="AU256" i="91"/>
  <c r="AV256" i="91" s="1"/>
  <c r="Y257" i="92"/>
  <c r="Y258" i="92" s="1"/>
  <c r="U13" i="80" s="1"/>
  <c r="AN257" i="92"/>
  <c r="AN258" i="92" s="1"/>
  <c r="AI13" i="80" s="1"/>
  <c r="L257" i="92"/>
  <c r="L258" i="92" s="1"/>
  <c r="I13" i="80" s="1"/>
  <c r="AA257" i="92"/>
  <c r="AA258" i="92" s="1"/>
  <c r="W13" i="80" s="1"/>
  <c r="AJ257" i="92"/>
  <c r="AJ258" i="92" s="1"/>
  <c r="AE13" i="80" s="1"/>
  <c r="Z257" i="92"/>
  <c r="Z258" i="92" s="1"/>
  <c r="V13" i="80" s="1"/>
  <c r="T253" i="92"/>
  <c r="H257" i="92"/>
  <c r="H258" i="92" s="1"/>
  <c r="E13" i="80" s="1"/>
  <c r="AO257" i="92"/>
  <c r="AO258" i="92" s="1"/>
  <c r="AJ13" i="80" s="1"/>
  <c r="AT256" i="93"/>
  <c r="AG256" i="88"/>
  <c r="AT255" i="91"/>
  <c r="T255" i="93"/>
  <c r="AH256" i="32"/>
  <c r="AN256" i="32"/>
  <c r="Y256" i="32"/>
  <c r="AJ256" i="32"/>
  <c r="Z256" i="32"/>
  <c r="AK256" i="32"/>
  <c r="H256" i="32"/>
  <c r="AO256" i="32"/>
  <c r="AQ256" i="32"/>
  <c r="K256" i="32"/>
  <c r="X256" i="32"/>
  <c r="AL256" i="32"/>
  <c r="AS256" i="32"/>
  <c r="W256" i="32"/>
  <c r="AC256" i="32"/>
  <c r="AD256" i="32"/>
  <c r="AA256" i="32"/>
  <c r="AR256" i="32"/>
  <c r="Q256" i="32"/>
  <c r="U256" i="32"/>
  <c r="N256" i="32"/>
  <c r="R256" i="32"/>
  <c r="S256" i="32"/>
  <c r="AB256" i="32"/>
  <c r="P256" i="32"/>
  <c r="Z215" i="24"/>
  <c r="AA215" i="24" s="1"/>
  <c r="D33" i="63"/>
  <c r="R33" i="63" s="1"/>
  <c r="AJ257" i="87"/>
  <c r="AJ258" i="87" s="1"/>
  <c r="AE11" i="80" s="1"/>
  <c r="Z257" i="87"/>
  <c r="Z258" i="87" s="1"/>
  <c r="V11" i="80" s="1"/>
  <c r="AU255" i="94"/>
  <c r="AV255" i="94" s="1"/>
  <c r="AU256" i="92"/>
  <c r="AV256" i="92" s="1"/>
  <c r="AF257" i="92"/>
  <c r="AF258" i="92" s="1"/>
  <c r="AB13" i="80" s="1"/>
  <c r="AL257" i="92"/>
  <c r="AL258" i="92" s="1"/>
  <c r="AG13" i="80" s="1"/>
  <c r="AU255" i="93"/>
  <c r="AV255" i="93" s="1"/>
  <c r="D34" i="63"/>
  <c r="R34" i="63" s="1"/>
  <c r="Z216" i="24"/>
  <c r="AA216" i="24" s="1"/>
  <c r="M257" i="94"/>
  <c r="M258" i="94" s="1"/>
  <c r="J15" i="80" s="1"/>
  <c r="AB257" i="94"/>
  <c r="AB258" i="94" s="1"/>
  <c r="X15" i="80" s="1"/>
  <c r="H257" i="94"/>
  <c r="H258" i="94" s="1"/>
  <c r="E15" i="80" s="1"/>
  <c r="T253" i="94"/>
  <c r="AS257" i="94"/>
  <c r="AS258" i="94" s="1"/>
  <c r="AN15" i="80" s="1"/>
  <c r="AU253" i="94"/>
  <c r="AT255" i="87"/>
  <c r="D31" i="63"/>
  <c r="Z213" i="24"/>
  <c r="AA213" i="24" s="1"/>
  <c r="G217" i="24"/>
  <c r="AC257" i="87"/>
  <c r="AC258" i="87" s="1"/>
  <c r="Y11" i="80" s="1"/>
  <c r="W257" i="87"/>
  <c r="W258" i="87" s="1"/>
  <c r="S11" i="80" s="1"/>
  <c r="Q257" i="87"/>
  <c r="Q258" i="87" s="1"/>
  <c r="N11" i="80" s="1"/>
  <c r="K257" i="87"/>
  <c r="K258" i="87" s="1"/>
  <c r="H11" i="80" s="1"/>
  <c r="AB257" i="87"/>
  <c r="AB258" i="87" s="1"/>
  <c r="X11" i="80" s="1"/>
  <c r="R257" i="87"/>
  <c r="R258" i="87" s="1"/>
  <c r="O11" i="80" s="1"/>
  <c r="Y257" i="87"/>
  <c r="Y258" i="87" s="1"/>
  <c r="U11" i="80" s="1"/>
  <c r="S257" i="87"/>
  <c r="S258" i="87" s="1"/>
  <c r="P11" i="80" s="1"/>
  <c r="AK257" i="93"/>
  <c r="AK258" i="93" s="1"/>
  <c r="AF14" i="80" s="1"/>
  <c r="U257" i="93"/>
  <c r="U258" i="93" s="1"/>
  <c r="Q14" i="80" s="1"/>
  <c r="AG253" i="93"/>
  <c r="AT253" i="93"/>
  <c r="AH257" i="93"/>
  <c r="AH258" i="93" s="1"/>
  <c r="AC14" i="80" s="1"/>
  <c r="V257" i="93"/>
  <c r="V258" i="93" s="1"/>
  <c r="R14" i="80" s="1"/>
  <c r="AG256" i="94"/>
  <c r="AU254" i="32"/>
  <c r="G15" i="66"/>
  <c r="AP15" i="66" s="1"/>
  <c r="AT255" i="94"/>
  <c r="T255" i="92"/>
  <c r="AU255" i="92"/>
  <c r="AV255" i="92" s="1"/>
  <c r="S257" i="91"/>
  <c r="S258" i="91" s="1"/>
  <c r="P12" i="80" s="1"/>
  <c r="W257" i="91"/>
  <c r="W258" i="91" s="1"/>
  <c r="S12" i="80" s="1"/>
  <c r="M257" i="91"/>
  <c r="M258" i="91" s="1"/>
  <c r="J12" i="80" s="1"/>
  <c r="AD257" i="91"/>
  <c r="AD258" i="91" s="1"/>
  <c r="Z12" i="80" s="1"/>
  <c r="T253" i="91"/>
  <c r="H257" i="91"/>
  <c r="H258" i="91" s="1"/>
  <c r="E12" i="80" s="1"/>
  <c r="AO257" i="91"/>
  <c r="AO258" i="91" s="1"/>
  <c r="AJ12" i="80" s="1"/>
  <c r="Y257" i="91"/>
  <c r="Y258" i="91" s="1"/>
  <c r="U12" i="80" s="1"/>
  <c r="AT253" i="88"/>
  <c r="AH257" i="88"/>
  <c r="AH258" i="88" s="1"/>
  <c r="AC10" i="80" s="1"/>
  <c r="H257" i="88"/>
  <c r="H258" i="88" s="1"/>
  <c r="E10" i="80" s="1"/>
  <c r="T253" i="88"/>
  <c r="AO257" i="88"/>
  <c r="AO258" i="88" s="1"/>
  <c r="AJ10" i="80" s="1"/>
  <c r="AD257" i="88"/>
  <c r="AD258" i="88" s="1"/>
  <c r="Z10" i="80" s="1"/>
  <c r="AG256" i="92"/>
  <c r="AT255" i="88"/>
  <c r="V257" i="92"/>
  <c r="V258" i="92" s="1"/>
  <c r="R13" i="80" s="1"/>
  <c r="AK257" i="92"/>
  <c r="AK258" i="92" s="1"/>
  <c r="AF13" i="80" s="1"/>
  <c r="I257" i="92"/>
  <c r="I258" i="92" s="1"/>
  <c r="F13" i="80" s="1"/>
  <c r="X257" i="92"/>
  <c r="X258" i="92" s="1"/>
  <c r="T13" i="80" s="1"/>
  <c r="W257" i="92"/>
  <c r="W258" i="92" s="1"/>
  <c r="S13" i="80" s="1"/>
  <c r="M257" i="92"/>
  <c r="M258" i="92" s="1"/>
  <c r="J13" i="80" s="1"/>
  <c r="AP257" i="92"/>
  <c r="AP258" i="92" s="1"/>
  <c r="AK13" i="80" s="1"/>
  <c r="AB257" i="92"/>
  <c r="AB258" i="92" s="1"/>
  <c r="X13" i="80" s="1"/>
  <c r="R257" i="92"/>
  <c r="R258" i="92" s="1"/>
  <c r="O13" i="80" s="1"/>
  <c r="T256" i="93"/>
  <c r="AG256" i="93"/>
  <c r="AG255" i="91"/>
  <c r="J256" i="32"/>
  <c r="AT253" i="91"/>
  <c r="AH257" i="91"/>
  <c r="AH258" i="91" s="1"/>
  <c r="AC12" i="80" s="1"/>
  <c r="AS257" i="88"/>
  <c r="AS258" i="88" s="1"/>
  <c r="AN10" i="80" s="1"/>
  <c r="AU253" i="88"/>
  <c r="T256" i="91"/>
  <c r="AG253" i="92"/>
  <c r="U257" i="92"/>
  <c r="U258" i="92" s="1"/>
  <c r="Q13" i="80" s="1"/>
  <c r="U257" i="94"/>
  <c r="U258" i="94" s="1"/>
  <c r="Q15" i="80" s="1"/>
  <c r="AG253" i="94"/>
  <c r="AR257" i="94"/>
  <c r="AR258" i="94" s="1"/>
  <c r="AM15" i="80" s="1"/>
  <c r="AA257" i="94"/>
  <c r="AA258" i="94" s="1"/>
  <c r="W15" i="80" s="1"/>
  <c r="Q257" i="94"/>
  <c r="Q258" i="94" s="1"/>
  <c r="N15" i="80" s="1"/>
  <c r="V257" i="94"/>
  <c r="V258" i="94" s="1"/>
  <c r="R15" i="80" s="1"/>
  <c r="AT256" i="87"/>
  <c r="AG256" i="87"/>
  <c r="AU256" i="87"/>
  <c r="AV256" i="87" s="1"/>
  <c r="P257" i="87"/>
  <c r="P258" i="87" s="1"/>
  <c r="M11" i="80" s="1"/>
  <c r="J257" i="87"/>
  <c r="J258" i="87" s="1"/>
  <c r="G11" i="80" s="1"/>
  <c r="AM257" i="87"/>
  <c r="AM258" i="87" s="1"/>
  <c r="AH11" i="80" s="1"/>
  <c r="AK257" i="87"/>
  <c r="AK258" i="87" s="1"/>
  <c r="AF11" i="80" s="1"/>
  <c r="AA257" i="87"/>
  <c r="AA258" i="87" s="1"/>
  <c r="W11" i="80" s="1"/>
  <c r="AR257" i="87"/>
  <c r="AR258" i="87" s="1"/>
  <c r="AM11" i="80" s="1"/>
  <c r="AH257" i="87"/>
  <c r="AH258" i="87" s="1"/>
  <c r="AC11" i="80" s="1"/>
  <c r="AT253" i="87"/>
  <c r="L257" i="87"/>
  <c r="L258" i="87" s="1"/>
  <c r="I11" i="80" s="1"/>
  <c r="AS257" i="87"/>
  <c r="AS258" i="87" s="1"/>
  <c r="AN11" i="80" s="1"/>
  <c r="AU253" i="87"/>
  <c r="AI257" i="87"/>
  <c r="AI258" i="87" s="1"/>
  <c r="AD11" i="80" s="1"/>
  <c r="AM257" i="93"/>
  <c r="AM258" i="93" s="1"/>
  <c r="AH14" i="80" s="1"/>
  <c r="T256" i="94"/>
  <c r="Z214" i="24"/>
  <c r="AA214" i="24" s="1"/>
  <c r="D32" i="63"/>
  <c r="R32" i="63" s="1"/>
  <c r="T255" i="94"/>
  <c r="AG255" i="92"/>
  <c r="AQ257" i="91"/>
  <c r="AQ258" i="91" s="1"/>
  <c r="AL12" i="80" s="1"/>
  <c r="AC257" i="91"/>
  <c r="AC258" i="91" s="1"/>
  <c r="Y12" i="80" s="1"/>
  <c r="R257" i="91"/>
  <c r="R258" i="91" s="1"/>
  <c r="O12" i="80" s="1"/>
  <c r="AS257" i="91"/>
  <c r="AS258" i="91" s="1"/>
  <c r="AN12" i="80" s="1"/>
  <c r="AU253" i="91"/>
  <c r="K257" i="88"/>
  <c r="K258" i="88" s="1"/>
  <c r="H10" i="80" s="1"/>
  <c r="AN257" i="88"/>
  <c r="AN258" i="88" s="1"/>
  <c r="AI10" i="80" s="1"/>
  <c r="AB257" i="88"/>
  <c r="AB258" i="88" s="1"/>
  <c r="X10" i="80" s="1"/>
  <c r="AI257" i="88"/>
  <c r="AI258" i="88" s="1"/>
  <c r="AD10" i="80" s="1"/>
  <c r="T256" i="92"/>
  <c r="AG256" i="91"/>
  <c r="AG255" i="88"/>
  <c r="AI257" i="92"/>
  <c r="AI258" i="92" s="1"/>
  <c r="AD13" i="80" s="1"/>
  <c r="K257" i="92"/>
  <c r="K258" i="92" s="1"/>
  <c r="H13" i="80" s="1"/>
  <c r="AD257" i="92"/>
  <c r="AD258" i="92" s="1"/>
  <c r="Z13" i="80" s="1"/>
  <c r="AS257" i="92"/>
  <c r="AS258" i="92" s="1"/>
  <c r="AN13" i="80" s="1"/>
  <c r="AU253" i="92"/>
  <c r="Q257" i="92"/>
  <c r="Q258" i="92" s="1"/>
  <c r="N13" i="80" s="1"/>
  <c r="AM257" i="92"/>
  <c r="AM258" i="92" s="1"/>
  <c r="AH13" i="80" s="1"/>
  <c r="AC257" i="92"/>
  <c r="AC258" i="92" s="1"/>
  <c r="Y13" i="80" s="1"/>
  <c r="O257" i="92"/>
  <c r="O258" i="92" s="1"/>
  <c r="L13" i="80" s="1"/>
  <c r="AR257" i="92"/>
  <c r="AR258" i="92" s="1"/>
  <c r="AM13" i="80" s="1"/>
  <c r="AT253" i="92"/>
  <c r="AH257" i="92"/>
  <c r="AH258" i="92" s="1"/>
  <c r="AC13" i="80" s="1"/>
  <c r="AU256" i="93"/>
  <c r="AV256" i="93" s="1"/>
  <c r="T256" i="88"/>
  <c r="AT255" i="93"/>
  <c r="AM256" i="32"/>
  <c r="AE256" i="32"/>
  <c r="AL18" i="66"/>
  <c r="AG18" i="66"/>
  <c r="R10" i="93"/>
  <c r="R10" i="88"/>
  <c r="R10" i="94"/>
  <c r="R10" i="87"/>
  <c r="R10" i="32"/>
  <c r="R10" i="91"/>
  <c r="O6" i="80"/>
  <c r="P12" i="52"/>
  <c r="R10" i="92"/>
  <c r="R99" i="77"/>
  <c r="S22" i="77"/>
  <c r="Q12" i="100" s="1"/>
  <c r="R6" i="77"/>
  <c r="AT257" i="92" l="1"/>
  <c r="AT258" i="92" s="1"/>
  <c r="AT257" i="88"/>
  <c r="AT258" i="88" s="1"/>
  <c r="AG257" i="94"/>
  <c r="AG258" i="94" s="1"/>
  <c r="AT257" i="91"/>
  <c r="AT258" i="91" s="1"/>
  <c r="T257" i="87"/>
  <c r="T258" i="87" s="1"/>
  <c r="AQ15" i="80"/>
  <c r="AQ10" i="80"/>
  <c r="AQ11" i="80"/>
  <c r="AQ12" i="80"/>
  <c r="AQ13" i="80"/>
  <c r="AQ14" i="80"/>
  <c r="V257" i="32"/>
  <c r="V258" i="32" s="1"/>
  <c r="R9" i="80" s="1"/>
  <c r="AP257" i="32"/>
  <c r="AP258" i="32" s="1"/>
  <c r="AK9" i="80" s="1"/>
  <c r="R257" i="32"/>
  <c r="R258" i="32" s="1"/>
  <c r="O9" i="80" s="1"/>
  <c r="AB257" i="32"/>
  <c r="AB258" i="32" s="1"/>
  <c r="X9" i="80" s="1"/>
  <c r="K257" i="32"/>
  <c r="K258" i="32" s="1"/>
  <c r="H9" i="80" s="1"/>
  <c r="AJ257" i="32"/>
  <c r="AJ258" i="32" s="1"/>
  <c r="AE9" i="80" s="1"/>
  <c r="Q257" i="32"/>
  <c r="Q258" i="32" s="1"/>
  <c r="N9" i="80" s="1"/>
  <c r="S257" i="32"/>
  <c r="S258" i="32" s="1"/>
  <c r="P9" i="80" s="1"/>
  <c r="AC257" i="32"/>
  <c r="AC258" i="32" s="1"/>
  <c r="Y9" i="80" s="1"/>
  <c r="AN257" i="32"/>
  <c r="AN258" i="32" s="1"/>
  <c r="AI9" i="80" s="1"/>
  <c r="W257" i="32"/>
  <c r="W258" i="32" s="1"/>
  <c r="S9" i="80" s="1"/>
  <c r="AV253" i="92"/>
  <c r="AU257" i="92"/>
  <c r="AV253" i="91"/>
  <c r="AU257" i="91"/>
  <c r="AU257" i="87"/>
  <c r="AV253" i="87"/>
  <c r="T257" i="88"/>
  <c r="T258" i="88" s="1"/>
  <c r="AP9" i="80"/>
  <c r="AP16" i="80" s="1"/>
  <c r="AV254" i="32"/>
  <c r="AT257" i="93"/>
  <c r="AT258" i="93" s="1"/>
  <c r="G218" i="24"/>
  <c r="Z217" i="24"/>
  <c r="AA217" i="24" s="1"/>
  <c r="AV253" i="94"/>
  <c r="AU257" i="94"/>
  <c r="T257" i="92"/>
  <c r="T258" i="92" s="1"/>
  <c r="AG257" i="88"/>
  <c r="AG258" i="88" s="1"/>
  <c r="AG257" i="91"/>
  <c r="AG258" i="91" s="1"/>
  <c r="X257" i="32"/>
  <c r="X258" i="32" s="1"/>
  <c r="T9" i="80" s="1"/>
  <c r="AQ257" i="32"/>
  <c r="AQ258" i="32" s="1"/>
  <c r="AL9" i="80" s="1"/>
  <c r="AL257" i="32"/>
  <c r="AL258" i="32" s="1"/>
  <c r="AG9" i="80" s="1"/>
  <c r="AT253" i="32"/>
  <c r="AH257" i="32"/>
  <c r="AH258" i="32" s="1"/>
  <c r="AC9" i="80" s="1"/>
  <c r="AR257" i="32"/>
  <c r="AR258" i="32" s="1"/>
  <c r="AM9" i="80" s="1"/>
  <c r="AA257" i="32"/>
  <c r="AA258" i="32" s="1"/>
  <c r="W9" i="80" s="1"/>
  <c r="T253" i="32"/>
  <c r="H257" i="32"/>
  <c r="H258" i="32" s="1"/>
  <c r="E9" i="80" s="1"/>
  <c r="AF257" i="32"/>
  <c r="AF258" i="32" s="1"/>
  <c r="AB9" i="80" s="1"/>
  <c r="AT257" i="94"/>
  <c r="AT258" i="94" s="1"/>
  <c r="AG257" i="92"/>
  <c r="AG258" i="92" s="1"/>
  <c r="AG257" i="93"/>
  <c r="AG258" i="93" s="1"/>
  <c r="AU256" i="32"/>
  <c r="AV256" i="32" s="1"/>
  <c r="AT256" i="32"/>
  <c r="F17" i="66" s="1"/>
  <c r="AO17" i="66" s="1"/>
  <c r="AT255" i="32"/>
  <c r="F16" i="66" s="1"/>
  <c r="AO16" i="66" s="1"/>
  <c r="AA103" i="17"/>
  <c r="AB103" i="17" s="1"/>
  <c r="H101" i="17"/>
  <c r="R31" i="63"/>
  <c r="R35" i="63" s="1"/>
  <c r="S34" i="63" s="1"/>
  <c r="D35" i="63"/>
  <c r="T257" i="94"/>
  <c r="T258" i="94" s="1"/>
  <c r="AG256" i="32"/>
  <c r="E17" i="66" s="1"/>
  <c r="AN17" i="66" s="1"/>
  <c r="AV253" i="93"/>
  <c r="AU257" i="93"/>
  <c r="P257" i="32"/>
  <c r="P258" i="32" s="1"/>
  <c r="M9" i="80" s="1"/>
  <c r="AE257" i="32"/>
  <c r="AE258" i="32" s="1"/>
  <c r="AA9" i="80" s="1"/>
  <c r="U257" i="32"/>
  <c r="U258" i="32" s="1"/>
  <c r="Q9" i="80" s="1"/>
  <c r="AG253" i="32"/>
  <c r="AO257" i="32"/>
  <c r="AO258" i="32" s="1"/>
  <c r="AJ9" i="80" s="1"/>
  <c r="AM257" i="32"/>
  <c r="AM258" i="32" s="1"/>
  <c r="AH9" i="80" s="1"/>
  <c r="AG255" i="32"/>
  <c r="E16" i="66" s="1"/>
  <c r="AN16" i="66" s="1"/>
  <c r="T255" i="32"/>
  <c r="D16" i="66" s="1"/>
  <c r="AT257" i="87"/>
  <c r="AT258" i="87" s="1"/>
  <c r="AV253" i="88"/>
  <c r="AU257" i="88"/>
  <c r="T257" i="91"/>
  <c r="T258" i="91" s="1"/>
  <c r="T256" i="32"/>
  <c r="D17" i="66" s="1"/>
  <c r="AD257" i="32"/>
  <c r="AD258" i="32" s="1"/>
  <c r="Z9" i="80" s="1"/>
  <c r="N257" i="32"/>
  <c r="N258" i="32" s="1"/>
  <c r="K9" i="80" s="1"/>
  <c r="AS257" i="32"/>
  <c r="AS258" i="32" s="1"/>
  <c r="AN9" i="80" s="1"/>
  <c r="AU253" i="32"/>
  <c r="Z257" i="32"/>
  <c r="Z258" i="32" s="1"/>
  <c r="V9" i="80" s="1"/>
  <c r="AK257" i="32"/>
  <c r="AK258" i="32" s="1"/>
  <c r="AF9" i="80" s="1"/>
  <c r="Y257" i="32"/>
  <c r="Y258" i="32" s="1"/>
  <c r="U9" i="80" s="1"/>
  <c r="J257" i="32"/>
  <c r="J258" i="32" s="1"/>
  <c r="G9" i="80" s="1"/>
  <c r="AU255" i="32"/>
  <c r="AV255" i="32" s="1"/>
  <c r="T257" i="93"/>
  <c r="T258" i="93" s="1"/>
  <c r="AG257" i="87"/>
  <c r="AG258" i="87" s="1"/>
  <c r="S10" i="94"/>
  <c r="S10" i="87"/>
  <c r="S10" i="32"/>
  <c r="S10" i="91"/>
  <c r="P6" i="80"/>
  <c r="Q12" i="52"/>
  <c r="S10" i="92"/>
  <c r="S10" i="93"/>
  <c r="S10" i="88"/>
  <c r="S99" i="77"/>
  <c r="S6" i="77"/>
  <c r="T22" i="77"/>
  <c r="R12" i="100" s="1"/>
  <c r="AQ9" i="80" l="1"/>
  <c r="AQ16" i="80" s="1"/>
  <c r="S16" i="63"/>
  <c r="S20" i="63"/>
  <c r="S31" i="63"/>
  <c r="S21" i="63"/>
  <c r="S18" i="63"/>
  <c r="S32" i="63"/>
  <c r="S25" i="63"/>
  <c r="S26" i="63"/>
  <c r="R38" i="63"/>
  <c r="S27" i="63"/>
  <c r="S30" i="63"/>
  <c r="S13" i="63"/>
  <c r="S17" i="63"/>
  <c r="S29" i="63"/>
  <c r="S19" i="63"/>
  <c r="S33" i="63"/>
  <c r="S14" i="63"/>
  <c r="S28" i="63"/>
  <c r="S15" i="63"/>
  <c r="S12" i="63"/>
  <c r="B8" i="73"/>
  <c r="S24" i="63"/>
  <c r="S22" i="63"/>
  <c r="S23" i="63"/>
  <c r="S11" i="63"/>
  <c r="AV253" i="32"/>
  <c r="AU257" i="32"/>
  <c r="AM17" i="66"/>
  <c r="AP17" i="66" s="1"/>
  <c r="G17" i="66"/>
  <c r="AV257" i="94"/>
  <c r="AU258" i="94"/>
  <c r="AV258" i="94" s="1"/>
  <c r="AU258" i="92"/>
  <c r="AV258" i="92" s="1"/>
  <c r="AV257" i="92"/>
  <c r="AM16" i="66"/>
  <c r="AP16" i="66" s="1"/>
  <c r="G16" i="66"/>
  <c r="AG257" i="32"/>
  <c r="AG258" i="32" s="1"/>
  <c r="E14" i="66"/>
  <c r="AV257" i="93"/>
  <c r="AU258" i="93"/>
  <c r="AV258" i="93" s="1"/>
  <c r="E34" i="63"/>
  <c r="E27" i="63"/>
  <c r="E11" i="63"/>
  <c r="E31" i="63"/>
  <c r="E17" i="63"/>
  <c r="E30" i="63"/>
  <c r="E28" i="63"/>
  <c r="E25" i="63"/>
  <c r="E14" i="63"/>
  <c r="E18" i="63"/>
  <c r="E13" i="63"/>
  <c r="E23" i="63"/>
  <c r="E20" i="63"/>
  <c r="E26" i="63"/>
  <c r="E29" i="63"/>
  <c r="C8" i="73"/>
  <c r="E21" i="63"/>
  <c r="E24" i="63"/>
  <c r="E22" i="63"/>
  <c r="E16" i="63"/>
  <c r="E15" i="63"/>
  <c r="E19" i="63"/>
  <c r="E12" i="63"/>
  <c r="T257" i="32"/>
  <c r="T258" i="32" s="1"/>
  <c r="D14" i="66"/>
  <c r="D18" i="66" s="1"/>
  <c r="AT257" i="32"/>
  <c r="AT258" i="32" s="1"/>
  <c r="F14" i="66"/>
  <c r="AV257" i="87"/>
  <c r="AU258" i="87"/>
  <c r="AV258" i="87" s="1"/>
  <c r="AU258" i="88"/>
  <c r="AV258" i="88" s="1"/>
  <c r="AV257" i="88"/>
  <c r="AU258" i="91"/>
  <c r="AV258" i="91" s="1"/>
  <c r="AV257" i="91"/>
  <c r="E33" i="63"/>
  <c r="E11" i="61"/>
  <c r="D37" i="63"/>
  <c r="D38" i="63" s="1"/>
  <c r="H105" i="17"/>
  <c r="C7" i="73"/>
  <c r="AA101" i="17"/>
  <c r="AB101" i="17" s="1"/>
  <c r="G221" i="24"/>
  <c r="G222" i="24" s="1"/>
  <c r="C6" i="73"/>
  <c r="Z218" i="24"/>
  <c r="AA218" i="24" s="1"/>
  <c r="E32" i="63"/>
  <c r="U10" i="91"/>
  <c r="Q6" i="80"/>
  <c r="U10" i="92"/>
  <c r="U10" i="93"/>
  <c r="U10" i="88"/>
  <c r="U10" i="94"/>
  <c r="U10" i="87"/>
  <c r="U10" i="32"/>
  <c r="R12" i="52"/>
  <c r="T99" i="77"/>
  <c r="U22" i="77"/>
  <c r="S12" i="100" s="1"/>
  <c r="T6" i="77"/>
  <c r="L18" i="61" l="1"/>
  <c r="I35" i="95" s="1"/>
  <c r="L14" i="61"/>
  <c r="L17" i="61"/>
  <c r="L13" i="61"/>
  <c r="I30" i="95" s="1"/>
  <c r="L16" i="61"/>
  <c r="L12" i="61"/>
  <c r="L15" i="61"/>
  <c r="AN14" i="66"/>
  <c r="AN18" i="66" s="1"/>
  <c r="E18" i="66"/>
  <c r="AO14" i="66"/>
  <c r="AO18" i="66" s="1"/>
  <c r="F18" i="66"/>
  <c r="S35" i="63"/>
  <c r="E35" i="63"/>
  <c r="AM14" i="66"/>
  <c r="G14" i="66"/>
  <c r="AV257" i="32"/>
  <c r="AU258" i="32"/>
  <c r="AV258" i="32" s="1"/>
  <c r="I33" i="95"/>
  <c r="K21" i="61"/>
  <c r="I31" i="95"/>
  <c r="I34" i="95"/>
  <c r="I32" i="95"/>
  <c r="E18" i="61"/>
  <c r="E28" i="95"/>
  <c r="I29" i="95"/>
  <c r="V10" i="92"/>
  <c r="V10" i="93"/>
  <c r="V10" i="88"/>
  <c r="V10" i="94"/>
  <c r="V10" i="87"/>
  <c r="V10" i="32"/>
  <c r="V10" i="91"/>
  <c r="R6" i="80"/>
  <c r="S12" i="52"/>
  <c r="U99" i="77"/>
  <c r="V22" i="77"/>
  <c r="T12" i="100" s="1"/>
  <c r="U6" i="77"/>
  <c r="E49" i="95" l="1"/>
  <c r="E47" i="95"/>
  <c r="E48" i="95"/>
  <c r="G18" i="66"/>
  <c r="H14" i="66" s="1"/>
  <c r="AP14" i="66"/>
  <c r="AP18" i="66" s="1"/>
  <c r="B9" i="73" s="1"/>
  <c r="AM18" i="66"/>
  <c r="G11" i="61"/>
  <c r="F28" i="95" s="1"/>
  <c r="G17" i="61"/>
  <c r="F34" i="95" s="1"/>
  <c r="E35" i="95"/>
  <c r="G13" i="61"/>
  <c r="F30" i="95" s="1"/>
  <c r="G15" i="61"/>
  <c r="F32" i="95" s="1"/>
  <c r="G12" i="61"/>
  <c r="F29" i="95" s="1"/>
  <c r="G16" i="61"/>
  <c r="F33" i="95" s="1"/>
  <c r="G18" i="61"/>
  <c r="F35" i="95" s="1"/>
  <c r="G14" i="61"/>
  <c r="F31" i="95" s="1"/>
  <c r="W10" i="93"/>
  <c r="W10" i="88"/>
  <c r="W10" i="94"/>
  <c r="W10" i="87"/>
  <c r="W10" i="32"/>
  <c r="W10" i="91"/>
  <c r="S6" i="80"/>
  <c r="T12" i="52"/>
  <c r="W10" i="92"/>
  <c r="V99" i="77"/>
  <c r="W22" i="77"/>
  <c r="U12" i="100" s="1"/>
  <c r="V6" i="77"/>
  <c r="E43" i="95" l="1"/>
  <c r="E42" i="95"/>
  <c r="E40" i="95"/>
  <c r="E41" i="95"/>
  <c r="AQ11" i="66"/>
  <c r="AQ17" i="66"/>
  <c r="AQ14" i="66"/>
  <c r="AQ12" i="66"/>
  <c r="AQ16" i="66"/>
  <c r="AQ13" i="66"/>
  <c r="AQ15" i="66"/>
  <c r="C9" i="73"/>
  <c r="H15" i="66"/>
  <c r="H11" i="66"/>
  <c r="H17" i="66"/>
  <c r="H13" i="66"/>
  <c r="H16" i="66"/>
  <c r="H12" i="66"/>
  <c r="X10" i="94"/>
  <c r="X10" i="87"/>
  <c r="X10" i="32"/>
  <c r="X10" i="91"/>
  <c r="T6" i="80"/>
  <c r="U12" i="52"/>
  <c r="X10" i="92"/>
  <c r="X10" i="93"/>
  <c r="X10" i="88"/>
  <c r="W6" i="77"/>
  <c r="W99" i="77"/>
  <c r="X22" i="77"/>
  <c r="V12" i="100" s="1"/>
  <c r="H18" i="66" l="1"/>
  <c r="AQ18" i="66"/>
  <c r="Y10" i="91"/>
  <c r="U6" i="80"/>
  <c r="Y10" i="92"/>
  <c r="Y10" i="93"/>
  <c r="Y10" i="88"/>
  <c r="Y10" i="94"/>
  <c r="Y10" i="87"/>
  <c r="Y10" i="32"/>
  <c r="X6" i="77"/>
  <c r="V12" i="52"/>
  <c r="Y22" i="77"/>
  <c r="W12" i="100" s="1"/>
  <c r="X99" i="77"/>
  <c r="Z10" i="92" l="1"/>
  <c r="Z10" i="93"/>
  <c r="Z10" i="88"/>
  <c r="Z10" i="94"/>
  <c r="Z10" i="87"/>
  <c r="Z10" i="32"/>
  <c r="Z10" i="91"/>
  <c r="V6" i="80"/>
  <c r="W12" i="52"/>
  <c r="Y99" i="77"/>
  <c r="Z22" i="77"/>
  <c r="X12" i="100" s="1"/>
  <c r="Y6" i="77"/>
  <c r="AA10" i="93" l="1"/>
  <c r="AA10" i="88"/>
  <c r="AA10" i="94"/>
  <c r="AA10" i="87"/>
  <c r="AA10" i="32"/>
  <c r="AA10" i="91"/>
  <c r="W6" i="80"/>
  <c r="X12" i="52"/>
  <c r="AA10" i="92"/>
  <c r="Z99" i="77"/>
  <c r="AA22" i="77"/>
  <c r="Y12" i="100" s="1"/>
  <c r="Z6" i="77"/>
  <c r="AB10" i="94" l="1"/>
  <c r="AB10" i="87"/>
  <c r="AB10" i="32"/>
  <c r="AB10" i="91"/>
  <c r="X6" i="80"/>
  <c r="Y12" i="52"/>
  <c r="AB10" i="92"/>
  <c r="AB10" i="93"/>
  <c r="AB10" i="88"/>
  <c r="AB22" i="77"/>
  <c r="Z12" i="100" s="1"/>
  <c r="AA6" i="77"/>
  <c r="AA99" i="77"/>
  <c r="AC10" i="91" l="1"/>
  <c r="Y6" i="80"/>
  <c r="AC10" i="92"/>
  <c r="AC10" i="93"/>
  <c r="AC10" i="88"/>
  <c r="AC10" i="94"/>
  <c r="AC10" i="87"/>
  <c r="AC10" i="32"/>
  <c r="Z12" i="52"/>
  <c r="AB99" i="77"/>
  <c r="AC22" i="77"/>
  <c r="AA12" i="100" s="1"/>
  <c r="AB6" i="77"/>
  <c r="AD10" i="92" l="1"/>
  <c r="AD10" i="93"/>
  <c r="AD10" i="88"/>
  <c r="AD10" i="94"/>
  <c r="AD10" i="87"/>
  <c r="AD10" i="32"/>
  <c r="AD10" i="91"/>
  <c r="Z6" i="80"/>
  <c r="AA12" i="52"/>
  <c r="AC99" i="77"/>
  <c r="AD22" i="77"/>
  <c r="AB12" i="100" s="1"/>
  <c r="AC6" i="77"/>
  <c r="AE10" i="93" l="1"/>
  <c r="AE10" i="88"/>
  <c r="AE10" i="94"/>
  <c r="AE10" i="87"/>
  <c r="AE10" i="32"/>
  <c r="AE10" i="91"/>
  <c r="AA6" i="80"/>
  <c r="AB12" i="52"/>
  <c r="AE10" i="92"/>
  <c r="AD99" i="77"/>
  <c r="AE22" i="77"/>
  <c r="AC12" i="100" s="1"/>
  <c r="AD6" i="77"/>
  <c r="AF10" i="94" l="1"/>
  <c r="AF10" i="87"/>
  <c r="AF10" i="32"/>
  <c r="AF10" i="91"/>
  <c r="AB6" i="80"/>
  <c r="AC12" i="52"/>
  <c r="AF10" i="92"/>
  <c r="AF10" i="93"/>
  <c r="AF10" i="88"/>
  <c r="AE99" i="77"/>
  <c r="AE6" i="77"/>
  <c r="AF22" i="77"/>
  <c r="AD12" i="100" s="1"/>
  <c r="AH10" i="91" l="1"/>
  <c r="AC6" i="80"/>
  <c r="AH10" i="92"/>
  <c r="AH10" i="93"/>
  <c r="AH10" i="88"/>
  <c r="AH10" i="94"/>
  <c r="AH10" i="87"/>
  <c r="AH10" i="32"/>
  <c r="AD12" i="52"/>
  <c r="AF6" i="77"/>
  <c r="AF99" i="77"/>
  <c r="AG22" i="77"/>
  <c r="AE12" i="100" s="1"/>
  <c r="AI10" i="92" l="1"/>
  <c r="AI10" i="93"/>
  <c r="AI10" i="88"/>
  <c r="AI10" i="94"/>
  <c r="AI10" i="87"/>
  <c r="AI10" i="32"/>
  <c r="AI10" i="91"/>
  <c r="AD6" i="80"/>
  <c r="AE12" i="52"/>
  <c r="AG99" i="77"/>
  <c r="AH22" i="77"/>
  <c r="AF12" i="100" s="1"/>
  <c r="AG6" i="77"/>
  <c r="AJ10" i="93" l="1"/>
  <c r="AJ10" i="88"/>
  <c r="AJ10" i="94"/>
  <c r="AJ10" i="87"/>
  <c r="AJ10" i="32"/>
  <c r="AJ10" i="91"/>
  <c r="AE6" i="80"/>
  <c r="AF12" i="52"/>
  <c r="AJ10" i="92"/>
  <c r="AH99" i="77"/>
  <c r="AI22" i="77"/>
  <c r="AG12" i="100" s="1"/>
  <c r="AH6" i="77"/>
  <c r="AK10" i="94" l="1"/>
  <c r="AK10" i="87"/>
  <c r="AK10" i="32"/>
  <c r="AK10" i="91"/>
  <c r="AF6" i="80"/>
  <c r="AG12" i="52"/>
  <c r="AK10" i="92"/>
  <c r="AK10" i="93"/>
  <c r="AK10" i="88"/>
  <c r="AI6" i="77"/>
  <c r="AI99" i="77"/>
  <c r="AJ22" i="77"/>
  <c r="AH12" i="100" s="1"/>
  <c r="AL10" i="91" l="1"/>
  <c r="AG6" i="80"/>
  <c r="AL10" i="92"/>
  <c r="AL10" i="93"/>
  <c r="AL10" i="88"/>
  <c r="AL10" i="94"/>
  <c r="AL10" i="87"/>
  <c r="AL10" i="32"/>
  <c r="AJ6" i="77"/>
  <c r="AJ99" i="77"/>
  <c r="AK22" i="77"/>
  <c r="AI12" i="100" s="1"/>
  <c r="AH12" i="52"/>
  <c r="AM10" i="92" l="1"/>
  <c r="AM10" i="93"/>
  <c r="AM10" i="88"/>
  <c r="AM10" i="94"/>
  <c r="AM10" i="87"/>
  <c r="AM10" i="32"/>
  <c r="AM10" i="91"/>
  <c r="AH6" i="80"/>
  <c r="AI12" i="52"/>
  <c r="AK99" i="77"/>
  <c r="AL22" i="77"/>
  <c r="AJ12" i="100" s="1"/>
  <c r="AK6" i="77"/>
  <c r="AN10" i="93" l="1"/>
  <c r="AN10" i="88"/>
  <c r="AN10" i="94"/>
  <c r="AN10" i="87"/>
  <c r="AN10" i="32"/>
  <c r="AN10" i="91"/>
  <c r="AI6" i="80"/>
  <c r="AJ12" i="52"/>
  <c r="AN10" i="92"/>
  <c r="AL99" i="77"/>
  <c r="AM22" i="77"/>
  <c r="AK12" i="100" s="1"/>
  <c r="AL6" i="77"/>
  <c r="AO10" i="94" l="1"/>
  <c r="AO10" i="87"/>
  <c r="AO10" i="32"/>
  <c r="AO10" i="91"/>
  <c r="AJ6" i="80"/>
  <c r="AK12" i="52"/>
  <c r="AO10" i="92"/>
  <c r="AM99" i="77"/>
  <c r="AO10" i="93"/>
  <c r="AO10" i="88"/>
  <c r="AM6" i="77"/>
  <c r="AN22" i="77"/>
  <c r="AL12" i="100" s="1"/>
  <c r="AP10" i="91" l="1"/>
  <c r="AK6" i="80"/>
  <c r="AL12" i="52"/>
  <c r="AP10" i="92"/>
  <c r="AP10" i="93"/>
  <c r="AP10" i="88"/>
  <c r="AP10" i="94"/>
  <c r="AP10" i="87"/>
  <c r="AP10" i="32"/>
  <c r="AN99" i="77"/>
  <c r="AO22" i="77"/>
  <c r="AM12" i="100" s="1"/>
  <c r="AN6" i="77"/>
  <c r="AQ10" i="92" l="1"/>
  <c r="AQ10" i="93"/>
  <c r="AQ10" i="88"/>
  <c r="AQ10" i="94"/>
  <c r="AQ10" i="87"/>
  <c r="AQ10" i="32"/>
  <c r="AQ10" i="91"/>
  <c r="AL6" i="80"/>
  <c r="AM12" i="52"/>
  <c r="AP22" i="77"/>
  <c r="AN12" i="100" s="1"/>
  <c r="AO6" i="77"/>
  <c r="AO99" i="77"/>
  <c r="AR10" i="93" l="1"/>
  <c r="AR10" i="88"/>
  <c r="AR10" i="94"/>
  <c r="AR10" i="87"/>
  <c r="AR10" i="32"/>
  <c r="AR10" i="91"/>
  <c r="AM6" i="80"/>
  <c r="AN12" i="52"/>
  <c r="AR10" i="92"/>
  <c r="AQ22" i="77"/>
  <c r="AO12" i="100" s="1"/>
  <c r="AP99" i="77"/>
  <c r="AP6" i="77"/>
  <c r="AS10" i="94" l="1"/>
  <c r="AS10" i="87"/>
  <c r="AS10" i="32"/>
  <c r="AS10" i="91"/>
  <c r="AN6" i="80"/>
  <c r="AO12" i="52"/>
  <c r="AS10" i="92"/>
  <c r="AQ99" i="77"/>
  <c r="AS10" i="93"/>
  <c r="AS10" i="88"/>
  <c r="AQ6" i="77"/>
</calcChain>
</file>

<file path=xl/sharedStrings.xml><?xml version="1.0" encoding="utf-8"?>
<sst xmlns="http://schemas.openxmlformats.org/spreadsheetml/2006/main" count="2727" uniqueCount="736">
  <si>
    <t>1.1.1.1</t>
  </si>
  <si>
    <t>1.1.2.1</t>
  </si>
  <si>
    <t>1.1.2.2</t>
  </si>
  <si>
    <t>1.2.1.1</t>
  </si>
  <si>
    <t>1.2.1.2</t>
  </si>
  <si>
    <t>1.2.1.3</t>
  </si>
  <si>
    <t>AÑO 1</t>
  </si>
  <si>
    <t>AÑO 3</t>
  </si>
  <si>
    <t>AÑO 2</t>
  </si>
  <si>
    <t>1.3.1.1</t>
  </si>
  <si>
    <t>1.3.1.2</t>
  </si>
  <si>
    <t>Mes 1</t>
  </si>
  <si>
    <t>Mes 2</t>
  </si>
  <si>
    <t>Mes 3</t>
  </si>
  <si>
    <t>Mes 4</t>
  </si>
  <si>
    <t>Mes 5</t>
  </si>
  <si>
    <t>Mes 6</t>
  </si>
  <si>
    <t>Mes 7</t>
  </si>
  <si>
    <t>Mes 8</t>
  </si>
  <si>
    <t>Mes 9</t>
  </si>
  <si>
    <t>Mes 10</t>
  </si>
  <si>
    <t>Mes 11</t>
  </si>
  <si>
    <t>Mes 12</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</si>
  <si>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</si>
  <si>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</si>
  <si>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</si>
  <si>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</si>
  <si>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</si>
  <si>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</si>
  <si>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</si>
  <si>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</si>
  <si>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</si>
  <si>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</si>
  <si>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</si>
  <si>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</si>
  <si>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</si>
  <si>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</si>
  <si>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</si>
  <si>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</si>
  <si>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</si>
  <si>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</si>
  <si>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</si>
  <si>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</si>
  <si>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</si>
  <si>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</si>
  <si>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</si>
  <si>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TOTAL GENERAL</t>
  </si>
  <si>
    <t>MANEJO DEL PROYECTO</t>
  </si>
  <si>
    <t>FUENTE DE FINANCIAMIENTO</t>
  </si>
  <si>
    <t>FONDOEMPLEO</t>
  </si>
  <si>
    <t>1.1.1</t>
  </si>
  <si>
    <t>1.1.2</t>
  </si>
  <si>
    <t>Imprevistos</t>
  </si>
  <si>
    <t>AÑO I</t>
  </si>
  <si>
    <t>AÑO II</t>
  </si>
  <si>
    <t>AÑO III</t>
  </si>
  <si>
    <t>(Expresado en Moneda Nacional)</t>
  </si>
  <si>
    <t>1.3.1</t>
  </si>
  <si>
    <t>1.2.1</t>
  </si>
  <si>
    <t>Meta Física</t>
  </si>
  <si>
    <t>Costo Total</t>
  </si>
  <si>
    <t>Servicios de terceros</t>
  </si>
  <si>
    <t>6.1.1</t>
  </si>
  <si>
    <t>6.2.1</t>
  </si>
  <si>
    <t>6.3.1</t>
  </si>
  <si>
    <t>6.3.2</t>
  </si>
  <si>
    <t>6.3.3</t>
  </si>
  <si>
    <t>6.3.4</t>
  </si>
  <si>
    <t>2.2.2</t>
  </si>
  <si>
    <t>1.1.3</t>
  </si>
  <si>
    <t>1.1.3.1</t>
  </si>
  <si>
    <t>COMPONENTE 6</t>
  </si>
  <si>
    <t>TOTAL COMPONENTE</t>
  </si>
  <si>
    <t xml:space="preserve">COMPONENTE </t>
  </si>
  <si>
    <t>1.1.1.2</t>
  </si>
  <si>
    <t>1.1.1.3</t>
  </si>
  <si>
    <t>1.1.1.4</t>
  </si>
  <si>
    <t>1.1.1.5</t>
  </si>
  <si>
    <t>1.1.2.3.</t>
  </si>
  <si>
    <t>1.1.2.4</t>
  </si>
  <si>
    <t>1.1.2.5</t>
  </si>
  <si>
    <t>1.1.3.2</t>
  </si>
  <si>
    <t>1.1.3.3</t>
  </si>
  <si>
    <t>1.1.3.4</t>
  </si>
  <si>
    <t>1.1.3.5</t>
  </si>
  <si>
    <t>1.1.4</t>
  </si>
  <si>
    <t>1.1.4.1</t>
  </si>
  <si>
    <t>1.1.4.2</t>
  </si>
  <si>
    <t>1.1.4.3</t>
  </si>
  <si>
    <t>1.1.4.4</t>
  </si>
  <si>
    <t>1.1.4.5</t>
  </si>
  <si>
    <t>1.1.5</t>
  </si>
  <si>
    <t>1.1.5.1</t>
  </si>
  <si>
    <t>1.1.5.2</t>
  </si>
  <si>
    <t>1.1.5.3</t>
  </si>
  <si>
    <t>1.1.5.4</t>
  </si>
  <si>
    <t>1.2.1.4</t>
  </si>
  <si>
    <t>1.2.1.5</t>
  </si>
  <si>
    <t>1.2.2</t>
  </si>
  <si>
    <t>1.2.2.1</t>
  </si>
  <si>
    <t>1.2.2.2</t>
  </si>
  <si>
    <t>1.2.2.3</t>
  </si>
  <si>
    <t>1.2.2.4</t>
  </si>
  <si>
    <t>1.2.2.5</t>
  </si>
  <si>
    <t>1.2.3</t>
  </si>
  <si>
    <t>1.2.3.1</t>
  </si>
  <si>
    <t>1.2.3.2</t>
  </si>
  <si>
    <t>1.2.3.3</t>
  </si>
  <si>
    <t>1.2.3.4</t>
  </si>
  <si>
    <t>1.2.3.5</t>
  </si>
  <si>
    <t>1.2.4</t>
  </si>
  <si>
    <t>1.2.4.1</t>
  </si>
  <si>
    <t>1.2.4.2</t>
  </si>
  <si>
    <t>1.2.4.3</t>
  </si>
  <si>
    <t>1.2.4.4</t>
  </si>
  <si>
    <t>1.2.4.5</t>
  </si>
  <si>
    <t>1.2.5</t>
  </si>
  <si>
    <t>1.2.5.1</t>
  </si>
  <si>
    <t>1.2.5.2</t>
  </si>
  <si>
    <t>1.2.5.3</t>
  </si>
  <si>
    <t>1.2.5.4</t>
  </si>
  <si>
    <t>1.2.5.5</t>
  </si>
  <si>
    <t>1.1.5.5</t>
  </si>
  <si>
    <t>1.3.2</t>
  </si>
  <si>
    <t>1.3.3</t>
  </si>
  <si>
    <t>1.3.4</t>
  </si>
  <si>
    <t>1.3.5</t>
  </si>
  <si>
    <t>1.3.1.4</t>
  </si>
  <si>
    <t>1.3.1.5</t>
  </si>
  <si>
    <t>1.3.2.1</t>
  </si>
  <si>
    <t>1.3.2.2</t>
  </si>
  <si>
    <t>1.3.2.3</t>
  </si>
  <si>
    <t>1.3.2.4</t>
  </si>
  <si>
    <t>1.3.2.5</t>
  </si>
  <si>
    <t>1.3.3.1</t>
  </si>
  <si>
    <t>1.3.3.2</t>
  </si>
  <si>
    <t>1.3.3.3</t>
  </si>
  <si>
    <t>1.3.3.4</t>
  </si>
  <si>
    <t>1.3.3.5</t>
  </si>
  <si>
    <t>1.3.4.1</t>
  </si>
  <si>
    <t>1.3.4.2</t>
  </si>
  <si>
    <t>1.3.4.3</t>
  </si>
  <si>
    <t>1.3.4.4</t>
  </si>
  <si>
    <t>1.3.4.5</t>
  </si>
  <si>
    <t>1.3.5.1</t>
  </si>
  <si>
    <t>1.3.5.2</t>
  </si>
  <si>
    <t>1.3.5.3</t>
  </si>
  <si>
    <t>1.3.5.4</t>
  </si>
  <si>
    <t>1.3.5.5</t>
  </si>
  <si>
    <t>2.1.1</t>
  </si>
  <si>
    <t>2.1.2</t>
  </si>
  <si>
    <t>2.1.3</t>
  </si>
  <si>
    <t>2.1.4</t>
  </si>
  <si>
    <t>2.1.5</t>
  </si>
  <si>
    <t>2.2.1</t>
  </si>
  <si>
    <t>2.2.3</t>
  </si>
  <si>
    <t>2.2.4</t>
  </si>
  <si>
    <t>2.2.5</t>
  </si>
  <si>
    <t>2.3.1</t>
  </si>
  <si>
    <t>2.3.2</t>
  </si>
  <si>
    <t>2.3.3</t>
  </si>
  <si>
    <t>2.3.4</t>
  </si>
  <si>
    <t>2.3.5</t>
  </si>
  <si>
    <t>1.3.1.3</t>
  </si>
  <si>
    <t>CRONOGRAMA DE ACTIVIDADES</t>
  </si>
  <si>
    <t>Refrigerios</t>
  </si>
  <si>
    <t>GASTOS DE FUNCIONAMIENTO</t>
  </si>
  <si>
    <t>TOTAL COSTOS DIRECTOS DEL PROYECTO</t>
  </si>
  <si>
    <t>COMPONENTE 1</t>
  </si>
  <si>
    <t>COMPONENTE 2</t>
  </si>
  <si>
    <t>Seguros</t>
  </si>
  <si>
    <t>6.3.5</t>
  </si>
  <si>
    <t>TOTAL COSTOS INDIRECTOS DEL PROYECTO</t>
  </si>
  <si>
    <t>TOTAL COSTO TOTAL DEL PROYECTO</t>
  </si>
  <si>
    <t>Remuneración</t>
  </si>
  <si>
    <t>TOTAL</t>
  </si>
  <si>
    <t>6.3.6</t>
  </si>
  <si>
    <t>6.3.7</t>
  </si>
  <si>
    <t>%</t>
  </si>
  <si>
    <t>Total proyecto</t>
  </si>
  <si>
    <t>Año 1</t>
  </si>
  <si>
    <t>Año 2</t>
  </si>
  <si>
    <t>Año 3</t>
  </si>
  <si>
    <t>total</t>
  </si>
  <si>
    <t>Mes</t>
  </si>
  <si>
    <t>diferencia</t>
  </si>
  <si>
    <t>Diferencia</t>
  </si>
  <si>
    <t xml:space="preserve">          FONDOEMPLEO</t>
  </si>
  <si>
    <t>Costeo de componente 6</t>
  </si>
  <si>
    <t>PRESUPUESTO ANALITICO</t>
  </si>
  <si>
    <t>RESUMEN DE HOJAS DE COSTEO</t>
  </si>
  <si>
    <t>PRESUPUESTO POR CATEGORIAS DE GASTOS</t>
  </si>
  <si>
    <t>FORMATOS DE COSTEO</t>
  </si>
  <si>
    <t>PRESUPUESTO POR COMPONENTES Y FUENTES</t>
  </si>
  <si>
    <t>Validación diferencia</t>
  </si>
  <si>
    <t>VALIDACION</t>
  </si>
  <si>
    <t>CRONOGRAMA DE PRODUCTOS</t>
  </si>
  <si>
    <t>Componente</t>
  </si>
  <si>
    <t>N°</t>
  </si>
  <si>
    <t>LB</t>
  </si>
  <si>
    <t>Indicadores</t>
  </si>
  <si>
    <t>FIN</t>
  </si>
  <si>
    <t>PROPOSITO</t>
  </si>
  <si>
    <t>Producto</t>
  </si>
  <si>
    <t>Indicador 1</t>
  </si>
  <si>
    <t>Indicador 2</t>
  </si>
  <si>
    <t>Indicador 3</t>
  </si>
  <si>
    <t>PRODUCTO 1</t>
  </si>
  <si>
    <t xml:space="preserve">TOTAL PRODUCTO </t>
  </si>
  <si>
    <t>PRODUCTO 2</t>
  </si>
  <si>
    <t>PRODUCTO 3</t>
  </si>
  <si>
    <t>COMPONENTE/PRODUCTO/ACTIVIDAD</t>
  </si>
  <si>
    <t>Supervisión interna</t>
  </si>
  <si>
    <t>COSTO TOTAL</t>
  </si>
  <si>
    <t>COSTOS DIRECTOS</t>
  </si>
  <si>
    <t>COSTOS INDIRECTOS</t>
  </si>
  <si>
    <t>UIT</t>
  </si>
  <si>
    <t>CAS</t>
  </si>
  <si>
    <t>Consultorías</t>
  </si>
  <si>
    <t>Productos:</t>
  </si>
  <si>
    <t>PRODUCTOS Y ACTIVIDADES</t>
  </si>
  <si>
    <t>Adelanto</t>
  </si>
  <si>
    <t>Saldo</t>
  </si>
  <si>
    <t>Monto estimado a liberar del proyecto</t>
  </si>
  <si>
    <t>SUBTOTAL / TOTAL</t>
  </si>
  <si>
    <t xml:space="preserve">Código del Proyecto: </t>
  </si>
  <si>
    <t>Año</t>
  </si>
  <si>
    <t>Ejecutor:</t>
  </si>
  <si>
    <t>INDICADORES</t>
  </si>
  <si>
    <t>N° de entregable</t>
  </si>
  <si>
    <t>1er Entreg.</t>
  </si>
  <si>
    <t>2do Entreg.</t>
  </si>
  <si>
    <t>3er Entreg.</t>
  </si>
  <si>
    <t>4to Entreg.</t>
  </si>
  <si>
    <t>5to Entreg.</t>
  </si>
  <si>
    <t>6to Entreg.</t>
  </si>
  <si>
    <t>7mo Entreg.</t>
  </si>
  <si>
    <t>8vo Entreg.</t>
  </si>
  <si>
    <t>9no Entreg.</t>
  </si>
  <si>
    <t>10mo Entreg.</t>
  </si>
  <si>
    <t>11mo Entreg.</t>
  </si>
  <si>
    <t>12mo Entreg.</t>
  </si>
  <si>
    <t>TIPO</t>
  </si>
  <si>
    <t>OBJETIVO</t>
  </si>
  <si>
    <t>UNIDAD DE MEDIDA</t>
  </si>
  <si>
    <t>METAS CONVENIO</t>
  </si>
  <si>
    <t>Prog.</t>
  </si>
  <si>
    <t>PROPÓSITO</t>
  </si>
  <si>
    <t>COMPONENTE</t>
  </si>
  <si>
    <t>PRODUCTO</t>
  </si>
  <si>
    <t>POA I</t>
  </si>
  <si>
    <t>POA II</t>
  </si>
  <si>
    <t>No programado</t>
  </si>
  <si>
    <t>METAS VIGENTES (*)</t>
  </si>
  <si>
    <t>Indicadores de Producto</t>
  </si>
  <si>
    <t>Actividades</t>
  </si>
  <si>
    <t>Categorías de Gasto</t>
  </si>
  <si>
    <t>Personal</t>
  </si>
  <si>
    <t>Detalle de equipos</t>
  </si>
  <si>
    <t>Alquileres</t>
  </si>
  <si>
    <t>Pasajes y gastos de transporte</t>
  </si>
  <si>
    <t>Mantenimiento y reparaciones</t>
  </si>
  <si>
    <t xml:space="preserve">Servicios básicos para oficina </t>
  </si>
  <si>
    <t>Materiales y suministros de oficina</t>
  </si>
  <si>
    <t>Coordinaciones con FONDOEMPLEO</t>
  </si>
  <si>
    <t>COMPONENTES 1 A 4</t>
  </si>
  <si>
    <t>CATEGORÍAS DE GASTO</t>
  </si>
  <si>
    <t>TÍTULO DEL PROYECTO</t>
  </si>
  <si>
    <t>INSTITUCIÓN EJECUTORA</t>
  </si>
  <si>
    <t>FORMULADOR DEL PROYECTO</t>
  </si>
  <si>
    <t>MONTO CARTA FIANZA (S/.)</t>
  </si>
  <si>
    <t>DURACIÓN (MESES)</t>
  </si>
  <si>
    <t>PRINCIPALES METAS</t>
  </si>
  <si>
    <t>Nº BENEFICIARIOS</t>
  </si>
  <si>
    <t>ÁMBITO DE INTERVENCION</t>
  </si>
  <si>
    <t>REGIÓN</t>
  </si>
  <si>
    <t>PROVINCIA</t>
  </si>
  <si>
    <t>DISTRITO</t>
  </si>
  <si>
    <t>UBIGEO*</t>
  </si>
  <si>
    <t>MARCO LÓGICO DEL PROYECTO</t>
  </si>
  <si>
    <t>LÓGICA DE INTERVENCIÓN</t>
  </si>
  <si>
    <t>SUPUESTOS</t>
  </si>
  <si>
    <t>MEDIOS DE VERIFICACIÓN</t>
  </si>
  <si>
    <t>CÓDIGO</t>
  </si>
  <si>
    <t>UNIDAD MEDIDA</t>
  </si>
  <si>
    <t>META FÍSICA</t>
  </si>
  <si>
    <t>DESCRIPCIÓN</t>
  </si>
  <si>
    <t>Línea de base y evaluaciones del proyecto</t>
  </si>
  <si>
    <t>CANTIDAD</t>
  </si>
  <si>
    <t>COSTO TOTAL
(S/.)</t>
  </si>
  <si>
    <t>FUENTE DE FINANCIAMIENTO (S/.)</t>
  </si>
  <si>
    <t>Categoría de gasto</t>
  </si>
  <si>
    <t>Kilogramo</t>
  </si>
  <si>
    <t>Litro</t>
  </si>
  <si>
    <t>Día</t>
  </si>
  <si>
    <t>Documento</t>
  </si>
  <si>
    <t>Unidad</t>
  </si>
  <si>
    <t>Asesoría</t>
  </si>
  <si>
    <t>Global</t>
  </si>
  <si>
    <t>Hectárea</t>
  </si>
  <si>
    <t>Ciento</t>
  </si>
  <si>
    <t>Persona</t>
  </si>
  <si>
    <t>6.1.2</t>
  </si>
  <si>
    <t>6.1.3</t>
  </si>
  <si>
    <t>6.1.4</t>
  </si>
  <si>
    <t>6.1.5</t>
  </si>
  <si>
    <t>6.1.6</t>
  </si>
  <si>
    <t>6.1.7</t>
  </si>
  <si>
    <t>6.1.8</t>
  </si>
  <si>
    <t>6.1.9</t>
  </si>
  <si>
    <t>6.1.10</t>
  </si>
  <si>
    <t>Equipamiento para gestión del proyecto</t>
  </si>
  <si>
    <t xml:space="preserve">2% de costos directos de monto solicitado a FONDOEMPLEO. </t>
  </si>
  <si>
    <t xml:space="preserve">1% de costos directos de monto solicitado a FONDOEMPLEO. </t>
  </si>
  <si>
    <t>Evento</t>
  </si>
  <si>
    <t>Tonelada</t>
  </si>
  <si>
    <t>Unidad medida</t>
  </si>
  <si>
    <t>Gastos administrativos del proyecto</t>
  </si>
  <si>
    <t>8% de costos directos de monto solicitado a FONDOEMPLEO.</t>
  </si>
  <si>
    <t>Visita</t>
  </si>
  <si>
    <t>(S/.)</t>
  </si>
  <si>
    <t>CATEGORÍA DE GASTO</t>
  </si>
  <si>
    <t>2.1.1.1</t>
  </si>
  <si>
    <t>2.1.1.2</t>
  </si>
  <si>
    <t>2.1.1.3</t>
  </si>
  <si>
    <t>2.1.1.4</t>
  </si>
  <si>
    <t>2.1.1.5</t>
  </si>
  <si>
    <t>2.1.2.1</t>
  </si>
  <si>
    <t>2.1.2.2</t>
  </si>
  <si>
    <t>2.1.2.3.</t>
  </si>
  <si>
    <t>2.1.2.4</t>
  </si>
  <si>
    <t>2.1.2.5</t>
  </si>
  <si>
    <t>2.1.3.1</t>
  </si>
  <si>
    <t>2.1.3.2</t>
  </si>
  <si>
    <t>2.1.3.3</t>
  </si>
  <si>
    <t>2.1.3.4</t>
  </si>
  <si>
    <t>2.1.3.5</t>
  </si>
  <si>
    <t>2.1.4.1</t>
  </si>
  <si>
    <t>2.1.4.2</t>
  </si>
  <si>
    <t>2.1.4.3</t>
  </si>
  <si>
    <t>2.1.4.4</t>
  </si>
  <si>
    <t>2.1.4.5</t>
  </si>
  <si>
    <t>2.1.5.1</t>
  </si>
  <si>
    <t>2.1.5.2</t>
  </si>
  <si>
    <t>2.1.5.3</t>
  </si>
  <si>
    <t>2.1.5.4</t>
  </si>
  <si>
    <t>2.1.5.5</t>
  </si>
  <si>
    <t>2.2.1.1</t>
  </si>
  <si>
    <t>2.2.1.2</t>
  </si>
  <si>
    <t>2.2.1.3</t>
  </si>
  <si>
    <t>2.2.1.4</t>
  </si>
  <si>
    <t>2.2.1.5</t>
  </si>
  <si>
    <t>2.2.2.1</t>
  </si>
  <si>
    <t>2.2.2.2</t>
  </si>
  <si>
    <t>2.2.2.3</t>
  </si>
  <si>
    <t>2.2.2.4</t>
  </si>
  <si>
    <t>2.2.2.5</t>
  </si>
  <si>
    <t>2.2.3.1</t>
  </si>
  <si>
    <t>2.2.3.2</t>
  </si>
  <si>
    <t>2.2.3.3</t>
  </si>
  <si>
    <t>2.2.3.4</t>
  </si>
  <si>
    <t>2.2.3.5</t>
  </si>
  <si>
    <t>2.2.4.1</t>
  </si>
  <si>
    <t>2.2.4.2</t>
  </si>
  <si>
    <t>2.2.4.3</t>
  </si>
  <si>
    <t>2.2.4.4</t>
  </si>
  <si>
    <t>2.2.4.5</t>
  </si>
  <si>
    <t>2.2.5.1</t>
  </si>
  <si>
    <t>2.2.5.2</t>
  </si>
  <si>
    <t>2.2.5.3</t>
  </si>
  <si>
    <t>2.2.5.4</t>
  </si>
  <si>
    <t>2.2.5.5</t>
  </si>
  <si>
    <t>2.3.1.1</t>
  </si>
  <si>
    <t>2.3.1.2</t>
  </si>
  <si>
    <t>2.3.1.3</t>
  </si>
  <si>
    <t>2.3.1.4</t>
  </si>
  <si>
    <t>2.3.1.5</t>
  </si>
  <si>
    <t>2.3.2.1</t>
  </si>
  <si>
    <t>2.3.2.2</t>
  </si>
  <si>
    <t>2.3.2.3</t>
  </si>
  <si>
    <t>2.3.2.4</t>
  </si>
  <si>
    <t>2.3.2.5</t>
  </si>
  <si>
    <t>2.3.3.1</t>
  </si>
  <si>
    <t>2.3.3.2</t>
  </si>
  <si>
    <t>2.3.3.3</t>
  </si>
  <si>
    <t>2.3.3.4</t>
  </si>
  <si>
    <t>2.3.3.5</t>
  </si>
  <si>
    <t>2.3.4.1</t>
  </si>
  <si>
    <t>2.3.4.2</t>
  </si>
  <si>
    <t>2.3.4.3</t>
  </si>
  <si>
    <t>2.3.4.4</t>
  </si>
  <si>
    <t>2.3.4.5</t>
  </si>
  <si>
    <t>2.3.5.1</t>
  </si>
  <si>
    <t>2.3.5.2</t>
  </si>
  <si>
    <t>2.3.5.3</t>
  </si>
  <si>
    <t>2.3.5.4</t>
  </si>
  <si>
    <t>2.3.5.5</t>
  </si>
  <si>
    <t>6.2.2</t>
  </si>
  <si>
    <t>6.2.3</t>
  </si>
  <si>
    <t>6.2.4</t>
  </si>
  <si>
    <t>6.2.5</t>
  </si>
  <si>
    <t>6.2.6</t>
  </si>
  <si>
    <t>6.2.7</t>
  </si>
  <si>
    <t>6.2.8</t>
  </si>
  <si>
    <t>6.2.9</t>
  </si>
  <si>
    <t>6.2.10</t>
  </si>
  <si>
    <t>Equipo técnico del proyecto</t>
  </si>
  <si>
    <t>Oficina de proyecto</t>
  </si>
  <si>
    <t>Servicios básicos para oficina</t>
  </si>
  <si>
    <t>6.3.1.1</t>
  </si>
  <si>
    <t>6.3.1.2</t>
  </si>
  <si>
    <t>6.3.1.3</t>
  </si>
  <si>
    <t>6.3.2.1</t>
  </si>
  <si>
    <t>6.3.2.2</t>
  </si>
  <si>
    <t>6.3.2.3</t>
  </si>
  <si>
    <t>6.3.3.1</t>
  </si>
  <si>
    <t>6.3.3.2</t>
  </si>
  <si>
    <t>6.3.3.3</t>
  </si>
  <si>
    <t>6.3.4.1</t>
  </si>
  <si>
    <t>6.3.4.2</t>
  </si>
  <si>
    <t>6.3.4.3</t>
  </si>
  <si>
    <t>6.3.5.1</t>
  </si>
  <si>
    <t>6.3.5.2</t>
  </si>
  <si>
    <t>6.3.5.3</t>
  </si>
  <si>
    <t>6.3.6.1</t>
  </si>
  <si>
    <t>6.3.6.2</t>
  </si>
  <si>
    <t>6.3.6.3</t>
  </si>
  <si>
    <t>6.3.7.1</t>
  </si>
  <si>
    <t>6.3.7.2</t>
  </si>
  <si>
    <t>6.3.7.3</t>
  </si>
  <si>
    <t xml:space="preserve">TOTAL </t>
  </si>
  <si>
    <t>Validación</t>
  </si>
  <si>
    <t>VALIDACIÓN</t>
  </si>
  <si>
    <t>Rendimiento</t>
  </si>
  <si>
    <t>Mes 13</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</si>
  <si>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</si>
  <si>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</si>
  <si>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</si>
  <si>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</si>
  <si>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</si>
  <si>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</si>
  <si>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</si>
  <si>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</si>
  <si>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</si>
  <si>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</si>
  <si>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</si>
  <si>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</si>
  <si>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</si>
  <si>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</si>
  <si>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</si>
  <si>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</si>
  <si>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</si>
  <si>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</si>
  <si>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</si>
  <si>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</si>
  <si>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</si>
  <si>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</si>
  <si>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</si>
  <si>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COMPONENTE / PRODUCTO</t>
  </si>
  <si>
    <t>N° de Entregables</t>
  </si>
  <si>
    <t>N° máximo de netregables</t>
  </si>
  <si>
    <t>mes 1</t>
  </si>
  <si>
    <t>mes 2</t>
  </si>
  <si>
    <t>mes 3</t>
  </si>
  <si>
    <t>mes 4</t>
  </si>
  <si>
    <t>mes 5</t>
  </si>
  <si>
    <t>mes 6</t>
  </si>
  <si>
    <t>mes 7</t>
  </si>
  <si>
    <t>mes 8</t>
  </si>
  <si>
    <t>mes 9</t>
  </si>
  <si>
    <t>mes 10</t>
  </si>
  <si>
    <t>mes 11</t>
  </si>
  <si>
    <t>mes 12</t>
  </si>
  <si>
    <t xml:space="preserve">mes 13 </t>
  </si>
  <si>
    <t>Nuevos Soles</t>
  </si>
  <si>
    <t>Descripción de gastos</t>
  </si>
  <si>
    <t>Subtotal</t>
  </si>
  <si>
    <r>
      <rPr>
        <b/>
        <sz val="14"/>
        <rFont val="Arial Narrow"/>
        <family val="2"/>
      </rPr>
      <t>FORMATO DE COSTEO - COMPONENTE 1</t>
    </r>
    <r>
      <rPr>
        <b/>
        <sz val="12"/>
        <rFont val="Arial Narrow"/>
        <family val="2"/>
      </rPr>
      <t xml:space="preserve">
(Expresado en Nuevos Soles)</t>
    </r>
  </si>
  <si>
    <r>
      <rPr>
        <b/>
        <sz val="14"/>
        <rFont val="Arial Narrow"/>
        <family val="2"/>
      </rPr>
      <t>FORMATO DE COSTEO - COMPONENTE 2</t>
    </r>
    <r>
      <rPr>
        <b/>
        <sz val="12"/>
        <rFont val="Arial Narrow"/>
        <family val="2"/>
      </rPr>
      <t xml:space="preserve">
(Expresado en Nuevos Soles)</t>
    </r>
  </si>
  <si>
    <t>COSTO UNITARIO</t>
  </si>
  <si>
    <r>
      <t xml:space="preserve">FORMATO DE COSTEO - COMPONENTE 6
</t>
    </r>
    <r>
      <rPr>
        <b/>
        <sz val="12"/>
        <rFont val="Arial Narrow"/>
        <family val="2"/>
      </rPr>
      <t>(Expresado en Nuevos Soles)</t>
    </r>
  </si>
  <si>
    <r>
      <rPr>
        <b/>
        <sz val="14"/>
        <rFont val="Arial Narrow"/>
        <family val="2"/>
      </rPr>
      <t>PRESUPUESTO ANALITICO POR FUENTE DE FINANCIAMIENTO</t>
    </r>
    <r>
      <rPr>
        <b/>
        <sz val="12"/>
        <rFont val="Arial Narrow"/>
        <family val="2"/>
      </rPr>
      <t xml:space="preserve">
(Expresado en Nuevos Soles)</t>
    </r>
  </si>
  <si>
    <r>
      <t xml:space="preserve">CRONOGRAMA DE DESEMBOLSOS
</t>
    </r>
    <r>
      <rPr>
        <b/>
        <sz val="12"/>
        <rFont val="Arial Narrow"/>
        <family val="2"/>
      </rPr>
      <t>(Expresado en Nuevos Soles)</t>
    </r>
  </si>
  <si>
    <r>
      <rPr>
        <b/>
        <sz val="14"/>
        <rFont val="Arial Narrow"/>
        <family val="2"/>
      </rPr>
      <t xml:space="preserve">PRESUPUESTO POR CATEGORÍA DE GASTO Y FUENTE DE FINANCIAMIENTO
</t>
    </r>
    <r>
      <rPr>
        <b/>
        <sz val="12"/>
        <rFont val="Arial Narrow"/>
        <family val="2"/>
      </rPr>
      <t>(Expresado en Nuevos Soles)</t>
    </r>
  </si>
  <si>
    <r>
      <rPr>
        <b/>
        <sz val="14"/>
        <rFont val="Arial Narrow"/>
        <family val="2"/>
      </rPr>
      <t xml:space="preserve">PRESUPUESTO POR COMPONENTE Y FUENTE DE FINANCIAMIENTO
</t>
    </r>
    <r>
      <rPr>
        <b/>
        <sz val="12"/>
        <rFont val="Arial Narrow"/>
        <family val="2"/>
      </rPr>
      <t>(Expresado en Nuevos Soles)</t>
    </r>
  </si>
  <si>
    <r>
      <rPr>
        <b/>
        <sz val="14"/>
        <rFont val="Arial Narrow"/>
        <family val="2"/>
      </rPr>
      <t>DISTRIBUCIÓN MENSUAL - APORTE DE FONDOEMPLEO</t>
    </r>
    <r>
      <rPr>
        <b/>
        <sz val="12"/>
        <rFont val="Arial Narrow"/>
        <family val="2"/>
      </rPr>
      <t xml:space="preserve">
(Expresado en Nuevos Soles)</t>
    </r>
  </si>
  <si>
    <r>
      <rPr>
        <b/>
        <sz val="14"/>
        <rFont val="Arial Narrow"/>
        <family val="2"/>
      </rPr>
      <t>DISTRIBUCIÓN MENSUAL - APORTE INSTITUCIÓN EJECUTORA</t>
    </r>
    <r>
      <rPr>
        <b/>
        <sz val="12"/>
        <rFont val="Arial Narrow"/>
        <family val="2"/>
      </rPr>
      <t xml:space="preserve">
(Expresado en Nuevos Soles)</t>
    </r>
  </si>
  <si>
    <r>
      <rPr>
        <b/>
        <sz val="14"/>
        <rFont val="Arial Narrow"/>
        <family val="2"/>
      </rPr>
      <t>DISTRIBUCIÓN MENSUAL - INSTITUCIÓN APORTANTE 1</t>
    </r>
    <r>
      <rPr>
        <b/>
        <sz val="12"/>
        <rFont val="Arial Narrow"/>
        <family val="2"/>
      </rPr>
      <t xml:space="preserve">
(Expresado en Nuevos Soles)</t>
    </r>
  </si>
  <si>
    <r>
      <rPr>
        <b/>
        <sz val="14"/>
        <rFont val="Arial Narrow"/>
        <family val="2"/>
      </rPr>
      <t>DISTRIBUCIÓN MENSUAL - APORTE BENEFICIARIOS</t>
    </r>
    <r>
      <rPr>
        <b/>
        <sz val="12"/>
        <rFont val="Arial Narrow"/>
        <family val="2"/>
      </rPr>
      <t xml:space="preserve">
(Expresado en Nuevos Soles)</t>
    </r>
  </si>
  <si>
    <r>
      <rPr>
        <b/>
        <sz val="14"/>
        <rFont val="Arial Narrow"/>
        <family val="2"/>
      </rPr>
      <t>DISTRIBUCIÓN MENSUAL - INSTITUCIÓN APORTANTE 4</t>
    </r>
    <r>
      <rPr>
        <b/>
        <sz val="12"/>
        <rFont val="Arial Narrow"/>
        <family val="2"/>
      </rPr>
      <t xml:space="preserve">
(Expresado en Nuevos Soles)</t>
    </r>
  </si>
  <si>
    <r>
      <rPr>
        <b/>
        <sz val="14"/>
        <rFont val="Arial Narrow"/>
        <family val="2"/>
      </rPr>
      <t>DISTRIBUCIÓN MENSUAL - INSTITUCIÓN APORTANTE 3</t>
    </r>
    <r>
      <rPr>
        <b/>
        <sz val="12"/>
        <rFont val="Arial Narrow"/>
        <family val="2"/>
      </rPr>
      <t xml:space="preserve">
(Expresado en Nuevos Soles)</t>
    </r>
  </si>
  <si>
    <r>
      <rPr>
        <b/>
        <sz val="14"/>
        <rFont val="Arial Narrow"/>
        <family val="2"/>
      </rPr>
      <t>DISTRIBUCIÓN MENSUAL - INSTITUCIÓN APORTANTE 2</t>
    </r>
    <r>
      <rPr>
        <b/>
        <sz val="12"/>
        <rFont val="Arial Narrow"/>
        <family val="2"/>
      </rPr>
      <t xml:space="preserve">
(Expresado en Nuevos Soles)</t>
    </r>
  </si>
  <si>
    <t>PRODUCTOS/ FUENTE FINANCIAMEINTO</t>
  </si>
  <si>
    <t>TIPO DESEMBOLSO</t>
  </si>
  <si>
    <t>MES DESEMBOLSO</t>
  </si>
  <si>
    <t>MONTO PROGRAMADO</t>
  </si>
  <si>
    <t>DEDUCCIONES REALIZADAS DESEMBOLSO</t>
  </si>
  <si>
    <t>MONTO DESEMBOLSADO</t>
  </si>
  <si>
    <t>MONTO POR DESEMBOLSAR</t>
  </si>
  <si>
    <t>MONTO ESTIMADO A LIBERAR</t>
  </si>
  <si>
    <t>Empleo</t>
  </si>
  <si>
    <t>Jornal</t>
  </si>
  <si>
    <t>ACTIVIDAD</t>
  </si>
  <si>
    <t>INFORMACIÓN GENERAL DEL PROYECTO</t>
  </si>
  <si>
    <t>PRESUPUESTO TOTAL</t>
  </si>
  <si>
    <t>DURACIÓN DEL PROYECTO</t>
  </si>
  <si>
    <t>CARTA FIANZA</t>
  </si>
  <si>
    <t>N° de productos logrados</t>
  </si>
  <si>
    <t>SISTEMA PRESUPUESTAL</t>
  </si>
  <si>
    <t xml:space="preserve">FONDOEMPLEO                   </t>
  </si>
  <si>
    <t>COMPONENTES</t>
  </si>
  <si>
    <t>Descripción del gasto</t>
  </si>
  <si>
    <t>Nº Hito</t>
  </si>
  <si>
    <t>Unidad productiva</t>
  </si>
  <si>
    <t>Galpón</t>
  </si>
  <si>
    <t>Hato</t>
  </si>
  <si>
    <t>Colmena</t>
  </si>
  <si>
    <t>Precio</t>
  </si>
  <si>
    <t>Nº HITO</t>
  </si>
  <si>
    <t>COMPONENTE/ PRODUCTO</t>
  </si>
  <si>
    <t>Remuneración mensual</t>
  </si>
  <si>
    <t>SELECCIONADOS</t>
  </si>
  <si>
    <t>FECHA INICIO</t>
  </si>
  <si>
    <t>FECHA TÉRMINO</t>
  </si>
  <si>
    <t>Criterio de Aceptación de subproducto</t>
  </si>
  <si>
    <t>PRODUCTOS</t>
  </si>
  <si>
    <t>Curso</t>
  </si>
  <si>
    <t>Hora</t>
  </si>
  <si>
    <t>CUADRO DE INDICADORES DE PROPÓSITO</t>
  </si>
  <si>
    <t>CUADRO DE INDICADORES DE RESULTADOS</t>
  </si>
  <si>
    <t>CUADRO DE INDICADORES DE PRODUCTOS -</t>
  </si>
  <si>
    <t>I. 1.1.1</t>
  </si>
  <si>
    <t>I. 1.1.2</t>
  </si>
  <si>
    <t>I. 1.1.3</t>
  </si>
  <si>
    <t>I. 1.2.1</t>
  </si>
  <si>
    <t>I. 1.2.2</t>
  </si>
  <si>
    <t>I. 1.2.3</t>
  </si>
  <si>
    <t>I. 1.3.1</t>
  </si>
  <si>
    <t>I. 1.3.2</t>
  </si>
  <si>
    <t>I. 1.3.3</t>
  </si>
  <si>
    <t>I. 2.1.1</t>
  </si>
  <si>
    <t>I. 2.1.2</t>
  </si>
  <si>
    <t>I. 2.1.3</t>
  </si>
  <si>
    <t>I. 2.2.1</t>
  </si>
  <si>
    <t>I. 2.2.2</t>
  </si>
  <si>
    <t>I. 2.2.3</t>
  </si>
  <si>
    <t>I. 2.3.1</t>
  </si>
  <si>
    <t>I. 2.3.2</t>
  </si>
  <si>
    <t>I. 2.3.3</t>
  </si>
  <si>
    <t>5.4.1</t>
  </si>
  <si>
    <t>5.4.2</t>
  </si>
  <si>
    <t>5.4.3</t>
  </si>
  <si>
    <t>5.4.4</t>
  </si>
  <si>
    <t>APORTE DE FONDOEMPLEO</t>
  </si>
  <si>
    <t>INSTITUCIÓN APORTANTE 1</t>
  </si>
  <si>
    <t>INSTITUCIÓN APORTANTE 2</t>
  </si>
  <si>
    <t>INSTITUCIÓN APORTANTE 3</t>
  </si>
  <si>
    <t>INSTITUCIÓN APORTANTE 4</t>
  </si>
  <si>
    <t>BENEFICIARIOS</t>
  </si>
  <si>
    <t>PRE SELECCIONADOS</t>
  </si>
  <si>
    <t>Monetario</t>
  </si>
  <si>
    <t>No Monetario</t>
  </si>
  <si>
    <t>Total S/.</t>
  </si>
  <si>
    <t>% Total</t>
  </si>
  <si>
    <t>6% de costos directos de monto solicitado a FONDOEMPLEO. Este monto no se transfiere.</t>
  </si>
  <si>
    <t>% del Aporte de FONDOEMPLEO</t>
  </si>
  <si>
    <t>METAS A NIVEL DE PROPÓSITO</t>
  </si>
  <si>
    <t>ANÁLISIS COSTO / EFECTIVIDAD</t>
  </si>
  <si>
    <t>Competencias desarrolladas/fortalecidas</t>
  </si>
  <si>
    <t>ESTACIONALIDAD DE LA DEMANDA (MESES DE MAYOR DEMANDA) QUE DETERMINA EL MOMENTO DE LOGRO DE LOS PRODUCTOS</t>
  </si>
  <si>
    <t>ACTUAL</t>
  </si>
  <si>
    <t>ESPERADO</t>
  </si>
  <si>
    <t>FICHA DEL PROYECTO</t>
  </si>
  <si>
    <t>INFORMACIÓN GENERAL</t>
  </si>
  <si>
    <t>línea de financiamiento</t>
  </si>
  <si>
    <t>Concurso</t>
  </si>
  <si>
    <t>Línea de Proyecto</t>
  </si>
  <si>
    <t>Código del Proyecto</t>
  </si>
  <si>
    <t xml:space="preserve">Institución Ejecutora </t>
  </si>
  <si>
    <t>Duración del Proyecto</t>
  </si>
  <si>
    <t xml:space="preserve">Fecha de Inicio </t>
  </si>
  <si>
    <t>Fecha de Término</t>
  </si>
  <si>
    <t>Tipo de Beneficiarios</t>
  </si>
  <si>
    <t>Número de Beneficiarios</t>
  </si>
  <si>
    <t>Concursal</t>
  </si>
  <si>
    <t>16°</t>
  </si>
  <si>
    <t>meses</t>
  </si>
  <si>
    <t>Personas mayores de edad</t>
  </si>
  <si>
    <t>Ámbito Geográfico</t>
  </si>
  <si>
    <t xml:space="preserve">Región </t>
  </si>
  <si>
    <t>Provincia</t>
  </si>
  <si>
    <t>Distrito</t>
  </si>
  <si>
    <t>FINALIDAD</t>
  </si>
  <si>
    <t>Indicador</t>
  </si>
  <si>
    <t>Indicador/Actividades:</t>
  </si>
  <si>
    <t xml:space="preserve">Audiencia </t>
  </si>
  <si>
    <t>Responsable</t>
  </si>
  <si>
    <t>Documento de reporte</t>
  </si>
  <si>
    <t>No monetario</t>
  </si>
  <si>
    <t>ANALISIS BENEFICIO / COSTO</t>
  </si>
  <si>
    <t>S/. / persona capacitada</t>
  </si>
  <si>
    <t>Incremento del Ingreso bruto</t>
  </si>
  <si>
    <t>31/04/2017</t>
  </si>
  <si>
    <t>31/04/2018</t>
  </si>
  <si>
    <t>PLAN DE ADQUISICIONES</t>
  </si>
  <si>
    <t>INICIAN CAPACITACIÓN EN GESTIÓN DE NEGOCIOS</t>
  </si>
  <si>
    <t>CULMINAN  CAPACITACIÓN EN GESTIÓN DE NEGOCIOS</t>
  </si>
  <si>
    <t>IMPLEMENTAN O FORTALECEN SUS NEGOCIOS</t>
  </si>
  <si>
    <t>IMPLEMENTAN ASISTENCIA TÉCNICA PARA CUELLOS DE BOTELLA</t>
  </si>
  <si>
    <t>GANANCIA MENSUAL PROMEDIO POR BENEFICIARIO (S/.)</t>
  </si>
  <si>
    <t>N° PROMEDIO DE PERSONAS QUE TRABAJAN POR NEGOCIO</t>
  </si>
  <si>
    <t>TOTAL/PROMEDIO</t>
  </si>
  <si>
    <t>Línea 3. Promoción y Fortalecimiento de Capacidades para el Emprendimiento</t>
  </si>
  <si>
    <t>Promoción y Fortalecimiento de Capacidades para el Emprendimiento</t>
  </si>
  <si>
    <t>TIPO DE NEGOCIO</t>
  </si>
  <si>
    <t>CON IDEA DE NEGOCIO</t>
  </si>
  <si>
    <t>CON NEGOCIO EN MARCHA</t>
  </si>
  <si>
    <t>LINEAS DE NEGOCIOS PRIORIZADAS</t>
  </si>
  <si>
    <t>Línea de negocio 3</t>
  </si>
  <si>
    <t>Línea de negocio 4</t>
  </si>
  <si>
    <t>Línea de negocio 5</t>
  </si>
  <si>
    <t>Comunicaciones</t>
  </si>
  <si>
    <t>Asesoría técnica para cuellos de botella</t>
  </si>
  <si>
    <t>Capital semilla</t>
  </si>
  <si>
    <t>Sesión</t>
  </si>
  <si>
    <t>Porcentaje</t>
  </si>
  <si>
    <t>Viáticos</t>
  </si>
  <si>
    <t>Nº de Beneficiarios que implementan y/o fortalecen sus negocios</t>
  </si>
  <si>
    <t>Incremento de la Ganancia mensual promedio por beneficiario</t>
  </si>
  <si>
    <t>Ganancia bruta Promedio mensual Generada</t>
  </si>
  <si>
    <t>Costo promedio de capacitación por persona</t>
  </si>
  <si>
    <t>Costo promedio de asistencia técnicas por persona</t>
  </si>
  <si>
    <t>Costo promedio de emprendimiento promovido</t>
  </si>
  <si>
    <t>Costo promedio de emprendimiento fortalecido</t>
  </si>
  <si>
    <t>S/. / persona asistida técnicamente</t>
  </si>
  <si>
    <t>S/. / persona con emprendimiento implementado</t>
  </si>
  <si>
    <t>S/. / persona con emprendimiento fortalecido</t>
  </si>
  <si>
    <t>Incremento de Ganancia promedio mensual</t>
  </si>
  <si>
    <t>Incremento de empleos generados</t>
  </si>
  <si>
    <t>(Nº de Beneficiarios que implementan y/o fortalecen sus negocios/Monto Financiado por FE)*1’000,000</t>
  </si>
  <si>
    <t>(Incremento de la Ganancia promedio mensual/Monto
Financiado por FE)*1’000,000</t>
  </si>
  <si>
    <t>(Nº de empleos incrementales generados/Monto Financiado por FE)*1’000,000</t>
  </si>
  <si>
    <t>Promoción y fortalecimiento de capacidades para el emprendimiento - Turismo - Calca, Cusco</t>
  </si>
  <si>
    <t>Juan Pérez Gonzales</t>
  </si>
  <si>
    <t>070401</t>
  </si>
  <si>
    <t>070402</t>
  </si>
  <si>
    <t>070403</t>
  </si>
  <si>
    <t>070405 / 070407</t>
  </si>
  <si>
    <t>Cusco</t>
  </si>
  <si>
    <t>Calca</t>
  </si>
  <si>
    <t>Coya</t>
  </si>
  <si>
    <t>Lamay</t>
  </si>
  <si>
    <t>Pisac / Taray</t>
  </si>
  <si>
    <t xml:space="preserve">Contribuir a mejorar la empleabilidad de Emprendedores del sector turismo de los distritos de Pisac, Taray, Lamay, Coya y Calca, provincia de Calca - región Cusco, con idea de negocio o negocio propio en marcha </t>
  </si>
  <si>
    <t>99 beneficiarios mejoran su empleabilidad al término del proyecto</t>
  </si>
  <si>
    <t xml:space="preserve">Línea Base y Evaluación de Impacto del Protecto </t>
  </si>
  <si>
    <t>El incremento del flujo turístico se mantiene
El contexto local es favorable para los emprendimientos generados. Las municipalidades distritales y las instituciones locales promueven la generación de emprendimientos y generan condiciones favorables para ellos.</t>
  </si>
  <si>
    <t xml:space="preserve">Emprendedores del sector turismo de los distritos de Pisac, Taray, Lamay, Coya y Calca, provincia de Calca - región Cusco, con idea de negocio o negocio propio en marcha  que estén articulados adecuadamente al mercado, dessarrollan competencias emprendedoras </t>
  </si>
  <si>
    <t>99 beneficiarios implementan y/o fortalecen sus negocios al término del proyecto.</t>
  </si>
  <si>
    <t>Difundir y promocionar el proyecto</t>
  </si>
  <si>
    <t>Registrar a los participantes</t>
  </si>
  <si>
    <t>Verificar la información y/o documentación entregada por los participantes registrados</t>
  </si>
  <si>
    <t>Evaluar a los potenciales beneficiarios</t>
  </si>
  <si>
    <t>Pre seleccionar a los beneficiarios a ser capacitados</t>
  </si>
  <si>
    <t>Proporcionar información de los preseleccionados a FE</t>
  </si>
  <si>
    <t>Selección de beneficiarios</t>
  </si>
  <si>
    <t>Actualización de la información del grupo control (datos generales del beneficiario)</t>
  </si>
  <si>
    <t>Asistencia técnica para resolver cuellos de botella en la línea de negocios restaurantes</t>
  </si>
  <si>
    <t>Negocios mejoran las presentación de sus platos</t>
  </si>
  <si>
    <t>Negocios mejoran la indumentaria de su personal</t>
  </si>
  <si>
    <t>Honorarios de consultor</t>
  </si>
  <si>
    <t>Insumos</t>
  </si>
  <si>
    <t>99 beneficiarios incrementan su Ganancia Promedio Mensual en S. 659 al pasar de S/. 818 a S/. 1477 al térrmino del proyecto.</t>
  </si>
  <si>
    <t>99 empleos generados en los negocios implementados y/o fortalecidos al término del proyecto.</t>
  </si>
  <si>
    <t xml:space="preserve">Capacitación en Gestión de negocios a Emprendedores del sector turismo de los distritos de Pisac, Taray, Lamay, Coya y Calca, provincia de Calca - región Cusco, con idea de negocio o negocio propio en marcha  </t>
  </si>
  <si>
    <t xml:space="preserve">Implementación y/o fortalecimiento de negocios en los distritos de Pisac, Taray, Lamay, Coya y Calca, provincia de Calca - región Cusco, con idea de negocio o negocio propio en marcha  </t>
  </si>
  <si>
    <t>Emprendedores del sector turismo de los distritos de Pisac, Taray, Lamay, Coya y Calca, provincia de Calca - región Cusco, con idea de negocio o negocio propio en marcha pre seleccionados</t>
  </si>
  <si>
    <t>Emprendedores del sector turismo de los distritos de Pisac, Taray, Lamay, Coya y Calca, provincia de Calca - región Cusco, con idea de negocio o negocio propio en marcha seleccionados</t>
  </si>
  <si>
    <t>Emprendedores del sector turismo de los distritos de Pisac, Taray, Lamay, Coya y Calca, provincia de Calca - región Cusco cuentan con planes de negocio o planes de mejora aprobados y viables</t>
  </si>
  <si>
    <t>Emprendedores del sector turismo de los distritos de Pisac, Taray, Lamay, Coya y Calca, provincia de Calca - región Cusco implementan o fortalecen sus negocios en el marco de su plan de negocios/mejoras</t>
  </si>
  <si>
    <t>Emprendedores del sector turismo de los distritos de Pisac, Taray, Lamay, Coya y Calca, provincia de Calca - región Cusco resuleven cuellos de botella en sus negocios implementados o fortalecidos</t>
  </si>
  <si>
    <t>Asistencia técnica para resolver cuellos de botella en la línea de negocios de alojamientos rurales</t>
  </si>
  <si>
    <t>Asistencia técnica para la implementación de sus planes de negocio o planes de mejora</t>
  </si>
  <si>
    <t>x</t>
  </si>
  <si>
    <t xml:space="preserve">Test aplicados </t>
  </si>
  <si>
    <t>Restaurantes</t>
  </si>
  <si>
    <t>Alojamientos</t>
  </si>
  <si>
    <t>Potenciales benenficairos cumplen con los criterios mínimos establecidos por FE</t>
  </si>
  <si>
    <t xml:space="preserve">Emprendedores que han culmiando la capacitación </t>
  </si>
  <si>
    <t>Jefe de proyecto</t>
  </si>
  <si>
    <t>Especilista técnico</t>
  </si>
  <si>
    <t>Asistente del proyecto</t>
  </si>
  <si>
    <t>Laptopos</t>
  </si>
  <si>
    <t xml:space="preserve">Camara </t>
  </si>
  <si>
    <t>Impresora</t>
  </si>
  <si>
    <t>Mobiliario oficina</t>
  </si>
  <si>
    <t>Limpieza de oficina</t>
  </si>
  <si>
    <t>Alquiler</t>
  </si>
  <si>
    <t>Pasajes</t>
  </si>
  <si>
    <t>Equpo de sonido</t>
  </si>
  <si>
    <t>Local</t>
  </si>
  <si>
    <t>198 hombres y mujeres, emprendedores de turismo han desarrollado/fortalecido competencias en gestión de negocios al mes 7 del proyecto</t>
  </si>
  <si>
    <t>198 hombres y mujeres, emprendedores de turismo cuentan con un plan de negocios o plan de mejora aprobado al mes 7 del proyecto</t>
  </si>
  <si>
    <t>99 hombres y mujeres, emprendedores de turismo generan o fortalecen iniciativas económicas sostenibles, a través con recursos propios al mes 13 del proyecto</t>
  </si>
  <si>
    <t>180 Hombres y mujeres emprendedores pre seleccionados como potenciales beneficairios tienen idea de iniciar un negocio propio al mes 3 del proyecto</t>
  </si>
  <si>
    <t>216 Hombres y mujeres emprendedores pre seleccionados como potenciales beneficairios  cuentan con un negocio propio en marcha, con una antigüedad no menor a 6 meseses ni mayor a 2 años al mes 3 al mes 3 del proyecto</t>
  </si>
  <si>
    <t>2 eventos de difusión al mes 2 del proyecto</t>
  </si>
  <si>
    <t>500 potenciales beneficiarios registrados al mes 2 del proyecto</t>
  </si>
  <si>
    <t>500 expedientes verificados al mes 3 del proyecto</t>
  </si>
  <si>
    <t>450 potenciales beneficairios evaluados al mes 3 del proyecto</t>
  </si>
  <si>
    <t>396 preseleccionados al mes 3 del proyecto</t>
  </si>
  <si>
    <t>198 emprendendores con planes de negocio o mejora viables al mes 7 del proyecto</t>
  </si>
  <si>
    <t>50 Hombres y mujeres emprendedores resuelven cuellos de botella en sus negocios implementados o fortalecidos, al mes 13 del proyecto</t>
  </si>
  <si>
    <t>150 Asistencias técnica especializadas en aspecttos técnico productivos para la línea de negocios de restaurantes con al menos 5 visitas por emprendedor (30 negocios) al mes 13 del proyecto</t>
  </si>
  <si>
    <t>100 Asistencias técnica especializadas en aspecttos técnico productivos para la línea de negocios de alojamientos rurales con al menos 5 visitas  por emprendedor, al mes (20 negocios) al mes 13 de proyecto</t>
  </si>
  <si>
    <t>Potenciales beneficiairos han cumplido con los criterios especificos establecidos por la IP para la ideas de negocio</t>
  </si>
  <si>
    <t>Potenciales beneficiairos han cumplido con los criterios especificos establecidos por la IP para los negocios en marcha</t>
  </si>
  <si>
    <t>Planes de negocio/mejora que han obtenido puntaje mayor o igual 65</t>
  </si>
  <si>
    <t>2 Eventos de difusión que contarán con la participación de 250 personas cada uno</t>
  </si>
  <si>
    <t>Refrigerios para participantes</t>
  </si>
  <si>
    <t>Registro de 500  participantes en los eventos de difusión, a través de la aplicación de la ficha socioeconómica</t>
  </si>
  <si>
    <t>Impresión de fichas</t>
  </si>
  <si>
    <t>Pormotores para aplicación de fichas</t>
  </si>
  <si>
    <t>1188 Asistencias técnica especializadas en aspecttosde gestión de negocios con al menos 6 visitas por emprendedor, al mes 13 del proyecto</t>
  </si>
  <si>
    <t>594 Asistencias técnica especializadas en aspecttosde gestión de negocios con al menos 6 visitas por emprendedor a 198 emprendedores</t>
  </si>
  <si>
    <t>Cconsultores que desarrollarán AT</t>
  </si>
  <si>
    <t>Impresiones de fichas de asistencia técnica</t>
  </si>
  <si>
    <t>Impresión de fichas de asistencia técnica</t>
  </si>
  <si>
    <t>Indumentarioa</t>
  </si>
  <si>
    <t>Se dará asisitencia técnica a 30 beneficiarios que hayna implementado /fortalecido sus negocios de restaurantes para mejorar sus platos e indumentaria de su personal. Cada beneficiario recbirá 5 asistencias técnicas</t>
  </si>
  <si>
    <t>Menaje/utensilios</t>
  </si>
  <si>
    <t>99 Hombre y mujeres emprenddoras con idea de negocio y negocio propio en marcha logran implementar y/o mejorar un negocio con capital propio al mes 13 del proyecto</t>
  </si>
  <si>
    <t xml:space="preserve">352 actualizaciones de datos generales del grupo control  al mes 6 y 13 del proyecto </t>
  </si>
  <si>
    <t>176 Hombres y mujeres emprenddoras con idea de negocio y negocio propio en marcha son seleccionados el primer semestre para formar parte del grupo control cuentan con datos actualizados al final del proyecto</t>
  </si>
  <si>
    <t>100 Hombres y mujeres emprendedores seleccionados durante el primer semestre del proyecto para la capacitación, tienen idea de iniciar un negocio propio al mes 4 del proyecto</t>
  </si>
  <si>
    <t>120 Hombres y mujeres emprendedores seleccionados durante el primer semestre del proyecto para la  capacitación, cuentan con un negocio propio en marcha, con una antigüedad no menor a 6 meses ni mayor a 2 años al mes 4 del proyecto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</si>
</sst>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 #,##0_ ;_ * \-#,##0_ ;_ * &quot;-&quot;_ ;_ @_ "/>
    <numFmt numFmtId="43" formatCode="_ * #,##0.00_ ;_ * \-#,##0.00_ ;_ * &quot;-&quot;??_ ;_ @_ "/>
    <numFmt numFmtId="164" formatCode="_(* #,##0_);_(* \(#,##0\);_(* &quot;-&quot;_);_(@_)"/>
    <numFmt numFmtId="165" formatCode="_(* #,##0.00_);_(* \(#,##0.00\);_(* &quot;-&quot;??_);_(@_)"/>
    <numFmt numFmtId="166" formatCode="0.0"/>
    <numFmt numFmtId="167" formatCode="_(* #,##0_);_(* \(#,##0\);_(* &quot;-&quot;??_);_(@_)"/>
    <numFmt numFmtId="168" formatCode="_ * #,##0_ ;_ * \-#,##0_ ;_ * &quot;-&quot;??_ ;_ @_ "/>
    <numFmt numFmtId="169" formatCode="#,##0.00_ ;\-#,##0.00\ "/>
  </numFmts>
  <fonts count="99" x14ac:knownFonts="1">
    <font>
      <sz val="8"/>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Verdana"/>
      <family val="2"/>
    </font>
    <font>
      <sz val="10"/>
      <name val="Arial Narrow"/>
      <family val="2"/>
    </font>
    <font>
      <b/>
      <sz val="16"/>
      <name val="Arial Narrow"/>
      <family val="2"/>
    </font>
    <font>
      <b/>
      <sz val="10"/>
      <name val="Arial Narrow"/>
      <family val="2"/>
    </font>
    <font>
      <sz val="8"/>
      <name val="Arial Narrow"/>
      <family val="2"/>
    </font>
    <font>
      <b/>
      <sz val="8"/>
      <name val="Arial Narrow"/>
      <family val="2"/>
    </font>
    <font>
      <sz val="11"/>
      <name val="Arial Narrow"/>
      <family val="2"/>
    </font>
    <font>
      <b/>
      <sz val="12"/>
      <name val="Arial Narrow"/>
      <family val="2"/>
    </font>
    <font>
      <sz val="10"/>
      <color indexed="8"/>
      <name val="Arial Narrow"/>
      <family val="2"/>
    </font>
    <font>
      <u/>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62"/>
      <name val="Calibri"/>
      <family val="2"/>
    </font>
    <font>
      <sz val="11"/>
      <color indexed="62"/>
      <name val="Calibri"/>
      <family val="2"/>
    </font>
    <font>
      <sz val="11"/>
      <color indexed="20"/>
      <name val="Calibri"/>
      <family val="2"/>
    </font>
    <font>
      <sz val="10"/>
      <name val="Arial"/>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8"/>
      <name val="Calibri"/>
      <family val="2"/>
    </font>
    <font>
      <b/>
      <u/>
      <sz val="10"/>
      <color indexed="18"/>
      <name val="Arial Narrow"/>
      <family val="2"/>
    </font>
    <font>
      <b/>
      <u/>
      <sz val="10"/>
      <name val="Arial Narrow"/>
      <family val="2"/>
    </font>
    <font>
      <b/>
      <sz val="10"/>
      <name val="Arial"/>
      <family val="2"/>
    </font>
    <font>
      <b/>
      <sz val="7"/>
      <name val="Arial Narrow"/>
      <family val="2"/>
    </font>
    <font>
      <sz val="10"/>
      <name val="Verdana"/>
      <family val="2"/>
    </font>
    <font>
      <sz val="14"/>
      <name val="Arial Narrow"/>
      <family val="2"/>
    </font>
    <font>
      <sz val="12"/>
      <name val="Arial Narrow"/>
      <family val="2"/>
    </font>
    <font>
      <b/>
      <i/>
      <sz val="12"/>
      <name val="Arial Narrow"/>
      <family val="2"/>
    </font>
    <font>
      <b/>
      <sz val="11"/>
      <name val="Arial Narrow"/>
      <family val="2"/>
    </font>
    <font>
      <sz val="9"/>
      <name val="Arial Narrow"/>
      <family val="2"/>
    </font>
    <font>
      <b/>
      <sz val="14"/>
      <name val="Arial Narrow"/>
      <family val="2"/>
    </font>
    <font>
      <b/>
      <sz val="9"/>
      <name val="Arial Narrow"/>
      <family val="2"/>
    </font>
    <font>
      <sz val="8"/>
      <name val="Verdana"/>
      <family val="2"/>
    </font>
    <font>
      <b/>
      <i/>
      <sz val="36"/>
      <color indexed="56"/>
      <name val="Arial Narrow"/>
      <family val="2"/>
    </font>
    <font>
      <sz val="8"/>
      <color rgb="FFFF0000"/>
      <name val="Arial Narrow"/>
      <family val="2"/>
    </font>
    <font>
      <b/>
      <sz val="11"/>
      <name val="Arial"/>
      <family val="2"/>
    </font>
    <font>
      <sz val="11"/>
      <name val="Arial"/>
      <family val="2"/>
    </font>
    <font>
      <b/>
      <sz val="11"/>
      <color theme="1"/>
      <name val="Calibri"/>
      <family val="2"/>
      <scheme val="minor"/>
    </font>
    <font>
      <b/>
      <sz val="8"/>
      <name val="Arial"/>
      <family val="2"/>
    </font>
    <font>
      <sz val="8"/>
      <name val="Arial"/>
      <family val="2"/>
    </font>
    <font>
      <sz val="11"/>
      <color rgb="FF000000"/>
      <name val="Arial"/>
      <family val="2"/>
    </font>
    <font>
      <b/>
      <sz val="11"/>
      <color rgb="FF000000"/>
      <name val="Arial"/>
      <family val="2"/>
    </font>
    <font>
      <sz val="8"/>
      <color rgb="FFFF0000"/>
      <name val="Verdana"/>
      <family val="2"/>
    </font>
    <font>
      <b/>
      <sz val="18"/>
      <name val="Arial"/>
      <family val="2"/>
    </font>
    <font>
      <sz val="10"/>
      <color rgb="FFFF0000"/>
      <name val="Arial"/>
      <family val="2"/>
    </font>
    <font>
      <sz val="12"/>
      <name val="Arial"/>
      <family val="2"/>
    </font>
    <font>
      <b/>
      <sz val="10"/>
      <color rgb="FFFF0000"/>
      <name val="Arial"/>
      <family val="2"/>
    </font>
    <font>
      <sz val="7"/>
      <name val="Arial Narrow"/>
      <family val="2"/>
    </font>
    <font>
      <sz val="11"/>
      <color rgb="FF000000"/>
      <name val="Arial Narrow"/>
      <family val="2"/>
    </font>
    <font>
      <sz val="10"/>
      <color rgb="FF000000"/>
      <name val="Arial Narrow"/>
      <family val="2"/>
    </font>
    <font>
      <b/>
      <sz val="12"/>
      <color theme="3"/>
      <name val="Arial Narrow"/>
      <family val="2"/>
    </font>
    <font>
      <b/>
      <sz val="10"/>
      <color theme="1"/>
      <name val="Arial Narrow"/>
      <family val="2"/>
    </font>
    <font>
      <sz val="10"/>
      <color theme="1"/>
      <name val="Arial Narrow"/>
      <family val="2"/>
    </font>
    <font>
      <b/>
      <sz val="10"/>
      <color rgb="FF000000"/>
      <name val="Arial Narrow"/>
      <family val="2"/>
    </font>
    <font>
      <sz val="11"/>
      <color theme="1"/>
      <name val="Arial Narrow"/>
      <family val="2"/>
    </font>
    <font>
      <b/>
      <sz val="14"/>
      <color theme="1"/>
      <name val="Arial Narrow"/>
      <family val="2"/>
    </font>
    <font>
      <sz val="8"/>
      <color theme="3"/>
      <name val="Arial Narrow"/>
      <family val="2"/>
    </font>
    <font>
      <b/>
      <i/>
      <sz val="12"/>
      <color theme="3"/>
      <name val="Arial Narrow"/>
      <family val="2"/>
    </font>
    <font>
      <sz val="10"/>
      <color theme="3"/>
      <name val="Arial Narrow"/>
      <family val="2"/>
    </font>
    <font>
      <b/>
      <sz val="10"/>
      <color theme="3"/>
      <name val="Arial Narrow"/>
      <family val="2"/>
    </font>
    <font>
      <sz val="12"/>
      <color theme="3"/>
      <name val="Arial Narrow"/>
      <family val="2"/>
    </font>
    <font>
      <b/>
      <sz val="12"/>
      <color indexed="18"/>
      <name val="Arial Narrow"/>
      <family val="2"/>
    </font>
    <font>
      <sz val="12"/>
      <color rgb="FF000000"/>
      <name val="Arial Narrow"/>
      <family val="2"/>
    </font>
    <font>
      <b/>
      <sz val="36"/>
      <color indexed="56"/>
      <name val="Arial"/>
      <family val="2"/>
    </font>
    <font>
      <b/>
      <sz val="72"/>
      <color rgb="FF000080"/>
      <name val="Arial"/>
      <family val="2"/>
    </font>
    <font>
      <sz val="8"/>
      <color rgb="FF000080"/>
      <name val="Verdana"/>
      <family val="2"/>
    </font>
    <font>
      <b/>
      <i/>
      <sz val="36"/>
      <color rgb="FF000080"/>
      <name val="Arial Narrow"/>
      <family val="2"/>
    </font>
    <font>
      <sz val="8"/>
      <color theme="1"/>
      <name val="Arial Narrow"/>
      <family val="2"/>
    </font>
    <font>
      <sz val="9"/>
      <name val="Verdana"/>
      <family val="2"/>
    </font>
    <font>
      <b/>
      <sz val="10"/>
      <color theme="1"/>
      <name val="Calibri"/>
      <family val="2"/>
      <scheme val="minor"/>
    </font>
    <font>
      <sz val="9"/>
      <color theme="1"/>
      <name val="Calibri"/>
      <family val="2"/>
      <scheme val="minor"/>
    </font>
    <font>
      <b/>
      <sz val="9"/>
      <color theme="1"/>
      <name val="Calibri"/>
      <family val="2"/>
      <scheme val="minor"/>
    </font>
    <font>
      <sz val="9"/>
      <color theme="1"/>
      <name val="Arial Narrow"/>
      <family val="2"/>
    </font>
    <font>
      <b/>
      <sz val="8"/>
      <name val="Calibri"/>
      <family val="2"/>
      <scheme val="minor"/>
    </font>
    <font>
      <sz val="8"/>
      <name val="Calibri"/>
      <family val="2"/>
      <scheme val="minor"/>
    </font>
    <font>
      <sz val="8"/>
      <color theme="1"/>
      <name val="Calibri"/>
      <family val="2"/>
      <scheme val="minor"/>
    </font>
    <font>
      <sz val="9"/>
      <color rgb="FFFF0000"/>
      <name val="Arial Narrow"/>
      <family val="2"/>
    </font>
    <font>
      <b/>
      <sz val="48"/>
      <color rgb="FF000080"/>
      <name val="Arial"/>
      <family val="2"/>
    </font>
    <font>
      <sz val="10"/>
      <color theme="1"/>
      <name val="Calibri"/>
      <family val="2"/>
      <scheme val="minor"/>
    </font>
    <font>
      <b/>
      <sz val="11"/>
      <color theme="0"/>
      <name val="Arial"/>
      <family val="2"/>
    </font>
    <font>
      <sz val="11"/>
      <name val="Symbol"/>
      <family val="1"/>
      <charset val="2"/>
    </font>
    <font>
      <sz val="10"/>
      <color theme="0"/>
      <name val="Arial Narrow"/>
      <family val="2"/>
    </font>
    <font>
      <b/>
      <sz val="11"/>
      <color theme="1"/>
      <name val="Arial Narrow"/>
      <family val="2"/>
    </font>
    <font>
      <b/>
      <sz val="6"/>
      <color rgb="FF000000"/>
      <name val="Arial Narrow"/>
      <family val="2"/>
    </font>
  </fonts>
  <fills count="37">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42"/>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D966"/>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FCC99"/>
        <bgColor indexed="64"/>
      </patternFill>
    </fill>
    <fill>
      <patternFill patternType="solid">
        <fgColor rgb="FFCCFF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3" tint="-0.499984740745262"/>
        <bgColor indexed="64"/>
      </patternFill>
    </fill>
  </fills>
  <borders count="1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medium">
        <color indexed="64"/>
      </top>
      <bottom style="thin">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right style="medium">
        <color indexed="64"/>
      </right>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hair">
        <color indexed="64"/>
      </top>
      <bottom/>
      <diagonal/>
    </border>
    <border>
      <left/>
      <right style="medium">
        <color indexed="64"/>
      </right>
      <top style="hair">
        <color indexed="64"/>
      </top>
      <bottom/>
      <diagonal/>
    </border>
    <border>
      <left/>
      <right/>
      <top/>
      <bottom style="medium">
        <color indexed="64"/>
      </bottom>
      <diagonal/>
    </border>
    <border>
      <left style="medium">
        <color indexed="64"/>
      </left>
      <right/>
      <top style="hair">
        <color indexed="64"/>
      </top>
      <bottom style="thin">
        <color indexed="64"/>
      </bottom>
      <diagonal/>
    </border>
    <border>
      <left style="medium">
        <color indexed="64"/>
      </left>
      <right/>
      <top style="thin">
        <color indexed="64"/>
      </top>
      <bottom/>
      <diagonal/>
    </border>
    <border>
      <left style="medium">
        <color indexed="64"/>
      </left>
      <right/>
      <top/>
      <bottom style="hair">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top/>
      <bottom style="hair">
        <color indexed="64"/>
      </bottom>
      <diagonal/>
    </border>
    <border>
      <left style="thin">
        <color indexed="64"/>
      </left>
      <right/>
      <top style="hair">
        <color indexed="64"/>
      </top>
      <bottom/>
      <diagonal/>
    </border>
    <border>
      <left style="thin">
        <color indexed="64"/>
      </left>
      <right style="medium">
        <color indexed="64"/>
      </right>
      <top/>
      <bottom style="medium">
        <color indexed="64"/>
      </bottom>
      <diagonal/>
    </border>
  </borders>
  <cellStyleXfs count="81">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2" borderId="0" applyNumberFormat="0" applyBorder="0" applyAlignment="0" applyProtection="0"/>
    <xf numFmtId="0" fontId="17" fillId="5" borderId="0" applyNumberFormat="0" applyBorder="0" applyAlignment="0" applyProtection="0"/>
    <xf numFmtId="0" fontId="17" fillId="3"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8" borderId="0" applyNumberFormat="0" applyBorder="0" applyAlignment="0" applyProtection="0"/>
    <xf numFmtId="0" fontId="17" fillId="3"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0" fontId="18" fillId="4"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3" borderId="0" applyNumberFormat="0" applyBorder="0" applyAlignment="0" applyProtection="0"/>
    <xf numFmtId="0" fontId="19" fillId="10" borderId="0" applyNumberFormat="0" applyBorder="0" applyAlignment="0" applyProtection="0"/>
    <xf numFmtId="0" fontId="20" fillId="2" borderId="1" applyNumberFormat="0" applyAlignment="0" applyProtection="0"/>
    <xf numFmtId="0" fontId="21" fillId="11" borderId="2" applyNumberFormat="0" applyAlignment="0" applyProtection="0"/>
    <xf numFmtId="0" fontId="22" fillId="0" borderId="3" applyNumberFormat="0" applyFill="0" applyAlignment="0" applyProtection="0"/>
    <xf numFmtId="0" fontId="23" fillId="0" borderId="0" applyNumberFormat="0" applyFill="0" applyBorder="0" applyAlignment="0" applyProtection="0"/>
    <xf numFmtId="0" fontId="18" fillId="9"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24" fillId="3" borderId="1" applyNumberFormat="0" applyAlignment="0" applyProtection="0"/>
    <xf numFmtId="0" fontId="25" fillId="16" borderId="0" applyNumberFormat="0" applyBorder="0" applyAlignment="0" applyProtection="0"/>
    <xf numFmtId="43" fontId="7"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0" fontId="27" fillId="3" borderId="0" applyNumberFormat="0" applyBorder="0" applyAlignment="0" applyProtection="0"/>
    <xf numFmtId="0" fontId="26" fillId="0" borderId="0"/>
    <xf numFmtId="0" fontId="26" fillId="0" borderId="0"/>
    <xf numFmtId="0" fontId="1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 fillId="4" borderId="4" applyNumberFormat="0" applyFont="0" applyAlignment="0" applyProtection="0"/>
    <xf numFmtId="9" fontId="7" fillId="0" borderId="0" applyFont="0" applyFill="0" applyBorder="0" applyAlignment="0" applyProtection="0"/>
    <xf numFmtId="0" fontId="28" fillId="2" borderId="5" applyNumberFormat="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6" applyNumberFormat="0" applyFill="0" applyAlignment="0" applyProtection="0"/>
    <xf numFmtId="0" fontId="33" fillId="0" borderId="7" applyNumberFormat="0" applyFill="0" applyAlignment="0" applyProtection="0"/>
    <xf numFmtId="0" fontId="23" fillId="0" borderId="8" applyNumberFormat="0" applyFill="0" applyAlignment="0" applyProtection="0"/>
    <xf numFmtId="0" fontId="34" fillId="0" borderId="9" applyNumberFormat="0" applyFill="0" applyAlignment="0" applyProtection="0"/>
    <xf numFmtId="0" fontId="6" fillId="0" borderId="0"/>
    <xf numFmtId="0" fontId="7" fillId="0" borderId="0"/>
    <xf numFmtId="0" fontId="17" fillId="0" borderId="0"/>
    <xf numFmtId="0" fontId="5" fillId="0" borderId="0"/>
    <xf numFmtId="0" fontId="7" fillId="0" borderId="0"/>
    <xf numFmtId="0" fontId="26" fillId="0" borderId="0"/>
  </cellStyleXfs>
  <cellXfs count="2222">
    <xf numFmtId="0" fontId="0" fillId="0" borderId="0" xfId="0"/>
    <xf numFmtId="0" fontId="8" fillId="0" borderId="0" xfId="0" applyFont="1"/>
    <xf numFmtId="0" fontId="8" fillId="0" borderId="0" xfId="0" applyFont="1" applyBorder="1" applyProtection="1"/>
    <xf numFmtId="0" fontId="11" fillId="0" borderId="0" xfId="0" applyFont="1"/>
    <xf numFmtId="0" fontId="11" fillId="0" borderId="0" xfId="0" applyFont="1" applyFill="1"/>
    <xf numFmtId="4" fontId="8" fillId="0" borderId="0" xfId="0" applyNumberFormat="1" applyFont="1"/>
    <xf numFmtId="4" fontId="11" fillId="0" borderId="0" xfId="0" applyNumberFormat="1" applyFont="1"/>
    <xf numFmtId="4" fontId="11" fillId="0" borderId="0" xfId="0" applyNumberFormat="1" applyFont="1" applyAlignment="1">
      <alignment horizontal="right"/>
    </xf>
    <xf numFmtId="0" fontId="11" fillId="0" borderId="0" xfId="0" applyFont="1" applyAlignment="1">
      <alignment horizontal="center"/>
    </xf>
    <xf numFmtId="0" fontId="12" fillId="0" borderId="0" xfId="0" applyFont="1" applyFill="1"/>
    <xf numFmtId="0" fontId="11" fillId="0" borderId="0" xfId="0" applyFont="1" applyFill="1" applyAlignment="1">
      <alignment vertical="top"/>
    </xf>
    <xf numFmtId="0" fontId="11" fillId="0" borderId="0" xfId="0" applyFont="1" applyAlignment="1">
      <alignment vertical="center"/>
    </xf>
    <xf numFmtId="4" fontId="12" fillId="21" borderId="11" xfId="0" applyNumberFormat="1" applyFont="1" applyFill="1" applyBorder="1" applyAlignment="1">
      <alignment horizontal="center" vertical="center" wrapText="1"/>
    </xf>
    <xf numFmtId="4" fontId="12" fillId="21" borderId="30" xfId="0" applyNumberFormat="1" applyFont="1" applyFill="1" applyBorder="1" applyAlignment="1">
      <alignment horizontal="center" vertical="center" wrapText="1"/>
    </xf>
    <xf numFmtId="4" fontId="10" fillId="0" borderId="11" xfId="0" applyNumberFormat="1" applyFont="1" applyFill="1" applyBorder="1" applyAlignment="1" applyProtection="1">
      <alignment horizontal="right" vertical="center" wrapText="1"/>
    </xf>
    <xf numFmtId="4" fontId="11" fillId="0" borderId="0" xfId="0" applyNumberFormat="1" applyFont="1" applyBorder="1" applyAlignment="1">
      <alignment horizontal="right"/>
    </xf>
    <xf numFmtId="0" fontId="12" fillId="0" borderId="0" xfId="0" applyFont="1" applyBorder="1" applyAlignment="1">
      <alignment horizontal="left"/>
    </xf>
    <xf numFmtId="0" fontId="11" fillId="0" borderId="0" xfId="0" applyFont="1" applyBorder="1" applyAlignment="1">
      <alignment horizontal="left" indent="4"/>
    </xf>
    <xf numFmtId="0" fontId="11" fillId="0" borderId="0" xfId="0" applyFont="1" applyBorder="1" applyAlignment="1">
      <alignment horizontal="center"/>
    </xf>
    <xf numFmtId="4" fontId="10" fillId="19" borderId="11" xfId="0" applyNumberFormat="1" applyFont="1" applyFill="1" applyBorder="1" applyAlignment="1" applyProtection="1">
      <alignment vertical="center" wrapText="1"/>
    </xf>
    <xf numFmtId="4" fontId="10" fillId="19" borderId="30" xfId="0" applyNumberFormat="1" applyFont="1" applyFill="1" applyBorder="1" applyAlignment="1" applyProtection="1">
      <alignment vertical="center" wrapText="1"/>
    </xf>
    <xf numFmtId="3" fontId="8" fillId="0" borderId="0" xfId="0" applyNumberFormat="1" applyFont="1" applyBorder="1" applyProtection="1"/>
    <xf numFmtId="4" fontId="10" fillId="17" borderId="31" xfId="0" applyNumberFormat="1" applyFont="1" applyFill="1" applyBorder="1" applyAlignment="1" applyProtection="1">
      <alignment horizontal="right" vertical="center" wrapText="1"/>
    </xf>
    <xf numFmtId="0" fontId="10" fillId="0" borderId="0" xfId="0" applyFont="1" applyFill="1" applyBorder="1" applyAlignment="1" applyProtection="1">
      <alignment vertical="top" wrapText="1"/>
    </xf>
    <xf numFmtId="4" fontId="10" fillId="0" borderId="30" xfId="0" applyNumberFormat="1" applyFont="1" applyFill="1" applyBorder="1" applyAlignment="1" applyProtection="1">
      <alignment horizontal="right" vertical="center" wrapText="1"/>
    </xf>
    <xf numFmtId="4" fontId="10" fillId="19" borderId="11" xfId="0" applyNumberFormat="1" applyFont="1" applyFill="1" applyBorder="1" applyAlignment="1" applyProtection="1">
      <alignment vertical="top" wrapText="1"/>
    </xf>
    <xf numFmtId="4" fontId="12" fillId="21" borderId="35" xfId="0" applyNumberFormat="1" applyFont="1" applyFill="1" applyBorder="1" applyAlignment="1">
      <alignment horizontal="center" vertical="center" wrapText="1"/>
    </xf>
    <xf numFmtId="4" fontId="10" fillId="17" borderId="11" xfId="0" applyNumberFormat="1" applyFont="1" applyFill="1" applyBorder="1" applyAlignment="1" applyProtection="1">
      <alignment horizontal="right" vertical="center" wrapText="1"/>
    </xf>
    <xf numFmtId="4" fontId="10" fillId="17" borderId="53" xfId="0" applyNumberFormat="1" applyFont="1" applyFill="1" applyBorder="1" applyAlignment="1" applyProtection="1">
      <alignment horizontal="right" vertical="center" wrapText="1"/>
    </xf>
    <xf numFmtId="4" fontId="8" fillId="21" borderId="38" xfId="0" applyNumberFormat="1" applyFont="1" applyFill="1" applyBorder="1" applyAlignment="1" applyProtection="1">
      <alignment horizontal="right" vertical="center" wrapText="1"/>
    </xf>
    <xf numFmtId="4" fontId="8" fillId="21" borderId="31" xfId="0" applyNumberFormat="1" applyFont="1" applyFill="1" applyBorder="1" applyAlignment="1" applyProtection="1">
      <alignment horizontal="right" vertical="center" wrapText="1"/>
    </xf>
    <xf numFmtId="4" fontId="10" fillId="17" borderId="64" xfId="0" applyNumberFormat="1" applyFont="1" applyFill="1" applyBorder="1" applyAlignment="1" applyProtection="1">
      <alignment horizontal="right" vertical="center" wrapText="1"/>
    </xf>
    <xf numFmtId="4" fontId="8" fillId="21" borderId="65" xfId="0" applyNumberFormat="1" applyFont="1" applyFill="1" applyBorder="1" applyAlignment="1" applyProtection="1">
      <alignment horizontal="right" vertical="center" wrapText="1"/>
    </xf>
    <xf numFmtId="4" fontId="8" fillId="21" borderId="34" xfId="0" applyNumberFormat="1" applyFont="1" applyFill="1" applyBorder="1" applyAlignment="1" applyProtection="1">
      <alignment horizontal="right" vertical="center" wrapText="1"/>
    </xf>
    <xf numFmtId="4" fontId="10" fillId="0" borderId="0" xfId="0" applyNumberFormat="1" applyFont="1" applyFill="1" applyBorder="1" applyAlignment="1" applyProtection="1">
      <alignment horizontal="right" vertical="center" wrapText="1"/>
    </xf>
    <xf numFmtId="0" fontId="10" fillId="0" borderId="0" xfId="0" applyFont="1" applyFill="1" applyBorder="1" applyAlignment="1" applyProtection="1">
      <alignment horizontal="center" vertical="center" wrapText="1"/>
    </xf>
    <xf numFmtId="4" fontId="10" fillId="17" borderId="30" xfId="0" applyNumberFormat="1" applyFont="1" applyFill="1" applyBorder="1" applyAlignment="1" applyProtection="1">
      <alignment horizontal="right" vertical="center" wrapText="1"/>
    </xf>
    <xf numFmtId="0" fontId="11" fillId="0" borderId="0" xfId="0" applyNumberFormat="1" applyFont="1" applyFill="1"/>
    <xf numFmtId="0" fontId="11" fillId="0" borderId="0" xfId="0" applyNumberFormat="1" applyFont="1"/>
    <xf numFmtId="0" fontId="11" fillId="0" borderId="0" xfId="0" applyNumberFormat="1" applyFont="1" applyFill="1" applyAlignment="1">
      <alignment vertical="top"/>
    </xf>
    <xf numFmtId="0" fontId="11" fillId="0" borderId="0" xfId="0" applyNumberFormat="1" applyFont="1" applyAlignment="1">
      <alignment horizontal="center"/>
    </xf>
    <xf numFmtId="0" fontId="11" fillId="0" borderId="0" xfId="0" applyNumberFormat="1" applyFont="1" applyAlignment="1">
      <alignment horizontal="right"/>
    </xf>
    <xf numFmtId="4" fontId="10" fillId="17" borderId="34" xfId="0" applyNumberFormat="1" applyFont="1" applyFill="1" applyBorder="1" applyAlignment="1" applyProtection="1">
      <alignment horizontal="right" vertical="center" wrapText="1"/>
    </xf>
    <xf numFmtId="0" fontId="0" fillId="22" borderId="0" xfId="0" applyFill="1" applyBorder="1"/>
    <xf numFmtId="4" fontId="10" fillId="19" borderId="11" xfId="0" applyNumberFormat="1" applyFont="1" applyFill="1" applyBorder="1" applyAlignment="1" applyProtection="1">
      <alignment horizontal="right" vertical="center" wrapText="1"/>
    </xf>
    <xf numFmtId="4" fontId="10" fillId="19" borderId="30" xfId="0" applyNumberFormat="1" applyFont="1" applyFill="1" applyBorder="1" applyAlignment="1" applyProtection="1">
      <alignment horizontal="right" vertical="center" wrapText="1"/>
    </xf>
    <xf numFmtId="0" fontId="10" fillId="17" borderId="11" xfId="0" applyNumberFormat="1" applyFont="1" applyFill="1" applyBorder="1" applyAlignment="1">
      <alignment horizontal="center" vertical="center" wrapText="1"/>
    </xf>
    <xf numFmtId="0" fontId="10" fillId="17" borderId="53" xfId="0" applyFont="1" applyFill="1" applyBorder="1" applyAlignment="1" applyProtection="1">
      <alignment horizontal="center" vertical="center" wrapText="1"/>
    </xf>
    <xf numFmtId="0" fontId="14" fillId="0" borderId="0" xfId="0" applyNumberFormat="1" applyFont="1" applyBorder="1" applyAlignment="1">
      <alignment horizontal="left" vertical="center"/>
    </xf>
    <xf numFmtId="0" fontId="41" fillId="0" borderId="0" xfId="0" applyNumberFormat="1" applyFont="1" applyBorder="1" applyAlignment="1">
      <alignment horizontal="left" vertical="center"/>
    </xf>
    <xf numFmtId="0" fontId="11" fillId="22" borderId="0" xfId="0" applyFont="1" applyFill="1"/>
    <xf numFmtId="0" fontId="12" fillId="21" borderId="10" xfId="0" applyFont="1" applyFill="1" applyBorder="1"/>
    <xf numFmtId="4" fontId="11" fillId="0" borderId="10" xfId="0" applyNumberFormat="1" applyFont="1" applyBorder="1" applyAlignment="1"/>
    <xf numFmtId="0" fontId="12" fillId="21" borderId="12" xfId="0" applyFont="1" applyFill="1" applyBorder="1"/>
    <xf numFmtId="4" fontId="11" fillId="0" borderId="12" xfId="0" applyNumberFormat="1" applyFont="1" applyBorder="1" applyAlignment="1"/>
    <xf numFmtId="43" fontId="11" fillId="0" borderId="0" xfId="0" applyNumberFormat="1" applyFont="1"/>
    <xf numFmtId="0" fontId="12" fillId="21" borderId="15" xfId="0" applyFont="1" applyFill="1" applyBorder="1"/>
    <xf numFmtId="4" fontId="11" fillId="0" borderId="15" xfId="0" applyNumberFormat="1" applyFont="1" applyBorder="1"/>
    <xf numFmtId="0" fontId="44" fillId="0" borderId="0" xfId="0" applyFont="1"/>
    <xf numFmtId="4" fontId="44" fillId="0" borderId="0" xfId="0" applyNumberFormat="1" applyFont="1"/>
    <xf numFmtId="0" fontId="44" fillId="0" borderId="0" xfId="0" applyFont="1" applyFill="1"/>
    <xf numFmtId="0" fontId="44" fillId="0" borderId="0" xfId="0" applyFont="1" applyAlignment="1">
      <alignment horizontal="center"/>
    </xf>
    <xf numFmtId="4" fontId="44" fillId="0" borderId="0" xfId="0" applyNumberFormat="1" applyFont="1" applyAlignment="1">
      <alignment horizontal="right"/>
    </xf>
    <xf numFmtId="0" fontId="49" fillId="0" borderId="0" xfId="0" applyFont="1"/>
    <xf numFmtId="0" fontId="11" fillId="0" borderId="0" xfId="0" applyFont="1" applyBorder="1" applyAlignment="1">
      <alignment horizontal="center" vertical="center"/>
    </xf>
    <xf numFmtId="0" fontId="10" fillId="0" borderId="0" xfId="0" applyFont="1" applyAlignment="1">
      <alignment horizontal="left"/>
    </xf>
    <xf numFmtId="0" fontId="10" fillId="0" borderId="0" xfId="0" applyFont="1" applyAlignment="1"/>
    <xf numFmtId="0" fontId="10" fillId="17" borderId="87" xfId="0" applyFont="1" applyFill="1" applyBorder="1" applyAlignment="1" applyProtection="1">
      <alignment vertical="center" wrapText="1"/>
    </xf>
    <xf numFmtId="2" fontId="10" fillId="19" borderId="84" xfId="0" applyNumberFormat="1" applyFont="1" applyFill="1" applyBorder="1" applyAlignment="1" applyProtection="1">
      <alignment horizontal="left" vertical="top" wrapText="1"/>
    </xf>
    <xf numFmtId="0" fontId="10" fillId="19" borderId="84" xfId="0" applyFont="1" applyFill="1" applyBorder="1" applyAlignment="1" applyProtection="1">
      <alignment horizontal="left" vertical="top"/>
    </xf>
    <xf numFmtId="0" fontId="40" fillId="0" borderId="0" xfId="0" applyFont="1" applyFill="1" applyBorder="1"/>
    <xf numFmtId="0" fontId="11" fillId="0" borderId="0" xfId="0" applyFont="1" applyFill="1" applyBorder="1"/>
    <xf numFmtId="0" fontId="42" fillId="0" borderId="0" xfId="0" applyFont="1" applyFill="1" applyAlignment="1">
      <alignment horizontal="center"/>
    </xf>
    <xf numFmtId="0" fontId="58" fillId="0" borderId="0" xfId="80" applyFont="1" applyFill="1" applyAlignment="1"/>
    <xf numFmtId="0" fontId="59" fillId="0" borderId="0" xfId="80" applyFont="1" applyFill="1"/>
    <xf numFmtId="0" fontId="0" fillId="0" borderId="0" xfId="0" applyFill="1"/>
    <xf numFmtId="0" fontId="8" fillId="27" borderId="11" xfId="80" applyFont="1" applyFill="1" applyBorder="1" applyAlignment="1">
      <alignment horizontal="center" vertical="center" wrapText="1"/>
    </xf>
    <xf numFmtId="43" fontId="12" fillId="28" borderId="47" xfId="0" applyNumberFormat="1" applyFont="1" applyFill="1" applyBorder="1" applyAlignment="1">
      <alignment horizontal="left" vertical="center" wrapText="1"/>
    </xf>
    <xf numFmtId="43" fontId="12" fillId="28" borderId="11" xfId="0" applyNumberFormat="1" applyFont="1" applyFill="1" applyBorder="1" applyAlignment="1">
      <alignment horizontal="center" vertical="center" wrapText="1"/>
    </xf>
    <xf numFmtId="41" fontId="12" fillId="28" borderId="11" xfId="0" applyNumberFormat="1" applyFont="1" applyFill="1" applyBorder="1" applyAlignment="1">
      <alignment horizontal="center" vertical="center" wrapText="1"/>
    </xf>
    <xf numFmtId="0" fontId="57" fillId="0" borderId="0" xfId="0" applyFont="1" applyFill="1"/>
    <xf numFmtId="0" fontId="59" fillId="0" borderId="0" xfId="80" applyFont="1" applyFill="1" applyAlignment="1">
      <alignment horizontal="center" vertical="center"/>
    </xf>
    <xf numFmtId="0" fontId="61" fillId="0" borderId="0" xfId="80" applyFont="1" applyFill="1"/>
    <xf numFmtId="0" fontId="26" fillId="0" borderId="0" xfId="80" applyFont="1" applyFill="1"/>
    <xf numFmtId="168" fontId="12" fillId="17" borderId="11" xfId="0" applyNumberFormat="1" applyFont="1" applyFill="1" applyBorder="1" applyAlignment="1">
      <alignment horizontal="center" vertical="center" wrapText="1"/>
    </xf>
    <xf numFmtId="0" fontId="12" fillId="20" borderId="11" xfId="0" applyNumberFormat="1" applyFont="1" applyFill="1" applyBorder="1" applyAlignment="1">
      <alignment horizontal="left"/>
    </xf>
    <xf numFmtId="0" fontId="38" fillId="31" borderId="11" xfId="0" applyNumberFormat="1" applyFont="1" applyFill="1" applyBorder="1" applyAlignment="1">
      <alignment horizontal="left"/>
    </xf>
    <xf numFmtId="168" fontId="38" fillId="20" borderId="11" xfId="0" applyNumberFormat="1" applyFont="1" applyFill="1" applyBorder="1" applyAlignment="1">
      <alignment horizontal="center" vertical="center"/>
    </xf>
    <xf numFmtId="0" fontId="11" fillId="29" borderId="11" xfId="0" applyNumberFormat="1" applyFont="1" applyFill="1" applyBorder="1" applyAlignment="1">
      <alignment horizontal="left" vertical="top"/>
    </xf>
    <xf numFmtId="2" fontId="11" fillId="29" borderId="11" xfId="0" applyNumberFormat="1" applyFont="1" applyFill="1" applyBorder="1" applyAlignment="1">
      <alignment horizontal="left" vertical="center" indent="1"/>
    </xf>
    <xf numFmtId="2" fontId="11" fillId="29" borderId="11" xfId="0" applyNumberFormat="1" applyFont="1" applyFill="1" applyBorder="1" applyAlignment="1">
      <alignment horizontal="center" vertical="center"/>
    </xf>
    <xf numFmtId="0" fontId="12" fillId="17" borderId="11" xfId="0" applyNumberFormat="1" applyFont="1" applyFill="1" applyBorder="1" applyAlignment="1">
      <alignment horizontal="left" vertical="center" wrapText="1"/>
    </xf>
    <xf numFmtId="0" fontId="12" fillId="28" borderId="11" xfId="0" applyNumberFormat="1" applyFont="1" applyFill="1" applyBorder="1" applyAlignment="1">
      <alignment vertical="center" wrapText="1"/>
    </xf>
    <xf numFmtId="0" fontId="12" fillId="28" borderId="11" xfId="0" applyNumberFormat="1" applyFont="1" applyFill="1" applyBorder="1" applyAlignment="1">
      <alignment horizontal="center" vertical="center" wrapText="1"/>
    </xf>
    <xf numFmtId="0" fontId="12" fillId="31" borderId="11" xfId="0" applyNumberFormat="1" applyFont="1" applyFill="1" applyBorder="1" applyAlignment="1">
      <alignment horizontal="left"/>
    </xf>
    <xf numFmtId="0" fontId="12" fillId="31" borderId="11" xfId="0" applyNumberFormat="1" applyFont="1" applyFill="1" applyBorder="1" applyAlignment="1">
      <alignment horizontal="center"/>
    </xf>
    <xf numFmtId="0" fontId="11" fillId="29" borderId="11" xfId="0" applyNumberFormat="1" applyFont="1" applyFill="1" applyBorder="1" applyAlignment="1">
      <alignment horizontal="left"/>
    </xf>
    <xf numFmtId="0" fontId="11" fillId="29" borderId="11" xfId="0" applyNumberFormat="1" applyFont="1" applyFill="1" applyBorder="1" applyAlignment="1">
      <alignment horizontal="left" vertical="center" wrapText="1" indent="1"/>
    </xf>
    <xf numFmtId="0" fontId="11" fillId="29" borderId="11" xfId="0" applyNumberFormat="1" applyFont="1" applyFill="1" applyBorder="1" applyAlignment="1">
      <alignment horizontal="center" vertical="center" wrapText="1"/>
    </xf>
    <xf numFmtId="0" fontId="11" fillId="29" borderId="11" xfId="0" applyNumberFormat="1" applyFont="1" applyFill="1" applyBorder="1" applyAlignment="1">
      <alignment horizontal="left" indent="1"/>
    </xf>
    <xf numFmtId="0" fontId="11" fillId="29" borderId="11" xfId="0" applyNumberFormat="1" applyFont="1" applyFill="1" applyBorder="1" applyAlignment="1">
      <alignment horizontal="center"/>
    </xf>
    <xf numFmtId="0" fontId="41" fillId="0" borderId="11" xfId="0" applyFont="1" applyFill="1" applyBorder="1" applyAlignment="1">
      <alignment horizontal="center"/>
    </xf>
    <xf numFmtId="0" fontId="41" fillId="0" borderId="0" xfId="0" applyFont="1" applyFill="1" applyBorder="1"/>
    <xf numFmtId="0" fontId="41" fillId="0" borderId="11" xfId="0" applyFont="1" applyFill="1" applyBorder="1" applyAlignment="1">
      <alignment vertical="center" wrapText="1"/>
    </xf>
    <xf numFmtId="0" fontId="45" fillId="0" borderId="0" xfId="0" applyFont="1" applyFill="1" applyBorder="1" applyAlignment="1">
      <alignment horizontal="left"/>
    </xf>
    <xf numFmtId="0" fontId="8" fillId="0" borderId="0" xfId="0" applyFont="1" applyFill="1" applyBorder="1" applyAlignment="1">
      <alignment vertical="center" wrapText="1"/>
    </xf>
    <xf numFmtId="0" fontId="8" fillId="23" borderId="0" xfId="0" applyFont="1" applyFill="1" applyBorder="1" applyAlignment="1">
      <alignment vertical="center" wrapText="1"/>
    </xf>
    <xf numFmtId="14" fontId="8" fillId="0" borderId="0" xfId="0" applyNumberFormat="1" applyFont="1" applyFill="1" applyBorder="1" applyAlignment="1">
      <alignment horizontal="right" vertical="center" wrapText="1"/>
    </xf>
    <xf numFmtId="0" fontId="11" fillId="22" borderId="0" xfId="0" applyFont="1" applyFill="1" applyBorder="1"/>
    <xf numFmtId="0" fontId="63" fillId="0" borderId="0" xfId="0" applyFont="1" applyFill="1" applyBorder="1" applyAlignment="1">
      <alignment vertical="center" wrapText="1"/>
    </xf>
    <xf numFmtId="0" fontId="69" fillId="0" borderId="0" xfId="75" applyFont="1"/>
    <xf numFmtId="0" fontId="67" fillId="0" borderId="11" xfId="75" applyFont="1" applyFill="1" applyBorder="1" applyAlignment="1">
      <alignment horizontal="justify" vertical="top"/>
    </xf>
    <xf numFmtId="0" fontId="69" fillId="0" borderId="0" xfId="75" applyFont="1" applyAlignment="1"/>
    <xf numFmtId="0" fontId="10" fillId="17" borderId="29" xfId="0" applyNumberFormat="1" applyFont="1" applyFill="1" applyBorder="1" applyAlignment="1">
      <alignment horizontal="left" vertical="center"/>
    </xf>
    <xf numFmtId="0" fontId="10" fillId="18" borderId="29" xfId="0" applyNumberFormat="1" applyFont="1" applyFill="1" applyBorder="1" applyAlignment="1">
      <alignment horizontal="center" vertical="center" wrapText="1"/>
    </xf>
    <xf numFmtId="0" fontId="10" fillId="18" borderId="11" xfId="0" applyNumberFormat="1" applyFont="1" applyFill="1" applyBorder="1" applyAlignment="1">
      <alignment horizontal="center" vertical="center" wrapText="1"/>
    </xf>
    <xf numFmtId="0" fontId="10" fillId="18" borderId="30" xfId="0" applyNumberFormat="1" applyFont="1" applyFill="1" applyBorder="1" applyAlignment="1">
      <alignment horizontal="center" vertical="center" wrapText="1"/>
    </xf>
    <xf numFmtId="0" fontId="10" fillId="17" borderId="29" xfId="0" applyNumberFormat="1" applyFont="1" applyFill="1" applyBorder="1" applyAlignment="1">
      <alignment horizontal="center" vertical="center" wrapText="1"/>
    </xf>
    <xf numFmtId="0" fontId="10" fillId="20" borderId="29" xfId="0" applyNumberFormat="1" applyFont="1" applyFill="1" applyBorder="1" applyAlignment="1">
      <alignment horizontal="left"/>
    </xf>
    <xf numFmtId="0" fontId="10" fillId="20" borderId="29" xfId="0" applyNumberFormat="1" applyFont="1" applyFill="1" applyBorder="1" applyAlignment="1">
      <alignment horizontal="center" vertical="center" wrapText="1"/>
    </xf>
    <xf numFmtId="0" fontId="10" fillId="20" borderId="11" xfId="0" applyNumberFormat="1" applyFont="1" applyFill="1" applyBorder="1" applyAlignment="1">
      <alignment horizontal="center" vertical="center" wrapText="1"/>
    </xf>
    <xf numFmtId="0" fontId="10" fillId="20" borderId="30" xfId="0" applyNumberFormat="1" applyFont="1" applyFill="1" applyBorder="1" applyAlignment="1">
      <alignment horizontal="center" vertical="center" wrapText="1"/>
    </xf>
    <xf numFmtId="0" fontId="10" fillId="25" borderId="29" xfId="0" applyNumberFormat="1" applyFont="1" applyFill="1" applyBorder="1" applyAlignment="1">
      <alignment horizontal="left"/>
    </xf>
    <xf numFmtId="167" fontId="10" fillId="25" borderId="11" xfId="0" applyNumberFormat="1" applyFont="1" applyFill="1" applyBorder="1" applyAlignment="1">
      <alignment horizontal="center" vertical="center" wrapText="1"/>
    </xf>
    <xf numFmtId="167" fontId="10" fillId="25" borderId="29" xfId="0" applyNumberFormat="1" applyFont="1" applyFill="1" applyBorder="1" applyAlignment="1">
      <alignment horizontal="center" vertical="center" wrapText="1"/>
    </xf>
    <xf numFmtId="0" fontId="10" fillId="25" borderId="30" xfId="0" applyNumberFormat="1" applyFont="1" applyFill="1" applyBorder="1" applyAlignment="1">
      <alignment horizontal="center" vertical="center" wrapText="1"/>
    </xf>
    <xf numFmtId="167" fontId="8" fillId="0" borderId="29" xfId="0" applyNumberFormat="1" applyFont="1" applyFill="1" applyBorder="1" applyAlignment="1">
      <alignment horizontal="center" vertical="center" wrapText="1"/>
    </xf>
    <xf numFmtId="167" fontId="8" fillId="0" borderId="11" xfId="0" applyNumberFormat="1" applyFont="1" applyFill="1" applyBorder="1" applyAlignment="1">
      <alignment horizontal="center" vertical="center" wrapText="1"/>
    </xf>
    <xf numFmtId="0" fontId="8" fillId="0" borderId="30" xfId="0" applyNumberFormat="1" applyFont="1" applyFill="1" applyBorder="1" applyAlignment="1">
      <alignment horizontal="center" vertical="center" wrapText="1"/>
    </xf>
    <xf numFmtId="167" fontId="8" fillId="0" borderId="29" xfId="0" applyNumberFormat="1" applyFont="1" applyBorder="1" applyAlignment="1">
      <alignment horizontal="center" vertical="center" wrapText="1"/>
    </xf>
    <xf numFmtId="167" fontId="8" fillId="0" borderId="11" xfId="0" applyNumberFormat="1" applyFont="1" applyBorder="1" applyAlignment="1">
      <alignment horizontal="center" vertical="center" wrapText="1"/>
    </xf>
    <xf numFmtId="167" fontId="8" fillId="20" borderId="29" xfId="0" applyNumberFormat="1" applyFont="1" applyFill="1" applyBorder="1" applyAlignment="1">
      <alignment horizontal="center" vertical="center" wrapText="1"/>
    </xf>
    <xf numFmtId="167" fontId="8" fillId="20" borderId="11" xfId="0" applyNumberFormat="1" applyFont="1" applyFill="1" applyBorder="1" applyAlignment="1">
      <alignment horizontal="center" vertical="center" wrapText="1"/>
    </xf>
    <xf numFmtId="167" fontId="8" fillId="20" borderId="11" xfId="32" applyNumberFormat="1" applyFont="1" applyFill="1" applyBorder="1" applyAlignment="1">
      <alignment horizontal="center" vertical="center" wrapText="1"/>
    </xf>
    <xf numFmtId="0" fontId="8" fillId="20" borderId="30" xfId="0" applyNumberFormat="1" applyFont="1" applyFill="1" applyBorder="1" applyAlignment="1">
      <alignment horizontal="center" vertical="center" wrapText="1"/>
    </xf>
    <xf numFmtId="167" fontId="8" fillId="18" borderId="29" xfId="0" applyNumberFormat="1" applyFont="1" applyFill="1" applyBorder="1" applyAlignment="1">
      <alignment horizontal="center" vertical="center" wrapText="1"/>
    </xf>
    <xf numFmtId="167" fontId="8" fillId="18" borderId="11" xfId="0" applyNumberFormat="1" applyFont="1" applyFill="1" applyBorder="1" applyAlignment="1">
      <alignment horizontal="center" vertical="center" wrapText="1"/>
    </xf>
    <xf numFmtId="167" fontId="8" fillId="17" borderId="11" xfId="0" applyNumberFormat="1" applyFont="1" applyFill="1" applyBorder="1" applyAlignment="1">
      <alignment horizontal="center" vertical="center" wrapText="1"/>
    </xf>
    <xf numFmtId="167" fontId="8" fillId="17" borderId="29" xfId="0" applyNumberFormat="1" applyFont="1" applyFill="1" applyBorder="1" applyAlignment="1">
      <alignment horizontal="center" vertical="center" wrapText="1"/>
    </xf>
    <xf numFmtId="0" fontId="8" fillId="18" borderId="30" xfId="0" applyNumberFormat="1" applyFont="1" applyFill="1" applyBorder="1" applyAlignment="1">
      <alignment horizontal="center" vertical="center" wrapText="1"/>
    </xf>
    <xf numFmtId="0" fontId="10" fillId="17" borderId="29" xfId="0" applyNumberFormat="1" applyFont="1" applyFill="1" applyBorder="1" applyAlignment="1">
      <alignment horizontal="left" vertical="center" wrapText="1"/>
    </xf>
    <xf numFmtId="0" fontId="8" fillId="17" borderId="30" xfId="0" applyNumberFormat="1" applyFont="1" applyFill="1" applyBorder="1" applyAlignment="1">
      <alignment horizontal="center" vertical="center" wrapText="1"/>
    </xf>
    <xf numFmtId="167" fontId="8" fillId="0" borderId="35" xfId="0" applyNumberFormat="1" applyFont="1" applyBorder="1" applyAlignment="1">
      <alignment horizontal="center" vertical="center" wrapText="1"/>
    </xf>
    <xf numFmtId="0" fontId="14" fillId="0" borderId="0" xfId="0" applyNumberFormat="1" applyFont="1" applyBorder="1" applyAlignment="1">
      <alignment horizontal="center" vertical="center"/>
    </xf>
    <xf numFmtId="0" fontId="14" fillId="0" borderId="0" xfId="0" applyNumberFormat="1" applyFont="1" applyBorder="1" applyAlignment="1">
      <alignment vertical="center"/>
    </xf>
    <xf numFmtId="0" fontId="12" fillId="0" borderId="0" xfId="0" applyFont="1" applyBorder="1" applyAlignment="1">
      <alignment vertical="center"/>
    </xf>
    <xf numFmtId="0" fontId="10" fillId="17" borderId="47" xfId="0" applyNumberFormat="1" applyFont="1" applyFill="1" applyBorder="1" applyAlignment="1">
      <alignment horizontal="center" vertical="center"/>
    </xf>
    <xf numFmtId="0" fontId="10" fillId="0" borderId="0" xfId="0" applyNumberFormat="1" applyFont="1" applyFill="1" applyBorder="1" applyAlignment="1" applyProtection="1">
      <alignment vertical="center" wrapText="1"/>
    </xf>
    <xf numFmtId="0" fontId="11" fillId="0" borderId="0" xfId="0" applyNumberFormat="1" applyFont="1" applyFill="1" applyBorder="1"/>
    <xf numFmtId="0" fontId="10" fillId="20" borderId="67" xfId="0" applyNumberFormat="1" applyFont="1" applyFill="1" applyBorder="1" applyAlignment="1">
      <alignment horizontal="left"/>
    </xf>
    <xf numFmtId="0" fontId="10" fillId="20" borderId="34" xfId="0" applyNumberFormat="1" applyFont="1" applyFill="1" applyBorder="1" applyAlignment="1">
      <alignment horizontal="center" vertical="center" wrapText="1"/>
    </xf>
    <xf numFmtId="0" fontId="45" fillId="0" borderId="0" xfId="0" applyNumberFormat="1" applyFont="1" applyBorder="1" applyAlignment="1">
      <alignment vertical="center"/>
    </xf>
    <xf numFmtId="0" fontId="10" fillId="20" borderId="47" xfId="0" applyNumberFormat="1" applyFont="1" applyFill="1" applyBorder="1" applyAlignment="1">
      <alignment horizontal="center"/>
    </xf>
    <xf numFmtId="0" fontId="10" fillId="25" borderId="47" xfId="0" applyNumberFormat="1" applyFont="1" applyFill="1" applyBorder="1" applyAlignment="1">
      <alignment horizontal="center"/>
    </xf>
    <xf numFmtId="0" fontId="8" fillId="20" borderId="47" xfId="0" applyNumberFormat="1" applyFont="1" applyFill="1" applyBorder="1" applyAlignment="1">
      <alignment horizontal="center"/>
    </xf>
    <xf numFmtId="0" fontId="8" fillId="17" borderId="47" xfId="0" applyNumberFormat="1" applyFont="1" applyFill="1" applyBorder="1" applyAlignment="1">
      <alignment horizontal="center" vertical="center"/>
    </xf>
    <xf numFmtId="0" fontId="8" fillId="18" borderId="47" xfId="0" applyNumberFormat="1" applyFont="1" applyFill="1" applyBorder="1" applyAlignment="1">
      <alignment horizontal="center"/>
    </xf>
    <xf numFmtId="0" fontId="10" fillId="20" borderId="69" xfId="0" applyNumberFormat="1" applyFont="1" applyFill="1" applyBorder="1" applyAlignment="1">
      <alignment horizontal="center"/>
    </xf>
    <xf numFmtId="0" fontId="10" fillId="17" borderId="11" xfId="0" applyNumberFormat="1" applyFont="1" applyFill="1" applyBorder="1" applyAlignment="1">
      <alignment horizontal="left" vertical="center" wrapText="1"/>
    </xf>
    <xf numFmtId="0" fontId="10" fillId="20" borderId="11" xfId="0" applyNumberFormat="1" applyFont="1" applyFill="1" applyBorder="1" applyAlignment="1">
      <alignment horizontal="left"/>
    </xf>
    <xf numFmtId="0" fontId="10" fillId="25" borderId="11" xfId="0" applyNumberFormat="1" applyFont="1" applyFill="1" applyBorder="1" applyAlignment="1">
      <alignment horizontal="left"/>
    </xf>
    <xf numFmtId="0" fontId="10" fillId="18" borderId="11" xfId="0" applyNumberFormat="1" applyFont="1" applyFill="1" applyBorder="1" applyAlignment="1">
      <alignment vertical="center" wrapText="1"/>
    </xf>
    <xf numFmtId="0" fontId="10" fillId="20" borderId="31" xfId="0" applyNumberFormat="1" applyFont="1" applyFill="1" applyBorder="1" applyAlignment="1">
      <alignment horizontal="left"/>
    </xf>
    <xf numFmtId="0" fontId="10" fillId="18" borderId="35" xfId="0" applyNumberFormat="1" applyFont="1" applyFill="1" applyBorder="1" applyAlignment="1">
      <alignment horizontal="center" vertical="center" wrapText="1"/>
    </xf>
    <xf numFmtId="0" fontId="10" fillId="20" borderId="35" xfId="0" applyNumberFormat="1" applyFont="1" applyFill="1" applyBorder="1" applyAlignment="1">
      <alignment horizontal="center" vertical="center" wrapText="1"/>
    </xf>
    <xf numFmtId="167" fontId="10" fillId="25" borderId="35" xfId="0" applyNumberFormat="1" applyFont="1" applyFill="1" applyBorder="1" applyAlignment="1">
      <alignment horizontal="center" vertical="center" wrapText="1"/>
    </xf>
    <xf numFmtId="167" fontId="8" fillId="0" borderId="35" xfId="0" applyNumberFormat="1" applyFont="1" applyFill="1" applyBorder="1" applyAlignment="1">
      <alignment horizontal="center" vertical="center" wrapText="1"/>
    </xf>
    <xf numFmtId="167" fontId="8" fillId="20" borderId="35" xfId="0" applyNumberFormat="1" applyFont="1" applyFill="1" applyBorder="1" applyAlignment="1">
      <alignment horizontal="center" vertical="center" wrapText="1"/>
    </xf>
    <xf numFmtId="167" fontId="8" fillId="18" borderId="35" xfId="0" applyNumberFormat="1" applyFont="1" applyFill="1" applyBorder="1" applyAlignment="1">
      <alignment horizontal="center" vertical="center" wrapText="1"/>
    </xf>
    <xf numFmtId="167" fontId="8" fillId="17" borderId="35" xfId="0" applyNumberFormat="1" applyFont="1" applyFill="1" applyBorder="1" applyAlignment="1">
      <alignment horizontal="center" vertical="center" wrapText="1"/>
    </xf>
    <xf numFmtId="0" fontId="10" fillId="23" borderId="0" xfId="0" applyFont="1" applyFill="1" applyBorder="1" applyAlignment="1">
      <alignment wrapText="1"/>
    </xf>
    <xf numFmtId="0" fontId="10" fillId="0" borderId="0" xfId="0" applyFont="1" applyFill="1" applyBorder="1" applyAlignment="1">
      <alignment horizontal="left" vertical="center" wrapText="1"/>
    </xf>
    <xf numFmtId="0" fontId="8" fillId="0" borderId="0" xfId="0" applyFont="1" applyFill="1" applyBorder="1" applyAlignment="1">
      <alignment horizontal="center" vertical="center"/>
    </xf>
    <xf numFmtId="0" fontId="10" fillId="0" borderId="0" xfId="0" applyFont="1" applyFill="1" applyBorder="1" applyAlignment="1">
      <alignment vertical="center"/>
    </xf>
    <xf numFmtId="0" fontId="8" fillId="0" borderId="0" xfId="0" applyFont="1" applyFill="1" applyBorder="1" applyAlignment="1">
      <alignment vertical="center"/>
    </xf>
    <xf numFmtId="0" fontId="8" fillId="23" borderId="0" xfId="0" applyFont="1" applyFill="1"/>
    <xf numFmtId="0" fontId="8" fillId="23" borderId="0" xfId="0" applyFont="1" applyFill="1" applyAlignment="1">
      <alignment horizontal="left"/>
    </xf>
    <xf numFmtId="0" fontId="8" fillId="23" borderId="0" xfId="0" applyFont="1" applyFill="1" applyAlignment="1">
      <alignment horizontal="center"/>
    </xf>
    <xf numFmtId="0" fontId="45" fillId="0" borderId="0" xfId="0" applyFont="1" applyFill="1" applyBorder="1"/>
    <xf numFmtId="0" fontId="10" fillId="31" borderId="84" xfId="0" applyFont="1" applyFill="1" applyBorder="1" applyAlignment="1" applyProtection="1">
      <alignment vertical="center" wrapText="1"/>
    </xf>
    <xf numFmtId="0" fontId="10" fillId="31" borderId="11" xfId="0" applyFont="1" applyFill="1" applyBorder="1" applyAlignment="1" applyProtection="1">
      <alignment horizontal="center" vertical="center" wrapText="1"/>
    </xf>
    <xf numFmtId="17" fontId="8" fillId="32" borderId="29" xfId="76" applyNumberFormat="1" applyFont="1" applyFill="1" applyBorder="1" applyAlignment="1">
      <alignment horizontal="center" vertical="center"/>
    </xf>
    <xf numFmtId="17" fontId="8" fillId="32" borderId="11" xfId="76" applyNumberFormat="1" applyFont="1" applyFill="1" applyBorder="1" applyAlignment="1">
      <alignment horizontal="center" vertical="center"/>
    </xf>
    <xf numFmtId="17" fontId="8" fillId="32" borderId="35" xfId="76" applyNumberFormat="1" applyFont="1" applyFill="1" applyBorder="1" applyAlignment="1">
      <alignment horizontal="center" vertical="center"/>
    </xf>
    <xf numFmtId="4" fontId="10" fillId="19" borderId="30" xfId="0" applyNumberFormat="1" applyFont="1" applyFill="1" applyBorder="1" applyAlignment="1" applyProtection="1">
      <alignment vertical="top" wrapText="1"/>
    </xf>
    <xf numFmtId="0" fontId="65" fillId="23" borderId="0" xfId="0" applyFont="1" applyFill="1" applyAlignment="1">
      <alignment horizontal="left"/>
    </xf>
    <xf numFmtId="0" fontId="65" fillId="23" borderId="0" xfId="0" applyFont="1" applyFill="1" applyAlignment="1">
      <alignment horizontal="center"/>
    </xf>
    <xf numFmtId="0" fontId="71" fillId="23" borderId="0" xfId="0" applyFont="1" applyFill="1" applyBorder="1"/>
    <xf numFmtId="0" fontId="72" fillId="23" borderId="0" xfId="0" applyFont="1" applyFill="1" applyBorder="1" applyAlignment="1">
      <alignment horizontal="center"/>
    </xf>
    <xf numFmtId="0" fontId="73" fillId="23" borderId="0" xfId="0" applyFont="1" applyFill="1" applyBorder="1" applyAlignment="1">
      <alignment horizontal="center"/>
    </xf>
    <xf numFmtId="0" fontId="73" fillId="23" borderId="0" xfId="0" applyFont="1" applyFill="1"/>
    <xf numFmtId="0" fontId="65" fillId="0" borderId="0" xfId="0" applyFont="1" applyFill="1" applyAlignment="1">
      <alignment horizontal="left" vertical="center"/>
    </xf>
    <xf numFmtId="0" fontId="71" fillId="22" borderId="0" xfId="0" applyFont="1" applyFill="1" applyAlignment="1">
      <alignment vertical="center"/>
    </xf>
    <xf numFmtId="0" fontId="72" fillId="0" borderId="0" xfId="0" applyFont="1" applyFill="1" applyAlignment="1">
      <alignment horizontal="center" vertical="center"/>
    </xf>
    <xf numFmtId="0" fontId="74" fillId="0" borderId="0" xfId="0" applyFont="1" applyAlignment="1" applyProtection="1">
      <alignment horizontal="center" vertical="center"/>
    </xf>
    <xf numFmtId="3" fontId="74" fillId="0" borderId="0" xfId="0" applyNumberFormat="1" applyFont="1" applyAlignment="1" applyProtection="1">
      <alignment horizontal="center" vertical="center"/>
    </xf>
    <xf numFmtId="0" fontId="65" fillId="0" borderId="0" xfId="0" applyFont="1" applyAlignment="1" applyProtection="1">
      <alignment horizontal="center" vertical="center"/>
    </xf>
    <xf numFmtId="0" fontId="14" fillId="0" borderId="0" xfId="0" applyFont="1" applyFill="1" applyBorder="1" applyAlignment="1">
      <alignment vertical="center" textRotation="90"/>
    </xf>
    <xf numFmtId="0" fontId="41" fillId="0" borderId="0" xfId="0" applyFont="1" applyFill="1" applyBorder="1" applyAlignment="1">
      <alignment horizontal="center"/>
    </xf>
    <xf numFmtId="0" fontId="41" fillId="0" borderId="0" xfId="0" applyFont="1" applyFill="1" applyBorder="1" applyAlignment="1">
      <alignment vertical="center" wrapText="1"/>
    </xf>
    <xf numFmtId="0" fontId="41" fillId="0" borderId="11" xfId="0" applyFont="1" applyFill="1" applyBorder="1"/>
    <xf numFmtId="0" fontId="14" fillId="0" borderId="11" xfId="0" applyFont="1" applyFill="1" applyBorder="1"/>
    <xf numFmtId="0" fontId="8" fillId="23" borderId="0" xfId="0" applyFont="1" applyFill="1" applyBorder="1" applyAlignment="1">
      <alignment vertical="center"/>
    </xf>
    <xf numFmtId="0" fontId="8" fillId="23" borderId="30" xfId="0" applyFont="1" applyFill="1" applyBorder="1" applyAlignment="1">
      <alignment horizontal="left" vertical="center" wrapText="1"/>
    </xf>
    <xf numFmtId="0" fontId="8" fillId="23" borderId="30" xfId="0" applyFont="1" applyFill="1" applyBorder="1" applyAlignment="1">
      <alignment horizontal="center" vertical="center" wrapText="1"/>
    </xf>
    <xf numFmtId="0" fontId="10" fillId="31" borderId="29" xfId="0" applyFont="1" applyFill="1" applyBorder="1" applyAlignment="1" applyProtection="1">
      <alignment horizontal="left" vertical="top" wrapText="1"/>
    </xf>
    <xf numFmtId="0" fontId="10" fillId="31" borderId="35" xfId="0" applyFont="1" applyFill="1" applyBorder="1" applyAlignment="1" applyProtection="1">
      <alignment horizontal="left" vertical="top" wrapText="1"/>
    </xf>
    <xf numFmtId="0" fontId="10" fillId="31" borderId="35" xfId="0" applyFont="1" applyFill="1" applyBorder="1" applyAlignment="1" applyProtection="1">
      <alignment horizontal="center" vertical="top" wrapText="1"/>
    </xf>
    <xf numFmtId="0" fontId="10" fillId="31" borderId="29" xfId="0" applyFont="1" applyFill="1" applyBorder="1" applyAlignment="1" applyProtection="1">
      <alignment horizontal="left" vertical="center" wrapText="1"/>
    </xf>
    <xf numFmtId="0" fontId="10" fillId="30" borderId="29" xfId="0" applyNumberFormat="1" applyFont="1" applyFill="1" applyBorder="1" applyAlignment="1">
      <alignment horizontal="left"/>
    </xf>
    <xf numFmtId="0" fontId="8" fillId="30" borderId="47" xfId="0" applyNumberFormat="1" applyFont="1" applyFill="1" applyBorder="1" applyAlignment="1">
      <alignment horizontal="center" wrapText="1"/>
    </xf>
    <xf numFmtId="167" fontId="8" fillId="30" borderId="29" xfId="0" applyNumberFormat="1" applyFont="1" applyFill="1" applyBorder="1" applyAlignment="1">
      <alignment horizontal="center" vertical="center" wrapText="1"/>
    </xf>
    <xf numFmtId="167" fontId="8" fillId="30" borderId="11" xfId="0" applyNumberFormat="1" applyFont="1" applyFill="1" applyBorder="1" applyAlignment="1">
      <alignment horizontal="center" vertical="center" wrapText="1"/>
    </xf>
    <xf numFmtId="167" fontId="8" fillId="30" borderId="35" xfId="0" applyNumberFormat="1" applyFont="1" applyFill="1" applyBorder="1" applyAlignment="1">
      <alignment horizontal="center" vertical="center" wrapText="1"/>
    </xf>
    <xf numFmtId="0" fontId="8" fillId="30" borderId="30" xfId="0" applyNumberFormat="1" applyFont="1" applyFill="1" applyBorder="1" applyAlignment="1">
      <alignment horizontal="center" vertical="center" wrapText="1"/>
    </xf>
    <xf numFmtId="0" fontId="8" fillId="30" borderId="47" xfId="0" applyNumberFormat="1" applyFont="1" applyFill="1" applyBorder="1" applyAlignment="1">
      <alignment horizontal="center" vertical="top" wrapText="1"/>
    </xf>
    <xf numFmtId="0" fontId="69" fillId="0" borderId="0" xfId="75" applyFont="1" applyAlignment="1">
      <alignment horizontal="center"/>
    </xf>
    <xf numFmtId="0" fontId="8" fillId="0" borderId="47" xfId="0" applyNumberFormat="1" applyFont="1" applyFill="1" applyBorder="1" applyAlignment="1">
      <alignment horizontal="center" vertical="center"/>
    </xf>
    <xf numFmtId="0" fontId="12" fillId="0" borderId="0" xfId="0" applyNumberFormat="1" applyFont="1" applyAlignment="1">
      <alignment vertical="center"/>
    </xf>
    <xf numFmtId="0" fontId="8" fillId="0" borderId="47" xfId="0" applyNumberFormat="1" applyFont="1" applyBorder="1" applyAlignment="1">
      <alignment horizontal="center" vertical="center"/>
    </xf>
    <xf numFmtId="0" fontId="11" fillId="0" borderId="0" xfId="0" applyNumberFormat="1" applyFont="1" applyAlignment="1">
      <alignment vertical="center"/>
    </xf>
    <xf numFmtId="0" fontId="8" fillId="0" borderId="47" xfId="0" applyNumberFormat="1" applyFont="1" applyFill="1" applyBorder="1" applyAlignment="1">
      <alignment horizontal="center" vertical="center" wrapText="1"/>
    </xf>
    <xf numFmtId="0" fontId="10" fillId="23" borderId="0" xfId="0" applyFont="1" applyFill="1" applyBorder="1" applyAlignment="1">
      <alignment vertical="center"/>
    </xf>
    <xf numFmtId="0" fontId="10" fillId="0" borderId="0" xfId="0" applyFont="1" applyAlignment="1">
      <alignment vertical="center"/>
    </xf>
    <xf numFmtId="0" fontId="11" fillId="23" borderId="0" xfId="0" applyFont="1" applyFill="1"/>
    <xf numFmtId="0" fontId="11" fillId="23" borderId="0" xfId="0" applyFont="1" applyFill="1" applyAlignment="1">
      <alignment vertical="center"/>
    </xf>
    <xf numFmtId="0" fontId="11" fillId="23" borderId="0" xfId="0" applyFont="1" applyFill="1" applyAlignment="1">
      <alignment vertical="top"/>
    </xf>
    <xf numFmtId="0" fontId="65" fillId="23" borderId="0" xfId="0" applyFont="1" applyFill="1" applyAlignment="1" applyProtection="1">
      <alignment horizontal="center" vertical="center"/>
    </xf>
    <xf numFmtId="0" fontId="75" fillId="23" borderId="0" xfId="0" applyFont="1" applyFill="1"/>
    <xf numFmtId="0" fontId="11" fillId="23" borderId="0" xfId="0" applyFont="1" applyFill="1" applyBorder="1" applyAlignment="1">
      <alignment vertical="center"/>
    </xf>
    <xf numFmtId="0" fontId="11" fillId="23" borderId="0" xfId="0" applyFont="1" applyFill="1" applyBorder="1" applyAlignment="1">
      <alignment horizontal="center" vertical="center"/>
    </xf>
    <xf numFmtId="4" fontId="11" fillId="23" borderId="0" xfId="0" applyNumberFormat="1" applyFont="1" applyFill="1" applyBorder="1" applyAlignment="1">
      <alignment horizontal="right" vertical="center"/>
    </xf>
    <xf numFmtId="0" fontId="11" fillId="23" borderId="0" xfId="0" applyFont="1" applyFill="1" applyBorder="1"/>
    <xf numFmtId="0" fontId="11" fillId="23" borderId="0" xfId="0" applyFont="1" applyFill="1" applyBorder="1" applyAlignment="1">
      <alignment horizontal="center"/>
    </xf>
    <xf numFmtId="4" fontId="11" fillId="23" borderId="0" xfId="0" applyNumberFormat="1" applyFont="1" applyFill="1" applyBorder="1" applyAlignment="1">
      <alignment horizontal="right"/>
    </xf>
    <xf numFmtId="0" fontId="76" fillId="0" borderId="0" xfId="0" applyFont="1" applyBorder="1" applyAlignment="1" applyProtection="1">
      <alignment vertical="top" wrapText="1"/>
    </xf>
    <xf numFmtId="0" fontId="76" fillId="0" borderId="0" xfId="0" applyFont="1" applyBorder="1" applyAlignment="1" applyProtection="1">
      <alignment vertical="top"/>
    </xf>
    <xf numFmtId="0" fontId="69" fillId="23" borderId="0" xfId="75" applyFont="1" applyFill="1"/>
    <xf numFmtId="0" fontId="69" fillId="23" borderId="0" xfId="75" applyFont="1" applyFill="1" applyBorder="1"/>
    <xf numFmtId="0" fontId="69" fillId="23" borderId="0" xfId="75" applyFont="1" applyFill="1" applyAlignment="1"/>
    <xf numFmtId="0" fontId="69" fillId="23" borderId="0" xfId="75" applyFont="1" applyFill="1" applyAlignment="1">
      <alignment horizontal="center"/>
    </xf>
    <xf numFmtId="0" fontId="76" fillId="23" borderId="0" xfId="0" applyFont="1" applyFill="1" applyBorder="1" applyAlignment="1" applyProtection="1">
      <alignment vertical="top"/>
    </xf>
    <xf numFmtId="0" fontId="69" fillId="23" borderId="0" xfId="75" applyFont="1" applyFill="1" applyBorder="1" applyAlignment="1">
      <alignment horizontal="left"/>
    </xf>
    <xf numFmtId="0" fontId="69" fillId="23" borderId="0" xfId="75" applyFont="1" applyFill="1" applyBorder="1" applyAlignment="1"/>
    <xf numFmtId="0" fontId="69" fillId="23" borderId="0" xfId="75" applyFont="1" applyFill="1" applyBorder="1" applyAlignment="1">
      <alignment horizontal="center"/>
    </xf>
    <xf numFmtId="0" fontId="70" fillId="23" borderId="0" xfId="75" applyFont="1" applyFill="1" applyAlignment="1">
      <alignment horizontal="center"/>
    </xf>
    <xf numFmtId="0" fontId="46" fillId="33" borderId="31" xfId="0" applyFont="1" applyFill="1" applyBorder="1" applyAlignment="1" applyProtection="1">
      <alignment horizontal="center" vertical="center" wrapText="1"/>
    </xf>
    <xf numFmtId="0" fontId="46" fillId="0" borderId="0" xfId="0" applyFont="1" applyBorder="1" applyAlignment="1">
      <alignment horizontal="center"/>
    </xf>
    <xf numFmtId="2" fontId="48" fillId="22" borderId="0" xfId="0" applyNumberFormat="1" applyFont="1" applyFill="1" applyBorder="1" applyAlignment="1">
      <alignment vertical="center" wrapText="1"/>
    </xf>
    <xf numFmtId="0" fontId="10" fillId="17" borderId="29" xfId="0" applyFont="1" applyFill="1" applyBorder="1" applyAlignment="1">
      <alignment horizontal="left" vertical="center"/>
    </xf>
    <xf numFmtId="49" fontId="10" fillId="17" borderId="11" xfId="0" applyNumberFormat="1" applyFont="1" applyFill="1" applyBorder="1" applyAlignment="1">
      <alignment horizontal="justify" vertical="center" wrapText="1"/>
    </xf>
    <xf numFmtId="0" fontId="10" fillId="18" borderId="47" xfId="0" applyFont="1" applyFill="1" applyBorder="1" applyAlignment="1">
      <alignment horizontal="center" vertical="center"/>
    </xf>
    <xf numFmtId="4" fontId="10" fillId="18" borderId="11" xfId="0" applyNumberFormat="1" applyFont="1" applyFill="1" applyBorder="1" applyAlignment="1">
      <alignment horizontal="right" vertical="center"/>
    </xf>
    <xf numFmtId="0" fontId="10" fillId="20" borderId="29" xfId="0" applyFont="1" applyFill="1" applyBorder="1" applyAlignment="1">
      <alignment horizontal="left"/>
    </xf>
    <xf numFmtId="0" fontId="10" fillId="20" borderId="11" xfId="0" applyFont="1" applyFill="1" applyBorder="1" applyAlignment="1">
      <alignment horizontal="justify" wrapText="1"/>
    </xf>
    <xf numFmtId="0" fontId="10" fillId="20" borderId="47" xfId="0" applyFont="1" applyFill="1" applyBorder="1" applyAlignment="1">
      <alignment horizontal="center"/>
    </xf>
    <xf numFmtId="4" fontId="10" fillId="20" borderId="11" xfId="0" applyNumberFormat="1" applyFont="1" applyFill="1" applyBorder="1" applyAlignment="1">
      <alignment horizontal="right"/>
    </xf>
    <xf numFmtId="2" fontId="10" fillId="19" borderId="29" xfId="0" applyNumberFormat="1" applyFont="1" applyFill="1" applyBorder="1" applyAlignment="1">
      <alignment horizontal="left" vertical="top"/>
    </xf>
    <xf numFmtId="2" fontId="10" fillId="19" borderId="11" xfId="0" applyNumberFormat="1" applyFont="1" applyFill="1" applyBorder="1" applyAlignment="1">
      <alignment horizontal="justify" vertical="top" wrapText="1"/>
    </xf>
    <xf numFmtId="0" fontId="10" fillId="19" borderId="47" xfId="0" applyFont="1" applyFill="1" applyBorder="1" applyAlignment="1">
      <alignment horizontal="center" vertical="top"/>
    </xf>
    <xf numFmtId="4" fontId="10" fillId="19" borderId="11" xfId="0" applyNumberFormat="1" applyFont="1" applyFill="1" applyBorder="1" applyAlignment="1">
      <alignment horizontal="right" vertical="top"/>
    </xf>
    <xf numFmtId="4" fontId="8" fillId="0" borderId="10" xfId="0" applyNumberFormat="1" applyFont="1" applyFill="1" applyBorder="1" applyAlignment="1">
      <alignment horizontal="right" vertical="top"/>
    </xf>
    <xf numFmtId="4" fontId="8" fillId="0" borderId="12" xfId="0" applyNumberFormat="1" applyFont="1" applyFill="1" applyBorder="1" applyAlignment="1">
      <alignment horizontal="right" vertical="top"/>
    </xf>
    <xf numFmtId="4" fontId="8" fillId="0" borderId="15" xfId="0" applyNumberFormat="1" applyFont="1" applyFill="1" applyBorder="1" applyAlignment="1">
      <alignment horizontal="right" vertical="top"/>
    </xf>
    <xf numFmtId="166" fontId="10" fillId="20" borderId="29" xfId="0" applyNumberFormat="1" applyFont="1" applyFill="1" applyBorder="1" applyAlignment="1">
      <alignment horizontal="left"/>
    </xf>
    <xf numFmtId="0" fontId="10" fillId="20" borderId="11" xfId="0" applyNumberFormat="1" applyFont="1" applyFill="1" applyBorder="1" applyAlignment="1">
      <alignment horizontal="justify" wrapText="1"/>
    </xf>
    <xf numFmtId="4" fontId="8" fillId="0" borderId="44" xfId="0" applyNumberFormat="1" applyFont="1" applyFill="1" applyBorder="1" applyAlignment="1">
      <alignment horizontal="right" vertical="top"/>
    </xf>
    <xf numFmtId="2" fontId="10" fillId="19" borderId="47" xfId="0" applyNumberFormat="1" applyFont="1" applyFill="1" applyBorder="1" applyAlignment="1">
      <alignment horizontal="center" vertical="top"/>
    </xf>
    <xf numFmtId="0" fontId="10" fillId="18" borderId="11" xfId="0" applyNumberFormat="1" applyFont="1" applyFill="1" applyBorder="1" applyAlignment="1">
      <alignment horizontal="justify" vertical="center" wrapText="1"/>
    </xf>
    <xf numFmtId="0" fontId="10" fillId="19" borderId="29" xfId="0" applyFont="1" applyFill="1" applyBorder="1" applyAlignment="1">
      <alignment horizontal="left"/>
    </xf>
    <xf numFmtId="4" fontId="10" fillId="19" borderId="11" xfId="0" applyNumberFormat="1" applyFont="1" applyFill="1" applyBorder="1" applyAlignment="1">
      <alignment horizontal="right"/>
    </xf>
    <xf numFmtId="0" fontId="10" fillId="20" borderId="11" xfId="0" applyFont="1" applyFill="1" applyBorder="1" applyAlignment="1">
      <alignment horizontal="left"/>
    </xf>
    <xf numFmtId="0" fontId="10" fillId="19" borderId="40" xfId="0" applyFont="1" applyFill="1" applyBorder="1" applyAlignment="1">
      <alignment horizontal="left" vertical="top"/>
    </xf>
    <xf numFmtId="4" fontId="10" fillId="19" borderId="39" xfId="0" applyNumberFormat="1" applyFont="1" applyFill="1" applyBorder="1" applyAlignment="1">
      <alignment horizontal="right"/>
    </xf>
    <xf numFmtId="3" fontId="10" fillId="19" borderId="29" xfId="0" applyNumberFormat="1" applyFont="1" applyFill="1" applyBorder="1" applyAlignment="1">
      <alignment horizontal="left" vertical="top"/>
    </xf>
    <xf numFmtId="4" fontId="10" fillId="20" borderId="11" xfId="0" applyNumberFormat="1" applyFont="1" applyFill="1" applyBorder="1" applyAlignment="1">
      <alignment horizontal="center"/>
    </xf>
    <xf numFmtId="4" fontId="10" fillId="21" borderId="31" xfId="0" applyNumberFormat="1" applyFont="1" applyFill="1" applyBorder="1" applyAlignment="1">
      <alignment horizontal="right"/>
    </xf>
    <xf numFmtId="2" fontId="10" fillId="19" borderId="11" xfId="0" applyNumberFormat="1" applyFont="1" applyFill="1" applyBorder="1" applyAlignment="1" applyProtection="1">
      <alignment horizontal="left" vertical="top" wrapText="1"/>
    </xf>
    <xf numFmtId="0" fontId="10" fillId="30" borderId="11" xfId="0" applyNumberFormat="1" applyFont="1" applyFill="1" applyBorder="1" applyAlignment="1" applyProtection="1">
      <alignment vertical="top" wrapText="1"/>
    </xf>
    <xf numFmtId="0" fontId="10" fillId="19" borderId="11" xfId="0" applyFont="1" applyFill="1" applyBorder="1" applyAlignment="1" applyProtection="1">
      <alignment horizontal="justify" vertical="top"/>
    </xf>
    <xf numFmtId="0" fontId="10" fillId="19" borderId="84" xfId="0" applyFont="1" applyFill="1" applyBorder="1" applyAlignment="1" applyProtection="1">
      <alignment horizontal="justify" vertical="top"/>
    </xf>
    <xf numFmtId="0" fontId="10" fillId="19" borderId="11" xfId="0" applyFont="1" applyFill="1" applyBorder="1" applyAlignment="1" applyProtection="1">
      <alignment horizontal="left" vertical="top"/>
    </xf>
    <xf numFmtId="0" fontId="10" fillId="20" borderId="84" xfId="0" applyFont="1" applyFill="1" applyBorder="1" applyAlignment="1">
      <alignment horizontal="left"/>
    </xf>
    <xf numFmtId="166" fontId="10" fillId="20" borderId="84" xfId="0" applyNumberFormat="1" applyFont="1" applyFill="1" applyBorder="1" applyAlignment="1">
      <alignment horizontal="left"/>
    </xf>
    <xf numFmtId="166" fontId="10" fillId="20" borderId="11" xfId="0" applyNumberFormat="1" applyFont="1" applyFill="1" applyBorder="1" applyAlignment="1">
      <alignment horizontal="left"/>
    </xf>
    <xf numFmtId="0" fontId="10" fillId="0" borderId="0" xfId="0" applyFont="1" applyAlignment="1">
      <alignment horizontal="center"/>
    </xf>
    <xf numFmtId="2" fontId="8" fillId="0" borderId="10" xfId="0" applyNumberFormat="1" applyFont="1" applyFill="1" applyBorder="1" applyAlignment="1">
      <alignment horizontal="right" vertical="top" wrapText="1"/>
    </xf>
    <xf numFmtId="2" fontId="8" fillId="0" borderId="12" xfId="0" applyNumberFormat="1" applyFont="1" applyFill="1" applyBorder="1" applyAlignment="1">
      <alignment horizontal="right" vertical="top" wrapText="1"/>
    </xf>
    <xf numFmtId="2" fontId="8" fillId="0" borderId="15" xfId="0" applyNumberFormat="1" applyFont="1" applyFill="1" applyBorder="1" applyAlignment="1">
      <alignment horizontal="right" vertical="top" wrapText="1"/>
    </xf>
    <xf numFmtId="4" fontId="10" fillId="20" borderId="11" xfId="0" applyNumberFormat="1" applyFont="1" applyFill="1" applyBorder="1" applyAlignment="1">
      <alignment horizontal="right" wrapText="1"/>
    </xf>
    <xf numFmtId="0" fontId="10" fillId="20" borderId="11" xfId="0" applyNumberFormat="1" applyFont="1" applyFill="1" applyBorder="1" applyAlignment="1">
      <alignment horizontal="center"/>
    </xf>
    <xf numFmtId="0" fontId="10" fillId="23" borderId="0" xfId="0" applyFont="1" applyFill="1" applyBorder="1" applyAlignment="1"/>
    <xf numFmtId="0" fontId="8" fillId="23" borderId="0" xfId="0" applyFont="1" applyFill="1" applyBorder="1" applyAlignment="1">
      <alignment horizontal="center" vertical="center"/>
    </xf>
    <xf numFmtId="4" fontId="8" fillId="23" borderId="0" xfId="0" applyNumberFormat="1" applyFont="1" applyFill="1" applyBorder="1" applyAlignment="1">
      <alignment horizontal="right" vertical="center"/>
    </xf>
    <xf numFmtId="0" fontId="41" fillId="23" borderId="0" xfId="0" applyFont="1" applyFill="1"/>
    <xf numFmtId="0" fontId="41" fillId="0" borderId="0" xfId="0" applyFont="1"/>
    <xf numFmtId="0" fontId="14" fillId="23" borderId="0" xfId="0" applyFont="1" applyFill="1" applyBorder="1" applyAlignment="1">
      <alignment vertical="center"/>
    </xf>
    <xf numFmtId="0" fontId="8" fillId="0" borderId="0" xfId="0" applyFont="1" applyFill="1"/>
    <xf numFmtId="43" fontId="8" fillId="23" borderId="0" xfId="32" applyNumberFormat="1" applyFont="1" applyFill="1"/>
    <xf numFmtId="4" fontId="8" fillId="23" borderId="0" xfId="0" applyNumberFormat="1" applyFont="1" applyFill="1"/>
    <xf numFmtId="43" fontId="8" fillId="23" borderId="0" xfId="0" applyNumberFormat="1" applyFont="1" applyFill="1"/>
    <xf numFmtId="0" fontId="44" fillId="23" borderId="0" xfId="0" applyFont="1" applyFill="1"/>
    <xf numFmtId="0" fontId="46" fillId="23" borderId="0" xfId="0" applyFont="1" applyFill="1" applyBorder="1" applyAlignment="1"/>
    <xf numFmtId="0" fontId="76" fillId="23" borderId="0" xfId="0" applyFont="1" applyFill="1" applyBorder="1" applyAlignment="1" applyProtection="1">
      <alignment vertical="top" wrapText="1"/>
    </xf>
    <xf numFmtId="4" fontId="8" fillId="0" borderId="0" xfId="0" applyNumberFormat="1" applyFont="1" applyFill="1" applyAlignment="1">
      <alignment vertical="top"/>
    </xf>
    <xf numFmtId="0" fontId="10" fillId="20" borderId="38" xfId="0" applyFont="1" applyFill="1" applyBorder="1" applyAlignment="1">
      <alignment horizontal="left"/>
    </xf>
    <xf numFmtId="4" fontId="10" fillId="20" borderId="38" xfId="0" applyNumberFormat="1" applyFont="1" applyFill="1" applyBorder="1" applyAlignment="1">
      <alignment horizontal="right"/>
    </xf>
    <xf numFmtId="0" fontId="10" fillId="0" borderId="0" xfId="0" applyFont="1" applyBorder="1" applyAlignment="1">
      <alignment horizontal="left"/>
    </xf>
    <xf numFmtId="0" fontId="8" fillId="0" borderId="0" xfId="0" applyFont="1" applyBorder="1" applyAlignment="1">
      <alignment horizontal="left" indent="4"/>
    </xf>
    <xf numFmtId="0" fontId="8" fillId="0" borderId="0" xfId="0" applyFont="1" applyBorder="1" applyAlignment="1">
      <alignment horizontal="center"/>
    </xf>
    <xf numFmtId="4" fontId="8" fillId="0" borderId="0" xfId="0" applyNumberFormat="1" applyFont="1" applyBorder="1" applyAlignment="1">
      <alignment horizontal="right"/>
    </xf>
    <xf numFmtId="0" fontId="8" fillId="0" borderId="0" xfId="0" applyFont="1" applyAlignment="1">
      <alignment horizontal="center"/>
    </xf>
    <xf numFmtId="4" fontId="8" fillId="0" borderId="0" xfId="0" applyNumberFormat="1" applyFont="1" applyAlignment="1">
      <alignment horizontal="right"/>
    </xf>
    <xf numFmtId="0" fontId="8" fillId="0" borderId="0" xfId="0" applyFont="1" applyAlignment="1">
      <alignment wrapText="1"/>
    </xf>
    <xf numFmtId="0" fontId="41" fillId="0" borderId="0" xfId="0" applyFont="1" applyFill="1"/>
    <xf numFmtId="3" fontId="8" fillId="0" borderId="0" xfId="0" applyNumberFormat="1" applyFont="1" applyBorder="1" applyAlignment="1">
      <alignment horizontal="center"/>
    </xf>
    <xf numFmtId="3" fontId="8" fillId="0" borderId="0" xfId="0" applyNumberFormat="1" applyFont="1" applyAlignment="1">
      <alignment horizontal="center"/>
    </xf>
    <xf numFmtId="0" fontId="10" fillId="20" borderId="37" xfId="0" applyFont="1" applyFill="1" applyBorder="1" applyAlignment="1">
      <alignment horizontal="left"/>
    </xf>
    <xf numFmtId="9" fontId="10" fillId="20" borderId="38" xfId="0" applyNumberFormat="1" applyFont="1" applyFill="1" applyBorder="1" applyAlignment="1">
      <alignment horizontal="center"/>
    </xf>
    <xf numFmtId="0" fontId="10" fillId="20" borderId="38" xfId="0" applyNumberFormat="1" applyFont="1" applyFill="1" applyBorder="1" applyAlignment="1">
      <alignment horizontal="center"/>
    </xf>
    <xf numFmtId="0" fontId="39" fillId="24" borderId="31" xfId="0" applyFont="1" applyFill="1" applyBorder="1" applyAlignment="1">
      <alignment horizontal="center" vertical="center" wrapText="1"/>
    </xf>
    <xf numFmtId="4" fontId="10" fillId="17" borderId="31" xfId="0" applyNumberFormat="1" applyFont="1" applyFill="1" applyBorder="1" applyAlignment="1">
      <alignment horizontal="right"/>
    </xf>
    <xf numFmtId="3" fontId="10" fillId="23" borderId="110" xfId="0" applyNumberFormat="1" applyFont="1" applyFill="1" applyBorder="1" applyAlignment="1">
      <alignment horizontal="center" vertical="center" wrapText="1"/>
    </xf>
    <xf numFmtId="0" fontId="39" fillId="23" borderId="110" xfId="0" applyFont="1" applyFill="1" applyBorder="1" applyAlignment="1">
      <alignment horizontal="center" vertical="center" wrapText="1"/>
    </xf>
    <xf numFmtId="4" fontId="10" fillId="23" borderId="110" xfId="0" applyNumberFormat="1" applyFont="1" applyFill="1" applyBorder="1" applyAlignment="1">
      <alignment horizontal="right"/>
    </xf>
    <xf numFmtId="0" fontId="43" fillId="0" borderId="0" xfId="0" applyFont="1" applyAlignment="1">
      <alignment horizontal="center"/>
    </xf>
    <xf numFmtId="0" fontId="41" fillId="23" borderId="0" xfId="0" applyFont="1" applyFill="1" applyBorder="1" applyAlignment="1">
      <alignment horizontal="center"/>
    </xf>
    <xf numFmtId="0" fontId="8" fillId="23" borderId="31" xfId="0" applyFont="1" applyFill="1" applyBorder="1" applyAlignment="1">
      <alignment horizontal="center" vertical="center" wrapText="1"/>
    </xf>
    <xf numFmtId="0" fontId="8" fillId="23" borderId="34" xfId="0" applyFont="1" applyFill="1" applyBorder="1" applyAlignment="1">
      <alignment horizontal="center" vertical="center" wrapText="1"/>
    </xf>
    <xf numFmtId="0" fontId="11" fillId="0" borderId="11" xfId="0" applyFont="1" applyFill="1" applyBorder="1"/>
    <xf numFmtId="0" fontId="11" fillId="32" borderId="37" xfId="0" applyNumberFormat="1" applyFont="1" applyFill="1" applyBorder="1" applyAlignment="1">
      <alignment horizontal="center" vertical="center"/>
    </xf>
    <xf numFmtId="0" fontId="11" fillId="32" borderId="38" xfId="0" applyNumberFormat="1" applyFont="1" applyFill="1" applyBorder="1" applyAlignment="1">
      <alignment horizontal="center" vertical="center"/>
    </xf>
    <xf numFmtId="0" fontId="8" fillId="23" borderId="11" xfId="0" applyFont="1" applyFill="1" applyBorder="1" applyAlignment="1">
      <alignment horizontal="center" vertical="center" wrapText="1"/>
    </xf>
    <xf numFmtId="2" fontId="78" fillId="22" borderId="0" xfId="0" applyNumberFormat="1" applyFont="1" applyFill="1" applyBorder="1" applyAlignment="1">
      <alignment vertical="center" wrapText="1"/>
    </xf>
    <xf numFmtId="0" fontId="80" fillId="22" borderId="0" xfId="0" applyFont="1" applyFill="1" applyBorder="1"/>
    <xf numFmtId="2" fontId="79" fillId="22" borderId="0" xfId="0" applyNumberFormat="1" applyFont="1" applyFill="1" applyBorder="1" applyAlignment="1">
      <alignment vertical="center"/>
    </xf>
    <xf numFmtId="2" fontId="81" fillId="22" borderId="0" xfId="0" applyNumberFormat="1" applyFont="1" applyFill="1" applyBorder="1" applyAlignment="1">
      <alignment vertical="center" wrapText="1"/>
    </xf>
    <xf numFmtId="17" fontId="11" fillId="32" borderId="84" xfId="76" applyNumberFormat="1" applyFont="1" applyFill="1" applyBorder="1" applyAlignment="1">
      <alignment horizontal="center" vertical="center"/>
    </xf>
    <xf numFmtId="17" fontId="11" fillId="32" borderId="11" xfId="76" applyNumberFormat="1" applyFont="1" applyFill="1" applyBorder="1" applyAlignment="1">
      <alignment horizontal="center" vertical="center"/>
    </xf>
    <xf numFmtId="17" fontId="11" fillId="32" borderId="35" xfId="76" applyNumberFormat="1" applyFont="1" applyFill="1" applyBorder="1" applyAlignment="1">
      <alignment horizontal="center" vertical="center"/>
    </xf>
    <xf numFmtId="17" fontId="11" fillId="32" borderId="29" xfId="76" applyNumberFormat="1" applyFont="1" applyFill="1" applyBorder="1" applyAlignment="1">
      <alignment horizontal="center" vertical="center"/>
    </xf>
    <xf numFmtId="17" fontId="11" fillId="32" borderId="30" xfId="76" applyNumberFormat="1" applyFont="1" applyFill="1" applyBorder="1" applyAlignment="1">
      <alignment horizontal="center" vertical="center"/>
    </xf>
    <xf numFmtId="17" fontId="11" fillId="32" borderId="47" xfId="76" applyNumberFormat="1" applyFont="1" applyFill="1" applyBorder="1" applyAlignment="1">
      <alignment horizontal="center" vertical="center"/>
    </xf>
    <xf numFmtId="3" fontId="67" fillId="25" borderId="11" xfId="75" applyNumberFormat="1" applyFont="1" applyFill="1" applyBorder="1" applyAlignment="1">
      <alignment horizontal="center" vertical="center"/>
    </xf>
    <xf numFmtId="3" fontId="67" fillId="25" borderId="31" xfId="75" applyNumberFormat="1" applyFont="1" applyFill="1" applyBorder="1" applyAlignment="1">
      <alignment horizontal="center" vertical="center"/>
    </xf>
    <xf numFmtId="0" fontId="6" fillId="23" borderId="0" xfId="75" applyFill="1"/>
    <xf numFmtId="4" fontId="10" fillId="33" borderId="11" xfId="0" applyNumberFormat="1" applyFont="1" applyFill="1" applyBorder="1" applyAlignment="1" applyProtection="1">
      <alignment vertical="center" wrapText="1"/>
    </xf>
    <xf numFmtId="0" fontId="65" fillId="23" borderId="0" xfId="0" applyFont="1" applyFill="1" applyAlignment="1" applyProtection="1">
      <alignment vertical="center"/>
    </xf>
    <xf numFmtId="3" fontId="8" fillId="0" borderId="0" xfId="0" applyNumberFormat="1" applyFont="1" applyAlignment="1"/>
    <xf numFmtId="3" fontId="74" fillId="0" borderId="0" xfId="0" applyNumberFormat="1" applyFont="1" applyAlignment="1" applyProtection="1">
      <alignment horizontal="right" vertical="center"/>
    </xf>
    <xf numFmtId="3" fontId="8" fillId="0" borderId="0" xfId="0" applyNumberFormat="1" applyFont="1" applyBorder="1" applyAlignment="1" applyProtection="1">
      <alignment horizontal="right"/>
    </xf>
    <xf numFmtId="3" fontId="8" fillId="0" borderId="0" xfId="0" applyNumberFormat="1" applyFont="1" applyAlignment="1">
      <alignment horizontal="right"/>
    </xf>
    <xf numFmtId="0" fontId="74" fillId="0" borderId="0" xfId="0" applyFont="1" applyAlignment="1" applyProtection="1">
      <alignment horizontal="left" vertical="center"/>
    </xf>
    <xf numFmtId="0" fontId="74" fillId="0" borderId="0" xfId="0" applyFont="1" applyAlignment="1" applyProtection="1">
      <alignment horizontal="right" vertical="center"/>
    </xf>
    <xf numFmtId="0" fontId="8" fillId="0" borderId="0" xfId="0" applyFont="1" applyBorder="1" applyAlignment="1" applyProtection="1">
      <alignment horizontal="right"/>
    </xf>
    <xf numFmtId="0" fontId="65" fillId="23" borderId="0" xfId="0" applyFont="1" applyFill="1" applyAlignment="1" applyProtection="1">
      <alignment horizontal="right" vertical="center"/>
    </xf>
    <xf numFmtId="0" fontId="10" fillId="0" borderId="0" xfId="0" applyFont="1" applyAlignment="1">
      <alignment horizontal="right" vertical="center"/>
    </xf>
    <xf numFmtId="0" fontId="10" fillId="0" borderId="0" xfId="0" applyFont="1" applyAlignment="1">
      <alignment horizontal="right"/>
    </xf>
    <xf numFmtId="0" fontId="10" fillId="0" borderId="0" xfId="0" applyFont="1" applyFill="1" applyBorder="1" applyAlignment="1" applyProtection="1">
      <alignment horizontal="right" vertical="center" wrapText="1"/>
    </xf>
    <xf numFmtId="0" fontId="10" fillId="19" borderId="11" xfId="0" applyFont="1" applyFill="1" applyBorder="1" applyAlignment="1">
      <alignment horizontal="left" vertical="top" wrapText="1"/>
    </xf>
    <xf numFmtId="0" fontId="10" fillId="17" borderId="66" xfId="0" applyFont="1" applyFill="1" applyBorder="1" applyAlignment="1" applyProtection="1">
      <alignment vertical="center" wrapText="1"/>
    </xf>
    <xf numFmtId="0" fontId="10" fillId="17" borderId="38" xfId="0" applyFont="1" applyFill="1" applyBorder="1" applyAlignment="1" applyProtection="1">
      <alignment horizontal="left" vertical="center" wrapText="1"/>
    </xf>
    <xf numFmtId="0" fontId="10" fillId="19" borderId="29" xfId="0" applyFont="1" applyFill="1" applyBorder="1" applyAlignment="1" applyProtection="1">
      <alignment horizontal="justify" vertical="top"/>
    </xf>
    <xf numFmtId="0" fontId="8" fillId="0" borderId="11" xfId="0" applyNumberFormat="1" applyFont="1" applyBorder="1" applyAlignment="1">
      <alignment horizontal="left" vertical="center" wrapText="1" indent="1"/>
    </xf>
    <xf numFmtId="0" fontId="8" fillId="0" borderId="11" xfId="0" applyNumberFormat="1" applyFont="1" applyBorder="1" applyAlignment="1">
      <alignment horizontal="left" vertical="center" indent="1"/>
    </xf>
    <xf numFmtId="0" fontId="8" fillId="0" borderId="11" xfId="0" applyNumberFormat="1" applyFont="1" applyFill="1" applyBorder="1" applyAlignment="1">
      <alignment horizontal="left" vertical="center" wrapText="1" indent="1"/>
    </xf>
    <xf numFmtId="0" fontId="0" fillId="23" borderId="0" xfId="0" applyFill="1"/>
    <xf numFmtId="0" fontId="65" fillId="23" borderId="0" xfId="0" applyFont="1" applyFill="1" applyAlignment="1" applyProtection="1">
      <alignment horizontal="left" vertical="center"/>
    </xf>
    <xf numFmtId="0" fontId="74" fillId="23" borderId="0" xfId="0" applyFont="1" applyFill="1" applyAlignment="1" applyProtection="1">
      <alignment horizontal="center" vertical="center"/>
    </xf>
    <xf numFmtId="3" fontId="74" fillId="23" borderId="0" xfId="0" applyNumberFormat="1" applyFont="1" applyFill="1" applyAlignment="1" applyProtection="1">
      <alignment horizontal="center" vertical="center"/>
    </xf>
    <xf numFmtId="0" fontId="10" fillId="23" borderId="0" xfId="0" applyFont="1" applyFill="1" applyAlignment="1">
      <alignment vertical="center" wrapText="1"/>
    </xf>
    <xf numFmtId="0" fontId="10" fillId="23" borderId="0" xfId="0" applyFont="1" applyFill="1" applyAlignment="1">
      <alignment vertical="center"/>
    </xf>
    <xf numFmtId="0" fontId="14" fillId="23" borderId="0" xfId="0" applyFont="1" applyFill="1" applyAlignment="1">
      <alignment vertical="center"/>
    </xf>
    <xf numFmtId="0" fontId="6" fillId="23" borderId="0" xfId="75" applyFill="1" applyBorder="1"/>
    <xf numFmtId="0" fontId="8" fillId="23" borderId="0" xfId="0" applyFont="1" applyFill="1" applyBorder="1" applyAlignment="1">
      <alignment horizontal="left"/>
    </xf>
    <xf numFmtId="0" fontId="8" fillId="0" borderId="30" xfId="0" applyFont="1" applyFill="1" applyBorder="1" applyAlignment="1">
      <alignment horizontal="center" vertical="center" wrapText="1"/>
    </xf>
    <xf numFmtId="0" fontId="44" fillId="0" borderId="0" xfId="0" applyFont="1" applyFill="1" applyAlignment="1">
      <alignment horizontal="center" vertical="center"/>
    </xf>
    <xf numFmtId="17" fontId="46" fillId="32" borderId="29" xfId="76" applyNumberFormat="1" applyFont="1" applyFill="1" applyBorder="1" applyAlignment="1">
      <alignment horizontal="center" vertical="center"/>
    </xf>
    <xf numFmtId="17" fontId="46" fillId="32" borderId="11" xfId="76" applyNumberFormat="1" applyFont="1" applyFill="1" applyBorder="1" applyAlignment="1">
      <alignment horizontal="center" vertical="center"/>
    </xf>
    <xf numFmtId="4" fontId="46" fillId="32" borderId="30" xfId="0" applyNumberFormat="1" applyFont="1" applyFill="1" applyBorder="1" applyAlignment="1">
      <alignment horizontal="center" vertical="center" wrapText="1"/>
    </xf>
    <xf numFmtId="17" fontId="46" fillId="32" borderId="47" xfId="76" applyNumberFormat="1" applyFont="1" applyFill="1" applyBorder="1" applyAlignment="1">
      <alignment horizontal="center" vertical="center"/>
    </xf>
    <xf numFmtId="4" fontId="46" fillId="32" borderId="35" xfId="0" applyNumberFormat="1" applyFont="1" applyFill="1" applyBorder="1" applyAlignment="1">
      <alignment horizontal="center" vertical="center" wrapText="1"/>
    </xf>
    <xf numFmtId="0" fontId="46" fillId="17" borderId="29" xfId="0" applyFont="1" applyFill="1" applyBorder="1" applyAlignment="1">
      <alignment horizontal="left" vertical="center"/>
    </xf>
    <xf numFmtId="49" fontId="46" fillId="17" borderId="11" xfId="0" applyNumberFormat="1" applyFont="1" applyFill="1" applyBorder="1" applyAlignment="1">
      <alignment horizontal="justify" vertical="center" wrapText="1"/>
    </xf>
    <xf numFmtId="0" fontId="46" fillId="18" borderId="11" xfId="0" applyFont="1" applyFill="1" applyBorder="1" applyAlignment="1">
      <alignment horizontal="center" vertical="center"/>
    </xf>
    <xf numFmtId="3" fontId="46" fillId="18" borderId="11" xfId="0" applyNumberFormat="1" applyFont="1" applyFill="1" applyBorder="1" applyAlignment="1">
      <alignment horizontal="center" vertical="center"/>
    </xf>
    <xf numFmtId="4" fontId="46" fillId="18" borderId="11" xfId="0" applyNumberFormat="1" applyFont="1" applyFill="1" applyBorder="1" applyAlignment="1">
      <alignment horizontal="right" vertical="center"/>
    </xf>
    <xf numFmtId="4" fontId="46" fillId="18" borderId="35" xfId="0" applyNumberFormat="1" applyFont="1" applyFill="1" applyBorder="1" applyAlignment="1">
      <alignment horizontal="right" vertical="center"/>
    </xf>
    <xf numFmtId="4" fontId="46" fillId="18" borderId="29" xfId="0" applyNumberFormat="1" applyFont="1" applyFill="1" applyBorder="1" applyAlignment="1">
      <alignment horizontal="right" vertical="center"/>
    </xf>
    <xf numFmtId="4" fontId="46" fillId="18" borderId="30" xfId="0" applyNumberFormat="1" applyFont="1" applyFill="1" applyBorder="1" applyAlignment="1">
      <alignment horizontal="right" vertical="center"/>
    </xf>
    <xf numFmtId="4" fontId="46" fillId="18" borderId="47" xfId="0" applyNumberFormat="1" applyFont="1" applyFill="1" applyBorder="1" applyAlignment="1">
      <alignment horizontal="right" vertical="center"/>
    </xf>
    <xf numFmtId="4" fontId="46" fillId="18" borderId="55" xfId="0" applyNumberFormat="1" applyFont="1" applyFill="1" applyBorder="1" applyAlignment="1">
      <alignment horizontal="right" vertical="center"/>
    </xf>
    <xf numFmtId="4" fontId="44" fillId="0" borderId="0" xfId="0" applyNumberFormat="1" applyFont="1" applyFill="1" applyAlignment="1">
      <alignment vertical="top"/>
    </xf>
    <xf numFmtId="4" fontId="44" fillId="0" borderId="0" xfId="0" applyNumberFormat="1" applyFont="1" applyFill="1"/>
    <xf numFmtId="0" fontId="44" fillId="0" borderId="0" xfId="0" applyFont="1" applyFill="1" applyAlignment="1">
      <alignment vertical="top"/>
    </xf>
    <xf numFmtId="0" fontId="46" fillId="20" borderId="29" xfId="0" applyFont="1" applyFill="1" applyBorder="1" applyAlignment="1">
      <alignment horizontal="left"/>
    </xf>
    <xf numFmtId="0" fontId="46" fillId="20" borderId="11" xfId="0" applyFont="1" applyFill="1" applyBorder="1" applyAlignment="1">
      <alignment horizontal="left"/>
    </xf>
    <xf numFmtId="0" fontId="46" fillId="20" borderId="11" xfId="0" applyFont="1" applyFill="1" applyBorder="1" applyAlignment="1">
      <alignment horizontal="center"/>
    </xf>
    <xf numFmtId="3" fontId="46" fillId="20" borderId="11" xfId="0" applyNumberFormat="1" applyFont="1" applyFill="1" applyBorder="1" applyAlignment="1">
      <alignment horizontal="center"/>
    </xf>
    <xf numFmtId="4" fontId="46" fillId="20" borderId="11" xfId="0" applyNumberFormat="1" applyFont="1" applyFill="1" applyBorder="1" applyAlignment="1">
      <alignment horizontal="right"/>
    </xf>
    <xf numFmtId="4" fontId="46" fillId="20" borderId="35" xfId="0" applyNumberFormat="1" applyFont="1" applyFill="1" applyBorder="1" applyAlignment="1">
      <alignment horizontal="right"/>
    </xf>
    <xf numFmtId="4" fontId="46" fillId="20" borderId="29" xfId="0" applyNumberFormat="1" applyFont="1" applyFill="1" applyBorder="1" applyAlignment="1">
      <alignment horizontal="right"/>
    </xf>
    <xf numFmtId="4" fontId="46" fillId="20" borderId="30" xfId="0" applyNumberFormat="1" applyFont="1" applyFill="1" applyBorder="1" applyAlignment="1">
      <alignment horizontal="right"/>
    </xf>
    <xf numFmtId="4" fontId="46" fillId="20" borderId="47" xfId="0" applyNumberFormat="1" applyFont="1" applyFill="1" applyBorder="1" applyAlignment="1">
      <alignment horizontal="right"/>
    </xf>
    <xf numFmtId="4" fontId="46" fillId="20" borderId="55" xfId="0" applyNumberFormat="1" applyFont="1" applyFill="1" applyBorder="1" applyAlignment="1">
      <alignment horizontal="right"/>
    </xf>
    <xf numFmtId="0" fontId="46" fillId="0" borderId="0" xfId="0" applyFont="1" applyFill="1" applyAlignment="1">
      <alignment vertical="top"/>
    </xf>
    <xf numFmtId="2" fontId="46" fillId="19" borderId="29" xfId="0" applyNumberFormat="1" applyFont="1" applyFill="1" applyBorder="1" applyAlignment="1">
      <alignment horizontal="left" vertical="top"/>
    </xf>
    <xf numFmtId="2" fontId="46" fillId="19" borderId="11" xfId="0" applyNumberFormat="1" applyFont="1" applyFill="1" applyBorder="1" applyAlignment="1">
      <alignment vertical="top" wrapText="1"/>
    </xf>
    <xf numFmtId="0" fontId="46" fillId="19" borderId="11" xfId="0" applyFont="1" applyFill="1" applyBorder="1" applyAlignment="1">
      <alignment horizontal="center" vertical="top"/>
    </xf>
    <xf numFmtId="3" fontId="46" fillId="19" borderId="11" xfId="0" applyNumberFormat="1" applyFont="1" applyFill="1" applyBorder="1" applyAlignment="1">
      <alignment horizontal="center" vertical="top"/>
    </xf>
    <xf numFmtId="4" fontId="46" fillId="19" borderId="11" xfId="0" applyNumberFormat="1" applyFont="1" applyFill="1" applyBorder="1" applyAlignment="1">
      <alignment horizontal="right" vertical="top"/>
    </xf>
    <xf numFmtId="4" fontId="46" fillId="19" borderId="35" xfId="0" applyNumberFormat="1" applyFont="1" applyFill="1" applyBorder="1" applyAlignment="1">
      <alignment horizontal="right" vertical="top"/>
    </xf>
    <xf numFmtId="4" fontId="46" fillId="19" borderId="29" xfId="0" applyNumberFormat="1" applyFont="1" applyFill="1" applyBorder="1" applyAlignment="1">
      <alignment horizontal="right" vertical="top"/>
    </xf>
    <xf numFmtId="4" fontId="46" fillId="19" borderId="30" xfId="0" applyNumberFormat="1" applyFont="1" applyFill="1" applyBorder="1" applyAlignment="1">
      <alignment horizontal="right" vertical="top"/>
    </xf>
    <xf numFmtId="4" fontId="46" fillId="19" borderId="47" xfId="0" applyNumberFormat="1" applyFont="1" applyFill="1" applyBorder="1" applyAlignment="1">
      <alignment horizontal="right" vertical="top"/>
    </xf>
    <xf numFmtId="4" fontId="46" fillId="19" borderId="55" xfId="0" applyNumberFormat="1" applyFont="1" applyFill="1" applyBorder="1" applyAlignment="1">
      <alignment horizontal="right" vertical="top"/>
    </xf>
    <xf numFmtId="2" fontId="44" fillId="0" borderId="29" xfId="0" applyNumberFormat="1" applyFont="1" applyFill="1" applyBorder="1" applyAlignment="1">
      <alignment horizontal="left" vertical="top"/>
    </xf>
    <xf numFmtId="2" fontId="44" fillId="0" borderId="11" xfId="0" applyNumberFormat="1" applyFont="1" applyFill="1" applyBorder="1" applyAlignment="1">
      <alignment horizontal="left" vertical="top" wrapText="1" indent="1"/>
    </xf>
    <xf numFmtId="0" fontId="46" fillId="0" borderId="11" xfId="0" applyFont="1" applyFill="1" applyBorder="1" applyAlignment="1">
      <alignment horizontal="center" vertical="top"/>
    </xf>
    <xf numFmtId="3" fontId="46" fillId="0" borderId="11" xfId="0" applyNumberFormat="1" applyFont="1" applyFill="1" applyBorder="1" applyAlignment="1">
      <alignment horizontal="center" vertical="top"/>
    </xf>
    <xf numFmtId="4" fontId="44" fillId="0" borderId="11" xfId="0" applyNumberFormat="1" applyFont="1" applyFill="1" applyBorder="1" applyAlignment="1">
      <alignment horizontal="right" vertical="top"/>
    </xf>
    <xf numFmtId="4" fontId="44" fillId="0" borderId="35" xfId="0" applyNumberFormat="1" applyFont="1" applyFill="1" applyBorder="1" applyAlignment="1">
      <alignment horizontal="right" vertical="top"/>
    </xf>
    <xf numFmtId="4" fontId="44" fillId="26" borderId="29" xfId="0" applyNumberFormat="1" applyFont="1" applyFill="1" applyBorder="1" applyAlignment="1">
      <alignment horizontal="right" vertical="top"/>
    </xf>
    <xf numFmtId="4" fontId="44" fillId="0" borderId="30" xfId="0" applyNumberFormat="1" applyFont="1" applyFill="1" applyBorder="1" applyAlignment="1">
      <alignment horizontal="right" vertical="top"/>
    </xf>
    <xf numFmtId="4" fontId="44" fillId="0" borderId="47" xfId="0" applyNumberFormat="1" applyFont="1" applyFill="1" applyBorder="1" applyAlignment="1">
      <alignment horizontal="right" vertical="top"/>
    </xf>
    <xf numFmtId="4" fontId="44" fillId="0" borderId="29" xfId="0" applyNumberFormat="1" applyFont="1" applyFill="1" applyBorder="1" applyAlignment="1">
      <alignment horizontal="right" vertical="top"/>
    </xf>
    <xf numFmtId="4" fontId="44" fillId="0" borderId="28" xfId="0" applyNumberFormat="1" applyFont="1" applyFill="1" applyBorder="1" applyAlignment="1">
      <alignment horizontal="right" vertical="top"/>
    </xf>
    <xf numFmtId="2" fontId="46" fillId="19" borderId="11" xfId="0" applyNumberFormat="1" applyFont="1" applyFill="1" applyBorder="1" applyAlignment="1">
      <alignment horizontal="left" vertical="top"/>
    </xf>
    <xf numFmtId="2" fontId="44" fillId="0" borderId="11" xfId="0" applyNumberFormat="1" applyFont="1" applyFill="1" applyBorder="1" applyAlignment="1">
      <alignment horizontal="center" vertical="top"/>
    </xf>
    <xf numFmtId="2" fontId="44" fillId="0" borderId="11" xfId="0" applyNumberFormat="1" applyFont="1" applyFill="1" applyBorder="1" applyAlignment="1">
      <alignment horizontal="center" vertical="top" wrapText="1"/>
    </xf>
    <xf numFmtId="2" fontId="46" fillId="19" borderId="11" xfId="0" applyNumberFormat="1" applyFont="1" applyFill="1" applyBorder="1" applyAlignment="1">
      <alignment horizontal="left" vertical="top" wrapText="1"/>
    </xf>
    <xf numFmtId="166" fontId="46" fillId="20" borderId="29" xfId="0" applyNumberFormat="1" applyFont="1" applyFill="1" applyBorder="1" applyAlignment="1">
      <alignment horizontal="left"/>
    </xf>
    <xf numFmtId="49" fontId="46" fillId="17" borderId="11" xfId="0" applyNumberFormat="1" applyFont="1" applyFill="1" applyBorder="1" applyAlignment="1">
      <alignment horizontal="left" vertical="center"/>
    </xf>
    <xf numFmtId="4" fontId="46" fillId="18" borderId="102" xfId="0" applyNumberFormat="1" applyFont="1" applyFill="1" applyBorder="1" applyAlignment="1">
      <alignment horizontal="right" vertical="center"/>
    </xf>
    <xf numFmtId="2" fontId="46" fillId="19" borderId="11" xfId="0" applyNumberFormat="1" applyFont="1" applyFill="1" applyBorder="1" applyAlignment="1">
      <alignment horizontal="center" vertical="top"/>
    </xf>
    <xf numFmtId="0" fontId="46" fillId="19" borderId="11" xfId="0" applyFont="1" applyFill="1" applyBorder="1" applyAlignment="1">
      <alignment horizontal="center" vertical="top" wrapText="1"/>
    </xf>
    <xf numFmtId="0" fontId="46" fillId="18" borderId="11" xfId="0" applyNumberFormat="1" applyFont="1" applyFill="1" applyBorder="1" applyAlignment="1">
      <alignment vertical="center"/>
    </xf>
    <xf numFmtId="0" fontId="46" fillId="31" borderId="11" xfId="0" applyFont="1" applyFill="1" applyBorder="1" applyAlignment="1">
      <alignment horizontal="center"/>
    </xf>
    <xf numFmtId="3" fontId="46" fillId="31" borderId="11" xfId="0" applyNumberFormat="1" applyFont="1" applyFill="1" applyBorder="1" applyAlignment="1">
      <alignment horizontal="center"/>
    </xf>
    <xf numFmtId="0" fontId="44" fillId="0" borderId="11" xfId="0" applyNumberFormat="1" applyFont="1" applyFill="1" applyBorder="1" applyAlignment="1">
      <alignment horizontal="left" vertical="top" indent="1"/>
    </xf>
    <xf numFmtId="1" fontId="44" fillId="0" borderId="11" xfId="0" applyNumberFormat="1" applyFont="1" applyFill="1" applyBorder="1" applyAlignment="1">
      <alignment horizontal="center" vertical="top" wrapText="1"/>
    </xf>
    <xf numFmtId="4" fontId="44" fillId="0" borderId="11" xfId="0" applyNumberFormat="1" applyFont="1" applyFill="1" applyBorder="1" applyAlignment="1">
      <alignment horizontal="right" vertical="top" wrapText="1"/>
    </xf>
    <xf numFmtId="4" fontId="44" fillId="0" borderId="35" xfId="0" applyNumberFormat="1" applyFont="1" applyFill="1" applyBorder="1" applyAlignment="1">
      <alignment horizontal="right" vertical="top" wrapText="1"/>
    </xf>
    <xf numFmtId="4" fontId="44" fillId="0" borderId="29" xfId="0" applyNumberFormat="1" applyFont="1" applyFill="1" applyBorder="1" applyAlignment="1">
      <alignment horizontal="right" vertical="top" wrapText="1"/>
    </xf>
    <xf numFmtId="4" fontId="44" fillId="0" borderId="47" xfId="0" applyNumberFormat="1" applyFont="1" applyFill="1" applyBorder="1" applyAlignment="1">
      <alignment horizontal="right" vertical="top" wrapText="1"/>
    </xf>
    <xf numFmtId="1" fontId="46" fillId="31" borderId="11" xfId="0" applyNumberFormat="1" applyFont="1" applyFill="1" applyBorder="1" applyAlignment="1">
      <alignment horizontal="center"/>
    </xf>
    <xf numFmtId="0" fontId="46" fillId="19" borderId="29" xfId="0" applyFont="1" applyFill="1" applyBorder="1" applyAlignment="1">
      <alignment horizontal="left"/>
    </xf>
    <xf numFmtId="0" fontId="46" fillId="19" borderId="11" xfId="0" applyFont="1" applyFill="1" applyBorder="1" applyAlignment="1">
      <alignment horizontal="left" vertical="top" wrapText="1"/>
    </xf>
    <xf numFmtId="0" fontId="46" fillId="33" borderId="11" xfId="0" applyFont="1" applyFill="1" applyBorder="1" applyAlignment="1">
      <alignment horizontal="center" wrapText="1"/>
    </xf>
    <xf numFmtId="3" fontId="46" fillId="33" borderId="11" xfId="0" applyNumberFormat="1" applyFont="1" applyFill="1" applyBorder="1" applyAlignment="1">
      <alignment horizontal="center"/>
    </xf>
    <xf numFmtId="4" fontId="46" fillId="19" borderId="11" xfId="0" applyNumberFormat="1" applyFont="1" applyFill="1" applyBorder="1" applyAlignment="1">
      <alignment horizontal="right"/>
    </xf>
    <xf numFmtId="4" fontId="46" fillId="19" borderId="35" xfId="0" applyNumberFormat="1" applyFont="1" applyFill="1" applyBorder="1" applyAlignment="1">
      <alignment horizontal="right"/>
    </xf>
    <xf numFmtId="4" fontId="46" fillId="19" borderId="29" xfId="0" applyNumberFormat="1" applyFont="1" applyFill="1" applyBorder="1" applyAlignment="1">
      <alignment horizontal="right"/>
    </xf>
    <xf numFmtId="4" fontId="46" fillId="19" borderId="30" xfId="0" applyNumberFormat="1" applyFont="1" applyFill="1" applyBorder="1" applyAlignment="1">
      <alignment horizontal="right"/>
    </xf>
    <xf numFmtId="4" fontId="46" fillId="19" borderId="47" xfId="0" applyNumberFormat="1" applyFont="1" applyFill="1" applyBorder="1" applyAlignment="1">
      <alignment horizontal="right"/>
    </xf>
    <xf numFmtId="4" fontId="46" fillId="19" borderId="55" xfId="0" applyNumberFormat="1" applyFont="1" applyFill="1" applyBorder="1" applyAlignment="1">
      <alignment horizontal="right"/>
    </xf>
    <xf numFmtId="1" fontId="46" fillId="33" borderId="11" xfId="0" applyNumberFormat="1" applyFont="1" applyFill="1" applyBorder="1" applyAlignment="1">
      <alignment horizontal="center"/>
    </xf>
    <xf numFmtId="0" fontId="46" fillId="19" borderId="29" xfId="0" applyFont="1" applyFill="1" applyBorder="1" applyAlignment="1">
      <alignment horizontal="left" vertical="top"/>
    </xf>
    <xf numFmtId="0" fontId="46" fillId="33" borderId="11" xfId="0" applyFont="1" applyFill="1" applyBorder="1" applyAlignment="1">
      <alignment horizontal="center" vertical="top" wrapText="1"/>
    </xf>
    <xf numFmtId="4" fontId="46" fillId="19" borderId="111" xfId="0" applyNumberFormat="1" applyFont="1" applyFill="1" applyBorder="1" applyAlignment="1">
      <alignment horizontal="right"/>
    </xf>
    <xf numFmtId="3" fontId="46" fillId="19" borderId="29" xfId="0" applyNumberFormat="1" applyFont="1" applyFill="1" applyBorder="1" applyAlignment="1">
      <alignment horizontal="left"/>
    </xf>
    <xf numFmtId="3" fontId="46" fillId="19" borderId="29" xfId="0" applyNumberFormat="1" applyFont="1" applyFill="1" applyBorder="1" applyAlignment="1">
      <alignment horizontal="left" vertical="top"/>
    </xf>
    <xf numFmtId="0" fontId="46" fillId="19" borderId="11" xfId="0" applyFont="1" applyFill="1" applyBorder="1" applyAlignment="1">
      <alignment horizontal="left" vertical="top" wrapText="1" indent="1"/>
    </xf>
    <xf numFmtId="4" fontId="46" fillId="17" borderId="31" xfId="0" applyNumberFormat="1" applyFont="1" applyFill="1" applyBorder="1" applyAlignment="1">
      <alignment horizontal="right"/>
    </xf>
    <xf numFmtId="4" fontId="46" fillId="17" borderId="68" xfId="0" applyNumberFormat="1" applyFont="1" applyFill="1" applyBorder="1" applyAlignment="1">
      <alignment horizontal="right"/>
    </xf>
    <xf numFmtId="4" fontId="46" fillId="17" borderId="67" xfId="0" applyNumberFormat="1" applyFont="1" applyFill="1" applyBorder="1" applyAlignment="1">
      <alignment horizontal="right"/>
    </xf>
    <xf numFmtId="4" fontId="46" fillId="17" borderId="34" xfId="0" applyNumberFormat="1" applyFont="1" applyFill="1" applyBorder="1" applyAlignment="1">
      <alignment horizontal="right"/>
    </xf>
    <xf numFmtId="4" fontId="46" fillId="17" borderId="69" xfId="0" applyNumberFormat="1" applyFont="1" applyFill="1" applyBorder="1" applyAlignment="1">
      <alignment horizontal="right"/>
    </xf>
    <xf numFmtId="4" fontId="46" fillId="17" borderId="97" xfId="0" applyNumberFormat="1" applyFont="1" applyFill="1" applyBorder="1" applyAlignment="1">
      <alignment horizontal="right"/>
    </xf>
    <xf numFmtId="3" fontId="46" fillId="23" borderId="91" xfId="0" applyNumberFormat="1" applyFont="1" applyFill="1" applyBorder="1" applyAlignment="1">
      <alignment horizontal="center"/>
    </xf>
    <xf numFmtId="4" fontId="46" fillId="23" borderId="91" xfId="0" applyNumberFormat="1" applyFont="1" applyFill="1" applyBorder="1" applyAlignment="1">
      <alignment horizontal="right"/>
    </xf>
    <xf numFmtId="4" fontId="46" fillId="23" borderId="110" xfId="0" applyNumberFormat="1" applyFont="1" applyFill="1" applyBorder="1" applyAlignment="1">
      <alignment horizontal="right"/>
    </xf>
    <xf numFmtId="0" fontId="46" fillId="20" borderId="37" xfId="0" applyFont="1" applyFill="1" applyBorder="1" applyAlignment="1">
      <alignment horizontal="left"/>
    </xf>
    <xf numFmtId="0" fontId="46" fillId="20" borderId="38" xfId="0" applyFont="1" applyFill="1" applyBorder="1" applyAlignment="1">
      <alignment horizontal="left"/>
    </xf>
    <xf numFmtId="0" fontId="46" fillId="20" borderId="38" xfId="0" applyFont="1" applyFill="1" applyBorder="1" applyAlignment="1">
      <alignment horizontal="center"/>
    </xf>
    <xf numFmtId="3" fontId="46" fillId="20" borderId="38" xfId="0" applyNumberFormat="1" applyFont="1" applyFill="1" applyBorder="1" applyAlignment="1">
      <alignment horizontal="center"/>
    </xf>
    <xf numFmtId="4" fontId="46" fillId="20" borderId="38" xfId="0" applyNumberFormat="1" applyFont="1" applyFill="1" applyBorder="1" applyAlignment="1">
      <alignment horizontal="right"/>
    </xf>
    <xf numFmtId="4" fontId="46" fillId="20" borderId="11" xfId="0" applyNumberFormat="1" applyFont="1" applyFill="1" applyBorder="1" applyAlignment="1"/>
    <xf numFmtId="4" fontId="46" fillId="20" borderId="11" xfId="0" applyNumberFormat="1" applyFont="1" applyFill="1" applyBorder="1" applyAlignment="1">
      <alignment horizontal="left"/>
    </xf>
    <xf numFmtId="4" fontId="46" fillId="20" borderId="11" xfId="0" applyNumberFormat="1" applyFont="1" applyFill="1" applyBorder="1" applyAlignment="1">
      <alignment horizontal="left" indent="1"/>
    </xf>
    <xf numFmtId="4" fontId="46" fillId="20" borderId="114" xfId="0" applyNumberFormat="1" applyFont="1" applyFill="1" applyBorder="1" applyAlignment="1">
      <alignment horizontal="right"/>
    </xf>
    <xf numFmtId="4" fontId="46" fillId="20" borderId="115" xfId="0" applyNumberFormat="1" applyFont="1" applyFill="1" applyBorder="1" applyAlignment="1">
      <alignment horizontal="right"/>
    </xf>
    <xf numFmtId="4" fontId="46" fillId="20" borderId="11" xfId="0" applyNumberFormat="1" applyFont="1" applyFill="1" applyBorder="1" applyAlignment="1">
      <alignment horizontal="center"/>
    </xf>
    <xf numFmtId="4" fontId="46" fillId="17" borderId="11" xfId="0" applyNumberFormat="1" applyFont="1" applyFill="1" applyBorder="1" applyAlignment="1">
      <alignment horizontal="right"/>
    </xf>
    <xf numFmtId="4" fontId="46" fillId="17" borderId="35" xfId="0" applyNumberFormat="1" applyFont="1" applyFill="1" applyBorder="1" applyAlignment="1">
      <alignment horizontal="right"/>
    </xf>
    <xf numFmtId="4" fontId="46" fillId="17" borderId="115" xfId="0" applyNumberFormat="1" applyFont="1" applyFill="1" applyBorder="1" applyAlignment="1">
      <alignment horizontal="right"/>
    </xf>
    <xf numFmtId="4" fontId="46" fillId="17" borderId="47" xfId="0" applyNumberFormat="1" applyFont="1" applyFill="1" applyBorder="1" applyAlignment="1">
      <alignment horizontal="right"/>
    </xf>
    <xf numFmtId="4" fontId="46" fillId="21" borderId="31" xfId="0" applyNumberFormat="1" applyFont="1" applyFill="1" applyBorder="1" applyAlignment="1">
      <alignment horizontal="right"/>
    </xf>
    <xf numFmtId="4" fontId="46" fillId="21" borderId="68" xfId="0" applyNumberFormat="1" applyFont="1" applyFill="1" applyBorder="1" applyAlignment="1">
      <alignment horizontal="right"/>
    </xf>
    <xf numFmtId="4" fontId="46" fillId="21" borderId="116" xfId="0" applyNumberFormat="1" applyFont="1" applyFill="1" applyBorder="1" applyAlignment="1">
      <alignment horizontal="right"/>
    </xf>
    <xf numFmtId="4" fontId="46" fillId="21" borderId="69" xfId="0" applyNumberFormat="1" applyFont="1" applyFill="1" applyBorder="1" applyAlignment="1">
      <alignment horizontal="right"/>
    </xf>
    <xf numFmtId="0" fontId="46" fillId="0" borderId="0" xfId="0" applyFont="1" applyBorder="1" applyAlignment="1">
      <alignment vertical="center" wrapText="1"/>
    </xf>
    <xf numFmtId="0" fontId="83" fillId="0" borderId="0" xfId="0" applyFont="1" applyBorder="1" applyAlignment="1">
      <alignment vertical="center" wrapText="1"/>
    </xf>
    <xf numFmtId="0" fontId="46" fillId="0" borderId="0" xfId="0" applyFont="1" applyAlignment="1">
      <alignment horizontal="left"/>
    </xf>
    <xf numFmtId="4" fontId="44" fillId="0" borderId="55" xfId="0" applyNumberFormat="1" applyFont="1" applyFill="1" applyBorder="1" applyAlignment="1">
      <alignment horizontal="right" vertical="top"/>
    </xf>
    <xf numFmtId="2" fontId="44" fillId="0" borderId="29" xfId="0" applyNumberFormat="1" applyFont="1" applyFill="1" applyBorder="1" applyAlignment="1">
      <alignment horizontal="center" vertical="top" wrapText="1"/>
    </xf>
    <xf numFmtId="2" fontId="44" fillId="0" borderId="47" xfId="0" applyNumberFormat="1" applyFont="1" applyFill="1" applyBorder="1" applyAlignment="1">
      <alignment horizontal="center" vertical="top" wrapText="1"/>
    </xf>
    <xf numFmtId="2" fontId="44" fillId="0" borderId="35" xfId="0" applyNumberFormat="1" applyFont="1" applyFill="1" applyBorder="1" applyAlignment="1">
      <alignment horizontal="right" vertical="top" wrapText="1"/>
    </xf>
    <xf numFmtId="2" fontId="44" fillId="0" borderId="35" xfId="0" applyNumberFormat="1" applyFont="1" applyFill="1" applyBorder="1" applyAlignment="1">
      <alignment horizontal="center" vertical="top" wrapText="1"/>
    </xf>
    <xf numFmtId="0" fontId="46" fillId="34" borderId="11" xfId="0" applyFont="1" applyFill="1" applyBorder="1" applyAlignment="1">
      <alignment horizontal="center" wrapText="1"/>
    </xf>
    <xf numFmtId="0" fontId="46" fillId="34" borderId="11" xfId="0" applyFont="1" applyFill="1" applyBorder="1" applyAlignment="1">
      <alignment horizontal="center" vertical="top" wrapText="1"/>
    </xf>
    <xf numFmtId="4" fontId="46" fillId="20" borderId="38" xfId="0" applyNumberFormat="1" applyFont="1" applyFill="1" applyBorder="1" applyAlignment="1"/>
    <xf numFmtId="4" fontId="46" fillId="20" borderId="35" xfId="0" applyNumberFormat="1" applyFont="1" applyFill="1" applyBorder="1" applyAlignment="1"/>
    <xf numFmtId="4" fontId="46" fillId="20" borderId="114" xfId="0" applyNumberFormat="1" applyFont="1" applyFill="1" applyBorder="1" applyAlignment="1"/>
    <xf numFmtId="4" fontId="46" fillId="20" borderId="47" xfId="0" applyNumberFormat="1" applyFont="1" applyFill="1" applyBorder="1" applyAlignment="1"/>
    <xf numFmtId="4" fontId="46" fillId="20" borderId="115" xfId="0" applyNumberFormat="1" applyFont="1" applyFill="1" applyBorder="1" applyAlignment="1"/>
    <xf numFmtId="0" fontId="46" fillId="0" borderId="0" xfId="0" applyFont="1" applyBorder="1" applyAlignment="1">
      <alignment horizontal="left"/>
    </xf>
    <xf numFmtId="0" fontId="44" fillId="0" borderId="0" xfId="0" applyFont="1" applyBorder="1" applyAlignment="1">
      <alignment horizontal="left" indent="4"/>
    </xf>
    <xf numFmtId="0" fontId="44" fillId="0" borderId="0" xfId="0" applyFont="1" applyBorder="1" applyAlignment="1">
      <alignment horizontal="center"/>
    </xf>
    <xf numFmtId="3" fontId="44" fillId="0" borderId="0" xfId="0" applyNumberFormat="1" applyFont="1" applyBorder="1" applyAlignment="1">
      <alignment horizontal="center"/>
    </xf>
    <xf numFmtId="4" fontId="44" fillId="0" borderId="0" xfId="0" applyNumberFormat="1" applyFont="1" applyBorder="1" applyAlignment="1">
      <alignment horizontal="right"/>
    </xf>
    <xf numFmtId="3" fontId="44" fillId="0" borderId="0" xfId="0" applyNumberFormat="1" applyFont="1" applyAlignment="1">
      <alignment horizontal="center"/>
    </xf>
    <xf numFmtId="4" fontId="46" fillId="32" borderId="64" xfId="0" applyNumberFormat="1" applyFont="1" applyFill="1" applyBorder="1" applyAlignment="1">
      <alignment vertical="center" wrapText="1"/>
    </xf>
    <xf numFmtId="2" fontId="44" fillId="0" borderId="11" xfId="0" applyNumberFormat="1" applyFont="1" applyFill="1" applyBorder="1" applyAlignment="1">
      <alignment horizontal="left" vertical="top"/>
    </xf>
    <xf numFmtId="4" fontId="46" fillId="23" borderId="0" xfId="0" applyNumberFormat="1" applyFont="1" applyFill="1" applyBorder="1" applyAlignment="1">
      <alignment horizontal="right"/>
    </xf>
    <xf numFmtId="4" fontId="46" fillId="20" borderId="98" xfId="0" applyNumberFormat="1" applyFont="1" applyFill="1" applyBorder="1" applyAlignment="1">
      <alignment horizontal="right"/>
    </xf>
    <xf numFmtId="4" fontId="46" fillId="20" borderId="83" xfId="0" applyNumberFormat="1" applyFont="1" applyFill="1" applyBorder="1" applyAlignment="1">
      <alignment horizontal="right"/>
    </xf>
    <xf numFmtId="4" fontId="46" fillId="20" borderId="53" xfId="0" applyNumberFormat="1" applyFont="1" applyFill="1" applyBorder="1" applyAlignment="1">
      <alignment horizontal="right"/>
    </xf>
    <xf numFmtId="4" fontId="46" fillId="20" borderId="64" xfId="0" applyNumberFormat="1" applyFont="1" applyFill="1" applyBorder="1" applyAlignment="1">
      <alignment horizontal="right"/>
    </xf>
    <xf numFmtId="4" fontId="46" fillId="20" borderId="81" xfId="0" applyNumberFormat="1" applyFont="1" applyFill="1" applyBorder="1" applyAlignment="1">
      <alignment horizontal="right"/>
    </xf>
    <xf numFmtId="4" fontId="46" fillId="20" borderId="46" xfId="0" applyNumberFormat="1" applyFont="1" applyFill="1" applyBorder="1" applyAlignment="1">
      <alignment horizontal="right"/>
    </xf>
    <xf numFmtId="4" fontId="46" fillId="20" borderId="25" xfId="0" applyNumberFormat="1" applyFont="1" applyFill="1" applyBorder="1" applyAlignment="1">
      <alignment horizontal="right"/>
    </xf>
    <xf numFmtId="4" fontId="46" fillId="17" borderId="29" xfId="0" applyNumberFormat="1" applyFont="1" applyFill="1" applyBorder="1" applyAlignment="1">
      <alignment horizontal="right"/>
    </xf>
    <xf numFmtId="4" fontId="46" fillId="17" borderId="30" xfId="0" applyNumberFormat="1" applyFont="1" applyFill="1" applyBorder="1" applyAlignment="1">
      <alignment horizontal="right"/>
    </xf>
    <xf numFmtId="4" fontId="46" fillId="17" borderId="55" xfId="0" applyNumberFormat="1" applyFont="1" applyFill="1" applyBorder="1" applyAlignment="1">
      <alignment horizontal="right"/>
    </xf>
    <xf numFmtId="4" fontId="46" fillId="21" borderId="67" xfId="0" applyNumberFormat="1" applyFont="1" applyFill="1" applyBorder="1" applyAlignment="1">
      <alignment horizontal="right"/>
    </xf>
    <xf numFmtId="4" fontId="46" fillId="21" borderId="34" xfId="0" applyNumberFormat="1" applyFont="1" applyFill="1" applyBorder="1" applyAlignment="1">
      <alignment horizontal="right"/>
    </xf>
    <xf numFmtId="4" fontId="46" fillId="21" borderId="97" xfId="0" applyNumberFormat="1" applyFont="1" applyFill="1" applyBorder="1" applyAlignment="1">
      <alignment horizontal="right"/>
    </xf>
    <xf numFmtId="0" fontId="46" fillId="0" borderId="91" xfId="0" applyFont="1" applyBorder="1" applyAlignment="1">
      <alignment vertical="center" wrapText="1"/>
    </xf>
    <xf numFmtId="0" fontId="83" fillId="0" borderId="91" xfId="0" applyFont="1" applyBorder="1" applyAlignment="1">
      <alignment vertical="center" wrapText="1"/>
    </xf>
    <xf numFmtId="1" fontId="44" fillId="0" borderId="11" xfId="0" applyNumberFormat="1" applyFont="1" applyFill="1" applyBorder="1" applyAlignment="1">
      <alignment horizontal="right" vertical="top" wrapText="1"/>
    </xf>
    <xf numFmtId="1" fontId="46" fillId="31" borderId="11" xfId="0" applyNumberFormat="1" applyFont="1" applyFill="1" applyBorder="1" applyAlignment="1">
      <alignment horizontal="right"/>
    </xf>
    <xf numFmtId="1" fontId="46" fillId="34" borderId="11" xfId="0" applyNumberFormat="1" applyFont="1" applyFill="1" applyBorder="1" applyAlignment="1">
      <alignment horizontal="right"/>
    </xf>
    <xf numFmtId="3" fontId="46" fillId="18" borderId="11" xfId="0" applyNumberFormat="1" applyFont="1" applyFill="1" applyBorder="1" applyAlignment="1">
      <alignment horizontal="right" vertical="center"/>
    </xf>
    <xf numFmtId="3" fontId="46" fillId="20" borderId="11" xfId="0" applyNumberFormat="1" applyFont="1" applyFill="1" applyBorder="1" applyAlignment="1">
      <alignment horizontal="right"/>
    </xf>
    <xf numFmtId="0" fontId="46" fillId="19" borderId="11" xfId="0" applyNumberFormat="1" applyFont="1" applyFill="1" applyBorder="1" applyAlignment="1">
      <alignment horizontal="right" vertical="top" wrapText="1"/>
    </xf>
    <xf numFmtId="0" fontId="46" fillId="19" borderId="11" xfId="0" applyNumberFormat="1" applyFont="1" applyFill="1" applyBorder="1" applyAlignment="1">
      <alignment horizontal="right" vertical="top"/>
    </xf>
    <xf numFmtId="0" fontId="46" fillId="20" borderId="11" xfId="0" applyNumberFormat="1" applyFont="1" applyFill="1" applyBorder="1" applyAlignment="1">
      <alignment horizontal="right"/>
    </xf>
    <xf numFmtId="3" fontId="46" fillId="19" borderId="11" xfId="0" applyNumberFormat="1" applyFont="1" applyFill="1" applyBorder="1" applyAlignment="1">
      <alignment horizontal="right" vertical="top"/>
    </xf>
    <xf numFmtId="3" fontId="46" fillId="31" borderId="11" xfId="0" applyNumberFormat="1" applyFont="1" applyFill="1" applyBorder="1" applyAlignment="1">
      <alignment horizontal="right"/>
    </xf>
    <xf numFmtId="1" fontId="46" fillId="33" borderId="11" xfId="0" applyNumberFormat="1" applyFont="1" applyFill="1" applyBorder="1" applyAlignment="1">
      <alignment horizontal="right"/>
    </xf>
    <xf numFmtId="3" fontId="44" fillId="0" borderId="0" xfId="0" applyNumberFormat="1" applyFont="1" applyBorder="1" applyAlignment="1">
      <alignment horizontal="right"/>
    </xf>
    <xf numFmtId="3" fontId="44" fillId="0" borderId="0" xfId="0" applyNumberFormat="1" applyFont="1" applyAlignment="1">
      <alignment horizontal="right"/>
    </xf>
    <xf numFmtId="2" fontId="46" fillId="19" borderId="11" xfId="0" applyNumberFormat="1" applyFont="1" applyFill="1" applyBorder="1" applyAlignment="1">
      <alignment horizontal="center" vertical="top" wrapText="1"/>
    </xf>
    <xf numFmtId="3" fontId="46" fillId="18" borderId="11" xfId="0" applyNumberFormat="1" applyFont="1" applyFill="1" applyBorder="1" applyAlignment="1">
      <alignment vertical="center"/>
    </xf>
    <xf numFmtId="3" fontId="46" fillId="20" borderId="11" xfId="0" applyNumberFormat="1" applyFont="1" applyFill="1" applyBorder="1" applyAlignment="1"/>
    <xf numFmtId="0" fontId="46" fillId="19" borderId="11" xfId="0" applyNumberFormat="1" applyFont="1" applyFill="1" applyBorder="1" applyAlignment="1">
      <alignment vertical="top" wrapText="1"/>
    </xf>
    <xf numFmtId="0" fontId="46" fillId="19" borderId="11" xfId="0" applyNumberFormat="1" applyFont="1" applyFill="1" applyBorder="1" applyAlignment="1">
      <alignment vertical="top"/>
    </xf>
    <xf numFmtId="0" fontId="46" fillId="31" borderId="11" xfId="0" applyNumberFormat="1" applyFont="1" applyFill="1" applyBorder="1" applyAlignment="1"/>
    <xf numFmtId="1" fontId="46" fillId="31" borderId="11" xfId="0" applyNumberFormat="1" applyFont="1" applyFill="1" applyBorder="1" applyAlignment="1"/>
    <xf numFmtId="1" fontId="46" fillId="34" borderId="11" xfId="0" applyNumberFormat="1" applyFont="1" applyFill="1" applyBorder="1" applyAlignment="1"/>
    <xf numFmtId="3" fontId="44" fillId="0" borderId="0" xfId="0" applyNumberFormat="1" applyFont="1" applyBorder="1" applyAlignment="1"/>
    <xf numFmtId="3" fontId="44" fillId="0" borderId="0" xfId="0" applyNumberFormat="1" applyFont="1" applyAlignment="1"/>
    <xf numFmtId="3" fontId="46" fillId="23" borderId="91" xfId="0" applyNumberFormat="1" applyFont="1" applyFill="1" applyBorder="1" applyAlignment="1">
      <alignment horizontal="right"/>
    </xf>
    <xf numFmtId="0" fontId="46" fillId="17" borderId="11" xfId="0" applyFont="1" applyFill="1" applyBorder="1" applyAlignment="1">
      <alignment horizontal="left" vertical="center"/>
    </xf>
    <xf numFmtId="3" fontId="46" fillId="0" borderId="11" xfId="0" applyNumberFormat="1" applyFont="1" applyFill="1" applyBorder="1" applyAlignment="1">
      <alignment horizontal="right" vertical="top"/>
    </xf>
    <xf numFmtId="2" fontId="44" fillId="0" borderId="11" xfId="0" applyNumberFormat="1" applyFont="1" applyFill="1" applyBorder="1" applyAlignment="1">
      <alignment horizontal="right" vertical="top" wrapText="1"/>
    </xf>
    <xf numFmtId="2" fontId="44" fillId="0" borderId="29" xfId="0" applyNumberFormat="1" applyFont="1" applyFill="1" applyBorder="1" applyAlignment="1">
      <alignment horizontal="right" vertical="top" wrapText="1"/>
    </xf>
    <xf numFmtId="2" fontId="44" fillId="0" borderId="47" xfId="0" applyNumberFormat="1" applyFont="1" applyFill="1" applyBorder="1" applyAlignment="1">
      <alignment horizontal="right" vertical="top" wrapText="1"/>
    </xf>
    <xf numFmtId="2" fontId="46" fillId="19" borderId="29" xfId="0" applyNumberFormat="1" applyFont="1" applyFill="1" applyBorder="1" applyAlignment="1">
      <alignment horizontal="left" vertical="top" wrapText="1"/>
    </xf>
    <xf numFmtId="4" fontId="44" fillId="26" borderId="47" xfId="0" applyNumberFormat="1" applyFont="1" applyFill="1" applyBorder="1" applyAlignment="1">
      <alignment horizontal="right" vertical="top"/>
    </xf>
    <xf numFmtId="3" fontId="46" fillId="23" borderId="91" xfId="0" applyNumberFormat="1" applyFont="1" applyFill="1" applyBorder="1" applyAlignment="1"/>
    <xf numFmtId="3" fontId="46" fillId="0" borderId="11" xfId="0" applyNumberFormat="1" applyFont="1" applyFill="1" applyBorder="1" applyAlignment="1">
      <alignment vertical="top"/>
    </xf>
    <xf numFmtId="2" fontId="44" fillId="0" borderId="11" xfId="0" applyNumberFormat="1" applyFont="1" applyFill="1" applyBorder="1" applyAlignment="1">
      <alignment vertical="top" wrapText="1"/>
    </xf>
    <xf numFmtId="1" fontId="44" fillId="0" borderId="11" xfId="0" applyNumberFormat="1" applyFont="1" applyFill="1" applyBorder="1" applyAlignment="1">
      <alignment vertical="top" wrapText="1"/>
    </xf>
    <xf numFmtId="4" fontId="44" fillId="0" borderId="30" xfId="0" applyNumberFormat="1" applyFont="1" applyFill="1" applyBorder="1" applyAlignment="1">
      <alignment horizontal="right" vertical="top" wrapText="1"/>
    </xf>
    <xf numFmtId="0" fontId="46" fillId="20" borderId="83" xfId="0" applyFont="1" applyFill="1" applyBorder="1" applyAlignment="1">
      <alignment horizontal="left"/>
    </xf>
    <xf numFmtId="0" fontId="46" fillId="20" borderId="53" xfId="0" applyFont="1" applyFill="1" applyBorder="1" applyAlignment="1">
      <alignment horizontal="left"/>
    </xf>
    <xf numFmtId="0" fontId="46" fillId="20" borderId="53" xfId="0" applyFont="1" applyFill="1" applyBorder="1" applyAlignment="1">
      <alignment horizontal="center"/>
    </xf>
    <xf numFmtId="3" fontId="46" fillId="20" borderId="53" xfId="0" applyNumberFormat="1" applyFont="1" applyFill="1" applyBorder="1" applyAlignment="1">
      <alignment horizontal="right"/>
    </xf>
    <xf numFmtId="4" fontId="46" fillId="20" borderId="53" xfId="0" applyNumberFormat="1" applyFont="1" applyFill="1" applyBorder="1" applyAlignment="1"/>
    <xf numFmtId="3" fontId="46" fillId="20" borderId="53" xfId="0" applyNumberFormat="1" applyFont="1" applyFill="1" applyBorder="1" applyAlignment="1"/>
    <xf numFmtId="4" fontId="46" fillId="20" borderId="83" xfId="0" applyNumberFormat="1" applyFont="1" applyFill="1" applyBorder="1" applyAlignment="1"/>
    <xf numFmtId="4" fontId="46" fillId="20" borderId="46" xfId="0" applyNumberFormat="1" applyFont="1" applyFill="1" applyBorder="1" applyAlignment="1"/>
    <xf numFmtId="4" fontId="46" fillId="20" borderId="64" xfId="0" applyNumberFormat="1" applyFont="1" applyFill="1" applyBorder="1" applyAlignment="1"/>
    <xf numFmtId="4" fontId="46" fillId="20" borderId="29" xfId="0" applyNumberFormat="1" applyFont="1" applyFill="1" applyBorder="1" applyAlignment="1"/>
    <xf numFmtId="4" fontId="46" fillId="20" borderId="30" xfId="0" applyNumberFormat="1" applyFont="1" applyFill="1" applyBorder="1" applyAlignment="1"/>
    <xf numFmtId="3" fontId="46" fillId="20" borderId="53" xfId="0" applyNumberFormat="1" applyFont="1" applyFill="1" applyBorder="1" applyAlignment="1">
      <alignment horizontal="center"/>
    </xf>
    <xf numFmtId="4" fontId="52" fillId="23" borderId="0" xfId="75" applyNumberFormat="1" applyFont="1" applyFill="1"/>
    <xf numFmtId="0" fontId="85" fillId="0" borderId="0" xfId="75" applyFont="1" applyBorder="1"/>
    <xf numFmtId="0" fontId="85" fillId="0" borderId="0" xfId="75" applyFont="1"/>
    <xf numFmtId="0" fontId="83" fillId="0" borderId="0" xfId="0" applyFont="1"/>
    <xf numFmtId="0" fontId="86" fillId="0" borderId="0" xfId="75" applyFont="1" applyAlignment="1">
      <alignment horizontal="center"/>
    </xf>
    <xf numFmtId="4" fontId="85" fillId="0" borderId="0" xfId="75" applyNumberFormat="1" applyFont="1"/>
    <xf numFmtId="4" fontId="86" fillId="0" borderId="0" xfId="75" applyNumberFormat="1" applyFont="1"/>
    <xf numFmtId="0" fontId="83" fillId="23" borderId="0" xfId="0" applyFont="1" applyFill="1"/>
    <xf numFmtId="0" fontId="85" fillId="23" borderId="0" xfId="75" applyFont="1" applyFill="1" applyBorder="1"/>
    <xf numFmtId="0" fontId="85" fillId="23" borderId="0" xfId="75" applyFont="1" applyFill="1" applyBorder="1" applyAlignment="1">
      <alignment horizontal="justify" vertical="top"/>
    </xf>
    <xf numFmtId="0" fontId="85" fillId="23" borderId="0" xfId="75" applyFont="1" applyFill="1"/>
    <xf numFmtId="17" fontId="44" fillId="32" borderId="67" xfId="76" applyNumberFormat="1" applyFont="1" applyFill="1" applyBorder="1" applyAlignment="1">
      <alignment horizontal="center" vertical="center"/>
    </xf>
    <xf numFmtId="17" fontId="44" fillId="32" borderId="31" xfId="76" applyNumberFormat="1" applyFont="1" applyFill="1" applyBorder="1" applyAlignment="1">
      <alignment horizontal="center" vertical="center"/>
    </xf>
    <xf numFmtId="17" fontId="44" fillId="32" borderId="68" xfId="76" applyNumberFormat="1" applyFont="1" applyFill="1" applyBorder="1" applyAlignment="1">
      <alignment horizontal="center" vertical="center"/>
    </xf>
    <xf numFmtId="17" fontId="44" fillId="32" borderId="34" xfId="76" applyNumberFormat="1" applyFont="1" applyFill="1" applyBorder="1" applyAlignment="1">
      <alignment horizontal="center" vertical="center"/>
    </xf>
    <xf numFmtId="0" fontId="82" fillId="23" borderId="0" xfId="75" applyFont="1" applyFill="1" applyBorder="1" applyAlignment="1">
      <alignment horizontal="left"/>
    </xf>
    <xf numFmtId="0" fontId="4" fillId="23" borderId="0" xfId="75" applyFont="1" applyFill="1" applyBorder="1" applyAlignment="1">
      <alignment horizontal="center" vertical="center"/>
    </xf>
    <xf numFmtId="0" fontId="3" fillId="0" borderId="81" xfId="75" applyFont="1" applyFill="1" applyBorder="1" applyAlignment="1">
      <alignment horizontal="center" vertical="center"/>
    </xf>
    <xf numFmtId="0" fontId="3" fillId="0" borderId="53" xfId="75" applyFont="1" applyFill="1" applyBorder="1" applyAlignment="1">
      <alignment horizontal="center" vertical="center"/>
    </xf>
    <xf numFmtId="0" fontId="3" fillId="0" borderId="46" xfId="75" applyFont="1" applyFill="1" applyBorder="1" applyAlignment="1">
      <alignment horizontal="center" vertical="center"/>
    </xf>
    <xf numFmtId="0" fontId="3" fillId="0" borderId="83" xfId="75" applyFont="1" applyFill="1" applyBorder="1" applyAlignment="1">
      <alignment horizontal="center" vertical="center"/>
    </xf>
    <xf numFmtId="0" fontId="3" fillId="0" borderId="64" xfId="75" applyFont="1" applyFill="1" applyBorder="1" applyAlignment="1">
      <alignment horizontal="center" vertical="center"/>
    </xf>
    <xf numFmtId="0" fontId="3" fillId="0" borderId="47" xfId="75" applyFont="1" applyFill="1" applyBorder="1" applyAlignment="1">
      <alignment horizontal="center" vertical="center"/>
    </xf>
    <xf numFmtId="0" fontId="3" fillId="0" borderId="11" xfId="75" applyFont="1" applyFill="1" applyBorder="1" applyAlignment="1">
      <alignment horizontal="center" vertical="center"/>
    </xf>
    <xf numFmtId="0" fontId="3" fillId="0" borderId="35" xfId="75" applyFont="1" applyFill="1" applyBorder="1" applyAlignment="1">
      <alignment horizontal="center" vertical="center"/>
    </xf>
    <xf numFmtId="0" fontId="3" fillId="0" borderId="29" xfId="75" applyFont="1" applyFill="1" applyBorder="1" applyAlignment="1">
      <alignment horizontal="center" vertical="center"/>
    </xf>
    <xf numFmtId="0" fontId="3" fillId="0" borderId="30" xfId="75" applyFont="1" applyFill="1" applyBorder="1" applyAlignment="1">
      <alignment horizontal="center" vertical="center"/>
    </xf>
    <xf numFmtId="0" fontId="3" fillId="0" borderId="69" xfId="75" applyFont="1" applyFill="1" applyBorder="1" applyAlignment="1">
      <alignment horizontal="center" vertical="center"/>
    </xf>
    <xf numFmtId="0" fontId="3" fillId="0" borderId="31" xfId="75" applyFont="1" applyFill="1" applyBorder="1" applyAlignment="1">
      <alignment horizontal="center" vertical="center"/>
    </xf>
    <xf numFmtId="0" fontId="3" fillId="0" borderId="68" xfId="75" applyFont="1" applyFill="1" applyBorder="1" applyAlignment="1">
      <alignment horizontal="center" vertical="center"/>
    </xf>
    <xf numFmtId="0" fontId="3" fillId="0" borderId="67" xfId="75" applyFont="1" applyFill="1" applyBorder="1" applyAlignment="1">
      <alignment horizontal="center" vertical="center"/>
    </xf>
    <xf numFmtId="0" fontId="3" fillId="0" borderId="34" xfId="75" applyFont="1" applyFill="1" applyBorder="1" applyAlignment="1">
      <alignment horizontal="center" vertical="center"/>
    </xf>
    <xf numFmtId="17" fontId="89" fillId="32" borderId="69" xfId="76" applyNumberFormat="1" applyFont="1" applyFill="1" applyBorder="1" applyAlignment="1">
      <alignment horizontal="center" vertical="center"/>
    </xf>
    <xf numFmtId="17" fontId="89" fillId="32" borderId="31" xfId="76" applyNumberFormat="1" applyFont="1" applyFill="1" applyBorder="1" applyAlignment="1">
      <alignment horizontal="center" vertical="center"/>
    </xf>
    <xf numFmtId="17" fontId="89" fillId="32" borderId="34" xfId="76" applyNumberFormat="1" applyFont="1" applyFill="1" applyBorder="1" applyAlignment="1">
      <alignment horizontal="center" vertical="center"/>
    </xf>
    <xf numFmtId="17" fontId="89" fillId="32" borderId="67" xfId="76" applyNumberFormat="1" applyFont="1" applyFill="1" applyBorder="1" applyAlignment="1">
      <alignment horizontal="center" vertical="center"/>
    </xf>
    <xf numFmtId="0" fontId="84" fillId="23" borderId="0" xfId="75" applyFont="1" applyFill="1"/>
    <xf numFmtId="0" fontId="87" fillId="0" borderId="67" xfId="75" applyFont="1" applyFill="1" applyBorder="1" applyAlignment="1">
      <alignment horizontal="center" vertical="center"/>
    </xf>
    <xf numFmtId="0" fontId="87" fillId="0" borderId="31" xfId="75" applyFont="1" applyFill="1" applyBorder="1" applyAlignment="1">
      <alignment horizontal="center" vertical="center"/>
    </xf>
    <xf numFmtId="0" fontId="87" fillId="0" borderId="68" xfId="75" applyFont="1" applyFill="1" applyBorder="1" applyAlignment="1">
      <alignment horizontal="center" vertical="center"/>
    </xf>
    <xf numFmtId="0" fontId="87" fillId="0" borderId="34" xfId="75" applyFont="1" applyFill="1" applyBorder="1" applyAlignment="1">
      <alignment horizontal="center" vertical="center"/>
    </xf>
    <xf numFmtId="0" fontId="87" fillId="0" borderId="31" xfId="75" applyFont="1" applyFill="1" applyBorder="1" applyAlignment="1">
      <alignment horizontal="left" vertical="top"/>
    </xf>
    <xf numFmtId="0" fontId="87" fillId="0" borderId="34" xfId="75" applyFont="1" applyFill="1" applyBorder="1" applyAlignment="1">
      <alignment horizontal="left" vertical="top"/>
    </xf>
    <xf numFmtId="4" fontId="44" fillId="24" borderId="47" xfId="76" applyNumberFormat="1" applyFont="1" applyFill="1" applyBorder="1" applyAlignment="1">
      <alignment horizontal="right" vertical="center"/>
    </xf>
    <xf numFmtId="4" fontId="44" fillId="24" borderId="11" xfId="76" applyNumberFormat="1" applyFont="1" applyFill="1" applyBorder="1" applyAlignment="1">
      <alignment horizontal="right" vertical="center"/>
    </xf>
    <xf numFmtId="4" fontId="44" fillId="24" borderId="29" xfId="76" applyNumberFormat="1" applyFont="1" applyFill="1" applyBorder="1" applyAlignment="1">
      <alignment horizontal="right" vertical="center"/>
    </xf>
    <xf numFmtId="4" fontId="44" fillId="24" borderId="30" xfId="76" applyNumberFormat="1" applyFont="1" applyFill="1" applyBorder="1" applyAlignment="1">
      <alignment horizontal="right" vertical="center"/>
    </xf>
    <xf numFmtId="4" fontId="44" fillId="0" borderId="47" xfId="76" applyNumberFormat="1" applyFont="1" applyFill="1" applyBorder="1" applyAlignment="1">
      <alignment horizontal="right" vertical="center"/>
    </xf>
    <xf numFmtId="4" fontId="44" fillId="0" borderId="11" xfId="76" applyNumberFormat="1" applyFont="1" applyFill="1" applyBorder="1" applyAlignment="1">
      <alignment horizontal="right" vertical="center"/>
    </xf>
    <xf numFmtId="4" fontId="44" fillId="0" borderId="35" xfId="76" applyNumberFormat="1" applyFont="1" applyFill="1" applyBorder="1" applyAlignment="1">
      <alignment horizontal="right" vertical="center"/>
    </xf>
    <xf numFmtId="4" fontId="44" fillId="0" borderId="29" xfId="76" applyNumberFormat="1" applyFont="1" applyFill="1" applyBorder="1" applyAlignment="1">
      <alignment horizontal="right" vertical="center"/>
    </xf>
    <xf numFmtId="4" fontId="44" fillId="0" borderId="30" xfId="76" applyNumberFormat="1" applyFont="1" applyFill="1" applyBorder="1" applyAlignment="1">
      <alignment horizontal="right" vertical="center"/>
    </xf>
    <xf numFmtId="4" fontId="44" fillId="0" borderId="69" xfId="76" applyNumberFormat="1" applyFont="1" applyFill="1" applyBorder="1" applyAlignment="1">
      <alignment horizontal="right" vertical="center"/>
    </xf>
    <xf numFmtId="4" fontId="44" fillId="0" borderId="31" xfId="76" applyNumberFormat="1" applyFont="1" applyFill="1" applyBorder="1" applyAlignment="1">
      <alignment horizontal="right" vertical="center"/>
    </xf>
    <xf numFmtId="4" fontId="44" fillId="0" borderId="68" xfId="76" applyNumberFormat="1" applyFont="1" applyFill="1" applyBorder="1" applyAlignment="1">
      <alignment horizontal="right" vertical="center"/>
    </xf>
    <xf numFmtId="4" fontId="44" fillId="0" borderId="67" xfId="76" applyNumberFormat="1" applyFont="1" applyFill="1" applyBorder="1" applyAlignment="1">
      <alignment horizontal="right" vertical="center"/>
    </xf>
    <xf numFmtId="4" fontId="44" fillId="0" borderId="34" xfId="76" applyNumberFormat="1" applyFont="1" applyFill="1" applyBorder="1" applyAlignment="1">
      <alignment horizontal="right" vertical="center"/>
    </xf>
    <xf numFmtId="17" fontId="44" fillId="32" borderId="69" xfId="76" applyNumberFormat="1" applyFont="1" applyFill="1" applyBorder="1" applyAlignment="1">
      <alignment horizontal="center" vertical="center"/>
    </xf>
    <xf numFmtId="0" fontId="10" fillId="17" borderId="11" xfId="0" applyNumberFormat="1" applyFont="1" applyFill="1" applyBorder="1" applyAlignment="1">
      <alignment horizontal="justify" vertical="center" wrapText="1"/>
    </xf>
    <xf numFmtId="0" fontId="46" fillId="32" borderId="31" xfId="0" applyFont="1" applyFill="1" applyBorder="1" applyAlignment="1" applyProtection="1"/>
    <xf numFmtId="0" fontId="44" fillId="32" borderId="31" xfId="0" applyFont="1" applyFill="1" applyBorder="1" applyAlignment="1" applyProtection="1"/>
    <xf numFmtId="0" fontId="46" fillId="23" borderId="0" xfId="0" applyFont="1" applyFill="1" applyBorder="1" applyAlignment="1">
      <alignment horizontal="center"/>
    </xf>
    <xf numFmtId="0" fontId="46" fillId="23" borderId="0" xfId="0" applyFont="1" applyFill="1" applyAlignment="1"/>
    <xf numFmtId="0" fontId="46" fillId="23" borderId="0" xfId="0" applyFont="1" applyFill="1" applyAlignment="1">
      <alignment horizontal="center"/>
    </xf>
    <xf numFmtId="0" fontId="44" fillId="23" borderId="37" xfId="0" applyFont="1" applyFill="1" applyBorder="1"/>
    <xf numFmtId="0" fontId="44" fillId="23" borderId="51" xfId="0" applyFont="1" applyFill="1" applyBorder="1"/>
    <xf numFmtId="49" fontId="44" fillId="23" borderId="36" xfId="0" applyNumberFormat="1" applyFont="1" applyFill="1" applyBorder="1" applyAlignment="1">
      <alignment horizontal="left" wrapText="1"/>
    </xf>
    <xf numFmtId="4" fontId="44" fillId="23" borderId="51" xfId="0" applyNumberFormat="1" applyFont="1" applyFill="1" applyBorder="1" applyAlignment="1">
      <alignment horizontal="right"/>
    </xf>
    <xf numFmtId="4" fontId="44" fillId="23" borderId="10" xfId="0" applyNumberFormat="1" applyFont="1" applyFill="1" applyBorder="1" applyAlignment="1">
      <alignment horizontal="right"/>
    </xf>
    <xf numFmtId="4" fontId="46" fillId="23" borderId="10" xfId="0" applyNumberFormat="1" applyFont="1" applyFill="1" applyBorder="1" applyAlignment="1">
      <alignment horizontal="right"/>
    </xf>
    <xf numFmtId="4" fontId="46" fillId="23" borderId="61" xfId="0" applyNumberFormat="1" applyFont="1" applyFill="1" applyBorder="1" applyAlignment="1">
      <alignment horizontal="right"/>
    </xf>
    <xf numFmtId="4" fontId="44" fillId="23" borderId="19" xfId="0" applyNumberFormat="1" applyFont="1" applyFill="1" applyBorder="1" applyAlignment="1">
      <alignment horizontal="right"/>
    </xf>
    <xf numFmtId="4" fontId="46" fillId="23" borderId="36" xfId="0" applyNumberFormat="1" applyFont="1" applyFill="1" applyBorder="1" applyAlignment="1">
      <alignment horizontal="right"/>
    </xf>
    <xf numFmtId="0" fontId="44" fillId="23" borderId="26" xfId="0" applyFont="1" applyFill="1" applyBorder="1"/>
    <xf numFmtId="0" fontId="44" fillId="23" borderId="21" xfId="0" applyFont="1" applyFill="1" applyBorder="1" applyAlignment="1">
      <alignment wrapText="1"/>
    </xf>
    <xf numFmtId="4" fontId="44" fillId="23" borderId="26" xfId="0" applyNumberFormat="1" applyFont="1" applyFill="1" applyBorder="1" applyAlignment="1">
      <alignment horizontal="right"/>
    </xf>
    <xf numFmtId="4" fontId="44" fillId="23" borderId="12" xfId="0" applyNumberFormat="1" applyFont="1" applyFill="1" applyBorder="1" applyAlignment="1">
      <alignment horizontal="right"/>
    </xf>
    <xf numFmtId="4" fontId="46" fillId="23" borderId="12" xfId="0" applyNumberFormat="1" applyFont="1" applyFill="1" applyBorder="1" applyAlignment="1">
      <alignment horizontal="right"/>
    </xf>
    <xf numFmtId="4" fontId="46" fillId="23" borderId="23" xfId="0" applyNumberFormat="1" applyFont="1" applyFill="1" applyBorder="1" applyAlignment="1">
      <alignment horizontal="right"/>
    </xf>
    <xf numFmtId="4" fontId="44" fillId="23" borderId="16" xfId="0" applyNumberFormat="1" applyFont="1" applyFill="1" applyBorder="1" applyAlignment="1">
      <alignment horizontal="right"/>
    </xf>
    <xf numFmtId="4" fontId="46" fillId="23" borderId="21" xfId="0" applyNumberFormat="1" applyFont="1" applyFill="1" applyBorder="1" applyAlignment="1">
      <alignment horizontal="right"/>
    </xf>
    <xf numFmtId="4" fontId="44" fillId="23" borderId="0" xfId="0" applyNumberFormat="1" applyFont="1" applyFill="1"/>
    <xf numFmtId="0" fontId="44" fillId="23" borderId="21" xfId="0" applyFont="1" applyFill="1" applyBorder="1" applyAlignment="1">
      <alignment horizontal="left" wrapText="1" indent="1"/>
    </xf>
    <xf numFmtId="4" fontId="46" fillId="23" borderId="15" xfId="0" applyNumberFormat="1" applyFont="1" applyFill="1" applyBorder="1" applyAlignment="1">
      <alignment horizontal="right"/>
    </xf>
    <xf numFmtId="4" fontId="46" fillId="23" borderId="58" xfId="0" applyNumberFormat="1" applyFont="1" applyFill="1" applyBorder="1" applyAlignment="1">
      <alignment horizontal="right"/>
    </xf>
    <xf numFmtId="0" fontId="44" fillId="23" borderId="98" xfId="0" applyFont="1" applyFill="1" applyBorder="1" applyAlignment="1">
      <alignment horizontal="left" wrapText="1" indent="1"/>
    </xf>
    <xf numFmtId="4" fontId="44" fillId="23" borderId="37" xfId="0" applyNumberFormat="1" applyFont="1" applyFill="1" applyBorder="1" applyAlignment="1">
      <alignment horizontal="right"/>
    </xf>
    <xf numFmtId="4" fontId="44" fillId="23" borderId="38" xfId="0" applyNumberFormat="1" applyFont="1" applyFill="1" applyBorder="1" applyAlignment="1">
      <alignment horizontal="right"/>
    </xf>
    <xf numFmtId="4" fontId="46" fillId="23" borderId="38" xfId="0" applyNumberFormat="1" applyFont="1" applyFill="1" applyBorder="1" applyAlignment="1">
      <alignment horizontal="right"/>
    </xf>
    <xf numFmtId="4" fontId="46" fillId="23" borderId="65" xfId="0" applyNumberFormat="1" applyFont="1" applyFill="1" applyBorder="1" applyAlignment="1">
      <alignment horizontal="right"/>
    </xf>
    <xf numFmtId="4" fontId="44" fillId="23" borderId="70" xfId="0" applyNumberFormat="1" applyFont="1" applyFill="1" applyBorder="1" applyAlignment="1">
      <alignment horizontal="right"/>
    </xf>
    <xf numFmtId="4" fontId="46" fillId="23" borderId="98" xfId="0" applyNumberFormat="1" applyFont="1" applyFill="1" applyBorder="1" applyAlignment="1">
      <alignment horizontal="right"/>
    </xf>
    <xf numFmtId="0" fontId="44" fillId="23" borderId="67" xfId="0" applyFont="1" applyFill="1" applyBorder="1"/>
    <xf numFmtId="4" fontId="46" fillId="23" borderId="31" xfId="0" applyNumberFormat="1" applyFont="1" applyFill="1" applyBorder="1" applyAlignment="1">
      <alignment horizontal="right"/>
    </xf>
    <xf numFmtId="4" fontId="46" fillId="23" borderId="34" xfId="66" applyNumberFormat="1" applyFont="1" applyFill="1" applyBorder="1" applyAlignment="1">
      <alignment horizontal="right"/>
    </xf>
    <xf numFmtId="4" fontId="46" fillId="23" borderId="68" xfId="66" applyNumberFormat="1" applyFont="1" applyFill="1" applyBorder="1" applyAlignment="1">
      <alignment horizontal="right"/>
    </xf>
    <xf numFmtId="0" fontId="14" fillId="23" borderId="0" xfId="0" applyFont="1" applyFill="1"/>
    <xf numFmtId="0" fontId="46" fillId="23" borderId="0" xfId="0" applyFont="1" applyFill="1" applyBorder="1" applyAlignment="1" applyProtection="1">
      <alignment vertical="center" wrapText="1"/>
    </xf>
    <xf numFmtId="0" fontId="46" fillId="23" borderId="0" xfId="0" applyFont="1" applyFill="1" applyBorder="1" applyAlignment="1" applyProtection="1">
      <alignment horizontal="center" vertical="center" wrapText="1"/>
    </xf>
    <xf numFmtId="4" fontId="46" fillId="23" borderId="0" xfId="0" applyNumberFormat="1" applyFont="1" applyFill="1" applyBorder="1" applyAlignment="1" applyProtection="1">
      <alignment horizontal="center" vertical="center" wrapText="1"/>
    </xf>
    <xf numFmtId="4" fontId="44" fillId="23" borderId="51" xfId="0" applyNumberFormat="1" applyFont="1" applyFill="1" applyBorder="1"/>
    <xf numFmtId="4" fontId="44" fillId="23" borderId="10" xfId="0" applyNumberFormat="1" applyFont="1" applyFill="1" applyBorder="1"/>
    <xf numFmtId="4" fontId="44" fillId="23" borderId="61" xfId="0" applyNumberFormat="1" applyFont="1" applyFill="1" applyBorder="1"/>
    <xf numFmtId="4" fontId="44" fillId="23" borderId="0" xfId="0" applyNumberFormat="1" applyFont="1" applyFill="1" applyBorder="1"/>
    <xf numFmtId="0" fontId="44" fillId="23" borderId="0" xfId="0" applyFont="1" applyFill="1" applyAlignment="1">
      <alignment horizontal="center"/>
    </xf>
    <xf numFmtId="0" fontId="44" fillId="23" borderId="0" xfId="0" applyFont="1" applyFill="1" applyBorder="1"/>
    <xf numFmtId="4" fontId="44" fillId="23" borderId="24" xfId="0" applyNumberFormat="1" applyFont="1" applyFill="1" applyBorder="1"/>
    <xf numFmtId="4" fontId="44" fillId="23" borderId="15" xfId="0" applyNumberFormat="1" applyFont="1" applyFill="1" applyBorder="1"/>
    <xf numFmtId="4" fontId="44" fillId="23" borderId="58" xfId="0" applyNumberFormat="1" applyFont="1" applyFill="1" applyBorder="1"/>
    <xf numFmtId="4" fontId="44" fillId="23" borderId="50" xfId="0" applyNumberFormat="1" applyFont="1" applyFill="1" applyBorder="1"/>
    <xf numFmtId="4" fontId="44" fillId="23" borderId="17" xfId="0" applyNumberFormat="1" applyFont="1" applyFill="1" applyBorder="1"/>
    <xf numFmtId="4" fontId="44" fillId="23" borderId="52" xfId="0" applyNumberFormat="1" applyFont="1" applyFill="1" applyBorder="1"/>
    <xf numFmtId="4" fontId="44" fillId="23" borderId="103" xfId="0" applyNumberFormat="1" applyFont="1" applyFill="1" applyBorder="1"/>
    <xf numFmtId="4" fontId="44" fillId="23" borderId="104" xfId="0" applyNumberFormat="1" applyFont="1" applyFill="1" applyBorder="1"/>
    <xf numFmtId="4" fontId="44" fillId="23" borderId="105" xfId="0" applyNumberFormat="1" applyFont="1" applyFill="1" applyBorder="1"/>
    <xf numFmtId="0" fontId="46" fillId="32" borderId="29" xfId="0" applyFont="1" applyFill="1" applyBorder="1" applyAlignment="1">
      <alignment horizontal="center"/>
    </xf>
    <xf numFmtId="0" fontId="46" fillId="32" borderId="11" xfId="0" applyFont="1" applyFill="1" applyBorder="1" applyAlignment="1">
      <alignment horizontal="center"/>
    </xf>
    <xf numFmtId="0" fontId="46" fillId="32" borderId="30" xfId="0" applyFont="1" applyFill="1" applyBorder="1" applyAlignment="1">
      <alignment horizontal="center"/>
    </xf>
    <xf numFmtId="0" fontId="46" fillId="32" borderId="47" xfId="0" applyFont="1" applyFill="1" applyBorder="1" applyAlignment="1">
      <alignment horizontal="center"/>
    </xf>
    <xf numFmtId="0" fontId="46" fillId="32" borderId="35" xfId="0" applyFont="1" applyFill="1" applyBorder="1" applyAlignment="1">
      <alignment horizontal="center"/>
    </xf>
    <xf numFmtId="0" fontId="46" fillId="23" borderId="68" xfId="0" applyFont="1" applyFill="1" applyBorder="1"/>
    <xf numFmtId="4" fontId="46" fillId="23" borderId="67" xfId="0" applyNumberFormat="1" applyFont="1" applyFill="1" applyBorder="1" applyAlignment="1">
      <alignment horizontal="right"/>
    </xf>
    <xf numFmtId="4" fontId="46" fillId="23" borderId="69" xfId="0" applyNumberFormat="1" applyFont="1" applyFill="1" applyBorder="1" applyAlignment="1">
      <alignment horizontal="right"/>
    </xf>
    <xf numFmtId="4" fontId="46" fillId="32" borderId="39" xfId="0" applyNumberFormat="1" applyFont="1" applyFill="1" applyBorder="1" applyAlignment="1" applyProtection="1">
      <alignment horizontal="center" vertical="center" wrapText="1"/>
    </xf>
    <xf numFmtId="4" fontId="46" fillId="32" borderId="63" xfId="0" applyNumberFormat="1" applyFont="1" applyFill="1" applyBorder="1" applyAlignment="1" applyProtection="1">
      <alignment horizontal="center" vertical="center" wrapText="1"/>
    </xf>
    <xf numFmtId="0" fontId="44" fillId="32" borderId="106" xfId="0" applyFont="1" applyFill="1" applyBorder="1"/>
    <xf numFmtId="0" fontId="91" fillId="32" borderId="107" xfId="0" applyFont="1" applyFill="1" applyBorder="1"/>
    <xf numFmtId="0" fontId="44" fillId="32" borderId="108" xfId="0" applyFont="1" applyFill="1" applyBorder="1"/>
    <xf numFmtId="0" fontId="91" fillId="32" borderId="109" xfId="0" applyFont="1" applyFill="1" applyBorder="1"/>
    <xf numFmtId="0" fontId="44" fillId="23" borderId="0" xfId="0" applyNumberFormat="1" applyFont="1" applyFill="1"/>
    <xf numFmtId="0" fontId="44" fillId="0" borderId="0" xfId="0" applyNumberFormat="1" applyFont="1"/>
    <xf numFmtId="0" fontId="46" fillId="21" borderId="13" xfId="66" applyNumberFormat="1" applyFont="1" applyFill="1" applyBorder="1" applyAlignment="1">
      <alignment horizontal="center" vertical="center" wrapText="1"/>
    </xf>
    <xf numFmtId="0" fontId="46" fillId="21" borderId="62" xfId="66" applyNumberFormat="1" applyFont="1" applyFill="1" applyBorder="1" applyAlignment="1">
      <alignment horizontal="center" vertical="center" wrapText="1"/>
    </xf>
    <xf numFmtId="0" fontId="46" fillId="23" borderId="0" xfId="0" applyFont="1" applyFill="1" applyBorder="1"/>
    <xf numFmtId="43" fontId="46" fillId="23" borderId="0" xfId="32" applyNumberFormat="1" applyFont="1" applyFill="1" applyBorder="1"/>
    <xf numFmtId="10" fontId="46" fillId="23" borderId="0" xfId="32" applyNumberFormat="1" applyFont="1" applyFill="1" applyBorder="1"/>
    <xf numFmtId="10" fontId="46" fillId="23" borderId="0" xfId="66" applyNumberFormat="1" applyFont="1" applyFill="1" applyBorder="1"/>
    <xf numFmtId="43" fontId="44" fillId="23" borderId="0" xfId="32" applyNumberFormat="1" applyFont="1" applyFill="1"/>
    <xf numFmtId="43" fontId="44" fillId="23" borderId="0" xfId="0" applyNumberFormat="1" applyFont="1" applyFill="1"/>
    <xf numFmtId="2" fontId="46" fillId="21" borderId="13" xfId="66" applyNumberFormat="1" applyFont="1" applyFill="1" applyBorder="1" applyAlignment="1">
      <alignment horizontal="center" vertical="center" wrapText="1"/>
    </xf>
    <xf numFmtId="3" fontId="8" fillId="23" borderId="11" xfId="0" applyNumberFormat="1" applyFont="1" applyFill="1" applyBorder="1" applyAlignment="1">
      <alignment horizontal="right" vertical="center" wrapText="1"/>
    </xf>
    <xf numFmtId="0" fontId="8" fillId="23" borderId="39" xfId="0" applyFont="1" applyFill="1" applyBorder="1" applyAlignment="1">
      <alignment horizontal="left" vertical="center" wrapText="1"/>
    </xf>
    <xf numFmtId="0" fontId="8" fillId="0" borderId="35" xfId="0" applyFont="1" applyFill="1" applyBorder="1" applyAlignment="1">
      <alignment vertical="top" wrapText="1"/>
    </xf>
    <xf numFmtId="0" fontId="8" fillId="0" borderId="47" xfId="0" applyFont="1" applyFill="1" applyBorder="1" applyAlignment="1">
      <alignment vertical="top" wrapText="1"/>
    </xf>
    <xf numFmtId="0" fontId="8" fillId="0" borderId="11" xfId="0" applyFont="1" applyFill="1" applyBorder="1" applyAlignment="1">
      <alignment vertical="top" wrapText="1"/>
    </xf>
    <xf numFmtId="0" fontId="45" fillId="23" borderId="0" xfId="0" applyFont="1" applyFill="1" applyBorder="1" applyAlignment="1">
      <alignment horizontal="left" vertical="center"/>
    </xf>
    <xf numFmtId="0" fontId="8" fillId="30" borderId="11" xfId="0" applyFont="1" applyFill="1" applyBorder="1" applyAlignment="1">
      <alignment horizontal="left" vertical="center" wrapText="1"/>
    </xf>
    <xf numFmtId="0" fontId="8" fillId="30" borderId="31" xfId="0" applyFont="1" applyFill="1" applyBorder="1" applyAlignment="1">
      <alignment horizontal="left" vertical="center" wrapText="1"/>
    </xf>
    <xf numFmtId="0" fontId="8" fillId="23" borderId="35" xfId="0" applyFont="1" applyFill="1" applyBorder="1" applyAlignment="1">
      <alignment vertical="top" wrapText="1"/>
    </xf>
    <xf numFmtId="0" fontId="8" fillId="23" borderId="11" xfId="0" applyFont="1" applyFill="1" applyBorder="1" applyAlignment="1">
      <alignment vertical="top" wrapText="1"/>
    </xf>
    <xf numFmtId="0" fontId="10" fillId="24" borderId="83" xfId="0" applyFont="1" applyFill="1" applyBorder="1" applyAlignment="1">
      <alignment horizontal="left" vertical="center" wrapText="1"/>
    </xf>
    <xf numFmtId="0" fontId="8" fillId="23" borderId="68" xfId="0" applyFont="1" applyFill="1" applyBorder="1" applyAlignment="1">
      <alignment vertical="top" wrapText="1"/>
    </xf>
    <xf numFmtId="0" fontId="8" fillId="23" borderId="31" xfId="0" applyFont="1" applyFill="1" applyBorder="1" applyAlignment="1">
      <alignment vertical="top" wrapText="1"/>
    </xf>
    <xf numFmtId="0" fontId="71" fillId="23" borderId="0" xfId="0" applyFont="1" applyFill="1" applyBorder="1" applyAlignment="1">
      <alignment horizontal="right"/>
    </xf>
    <xf numFmtId="0" fontId="45" fillId="23" borderId="0" xfId="0" applyFont="1" applyFill="1" applyBorder="1" applyAlignment="1">
      <alignment horizontal="right" vertical="center"/>
    </xf>
    <xf numFmtId="0" fontId="8" fillId="23" borderId="0" xfId="0" applyFont="1" applyFill="1" applyAlignment="1">
      <alignment horizontal="right"/>
    </xf>
    <xf numFmtId="4" fontId="36" fillId="29" borderId="17" xfId="0" applyNumberFormat="1" applyFont="1" applyFill="1" applyBorder="1" applyAlignment="1" applyProtection="1">
      <alignment vertical="top" wrapText="1"/>
    </xf>
    <xf numFmtId="4" fontId="10" fillId="29" borderId="11" xfId="0" applyNumberFormat="1" applyFont="1" applyFill="1" applyBorder="1" applyAlignment="1" applyProtection="1">
      <alignment vertical="center" wrapText="1"/>
    </xf>
    <xf numFmtId="2" fontId="10" fillId="29" borderId="11" xfId="0" applyNumberFormat="1" applyFont="1" applyFill="1" applyBorder="1" applyAlignment="1" applyProtection="1">
      <alignment horizontal="center" vertical="top" wrapText="1"/>
    </xf>
    <xf numFmtId="0" fontId="10" fillId="29" borderId="11" xfId="0" applyFont="1" applyFill="1" applyBorder="1" applyAlignment="1" applyProtection="1">
      <alignment horizontal="center" vertical="center" wrapText="1"/>
    </xf>
    <xf numFmtId="4" fontId="10" fillId="29" borderId="11" xfId="0" applyNumberFormat="1" applyFont="1" applyFill="1" applyBorder="1" applyAlignment="1" applyProtection="1">
      <alignment horizontal="right" vertical="center" wrapText="1"/>
    </xf>
    <xf numFmtId="3" fontId="10" fillId="29" borderId="11" xfId="0" applyNumberFormat="1" applyFont="1" applyFill="1" applyBorder="1" applyAlignment="1" applyProtection="1">
      <alignment horizontal="right" vertical="top" wrapText="1"/>
    </xf>
    <xf numFmtId="4" fontId="8" fillId="23" borderId="0" xfId="0" applyNumberFormat="1" applyFont="1" applyFill="1" applyBorder="1" applyAlignment="1">
      <alignment horizontal="right" vertical="center" wrapText="1"/>
    </xf>
    <xf numFmtId="3" fontId="10" fillId="18" borderId="29" xfId="0" applyNumberFormat="1" applyFont="1" applyFill="1" applyBorder="1" applyAlignment="1">
      <alignment horizontal="center" vertical="center" wrapText="1"/>
    </xf>
    <xf numFmtId="3" fontId="10" fillId="20" borderId="29" xfId="0" applyNumberFormat="1" applyFont="1" applyFill="1" applyBorder="1" applyAlignment="1">
      <alignment horizontal="center" vertical="center" wrapText="1"/>
    </xf>
    <xf numFmtId="3" fontId="10" fillId="25" borderId="29" xfId="0" applyNumberFormat="1" applyFont="1" applyFill="1" applyBorder="1" applyAlignment="1">
      <alignment horizontal="center" vertical="center" wrapText="1"/>
    </xf>
    <xf numFmtId="3" fontId="8" fillId="0" borderId="29" xfId="0" applyNumberFormat="1" applyFont="1" applyFill="1" applyBorder="1" applyAlignment="1">
      <alignment horizontal="center" vertical="center" wrapText="1"/>
    </xf>
    <xf numFmtId="3" fontId="8" fillId="0" borderId="29" xfId="0" applyNumberFormat="1" applyFont="1" applyBorder="1" applyAlignment="1">
      <alignment horizontal="center" vertical="center" wrapText="1"/>
    </xf>
    <xf numFmtId="3" fontId="8" fillId="20" borderId="29" xfId="32" applyNumberFormat="1" applyFont="1" applyFill="1" applyBorder="1" applyAlignment="1">
      <alignment horizontal="center" vertical="center" wrapText="1"/>
    </xf>
    <xf numFmtId="3" fontId="8" fillId="20" borderId="29" xfId="0" applyNumberFormat="1" applyFont="1" applyFill="1" applyBorder="1" applyAlignment="1">
      <alignment horizontal="center" vertical="center" wrapText="1"/>
    </xf>
    <xf numFmtId="3" fontId="8" fillId="18" borderId="29" xfId="0" applyNumberFormat="1" applyFont="1" applyFill="1" applyBorder="1" applyAlignment="1">
      <alignment horizontal="center" vertical="center" wrapText="1"/>
    </xf>
    <xf numFmtId="3" fontId="8" fillId="17" borderId="29" xfId="0" applyNumberFormat="1" applyFont="1" applyFill="1" applyBorder="1" applyAlignment="1">
      <alignment horizontal="center" vertical="center" wrapText="1"/>
    </xf>
    <xf numFmtId="3" fontId="8" fillId="30" borderId="29" xfId="0" applyNumberFormat="1" applyFont="1" applyFill="1" applyBorder="1" applyAlignment="1">
      <alignment horizontal="center" vertical="center" wrapText="1"/>
    </xf>
    <xf numFmtId="3" fontId="10" fillId="20" borderId="67" xfId="0" applyNumberFormat="1" applyFont="1" applyFill="1" applyBorder="1" applyAlignment="1">
      <alignment horizontal="center" vertical="center" wrapText="1"/>
    </xf>
    <xf numFmtId="0" fontId="77" fillId="23" borderId="0" xfId="0" applyFont="1" applyFill="1" applyAlignment="1">
      <alignment horizontal="left" vertical="center" readingOrder="1"/>
    </xf>
    <xf numFmtId="0" fontId="9" fillId="32" borderId="88" xfId="76" applyNumberFormat="1" applyFont="1" applyFill="1" applyBorder="1" applyAlignment="1" applyProtection="1">
      <alignment vertical="center" wrapText="1"/>
    </xf>
    <xf numFmtId="0" fontId="9" fillId="32" borderId="95" xfId="76" applyNumberFormat="1" applyFont="1" applyFill="1" applyBorder="1" applyAlignment="1" applyProtection="1">
      <alignment vertical="center" wrapText="1"/>
    </xf>
    <xf numFmtId="17" fontId="8" fillId="32" borderId="37" xfId="76" applyNumberFormat="1" applyFont="1" applyFill="1" applyBorder="1" applyAlignment="1">
      <alignment horizontal="center" vertical="center"/>
    </xf>
    <xf numFmtId="17" fontId="8" fillId="32" borderId="30" xfId="76" applyNumberFormat="1" applyFont="1" applyFill="1" applyBorder="1" applyAlignment="1">
      <alignment horizontal="center" vertical="center"/>
    </xf>
    <xf numFmtId="17" fontId="8" fillId="32" borderId="47" xfId="76" applyNumberFormat="1" applyFont="1" applyFill="1" applyBorder="1" applyAlignment="1">
      <alignment horizontal="center" vertical="center"/>
    </xf>
    <xf numFmtId="0" fontId="69" fillId="23" borderId="0" xfId="75" applyFont="1" applyFill="1" applyAlignment="1">
      <alignment horizontal="right"/>
    </xf>
    <xf numFmtId="0" fontId="6" fillId="23" borderId="0" xfId="75" applyFill="1" applyAlignment="1">
      <alignment horizontal="right"/>
    </xf>
    <xf numFmtId="0" fontId="82" fillId="23" borderId="0" xfId="75" applyFont="1" applyFill="1" applyBorder="1" applyAlignment="1">
      <alignment horizontal="right"/>
    </xf>
    <xf numFmtId="0" fontId="69" fillId="23" borderId="0" xfId="75" applyFont="1" applyFill="1" applyBorder="1" applyAlignment="1">
      <alignment horizontal="right"/>
    </xf>
    <xf numFmtId="3" fontId="67" fillId="25" borderId="35" xfId="75" applyNumberFormat="1" applyFont="1" applyFill="1" applyBorder="1" applyAlignment="1">
      <alignment horizontal="right" vertical="center"/>
    </xf>
    <xf numFmtId="3" fontId="67" fillId="25" borderId="68" xfId="75" applyNumberFormat="1" applyFont="1" applyFill="1" applyBorder="1" applyAlignment="1">
      <alignment horizontal="right" vertical="center"/>
    </xf>
    <xf numFmtId="0" fontId="9" fillId="32" borderId="95" xfId="76" applyNumberFormat="1" applyFont="1" applyFill="1" applyBorder="1" applyAlignment="1" applyProtection="1">
      <alignment horizontal="right" vertical="center" wrapText="1"/>
    </xf>
    <xf numFmtId="0" fontId="69" fillId="0" borderId="0" xfId="75" applyFont="1" applyAlignment="1">
      <alignment horizontal="right"/>
    </xf>
    <xf numFmtId="0" fontId="11" fillId="0" borderId="0" xfId="0" applyNumberFormat="1" applyFont="1" applyAlignment="1"/>
    <xf numFmtId="0" fontId="41" fillId="0" borderId="0" xfId="0" applyNumberFormat="1" applyFont="1" applyBorder="1" applyAlignment="1">
      <alignment vertical="center"/>
    </xf>
    <xf numFmtId="0" fontId="11" fillId="0" borderId="0" xfId="66" applyNumberFormat="1" applyFont="1" applyAlignment="1"/>
    <xf numFmtId="2" fontId="10" fillId="35" borderId="92" xfId="0" applyNumberFormat="1" applyFont="1" applyFill="1" applyBorder="1" applyAlignment="1" applyProtection="1">
      <alignment vertical="top" wrapText="1"/>
    </xf>
    <xf numFmtId="2" fontId="8" fillId="35" borderId="15" xfId="0" applyNumberFormat="1" applyFont="1" applyFill="1" applyBorder="1" applyAlignment="1" applyProtection="1">
      <alignment horizontal="left" vertical="top" wrapText="1"/>
    </xf>
    <xf numFmtId="2" fontId="10" fillId="35" borderId="92" xfId="0" applyNumberFormat="1" applyFont="1" applyFill="1" applyBorder="1" applyAlignment="1" applyProtection="1">
      <alignment horizontal="left" vertical="top" wrapText="1"/>
    </xf>
    <xf numFmtId="2" fontId="8" fillId="35" borderId="15" xfId="0" applyNumberFormat="1" applyFont="1" applyFill="1" applyBorder="1" applyAlignment="1" applyProtection="1">
      <alignment vertical="top" wrapText="1"/>
    </xf>
    <xf numFmtId="2" fontId="10" fillId="30" borderId="11" xfId="0" applyNumberFormat="1" applyFont="1" applyFill="1" applyBorder="1" applyAlignment="1" applyProtection="1">
      <alignment horizontal="center" vertical="center" wrapText="1"/>
    </xf>
    <xf numFmtId="2" fontId="10" fillId="29" borderId="11" xfId="0" applyNumberFormat="1" applyFont="1" applyFill="1" applyBorder="1" applyAlignment="1" applyProtection="1">
      <alignment horizontal="center" vertical="center" wrapText="1"/>
    </xf>
    <xf numFmtId="3" fontId="10" fillId="29" borderId="11" xfId="0" applyNumberFormat="1" applyFont="1" applyFill="1" applyBorder="1" applyAlignment="1" applyProtection="1">
      <alignment horizontal="right" vertical="center" wrapText="1"/>
    </xf>
    <xf numFmtId="2" fontId="10" fillId="19" borderId="11" xfId="0" applyNumberFormat="1" applyFont="1" applyFill="1" applyBorder="1" applyAlignment="1" applyProtection="1">
      <alignment vertical="center" wrapText="1"/>
    </xf>
    <xf numFmtId="2" fontId="10" fillId="19" borderId="84" xfId="0" applyNumberFormat="1" applyFont="1" applyFill="1" applyBorder="1" applyAlignment="1" applyProtection="1">
      <alignment horizontal="left" vertical="center" wrapText="1"/>
    </xf>
    <xf numFmtId="2" fontId="10" fillId="19" borderId="11" xfId="0" applyNumberFormat="1" applyFont="1" applyFill="1" applyBorder="1" applyAlignment="1" applyProtection="1">
      <alignment horizontal="left" vertical="center" wrapText="1"/>
    </xf>
    <xf numFmtId="0" fontId="10" fillId="35" borderId="29" xfId="0" applyFont="1" applyFill="1" applyBorder="1" applyAlignment="1" applyProtection="1">
      <alignment horizontal="left" vertical="center" wrapText="1"/>
    </xf>
    <xf numFmtId="0" fontId="10" fillId="35" borderId="35" xfId="0" applyFont="1" applyFill="1" applyBorder="1" applyAlignment="1" applyProtection="1">
      <alignment horizontal="left" vertical="center" wrapText="1"/>
    </xf>
    <xf numFmtId="0" fontId="10" fillId="35" borderId="11" xfId="0" applyFont="1" applyFill="1" applyBorder="1" applyAlignment="1" applyProtection="1">
      <alignment horizontal="left" vertical="top" wrapText="1"/>
    </xf>
    <xf numFmtId="0" fontId="10" fillId="35" borderId="29" xfId="0" applyFont="1" applyFill="1" applyBorder="1" applyAlignment="1" applyProtection="1">
      <alignment horizontal="left" vertical="top" wrapText="1"/>
    </xf>
    <xf numFmtId="4" fontId="8" fillId="29" borderId="17" xfId="0" applyNumberFormat="1" applyFont="1" applyFill="1" applyBorder="1" applyAlignment="1" applyProtection="1">
      <alignment vertical="top" wrapText="1"/>
    </xf>
    <xf numFmtId="4" fontId="8" fillId="29" borderId="44" xfId="0" applyNumberFormat="1" applyFont="1" applyFill="1" applyBorder="1" applyAlignment="1" applyProtection="1">
      <alignment vertical="center" wrapText="1"/>
    </xf>
    <xf numFmtId="4" fontId="8" fillId="29" borderId="15" xfId="0" applyNumberFormat="1" applyFont="1" applyFill="1" applyBorder="1" applyAlignment="1" applyProtection="1">
      <alignment vertical="center" wrapText="1"/>
    </xf>
    <xf numFmtId="4" fontId="8" fillId="29" borderId="12" xfId="0" applyNumberFormat="1" applyFont="1" applyFill="1" applyBorder="1" applyAlignment="1" applyProtection="1">
      <alignment vertical="center" wrapText="1"/>
    </xf>
    <xf numFmtId="4" fontId="8" fillId="29" borderId="11" xfId="0" applyNumberFormat="1" applyFont="1" applyFill="1" applyBorder="1" applyAlignment="1" applyProtection="1">
      <alignment horizontal="right" vertical="center" wrapText="1"/>
    </xf>
    <xf numFmtId="4" fontId="8" fillId="29" borderId="31" xfId="0" applyNumberFormat="1" applyFont="1" applyFill="1" applyBorder="1" applyAlignment="1" applyProtection="1">
      <alignment horizontal="right" vertical="center" wrapText="1"/>
    </xf>
    <xf numFmtId="0" fontId="10" fillId="29" borderId="38" xfId="0" applyFont="1" applyFill="1" applyBorder="1" applyAlignment="1" applyProtection="1">
      <alignment horizontal="center" vertical="center" wrapText="1"/>
    </xf>
    <xf numFmtId="3" fontId="10" fillId="29" borderId="38" xfId="0" applyNumberFormat="1" applyFont="1" applyFill="1" applyBorder="1" applyAlignment="1" applyProtection="1">
      <alignment vertical="center" wrapText="1"/>
    </xf>
    <xf numFmtId="3" fontId="10" fillId="29" borderId="11" xfId="0" applyNumberFormat="1" applyFont="1" applyFill="1" applyBorder="1" applyAlignment="1" applyProtection="1">
      <alignment vertical="top" wrapText="1"/>
    </xf>
    <xf numFmtId="3" fontId="10" fillId="29" borderId="11" xfId="0" applyNumberFormat="1" applyFont="1" applyFill="1" applyBorder="1" applyAlignment="1" applyProtection="1">
      <alignment horizontal="center" vertical="center" wrapText="1"/>
    </xf>
    <xf numFmtId="3" fontId="10" fillId="29" borderId="11" xfId="0" applyNumberFormat="1" applyFont="1" applyFill="1" applyBorder="1" applyAlignment="1" applyProtection="1">
      <alignment horizontal="left" vertical="center" wrapText="1"/>
    </xf>
    <xf numFmtId="0" fontId="10" fillId="31" borderId="47" xfId="0" applyFont="1" applyFill="1" applyBorder="1" applyAlignment="1">
      <alignment horizontal="center"/>
    </xf>
    <xf numFmtId="0" fontId="13" fillId="0" borderId="0" xfId="0" applyFont="1" applyFill="1"/>
    <xf numFmtId="0" fontId="13" fillId="0" borderId="11" xfId="0" applyFont="1" applyFill="1" applyBorder="1"/>
    <xf numFmtId="0" fontId="43" fillId="0" borderId="11" xfId="0" applyFont="1" applyFill="1" applyBorder="1"/>
    <xf numFmtId="0" fontId="64" fillId="0" borderId="0" xfId="0" applyFont="1" applyFill="1" applyBorder="1" applyAlignment="1">
      <alignment horizontal="center" vertical="center" wrapText="1"/>
    </xf>
    <xf numFmtId="0" fontId="10" fillId="32" borderId="99" xfId="76" applyNumberFormat="1" applyFont="1" applyFill="1" applyBorder="1" applyAlignment="1" applyProtection="1">
      <alignment vertical="center" wrapText="1"/>
    </xf>
    <xf numFmtId="0" fontId="10" fillId="32" borderId="91" xfId="76" applyNumberFormat="1" applyFont="1" applyFill="1" applyBorder="1" applyAlignment="1" applyProtection="1">
      <alignment vertical="center" wrapText="1"/>
    </xf>
    <xf numFmtId="0" fontId="10" fillId="32" borderId="91" xfId="76" applyNumberFormat="1" applyFont="1" applyFill="1" applyBorder="1" applyAlignment="1" applyProtection="1">
      <alignment horizontal="right" vertical="center" wrapText="1"/>
    </xf>
    <xf numFmtId="17" fontId="8" fillId="32" borderId="40" xfId="76" applyNumberFormat="1" applyFont="1" applyFill="1" applyBorder="1" applyAlignment="1">
      <alignment horizontal="center" vertical="center"/>
    </xf>
    <xf numFmtId="17" fontId="8" fillId="32" borderId="82" xfId="76" applyNumberFormat="1" applyFont="1" applyFill="1" applyBorder="1" applyAlignment="1">
      <alignment horizontal="center" vertical="center"/>
    </xf>
    <xf numFmtId="17" fontId="8" fillId="32" borderId="111" xfId="76" applyNumberFormat="1" applyFont="1" applyFill="1" applyBorder="1" applyAlignment="1">
      <alignment horizontal="center" vertical="center"/>
    </xf>
    <xf numFmtId="0" fontId="67" fillId="23" borderId="67" xfId="75" applyFont="1" applyFill="1" applyBorder="1" applyAlignment="1">
      <alignment horizontal="center" vertical="center"/>
    </xf>
    <xf numFmtId="0" fontId="67" fillId="23" borderId="31" xfId="75" applyFont="1" applyFill="1" applyBorder="1" applyAlignment="1">
      <alignment horizontal="center" vertical="center"/>
    </xf>
    <xf numFmtId="0" fontId="67" fillId="23" borderId="34" xfId="75" applyFont="1" applyFill="1" applyBorder="1" applyAlignment="1">
      <alignment horizontal="center" vertical="center"/>
    </xf>
    <xf numFmtId="0" fontId="67" fillId="23" borderId="31" xfId="75" applyFont="1" applyFill="1" applyBorder="1" applyAlignment="1">
      <alignment horizontal="left" vertical="top"/>
    </xf>
    <xf numFmtId="0" fontId="67" fillId="23" borderId="34" xfId="75" applyFont="1" applyFill="1" applyBorder="1" applyAlignment="1">
      <alignment horizontal="left" vertical="top"/>
    </xf>
    <xf numFmtId="0" fontId="87" fillId="0" borderId="74" xfId="75" applyFont="1" applyBorder="1" applyAlignment="1">
      <alignment horizontal="center" vertical="center"/>
    </xf>
    <xf numFmtId="0" fontId="87" fillId="0" borderId="72" xfId="75" applyFont="1" applyBorder="1" applyAlignment="1">
      <alignment horizontal="center" vertical="center"/>
    </xf>
    <xf numFmtId="0" fontId="87" fillId="0" borderId="101" xfId="75" applyFont="1" applyBorder="1" applyAlignment="1">
      <alignment horizontal="center" vertical="center"/>
    </xf>
    <xf numFmtId="0" fontId="87" fillId="0" borderId="75" xfId="75" applyFont="1" applyBorder="1" applyAlignment="1">
      <alignment horizontal="center" vertical="center"/>
    </xf>
    <xf numFmtId="0" fontId="10" fillId="31" borderId="74" xfId="79" applyFont="1" applyFill="1" applyBorder="1" applyAlignment="1">
      <alignment horizontal="center" vertical="center" wrapText="1"/>
    </xf>
    <xf numFmtId="0" fontId="10" fillId="31" borderId="72" xfId="79" applyFont="1" applyFill="1" applyBorder="1" applyAlignment="1">
      <alignment horizontal="center" vertical="center" wrapText="1"/>
    </xf>
    <xf numFmtId="0" fontId="10" fillId="31" borderId="53" xfId="79" applyFont="1" applyFill="1" applyBorder="1" applyAlignment="1">
      <alignment horizontal="center" vertical="center" wrapText="1"/>
    </xf>
    <xf numFmtId="0" fontId="10" fillId="31" borderId="64" xfId="79" applyFont="1" applyFill="1" applyBorder="1" applyAlignment="1">
      <alignment horizontal="center" vertical="center" wrapText="1"/>
    </xf>
    <xf numFmtId="0" fontId="10" fillId="31" borderId="37" xfId="79" applyFont="1" applyFill="1" applyBorder="1" applyAlignment="1">
      <alignment horizontal="center" vertical="center" wrapText="1"/>
    </xf>
    <xf numFmtId="0" fontId="10" fillId="31" borderId="38" xfId="79" applyFont="1" applyFill="1" applyBorder="1" applyAlignment="1">
      <alignment horizontal="center" vertical="center" wrapText="1"/>
    </xf>
    <xf numFmtId="0" fontId="8" fillId="23" borderId="29" xfId="79" applyFont="1" applyFill="1" applyBorder="1" applyAlignment="1">
      <alignment horizontal="left" vertical="center" wrapText="1"/>
    </xf>
    <xf numFmtId="0" fontId="8" fillId="23" borderId="11" xfId="79" applyFont="1" applyFill="1" applyBorder="1" applyAlignment="1">
      <alignment horizontal="left" vertical="center" wrapText="1"/>
    </xf>
    <xf numFmtId="0" fontId="8" fillId="23" borderId="11" xfId="79" applyFont="1" applyFill="1" applyBorder="1" applyAlignment="1">
      <alignment horizontal="center" vertical="center" wrapText="1"/>
    </xf>
    <xf numFmtId="17" fontId="8" fillId="23" borderId="11" xfId="79" applyNumberFormat="1" applyFont="1" applyFill="1" applyBorder="1" applyAlignment="1">
      <alignment horizontal="center" vertical="center" wrapText="1"/>
    </xf>
    <xf numFmtId="4" fontId="15" fillId="23" borderId="11" xfId="77" applyNumberFormat="1" applyFont="1" applyFill="1" applyBorder="1" applyAlignment="1">
      <alignment horizontal="right"/>
    </xf>
    <xf numFmtId="0" fontId="15" fillId="29" borderId="11" xfId="77" applyFont="1" applyFill="1" applyBorder="1" applyAlignment="1">
      <alignment horizontal="center"/>
    </xf>
    <xf numFmtId="4" fontId="8" fillId="29" borderId="11" xfId="79" applyNumberFormat="1" applyFont="1" applyFill="1" applyBorder="1" applyAlignment="1">
      <alignment horizontal="right" vertical="center" wrapText="1"/>
    </xf>
    <xf numFmtId="4" fontId="8" fillId="29" borderId="30" xfId="79" applyNumberFormat="1" applyFont="1" applyFill="1" applyBorder="1" applyAlignment="1">
      <alignment horizontal="right" vertical="center" wrapText="1"/>
    </xf>
    <xf numFmtId="4" fontId="8" fillId="29" borderId="11" xfId="79" applyNumberFormat="1" applyFont="1" applyFill="1" applyBorder="1" applyAlignment="1">
      <alignment vertical="center" wrapText="1"/>
    </xf>
    <xf numFmtId="4" fontId="8" fillId="29" borderId="30" xfId="79" applyNumberFormat="1" applyFont="1" applyFill="1" applyBorder="1" applyAlignment="1">
      <alignment vertical="center" wrapText="1"/>
    </xf>
    <xf numFmtId="4" fontId="15" fillId="29" borderId="11" xfId="77" applyNumberFormat="1" applyFont="1" applyFill="1" applyBorder="1" applyAlignment="1">
      <alignment horizontal="center"/>
    </xf>
    <xf numFmtId="4" fontId="15" fillId="29" borderId="11" xfId="77" applyNumberFormat="1" applyFont="1" applyFill="1" applyBorder="1" applyAlignment="1">
      <alignment horizontal="right"/>
    </xf>
    <xf numFmtId="0" fontId="8" fillId="23" borderId="29" xfId="79" applyFont="1" applyFill="1" applyBorder="1" applyAlignment="1">
      <alignment horizontal="center" vertical="center" wrapText="1"/>
    </xf>
    <xf numFmtId="0" fontId="8" fillId="23" borderId="67" xfId="79" applyFont="1" applyFill="1" applyBorder="1" applyAlignment="1">
      <alignment horizontal="center" vertical="center" wrapText="1"/>
    </xf>
    <xf numFmtId="0" fontId="8" fillId="23" borderId="31" xfId="79" applyFont="1" applyFill="1" applyBorder="1" applyAlignment="1">
      <alignment horizontal="left" vertical="center" wrapText="1"/>
    </xf>
    <xf numFmtId="0" fontId="8" fillId="23" borderId="31" xfId="79" applyFont="1" applyFill="1" applyBorder="1" applyAlignment="1">
      <alignment horizontal="center" vertical="center" wrapText="1"/>
    </xf>
    <xf numFmtId="17" fontId="8" fillId="23" borderId="31" xfId="79" applyNumberFormat="1" applyFont="1" applyFill="1" applyBorder="1" applyAlignment="1">
      <alignment horizontal="center" vertical="center" wrapText="1"/>
    </xf>
    <xf numFmtId="4" fontId="15" fillId="23" borderId="31" xfId="77" applyNumberFormat="1" applyFont="1" applyFill="1" applyBorder="1" applyAlignment="1">
      <alignment horizontal="right"/>
    </xf>
    <xf numFmtId="4" fontId="15" fillId="29" borderId="31" xfId="77" applyNumberFormat="1" applyFont="1" applyFill="1" applyBorder="1" applyAlignment="1">
      <alignment horizontal="center"/>
    </xf>
    <xf numFmtId="4" fontId="8" fillId="29" borderId="31" xfId="79" applyNumberFormat="1" applyFont="1" applyFill="1" applyBorder="1" applyAlignment="1">
      <alignment horizontal="right" vertical="center" wrapText="1"/>
    </xf>
    <xf numFmtId="4" fontId="8" fillId="29" borderId="34" xfId="79" applyNumberFormat="1" applyFont="1" applyFill="1" applyBorder="1" applyAlignment="1">
      <alignment horizontal="right" vertical="center" wrapText="1"/>
    </xf>
    <xf numFmtId="0" fontId="15" fillId="23" borderId="38" xfId="77" applyFont="1" applyFill="1" applyBorder="1" applyAlignment="1">
      <alignment horizontal="center"/>
    </xf>
    <xf numFmtId="0" fontId="15" fillId="29" borderId="38" xfId="77" applyFont="1" applyFill="1" applyBorder="1" applyAlignment="1">
      <alignment horizontal="center"/>
    </xf>
    <xf numFmtId="4" fontId="8" fillId="29" borderId="38" xfId="79" applyNumberFormat="1" applyFont="1" applyFill="1" applyBorder="1" applyAlignment="1">
      <alignment horizontal="right" vertical="center" wrapText="1"/>
    </xf>
    <xf numFmtId="0" fontId="10" fillId="23" borderId="73" xfId="79" applyFont="1" applyFill="1" applyBorder="1" applyAlignment="1">
      <alignment horizontal="center" vertical="center" wrapText="1"/>
    </xf>
    <xf numFmtId="0" fontId="10" fillId="23" borderId="82" xfId="79" applyFont="1" applyFill="1" applyBorder="1" applyAlignment="1">
      <alignment horizontal="center" vertical="center" wrapText="1"/>
    </xf>
    <xf numFmtId="4" fontId="10" fillId="23" borderId="39" xfId="79" applyNumberFormat="1" applyFont="1" applyFill="1" applyBorder="1" applyAlignment="1">
      <alignment horizontal="center" vertical="center" wrapText="1"/>
    </xf>
    <xf numFmtId="4" fontId="10" fillId="29" borderId="39" xfId="79" applyNumberFormat="1" applyFont="1" applyFill="1" applyBorder="1" applyAlignment="1">
      <alignment horizontal="center" vertical="center" wrapText="1"/>
    </xf>
    <xf numFmtId="4" fontId="8" fillId="29" borderId="11" xfId="79" applyNumberFormat="1" applyFont="1" applyFill="1" applyBorder="1" applyAlignment="1">
      <alignment horizontal="center" vertical="center" wrapText="1"/>
    </xf>
    <xf numFmtId="0" fontId="10" fillId="23" borderId="0" xfId="79" applyFont="1" applyFill="1" applyBorder="1" applyAlignment="1">
      <alignment horizontal="center" vertical="center" wrapText="1"/>
    </xf>
    <xf numFmtId="0" fontId="10" fillId="23" borderId="42" xfId="79" applyFont="1" applyFill="1" applyBorder="1" applyAlignment="1">
      <alignment horizontal="center" vertical="center" wrapText="1"/>
    </xf>
    <xf numFmtId="4" fontId="10" fillId="23" borderId="13" xfId="79" applyNumberFormat="1" applyFont="1" applyFill="1" applyBorder="1" applyAlignment="1">
      <alignment horizontal="center" vertical="center" wrapText="1"/>
    </xf>
    <xf numFmtId="4" fontId="10" fillId="29" borderId="13" xfId="79" applyNumberFormat="1" applyFont="1" applyFill="1" applyBorder="1" applyAlignment="1">
      <alignment horizontal="center" vertical="center" wrapText="1"/>
    </xf>
    <xf numFmtId="4" fontId="66" fillId="29" borderId="35" xfId="79" applyNumberFormat="1" applyFont="1" applyFill="1" applyBorder="1" applyAlignment="1">
      <alignment horizontal="center" vertical="center"/>
    </xf>
    <xf numFmtId="4" fontId="66" fillId="29" borderId="47" xfId="79" applyNumberFormat="1" applyFont="1" applyFill="1" applyBorder="1" applyAlignment="1">
      <alignment horizontal="center" vertical="center"/>
    </xf>
    <xf numFmtId="0" fontId="8" fillId="23" borderId="47" xfId="0" applyFont="1" applyFill="1" applyBorder="1" applyAlignment="1">
      <alignment horizontal="center" vertical="center" wrapText="1"/>
    </xf>
    <xf numFmtId="4" fontId="8" fillId="29" borderId="65" xfId="79" applyNumberFormat="1" applyFont="1" applyFill="1" applyBorder="1" applyAlignment="1">
      <alignment horizontal="right" vertical="center" wrapText="1"/>
    </xf>
    <xf numFmtId="0" fontId="10" fillId="23" borderId="93" xfId="79" applyFont="1" applyFill="1" applyBorder="1" applyAlignment="1">
      <alignment horizontal="left" vertical="center"/>
    </xf>
    <xf numFmtId="4" fontId="8" fillId="29" borderId="30" xfId="79" applyNumberFormat="1" applyFont="1" applyFill="1" applyBorder="1" applyAlignment="1">
      <alignment horizontal="center" vertical="center" wrapText="1"/>
    </xf>
    <xf numFmtId="0" fontId="10" fillId="23" borderId="119" xfId="79" applyFont="1" applyFill="1" applyBorder="1" applyAlignment="1">
      <alignment horizontal="center" vertical="center" wrapText="1"/>
    </xf>
    <xf numFmtId="4" fontId="66" fillId="29" borderId="30" xfId="79" applyNumberFormat="1" applyFont="1" applyFill="1" applyBorder="1" applyAlignment="1">
      <alignment vertical="center"/>
    </xf>
    <xf numFmtId="0" fontId="10" fillId="23" borderId="99" xfId="79" applyFont="1" applyFill="1" applyBorder="1" applyAlignment="1">
      <alignment horizontal="center" vertical="center" wrapText="1"/>
    </xf>
    <xf numFmtId="0" fontId="10" fillId="23" borderId="91" xfId="79" applyFont="1" applyFill="1" applyBorder="1" applyAlignment="1">
      <alignment horizontal="center" vertical="center" wrapText="1"/>
    </xf>
    <xf numFmtId="0" fontId="10" fillId="23" borderId="120" xfId="79" applyFont="1" applyFill="1" applyBorder="1" applyAlignment="1">
      <alignment horizontal="center" vertical="center" wrapText="1"/>
    </xf>
    <xf numFmtId="4" fontId="10" fillId="23" borderId="80" xfId="79" applyNumberFormat="1" applyFont="1" applyFill="1" applyBorder="1" applyAlignment="1">
      <alignment horizontal="center" vertical="center" wrapText="1"/>
    </xf>
    <xf numFmtId="4" fontId="10" fillId="29" borderId="80" xfId="79" applyNumberFormat="1" applyFont="1" applyFill="1" applyBorder="1" applyAlignment="1">
      <alignment horizontal="center" vertical="center" wrapText="1"/>
    </xf>
    <xf numFmtId="4" fontId="10" fillId="29" borderId="68" xfId="79" applyNumberFormat="1" applyFont="1" applyFill="1" applyBorder="1" applyAlignment="1">
      <alignment horizontal="center" vertical="center" wrapText="1"/>
    </xf>
    <xf numFmtId="4" fontId="10" fillId="29" borderId="86" xfId="79" applyNumberFormat="1" applyFont="1" applyFill="1" applyBorder="1" applyAlignment="1">
      <alignment horizontal="center" vertical="center" wrapText="1"/>
    </xf>
    <xf numFmtId="4" fontId="10" fillId="29" borderId="97" xfId="79" applyNumberFormat="1" applyFont="1" applyFill="1" applyBorder="1" applyAlignment="1">
      <alignment horizontal="center" vertical="center" wrapText="1"/>
    </xf>
    <xf numFmtId="0" fontId="46" fillId="32" borderId="87" xfId="76" applyNumberFormat="1" applyFont="1" applyFill="1" applyBorder="1" applyAlignment="1">
      <alignment vertical="center"/>
    </xf>
    <xf numFmtId="0" fontId="46" fillId="32" borderId="22" xfId="76" applyNumberFormat="1" applyFont="1" applyFill="1" applyBorder="1" applyAlignment="1">
      <alignment vertical="center"/>
    </xf>
    <xf numFmtId="0" fontId="46" fillId="32" borderId="25" xfId="76" applyNumberFormat="1" applyFont="1" applyFill="1" applyBorder="1" applyAlignment="1">
      <alignment vertical="center"/>
    </xf>
    <xf numFmtId="0" fontId="46" fillId="32" borderId="22" xfId="76" applyNumberFormat="1" applyFont="1" applyFill="1" applyBorder="1" applyAlignment="1">
      <alignment horizontal="center" vertical="center"/>
    </xf>
    <xf numFmtId="4" fontId="10" fillId="29" borderId="11" xfId="0" applyNumberFormat="1" applyFont="1" applyFill="1" applyBorder="1" applyAlignment="1" applyProtection="1">
      <alignment vertical="top" wrapText="1"/>
    </xf>
    <xf numFmtId="0" fontId="14" fillId="0" borderId="11" xfId="0" applyFont="1" applyFill="1" applyBorder="1" applyAlignment="1">
      <alignment horizontal="left" vertical="center" wrapText="1"/>
    </xf>
    <xf numFmtId="0" fontId="64" fillId="0" borderId="0" xfId="0" applyFont="1" applyFill="1" applyBorder="1" applyAlignment="1">
      <alignment horizontal="right" vertical="center" wrapText="1"/>
    </xf>
    <xf numFmtId="0" fontId="64" fillId="0" borderId="0" xfId="0" applyFont="1" applyFill="1" applyBorder="1" applyAlignment="1">
      <alignment vertical="center" wrapText="1"/>
    </xf>
    <xf numFmtId="0" fontId="8" fillId="0" borderId="11" xfId="0" applyFont="1" applyFill="1" applyBorder="1" applyAlignment="1">
      <alignment horizontal="center" vertical="center" wrapText="1"/>
    </xf>
    <xf numFmtId="0" fontId="10" fillId="24" borderId="53"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45" fillId="23" borderId="0" xfId="0" applyFont="1" applyFill="1" applyBorder="1" applyAlignment="1">
      <alignment horizontal="center" vertical="center"/>
    </xf>
    <xf numFmtId="0" fontId="8" fillId="0" borderId="31" xfId="0" applyFont="1" applyFill="1" applyBorder="1" applyAlignment="1">
      <alignment horizontal="center" vertical="center" wrapText="1"/>
    </xf>
    <xf numFmtId="0" fontId="10" fillId="0" borderId="0" xfId="0" applyFont="1" applyAlignment="1">
      <alignment horizontal="center" vertical="center"/>
    </xf>
    <xf numFmtId="0" fontId="14" fillId="0" borderId="0" xfId="0" applyFont="1" applyAlignment="1">
      <alignment horizontal="center" vertical="center"/>
    </xf>
    <xf numFmtId="3" fontId="10" fillId="21" borderId="31" xfId="0" applyNumberFormat="1" applyFont="1" applyFill="1" applyBorder="1" applyAlignment="1">
      <alignment horizontal="center"/>
    </xf>
    <xf numFmtId="0" fontId="9" fillId="23" borderId="0" xfId="0" applyFont="1" applyFill="1" applyBorder="1" applyAlignment="1">
      <alignment horizontal="center" vertical="center"/>
    </xf>
    <xf numFmtId="0" fontId="14" fillId="23" borderId="0" xfId="0" applyFont="1" applyFill="1" applyBorder="1" applyAlignment="1">
      <alignment horizontal="center" vertical="center"/>
    </xf>
    <xf numFmtId="0" fontId="83" fillId="0" borderId="0" xfId="0" applyFont="1" applyBorder="1" applyAlignment="1">
      <alignment horizontal="center" vertical="center" wrapText="1"/>
    </xf>
    <xf numFmtId="0" fontId="83" fillId="0" borderId="91" xfId="0" applyFont="1" applyBorder="1" applyAlignment="1">
      <alignment horizontal="center" vertical="center" wrapText="1"/>
    </xf>
    <xf numFmtId="4" fontId="8" fillId="35" borderId="11" xfId="0" applyNumberFormat="1" applyFont="1" applyFill="1" applyBorder="1" applyAlignment="1">
      <alignment horizontal="right" vertical="center" wrapText="1"/>
    </xf>
    <xf numFmtId="0" fontId="8" fillId="35" borderId="68" xfId="0" applyFont="1" applyFill="1" applyBorder="1" applyAlignment="1">
      <alignment horizontal="center" vertical="center"/>
    </xf>
    <xf numFmtId="1" fontId="8" fillId="35" borderId="97" xfId="0" applyNumberFormat="1" applyFont="1" applyFill="1" applyBorder="1" applyAlignment="1">
      <alignment horizontal="center" vertical="center"/>
    </xf>
    <xf numFmtId="0" fontId="10" fillId="24" borderId="76" xfId="76" applyNumberFormat="1" applyFont="1" applyFill="1" applyBorder="1" applyAlignment="1" applyProtection="1">
      <alignment horizontal="left" vertical="center" wrapText="1"/>
    </xf>
    <xf numFmtId="17" fontId="8" fillId="17" borderId="76" xfId="76" applyNumberFormat="1" applyFont="1" applyFill="1" applyBorder="1" applyAlignment="1">
      <alignment horizontal="center" vertical="center"/>
    </xf>
    <xf numFmtId="17" fontId="8" fillId="17" borderId="77" xfId="76" applyNumberFormat="1" applyFont="1" applyFill="1" applyBorder="1" applyAlignment="1">
      <alignment horizontal="center" vertical="center"/>
    </xf>
    <xf numFmtId="17" fontId="8" fillId="17" borderId="78" xfId="76" applyNumberFormat="1" applyFont="1" applyFill="1" applyBorder="1" applyAlignment="1">
      <alignment horizontal="center" vertical="center"/>
    </xf>
    <xf numFmtId="17" fontId="8" fillId="17" borderId="113" xfId="76" applyNumberFormat="1" applyFont="1" applyFill="1" applyBorder="1" applyAlignment="1">
      <alignment horizontal="center" vertical="center"/>
    </xf>
    <xf numFmtId="17" fontId="8" fillId="17" borderId="121" xfId="76" applyNumberFormat="1" applyFont="1" applyFill="1" applyBorder="1" applyAlignment="1">
      <alignment horizontal="center" vertical="center"/>
    </xf>
    <xf numFmtId="0" fontId="67" fillId="35" borderId="76" xfId="75" applyFont="1" applyFill="1" applyBorder="1" applyAlignment="1">
      <alignment vertical="center" wrapText="1"/>
    </xf>
    <xf numFmtId="0" fontId="67" fillId="35" borderId="77" xfId="75" applyFont="1" applyFill="1" applyBorder="1" applyAlignment="1">
      <alignment horizontal="justify" vertical="top"/>
    </xf>
    <xf numFmtId="3" fontId="67" fillId="35" borderId="77" xfId="75" applyNumberFormat="1" applyFont="1" applyFill="1" applyBorder="1" applyAlignment="1">
      <alignment horizontal="center" vertical="center"/>
    </xf>
    <xf numFmtId="3" fontId="67" fillId="35" borderId="121" xfId="75" applyNumberFormat="1" applyFont="1" applyFill="1" applyBorder="1" applyAlignment="1">
      <alignment horizontal="right" vertical="center"/>
    </xf>
    <xf numFmtId="0" fontId="67" fillId="0" borderId="38" xfId="75" applyFont="1" applyFill="1" applyBorder="1" applyAlignment="1">
      <alignment horizontal="justify" vertical="top"/>
    </xf>
    <xf numFmtId="3" fontId="67" fillId="25" borderId="38" xfId="75" applyNumberFormat="1" applyFont="1" applyFill="1" applyBorder="1" applyAlignment="1">
      <alignment horizontal="center" vertical="center"/>
    </xf>
    <xf numFmtId="3" fontId="67" fillId="25" borderId="98" xfId="75" applyNumberFormat="1" applyFont="1" applyFill="1" applyBorder="1" applyAlignment="1">
      <alignment horizontal="right" vertical="center"/>
    </xf>
    <xf numFmtId="0" fontId="67" fillId="0" borderId="39" xfId="75" applyFont="1" applyFill="1" applyBorder="1" applyAlignment="1">
      <alignment horizontal="justify" vertical="top"/>
    </xf>
    <xf numFmtId="3" fontId="67" fillId="25" borderId="39" xfId="75" applyNumberFormat="1" applyFont="1" applyFill="1" applyBorder="1" applyAlignment="1">
      <alignment horizontal="center" vertical="center"/>
    </xf>
    <xf numFmtId="3" fontId="67" fillId="25" borderId="60" xfId="75" applyNumberFormat="1" applyFont="1" applyFill="1" applyBorder="1" applyAlignment="1">
      <alignment horizontal="right" vertical="center"/>
    </xf>
    <xf numFmtId="0" fontId="67" fillId="0" borderId="31" xfId="75" applyFont="1" applyFill="1" applyBorder="1" applyAlignment="1">
      <alignment horizontal="justify" vertical="top"/>
    </xf>
    <xf numFmtId="3" fontId="93" fillId="35" borderId="83" xfId="75" applyNumberFormat="1" applyFont="1" applyFill="1" applyBorder="1" applyAlignment="1">
      <alignment horizontal="center" vertical="center"/>
    </xf>
    <xf numFmtId="3" fontId="93" fillId="35" borderId="53" xfId="75" applyNumberFormat="1" applyFont="1" applyFill="1" applyBorder="1" applyAlignment="1">
      <alignment horizontal="center" vertical="center"/>
    </xf>
    <xf numFmtId="3" fontId="93" fillId="35" borderId="64" xfId="75" applyNumberFormat="1" applyFont="1" applyFill="1" applyBorder="1" applyAlignment="1">
      <alignment horizontal="center" vertical="center"/>
    </xf>
    <xf numFmtId="0" fontId="8" fillId="35" borderId="29" xfId="0" applyNumberFormat="1" applyFont="1" applyFill="1" applyBorder="1" applyAlignment="1">
      <alignment horizontal="left" vertical="top"/>
    </xf>
    <xf numFmtId="0" fontId="8" fillId="35" borderId="11" xfId="0" applyNumberFormat="1" applyFont="1" applyFill="1" applyBorder="1" applyAlignment="1">
      <alignment horizontal="left" vertical="center" indent="1"/>
    </xf>
    <xf numFmtId="0" fontId="8" fillId="35" borderId="47" xfId="0" applyNumberFormat="1" applyFont="1" applyFill="1" applyBorder="1" applyAlignment="1">
      <alignment horizontal="center" vertical="top"/>
    </xf>
    <xf numFmtId="0" fontId="8" fillId="35" borderId="29" xfId="0" applyNumberFormat="1" applyFont="1" applyFill="1" applyBorder="1" applyAlignment="1">
      <alignment horizontal="left" vertical="center"/>
    </xf>
    <xf numFmtId="167" fontId="10" fillId="0" borderId="29" xfId="0" applyNumberFormat="1" applyFont="1" applyFill="1" applyBorder="1" applyAlignment="1">
      <alignment horizontal="center" vertical="center" wrapText="1"/>
    </xf>
    <xf numFmtId="167" fontId="10" fillId="0" borderId="11" xfId="0" applyNumberFormat="1" applyFont="1" applyFill="1" applyBorder="1" applyAlignment="1">
      <alignment horizontal="center" vertical="center" wrapText="1"/>
    </xf>
    <xf numFmtId="167" fontId="10" fillId="0" borderId="35" xfId="0" applyNumberFormat="1" applyFont="1" applyFill="1" applyBorder="1" applyAlignment="1">
      <alignment horizontal="center" vertical="center" wrapText="1"/>
    </xf>
    <xf numFmtId="167" fontId="10" fillId="0" borderId="67" xfId="0" applyNumberFormat="1" applyFont="1" applyFill="1" applyBorder="1" applyAlignment="1">
      <alignment horizontal="center" vertical="center" wrapText="1"/>
    </xf>
    <xf numFmtId="167" fontId="10" fillId="0" borderId="31" xfId="0" applyNumberFormat="1" applyFont="1" applyFill="1" applyBorder="1" applyAlignment="1">
      <alignment horizontal="center" vertical="center" wrapText="1"/>
    </xf>
    <xf numFmtId="167" fontId="10" fillId="0" borderId="68" xfId="0" applyNumberFormat="1" applyFont="1" applyFill="1" applyBorder="1" applyAlignment="1">
      <alignment horizontal="center" vertical="center" wrapText="1"/>
    </xf>
    <xf numFmtId="0" fontId="37" fillId="0" borderId="11" xfId="80" applyFont="1" applyFill="1" applyBorder="1" applyAlignment="1">
      <alignment horizontal="center" vertical="center"/>
    </xf>
    <xf numFmtId="17" fontId="13" fillId="0" borderId="11" xfId="80" applyNumberFormat="1" applyFont="1" applyFill="1" applyBorder="1" applyAlignment="1">
      <alignment horizontal="center" vertical="center" wrapText="1"/>
    </xf>
    <xf numFmtId="43" fontId="12" fillId="17" borderId="83" xfId="0" applyNumberFormat="1" applyFont="1" applyFill="1" applyBorder="1" applyAlignment="1">
      <alignment horizontal="left" vertical="center" wrapText="1"/>
    </xf>
    <xf numFmtId="0" fontId="12" fillId="17" borderId="53" xfId="0" applyNumberFormat="1" applyFont="1" applyFill="1" applyBorder="1" applyAlignment="1">
      <alignment horizontal="left" vertical="center"/>
    </xf>
    <xf numFmtId="0" fontId="12" fillId="28" borderId="53" xfId="0" applyNumberFormat="1" applyFont="1" applyFill="1" applyBorder="1" applyAlignment="1">
      <alignment horizontal="left" vertical="center" wrapText="1"/>
    </xf>
    <xf numFmtId="168" fontId="12" fillId="17" borderId="53" xfId="0" applyNumberFormat="1" applyFont="1" applyFill="1" applyBorder="1" applyAlignment="1">
      <alignment horizontal="center" vertical="center" wrapText="1"/>
    </xf>
    <xf numFmtId="168" fontId="12" fillId="17" borderId="64" xfId="0" applyNumberFormat="1" applyFont="1" applyFill="1" applyBorder="1" applyAlignment="1">
      <alignment horizontal="center" vertical="center" wrapText="1"/>
    </xf>
    <xf numFmtId="43" fontId="38" fillId="20" borderId="40" xfId="0" applyNumberFormat="1" applyFont="1" applyFill="1" applyBorder="1" applyAlignment="1">
      <alignment horizontal="left"/>
    </xf>
    <xf numFmtId="0" fontId="12" fillId="20" borderId="39" xfId="0" applyNumberFormat="1" applyFont="1" applyFill="1" applyBorder="1" applyAlignment="1">
      <alignment horizontal="left"/>
    </xf>
    <xf numFmtId="0" fontId="38" fillId="31" borderId="39" xfId="0" applyNumberFormat="1" applyFont="1" applyFill="1" applyBorder="1" applyAlignment="1">
      <alignment horizontal="left"/>
    </xf>
    <xf numFmtId="0" fontId="38" fillId="31" borderId="39" xfId="0" applyNumberFormat="1" applyFont="1" applyFill="1" applyBorder="1" applyAlignment="1">
      <alignment horizontal="center"/>
    </xf>
    <xf numFmtId="168" fontId="38" fillId="20" borderId="39" xfId="0" applyNumberFormat="1" applyFont="1" applyFill="1" applyBorder="1" applyAlignment="1">
      <alignment horizontal="center" vertical="center"/>
    </xf>
    <xf numFmtId="168" fontId="38" fillId="20" borderId="63" xfId="0" applyNumberFormat="1" applyFont="1" applyFill="1" applyBorder="1" applyAlignment="1">
      <alignment horizontal="center" vertical="center"/>
    </xf>
    <xf numFmtId="41" fontId="11" fillId="0" borderId="53" xfId="0" applyNumberFormat="1" applyFont="1" applyFill="1" applyBorder="1" applyAlignment="1">
      <alignment horizontal="center" vertical="center"/>
    </xf>
    <xf numFmtId="41" fontId="11" fillId="0" borderId="64" xfId="0" applyNumberFormat="1" applyFont="1" applyFill="1" applyBorder="1" applyAlignment="1">
      <alignment horizontal="center" vertical="center"/>
    </xf>
    <xf numFmtId="41" fontId="11" fillId="0" borderId="11" xfId="0" applyNumberFormat="1" applyFont="1" applyFill="1" applyBorder="1" applyAlignment="1">
      <alignment horizontal="center" vertical="center"/>
    </xf>
    <xf numFmtId="41" fontId="11" fillId="0" borderId="30" xfId="0" applyNumberFormat="1" applyFont="1" applyFill="1" applyBorder="1" applyAlignment="1">
      <alignment horizontal="center" vertical="center"/>
    </xf>
    <xf numFmtId="41" fontId="11" fillId="0" borderId="31" xfId="0" applyNumberFormat="1" applyFont="1" applyFill="1" applyBorder="1" applyAlignment="1">
      <alignment horizontal="center" vertical="center"/>
    </xf>
    <xf numFmtId="41" fontId="11" fillId="0" borderId="34" xfId="0" applyNumberFormat="1" applyFont="1" applyFill="1" applyBorder="1" applyAlignment="1">
      <alignment horizontal="center" vertical="center"/>
    </xf>
    <xf numFmtId="0" fontId="11" fillId="29" borderId="53" xfId="0" applyNumberFormat="1" applyFont="1" applyFill="1" applyBorder="1" applyAlignment="1">
      <alignment horizontal="left" vertical="top"/>
    </xf>
    <xf numFmtId="2" fontId="11" fillId="29" borderId="53" xfId="0" applyNumberFormat="1" applyFont="1" applyFill="1" applyBorder="1" applyAlignment="1">
      <alignment horizontal="left" vertical="center" indent="1"/>
    </xf>
    <xf numFmtId="0" fontId="11" fillId="0" borderId="53" xfId="0" applyNumberFormat="1" applyFont="1" applyFill="1" applyBorder="1" applyAlignment="1">
      <alignment horizontal="right" vertical="center" indent="1"/>
    </xf>
    <xf numFmtId="0" fontId="11" fillId="0" borderId="64" xfId="0" applyNumberFormat="1" applyFont="1" applyFill="1" applyBorder="1" applyAlignment="1">
      <alignment horizontal="right" vertical="center" indent="1"/>
    </xf>
    <xf numFmtId="0" fontId="11" fillId="0" borderId="11" xfId="0" applyNumberFormat="1" applyFont="1" applyFill="1" applyBorder="1" applyAlignment="1">
      <alignment horizontal="right" vertical="center" indent="1"/>
    </xf>
    <xf numFmtId="0" fontId="11" fillId="0" borderId="30" xfId="0" applyNumberFormat="1" applyFont="1" applyFill="1" applyBorder="1" applyAlignment="1">
      <alignment horizontal="right" vertical="center" indent="1"/>
    </xf>
    <xf numFmtId="0" fontId="11" fillId="29" borderId="31" xfId="0" applyNumberFormat="1" applyFont="1" applyFill="1" applyBorder="1" applyAlignment="1">
      <alignment horizontal="left" vertical="top"/>
    </xf>
    <xf numFmtId="2" fontId="11" fillId="29" borderId="31" xfId="0" applyNumberFormat="1" applyFont="1" applyFill="1" applyBorder="1" applyAlignment="1">
      <alignment horizontal="left" vertical="center" indent="1"/>
    </xf>
    <xf numFmtId="0" fontId="11" fillId="0" borderId="31" xfId="0" applyNumberFormat="1" applyFont="1" applyFill="1" applyBorder="1" applyAlignment="1">
      <alignment horizontal="right" vertical="center" indent="1"/>
    </xf>
    <xf numFmtId="0" fontId="11" fillId="0" borderId="34" xfId="0" applyNumberFormat="1" applyFont="1" applyFill="1" applyBorder="1" applyAlignment="1">
      <alignment horizontal="right" vertical="center" indent="1"/>
    </xf>
    <xf numFmtId="43" fontId="38" fillId="20" borderId="37" xfId="0" applyNumberFormat="1" applyFont="1" applyFill="1" applyBorder="1" applyAlignment="1">
      <alignment horizontal="left"/>
    </xf>
    <xf numFmtId="0" fontId="12" fillId="20" borderId="38" xfId="0" applyNumberFormat="1" applyFont="1" applyFill="1" applyBorder="1" applyAlignment="1">
      <alignment horizontal="left"/>
    </xf>
    <xf numFmtId="0" fontId="38" fillId="31" borderId="38" xfId="0" applyNumberFormat="1" applyFont="1" applyFill="1" applyBorder="1" applyAlignment="1">
      <alignment horizontal="left"/>
    </xf>
    <xf numFmtId="0" fontId="38" fillId="31" borderId="38" xfId="0" applyNumberFormat="1" applyFont="1" applyFill="1" applyBorder="1" applyAlignment="1">
      <alignment horizontal="center"/>
    </xf>
    <xf numFmtId="168" fontId="38" fillId="20" borderId="38" xfId="0" applyNumberFormat="1" applyFont="1" applyFill="1" applyBorder="1" applyAlignment="1">
      <alignment horizontal="center" vertical="center"/>
    </xf>
    <xf numFmtId="168" fontId="38" fillId="20" borderId="65" xfId="0" applyNumberFormat="1" applyFont="1" applyFill="1" applyBorder="1" applyAlignment="1">
      <alignment horizontal="center" vertical="center"/>
    </xf>
    <xf numFmtId="43" fontId="38" fillId="20" borderId="29" xfId="0" applyNumberFormat="1" applyFont="1" applyFill="1" applyBorder="1" applyAlignment="1">
      <alignment horizontal="left"/>
    </xf>
    <xf numFmtId="0" fontId="38" fillId="31" borderId="11" xfId="0" applyNumberFormat="1" applyFont="1" applyFill="1" applyBorder="1" applyAlignment="1">
      <alignment horizontal="center"/>
    </xf>
    <xf numFmtId="168" fontId="38" fillId="20" borderId="30" xfId="0" applyNumberFormat="1" applyFont="1" applyFill="1" applyBorder="1" applyAlignment="1">
      <alignment horizontal="center" vertical="center"/>
    </xf>
    <xf numFmtId="43" fontId="12" fillId="17" borderId="29" xfId="0" applyNumberFormat="1" applyFont="1" applyFill="1" applyBorder="1" applyAlignment="1">
      <alignment horizontal="left" vertical="center" wrapText="1"/>
    </xf>
    <xf numFmtId="168" fontId="12" fillId="17" borderId="30" xfId="0" applyNumberFormat="1" applyFont="1" applyFill="1" applyBorder="1" applyAlignment="1">
      <alignment horizontal="center" vertical="center" wrapText="1"/>
    </xf>
    <xf numFmtId="0" fontId="12" fillId="31" borderId="39" xfId="0" applyNumberFormat="1" applyFont="1" applyFill="1" applyBorder="1" applyAlignment="1">
      <alignment horizontal="left"/>
    </xf>
    <xf numFmtId="0" fontId="12" fillId="31" borderId="39" xfId="0" applyNumberFormat="1" applyFont="1" applyFill="1" applyBorder="1" applyAlignment="1">
      <alignment horizontal="center"/>
    </xf>
    <xf numFmtId="0" fontId="11" fillId="29" borderId="53" xfId="0" applyNumberFormat="1" applyFont="1" applyFill="1" applyBorder="1" applyAlignment="1">
      <alignment horizontal="left"/>
    </xf>
    <xf numFmtId="0" fontId="11" fillId="29" borderId="53" xfId="0" applyNumberFormat="1" applyFont="1" applyFill="1" applyBorder="1" applyAlignment="1">
      <alignment horizontal="left" vertical="center" wrapText="1" indent="1"/>
    </xf>
    <xf numFmtId="0" fontId="11" fillId="29" borderId="31" xfId="0" applyNumberFormat="1" applyFont="1" applyFill="1" applyBorder="1" applyAlignment="1">
      <alignment horizontal="left"/>
    </xf>
    <xf numFmtId="0" fontId="11" fillId="29" borderId="31" xfId="0" applyNumberFormat="1" applyFont="1" applyFill="1" applyBorder="1" applyAlignment="1">
      <alignment horizontal="left" vertical="center" wrapText="1" indent="1"/>
    </xf>
    <xf numFmtId="43" fontId="38" fillId="20" borderId="41" xfId="0" applyNumberFormat="1" applyFont="1" applyFill="1" applyBorder="1" applyAlignment="1">
      <alignment horizontal="left"/>
    </xf>
    <xf numFmtId="0" fontId="12" fillId="20" borderId="13" xfId="0" applyNumberFormat="1" applyFont="1" applyFill="1" applyBorder="1" applyAlignment="1">
      <alignment horizontal="left"/>
    </xf>
    <xf numFmtId="0" fontId="12" fillId="31" borderId="13" xfId="0" applyNumberFormat="1" applyFont="1" applyFill="1" applyBorder="1" applyAlignment="1">
      <alignment horizontal="left"/>
    </xf>
    <xf numFmtId="0" fontId="12" fillId="31" borderId="13" xfId="0" applyNumberFormat="1" applyFont="1" applyFill="1" applyBorder="1" applyAlignment="1">
      <alignment horizontal="center"/>
    </xf>
    <xf numFmtId="43" fontId="62" fillId="20" borderId="13" xfId="0" applyNumberFormat="1" applyFont="1" applyFill="1" applyBorder="1" applyAlignment="1">
      <alignment horizontal="left"/>
    </xf>
    <xf numFmtId="43" fontId="62" fillId="20" borderId="62" xfId="0" applyNumberFormat="1" applyFont="1" applyFill="1" applyBorder="1" applyAlignment="1">
      <alignment horizontal="left"/>
    </xf>
    <xf numFmtId="0" fontId="11" fillId="29" borderId="53" xfId="0" applyNumberFormat="1" applyFont="1" applyFill="1" applyBorder="1" applyAlignment="1">
      <alignment horizontal="left" indent="1"/>
    </xf>
    <xf numFmtId="0" fontId="11" fillId="29" borderId="53" xfId="0" applyNumberFormat="1" applyFont="1" applyFill="1" applyBorder="1" applyAlignment="1">
      <alignment horizontal="center"/>
    </xf>
    <xf numFmtId="0" fontId="11" fillId="29" borderId="31" xfId="0" applyNumberFormat="1" applyFont="1" applyFill="1" applyBorder="1" applyAlignment="1">
      <alignment horizontal="left" indent="1"/>
    </xf>
    <xf numFmtId="0" fontId="11" fillId="29" borderId="31" xfId="0" applyNumberFormat="1" applyFont="1" applyFill="1" applyBorder="1" applyAlignment="1">
      <alignment horizontal="center"/>
    </xf>
    <xf numFmtId="43" fontId="38" fillId="20" borderId="76" xfId="0" applyNumberFormat="1" applyFont="1" applyFill="1" applyBorder="1" applyAlignment="1">
      <alignment horizontal="left"/>
    </xf>
    <xf numFmtId="0" fontId="12" fillId="20" borderId="77" xfId="0" applyNumberFormat="1" applyFont="1" applyFill="1" applyBorder="1" applyAlignment="1">
      <alignment horizontal="left"/>
    </xf>
    <xf numFmtId="0" fontId="12" fillId="31" borderId="77" xfId="0" applyNumberFormat="1" applyFont="1" applyFill="1" applyBorder="1" applyAlignment="1">
      <alignment horizontal="left"/>
    </xf>
    <xf numFmtId="0" fontId="12" fillId="31" borderId="77" xfId="0" applyNumberFormat="1" applyFont="1" applyFill="1" applyBorder="1" applyAlignment="1">
      <alignment horizontal="center"/>
    </xf>
    <xf numFmtId="0" fontId="11" fillId="29" borderId="38" xfId="0" applyNumberFormat="1" applyFont="1" applyFill="1" applyBorder="1" applyAlignment="1">
      <alignment horizontal="left"/>
    </xf>
    <xf numFmtId="0" fontId="11" fillId="29" borderId="38" xfId="0" applyNumberFormat="1" applyFont="1" applyFill="1" applyBorder="1" applyAlignment="1">
      <alignment horizontal="left" vertical="center" wrapText="1" indent="1"/>
    </xf>
    <xf numFmtId="0" fontId="11" fillId="29" borderId="39" xfId="0" applyNumberFormat="1" applyFont="1" applyFill="1" applyBorder="1" applyAlignment="1">
      <alignment horizontal="left"/>
    </xf>
    <xf numFmtId="0" fontId="12" fillId="20" borderId="53" xfId="0" applyNumberFormat="1" applyFont="1" applyFill="1" applyBorder="1" applyAlignment="1">
      <alignment horizontal="left"/>
    </xf>
    <xf numFmtId="0" fontId="12" fillId="31" borderId="53" xfId="0" applyNumberFormat="1" applyFont="1" applyFill="1" applyBorder="1" applyAlignment="1">
      <alignment horizontal="left"/>
    </xf>
    <xf numFmtId="0" fontId="12" fillId="31" borderId="53" xfId="0" applyNumberFormat="1" applyFont="1" applyFill="1" applyBorder="1" applyAlignment="1">
      <alignment horizontal="center"/>
    </xf>
    <xf numFmtId="41" fontId="62" fillId="0" borderId="53" xfId="0" applyNumberFormat="1" applyFont="1" applyFill="1" applyBorder="1" applyAlignment="1">
      <alignment horizontal="center" vertical="center"/>
    </xf>
    <xf numFmtId="41" fontId="62" fillId="0" borderId="64" xfId="0" applyNumberFormat="1" applyFont="1" applyFill="1" applyBorder="1" applyAlignment="1">
      <alignment horizontal="center" vertical="center"/>
    </xf>
    <xf numFmtId="41" fontId="62" fillId="0" borderId="11" xfId="0" applyNumberFormat="1" applyFont="1" applyFill="1" applyBorder="1" applyAlignment="1">
      <alignment horizontal="center" vertical="center"/>
    </xf>
    <xf numFmtId="41" fontId="62" fillId="0" borderId="30" xfId="0" applyNumberFormat="1" applyFont="1" applyFill="1" applyBorder="1" applyAlignment="1">
      <alignment horizontal="center" vertical="center"/>
    </xf>
    <xf numFmtId="0" fontId="12" fillId="20" borderId="31" xfId="0" applyNumberFormat="1" applyFont="1" applyFill="1" applyBorder="1" applyAlignment="1">
      <alignment horizontal="left"/>
    </xf>
    <xf numFmtId="0" fontId="12" fillId="31" borderId="31" xfId="0" applyNumberFormat="1" applyFont="1" applyFill="1" applyBorder="1" applyAlignment="1">
      <alignment horizontal="left"/>
    </xf>
    <xf numFmtId="0" fontId="12" fillId="31" borderId="31" xfId="0" applyNumberFormat="1" applyFont="1" applyFill="1" applyBorder="1" applyAlignment="1">
      <alignment horizontal="center"/>
    </xf>
    <xf numFmtId="41" fontId="62" fillId="0" borderId="31" xfId="0" applyNumberFormat="1" applyFont="1" applyFill="1" applyBorder="1" applyAlignment="1">
      <alignment horizontal="center" vertical="center"/>
    </xf>
    <xf numFmtId="41" fontId="62" fillId="0" borderId="34" xfId="0" applyNumberFormat="1" applyFont="1" applyFill="1" applyBorder="1" applyAlignment="1">
      <alignment horizontal="center" vertical="center"/>
    </xf>
    <xf numFmtId="43" fontId="12" fillId="28" borderId="40" xfId="0" applyNumberFormat="1" applyFont="1" applyFill="1" applyBorder="1" applyAlignment="1">
      <alignment horizontal="left" vertical="center" wrapText="1"/>
    </xf>
    <xf numFmtId="0" fontId="12" fillId="28" borderId="39" xfId="0" applyNumberFormat="1" applyFont="1" applyFill="1" applyBorder="1" applyAlignment="1">
      <alignment horizontal="left" vertical="center"/>
    </xf>
    <xf numFmtId="41" fontId="12" fillId="0" borderId="53" xfId="0" applyNumberFormat="1" applyFont="1" applyFill="1" applyBorder="1" applyAlignment="1">
      <alignment horizontal="center" vertical="center"/>
    </xf>
    <xf numFmtId="41" fontId="12" fillId="0" borderId="64" xfId="0" applyNumberFormat="1" applyFont="1" applyFill="1" applyBorder="1" applyAlignment="1">
      <alignment horizontal="center" vertical="center"/>
    </xf>
    <xf numFmtId="41" fontId="12" fillId="0" borderId="11" xfId="0" applyNumberFormat="1" applyFont="1" applyFill="1" applyBorder="1" applyAlignment="1">
      <alignment horizontal="center" vertical="center"/>
    </xf>
    <xf numFmtId="41" fontId="12" fillId="0" borderId="30" xfId="0" applyNumberFormat="1" applyFont="1" applyFill="1" applyBorder="1" applyAlignment="1">
      <alignment horizontal="center" vertical="center"/>
    </xf>
    <xf numFmtId="41" fontId="12" fillId="0" borderId="31" xfId="0" applyNumberFormat="1" applyFont="1" applyFill="1" applyBorder="1" applyAlignment="1">
      <alignment horizontal="center" vertical="center"/>
    </xf>
    <xf numFmtId="41" fontId="12" fillId="0" borderId="34" xfId="0" applyNumberFormat="1" applyFont="1" applyFill="1" applyBorder="1" applyAlignment="1">
      <alignment horizontal="center" vertical="center"/>
    </xf>
    <xf numFmtId="43" fontId="12" fillId="28" borderId="37" xfId="0" applyNumberFormat="1" applyFont="1" applyFill="1" applyBorder="1" applyAlignment="1">
      <alignment horizontal="left" vertical="center" wrapText="1"/>
    </xf>
    <xf numFmtId="0" fontId="12" fillId="28" borderId="38" xfId="0" applyNumberFormat="1" applyFont="1" applyFill="1" applyBorder="1" applyAlignment="1">
      <alignment horizontal="left" vertical="center"/>
    </xf>
    <xf numFmtId="0" fontId="12" fillId="28" borderId="53" xfId="0" applyNumberFormat="1" applyFont="1" applyFill="1" applyBorder="1" applyAlignment="1">
      <alignment horizontal="center" vertical="center" wrapText="1"/>
    </xf>
    <xf numFmtId="2" fontId="11" fillId="29" borderId="53" xfId="0" applyNumberFormat="1" applyFont="1" applyFill="1" applyBorder="1" applyAlignment="1">
      <alignment horizontal="center" vertical="center"/>
    </xf>
    <xf numFmtId="2" fontId="11" fillId="29" borderId="31" xfId="0" applyNumberFormat="1" applyFont="1" applyFill="1" applyBorder="1" applyAlignment="1">
      <alignment horizontal="center" vertical="center"/>
    </xf>
    <xf numFmtId="0" fontId="11" fillId="29" borderId="53" xfId="0" applyNumberFormat="1" applyFont="1" applyFill="1" applyBorder="1" applyAlignment="1">
      <alignment horizontal="center" vertical="center" wrapText="1"/>
    </xf>
    <xf numFmtId="0" fontId="11" fillId="29" borderId="31" xfId="0" applyNumberFormat="1" applyFont="1" applyFill="1" applyBorder="1" applyAlignment="1">
      <alignment horizontal="center" vertical="center" wrapText="1"/>
    </xf>
    <xf numFmtId="0" fontId="11" fillId="29" borderId="38" xfId="0" applyNumberFormat="1" applyFont="1" applyFill="1" applyBorder="1" applyAlignment="1">
      <alignment horizontal="center" vertical="center" wrapText="1"/>
    </xf>
    <xf numFmtId="0" fontId="59" fillId="0" borderId="0" xfId="80" applyFont="1" applyFill="1" applyAlignment="1">
      <alignment horizontal="center"/>
    </xf>
    <xf numFmtId="0" fontId="8" fillId="23" borderId="0" xfId="0" applyFont="1" applyFill="1" applyBorder="1" applyProtection="1"/>
    <xf numFmtId="0" fontId="8" fillId="0" borderId="0" xfId="0" applyFont="1" applyProtection="1"/>
    <xf numFmtId="0" fontId="75" fillId="23" borderId="0" xfId="0" applyFont="1" applyFill="1" applyBorder="1" applyProtection="1"/>
    <xf numFmtId="0" fontId="65" fillId="23" borderId="0" xfId="0" applyFont="1" applyFill="1" applyAlignment="1" applyProtection="1">
      <alignment horizontal="left"/>
    </xf>
    <xf numFmtId="0" fontId="73" fillId="0" borderId="0" xfId="0" applyFont="1" applyProtection="1"/>
    <xf numFmtId="0" fontId="75" fillId="0" borderId="0" xfId="0" applyFont="1" applyBorder="1" applyProtection="1"/>
    <xf numFmtId="0" fontId="75" fillId="0" borderId="0" xfId="0" applyFont="1" applyProtection="1"/>
    <xf numFmtId="0" fontId="10" fillId="32" borderId="87" xfId="0" applyFont="1" applyFill="1" applyBorder="1" applyAlignment="1" applyProtection="1">
      <alignment vertical="center" wrapText="1"/>
    </xf>
    <xf numFmtId="0" fontId="10" fillId="32" borderId="85" xfId="0" applyFont="1" applyFill="1" applyBorder="1" applyAlignment="1" applyProtection="1">
      <alignment vertical="center" wrapText="1"/>
    </xf>
    <xf numFmtId="0" fontId="14" fillId="0" borderId="0" xfId="0" applyNumberFormat="1" applyFont="1" applyBorder="1" applyAlignment="1" applyProtection="1">
      <alignment horizontal="left" vertical="center"/>
    </xf>
    <xf numFmtId="0" fontId="41" fillId="0" borderId="0" xfId="0" applyNumberFormat="1" applyFont="1" applyBorder="1" applyAlignment="1" applyProtection="1">
      <alignment horizontal="left" vertical="center"/>
    </xf>
    <xf numFmtId="0" fontId="41" fillId="0" borderId="0" xfId="0" applyNumberFormat="1" applyFont="1" applyBorder="1" applyAlignment="1" applyProtection="1">
      <alignment horizontal="center" vertical="center"/>
    </xf>
    <xf numFmtId="0" fontId="8" fillId="23" borderId="0" xfId="0" applyFont="1" applyFill="1" applyBorder="1" applyAlignment="1" applyProtection="1">
      <alignment vertical="top"/>
    </xf>
    <xf numFmtId="0" fontId="10" fillId="17" borderId="98" xfId="0" applyNumberFormat="1" applyFont="1" applyFill="1" applyBorder="1" applyAlignment="1" applyProtection="1">
      <alignment horizontal="left" vertical="center"/>
    </xf>
    <xf numFmtId="3" fontId="10" fillId="17" borderId="56" xfId="0" applyNumberFormat="1" applyFont="1" applyFill="1" applyBorder="1" applyAlignment="1" applyProtection="1">
      <alignment horizontal="left" vertical="top" wrapText="1"/>
    </xf>
    <xf numFmtId="4" fontId="10" fillId="17" borderId="56" xfId="0" applyNumberFormat="1" applyFont="1" applyFill="1" applyBorder="1" applyAlignment="1" applyProtection="1">
      <alignment horizontal="right" vertical="top" wrapText="1"/>
    </xf>
    <xf numFmtId="4" fontId="10" fillId="17" borderId="56" xfId="0" applyNumberFormat="1" applyFont="1" applyFill="1" applyBorder="1" applyAlignment="1" applyProtection="1">
      <alignment horizontal="left" vertical="top" wrapText="1"/>
    </xf>
    <xf numFmtId="0" fontId="8" fillId="0" borderId="0" xfId="0" applyFont="1" applyBorder="1" applyAlignment="1" applyProtection="1">
      <alignment vertical="top"/>
    </xf>
    <xf numFmtId="0" fontId="8" fillId="0" borderId="0" xfId="0" applyFont="1" applyAlignment="1" applyProtection="1">
      <alignment vertical="top"/>
    </xf>
    <xf numFmtId="0" fontId="8" fillId="23" borderId="0" xfId="0" applyFont="1" applyFill="1" applyBorder="1" applyAlignment="1" applyProtection="1">
      <alignment vertical="center"/>
    </xf>
    <xf numFmtId="0" fontId="8" fillId="0" borderId="0" xfId="0" applyFont="1" applyBorder="1" applyAlignment="1" applyProtection="1">
      <alignment vertical="center"/>
    </xf>
    <xf numFmtId="0" fontId="8" fillId="0" borderId="0" xfId="0" applyFont="1" applyAlignment="1" applyProtection="1">
      <alignment vertical="center"/>
    </xf>
    <xf numFmtId="0" fontId="10" fillId="19" borderId="29" xfId="0" applyFont="1" applyFill="1" applyBorder="1" applyAlignment="1" applyProtection="1">
      <alignment horizontal="left" vertical="center" wrapText="1"/>
    </xf>
    <xf numFmtId="0" fontId="10" fillId="19" borderId="35" xfId="0" applyFont="1" applyFill="1" applyBorder="1" applyAlignment="1" applyProtection="1">
      <alignment horizontal="left" vertical="center" wrapText="1"/>
    </xf>
    <xf numFmtId="4" fontId="8" fillId="0" borderId="0" xfId="0" applyNumberFormat="1" applyFont="1" applyBorder="1" applyProtection="1"/>
    <xf numFmtId="4" fontId="15" fillId="29" borderId="17" xfId="0" applyNumberFormat="1" applyFont="1" applyFill="1" applyBorder="1" applyAlignment="1" applyProtection="1">
      <alignment horizontal="right" vertical="center" wrapText="1"/>
    </xf>
    <xf numFmtId="4" fontId="8" fillId="0" borderId="0" xfId="0" applyNumberFormat="1" applyFont="1" applyBorder="1" applyAlignment="1" applyProtection="1">
      <alignment vertical="center"/>
    </xf>
    <xf numFmtId="0" fontId="8" fillId="0" borderId="14" xfId="0" applyFont="1" applyBorder="1" applyAlignment="1" applyProtection="1">
      <alignment vertical="center"/>
    </xf>
    <xf numFmtId="4" fontId="15" fillId="29" borderId="12" xfId="0" applyNumberFormat="1" applyFont="1" applyFill="1" applyBorder="1" applyAlignment="1" applyProtection="1">
      <alignment horizontal="right" vertical="center" wrapText="1"/>
    </xf>
    <xf numFmtId="0" fontId="10" fillId="19" borderId="11" xfId="0" applyFont="1" applyFill="1" applyBorder="1" applyAlignment="1" applyProtection="1">
      <alignment horizontal="left" vertical="center" wrapText="1"/>
    </xf>
    <xf numFmtId="4" fontId="10" fillId="31" borderId="54" xfId="0" applyNumberFormat="1" applyFont="1" applyFill="1" applyBorder="1" applyAlignment="1" applyProtection="1">
      <alignment horizontal="right" vertical="top"/>
    </xf>
    <xf numFmtId="4" fontId="10" fillId="31" borderId="54" xfId="0" applyNumberFormat="1" applyFont="1" applyFill="1" applyBorder="1" applyAlignment="1" applyProtection="1">
      <alignment horizontal="left" vertical="top"/>
    </xf>
    <xf numFmtId="0" fontId="10" fillId="19" borderId="84" xfId="0" applyFont="1" applyFill="1" applyBorder="1" applyAlignment="1" applyProtection="1">
      <alignment horizontal="left" vertical="center" wrapText="1"/>
    </xf>
    <xf numFmtId="0" fontId="10" fillId="23" borderId="0" xfId="0" applyFont="1" applyFill="1" applyBorder="1" applyAlignment="1" applyProtection="1">
      <alignment vertical="center"/>
    </xf>
    <xf numFmtId="0" fontId="10" fillId="0" borderId="0" xfId="0" applyFont="1" applyBorder="1" applyAlignment="1" applyProtection="1">
      <alignment vertical="center"/>
    </xf>
    <xf numFmtId="0" fontId="10" fillId="0" borderId="0" xfId="0" applyFont="1" applyAlignment="1" applyProtection="1">
      <alignment vertical="center"/>
    </xf>
    <xf numFmtId="0" fontId="10" fillId="23" borderId="0" xfId="0" applyFont="1" applyFill="1" applyBorder="1" applyAlignment="1" applyProtection="1">
      <alignment vertical="top"/>
    </xf>
    <xf numFmtId="0" fontId="10" fillId="0" borderId="0" xfId="0" applyFont="1" applyBorder="1" applyAlignment="1" applyProtection="1">
      <alignment vertical="top"/>
    </xf>
    <xf numFmtId="0" fontId="10" fillId="0" borderId="0" xfId="0" applyFont="1" applyAlignment="1" applyProtection="1">
      <alignment vertical="top"/>
    </xf>
    <xf numFmtId="0" fontId="10" fillId="29" borderId="11" xfId="0" applyFont="1" applyFill="1" applyBorder="1" applyAlignment="1" applyProtection="1">
      <alignment horizontal="center" vertical="center"/>
    </xf>
    <xf numFmtId="0" fontId="10" fillId="31" borderId="29" xfId="0" applyFont="1" applyFill="1" applyBorder="1" applyAlignment="1" applyProtection="1">
      <alignment horizontal="center" vertical="center"/>
    </xf>
    <xf numFmtId="9" fontId="10" fillId="35" borderId="11" xfId="0" applyNumberFormat="1" applyFont="1" applyFill="1" applyBorder="1" applyAlignment="1" applyProtection="1">
      <alignment horizontal="right" vertical="top" wrapText="1"/>
    </xf>
    <xf numFmtId="9" fontId="10" fillId="35" borderId="11" xfId="0" applyNumberFormat="1" applyFont="1" applyFill="1" applyBorder="1" applyAlignment="1" applyProtection="1">
      <alignment vertical="top" wrapText="1"/>
    </xf>
    <xf numFmtId="0" fontId="8" fillId="0" borderId="0" xfId="0" applyFont="1" applyAlignment="1" applyProtection="1">
      <alignment horizontal="right"/>
    </xf>
    <xf numFmtId="4" fontId="8" fillId="0" borderId="0" xfId="0" applyNumberFormat="1" applyFont="1" applyAlignment="1" applyProtection="1">
      <alignment horizontal="right"/>
    </xf>
    <xf numFmtId="4" fontId="8" fillId="0" borderId="0" xfId="0" applyNumberFormat="1" applyFont="1" applyProtection="1"/>
    <xf numFmtId="4" fontId="8" fillId="0" borderId="12" xfId="0" applyNumberFormat="1" applyFont="1" applyFill="1" applyBorder="1" applyAlignment="1" applyProtection="1">
      <alignment horizontal="right" vertical="center" wrapText="1"/>
      <protection locked="0"/>
    </xf>
    <xf numFmtId="4" fontId="8" fillId="0" borderId="12" xfId="0" applyNumberFormat="1" applyFont="1" applyFill="1" applyBorder="1" applyAlignment="1" applyProtection="1">
      <alignment vertical="center" wrapText="1"/>
      <protection locked="0"/>
    </xf>
    <xf numFmtId="169" fontId="8" fillId="0" borderId="17" xfId="32" applyNumberFormat="1" applyFont="1" applyBorder="1" applyAlignment="1" applyProtection="1">
      <alignment horizontal="right" vertical="center" wrapText="1"/>
      <protection locked="0"/>
    </xf>
    <xf numFmtId="169" fontId="8" fillId="0" borderId="12" xfId="32" applyNumberFormat="1" applyFont="1" applyBorder="1" applyAlignment="1" applyProtection="1">
      <alignment horizontal="right" vertical="center" wrapText="1"/>
      <protection locked="0"/>
    </xf>
    <xf numFmtId="4" fontId="15" fillId="0" borderId="17" xfId="0" applyNumberFormat="1" applyFont="1" applyBorder="1" applyAlignment="1" applyProtection="1">
      <alignment horizontal="right" vertical="center" wrapText="1"/>
      <protection locked="0"/>
    </xf>
    <xf numFmtId="4" fontId="15" fillId="0" borderId="18" xfId="0" applyNumberFormat="1" applyFont="1" applyBorder="1" applyAlignment="1" applyProtection="1">
      <alignment horizontal="right" vertical="center" wrapText="1"/>
      <protection locked="0"/>
    </xf>
    <xf numFmtId="4" fontId="8" fillId="0" borderId="18" xfId="0" applyNumberFormat="1" applyFont="1" applyBorder="1" applyAlignment="1" applyProtection="1">
      <alignment horizontal="right" vertical="center" wrapText="1"/>
      <protection locked="0"/>
    </xf>
    <xf numFmtId="4" fontId="8" fillId="0" borderId="33" xfId="0" applyNumberFormat="1" applyFont="1" applyBorder="1" applyAlignment="1" applyProtection="1">
      <alignment horizontal="right" vertical="center" wrapText="1"/>
      <protection locked="0"/>
    </xf>
    <xf numFmtId="4" fontId="15" fillId="0" borderId="12" xfId="0" applyNumberFormat="1" applyFont="1" applyBorder="1" applyAlignment="1" applyProtection="1">
      <alignment horizontal="right" vertical="center" wrapText="1"/>
      <protection locked="0"/>
    </xf>
    <xf numFmtId="4" fontId="15" fillId="0" borderId="16" xfId="0" applyNumberFormat="1" applyFont="1" applyBorder="1" applyAlignment="1" applyProtection="1">
      <alignment horizontal="right" vertical="center" wrapText="1"/>
      <protection locked="0"/>
    </xf>
    <xf numFmtId="4" fontId="8" fillId="0" borderId="16" xfId="0" applyNumberFormat="1" applyFont="1" applyBorder="1" applyAlignment="1" applyProtection="1">
      <alignment horizontal="right" vertical="center" wrapText="1"/>
      <protection locked="0"/>
    </xf>
    <xf numFmtId="4" fontId="8" fillId="0" borderId="27" xfId="0" applyNumberFormat="1" applyFont="1" applyBorder="1" applyAlignment="1" applyProtection="1">
      <alignment horizontal="right" vertical="center" wrapText="1"/>
      <protection locked="0"/>
    </xf>
    <xf numFmtId="4" fontId="8" fillId="0" borderId="44" xfId="0" applyNumberFormat="1" applyFont="1" applyFill="1" applyBorder="1" applyAlignment="1" applyProtection="1">
      <alignment horizontal="right" vertical="center" wrapText="1"/>
      <protection locked="0"/>
    </xf>
    <xf numFmtId="4" fontId="8" fillId="0" borderId="38" xfId="0" applyNumberFormat="1" applyFont="1" applyFill="1" applyBorder="1" applyAlignment="1" applyProtection="1">
      <alignment horizontal="right" vertical="center" wrapText="1"/>
      <protection locked="0"/>
    </xf>
    <xf numFmtId="4" fontId="8" fillId="0" borderId="44" xfId="0" applyNumberFormat="1" applyFont="1" applyFill="1" applyBorder="1" applyAlignment="1" applyProtection="1">
      <alignment vertical="center" wrapText="1"/>
      <protection locked="0"/>
    </xf>
    <xf numFmtId="4" fontId="8" fillId="0" borderId="38" xfId="0" applyNumberFormat="1" applyFont="1" applyFill="1" applyBorder="1" applyAlignment="1" applyProtection="1">
      <alignment vertical="center" wrapText="1"/>
      <protection locked="0"/>
    </xf>
    <xf numFmtId="0" fontId="8" fillId="35" borderId="45" xfId="0" applyFont="1" applyFill="1" applyBorder="1" applyAlignment="1" applyProtection="1">
      <alignment horizontal="left" vertical="center" wrapText="1" indent="1"/>
    </xf>
    <xf numFmtId="0" fontId="8" fillId="35" borderId="89" xfId="0" applyFont="1" applyFill="1" applyBorder="1" applyAlignment="1" applyProtection="1">
      <alignment vertical="center" wrapText="1"/>
    </xf>
    <xf numFmtId="0" fontId="8" fillId="35" borderId="44" xfId="0" applyFont="1" applyFill="1" applyBorder="1" applyAlignment="1" applyProtection="1">
      <alignment horizontal="center" vertical="center"/>
    </xf>
    <xf numFmtId="0" fontId="8" fillId="35" borderId="26" xfId="0" applyFont="1" applyFill="1" applyBorder="1" applyAlignment="1" applyProtection="1">
      <alignment horizontal="left" vertical="center" wrapText="1" indent="1"/>
    </xf>
    <xf numFmtId="0" fontId="8" fillId="35" borderId="14" xfId="0" applyFont="1" applyFill="1" applyBorder="1" applyAlignment="1" applyProtection="1">
      <alignment vertical="center" wrapText="1"/>
    </xf>
    <xf numFmtId="0" fontId="8" fillId="35" borderId="37" xfId="0" applyFont="1" applyFill="1" applyBorder="1" applyAlignment="1" applyProtection="1">
      <alignment horizontal="left" vertical="center" wrapText="1" indent="1"/>
    </xf>
    <xf numFmtId="0" fontId="8" fillId="35" borderId="56" xfId="0" applyFont="1" applyFill="1" applyBorder="1" applyAlignment="1" applyProtection="1">
      <alignment vertical="center" wrapText="1"/>
    </xf>
    <xf numFmtId="0" fontId="8" fillId="35" borderId="15" xfId="0" applyFont="1" applyFill="1" applyBorder="1" applyAlignment="1" applyProtection="1">
      <alignment horizontal="center" vertical="center"/>
    </xf>
    <xf numFmtId="0" fontId="8" fillId="35" borderId="32" xfId="0" applyFont="1" applyFill="1" applyBorder="1" applyAlignment="1" applyProtection="1">
      <alignment vertical="top" wrapText="1"/>
    </xf>
    <xf numFmtId="0" fontId="8" fillId="35" borderId="15" xfId="0" applyFont="1" applyFill="1" applyBorder="1" applyAlignment="1" applyProtection="1">
      <alignment vertical="top" wrapText="1"/>
    </xf>
    <xf numFmtId="0" fontId="8" fillId="35" borderId="50" xfId="0" applyFont="1" applyFill="1" applyBorder="1" applyAlignment="1" applyProtection="1">
      <alignment horizontal="left" vertical="center" wrapText="1" indent="1"/>
    </xf>
    <xf numFmtId="0" fontId="8" fillId="35" borderId="17" xfId="0" applyFont="1" applyFill="1" applyBorder="1" applyAlignment="1" applyProtection="1">
      <alignment vertical="center" wrapText="1"/>
    </xf>
    <xf numFmtId="0" fontId="8" fillId="35" borderId="17" xfId="0" applyFont="1" applyFill="1" applyBorder="1" applyAlignment="1" applyProtection="1">
      <alignment horizontal="center" vertical="center" wrapText="1"/>
    </xf>
    <xf numFmtId="0" fontId="8" fillId="35" borderId="15" xfId="0" applyFont="1" applyFill="1" applyBorder="1" applyAlignment="1" applyProtection="1">
      <alignment vertical="center" wrapText="1"/>
    </xf>
    <xf numFmtId="0" fontId="8" fillId="35" borderId="15" xfId="0" applyFont="1" applyFill="1" applyBorder="1" applyAlignment="1" applyProtection="1">
      <alignment horizontal="center" vertical="center" wrapText="1"/>
    </xf>
    <xf numFmtId="0" fontId="8" fillId="35" borderId="94" xfId="0" applyFont="1" applyFill="1" applyBorder="1" applyAlignment="1" applyProtection="1">
      <alignment horizontal="left" vertical="top" wrapText="1"/>
    </xf>
    <xf numFmtId="0" fontId="8" fillId="35" borderId="17" xfId="0" applyFont="1" applyFill="1" applyBorder="1" applyAlignment="1" applyProtection="1">
      <alignment horizontal="center" vertical="top" wrapText="1"/>
    </xf>
    <xf numFmtId="0" fontId="8" fillId="35" borderId="15" xfId="0" applyFont="1" applyFill="1" applyBorder="1" applyAlignment="1" applyProtection="1">
      <alignment horizontal="center" vertical="top" wrapText="1"/>
    </xf>
    <xf numFmtId="0" fontId="8" fillId="35" borderId="44" xfId="0" applyFont="1" applyFill="1" applyBorder="1" applyAlignment="1" applyProtection="1">
      <alignment horizontal="center" vertical="center" wrapText="1"/>
    </xf>
    <xf numFmtId="4" fontId="8" fillId="0" borderId="71" xfId="0" applyNumberFormat="1" applyFont="1" applyFill="1" applyBorder="1" applyAlignment="1" applyProtection="1">
      <alignment vertical="center" wrapText="1"/>
      <protection locked="0"/>
    </xf>
    <xf numFmtId="4" fontId="8" fillId="0" borderId="90" xfId="0" applyNumberFormat="1" applyFont="1" applyFill="1" applyBorder="1" applyAlignment="1" applyProtection="1">
      <alignment vertical="center" wrapText="1"/>
      <protection locked="0"/>
    </xf>
    <xf numFmtId="4" fontId="8" fillId="0" borderId="16" xfId="0" applyNumberFormat="1" applyFont="1" applyFill="1" applyBorder="1" applyAlignment="1" applyProtection="1">
      <alignment vertical="center" wrapText="1"/>
      <protection locked="0"/>
    </xf>
    <xf numFmtId="4" fontId="8" fillId="0" borderId="27" xfId="0" applyNumberFormat="1" applyFont="1" applyFill="1" applyBorder="1" applyAlignment="1" applyProtection="1">
      <alignment vertical="center" wrapText="1"/>
      <protection locked="0"/>
    </xf>
    <xf numFmtId="4" fontId="8" fillId="0" borderId="70" xfId="0" applyNumberFormat="1" applyFont="1" applyFill="1" applyBorder="1" applyAlignment="1" applyProtection="1">
      <alignment vertical="center" wrapText="1"/>
      <protection locked="0"/>
    </xf>
    <xf numFmtId="4" fontId="8" fillId="0" borderId="102" xfId="0" applyNumberFormat="1" applyFont="1" applyFill="1" applyBorder="1" applyAlignment="1" applyProtection="1">
      <alignment vertical="center" wrapText="1"/>
      <protection locked="0"/>
    </xf>
    <xf numFmtId="4" fontId="10" fillId="35" borderId="11" xfId="0" applyNumberFormat="1" applyFont="1" applyFill="1" applyBorder="1" applyAlignment="1" applyProtection="1">
      <alignment horizontal="right" vertical="center" wrapText="1"/>
    </xf>
    <xf numFmtId="4" fontId="10" fillId="35" borderId="30" xfId="0" applyNumberFormat="1" applyFont="1" applyFill="1" applyBorder="1" applyAlignment="1" applyProtection="1">
      <alignment horizontal="right" vertical="center" wrapText="1"/>
    </xf>
    <xf numFmtId="4" fontId="8" fillId="35" borderId="11" xfId="0" applyNumberFormat="1" applyFont="1" applyFill="1" applyBorder="1" applyAlignment="1" applyProtection="1">
      <alignment horizontal="right" vertical="center" wrapText="1"/>
    </xf>
    <xf numFmtId="4" fontId="8" fillId="35" borderId="31" xfId="0" applyNumberFormat="1" applyFont="1" applyFill="1" applyBorder="1" applyAlignment="1" applyProtection="1">
      <alignment horizontal="right" vertical="center" wrapText="1"/>
    </xf>
    <xf numFmtId="3" fontId="10" fillId="35" borderId="11" xfId="0" applyNumberFormat="1" applyFont="1" applyFill="1" applyBorder="1" applyAlignment="1" applyProtection="1">
      <alignment horizontal="left" vertical="center" wrapText="1"/>
    </xf>
    <xf numFmtId="0" fontId="8" fillId="35" borderId="29" xfId="0" applyFont="1" applyFill="1" applyBorder="1" applyAlignment="1" applyProtection="1">
      <alignment vertical="top" wrapText="1"/>
    </xf>
    <xf numFmtId="9" fontId="8" fillId="35" borderId="11" xfId="0" applyNumberFormat="1" applyFont="1" applyFill="1" applyBorder="1" applyAlignment="1" applyProtection="1">
      <alignment horizontal="center" vertical="top" wrapText="1"/>
    </xf>
    <xf numFmtId="1" fontId="8" fillId="35" borderId="11" xfId="0" applyNumberFormat="1" applyFont="1" applyFill="1" applyBorder="1" applyAlignment="1" applyProtection="1">
      <alignment horizontal="center" vertical="top" wrapText="1"/>
    </xf>
    <xf numFmtId="4" fontId="8" fillId="35" borderId="11" xfId="0" applyNumberFormat="1" applyFont="1" applyFill="1" applyBorder="1" applyAlignment="1" applyProtection="1">
      <alignment horizontal="right" vertical="top" wrapText="1"/>
    </xf>
    <xf numFmtId="4" fontId="8" fillId="35" borderId="11" xfId="32" applyNumberFormat="1" applyFont="1" applyFill="1" applyBorder="1" applyAlignment="1" applyProtection="1">
      <alignment horizontal="right" vertical="top" wrapText="1"/>
    </xf>
    <xf numFmtId="4" fontId="8" fillId="35" borderId="30" xfId="0" applyNumberFormat="1" applyFont="1" applyFill="1" applyBorder="1" applyAlignment="1" applyProtection="1">
      <alignment horizontal="right" vertical="top" wrapText="1"/>
    </xf>
    <xf numFmtId="0" fontId="8" fillId="35" borderId="11" xfId="0" applyFont="1" applyFill="1" applyBorder="1" applyAlignment="1" applyProtection="1">
      <alignment horizontal="left" vertical="top" wrapText="1"/>
    </xf>
    <xf numFmtId="0" fontId="8" fillId="35" borderId="30" xfId="0" applyFont="1" applyFill="1" applyBorder="1" applyAlignment="1" applyProtection="1">
      <alignment horizontal="left" vertical="top" wrapText="1"/>
    </xf>
    <xf numFmtId="0" fontId="8" fillId="35" borderId="29" xfId="0" applyFont="1" applyFill="1" applyBorder="1" applyProtection="1"/>
    <xf numFmtId="0" fontId="10" fillId="35" borderId="11" xfId="0" applyFont="1" applyFill="1" applyBorder="1" applyAlignment="1" applyProtection="1">
      <alignment vertical="top" wrapText="1"/>
    </xf>
    <xf numFmtId="4" fontId="8" fillId="35" borderId="11" xfId="0" applyNumberFormat="1" applyFont="1" applyFill="1" applyBorder="1" applyAlignment="1" applyProtection="1">
      <alignment horizontal="center" vertical="top" wrapText="1"/>
    </xf>
    <xf numFmtId="4" fontId="8" fillId="35" borderId="11" xfId="0" applyNumberFormat="1" applyFont="1" applyFill="1" applyBorder="1" applyAlignment="1" applyProtection="1">
      <alignment vertical="top" wrapText="1"/>
    </xf>
    <xf numFmtId="4" fontId="10" fillId="35" borderId="11" xfId="0" applyNumberFormat="1" applyFont="1" applyFill="1" applyBorder="1" applyAlignment="1" applyProtection="1">
      <alignment vertical="top" wrapText="1"/>
    </xf>
    <xf numFmtId="4" fontId="10" fillId="35" borderId="30" xfId="0" applyNumberFormat="1" applyFont="1" applyFill="1" applyBorder="1" applyAlignment="1" applyProtection="1">
      <alignment vertical="top" wrapText="1"/>
    </xf>
    <xf numFmtId="0" fontId="10" fillId="35" borderId="30" xfId="0" applyFont="1" applyFill="1" applyBorder="1" applyAlignment="1" applyProtection="1">
      <alignment vertical="top" wrapText="1"/>
    </xf>
    <xf numFmtId="4" fontId="8" fillId="35" borderId="30" xfId="0" applyNumberFormat="1" applyFont="1" applyFill="1" applyBorder="1" applyAlignment="1" applyProtection="1">
      <alignment vertical="top" wrapText="1"/>
    </xf>
    <xf numFmtId="4" fontId="8" fillId="0" borderId="0" xfId="0" applyNumberFormat="1" applyFont="1" applyAlignment="1" applyProtection="1">
      <alignment vertical="top"/>
    </xf>
    <xf numFmtId="4" fontId="8" fillId="29" borderId="12" xfId="0" applyNumberFormat="1" applyFont="1" applyFill="1" applyBorder="1" applyProtection="1"/>
    <xf numFmtId="4" fontId="8" fillId="29" borderId="15" xfId="0" applyNumberFormat="1" applyFont="1" applyFill="1" applyBorder="1" applyProtection="1"/>
    <xf numFmtId="4" fontId="8" fillId="0" borderId="0" xfId="0" applyNumberFormat="1" applyFont="1" applyAlignment="1" applyProtection="1">
      <alignment vertical="center"/>
    </xf>
    <xf numFmtId="0" fontId="8" fillId="0" borderId="0" xfId="0" applyFont="1" applyAlignment="1" applyProtection="1">
      <alignment horizontal="center"/>
    </xf>
    <xf numFmtId="3" fontId="8" fillId="0" borderId="0" xfId="0" applyNumberFormat="1" applyFont="1" applyAlignment="1" applyProtection="1">
      <alignment horizontal="right"/>
    </xf>
    <xf numFmtId="0" fontId="16" fillId="35" borderId="17" xfId="0" applyFont="1" applyFill="1" applyBorder="1" applyAlignment="1" applyProtection="1">
      <alignment vertical="top" wrapText="1"/>
    </xf>
    <xf numFmtId="2" fontId="8" fillId="35" borderId="12" xfId="0" applyNumberFormat="1" applyFont="1" applyFill="1" applyBorder="1" applyProtection="1"/>
    <xf numFmtId="2" fontId="8" fillId="35" borderId="44" xfId="0" applyNumberFormat="1" applyFont="1" applyFill="1" applyBorder="1" applyProtection="1"/>
    <xf numFmtId="2" fontId="8" fillId="35" borderId="15" xfId="0" applyNumberFormat="1" applyFont="1" applyFill="1" applyBorder="1" applyProtection="1"/>
    <xf numFmtId="0" fontId="16" fillId="35" borderId="10" xfId="0" applyFont="1" applyFill="1" applyBorder="1" applyAlignment="1" applyProtection="1">
      <alignment vertical="top" wrapText="1"/>
    </xf>
    <xf numFmtId="0" fontId="8" fillId="35" borderId="12" xfId="0" applyFont="1" applyFill="1" applyBorder="1" applyAlignment="1" applyProtection="1">
      <alignment vertical="top" wrapText="1"/>
    </xf>
    <xf numFmtId="0" fontId="8" fillId="35" borderId="12" xfId="0" applyFont="1" applyFill="1" applyBorder="1" applyProtection="1"/>
    <xf numFmtId="0" fontId="35" fillId="0" borderId="51" xfId="0" applyFont="1" applyBorder="1" applyAlignment="1" applyProtection="1">
      <alignment vertical="top" wrapText="1"/>
      <protection locked="0"/>
    </xf>
    <xf numFmtId="2" fontId="8" fillId="0" borderId="26" xfId="0" applyNumberFormat="1" applyFont="1" applyFill="1" applyBorder="1" applyAlignment="1" applyProtection="1">
      <alignment horizontal="left" vertical="top" wrapText="1" indent="1"/>
      <protection locked="0"/>
    </xf>
    <xf numFmtId="2" fontId="8" fillId="0" borderId="24" xfId="0" applyNumberFormat="1" applyFont="1" applyFill="1" applyBorder="1" applyAlignment="1" applyProtection="1">
      <alignment horizontal="left" vertical="top" wrapText="1" indent="1"/>
      <protection locked="0"/>
    </xf>
    <xf numFmtId="4" fontId="8" fillId="0" borderId="17" xfId="0" applyNumberFormat="1" applyFont="1" applyBorder="1" applyAlignment="1" applyProtection="1">
      <alignment vertical="top" wrapText="1"/>
      <protection locked="0"/>
    </xf>
    <xf numFmtId="3" fontId="8" fillId="0" borderId="12" xfId="0" applyNumberFormat="1" applyFont="1" applyFill="1" applyBorder="1" applyAlignment="1" applyProtection="1">
      <alignment horizontal="right"/>
      <protection locked="0"/>
    </xf>
    <xf numFmtId="4" fontId="8" fillId="0" borderId="12" xfId="0" applyNumberFormat="1" applyFont="1" applyFill="1" applyBorder="1" applyProtection="1">
      <protection locked="0"/>
    </xf>
    <xf numFmtId="3" fontId="8" fillId="0" borderId="15" xfId="0" applyNumberFormat="1" applyFont="1" applyFill="1" applyBorder="1" applyAlignment="1" applyProtection="1">
      <alignment horizontal="right"/>
      <protection locked="0"/>
    </xf>
    <xf numFmtId="4" fontId="8" fillId="0" borderId="15" xfId="0" applyNumberFormat="1" applyFont="1" applyFill="1" applyBorder="1" applyProtection="1">
      <protection locked="0"/>
    </xf>
    <xf numFmtId="3" fontId="8" fillId="35" borderId="17" xfId="0" applyNumberFormat="1" applyFont="1" applyFill="1" applyBorder="1" applyAlignment="1" applyProtection="1">
      <alignment horizontal="right" vertical="top" wrapText="1"/>
    </xf>
    <xf numFmtId="4" fontId="8" fillId="35" borderId="17" xfId="0" applyNumberFormat="1" applyFont="1" applyFill="1" applyBorder="1" applyAlignment="1" applyProtection="1">
      <alignment vertical="top" wrapText="1"/>
    </xf>
    <xf numFmtId="4" fontId="36" fillId="35" borderId="17" xfId="0" applyNumberFormat="1" applyFont="1" applyFill="1" applyBorder="1" applyAlignment="1" applyProtection="1">
      <alignment vertical="top" wrapText="1"/>
    </xf>
    <xf numFmtId="4" fontId="36" fillId="35" borderId="52" xfId="0" applyNumberFormat="1" applyFont="1" applyFill="1" applyBorder="1" applyAlignment="1" applyProtection="1">
      <alignment vertical="top" wrapText="1"/>
    </xf>
    <xf numFmtId="4" fontId="8" fillId="0" borderId="32" xfId="0" applyNumberFormat="1" applyFont="1" applyBorder="1" applyAlignment="1" applyProtection="1">
      <alignment vertical="top" wrapText="1"/>
      <protection locked="0"/>
    </xf>
    <xf numFmtId="4" fontId="8" fillId="0" borderId="52" xfId="0" applyNumberFormat="1" applyFont="1" applyBorder="1" applyAlignment="1" applyProtection="1">
      <alignment vertical="top" wrapText="1"/>
      <protection locked="0"/>
    </xf>
    <xf numFmtId="4" fontId="8" fillId="0" borderId="12" xfId="0" applyNumberFormat="1" applyFont="1" applyBorder="1" applyProtection="1">
      <protection locked="0"/>
    </xf>
    <xf numFmtId="4" fontId="8" fillId="0" borderId="12" xfId="0" applyNumberFormat="1" applyFont="1" applyBorder="1" applyAlignment="1" applyProtection="1">
      <alignment vertical="top" wrapText="1"/>
      <protection locked="0"/>
    </xf>
    <xf numFmtId="4" fontId="8" fillId="0" borderId="21" xfId="0" applyNumberFormat="1" applyFont="1" applyBorder="1" applyAlignment="1" applyProtection="1">
      <alignment vertical="top" wrapText="1"/>
      <protection locked="0"/>
    </xf>
    <xf numFmtId="4" fontId="8" fillId="0" borderId="23" xfId="0" applyNumberFormat="1" applyFont="1" applyBorder="1" applyAlignment="1" applyProtection="1">
      <alignment vertical="top" wrapText="1"/>
      <protection locked="0"/>
    </xf>
    <xf numFmtId="4" fontId="8" fillId="0" borderId="15" xfId="0" applyNumberFormat="1" applyFont="1" applyBorder="1" applyProtection="1">
      <protection locked="0"/>
    </xf>
    <xf numFmtId="4" fontId="8" fillId="0" borderId="15" xfId="0" applyNumberFormat="1" applyFont="1" applyBorder="1" applyAlignment="1" applyProtection="1">
      <alignment vertical="top" wrapText="1"/>
      <protection locked="0"/>
    </xf>
    <xf numFmtId="4" fontId="8" fillId="0" borderId="48" xfId="0" applyNumberFormat="1" applyFont="1" applyBorder="1" applyAlignment="1" applyProtection="1">
      <alignment vertical="top" wrapText="1"/>
      <protection locked="0"/>
    </xf>
    <xf numFmtId="4" fontId="8" fillId="0" borderId="58" xfId="0" applyNumberFormat="1" applyFont="1" applyBorder="1" applyAlignment="1" applyProtection="1">
      <alignment vertical="top" wrapText="1"/>
      <protection locked="0"/>
    </xf>
    <xf numFmtId="0" fontId="8" fillId="0" borderId="0" xfId="0" applyFont="1" applyAlignment="1" applyProtection="1">
      <alignment horizontal="left"/>
    </xf>
    <xf numFmtId="2" fontId="8" fillId="0" borderId="12" xfId="0" applyNumberFormat="1" applyFont="1" applyFill="1" applyBorder="1" applyAlignment="1" applyProtection="1">
      <alignment horizontal="center" wrapText="1"/>
      <protection locked="0"/>
    </xf>
    <xf numFmtId="2" fontId="8" fillId="0" borderId="15" xfId="0" applyNumberFormat="1" applyFont="1" applyFill="1" applyBorder="1" applyAlignment="1" applyProtection="1">
      <alignment horizontal="center" wrapText="1"/>
      <protection locked="0"/>
    </xf>
    <xf numFmtId="3" fontId="8" fillId="23" borderId="11" xfId="0" applyNumberFormat="1" applyFont="1" applyFill="1" applyBorder="1" applyAlignment="1" applyProtection="1">
      <alignment horizontal="right" vertical="center" wrapText="1"/>
    </xf>
    <xf numFmtId="3" fontId="8" fillId="23" borderId="31" xfId="0" applyNumberFormat="1" applyFont="1" applyFill="1" applyBorder="1" applyAlignment="1">
      <alignment horizontal="right" vertical="center" wrapText="1"/>
    </xf>
    <xf numFmtId="0" fontId="8" fillId="0" borderId="11" xfId="0" applyFont="1" applyFill="1" applyBorder="1" applyAlignment="1">
      <alignment horizontal="center" vertical="center" wrapText="1"/>
    </xf>
    <xf numFmtId="2" fontId="8" fillId="0" borderId="123" xfId="0" applyNumberFormat="1" applyFont="1" applyFill="1" applyBorder="1" applyAlignment="1" applyProtection="1">
      <alignment vertical="center"/>
      <protection locked="0"/>
    </xf>
    <xf numFmtId="2" fontId="8" fillId="0" borderId="12" xfId="0" applyNumberFormat="1" applyFont="1" applyFill="1" applyBorder="1" applyAlignment="1" applyProtection="1">
      <alignment vertical="center"/>
      <protection locked="0"/>
    </xf>
    <xf numFmtId="2" fontId="8" fillId="0" borderId="123" xfId="0" applyNumberFormat="1" applyFont="1" applyFill="1" applyBorder="1" applyAlignment="1" applyProtection="1">
      <alignment horizontal="left" vertical="center"/>
      <protection locked="0"/>
    </xf>
    <xf numFmtId="0" fontId="8" fillId="0" borderId="30" xfId="0" applyFont="1" applyFill="1" applyBorder="1" applyAlignment="1" applyProtection="1">
      <alignment horizontal="center" vertical="center" wrapText="1"/>
    </xf>
    <xf numFmtId="0" fontId="8" fillId="23" borderId="30"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0" fontId="8" fillId="0" borderId="11" xfId="0" applyFont="1" applyFill="1" applyBorder="1" applyAlignment="1" applyProtection="1">
      <alignment horizontal="center" vertical="center" wrapText="1"/>
    </xf>
    <xf numFmtId="167" fontId="8" fillId="0" borderId="11" xfId="0" applyNumberFormat="1" applyFont="1" applyFill="1" applyBorder="1" applyAlignment="1" applyProtection="1">
      <alignment horizontal="center" vertical="center" wrapText="1"/>
    </xf>
    <xf numFmtId="167" fontId="8" fillId="0" borderId="11" xfId="0" applyNumberFormat="1" applyFont="1" applyBorder="1" applyAlignment="1" applyProtection="1">
      <alignment horizontal="center" vertical="center" wrapText="1"/>
    </xf>
    <xf numFmtId="167" fontId="8" fillId="0" borderId="35" xfId="0" applyNumberFormat="1" applyFont="1" applyBorder="1" applyAlignment="1" applyProtection="1">
      <alignment horizontal="center" vertical="center" wrapText="1"/>
    </xf>
    <xf numFmtId="0" fontId="8" fillId="23" borderId="11" xfId="0" applyFont="1" applyFill="1" applyBorder="1" applyAlignment="1" applyProtection="1">
      <alignment horizontal="left" vertical="center" wrapText="1"/>
    </xf>
    <xf numFmtId="0" fontId="8" fillId="23" borderId="30" xfId="0" applyFont="1" applyFill="1" applyBorder="1" applyAlignment="1" applyProtection="1">
      <alignment horizontal="left" vertical="center" wrapText="1"/>
    </xf>
    <xf numFmtId="0" fontId="67" fillId="0" borderId="11" xfId="75" applyFont="1" applyFill="1" applyBorder="1" applyAlignment="1" applyProtection="1">
      <alignment horizontal="justify" vertical="top"/>
    </xf>
    <xf numFmtId="0" fontId="9" fillId="23" borderId="0" xfId="0" applyFont="1" applyFill="1" applyBorder="1" applyAlignment="1">
      <alignment horizontal="center" vertical="center"/>
    </xf>
    <xf numFmtId="9" fontId="8" fillId="35" borderId="11" xfId="66" applyFont="1" applyFill="1" applyBorder="1" applyAlignment="1">
      <alignment vertical="center" wrapText="1"/>
    </xf>
    <xf numFmtId="9" fontId="10" fillId="35" borderId="11" xfId="66" applyFont="1" applyFill="1" applyBorder="1" applyAlignment="1">
      <alignment vertical="center" wrapText="1"/>
    </xf>
    <xf numFmtId="4" fontId="10" fillId="35" borderId="11" xfId="0" applyNumberFormat="1" applyFont="1" applyFill="1" applyBorder="1" applyAlignment="1">
      <alignment horizontal="right" vertical="center" wrapText="1"/>
    </xf>
    <xf numFmtId="0" fontId="64" fillId="0" borderId="0" xfId="0" applyFont="1" applyFill="1" applyBorder="1" applyAlignment="1">
      <alignment horizontal="right" vertical="center" wrapText="1"/>
    </xf>
    <xf numFmtId="0" fontId="64" fillId="0" borderId="0" xfId="0" applyFont="1" applyFill="1" applyBorder="1" applyAlignment="1">
      <alignment vertical="center" wrapText="1"/>
    </xf>
    <xf numFmtId="0" fontId="8" fillId="23" borderId="11"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10" fillId="24" borderId="53" xfId="0" applyFont="1" applyFill="1" applyBorder="1" applyAlignment="1">
      <alignment horizontal="left" vertical="center" wrapText="1"/>
    </xf>
    <xf numFmtId="0" fontId="8" fillId="0" borderId="31" xfId="0" applyFont="1" applyFill="1" applyBorder="1" applyAlignment="1">
      <alignment horizontal="center" vertical="center" wrapText="1"/>
    </xf>
    <xf numFmtId="0" fontId="0" fillId="0" borderId="0" xfId="0" applyAlignment="1" applyProtection="1">
      <alignment horizontal="center"/>
    </xf>
    <xf numFmtId="0" fontId="43" fillId="23" borderId="0" xfId="0" applyFont="1" applyFill="1" applyAlignment="1">
      <alignment horizontal="center"/>
    </xf>
    <xf numFmtId="0" fontId="11" fillId="23" borderId="0" xfId="0" applyFont="1" applyFill="1" applyBorder="1" applyAlignment="1" applyProtection="1">
      <alignment horizontal="center" vertical="center"/>
    </xf>
    <xf numFmtId="0" fontId="10" fillId="32" borderId="83" xfId="0" applyFont="1" applyFill="1" applyBorder="1" applyAlignment="1" applyProtection="1">
      <alignment horizontal="left" vertical="center" wrapText="1"/>
    </xf>
    <xf numFmtId="0" fontId="10" fillId="32" borderId="29" xfId="0" applyFont="1" applyFill="1" applyBorder="1" applyAlignment="1" applyProtection="1">
      <alignment horizontal="left" vertical="center" wrapText="1"/>
    </xf>
    <xf numFmtId="0" fontId="8" fillId="0" borderId="11"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10" fillId="32" borderId="67" xfId="0" applyFont="1" applyFill="1" applyBorder="1" applyAlignment="1" applyProtection="1">
      <alignment horizontal="left" vertical="center" wrapText="1"/>
    </xf>
    <xf numFmtId="0" fontId="12" fillId="23" borderId="0" xfId="0" applyFont="1" applyFill="1" applyAlignment="1" applyProtection="1">
      <alignment horizontal="center"/>
    </xf>
    <xf numFmtId="0" fontId="11" fillId="23" borderId="0" xfId="0" applyFont="1" applyFill="1" applyProtection="1">
      <protection locked="0"/>
    </xf>
    <xf numFmtId="0" fontId="11" fillId="23" borderId="0" xfId="0" applyFont="1" applyFill="1" applyAlignment="1" applyProtection="1">
      <alignment horizontal="center"/>
    </xf>
    <xf numFmtId="0" fontId="43" fillId="23" borderId="0" xfId="0" applyFont="1" applyFill="1" applyAlignment="1" applyProtection="1"/>
    <xf numFmtId="0" fontId="43" fillId="23" borderId="0" xfId="0" applyFont="1" applyFill="1" applyAlignment="1" applyProtection="1">
      <protection locked="0"/>
    </xf>
    <xf numFmtId="0" fontId="10" fillId="19" borderId="67" xfId="0" applyFont="1" applyFill="1" applyBorder="1" applyAlignment="1" applyProtection="1">
      <alignment vertical="center"/>
    </xf>
    <xf numFmtId="0" fontId="0" fillId="23" borderId="0" xfId="0" applyFill="1" applyAlignment="1" applyProtection="1">
      <alignment horizontal="center"/>
    </xf>
    <xf numFmtId="0" fontId="0" fillId="0" borderId="0" xfId="0" applyAlignment="1">
      <alignment horizontal="center"/>
    </xf>
    <xf numFmtId="0" fontId="10" fillId="0" borderId="0" xfId="0" applyFont="1" applyAlignment="1" applyProtection="1">
      <alignment horizontal="center" vertical="center"/>
    </xf>
    <xf numFmtId="0" fontId="10" fillId="0" borderId="0" xfId="0" applyFont="1" applyAlignment="1" applyProtection="1">
      <alignment horizontal="center" vertical="center" wrapText="1"/>
    </xf>
    <xf numFmtId="0" fontId="14" fillId="0" borderId="0" xfId="0" applyFont="1" applyAlignment="1" applyProtection="1">
      <alignment horizontal="center" vertical="center"/>
    </xf>
    <xf numFmtId="0" fontId="14" fillId="0" borderId="0" xfId="0" applyFont="1" applyBorder="1" applyAlignment="1" applyProtection="1">
      <alignment horizontal="center" vertical="center"/>
    </xf>
    <xf numFmtId="0" fontId="8" fillId="0" borderId="54" xfId="0" applyFont="1" applyFill="1" applyBorder="1" applyAlignment="1" applyProtection="1">
      <alignment horizontal="left" vertical="center" wrapText="1"/>
      <protection locked="0"/>
    </xf>
    <xf numFmtId="0" fontId="8" fillId="0" borderId="55" xfId="0" applyFont="1" applyFill="1" applyBorder="1" applyAlignment="1" applyProtection="1">
      <alignment horizontal="left" vertical="center" wrapText="1"/>
      <protection locked="0"/>
    </xf>
    <xf numFmtId="0" fontId="10" fillId="31" borderId="35" xfId="0" applyFont="1" applyFill="1" applyBorder="1" applyAlignment="1" applyProtection="1">
      <alignment horizontal="left" vertical="top"/>
    </xf>
    <xf numFmtId="0" fontId="10" fillId="31" borderId="54" xfId="0" applyFont="1" applyFill="1" applyBorder="1" applyAlignment="1" applyProtection="1">
      <alignment horizontal="left" vertical="top"/>
    </xf>
    <xf numFmtId="0" fontId="10" fillId="31" borderId="55" xfId="0" applyFont="1" applyFill="1" applyBorder="1" applyAlignment="1" applyProtection="1">
      <alignment horizontal="left" vertical="top"/>
    </xf>
    <xf numFmtId="0" fontId="45" fillId="0" borderId="0" xfId="0" applyFont="1" applyAlignment="1" applyProtection="1">
      <alignment horizontal="center" vertical="center" wrapText="1"/>
    </xf>
    <xf numFmtId="0" fontId="9" fillId="23" borderId="0" xfId="0" applyFont="1" applyFill="1" applyBorder="1" applyAlignment="1">
      <alignment horizontal="center" vertical="center"/>
    </xf>
    <xf numFmtId="0" fontId="14" fillId="23" borderId="0" xfId="0" applyFont="1" applyFill="1" applyBorder="1" applyAlignment="1">
      <alignment horizontal="center" vertical="center"/>
    </xf>
    <xf numFmtId="0" fontId="12" fillId="23" borderId="0" xfId="0" applyFont="1" applyFill="1" applyBorder="1" applyAlignment="1">
      <alignment horizontal="center" vertical="center"/>
    </xf>
    <xf numFmtId="4" fontId="10" fillId="35" borderId="35" xfId="0" applyNumberFormat="1" applyFont="1" applyFill="1" applyBorder="1" applyAlignment="1">
      <alignment horizontal="right" vertical="center" wrapText="1"/>
    </xf>
    <xf numFmtId="0" fontId="11" fillId="22" borderId="0" xfId="0" applyFont="1" applyFill="1" applyAlignment="1">
      <alignment vertical="center"/>
    </xf>
    <xf numFmtId="0" fontId="10" fillId="32" borderId="35" xfId="0" applyFont="1" applyFill="1" applyBorder="1" applyAlignment="1">
      <alignment vertical="center"/>
    </xf>
    <xf numFmtId="0" fontId="10" fillId="32" borderId="38" xfId="0" applyFont="1" applyFill="1" applyBorder="1" applyAlignment="1">
      <alignment horizontal="center" vertical="center"/>
    </xf>
    <xf numFmtId="0" fontId="41" fillId="23" borderId="0" xfId="0" applyFont="1" applyFill="1" applyBorder="1" applyAlignment="1">
      <alignment vertical="top" wrapText="1"/>
    </xf>
    <xf numFmtId="1" fontId="51" fillId="0" borderId="35" xfId="0" applyNumberFormat="1" applyFont="1" applyFill="1" applyBorder="1" applyAlignment="1">
      <alignment vertical="center" wrapText="1"/>
    </xf>
    <xf numFmtId="0" fontId="11" fillId="22" borderId="0" xfId="0" applyFont="1" applyFill="1" applyAlignment="1">
      <alignment wrapText="1"/>
    </xf>
    <xf numFmtId="0" fontId="95" fillId="0" borderId="0" xfId="0" applyFont="1" applyAlignment="1">
      <alignment horizontal="left" vertical="center" indent="4"/>
    </xf>
    <xf numFmtId="0" fontId="10" fillId="32" borderId="39" xfId="0" applyFont="1" applyFill="1" applyBorder="1" applyAlignment="1">
      <alignment horizontal="center" vertical="center" wrapText="1"/>
    </xf>
    <xf numFmtId="3" fontId="8" fillId="23" borderId="38" xfId="0" applyNumberFormat="1" applyFont="1" applyFill="1" applyBorder="1" applyAlignment="1">
      <alignment horizontal="right" vertical="center" wrapText="1"/>
    </xf>
    <xf numFmtId="0" fontId="8" fillId="23" borderId="53" xfId="0" applyFont="1" applyFill="1" applyBorder="1" applyAlignment="1">
      <alignment horizontal="left" vertical="center" wrapText="1"/>
    </xf>
    <xf numFmtId="0" fontId="8" fillId="23" borderId="53" xfId="0" applyFont="1" applyFill="1" applyBorder="1" applyAlignment="1">
      <alignment horizontal="center" vertical="center" wrapText="1"/>
    </xf>
    <xf numFmtId="3" fontId="8" fillId="23" borderId="53" xfId="0" applyNumberFormat="1" applyFont="1" applyFill="1" applyBorder="1" applyAlignment="1">
      <alignment horizontal="right" vertical="center" wrapText="1"/>
    </xf>
    <xf numFmtId="0" fontId="8" fillId="23" borderId="64" xfId="0" applyFont="1" applyFill="1" applyBorder="1" applyAlignment="1">
      <alignment horizontal="left" vertical="center" wrapText="1"/>
    </xf>
    <xf numFmtId="0" fontId="8" fillId="23" borderId="31" xfId="0" applyFont="1" applyFill="1" applyBorder="1" applyAlignment="1">
      <alignment horizontal="left" vertical="center" wrapText="1"/>
    </xf>
    <xf numFmtId="0" fontId="8" fillId="23" borderId="34" xfId="0" applyFont="1" applyFill="1" applyBorder="1" applyAlignment="1">
      <alignment horizontal="left" vertical="center" wrapText="1"/>
    </xf>
    <xf numFmtId="0" fontId="8" fillId="23" borderId="80" xfId="0" applyFont="1" applyFill="1" applyBorder="1" applyAlignment="1">
      <alignment horizontal="left" vertical="center" wrapText="1"/>
    </xf>
    <xf numFmtId="0" fontId="8" fillId="23" borderId="69" xfId="0" applyFont="1" applyFill="1" applyBorder="1" applyAlignment="1">
      <alignment horizontal="center" vertical="center" wrapText="1"/>
    </xf>
    <xf numFmtId="0" fontId="8" fillId="23" borderId="95" xfId="0" applyFont="1" applyFill="1" applyBorder="1" applyAlignment="1">
      <alignment horizontal="left"/>
    </xf>
    <xf numFmtId="0" fontId="8" fillId="23" borderId="95" xfId="0" applyFont="1" applyFill="1" applyBorder="1"/>
    <xf numFmtId="0" fontId="8" fillId="23" borderId="95" xfId="0" applyFont="1" applyFill="1" applyBorder="1" applyAlignment="1">
      <alignment horizontal="center"/>
    </xf>
    <xf numFmtId="0" fontId="8" fillId="23" borderId="95" xfId="0" applyFont="1" applyFill="1" applyBorder="1" applyAlignment="1">
      <alignment horizontal="right"/>
    </xf>
    <xf numFmtId="0" fontId="8" fillId="23" borderId="0" xfId="0" applyFont="1" applyFill="1" applyBorder="1"/>
    <xf numFmtId="0" fontId="8" fillId="23" borderId="0" xfId="0" applyFont="1" applyFill="1" applyBorder="1" applyAlignment="1">
      <alignment horizontal="center"/>
    </xf>
    <xf numFmtId="0" fontId="8" fillId="23" borderId="0" xfId="0" applyFont="1" applyFill="1" applyBorder="1" applyAlignment="1">
      <alignment horizontal="right"/>
    </xf>
    <xf numFmtId="0" fontId="96" fillId="23" borderId="0" xfId="0" applyFont="1" applyFill="1"/>
    <xf numFmtId="0" fontId="96" fillId="23" borderId="0" xfId="0" applyFont="1" applyFill="1" applyBorder="1"/>
    <xf numFmtId="0" fontId="8" fillId="0" borderId="11" xfId="0" applyFont="1" applyFill="1" applyBorder="1" applyAlignment="1">
      <alignment vertical="center" wrapText="1"/>
    </xf>
    <xf numFmtId="3" fontId="8" fillId="0" borderId="11" xfId="0" applyNumberFormat="1" applyFont="1" applyFill="1" applyBorder="1" applyAlignment="1">
      <alignment vertical="center" wrapText="1"/>
    </xf>
    <xf numFmtId="0" fontId="8" fillId="0" borderId="53" xfId="0" applyFont="1" applyFill="1" applyBorder="1" applyAlignment="1">
      <alignment vertical="center" wrapText="1"/>
    </xf>
    <xf numFmtId="3" fontId="8" fillId="0" borderId="53" xfId="0" applyNumberFormat="1" applyFont="1" applyFill="1" applyBorder="1" applyAlignment="1">
      <alignment vertical="center" wrapText="1"/>
    </xf>
    <xf numFmtId="0" fontId="8" fillId="0" borderId="31" xfId="0" applyFont="1" applyFill="1" applyBorder="1" applyAlignment="1">
      <alignment vertical="center" wrapText="1"/>
    </xf>
    <xf numFmtId="3" fontId="8" fillId="0" borderId="31" xfId="0" applyNumberFormat="1" applyFont="1" applyFill="1" applyBorder="1" applyAlignment="1">
      <alignment vertical="center" wrapText="1"/>
    </xf>
    <xf numFmtId="0" fontId="8" fillId="23" borderId="38" xfId="0" applyFont="1" applyFill="1" applyBorder="1" applyAlignment="1" applyProtection="1">
      <alignment horizontal="left" vertical="center" wrapText="1"/>
    </xf>
    <xf numFmtId="0" fontId="8" fillId="23" borderId="65" xfId="0" applyFont="1" applyFill="1" applyBorder="1" applyAlignment="1" applyProtection="1">
      <alignment horizontal="left" vertical="center" wrapText="1"/>
    </xf>
    <xf numFmtId="0" fontId="8" fillId="0" borderId="64" xfId="0" applyFont="1" applyFill="1" applyBorder="1" applyAlignment="1">
      <alignment vertical="center" wrapText="1"/>
    </xf>
    <xf numFmtId="0" fontId="8" fillId="0" borderId="30" xfId="0" applyFont="1" applyFill="1" applyBorder="1" applyAlignment="1">
      <alignment vertical="center" wrapText="1"/>
    </xf>
    <xf numFmtId="0" fontId="8" fillId="0" borderId="34" xfId="0" applyFont="1" applyFill="1" applyBorder="1" applyAlignment="1">
      <alignment vertical="center" wrapText="1"/>
    </xf>
    <xf numFmtId="0" fontId="6" fillId="23" borderId="95" xfId="75" applyFill="1" applyBorder="1"/>
    <xf numFmtId="3" fontId="67" fillId="0" borderId="76" xfId="75" applyNumberFormat="1" applyFont="1" applyFill="1" applyBorder="1" applyAlignment="1">
      <alignment horizontal="center" vertical="center"/>
    </xf>
    <xf numFmtId="3" fontId="67" fillId="0" borderId="77" xfId="75" applyNumberFormat="1" applyFont="1" applyFill="1" applyBorder="1" applyAlignment="1">
      <alignment horizontal="center" vertical="center"/>
    </xf>
    <xf numFmtId="3" fontId="67" fillId="0" borderId="78" xfId="75" applyNumberFormat="1" applyFont="1" applyFill="1" applyBorder="1" applyAlignment="1">
      <alignment horizontal="center" vertical="center"/>
    </xf>
    <xf numFmtId="3" fontId="67" fillId="0" borderId="113" xfId="75" applyNumberFormat="1" applyFont="1" applyFill="1" applyBorder="1" applyAlignment="1">
      <alignment horizontal="center" vertical="center"/>
    </xf>
    <xf numFmtId="3" fontId="67" fillId="0" borderId="121" xfId="75" applyNumberFormat="1" applyFont="1" applyFill="1" applyBorder="1" applyAlignment="1">
      <alignment horizontal="center" vertical="center"/>
    </xf>
    <xf numFmtId="3" fontId="93" fillId="0" borderId="37" xfId="75" applyNumberFormat="1" applyFont="1" applyFill="1" applyBorder="1" applyAlignment="1">
      <alignment horizontal="center" vertical="center"/>
    </xf>
    <xf numFmtId="3" fontId="93" fillId="0" borderId="38" xfId="75" applyNumberFormat="1" applyFont="1" applyFill="1" applyBorder="1" applyAlignment="1">
      <alignment horizontal="center" vertical="center"/>
    </xf>
    <xf numFmtId="3" fontId="93" fillId="0" borderId="65" xfId="75" applyNumberFormat="1" applyFont="1" applyFill="1" applyBorder="1" applyAlignment="1">
      <alignment horizontal="center" vertical="center"/>
    </xf>
    <xf numFmtId="3" fontId="93" fillId="0" borderId="70" xfId="75" applyNumberFormat="1" applyFont="1" applyFill="1" applyBorder="1" applyAlignment="1">
      <alignment horizontal="center" vertical="center"/>
    </xf>
    <xf numFmtId="3" fontId="93" fillId="0" borderId="98" xfId="75" applyNumberFormat="1" applyFont="1" applyFill="1" applyBorder="1" applyAlignment="1">
      <alignment horizontal="center" vertical="center"/>
    </xf>
    <xf numFmtId="3" fontId="93" fillId="0" borderId="29" xfId="75" applyNumberFormat="1" applyFont="1" applyFill="1" applyBorder="1" applyAlignment="1">
      <alignment horizontal="center" vertical="center"/>
    </xf>
    <xf numFmtId="3" fontId="93" fillId="0" borderId="11" xfId="75" applyNumberFormat="1" applyFont="1" applyFill="1" applyBorder="1" applyAlignment="1">
      <alignment horizontal="center" vertical="center"/>
    </xf>
    <xf numFmtId="3" fontId="93" fillId="0" borderId="30" xfId="75" applyNumberFormat="1" applyFont="1" applyFill="1" applyBorder="1" applyAlignment="1">
      <alignment horizontal="center" vertical="center"/>
    </xf>
    <xf numFmtId="3" fontId="93" fillId="0" borderId="47" xfId="75" applyNumberFormat="1" applyFont="1" applyFill="1" applyBorder="1" applyAlignment="1">
      <alignment horizontal="center" vertical="center"/>
    </xf>
    <xf numFmtId="3" fontId="93" fillId="0" borderId="35" xfId="75" applyNumberFormat="1" applyFont="1" applyFill="1" applyBorder="1" applyAlignment="1">
      <alignment horizontal="center" vertical="center"/>
    </xf>
    <xf numFmtId="3" fontId="93" fillId="0" borderId="40" xfId="75" applyNumberFormat="1" applyFont="1" applyFill="1" applyBorder="1" applyAlignment="1">
      <alignment horizontal="center" vertical="center"/>
    </xf>
    <xf numFmtId="3" fontId="93" fillId="0" borderId="39" xfId="75" applyNumberFormat="1" applyFont="1" applyFill="1" applyBorder="1" applyAlignment="1">
      <alignment horizontal="center" vertical="center"/>
    </xf>
    <xf numFmtId="3" fontId="93" fillId="0" borderId="63" xfId="75" applyNumberFormat="1" applyFont="1" applyFill="1" applyBorder="1" applyAlignment="1">
      <alignment horizontal="center" vertical="center"/>
    </xf>
    <xf numFmtId="3" fontId="93" fillId="0" borderId="82" xfId="75" applyNumberFormat="1" applyFont="1" applyFill="1" applyBorder="1" applyAlignment="1">
      <alignment horizontal="center" vertical="center"/>
    </xf>
    <xf numFmtId="3" fontId="93" fillId="0" borderId="60" xfId="75" applyNumberFormat="1" applyFont="1" applyFill="1" applyBorder="1" applyAlignment="1">
      <alignment horizontal="center" vertical="center"/>
    </xf>
    <xf numFmtId="3" fontId="93" fillId="0" borderId="67" xfId="75" applyNumberFormat="1" applyFont="1" applyFill="1" applyBorder="1" applyAlignment="1">
      <alignment horizontal="center" vertical="center"/>
    </xf>
    <xf numFmtId="3" fontId="93" fillId="0" borderId="31" xfId="75" applyNumberFormat="1" applyFont="1" applyFill="1" applyBorder="1" applyAlignment="1">
      <alignment horizontal="center" vertical="center"/>
    </xf>
    <xf numFmtId="3" fontId="93" fillId="0" borderId="34" xfId="75" applyNumberFormat="1" applyFont="1" applyFill="1" applyBorder="1" applyAlignment="1">
      <alignment horizontal="center" vertical="center"/>
    </xf>
    <xf numFmtId="3" fontId="93" fillId="0" borderId="69" xfId="75" applyNumberFormat="1" applyFont="1" applyFill="1" applyBorder="1" applyAlignment="1">
      <alignment horizontal="center" vertical="center"/>
    </xf>
    <xf numFmtId="3" fontId="93" fillId="0" borderId="68" xfId="75" applyNumberFormat="1" applyFont="1" applyFill="1" applyBorder="1" applyAlignment="1">
      <alignment horizontal="center" vertical="center"/>
    </xf>
    <xf numFmtId="3" fontId="93" fillId="0" borderId="11" xfId="75" applyNumberFormat="1" applyFont="1" applyFill="1" applyBorder="1" applyAlignment="1" applyProtection="1">
      <alignment horizontal="center" vertical="center"/>
    </xf>
    <xf numFmtId="3" fontId="93" fillId="0" borderId="38" xfId="75" applyNumberFormat="1" applyFont="1" applyFill="1" applyBorder="1" applyAlignment="1" applyProtection="1">
      <alignment horizontal="center" vertical="center"/>
    </xf>
    <xf numFmtId="0" fontId="69" fillId="23" borderId="119" xfId="75" applyFont="1" applyFill="1" applyBorder="1"/>
    <xf numFmtId="17" fontId="8" fillId="17" borderId="126" xfId="76" applyNumberFormat="1" applyFont="1" applyFill="1" applyBorder="1" applyAlignment="1">
      <alignment horizontal="center" vertical="center"/>
    </xf>
    <xf numFmtId="3" fontId="67" fillId="0" borderId="126" xfId="75" applyNumberFormat="1" applyFont="1" applyFill="1" applyBorder="1" applyAlignment="1">
      <alignment horizontal="center" vertical="center"/>
    </xf>
    <xf numFmtId="3" fontId="93" fillId="0" borderId="118" xfId="75" applyNumberFormat="1" applyFont="1" applyFill="1" applyBorder="1" applyAlignment="1">
      <alignment horizontal="center" vertical="center"/>
    </xf>
    <xf numFmtId="3" fontId="93" fillId="0" borderId="115" xfId="75" applyNumberFormat="1" applyFont="1" applyFill="1" applyBorder="1" applyAlignment="1">
      <alignment horizontal="center" vertical="center"/>
    </xf>
    <xf numFmtId="3" fontId="93" fillId="0" borderId="129" xfId="75" applyNumberFormat="1" applyFont="1" applyFill="1" applyBorder="1" applyAlignment="1">
      <alignment horizontal="center" vertical="center"/>
    </xf>
    <xf numFmtId="3" fontId="93" fillId="0" borderId="116" xfId="75" applyNumberFormat="1" applyFont="1" applyFill="1" applyBorder="1" applyAlignment="1">
      <alignment horizontal="center" vertical="center"/>
    </xf>
    <xf numFmtId="0" fontId="8" fillId="0" borderId="115" xfId="0" applyNumberFormat="1" applyFont="1" applyFill="1" applyBorder="1" applyAlignment="1">
      <alignment horizontal="center" vertical="center" wrapText="1"/>
    </xf>
    <xf numFmtId="0" fontId="10" fillId="35" borderId="115" xfId="0" applyNumberFormat="1" applyFont="1" applyFill="1" applyBorder="1" applyAlignment="1">
      <alignment horizontal="center" vertical="center" wrapText="1"/>
    </xf>
    <xf numFmtId="0" fontId="10" fillId="35" borderId="30" xfId="0" applyNumberFormat="1" applyFont="1" applyFill="1" applyBorder="1" applyAlignment="1">
      <alignment horizontal="center" vertical="center" wrapText="1"/>
    </xf>
    <xf numFmtId="0" fontId="8" fillId="35" borderId="115" xfId="0" applyNumberFormat="1" applyFont="1" applyFill="1" applyBorder="1" applyAlignment="1">
      <alignment horizontal="center" vertical="center" wrapText="1"/>
    </xf>
    <xf numFmtId="0" fontId="8" fillId="35" borderId="30" xfId="0" applyNumberFormat="1" applyFont="1" applyFill="1" applyBorder="1" applyAlignment="1">
      <alignment horizontal="center" vertical="center" wrapText="1"/>
    </xf>
    <xf numFmtId="0" fontId="10" fillId="0" borderId="115" xfId="0" applyNumberFormat="1" applyFont="1" applyFill="1" applyBorder="1" applyAlignment="1">
      <alignment horizontal="center" vertical="center" wrapText="1"/>
    </xf>
    <xf numFmtId="0" fontId="10" fillId="0" borderId="30" xfId="0" applyNumberFormat="1" applyFont="1" applyFill="1" applyBorder="1" applyAlignment="1">
      <alignment horizontal="center" vertical="center" wrapText="1"/>
    </xf>
    <xf numFmtId="0" fontId="10" fillId="0" borderId="116" xfId="0" applyNumberFormat="1" applyFont="1" applyFill="1" applyBorder="1" applyAlignment="1">
      <alignment horizontal="center" vertical="center" wrapText="1"/>
    </xf>
    <xf numFmtId="0" fontId="10" fillId="0" borderId="34" xfId="0" applyNumberFormat="1" applyFont="1" applyFill="1" applyBorder="1" applyAlignment="1">
      <alignment horizontal="center" vertical="center" wrapText="1"/>
    </xf>
    <xf numFmtId="0" fontId="10" fillId="18" borderId="47" xfId="0" applyNumberFormat="1" applyFont="1" applyFill="1" applyBorder="1" applyAlignment="1">
      <alignment horizontal="center" vertical="center" wrapText="1"/>
    </xf>
    <xf numFmtId="0" fontId="10" fillId="20" borderId="47" xfId="0" applyNumberFormat="1" applyFont="1" applyFill="1" applyBorder="1" applyAlignment="1">
      <alignment horizontal="center" vertical="center" wrapText="1"/>
    </xf>
    <xf numFmtId="167" fontId="10" fillId="25" borderId="47" xfId="0" applyNumberFormat="1" applyFont="1" applyFill="1" applyBorder="1" applyAlignment="1">
      <alignment horizontal="center" vertical="center" wrapText="1"/>
    </xf>
    <xf numFmtId="167" fontId="8" fillId="0" borderId="47" xfId="0" applyNumberFormat="1" applyFont="1" applyFill="1" applyBorder="1" applyAlignment="1" applyProtection="1">
      <alignment horizontal="center" vertical="center" wrapText="1"/>
    </xf>
    <xf numFmtId="167" fontId="8" fillId="0" borderId="47" xfId="0" applyNumberFormat="1" applyFont="1" applyFill="1" applyBorder="1" applyAlignment="1">
      <alignment horizontal="center" vertical="center" wrapText="1"/>
    </xf>
    <xf numFmtId="167" fontId="8" fillId="20" borderId="47" xfId="0" applyNumberFormat="1" applyFont="1" applyFill="1" applyBorder="1" applyAlignment="1">
      <alignment horizontal="center" vertical="center" wrapText="1"/>
    </xf>
    <xf numFmtId="167" fontId="8" fillId="0" borderId="47" xfId="0" applyNumberFormat="1" applyFont="1" applyBorder="1" applyAlignment="1">
      <alignment horizontal="center" vertical="center" wrapText="1"/>
    </xf>
    <xf numFmtId="167" fontId="8" fillId="18" borderId="47" xfId="0" applyNumberFormat="1" applyFont="1" applyFill="1" applyBorder="1" applyAlignment="1">
      <alignment horizontal="center" vertical="center" wrapText="1"/>
    </xf>
    <xf numFmtId="167" fontId="8" fillId="30" borderId="47" xfId="0" applyNumberFormat="1" applyFont="1" applyFill="1" applyBorder="1" applyAlignment="1">
      <alignment horizontal="center" vertical="center" wrapText="1"/>
    </xf>
    <xf numFmtId="167" fontId="10" fillId="0" borderId="47" xfId="0" applyNumberFormat="1" applyFont="1" applyFill="1" applyBorder="1" applyAlignment="1">
      <alignment horizontal="center" vertical="center" wrapText="1"/>
    </xf>
    <xf numFmtId="167" fontId="10" fillId="0" borderId="69" xfId="0" applyNumberFormat="1" applyFont="1" applyFill="1" applyBorder="1" applyAlignment="1">
      <alignment horizontal="center" vertical="center" wrapText="1"/>
    </xf>
    <xf numFmtId="3" fontId="10" fillId="17" borderId="11" xfId="0" applyNumberFormat="1" applyFont="1" applyFill="1" applyBorder="1" applyAlignment="1">
      <alignment vertical="center"/>
    </xf>
    <xf numFmtId="3" fontId="10" fillId="20" borderId="11" xfId="0" applyNumberFormat="1" applyFont="1" applyFill="1" applyBorder="1" applyAlignment="1"/>
    <xf numFmtId="3" fontId="10" fillId="25" borderId="11" xfId="0" applyNumberFormat="1" applyFont="1" applyFill="1" applyBorder="1" applyAlignment="1"/>
    <xf numFmtId="3" fontId="8" fillId="35" borderId="11" xfId="0" applyNumberFormat="1" applyFont="1" applyFill="1" applyBorder="1" applyAlignment="1">
      <alignment vertical="top"/>
    </xf>
    <xf numFmtId="3" fontId="8" fillId="20" borderId="11" xfId="0" applyNumberFormat="1" applyFont="1" applyFill="1" applyBorder="1" applyAlignment="1"/>
    <xf numFmtId="3" fontId="8" fillId="17" borderId="11" xfId="0" applyNumberFormat="1" applyFont="1" applyFill="1" applyBorder="1" applyAlignment="1">
      <alignment vertical="center"/>
    </xf>
    <xf numFmtId="3" fontId="8" fillId="18" borderId="11" xfId="0" applyNumberFormat="1" applyFont="1" applyFill="1" applyBorder="1" applyAlignment="1"/>
    <xf numFmtId="3" fontId="8" fillId="0" borderId="11" xfId="0" applyNumberFormat="1" applyFont="1" applyBorder="1" applyAlignment="1">
      <alignment vertical="center"/>
    </xf>
    <xf numFmtId="3" fontId="8" fillId="30" borderId="11" xfId="0" applyNumberFormat="1" applyFont="1" applyFill="1" applyBorder="1" applyAlignment="1">
      <alignment vertical="center"/>
    </xf>
    <xf numFmtId="3" fontId="8" fillId="30" borderId="11" xfId="0" applyNumberFormat="1" applyFont="1" applyFill="1" applyBorder="1" applyAlignment="1"/>
    <xf numFmtId="3" fontId="8" fillId="0" borderId="11" xfId="0" applyNumberFormat="1" applyFont="1" applyFill="1" applyBorder="1" applyAlignment="1">
      <alignment vertical="center"/>
    </xf>
    <xf numFmtId="3" fontId="10" fillId="0" borderId="11" xfId="0" applyNumberFormat="1" applyFont="1" applyFill="1" applyBorder="1" applyAlignment="1"/>
    <xf numFmtId="3" fontId="10" fillId="0" borderId="31" xfId="0" applyNumberFormat="1" applyFont="1" applyFill="1" applyBorder="1" applyAlignment="1"/>
    <xf numFmtId="4" fontId="8" fillId="35" borderId="17" xfId="0" applyNumberFormat="1" applyFont="1" applyFill="1" applyBorder="1" applyAlignment="1" applyProtection="1">
      <alignment vertical="top" wrapText="1"/>
      <protection locked="0"/>
    </xf>
    <xf numFmtId="4" fontId="8" fillId="35" borderId="12" xfId="0" applyNumberFormat="1" applyFont="1" applyFill="1" applyBorder="1" applyAlignment="1" applyProtection="1">
      <alignment vertical="top" wrapText="1"/>
      <protection locked="0"/>
    </xf>
    <xf numFmtId="4" fontId="8" fillId="35" borderId="15" xfId="0" applyNumberFormat="1" applyFont="1" applyFill="1" applyBorder="1" applyAlignment="1" applyProtection="1">
      <alignment vertical="top" wrapText="1"/>
      <protection locked="0"/>
    </xf>
    <xf numFmtId="4" fontId="10" fillId="35" borderId="35" xfId="0" applyNumberFormat="1" applyFont="1" applyFill="1" applyBorder="1" applyAlignment="1" applyProtection="1">
      <alignment horizontal="right" vertical="center" wrapText="1"/>
    </xf>
    <xf numFmtId="0" fontId="8"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center"/>
    </xf>
    <xf numFmtId="0" fontId="10" fillId="17" borderId="0" xfId="0" applyNumberFormat="1" applyFont="1" applyFill="1" applyBorder="1" applyAlignment="1" applyProtection="1">
      <alignment horizontal="left" vertical="center"/>
    </xf>
    <xf numFmtId="0" fontId="10" fillId="31" borderId="0" xfId="0" applyFont="1" applyFill="1" applyBorder="1" applyAlignment="1" applyProtection="1">
      <alignment horizontal="left" vertical="center"/>
    </xf>
    <xf numFmtId="0" fontId="8" fillId="0" borderId="0" xfId="0" applyFont="1" applyFill="1" applyBorder="1" applyAlignment="1" applyProtection="1">
      <alignment horizontal="left" vertical="top" wrapText="1"/>
    </xf>
    <xf numFmtId="0" fontId="8" fillId="0" borderId="59" xfId="0" applyFont="1" applyFill="1" applyBorder="1" applyAlignment="1" applyProtection="1">
      <alignment vertical="top" wrapText="1"/>
    </xf>
    <xf numFmtId="0" fontId="8" fillId="0" borderId="49" xfId="0" applyFont="1" applyFill="1" applyBorder="1" applyAlignment="1" applyProtection="1">
      <alignment vertical="top" wrapText="1"/>
    </xf>
    <xf numFmtId="4" fontId="8" fillId="0" borderId="130" xfId="0" applyNumberFormat="1" applyFont="1" applyBorder="1" applyAlignment="1" applyProtection="1">
      <alignment vertical="top" wrapText="1"/>
      <protection locked="0"/>
    </xf>
    <xf numFmtId="4" fontId="8" fillId="0" borderId="14" xfId="0" applyNumberFormat="1" applyFont="1" applyBorder="1" applyAlignment="1" applyProtection="1">
      <alignment vertical="top" wrapText="1"/>
      <protection locked="0"/>
    </xf>
    <xf numFmtId="4" fontId="8" fillId="0" borderId="59" xfId="0" applyNumberFormat="1" applyFont="1" applyBorder="1" applyAlignment="1" applyProtection="1">
      <alignment vertical="top" wrapText="1"/>
      <protection locked="0"/>
    </xf>
    <xf numFmtId="4" fontId="10" fillId="17" borderId="69" xfId="0" applyNumberFormat="1" applyFont="1" applyFill="1" applyBorder="1" applyAlignment="1" applyProtection="1">
      <alignment horizontal="right" vertical="center" wrapText="1"/>
    </xf>
    <xf numFmtId="0" fontId="10" fillId="31" borderId="43" xfId="0" applyFont="1" applyFill="1" applyBorder="1" applyAlignment="1" applyProtection="1">
      <alignment horizontal="left" vertical="center"/>
    </xf>
    <xf numFmtId="4" fontId="10" fillId="35" borderId="11" xfId="0" applyNumberFormat="1" applyFont="1" applyFill="1" applyBorder="1" applyAlignment="1" applyProtection="1">
      <alignment vertical="center" wrapText="1"/>
    </xf>
    <xf numFmtId="4" fontId="10" fillId="35" borderId="30" xfId="0" applyNumberFormat="1" applyFont="1" applyFill="1" applyBorder="1" applyAlignment="1" applyProtection="1">
      <alignment vertical="center" wrapText="1"/>
    </xf>
    <xf numFmtId="0" fontId="8" fillId="0" borderId="95" xfId="0" applyFont="1" applyFill="1" applyBorder="1" applyAlignment="1" applyProtection="1">
      <alignment horizontal="center" vertical="center" wrapText="1"/>
    </xf>
    <xf numFmtId="0" fontId="8" fillId="0" borderId="96" xfId="0" applyFont="1" applyFill="1" applyBorder="1" applyAlignment="1" applyProtection="1">
      <alignment horizontal="center" vertical="center" wrapText="1"/>
    </xf>
    <xf numFmtId="0" fontId="8" fillId="0" borderId="43" xfId="0" applyFont="1" applyFill="1" applyBorder="1" applyAlignment="1" applyProtection="1">
      <alignment horizontal="center"/>
    </xf>
    <xf numFmtId="0" fontId="14" fillId="0" borderId="119" xfId="0" applyNumberFormat="1" applyFont="1" applyBorder="1" applyAlignment="1" applyProtection="1">
      <alignment horizontal="left" vertical="center"/>
    </xf>
    <xf numFmtId="0" fontId="8" fillId="0" borderId="43" xfId="0" applyFont="1" applyBorder="1" applyProtection="1"/>
    <xf numFmtId="0" fontId="44" fillId="33" borderId="31" xfId="0" applyFont="1" applyFill="1" applyBorder="1" applyAlignment="1" applyProtection="1">
      <alignment horizontal="center" vertical="center" wrapText="1"/>
    </xf>
    <xf numFmtId="0" fontId="44" fillId="33" borderId="34" xfId="0" applyFont="1" applyFill="1" applyBorder="1" applyAlignment="1" applyProtection="1">
      <alignment horizontal="center" vertical="center" wrapText="1"/>
    </xf>
    <xf numFmtId="0" fontId="10" fillId="17" borderId="43" xfId="0" applyNumberFormat="1" applyFont="1" applyFill="1" applyBorder="1" applyAlignment="1" applyProtection="1">
      <alignment horizontal="left" vertical="center"/>
    </xf>
    <xf numFmtId="0" fontId="8" fillId="0" borderId="43" xfId="0" applyFont="1" applyFill="1" applyBorder="1" applyAlignment="1" applyProtection="1">
      <alignment horizontal="left" vertical="top" wrapText="1"/>
    </xf>
    <xf numFmtId="4" fontId="8" fillId="0" borderId="89" xfId="0" applyNumberFormat="1" applyFont="1" applyFill="1" applyBorder="1" applyAlignment="1" applyProtection="1">
      <alignment vertical="center" wrapText="1"/>
      <protection locked="0"/>
    </xf>
    <xf numFmtId="4" fontId="8" fillId="0" borderId="14" xfId="0" applyNumberFormat="1" applyFont="1" applyFill="1" applyBorder="1" applyAlignment="1" applyProtection="1">
      <alignment vertical="center" wrapText="1"/>
      <protection locked="0"/>
    </xf>
    <xf numFmtId="4" fontId="8" fillId="0" borderId="56" xfId="0" applyNumberFormat="1" applyFont="1" applyFill="1" applyBorder="1" applyAlignment="1" applyProtection="1">
      <alignment vertical="center" wrapText="1"/>
      <protection locked="0"/>
    </xf>
    <xf numFmtId="4" fontId="8" fillId="35" borderId="35" xfId="0" applyNumberFormat="1" applyFont="1" applyFill="1" applyBorder="1" applyAlignment="1" applyProtection="1">
      <alignment horizontal="right" vertical="top" wrapText="1"/>
    </xf>
    <xf numFmtId="0" fontId="8" fillId="35" borderId="35" xfId="0" applyFont="1" applyFill="1" applyBorder="1" applyAlignment="1" applyProtection="1">
      <alignment horizontal="left" vertical="top" wrapText="1"/>
    </xf>
    <xf numFmtId="4" fontId="10" fillId="35" borderId="35" xfId="0" applyNumberFormat="1" applyFont="1" applyFill="1" applyBorder="1" applyAlignment="1" applyProtection="1">
      <alignment vertical="top" wrapText="1"/>
    </xf>
    <xf numFmtId="0" fontId="10" fillId="35" borderId="35" xfId="0" applyFont="1" applyFill="1" applyBorder="1" applyAlignment="1" applyProtection="1">
      <alignment vertical="top" wrapText="1"/>
    </xf>
    <xf numFmtId="4" fontId="8" fillId="35" borderId="35" xfId="0" applyNumberFormat="1" applyFont="1" applyFill="1" applyBorder="1" applyAlignment="1" applyProtection="1">
      <alignment vertical="top" wrapText="1"/>
    </xf>
    <xf numFmtId="4" fontId="10" fillId="17" borderId="46" xfId="0" applyNumberFormat="1" applyFont="1" applyFill="1" applyBorder="1" applyAlignment="1" applyProtection="1">
      <alignment horizontal="right" vertical="center" wrapText="1"/>
    </xf>
    <xf numFmtId="4" fontId="8" fillId="21" borderId="98" xfId="0" applyNumberFormat="1" applyFont="1" applyFill="1" applyBorder="1" applyAlignment="1" applyProtection="1">
      <alignment horizontal="right" vertical="center" wrapText="1"/>
    </xf>
    <xf numFmtId="4" fontId="8" fillId="21" borderId="68" xfId="0" applyNumberFormat="1" applyFont="1" applyFill="1" applyBorder="1" applyAlignment="1" applyProtection="1">
      <alignment horizontal="right" vertical="center" wrapText="1"/>
    </xf>
    <xf numFmtId="0" fontId="8" fillId="0" borderId="0" xfId="0" applyFont="1" applyFill="1" applyBorder="1" applyAlignment="1" applyProtection="1">
      <alignment horizontal="left" vertical="center" wrapText="1"/>
      <protection locked="0"/>
    </xf>
    <xf numFmtId="4" fontId="10" fillId="31" borderId="0" xfId="0" applyNumberFormat="1" applyFont="1" applyFill="1" applyBorder="1" applyAlignment="1" applyProtection="1">
      <alignment horizontal="left" vertical="top"/>
    </xf>
    <xf numFmtId="4" fontId="15" fillId="35" borderId="18" xfId="0" applyNumberFormat="1" applyFont="1" applyFill="1" applyBorder="1" applyAlignment="1" applyProtection="1">
      <alignment horizontal="right" vertical="center" wrapText="1"/>
      <protection locked="0"/>
    </xf>
    <xf numFmtId="4" fontId="10" fillId="17" borderId="101" xfId="0" applyNumberFormat="1" applyFont="1" applyFill="1" applyBorder="1" applyAlignment="1" applyProtection="1">
      <alignment horizontal="left" vertical="top" wrapText="1"/>
    </xf>
    <xf numFmtId="0" fontId="8" fillId="0" borderId="98" xfId="0" applyFont="1" applyFill="1" applyBorder="1" applyAlignment="1" applyProtection="1">
      <alignment horizontal="left" vertical="center" wrapText="1"/>
      <protection locked="0"/>
    </xf>
    <xf numFmtId="4" fontId="10" fillId="17" borderId="96" xfId="0" applyNumberFormat="1" applyFont="1" applyFill="1" applyBorder="1" applyAlignment="1" applyProtection="1">
      <alignment horizontal="left" vertical="top" wrapText="1"/>
    </xf>
    <xf numFmtId="0" fontId="8" fillId="0" borderId="102" xfId="0" applyFont="1" applyFill="1" applyBorder="1" applyAlignment="1" applyProtection="1">
      <alignment horizontal="left" vertical="center" wrapText="1"/>
      <protection locked="0"/>
    </xf>
    <xf numFmtId="0" fontId="8" fillId="0" borderId="43" xfId="0" applyFont="1" applyFill="1" applyBorder="1" applyAlignment="1" applyProtection="1">
      <alignment horizontal="left" vertical="center" wrapText="1"/>
      <protection locked="0"/>
    </xf>
    <xf numFmtId="4" fontId="10" fillId="31" borderId="43" xfId="0" applyNumberFormat="1" applyFont="1" applyFill="1" applyBorder="1" applyAlignment="1" applyProtection="1">
      <alignment horizontal="left" vertical="top"/>
    </xf>
    <xf numFmtId="4" fontId="8" fillId="35" borderId="55" xfId="0" applyNumberFormat="1" applyFont="1" applyFill="1" applyBorder="1" applyAlignment="1" applyProtection="1">
      <alignment horizontal="right" vertical="center" wrapText="1"/>
    </xf>
    <xf numFmtId="4" fontId="8" fillId="35" borderId="97" xfId="0" applyNumberFormat="1" applyFont="1" applyFill="1" applyBorder="1" applyAlignment="1" applyProtection="1">
      <alignment horizontal="right" vertical="center" wrapText="1"/>
    </xf>
    <xf numFmtId="4" fontId="10" fillId="31" borderId="47" xfId="0" applyNumberFormat="1" applyFont="1" applyFill="1" applyBorder="1" applyAlignment="1" applyProtection="1">
      <alignment horizontal="left" vertical="top"/>
    </xf>
    <xf numFmtId="0" fontId="10" fillId="31" borderId="101" xfId="0" applyFont="1" applyFill="1" applyBorder="1" applyAlignment="1" applyProtection="1">
      <alignment horizontal="left" vertical="center" wrapText="1"/>
    </xf>
    <xf numFmtId="0" fontId="10" fillId="31" borderId="57" xfId="0" applyFont="1" applyFill="1" applyBorder="1" applyAlignment="1" applyProtection="1">
      <alignment horizontal="left" vertical="center"/>
    </xf>
    <xf numFmtId="0" fontId="10" fillId="31" borderId="96" xfId="0" applyFont="1" applyFill="1" applyBorder="1" applyAlignment="1" applyProtection="1">
      <alignment horizontal="left" vertical="center" wrapText="1"/>
    </xf>
    <xf numFmtId="4" fontId="10" fillId="17" borderId="83" xfId="0" applyNumberFormat="1" applyFont="1" applyFill="1" applyBorder="1" applyAlignment="1" applyProtection="1">
      <alignment horizontal="right" vertical="center" wrapText="1"/>
    </xf>
    <xf numFmtId="4" fontId="8" fillId="21" borderId="37" xfId="0" applyNumberFormat="1" applyFont="1" applyFill="1" applyBorder="1" applyAlignment="1" applyProtection="1">
      <alignment horizontal="right" vertical="center" wrapText="1"/>
    </xf>
    <xf numFmtId="4" fontId="8" fillId="21" borderId="67" xfId="0" applyNumberFormat="1" applyFont="1" applyFill="1" applyBorder="1" applyAlignment="1" applyProtection="1">
      <alignment horizontal="right" vertical="center" wrapText="1"/>
    </xf>
    <xf numFmtId="0" fontId="8" fillId="0" borderId="119" xfId="0" applyFont="1" applyBorder="1" applyProtection="1"/>
    <xf numFmtId="0" fontId="8" fillId="0" borderId="119" xfId="0" applyFont="1" applyBorder="1" applyAlignment="1" applyProtection="1">
      <alignment vertical="top"/>
    </xf>
    <xf numFmtId="0" fontId="8" fillId="0" borderId="119" xfId="0" applyFont="1" applyBorder="1" applyAlignment="1" applyProtection="1">
      <alignment vertical="center"/>
    </xf>
    <xf numFmtId="4" fontId="8" fillId="0" borderId="119" xfId="0" applyNumberFormat="1" applyFont="1" applyBorder="1" applyAlignment="1" applyProtection="1">
      <alignment vertical="center"/>
    </xf>
    <xf numFmtId="4" fontId="8" fillId="0" borderId="119" xfId="0" applyNumberFormat="1" applyFont="1" applyBorder="1" applyProtection="1"/>
    <xf numFmtId="4" fontId="10" fillId="19" borderId="55" xfId="0" applyNumberFormat="1" applyFont="1" applyFill="1" applyBorder="1" applyAlignment="1" applyProtection="1">
      <alignment horizontal="right" vertical="center" wrapText="1"/>
    </xf>
    <xf numFmtId="4" fontId="8" fillId="0" borderId="39" xfId="0" applyNumberFormat="1" applyFont="1" applyFill="1" applyBorder="1" applyAlignment="1" applyProtection="1">
      <alignment vertical="center" wrapText="1"/>
      <protection locked="0"/>
    </xf>
    <xf numFmtId="4" fontId="8" fillId="0" borderId="12" xfId="0" applyNumberFormat="1" applyFont="1" applyBorder="1" applyAlignment="1" applyProtection="1">
      <alignment horizontal="right" vertical="center" wrapText="1"/>
      <protection locked="0"/>
    </xf>
    <xf numFmtId="4" fontId="8" fillId="0" borderId="15" xfId="0" applyNumberFormat="1" applyFont="1" applyBorder="1" applyAlignment="1" applyProtection="1">
      <alignment horizontal="right" vertical="center" wrapText="1"/>
      <protection locked="0"/>
    </xf>
    <xf numFmtId="4" fontId="10" fillId="18" borderId="35" xfId="0" applyNumberFormat="1" applyFont="1" applyFill="1" applyBorder="1" applyAlignment="1">
      <alignment horizontal="right" vertical="center"/>
    </xf>
    <xf numFmtId="4" fontId="10" fillId="20" borderId="35" xfId="0" applyNumberFormat="1" applyFont="1" applyFill="1" applyBorder="1" applyAlignment="1">
      <alignment horizontal="right"/>
    </xf>
    <xf numFmtId="4" fontId="10" fillId="19" borderId="35" xfId="0" applyNumberFormat="1" applyFont="1" applyFill="1" applyBorder="1" applyAlignment="1">
      <alignment horizontal="right" vertical="top"/>
    </xf>
    <xf numFmtId="4" fontId="8" fillId="0" borderId="36" xfId="0" applyNumberFormat="1" applyFont="1" applyFill="1" applyBorder="1" applyAlignment="1">
      <alignment horizontal="right" vertical="top"/>
    </xf>
    <xf numFmtId="4" fontId="8" fillId="0" borderId="21" xfId="0" applyNumberFormat="1" applyFont="1" applyFill="1" applyBorder="1" applyAlignment="1">
      <alignment horizontal="right" vertical="top"/>
    </xf>
    <xf numFmtId="4" fontId="8" fillId="0" borderId="48" xfId="0" applyNumberFormat="1" applyFont="1" applyFill="1" applyBorder="1" applyAlignment="1">
      <alignment horizontal="right" vertical="top"/>
    </xf>
    <xf numFmtId="2" fontId="8" fillId="0" borderId="36" xfId="0" applyNumberFormat="1" applyFont="1" applyFill="1" applyBorder="1" applyAlignment="1">
      <alignment horizontal="right" vertical="top" wrapText="1"/>
    </xf>
    <xf numFmtId="2" fontId="8" fillId="0" borderId="21" xfId="0" applyNumberFormat="1" applyFont="1" applyFill="1" applyBorder="1" applyAlignment="1">
      <alignment horizontal="right" vertical="top" wrapText="1"/>
    </xf>
    <xf numFmtId="2" fontId="8" fillId="0" borderId="48" xfId="0" applyNumberFormat="1" applyFont="1" applyFill="1" applyBorder="1" applyAlignment="1">
      <alignment horizontal="right" vertical="top" wrapText="1"/>
    </xf>
    <xf numFmtId="4" fontId="8" fillId="0" borderId="131" xfId="0" applyNumberFormat="1" applyFont="1" applyFill="1" applyBorder="1" applyAlignment="1">
      <alignment horizontal="right" vertical="top"/>
    </xf>
    <xf numFmtId="4" fontId="10" fillId="20" borderId="35" xfId="0" applyNumberFormat="1" applyFont="1" applyFill="1" applyBorder="1" applyAlignment="1">
      <alignment horizontal="right" wrapText="1"/>
    </xf>
    <xf numFmtId="4" fontId="10" fillId="19" borderId="35" xfId="0" applyNumberFormat="1" applyFont="1" applyFill="1" applyBorder="1" applyAlignment="1">
      <alignment horizontal="right"/>
    </xf>
    <xf numFmtId="4" fontId="10" fillId="19" borderId="60" xfId="0" applyNumberFormat="1" applyFont="1" applyFill="1" applyBorder="1" applyAlignment="1">
      <alignment horizontal="right"/>
    </xf>
    <xf numFmtId="4" fontId="10" fillId="17" borderId="68" xfId="0" applyNumberFormat="1" applyFont="1" applyFill="1" applyBorder="1" applyAlignment="1">
      <alignment horizontal="right"/>
    </xf>
    <xf numFmtId="0" fontId="8" fillId="0" borderId="0" xfId="0" applyFont="1" applyFill="1" applyBorder="1" applyAlignment="1">
      <alignment horizontal="center" vertical="center" wrapText="1"/>
    </xf>
    <xf numFmtId="0" fontId="46" fillId="32" borderId="31" xfId="0" applyFont="1" applyFill="1" applyBorder="1" applyAlignment="1" applyProtection="1">
      <alignment horizontal="center" vertical="center" wrapText="1"/>
    </xf>
    <xf numFmtId="0" fontId="44" fillId="32" borderId="31" xfId="0" applyFont="1" applyFill="1" applyBorder="1" applyAlignment="1" applyProtection="1">
      <alignment horizontal="center" vertical="center" wrapText="1"/>
    </xf>
    <xf numFmtId="4" fontId="8" fillId="35" borderId="18" xfId="0" applyNumberFormat="1" applyFont="1" applyFill="1" applyBorder="1" applyAlignment="1" applyProtection="1">
      <alignment horizontal="right" vertical="center" wrapText="1"/>
      <protection locked="0"/>
    </xf>
    <xf numFmtId="2" fontId="8" fillId="35" borderId="51" xfId="0" applyNumberFormat="1" applyFont="1" applyFill="1" applyBorder="1" applyAlignment="1">
      <alignment horizontal="left" vertical="top"/>
    </xf>
    <xf numFmtId="2" fontId="8" fillId="35" borderId="10" xfId="0" applyNumberFormat="1" applyFont="1" applyFill="1" applyBorder="1" applyAlignment="1">
      <alignment horizontal="left" vertical="top" wrapText="1" indent="1"/>
    </xf>
    <xf numFmtId="0" fontId="10" fillId="35" borderId="19" xfId="0" applyFont="1" applyFill="1" applyBorder="1" applyAlignment="1">
      <alignment horizontal="center" vertical="top"/>
    </xf>
    <xf numFmtId="4" fontId="8" fillId="35" borderId="10" xfId="0" applyNumberFormat="1" applyFont="1" applyFill="1" applyBorder="1" applyAlignment="1">
      <alignment horizontal="right" vertical="top"/>
    </xf>
    <xf numFmtId="2" fontId="8" fillId="35" borderId="26" xfId="0" applyNumberFormat="1" applyFont="1" applyFill="1" applyBorder="1" applyAlignment="1">
      <alignment horizontal="left" vertical="top"/>
    </xf>
    <xf numFmtId="2" fontId="8" fillId="35" borderId="12" xfId="0" applyNumberFormat="1" applyFont="1" applyFill="1" applyBorder="1" applyAlignment="1">
      <alignment horizontal="left" vertical="top" wrapText="1" indent="1"/>
    </xf>
    <xf numFmtId="0" fontId="10" fillId="35" borderId="16" xfId="0" applyFont="1" applyFill="1" applyBorder="1" applyAlignment="1">
      <alignment horizontal="center" vertical="top"/>
    </xf>
    <xf numFmtId="4" fontId="8" fillId="35" borderId="12" xfId="0" applyNumberFormat="1" applyFont="1" applyFill="1" applyBorder="1" applyAlignment="1">
      <alignment horizontal="right" vertical="top"/>
    </xf>
    <xf numFmtId="2" fontId="8" fillId="35" borderId="24" xfId="0" applyNumberFormat="1" applyFont="1" applyFill="1" applyBorder="1" applyAlignment="1">
      <alignment horizontal="left" vertical="top"/>
    </xf>
    <xf numFmtId="2" fontId="8" fillId="35" borderId="15" xfId="0" applyNumberFormat="1" applyFont="1" applyFill="1" applyBorder="1" applyAlignment="1">
      <alignment horizontal="left" vertical="top" wrapText="1" indent="1"/>
    </xf>
    <xf numFmtId="0" fontId="10" fillId="35" borderId="20" xfId="0" applyFont="1" applyFill="1" applyBorder="1" applyAlignment="1">
      <alignment horizontal="center" vertical="top"/>
    </xf>
    <xf numFmtId="4" fontId="8" fillId="35" borderId="15" xfId="0" applyNumberFormat="1" applyFont="1" applyFill="1" applyBorder="1" applyAlignment="1">
      <alignment horizontal="right" vertical="top"/>
    </xf>
    <xf numFmtId="2" fontId="8" fillId="35" borderId="19" xfId="0" applyNumberFormat="1" applyFont="1" applyFill="1" applyBorder="1" applyAlignment="1">
      <alignment horizontal="center" vertical="top"/>
    </xf>
    <xf numFmtId="2" fontId="8" fillId="35" borderId="16" xfId="0" applyNumberFormat="1" applyFont="1" applyFill="1" applyBorder="1" applyAlignment="1">
      <alignment horizontal="center" vertical="top"/>
    </xf>
    <xf numFmtId="2" fontId="8" fillId="35" borderId="20" xfId="0" applyNumberFormat="1" applyFont="1" applyFill="1" applyBorder="1" applyAlignment="1">
      <alignment horizontal="center" vertical="top"/>
    </xf>
    <xf numFmtId="3" fontId="10" fillId="35" borderId="11" xfId="0" applyNumberFormat="1" applyFont="1" applyFill="1" applyBorder="1" applyAlignment="1">
      <alignment horizontal="center"/>
    </xf>
    <xf numFmtId="4" fontId="10" fillId="35" borderId="11" xfId="0" applyNumberFormat="1" applyFont="1" applyFill="1" applyBorder="1" applyAlignment="1">
      <alignment horizontal="right"/>
    </xf>
    <xf numFmtId="0" fontId="44" fillId="32" borderId="68" xfId="0" applyFont="1" applyFill="1" applyBorder="1" applyAlignment="1" applyProtection="1">
      <alignment horizontal="center" vertical="center" wrapText="1"/>
    </xf>
    <xf numFmtId="4" fontId="8" fillId="35" borderId="130" xfId="0" applyNumberFormat="1" applyFont="1" applyFill="1" applyBorder="1" applyAlignment="1" applyProtection="1">
      <alignment horizontal="right" vertical="center" wrapText="1"/>
      <protection locked="0"/>
    </xf>
    <xf numFmtId="4" fontId="8" fillId="35" borderId="21" xfId="0" applyNumberFormat="1" applyFont="1" applyFill="1" applyBorder="1" applyAlignment="1">
      <alignment horizontal="right" vertical="top"/>
    </xf>
    <xf numFmtId="4" fontId="8" fillId="35" borderId="48" xfId="0" applyNumberFormat="1" applyFont="1" applyFill="1" applyBorder="1" applyAlignment="1">
      <alignment horizontal="right" vertical="top"/>
    </xf>
    <xf numFmtId="4" fontId="8" fillId="35" borderId="36" xfId="0" applyNumberFormat="1" applyFont="1" applyFill="1" applyBorder="1" applyAlignment="1">
      <alignment horizontal="right" vertical="top"/>
    </xf>
    <xf numFmtId="0" fontId="11" fillId="23" borderId="119" xfId="0" applyFont="1" applyFill="1" applyBorder="1"/>
    <xf numFmtId="4" fontId="11" fillId="23" borderId="119" xfId="0" applyNumberFormat="1" applyFont="1" applyFill="1" applyBorder="1" applyAlignment="1">
      <alignment vertical="center"/>
    </xf>
    <xf numFmtId="4" fontId="11" fillId="23" borderId="119" xfId="0" applyNumberFormat="1" applyFont="1" applyFill="1" applyBorder="1" applyAlignment="1">
      <alignment horizontal="right" vertical="center"/>
    </xf>
    <xf numFmtId="4" fontId="11" fillId="23" borderId="119" xfId="0" applyNumberFormat="1" applyFont="1" applyFill="1" applyBorder="1"/>
    <xf numFmtId="4" fontId="11" fillId="23" borderId="0" xfId="0" applyNumberFormat="1" applyFont="1" applyFill="1" applyBorder="1"/>
    <xf numFmtId="0" fontId="11" fillId="23" borderId="0" xfId="0" applyFont="1" applyFill="1" applyBorder="1" applyAlignment="1">
      <alignment vertical="top"/>
    </xf>
    <xf numFmtId="0" fontId="44" fillId="35" borderId="29" xfId="0" applyFont="1" applyFill="1" applyBorder="1"/>
    <xf numFmtId="0" fontId="44" fillId="35" borderId="11" xfId="0" applyFont="1" applyFill="1" applyBorder="1"/>
    <xf numFmtId="43" fontId="44" fillId="35" borderId="10" xfId="32" applyNumberFormat="1" applyFont="1" applyFill="1" applyBorder="1"/>
    <xf numFmtId="2" fontId="44" fillId="35" borderId="10" xfId="66" applyNumberFormat="1" applyFont="1" applyFill="1" applyBorder="1"/>
    <xf numFmtId="0" fontId="44" fillId="35" borderId="10" xfId="66" applyNumberFormat="1" applyFont="1" applyFill="1" applyBorder="1"/>
    <xf numFmtId="2" fontId="44" fillId="35" borderId="61" xfId="66" applyNumberFormat="1" applyFont="1" applyFill="1" applyBorder="1"/>
    <xf numFmtId="0" fontId="44" fillId="35" borderId="40" xfId="0" applyFont="1" applyFill="1" applyBorder="1"/>
    <xf numFmtId="43" fontId="44" fillId="35" borderId="39" xfId="32" applyNumberFormat="1" applyFont="1" applyFill="1" applyBorder="1"/>
    <xf numFmtId="2" fontId="44" fillId="35" borderId="39" xfId="66" applyNumberFormat="1" applyFont="1" applyFill="1" applyBorder="1"/>
    <xf numFmtId="2" fontId="44" fillId="35" borderId="63" xfId="66" applyNumberFormat="1" applyFont="1" applyFill="1" applyBorder="1"/>
    <xf numFmtId="0" fontId="44" fillId="35" borderId="83" xfId="0" applyFont="1" applyFill="1" applyBorder="1"/>
    <xf numFmtId="0" fontId="44" fillId="35" borderId="67" xfId="0" applyFont="1" applyFill="1" applyBorder="1"/>
    <xf numFmtId="0" fontId="44" fillId="35" borderId="31" xfId="0" applyFont="1" applyFill="1" applyBorder="1"/>
    <xf numFmtId="43" fontId="44" fillId="35" borderId="31" xfId="32" applyNumberFormat="1" applyFont="1" applyFill="1" applyBorder="1"/>
    <xf numFmtId="2" fontId="44" fillId="35" borderId="31" xfId="66" applyNumberFormat="1" applyFont="1" applyFill="1" applyBorder="1"/>
    <xf numFmtId="2" fontId="44" fillId="35" borderId="34" xfId="66" applyNumberFormat="1" applyFont="1" applyFill="1" applyBorder="1"/>
    <xf numFmtId="0" fontId="44" fillId="35" borderId="68" xfId="0" applyFont="1" applyFill="1" applyBorder="1" applyAlignment="1">
      <alignment horizontal="center" vertical="center" wrapText="1"/>
    </xf>
    <xf numFmtId="0" fontId="44" fillId="35" borderId="86" xfId="0" applyFont="1" applyFill="1" applyBorder="1" applyAlignment="1">
      <alignment horizontal="center" vertical="center" wrapText="1"/>
    </xf>
    <xf numFmtId="0" fontId="44" fillId="35" borderId="69" xfId="0" applyFont="1" applyFill="1" applyBorder="1" applyAlignment="1">
      <alignment horizontal="center" vertical="center" wrapText="1"/>
    </xf>
    <xf numFmtId="1" fontId="44" fillId="35" borderId="68" xfId="0" applyNumberFormat="1" applyFont="1" applyFill="1" applyBorder="1" applyAlignment="1" applyProtection="1">
      <alignment horizontal="center"/>
    </xf>
    <xf numFmtId="0" fontId="44" fillId="35" borderId="86" xfId="0" applyFont="1" applyFill="1" applyBorder="1" applyAlignment="1" applyProtection="1">
      <alignment horizontal="center"/>
    </xf>
    <xf numFmtId="0" fontId="44" fillId="35" borderId="97" xfId="0" applyFont="1" applyFill="1" applyBorder="1" applyAlignment="1" applyProtection="1">
      <alignment horizontal="center"/>
    </xf>
    <xf numFmtId="0" fontId="46" fillId="35" borderId="79" xfId="0" applyFont="1" applyFill="1" applyBorder="1"/>
    <xf numFmtId="0" fontId="46" fillId="35" borderId="120" xfId="0" applyFont="1" applyFill="1" applyBorder="1"/>
    <xf numFmtId="43" fontId="46" fillId="35" borderId="80" xfId="32" applyNumberFormat="1" applyFont="1" applyFill="1" applyBorder="1"/>
    <xf numFmtId="2" fontId="46" fillId="35" borderId="80" xfId="32" applyNumberFormat="1" applyFont="1" applyFill="1" applyBorder="1"/>
    <xf numFmtId="2" fontId="46" fillId="35" borderId="132" xfId="66" applyNumberFormat="1" applyFont="1" applyFill="1" applyBorder="1"/>
    <xf numFmtId="43" fontId="44" fillId="35" borderId="11" xfId="32" applyNumberFormat="1" applyFont="1" applyFill="1" applyBorder="1"/>
    <xf numFmtId="2" fontId="44" fillId="35" borderId="11" xfId="66" applyNumberFormat="1" applyFont="1" applyFill="1" applyBorder="1"/>
    <xf numFmtId="43" fontId="44" fillId="35" borderId="53" xfId="32" applyNumberFormat="1" applyFont="1" applyFill="1" applyBorder="1"/>
    <xf numFmtId="2" fontId="44" fillId="35" borderId="53" xfId="66" applyNumberFormat="1" applyFont="1" applyFill="1" applyBorder="1"/>
    <xf numFmtId="2" fontId="44" fillId="35" borderId="64" xfId="66" applyNumberFormat="1" applyFont="1" applyFill="1" applyBorder="1"/>
    <xf numFmtId="2" fontId="44" fillId="35" borderId="30" xfId="66" applyNumberFormat="1" applyFont="1" applyFill="1" applyBorder="1"/>
    <xf numFmtId="0" fontId="10" fillId="35" borderId="47" xfId="0" applyFont="1" applyFill="1" applyBorder="1" applyAlignment="1">
      <alignment horizontal="center" wrapText="1"/>
    </xf>
    <xf numFmtId="0" fontId="10" fillId="35" borderId="42" xfId="0" applyFont="1" applyFill="1" applyBorder="1" applyAlignment="1">
      <alignment horizontal="center" vertical="top" wrapText="1"/>
    </xf>
    <xf numFmtId="0" fontId="10" fillId="35" borderId="47" xfId="0" applyFont="1" applyFill="1" applyBorder="1" applyAlignment="1">
      <alignment horizontal="center" vertical="top" wrapText="1"/>
    </xf>
    <xf numFmtId="0" fontId="10" fillId="32" borderId="11" xfId="0" applyFont="1" applyFill="1" applyBorder="1" applyAlignment="1">
      <alignment horizontal="center" vertical="center" wrapText="1"/>
    </xf>
    <xf numFmtId="0" fontId="10" fillId="32" borderId="54" xfId="0" applyFont="1" applyFill="1" applyBorder="1" applyAlignment="1">
      <alignment horizontal="center" vertical="center" wrapText="1"/>
    </xf>
    <xf numFmtId="0" fontId="10" fillId="32" borderId="47" xfId="0" applyFont="1" applyFill="1" applyBorder="1" applyAlignment="1">
      <alignment horizontal="center" vertical="center" wrapText="1"/>
    </xf>
    <xf numFmtId="0" fontId="43" fillId="23" borderId="0" xfId="0" applyFont="1" applyFill="1" applyAlignment="1" applyProtection="1">
      <alignment horizontal="left"/>
    </xf>
    <xf numFmtId="0" fontId="10" fillId="32" borderId="11" xfId="0" applyFont="1" applyFill="1" applyBorder="1" applyAlignment="1">
      <alignment horizontal="center" vertical="center" wrapText="1"/>
    </xf>
    <xf numFmtId="0" fontId="10" fillId="19" borderId="67" xfId="0" applyFont="1" applyFill="1" applyBorder="1" applyAlignment="1" applyProtection="1">
      <alignment vertical="center" wrapText="1"/>
    </xf>
    <xf numFmtId="0" fontId="10" fillId="19" borderId="83" xfId="0" applyFont="1" applyFill="1" applyBorder="1" applyAlignment="1" applyProtection="1">
      <alignment vertical="center" wrapText="1"/>
    </xf>
    <xf numFmtId="0" fontId="10" fillId="19" borderId="29" xfId="0" applyFont="1" applyFill="1" applyBorder="1" applyAlignment="1" applyProtection="1">
      <alignment vertical="center" wrapText="1"/>
    </xf>
    <xf numFmtId="0" fontId="8" fillId="35" borderId="35" xfId="0" applyFont="1" applyFill="1" applyBorder="1" applyAlignment="1">
      <alignment vertical="center" wrapText="1"/>
    </xf>
    <xf numFmtId="4" fontId="12" fillId="35" borderId="11" xfId="0" applyNumberFormat="1" applyFont="1" applyFill="1" applyBorder="1" applyAlignment="1" applyProtection="1">
      <alignment horizontal="center" vertical="center"/>
    </xf>
    <xf numFmtId="0" fontId="54" fillId="35" borderId="11" xfId="0" applyFont="1" applyFill="1" applyBorder="1" applyAlignment="1">
      <alignment vertical="center" wrapText="1"/>
    </xf>
    <xf numFmtId="0" fontId="12" fillId="35" borderId="11" xfId="66" applyNumberFormat="1" applyFont="1" applyFill="1" applyBorder="1" applyAlignment="1">
      <alignment horizontal="left" vertical="top" wrapText="1"/>
    </xf>
    <xf numFmtId="0" fontId="12" fillId="35" borderId="11" xfId="66" applyNumberFormat="1" applyFont="1" applyFill="1" applyBorder="1" applyAlignment="1">
      <alignment horizontal="center" vertical="center" wrapText="1"/>
    </xf>
    <xf numFmtId="0" fontId="12" fillId="35" borderId="11" xfId="66" applyNumberFormat="1" applyFont="1" applyFill="1" applyBorder="1" applyAlignment="1">
      <alignment horizontal="center" vertical="center"/>
    </xf>
    <xf numFmtId="43" fontId="12" fillId="35" borderId="39" xfId="0" applyNumberFormat="1" applyFont="1" applyFill="1" applyBorder="1" applyAlignment="1">
      <alignment horizontal="left" vertical="center" wrapText="1"/>
    </xf>
    <xf numFmtId="43" fontId="12" fillId="35" borderId="63" xfId="0" applyNumberFormat="1" applyFont="1" applyFill="1" applyBorder="1" applyAlignment="1">
      <alignment horizontal="left" vertical="center" wrapText="1"/>
    </xf>
    <xf numFmtId="0" fontId="54" fillId="35" borderId="53" xfId="0" applyFont="1" applyFill="1" applyBorder="1" applyAlignment="1">
      <alignment vertical="center" wrapText="1"/>
    </xf>
    <xf numFmtId="0" fontId="54" fillId="35" borderId="31" xfId="0" applyFont="1" applyFill="1" applyBorder="1" applyAlignment="1">
      <alignment vertical="center" wrapText="1"/>
    </xf>
    <xf numFmtId="43" fontId="12" fillId="35" borderId="53" xfId="0" applyNumberFormat="1" applyFont="1" applyFill="1" applyBorder="1" applyAlignment="1">
      <alignment horizontal="left" vertical="center" wrapText="1"/>
    </xf>
    <xf numFmtId="43" fontId="12" fillId="35" borderId="11" xfId="0" applyNumberFormat="1" applyFont="1" applyFill="1" applyBorder="1" applyAlignment="1">
      <alignment horizontal="left" vertical="center" wrapText="1"/>
    </xf>
    <xf numFmtId="43" fontId="12" fillId="35" borderId="31" xfId="0" applyNumberFormat="1" applyFont="1" applyFill="1" applyBorder="1" applyAlignment="1">
      <alignment horizontal="left" vertical="center" wrapText="1"/>
    </xf>
    <xf numFmtId="43" fontId="12" fillId="35" borderId="38" xfId="0" applyNumberFormat="1" applyFont="1" applyFill="1" applyBorder="1" applyAlignment="1">
      <alignment horizontal="left" vertical="center" wrapText="1"/>
    </xf>
    <xf numFmtId="43" fontId="12" fillId="35" borderId="65" xfId="0" applyNumberFormat="1" applyFont="1" applyFill="1" applyBorder="1" applyAlignment="1">
      <alignment horizontal="left" vertical="center" wrapText="1"/>
    </xf>
    <xf numFmtId="0" fontId="0" fillId="35" borderId="0" xfId="0" applyFill="1"/>
    <xf numFmtId="0" fontId="59" fillId="35" borderId="0" xfId="80" applyFont="1" applyFill="1" applyAlignment="1">
      <alignment horizontal="center" vertical="center"/>
    </xf>
    <xf numFmtId="0" fontId="59" fillId="35" borderId="0" xfId="80" applyFont="1" applyFill="1"/>
    <xf numFmtId="0" fontId="61" fillId="35" borderId="0" xfId="80" applyFont="1" applyFill="1"/>
    <xf numFmtId="0" fontId="26" fillId="35" borderId="0" xfId="80" applyFont="1" applyFill="1"/>
    <xf numFmtId="0" fontId="59" fillId="35" borderId="0" xfId="80" applyFont="1" applyFill="1" applyAlignment="1">
      <alignment horizontal="center"/>
    </xf>
    <xf numFmtId="0" fontId="12" fillId="35" borderId="53" xfId="0" applyNumberFormat="1" applyFont="1" applyFill="1" applyBorder="1" applyAlignment="1">
      <alignment horizontal="left"/>
    </xf>
    <xf numFmtId="0" fontId="12" fillId="35" borderId="53" xfId="0" applyNumberFormat="1" applyFont="1" applyFill="1" applyBorder="1" applyAlignment="1">
      <alignment horizontal="center"/>
    </xf>
    <xf numFmtId="0" fontId="12" fillId="35" borderId="11" xfId="0" applyNumberFormat="1" applyFont="1" applyFill="1" applyBorder="1" applyAlignment="1">
      <alignment horizontal="left"/>
    </xf>
    <xf numFmtId="0" fontId="12" fillId="35" borderId="11" xfId="0" applyNumberFormat="1" applyFont="1" applyFill="1" applyBorder="1" applyAlignment="1">
      <alignment horizontal="center"/>
    </xf>
    <xf numFmtId="0" fontId="12" fillId="35" borderId="31" xfId="0" applyNumberFormat="1" applyFont="1" applyFill="1" applyBorder="1" applyAlignment="1">
      <alignment horizontal="left"/>
    </xf>
    <xf numFmtId="0" fontId="12" fillId="35" borderId="31" xfId="0" applyNumberFormat="1" applyFont="1" applyFill="1" applyBorder="1" applyAlignment="1">
      <alignment horizontal="center"/>
    </xf>
    <xf numFmtId="0" fontId="10" fillId="32" borderId="39" xfId="80" applyFont="1" applyFill="1" applyBorder="1" applyAlignment="1">
      <alignment horizontal="center" vertical="center" wrapText="1"/>
    </xf>
    <xf numFmtId="0" fontId="10" fillId="32" borderId="11" xfId="80" applyFont="1" applyFill="1" applyBorder="1" applyAlignment="1">
      <alignment horizontal="center" vertical="center" wrapText="1"/>
    </xf>
    <xf numFmtId="0" fontId="8" fillId="32" borderId="11" xfId="80" applyFont="1" applyFill="1" applyBorder="1" applyAlignment="1">
      <alignment horizontal="center" vertical="center" wrapText="1"/>
    </xf>
    <xf numFmtId="0" fontId="43" fillId="32" borderId="11" xfId="80" applyFont="1" applyFill="1" applyBorder="1" applyAlignment="1">
      <alignment horizontal="center" vertical="center" wrapText="1"/>
    </xf>
    <xf numFmtId="1" fontId="8" fillId="35" borderId="31" xfId="0" applyNumberFormat="1" applyFont="1" applyFill="1" applyBorder="1" applyAlignment="1" applyProtection="1">
      <alignment horizontal="center" vertical="center"/>
    </xf>
    <xf numFmtId="0" fontId="10" fillId="32" borderId="35" xfId="80" applyFont="1" applyFill="1" applyBorder="1" applyAlignment="1">
      <alignment vertical="center"/>
    </xf>
    <xf numFmtId="0" fontId="10" fillId="32" borderId="35" xfId="80" applyFont="1" applyFill="1" applyBorder="1" applyAlignment="1">
      <alignment horizontal="left" vertical="center"/>
    </xf>
    <xf numFmtId="0" fontId="10" fillId="32" borderId="54" xfId="80" applyFont="1" applyFill="1" applyBorder="1" applyAlignment="1">
      <alignment vertical="center"/>
    </xf>
    <xf numFmtId="0" fontId="37" fillId="32" borderId="54" xfId="80" applyFont="1" applyFill="1" applyBorder="1" applyAlignment="1">
      <alignment horizontal="center" vertical="center"/>
    </xf>
    <xf numFmtId="0" fontId="10" fillId="32" borderId="31" xfId="0" applyFont="1" applyFill="1" applyBorder="1" applyAlignment="1" applyProtection="1">
      <alignment wrapText="1"/>
    </xf>
    <xf numFmtId="1" fontId="8" fillId="0" borderId="31" xfId="0" applyNumberFormat="1" applyFont="1" applyFill="1" applyBorder="1" applyAlignment="1" applyProtection="1">
      <alignment horizontal="center" vertical="center"/>
    </xf>
    <xf numFmtId="0" fontId="10" fillId="32" borderId="68" xfId="0" applyFont="1" applyFill="1" applyBorder="1" applyAlignment="1" applyProtection="1">
      <alignment horizontal="center" vertical="center" wrapText="1"/>
    </xf>
    <xf numFmtId="0" fontId="10" fillId="32" borderId="31" xfId="0" applyFont="1" applyFill="1" applyBorder="1" applyAlignment="1" applyProtection="1">
      <alignment horizontal="center" vertical="center" wrapText="1"/>
    </xf>
    <xf numFmtId="0" fontId="58" fillId="32" borderId="0" xfId="80" applyFont="1" applyFill="1" applyAlignment="1"/>
    <xf numFmtId="0" fontId="10" fillId="32" borderId="54" xfId="80" applyFont="1" applyFill="1" applyBorder="1"/>
    <xf numFmtId="17" fontId="13" fillId="32" borderId="35" xfId="80" applyNumberFormat="1" applyFont="1" applyFill="1" applyBorder="1" applyAlignment="1">
      <alignment horizontal="center" vertical="center" wrapText="1"/>
    </xf>
    <xf numFmtId="17" fontId="13" fillId="32" borderId="11" xfId="80" applyNumberFormat="1" applyFont="1" applyFill="1" applyBorder="1" applyAlignment="1">
      <alignment horizontal="center" vertical="center" wrapText="1"/>
    </xf>
    <xf numFmtId="0" fontId="8" fillId="32" borderId="35" xfId="80" applyFont="1" applyFill="1" applyBorder="1" applyAlignment="1">
      <alignment horizontal="center" vertical="center" wrapText="1"/>
    </xf>
    <xf numFmtId="0" fontId="10" fillId="32" borderId="11" xfId="80" applyFont="1" applyFill="1" applyBorder="1" applyAlignment="1">
      <alignment vertical="center" wrapText="1"/>
    </xf>
    <xf numFmtId="0" fontId="37" fillId="32" borderId="35" xfId="80" applyFont="1" applyFill="1" applyBorder="1" applyAlignment="1">
      <alignment horizontal="center" vertical="center"/>
    </xf>
    <xf numFmtId="0" fontId="37" fillId="32" borderId="11" xfId="80" applyFont="1" applyFill="1" applyBorder="1" applyAlignment="1">
      <alignment horizontal="center" vertical="center"/>
    </xf>
    <xf numFmtId="0" fontId="10" fillId="32" borderId="35" xfId="80" applyFont="1" applyFill="1" applyBorder="1"/>
    <xf numFmtId="0" fontId="58" fillId="32" borderId="0" xfId="80" applyFont="1" applyFill="1" applyAlignment="1">
      <alignment vertical="center"/>
    </xf>
    <xf numFmtId="0" fontId="10" fillId="32" borderId="47" xfId="80" applyFont="1" applyFill="1" applyBorder="1" applyAlignment="1">
      <alignment vertical="center"/>
    </xf>
    <xf numFmtId="0" fontId="37" fillId="32" borderId="54" xfId="80" applyFont="1" applyFill="1" applyBorder="1" applyAlignment="1">
      <alignment vertical="center"/>
    </xf>
    <xf numFmtId="0" fontId="26" fillId="32" borderId="54" xfId="80" applyFont="1" applyFill="1" applyBorder="1" applyAlignment="1">
      <alignment vertical="center"/>
    </xf>
    <xf numFmtId="0" fontId="26" fillId="32" borderId="47" xfId="80" applyFont="1" applyFill="1" applyBorder="1"/>
    <xf numFmtId="0" fontId="10" fillId="32" borderId="87" xfId="80" applyFont="1" applyFill="1" applyBorder="1" applyAlignment="1"/>
    <xf numFmtId="0" fontId="10" fillId="32" borderId="46" xfId="80" applyFont="1" applyFill="1" applyBorder="1"/>
    <xf numFmtId="0" fontId="10" fillId="32" borderId="22" xfId="80" applyFont="1" applyFill="1" applyBorder="1"/>
    <xf numFmtId="0" fontId="37" fillId="32" borderId="81" xfId="80" applyFont="1" applyFill="1" applyBorder="1"/>
    <xf numFmtId="0" fontId="43" fillId="32" borderId="53" xfId="80" applyFont="1" applyFill="1" applyBorder="1" applyAlignment="1">
      <alignment horizontal="center" vertical="center" wrapText="1"/>
    </xf>
    <xf numFmtId="0" fontId="37" fillId="32" borderId="46" xfId="80" applyFont="1" applyFill="1" applyBorder="1" applyAlignment="1">
      <alignment horizontal="center" vertical="center"/>
    </xf>
    <xf numFmtId="0" fontId="37" fillId="32" borderId="64" xfId="80" applyFont="1" applyFill="1" applyBorder="1" applyAlignment="1">
      <alignment horizontal="center" vertical="center"/>
    </xf>
    <xf numFmtId="0" fontId="10" fillId="32" borderId="84" xfId="80" applyFont="1" applyFill="1" applyBorder="1" applyAlignment="1">
      <alignment horizontal="left"/>
    </xf>
    <xf numFmtId="17" fontId="13" fillId="32" borderId="30" xfId="80" applyNumberFormat="1" applyFont="1" applyFill="1" applyBorder="1" applyAlignment="1">
      <alignment horizontal="center" vertical="center" wrapText="1"/>
    </xf>
    <xf numFmtId="0" fontId="8" fillId="32" borderId="30" xfId="80" applyFont="1" applyFill="1" applyBorder="1" applyAlignment="1">
      <alignment horizontal="center" vertical="center" wrapText="1"/>
    </xf>
    <xf numFmtId="0" fontId="10" fillId="32" borderId="40" xfId="80" applyFont="1" applyFill="1" applyBorder="1" applyAlignment="1">
      <alignment horizontal="center" vertical="center" wrapText="1"/>
    </xf>
    <xf numFmtId="43" fontId="12" fillId="28" borderId="29" xfId="0" applyNumberFormat="1" applyFont="1" applyFill="1" applyBorder="1" applyAlignment="1">
      <alignment horizontal="left" vertical="center" wrapText="1"/>
    </xf>
    <xf numFmtId="41" fontId="12" fillId="28" borderId="30" xfId="0" applyNumberFormat="1" applyFont="1" applyFill="1" applyBorder="1" applyAlignment="1">
      <alignment horizontal="center" vertical="center" wrapText="1"/>
    </xf>
    <xf numFmtId="0" fontId="12" fillId="35" borderId="31" xfId="66" applyNumberFormat="1" applyFont="1" applyFill="1" applyBorder="1" applyAlignment="1">
      <alignment horizontal="left" vertical="top" wrapText="1"/>
    </xf>
    <xf numFmtId="0" fontId="12" fillId="35" borderId="31" xfId="66" applyNumberFormat="1" applyFont="1" applyFill="1" applyBorder="1" applyAlignment="1">
      <alignment horizontal="center" vertical="center" wrapText="1"/>
    </xf>
    <xf numFmtId="0" fontId="12" fillId="35" borderId="31" xfId="66" applyNumberFormat="1" applyFont="1" applyFill="1" applyBorder="1" applyAlignment="1">
      <alignment horizontal="center" vertical="center"/>
    </xf>
    <xf numFmtId="0" fontId="8" fillId="0" borderId="11" xfId="0" applyFont="1" applyFill="1" applyBorder="1" applyAlignment="1">
      <alignment horizontal="left" vertical="center" wrapText="1"/>
    </xf>
    <xf numFmtId="17" fontId="8" fillId="32" borderId="73" xfId="76" applyNumberFormat="1" applyFont="1" applyFill="1" applyBorder="1" applyAlignment="1">
      <alignment horizontal="center" vertical="center"/>
    </xf>
    <xf numFmtId="3" fontId="93" fillId="35" borderId="46" xfId="75" applyNumberFormat="1" applyFont="1" applyFill="1" applyBorder="1" applyAlignment="1">
      <alignment horizontal="center" vertical="center"/>
    </xf>
    <xf numFmtId="0" fontId="67" fillId="23" borderId="68" xfId="75" applyFont="1" applyFill="1" applyBorder="1" applyAlignment="1">
      <alignment horizontal="center" vertical="center"/>
    </xf>
    <xf numFmtId="3" fontId="93" fillId="35" borderId="81" xfId="75" applyNumberFormat="1" applyFont="1" applyFill="1" applyBorder="1" applyAlignment="1">
      <alignment horizontal="center" vertical="center"/>
    </xf>
    <xf numFmtId="0" fontId="67" fillId="23" borderId="69" xfId="75" applyFont="1" applyFill="1" applyBorder="1" applyAlignment="1">
      <alignment horizontal="center" vertical="center"/>
    </xf>
    <xf numFmtId="0" fontId="8" fillId="0" borderId="47" xfId="0" applyNumberFormat="1" applyFont="1" applyFill="1" applyBorder="1" applyAlignment="1" applyProtection="1">
      <alignment horizontal="center" vertical="center" wrapText="1"/>
    </xf>
    <xf numFmtId="0" fontId="8" fillId="0" borderId="47" xfId="0" applyNumberFormat="1" applyFont="1" applyFill="1" applyBorder="1" applyAlignment="1" applyProtection="1">
      <alignment horizontal="center" vertical="center"/>
    </xf>
    <xf numFmtId="0" fontId="8" fillId="0" borderId="47" xfId="0" applyNumberFormat="1" applyFont="1" applyBorder="1" applyAlignment="1" applyProtection="1">
      <alignment horizontal="center" vertical="center"/>
    </xf>
    <xf numFmtId="0" fontId="67" fillId="0" borderId="38" xfId="0" applyFont="1" applyFill="1" applyBorder="1" applyAlignment="1">
      <alignment horizontal="left" vertical="center" wrapText="1"/>
    </xf>
    <xf numFmtId="0" fontId="8" fillId="0" borderId="38" xfId="0" applyFont="1" applyFill="1" applyBorder="1" applyAlignment="1">
      <alignment horizontal="center" vertical="center" wrapText="1"/>
    </xf>
    <xf numFmtId="0" fontId="10" fillId="23" borderId="0" xfId="0" applyFont="1" applyFill="1" applyBorder="1" applyAlignment="1">
      <alignment horizontal="left" vertical="center"/>
    </xf>
    <xf numFmtId="0" fontId="8" fillId="0" borderId="0" xfId="0" applyFont="1" applyFill="1" applyBorder="1" applyAlignment="1">
      <alignment horizontal="left" vertical="center" wrapText="1"/>
    </xf>
    <xf numFmtId="0" fontId="68" fillId="32" borderId="11" xfId="0" applyFont="1" applyFill="1" applyBorder="1" applyAlignment="1">
      <alignment horizontal="center" vertical="center" wrapText="1"/>
    </xf>
    <xf numFmtId="0" fontId="10" fillId="32" borderId="11" xfId="0" applyFont="1" applyFill="1" applyBorder="1" applyAlignment="1">
      <alignment horizontal="center" vertical="center" wrapText="1"/>
    </xf>
    <xf numFmtId="0" fontId="8" fillId="0" borderId="11" xfId="0" applyFont="1" applyFill="1" applyBorder="1" applyAlignment="1">
      <alignment horizontal="left" vertical="center" wrapText="1"/>
    </xf>
    <xf numFmtId="0" fontId="68" fillId="0" borderId="77" xfId="0" applyFont="1" applyBorder="1" applyAlignment="1">
      <alignment horizontal="center" vertical="center" wrapText="1"/>
    </xf>
    <xf numFmtId="0" fontId="68" fillId="0" borderId="77" xfId="0" applyFont="1" applyBorder="1" applyAlignment="1" applyProtection="1">
      <alignment horizontal="center" vertical="center" wrapText="1"/>
    </xf>
    <xf numFmtId="4" fontId="12" fillId="22" borderId="77" xfId="0" applyNumberFormat="1" applyFont="1" applyFill="1" applyBorder="1" applyAlignment="1" applyProtection="1">
      <alignment horizontal="center" vertical="center"/>
    </xf>
    <xf numFmtId="4" fontId="12" fillId="22" borderId="78" xfId="0" applyNumberFormat="1" applyFont="1" applyFill="1" applyBorder="1" applyAlignment="1" applyProtection="1">
      <alignment horizontal="center" vertical="center"/>
    </xf>
    <xf numFmtId="0" fontId="8" fillId="0" borderId="84" xfId="0" applyFont="1" applyBorder="1" applyAlignment="1">
      <alignment vertical="center" wrapText="1"/>
    </xf>
    <xf numFmtId="0" fontId="64" fillId="0" borderId="84" xfId="0" applyFont="1" applyBorder="1" applyAlignment="1">
      <alignment vertical="center" wrapText="1"/>
    </xf>
    <xf numFmtId="0" fontId="64" fillId="0" borderId="85" xfId="0" applyFont="1" applyBorder="1" applyAlignment="1">
      <alignment vertical="center" wrapText="1"/>
    </xf>
    <xf numFmtId="0" fontId="10" fillId="32" borderId="124" xfId="0" applyFont="1" applyFill="1" applyBorder="1" applyAlignment="1">
      <alignment horizontal="center" vertical="center" wrapText="1"/>
    </xf>
    <xf numFmtId="0" fontId="10" fillId="32" borderId="35" xfId="0" applyFont="1" applyFill="1" applyBorder="1" applyAlignment="1">
      <alignment vertical="center" wrapText="1"/>
    </xf>
    <xf numFmtId="0" fontId="10" fillId="32" borderId="11" xfId="0" applyFont="1" applyFill="1" applyBorder="1" applyAlignment="1">
      <alignment vertical="center" wrapText="1"/>
    </xf>
    <xf numFmtId="9" fontId="8" fillId="35" borderId="11" xfId="66" applyNumberFormat="1" applyFont="1" applyFill="1" applyBorder="1" applyAlignment="1">
      <alignment vertical="center" wrapText="1"/>
    </xf>
    <xf numFmtId="9" fontId="10" fillId="35" borderId="11" xfId="66" applyNumberFormat="1" applyFont="1" applyFill="1" applyBorder="1" applyAlignment="1">
      <alignment vertical="center" wrapText="1"/>
    </xf>
    <xf numFmtId="0" fontId="98" fillId="32" borderId="39" xfId="0" applyFont="1" applyFill="1" applyBorder="1" applyAlignment="1">
      <alignment horizontal="center" vertical="center" wrapText="1"/>
    </xf>
    <xf numFmtId="0" fontId="98" fillId="32" borderId="11" xfId="0" applyFont="1" applyFill="1" applyBorder="1" applyAlignment="1">
      <alignment horizontal="center" vertical="center" wrapText="1"/>
    </xf>
    <xf numFmtId="0" fontId="98" fillId="32" borderId="35" xfId="0" applyFont="1" applyFill="1" applyBorder="1" applyAlignment="1">
      <alignment horizontal="center" vertical="center" wrapText="1"/>
    </xf>
    <xf numFmtId="0" fontId="98" fillId="32" borderId="30" xfId="0" applyFont="1" applyFill="1" applyBorder="1" applyAlignment="1">
      <alignment horizontal="center" vertical="center" wrapText="1"/>
    </xf>
    <xf numFmtId="0" fontId="74" fillId="0" borderId="0" xfId="0" applyFont="1" applyFill="1" applyAlignment="1">
      <alignment horizontal="left" vertical="center"/>
    </xf>
    <xf numFmtId="0" fontId="8" fillId="0" borderId="35" xfId="0" applyFont="1" applyBorder="1" applyAlignment="1">
      <alignment horizontal="center" vertical="center" wrapText="1"/>
    </xf>
    <xf numFmtId="0" fontId="64" fillId="0" borderId="11" xfId="0" applyFont="1" applyBorder="1" applyAlignment="1">
      <alignment horizontal="center" vertical="center" wrapText="1"/>
    </xf>
    <xf numFmtId="3" fontId="64" fillId="0" borderId="11" xfId="0" applyNumberFormat="1" applyFont="1" applyBorder="1" applyAlignment="1">
      <alignment horizontal="center" vertical="center" wrapText="1"/>
    </xf>
    <xf numFmtId="3" fontId="64" fillId="0" borderId="11" xfId="0" applyNumberFormat="1" applyFont="1" applyBorder="1" applyAlignment="1" applyProtection="1">
      <alignment horizontal="center" vertical="center" wrapText="1"/>
    </xf>
    <xf numFmtId="4" fontId="11" fillId="22" borderId="11" xfId="0" applyNumberFormat="1" applyFont="1" applyFill="1" applyBorder="1" applyAlignment="1">
      <alignment horizontal="center" vertical="center"/>
    </xf>
    <xf numFmtId="4" fontId="11" fillId="22" borderId="35" xfId="0" applyNumberFormat="1" applyFont="1" applyFill="1" applyBorder="1" applyAlignment="1" applyProtection="1">
      <alignment horizontal="center" vertical="center"/>
    </xf>
    <xf numFmtId="4" fontId="11" fillId="22" borderId="30" xfId="0" applyNumberFormat="1" applyFont="1" applyFill="1" applyBorder="1" applyAlignment="1" applyProtection="1">
      <alignment horizontal="center" vertical="center"/>
    </xf>
    <xf numFmtId="0" fontId="64" fillId="0" borderId="35" xfId="0" applyFont="1" applyBorder="1" applyAlignment="1">
      <alignment horizontal="center" vertical="center" wrapText="1"/>
    </xf>
    <xf numFmtId="0" fontId="64" fillId="0" borderId="11" xfId="0" applyFont="1" applyBorder="1" applyAlignment="1" applyProtection="1">
      <alignment horizontal="center" vertical="center" wrapText="1"/>
    </xf>
    <xf numFmtId="3" fontId="8" fillId="0" borderId="11" xfId="0" applyNumberFormat="1" applyFont="1" applyBorder="1" applyAlignment="1" applyProtection="1">
      <alignment horizontal="center" vertical="center" wrapText="1"/>
    </xf>
    <xf numFmtId="4" fontId="11" fillId="22" borderId="11" xfId="0" applyNumberFormat="1" applyFont="1" applyFill="1" applyBorder="1" applyAlignment="1" applyProtection="1">
      <alignment horizontal="center" vertical="center"/>
    </xf>
    <xf numFmtId="0" fontId="64" fillId="0" borderId="68" xfId="0" applyFont="1" applyBorder="1" applyAlignment="1">
      <alignment horizontal="center" vertical="center" wrapText="1"/>
    </xf>
    <xf numFmtId="0" fontId="64" fillId="0" borderId="31" xfId="0" applyFont="1" applyBorder="1" applyAlignment="1" applyProtection="1">
      <alignment horizontal="center" vertical="center" wrapText="1"/>
    </xf>
    <xf numFmtId="0" fontId="64" fillId="0" borderId="31" xfId="0" applyFont="1" applyBorder="1" applyAlignment="1">
      <alignment horizontal="center" vertical="center" wrapText="1"/>
    </xf>
    <xf numFmtId="4" fontId="11" fillId="22" borderId="31" xfId="0" applyNumberFormat="1" applyFont="1" applyFill="1" applyBorder="1" applyAlignment="1" applyProtection="1">
      <alignment horizontal="center" vertical="center"/>
    </xf>
    <xf numFmtId="4" fontId="11" fillId="22" borderId="68" xfId="0" applyNumberFormat="1" applyFont="1" applyFill="1" applyBorder="1" applyAlignment="1" applyProtection="1">
      <alignment horizontal="center" vertical="center"/>
    </xf>
    <xf numFmtId="4" fontId="11" fillId="22" borderId="34" xfId="0" applyNumberFormat="1" applyFont="1" applyFill="1" applyBorder="1" applyAlignment="1" applyProtection="1">
      <alignment horizontal="center" vertical="center"/>
    </xf>
    <xf numFmtId="0" fontId="44" fillId="35" borderId="38" xfId="0" applyFont="1" applyFill="1" applyBorder="1"/>
    <xf numFmtId="0" fontId="98" fillId="32" borderId="31" xfId="0" applyFont="1" applyFill="1" applyBorder="1" applyAlignment="1">
      <alignment horizontal="center" vertical="center" wrapText="1"/>
    </xf>
    <xf numFmtId="0" fontId="98" fillId="32" borderId="68" xfId="0" applyFont="1" applyFill="1" applyBorder="1" applyAlignment="1">
      <alignment horizontal="center" vertical="center" wrapText="1"/>
    </xf>
    <xf numFmtId="0" fontId="98" fillId="32" borderId="34" xfId="0" applyFont="1" applyFill="1" applyBorder="1" applyAlignment="1">
      <alignment horizontal="center" vertical="center" wrapText="1"/>
    </xf>
    <xf numFmtId="0" fontId="68" fillId="35" borderId="38" xfId="0" applyFont="1" applyFill="1" applyBorder="1" applyAlignment="1">
      <alignment horizontal="center" vertical="center" wrapText="1"/>
    </xf>
    <xf numFmtId="0" fontId="68" fillId="35" borderId="38" xfId="0" applyFont="1" applyFill="1" applyBorder="1" applyAlignment="1" applyProtection="1">
      <alignment horizontal="center" vertical="center" wrapText="1"/>
    </xf>
    <xf numFmtId="4" fontId="12" fillId="35" borderId="38" xfId="0" applyNumberFormat="1" applyFont="1" applyFill="1" applyBorder="1" applyAlignment="1" applyProtection="1">
      <alignment horizontal="center" vertical="center"/>
    </xf>
    <xf numFmtId="0" fontId="8" fillId="35" borderId="87" xfId="0" applyFont="1" applyFill="1" applyBorder="1" applyAlignment="1">
      <alignment vertical="center" wrapText="1"/>
    </xf>
    <xf numFmtId="0" fontId="8" fillId="35" borderId="46" xfId="0" applyFont="1" applyFill="1" applyBorder="1" applyAlignment="1">
      <alignment vertical="center" wrapText="1"/>
    </xf>
    <xf numFmtId="0" fontId="8" fillId="35" borderId="64" xfId="0" applyFont="1" applyFill="1" applyBorder="1" applyAlignment="1">
      <alignment vertical="center" wrapText="1"/>
    </xf>
    <xf numFmtId="0" fontId="8" fillId="35" borderId="84" xfId="0" applyFont="1" applyFill="1" applyBorder="1" applyAlignment="1">
      <alignment vertical="center" wrapText="1"/>
    </xf>
    <xf numFmtId="0" fontId="8" fillId="35" borderId="30" xfId="0" applyFont="1" applyFill="1" applyBorder="1" applyAlignment="1">
      <alignment vertical="center" wrapText="1"/>
    </xf>
    <xf numFmtId="0" fontId="8" fillId="35" borderId="85" xfId="0" applyFont="1" applyFill="1" applyBorder="1" applyAlignment="1">
      <alignment vertical="center" wrapText="1"/>
    </xf>
    <xf numFmtId="0" fontId="8" fillId="35" borderId="68" xfId="0" applyFont="1" applyFill="1" applyBorder="1" applyAlignment="1">
      <alignment vertical="center" wrapText="1"/>
    </xf>
    <xf numFmtId="0" fontId="8" fillId="35" borderId="34" xfId="0" applyFont="1" applyFill="1" applyBorder="1" applyAlignment="1">
      <alignment vertical="center" wrapText="1"/>
    </xf>
    <xf numFmtId="3" fontId="12" fillId="35" borderId="38" xfId="0" applyNumberFormat="1" applyFont="1" applyFill="1" applyBorder="1" applyAlignment="1" applyProtection="1">
      <alignment horizontal="center" vertical="center"/>
    </xf>
    <xf numFmtId="0" fontId="44" fillId="23" borderId="11" xfId="0" quotePrefix="1" applyFont="1" applyFill="1" applyBorder="1" applyAlignment="1" applyProtection="1">
      <alignment horizontal="left"/>
    </xf>
    <xf numFmtId="0" fontId="44" fillId="0" borderId="11" xfId="0" quotePrefix="1" applyFont="1" applyFill="1" applyBorder="1" applyAlignment="1" applyProtection="1">
      <alignment horizontal="left"/>
    </xf>
    <xf numFmtId="0" fontId="44" fillId="0" borderId="11" xfId="0" applyFont="1" applyFill="1" applyBorder="1" applyAlignment="1" applyProtection="1">
      <alignment horizontal="left" vertical="center" wrapText="1"/>
    </xf>
    <xf numFmtId="0" fontId="8" fillId="23" borderId="35" xfId="0" applyFont="1" applyFill="1" applyBorder="1" applyAlignment="1" applyProtection="1">
      <alignment vertical="top" wrapText="1"/>
    </xf>
    <xf numFmtId="0" fontId="8" fillId="23" borderId="11" xfId="0" applyFont="1" applyFill="1" applyBorder="1" applyAlignment="1" applyProtection="1">
      <alignment vertical="top" wrapText="1"/>
    </xf>
    <xf numFmtId="0" fontId="2" fillId="0" borderId="53" xfId="75" applyFont="1" applyFill="1" applyBorder="1" applyAlignment="1">
      <alignment horizontal="center" vertical="center"/>
    </xf>
    <xf numFmtId="0" fontId="2" fillId="0" borderId="47" xfId="75" applyFont="1" applyFill="1" applyBorder="1" applyAlignment="1">
      <alignment horizontal="center" vertical="center"/>
    </xf>
    <xf numFmtId="0" fontId="2" fillId="0" borderId="11" xfId="75" applyFont="1" applyFill="1" applyBorder="1" applyAlignment="1">
      <alignment horizontal="center" vertical="center"/>
    </xf>
    <xf numFmtId="0" fontId="1" fillId="0" borderId="11" xfId="75" applyFont="1" applyFill="1" applyBorder="1" applyAlignment="1">
      <alignment horizontal="center" vertical="center"/>
    </xf>
    <xf numFmtId="0" fontId="67" fillId="0" borderId="38" xfId="75" applyFont="1" applyFill="1" applyBorder="1" applyAlignment="1" applyProtection="1">
      <alignment horizontal="justify" vertical="top"/>
    </xf>
    <xf numFmtId="0" fontId="67" fillId="0" borderId="39" xfId="75" applyFont="1" applyFill="1" applyBorder="1" applyAlignment="1" applyProtection="1">
      <alignment horizontal="justify" vertical="top"/>
    </xf>
    <xf numFmtId="0" fontId="79" fillId="22" borderId="0" xfId="0" applyNumberFormat="1" applyFont="1" applyFill="1" applyBorder="1" applyAlignment="1">
      <alignment horizontal="center" vertical="center" wrapText="1"/>
    </xf>
    <xf numFmtId="2" fontId="92" fillId="22" borderId="0" xfId="0" applyNumberFormat="1" applyFont="1" applyFill="1" applyBorder="1" applyAlignment="1">
      <alignment horizontal="center" vertical="center" wrapText="1"/>
    </xf>
    <xf numFmtId="0" fontId="50" fillId="29" borderId="11" xfId="0" applyFont="1" applyFill="1" applyBorder="1" applyAlignment="1">
      <alignment horizontal="justify" vertical="center" wrapText="1"/>
    </xf>
    <xf numFmtId="0" fontId="55" fillId="0" borderId="60" xfId="0" applyFont="1" applyBorder="1" applyAlignment="1">
      <alignment horizontal="left" vertical="top" wrapText="1"/>
    </xf>
    <xf numFmtId="0" fontId="55" fillId="0" borderId="73" xfId="0" applyFont="1" applyBorder="1" applyAlignment="1">
      <alignment horizontal="left" vertical="top" wrapText="1"/>
    </xf>
    <xf numFmtId="0" fontId="55" fillId="0" borderId="82" xfId="0" applyFont="1" applyBorder="1" applyAlignment="1">
      <alignment horizontal="left" vertical="top" wrapText="1"/>
    </xf>
    <xf numFmtId="0" fontId="55" fillId="0" borderId="57" xfId="0" applyFont="1" applyBorder="1" applyAlignment="1">
      <alignment horizontal="left" vertical="top" wrapText="1"/>
    </xf>
    <xf numFmtId="0" fontId="55" fillId="0" borderId="0" xfId="0" applyFont="1" applyBorder="1" applyAlignment="1">
      <alignment horizontal="left" vertical="top" wrapText="1"/>
    </xf>
    <xf numFmtId="0" fontId="55" fillId="0" borderId="42" xfId="0" applyFont="1" applyBorder="1" applyAlignment="1">
      <alignment horizontal="left" vertical="top" wrapText="1"/>
    </xf>
    <xf numFmtId="0" fontId="55" fillId="0" borderId="98" xfId="0" applyFont="1" applyBorder="1" applyAlignment="1">
      <alignment horizontal="left" vertical="top" wrapText="1"/>
    </xf>
    <xf numFmtId="0" fontId="55" fillId="0" borderId="56" xfId="0" applyFont="1" applyBorder="1" applyAlignment="1">
      <alignment horizontal="left" vertical="top" wrapText="1"/>
    </xf>
    <xf numFmtId="0" fontId="55" fillId="0" borderId="70" xfId="0" applyFont="1" applyBorder="1" applyAlignment="1">
      <alignment horizontal="left" vertical="top" wrapText="1"/>
    </xf>
    <xf numFmtId="0" fontId="50" fillId="29" borderId="11" xfId="0" applyFont="1" applyFill="1" applyBorder="1" applyAlignment="1">
      <alignment horizontal="center" vertical="center" wrapText="1"/>
    </xf>
    <xf numFmtId="0" fontId="51" fillId="0" borderId="11" xfId="0" applyFont="1" applyBorder="1" applyAlignment="1">
      <alignment horizontal="left" vertical="top" wrapText="1"/>
    </xf>
    <xf numFmtId="0" fontId="56" fillId="29" borderId="60" xfId="0" applyFont="1" applyFill="1" applyBorder="1" applyAlignment="1">
      <alignment horizontal="center" vertical="center" wrapText="1"/>
    </xf>
    <xf numFmtId="0" fontId="56" fillId="29" borderId="73" xfId="0" applyFont="1" applyFill="1" applyBorder="1" applyAlignment="1">
      <alignment horizontal="center" vertical="center" wrapText="1"/>
    </xf>
    <xf numFmtId="0" fontId="56" fillId="29" borderId="82" xfId="0" applyFont="1" applyFill="1" applyBorder="1" applyAlignment="1">
      <alignment horizontal="center" vertical="center" wrapText="1"/>
    </xf>
    <xf numFmtId="0" fontId="11" fillId="22" borderId="60" xfId="0" applyFont="1" applyFill="1" applyBorder="1" applyAlignment="1">
      <alignment horizontal="left" vertical="top"/>
    </xf>
    <xf numFmtId="0" fontId="11" fillId="22" borderId="57" xfId="0" applyFont="1" applyFill="1" applyBorder="1" applyAlignment="1">
      <alignment horizontal="left" vertical="top"/>
    </xf>
    <xf numFmtId="0" fontId="11" fillId="22" borderId="98" xfId="0" applyFont="1" applyFill="1" applyBorder="1" applyAlignment="1">
      <alignment horizontal="left" vertical="top"/>
    </xf>
    <xf numFmtId="0" fontId="51" fillId="0" borderId="60" xfId="0" applyFont="1" applyBorder="1" applyAlignment="1">
      <alignment horizontal="left" vertical="top" wrapText="1"/>
    </xf>
    <xf numFmtId="0" fontId="51" fillId="0" borderId="73" xfId="0" applyFont="1" applyBorder="1" applyAlignment="1">
      <alignment horizontal="left" vertical="top" wrapText="1"/>
    </xf>
    <xf numFmtId="0" fontId="51" fillId="0" borderId="82" xfId="0" applyFont="1" applyBorder="1" applyAlignment="1">
      <alignment horizontal="left" vertical="top" wrapText="1"/>
    </xf>
    <xf numFmtId="0" fontId="51" fillId="0" borderId="57" xfId="0" applyFont="1" applyBorder="1" applyAlignment="1">
      <alignment horizontal="left" vertical="top" wrapText="1"/>
    </xf>
    <xf numFmtId="0" fontId="51" fillId="0" borderId="0" xfId="0" applyFont="1" applyBorder="1" applyAlignment="1">
      <alignment horizontal="left" vertical="top" wrapText="1"/>
    </xf>
    <xf numFmtId="0" fontId="51" fillId="0" borderId="42" xfId="0" applyFont="1" applyBorder="1" applyAlignment="1">
      <alignment horizontal="left" vertical="top" wrapText="1"/>
    </xf>
    <xf numFmtId="0" fontId="51" fillId="0" borderId="98" xfId="0" applyFont="1" applyBorder="1" applyAlignment="1">
      <alignment horizontal="left" vertical="top" wrapText="1"/>
    </xf>
    <xf numFmtId="0" fontId="51" fillId="0" borderId="56" xfId="0" applyFont="1" applyBorder="1" applyAlignment="1">
      <alignment horizontal="left" vertical="top" wrapText="1"/>
    </xf>
    <xf numFmtId="0" fontId="51" fillId="0" borderId="70" xfId="0" applyFont="1" applyBorder="1" applyAlignment="1">
      <alignment horizontal="left" vertical="top" wrapText="1"/>
    </xf>
    <xf numFmtId="0" fontId="51" fillId="0" borderId="11" xfId="0" applyFont="1" applyBorder="1" applyAlignment="1">
      <alignment horizontal="justify" vertical="center" wrapText="1"/>
    </xf>
    <xf numFmtId="0" fontId="56" fillId="29" borderId="60" xfId="0" applyFont="1" applyFill="1" applyBorder="1" applyAlignment="1">
      <alignment horizontal="center" vertical="top" wrapText="1"/>
    </xf>
    <xf numFmtId="0" fontId="56" fillId="29" borderId="73" xfId="0" applyFont="1" applyFill="1" applyBorder="1" applyAlignment="1">
      <alignment horizontal="center" vertical="top" wrapText="1"/>
    </xf>
    <xf numFmtId="0" fontId="56" fillId="29" borderId="82" xfId="0" applyFont="1" applyFill="1" applyBorder="1" applyAlignment="1">
      <alignment horizontal="center" vertical="top" wrapText="1"/>
    </xf>
    <xf numFmtId="0" fontId="94" fillId="36" borderId="11" xfId="0" applyFont="1" applyFill="1" applyBorder="1" applyAlignment="1">
      <alignment horizontal="center" vertical="center" wrapText="1"/>
    </xf>
    <xf numFmtId="0" fontId="51" fillId="0" borderId="35" xfId="0" applyFont="1" applyFill="1" applyBorder="1" applyAlignment="1">
      <alignment horizontal="left" vertical="center" wrapText="1"/>
    </xf>
    <xf numFmtId="0" fontId="51" fillId="0" borderId="54" xfId="0" applyFont="1" applyFill="1" applyBorder="1" applyAlignment="1">
      <alignment horizontal="left" vertical="center" wrapText="1"/>
    </xf>
    <xf numFmtId="0" fontId="51" fillId="0" borderId="47" xfId="0" applyFont="1" applyFill="1" applyBorder="1" applyAlignment="1">
      <alignment horizontal="left" vertical="center" wrapText="1"/>
    </xf>
    <xf numFmtId="0" fontId="50" fillId="29" borderId="35" xfId="0" applyFont="1" applyFill="1" applyBorder="1" applyAlignment="1">
      <alignment horizontal="left" vertical="center" wrapText="1"/>
    </xf>
    <xf numFmtId="0" fontId="50" fillId="29" borderId="54" xfId="0" applyFont="1" applyFill="1" applyBorder="1" applyAlignment="1">
      <alignment horizontal="left" vertical="center" wrapText="1"/>
    </xf>
    <xf numFmtId="0" fontId="50" fillId="29" borderId="47" xfId="0" applyFont="1" applyFill="1" applyBorder="1" applyAlignment="1">
      <alignment horizontal="left" vertical="center" wrapText="1"/>
    </xf>
    <xf numFmtId="0" fontId="51" fillId="0" borderId="35" xfId="0" applyFont="1" applyBorder="1" applyAlignment="1">
      <alignment horizontal="center" vertical="center" wrapText="1"/>
    </xf>
    <xf numFmtId="0" fontId="51" fillId="0" borderId="54" xfId="0" applyFont="1" applyBorder="1" applyAlignment="1">
      <alignment horizontal="center" vertical="center" wrapText="1"/>
    </xf>
    <xf numFmtId="0" fontId="51" fillId="0" borderId="47" xfId="0" applyFont="1" applyBorder="1" applyAlignment="1">
      <alignment horizontal="center" vertical="center" wrapText="1"/>
    </xf>
    <xf numFmtId="0" fontId="45" fillId="0" borderId="0" xfId="0" applyFont="1" applyFill="1" applyAlignment="1">
      <alignment horizontal="center"/>
    </xf>
    <xf numFmtId="0" fontId="14" fillId="23" borderId="0" xfId="0" applyFont="1" applyFill="1" applyBorder="1" applyAlignment="1">
      <alignment horizontal="center" vertical="top" wrapText="1"/>
    </xf>
    <xf numFmtId="0" fontId="68" fillId="32" borderId="74" xfId="0" applyFont="1" applyFill="1" applyBorder="1" applyAlignment="1">
      <alignment horizontal="center" vertical="center" wrapText="1"/>
    </xf>
    <xf numFmtId="0" fontId="68" fillId="32" borderId="37" xfId="0" applyFont="1" applyFill="1" applyBorder="1" applyAlignment="1">
      <alignment horizontal="center" vertical="center" wrapText="1"/>
    </xf>
    <xf numFmtId="0" fontId="10" fillId="32" borderId="11" xfId="0" applyFont="1" applyFill="1" applyBorder="1" applyAlignment="1">
      <alignment horizontal="center" vertical="center"/>
    </xf>
    <xf numFmtId="0" fontId="8" fillId="23" borderId="11" xfId="0" applyFont="1" applyFill="1" applyBorder="1" applyAlignment="1">
      <alignment horizontal="center" vertical="center"/>
    </xf>
    <xf numFmtId="0" fontId="68" fillId="32" borderId="53" xfId="0" applyFont="1" applyFill="1" applyBorder="1" applyAlignment="1">
      <alignment horizontal="center" vertical="center" wrapText="1"/>
    </xf>
    <xf numFmtId="0" fontId="68" fillId="32" borderId="46" xfId="0" applyFont="1" applyFill="1" applyBorder="1" applyAlignment="1">
      <alignment horizontal="center" vertical="center" wrapText="1"/>
    </xf>
    <xf numFmtId="0" fontId="8" fillId="23" borderId="35" xfId="0" applyFont="1" applyFill="1" applyBorder="1" applyAlignment="1">
      <alignment horizontal="center" vertical="center"/>
    </xf>
    <xf numFmtId="0" fontId="8" fillId="23" borderId="54" xfId="0" applyFont="1" applyFill="1" applyBorder="1" applyAlignment="1">
      <alignment horizontal="center" vertical="center"/>
    </xf>
    <xf numFmtId="0" fontId="8" fillId="23" borderId="47" xfId="0" applyFont="1" applyFill="1" applyBorder="1" applyAlignment="1">
      <alignment horizontal="center" vertical="center"/>
    </xf>
    <xf numFmtId="0" fontId="10" fillId="32" borderId="35" xfId="0" applyFont="1" applyFill="1" applyBorder="1" applyAlignment="1">
      <alignment horizontal="center" vertical="center"/>
    </xf>
    <xf numFmtId="0" fontId="10" fillId="32" borderId="54" xfId="0" applyFont="1" applyFill="1" applyBorder="1" applyAlignment="1">
      <alignment horizontal="center" vertical="center"/>
    </xf>
    <xf numFmtId="0" fontId="10" fillId="32" borderId="47" xfId="0" applyFont="1" applyFill="1" applyBorder="1" applyAlignment="1">
      <alignment horizontal="center" vertical="center"/>
    </xf>
    <xf numFmtId="0" fontId="8" fillId="35" borderId="11" xfId="0" applyFont="1" applyFill="1" applyBorder="1" applyAlignment="1">
      <alignment horizontal="left" vertical="center" wrapText="1"/>
    </xf>
    <xf numFmtId="0" fontId="10" fillId="32" borderId="11" xfId="0" applyFont="1" applyFill="1" applyBorder="1" applyAlignment="1">
      <alignment horizontal="left" vertical="center" wrapText="1"/>
    </xf>
    <xf numFmtId="0" fontId="10" fillId="32" borderId="11" xfId="0" applyFont="1" applyFill="1" applyBorder="1" applyAlignment="1">
      <alignment horizontal="center" vertical="center" wrapText="1"/>
    </xf>
    <xf numFmtId="0" fontId="8" fillId="35" borderId="35" xfId="0" applyFont="1" applyFill="1" applyBorder="1" applyAlignment="1">
      <alignment horizontal="center" vertical="center"/>
    </xf>
    <xf numFmtId="0" fontId="8" fillId="35" borderId="47" xfId="0" applyFont="1" applyFill="1" applyBorder="1" applyAlignment="1">
      <alignment horizontal="center" vertical="center"/>
    </xf>
    <xf numFmtId="0" fontId="10" fillId="0" borderId="0" xfId="0" applyFont="1" applyBorder="1" applyAlignment="1">
      <alignment horizontal="left" vertical="center" wrapText="1"/>
    </xf>
    <xf numFmtId="0" fontId="64" fillId="0" borderId="0" xfId="0" applyFont="1" applyFill="1" applyBorder="1" applyAlignment="1">
      <alignment horizontal="right" vertical="center" wrapText="1"/>
    </xf>
    <xf numFmtId="0" fontId="64" fillId="0" borderId="0" xfId="0" applyFont="1" applyFill="1" applyBorder="1" applyAlignment="1">
      <alignment vertical="center" wrapText="1"/>
    </xf>
    <xf numFmtId="0" fontId="50" fillId="29" borderId="60" xfId="0" applyFont="1" applyFill="1" applyBorder="1" applyAlignment="1">
      <alignment horizontal="center" vertical="center" wrapText="1"/>
    </xf>
    <xf numFmtId="0" fontId="50" fillId="29" borderId="73" xfId="0" applyFont="1" applyFill="1" applyBorder="1" applyAlignment="1">
      <alignment horizontal="center" vertical="center" wrapText="1"/>
    </xf>
    <xf numFmtId="0" fontId="50" fillId="29" borderId="57" xfId="0" applyFont="1" applyFill="1" applyBorder="1" applyAlignment="1">
      <alignment horizontal="center" vertical="center" wrapText="1"/>
    </xf>
    <xf numFmtId="0" fontId="50" fillId="29" borderId="0" xfId="0" applyFont="1" applyFill="1" applyBorder="1" applyAlignment="1">
      <alignment horizontal="center" vertical="center" wrapText="1"/>
    </xf>
    <xf numFmtId="0" fontId="50" fillId="29" borderId="98" xfId="0" applyFont="1" applyFill="1" applyBorder="1" applyAlignment="1">
      <alignment horizontal="center" vertical="center" wrapText="1"/>
    </xf>
    <xf numFmtId="0" fontId="50" fillId="29" borderId="56" xfId="0" applyFont="1" applyFill="1" applyBorder="1" applyAlignment="1">
      <alignment horizontal="center" vertical="center" wrapText="1"/>
    </xf>
    <xf numFmtId="0" fontId="50" fillId="29" borderId="11" xfId="0" applyFont="1" applyFill="1" applyBorder="1" applyAlignment="1">
      <alignment horizontal="left" vertical="center" wrapText="1"/>
    </xf>
    <xf numFmtId="0" fontId="68" fillId="32" borderId="22" xfId="0" applyFont="1" applyFill="1" applyBorder="1" applyAlignment="1">
      <alignment horizontal="center" vertical="center" wrapText="1"/>
    </xf>
    <xf numFmtId="0" fontId="68" fillId="32" borderId="81" xfId="0" applyFont="1" applyFill="1" applyBorder="1" applyAlignment="1">
      <alignment horizontal="center" vertical="center" wrapText="1"/>
    </xf>
    <xf numFmtId="14" fontId="51" fillId="0" borderId="35" xfId="0" applyNumberFormat="1" applyFont="1" applyFill="1" applyBorder="1" applyAlignment="1">
      <alignment horizontal="left" vertical="center" wrapText="1"/>
    </xf>
    <xf numFmtId="4" fontId="8" fillId="35" borderId="11" xfId="0" applyNumberFormat="1" applyFont="1" applyFill="1" applyBorder="1" applyAlignment="1">
      <alignment horizontal="right" vertical="center" wrapText="1"/>
    </xf>
    <xf numFmtId="0" fontId="10" fillId="32" borderId="35" xfId="0" applyFont="1" applyFill="1" applyBorder="1" applyAlignment="1">
      <alignment horizontal="left" vertical="center" wrapText="1"/>
    </xf>
    <xf numFmtId="0" fontId="10" fillId="32" borderId="54" xfId="0" applyFont="1" applyFill="1" applyBorder="1" applyAlignment="1">
      <alignment horizontal="left" vertical="center" wrapText="1"/>
    </xf>
    <xf numFmtId="0" fontId="10" fillId="32" borderId="47" xfId="0" applyFont="1" applyFill="1" applyBorder="1" applyAlignment="1">
      <alignment horizontal="left" vertical="center" wrapText="1"/>
    </xf>
    <xf numFmtId="4" fontId="10" fillId="35" borderId="11" xfId="0" applyNumberFormat="1" applyFont="1" applyFill="1" applyBorder="1" applyAlignment="1">
      <alignment horizontal="center" vertical="center" wrapText="1"/>
    </xf>
    <xf numFmtId="4" fontId="8" fillId="35" borderId="11" xfId="0" applyNumberFormat="1" applyFont="1" applyFill="1" applyBorder="1" applyAlignment="1">
      <alignment horizontal="center" vertical="center" wrapText="1"/>
    </xf>
    <xf numFmtId="1" fontId="8" fillId="35" borderId="11" xfId="0" applyNumberFormat="1" applyFont="1" applyFill="1" applyBorder="1" applyAlignment="1">
      <alignment horizontal="center" vertical="center"/>
    </xf>
    <xf numFmtId="14" fontId="8" fillId="0" borderId="11" xfId="0" applyNumberFormat="1" applyFont="1" applyFill="1" applyBorder="1" applyAlignment="1">
      <alignment horizontal="center" vertical="center" wrapText="1"/>
    </xf>
    <xf numFmtId="14" fontId="8" fillId="0" borderId="11" xfId="0" applyNumberFormat="1" applyFont="1" applyFill="1" applyBorder="1" applyAlignment="1">
      <alignment horizontal="center" vertical="center"/>
    </xf>
    <xf numFmtId="0" fontId="68" fillId="32" borderId="64"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45" fillId="23" borderId="0" xfId="0" applyFont="1" applyFill="1" applyBorder="1" applyAlignment="1">
      <alignment horizontal="center" vertical="center"/>
    </xf>
    <xf numFmtId="0" fontId="10" fillId="32" borderId="88" xfId="0" applyFont="1" applyFill="1" applyBorder="1" applyAlignment="1">
      <alignment horizontal="left" vertical="center" wrapText="1"/>
    </xf>
    <xf numFmtId="0" fontId="10" fillId="32" borderId="119" xfId="0" applyFont="1" applyFill="1" applyBorder="1" applyAlignment="1">
      <alignment horizontal="left" vertical="center" wrapText="1"/>
    </xf>
    <xf numFmtId="0" fontId="10" fillId="32" borderId="99" xfId="0" applyFont="1" applyFill="1" applyBorder="1" applyAlignment="1">
      <alignment horizontal="left" vertical="center" wrapText="1"/>
    </xf>
    <xf numFmtId="0" fontId="8" fillId="23" borderId="70" xfId="0" applyFont="1" applyFill="1" applyBorder="1" applyAlignment="1">
      <alignment horizontal="left" vertical="center" wrapText="1"/>
    </xf>
    <xf numFmtId="0" fontId="8" fillId="23" borderId="47" xfId="0" applyFont="1" applyFill="1" applyBorder="1" applyAlignment="1">
      <alignment horizontal="left" vertical="center" wrapText="1"/>
    </xf>
    <xf numFmtId="0" fontId="8" fillId="23" borderId="69" xfId="0" applyFont="1" applyFill="1" applyBorder="1" applyAlignment="1">
      <alignment horizontal="left" vertical="center" wrapText="1"/>
    </xf>
    <xf numFmtId="0" fontId="8" fillId="0" borderId="53"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32" borderId="100" xfId="0" applyFont="1" applyFill="1" applyBorder="1" applyAlignment="1">
      <alignment horizontal="left" vertical="center" wrapText="1"/>
    </xf>
    <xf numFmtId="0" fontId="8" fillId="32" borderId="42" xfId="0" applyFont="1" applyFill="1" applyBorder="1" applyAlignment="1">
      <alignment horizontal="left" vertical="center" wrapText="1"/>
    </xf>
    <xf numFmtId="0" fontId="8" fillId="32" borderId="120" xfId="0" applyFont="1" applyFill="1" applyBorder="1" applyAlignment="1">
      <alignment horizontal="left" vertical="center" wrapText="1"/>
    </xf>
    <xf numFmtId="0" fontId="10" fillId="32" borderId="83" xfId="0" applyFont="1" applyFill="1" applyBorder="1" applyAlignment="1">
      <alignment horizontal="left" vertical="center" wrapText="1"/>
    </xf>
    <xf numFmtId="0" fontId="10" fillId="32" borderId="29" xfId="0" applyFont="1" applyFill="1" applyBorder="1" applyAlignment="1">
      <alignment horizontal="left" vertical="center" wrapText="1"/>
    </xf>
    <xf numFmtId="0" fontId="10" fillId="32" borderId="67" xfId="0" applyFont="1" applyFill="1" applyBorder="1" applyAlignment="1">
      <alignment horizontal="left" vertical="center" wrapText="1"/>
    </xf>
    <xf numFmtId="0" fontId="8" fillId="23" borderId="81" xfId="0" applyFont="1" applyFill="1" applyBorder="1" applyAlignment="1">
      <alignment horizontal="left" vertical="center" wrapText="1"/>
    </xf>
    <xf numFmtId="0" fontId="10" fillId="32" borderId="53" xfId="0" applyFont="1" applyFill="1" applyBorder="1" applyAlignment="1">
      <alignment horizontal="left" vertical="center" wrapText="1"/>
    </xf>
    <xf numFmtId="0" fontId="10" fillId="32" borderId="31" xfId="0" applyFont="1" applyFill="1" applyBorder="1" applyAlignment="1">
      <alignment horizontal="left" vertical="center" wrapText="1"/>
    </xf>
    <xf numFmtId="0" fontId="10" fillId="32" borderId="53" xfId="0" applyFont="1" applyFill="1" applyBorder="1" applyAlignment="1">
      <alignment horizontal="center" vertical="center" wrapText="1"/>
    </xf>
    <xf numFmtId="0" fontId="10" fillId="32" borderId="83" xfId="0" applyFont="1" applyFill="1" applyBorder="1" applyAlignment="1">
      <alignment horizontal="center" vertical="center" wrapText="1"/>
    </xf>
    <xf numFmtId="0" fontId="10" fillId="32" borderId="40" xfId="0" applyFont="1" applyFill="1" applyBorder="1" applyAlignment="1">
      <alignment horizontal="center" vertical="center" wrapText="1"/>
    </xf>
    <xf numFmtId="0" fontId="10" fillId="32" borderId="39" xfId="0" applyFont="1" applyFill="1" applyBorder="1" applyAlignment="1">
      <alignment horizontal="center" vertical="center" wrapText="1"/>
    </xf>
    <xf numFmtId="0" fontId="10" fillId="32" borderId="64" xfId="0" applyFont="1" applyFill="1" applyBorder="1" applyAlignment="1">
      <alignment horizontal="center" vertical="center" wrapText="1"/>
    </xf>
    <xf numFmtId="0" fontId="10" fillId="32" borderId="63" xfId="0" applyFont="1" applyFill="1" applyBorder="1" applyAlignment="1">
      <alignment horizontal="center" vertical="center" wrapText="1"/>
    </xf>
    <xf numFmtId="0" fontId="10" fillId="32" borderId="85" xfId="0" applyFont="1" applyFill="1" applyBorder="1" applyAlignment="1">
      <alignment horizontal="left" vertical="center" wrapText="1"/>
    </xf>
    <xf numFmtId="0" fontId="10" fillId="32" borderId="86" xfId="0" applyFont="1" applyFill="1" applyBorder="1" applyAlignment="1">
      <alignment horizontal="left" vertical="center" wrapText="1"/>
    </xf>
    <xf numFmtId="0" fontId="10" fillId="32" borderId="69" xfId="0" applyFont="1" applyFill="1" applyBorder="1" applyAlignment="1">
      <alignment horizontal="left" vertical="center" wrapText="1"/>
    </xf>
    <xf numFmtId="0" fontId="8" fillId="35" borderId="46" xfId="0" applyFont="1" applyFill="1" applyBorder="1" applyAlignment="1">
      <alignment horizontal="center" vertical="center" wrapText="1"/>
    </xf>
    <xf numFmtId="0" fontId="8" fillId="35" borderId="22" xfId="0" applyFont="1" applyFill="1" applyBorder="1" applyAlignment="1">
      <alignment horizontal="center" vertical="center" wrapText="1"/>
    </xf>
    <xf numFmtId="0" fontId="8" fillId="35" borderId="25" xfId="0" applyFont="1" applyFill="1" applyBorder="1" applyAlignment="1">
      <alignment horizontal="center" vertical="center" wrapText="1"/>
    </xf>
    <xf numFmtId="0" fontId="10" fillId="32" borderId="68" xfId="0" applyFont="1" applyFill="1" applyBorder="1" applyAlignment="1">
      <alignment horizontal="left" vertical="center"/>
    </xf>
    <xf numFmtId="0" fontId="10" fillId="32" borderId="86" xfId="0" applyFont="1" applyFill="1" applyBorder="1" applyAlignment="1">
      <alignment horizontal="left" vertical="center"/>
    </xf>
    <xf numFmtId="0" fontId="10" fillId="32" borderId="69" xfId="0" applyFont="1" applyFill="1" applyBorder="1" applyAlignment="1">
      <alignment horizontal="left" vertical="center"/>
    </xf>
    <xf numFmtId="0" fontId="10" fillId="30" borderId="29" xfId="0" applyFont="1" applyFill="1" applyBorder="1" applyAlignment="1">
      <alignment horizontal="left" vertical="center" wrapText="1"/>
    </xf>
    <xf numFmtId="0" fontId="10" fillId="24" borderId="53" xfId="0" applyFont="1" applyFill="1" applyBorder="1" applyAlignment="1">
      <alignment horizontal="left" vertical="center" wrapText="1"/>
    </xf>
    <xf numFmtId="0" fontId="10" fillId="24" borderId="64" xfId="0" applyFont="1" applyFill="1" applyBorder="1" applyAlignment="1">
      <alignment horizontal="left" vertical="center" wrapText="1"/>
    </xf>
    <xf numFmtId="0" fontId="8" fillId="0" borderId="35"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10" fillId="31" borderId="29" xfId="0" applyFont="1" applyFill="1" applyBorder="1" applyAlignment="1">
      <alignment horizontal="left" vertical="center" wrapText="1"/>
    </xf>
    <xf numFmtId="0" fontId="10" fillId="31" borderId="11" xfId="0" applyFont="1" applyFill="1" applyBorder="1" applyAlignment="1">
      <alignment horizontal="left" vertical="center" wrapText="1"/>
    </xf>
    <xf numFmtId="0" fontId="10" fillId="0" borderId="11" xfId="0" applyFont="1" applyFill="1" applyBorder="1" applyAlignment="1">
      <alignment horizontal="left" vertical="top" wrapText="1"/>
    </xf>
    <xf numFmtId="0" fontId="10" fillId="31" borderId="124" xfId="0" applyFont="1" applyFill="1" applyBorder="1" applyAlignment="1">
      <alignment horizontal="left" vertical="center"/>
    </xf>
    <xf numFmtId="0" fontId="10" fillId="31" borderId="110" xfId="0" applyFont="1" applyFill="1" applyBorder="1" applyAlignment="1">
      <alignment horizontal="left" vertical="center"/>
    </xf>
    <xf numFmtId="0" fontId="10" fillId="31" borderId="125" xfId="0" applyFont="1" applyFill="1" applyBorder="1" applyAlignment="1">
      <alignment horizontal="left" vertical="center"/>
    </xf>
    <xf numFmtId="0" fontId="10" fillId="24" borderId="46" xfId="0" applyFont="1" applyFill="1" applyBorder="1" applyAlignment="1">
      <alignment horizontal="left" vertical="center" wrapText="1"/>
    </xf>
    <xf numFmtId="0" fontId="10" fillId="24" borderId="22" xfId="0" applyFont="1" applyFill="1" applyBorder="1" applyAlignment="1">
      <alignment horizontal="left" vertical="center" wrapText="1"/>
    </xf>
    <xf numFmtId="0" fontId="10" fillId="24" borderId="25" xfId="0" applyFont="1" applyFill="1" applyBorder="1" applyAlignment="1">
      <alignment horizontal="left" vertical="center" wrapText="1"/>
    </xf>
    <xf numFmtId="0" fontId="10" fillId="0" borderId="11" xfId="0" applyFont="1" applyFill="1" applyBorder="1" applyAlignment="1" applyProtection="1">
      <alignment horizontal="left" vertical="top" wrapText="1"/>
    </xf>
    <xf numFmtId="0" fontId="10" fillId="30" borderId="67" xfId="0" applyFont="1" applyFill="1" applyBorder="1" applyAlignment="1">
      <alignment horizontal="left" vertical="center" wrapText="1"/>
    </xf>
    <xf numFmtId="0" fontId="97" fillId="32" borderId="117" xfId="75" applyFont="1" applyFill="1" applyBorder="1" applyAlignment="1">
      <alignment horizontal="center" vertical="center" wrapText="1"/>
    </xf>
    <xf numFmtId="0" fontId="97" fillId="32" borderId="127" xfId="75" applyFont="1" applyFill="1" applyBorder="1" applyAlignment="1">
      <alignment horizontal="center" vertical="center" wrapText="1"/>
    </xf>
    <xf numFmtId="0" fontId="97" fillId="32" borderId="128" xfId="75" applyFont="1" applyFill="1" applyBorder="1" applyAlignment="1">
      <alignment horizontal="center" vertical="center" wrapText="1"/>
    </xf>
    <xf numFmtId="0" fontId="67" fillId="25" borderId="37" xfId="75" applyFont="1" applyFill="1" applyBorder="1" applyAlignment="1">
      <alignment vertical="center" wrapText="1"/>
    </xf>
    <xf numFmtId="0" fontId="67" fillId="25" borderId="29" xfId="75" applyFont="1" applyFill="1" applyBorder="1" applyAlignment="1">
      <alignment vertical="center" wrapText="1"/>
    </xf>
    <xf numFmtId="0" fontId="67" fillId="25" borderId="40" xfId="75" applyFont="1" applyFill="1" applyBorder="1" applyAlignment="1">
      <alignment vertical="center" wrapText="1"/>
    </xf>
    <xf numFmtId="0" fontId="67" fillId="25" borderId="67" xfId="75" applyFont="1" applyFill="1" applyBorder="1" applyAlignment="1">
      <alignment vertical="center" wrapText="1"/>
    </xf>
    <xf numFmtId="0" fontId="10" fillId="32" borderId="83" xfId="76" applyNumberFormat="1" applyFont="1" applyFill="1" applyBorder="1" applyAlignment="1">
      <alignment horizontal="center" vertical="center"/>
    </xf>
    <xf numFmtId="0" fontId="10" fillId="32" borderId="53" xfId="76" applyNumberFormat="1" applyFont="1" applyFill="1" applyBorder="1" applyAlignment="1">
      <alignment horizontal="center" vertical="center"/>
    </xf>
    <xf numFmtId="0" fontId="10" fillId="32" borderId="64" xfId="76" applyNumberFormat="1" applyFont="1" applyFill="1" applyBorder="1" applyAlignment="1">
      <alignment horizontal="center" vertical="center"/>
    </xf>
    <xf numFmtId="0" fontId="10" fillId="32" borderId="81" xfId="76" applyNumberFormat="1" applyFont="1" applyFill="1" applyBorder="1" applyAlignment="1">
      <alignment horizontal="center" vertical="center"/>
    </xf>
    <xf numFmtId="0" fontId="10" fillId="32" borderId="46" xfId="76" applyNumberFormat="1" applyFont="1" applyFill="1" applyBorder="1" applyAlignment="1">
      <alignment horizontal="center" vertical="center"/>
    </xf>
    <xf numFmtId="0" fontId="10" fillId="21" borderId="63" xfId="76" applyNumberFormat="1" applyFont="1" applyFill="1" applyBorder="1" applyAlignment="1" applyProtection="1">
      <alignment horizontal="center" vertical="center" wrapText="1"/>
    </xf>
    <xf numFmtId="0" fontId="10" fillId="21" borderId="65" xfId="76" applyNumberFormat="1" applyFont="1" applyFill="1" applyBorder="1" applyAlignment="1" applyProtection="1">
      <alignment horizontal="center" vertical="center" wrapText="1"/>
    </xf>
    <xf numFmtId="0" fontId="10" fillId="21" borderId="39" xfId="76" applyNumberFormat="1" applyFont="1" applyFill="1" applyBorder="1" applyAlignment="1" applyProtection="1">
      <alignment horizontal="center" vertical="center" wrapText="1"/>
    </xf>
    <xf numFmtId="0" fontId="10" fillId="21" borderId="38" xfId="76" applyNumberFormat="1" applyFont="1" applyFill="1" applyBorder="1" applyAlignment="1" applyProtection="1">
      <alignment horizontal="center" vertical="center" wrapText="1"/>
    </xf>
    <xf numFmtId="0" fontId="67" fillId="23" borderId="85" xfId="75" applyFont="1" applyFill="1" applyBorder="1" applyAlignment="1">
      <alignment horizontal="left" vertical="center"/>
    </xf>
    <xf numFmtId="0" fontId="67" fillId="23" borderId="86" xfId="75" applyFont="1" applyFill="1" applyBorder="1" applyAlignment="1">
      <alignment horizontal="left" vertical="center"/>
    </xf>
    <xf numFmtId="0" fontId="67" fillId="23" borderId="97" xfId="75" applyFont="1" applyFill="1" applyBorder="1" applyAlignment="1">
      <alignment horizontal="left" vertical="center"/>
    </xf>
    <xf numFmtId="0" fontId="67" fillId="23" borderId="87" xfId="75" applyFont="1" applyFill="1" applyBorder="1" applyAlignment="1">
      <alignment horizontal="left" vertical="center"/>
    </xf>
    <xf numFmtId="0" fontId="67" fillId="23" borderId="22" xfId="75" applyFont="1" applyFill="1" applyBorder="1" applyAlignment="1">
      <alignment horizontal="left" vertical="center"/>
    </xf>
    <xf numFmtId="0" fontId="67" fillId="23" borderId="25" xfId="75" applyFont="1" applyFill="1" applyBorder="1" applyAlignment="1">
      <alignment horizontal="left" vertical="center"/>
    </xf>
    <xf numFmtId="0" fontId="10" fillId="31" borderId="101" xfId="0" applyFont="1" applyFill="1" applyBorder="1" applyAlignment="1">
      <alignment horizontal="left" vertical="top" wrapText="1"/>
    </xf>
    <xf numFmtId="0" fontId="10" fillId="31" borderId="57" xfId="0" applyFont="1" applyFill="1" applyBorder="1" applyAlignment="1">
      <alignment horizontal="left" vertical="top" wrapText="1"/>
    </xf>
    <xf numFmtId="0" fontId="10" fillId="31" borderId="122" xfId="0" applyFont="1" applyFill="1" applyBorder="1" applyAlignment="1">
      <alignment horizontal="left" vertical="top" wrapText="1"/>
    </xf>
    <xf numFmtId="1" fontId="67" fillId="35" borderId="68" xfId="75" applyNumberFormat="1" applyFont="1" applyFill="1" applyBorder="1" applyAlignment="1">
      <alignment horizontal="center" vertical="center"/>
    </xf>
    <xf numFmtId="0" fontId="67" fillId="35" borderId="86" xfId="75" applyFont="1" applyFill="1" applyBorder="1" applyAlignment="1">
      <alignment horizontal="center" vertical="center"/>
    </xf>
    <xf numFmtId="0" fontId="67" fillId="35" borderId="97" xfId="75" applyFont="1" applyFill="1" applyBorder="1" applyAlignment="1">
      <alignment horizontal="center" vertical="center"/>
    </xf>
    <xf numFmtId="0" fontId="10" fillId="31" borderId="74" xfId="0" applyFont="1" applyFill="1" applyBorder="1" applyAlignment="1">
      <alignment horizontal="left" vertical="top" wrapText="1"/>
    </xf>
    <xf numFmtId="0" fontId="10" fillId="31" borderId="41" xfId="0" applyFont="1" applyFill="1" applyBorder="1" applyAlignment="1">
      <alignment horizontal="left" vertical="top" wrapText="1"/>
    </xf>
    <xf numFmtId="0" fontId="10" fillId="31" borderId="79" xfId="0" applyFont="1" applyFill="1" applyBorder="1" applyAlignment="1">
      <alignment horizontal="left" vertical="top" wrapText="1"/>
    </xf>
    <xf numFmtId="0" fontId="10" fillId="24" borderId="77" xfId="76" applyNumberFormat="1" applyFont="1" applyFill="1" applyBorder="1" applyAlignment="1" applyProtection="1">
      <alignment horizontal="left" vertical="top" wrapText="1"/>
    </xf>
    <xf numFmtId="0" fontId="10" fillId="24" borderId="121" xfId="76" applyNumberFormat="1" applyFont="1" applyFill="1" applyBorder="1" applyAlignment="1" applyProtection="1">
      <alignment horizontal="left" vertical="top" wrapText="1"/>
    </xf>
    <xf numFmtId="0" fontId="10" fillId="21" borderId="72" xfId="76" applyNumberFormat="1" applyFont="1" applyFill="1" applyBorder="1" applyAlignment="1" applyProtection="1">
      <alignment horizontal="center" vertical="center" wrapText="1"/>
    </xf>
    <xf numFmtId="0" fontId="10" fillId="21" borderId="13" xfId="76" applyNumberFormat="1" applyFont="1" applyFill="1" applyBorder="1" applyAlignment="1" applyProtection="1">
      <alignment horizontal="center" vertical="center" wrapText="1"/>
    </xf>
    <xf numFmtId="0" fontId="67" fillId="35" borderId="68" xfId="75" applyFont="1" applyFill="1" applyBorder="1" applyAlignment="1">
      <alignment horizontal="center"/>
    </xf>
    <xf numFmtId="0" fontId="67" fillId="35" borderId="86" xfId="75" applyFont="1" applyFill="1" applyBorder="1" applyAlignment="1">
      <alignment horizontal="center"/>
    </xf>
    <xf numFmtId="0" fontId="10" fillId="32" borderId="87" xfId="0" applyFont="1" applyFill="1" applyBorder="1" applyAlignment="1">
      <alignment horizontal="left" vertical="top" wrapText="1"/>
    </xf>
    <xf numFmtId="0" fontId="10" fillId="32" borderId="22" xfId="0" applyFont="1" applyFill="1" applyBorder="1" applyAlignment="1">
      <alignment horizontal="left" vertical="top" wrapText="1"/>
    </xf>
    <xf numFmtId="0" fontId="10" fillId="32" borderId="81" xfId="0" applyFont="1" applyFill="1" applyBorder="1" applyAlignment="1">
      <alignment horizontal="left" vertical="top" wrapText="1"/>
    </xf>
    <xf numFmtId="0" fontId="10" fillId="32" borderId="84" xfId="0" applyFont="1" applyFill="1" applyBorder="1" applyAlignment="1">
      <alignment horizontal="left" vertical="top" wrapText="1"/>
    </xf>
    <xf numFmtId="0" fontId="10" fillId="32" borderId="54" xfId="0" applyFont="1" applyFill="1" applyBorder="1" applyAlignment="1">
      <alignment horizontal="left" vertical="top" wrapText="1"/>
    </xf>
    <xf numFmtId="0" fontId="10" fillId="32" borderId="47" xfId="0" applyFont="1" applyFill="1" applyBorder="1" applyAlignment="1">
      <alignment horizontal="left" vertical="top" wrapText="1"/>
    </xf>
    <xf numFmtId="0" fontId="10" fillId="32" borderId="85" xfId="0" applyFont="1" applyFill="1" applyBorder="1" applyAlignment="1">
      <alignment horizontal="left" vertical="top" wrapText="1"/>
    </xf>
    <xf numFmtId="0" fontId="10" fillId="32" borderId="86" xfId="0" applyFont="1" applyFill="1" applyBorder="1" applyAlignment="1">
      <alignment horizontal="left" vertical="top" wrapText="1"/>
    </xf>
    <xf numFmtId="0" fontId="10" fillId="32" borderId="69" xfId="0" applyFont="1" applyFill="1" applyBorder="1" applyAlignment="1">
      <alignment horizontal="left" vertical="top" wrapText="1"/>
    </xf>
    <xf numFmtId="0" fontId="10" fillId="21" borderId="53" xfId="76" applyNumberFormat="1" applyFont="1" applyFill="1" applyBorder="1" applyAlignment="1" applyProtection="1">
      <alignment horizontal="center" vertical="center" wrapText="1"/>
    </xf>
    <xf numFmtId="0" fontId="10" fillId="21" borderId="11" xfId="76" applyNumberFormat="1" applyFont="1" applyFill="1" applyBorder="1" applyAlignment="1" applyProtection="1">
      <alignment horizontal="center" vertical="center" wrapText="1"/>
    </xf>
    <xf numFmtId="0" fontId="10" fillId="21" borderId="83" xfId="76" applyNumberFormat="1" applyFont="1" applyFill="1" applyBorder="1" applyAlignment="1" applyProtection="1">
      <alignment horizontal="center" vertical="center" wrapText="1"/>
    </xf>
    <xf numFmtId="0" fontId="10" fillId="21" borderId="41" xfId="76" applyNumberFormat="1" applyFont="1" applyFill="1" applyBorder="1" applyAlignment="1" applyProtection="1">
      <alignment horizontal="center" vertical="center" wrapText="1"/>
    </xf>
    <xf numFmtId="0" fontId="10" fillId="21" borderId="29" xfId="76" applyNumberFormat="1" applyFont="1" applyFill="1" applyBorder="1" applyAlignment="1" applyProtection="1">
      <alignment horizontal="center" vertical="center" wrapText="1"/>
    </xf>
    <xf numFmtId="0" fontId="88" fillId="32" borderId="83" xfId="76" applyNumberFormat="1" applyFont="1" applyFill="1" applyBorder="1" applyAlignment="1">
      <alignment horizontal="center" vertical="center"/>
    </xf>
    <xf numFmtId="0" fontId="88" fillId="32" borderId="53" xfId="76" applyNumberFormat="1" applyFont="1" applyFill="1" applyBorder="1" applyAlignment="1">
      <alignment horizontal="center" vertical="center"/>
    </xf>
    <xf numFmtId="0" fontId="88" fillId="32" borderId="64" xfId="76" applyNumberFormat="1" applyFont="1" applyFill="1" applyBorder="1" applyAlignment="1">
      <alignment horizontal="center" vertical="center"/>
    </xf>
    <xf numFmtId="0" fontId="90" fillId="0" borderId="79" xfId="75" applyFont="1" applyBorder="1" applyAlignment="1">
      <alignment horizontal="left"/>
    </xf>
    <xf numFmtId="0" fontId="90" fillId="0" borderId="80" xfId="75" applyFont="1" applyBorder="1" applyAlignment="1">
      <alignment horizontal="left"/>
    </xf>
    <xf numFmtId="0" fontId="90" fillId="0" borderId="132" xfId="75" applyFont="1" applyBorder="1" applyAlignment="1">
      <alignment horizontal="left"/>
    </xf>
    <xf numFmtId="0" fontId="90" fillId="0" borderId="83" xfId="75" applyFont="1" applyBorder="1" applyAlignment="1">
      <alignment horizontal="left"/>
    </xf>
    <xf numFmtId="0" fontId="90" fillId="0" borderId="53" xfId="75" applyFont="1" applyBorder="1" applyAlignment="1">
      <alignment horizontal="left"/>
    </xf>
    <xf numFmtId="0" fontId="90" fillId="0" borderId="64" xfId="75" applyFont="1" applyBorder="1" applyAlignment="1">
      <alignment horizontal="left"/>
    </xf>
    <xf numFmtId="0" fontId="90" fillId="0" borderId="37" xfId="75" applyFont="1" applyBorder="1" applyAlignment="1">
      <alignment horizontal="left"/>
    </xf>
    <xf numFmtId="0" fontId="90" fillId="0" borderId="38" xfId="75" applyFont="1" applyBorder="1" applyAlignment="1">
      <alignment horizontal="left"/>
    </xf>
    <xf numFmtId="0" fontId="90" fillId="0" borderId="65" xfId="75" applyFont="1" applyBorder="1" applyAlignment="1">
      <alignment horizontal="left"/>
    </xf>
    <xf numFmtId="0" fontId="88" fillId="32" borderId="81" xfId="76" applyNumberFormat="1" applyFont="1" applyFill="1" applyBorder="1" applyAlignment="1">
      <alignment horizontal="center" vertical="center"/>
    </xf>
    <xf numFmtId="0" fontId="10" fillId="21" borderId="46" xfId="76" applyNumberFormat="1" applyFont="1" applyFill="1" applyBorder="1" applyAlignment="1" applyProtection="1">
      <alignment horizontal="center" vertical="center" wrapText="1"/>
    </xf>
    <xf numFmtId="0" fontId="10" fillId="21" borderId="22" xfId="76" applyNumberFormat="1" applyFont="1" applyFill="1" applyBorder="1" applyAlignment="1" applyProtection="1">
      <alignment horizontal="center" vertical="center" wrapText="1"/>
    </xf>
    <xf numFmtId="0" fontId="88" fillId="21" borderId="83" xfId="76" applyNumberFormat="1" applyFont="1" applyFill="1" applyBorder="1" applyAlignment="1" applyProtection="1">
      <alignment horizontal="center" vertical="center" wrapText="1"/>
    </xf>
    <xf numFmtId="0" fontId="88" fillId="21" borderId="53" xfId="76" applyNumberFormat="1" applyFont="1" applyFill="1" applyBorder="1" applyAlignment="1" applyProtection="1">
      <alignment horizontal="center" vertical="center" wrapText="1"/>
    </xf>
    <xf numFmtId="0" fontId="88" fillId="21" borderId="64" xfId="76" applyNumberFormat="1" applyFont="1" applyFill="1" applyBorder="1" applyAlignment="1" applyProtection="1">
      <alignment horizontal="center" vertical="center" wrapText="1"/>
    </xf>
    <xf numFmtId="0" fontId="88" fillId="21" borderId="67" xfId="76" applyNumberFormat="1" applyFont="1" applyFill="1" applyBorder="1" applyAlignment="1" applyProtection="1">
      <alignment horizontal="center" vertical="center" wrapText="1"/>
    </xf>
    <xf numFmtId="0" fontId="88" fillId="21" borderId="31" xfId="76" applyNumberFormat="1" applyFont="1" applyFill="1" applyBorder="1" applyAlignment="1" applyProtection="1">
      <alignment horizontal="center" vertical="center" wrapText="1"/>
    </xf>
    <xf numFmtId="0" fontId="88" fillId="21" borderId="34" xfId="76" applyNumberFormat="1" applyFont="1" applyFill="1" applyBorder="1" applyAlignment="1" applyProtection="1">
      <alignment horizontal="center" vertical="center" wrapText="1"/>
    </xf>
    <xf numFmtId="0" fontId="66" fillId="32" borderId="68" xfId="75" applyFont="1" applyFill="1" applyBorder="1" applyAlignment="1">
      <alignment horizontal="left" vertical="center"/>
    </xf>
    <xf numFmtId="0" fontId="66" fillId="32" borderId="86" xfId="75" applyFont="1" applyFill="1" applyBorder="1" applyAlignment="1">
      <alignment horizontal="left" vertical="center"/>
    </xf>
    <xf numFmtId="0" fontId="66" fillId="32" borderId="69" xfId="75" applyFont="1" applyFill="1" applyBorder="1" applyAlignment="1">
      <alignment horizontal="left" vertical="center"/>
    </xf>
    <xf numFmtId="0" fontId="67" fillId="35" borderId="46" xfId="75" applyFont="1" applyFill="1" applyBorder="1" applyAlignment="1">
      <alignment horizontal="center" vertical="center" wrapText="1"/>
    </xf>
    <xf numFmtId="0" fontId="67" fillId="35" borderId="22" xfId="75" applyFont="1" applyFill="1" applyBorder="1" applyAlignment="1">
      <alignment horizontal="center" vertical="center" wrapText="1"/>
    </xf>
    <xf numFmtId="0" fontId="67" fillId="35" borderId="25" xfId="75" applyFont="1" applyFill="1" applyBorder="1" applyAlignment="1">
      <alignment horizontal="center" vertical="center" wrapText="1"/>
    </xf>
    <xf numFmtId="0" fontId="67" fillId="35" borderId="35" xfId="75" applyFont="1" applyFill="1" applyBorder="1" applyAlignment="1">
      <alignment horizontal="center" vertical="center"/>
    </xf>
    <xf numFmtId="0" fontId="67" fillId="35" borderId="54" xfId="75" applyFont="1" applyFill="1" applyBorder="1" applyAlignment="1">
      <alignment horizontal="center" vertical="center"/>
    </xf>
    <xf numFmtId="0" fontId="67" fillId="35" borderId="55" xfId="75" applyFont="1" applyFill="1" applyBorder="1" applyAlignment="1">
      <alignment horizontal="center" vertical="center"/>
    </xf>
    <xf numFmtId="0" fontId="67" fillId="35" borderId="11" xfId="75" applyFont="1" applyFill="1" applyBorder="1" applyAlignment="1">
      <alignment horizontal="center" vertical="center"/>
    </xf>
    <xf numFmtId="0" fontId="67" fillId="35" borderId="30" xfId="75" applyFont="1" applyFill="1" applyBorder="1" applyAlignment="1">
      <alignment horizontal="center" vertical="center"/>
    </xf>
    <xf numFmtId="0" fontId="8" fillId="35" borderId="31" xfId="0" applyFont="1" applyFill="1" applyBorder="1" applyAlignment="1">
      <alignment horizontal="center" vertical="center" wrapText="1"/>
    </xf>
    <xf numFmtId="0" fontId="66" fillId="32" borderId="31" xfId="75" applyFont="1" applyFill="1" applyBorder="1" applyAlignment="1">
      <alignment horizontal="left" vertical="center"/>
    </xf>
    <xf numFmtId="0" fontId="10" fillId="21" borderId="93" xfId="0" applyNumberFormat="1" applyFont="1" applyFill="1" applyBorder="1" applyAlignment="1">
      <alignment horizontal="center" vertical="center" wrapText="1"/>
    </xf>
    <xf numFmtId="0" fontId="10" fillId="21" borderId="82" xfId="0" applyNumberFormat="1" applyFont="1" applyFill="1" applyBorder="1" applyAlignment="1">
      <alignment horizontal="center" vertical="center" wrapText="1"/>
    </xf>
    <xf numFmtId="0" fontId="10" fillId="21" borderId="66" xfId="0" applyNumberFormat="1" applyFont="1" applyFill="1" applyBorder="1" applyAlignment="1">
      <alignment horizontal="center" vertical="center" wrapText="1"/>
    </xf>
    <xf numFmtId="0" fontId="10" fillId="21" borderId="70"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xf>
    <xf numFmtId="0" fontId="10" fillId="21" borderId="83" xfId="0" applyNumberFormat="1" applyFont="1" applyFill="1" applyBorder="1" applyAlignment="1">
      <alignment horizontal="center" vertical="center" wrapText="1"/>
    </xf>
    <xf numFmtId="0" fontId="10" fillId="21" borderId="53" xfId="0" applyNumberFormat="1" applyFont="1" applyFill="1" applyBorder="1" applyAlignment="1">
      <alignment horizontal="center" vertical="center" wrapText="1"/>
    </xf>
    <xf numFmtId="0" fontId="10" fillId="21" borderId="100" xfId="0" applyNumberFormat="1" applyFont="1" applyFill="1" applyBorder="1" applyAlignment="1" applyProtection="1">
      <alignment horizontal="center" vertical="center" wrapText="1"/>
    </xf>
    <xf numFmtId="0" fontId="10" fillId="21" borderId="42" xfId="0" applyNumberFormat="1" applyFont="1" applyFill="1" applyBorder="1" applyAlignment="1" applyProtection="1">
      <alignment horizontal="center" vertical="center" wrapText="1"/>
    </xf>
    <xf numFmtId="0" fontId="10" fillId="21" borderId="70" xfId="0" applyNumberFormat="1" applyFont="1" applyFill="1" applyBorder="1" applyAlignment="1" applyProtection="1">
      <alignment horizontal="center" vertical="center" wrapText="1"/>
    </xf>
    <xf numFmtId="0" fontId="10" fillId="21" borderId="75" xfId="0" applyNumberFormat="1" applyFont="1" applyFill="1" applyBorder="1" applyAlignment="1" applyProtection="1">
      <alignment horizontal="center" vertical="center" wrapText="1"/>
    </xf>
    <xf numFmtId="0" fontId="10" fillId="21" borderId="62" xfId="0" applyNumberFormat="1" applyFont="1" applyFill="1" applyBorder="1" applyAlignment="1" applyProtection="1">
      <alignment horizontal="center" vertical="center" wrapText="1"/>
    </xf>
    <xf numFmtId="0" fontId="10" fillId="21" borderId="65" xfId="0" applyNumberFormat="1" applyFont="1" applyFill="1" applyBorder="1" applyAlignment="1" applyProtection="1">
      <alignment horizontal="center" vertical="center" wrapText="1"/>
    </xf>
    <xf numFmtId="0" fontId="10" fillId="32" borderId="83" xfId="0" applyNumberFormat="1" applyFont="1" applyFill="1" applyBorder="1" applyAlignment="1">
      <alignment horizontal="center" vertical="center"/>
    </xf>
    <xf numFmtId="0" fontId="10" fillId="32" borderId="53" xfId="0" applyNumberFormat="1" applyFont="1" applyFill="1" applyBorder="1" applyAlignment="1">
      <alignment horizontal="center" vertical="center"/>
    </xf>
    <xf numFmtId="0" fontId="10" fillId="32" borderId="46" xfId="0" applyNumberFormat="1" applyFont="1" applyFill="1" applyBorder="1" applyAlignment="1">
      <alignment horizontal="center" vertical="center"/>
    </xf>
    <xf numFmtId="0" fontId="10" fillId="32" borderId="83" xfId="0" applyNumberFormat="1" applyFont="1" applyFill="1" applyBorder="1" applyAlignment="1" applyProtection="1">
      <alignment horizontal="center" vertical="center" wrapText="1"/>
    </xf>
    <xf numFmtId="0" fontId="10" fillId="32" borderId="37" xfId="0" applyNumberFormat="1" applyFont="1" applyFill="1" applyBorder="1" applyAlignment="1" applyProtection="1">
      <alignment horizontal="center" vertical="center" wrapText="1"/>
    </xf>
    <xf numFmtId="0" fontId="10" fillId="32" borderId="29" xfId="0" applyNumberFormat="1" applyFont="1" applyFill="1" applyBorder="1" applyAlignment="1" applyProtection="1">
      <alignment horizontal="center" vertical="center" wrapText="1"/>
    </xf>
    <xf numFmtId="0" fontId="10" fillId="32" borderId="64" xfId="0" applyNumberFormat="1" applyFont="1" applyFill="1" applyBorder="1" applyAlignment="1" applyProtection="1">
      <alignment horizontal="center" vertical="center" wrapText="1"/>
    </xf>
    <xf numFmtId="0" fontId="10" fillId="32" borderId="65" xfId="0" applyNumberFormat="1" applyFont="1" applyFill="1" applyBorder="1" applyAlignment="1" applyProtection="1">
      <alignment horizontal="center" vertical="center" wrapText="1"/>
    </xf>
    <xf numFmtId="0" fontId="10" fillId="32" borderId="30" xfId="0" applyNumberFormat="1" applyFont="1" applyFill="1" applyBorder="1" applyAlignment="1" applyProtection="1">
      <alignment horizontal="center" vertical="center" wrapText="1"/>
    </xf>
    <xf numFmtId="0" fontId="10" fillId="29" borderId="88" xfId="80" applyFont="1" applyFill="1" applyBorder="1" applyAlignment="1">
      <alignment horizontal="left" vertical="top"/>
    </xf>
    <xf numFmtId="0" fontId="10" fillId="29" borderId="119" xfId="80" applyFont="1" applyFill="1" applyBorder="1" applyAlignment="1">
      <alignment horizontal="left" vertical="top"/>
    </xf>
    <xf numFmtId="0" fontId="10" fillId="29" borderId="99" xfId="80" applyFont="1" applyFill="1" applyBorder="1" applyAlignment="1">
      <alignment horizontal="left" vertical="top"/>
    </xf>
    <xf numFmtId="0" fontId="58" fillId="32" borderId="11" xfId="80" applyFont="1" applyFill="1" applyBorder="1" applyAlignment="1">
      <alignment horizontal="left"/>
    </xf>
    <xf numFmtId="0" fontId="10" fillId="32" borderId="60" xfId="80" applyFont="1" applyFill="1" applyBorder="1" applyAlignment="1">
      <alignment horizontal="center" vertical="center" wrapText="1"/>
    </xf>
    <xf numFmtId="0" fontId="10" fillId="32" borderId="82" xfId="80" applyFont="1" applyFill="1" applyBorder="1" applyAlignment="1">
      <alignment horizontal="center" vertical="center" wrapText="1"/>
    </xf>
    <xf numFmtId="0" fontId="10" fillId="35" borderId="88" xfId="80" applyFont="1" applyFill="1" applyBorder="1" applyAlignment="1">
      <alignment horizontal="left" vertical="top"/>
    </xf>
    <xf numFmtId="0" fontId="10" fillId="35" borderId="119" xfId="80" applyFont="1" applyFill="1" applyBorder="1" applyAlignment="1">
      <alignment horizontal="left" vertical="top"/>
    </xf>
    <xf numFmtId="0" fontId="10" fillId="35" borderId="99" xfId="80" applyFont="1" applyFill="1" applyBorder="1" applyAlignment="1">
      <alignment horizontal="left" vertical="top"/>
    </xf>
    <xf numFmtId="0" fontId="10" fillId="35" borderId="35" xfId="80" applyFont="1" applyFill="1" applyBorder="1" applyAlignment="1">
      <alignment horizontal="center" vertical="center"/>
    </xf>
    <xf numFmtId="0" fontId="10" fillId="35" borderId="54" xfId="80" applyFont="1" applyFill="1" applyBorder="1" applyAlignment="1">
      <alignment horizontal="center" vertical="center"/>
    </xf>
    <xf numFmtId="0" fontId="10" fillId="35" borderId="47" xfId="80" applyFont="1" applyFill="1" applyBorder="1" applyAlignment="1">
      <alignment horizontal="center" vertical="center"/>
    </xf>
    <xf numFmtId="0" fontId="60" fillId="35" borderId="0" xfId="80" applyFont="1" applyFill="1" applyAlignment="1">
      <alignment horizontal="left" vertical="top" wrapText="1"/>
    </xf>
    <xf numFmtId="0" fontId="10" fillId="29" borderId="41" xfId="80" applyFont="1" applyFill="1" applyBorder="1" applyAlignment="1">
      <alignment horizontal="left" vertical="top"/>
    </xf>
    <xf numFmtId="43" fontId="38" fillId="20" borderId="74" xfId="0" applyNumberFormat="1" applyFont="1" applyFill="1" applyBorder="1" applyAlignment="1">
      <alignment horizontal="left" vertical="top"/>
    </xf>
    <xf numFmtId="43" fontId="38" fillId="20" borderId="41" xfId="0" applyNumberFormat="1" applyFont="1" applyFill="1" applyBorder="1" applyAlignment="1">
      <alignment horizontal="left" vertical="top"/>
    </xf>
    <xf numFmtId="43" fontId="38" fillId="20" borderId="79" xfId="0" applyNumberFormat="1" applyFont="1" applyFill="1" applyBorder="1" applyAlignment="1">
      <alignment horizontal="left" vertical="top"/>
    </xf>
    <xf numFmtId="0" fontId="13" fillId="0" borderId="39" xfId="0" applyFont="1" applyFill="1" applyBorder="1" applyAlignment="1">
      <alignment horizontal="left" vertical="center"/>
    </xf>
    <xf numFmtId="0" fontId="13" fillId="0" borderId="38" xfId="0" applyFont="1" applyFill="1" applyBorder="1" applyAlignment="1">
      <alignment horizontal="left" vertical="center"/>
    </xf>
    <xf numFmtId="0" fontId="13" fillId="0" borderId="13" xfId="0" applyFont="1" applyFill="1" applyBorder="1" applyAlignment="1">
      <alignment horizontal="left" vertical="center"/>
    </xf>
    <xf numFmtId="0" fontId="14" fillId="25" borderId="11" xfId="0" applyFont="1" applyFill="1" applyBorder="1" applyAlignment="1">
      <alignment horizontal="center" vertical="center" textRotation="90"/>
    </xf>
    <xf numFmtId="0" fontId="14" fillId="0" borderId="11" xfId="0" applyFont="1" applyFill="1" applyBorder="1" applyAlignment="1">
      <alignment horizontal="left" vertical="center" wrapText="1"/>
    </xf>
    <xf numFmtId="0" fontId="14" fillId="0" borderId="39" xfId="0" applyFont="1" applyFill="1" applyBorder="1" applyAlignment="1">
      <alignment horizontal="left" vertical="center" wrapText="1"/>
    </xf>
    <xf numFmtId="0" fontId="14" fillId="0" borderId="38" xfId="0" applyFont="1" applyFill="1" applyBorder="1" applyAlignment="1">
      <alignment horizontal="left" vertical="center" wrapText="1"/>
    </xf>
    <xf numFmtId="0" fontId="14" fillId="0" borderId="13" xfId="0" applyFont="1" applyFill="1" applyBorder="1" applyAlignment="1">
      <alignment horizontal="left" vertical="center" wrapText="1"/>
    </xf>
    <xf numFmtId="0" fontId="14" fillId="31" borderId="11" xfId="0" applyFont="1" applyFill="1" applyBorder="1" applyAlignment="1">
      <alignment horizontal="center" vertical="center" textRotation="90"/>
    </xf>
    <xf numFmtId="0" fontId="14" fillId="0" borderId="0" xfId="0" applyFont="1" applyFill="1" applyBorder="1" applyAlignment="1">
      <alignment horizontal="center" vertical="center" textRotation="90"/>
    </xf>
    <xf numFmtId="0" fontId="8" fillId="0" borderId="48" xfId="0" applyFont="1" applyFill="1" applyBorder="1" applyAlignment="1" applyProtection="1">
      <alignment horizontal="left" vertical="top" wrapText="1"/>
    </xf>
    <xf numFmtId="0" fontId="8" fillId="0" borderId="59" xfId="0" applyFont="1" applyFill="1" applyBorder="1" applyAlignment="1" applyProtection="1">
      <alignment horizontal="left" vertical="top" wrapText="1"/>
    </xf>
    <xf numFmtId="0" fontId="8" fillId="0" borderId="20" xfId="0" applyFont="1" applyFill="1" applyBorder="1" applyAlignment="1" applyProtection="1">
      <alignment horizontal="left" vertical="top" wrapText="1"/>
    </xf>
    <xf numFmtId="0" fontId="46" fillId="33" borderId="72" xfId="0" applyFont="1" applyFill="1" applyBorder="1" applyAlignment="1" applyProtection="1">
      <alignment horizontal="center" vertical="center" wrapText="1"/>
    </xf>
    <xf numFmtId="0" fontId="46" fillId="33" borderId="13" xfId="0" applyFont="1" applyFill="1" applyBorder="1" applyAlignment="1" applyProtection="1">
      <alignment horizontal="center" vertical="center" wrapText="1"/>
    </xf>
    <xf numFmtId="0" fontId="46" fillId="33" borderId="80" xfId="0" applyFont="1" applyFill="1" applyBorder="1" applyAlignment="1" applyProtection="1">
      <alignment horizontal="center" vertical="center" wrapText="1"/>
    </xf>
    <xf numFmtId="0" fontId="10" fillId="35" borderId="84" xfId="0" applyFont="1" applyFill="1" applyBorder="1" applyAlignment="1" applyProtection="1">
      <alignment horizontal="center" vertical="center" wrapText="1"/>
    </xf>
    <xf numFmtId="0" fontId="10" fillId="35" borderId="54" xfId="0" applyFont="1" applyFill="1" applyBorder="1" applyAlignment="1" applyProtection="1">
      <alignment horizontal="center" vertical="center" wrapText="1"/>
    </xf>
    <xf numFmtId="0" fontId="10" fillId="35" borderId="47" xfId="0" applyFont="1" applyFill="1" applyBorder="1" applyAlignment="1" applyProtection="1">
      <alignment horizontal="center" vertical="center" wrapText="1"/>
    </xf>
    <xf numFmtId="0" fontId="10" fillId="17" borderId="85" xfId="0" applyFont="1" applyFill="1" applyBorder="1" applyAlignment="1" applyProtection="1">
      <alignment horizontal="center" vertical="center" wrapText="1"/>
    </xf>
    <xf numFmtId="0" fontId="10" fillId="17" borderId="86" xfId="0" applyFont="1" applyFill="1" applyBorder="1" applyAlignment="1" applyProtection="1">
      <alignment horizontal="center" vertical="center" wrapText="1"/>
    </xf>
    <xf numFmtId="0" fontId="10" fillId="17" borderId="69" xfId="0" applyFont="1" applyFill="1" applyBorder="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horizontal="center" vertical="center"/>
    </xf>
    <xf numFmtId="0" fontId="8" fillId="0" borderId="46"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8" fillId="0" borderId="25" xfId="0" applyFont="1" applyFill="1" applyBorder="1" applyAlignment="1" applyProtection="1">
      <alignment horizontal="center" vertical="center" wrapText="1"/>
    </xf>
    <xf numFmtId="0" fontId="8" fillId="0" borderId="68" xfId="0" applyFont="1" applyFill="1" applyBorder="1" applyAlignment="1" applyProtection="1">
      <alignment horizontal="center" vertical="center" wrapText="1"/>
    </xf>
    <xf numFmtId="0" fontId="8" fillId="0" borderId="86" xfId="0" applyFont="1" applyFill="1" applyBorder="1" applyAlignment="1" applyProtection="1">
      <alignment horizontal="center" vertical="center" wrapText="1"/>
    </xf>
    <xf numFmtId="0" fontId="10" fillId="31" borderId="35" xfId="0" applyFont="1" applyFill="1" applyBorder="1" applyAlignment="1" applyProtection="1">
      <alignment horizontal="left" vertical="center"/>
    </xf>
    <xf numFmtId="0" fontId="10" fillId="31" borderId="54" xfId="0" applyFont="1" applyFill="1" applyBorder="1" applyAlignment="1" applyProtection="1">
      <alignment horizontal="left" vertical="center"/>
    </xf>
    <xf numFmtId="0" fontId="10" fillId="31" borderId="47" xfId="0" applyFont="1" applyFill="1" applyBorder="1" applyAlignment="1" applyProtection="1">
      <alignment horizontal="left" vertical="center"/>
    </xf>
    <xf numFmtId="0" fontId="10" fillId="0" borderId="29" xfId="0" applyFont="1" applyFill="1" applyBorder="1" applyAlignment="1" applyProtection="1">
      <alignment horizontal="center" vertical="center" wrapText="1"/>
    </xf>
    <xf numFmtId="0" fontId="10" fillId="0" borderId="11" xfId="0" applyFont="1" applyFill="1" applyBorder="1" applyAlignment="1" applyProtection="1">
      <alignment horizontal="center" vertical="center" wrapText="1"/>
    </xf>
    <xf numFmtId="0" fontId="10" fillId="0" borderId="0" xfId="0" applyFont="1" applyAlignment="1" applyProtection="1">
      <alignment horizontal="center" vertical="center"/>
    </xf>
    <xf numFmtId="0" fontId="10" fillId="0" borderId="0" xfId="0" applyFont="1" applyAlignment="1" applyProtection="1">
      <alignment horizontal="center" vertical="center" wrapText="1"/>
    </xf>
    <xf numFmtId="0" fontId="46" fillId="33" borderId="74" xfId="0" applyFont="1" applyFill="1" applyBorder="1" applyAlignment="1" applyProtection="1">
      <alignment horizontal="left" vertical="center" wrapText="1"/>
    </xf>
    <xf numFmtId="0" fontId="46" fillId="33" borderId="41" xfId="0" applyFont="1" applyFill="1" applyBorder="1" applyAlignment="1" applyProtection="1">
      <alignment horizontal="left" vertical="center" wrapText="1"/>
    </xf>
    <xf numFmtId="0" fontId="46" fillId="33" borderId="79" xfId="0" applyFont="1" applyFill="1" applyBorder="1" applyAlignment="1" applyProtection="1">
      <alignment horizontal="left" vertical="center" wrapText="1"/>
    </xf>
    <xf numFmtId="0" fontId="10" fillId="0" borderId="84" xfId="0" applyFont="1" applyFill="1" applyBorder="1" applyAlignment="1" applyProtection="1">
      <alignment horizontal="center" vertical="center" wrapText="1"/>
    </xf>
    <xf numFmtId="0" fontId="10" fillId="0" borderId="54" xfId="0" applyFont="1" applyFill="1" applyBorder="1" applyAlignment="1" applyProtection="1">
      <alignment horizontal="center" vertical="center" wrapText="1"/>
    </xf>
    <xf numFmtId="3" fontId="46" fillId="33" borderId="72" xfId="0" applyNumberFormat="1" applyFont="1" applyFill="1" applyBorder="1" applyAlignment="1" applyProtection="1">
      <alignment horizontal="center" vertical="center" wrapText="1"/>
    </xf>
    <xf numFmtId="3" fontId="46" fillId="33" borderId="13" xfId="0" applyNumberFormat="1" applyFont="1" applyFill="1" applyBorder="1" applyAlignment="1" applyProtection="1">
      <alignment horizontal="center" vertical="center" wrapText="1"/>
    </xf>
    <xf numFmtId="3" fontId="46" fillId="33" borderId="80" xfId="0" applyNumberFormat="1" applyFont="1" applyFill="1" applyBorder="1" applyAlignment="1" applyProtection="1">
      <alignment horizontal="center" vertical="center" wrapText="1"/>
    </xf>
    <xf numFmtId="0" fontId="46" fillId="33" borderId="60" xfId="0" applyFont="1" applyFill="1" applyBorder="1" applyAlignment="1" applyProtection="1">
      <alignment horizontal="center" vertical="center" wrapText="1"/>
    </xf>
    <xf numFmtId="0" fontId="46" fillId="33" borderId="122" xfId="0" applyFont="1" applyFill="1" applyBorder="1" applyAlignment="1" applyProtection="1">
      <alignment horizontal="center" vertical="center" wrapText="1"/>
    </xf>
    <xf numFmtId="0" fontId="8" fillId="0" borderId="35" xfId="0" applyFont="1" applyFill="1" applyBorder="1" applyAlignment="1" applyProtection="1">
      <alignment horizontal="left" vertical="top" wrapText="1"/>
    </xf>
    <xf numFmtId="0" fontId="8" fillId="0" borderId="54" xfId="0" applyFont="1" applyFill="1" applyBorder="1" applyAlignment="1" applyProtection="1">
      <alignment horizontal="left" vertical="top" wrapText="1"/>
    </xf>
    <xf numFmtId="0" fontId="8" fillId="0" borderId="55" xfId="0" applyFont="1" applyFill="1" applyBorder="1" applyAlignment="1" applyProtection="1">
      <alignment horizontal="left" vertical="top" wrapText="1"/>
    </xf>
    <xf numFmtId="0" fontId="8" fillId="32" borderId="68" xfId="0" applyFont="1" applyFill="1" applyBorder="1" applyAlignment="1" applyProtection="1">
      <alignment horizontal="center"/>
    </xf>
    <xf numFmtId="0" fontId="8" fillId="32" borderId="86" xfId="0" applyFont="1" applyFill="1" applyBorder="1" applyAlignment="1" applyProtection="1">
      <alignment horizontal="center"/>
    </xf>
    <xf numFmtId="0" fontId="8" fillId="32" borderId="97" xfId="0" applyFont="1" applyFill="1" applyBorder="1" applyAlignment="1" applyProtection="1">
      <alignment horizontal="center"/>
    </xf>
    <xf numFmtId="0" fontId="46" fillId="33" borderId="11" xfId="0" applyFont="1" applyFill="1" applyBorder="1" applyAlignment="1" applyProtection="1">
      <alignment horizontal="center" vertical="center" wrapText="1"/>
    </xf>
    <xf numFmtId="0" fontId="46" fillId="33" borderId="30" xfId="0" applyFont="1" applyFill="1" applyBorder="1" applyAlignment="1" applyProtection="1">
      <alignment horizontal="center" vertical="center" wrapText="1"/>
    </xf>
    <xf numFmtId="0" fontId="46" fillId="33" borderId="46" xfId="0" applyFont="1" applyFill="1" applyBorder="1" applyAlignment="1" applyProtection="1">
      <alignment horizontal="center" vertical="center" wrapText="1"/>
    </xf>
    <xf numFmtId="0" fontId="46" fillId="33" borderId="22" xfId="0" applyFont="1" applyFill="1" applyBorder="1" applyAlignment="1" applyProtection="1">
      <alignment horizontal="center" vertical="center" wrapText="1"/>
    </xf>
    <xf numFmtId="0" fontId="46" fillId="33" borderId="25" xfId="0" applyFont="1" applyFill="1" applyBorder="1" applyAlignment="1" applyProtection="1">
      <alignment horizontal="center" vertical="center" wrapText="1"/>
    </xf>
    <xf numFmtId="0" fontId="10" fillId="17" borderId="46" xfId="0" applyNumberFormat="1" applyFont="1" applyFill="1" applyBorder="1" applyAlignment="1" applyProtection="1">
      <alignment horizontal="left" vertical="center"/>
    </xf>
    <xf numFmtId="0" fontId="10" fillId="17" borderId="22" xfId="0" applyNumberFormat="1" applyFont="1" applyFill="1" applyBorder="1" applyAlignment="1" applyProtection="1">
      <alignment horizontal="left" vertical="center"/>
    </xf>
    <xf numFmtId="0" fontId="10" fillId="17" borderId="25" xfId="0" applyNumberFormat="1" applyFont="1" applyFill="1" applyBorder="1" applyAlignment="1" applyProtection="1">
      <alignment horizontal="left" vertical="center"/>
    </xf>
    <xf numFmtId="0" fontId="10" fillId="31" borderId="98" xfId="0" applyFont="1" applyFill="1" applyBorder="1" applyAlignment="1" applyProtection="1">
      <alignment horizontal="left" vertical="center"/>
    </xf>
    <xf numFmtId="0" fontId="10" fillId="31" borderId="56" xfId="0" applyFont="1" applyFill="1" applyBorder="1" applyAlignment="1" applyProtection="1">
      <alignment horizontal="left" vertical="center"/>
    </xf>
    <xf numFmtId="0" fontId="10" fillId="31" borderId="102" xfId="0" applyFont="1" applyFill="1" applyBorder="1" applyAlignment="1" applyProtection="1">
      <alignment horizontal="left" vertical="center"/>
    </xf>
    <xf numFmtId="0" fontId="10" fillId="31" borderId="55" xfId="0" applyFont="1" applyFill="1" applyBorder="1" applyAlignment="1" applyProtection="1">
      <alignment horizontal="left" vertical="center"/>
    </xf>
    <xf numFmtId="0" fontId="8" fillId="0" borderId="49" xfId="0" applyFont="1" applyFill="1" applyBorder="1" applyAlignment="1" applyProtection="1">
      <alignment horizontal="left" vertical="top" wrapText="1"/>
    </xf>
    <xf numFmtId="0" fontId="46" fillId="33" borderId="37" xfId="0" applyFont="1" applyFill="1" applyBorder="1" applyAlignment="1" applyProtection="1">
      <alignment horizontal="left" vertical="center" wrapText="1"/>
    </xf>
    <xf numFmtId="0" fontId="8" fillId="35" borderId="87" xfId="0" applyFont="1" applyFill="1" applyBorder="1" applyAlignment="1" applyProtection="1">
      <alignment horizontal="center" vertical="center" wrapText="1"/>
    </xf>
    <xf numFmtId="0" fontId="8" fillId="35" borderId="22" xfId="0" applyFont="1" applyFill="1" applyBorder="1" applyAlignment="1" applyProtection="1">
      <alignment horizontal="center" vertical="center" wrapText="1"/>
    </xf>
    <xf numFmtId="0" fontId="8" fillId="35" borderId="25" xfId="0" applyFont="1" applyFill="1" applyBorder="1" applyAlignment="1" applyProtection="1">
      <alignment horizontal="center" vertical="center" wrapText="1"/>
    </xf>
    <xf numFmtId="0" fontId="8" fillId="35" borderId="85" xfId="0" applyFont="1" applyFill="1" applyBorder="1" applyAlignment="1" applyProtection="1">
      <alignment horizontal="center" vertical="center" wrapText="1"/>
    </xf>
    <xf numFmtId="0" fontId="8" fillId="35" borderId="86" xfId="0" applyFont="1" applyFill="1" applyBorder="1" applyAlignment="1" applyProtection="1">
      <alignment horizontal="center" vertical="center" wrapText="1"/>
    </xf>
    <xf numFmtId="0" fontId="46" fillId="33" borderId="38" xfId="0" applyFont="1" applyFill="1" applyBorder="1" applyAlignment="1" applyProtection="1">
      <alignment horizontal="center" vertical="center" wrapText="1"/>
    </xf>
    <xf numFmtId="3" fontId="46" fillId="33" borderId="53" xfId="0" applyNumberFormat="1" applyFont="1" applyFill="1" applyBorder="1" applyAlignment="1" applyProtection="1">
      <alignment horizontal="center" vertical="center" wrapText="1"/>
    </xf>
    <xf numFmtId="3" fontId="46" fillId="33" borderId="38" xfId="0" applyNumberFormat="1" applyFont="1" applyFill="1" applyBorder="1" applyAlignment="1" applyProtection="1">
      <alignment horizontal="center" vertical="center" wrapText="1"/>
    </xf>
    <xf numFmtId="3" fontId="46" fillId="33" borderId="11" xfId="0" applyNumberFormat="1" applyFont="1" applyFill="1" applyBorder="1" applyAlignment="1" applyProtection="1">
      <alignment horizontal="center" vertical="center" wrapText="1"/>
    </xf>
    <xf numFmtId="0" fontId="45" fillId="0" borderId="0" xfId="0" applyFont="1" applyAlignment="1" applyProtection="1">
      <alignment horizontal="center" vertical="center" wrapText="1"/>
    </xf>
    <xf numFmtId="0" fontId="8" fillId="35" borderId="69" xfId="0" applyFont="1" applyFill="1" applyBorder="1" applyAlignment="1" applyProtection="1">
      <alignment horizontal="center" vertical="center" wrapText="1"/>
    </xf>
    <xf numFmtId="0" fontId="10" fillId="32" borderId="68" xfId="0" applyFont="1" applyFill="1" applyBorder="1" applyAlignment="1" applyProtection="1">
      <alignment horizontal="left" vertical="center"/>
    </xf>
    <xf numFmtId="0" fontId="10" fillId="32" borderId="86" xfId="0" applyFont="1" applyFill="1" applyBorder="1" applyAlignment="1" applyProtection="1">
      <alignment horizontal="left" vertical="center"/>
    </xf>
    <xf numFmtId="0" fontId="10" fillId="32" borderId="69" xfId="0" applyFont="1" applyFill="1" applyBorder="1" applyAlignment="1" applyProtection="1">
      <alignment horizontal="left" vertical="center"/>
    </xf>
    <xf numFmtId="0" fontId="8" fillId="0" borderId="35" xfId="0" applyFont="1" applyFill="1" applyBorder="1" applyAlignment="1" applyProtection="1">
      <alignment horizontal="left" vertical="center" wrapText="1"/>
      <protection locked="0"/>
    </xf>
    <xf numFmtId="0" fontId="8" fillId="0" borderId="54" xfId="0" applyFont="1" applyFill="1" applyBorder="1" applyAlignment="1" applyProtection="1">
      <alignment horizontal="left" vertical="center" wrapText="1"/>
      <protection locked="0"/>
    </xf>
    <xf numFmtId="0" fontId="46" fillId="33" borderId="88" xfId="0" applyFont="1" applyFill="1" applyBorder="1" applyAlignment="1" applyProtection="1">
      <alignment horizontal="left" vertical="center" wrapText="1"/>
    </xf>
    <xf numFmtId="0" fontId="46" fillId="33" borderId="119" xfId="0" applyFont="1" applyFill="1" applyBorder="1" applyAlignment="1" applyProtection="1">
      <alignment horizontal="left" vertical="center" wrapText="1"/>
    </xf>
    <xf numFmtId="0" fontId="44" fillId="33" borderId="66" xfId="0" applyFont="1" applyFill="1" applyBorder="1" applyAlignment="1" applyProtection="1">
      <alignment horizontal="left" vertical="center" wrapText="1"/>
    </xf>
    <xf numFmtId="0" fontId="46" fillId="33" borderId="53" xfId="0" applyFont="1" applyFill="1" applyBorder="1" applyAlignment="1" applyProtection="1">
      <alignment horizontal="center" vertical="center" wrapText="1"/>
    </xf>
    <xf numFmtId="0" fontId="10" fillId="31" borderId="35" xfId="0" applyFont="1" applyFill="1" applyBorder="1" applyAlignment="1" applyProtection="1">
      <alignment horizontal="left" vertical="top"/>
    </xf>
    <xf numFmtId="0" fontId="10" fillId="31" borderId="54" xfId="0" applyFont="1" applyFill="1" applyBorder="1" applyAlignment="1" applyProtection="1">
      <alignment horizontal="left" vertical="top"/>
    </xf>
    <xf numFmtId="0" fontId="8" fillId="21" borderId="85" xfId="0" applyFont="1" applyFill="1" applyBorder="1" applyAlignment="1" applyProtection="1">
      <alignment horizontal="center" vertical="center" wrapText="1"/>
    </xf>
    <xf numFmtId="0" fontId="8" fillId="21" borderId="86" xfId="0" applyFont="1" applyFill="1" applyBorder="1" applyAlignment="1" applyProtection="1">
      <alignment horizontal="center" vertical="center" wrapText="1"/>
    </xf>
    <xf numFmtId="0" fontId="10" fillId="17" borderId="87" xfId="0" applyFont="1" applyFill="1" applyBorder="1" applyAlignment="1" applyProtection="1">
      <alignment horizontal="center" vertical="center" wrapText="1"/>
    </xf>
    <xf numFmtId="0" fontId="10" fillId="17" borderId="22" xfId="0" applyFont="1" applyFill="1" applyBorder="1" applyAlignment="1" applyProtection="1">
      <alignment horizontal="center" vertical="center" wrapText="1"/>
    </xf>
    <xf numFmtId="0" fontId="8" fillId="35" borderId="11" xfId="0" applyFont="1" applyFill="1" applyBorder="1" applyAlignment="1" applyProtection="1">
      <alignment horizontal="justify" vertical="top" wrapText="1"/>
    </xf>
    <xf numFmtId="0" fontId="0" fillId="35" borderId="11" xfId="0" applyFill="1" applyBorder="1" applyAlignment="1" applyProtection="1">
      <alignment horizontal="justify" vertical="top" wrapText="1"/>
    </xf>
    <xf numFmtId="0" fontId="10" fillId="31" borderId="35" xfId="0" applyFont="1" applyFill="1" applyBorder="1" applyAlignment="1" applyProtection="1">
      <alignment horizontal="left" vertical="center" wrapText="1"/>
    </xf>
    <xf numFmtId="0" fontId="10" fillId="31" borderId="54" xfId="0" applyFont="1" applyFill="1" applyBorder="1" applyAlignment="1" applyProtection="1">
      <alignment horizontal="left" vertical="center" wrapText="1"/>
    </xf>
    <xf numFmtId="0" fontId="46" fillId="33" borderId="83" xfId="0" applyFont="1" applyFill="1" applyBorder="1" applyAlignment="1" applyProtection="1">
      <alignment horizontal="left" vertical="center" wrapText="1"/>
    </xf>
    <xf numFmtId="0" fontId="44" fillId="33" borderId="29" xfId="0" applyFont="1" applyFill="1" applyBorder="1" applyAlignment="1" applyProtection="1">
      <alignment horizontal="left" vertical="center" wrapText="1"/>
    </xf>
    <xf numFmtId="0" fontId="46" fillId="33" borderId="88" xfId="0" applyFont="1" applyFill="1" applyBorder="1" applyAlignment="1" applyProtection="1">
      <alignment horizontal="center" vertical="center" wrapText="1"/>
    </xf>
    <xf numFmtId="0" fontId="46" fillId="33" borderId="119" xfId="0" applyFont="1" applyFill="1" applyBorder="1" applyAlignment="1" applyProtection="1">
      <alignment horizontal="center" vertical="center" wrapText="1"/>
    </xf>
    <xf numFmtId="0" fontId="46" fillId="33" borderId="99" xfId="0" applyFont="1" applyFill="1" applyBorder="1" applyAlignment="1" applyProtection="1">
      <alignment horizontal="center" vertical="center" wrapText="1"/>
    </xf>
    <xf numFmtId="0" fontId="10" fillId="35" borderId="29" xfId="0" applyFont="1" applyFill="1" applyBorder="1" applyAlignment="1" applyProtection="1">
      <alignment horizontal="center" vertical="center" wrapText="1"/>
    </xf>
    <xf numFmtId="0" fontId="10" fillId="35" borderId="11" xfId="0" applyFont="1" applyFill="1" applyBorder="1" applyAlignment="1" applyProtection="1">
      <alignment horizontal="center" vertical="center" wrapText="1"/>
    </xf>
    <xf numFmtId="0" fontId="10" fillId="17" borderId="67" xfId="0" applyFont="1" applyFill="1" applyBorder="1" applyAlignment="1" applyProtection="1">
      <alignment horizontal="center" vertical="center" wrapText="1"/>
    </xf>
    <xf numFmtId="0" fontId="10" fillId="17" borderId="31" xfId="0" applyFont="1" applyFill="1" applyBorder="1" applyAlignment="1" applyProtection="1">
      <alignment horizontal="center" vertical="center" wrapText="1"/>
    </xf>
    <xf numFmtId="0" fontId="14" fillId="0" borderId="0" xfId="0" applyFont="1" applyBorder="1" applyAlignment="1" applyProtection="1">
      <alignment horizontal="center" vertical="center"/>
    </xf>
    <xf numFmtId="0" fontId="10" fillId="0" borderId="56" xfId="0" applyFont="1" applyFill="1" applyBorder="1" applyAlignment="1" applyProtection="1">
      <alignment horizontal="center" vertical="center" wrapText="1"/>
    </xf>
    <xf numFmtId="0" fontId="8" fillId="21" borderId="84" xfId="0" applyFont="1" applyFill="1" applyBorder="1" applyAlignment="1" applyProtection="1">
      <alignment horizontal="center" vertical="center" wrapText="1"/>
    </xf>
    <xf numFmtId="0" fontId="8" fillId="21" borderId="54" xfId="0" applyFont="1" applyFill="1" applyBorder="1" applyAlignment="1" applyProtection="1">
      <alignment horizontal="center" vertical="center" wrapText="1"/>
    </xf>
    <xf numFmtId="0" fontId="8" fillId="0" borderId="47" xfId="0" applyFont="1" applyFill="1" applyBorder="1" applyAlignment="1" applyProtection="1">
      <alignment horizontal="left" vertical="center" wrapText="1"/>
      <protection locked="0"/>
    </xf>
    <xf numFmtId="0" fontId="10" fillId="35" borderId="85" xfId="0" applyFont="1" applyFill="1" applyBorder="1" applyAlignment="1" applyProtection="1">
      <alignment horizontal="center" vertical="center" wrapText="1"/>
    </xf>
    <xf numFmtId="0" fontId="10" fillId="35" borderId="86" xfId="0" applyFont="1" applyFill="1" applyBorder="1" applyAlignment="1" applyProtection="1">
      <alignment horizontal="center" vertical="center" wrapText="1"/>
    </xf>
    <xf numFmtId="0" fontId="10" fillId="17" borderId="84" xfId="0" applyFont="1" applyFill="1" applyBorder="1" applyAlignment="1" applyProtection="1">
      <alignment horizontal="center" vertical="center" wrapText="1"/>
    </xf>
    <xf numFmtId="0" fontId="10" fillId="17" borderId="54" xfId="0" applyFont="1" applyFill="1" applyBorder="1" applyAlignment="1" applyProtection="1">
      <alignment horizontal="center" vertical="center" wrapText="1"/>
    </xf>
    <xf numFmtId="0" fontId="10" fillId="31" borderId="47" xfId="0" applyFont="1" applyFill="1" applyBorder="1" applyAlignment="1" applyProtection="1">
      <alignment horizontal="left" vertical="top"/>
    </xf>
    <xf numFmtId="1" fontId="8" fillId="35" borderId="68" xfId="0" applyNumberFormat="1" applyFont="1" applyFill="1" applyBorder="1" applyAlignment="1" applyProtection="1">
      <alignment horizontal="left" vertical="center"/>
    </xf>
    <xf numFmtId="1" fontId="8" fillId="35" borderId="86" xfId="0" applyNumberFormat="1" applyFont="1" applyFill="1" applyBorder="1" applyAlignment="1" applyProtection="1">
      <alignment horizontal="left" vertical="center"/>
    </xf>
    <xf numFmtId="1" fontId="8" fillId="35" borderId="97" xfId="0" applyNumberFormat="1" applyFont="1" applyFill="1" applyBorder="1" applyAlignment="1" applyProtection="1">
      <alignment horizontal="left" vertical="center"/>
    </xf>
    <xf numFmtId="0" fontId="46" fillId="33" borderId="87" xfId="0" applyFont="1" applyFill="1" applyBorder="1" applyAlignment="1" applyProtection="1">
      <alignment horizontal="center" vertical="center" wrapText="1"/>
    </xf>
    <xf numFmtId="0" fontId="46" fillId="33" borderId="93" xfId="0" applyFont="1" applyFill="1" applyBorder="1" applyAlignment="1" applyProtection="1">
      <alignment horizontal="center" vertical="center" wrapText="1"/>
    </xf>
    <xf numFmtId="0" fontId="87" fillId="0" borderId="84" xfId="75" applyFont="1" applyBorder="1" applyAlignment="1">
      <alignment horizontal="left"/>
    </xf>
    <xf numFmtId="0" fontId="87" fillId="0" borderId="54" xfId="75" applyFont="1" applyBorder="1" applyAlignment="1">
      <alignment horizontal="left"/>
    </xf>
    <xf numFmtId="0" fontId="87" fillId="0" borderId="55" xfId="75" applyFont="1" applyBorder="1" applyAlignment="1">
      <alignment horizontal="left"/>
    </xf>
    <xf numFmtId="0" fontId="46" fillId="32" borderId="81" xfId="76" applyNumberFormat="1" applyFont="1" applyFill="1" applyBorder="1" applyAlignment="1">
      <alignment horizontal="center" vertical="center"/>
    </xf>
    <xf numFmtId="0" fontId="46" fillId="32" borderId="53" xfId="76" applyNumberFormat="1" applyFont="1" applyFill="1" applyBorder="1" applyAlignment="1">
      <alignment horizontal="center" vertical="center"/>
    </xf>
    <xf numFmtId="0" fontId="46" fillId="32" borderId="46" xfId="76" applyNumberFormat="1" applyFont="1" applyFill="1" applyBorder="1" applyAlignment="1">
      <alignment horizontal="center" vertical="center"/>
    </xf>
    <xf numFmtId="0" fontId="46" fillId="32" borderId="83" xfId="76" applyNumberFormat="1" applyFont="1" applyFill="1" applyBorder="1" applyAlignment="1">
      <alignment horizontal="center" vertical="center"/>
    </xf>
    <xf numFmtId="0" fontId="46" fillId="32" borderId="64" xfId="76" applyNumberFormat="1" applyFont="1" applyFill="1" applyBorder="1" applyAlignment="1">
      <alignment horizontal="center" vertical="center"/>
    </xf>
    <xf numFmtId="0" fontId="46" fillId="21" borderId="88" xfId="76" applyNumberFormat="1" applyFont="1" applyFill="1" applyBorder="1" applyAlignment="1" applyProtection="1">
      <alignment horizontal="center" vertical="center" wrapText="1"/>
    </xf>
    <xf numFmtId="0" fontId="46" fillId="21" borderId="95" xfId="76" applyNumberFormat="1" applyFont="1" applyFill="1" applyBorder="1" applyAlignment="1" applyProtection="1">
      <alignment horizontal="center" vertical="center" wrapText="1"/>
    </xf>
    <xf numFmtId="0" fontId="46" fillId="21" borderId="96" xfId="76" applyNumberFormat="1" applyFont="1" applyFill="1" applyBorder="1" applyAlignment="1" applyProtection="1">
      <alignment horizontal="center" vertical="center" wrapText="1"/>
    </xf>
    <xf numFmtId="0" fontId="46" fillId="21" borderId="99" xfId="76" applyNumberFormat="1" applyFont="1" applyFill="1" applyBorder="1" applyAlignment="1" applyProtection="1">
      <alignment horizontal="center" vertical="center" wrapText="1"/>
    </xf>
    <xf numFmtId="0" fontId="46" fillId="21" borderId="91" xfId="76" applyNumberFormat="1" applyFont="1" applyFill="1" applyBorder="1" applyAlignment="1" applyProtection="1">
      <alignment horizontal="center" vertical="center" wrapText="1"/>
    </xf>
    <xf numFmtId="0" fontId="46" fillId="21" borderId="112" xfId="76" applyNumberFormat="1" applyFont="1" applyFill="1" applyBorder="1" applyAlignment="1" applyProtection="1">
      <alignment horizontal="center" vertical="center" wrapText="1"/>
    </xf>
    <xf numFmtId="0" fontId="87" fillId="24" borderId="87" xfId="75" applyFont="1" applyFill="1" applyBorder="1" applyAlignment="1">
      <alignment horizontal="left"/>
    </xf>
    <xf numFmtId="0" fontId="87" fillId="24" borderId="22" xfId="75" applyFont="1" applyFill="1" applyBorder="1" applyAlignment="1">
      <alignment horizontal="left"/>
    </xf>
    <xf numFmtId="0" fontId="87" fillId="24" borderId="25" xfId="75" applyFont="1" applyFill="1" applyBorder="1" applyAlignment="1">
      <alignment horizontal="left"/>
    </xf>
    <xf numFmtId="0" fontId="87" fillId="0" borderId="87" xfId="75" applyFont="1" applyBorder="1" applyAlignment="1">
      <alignment horizontal="left"/>
    </xf>
    <xf numFmtId="0" fontId="87" fillId="0" borderId="22" xfId="75" applyFont="1" applyBorder="1" applyAlignment="1">
      <alignment horizontal="left"/>
    </xf>
    <xf numFmtId="0" fontId="87" fillId="0" borderId="25" xfId="75" applyFont="1" applyBorder="1" applyAlignment="1">
      <alignment horizontal="left"/>
    </xf>
    <xf numFmtId="0" fontId="87" fillId="0" borderId="85" xfId="75" applyFont="1" applyBorder="1" applyAlignment="1">
      <alignment horizontal="left"/>
    </xf>
    <xf numFmtId="0" fontId="87" fillId="0" borderId="86" xfId="75" applyFont="1" applyBorder="1" applyAlignment="1">
      <alignment horizontal="left"/>
    </xf>
    <xf numFmtId="0" fontId="87" fillId="0" borderId="97" xfId="75" applyFont="1" applyBorder="1" applyAlignment="1">
      <alignment horizontal="left"/>
    </xf>
    <xf numFmtId="1" fontId="44" fillId="23" borderId="68" xfId="0" applyNumberFormat="1" applyFont="1" applyFill="1" applyBorder="1" applyAlignment="1" applyProtection="1">
      <alignment horizontal="center"/>
    </xf>
    <xf numFmtId="0" fontId="44" fillId="23" borderId="97" xfId="0" applyFont="1" applyFill="1" applyBorder="1" applyAlignment="1" applyProtection="1">
      <alignment horizontal="center"/>
    </xf>
    <xf numFmtId="0" fontId="10" fillId="31" borderId="35" xfId="79" applyFont="1" applyFill="1" applyBorder="1" applyAlignment="1">
      <alignment horizontal="center" vertical="center" wrapText="1"/>
    </xf>
    <xf numFmtId="0" fontId="10" fillId="31" borderId="54" xfId="79" applyFont="1" applyFill="1" applyBorder="1" applyAlignment="1">
      <alignment horizontal="center" vertical="center" wrapText="1"/>
    </xf>
    <xf numFmtId="0" fontId="10" fillId="31" borderId="55" xfId="79" applyFont="1" applyFill="1" applyBorder="1" applyAlignment="1">
      <alignment horizontal="center" vertical="center" wrapText="1"/>
    </xf>
    <xf numFmtId="0" fontId="8" fillId="23" borderId="87" xfId="79" applyFont="1" applyFill="1" applyBorder="1" applyAlignment="1">
      <alignment horizontal="left" vertical="center" wrapText="1"/>
    </xf>
    <xf numFmtId="0" fontId="8" fillId="23" borderId="22" xfId="79" applyFont="1" applyFill="1" applyBorder="1" applyAlignment="1">
      <alignment horizontal="left" vertical="center" wrapText="1"/>
    </xf>
    <xf numFmtId="0" fontId="8" fillId="23" borderId="81" xfId="79" applyFont="1" applyFill="1" applyBorder="1" applyAlignment="1">
      <alignment horizontal="left" vertical="center" wrapText="1"/>
    </xf>
    <xf numFmtId="0" fontId="46" fillId="32" borderId="87" xfId="0" applyFont="1" applyFill="1" applyBorder="1" applyAlignment="1">
      <alignment horizontal="left" vertical="center" wrapText="1"/>
    </xf>
    <xf numFmtId="0" fontId="46" fillId="32" borderId="22" xfId="0" applyFont="1" applyFill="1" applyBorder="1" applyAlignment="1">
      <alignment horizontal="left" vertical="center" wrapText="1"/>
    </xf>
    <xf numFmtId="0" fontId="46" fillId="32" borderId="81" xfId="0" applyFont="1" applyFill="1" applyBorder="1" applyAlignment="1">
      <alignment horizontal="left" vertical="center" wrapText="1"/>
    </xf>
    <xf numFmtId="0" fontId="46" fillId="32" borderId="84" xfId="0" applyFont="1" applyFill="1" applyBorder="1" applyAlignment="1">
      <alignment horizontal="left" vertical="center" wrapText="1"/>
    </xf>
    <xf numFmtId="0" fontId="46" fillId="32" borderId="54" xfId="0" applyFont="1" applyFill="1" applyBorder="1" applyAlignment="1">
      <alignment horizontal="left" vertical="center" wrapText="1"/>
    </xf>
    <xf numFmtId="0" fontId="46" fillId="32" borderId="47" xfId="0" applyFont="1" applyFill="1" applyBorder="1" applyAlignment="1">
      <alignment horizontal="left" vertical="center" wrapText="1"/>
    </xf>
    <xf numFmtId="0" fontId="46" fillId="32" borderId="85" xfId="0" applyFont="1" applyFill="1" applyBorder="1" applyAlignment="1">
      <alignment horizontal="center" vertical="center" wrapText="1"/>
    </xf>
    <xf numFmtId="0" fontId="46" fillId="32" borderId="86" xfId="0" applyFont="1" applyFill="1" applyBorder="1" applyAlignment="1">
      <alignment horizontal="center" vertical="center" wrapText="1"/>
    </xf>
    <xf numFmtId="0" fontId="46" fillId="32" borderId="69" xfId="0" applyFont="1" applyFill="1" applyBorder="1" applyAlignment="1">
      <alignment horizontal="center" vertical="center" wrapText="1"/>
    </xf>
    <xf numFmtId="0" fontId="46" fillId="32" borderId="68" xfId="0" applyFont="1" applyFill="1" applyBorder="1" applyAlignment="1" applyProtection="1">
      <alignment horizontal="center"/>
    </xf>
    <xf numFmtId="0" fontId="46" fillId="32" borderId="69" xfId="0" applyFont="1" applyFill="1" applyBorder="1" applyAlignment="1" applyProtection="1">
      <alignment horizontal="center"/>
    </xf>
    <xf numFmtId="0" fontId="44" fillId="23" borderId="68" xfId="0" applyFont="1" applyFill="1" applyBorder="1" applyAlignment="1">
      <alignment horizontal="center" vertical="center" wrapText="1"/>
    </xf>
    <xf numFmtId="0" fontId="44" fillId="23" borderId="69" xfId="0" applyFont="1" applyFill="1" applyBorder="1" applyAlignment="1">
      <alignment horizontal="center" vertical="center" wrapText="1"/>
    </xf>
    <xf numFmtId="0" fontId="45" fillId="23" borderId="0" xfId="0" applyFont="1" applyFill="1" applyAlignment="1">
      <alignment horizontal="center" vertical="center" wrapText="1"/>
    </xf>
    <xf numFmtId="0" fontId="44" fillId="23" borderId="46" xfId="0" applyFont="1" applyFill="1" applyBorder="1" applyAlignment="1">
      <alignment horizontal="center" vertical="center" wrapText="1"/>
    </xf>
    <xf numFmtId="0" fontId="44" fillId="23" borderId="22" xfId="0" applyFont="1" applyFill="1" applyBorder="1" applyAlignment="1">
      <alignment horizontal="center" vertical="center" wrapText="1"/>
    </xf>
    <xf numFmtId="0" fontId="44" fillId="23" borderId="25" xfId="0" applyFont="1" applyFill="1" applyBorder="1" applyAlignment="1">
      <alignment horizontal="center" vertical="center" wrapText="1"/>
    </xf>
    <xf numFmtId="0" fontId="44" fillId="23" borderId="35" xfId="0" applyFont="1" applyFill="1" applyBorder="1" applyAlignment="1">
      <alignment horizontal="center" vertical="center" wrapText="1"/>
    </xf>
    <xf numFmtId="0" fontId="44" fillId="23" borderId="54" xfId="0" applyFont="1" applyFill="1" applyBorder="1" applyAlignment="1">
      <alignment horizontal="center" vertical="center" wrapText="1"/>
    </xf>
    <xf numFmtId="0" fontId="44" fillId="23" borderId="55" xfId="0" applyFont="1" applyFill="1" applyBorder="1" applyAlignment="1">
      <alignment horizontal="center" vertical="center" wrapText="1"/>
    </xf>
    <xf numFmtId="3" fontId="10" fillId="35" borderId="29" xfId="0" applyNumberFormat="1" applyFont="1" applyFill="1" applyBorder="1" applyAlignment="1">
      <alignment horizontal="center"/>
    </xf>
    <xf numFmtId="3" fontId="10" fillId="35" borderId="11" xfId="0" applyNumberFormat="1" applyFont="1" applyFill="1" applyBorder="1" applyAlignment="1">
      <alignment horizontal="center"/>
    </xf>
    <xf numFmtId="3" fontId="10" fillId="21" borderId="67" xfId="0" applyNumberFormat="1" applyFont="1" applyFill="1" applyBorder="1" applyAlignment="1">
      <alignment horizontal="center"/>
    </xf>
    <xf numFmtId="3" fontId="10" fillId="21" borderId="31" xfId="0" applyNumberFormat="1" applyFont="1" applyFill="1" applyBorder="1" applyAlignment="1">
      <alignment horizontal="center"/>
    </xf>
    <xf numFmtId="3" fontId="10" fillId="17" borderId="85" xfId="0" applyNumberFormat="1" applyFont="1" applyFill="1" applyBorder="1" applyAlignment="1">
      <alignment horizontal="center" vertical="center" wrapText="1"/>
    </xf>
    <xf numFmtId="0" fontId="39" fillId="0" borderId="86" xfId="0" applyFont="1" applyBorder="1" applyAlignment="1">
      <alignment horizontal="center" vertical="center" wrapText="1"/>
    </xf>
    <xf numFmtId="0" fontId="9" fillId="23" borderId="0" xfId="0" applyFont="1" applyFill="1" applyBorder="1" applyAlignment="1">
      <alignment horizontal="center" vertical="center"/>
    </xf>
    <xf numFmtId="0" fontId="14" fillId="23" borderId="0" xfId="0" applyFont="1" applyFill="1" applyBorder="1" applyAlignment="1">
      <alignment horizontal="center" vertical="center" wrapText="1"/>
    </xf>
    <xf numFmtId="0" fontId="14" fillId="23" borderId="0" xfId="0" applyFont="1" applyFill="1" applyBorder="1" applyAlignment="1">
      <alignment horizontal="center" vertical="center"/>
    </xf>
    <xf numFmtId="0" fontId="12" fillId="23" borderId="0" xfId="0" applyFont="1" applyFill="1" applyBorder="1" applyAlignment="1">
      <alignment horizontal="center" vertical="center"/>
    </xf>
    <xf numFmtId="0" fontId="46" fillId="21" borderId="72" xfId="0" applyFont="1" applyFill="1" applyBorder="1" applyAlignment="1" applyProtection="1">
      <alignment horizontal="center" vertical="center" wrapText="1"/>
    </xf>
    <xf numFmtId="0" fontId="46" fillId="21" borderId="13" xfId="0" applyFont="1" applyFill="1" applyBorder="1" applyAlignment="1" applyProtection="1">
      <alignment horizontal="center" vertical="center" wrapText="1"/>
    </xf>
    <xf numFmtId="0" fontId="46" fillId="21" borderId="38" xfId="0" applyFont="1" applyFill="1" applyBorder="1" applyAlignment="1" applyProtection="1">
      <alignment horizontal="center" vertical="center" wrapText="1"/>
    </xf>
    <xf numFmtId="0" fontId="46" fillId="21" borderId="88" xfId="0" applyFont="1" applyFill="1" applyBorder="1" applyAlignment="1">
      <alignment horizontal="center" vertical="center" wrapText="1"/>
    </xf>
    <xf numFmtId="0" fontId="46" fillId="21" borderId="100" xfId="0" applyFont="1" applyFill="1" applyBorder="1" applyAlignment="1">
      <alignment horizontal="center" vertical="center" wrapText="1"/>
    </xf>
    <xf numFmtId="0" fontId="46" fillId="21" borderId="119" xfId="0" applyFont="1" applyFill="1" applyBorder="1" applyAlignment="1">
      <alignment horizontal="center" vertical="center" wrapText="1"/>
    </xf>
    <xf numFmtId="0" fontId="46" fillId="21" borderId="42" xfId="0" applyFont="1" applyFill="1" applyBorder="1" applyAlignment="1">
      <alignment horizontal="center" vertical="center" wrapText="1"/>
    </xf>
    <xf numFmtId="0" fontId="46" fillId="21" borderId="66" xfId="0" applyFont="1" applyFill="1" applyBorder="1" applyAlignment="1">
      <alignment horizontal="center" vertical="center" wrapText="1"/>
    </xf>
    <xf numFmtId="0" fontId="46" fillId="21" borderId="70" xfId="0" applyFont="1" applyFill="1" applyBorder="1" applyAlignment="1">
      <alignment horizontal="center" vertical="center" wrapText="1"/>
    </xf>
    <xf numFmtId="0" fontId="46" fillId="32" borderId="46" xfId="0" applyFont="1" applyFill="1" applyBorder="1" applyAlignment="1" applyProtection="1">
      <alignment horizontal="center" vertical="center" wrapText="1"/>
    </xf>
    <xf numFmtId="0" fontId="46" fillId="32" borderId="22" xfId="0" applyFont="1" applyFill="1" applyBorder="1" applyAlignment="1" applyProtection="1">
      <alignment horizontal="center" vertical="center" wrapText="1"/>
    </xf>
    <xf numFmtId="1" fontId="8" fillId="35" borderId="68" xfId="0" applyNumberFormat="1" applyFont="1" applyFill="1" applyBorder="1" applyAlignment="1" applyProtection="1">
      <alignment horizontal="center" vertical="center"/>
    </xf>
    <xf numFmtId="1" fontId="8" fillId="35" borderId="69" xfId="0" applyNumberFormat="1" applyFont="1" applyFill="1" applyBorder="1" applyAlignment="1" applyProtection="1">
      <alignment horizontal="center" vertical="center"/>
    </xf>
    <xf numFmtId="0" fontId="8" fillId="35" borderId="68" xfId="0" applyFont="1" applyFill="1" applyBorder="1" applyAlignment="1">
      <alignment horizontal="center" vertical="center" wrapText="1"/>
    </xf>
    <xf numFmtId="0" fontId="8" fillId="35" borderId="69" xfId="0" applyFont="1" applyFill="1" applyBorder="1" applyAlignment="1">
      <alignment horizontal="center" vertical="center" wrapText="1"/>
    </xf>
    <xf numFmtId="0" fontId="10" fillId="32" borderId="68" xfId="0" applyFont="1" applyFill="1" applyBorder="1" applyAlignment="1" applyProtection="1">
      <alignment horizontal="center"/>
    </xf>
    <xf numFmtId="0" fontId="10" fillId="32" borderId="86" xfId="0" applyFont="1" applyFill="1" applyBorder="1" applyAlignment="1" applyProtection="1">
      <alignment horizontal="center"/>
    </xf>
    <xf numFmtId="0" fontId="10" fillId="32" borderId="97" xfId="0" applyFont="1" applyFill="1" applyBorder="1" applyAlignment="1" applyProtection="1">
      <alignment horizontal="center"/>
    </xf>
    <xf numFmtId="0" fontId="46" fillId="32" borderId="11" xfId="0" applyFont="1" applyFill="1" applyBorder="1" applyAlignment="1" applyProtection="1">
      <alignment horizontal="center" vertical="center" wrapText="1"/>
    </xf>
    <xf numFmtId="0" fontId="46" fillId="32" borderId="35" xfId="0" applyFont="1" applyFill="1" applyBorder="1" applyAlignment="1" applyProtection="1">
      <alignment horizontal="center" vertical="center" wrapText="1"/>
    </xf>
    <xf numFmtId="0" fontId="46" fillId="32" borderId="60" xfId="0" applyFont="1" applyFill="1" applyBorder="1" applyAlignment="1" applyProtection="1">
      <alignment horizontal="center" vertical="center" wrapText="1"/>
    </xf>
    <xf numFmtId="0" fontId="46" fillId="32" borderId="122" xfId="0" applyFont="1" applyFill="1" applyBorder="1" applyAlignment="1" applyProtection="1">
      <alignment horizontal="center" vertical="center" wrapText="1"/>
    </xf>
    <xf numFmtId="0" fontId="46" fillId="21" borderId="46" xfId="66" applyNumberFormat="1" applyFont="1" applyFill="1" applyBorder="1" applyAlignment="1">
      <alignment horizontal="center" vertical="center" wrapText="1"/>
    </xf>
    <xf numFmtId="0" fontId="46" fillId="21" borderId="81" xfId="66" applyNumberFormat="1" applyFont="1" applyFill="1" applyBorder="1" applyAlignment="1">
      <alignment horizontal="center" vertical="center" wrapText="1"/>
    </xf>
    <xf numFmtId="0" fontId="46" fillId="21" borderId="25" xfId="66" applyNumberFormat="1" applyFont="1" applyFill="1" applyBorder="1" applyAlignment="1">
      <alignment horizontal="center" vertical="center" wrapText="1"/>
    </xf>
    <xf numFmtId="0" fontId="46" fillId="21" borderId="88" xfId="66" applyNumberFormat="1" applyFont="1" applyFill="1" applyBorder="1" applyAlignment="1">
      <alignment horizontal="center" vertical="center" wrapText="1"/>
    </xf>
    <xf numFmtId="0" fontId="46" fillId="21" borderId="100" xfId="66" applyNumberFormat="1" applyFont="1" applyFill="1" applyBorder="1" applyAlignment="1">
      <alignment horizontal="center" vertical="center" wrapText="1"/>
    </xf>
    <xf numFmtId="0" fontId="46" fillId="21" borderId="66" xfId="66" applyNumberFormat="1" applyFont="1" applyFill="1" applyBorder="1" applyAlignment="1">
      <alignment horizontal="center" vertical="center" wrapText="1"/>
    </xf>
    <xf numFmtId="0" fontId="46" fillId="21" borderId="70" xfId="66" applyNumberFormat="1" applyFont="1" applyFill="1" applyBorder="1" applyAlignment="1">
      <alignment horizontal="center" vertical="center" wrapText="1"/>
    </xf>
    <xf numFmtId="0" fontId="46" fillId="32" borderId="85" xfId="0" applyFont="1" applyFill="1" applyBorder="1" applyAlignment="1">
      <alignment horizontal="left" vertical="center" wrapText="1"/>
    </xf>
    <xf numFmtId="0" fontId="46" fillId="32" borderId="69" xfId="0" applyFont="1" applyFill="1" applyBorder="1" applyAlignment="1">
      <alignment horizontal="left" vertical="center" wrapText="1"/>
    </xf>
    <xf numFmtId="0" fontId="44" fillId="35" borderId="46" xfId="0" applyFont="1" applyFill="1" applyBorder="1" applyAlignment="1">
      <alignment horizontal="center" vertical="center" wrapText="1"/>
    </xf>
    <xf numFmtId="0" fontId="44" fillId="35" borderId="22" xfId="0" applyFont="1" applyFill="1" applyBorder="1" applyAlignment="1">
      <alignment horizontal="center" vertical="center" wrapText="1"/>
    </xf>
    <xf numFmtId="0" fontId="44" fillId="35" borderId="25" xfId="0" applyFont="1" applyFill="1" applyBorder="1" applyAlignment="1">
      <alignment horizontal="center" vertical="center" wrapText="1"/>
    </xf>
    <xf numFmtId="0" fontId="46" fillId="32" borderId="74" xfId="0" applyFont="1" applyFill="1" applyBorder="1" applyAlignment="1" applyProtection="1">
      <alignment horizontal="center" vertical="center" wrapText="1"/>
    </xf>
    <xf numFmtId="0" fontId="46" fillId="32" borderId="41" xfId="0" applyFont="1" applyFill="1" applyBorder="1" applyAlignment="1" applyProtection="1">
      <alignment horizontal="center" vertical="center" wrapText="1"/>
    </xf>
    <xf numFmtId="4" fontId="46" fillId="32" borderId="87" xfId="0" applyNumberFormat="1" applyFont="1" applyFill="1" applyBorder="1" applyAlignment="1">
      <alignment horizontal="center"/>
    </xf>
    <xf numFmtId="4" fontId="46" fillId="32" borderId="22" xfId="0" applyNumberFormat="1" applyFont="1" applyFill="1" applyBorder="1" applyAlignment="1">
      <alignment horizontal="center"/>
    </xf>
    <xf numFmtId="4" fontId="46" fillId="32" borderId="25" xfId="0" applyNumberFormat="1" applyFont="1" applyFill="1" applyBorder="1" applyAlignment="1">
      <alignment horizontal="center"/>
    </xf>
    <xf numFmtId="0" fontId="46" fillId="32" borderId="25" xfId="0" applyFont="1" applyFill="1" applyBorder="1" applyAlignment="1" applyProtection="1">
      <alignment horizontal="center" vertical="center" wrapText="1"/>
    </xf>
    <xf numFmtId="0" fontId="46" fillId="32" borderId="83" xfId="0" applyFont="1" applyFill="1" applyBorder="1" applyAlignment="1">
      <alignment horizontal="center" vertical="center" wrapText="1"/>
    </xf>
    <xf numFmtId="0" fontId="46" fillId="32" borderId="46" xfId="0" applyFont="1" applyFill="1" applyBorder="1" applyAlignment="1">
      <alignment horizontal="center" vertical="center" wrapText="1"/>
    </xf>
    <xf numFmtId="0" fontId="46" fillId="32" borderId="29" xfId="0" applyFont="1" applyFill="1" applyBorder="1" applyAlignment="1">
      <alignment horizontal="center" vertical="center" wrapText="1"/>
    </xf>
    <xf numFmtId="0" fontId="46" fillId="32" borderId="35" xfId="0" applyFont="1" applyFill="1" applyBorder="1" applyAlignment="1">
      <alignment horizontal="center" vertical="center" wrapText="1"/>
    </xf>
    <xf numFmtId="0" fontId="46" fillId="32" borderId="22" xfId="0" applyFont="1" applyFill="1" applyBorder="1" applyAlignment="1">
      <alignment horizontal="center"/>
    </xf>
    <xf numFmtId="0" fontId="46" fillId="32" borderId="25" xfId="0" applyFont="1" applyFill="1" applyBorder="1" applyAlignment="1">
      <alignment horizontal="center"/>
    </xf>
    <xf numFmtId="0" fontId="46" fillId="32" borderId="83" xfId="0" applyFont="1" applyFill="1" applyBorder="1" applyAlignment="1">
      <alignment horizontal="center" wrapText="1"/>
    </xf>
    <xf numFmtId="0" fontId="46" fillId="32" borderId="53" xfId="0" applyFont="1" applyFill="1" applyBorder="1" applyAlignment="1">
      <alignment horizontal="center" wrapText="1"/>
    </xf>
    <xf numFmtId="0" fontId="46" fillId="32" borderId="64" xfId="0" applyFont="1" applyFill="1" applyBorder="1" applyAlignment="1">
      <alignment horizontal="center" wrapText="1"/>
    </xf>
    <xf numFmtId="0" fontId="46" fillId="32" borderId="87" xfId="0" applyFont="1" applyFill="1" applyBorder="1" applyAlignment="1">
      <alignment horizontal="center" vertical="center" wrapText="1"/>
    </xf>
    <xf numFmtId="0" fontId="46" fillId="32" borderId="81" xfId="0" applyFont="1" applyFill="1" applyBorder="1" applyAlignment="1">
      <alignment horizontal="center" vertical="center" wrapText="1"/>
    </xf>
    <xf numFmtId="0" fontId="46" fillId="32" borderId="68" xfId="0" applyFont="1" applyFill="1" applyBorder="1" applyAlignment="1" applyProtection="1">
      <alignment horizontal="left"/>
    </xf>
    <xf numFmtId="0" fontId="46" fillId="32" borderId="69" xfId="0" applyFont="1" applyFill="1" applyBorder="1" applyAlignment="1" applyProtection="1">
      <alignment horizontal="left"/>
    </xf>
    <xf numFmtId="0" fontId="44" fillId="23" borderId="86" xfId="0" applyFont="1" applyFill="1" applyBorder="1" applyAlignment="1">
      <alignment horizontal="center" vertical="center" wrapText="1"/>
    </xf>
    <xf numFmtId="1" fontId="44" fillId="23" borderId="86" xfId="0" applyNumberFormat="1" applyFont="1" applyFill="1" applyBorder="1" applyAlignment="1" applyProtection="1">
      <alignment horizontal="center"/>
    </xf>
    <xf numFmtId="1" fontId="44" fillId="23" borderId="97" xfId="0" applyNumberFormat="1" applyFont="1" applyFill="1" applyBorder="1" applyAlignment="1" applyProtection="1">
      <alignment horizontal="center"/>
    </xf>
    <xf numFmtId="3" fontId="46" fillId="21" borderId="67" xfId="0" applyNumberFormat="1" applyFont="1" applyFill="1" applyBorder="1" applyAlignment="1">
      <alignment horizontal="center"/>
    </xf>
    <xf numFmtId="3" fontId="46" fillId="21" borderId="31" xfId="0" applyNumberFormat="1" applyFont="1" applyFill="1" applyBorder="1" applyAlignment="1">
      <alignment horizontal="center"/>
    </xf>
    <xf numFmtId="3" fontId="46" fillId="17" borderId="67" xfId="0" applyNumberFormat="1" applyFont="1" applyFill="1" applyBorder="1" applyAlignment="1">
      <alignment horizontal="center"/>
    </xf>
    <xf numFmtId="3" fontId="46" fillId="17" borderId="31" xfId="0" applyNumberFormat="1" applyFont="1" applyFill="1" applyBorder="1" applyAlignment="1">
      <alignment horizontal="center"/>
    </xf>
    <xf numFmtId="0" fontId="46" fillId="32" borderId="53" xfId="0" applyFont="1" applyFill="1" applyBorder="1" applyAlignment="1">
      <alignment horizontal="center" vertical="center" wrapText="1"/>
    </xf>
    <xf numFmtId="0" fontId="46" fillId="32" borderId="11" xfId="0" applyFont="1" applyFill="1" applyBorder="1" applyAlignment="1">
      <alignment horizontal="center" vertical="center" wrapText="1"/>
    </xf>
    <xf numFmtId="3" fontId="46" fillId="17" borderId="29" xfId="0" applyNumberFormat="1" applyFont="1" applyFill="1" applyBorder="1" applyAlignment="1">
      <alignment horizontal="center"/>
    </xf>
    <xf numFmtId="3" fontId="46" fillId="17" borderId="11" xfId="0" applyNumberFormat="1" applyFont="1" applyFill="1" applyBorder="1" applyAlignment="1">
      <alignment horizontal="center"/>
    </xf>
    <xf numFmtId="0" fontId="46" fillId="21" borderId="53" xfId="0" applyFont="1" applyFill="1" applyBorder="1" applyAlignment="1" applyProtection="1">
      <alignment horizontal="center" vertical="center" wrapText="1"/>
    </xf>
    <xf numFmtId="0" fontId="46" fillId="21" borderId="11" xfId="0" applyFont="1" applyFill="1" applyBorder="1" applyAlignment="1" applyProtection="1">
      <alignment horizontal="center" vertical="center" wrapText="1"/>
    </xf>
    <xf numFmtId="0" fontId="10" fillId="0" borderId="0" xfId="0" applyFont="1" applyAlignment="1">
      <alignment horizontal="center" vertical="center"/>
    </xf>
    <xf numFmtId="4" fontId="46" fillId="32" borderId="25" xfId="0" applyNumberFormat="1" applyFont="1" applyFill="1" applyBorder="1" applyAlignment="1">
      <alignment horizontal="center" vertical="center" wrapText="1"/>
    </xf>
    <xf numFmtId="4" fontId="46" fillId="32" borderId="55" xfId="0" applyNumberFormat="1" applyFont="1" applyFill="1" applyBorder="1" applyAlignment="1">
      <alignment horizontal="center" vertical="center" wrapText="1"/>
    </xf>
    <xf numFmtId="0" fontId="46" fillId="32" borderId="83" xfId="0" applyFont="1" applyFill="1" applyBorder="1" applyAlignment="1">
      <alignment horizontal="left" vertical="center" wrapText="1"/>
    </xf>
    <xf numFmtId="0" fontId="46" fillId="32" borderId="53" xfId="0" applyFont="1" applyFill="1" applyBorder="1" applyAlignment="1">
      <alignment horizontal="left" vertical="center" wrapText="1"/>
    </xf>
    <xf numFmtId="0" fontId="44" fillId="0" borderId="31" xfId="0" applyFont="1" applyFill="1" applyBorder="1" applyAlignment="1">
      <alignment horizontal="center" vertical="center" wrapText="1"/>
    </xf>
    <xf numFmtId="4" fontId="46" fillId="32" borderId="87" xfId="0" applyNumberFormat="1" applyFont="1" applyFill="1" applyBorder="1" applyAlignment="1">
      <alignment horizontal="center" vertical="center"/>
    </xf>
    <xf numFmtId="4" fontId="46" fillId="32" borderId="22" xfId="0" applyNumberFormat="1" applyFont="1" applyFill="1" applyBorder="1" applyAlignment="1">
      <alignment horizontal="center" vertical="center"/>
    </xf>
    <xf numFmtId="4" fontId="46" fillId="32" borderId="25" xfId="0" applyNumberFormat="1" applyFont="1" applyFill="1" applyBorder="1" applyAlignment="1">
      <alignment horizontal="center" vertical="center"/>
    </xf>
    <xf numFmtId="0" fontId="14" fillId="0" borderId="0" xfId="0" applyFont="1" applyAlignment="1">
      <alignment horizontal="center" vertical="center" wrapText="1"/>
    </xf>
    <xf numFmtId="0" fontId="46" fillId="32" borderId="67" xfId="0" applyFont="1" applyFill="1" applyBorder="1" applyAlignment="1">
      <alignment horizontal="left" vertical="center" wrapText="1"/>
    </xf>
    <xf numFmtId="0" fontId="46" fillId="32" borderId="31" xfId="0" applyFont="1" applyFill="1" applyBorder="1" applyAlignment="1">
      <alignment horizontal="left" vertical="center" wrapText="1"/>
    </xf>
    <xf numFmtId="0" fontId="44" fillId="0" borderId="53" xfId="0" applyFont="1" applyFill="1" applyBorder="1" applyAlignment="1">
      <alignment horizontal="center" vertical="center" wrapText="1"/>
    </xf>
    <xf numFmtId="0" fontId="44" fillId="0" borderId="64" xfId="0" applyFont="1" applyFill="1" applyBorder="1" applyAlignment="1">
      <alignment horizontal="center" vertical="center" wrapText="1"/>
    </xf>
    <xf numFmtId="1" fontId="44" fillId="0" borderId="31" xfId="0" applyNumberFormat="1" applyFont="1" applyBorder="1" applyAlignment="1">
      <alignment horizontal="center"/>
    </xf>
    <xf numFmtId="1" fontId="44" fillId="0" borderId="34" xfId="0" applyNumberFormat="1" applyFont="1" applyBorder="1" applyAlignment="1">
      <alignment horizontal="center"/>
    </xf>
    <xf numFmtId="0" fontId="46" fillId="32" borderId="86" xfId="0" applyFont="1" applyFill="1" applyBorder="1" applyAlignment="1" applyProtection="1">
      <alignment horizontal="left"/>
    </xf>
    <xf numFmtId="4" fontId="46" fillId="32" borderId="96" xfId="0" applyNumberFormat="1" applyFont="1" applyFill="1" applyBorder="1" applyAlignment="1">
      <alignment horizontal="center" vertical="center" wrapText="1"/>
    </xf>
    <xf numFmtId="4" fontId="46" fillId="32" borderId="112" xfId="0" applyNumberFormat="1" applyFont="1" applyFill="1" applyBorder="1" applyAlignment="1">
      <alignment horizontal="center" vertical="center" wrapText="1"/>
    </xf>
    <xf numFmtId="0" fontId="46" fillId="0" borderId="0" xfId="0" applyFont="1" applyBorder="1" applyAlignment="1">
      <alignment horizontal="center" vertical="center" wrapText="1"/>
    </xf>
    <xf numFmtId="0" fontId="83" fillId="0" borderId="0" xfId="0" applyFont="1" applyBorder="1" applyAlignment="1">
      <alignment horizontal="center" vertical="center" wrapText="1"/>
    </xf>
    <xf numFmtId="0" fontId="83" fillId="0" borderId="91" xfId="0" applyFont="1" applyBorder="1" applyAlignment="1">
      <alignment horizontal="center" vertical="center" wrapText="1"/>
    </xf>
    <xf numFmtId="0" fontId="46" fillId="32" borderId="64" xfId="0" applyFont="1" applyFill="1" applyBorder="1" applyAlignment="1">
      <alignment horizontal="center" vertical="center" wrapText="1"/>
    </xf>
    <xf numFmtId="0" fontId="46" fillId="32" borderId="30" xfId="0" applyFont="1" applyFill="1" applyBorder="1" applyAlignment="1">
      <alignment horizontal="center" vertical="center" wrapText="1"/>
    </xf>
    <xf numFmtId="1" fontId="44" fillId="0" borderId="68" xfId="0" applyNumberFormat="1" applyFont="1" applyFill="1" applyBorder="1" applyAlignment="1" applyProtection="1">
      <alignment horizontal="center"/>
    </xf>
    <xf numFmtId="1" fontId="44" fillId="0" borderId="86" xfId="0" applyNumberFormat="1" applyFont="1" applyFill="1" applyBorder="1" applyAlignment="1" applyProtection="1">
      <alignment horizontal="center"/>
    </xf>
    <xf numFmtId="1" fontId="44" fillId="0" borderId="97" xfId="0" applyNumberFormat="1" applyFont="1" applyFill="1" applyBorder="1" applyAlignment="1" applyProtection="1">
      <alignment horizontal="center"/>
    </xf>
    <xf numFmtId="4" fontId="46" fillId="32" borderId="83" xfId="0" applyNumberFormat="1" applyFont="1" applyFill="1" applyBorder="1" applyAlignment="1">
      <alignment horizontal="center" vertical="center"/>
    </xf>
    <xf numFmtId="4" fontId="46" fillId="32" borderId="53" xfId="0" applyNumberFormat="1" applyFont="1" applyFill="1" applyBorder="1" applyAlignment="1">
      <alignment horizontal="center" vertical="center"/>
    </xf>
    <xf numFmtId="4" fontId="46" fillId="32" borderId="64" xfId="0" applyNumberFormat="1" applyFont="1" applyFill="1" applyBorder="1" applyAlignment="1">
      <alignment horizontal="center" vertical="center"/>
    </xf>
    <xf numFmtId="4" fontId="46" fillId="32" borderId="81" xfId="0" applyNumberFormat="1" applyFont="1" applyFill="1" applyBorder="1" applyAlignment="1">
      <alignment horizontal="center" vertical="center"/>
    </xf>
    <xf numFmtId="4" fontId="46" fillId="32" borderId="46" xfId="0" applyNumberFormat="1" applyFont="1" applyFill="1" applyBorder="1" applyAlignment="1">
      <alignment horizontal="center" vertical="center"/>
    </xf>
    <xf numFmtId="4" fontId="46" fillId="32" borderId="43" xfId="0" applyNumberFormat="1" applyFont="1" applyFill="1" applyBorder="1" applyAlignment="1">
      <alignment horizontal="center" vertical="center" wrapText="1"/>
    </xf>
    <xf numFmtId="4" fontId="46" fillId="32" borderId="117" xfId="0" applyNumberFormat="1" applyFont="1" applyFill="1" applyBorder="1" applyAlignment="1">
      <alignment horizontal="center" vertical="center" wrapText="1"/>
    </xf>
    <xf numFmtId="4" fontId="46" fillId="32" borderId="118" xfId="0" applyNumberFormat="1" applyFont="1" applyFill="1" applyBorder="1" applyAlignment="1">
      <alignment horizontal="center" vertical="center" wrapText="1"/>
    </xf>
    <xf numFmtId="0" fontId="46" fillId="32" borderId="11" xfId="0" applyFont="1" applyFill="1" applyBorder="1" applyAlignment="1">
      <alignment horizontal="left" vertical="center" wrapText="1"/>
    </xf>
    <xf numFmtId="0" fontId="44" fillId="0" borderId="11" xfId="0" applyFont="1" applyFill="1" applyBorder="1" applyAlignment="1">
      <alignment horizontal="center" vertical="center" wrapText="1"/>
    </xf>
    <xf numFmtId="0" fontId="10" fillId="0" borderId="0" xfId="0" applyFont="1" applyBorder="1" applyAlignment="1">
      <alignment horizontal="center" vertical="center" wrapText="1"/>
    </xf>
    <xf numFmtId="0" fontId="39" fillId="0" borderId="0" xfId="0" applyFont="1" applyBorder="1" applyAlignment="1">
      <alignment horizontal="center" vertical="center" wrapText="1"/>
    </xf>
    <xf numFmtId="0" fontId="39" fillId="0" borderId="91" xfId="0" applyFont="1" applyBorder="1" applyAlignment="1">
      <alignment horizontal="center" vertical="center" wrapText="1"/>
    </xf>
    <xf numFmtId="0" fontId="46" fillId="32" borderId="11" xfId="0" applyFont="1" applyFill="1" applyBorder="1" applyAlignment="1" applyProtection="1">
      <alignment horizontal="left"/>
    </xf>
    <xf numFmtId="1" fontId="44" fillId="0" borderId="11" xfId="0" applyNumberFormat="1" applyFont="1" applyFill="1" applyBorder="1" applyAlignment="1" applyProtection="1">
      <alignment horizontal="center"/>
    </xf>
    <xf numFmtId="0" fontId="12" fillId="21" borderId="72" xfId="0" applyFont="1" applyFill="1" applyBorder="1" applyAlignment="1" applyProtection="1">
      <alignment horizontal="center" vertical="center" wrapText="1"/>
    </xf>
    <xf numFmtId="0" fontId="12" fillId="21" borderId="38" xfId="0" applyFont="1" applyFill="1" applyBorder="1" applyAlignment="1" applyProtection="1">
      <alignment horizontal="center" vertical="center" wrapText="1"/>
    </xf>
    <xf numFmtId="0" fontId="12" fillId="21" borderId="46" xfId="0" applyFont="1" applyFill="1" applyBorder="1" applyAlignment="1">
      <alignment horizontal="center" vertical="center"/>
    </xf>
    <xf numFmtId="0" fontId="12" fillId="21" borderId="22" xfId="0" applyFont="1" applyFill="1" applyBorder="1" applyAlignment="1">
      <alignment horizontal="center" vertical="center"/>
    </xf>
    <xf numFmtId="0" fontId="12" fillId="21" borderId="25" xfId="0" applyFont="1" applyFill="1" applyBorder="1" applyAlignment="1">
      <alignment horizontal="center" vertical="center"/>
    </xf>
    <xf numFmtId="0" fontId="8" fillId="35" borderId="35" xfId="0" applyFont="1" applyFill="1" applyBorder="1" applyAlignment="1">
      <alignment horizontal="left" vertical="center" wrapText="1"/>
    </xf>
    <xf numFmtId="0" fontId="8" fillId="35" borderId="54" xfId="0" applyFont="1" applyFill="1" applyBorder="1" applyAlignment="1">
      <alignment horizontal="left" vertical="center" wrapText="1"/>
    </xf>
    <xf numFmtId="9" fontId="8" fillId="35" borderId="11" xfId="66" applyFont="1" applyFill="1" applyBorder="1" applyAlignment="1">
      <alignment horizontal="center" vertical="center" wrapText="1"/>
    </xf>
    <xf numFmtId="0" fontId="8" fillId="35" borderId="31" xfId="0" applyFont="1" applyFill="1" applyBorder="1" applyAlignment="1" applyProtection="1">
      <alignment horizontal="center" vertical="center" wrapText="1"/>
    </xf>
    <xf numFmtId="0" fontId="45" fillId="23" borderId="0" xfId="0" applyFont="1" applyFill="1" applyBorder="1" applyAlignment="1" applyProtection="1">
      <alignment horizontal="center" vertical="center" wrapText="1"/>
    </xf>
    <xf numFmtId="0" fontId="14" fillId="23" borderId="0" xfId="0" applyFont="1" applyFill="1" applyBorder="1" applyAlignment="1" applyProtection="1">
      <alignment horizontal="center" vertical="center"/>
    </xf>
    <xf numFmtId="0" fontId="12" fillId="23" borderId="0" xfId="0" applyFont="1" applyFill="1" applyBorder="1" applyAlignment="1" applyProtection="1">
      <alignment horizontal="center" vertical="center"/>
    </xf>
    <xf numFmtId="0" fontId="10" fillId="32" borderId="68" xfId="0" applyFont="1" applyFill="1" applyBorder="1" applyAlignment="1" applyProtection="1">
      <alignment horizontal="center" vertical="center"/>
    </xf>
    <xf numFmtId="0" fontId="10" fillId="32" borderId="86" xfId="0" applyFont="1" applyFill="1" applyBorder="1" applyAlignment="1" applyProtection="1">
      <alignment horizontal="center" vertical="center"/>
    </xf>
    <xf numFmtId="0" fontId="10" fillId="32" borderId="69" xfId="0" applyFont="1" applyFill="1" applyBorder="1" applyAlignment="1" applyProtection="1">
      <alignment horizontal="center" vertical="center"/>
    </xf>
    <xf numFmtId="4" fontId="8" fillId="35" borderId="53" xfId="0" applyNumberFormat="1" applyFont="1" applyFill="1" applyBorder="1" applyAlignment="1" applyProtection="1">
      <alignment horizontal="center" vertical="center"/>
    </xf>
    <xf numFmtId="4" fontId="8" fillId="35" borderId="64" xfId="0" applyNumberFormat="1" applyFont="1" applyFill="1" applyBorder="1" applyAlignment="1" applyProtection="1">
      <alignment horizontal="center" vertical="center"/>
    </xf>
    <xf numFmtId="4" fontId="8" fillId="35" borderId="31" xfId="0" applyNumberFormat="1" applyFont="1" applyFill="1" applyBorder="1" applyAlignment="1" applyProtection="1">
      <alignment horizontal="center" vertical="center"/>
    </xf>
    <xf numFmtId="4" fontId="8" fillId="35" borderId="34" xfId="0" applyNumberFormat="1" applyFont="1" applyFill="1" applyBorder="1" applyAlignment="1" applyProtection="1">
      <alignment horizontal="center" vertical="center"/>
    </xf>
    <xf numFmtId="0" fontId="10" fillId="32" borderId="35" xfId="0" applyFont="1" applyFill="1" applyBorder="1" applyAlignment="1">
      <alignment horizontal="center" vertical="center" wrapText="1"/>
    </xf>
    <xf numFmtId="0" fontId="10" fillId="32" borderId="54" xfId="0" applyFont="1" applyFill="1" applyBorder="1" applyAlignment="1">
      <alignment horizontal="center" vertical="center" wrapText="1"/>
    </xf>
    <xf numFmtId="0" fontId="8" fillId="35" borderId="53" xfId="0" applyFont="1" applyFill="1" applyBorder="1" applyAlignment="1">
      <alignment horizontal="center" vertical="center" wrapText="1"/>
    </xf>
    <xf numFmtId="0" fontId="8" fillId="35" borderId="64" xfId="0" applyFont="1" applyFill="1" applyBorder="1" applyAlignment="1">
      <alignment horizontal="center" vertical="center" wrapText="1"/>
    </xf>
    <xf numFmtId="0" fontId="8" fillId="35" borderId="11" xfId="0" applyFont="1" applyFill="1" applyBorder="1" applyAlignment="1">
      <alignment horizontal="center" vertical="center" wrapText="1"/>
    </xf>
    <xf numFmtId="0" fontId="8" fillId="35" borderId="30" xfId="0" applyFont="1" applyFill="1" applyBorder="1" applyAlignment="1">
      <alignment horizontal="center" vertical="center" wrapText="1"/>
    </xf>
    <xf numFmtId="1" fontId="8" fillId="35" borderId="31" xfId="0" applyNumberFormat="1" applyFont="1" applyFill="1" applyBorder="1" applyAlignment="1" applyProtection="1">
      <alignment horizontal="center" vertical="center"/>
    </xf>
    <xf numFmtId="1" fontId="8" fillId="35" borderId="34" xfId="0" applyNumberFormat="1" applyFont="1" applyFill="1" applyBorder="1" applyAlignment="1" applyProtection="1">
      <alignment horizontal="center" vertical="center"/>
    </xf>
    <xf numFmtId="0" fontId="10" fillId="0" borderId="56" xfId="0" applyFont="1" applyBorder="1" applyAlignment="1">
      <alignment horizontal="left" vertical="center" wrapText="1"/>
    </xf>
    <xf numFmtId="0" fontId="68" fillId="32" borderId="79" xfId="0" applyFont="1" applyFill="1" applyBorder="1" applyAlignment="1">
      <alignment horizontal="center" vertical="center" wrapText="1"/>
    </xf>
    <xf numFmtId="4" fontId="8" fillId="35" borderId="11" xfId="0" applyNumberFormat="1" applyFont="1" applyFill="1" applyBorder="1" applyAlignment="1" applyProtection="1">
      <alignment horizontal="center" vertical="center"/>
    </xf>
    <xf numFmtId="4" fontId="8" fillId="35" borderId="30" xfId="0" applyNumberFormat="1" applyFont="1" applyFill="1" applyBorder="1" applyAlignment="1" applyProtection="1">
      <alignment horizontal="center" vertical="center"/>
    </xf>
    <xf numFmtId="0" fontId="8" fillId="35" borderId="53" xfId="0" applyFont="1" applyFill="1" applyBorder="1" applyAlignment="1" applyProtection="1">
      <alignment horizontal="center" vertical="center" wrapText="1"/>
    </xf>
    <xf numFmtId="0" fontId="8" fillId="35" borderId="35" xfId="0" applyFont="1" applyFill="1" applyBorder="1" applyAlignment="1" applyProtection="1">
      <alignment horizontal="center" vertical="center" wrapText="1"/>
    </xf>
    <xf numFmtId="0" fontId="8" fillId="35" borderId="47" xfId="0" applyFont="1" applyFill="1" applyBorder="1" applyAlignment="1" applyProtection="1">
      <alignment horizontal="center" vertical="center" wrapText="1"/>
    </xf>
    <xf numFmtId="0" fontId="8" fillId="35" borderId="31" xfId="0" applyFont="1" applyFill="1" applyBorder="1" applyAlignment="1" applyProtection="1">
      <alignment horizontal="center" wrapText="1"/>
    </xf>
    <xf numFmtId="0" fontId="8" fillId="35" borderId="11" xfId="0" applyFont="1" applyFill="1" applyBorder="1" applyAlignment="1" applyProtection="1">
      <alignment horizontal="center" vertical="center" wrapText="1"/>
    </xf>
    <xf numFmtId="0" fontId="10" fillId="32" borderId="47" xfId="0" applyFont="1" applyFill="1" applyBorder="1" applyAlignment="1">
      <alignment horizontal="center" vertical="center" wrapText="1"/>
    </xf>
    <xf numFmtId="9" fontId="10" fillId="35" borderId="11" xfId="66" applyFont="1" applyFill="1" applyBorder="1" applyAlignment="1">
      <alignment horizontal="center" vertical="center" wrapText="1"/>
    </xf>
    <xf numFmtId="0" fontId="10" fillId="32" borderId="35" xfId="80" applyFont="1" applyFill="1" applyBorder="1" applyAlignment="1">
      <alignment horizontal="center" vertical="center" wrapText="1"/>
    </xf>
    <xf numFmtId="0" fontId="10" fillId="32" borderId="54" xfId="80" applyFont="1" applyFill="1" applyBorder="1" applyAlignment="1">
      <alignment horizontal="center" vertical="center" wrapText="1"/>
    </xf>
    <xf numFmtId="0" fontId="10" fillId="32" borderId="47" xfId="80" applyFont="1" applyFill="1" applyBorder="1" applyAlignment="1">
      <alignment horizontal="center" vertical="center" wrapText="1"/>
    </xf>
    <xf numFmtId="0" fontId="53" fillId="35" borderId="83" xfId="0" applyFont="1" applyFill="1" applyBorder="1" applyAlignment="1">
      <alignment horizontal="center" vertical="top" wrapText="1"/>
    </xf>
    <xf numFmtId="0" fontId="53" fillId="35" borderId="29" xfId="0" applyFont="1" applyFill="1" applyBorder="1" applyAlignment="1">
      <alignment horizontal="center" vertical="top" wrapText="1"/>
    </xf>
    <xf numFmtId="0" fontId="53" fillId="35" borderId="67" xfId="0" applyFont="1" applyFill="1" applyBorder="1" applyAlignment="1">
      <alignment horizontal="center" vertical="top" wrapText="1"/>
    </xf>
    <xf numFmtId="0" fontId="10" fillId="32" borderId="84" xfId="80" applyFont="1" applyFill="1" applyBorder="1" applyAlignment="1">
      <alignment horizontal="center" vertical="center" wrapText="1"/>
    </xf>
    <xf numFmtId="0" fontId="12" fillId="35" borderId="35" xfId="0" applyNumberFormat="1" applyFont="1" applyFill="1" applyBorder="1" applyAlignment="1">
      <alignment horizontal="left" vertical="center" wrapText="1"/>
    </xf>
    <xf numFmtId="0" fontId="12" fillId="35" borderId="47" xfId="0" applyNumberFormat="1" applyFont="1" applyFill="1" applyBorder="1" applyAlignment="1">
      <alignment horizontal="left" vertical="center" wrapText="1"/>
    </xf>
    <xf numFmtId="0" fontId="53" fillId="35" borderId="40" xfId="0" applyFont="1" applyFill="1" applyBorder="1" applyAlignment="1">
      <alignment horizontal="center" vertical="top" wrapText="1"/>
    </xf>
    <xf numFmtId="0" fontId="53" fillId="35" borderId="41" xfId="0" applyFont="1" applyFill="1" applyBorder="1" applyAlignment="1">
      <alignment horizontal="center" vertical="top" wrapText="1"/>
    </xf>
    <xf numFmtId="0" fontId="53" fillId="35" borderId="79" xfId="0" applyFont="1" applyFill="1" applyBorder="1" applyAlignment="1">
      <alignment horizontal="center" vertical="top" wrapText="1"/>
    </xf>
  </cellXfs>
  <cellStyles count="8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71"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Millares" xfId="32" builtinId="3"/>
    <cellStyle name="Millares [0] 10" xfId="33"/>
    <cellStyle name="Millares [0] 11" xfId="34"/>
    <cellStyle name="Millares [0] 2" xfId="35"/>
    <cellStyle name="Millares [0] 3" xfId="36"/>
    <cellStyle name="Millares [0] 4" xfId="37"/>
    <cellStyle name="Millares [0] 5" xfId="38"/>
    <cellStyle name="Millares [0] 6" xfId="39"/>
    <cellStyle name="Millares [0] 7" xfId="40"/>
    <cellStyle name="Millares [0] 8" xfId="41"/>
    <cellStyle name="Millares [0] 9" xfId="42"/>
    <cellStyle name="Millares 10" xfId="43"/>
    <cellStyle name="Millares 11" xfId="44"/>
    <cellStyle name="Millares 2" xfId="45"/>
    <cellStyle name="Millares 3" xfId="46"/>
    <cellStyle name="Millares 4" xfId="47"/>
    <cellStyle name="Millares 5" xfId="48"/>
    <cellStyle name="Millares 6" xfId="49"/>
    <cellStyle name="Millares 7" xfId="50"/>
    <cellStyle name="Millares 8" xfId="51"/>
    <cellStyle name="Millares 9" xfId="52"/>
    <cellStyle name="Neutral" xfId="53" builtinId="28" customBuiltin="1"/>
    <cellStyle name="Normal" xfId="0" builtinId="0"/>
    <cellStyle name="Normal 10" xfId="54"/>
    <cellStyle name="Normal 11" xfId="55"/>
    <cellStyle name="Normal 12" xfId="56"/>
    <cellStyle name="Normal 13" xfId="75"/>
    <cellStyle name="Normal 13 2" xfId="76"/>
    <cellStyle name="Normal 13 2 2" xfId="79"/>
    <cellStyle name="Normal 19" xfId="78"/>
    <cellStyle name="Normal 2" xfId="57"/>
    <cellStyle name="Normal 2 2" xfId="80"/>
    <cellStyle name="Normal 3" xfId="58"/>
    <cellStyle name="Normal 4" xfId="59"/>
    <cellStyle name="Normal 5" xfId="60"/>
    <cellStyle name="Normal 6" xfId="61"/>
    <cellStyle name="Normal 7" xfId="62"/>
    <cellStyle name="Normal 8" xfId="63"/>
    <cellStyle name="Normal 9" xfId="64"/>
    <cellStyle name="Normal_Copia de ARBOL DE PRODUCTOS - Proyecto C-12-39 -IDIPSCONDEBAMBA -IDIPS" xfId="77"/>
    <cellStyle name="Notas" xfId="65" builtinId="10" customBuiltin="1"/>
    <cellStyle name="Porcentaje" xfId="66" builtinId="5"/>
    <cellStyle name="Salida" xfId="67" builtinId="21" customBuiltin="1"/>
    <cellStyle name="Texto de advertencia" xfId="68" builtinId="11" customBuiltin="1"/>
    <cellStyle name="Texto explicativo" xfId="69" builtinId="53" customBuiltin="1"/>
    <cellStyle name="Título" xfId="70" builtinId="15" customBuiltin="1"/>
    <cellStyle name="Título 2" xfId="72" builtinId="17" customBuiltin="1"/>
    <cellStyle name="Título 3" xfId="73" builtinId="18" customBuiltin="1"/>
    <cellStyle name="Total" xfId="74" builtinId="25" customBuiltin="1"/>
  </cellStyles>
  <dxfs count="217">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9"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99"/>
      <color rgb="FF000080"/>
      <color rgb="FFFFCC99"/>
      <color rgb="FFCCFFFF"/>
      <color rgb="FFFFFFCC"/>
      <color rgb="FF66FFFF"/>
      <color rgb="FF99FF99"/>
      <color rgb="FF0033CC"/>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3</xdr:row>
      <xdr:rowOff>114301</xdr:rowOff>
    </xdr:from>
    <xdr:to>
      <xdr:col>4</xdr:col>
      <xdr:colOff>567995</xdr:colOff>
      <xdr:row>12</xdr:row>
      <xdr:rowOff>137410</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685801"/>
          <a:ext cx="3520745" cy="2880609"/>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01%20FE\Actuales\15%20cONCURSO%2016\Doc%20en%20borrador\SISTEMA%20PRESUPUESTAL%202016\L4_SP_15Concursonuevo%20SIN%20CAMBI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E-DC01\GP_Privado\02.%20Formatos\Formatos%20para%20Ejecutores\Formatos%20Concurso%2014\IE%20Privadas%20Formatos%20Digitales\Reporte%20de%20Avance%20(L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CIONES GENERALES"/>
      <sheetName val="Carátula"/>
      <sheetName val="Categorías de gastos"/>
      <sheetName val="INFORMACION GENERAL PROYECTO"/>
      <sheetName val="MARCO LOGICO"/>
      <sheetName val="CRONOGRAMA PRODUCTOS"/>
      <sheetName val="CRONOGRAMA ACTIVIDADES"/>
      <sheetName val="FORMATO COSTEO C1"/>
      <sheetName val="FORMATO COSTEO C2"/>
      <sheetName val="FORMATO COSTEO C3"/>
      <sheetName val="FORMATO COSTEO C4"/>
      <sheetName val="FORMATO COSTEO C6"/>
      <sheetName val="FLUJO CAJA"/>
      <sheetName val="METAS PROPOSITO"/>
      <sheetName val="PRESUPUESTO ANALITICO"/>
      <sheetName val="CRONOGRAMA DESEMBOLSOS"/>
      <sheetName val="PRESUPUESTO COMPONENTE FUENTES"/>
      <sheetName val="FE"/>
      <sheetName val="IE"/>
      <sheetName val="IA1"/>
      <sheetName val="IA2"/>
      <sheetName val="IA3"/>
      <sheetName val="IA4"/>
      <sheetName val="BNF"/>
      <sheetName val="PRESUPUESTO CATEGORIA GASTO"/>
      <sheetName val="VALIDACION"/>
      <sheetName val="Hoja1"/>
      <sheetName val="Entregables"/>
      <sheetName val="resultados"/>
      <sheetName val="Productos"/>
    </sheetNames>
    <sheetDataSet>
      <sheetData sheetId="0"/>
      <sheetData sheetId="1"/>
      <sheetData sheetId="2"/>
      <sheetData sheetId="3">
        <row r="24">
          <cell r="H24">
            <v>23.967123287671232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ciones de llenado"/>
      <sheetName val="Lista"/>
      <sheetName val="Información General"/>
      <sheetName val="03 Anexo 3"/>
      <sheetName val="01 Anexo 1"/>
      <sheetName val="02 Anexo 2"/>
      <sheetName val="04 Anexo 4 IE"/>
      <sheetName val="04 Anexo 4 C1"/>
      <sheetName val="04 Anexo 4 C2"/>
      <sheetName val="04 Anexo 4 C3"/>
      <sheetName val="04 Anexo 4 C4"/>
      <sheetName val="04 Anexo 4 C5"/>
      <sheetName val="04 Anexo 4 BENEF"/>
      <sheetName val="05 Avance de actividades "/>
      <sheetName val="10 Avance de productos"/>
      <sheetName val="11 Avance de resultados"/>
      <sheetName val="14 Avance de propósito"/>
      <sheetName val="Resumen"/>
      <sheetName val="Reporte de validación FE "/>
      <sheetName val="Reporte de validación C IE"/>
      <sheetName val="Reporte de validación C 1"/>
      <sheetName val="Reporte de validación C 2"/>
      <sheetName val="Reporte de validación C 3"/>
      <sheetName val="Reporte de validación C 4"/>
      <sheetName val="Reporte de validación C 5"/>
      <sheetName val="Reporte de validación BENEF"/>
      <sheetName val="Informe de revisión"/>
    </sheetNames>
    <sheetDataSet>
      <sheetData sheetId="0"/>
      <sheetData sheetId="1"/>
      <sheetData sheetId="2">
        <row r="8">
          <cell r="D8">
            <v>0</v>
          </cell>
        </row>
      </sheetData>
      <sheetData sheetId="3"/>
      <sheetData sheetId="4"/>
      <sheetData sheetId="5"/>
      <sheetData sheetId="6"/>
      <sheetData sheetId="7"/>
      <sheetData sheetId="8"/>
      <sheetData sheetId="9"/>
      <sheetData sheetId="10"/>
      <sheetData sheetId="11"/>
      <sheetData sheetId="12"/>
      <sheetData sheetId="13">
        <row r="10">
          <cell r="K10">
            <v>42095</v>
          </cell>
        </row>
        <row r="13">
          <cell r="C13">
            <v>1</v>
          </cell>
        </row>
      </sheetData>
      <sheetData sheetId="14">
        <row r="7">
          <cell r="K7" t="str">
            <v>POA I</v>
          </cell>
        </row>
      </sheetData>
      <sheetData sheetId="15">
        <row r="7">
          <cell r="G7" t="str">
            <v>POA I</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E1:Q26"/>
  <sheetViews>
    <sheetView topLeftCell="A4" zoomScale="60" zoomScaleNormal="60" workbookViewId="0">
      <selection activeCell="G45" sqref="G45"/>
    </sheetView>
  </sheetViews>
  <sheetFormatPr baseColWidth="10" defaultColWidth="11.42578125" defaultRowHeight="10.5" x14ac:dyDescent="0.15"/>
  <cols>
    <col min="1" max="15" width="11.42578125" style="43"/>
    <col min="16" max="16" width="14.85546875" style="43" customWidth="1"/>
    <col min="17" max="17" width="6.28515625" style="43" customWidth="1"/>
    <col min="18" max="16384" width="11.42578125" style="43"/>
  </cols>
  <sheetData>
    <row r="1" spans="5:17" ht="15" customHeight="1" x14ac:dyDescent="0.15"/>
    <row r="2" spans="5:17" ht="15" customHeight="1" x14ac:dyDescent="0.15"/>
    <row r="3" spans="5:17" ht="15" customHeight="1" x14ac:dyDescent="0.15"/>
    <row r="4" spans="5:17" ht="15" customHeight="1" x14ac:dyDescent="0.15"/>
    <row r="5" spans="5:17" ht="15" customHeight="1" x14ac:dyDescent="0.15"/>
    <row r="6" spans="5:17" ht="15" customHeight="1" x14ac:dyDescent="0.15"/>
    <row r="7" spans="5:17" ht="60" customHeight="1" x14ac:dyDescent="0.15">
      <c r="E7" s="1623" t="s">
        <v>509</v>
      </c>
      <c r="F7" s="1623"/>
      <c r="G7" s="1623"/>
      <c r="H7" s="1623"/>
      <c r="I7" s="1623"/>
      <c r="J7" s="1623"/>
      <c r="K7" s="1623"/>
      <c r="L7" s="1623"/>
      <c r="M7" s="1623"/>
      <c r="N7" s="1623"/>
      <c r="O7" s="1623"/>
      <c r="P7" s="1623"/>
    </row>
    <row r="8" spans="5:17" ht="15" customHeight="1" x14ac:dyDescent="0.15">
      <c r="E8" s="334"/>
      <c r="F8" s="335"/>
      <c r="G8" s="336"/>
      <c r="H8" s="336"/>
      <c r="I8" s="336"/>
      <c r="J8" s="336"/>
      <c r="K8" s="336"/>
      <c r="L8" s="336"/>
      <c r="M8" s="334"/>
      <c r="N8" s="334"/>
      <c r="O8" s="334"/>
      <c r="P8" s="334"/>
    </row>
    <row r="9" spans="5:17" ht="60" x14ac:dyDescent="0.15">
      <c r="E9" s="1624" t="s">
        <v>508</v>
      </c>
      <c r="F9" s="1624"/>
      <c r="G9" s="1624"/>
      <c r="H9" s="1624"/>
      <c r="I9" s="1624"/>
      <c r="J9" s="1624"/>
      <c r="K9" s="1624"/>
      <c r="L9" s="1624"/>
      <c r="M9" s="1624"/>
      <c r="N9" s="1624"/>
      <c r="O9" s="1624"/>
      <c r="P9" s="1624"/>
      <c r="Q9" s="333"/>
    </row>
    <row r="10" spans="5:17" ht="15" customHeight="1" x14ac:dyDescent="0.15">
      <c r="F10" s="248"/>
      <c r="G10" s="248"/>
      <c r="H10" s="248"/>
      <c r="I10" s="248"/>
      <c r="J10" s="248"/>
      <c r="K10" s="248"/>
      <c r="L10" s="248"/>
    </row>
    <row r="11" spans="5:17" ht="15" customHeight="1" x14ac:dyDescent="0.15">
      <c r="F11" s="248"/>
      <c r="G11" s="248"/>
      <c r="H11" s="248"/>
      <c r="I11" s="248"/>
      <c r="J11" s="248"/>
      <c r="K11" s="248"/>
      <c r="L11" s="248"/>
    </row>
    <row r="12" spans="5:17" ht="15" customHeight="1" x14ac:dyDescent="0.15">
      <c r="F12" s="248"/>
      <c r="G12" s="248"/>
      <c r="H12" s="248"/>
      <c r="I12" s="248"/>
      <c r="J12" s="248"/>
      <c r="K12" s="248"/>
      <c r="L12" s="248"/>
    </row>
    <row r="13" spans="5:17" ht="15" customHeight="1" x14ac:dyDescent="0.15">
      <c r="F13" s="248"/>
      <c r="G13" s="248"/>
      <c r="H13" s="248"/>
      <c r="I13" s="248"/>
      <c r="J13" s="248"/>
      <c r="K13" s="248"/>
      <c r="L13" s="248"/>
    </row>
    <row r="14" spans="5:17" ht="15" customHeight="1" x14ac:dyDescent="0.15">
      <c r="F14" s="248"/>
      <c r="G14" s="248"/>
      <c r="H14" s="248"/>
      <c r="I14" s="248"/>
      <c r="J14" s="248"/>
      <c r="K14" s="248"/>
      <c r="L14" s="248"/>
    </row>
    <row r="15" spans="5:17" ht="15" customHeight="1" x14ac:dyDescent="0.15">
      <c r="F15" s="248"/>
      <c r="G15" s="248"/>
      <c r="H15" s="248"/>
      <c r="I15" s="248"/>
      <c r="J15" s="248"/>
      <c r="K15" s="248"/>
      <c r="L15" s="248"/>
    </row>
    <row r="16" spans="5:17" ht="15" customHeight="1" x14ac:dyDescent="0.15">
      <c r="F16" s="248"/>
      <c r="G16" s="248"/>
      <c r="H16" s="248"/>
      <c r="I16" s="248"/>
      <c r="J16" s="248"/>
      <c r="K16" s="248"/>
      <c r="L16" s="248"/>
    </row>
    <row r="17" spans="6:12" ht="15" customHeight="1" x14ac:dyDescent="0.15">
      <c r="F17" s="248"/>
      <c r="G17" s="248"/>
      <c r="H17" s="248"/>
      <c r="I17" s="248"/>
      <c r="J17" s="248"/>
      <c r="K17" s="248"/>
      <c r="L17" s="248"/>
    </row>
    <row r="18" spans="6:12" ht="15" customHeight="1" x14ac:dyDescent="0.15">
      <c r="F18" s="248"/>
      <c r="G18" s="248"/>
      <c r="H18" s="248"/>
      <c r="I18" s="248"/>
      <c r="J18" s="248"/>
      <c r="K18" s="248"/>
      <c r="L18" s="248"/>
    </row>
    <row r="19" spans="6:12" ht="15" customHeight="1" x14ac:dyDescent="0.15">
      <c r="F19" s="248"/>
      <c r="G19" s="248"/>
      <c r="H19" s="248"/>
      <c r="I19" s="248"/>
      <c r="J19" s="248"/>
      <c r="K19" s="248"/>
      <c r="L19" s="248"/>
    </row>
    <row r="20" spans="6:12" ht="10.5" customHeight="1" x14ac:dyDescent="0.15">
      <c r="F20" s="248"/>
      <c r="G20" s="248"/>
      <c r="H20" s="248"/>
      <c r="I20" s="248"/>
      <c r="J20" s="248"/>
      <c r="K20" s="248"/>
      <c r="L20" s="248"/>
    </row>
    <row r="21" spans="6:12" ht="10.5" customHeight="1" x14ac:dyDescent="0.15">
      <c r="F21" s="248"/>
      <c r="G21" s="248"/>
      <c r="H21" s="248"/>
      <c r="I21" s="248"/>
      <c r="J21" s="248"/>
      <c r="K21" s="248"/>
      <c r="L21" s="248"/>
    </row>
    <row r="22" spans="6:12" ht="10.5" customHeight="1" x14ac:dyDescent="0.15">
      <c r="F22" s="248"/>
      <c r="G22" s="248"/>
      <c r="H22" s="248"/>
      <c r="I22" s="248"/>
      <c r="J22" s="248"/>
      <c r="K22" s="248"/>
      <c r="L22" s="248"/>
    </row>
    <row r="23" spans="6:12" ht="10.5" customHeight="1" x14ac:dyDescent="0.15">
      <c r="F23" s="248"/>
      <c r="G23" s="248"/>
      <c r="H23" s="248"/>
      <c r="I23" s="248"/>
      <c r="J23" s="248"/>
      <c r="K23" s="248"/>
      <c r="L23" s="248"/>
    </row>
    <row r="24" spans="6:12" ht="10.5" customHeight="1" x14ac:dyDescent="0.15">
      <c r="F24" s="248"/>
      <c r="G24" s="248"/>
      <c r="H24" s="248"/>
      <c r="I24" s="248"/>
      <c r="J24" s="248"/>
      <c r="K24" s="248"/>
      <c r="L24" s="248"/>
    </row>
    <row r="25" spans="6:12" ht="10.5" customHeight="1" x14ac:dyDescent="0.15">
      <c r="F25" s="248"/>
      <c r="G25" s="248"/>
      <c r="H25" s="248"/>
      <c r="I25" s="248"/>
      <c r="J25" s="248"/>
      <c r="K25" s="248"/>
      <c r="L25" s="248"/>
    </row>
    <row r="26" spans="6:12" ht="10.5" customHeight="1" x14ac:dyDescent="0.15">
      <c r="F26" s="248"/>
      <c r="G26" s="248"/>
      <c r="H26" s="248"/>
      <c r="I26" s="248"/>
      <c r="J26" s="248"/>
      <c r="K26" s="248"/>
      <c r="L26" s="248"/>
    </row>
  </sheetData>
  <sheetProtection password="C493" sheet="1" objects="1" scenarios="1"/>
  <mergeCells count="2">
    <mergeCell ref="E7:P7"/>
    <mergeCell ref="E9:P9"/>
  </mergeCells>
  <phoneticPr fontId="0" type="noConversion"/>
  <pageMargins left="0.74803149606299213" right="0.74803149606299213" top="0.98425196850393704" bottom="0.98425196850393704" header="0" footer="0"/>
  <pageSetup paperSize="9" scale="5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92D050"/>
  </sheetPr>
  <dimension ref="B1:AB505"/>
  <sheetViews>
    <sheetView showGridLines="0" topLeftCell="A195" zoomScaleNormal="100" workbookViewId="0">
      <selection activeCell="C216" sqref="C216"/>
    </sheetView>
  </sheetViews>
  <sheetFormatPr baseColWidth="10" defaultColWidth="11.42578125" defaultRowHeight="12.75" outlineLevelCol="1" x14ac:dyDescent="0.2"/>
  <cols>
    <col min="1" max="1" width="2.7109375" style="1015" customWidth="1"/>
    <col min="2" max="2" width="36.5703125" style="1015" customWidth="1"/>
    <col min="3" max="3" width="6.7109375" style="1015" customWidth="1"/>
    <col min="4" max="4" width="12.7109375" style="1126" customWidth="1"/>
    <col min="5" max="5" width="9.7109375" style="1127" customWidth="1"/>
    <col min="6" max="6" width="9.7109375" style="1015" customWidth="1"/>
    <col min="7" max="7" width="12" style="1015" customWidth="1"/>
    <col min="8" max="8" width="13.7109375" style="1015" customWidth="1"/>
    <col min="9" max="9" width="15.140625" style="1015" customWidth="1"/>
    <col min="10" max="11" width="7.7109375" style="1015" hidden="1" customWidth="1" outlineLevel="1"/>
    <col min="12" max="12" width="14.5703125" style="1015" customWidth="1" collapsed="1"/>
    <col min="13" max="14" width="7.7109375" style="1015" customWidth="1" outlineLevel="1"/>
    <col min="15" max="15" width="14.5703125" style="1015" customWidth="1"/>
    <col min="16" max="17" width="9" style="1015" hidden="1" customWidth="1" outlineLevel="1"/>
    <col min="18" max="18" width="14.140625" style="1015" customWidth="1" collapsed="1"/>
    <col min="19" max="20" width="8" style="1015" hidden="1" customWidth="1" outlineLevel="1"/>
    <col min="21" max="21" width="14.5703125" style="1015" customWidth="1" collapsed="1"/>
    <col min="22" max="23" width="8.5703125" style="1015" hidden="1" customWidth="1" outlineLevel="1"/>
    <col min="24" max="24" width="12.7109375" style="1015" customWidth="1" collapsed="1"/>
    <col min="25" max="26" width="7.5703125" style="1015" hidden="1" customWidth="1" outlineLevel="1"/>
    <col min="27" max="27" width="10.85546875" style="1015" customWidth="1" collapsed="1"/>
    <col min="28" max="28" width="10.85546875" style="1015" customWidth="1"/>
    <col min="29" max="16384" width="11.42578125" style="1015"/>
  </cols>
  <sheetData>
    <row r="1" spans="2:28" x14ac:dyDescent="0.2">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202"/>
      <c r="Z1" s="1202"/>
    </row>
    <row r="2" spans="2:28" s="1018" customFormat="1" ht="15.75" x14ac:dyDescent="0.25">
      <c r="B2" s="235" t="s">
        <v>49</v>
      </c>
      <c r="C2" s="194"/>
      <c r="D2" s="194"/>
      <c r="E2" s="349"/>
      <c r="F2" s="194"/>
      <c r="G2" s="194"/>
      <c r="H2" s="1017" t="str">
        <f>+'INFORMACION GENERAL PROYECTO'!$G$2</f>
        <v>Línea 3. Promoción y Fortalecimiento de Capacidades para el Emprendimiento</v>
      </c>
      <c r="I2" s="236"/>
      <c r="J2" s="236"/>
      <c r="K2" s="236"/>
      <c r="L2" s="194"/>
      <c r="M2" s="194"/>
      <c r="N2" s="194"/>
      <c r="O2" s="194"/>
      <c r="P2" s="194"/>
      <c r="Q2" s="194"/>
      <c r="R2" s="194"/>
      <c r="S2" s="194"/>
      <c r="T2" s="194"/>
      <c r="U2" s="194"/>
      <c r="V2" s="194"/>
      <c r="W2" s="194"/>
      <c r="X2" s="194"/>
      <c r="Y2" s="194"/>
      <c r="Z2" s="194"/>
    </row>
    <row r="3" spans="2:28" x14ac:dyDescent="0.2">
      <c r="B3" s="1918"/>
      <c r="C3" s="1917"/>
      <c r="D3" s="1917"/>
      <c r="E3" s="1917"/>
      <c r="F3" s="1917"/>
      <c r="G3" s="1917"/>
      <c r="H3" s="1917"/>
      <c r="I3" s="1917"/>
      <c r="J3" s="1917"/>
      <c r="K3" s="1917"/>
      <c r="L3" s="1917"/>
      <c r="M3" s="1917"/>
      <c r="N3" s="1917"/>
      <c r="O3" s="1917"/>
      <c r="P3" s="1917"/>
      <c r="Q3" s="1917"/>
      <c r="R3" s="1917"/>
      <c r="S3" s="1917"/>
      <c r="T3" s="1917"/>
      <c r="U3" s="1917"/>
      <c r="V3" s="1917"/>
      <c r="W3" s="1917"/>
      <c r="X3" s="1917"/>
      <c r="Y3" s="1202"/>
      <c r="Z3" s="1202"/>
    </row>
    <row r="4" spans="2:28" ht="15.75" x14ac:dyDescent="0.2">
      <c r="B4" s="1905" t="s">
        <v>478</v>
      </c>
      <c r="C4" s="1906"/>
      <c r="D4" s="1906"/>
      <c r="E4" s="1906"/>
      <c r="F4" s="1906"/>
      <c r="G4" s="1906"/>
      <c r="H4" s="1906"/>
      <c r="I4" s="1906"/>
      <c r="J4" s="1906"/>
      <c r="K4" s="1906"/>
      <c r="L4" s="1906"/>
      <c r="M4" s="1906"/>
      <c r="N4" s="1906"/>
      <c r="O4" s="1906"/>
      <c r="P4" s="1906"/>
      <c r="Q4" s="1906"/>
      <c r="R4" s="1906"/>
      <c r="S4" s="1906"/>
      <c r="T4" s="1906"/>
      <c r="U4" s="1906"/>
      <c r="V4" s="1906"/>
      <c r="W4" s="1906"/>
      <c r="X4" s="1906"/>
      <c r="Y4" s="1204"/>
      <c r="Z4" s="1204"/>
    </row>
    <row r="5" spans="2:28" ht="16.5" thickBot="1" x14ac:dyDescent="0.25">
      <c r="B5" s="1906"/>
      <c r="C5" s="1906"/>
      <c r="D5" s="1906"/>
      <c r="E5" s="1906"/>
      <c r="F5" s="1906"/>
      <c r="G5" s="1906"/>
      <c r="H5" s="1906"/>
      <c r="I5" s="1906"/>
      <c r="J5" s="1906"/>
      <c r="K5" s="1906"/>
      <c r="L5" s="1906"/>
      <c r="M5" s="1906"/>
      <c r="N5" s="1906"/>
      <c r="O5" s="1906"/>
      <c r="P5" s="1906"/>
      <c r="Q5" s="1906"/>
      <c r="R5" s="1906"/>
      <c r="S5" s="1906"/>
      <c r="T5" s="1906"/>
      <c r="U5" s="1906"/>
      <c r="V5" s="1906"/>
      <c r="W5" s="1906"/>
      <c r="X5" s="1906"/>
      <c r="Y5" s="1204"/>
      <c r="Z5" s="1204"/>
    </row>
    <row r="6" spans="2:28" ht="25.5" customHeight="1" x14ac:dyDescent="0.2">
      <c r="B6" s="1021" t="s">
        <v>267</v>
      </c>
      <c r="C6" s="1949" t="str">
        <f>+'INFORMACION GENERAL PROYECTO'!E6</f>
        <v>Promoción y fortalecimiento de capacidades para el emprendimiento - Turismo - Calca, Cusco</v>
      </c>
      <c r="D6" s="1950"/>
      <c r="E6" s="1950"/>
      <c r="F6" s="1950"/>
      <c r="G6" s="1950"/>
      <c r="H6" s="1950"/>
      <c r="I6" s="1950"/>
      <c r="J6" s="1950"/>
      <c r="K6" s="1950"/>
      <c r="L6" s="1950"/>
      <c r="M6" s="1950"/>
      <c r="N6" s="1950"/>
      <c r="O6" s="1950"/>
      <c r="P6" s="1950"/>
      <c r="Q6" s="1950"/>
      <c r="R6" s="1950"/>
      <c r="S6" s="1950"/>
      <c r="T6" s="1950"/>
      <c r="U6" s="1950"/>
      <c r="V6" s="1950"/>
      <c r="W6" s="1950"/>
      <c r="X6" s="1951"/>
      <c r="Y6" s="1325"/>
      <c r="Z6" s="1325"/>
    </row>
    <row r="7" spans="2:28" ht="37.5" customHeight="1" thickBot="1" x14ac:dyDescent="0.25">
      <c r="B7" s="1022" t="s">
        <v>283</v>
      </c>
      <c r="C7" s="1952">
        <f>+'INFORMACION GENERAL PROYECTO'!K7</f>
        <v>0</v>
      </c>
      <c r="D7" s="1953"/>
      <c r="E7" s="1953"/>
      <c r="F7" s="1953"/>
      <c r="G7" s="1953"/>
      <c r="H7" s="1514" t="s">
        <v>271</v>
      </c>
      <c r="I7" s="1507">
        <f>+'INFORMACION GENERAL PROYECTO'!K24</f>
        <v>14.005479452054796</v>
      </c>
      <c r="J7" s="1932"/>
      <c r="K7" s="1933"/>
      <c r="L7" s="1933"/>
      <c r="M7" s="1933"/>
      <c r="N7" s="1933"/>
      <c r="O7" s="1933"/>
      <c r="P7" s="1933"/>
      <c r="Q7" s="1933"/>
      <c r="R7" s="1933"/>
      <c r="S7" s="1933"/>
      <c r="T7" s="1933"/>
      <c r="U7" s="1933"/>
      <c r="V7" s="1933"/>
      <c r="W7" s="1933"/>
      <c r="X7" s="1934"/>
      <c r="Y7" s="1326"/>
      <c r="Z7" s="1326"/>
    </row>
    <row r="8" spans="2:28" ht="16.5" thickBot="1" x14ac:dyDescent="0.25">
      <c r="B8" s="1023"/>
      <c r="C8" s="1024"/>
      <c r="D8" s="1025"/>
      <c r="E8" s="350"/>
      <c r="F8" s="2"/>
      <c r="G8" s="2"/>
      <c r="H8" s="2"/>
      <c r="I8" s="2"/>
      <c r="J8" s="2"/>
      <c r="K8" s="2"/>
      <c r="L8" s="2"/>
      <c r="M8" s="2"/>
      <c r="N8" s="2"/>
      <c r="O8" s="2"/>
      <c r="P8" s="2"/>
      <c r="Q8" s="2"/>
      <c r="R8" s="2"/>
      <c r="S8" s="2"/>
      <c r="T8" s="2"/>
      <c r="U8" s="2"/>
      <c r="V8" s="2"/>
      <c r="W8" s="2"/>
      <c r="X8" s="2"/>
      <c r="Y8" s="2"/>
      <c r="Z8" s="2"/>
    </row>
    <row r="9" spans="2:28" s="1032" customFormat="1" ht="13.5" x14ac:dyDescent="0.15">
      <c r="B9" s="1919" t="s">
        <v>266</v>
      </c>
      <c r="C9" s="1896"/>
      <c r="D9" s="1896" t="s">
        <v>284</v>
      </c>
      <c r="E9" s="1924" t="s">
        <v>288</v>
      </c>
      <c r="F9" s="1896" t="s">
        <v>479</v>
      </c>
      <c r="G9" s="1896" t="s">
        <v>213</v>
      </c>
      <c r="H9" s="1937" t="s">
        <v>48</v>
      </c>
      <c r="I9" s="1938"/>
      <c r="J9" s="1938"/>
      <c r="K9" s="1938"/>
      <c r="L9" s="1938"/>
      <c r="M9" s="1938"/>
      <c r="N9" s="1938"/>
      <c r="O9" s="1938"/>
      <c r="P9" s="1938"/>
      <c r="Q9" s="1938"/>
      <c r="R9" s="1938"/>
      <c r="S9" s="1938"/>
      <c r="T9" s="1938"/>
      <c r="U9" s="1938"/>
      <c r="V9" s="1938"/>
      <c r="W9" s="1938"/>
      <c r="X9" s="1938"/>
      <c r="Y9" s="1938"/>
      <c r="Z9" s="1939"/>
    </row>
    <row r="10" spans="2:28" s="1032" customFormat="1" ht="42" customHeight="1" x14ac:dyDescent="0.15">
      <c r="B10" s="1920"/>
      <c r="C10" s="1897"/>
      <c r="D10" s="1897"/>
      <c r="E10" s="1925"/>
      <c r="F10" s="1897"/>
      <c r="G10" s="1897"/>
      <c r="H10" s="1927" t="str">
        <f>+'INFORMACION GENERAL PROYECTO'!$B$11</f>
        <v>APORTE DE FONDOEMPLEO</v>
      </c>
      <c r="I10" s="1935" t="str">
        <f>+'INFORMACION GENERAL PROYECTO'!$B$12</f>
        <v>INSTITUCIÓN EJECUTORA</v>
      </c>
      <c r="J10" s="1935"/>
      <c r="K10" s="1935"/>
      <c r="L10" s="1935" t="str">
        <f>+'INFORMACION GENERAL PROYECTO'!$B$13</f>
        <v>INSTITUCIÓN APORTANTE 1</v>
      </c>
      <c r="M10" s="1935"/>
      <c r="N10" s="1935"/>
      <c r="O10" s="1935" t="str">
        <f>+'INFORMACION GENERAL PROYECTO'!$B$14</f>
        <v>INSTITUCIÓN APORTANTE 2</v>
      </c>
      <c r="P10" s="1935"/>
      <c r="Q10" s="1935"/>
      <c r="R10" s="1935" t="str">
        <f>+'INFORMACION GENERAL PROYECTO'!$B$15</f>
        <v>INSTITUCIÓN APORTANTE 3</v>
      </c>
      <c r="S10" s="1935"/>
      <c r="T10" s="1935"/>
      <c r="U10" s="1935" t="str">
        <f>+'INFORMACION GENERAL PROYECTO'!$B$16</f>
        <v>INSTITUCIÓN APORTANTE 4</v>
      </c>
      <c r="V10" s="1935"/>
      <c r="W10" s="1935"/>
      <c r="X10" s="1935" t="str">
        <f>+'INFORMACION GENERAL PROYECTO'!$B$17</f>
        <v>BENEFICIARIOS</v>
      </c>
      <c r="Y10" s="1935"/>
      <c r="Z10" s="1936"/>
    </row>
    <row r="11" spans="2:28" s="1032" customFormat="1" ht="27.75" thickBot="1" x14ac:dyDescent="0.2">
      <c r="B11" s="1948"/>
      <c r="C11" s="1954"/>
      <c r="D11" s="1954"/>
      <c r="E11" s="1926"/>
      <c r="F11" s="1954"/>
      <c r="G11" s="1954"/>
      <c r="H11" s="1928"/>
      <c r="I11" s="246" t="s">
        <v>175</v>
      </c>
      <c r="J11" s="1344" t="s">
        <v>560</v>
      </c>
      <c r="K11" s="1344" t="s">
        <v>598</v>
      </c>
      <c r="L11" s="246" t="s">
        <v>175</v>
      </c>
      <c r="M11" s="1344" t="s">
        <v>560</v>
      </c>
      <c r="N11" s="1344" t="s">
        <v>598</v>
      </c>
      <c r="O11" s="246" t="s">
        <v>175</v>
      </c>
      <c r="P11" s="1344" t="s">
        <v>560</v>
      </c>
      <c r="Q11" s="1344" t="s">
        <v>598</v>
      </c>
      <c r="R11" s="246" t="s">
        <v>175</v>
      </c>
      <c r="S11" s="1344" t="s">
        <v>560</v>
      </c>
      <c r="T11" s="1344" t="s">
        <v>598</v>
      </c>
      <c r="U11" s="246" t="s">
        <v>175</v>
      </c>
      <c r="V11" s="1344" t="s">
        <v>560</v>
      </c>
      <c r="W11" s="1344" t="s">
        <v>598</v>
      </c>
      <c r="X11" s="246" t="s">
        <v>175</v>
      </c>
      <c r="Y11" s="1344" t="s">
        <v>560</v>
      </c>
      <c r="Z11" s="1345" t="s">
        <v>598</v>
      </c>
    </row>
    <row r="12" spans="2:28" s="1032" customFormat="1" x14ac:dyDescent="0.15">
      <c r="B12" s="67" t="s">
        <v>73</v>
      </c>
      <c r="C12" s="47">
        <f>+'PLAN DE ADQUISICIONES'!B41</f>
        <v>2</v>
      </c>
      <c r="D12" s="1940" t="str">
        <f>+'PLAN DE ADQUISICIONES'!C41</f>
        <v xml:space="preserve">Implementación y/o fortalecimiento de negocios en los distritos de Pisac, Taray, Lamay, Coya y Calca, provincia de Calca - región Cusco, con idea de negocio o negocio propio en marcha  </v>
      </c>
      <c r="E12" s="1941">
        <f>+'PLAN DE ADQUISICIONES'!D41</f>
        <v>0</v>
      </c>
      <c r="F12" s="1941">
        <f>+'PLAN DE ADQUISICIONES'!E41</f>
        <v>0</v>
      </c>
      <c r="G12" s="1941">
        <f>+'PLAN DE ADQUISICIONES'!F41</f>
        <v>0</v>
      </c>
      <c r="H12" s="1941">
        <f>+'PLAN DE ADQUISICIONES'!G41</f>
        <v>0</v>
      </c>
      <c r="I12" s="1941">
        <f>+'PLAN DE ADQUISICIONES'!H41</f>
        <v>0</v>
      </c>
      <c r="J12" s="1941"/>
      <c r="K12" s="1941"/>
      <c r="L12" s="1941">
        <f>+'PLAN DE ADQUISICIONES'!I41</f>
        <v>0</v>
      </c>
      <c r="M12" s="1941"/>
      <c r="N12" s="1941"/>
      <c r="O12" s="1941">
        <f>+'PLAN DE ADQUISICIONES'!J41</f>
        <v>0</v>
      </c>
      <c r="P12" s="1941"/>
      <c r="Q12" s="1941"/>
      <c r="R12" s="1941">
        <f>+'PLAN DE ADQUISICIONES'!K41</f>
        <v>0</v>
      </c>
      <c r="S12" s="1941"/>
      <c r="T12" s="1941"/>
      <c r="U12" s="1941">
        <f>+'PLAN DE ADQUISICIONES'!L41</f>
        <v>0</v>
      </c>
      <c r="V12" s="1941"/>
      <c r="W12" s="1941"/>
      <c r="X12" s="1942">
        <f>+'PLAN DE ADQUISICIONES'!M41</f>
        <v>0</v>
      </c>
      <c r="Y12" s="1327"/>
      <c r="Z12" s="1346"/>
    </row>
    <row r="13" spans="2:28" s="1032" customFormat="1" x14ac:dyDescent="0.15">
      <c r="B13" s="179" t="s">
        <v>207</v>
      </c>
      <c r="C13" s="180">
        <f>+'PLAN DE ADQUISICIONES'!B42</f>
        <v>2.1</v>
      </c>
      <c r="D13" s="1912" t="str">
        <f>+'PLAN DE ADQUISICIONES'!C42</f>
        <v>Emprendedores del sector turismo de los distritos de Pisac, Taray, Lamay, Coya y Calca, provincia de Calca - región Cusco implementan o fortalecen sus negocios en el marco de su plan de negocios/mejoras</v>
      </c>
      <c r="E13" s="1913">
        <f>+'PLAN DE ADQUISICIONES'!D42</f>
        <v>0</v>
      </c>
      <c r="F13" s="1913">
        <f>+'PLAN DE ADQUISICIONES'!E42</f>
        <v>0</v>
      </c>
      <c r="G13" s="1913">
        <f>+'PLAN DE ADQUISICIONES'!F42</f>
        <v>0</v>
      </c>
      <c r="H13" s="1913">
        <f>+'PLAN DE ADQUISICIONES'!G42</f>
        <v>0</v>
      </c>
      <c r="I13" s="1913">
        <f>+'PLAN DE ADQUISICIONES'!H42</f>
        <v>0</v>
      </c>
      <c r="J13" s="1913"/>
      <c r="K13" s="1913"/>
      <c r="L13" s="1913">
        <f>+'PLAN DE ADQUISICIONES'!I42</f>
        <v>0</v>
      </c>
      <c r="M13" s="1913"/>
      <c r="N13" s="1913"/>
      <c r="O13" s="1913">
        <f>+'PLAN DE ADQUISICIONES'!J42</f>
        <v>0</v>
      </c>
      <c r="P13" s="1913"/>
      <c r="Q13" s="1913"/>
      <c r="R13" s="1913">
        <f>+'PLAN DE ADQUISICIONES'!K42</f>
        <v>0</v>
      </c>
      <c r="S13" s="1913"/>
      <c r="T13" s="1913"/>
      <c r="U13" s="1913">
        <f>+'PLAN DE ADQUISICIONES'!L42</f>
        <v>0</v>
      </c>
      <c r="V13" s="1913"/>
      <c r="W13" s="1913"/>
      <c r="X13" s="1946">
        <f>+'PLAN DE ADQUISICIONES'!M42</f>
        <v>0</v>
      </c>
      <c r="Y13" s="1328"/>
      <c r="Z13" s="1336"/>
    </row>
    <row r="14" spans="2:28" s="1035" customFormat="1" ht="33" customHeight="1" x14ac:dyDescent="0.15">
      <c r="B14" s="777" t="str">
        <f>+'PLAN DE ADQUISICIONES'!C46</f>
        <v>Asistencia técnica para la implementación de sus planes de negocio o planes de mejora</v>
      </c>
      <c r="C14" s="773" t="str">
        <f>+'PLAN DE ADQUISICIONES'!B46</f>
        <v>2.1.1</v>
      </c>
      <c r="D14" s="774" t="str">
        <f>+'PLAN DE ADQUISICIONES'!D46</f>
        <v>Visita</v>
      </c>
      <c r="E14" s="775">
        <f>+'PLAN DE ADQUISICIONES'!E46</f>
        <v>1188</v>
      </c>
      <c r="F14" s="735"/>
      <c r="G14" s="735">
        <f>+G16+G22+G28+G34+G40</f>
        <v>60588</v>
      </c>
      <c r="H14" s="19">
        <f>+H16+H22+H28+H34+H40</f>
        <v>40588</v>
      </c>
      <c r="I14" s="19">
        <f t="shared" ref="I14:Z14" si="0">+I16+I22+I28+I34+I40</f>
        <v>0</v>
      </c>
      <c r="J14" s="19">
        <f t="shared" si="0"/>
        <v>0</v>
      </c>
      <c r="K14" s="19">
        <f t="shared" si="0"/>
        <v>0</v>
      </c>
      <c r="L14" s="19">
        <f t="shared" si="0"/>
        <v>20000</v>
      </c>
      <c r="M14" s="19">
        <f t="shared" si="0"/>
        <v>20000</v>
      </c>
      <c r="N14" s="19">
        <f t="shared" si="0"/>
        <v>0</v>
      </c>
      <c r="O14" s="19">
        <f t="shared" si="0"/>
        <v>0</v>
      </c>
      <c r="P14" s="19">
        <f t="shared" si="0"/>
        <v>0</v>
      </c>
      <c r="Q14" s="19">
        <f t="shared" si="0"/>
        <v>0</v>
      </c>
      <c r="R14" s="19">
        <f t="shared" si="0"/>
        <v>0</v>
      </c>
      <c r="S14" s="19">
        <f t="shared" si="0"/>
        <v>0</v>
      </c>
      <c r="T14" s="19">
        <f t="shared" si="0"/>
        <v>0</v>
      </c>
      <c r="U14" s="19">
        <f t="shared" si="0"/>
        <v>0</v>
      </c>
      <c r="V14" s="19">
        <f t="shared" si="0"/>
        <v>0</v>
      </c>
      <c r="W14" s="19">
        <f t="shared" si="0"/>
        <v>0</v>
      </c>
      <c r="X14" s="19">
        <f t="shared" si="0"/>
        <v>0</v>
      </c>
      <c r="Y14" s="19">
        <f t="shared" si="0"/>
        <v>0</v>
      </c>
      <c r="Z14" s="20">
        <f t="shared" si="0"/>
        <v>0</v>
      </c>
      <c r="AA14" s="1125">
        <f>X14+U14+R14+O14+L14+I14+H14</f>
        <v>60588</v>
      </c>
      <c r="AB14" s="1125">
        <f>+AA14-G14</f>
        <v>0</v>
      </c>
    </row>
    <row r="15" spans="2:28" s="1032" customFormat="1" ht="42.75" customHeight="1" x14ac:dyDescent="0.15">
      <c r="B15" s="769" t="s">
        <v>475</v>
      </c>
      <c r="C15" s="772"/>
      <c r="D15" s="1893" t="s">
        <v>724</v>
      </c>
      <c r="E15" s="1894"/>
      <c r="F15" s="1894"/>
      <c r="G15" s="1894"/>
      <c r="H15" s="1894"/>
      <c r="I15" s="1894"/>
      <c r="J15" s="1894"/>
      <c r="K15" s="1894"/>
      <c r="L15" s="1894"/>
      <c r="M15" s="1894"/>
      <c r="N15" s="1894"/>
      <c r="O15" s="1894"/>
      <c r="P15" s="1894"/>
      <c r="Q15" s="1894"/>
      <c r="R15" s="1894"/>
      <c r="S15" s="1894"/>
      <c r="T15" s="1894"/>
      <c r="U15" s="1894"/>
      <c r="V15" s="1894"/>
      <c r="W15" s="1894"/>
      <c r="X15" s="1947"/>
      <c r="Y15" s="1329"/>
      <c r="Z15" s="1347"/>
      <c r="AA15" s="1035"/>
      <c r="AB15" s="1035"/>
    </row>
    <row r="16" spans="2:28" s="1032" customFormat="1" x14ac:dyDescent="0.15">
      <c r="B16" s="1135" t="s">
        <v>218</v>
      </c>
      <c r="C16" s="1128" t="s">
        <v>322</v>
      </c>
      <c r="D16" s="1092"/>
      <c r="E16" s="1143"/>
      <c r="F16" s="1144"/>
      <c r="G16" s="734">
        <f>SUM(G17:G21)</f>
        <v>59400</v>
      </c>
      <c r="H16" s="1145">
        <f>SUM(H17:H21)</f>
        <v>39400</v>
      </c>
      <c r="I16" s="1145">
        <f>SUM(I17:I21)</f>
        <v>0</v>
      </c>
      <c r="J16" s="1145">
        <f t="shared" ref="J16:Z16" si="1">SUM(J17:J21)</f>
        <v>0</v>
      </c>
      <c r="K16" s="1145">
        <f t="shared" si="1"/>
        <v>0</v>
      </c>
      <c r="L16" s="1145">
        <f t="shared" si="1"/>
        <v>20000</v>
      </c>
      <c r="M16" s="1145">
        <f t="shared" si="1"/>
        <v>20000</v>
      </c>
      <c r="N16" s="1145">
        <f t="shared" si="1"/>
        <v>0</v>
      </c>
      <c r="O16" s="1145">
        <f t="shared" si="1"/>
        <v>0</v>
      </c>
      <c r="P16" s="1145">
        <f t="shared" si="1"/>
        <v>0</v>
      </c>
      <c r="Q16" s="1145">
        <f t="shared" si="1"/>
        <v>0</v>
      </c>
      <c r="R16" s="1145">
        <f t="shared" si="1"/>
        <v>0</v>
      </c>
      <c r="S16" s="1145">
        <f t="shared" si="1"/>
        <v>0</v>
      </c>
      <c r="T16" s="1145">
        <f t="shared" si="1"/>
        <v>0</v>
      </c>
      <c r="U16" s="1145">
        <f t="shared" si="1"/>
        <v>0</v>
      </c>
      <c r="V16" s="1145">
        <f t="shared" si="1"/>
        <v>0</v>
      </c>
      <c r="W16" s="1145">
        <f t="shared" si="1"/>
        <v>0</v>
      </c>
      <c r="X16" s="1145">
        <f t="shared" si="1"/>
        <v>0</v>
      </c>
      <c r="Y16" s="1145">
        <f t="shared" si="1"/>
        <v>0</v>
      </c>
      <c r="Z16" s="1146">
        <f t="shared" si="1"/>
        <v>0</v>
      </c>
      <c r="AA16" s="1125">
        <f t="shared" ref="AA16:AA46" si="2">X16+U16+R16+O16+L16+I16+H16</f>
        <v>59400</v>
      </c>
      <c r="AB16" s="1125">
        <f t="shared" ref="AB16:AB81" si="3">+AA16-G16</f>
        <v>0</v>
      </c>
    </row>
    <row r="17" spans="2:28" s="1032" customFormat="1" x14ac:dyDescent="0.2">
      <c r="B17" s="1136" t="s">
        <v>725</v>
      </c>
      <c r="C17" s="1129"/>
      <c r="D17" s="1158" t="s">
        <v>319</v>
      </c>
      <c r="E17" s="1139">
        <v>1188</v>
      </c>
      <c r="F17" s="1140">
        <v>50</v>
      </c>
      <c r="G17" s="1123">
        <f>+E17*F17</f>
        <v>59400</v>
      </c>
      <c r="H17" s="1138">
        <v>39400</v>
      </c>
      <c r="I17" s="1321"/>
      <c r="J17" s="1138"/>
      <c r="K17" s="1138"/>
      <c r="L17" s="1321">
        <v>20000</v>
      </c>
      <c r="M17" s="1138">
        <v>20000</v>
      </c>
      <c r="N17" s="1138"/>
      <c r="O17" s="1321">
        <f>P17+Q17</f>
        <v>0</v>
      </c>
      <c r="P17" s="1138"/>
      <c r="Q17" s="1138"/>
      <c r="R17" s="1321">
        <f>S17+T17</f>
        <v>0</v>
      </c>
      <c r="S17" s="1147"/>
      <c r="T17" s="1147"/>
      <c r="U17" s="1321">
        <f>V17+W17</f>
        <v>0</v>
      </c>
      <c r="V17" s="1147"/>
      <c r="W17" s="1147"/>
      <c r="X17" s="1321">
        <f>Y17+Z17</f>
        <v>0</v>
      </c>
      <c r="Y17" s="1332"/>
      <c r="Z17" s="1148"/>
      <c r="AA17" s="1125">
        <f t="shared" si="2"/>
        <v>59400</v>
      </c>
      <c r="AB17" s="1125">
        <f t="shared" si="3"/>
        <v>0</v>
      </c>
    </row>
    <row r="18" spans="2:28" s="1032" customFormat="1" x14ac:dyDescent="0.2">
      <c r="B18" s="1136"/>
      <c r="C18" s="1129"/>
      <c r="D18" s="1158" t="s">
        <v>316</v>
      </c>
      <c r="E18" s="1139"/>
      <c r="F18" s="1140"/>
      <c r="G18" s="1123">
        <f>+E18*F18</f>
        <v>0</v>
      </c>
      <c r="H18" s="1138"/>
      <c r="I18" s="1321">
        <f>J18+K18</f>
        <v>0</v>
      </c>
      <c r="J18" s="1138"/>
      <c r="K18" s="1138"/>
      <c r="L18" s="1321">
        <f>M18+N18</f>
        <v>0</v>
      </c>
      <c r="M18" s="1138"/>
      <c r="N18" s="1138"/>
      <c r="O18" s="1321">
        <f>P18+Q18</f>
        <v>0</v>
      </c>
      <c r="P18" s="1138"/>
      <c r="Q18" s="1138"/>
      <c r="R18" s="1321">
        <f>S18+T18</f>
        <v>0</v>
      </c>
      <c r="S18" s="1147"/>
      <c r="T18" s="1147"/>
      <c r="U18" s="1321">
        <f>V18+W18</f>
        <v>0</v>
      </c>
      <c r="V18" s="1147"/>
      <c r="W18" s="1147"/>
      <c r="X18" s="1321">
        <f>Y18+Z18</f>
        <v>0</v>
      </c>
      <c r="Y18" s="1332"/>
      <c r="Z18" s="1148"/>
      <c r="AA18" s="1125">
        <f t="shared" si="2"/>
        <v>0</v>
      </c>
      <c r="AB18" s="1125">
        <f t="shared" si="3"/>
        <v>0</v>
      </c>
    </row>
    <row r="19" spans="2:28" s="1032" customFormat="1" x14ac:dyDescent="0.2">
      <c r="B19" s="1136"/>
      <c r="C19" s="1129"/>
      <c r="D19" s="1158" t="s">
        <v>316</v>
      </c>
      <c r="E19" s="1139"/>
      <c r="F19" s="1140"/>
      <c r="G19" s="1123">
        <f>+E19*F19</f>
        <v>0</v>
      </c>
      <c r="H19" s="1149"/>
      <c r="I19" s="1321">
        <f>J19+K19</f>
        <v>0</v>
      </c>
      <c r="J19" s="1150"/>
      <c r="K19" s="1150"/>
      <c r="L19" s="1321">
        <f>M19+N19</f>
        <v>0</v>
      </c>
      <c r="M19" s="1150"/>
      <c r="N19" s="1150"/>
      <c r="O19" s="1321">
        <f>P19+Q19</f>
        <v>0</v>
      </c>
      <c r="P19" s="1150"/>
      <c r="Q19" s="1150"/>
      <c r="R19" s="1321">
        <f>S19+T19</f>
        <v>0</v>
      </c>
      <c r="S19" s="1151"/>
      <c r="T19" s="1151"/>
      <c r="U19" s="1321">
        <f>V19+W19</f>
        <v>0</v>
      </c>
      <c r="V19" s="1151"/>
      <c r="W19" s="1151"/>
      <c r="X19" s="1321">
        <f>Y19+Z19</f>
        <v>0</v>
      </c>
      <c r="Y19" s="1333"/>
      <c r="Z19" s="1152"/>
      <c r="AA19" s="1125">
        <f t="shared" si="2"/>
        <v>0</v>
      </c>
      <c r="AB19" s="1125">
        <f t="shared" si="3"/>
        <v>0</v>
      </c>
    </row>
    <row r="20" spans="2:28" s="1032" customFormat="1" x14ac:dyDescent="0.2">
      <c r="B20" s="1136"/>
      <c r="C20" s="1129"/>
      <c r="D20" s="1158" t="s">
        <v>316</v>
      </c>
      <c r="E20" s="1139"/>
      <c r="F20" s="1140"/>
      <c r="G20" s="1123">
        <f>+E20*F20</f>
        <v>0</v>
      </c>
      <c r="H20" s="1149"/>
      <c r="I20" s="1322">
        <f>J20+K20</f>
        <v>0</v>
      </c>
      <c r="J20" s="1150"/>
      <c r="K20" s="1150"/>
      <c r="L20" s="1322">
        <f>M20+N20</f>
        <v>0</v>
      </c>
      <c r="M20" s="1150"/>
      <c r="N20" s="1150"/>
      <c r="O20" s="1322">
        <f>P20+Q20</f>
        <v>0</v>
      </c>
      <c r="P20" s="1150"/>
      <c r="Q20" s="1150"/>
      <c r="R20" s="1322">
        <f>S20+T20</f>
        <v>0</v>
      </c>
      <c r="S20" s="1151"/>
      <c r="T20" s="1151"/>
      <c r="U20" s="1322">
        <f>V20+W20</f>
        <v>0</v>
      </c>
      <c r="V20" s="1151"/>
      <c r="W20" s="1151"/>
      <c r="X20" s="1322">
        <f>Y20+Z20</f>
        <v>0</v>
      </c>
      <c r="Y20" s="1333"/>
      <c r="Z20" s="1152"/>
      <c r="AA20" s="1125">
        <f t="shared" si="2"/>
        <v>0</v>
      </c>
      <c r="AB20" s="1125">
        <f t="shared" si="3"/>
        <v>0</v>
      </c>
    </row>
    <row r="21" spans="2:28" s="1032" customFormat="1" x14ac:dyDescent="0.2">
      <c r="B21" s="1137"/>
      <c r="C21" s="1131"/>
      <c r="D21" s="1159" t="s">
        <v>316</v>
      </c>
      <c r="E21" s="1141"/>
      <c r="F21" s="1142"/>
      <c r="G21" s="1124">
        <f>+E21*F21</f>
        <v>0</v>
      </c>
      <c r="H21" s="1153"/>
      <c r="I21" s="1323">
        <f>J21+K21</f>
        <v>0</v>
      </c>
      <c r="J21" s="1154"/>
      <c r="K21" s="1154"/>
      <c r="L21" s="1323">
        <f>M21+N21</f>
        <v>0</v>
      </c>
      <c r="M21" s="1154"/>
      <c r="N21" s="1154"/>
      <c r="O21" s="1323">
        <f>P21+Q21</f>
        <v>0</v>
      </c>
      <c r="P21" s="1154"/>
      <c r="Q21" s="1154"/>
      <c r="R21" s="1323">
        <f>S21+T21</f>
        <v>0</v>
      </c>
      <c r="S21" s="1155"/>
      <c r="T21" s="1155"/>
      <c r="U21" s="1323">
        <f>V21+W21</f>
        <v>0</v>
      </c>
      <c r="V21" s="1155"/>
      <c r="W21" s="1155"/>
      <c r="X21" s="1323">
        <f>Y21+Z21</f>
        <v>0</v>
      </c>
      <c r="Y21" s="1334"/>
      <c r="Z21" s="1156"/>
      <c r="AA21" s="1125">
        <f t="shared" si="2"/>
        <v>0</v>
      </c>
      <c r="AB21" s="1125">
        <f t="shared" si="3"/>
        <v>0</v>
      </c>
    </row>
    <row r="22" spans="2:28" s="1032" customFormat="1" x14ac:dyDescent="0.15">
      <c r="B22" s="1135" t="s">
        <v>61</v>
      </c>
      <c r="C22" s="1128" t="s">
        <v>323</v>
      </c>
      <c r="D22" s="1092"/>
      <c r="E22" s="1143"/>
      <c r="F22" s="1144"/>
      <c r="G22" s="734">
        <f>SUM(G23:G27)</f>
        <v>1188</v>
      </c>
      <c r="H22" s="1145">
        <f>SUM(H23:H27)</f>
        <v>1188</v>
      </c>
      <c r="I22" s="1145">
        <f>SUM(I23:I27)</f>
        <v>0</v>
      </c>
      <c r="J22" s="1145">
        <f t="shared" ref="J22:Z22" si="4">SUM(J23:J27)</f>
        <v>0</v>
      </c>
      <c r="K22" s="1145">
        <f t="shared" si="4"/>
        <v>0</v>
      </c>
      <c r="L22" s="1145">
        <f t="shared" si="4"/>
        <v>0</v>
      </c>
      <c r="M22" s="1145">
        <f t="shared" si="4"/>
        <v>0</v>
      </c>
      <c r="N22" s="1145">
        <f t="shared" si="4"/>
        <v>0</v>
      </c>
      <c r="O22" s="1145">
        <f t="shared" si="4"/>
        <v>0</v>
      </c>
      <c r="P22" s="1145">
        <f t="shared" si="4"/>
        <v>0</v>
      </c>
      <c r="Q22" s="1145">
        <f t="shared" si="4"/>
        <v>0</v>
      </c>
      <c r="R22" s="1145">
        <f t="shared" si="4"/>
        <v>0</v>
      </c>
      <c r="S22" s="1145">
        <f t="shared" si="4"/>
        <v>0</v>
      </c>
      <c r="T22" s="1145">
        <f t="shared" si="4"/>
        <v>0</v>
      </c>
      <c r="U22" s="1145">
        <f t="shared" si="4"/>
        <v>0</v>
      </c>
      <c r="V22" s="1145">
        <f t="shared" si="4"/>
        <v>0</v>
      </c>
      <c r="W22" s="1145">
        <f t="shared" si="4"/>
        <v>0</v>
      </c>
      <c r="X22" s="1145">
        <f t="shared" si="4"/>
        <v>0</v>
      </c>
      <c r="Y22" s="1145">
        <f t="shared" si="4"/>
        <v>0</v>
      </c>
      <c r="Z22" s="1146">
        <f t="shared" si="4"/>
        <v>0</v>
      </c>
      <c r="AA22" s="1125">
        <f t="shared" si="2"/>
        <v>1188</v>
      </c>
      <c r="AB22" s="1125">
        <f t="shared" si="3"/>
        <v>0</v>
      </c>
    </row>
    <row r="23" spans="2:28" s="1032" customFormat="1" x14ac:dyDescent="0.2">
      <c r="B23" s="1136" t="s">
        <v>726</v>
      </c>
      <c r="C23" s="1129"/>
      <c r="D23" s="1158" t="s">
        <v>296</v>
      </c>
      <c r="E23" s="1139">
        <v>1188</v>
      </c>
      <c r="F23" s="1140">
        <v>1</v>
      </c>
      <c r="G23" s="1123">
        <f>+E23*F23</f>
        <v>1188</v>
      </c>
      <c r="H23" s="1138">
        <v>1188</v>
      </c>
      <c r="I23" s="1321">
        <f>J23+K23</f>
        <v>0</v>
      </c>
      <c r="J23" s="1138"/>
      <c r="K23" s="1138"/>
      <c r="L23" s="1321">
        <f>M23+N23</f>
        <v>0</v>
      </c>
      <c r="M23" s="1138"/>
      <c r="N23" s="1138"/>
      <c r="O23" s="1321">
        <f>P23+Q23</f>
        <v>0</v>
      </c>
      <c r="P23" s="1138"/>
      <c r="Q23" s="1138"/>
      <c r="R23" s="1321">
        <f>S23+T23</f>
        <v>0</v>
      </c>
      <c r="S23" s="1147"/>
      <c r="T23" s="1147"/>
      <c r="U23" s="1321">
        <f>V23+W23</f>
        <v>0</v>
      </c>
      <c r="V23" s="1147"/>
      <c r="W23" s="1147"/>
      <c r="X23" s="1321">
        <f>Y23+Z23</f>
        <v>0</v>
      </c>
      <c r="Y23" s="1332"/>
      <c r="Z23" s="1148"/>
      <c r="AA23" s="1125">
        <f t="shared" si="2"/>
        <v>1188</v>
      </c>
      <c r="AB23" s="1125">
        <f t="shared" si="3"/>
        <v>0</v>
      </c>
    </row>
    <row r="24" spans="2:28" s="1032" customFormat="1" x14ac:dyDescent="0.2">
      <c r="B24" s="1136"/>
      <c r="C24" s="1129"/>
      <c r="D24" s="1158" t="s">
        <v>316</v>
      </c>
      <c r="E24" s="1139"/>
      <c r="F24" s="1140"/>
      <c r="G24" s="1123">
        <f>+E24*F24</f>
        <v>0</v>
      </c>
      <c r="H24" s="1138"/>
      <c r="I24" s="1321">
        <f>J24+K24</f>
        <v>0</v>
      </c>
      <c r="J24" s="1138"/>
      <c r="K24" s="1138"/>
      <c r="L24" s="1321">
        <f>M24+N24</f>
        <v>0</v>
      </c>
      <c r="M24" s="1138"/>
      <c r="N24" s="1138"/>
      <c r="O24" s="1321">
        <f>P24+Q24</f>
        <v>0</v>
      </c>
      <c r="P24" s="1138"/>
      <c r="Q24" s="1138"/>
      <c r="R24" s="1321">
        <f>S24+T24</f>
        <v>0</v>
      </c>
      <c r="S24" s="1147"/>
      <c r="T24" s="1147"/>
      <c r="U24" s="1321">
        <f>V24+W24</f>
        <v>0</v>
      </c>
      <c r="V24" s="1147"/>
      <c r="W24" s="1147"/>
      <c r="X24" s="1321">
        <f>Y24+Z24</f>
        <v>0</v>
      </c>
      <c r="Y24" s="1332"/>
      <c r="Z24" s="1148"/>
      <c r="AA24" s="1125">
        <f t="shared" si="2"/>
        <v>0</v>
      </c>
      <c r="AB24" s="1125">
        <f t="shared" si="3"/>
        <v>0</v>
      </c>
    </row>
    <row r="25" spans="2:28" s="1032" customFormat="1" x14ac:dyDescent="0.2">
      <c r="B25" s="1136"/>
      <c r="C25" s="1129"/>
      <c r="D25" s="1158" t="s">
        <v>316</v>
      </c>
      <c r="E25" s="1139"/>
      <c r="F25" s="1140"/>
      <c r="G25" s="1123">
        <f>+E25*F25</f>
        <v>0</v>
      </c>
      <c r="H25" s="1149"/>
      <c r="I25" s="1321">
        <f>J25+K25</f>
        <v>0</v>
      </c>
      <c r="J25" s="1150"/>
      <c r="K25" s="1150"/>
      <c r="L25" s="1321">
        <f>M25+N25</f>
        <v>0</v>
      </c>
      <c r="M25" s="1150"/>
      <c r="N25" s="1150"/>
      <c r="O25" s="1321">
        <f>P25+Q25</f>
        <v>0</v>
      </c>
      <c r="P25" s="1150"/>
      <c r="Q25" s="1150"/>
      <c r="R25" s="1321">
        <f>S25+T25</f>
        <v>0</v>
      </c>
      <c r="S25" s="1151"/>
      <c r="T25" s="1151"/>
      <c r="U25" s="1321">
        <f>V25+W25</f>
        <v>0</v>
      </c>
      <c r="V25" s="1151"/>
      <c r="W25" s="1151"/>
      <c r="X25" s="1321">
        <f>Y25+Z25</f>
        <v>0</v>
      </c>
      <c r="Y25" s="1333"/>
      <c r="Z25" s="1152"/>
      <c r="AA25" s="1125">
        <f t="shared" si="2"/>
        <v>0</v>
      </c>
      <c r="AB25" s="1125">
        <f t="shared" si="3"/>
        <v>0</v>
      </c>
    </row>
    <row r="26" spans="2:28" s="1032" customFormat="1" x14ac:dyDescent="0.2">
      <c r="B26" s="1136"/>
      <c r="C26" s="1129"/>
      <c r="D26" s="1158" t="s">
        <v>316</v>
      </c>
      <c r="E26" s="1139"/>
      <c r="F26" s="1140"/>
      <c r="G26" s="1123">
        <f>+E26*F26</f>
        <v>0</v>
      </c>
      <c r="H26" s="1149"/>
      <c r="I26" s="1322">
        <f>J26+K26</f>
        <v>0</v>
      </c>
      <c r="J26" s="1150"/>
      <c r="K26" s="1150"/>
      <c r="L26" s="1322">
        <f>M26+N26</f>
        <v>0</v>
      </c>
      <c r="M26" s="1150"/>
      <c r="N26" s="1150"/>
      <c r="O26" s="1322">
        <f>P26+Q26</f>
        <v>0</v>
      </c>
      <c r="P26" s="1150"/>
      <c r="Q26" s="1150"/>
      <c r="R26" s="1322">
        <f>S26+T26</f>
        <v>0</v>
      </c>
      <c r="S26" s="1151"/>
      <c r="T26" s="1151"/>
      <c r="U26" s="1322">
        <f>V26+W26</f>
        <v>0</v>
      </c>
      <c r="V26" s="1151"/>
      <c r="W26" s="1151"/>
      <c r="X26" s="1322">
        <f>Y26+Z26</f>
        <v>0</v>
      </c>
      <c r="Y26" s="1333"/>
      <c r="Z26" s="1152"/>
      <c r="AA26" s="1125">
        <f t="shared" si="2"/>
        <v>0</v>
      </c>
      <c r="AB26" s="1125">
        <f t="shared" si="3"/>
        <v>0</v>
      </c>
    </row>
    <row r="27" spans="2:28" s="1032" customFormat="1" x14ac:dyDescent="0.2">
      <c r="B27" s="1137"/>
      <c r="C27" s="1131"/>
      <c r="D27" s="1159" t="s">
        <v>316</v>
      </c>
      <c r="E27" s="1141"/>
      <c r="F27" s="1142"/>
      <c r="G27" s="1124">
        <f>+E27*F27</f>
        <v>0</v>
      </c>
      <c r="H27" s="1153"/>
      <c r="I27" s="1323">
        <f>J27+K27</f>
        <v>0</v>
      </c>
      <c r="J27" s="1154"/>
      <c r="K27" s="1154"/>
      <c r="L27" s="1323">
        <f>M27+N27</f>
        <v>0</v>
      </c>
      <c r="M27" s="1154"/>
      <c r="N27" s="1154"/>
      <c r="O27" s="1323">
        <f>P27+Q27</f>
        <v>0</v>
      </c>
      <c r="P27" s="1154"/>
      <c r="Q27" s="1154"/>
      <c r="R27" s="1323">
        <f>S27+T27</f>
        <v>0</v>
      </c>
      <c r="S27" s="1155"/>
      <c r="T27" s="1155"/>
      <c r="U27" s="1323">
        <f>V27+W27</f>
        <v>0</v>
      </c>
      <c r="V27" s="1155"/>
      <c r="W27" s="1155"/>
      <c r="X27" s="1323">
        <f>Y27+Z27</f>
        <v>0</v>
      </c>
      <c r="Y27" s="1334"/>
      <c r="Z27" s="1156"/>
      <c r="AA27" s="1125">
        <f t="shared" si="2"/>
        <v>0</v>
      </c>
      <c r="AB27" s="1125">
        <f t="shared" si="3"/>
        <v>0</v>
      </c>
    </row>
    <row r="28" spans="2:28" s="1032" customFormat="1" x14ac:dyDescent="0.15">
      <c r="B28" s="1135" t="s">
        <v>291</v>
      </c>
      <c r="C28" s="1128" t="s">
        <v>324</v>
      </c>
      <c r="D28" s="1092"/>
      <c r="E28" s="1143"/>
      <c r="F28" s="1144"/>
      <c r="G28" s="734">
        <f>SUM(G29:G33)</f>
        <v>0</v>
      </c>
      <c r="H28" s="1145">
        <f>SUM(H29:H33)</f>
        <v>0</v>
      </c>
      <c r="I28" s="1145">
        <f>SUM(I29:I33)</f>
        <v>0</v>
      </c>
      <c r="J28" s="1145">
        <f t="shared" ref="J28:Z28" si="5">SUM(J29:J33)</f>
        <v>0</v>
      </c>
      <c r="K28" s="1145">
        <f t="shared" si="5"/>
        <v>0</v>
      </c>
      <c r="L28" s="1145">
        <f t="shared" si="5"/>
        <v>0</v>
      </c>
      <c r="M28" s="1145">
        <f t="shared" si="5"/>
        <v>0</v>
      </c>
      <c r="N28" s="1145">
        <f t="shared" si="5"/>
        <v>0</v>
      </c>
      <c r="O28" s="1145">
        <f t="shared" si="5"/>
        <v>0</v>
      </c>
      <c r="P28" s="1145">
        <f t="shared" si="5"/>
        <v>0</v>
      </c>
      <c r="Q28" s="1145">
        <f t="shared" si="5"/>
        <v>0</v>
      </c>
      <c r="R28" s="1145">
        <f t="shared" si="5"/>
        <v>0</v>
      </c>
      <c r="S28" s="1145">
        <f t="shared" si="5"/>
        <v>0</v>
      </c>
      <c r="T28" s="1145">
        <f t="shared" si="5"/>
        <v>0</v>
      </c>
      <c r="U28" s="1145">
        <f t="shared" si="5"/>
        <v>0</v>
      </c>
      <c r="V28" s="1145">
        <f t="shared" si="5"/>
        <v>0</v>
      </c>
      <c r="W28" s="1145">
        <f t="shared" si="5"/>
        <v>0</v>
      </c>
      <c r="X28" s="1145">
        <f t="shared" si="5"/>
        <v>0</v>
      </c>
      <c r="Y28" s="1145">
        <f t="shared" si="5"/>
        <v>0</v>
      </c>
      <c r="Z28" s="1146">
        <f t="shared" si="5"/>
        <v>0</v>
      </c>
      <c r="AA28" s="1125">
        <f t="shared" si="2"/>
        <v>0</v>
      </c>
      <c r="AB28" s="1125">
        <f t="shared" si="3"/>
        <v>0</v>
      </c>
    </row>
    <row r="29" spans="2:28" s="1032" customFormat="1" x14ac:dyDescent="0.2">
      <c r="B29" s="1136"/>
      <c r="C29" s="1129"/>
      <c r="D29" s="1158" t="s">
        <v>316</v>
      </c>
      <c r="E29" s="1139"/>
      <c r="F29" s="1140"/>
      <c r="G29" s="1123">
        <f>+E29*F29</f>
        <v>0</v>
      </c>
      <c r="H29" s="1138"/>
      <c r="I29" s="1321">
        <f>J29+K29</f>
        <v>0</v>
      </c>
      <c r="J29" s="1138"/>
      <c r="K29" s="1138"/>
      <c r="L29" s="1321">
        <f>M29+N29</f>
        <v>0</v>
      </c>
      <c r="M29" s="1138"/>
      <c r="N29" s="1138"/>
      <c r="O29" s="1321">
        <f>P29+Q29</f>
        <v>0</v>
      </c>
      <c r="P29" s="1138"/>
      <c r="Q29" s="1138"/>
      <c r="R29" s="1321">
        <f>S29+T29</f>
        <v>0</v>
      </c>
      <c r="S29" s="1147"/>
      <c r="T29" s="1147"/>
      <c r="U29" s="1321">
        <f>V29+W29</f>
        <v>0</v>
      </c>
      <c r="V29" s="1147"/>
      <c r="W29" s="1147"/>
      <c r="X29" s="1321">
        <f>Y29+Z29</f>
        <v>0</v>
      </c>
      <c r="Y29" s="1332"/>
      <c r="Z29" s="1148"/>
      <c r="AA29" s="1125">
        <f t="shared" si="2"/>
        <v>0</v>
      </c>
      <c r="AB29" s="1125">
        <f t="shared" si="3"/>
        <v>0</v>
      </c>
    </row>
    <row r="30" spans="2:28" s="1032" customFormat="1" x14ac:dyDescent="0.2">
      <c r="B30" s="1136"/>
      <c r="C30" s="1129"/>
      <c r="D30" s="1158" t="s">
        <v>316</v>
      </c>
      <c r="E30" s="1139"/>
      <c r="F30" s="1140"/>
      <c r="G30" s="1123">
        <f>+E30*F30</f>
        <v>0</v>
      </c>
      <c r="H30" s="1138"/>
      <c r="I30" s="1321">
        <f>J30+K30</f>
        <v>0</v>
      </c>
      <c r="J30" s="1138"/>
      <c r="K30" s="1138"/>
      <c r="L30" s="1321">
        <f>M30+N30</f>
        <v>0</v>
      </c>
      <c r="M30" s="1138"/>
      <c r="N30" s="1138"/>
      <c r="O30" s="1321">
        <f>P30+Q30</f>
        <v>0</v>
      </c>
      <c r="P30" s="1138"/>
      <c r="Q30" s="1138"/>
      <c r="R30" s="1321">
        <f>S30+T30</f>
        <v>0</v>
      </c>
      <c r="S30" s="1147"/>
      <c r="T30" s="1147"/>
      <c r="U30" s="1321">
        <f>V30+W30</f>
        <v>0</v>
      </c>
      <c r="V30" s="1147"/>
      <c r="W30" s="1147"/>
      <c r="X30" s="1321">
        <f>Y30+Z30</f>
        <v>0</v>
      </c>
      <c r="Y30" s="1332"/>
      <c r="Z30" s="1148"/>
      <c r="AA30" s="1125">
        <f t="shared" si="2"/>
        <v>0</v>
      </c>
      <c r="AB30" s="1125">
        <f t="shared" si="3"/>
        <v>0</v>
      </c>
    </row>
    <row r="31" spans="2:28" s="1032" customFormat="1" x14ac:dyDescent="0.2">
      <c r="B31" s="1136"/>
      <c r="C31" s="1129"/>
      <c r="D31" s="1158" t="s">
        <v>316</v>
      </c>
      <c r="E31" s="1139"/>
      <c r="F31" s="1140"/>
      <c r="G31" s="1123">
        <f>+E31*F31</f>
        <v>0</v>
      </c>
      <c r="H31" s="1149"/>
      <c r="I31" s="1321">
        <f>J31+K31</f>
        <v>0</v>
      </c>
      <c r="J31" s="1150"/>
      <c r="K31" s="1150"/>
      <c r="L31" s="1321">
        <f>M31+N31</f>
        <v>0</v>
      </c>
      <c r="M31" s="1150"/>
      <c r="N31" s="1150"/>
      <c r="O31" s="1321">
        <f>P31+Q31</f>
        <v>0</v>
      </c>
      <c r="P31" s="1150"/>
      <c r="Q31" s="1150"/>
      <c r="R31" s="1321">
        <f>S31+T31</f>
        <v>0</v>
      </c>
      <c r="S31" s="1151"/>
      <c r="T31" s="1151"/>
      <c r="U31" s="1321">
        <f>V31+W31</f>
        <v>0</v>
      </c>
      <c r="V31" s="1151"/>
      <c r="W31" s="1151"/>
      <c r="X31" s="1321">
        <f>Y31+Z31</f>
        <v>0</v>
      </c>
      <c r="Y31" s="1333"/>
      <c r="Z31" s="1152"/>
      <c r="AA31" s="1125">
        <f t="shared" si="2"/>
        <v>0</v>
      </c>
      <c r="AB31" s="1125">
        <f t="shared" si="3"/>
        <v>0</v>
      </c>
    </row>
    <row r="32" spans="2:28" s="1032" customFormat="1" x14ac:dyDescent="0.2">
      <c r="B32" s="1136"/>
      <c r="C32" s="1129"/>
      <c r="D32" s="1158" t="s">
        <v>316</v>
      </c>
      <c r="E32" s="1139"/>
      <c r="F32" s="1140"/>
      <c r="G32" s="1123">
        <f>+E32*F32</f>
        <v>0</v>
      </c>
      <c r="H32" s="1149"/>
      <c r="I32" s="1322">
        <f>J32+K32</f>
        <v>0</v>
      </c>
      <c r="J32" s="1150"/>
      <c r="K32" s="1150"/>
      <c r="L32" s="1322">
        <f>M32+N32</f>
        <v>0</v>
      </c>
      <c r="M32" s="1150"/>
      <c r="N32" s="1150"/>
      <c r="O32" s="1322">
        <f>P32+Q32</f>
        <v>0</v>
      </c>
      <c r="P32" s="1150"/>
      <c r="Q32" s="1150"/>
      <c r="R32" s="1322">
        <f>S32+T32</f>
        <v>0</v>
      </c>
      <c r="S32" s="1151"/>
      <c r="T32" s="1151"/>
      <c r="U32" s="1322">
        <f>V32+W32</f>
        <v>0</v>
      </c>
      <c r="V32" s="1151"/>
      <c r="W32" s="1151"/>
      <c r="X32" s="1322">
        <f>Y32+Z32</f>
        <v>0</v>
      </c>
      <c r="Y32" s="1333"/>
      <c r="Z32" s="1152"/>
      <c r="AA32" s="1125">
        <f t="shared" si="2"/>
        <v>0</v>
      </c>
      <c r="AB32" s="1125">
        <f t="shared" si="3"/>
        <v>0</v>
      </c>
    </row>
    <row r="33" spans="2:28" s="1032" customFormat="1" x14ac:dyDescent="0.2">
      <c r="B33" s="1137"/>
      <c r="C33" s="1131"/>
      <c r="D33" s="1159" t="s">
        <v>316</v>
      </c>
      <c r="E33" s="1141"/>
      <c r="F33" s="1142"/>
      <c r="G33" s="1124">
        <f>+E33*F33</f>
        <v>0</v>
      </c>
      <c r="H33" s="1153"/>
      <c r="I33" s="1323">
        <f>J33+K33</f>
        <v>0</v>
      </c>
      <c r="J33" s="1154"/>
      <c r="K33" s="1154"/>
      <c r="L33" s="1323">
        <f>M33+N33</f>
        <v>0</v>
      </c>
      <c r="M33" s="1154"/>
      <c r="N33" s="1154"/>
      <c r="O33" s="1323">
        <f>P33+Q33</f>
        <v>0</v>
      </c>
      <c r="P33" s="1154"/>
      <c r="Q33" s="1154"/>
      <c r="R33" s="1323">
        <f>S33+T33</f>
        <v>0</v>
      </c>
      <c r="S33" s="1155"/>
      <c r="T33" s="1155"/>
      <c r="U33" s="1323">
        <f>V33+W33</f>
        <v>0</v>
      </c>
      <c r="V33" s="1155"/>
      <c r="W33" s="1155"/>
      <c r="X33" s="1323">
        <f>Y33+Z33</f>
        <v>0</v>
      </c>
      <c r="Y33" s="1334"/>
      <c r="Z33" s="1156"/>
      <c r="AA33" s="1125">
        <f t="shared" si="2"/>
        <v>0</v>
      </c>
      <c r="AB33" s="1125">
        <f t="shared" si="3"/>
        <v>0</v>
      </c>
    </row>
    <row r="34" spans="2:28" s="1032" customFormat="1" x14ac:dyDescent="0.15">
      <c r="B34" s="1135" t="s">
        <v>291</v>
      </c>
      <c r="C34" s="1128" t="s">
        <v>325</v>
      </c>
      <c r="D34" s="1092"/>
      <c r="E34" s="1143"/>
      <c r="F34" s="1144"/>
      <c r="G34" s="734">
        <f>SUM(G35:G39)</f>
        <v>0</v>
      </c>
      <c r="H34" s="1145">
        <f>SUM(H35:H39)</f>
        <v>0</v>
      </c>
      <c r="I34" s="1145">
        <f>SUM(I35:I39)</f>
        <v>0</v>
      </c>
      <c r="J34" s="1145">
        <f t="shared" ref="J34:Z34" si="6">SUM(J35:J39)</f>
        <v>0</v>
      </c>
      <c r="K34" s="1145">
        <f t="shared" si="6"/>
        <v>0</v>
      </c>
      <c r="L34" s="1145">
        <f t="shared" si="6"/>
        <v>0</v>
      </c>
      <c r="M34" s="1145">
        <f t="shared" si="6"/>
        <v>0</v>
      </c>
      <c r="N34" s="1145">
        <f t="shared" si="6"/>
        <v>0</v>
      </c>
      <c r="O34" s="1145">
        <f t="shared" si="6"/>
        <v>0</v>
      </c>
      <c r="P34" s="1145">
        <f t="shared" si="6"/>
        <v>0</v>
      </c>
      <c r="Q34" s="1145">
        <f t="shared" si="6"/>
        <v>0</v>
      </c>
      <c r="R34" s="1145">
        <f t="shared" si="6"/>
        <v>0</v>
      </c>
      <c r="S34" s="1145">
        <f t="shared" si="6"/>
        <v>0</v>
      </c>
      <c r="T34" s="1145">
        <f t="shared" si="6"/>
        <v>0</v>
      </c>
      <c r="U34" s="1145">
        <f t="shared" si="6"/>
        <v>0</v>
      </c>
      <c r="V34" s="1145">
        <f t="shared" si="6"/>
        <v>0</v>
      </c>
      <c r="W34" s="1145">
        <f t="shared" si="6"/>
        <v>0</v>
      </c>
      <c r="X34" s="1145">
        <f t="shared" si="6"/>
        <v>0</v>
      </c>
      <c r="Y34" s="1145">
        <f t="shared" si="6"/>
        <v>0</v>
      </c>
      <c r="Z34" s="1146">
        <f t="shared" si="6"/>
        <v>0</v>
      </c>
      <c r="AA34" s="1125">
        <f t="shared" si="2"/>
        <v>0</v>
      </c>
      <c r="AB34" s="1125">
        <f t="shared" si="3"/>
        <v>0</v>
      </c>
    </row>
    <row r="35" spans="2:28" s="1032" customFormat="1" x14ac:dyDescent="0.2">
      <c r="B35" s="1136"/>
      <c r="C35" s="1129"/>
      <c r="D35" s="1158" t="s">
        <v>316</v>
      </c>
      <c r="E35" s="1139"/>
      <c r="F35" s="1140"/>
      <c r="G35" s="1123">
        <f>+E35*F35</f>
        <v>0</v>
      </c>
      <c r="H35" s="1138"/>
      <c r="I35" s="1321">
        <f>J35+K35</f>
        <v>0</v>
      </c>
      <c r="J35" s="1138"/>
      <c r="K35" s="1138"/>
      <c r="L35" s="1321">
        <f>M35+N35</f>
        <v>0</v>
      </c>
      <c r="M35" s="1138"/>
      <c r="N35" s="1138"/>
      <c r="O35" s="1321">
        <f>P35+Q35</f>
        <v>0</v>
      </c>
      <c r="P35" s="1138"/>
      <c r="Q35" s="1138"/>
      <c r="R35" s="1321">
        <f>S35+T35</f>
        <v>0</v>
      </c>
      <c r="S35" s="1147"/>
      <c r="T35" s="1147"/>
      <c r="U35" s="1321">
        <f>V35+W35</f>
        <v>0</v>
      </c>
      <c r="V35" s="1147"/>
      <c r="W35" s="1147"/>
      <c r="X35" s="1321">
        <f>Y35+Z35</f>
        <v>0</v>
      </c>
      <c r="Y35" s="1332"/>
      <c r="Z35" s="1148"/>
      <c r="AA35" s="1125">
        <f t="shared" si="2"/>
        <v>0</v>
      </c>
      <c r="AB35" s="1125">
        <f t="shared" si="3"/>
        <v>0</v>
      </c>
    </row>
    <row r="36" spans="2:28" s="1032" customFormat="1" x14ac:dyDescent="0.2">
      <c r="B36" s="1136"/>
      <c r="C36" s="1129"/>
      <c r="D36" s="1158" t="s">
        <v>316</v>
      </c>
      <c r="E36" s="1139"/>
      <c r="F36" s="1140"/>
      <c r="G36" s="1123">
        <f>+E36*F36</f>
        <v>0</v>
      </c>
      <c r="H36" s="1138"/>
      <c r="I36" s="1321">
        <f>J36+K36</f>
        <v>0</v>
      </c>
      <c r="J36" s="1138"/>
      <c r="K36" s="1138"/>
      <c r="L36" s="1321">
        <f>M36+N36</f>
        <v>0</v>
      </c>
      <c r="M36" s="1138"/>
      <c r="N36" s="1138"/>
      <c r="O36" s="1321">
        <f>P36+Q36</f>
        <v>0</v>
      </c>
      <c r="P36" s="1138"/>
      <c r="Q36" s="1138"/>
      <c r="R36" s="1321">
        <f>S36+T36</f>
        <v>0</v>
      </c>
      <c r="S36" s="1147"/>
      <c r="T36" s="1147"/>
      <c r="U36" s="1321">
        <f>V36+W36</f>
        <v>0</v>
      </c>
      <c r="V36" s="1147"/>
      <c r="W36" s="1147"/>
      <c r="X36" s="1321">
        <f>Y36+Z36</f>
        <v>0</v>
      </c>
      <c r="Y36" s="1332"/>
      <c r="Z36" s="1148"/>
      <c r="AA36" s="1125">
        <f t="shared" si="2"/>
        <v>0</v>
      </c>
      <c r="AB36" s="1125">
        <f t="shared" si="3"/>
        <v>0</v>
      </c>
    </row>
    <row r="37" spans="2:28" s="1032" customFormat="1" x14ac:dyDescent="0.2">
      <c r="B37" s="1136"/>
      <c r="C37" s="1129"/>
      <c r="D37" s="1158" t="s">
        <v>316</v>
      </c>
      <c r="E37" s="1139"/>
      <c r="F37" s="1140"/>
      <c r="G37" s="1123">
        <f>+E37*F37</f>
        <v>0</v>
      </c>
      <c r="H37" s="1149"/>
      <c r="I37" s="1321">
        <f>J37+K37</f>
        <v>0</v>
      </c>
      <c r="J37" s="1150"/>
      <c r="K37" s="1150"/>
      <c r="L37" s="1321">
        <f>M37+N37</f>
        <v>0</v>
      </c>
      <c r="M37" s="1150"/>
      <c r="N37" s="1150"/>
      <c r="O37" s="1321">
        <f>P37+Q37</f>
        <v>0</v>
      </c>
      <c r="P37" s="1150"/>
      <c r="Q37" s="1150"/>
      <c r="R37" s="1321">
        <f>S37+T37</f>
        <v>0</v>
      </c>
      <c r="S37" s="1151"/>
      <c r="T37" s="1151"/>
      <c r="U37" s="1321">
        <f>V37+W37</f>
        <v>0</v>
      </c>
      <c r="V37" s="1151"/>
      <c r="W37" s="1151"/>
      <c r="X37" s="1321">
        <f>Y37+Z37</f>
        <v>0</v>
      </c>
      <c r="Y37" s="1333"/>
      <c r="Z37" s="1152"/>
      <c r="AA37" s="1125">
        <f t="shared" si="2"/>
        <v>0</v>
      </c>
      <c r="AB37" s="1125">
        <f t="shared" si="3"/>
        <v>0</v>
      </c>
    </row>
    <row r="38" spans="2:28" s="1032" customFormat="1" x14ac:dyDescent="0.2">
      <c r="B38" s="1136"/>
      <c r="C38" s="1129"/>
      <c r="D38" s="1158" t="s">
        <v>316</v>
      </c>
      <c r="E38" s="1139"/>
      <c r="F38" s="1140"/>
      <c r="G38" s="1123">
        <f>+E38*F38</f>
        <v>0</v>
      </c>
      <c r="H38" s="1149"/>
      <c r="I38" s="1322">
        <f>J38+K38</f>
        <v>0</v>
      </c>
      <c r="J38" s="1150"/>
      <c r="K38" s="1150"/>
      <c r="L38" s="1322">
        <f>M38+N38</f>
        <v>0</v>
      </c>
      <c r="M38" s="1150"/>
      <c r="N38" s="1150"/>
      <c r="O38" s="1322">
        <f>P38+Q38</f>
        <v>0</v>
      </c>
      <c r="P38" s="1150"/>
      <c r="Q38" s="1150"/>
      <c r="R38" s="1322">
        <f>S38+T38</f>
        <v>0</v>
      </c>
      <c r="S38" s="1151"/>
      <c r="T38" s="1151"/>
      <c r="U38" s="1322">
        <f>V38+W38</f>
        <v>0</v>
      </c>
      <c r="V38" s="1151"/>
      <c r="W38" s="1151"/>
      <c r="X38" s="1322">
        <f>Y38+Z38</f>
        <v>0</v>
      </c>
      <c r="Y38" s="1333"/>
      <c r="Z38" s="1152"/>
      <c r="AA38" s="1125">
        <f t="shared" si="2"/>
        <v>0</v>
      </c>
      <c r="AB38" s="1125">
        <f t="shared" si="3"/>
        <v>0</v>
      </c>
    </row>
    <row r="39" spans="2:28" s="1032" customFormat="1" x14ac:dyDescent="0.2">
      <c r="B39" s="1137"/>
      <c r="C39" s="1131"/>
      <c r="D39" s="1159" t="s">
        <v>316</v>
      </c>
      <c r="E39" s="1141"/>
      <c r="F39" s="1142"/>
      <c r="G39" s="1124">
        <f>+E39*F39</f>
        <v>0</v>
      </c>
      <c r="H39" s="1153"/>
      <c r="I39" s="1323">
        <f>J39+K39</f>
        <v>0</v>
      </c>
      <c r="J39" s="1154"/>
      <c r="K39" s="1154"/>
      <c r="L39" s="1323">
        <f>M39+N39</f>
        <v>0</v>
      </c>
      <c r="M39" s="1154"/>
      <c r="N39" s="1154"/>
      <c r="O39" s="1323">
        <f>P39+Q39</f>
        <v>0</v>
      </c>
      <c r="P39" s="1154"/>
      <c r="Q39" s="1154"/>
      <c r="R39" s="1323">
        <f>S39+T39</f>
        <v>0</v>
      </c>
      <c r="S39" s="1155"/>
      <c r="T39" s="1155"/>
      <c r="U39" s="1323">
        <f>V39+W39</f>
        <v>0</v>
      </c>
      <c r="V39" s="1155"/>
      <c r="W39" s="1155"/>
      <c r="X39" s="1323">
        <f>Y39+Z39</f>
        <v>0</v>
      </c>
      <c r="Y39" s="1334"/>
      <c r="Z39" s="1156"/>
      <c r="AA39" s="1125">
        <f t="shared" si="2"/>
        <v>0</v>
      </c>
      <c r="AB39" s="1125">
        <f t="shared" si="3"/>
        <v>0</v>
      </c>
    </row>
    <row r="40" spans="2:28" s="1032" customFormat="1" x14ac:dyDescent="0.15">
      <c r="B40" s="1135" t="s">
        <v>291</v>
      </c>
      <c r="C40" s="1128" t="s">
        <v>326</v>
      </c>
      <c r="D40" s="1092"/>
      <c r="E40" s="1143"/>
      <c r="F40" s="1144"/>
      <c r="G40" s="734">
        <f>SUM(G41:G45)</f>
        <v>0</v>
      </c>
      <c r="H40" s="1145">
        <f>SUM(H41:H45)</f>
        <v>0</v>
      </c>
      <c r="I40" s="1145">
        <f>SUM(I41:I45)</f>
        <v>0</v>
      </c>
      <c r="J40" s="1145">
        <f t="shared" ref="J40:Z40" si="7">SUM(J41:J45)</f>
        <v>0</v>
      </c>
      <c r="K40" s="1145">
        <f t="shared" si="7"/>
        <v>0</v>
      </c>
      <c r="L40" s="1145">
        <f t="shared" si="7"/>
        <v>0</v>
      </c>
      <c r="M40" s="1145">
        <f t="shared" si="7"/>
        <v>0</v>
      </c>
      <c r="N40" s="1145">
        <f t="shared" si="7"/>
        <v>0</v>
      </c>
      <c r="O40" s="1145">
        <f t="shared" si="7"/>
        <v>0</v>
      </c>
      <c r="P40" s="1145">
        <f t="shared" si="7"/>
        <v>0</v>
      </c>
      <c r="Q40" s="1145">
        <f t="shared" si="7"/>
        <v>0</v>
      </c>
      <c r="R40" s="1145">
        <f t="shared" si="7"/>
        <v>0</v>
      </c>
      <c r="S40" s="1145">
        <f t="shared" si="7"/>
        <v>0</v>
      </c>
      <c r="T40" s="1145">
        <f t="shared" si="7"/>
        <v>0</v>
      </c>
      <c r="U40" s="1145">
        <f t="shared" si="7"/>
        <v>0</v>
      </c>
      <c r="V40" s="1145">
        <f t="shared" si="7"/>
        <v>0</v>
      </c>
      <c r="W40" s="1145">
        <f t="shared" si="7"/>
        <v>0</v>
      </c>
      <c r="X40" s="1145">
        <f t="shared" si="7"/>
        <v>0</v>
      </c>
      <c r="Y40" s="1145">
        <f t="shared" si="7"/>
        <v>0</v>
      </c>
      <c r="Z40" s="1146">
        <f t="shared" si="7"/>
        <v>0</v>
      </c>
      <c r="AA40" s="1125">
        <f t="shared" si="2"/>
        <v>0</v>
      </c>
      <c r="AB40" s="1125">
        <f t="shared" si="3"/>
        <v>0</v>
      </c>
    </row>
    <row r="41" spans="2:28" s="1032" customFormat="1" x14ac:dyDescent="0.2">
      <c r="B41" s="1136"/>
      <c r="C41" s="1129"/>
      <c r="D41" s="1158" t="s">
        <v>316</v>
      </c>
      <c r="E41" s="1139"/>
      <c r="F41" s="1140"/>
      <c r="G41" s="1123">
        <f>+E41*F41</f>
        <v>0</v>
      </c>
      <c r="H41" s="1138"/>
      <c r="I41" s="1321">
        <f>J41+K41</f>
        <v>0</v>
      </c>
      <c r="J41" s="1138"/>
      <c r="K41" s="1138"/>
      <c r="L41" s="1321">
        <f>M41+N41</f>
        <v>0</v>
      </c>
      <c r="M41" s="1138"/>
      <c r="N41" s="1138"/>
      <c r="O41" s="1321">
        <f>P41+Q41</f>
        <v>0</v>
      </c>
      <c r="P41" s="1138"/>
      <c r="Q41" s="1138"/>
      <c r="R41" s="1321">
        <f>S41+T41</f>
        <v>0</v>
      </c>
      <c r="S41" s="1147"/>
      <c r="T41" s="1147"/>
      <c r="U41" s="1321">
        <f>V41+W41</f>
        <v>0</v>
      </c>
      <c r="V41" s="1147"/>
      <c r="W41" s="1147"/>
      <c r="X41" s="1321">
        <f>Y41+Z41</f>
        <v>0</v>
      </c>
      <c r="Y41" s="1332"/>
      <c r="Z41" s="1148"/>
      <c r="AA41" s="1125">
        <f t="shared" si="2"/>
        <v>0</v>
      </c>
      <c r="AB41" s="1125">
        <f t="shared" si="3"/>
        <v>0</v>
      </c>
    </row>
    <row r="42" spans="2:28" s="1032" customFormat="1" x14ac:dyDescent="0.2">
      <c r="B42" s="1136"/>
      <c r="C42" s="1129"/>
      <c r="D42" s="1158" t="s">
        <v>316</v>
      </c>
      <c r="E42" s="1139"/>
      <c r="F42" s="1140"/>
      <c r="G42" s="1123">
        <f>+E42*F42</f>
        <v>0</v>
      </c>
      <c r="H42" s="1138"/>
      <c r="I42" s="1321">
        <f>J42+K42</f>
        <v>0</v>
      </c>
      <c r="J42" s="1138"/>
      <c r="K42" s="1138"/>
      <c r="L42" s="1321">
        <f>M42+N42</f>
        <v>0</v>
      </c>
      <c r="M42" s="1138"/>
      <c r="N42" s="1138"/>
      <c r="O42" s="1321">
        <f>P42+Q42</f>
        <v>0</v>
      </c>
      <c r="P42" s="1138"/>
      <c r="Q42" s="1138"/>
      <c r="R42" s="1321">
        <f>S42+T42</f>
        <v>0</v>
      </c>
      <c r="S42" s="1147"/>
      <c r="T42" s="1147"/>
      <c r="U42" s="1321">
        <f>V42+W42</f>
        <v>0</v>
      </c>
      <c r="V42" s="1147"/>
      <c r="W42" s="1147"/>
      <c r="X42" s="1321">
        <f>Y42+Z42</f>
        <v>0</v>
      </c>
      <c r="Y42" s="1332"/>
      <c r="Z42" s="1148"/>
      <c r="AA42" s="1125">
        <f t="shared" si="2"/>
        <v>0</v>
      </c>
      <c r="AB42" s="1125">
        <f t="shared" si="3"/>
        <v>0</v>
      </c>
    </row>
    <row r="43" spans="2:28" s="1032" customFormat="1" x14ac:dyDescent="0.2">
      <c r="B43" s="1136"/>
      <c r="C43" s="1129"/>
      <c r="D43" s="1158" t="s">
        <v>316</v>
      </c>
      <c r="E43" s="1139"/>
      <c r="F43" s="1140"/>
      <c r="G43" s="1123">
        <f>+E43*F43</f>
        <v>0</v>
      </c>
      <c r="H43" s="1149"/>
      <c r="I43" s="1321">
        <f>J43+K43</f>
        <v>0</v>
      </c>
      <c r="J43" s="1150"/>
      <c r="K43" s="1150"/>
      <c r="L43" s="1321">
        <f>M43+N43</f>
        <v>0</v>
      </c>
      <c r="M43" s="1150"/>
      <c r="N43" s="1150"/>
      <c r="O43" s="1321">
        <f>P43+Q43</f>
        <v>0</v>
      </c>
      <c r="P43" s="1150"/>
      <c r="Q43" s="1150"/>
      <c r="R43" s="1321">
        <f>S43+T43</f>
        <v>0</v>
      </c>
      <c r="S43" s="1151"/>
      <c r="T43" s="1151"/>
      <c r="U43" s="1321">
        <f>V43+W43</f>
        <v>0</v>
      </c>
      <c r="V43" s="1151"/>
      <c r="W43" s="1151"/>
      <c r="X43" s="1321">
        <f>Y43+Z43</f>
        <v>0</v>
      </c>
      <c r="Y43" s="1333"/>
      <c r="Z43" s="1152"/>
      <c r="AA43" s="1125">
        <f t="shared" si="2"/>
        <v>0</v>
      </c>
      <c r="AB43" s="1125">
        <f t="shared" si="3"/>
        <v>0</v>
      </c>
    </row>
    <row r="44" spans="2:28" s="1032" customFormat="1" x14ac:dyDescent="0.2">
      <c r="B44" s="1136"/>
      <c r="C44" s="1129"/>
      <c r="D44" s="1158" t="s">
        <v>316</v>
      </c>
      <c r="E44" s="1139"/>
      <c r="F44" s="1140"/>
      <c r="G44" s="1123">
        <f>+E44*F44</f>
        <v>0</v>
      </c>
      <c r="H44" s="1149"/>
      <c r="I44" s="1322">
        <f>J44+K44</f>
        <v>0</v>
      </c>
      <c r="J44" s="1150"/>
      <c r="K44" s="1150"/>
      <c r="L44" s="1322">
        <f>M44+N44</f>
        <v>0</v>
      </c>
      <c r="M44" s="1150"/>
      <c r="N44" s="1150"/>
      <c r="O44" s="1322">
        <f>P44+Q44</f>
        <v>0</v>
      </c>
      <c r="P44" s="1150"/>
      <c r="Q44" s="1150"/>
      <c r="R44" s="1322">
        <f>S44+T44</f>
        <v>0</v>
      </c>
      <c r="S44" s="1151"/>
      <c r="T44" s="1151"/>
      <c r="U44" s="1322">
        <f>V44+W44</f>
        <v>0</v>
      </c>
      <c r="V44" s="1151"/>
      <c r="W44" s="1151"/>
      <c r="X44" s="1322">
        <f>Y44+Z44</f>
        <v>0</v>
      </c>
      <c r="Y44" s="1333"/>
      <c r="Z44" s="1152"/>
      <c r="AA44" s="1125">
        <f t="shared" si="2"/>
        <v>0</v>
      </c>
      <c r="AB44" s="1125">
        <f t="shared" si="3"/>
        <v>0</v>
      </c>
    </row>
    <row r="45" spans="2:28" s="1032" customFormat="1" x14ac:dyDescent="0.2">
      <c r="B45" s="1137"/>
      <c r="C45" s="1131"/>
      <c r="D45" s="1159" t="s">
        <v>316</v>
      </c>
      <c r="E45" s="1141"/>
      <c r="F45" s="1142"/>
      <c r="G45" s="1123">
        <f>+E45*F45</f>
        <v>0</v>
      </c>
      <c r="H45" s="1153"/>
      <c r="I45" s="1323">
        <f>J45+K45</f>
        <v>0</v>
      </c>
      <c r="J45" s="1154"/>
      <c r="K45" s="1154"/>
      <c r="L45" s="1323">
        <f>M45+N45</f>
        <v>0</v>
      </c>
      <c r="M45" s="1154"/>
      <c r="N45" s="1154"/>
      <c r="O45" s="1323">
        <f>P45+Q45</f>
        <v>0</v>
      </c>
      <c r="P45" s="1154"/>
      <c r="Q45" s="1154"/>
      <c r="R45" s="1323">
        <f>S45+T45</f>
        <v>0</v>
      </c>
      <c r="S45" s="1155"/>
      <c r="T45" s="1155"/>
      <c r="U45" s="1323">
        <f>V45+W45</f>
        <v>0</v>
      </c>
      <c r="V45" s="1155"/>
      <c r="W45" s="1155"/>
      <c r="X45" s="1323">
        <f>Y45+Z45</f>
        <v>0</v>
      </c>
      <c r="Y45" s="1334"/>
      <c r="Z45" s="1156"/>
      <c r="AA45" s="1125">
        <f t="shared" si="2"/>
        <v>0</v>
      </c>
      <c r="AB45" s="1125">
        <f t="shared" si="3"/>
        <v>0</v>
      </c>
    </row>
    <row r="46" spans="2:28" s="1035" customFormat="1" x14ac:dyDescent="0.15">
      <c r="B46" s="777">
        <f>+'PLAN DE ADQUISICIONES'!C47</f>
        <v>0</v>
      </c>
      <c r="C46" s="776" t="str">
        <f>+'PLAN DE ADQUISICIONES'!B47</f>
        <v>2.1.2</v>
      </c>
      <c r="D46" s="774" t="str">
        <f>+'PLAN DE ADQUISICIONES'!D47</f>
        <v>Unidad medida</v>
      </c>
      <c r="E46" s="775">
        <f>+'PLAN DE ADQUISICIONES'!E47</f>
        <v>0</v>
      </c>
      <c r="F46" s="735"/>
      <c r="G46" s="735">
        <f t="shared" ref="G46:Z46" si="8">+G48+G54+G60+G66+G72</f>
        <v>0</v>
      </c>
      <c r="H46" s="19">
        <f t="shared" si="8"/>
        <v>0</v>
      </c>
      <c r="I46" s="19">
        <f t="shared" si="8"/>
        <v>0</v>
      </c>
      <c r="J46" s="19">
        <f t="shared" si="8"/>
        <v>0</v>
      </c>
      <c r="K46" s="19">
        <f t="shared" si="8"/>
        <v>0</v>
      </c>
      <c r="L46" s="19">
        <f t="shared" si="8"/>
        <v>0</v>
      </c>
      <c r="M46" s="19">
        <f t="shared" si="8"/>
        <v>0</v>
      </c>
      <c r="N46" s="19">
        <f t="shared" si="8"/>
        <v>0</v>
      </c>
      <c r="O46" s="19">
        <f t="shared" si="8"/>
        <v>0</v>
      </c>
      <c r="P46" s="19">
        <f t="shared" si="8"/>
        <v>0</v>
      </c>
      <c r="Q46" s="19">
        <f t="shared" si="8"/>
        <v>0</v>
      </c>
      <c r="R46" s="19">
        <f t="shared" si="8"/>
        <v>0</v>
      </c>
      <c r="S46" s="19">
        <f t="shared" si="8"/>
        <v>0</v>
      </c>
      <c r="T46" s="19">
        <f t="shared" si="8"/>
        <v>0</v>
      </c>
      <c r="U46" s="19">
        <f t="shared" si="8"/>
        <v>0</v>
      </c>
      <c r="V46" s="19">
        <f t="shared" si="8"/>
        <v>0</v>
      </c>
      <c r="W46" s="19">
        <f t="shared" si="8"/>
        <v>0</v>
      </c>
      <c r="X46" s="19">
        <f t="shared" si="8"/>
        <v>0</v>
      </c>
      <c r="Y46" s="19">
        <f t="shared" si="8"/>
        <v>0</v>
      </c>
      <c r="Z46" s="20">
        <f t="shared" si="8"/>
        <v>0</v>
      </c>
      <c r="AA46" s="1125">
        <f t="shared" si="2"/>
        <v>0</v>
      </c>
      <c r="AB46" s="1125">
        <f t="shared" si="3"/>
        <v>0</v>
      </c>
    </row>
    <row r="47" spans="2:28" s="1032" customFormat="1" ht="42.75" customHeight="1" x14ac:dyDescent="0.15">
      <c r="B47" s="769" t="s">
        <v>475</v>
      </c>
      <c r="C47" s="772"/>
      <c r="D47" s="1893"/>
      <c r="E47" s="1894"/>
      <c r="F47" s="1894"/>
      <c r="G47" s="1894"/>
      <c r="H47" s="1894"/>
      <c r="I47" s="1894"/>
      <c r="J47" s="1894"/>
      <c r="K47" s="1894"/>
      <c r="L47" s="1894"/>
      <c r="M47" s="1894"/>
      <c r="N47" s="1894"/>
      <c r="O47" s="1894"/>
      <c r="P47" s="1894"/>
      <c r="Q47" s="1894"/>
      <c r="R47" s="1894"/>
      <c r="S47" s="1894"/>
      <c r="T47" s="1894"/>
      <c r="U47" s="1894"/>
      <c r="V47" s="1894"/>
      <c r="W47" s="1894"/>
      <c r="X47" s="1947"/>
      <c r="Y47" s="1329"/>
      <c r="Z47" s="1347"/>
      <c r="AA47" s="1035"/>
      <c r="AB47" s="1035"/>
    </row>
    <row r="48" spans="2:28" s="1032" customFormat="1" x14ac:dyDescent="0.15">
      <c r="B48" s="1135" t="s">
        <v>291</v>
      </c>
      <c r="C48" s="1128" t="s">
        <v>327</v>
      </c>
      <c r="D48" s="1092"/>
      <c r="E48" s="1143"/>
      <c r="F48" s="1144"/>
      <c r="G48" s="734">
        <f>SUM(G49:G53)</f>
        <v>0</v>
      </c>
      <c r="H48" s="1145">
        <f>SUM(H49:H53)</f>
        <v>0</v>
      </c>
      <c r="I48" s="1145">
        <f>SUM(I49:I53)</f>
        <v>0</v>
      </c>
      <c r="J48" s="1145">
        <f t="shared" ref="J48:Z48" si="9">SUM(J49:J53)</f>
        <v>0</v>
      </c>
      <c r="K48" s="1145">
        <f t="shared" si="9"/>
        <v>0</v>
      </c>
      <c r="L48" s="1145">
        <f t="shared" si="9"/>
        <v>0</v>
      </c>
      <c r="M48" s="1145">
        <f t="shared" si="9"/>
        <v>0</v>
      </c>
      <c r="N48" s="1145">
        <f t="shared" si="9"/>
        <v>0</v>
      </c>
      <c r="O48" s="1145">
        <f t="shared" si="9"/>
        <v>0</v>
      </c>
      <c r="P48" s="1145">
        <f t="shared" si="9"/>
        <v>0</v>
      </c>
      <c r="Q48" s="1145">
        <f t="shared" si="9"/>
        <v>0</v>
      </c>
      <c r="R48" s="1145">
        <f t="shared" si="9"/>
        <v>0</v>
      </c>
      <c r="S48" s="1145">
        <f t="shared" si="9"/>
        <v>0</v>
      </c>
      <c r="T48" s="1145">
        <f t="shared" si="9"/>
        <v>0</v>
      </c>
      <c r="U48" s="1145">
        <f t="shared" si="9"/>
        <v>0</v>
      </c>
      <c r="V48" s="1145">
        <f t="shared" si="9"/>
        <v>0</v>
      </c>
      <c r="W48" s="1145">
        <f t="shared" si="9"/>
        <v>0</v>
      </c>
      <c r="X48" s="1145">
        <f t="shared" si="9"/>
        <v>0</v>
      </c>
      <c r="Y48" s="1145">
        <f t="shared" si="9"/>
        <v>0</v>
      </c>
      <c r="Z48" s="1146">
        <f t="shared" si="9"/>
        <v>0</v>
      </c>
      <c r="AA48" s="1125">
        <f t="shared" ref="AA48:AA110" si="10">X48+U48+R48+O48+L48+I48+H48</f>
        <v>0</v>
      </c>
      <c r="AB48" s="1125">
        <f t="shared" si="3"/>
        <v>0</v>
      </c>
    </row>
    <row r="49" spans="2:28" s="1032" customFormat="1" x14ac:dyDescent="0.2">
      <c r="B49" s="1136"/>
      <c r="C49" s="1134"/>
      <c r="D49" s="1158" t="s">
        <v>316</v>
      </c>
      <c r="E49" s="1139"/>
      <c r="F49" s="1140"/>
      <c r="G49" s="1123">
        <f>+E49*F49</f>
        <v>0</v>
      </c>
      <c r="H49" s="1138"/>
      <c r="I49" s="1321">
        <f>J49+K49</f>
        <v>0</v>
      </c>
      <c r="J49" s="1138"/>
      <c r="K49" s="1138"/>
      <c r="L49" s="1321">
        <f>M49+N49</f>
        <v>0</v>
      </c>
      <c r="M49" s="1138"/>
      <c r="N49" s="1138"/>
      <c r="O49" s="1321">
        <f>P49+Q49</f>
        <v>0</v>
      </c>
      <c r="P49" s="1138"/>
      <c r="Q49" s="1138"/>
      <c r="R49" s="1321">
        <f>S49+T49</f>
        <v>0</v>
      </c>
      <c r="S49" s="1147"/>
      <c r="T49" s="1147"/>
      <c r="U49" s="1321">
        <f>V49+W49</f>
        <v>0</v>
      </c>
      <c r="V49" s="1147"/>
      <c r="W49" s="1147"/>
      <c r="X49" s="1321">
        <f>Y49+Z49</f>
        <v>0</v>
      </c>
      <c r="Y49" s="1332"/>
      <c r="Z49" s="1148"/>
      <c r="AA49" s="1125">
        <f t="shared" si="10"/>
        <v>0</v>
      </c>
      <c r="AB49" s="1125">
        <f t="shared" si="3"/>
        <v>0</v>
      </c>
    </row>
    <row r="50" spans="2:28" s="1032" customFormat="1" x14ac:dyDescent="0.2">
      <c r="B50" s="1136"/>
      <c r="C50" s="1134"/>
      <c r="D50" s="1158" t="s">
        <v>316</v>
      </c>
      <c r="E50" s="1139"/>
      <c r="F50" s="1140"/>
      <c r="G50" s="1123">
        <f>+E50*F50</f>
        <v>0</v>
      </c>
      <c r="H50" s="1138"/>
      <c r="I50" s="1321">
        <f>J50+K50</f>
        <v>0</v>
      </c>
      <c r="J50" s="1138"/>
      <c r="K50" s="1138"/>
      <c r="L50" s="1321">
        <f>M50+N50</f>
        <v>0</v>
      </c>
      <c r="M50" s="1138"/>
      <c r="N50" s="1138"/>
      <c r="O50" s="1321">
        <f>P50+Q50</f>
        <v>0</v>
      </c>
      <c r="P50" s="1138"/>
      <c r="Q50" s="1138"/>
      <c r="R50" s="1321">
        <f>S50+T50</f>
        <v>0</v>
      </c>
      <c r="S50" s="1147"/>
      <c r="T50" s="1147"/>
      <c r="U50" s="1321">
        <f>V50+W50</f>
        <v>0</v>
      </c>
      <c r="V50" s="1147"/>
      <c r="W50" s="1147"/>
      <c r="X50" s="1321">
        <f>Y50+Z50</f>
        <v>0</v>
      </c>
      <c r="Y50" s="1332"/>
      <c r="Z50" s="1148"/>
      <c r="AA50" s="1125">
        <f t="shared" si="10"/>
        <v>0</v>
      </c>
      <c r="AB50" s="1125">
        <f t="shared" si="3"/>
        <v>0</v>
      </c>
    </row>
    <row r="51" spans="2:28" s="1032" customFormat="1" x14ac:dyDescent="0.2">
      <c r="B51" s="1136"/>
      <c r="C51" s="1130"/>
      <c r="D51" s="1158" t="s">
        <v>316</v>
      </c>
      <c r="E51" s="1139"/>
      <c r="F51" s="1140"/>
      <c r="G51" s="1123">
        <f>+E51*F51</f>
        <v>0</v>
      </c>
      <c r="H51" s="1149"/>
      <c r="I51" s="1321">
        <f>J51+K51</f>
        <v>0</v>
      </c>
      <c r="J51" s="1150"/>
      <c r="K51" s="1150"/>
      <c r="L51" s="1321">
        <f>M51+N51</f>
        <v>0</v>
      </c>
      <c r="M51" s="1150"/>
      <c r="N51" s="1150"/>
      <c r="O51" s="1321">
        <f>P51+Q51</f>
        <v>0</v>
      </c>
      <c r="P51" s="1150"/>
      <c r="Q51" s="1150"/>
      <c r="R51" s="1321">
        <f>S51+T51</f>
        <v>0</v>
      </c>
      <c r="S51" s="1151"/>
      <c r="T51" s="1151"/>
      <c r="U51" s="1321">
        <f>V51+W51</f>
        <v>0</v>
      </c>
      <c r="V51" s="1151"/>
      <c r="W51" s="1151"/>
      <c r="X51" s="1321">
        <f>Y51+Z51</f>
        <v>0</v>
      </c>
      <c r="Y51" s="1333"/>
      <c r="Z51" s="1152"/>
      <c r="AA51" s="1125">
        <f t="shared" si="10"/>
        <v>0</v>
      </c>
      <c r="AB51" s="1125">
        <f t="shared" si="3"/>
        <v>0</v>
      </c>
    </row>
    <row r="52" spans="2:28" s="1032" customFormat="1" x14ac:dyDescent="0.2">
      <c r="B52" s="1136"/>
      <c r="C52" s="1130"/>
      <c r="D52" s="1158" t="s">
        <v>316</v>
      </c>
      <c r="E52" s="1139"/>
      <c r="F52" s="1140"/>
      <c r="G52" s="1123">
        <f>+E52*F52</f>
        <v>0</v>
      </c>
      <c r="H52" s="1149"/>
      <c r="I52" s="1322">
        <f>J52+K52</f>
        <v>0</v>
      </c>
      <c r="J52" s="1150"/>
      <c r="K52" s="1150"/>
      <c r="L52" s="1322">
        <f>M52+N52</f>
        <v>0</v>
      </c>
      <c r="M52" s="1150"/>
      <c r="N52" s="1150"/>
      <c r="O52" s="1322">
        <f>P52+Q52</f>
        <v>0</v>
      </c>
      <c r="P52" s="1150"/>
      <c r="Q52" s="1150"/>
      <c r="R52" s="1322">
        <f>S52+T52</f>
        <v>0</v>
      </c>
      <c r="S52" s="1151"/>
      <c r="T52" s="1151"/>
      <c r="U52" s="1322">
        <f>V52+W52</f>
        <v>0</v>
      </c>
      <c r="V52" s="1151"/>
      <c r="W52" s="1151"/>
      <c r="X52" s="1322">
        <f>Y52+Z52</f>
        <v>0</v>
      </c>
      <c r="Y52" s="1333"/>
      <c r="Z52" s="1152"/>
      <c r="AA52" s="1125">
        <f t="shared" si="10"/>
        <v>0</v>
      </c>
      <c r="AB52" s="1125">
        <f t="shared" si="3"/>
        <v>0</v>
      </c>
    </row>
    <row r="53" spans="2:28" s="1032" customFormat="1" x14ac:dyDescent="0.2">
      <c r="B53" s="1137"/>
      <c r="C53" s="1131"/>
      <c r="D53" s="1159" t="s">
        <v>316</v>
      </c>
      <c r="E53" s="1141"/>
      <c r="F53" s="1142"/>
      <c r="G53" s="1124">
        <f>+E53*F53</f>
        <v>0</v>
      </c>
      <c r="H53" s="1153"/>
      <c r="I53" s="1323">
        <f>J53+K53</f>
        <v>0</v>
      </c>
      <c r="J53" s="1154"/>
      <c r="K53" s="1154"/>
      <c r="L53" s="1323">
        <f>M53+N53</f>
        <v>0</v>
      </c>
      <c r="M53" s="1154"/>
      <c r="N53" s="1154"/>
      <c r="O53" s="1323">
        <f>P53+Q53</f>
        <v>0</v>
      </c>
      <c r="P53" s="1154"/>
      <c r="Q53" s="1154"/>
      <c r="R53" s="1323">
        <f>S53+T53</f>
        <v>0</v>
      </c>
      <c r="S53" s="1155"/>
      <c r="T53" s="1155"/>
      <c r="U53" s="1323">
        <f>V53+W53</f>
        <v>0</v>
      </c>
      <c r="V53" s="1155"/>
      <c r="W53" s="1155"/>
      <c r="X53" s="1323">
        <f>Y53+Z53</f>
        <v>0</v>
      </c>
      <c r="Y53" s="1334"/>
      <c r="Z53" s="1156"/>
      <c r="AA53" s="1125">
        <f t="shared" si="10"/>
        <v>0</v>
      </c>
      <c r="AB53" s="1125">
        <f t="shared" si="3"/>
        <v>0</v>
      </c>
    </row>
    <row r="54" spans="2:28" s="1032" customFormat="1" x14ac:dyDescent="0.15">
      <c r="B54" s="1135" t="s">
        <v>291</v>
      </c>
      <c r="C54" s="1128" t="s">
        <v>328</v>
      </c>
      <c r="D54" s="1092"/>
      <c r="E54" s="1143"/>
      <c r="F54" s="1144"/>
      <c r="G54" s="734">
        <f>SUM(G55:G59)</f>
        <v>0</v>
      </c>
      <c r="H54" s="1145">
        <f>SUM(H55:H59)</f>
        <v>0</v>
      </c>
      <c r="I54" s="1145">
        <f>SUM(I55:I59)</f>
        <v>0</v>
      </c>
      <c r="J54" s="1145">
        <f t="shared" ref="J54:Z54" si="11">SUM(J55:J59)</f>
        <v>0</v>
      </c>
      <c r="K54" s="1145">
        <f t="shared" si="11"/>
        <v>0</v>
      </c>
      <c r="L54" s="1145">
        <f t="shared" si="11"/>
        <v>0</v>
      </c>
      <c r="M54" s="1145">
        <f t="shared" si="11"/>
        <v>0</v>
      </c>
      <c r="N54" s="1145">
        <f t="shared" si="11"/>
        <v>0</v>
      </c>
      <c r="O54" s="1145">
        <f t="shared" si="11"/>
        <v>0</v>
      </c>
      <c r="P54" s="1145">
        <f t="shared" si="11"/>
        <v>0</v>
      </c>
      <c r="Q54" s="1145">
        <f t="shared" si="11"/>
        <v>0</v>
      </c>
      <c r="R54" s="1145">
        <f t="shared" si="11"/>
        <v>0</v>
      </c>
      <c r="S54" s="1145">
        <f t="shared" si="11"/>
        <v>0</v>
      </c>
      <c r="T54" s="1145">
        <f t="shared" si="11"/>
        <v>0</v>
      </c>
      <c r="U54" s="1145">
        <f t="shared" si="11"/>
        <v>0</v>
      </c>
      <c r="V54" s="1145">
        <f t="shared" si="11"/>
        <v>0</v>
      </c>
      <c r="W54" s="1145">
        <f t="shared" si="11"/>
        <v>0</v>
      </c>
      <c r="X54" s="1145">
        <f t="shared" si="11"/>
        <v>0</v>
      </c>
      <c r="Y54" s="1145">
        <f t="shared" si="11"/>
        <v>0</v>
      </c>
      <c r="Z54" s="1146">
        <f t="shared" si="11"/>
        <v>0</v>
      </c>
      <c r="AA54" s="1125">
        <f t="shared" si="10"/>
        <v>0</v>
      </c>
      <c r="AB54" s="1125">
        <f t="shared" si="3"/>
        <v>0</v>
      </c>
    </row>
    <row r="55" spans="2:28" s="1032" customFormat="1" x14ac:dyDescent="0.2">
      <c r="B55" s="1136"/>
      <c r="C55" s="1134"/>
      <c r="D55" s="1158" t="s">
        <v>316</v>
      </c>
      <c r="E55" s="1139"/>
      <c r="F55" s="1140"/>
      <c r="G55" s="1123">
        <f>+E55*F55</f>
        <v>0</v>
      </c>
      <c r="H55" s="1138"/>
      <c r="I55" s="1321">
        <f>J55+K55</f>
        <v>0</v>
      </c>
      <c r="J55" s="1138"/>
      <c r="K55" s="1138"/>
      <c r="L55" s="1321">
        <f>M55+N55</f>
        <v>0</v>
      </c>
      <c r="M55" s="1138"/>
      <c r="N55" s="1138"/>
      <c r="O55" s="1321">
        <f>P55+Q55</f>
        <v>0</v>
      </c>
      <c r="P55" s="1138"/>
      <c r="Q55" s="1138"/>
      <c r="R55" s="1321">
        <f>S55+T55</f>
        <v>0</v>
      </c>
      <c r="S55" s="1147"/>
      <c r="T55" s="1147"/>
      <c r="U55" s="1321">
        <f>V55+W55</f>
        <v>0</v>
      </c>
      <c r="V55" s="1147"/>
      <c r="W55" s="1147"/>
      <c r="X55" s="1321">
        <f>Y55+Z55</f>
        <v>0</v>
      </c>
      <c r="Y55" s="1332"/>
      <c r="Z55" s="1148"/>
      <c r="AA55" s="1125">
        <f t="shared" si="10"/>
        <v>0</v>
      </c>
      <c r="AB55" s="1125">
        <f t="shared" si="3"/>
        <v>0</v>
      </c>
    </row>
    <row r="56" spans="2:28" s="1032" customFormat="1" x14ac:dyDescent="0.2">
      <c r="B56" s="1136"/>
      <c r="C56" s="1128"/>
      <c r="D56" s="1158" t="s">
        <v>316</v>
      </c>
      <c r="E56" s="1139"/>
      <c r="F56" s="1140"/>
      <c r="G56" s="1123">
        <f>+E56*F56</f>
        <v>0</v>
      </c>
      <c r="H56" s="1138"/>
      <c r="I56" s="1321">
        <f>J56+K56</f>
        <v>0</v>
      </c>
      <c r="J56" s="1138"/>
      <c r="K56" s="1138"/>
      <c r="L56" s="1321">
        <f>M56+N56</f>
        <v>0</v>
      </c>
      <c r="M56" s="1138"/>
      <c r="N56" s="1138"/>
      <c r="O56" s="1321">
        <f>P56+Q56</f>
        <v>0</v>
      </c>
      <c r="P56" s="1138"/>
      <c r="Q56" s="1138"/>
      <c r="R56" s="1321">
        <f>S56+T56</f>
        <v>0</v>
      </c>
      <c r="S56" s="1147"/>
      <c r="T56" s="1147"/>
      <c r="U56" s="1321">
        <f>V56+W56</f>
        <v>0</v>
      </c>
      <c r="V56" s="1147"/>
      <c r="W56" s="1147"/>
      <c r="X56" s="1321">
        <f>Y56+Z56</f>
        <v>0</v>
      </c>
      <c r="Y56" s="1332"/>
      <c r="Z56" s="1148"/>
      <c r="AA56" s="1125">
        <f t="shared" si="10"/>
        <v>0</v>
      </c>
      <c r="AB56" s="1125">
        <f t="shared" si="3"/>
        <v>0</v>
      </c>
    </row>
    <row r="57" spans="2:28" s="1032" customFormat="1" x14ac:dyDescent="0.2">
      <c r="B57" s="1136"/>
      <c r="C57" s="1129"/>
      <c r="D57" s="1158" t="s">
        <v>316</v>
      </c>
      <c r="E57" s="1139"/>
      <c r="F57" s="1140"/>
      <c r="G57" s="1123">
        <f>+E57*F57</f>
        <v>0</v>
      </c>
      <c r="H57" s="1149"/>
      <c r="I57" s="1321">
        <f>J57+K57</f>
        <v>0</v>
      </c>
      <c r="J57" s="1150"/>
      <c r="K57" s="1150"/>
      <c r="L57" s="1321">
        <f>M57+N57</f>
        <v>0</v>
      </c>
      <c r="M57" s="1150"/>
      <c r="N57" s="1150"/>
      <c r="O57" s="1321">
        <f>P57+Q57</f>
        <v>0</v>
      </c>
      <c r="P57" s="1150"/>
      <c r="Q57" s="1150"/>
      <c r="R57" s="1321">
        <f>S57+T57</f>
        <v>0</v>
      </c>
      <c r="S57" s="1151"/>
      <c r="T57" s="1151"/>
      <c r="U57" s="1321">
        <f>V57+W57</f>
        <v>0</v>
      </c>
      <c r="V57" s="1151"/>
      <c r="W57" s="1151"/>
      <c r="X57" s="1321">
        <f>Y57+Z57</f>
        <v>0</v>
      </c>
      <c r="Y57" s="1333"/>
      <c r="Z57" s="1152"/>
      <c r="AA57" s="1125">
        <f t="shared" si="10"/>
        <v>0</v>
      </c>
      <c r="AB57" s="1125">
        <f t="shared" si="3"/>
        <v>0</v>
      </c>
    </row>
    <row r="58" spans="2:28" s="1032" customFormat="1" x14ac:dyDescent="0.2">
      <c r="B58" s="1136"/>
      <c r="C58" s="1129"/>
      <c r="D58" s="1158" t="s">
        <v>316</v>
      </c>
      <c r="E58" s="1139"/>
      <c r="F58" s="1140"/>
      <c r="G58" s="1123">
        <f>+E58*F58</f>
        <v>0</v>
      </c>
      <c r="H58" s="1149"/>
      <c r="I58" s="1322">
        <f>J58+K58</f>
        <v>0</v>
      </c>
      <c r="J58" s="1150"/>
      <c r="K58" s="1150"/>
      <c r="L58" s="1322">
        <f>M58+N58</f>
        <v>0</v>
      </c>
      <c r="M58" s="1150"/>
      <c r="N58" s="1150"/>
      <c r="O58" s="1322">
        <f>P58+Q58</f>
        <v>0</v>
      </c>
      <c r="P58" s="1150"/>
      <c r="Q58" s="1150"/>
      <c r="R58" s="1322">
        <f>S58+T58</f>
        <v>0</v>
      </c>
      <c r="S58" s="1151"/>
      <c r="T58" s="1151"/>
      <c r="U58" s="1322">
        <f>V58+W58</f>
        <v>0</v>
      </c>
      <c r="V58" s="1151"/>
      <c r="W58" s="1151"/>
      <c r="X58" s="1322">
        <f>Y58+Z58</f>
        <v>0</v>
      </c>
      <c r="Y58" s="1333"/>
      <c r="Z58" s="1152"/>
      <c r="AA58" s="1125">
        <f t="shared" si="10"/>
        <v>0</v>
      </c>
      <c r="AB58" s="1125">
        <f t="shared" si="3"/>
        <v>0</v>
      </c>
    </row>
    <row r="59" spans="2:28" s="1032" customFormat="1" x14ac:dyDescent="0.2">
      <c r="B59" s="1137"/>
      <c r="C59" s="1131"/>
      <c r="D59" s="1159" t="s">
        <v>316</v>
      </c>
      <c r="E59" s="1141"/>
      <c r="F59" s="1142"/>
      <c r="G59" s="1124">
        <f>+E59*F59</f>
        <v>0</v>
      </c>
      <c r="H59" s="1153"/>
      <c r="I59" s="1323">
        <f>J59+K59</f>
        <v>0</v>
      </c>
      <c r="J59" s="1154"/>
      <c r="K59" s="1154"/>
      <c r="L59" s="1323">
        <f>M59+N59</f>
        <v>0</v>
      </c>
      <c r="M59" s="1154"/>
      <c r="N59" s="1154"/>
      <c r="O59" s="1323">
        <f>P59+Q59</f>
        <v>0</v>
      </c>
      <c r="P59" s="1154"/>
      <c r="Q59" s="1154"/>
      <c r="R59" s="1323">
        <f>S59+T59</f>
        <v>0</v>
      </c>
      <c r="S59" s="1155"/>
      <c r="T59" s="1155"/>
      <c r="U59" s="1323">
        <f>V59+W59</f>
        <v>0</v>
      </c>
      <c r="V59" s="1155"/>
      <c r="W59" s="1155"/>
      <c r="X59" s="1323">
        <f>Y59+Z59</f>
        <v>0</v>
      </c>
      <c r="Y59" s="1334"/>
      <c r="Z59" s="1156"/>
      <c r="AA59" s="1125">
        <f t="shared" si="10"/>
        <v>0</v>
      </c>
      <c r="AB59" s="1125">
        <f t="shared" si="3"/>
        <v>0</v>
      </c>
    </row>
    <row r="60" spans="2:28" s="1032" customFormat="1" x14ac:dyDescent="0.15">
      <c r="B60" s="1135" t="s">
        <v>291</v>
      </c>
      <c r="C60" s="1128" t="s">
        <v>329</v>
      </c>
      <c r="D60" s="1092"/>
      <c r="E60" s="1143"/>
      <c r="F60" s="1144"/>
      <c r="G60" s="734">
        <f>SUM(G61:G65)</f>
        <v>0</v>
      </c>
      <c r="H60" s="1145">
        <f>SUM(H61:H65)</f>
        <v>0</v>
      </c>
      <c r="I60" s="1145">
        <f>SUM(I61:I65)</f>
        <v>0</v>
      </c>
      <c r="J60" s="1145">
        <f t="shared" ref="J60:Z60" si="12">SUM(J61:J65)</f>
        <v>0</v>
      </c>
      <c r="K60" s="1145">
        <f t="shared" si="12"/>
        <v>0</v>
      </c>
      <c r="L60" s="1145">
        <f t="shared" si="12"/>
        <v>0</v>
      </c>
      <c r="M60" s="1145">
        <f t="shared" si="12"/>
        <v>0</v>
      </c>
      <c r="N60" s="1145">
        <f t="shared" si="12"/>
        <v>0</v>
      </c>
      <c r="O60" s="1145">
        <f t="shared" si="12"/>
        <v>0</v>
      </c>
      <c r="P60" s="1145">
        <f t="shared" si="12"/>
        <v>0</v>
      </c>
      <c r="Q60" s="1145">
        <f t="shared" si="12"/>
        <v>0</v>
      </c>
      <c r="R60" s="1145">
        <f t="shared" si="12"/>
        <v>0</v>
      </c>
      <c r="S60" s="1145">
        <f t="shared" si="12"/>
        <v>0</v>
      </c>
      <c r="T60" s="1145">
        <f t="shared" si="12"/>
        <v>0</v>
      </c>
      <c r="U60" s="1145">
        <f t="shared" si="12"/>
        <v>0</v>
      </c>
      <c r="V60" s="1145">
        <f t="shared" si="12"/>
        <v>0</v>
      </c>
      <c r="W60" s="1145">
        <f t="shared" si="12"/>
        <v>0</v>
      </c>
      <c r="X60" s="1145">
        <f t="shared" si="12"/>
        <v>0</v>
      </c>
      <c r="Y60" s="1145">
        <f t="shared" si="12"/>
        <v>0</v>
      </c>
      <c r="Z60" s="1146">
        <f t="shared" si="12"/>
        <v>0</v>
      </c>
      <c r="AA60" s="1125">
        <f t="shared" si="10"/>
        <v>0</v>
      </c>
      <c r="AB60" s="1125">
        <f t="shared" si="3"/>
        <v>0</v>
      </c>
    </row>
    <row r="61" spans="2:28" s="1032" customFormat="1" x14ac:dyDescent="0.2">
      <c r="B61" s="1136"/>
      <c r="C61" s="1129"/>
      <c r="D61" s="1158" t="s">
        <v>316</v>
      </c>
      <c r="E61" s="1139"/>
      <c r="F61" s="1140"/>
      <c r="G61" s="1123">
        <f>+E61*F61</f>
        <v>0</v>
      </c>
      <c r="H61" s="1138"/>
      <c r="I61" s="1321">
        <f>J61+K61</f>
        <v>0</v>
      </c>
      <c r="J61" s="1138"/>
      <c r="K61" s="1138"/>
      <c r="L61" s="1321">
        <f>M61+N61</f>
        <v>0</v>
      </c>
      <c r="M61" s="1138"/>
      <c r="N61" s="1138"/>
      <c r="O61" s="1321">
        <f>P61+Q61</f>
        <v>0</v>
      </c>
      <c r="P61" s="1138"/>
      <c r="Q61" s="1138"/>
      <c r="R61" s="1321">
        <f>S61+T61</f>
        <v>0</v>
      </c>
      <c r="S61" s="1147"/>
      <c r="T61" s="1147"/>
      <c r="U61" s="1321">
        <f>V61+W61</f>
        <v>0</v>
      </c>
      <c r="V61" s="1147"/>
      <c r="W61" s="1147"/>
      <c r="X61" s="1321">
        <f>Y61+Z61</f>
        <v>0</v>
      </c>
      <c r="Y61" s="1332"/>
      <c r="Z61" s="1148"/>
      <c r="AA61" s="1125">
        <f t="shared" si="10"/>
        <v>0</v>
      </c>
      <c r="AB61" s="1125">
        <f t="shared" si="3"/>
        <v>0</v>
      </c>
    </row>
    <row r="62" spans="2:28" s="1032" customFormat="1" x14ac:dyDescent="0.2">
      <c r="B62" s="1136"/>
      <c r="C62" s="1129"/>
      <c r="D62" s="1158" t="s">
        <v>316</v>
      </c>
      <c r="E62" s="1139"/>
      <c r="F62" s="1140"/>
      <c r="G62" s="1123">
        <f>+E62*F62</f>
        <v>0</v>
      </c>
      <c r="H62" s="1138"/>
      <c r="I62" s="1321">
        <f>J62+K62</f>
        <v>0</v>
      </c>
      <c r="J62" s="1138"/>
      <c r="K62" s="1138"/>
      <c r="L62" s="1321">
        <f>M62+N62</f>
        <v>0</v>
      </c>
      <c r="M62" s="1138"/>
      <c r="N62" s="1138"/>
      <c r="O62" s="1321">
        <f>P62+Q62</f>
        <v>0</v>
      </c>
      <c r="P62" s="1138"/>
      <c r="Q62" s="1138"/>
      <c r="R62" s="1321">
        <f>S62+T62</f>
        <v>0</v>
      </c>
      <c r="S62" s="1147"/>
      <c r="T62" s="1147"/>
      <c r="U62" s="1321">
        <f>V62+W62</f>
        <v>0</v>
      </c>
      <c r="V62" s="1147"/>
      <c r="W62" s="1147"/>
      <c r="X62" s="1321">
        <f>Y62+Z62</f>
        <v>0</v>
      </c>
      <c r="Y62" s="1332"/>
      <c r="Z62" s="1148"/>
      <c r="AA62" s="1125">
        <f t="shared" si="10"/>
        <v>0</v>
      </c>
      <c r="AB62" s="1125">
        <f t="shared" si="3"/>
        <v>0</v>
      </c>
    </row>
    <row r="63" spans="2:28" s="1032" customFormat="1" x14ac:dyDescent="0.2">
      <c r="B63" s="1136"/>
      <c r="C63" s="1128"/>
      <c r="D63" s="1158" t="s">
        <v>316</v>
      </c>
      <c r="E63" s="1139"/>
      <c r="F63" s="1140"/>
      <c r="G63" s="1123">
        <f>+E63*F63</f>
        <v>0</v>
      </c>
      <c r="H63" s="1149"/>
      <c r="I63" s="1321">
        <f>J63+K63</f>
        <v>0</v>
      </c>
      <c r="J63" s="1150"/>
      <c r="K63" s="1150"/>
      <c r="L63" s="1321">
        <f>M63+N63</f>
        <v>0</v>
      </c>
      <c r="M63" s="1150"/>
      <c r="N63" s="1150"/>
      <c r="O63" s="1321">
        <f>P63+Q63</f>
        <v>0</v>
      </c>
      <c r="P63" s="1150"/>
      <c r="Q63" s="1150"/>
      <c r="R63" s="1321">
        <f>S63+T63</f>
        <v>0</v>
      </c>
      <c r="S63" s="1151"/>
      <c r="T63" s="1151"/>
      <c r="U63" s="1321">
        <f>V63+W63</f>
        <v>0</v>
      </c>
      <c r="V63" s="1151"/>
      <c r="W63" s="1151"/>
      <c r="X63" s="1321">
        <f>Y63+Z63</f>
        <v>0</v>
      </c>
      <c r="Y63" s="1333"/>
      <c r="Z63" s="1152"/>
      <c r="AA63" s="1125">
        <f t="shared" si="10"/>
        <v>0</v>
      </c>
      <c r="AB63" s="1125">
        <f t="shared" si="3"/>
        <v>0</v>
      </c>
    </row>
    <row r="64" spans="2:28" s="1032" customFormat="1" x14ac:dyDescent="0.2">
      <c r="B64" s="1136"/>
      <c r="C64" s="1129"/>
      <c r="D64" s="1158" t="s">
        <v>316</v>
      </c>
      <c r="E64" s="1139"/>
      <c r="F64" s="1140"/>
      <c r="G64" s="1123">
        <f>+E64*F64</f>
        <v>0</v>
      </c>
      <c r="H64" s="1149"/>
      <c r="I64" s="1322">
        <f>J64+K64</f>
        <v>0</v>
      </c>
      <c r="J64" s="1150"/>
      <c r="K64" s="1150"/>
      <c r="L64" s="1322">
        <f>M64+N64</f>
        <v>0</v>
      </c>
      <c r="M64" s="1150"/>
      <c r="N64" s="1150"/>
      <c r="O64" s="1322">
        <f>P64+Q64</f>
        <v>0</v>
      </c>
      <c r="P64" s="1150"/>
      <c r="Q64" s="1150"/>
      <c r="R64" s="1322">
        <f>S64+T64</f>
        <v>0</v>
      </c>
      <c r="S64" s="1151"/>
      <c r="T64" s="1151"/>
      <c r="U64" s="1322">
        <f>V64+W64</f>
        <v>0</v>
      </c>
      <c r="V64" s="1151"/>
      <c r="W64" s="1151"/>
      <c r="X64" s="1322">
        <f>Y64+Z64</f>
        <v>0</v>
      </c>
      <c r="Y64" s="1333"/>
      <c r="Z64" s="1152"/>
      <c r="AA64" s="1125">
        <f t="shared" si="10"/>
        <v>0</v>
      </c>
      <c r="AB64" s="1125">
        <f t="shared" si="3"/>
        <v>0</v>
      </c>
    </row>
    <row r="65" spans="2:28" s="1032" customFormat="1" x14ac:dyDescent="0.2">
      <c r="B65" s="1137"/>
      <c r="C65" s="1131"/>
      <c r="D65" s="1159" t="s">
        <v>316</v>
      </c>
      <c r="E65" s="1141"/>
      <c r="F65" s="1142"/>
      <c r="G65" s="1124">
        <f>+E65*F65</f>
        <v>0</v>
      </c>
      <c r="H65" s="1153"/>
      <c r="I65" s="1323">
        <f>J65+K65</f>
        <v>0</v>
      </c>
      <c r="J65" s="1154"/>
      <c r="K65" s="1154"/>
      <c r="L65" s="1323">
        <f>M65+N65</f>
        <v>0</v>
      </c>
      <c r="M65" s="1154"/>
      <c r="N65" s="1154"/>
      <c r="O65" s="1323">
        <f>P65+Q65</f>
        <v>0</v>
      </c>
      <c r="P65" s="1154"/>
      <c r="Q65" s="1154"/>
      <c r="R65" s="1323">
        <f>S65+T65</f>
        <v>0</v>
      </c>
      <c r="S65" s="1155"/>
      <c r="T65" s="1155"/>
      <c r="U65" s="1323">
        <f>V65+W65</f>
        <v>0</v>
      </c>
      <c r="V65" s="1155"/>
      <c r="W65" s="1155"/>
      <c r="X65" s="1323">
        <f>Y65+Z65</f>
        <v>0</v>
      </c>
      <c r="Y65" s="1334"/>
      <c r="Z65" s="1156"/>
      <c r="AA65" s="1125">
        <f t="shared" si="10"/>
        <v>0</v>
      </c>
      <c r="AB65" s="1125">
        <f t="shared" si="3"/>
        <v>0</v>
      </c>
    </row>
    <row r="66" spans="2:28" s="1032" customFormat="1" x14ac:dyDescent="0.15">
      <c r="B66" s="1135" t="s">
        <v>291</v>
      </c>
      <c r="C66" s="1128" t="s">
        <v>330</v>
      </c>
      <c r="D66" s="1092"/>
      <c r="E66" s="1143"/>
      <c r="F66" s="1144"/>
      <c r="G66" s="734">
        <f>SUM(G67:G71)</f>
        <v>0</v>
      </c>
      <c r="H66" s="1145">
        <f>SUM(H67:H71)</f>
        <v>0</v>
      </c>
      <c r="I66" s="1145">
        <f>SUM(I67:I71)</f>
        <v>0</v>
      </c>
      <c r="J66" s="1145">
        <f t="shared" ref="J66:Z66" si="13">SUM(J67:J71)</f>
        <v>0</v>
      </c>
      <c r="K66" s="1145">
        <f t="shared" si="13"/>
        <v>0</v>
      </c>
      <c r="L66" s="1145">
        <f t="shared" si="13"/>
        <v>0</v>
      </c>
      <c r="M66" s="1145">
        <f t="shared" si="13"/>
        <v>0</v>
      </c>
      <c r="N66" s="1145">
        <f t="shared" si="13"/>
        <v>0</v>
      </c>
      <c r="O66" s="1145">
        <f t="shared" si="13"/>
        <v>0</v>
      </c>
      <c r="P66" s="1145">
        <f t="shared" si="13"/>
        <v>0</v>
      </c>
      <c r="Q66" s="1145">
        <f t="shared" si="13"/>
        <v>0</v>
      </c>
      <c r="R66" s="1145">
        <f t="shared" si="13"/>
        <v>0</v>
      </c>
      <c r="S66" s="1145">
        <f t="shared" si="13"/>
        <v>0</v>
      </c>
      <c r="T66" s="1145">
        <f t="shared" si="13"/>
        <v>0</v>
      </c>
      <c r="U66" s="1145">
        <f t="shared" si="13"/>
        <v>0</v>
      </c>
      <c r="V66" s="1145">
        <f t="shared" si="13"/>
        <v>0</v>
      </c>
      <c r="W66" s="1145">
        <f t="shared" si="13"/>
        <v>0</v>
      </c>
      <c r="X66" s="1145">
        <f t="shared" si="13"/>
        <v>0</v>
      </c>
      <c r="Y66" s="1145">
        <f t="shared" si="13"/>
        <v>0</v>
      </c>
      <c r="Z66" s="1146">
        <f t="shared" si="13"/>
        <v>0</v>
      </c>
      <c r="AA66" s="1125">
        <f t="shared" si="10"/>
        <v>0</v>
      </c>
      <c r="AB66" s="1125">
        <f t="shared" si="3"/>
        <v>0</v>
      </c>
    </row>
    <row r="67" spans="2:28" s="1032" customFormat="1" x14ac:dyDescent="0.2">
      <c r="B67" s="1136"/>
      <c r="C67" s="1129"/>
      <c r="D67" s="1158" t="s">
        <v>316</v>
      </c>
      <c r="E67" s="1139"/>
      <c r="F67" s="1140"/>
      <c r="G67" s="1123">
        <f>+E67*F67</f>
        <v>0</v>
      </c>
      <c r="H67" s="1138"/>
      <c r="I67" s="1321">
        <f>J67+K67</f>
        <v>0</v>
      </c>
      <c r="J67" s="1138"/>
      <c r="K67" s="1138"/>
      <c r="L67" s="1321">
        <f>M67+N67</f>
        <v>0</v>
      </c>
      <c r="M67" s="1138"/>
      <c r="N67" s="1138"/>
      <c r="O67" s="1321">
        <f>P67+Q67</f>
        <v>0</v>
      </c>
      <c r="P67" s="1138"/>
      <c r="Q67" s="1138"/>
      <c r="R67" s="1321">
        <f>S67+T67</f>
        <v>0</v>
      </c>
      <c r="S67" s="1147"/>
      <c r="T67" s="1147"/>
      <c r="U67" s="1321">
        <f>V67+W67</f>
        <v>0</v>
      </c>
      <c r="V67" s="1147"/>
      <c r="W67" s="1147"/>
      <c r="X67" s="1321">
        <f>Y67+Z67</f>
        <v>0</v>
      </c>
      <c r="Y67" s="1332"/>
      <c r="Z67" s="1148"/>
      <c r="AA67" s="1125">
        <f t="shared" si="10"/>
        <v>0</v>
      </c>
      <c r="AB67" s="1125">
        <f t="shared" si="3"/>
        <v>0</v>
      </c>
    </row>
    <row r="68" spans="2:28" s="1032" customFormat="1" x14ac:dyDescent="0.2">
      <c r="B68" s="1136"/>
      <c r="C68" s="1129"/>
      <c r="D68" s="1158" t="s">
        <v>316</v>
      </c>
      <c r="E68" s="1139"/>
      <c r="F68" s="1140"/>
      <c r="G68" s="1123">
        <f>+E68*F68</f>
        <v>0</v>
      </c>
      <c r="H68" s="1138"/>
      <c r="I68" s="1321">
        <f>J68+K68</f>
        <v>0</v>
      </c>
      <c r="J68" s="1138"/>
      <c r="K68" s="1138"/>
      <c r="L68" s="1321">
        <f>M68+N68</f>
        <v>0</v>
      </c>
      <c r="M68" s="1138"/>
      <c r="N68" s="1138"/>
      <c r="O68" s="1321">
        <f>P68+Q68</f>
        <v>0</v>
      </c>
      <c r="P68" s="1138"/>
      <c r="Q68" s="1138"/>
      <c r="R68" s="1321">
        <f>S68+T68</f>
        <v>0</v>
      </c>
      <c r="S68" s="1147"/>
      <c r="T68" s="1147"/>
      <c r="U68" s="1321">
        <f>V68+W68</f>
        <v>0</v>
      </c>
      <c r="V68" s="1147"/>
      <c r="W68" s="1147"/>
      <c r="X68" s="1321">
        <f>Y68+Z68</f>
        <v>0</v>
      </c>
      <c r="Y68" s="1332"/>
      <c r="Z68" s="1148"/>
      <c r="AA68" s="1125">
        <f t="shared" si="10"/>
        <v>0</v>
      </c>
      <c r="AB68" s="1125">
        <f t="shared" si="3"/>
        <v>0</v>
      </c>
    </row>
    <row r="69" spans="2:28" s="1032" customFormat="1" x14ac:dyDescent="0.2">
      <c r="B69" s="1136"/>
      <c r="C69" s="1129"/>
      <c r="D69" s="1158" t="s">
        <v>316</v>
      </c>
      <c r="E69" s="1139"/>
      <c r="F69" s="1140"/>
      <c r="G69" s="1123">
        <f>+E69*F69</f>
        <v>0</v>
      </c>
      <c r="H69" s="1149"/>
      <c r="I69" s="1321">
        <f>J69+K69</f>
        <v>0</v>
      </c>
      <c r="J69" s="1150"/>
      <c r="K69" s="1150"/>
      <c r="L69" s="1321">
        <f>M69+N69</f>
        <v>0</v>
      </c>
      <c r="M69" s="1150"/>
      <c r="N69" s="1150"/>
      <c r="O69" s="1321">
        <f>P69+Q69</f>
        <v>0</v>
      </c>
      <c r="P69" s="1150"/>
      <c r="Q69" s="1150"/>
      <c r="R69" s="1321">
        <f>S69+T69</f>
        <v>0</v>
      </c>
      <c r="S69" s="1151"/>
      <c r="T69" s="1151"/>
      <c r="U69" s="1321">
        <f>V69+W69</f>
        <v>0</v>
      </c>
      <c r="V69" s="1151"/>
      <c r="W69" s="1151"/>
      <c r="X69" s="1321">
        <f>Y69+Z69</f>
        <v>0</v>
      </c>
      <c r="Y69" s="1333"/>
      <c r="Z69" s="1152"/>
      <c r="AA69" s="1125">
        <f t="shared" si="10"/>
        <v>0</v>
      </c>
      <c r="AB69" s="1125">
        <f t="shared" si="3"/>
        <v>0</v>
      </c>
    </row>
    <row r="70" spans="2:28" s="1032" customFormat="1" x14ac:dyDescent="0.2">
      <c r="B70" s="1136"/>
      <c r="C70" s="1129"/>
      <c r="D70" s="1158" t="s">
        <v>316</v>
      </c>
      <c r="E70" s="1139"/>
      <c r="F70" s="1140"/>
      <c r="G70" s="1123">
        <f>+E70*F70</f>
        <v>0</v>
      </c>
      <c r="H70" s="1149"/>
      <c r="I70" s="1322">
        <f>J70+K70</f>
        <v>0</v>
      </c>
      <c r="J70" s="1150"/>
      <c r="K70" s="1150"/>
      <c r="L70" s="1322">
        <f>M70+N70</f>
        <v>0</v>
      </c>
      <c r="M70" s="1150"/>
      <c r="N70" s="1150"/>
      <c r="O70" s="1322">
        <f>P70+Q70</f>
        <v>0</v>
      </c>
      <c r="P70" s="1150"/>
      <c r="Q70" s="1150"/>
      <c r="R70" s="1322">
        <f>S70+T70</f>
        <v>0</v>
      </c>
      <c r="S70" s="1151"/>
      <c r="T70" s="1151"/>
      <c r="U70" s="1322">
        <f>V70+W70</f>
        <v>0</v>
      </c>
      <c r="V70" s="1151"/>
      <c r="W70" s="1151"/>
      <c r="X70" s="1322">
        <f>Y70+Z70</f>
        <v>0</v>
      </c>
      <c r="Y70" s="1333"/>
      <c r="Z70" s="1152"/>
      <c r="AA70" s="1125">
        <f t="shared" si="10"/>
        <v>0</v>
      </c>
      <c r="AB70" s="1125">
        <f t="shared" si="3"/>
        <v>0</v>
      </c>
    </row>
    <row r="71" spans="2:28" s="1032" customFormat="1" x14ac:dyDescent="0.2">
      <c r="B71" s="1137"/>
      <c r="C71" s="1131"/>
      <c r="D71" s="1159" t="s">
        <v>316</v>
      </c>
      <c r="E71" s="1141"/>
      <c r="F71" s="1142"/>
      <c r="G71" s="1124">
        <f>+E71*F71</f>
        <v>0</v>
      </c>
      <c r="H71" s="1153"/>
      <c r="I71" s="1323">
        <f>J71+K71</f>
        <v>0</v>
      </c>
      <c r="J71" s="1154"/>
      <c r="K71" s="1154"/>
      <c r="L71" s="1323">
        <f>M71+N71</f>
        <v>0</v>
      </c>
      <c r="M71" s="1154"/>
      <c r="N71" s="1154"/>
      <c r="O71" s="1323">
        <f>P71+Q71</f>
        <v>0</v>
      </c>
      <c r="P71" s="1154"/>
      <c r="Q71" s="1154"/>
      <c r="R71" s="1323">
        <f>S71+T71</f>
        <v>0</v>
      </c>
      <c r="S71" s="1155"/>
      <c r="T71" s="1155"/>
      <c r="U71" s="1323">
        <f>V71+W71</f>
        <v>0</v>
      </c>
      <c r="V71" s="1155"/>
      <c r="W71" s="1155"/>
      <c r="X71" s="1323">
        <f>Y71+Z71</f>
        <v>0</v>
      </c>
      <c r="Y71" s="1334"/>
      <c r="Z71" s="1156"/>
      <c r="AA71" s="1125">
        <f t="shared" si="10"/>
        <v>0</v>
      </c>
      <c r="AB71" s="1125">
        <f t="shared" si="3"/>
        <v>0</v>
      </c>
    </row>
    <row r="72" spans="2:28" s="1032" customFormat="1" x14ac:dyDescent="0.15">
      <c r="B72" s="1135" t="s">
        <v>291</v>
      </c>
      <c r="C72" s="1128" t="s">
        <v>331</v>
      </c>
      <c r="D72" s="1092"/>
      <c r="E72" s="1143"/>
      <c r="F72" s="1144"/>
      <c r="G72" s="734">
        <f>SUM(G73:G77)</f>
        <v>0</v>
      </c>
      <c r="H72" s="1145">
        <f>SUM(H73:H77)</f>
        <v>0</v>
      </c>
      <c r="I72" s="1145">
        <f>SUM(I73:I77)</f>
        <v>0</v>
      </c>
      <c r="J72" s="1145">
        <f t="shared" ref="J72:Z72" si="14">SUM(J73:J77)</f>
        <v>0</v>
      </c>
      <c r="K72" s="1145">
        <f t="shared" si="14"/>
        <v>0</v>
      </c>
      <c r="L72" s="1145">
        <f t="shared" si="14"/>
        <v>0</v>
      </c>
      <c r="M72" s="1145">
        <f t="shared" si="14"/>
        <v>0</v>
      </c>
      <c r="N72" s="1145">
        <f t="shared" si="14"/>
        <v>0</v>
      </c>
      <c r="O72" s="1145">
        <f t="shared" si="14"/>
        <v>0</v>
      </c>
      <c r="P72" s="1145">
        <f t="shared" si="14"/>
        <v>0</v>
      </c>
      <c r="Q72" s="1145">
        <f t="shared" si="14"/>
        <v>0</v>
      </c>
      <c r="R72" s="1145">
        <f t="shared" si="14"/>
        <v>0</v>
      </c>
      <c r="S72" s="1145">
        <f t="shared" si="14"/>
        <v>0</v>
      </c>
      <c r="T72" s="1145">
        <f t="shared" si="14"/>
        <v>0</v>
      </c>
      <c r="U72" s="1145">
        <f t="shared" si="14"/>
        <v>0</v>
      </c>
      <c r="V72" s="1145">
        <f t="shared" si="14"/>
        <v>0</v>
      </c>
      <c r="W72" s="1145">
        <f t="shared" si="14"/>
        <v>0</v>
      </c>
      <c r="X72" s="1145">
        <f t="shared" si="14"/>
        <v>0</v>
      </c>
      <c r="Y72" s="1145">
        <f t="shared" si="14"/>
        <v>0</v>
      </c>
      <c r="Z72" s="1146">
        <f t="shared" si="14"/>
        <v>0</v>
      </c>
      <c r="AA72" s="1125">
        <f t="shared" si="10"/>
        <v>0</v>
      </c>
      <c r="AB72" s="1125">
        <f t="shared" si="3"/>
        <v>0</v>
      </c>
    </row>
    <row r="73" spans="2:28" s="1032" customFormat="1" x14ac:dyDescent="0.2">
      <c r="B73" s="1136"/>
      <c r="C73" s="1129"/>
      <c r="D73" s="1158" t="s">
        <v>316</v>
      </c>
      <c r="E73" s="1139"/>
      <c r="F73" s="1140"/>
      <c r="G73" s="1123">
        <f>+E73*F73</f>
        <v>0</v>
      </c>
      <c r="H73" s="1138"/>
      <c r="I73" s="1321">
        <f>J73+K73</f>
        <v>0</v>
      </c>
      <c r="J73" s="1138"/>
      <c r="K73" s="1138"/>
      <c r="L73" s="1321">
        <f>M73+N73</f>
        <v>0</v>
      </c>
      <c r="M73" s="1138"/>
      <c r="N73" s="1138"/>
      <c r="O73" s="1321">
        <f>P73+Q73</f>
        <v>0</v>
      </c>
      <c r="P73" s="1138"/>
      <c r="Q73" s="1138"/>
      <c r="R73" s="1321">
        <f>S73+T73</f>
        <v>0</v>
      </c>
      <c r="S73" s="1147"/>
      <c r="T73" s="1147"/>
      <c r="U73" s="1321">
        <f>V73+W73</f>
        <v>0</v>
      </c>
      <c r="V73" s="1147"/>
      <c r="W73" s="1147"/>
      <c r="X73" s="1321">
        <f>Y73+Z73</f>
        <v>0</v>
      </c>
      <c r="Y73" s="1332"/>
      <c r="Z73" s="1148"/>
      <c r="AA73" s="1125">
        <f t="shared" si="10"/>
        <v>0</v>
      </c>
      <c r="AB73" s="1125">
        <f t="shared" si="3"/>
        <v>0</v>
      </c>
    </row>
    <row r="74" spans="2:28" s="1032" customFormat="1" x14ac:dyDescent="0.2">
      <c r="B74" s="1136"/>
      <c r="C74" s="1128"/>
      <c r="D74" s="1158" t="s">
        <v>316</v>
      </c>
      <c r="E74" s="1139"/>
      <c r="F74" s="1140"/>
      <c r="G74" s="1123">
        <f>+E74*F74</f>
        <v>0</v>
      </c>
      <c r="H74" s="1138"/>
      <c r="I74" s="1321">
        <f>J74+K74</f>
        <v>0</v>
      </c>
      <c r="J74" s="1138"/>
      <c r="K74" s="1138"/>
      <c r="L74" s="1321">
        <f>M74+N74</f>
        <v>0</v>
      </c>
      <c r="M74" s="1138"/>
      <c r="N74" s="1138"/>
      <c r="O74" s="1321">
        <f>P74+Q74</f>
        <v>0</v>
      </c>
      <c r="P74" s="1138"/>
      <c r="Q74" s="1138"/>
      <c r="R74" s="1321">
        <f>S74+T74</f>
        <v>0</v>
      </c>
      <c r="S74" s="1147"/>
      <c r="T74" s="1147"/>
      <c r="U74" s="1321">
        <f>V74+W74</f>
        <v>0</v>
      </c>
      <c r="V74" s="1147"/>
      <c r="W74" s="1147"/>
      <c r="X74" s="1321">
        <f>Y74+Z74</f>
        <v>0</v>
      </c>
      <c r="Y74" s="1332"/>
      <c r="Z74" s="1148"/>
      <c r="AA74" s="1125">
        <f t="shared" si="10"/>
        <v>0</v>
      </c>
      <c r="AB74" s="1125">
        <f t="shared" si="3"/>
        <v>0</v>
      </c>
    </row>
    <row r="75" spans="2:28" s="1032" customFormat="1" x14ac:dyDescent="0.2">
      <c r="B75" s="1136"/>
      <c r="C75" s="1129"/>
      <c r="D75" s="1158" t="s">
        <v>316</v>
      </c>
      <c r="E75" s="1139"/>
      <c r="F75" s="1140"/>
      <c r="G75" s="1123">
        <f>+E75*F75</f>
        <v>0</v>
      </c>
      <c r="H75" s="1149"/>
      <c r="I75" s="1321">
        <f>J75+K75</f>
        <v>0</v>
      </c>
      <c r="J75" s="1150"/>
      <c r="K75" s="1150"/>
      <c r="L75" s="1321">
        <f>M75+N75</f>
        <v>0</v>
      </c>
      <c r="M75" s="1150"/>
      <c r="N75" s="1150"/>
      <c r="O75" s="1321">
        <f>P75+Q75</f>
        <v>0</v>
      </c>
      <c r="P75" s="1150"/>
      <c r="Q75" s="1150"/>
      <c r="R75" s="1321">
        <f>S75+T75</f>
        <v>0</v>
      </c>
      <c r="S75" s="1151"/>
      <c r="T75" s="1151"/>
      <c r="U75" s="1321">
        <f>V75+W75</f>
        <v>0</v>
      </c>
      <c r="V75" s="1151"/>
      <c r="W75" s="1151"/>
      <c r="X75" s="1321">
        <f>Y75+Z75</f>
        <v>0</v>
      </c>
      <c r="Y75" s="1333"/>
      <c r="Z75" s="1152"/>
      <c r="AA75" s="1125">
        <f t="shared" si="10"/>
        <v>0</v>
      </c>
      <c r="AB75" s="1125">
        <f t="shared" si="3"/>
        <v>0</v>
      </c>
    </row>
    <row r="76" spans="2:28" s="1032" customFormat="1" x14ac:dyDescent="0.2">
      <c r="B76" s="1136"/>
      <c r="C76" s="1129"/>
      <c r="D76" s="1158" t="s">
        <v>316</v>
      </c>
      <c r="E76" s="1139"/>
      <c r="F76" s="1140"/>
      <c r="G76" s="1123">
        <f>+E76*F76</f>
        <v>0</v>
      </c>
      <c r="H76" s="1149"/>
      <c r="I76" s="1322">
        <f>J76+K76</f>
        <v>0</v>
      </c>
      <c r="J76" s="1150"/>
      <c r="K76" s="1150"/>
      <c r="L76" s="1322">
        <f>M76+N76</f>
        <v>0</v>
      </c>
      <c r="M76" s="1150"/>
      <c r="N76" s="1150"/>
      <c r="O76" s="1322">
        <f>P76+Q76</f>
        <v>0</v>
      </c>
      <c r="P76" s="1150"/>
      <c r="Q76" s="1150"/>
      <c r="R76" s="1322">
        <f>S76+T76</f>
        <v>0</v>
      </c>
      <c r="S76" s="1151"/>
      <c r="T76" s="1151"/>
      <c r="U76" s="1322">
        <f>V76+W76</f>
        <v>0</v>
      </c>
      <c r="V76" s="1151"/>
      <c r="W76" s="1151"/>
      <c r="X76" s="1322">
        <f>Y76+Z76</f>
        <v>0</v>
      </c>
      <c r="Y76" s="1333"/>
      <c r="Z76" s="1152"/>
      <c r="AA76" s="1125">
        <f t="shared" si="10"/>
        <v>0</v>
      </c>
      <c r="AB76" s="1125">
        <f t="shared" si="3"/>
        <v>0</v>
      </c>
    </row>
    <row r="77" spans="2:28" s="1032" customFormat="1" x14ac:dyDescent="0.2">
      <c r="B77" s="1137"/>
      <c r="C77" s="1131"/>
      <c r="D77" s="1159" t="s">
        <v>316</v>
      </c>
      <c r="E77" s="1141"/>
      <c r="F77" s="1142"/>
      <c r="G77" s="1123">
        <f>+E77*F77</f>
        <v>0</v>
      </c>
      <c r="H77" s="1153"/>
      <c r="I77" s="1323">
        <f>J77+K77</f>
        <v>0</v>
      </c>
      <c r="J77" s="1154"/>
      <c r="K77" s="1154"/>
      <c r="L77" s="1323">
        <f>M77+N77</f>
        <v>0</v>
      </c>
      <c r="M77" s="1154"/>
      <c r="N77" s="1154"/>
      <c r="O77" s="1323">
        <f>P77+Q77</f>
        <v>0</v>
      </c>
      <c r="P77" s="1154"/>
      <c r="Q77" s="1154"/>
      <c r="R77" s="1323">
        <f>S77+T77</f>
        <v>0</v>
      </c>
      <c r="S77" s="1155"/>
      <c r="T77" s="1155"/>
      <c r="U77" s="1323">
        <f>V77+W77</f>
        <v>0</v>
      </c>
      <c r="V77" s="1155"/>
      <c r="W77" s="1155"/>
      <c r="X77" s="1323">
        <f>Y77+Z77</f>
        <v>0</v>
      </c>
      <c r="Y77" s="1334"/>
      <c r="Z77" s="1156"/>
      <c r="AA77" s="1125">
        <f t="shared" si="10"/>
        <v>0</v>
      </c>
      <c r="AB77" s="1125">
        <f t="shared" si="3"/>
        <v>0</v>
      </c>
    </row>
    <row r="78" spans="2:28" s="1035" customFormat="1" x14ac:dyDescent="0.15">
      <c r="B78" s="777">
        <f>+'PLAN DE ADQUISICIONES'!C48</f>
        <v>0</v>
      </c>
      <c r="C78" s="778" t="str">
        <f>+'PLAN DE ADQUISICIONES'!B48</f>
        <v>2.1.3</v>
      </c>
      <c r="D78" s="774" t="str">
        <f>+'PLAN DE ADQUISICIONES'!D48</f>
        <v>Unidad medida</v>
      </c>
      <c r="E78" s="775">
        <f>+'PLAN DE ADQUISICIONES'!E48</f>
        <v>0</v>
      </c>
      <c r="F78" s="735"/>
      <c r="G78" s="735">
        <f t="shared" ref="G78:Z78" si="15">+G80+G86+G92+G98+G104</f>
        <v>0</v>
      </c>
      <c r="H78" s="19">
        <f t="shared" si="15"/>
        <v>0</v>
      </c>
      <c r="I78" s="19">
        <f t="shared" si="15"/>
        <v>0</v>
      </c>
      <c r="J78" s="19">
        <f t="shared" si="15"/>
        <v>0</v>
      </c>
      <c r="K78" s="19">
        <f t="shared" si="15"/>
        <v>0</v>
      </c>
      <c r="L78" s="19">
        <f t="shared" si="15"/>
        <v>0</v>
      </c>
      <c r="M78" s="19">
        <f t="shared" si="15"/>
        <v>0</v>
      </c>
      <c r="N78" s="19">
        <f t="shared" si="15"/>
        <v>0</v>
      </c>
      <c r="O78" s="19">
        <f t="shared" si="15"/>
        <v>0</v>
      </c>
      <c r="P78" s="19">
        <f t="shared" si="15"/>
        <v>0</v>
      </c>
      <c r="Q78" s="19">
        <f t="shared" si="15"/>
        <v>0</v>
      </c>
      <c r="R78" s="19">
        <f t="shared" si="15"/>
        <v>0</v>
      </c>
      <c r="S78" s="19">
        <f t="shared" si="15"/>
        <v>0</v>
      </c>
      <c r="T78" s="19">
        <f t="shared" si="15"/>
        <v>0</v>
      </c>
      <c r="U78" s="19">
        <f t="shared" si="15"/>
        <v>0</v>
      </c>
      <c r="V78" s="19">
        <f t="shared" si="15"/>
        <v>0</v>
      </c>
      <c r="W78" s="19">
        <f t="shared" si="15"/>
        <v>0</v>
      </c>
      <c r="X78" s="19">
        <f t="shared" si="15"/>
        <v>0</v>
      </c>
      <c r="Y78" s="19">
        <f t="shared" si="15"/>
        <v>0</v>
      </c>
      <c r="Z78" s="20">
        <f t="shared" si="15"/>
        <v>0</v>
      </c>
      <c r="AA78" s="1125">
        <f t="shared" si="10"/>
        <v>0</v>
      </c>
      <c r="AB78" s="1125">
        <f t="shared" si="3"/>
        <v>0</v>
      </c>
    </row>
    <row r="79" spans="2:28" s="1032" customFormat="1" ht="30" customHeight="1" x14ac:dyDescent="0.15">
      <c r="B79" s="769" t="s">
        <v>475</v>
      </c>
      <c r="C79" s="772"/>
      <c r="D79" s="1893"/>
      <c r="E79" s="1894"/>
      <c r="F79" s="1894"/>
      <c r="G79" s="1894"/>
      <c r="H79" s="1894"/>
      <c r="I79" s="1894"/>
      <c r="J79" s="1894"/>
      <c r="K79" s="1894"/>
      <c r="L79" s="1894"/>
      <c r="M79" s="1894"/>
      <c r="N79" s="1894"/>
      <c r="O79" s="1894"/>
      <c r="P79" s="1894"/>
      <c r="Q79" s="1894"/>
      <c r="R79" s="1894"/>
      <c r="S79" s="1894"/>
      <c r="T79" s="1894"/>
      <c r="U79" s="1894"/>
      <c r="V79" s="1894"/>
      <c r="W79" s="1894"/>
      <c r="X79" s="1947"/>
      <c r="Y79" s="1329"/>
      <c r="Z79" s="1347"/>
      <c r="AA79" s="1125"/>
      <c r="AB79" s="1035"/>
    </row>
    <row r="80" spans="2:28" s="1032" customFormat="1" x14ac:dyDescent="0.15">
      <c r="B80" s="1135" t="s">
        <v>291</v>
      </c>
      <c r="C80" s="1128" t="s">
        <v>332</v>
      </c>
      <c r="D80" s="1092"/>
      <c r="E80" s="1143"/>
      <c r="F80" s="1144"/>
      <c r="G80" s="734">
        <f>SUM(G81:G85)</f>
        <v>0</v>
      </c>
      <c r="H80" s="1145">
        <f>SUM(H81:H85)</f>
        <v>0</v>
      </c>
      <c r="I80" s="1145">
        <f>SUM(I81:I85)</f>
        <v>0</v>
      </c>
      <c r="J80" s="1145">
        <f t="shared" ref="J80:Z80" si="16">SUM(J81:J85)</f>
        <v>0</v>
      </c>
      <c r="K80" s="1145">
        <f t="shared" si="16"/>
        <v>0</v>
      </c>
      <c r="L80" s="1145">
        <f t="shared" si="16"/>
        <v>0</v>
      </c>
      <c r="M80" s="1145">
        <f t="shared" si="16"/>
        <v>0</v>
      </c>
      <c r="N80" s="1145">
        <f t="shared" si="16"/>
        <v>0</v>
      </c>
      <c r="O80" s="1145">
        <f t="shared" si="16"/>
        <v>0</v>
      </c>
      <c r="P80" s="1145">
        <f t="shared" si="16"/>
        <v>0</v>
      </c>
      <c r="Q80" s="1145">
        <f t="shared" si="16"/>
        <v>0</v>
      </c>
      <c r="R80" s="1145">
        <f t="shared" si="16"/>
        <v>0</v>
      </c>
      <c r="S80" s="1145">
        <f t="shared" si="16"/>
        <v>0</v>
      </c>
      <c r="T80" s="1145">
        <f t="shared" si="16"/>
        <v>0</v>
      </c>
      <c r="U80" s="1145">
        <f t="shared" si="16"/>
        <v>0</v>
      </c>
      <c r="V80" s="1145">
        <f t="shared" si="16"/>
        <v>0</v>
      </c>
      <c r="W80" s="1145">
        <f t="shared" si="16"/>
        <v>0</v>
      </c>
      <c r="X80" s="1145">
        <f t="shared" si="16"/>
        <v>0</v>
      </c>
      <c r="Y80" s="1145">
        <f t="shared" si="16"/>
        <v>0</v>
      </c>
      <c r="Z80" s="1146">
        <f t="shared" si="16"/>
        <v>0</v>
      </c>
      <c r="AA80" s="1125">
        <f t="shared" si="10"/>
        <v>0</v>
      </c>
      <c r="AB80" s="1125">
        <f t="shared" si="3"/>
        <v>0</v>
      </c>
    </row>
    <row r="81" spans="2:28" s="1032" customFormat="1" x14ac:dyDescent="0.2">
      <c r="B81" s="1136"/>
      <c r="C81" s="1129"/>
      <c r="D81" s="1158" t="s">
        <v>316</v>
      </c>
      <c r="E81" s="1139"/>
      <c r="F81" s="1140"/>
      <c r="G81" s="1123">
        <f>+E81*F81</f>
        <v>0</v>
      </c>
      <c r="H81" s="1138"/>
      <c r="I81" s="1321">
        <f>J81+K81</f>
        <v>0</v>
      </c>
      <c r="J81" s="1138"/>
      <c r="K81" s="1138"/>
      <c r="L81" s="1321">
        <f>M81+N81</f>
        <v>0</v>
      </c>
      <c r="M81" s="1138"/>
      <c r="N81" s="1138"/>
      <c r="O81" s="1321">
        <f>P81+Q81</f>
        <v>0</v>
      </c>
      <c r="P81" s="1138"/>
      <c r="Q81" s="1138"/>
      <c r="R81" s="1321">
        <f>S81+T81</f>
        <v>0</v>
      </c>
      <c r="S81" s="1147"/>
      <c r="T81" s="1147"/>
      <c r="U81" s="1321">
        <f>V81+W81</f>
        <v>0</v>
      </c>
      <c r="V81" s="1147"/>
      <c r="W81" s="1147"/>
      <c r="X81" s="1321">
        <f>Y81+Z81</f>
        <v>0</v>
      </c>
      <c r="Y81" s="1332"/>
      <c r="Z81" s="1148"/>
      <c r="AA81" s="1125">
        <f t="shared" si="10"/>
        <v>0</v>
      </c>
      <c r="AB81" s="1125">
        <f t="shared" si="3"/>
        <v>0</v>
      </c>
    </row>
    <row r="82" spans="2:28" s="1032" customFormat="1" x14ac:dyDescent="0.2">
      <c r="B82" s="1136"/>
      <c r="C82" s="1129"/>
      <c r="D82" s="1158" t="s">
        <v>316</v>
      </c>
      <c r="E82" s="1139"/>
      <c r="F82" s="1140"/>
      <c r="G82" s="1123">
        <f>+E82*F82</f>
        <v>0</v>
      </c>
      <c r="H82" s="1138"/>
      <c r="I82" s="1321">
        <f>J82+K82</f>
        <v>0</v>
      </c>
      <c r="J82" s="1138"/>
      <c r="K82" s="1138"/>
      <c r="L82" s="1321">
        <f>M82+N82</f>
        <v>0</v>
      </c>
      <c r="M82" s="1138"/>
      <c r="N82" s="1138"/>
      <c r="O82" s="1321">
        <f>P82+Q82</f>
        <v>0</v>
      </c>
      <c r="P82" s="1138"/>
      <c r="Q82" s="1138"/>
      <c r="R82" s="1321">
        <f>S82+T82</f>
        <v>0</v>
      </c>
      <c r="S82" s="1147"/>
      <c r="T82" s="1147"/>
      <c r="U82" s="1321">
        <f>V82+W82</f>
        <v>0</v>
      </c>
      <c r="V82" s="1147"/>
      <c r="W82" s="1147"/>
      <c r="X82" s="1321">
        <f>Y82+Z82</f>
        <v>0</v>
      </c>
      <c r="Y82" s="1332"/>
      <c r="Z82" s="1148"/>
      <c r="AA82" s="1125">
        <f t="shared" si="10"/>
        <v>0</v>
      </c>
      <c r="AB82" s="1125">
        <f t="shared" ref="AB82:AB147" si="17">+AA82-G82</f>
        <v>0</v>
      </c>
    </row>
    <row r="83" spans="2:28" s="1032" customFormat="1" x14ac:dyDescent="0.2">
      <c r="B83" s="1136"/>
      <c r="C83" s="1129"/>
      <c r="D83" s="1158" t="s">
        <v>316</v>
      </c>
      <c r="E83" s="1139"/>
      <c r="F83" s="1140"/>
      <c r="G83" s="1123">
        <f>+E83*F83</f>
        <v>0</v>
      </c>
      <c r="H83" s="1149"/>
      <c r="I83" s="1321">
        <f>J83+K83</f>
        <v>0</v>
      </c>
      <c r="J83" s="1150"/>
      <c r="K83" s="1150"/>
      <c r="L83" s="1321">
        <f>M83+N83</f>
        <v>0</v>
      </c>
      <c r="M83" s="1150"/>
      <c r="N83" s="1150"/>
      <c r="O83" s="1321">
        <f>P83+Q83</f>
        <v>0</v>
      </c>
      <c r="P83" s="1150"/>
      <c r="Q83" s="1150"/>
      <c r="R83" s="1321">
        <f>S83+T83</f>
        <v>0</v>
      </c>
      <c r="S83" s="1151"/>
      <c r="T83" s="1151"/>
      <c r="U83" s="1321">
        <f>V83+W83</f>
        <v>0</v>
      </c>
      <c r="V83" s="1151"/>
      <c r="W83" s="1151"/>
      <c r="X83" s="1321">
        <f>Y83+Z83</f>
        <v>0</v>
      </c>
      <c r="Y83" s="1333"/>
      <c r="Z83" s="1152"/>
      <c r="AA83" s="1125">
        <f t="shared" si="10"/>
        <v>0</v>
      </c>
      <c r="AB83" s="1125">
        <f t="shared" si="17"/>
        <v>0</v>
      </c>
    </row>
    <row r="84" spans="2:28" s="1032" customFormat="1" x14ac:dyDescent="0.2">
      <c r="B84" s="1136"/>
      <c r="C84" s="1130"/>
      <c r="D84" s="1158" t="s">
        <v>316</v>
      </c>
      <c r="E84" s="1139"/>
      <c r="F84" s="1140"/>
      <c r="G84" s="1123">
        <f>+E84*F84</f>
        <v>0</v>
      </c>
      <c r="H84" s="1149"/>
      <c r="I84" s="1322">
        <f>J84+K84</f>
        <v>0</v>
      </c>
      <c r="J84" s="1150"/>
      <c r="K84" s="1150"/>
      <c r="L84" s="1322">
        <f>M84+N84</f>
        <v>0</v>
      </c>
      <c r="M84" s="1150"/>
      <c r="N84" s="1150"/>
      <c r="O84" s="1322">
        <f>P84+Q84</f>
        <v>0</v>
      </c>
      <c r="P84" s="1150"/>
      <c r="Q84" s="1150"/>
      <c r="R84" s="1322">
        <f>S84+T84</f>
        <v>0</v>
      </c>
      <c r="S84" s="1151"/>
      <c r="T84" s="1151"/>
      <c r="U84" s="1322">
        <f>V84+W84</f>
        <v>0</v>
      </c>
      <c r="V84" s="1151"/>
      <c r="W84" s="1151"/>
      <c r="X84" s="1322">
        <f>Y84+Z84</f>
        <v>0</v>
      </c>
      <c r="Y84" s="1333"/>
      <c r="Z84" s="1152"/>
      <c r="AA84" s="1125">
        <f t="shared" si="10"/>
        <v>0</v>
      </c>
      <c r="AB84" s="1125">
        <f t="shared" si="17"/>
        <v>0</v>
      </c>
    </row>
    <row r="85" spans="2:28" s="1032" customFormat="1" x14ac:dyDescent="0.2">
      <c r="B85" s="1137"/>
      <c r="C85" s="1131"/>
      <c r="D85" s="1159" t="s">
        <v>316</v>
      </c>
      <c r="E85" s="1141"/>
      <c r="F85" s="1142"/>
      <c r="G85" s="1124">
        <f>+E85*F85</f>
        <v>0</v>
      </c>
      <c r="H85" s="1153"/>
      <c r="I85" s="1323">
        <f>J85+K85</f>
        <v>0</v>
      </c>
      <c r="J85" s="1154"/>
      <c r="K85" s="1154"/>
      <c r="L85" s="1323">
        <f>M85+N85</f>
        <v>0</v>
      </c>
      <c r="M85" s="1154"/>
      <c r="N85" s="1154"/>
      <c r="O85" s="1323">
        <f>P85+Q85</f>
        <v>0</v>
      </c>
      <c r="P85" s="1154"/>
      <c r="Q85" s="1154"/>
      <c r="R85" s="1323">
        <f>S85+T85</f>
        <v>0</v>
      </c>
      <c r="S85" s="1155"/>
      <c r="T85" s="1155"/>
      <c r="U85" s="1323">
        <f>V85+W85</f>
        <v>0</v>
      </c>
      <c r="V85" s="1155"/>
      <c r="W85" s="1155"/>
      <c r="X85" s="1323">
        <f>Y85+Z85</f>
        <v>0</v>
      </c>
      <c r="Y85" s="1334"/>
      <c r="Z85" s="1156"/>
      <c r="AA85" s="1125">
        <f t="shared" si="10"/>
        <v>0</v>
      </c>
      <c r="AB85" s="1125">
        <f t="shared" si="17"/>
        <v>0</v>
      </c>
    </row>
    <row r="86" spans="2:28" s="1032" customFormat="1" x14ac:dyDescent="0.15">
      <c r="B86" s="1135" t="s">
        <v>291</v>
      </c>
      <c r="C86" s="1128" t="s">
        <v>333</v>
      </c>
      <c r="D86" s="1092"/>
      <c r="E86" s="1143"/>
      <c r="F86" s="1144"/>
      <c r="G86" s="734">
        <f>SUM(G87:G91)</f>
        <v>0</v>
      </c>
      <c r="H86" s="1145">
        <f>SUM(H87:H91)</f>
        <v>0</v>
      </c>
      <c r="I86" s="1145">
        <f>SUM(I87:I91)</f>
        <v>0</v>
      </c>
      <c r="J86" s="1145">
        <f t="shared" ref="J86:Z86" si="18">SUM(J87:J91)</f>
        <v>0</v>
      </c>
      <c r="K86" s="1145">
        <f t="shared" si="18"/>
        <v>0</v>
      </c>
      <c r="L86" s="1145">
        <f t="shared" si="18"/>
        <v>0</v>
      </c>
      <c r="M86" s="1145">
        <f t="shared" si="18"/>
        <v>0</v>
      </c>
      <c r="N86" s="1145">
        <f t="shared" si="18"/>
        <v>0</v>
      </c>
      <c r="O86" s="1145">
        <f t="shared" si="18"/>
        <v>0</v>
      </c>
      <c r="P86" s="1145">
        <f t="shared" si="18"/>
        <v>0</v>
      </c>
      <c r="Q86" s="1145">
        <f t="shared" si="18"/>
        <v>0</v>
      </c>
      <c r="R86" s="1145">
        <f t="shared" si="18"/>
        <v>0</v>
      </c>
      <c r="S86" s="1145">
        <f t="shared" si="18"/>
        <v>0</v>
      </c>
      <c r="T86" s="1145">
        <f t="shared" si="18"/>
        <v>0</v>
      </c>
      <c r="U86" s="1145">
        <f t="shared" si="18"/>
        <v>0</v>
      </c>
      <c r="V86" s="1145">
        <f t="shared" si="18"/>
        <v>0</v>
      </c>
      <c r="W86" s="1145">
        <f t="shared" si="18"/>
        <v>0</v>
      </c>
      <c r="X86" s="1145">
        <f t="shared" si="18"/>
        <v>0</v>
      </c>
      <c r="Y86" s="1145">
        <f t="shared" si="18"/>
        <v>0</v>
      </c>
      <c r="Z86" s="1146">
        <f t="shared" si="18"/>
        <v>0</v>
      </c>
      <c r="AA86" s="1125">
        <f t="shared" si="10"/>
        <v>0</v>
      </c>
      <c r="AB86" s="1125">
        <f t="shared" si="17"/>
        <v>0</v>
      </c>
    </row>
    <row r="87" spans="2:28" s="1032" customFormat="1" x14ac:dyDescent="0.2">
      <c r="B87" s="1136"/>
      <c r="C87" s="1129"/>
      <c r="D87" s="1158" t="s">
        <v>316</v>
      </c>
      <c r="E87" s="1139"/>
      <c r="F87" s="1140"/>
      <c r="G87" s="1123">
        <f>+E87*F87</f>
        <v>0</v>
      </c>
      <c r="H87" s="1138"/>
      <c r="I87" s="1321">
        <f>J87+K87</f>
        <v>0</v>
      </c>
      <c r="J87" s="1138"/>
      <c r="K87" s="1138"/>
      <c r="L87" s="1321">
        <f>M87+N87</f>
        <v>0</v>
      </c>
      <c r="M87" s="1138"/>
      <c r="N87" s="1138"/>
      <c r="O87" s="1321">
        <f>P87+Q87</f>
        <v>0</v>
      </c>
      <c r="P87" s="1138"/>
      <c r="Q87" s="1138"/>
      <c r="R87" s="1321">
        <f>S87+T87</f>
        <v>0</v>
      </c>
      <c r="S87" s="1147"/>
      <c r="T87" s="1147"/>
      <c r="U87" s="1321">
        <f>V87+W87</f>
        <v>0</v>
      </c>
      <c r="V87" s="1147"/>
      <c r="W87" s="1147"/>
      <c r="X87" s="1321">
        <f>Y87+Z87</f>
        <v>0</v>
      </c>
      <c r="Y87" s="1332"/>
      <c r="Z87" s="1148"/>
      <c r="AA87" s="1125">
        <f t="shared" si="10"/>
        <v>0</v>
      </c>
      <c r="AB87" s="1125">
        <f t="shared" si="17"/>
        <v>0</v>
      </c>
    </row>
    <row r="88" spans="2:28" s="1032" customFormat="1" x14ac:dyDescent="0.2">
      <c r="B88" s="1136"/>
      <c r="C88" s="1129"/>
      <c r="D88" s="1158" t="s">
        <v>316</v>
      </c>
      <c r="E88" s="1139"/>
      <c r="F88" s="1140"/>
      <c r="G88" s="1123">
        <f>+E88*F88</f>
        <v>0</v>
      </c>
      <c r="H88" s="1138"/>
      <c r="I88" s="1321">
        <f>J88+K88</f>
        <v>0</v>
      </c>
      <c r="J88" s="1138"/>
      <c r="K88" s="1138"/>
      <c r="L88" s="1321">
        <f>M88+N88</f>
        <v>0</v>
      </c>
      <c r="M88" s="1138"/>
      <c r="N88" s="1138"/>
      <c r="O88" s="1321">
        <f>P88+Q88</f>
        <v>0</v>
      </c>
      <c r="P88" s="1138"/>
      <c r="Q88" s="1138"/>
      <c r="R88" s="1321">
        <f>S88+T88</f>
        <v>0</v>
      </c>
      <c r="S88" s="1147"/>
      <c r="T88" s="1147"/>
      <c r="U88" s="1321">
        <f>V88+W88</f>
        <v>0</v>
      </c>
      <c r="V88" s="1147"/>
      <c r="W88" s="1147"/>
      <c r="X88" s="1321">
        <f>Y88+Z88</f>
        <v>0</v>
      </c>
      <c r="Y88" s="1332"/>
      <c r="Z88" s="1148"/>
      <c r="AA88" s="1125">
        <f t="shared" si="10"/>
        <v>0</v>
      </c>
      <c r="AB88" s="1125">
        <f t="shared" si="17"/>
        <v>0</v>
      </c>
    </row>
    <row r="89" spans="2:28" s="1032" customFormat="1" x14ac:dyDescent="0.2">
      <c r="B89" s="1136"/>
      <c r="C89" s="1128"/>
      <c r="D89" s="1158" t="s">
        <v>316</v>
      </c>
      <c r="E89" s="1139"/>
      <c r="F89" s="1140"/>
      <c r="G89" s="1123">
        <f>+E89*F89</f>
        <v>0</v>
      </c>
      <c r="H89" s="1149"/>
      <c r="I89" s="1321">
        <f>J89+K89</f>
        <v>0</v>
      </c>
      <c r="J89" s="1150"/>
      <c r="K89" s="1150"/>
      <c r="L89" s="1321">
        <f>M89+N89</f>
        <v>0</v>
      </c>
      <c r="M89" s="1150"/>
      <c r="N89" s="1150"/>
      <c r="O89" s="1321">
        <f>P89+Q89</f>
        <v>0</v>
      </c>
      <c r="P89" s="1150"/>
      <c r="Q89" s="1150"/>
      <c r="R89" s="1321">
        <f>S89+T89</f>
        <v>0</v>
      </c>
      <c r="S89" s="1151"/>
      <c r="T89" s="1151"/>
      <c r="U89" s="1321">
        <f>V89+W89</f>
        <v>0</v>
      </c>
      <c r="V89" s="1151"/>
      <c r="W89" s="1151"/>
      <c r="X89" s="1321">
        <f>Y89+Z89</f>
        <v>0</v>
      </c>
      <c r="Y89" s="1333"/>
      <c r="Z89" s="1152"/>
      <c r="AA89" s="1125">
        <f t="shared" si="10"/>
        <v>0</v>
      </c>
      <c r="AB89" s="1125">
        <f t="shared" si="17"/>
        <v>0</v>
      </c>
    </row>
    <row r="90" spans="2:28" s="1032" customFormat="1" x14ac:dyDescent="0.2">
      <c r="B90" s="1136"/>
      <c r="C90" s="1129"/>
      <c r="D90" s="1158" t="s">
        <v>316</v>
      </c>
      <c r="E90" s="1139"/>
      <c r="F90" s="1140"/>
      <c r="G90" s="1123">
        <f>+E90*F90</f>
        <v>0</v>
      </c>
      <c r="H90" s="1149"/>
      <c r="I90" s="1322">
        <f>J90+K90</f>
        <v>0</v>
      </c>
      <c r="J90" s="1150"/>
      <c r="K90" s="1150"/>
      <c r="L90" s="1322">
        <f>M90+N90</f>
        <v>0</v>
      </c>
      <c r="M90" s="1150"/>
      <c r="N90" s="1150"/>
      <c r="O90" s="1322">
        <f>P90+Q90</f>
        <v>0</v>
      </c>
      <c r="P90" s="1150"/>
      <c r="Q90" s="1150"/>
      <c r="R90" s="1322">
        <f>S90+T90</f>
        <v>0</v>
      </c>
      <c r="S90" s="1151"/>
      <c r="T90" s="1151"/>
      <c r="U90" s="1322">
        <f>V90+W90</f>
        <v>0</v>
      </c>
      <c r="V90" s="1151"/>
      <c r="W90" s="1151"/>
      <c r="X90" s="1322">
        <f>Y90+Z90</f>
        <v>0</v>
      </c>
      <c r="Y90" s="1333"/>
      <c r="Z90" s="1152"/>
      <c r="AA90" s="1125">
        <f t="shared" si="10"/>
        <v>0</v>
      </c>
      <c r="AB90" s="1125">
        <f t="shared" si="17"/>
        <v>0</v>
      </c>
    </row>
    <row r="91" spans="2:28" s="1032" customFormat="1" x14ac:dyDescent="0.2">
      <c r="B91" s="1137"/>
      <c r="C91" s="1131"/>
      <c r="D91" s="1159" t="s">
        <v>316</v>
      </c>
      <c r="E91" s="1141"/>
      <c r="F91" s="1142"/>
      <c r="G91" s="1124">
        <f>+E91*F91</f>
        <v>0</v>
      </c>
      <c r="H91" s="1153"/>
      <c r="I91" s="1323">
        <f>J91+K91</f>
        <v>0</v>
      </c>
      <c r="J91" s="1154"/>
      <c r="K91" s="1154"/>
      <c r="L91" s="1323">
        <f>M91+N91</f>
        <v>0</v>
      </c>
      <c r="M91" s="1154"/>
      <c r="N91" s="1154"/>
      <c r="O91" s="1323">
        <f>P91+Q91</f>
        <v>0</v>
      </c>
      <c r="P91" s="1154"/>
      <c r="Q91" s="1154"/>
      <c r="R91" s="1323">
        <f>S91+T91</f>
        <v>0</v>
      </c>
      <c r="S91" s="1155"/>
      <c r="T91" s="1155"/>
      <c r="U91" s="1323">
        <f>V91+W91</f>
        <v>0</v>
      </c>
      <c r="V91" s="1155"/>
      <c r="W91" s="1155"/>
      <c r="X91" s="1323">
        <f>Y91+Z91</f>
        <v>0</v>
      </c>
      <c r="Y91" s="1334"/>
      <c r="Z91" s="1156"/>
      <c r="AA91" s="1125">
        <f t="shared" si="10"/>
        <v>0</v>
      </c>
      <c r="AB91" s="1125">
        <f t="shared" si="17"/>
        <v>0</v>
      </c>
    </row>
    <row r="92" spans="2:28" s="1032" customFormat="1" x14ac:dyDescent="0.15">
      <c r="B92" s="1135" t="s">
        <v>291</v>
      </c>
      <c r="C92" s="1128" t="s">
        <v>334</v>
      </c>
      <c r="D92" s="1092"/>
      <c r="E92" s="1143"/>
      <c r="F92" s="1144"/>
      <c r="G92" s="734">
        <f>SUM(G93:G97)</f>
        <v>0</v>
      </c>
      <c r="H92" s="1145">
        <f>SUM(H93:H97)</f>
        <v>0</v>
      </c>
      <c r="I92" s="1145">
        <f>SUM(I93:I97)</f>
        <v>0</v>
      </c>
      <c r="J92" s="1145">
        <f t="shared" ref="J92:Z92" si="19">SUM(J93:J97)</f>
        <v>0</v>
      </c>
      <c r="K92" s="1145">
        <f t="shared" si="19"/>
        <v>0</v>
      </c>
      <c r="L92" s="1145">
        <f t="shared" si="19"/>
        <v>0</v>
      </c>
      <c r="M92" s="1145">
        <f t="shared" si="19"/>
        <v>0</v>
      </c>
      <c r="N92" s="1145">
        <f t="shared" si="19"/>
        <v>0</v>
      </c>
      <c r="O92" s="1145">
        <f t="shared" si="19"/>
        <v>0</v>
      </c>
      <c r="P92" s="1145">
        <f t="shared" si="19"/>
        <v>0</v>
      </c>
      <c r="Q92" s="1145">
        <f t="shared" si="19"/>
        <v>0</v>
      </c>
      <c r="R92" s="1145">
        <f t="shared" si="19"/>
        <v>0</v>
      </c>
      <c r="S92" s="1145">
        <f t="shared" si="19"/>
        <v>0</v>
      </c>
      <c r="T92" s="1145">
        <f t="shared" si="19"/>
        <v>0</v>
      </c>
      <c r="U92" s="1145">
        <f t="shared" si="19"/>
        <v>0</v>
      </c>
      <c r="V92" s="1145">
        <f t="shared" si="19"/>
        <v>0</v>
      </c>
      <c r="W92" s="1145">
        <f t="shared" si="19"/>
        <v>0</v>
      </c>
      <c r="X92" s="1145">
        <f t="shared" si="19"/>
        <v>0</v>
      </c>
      <c r="Y92" s="1145">
        <f t="shared" si="19"/>
        <v>0</v>
      </c>
      <c r="Z92" s="1146">
        <f t="shared" si="19"/>
        <v>0</v>
      </c>
      <c r="AA92" s="1125">
        <f t="shared" si="10"/>
        <v>0</v>
      </c>
      <c r="AB92" s="1125">
        <f t="shared" si="17"/>
        <v>0</v>
      </c>
    </row>
    <row r="93" spans="2:28" s="1032" customFormat="1" x14ac:dyDescent="0.2">
      <c r="B93" s="1136"/>
      <c r="C93" s="1129"/>
      <c r="D93" s="1158" t="s">
        <v>316</v>
      </c>
      <c r="E93" s="1139"/>
      <c r="F93" s="1140"/>
      <c r="G93" s="1123">
        <f>+E93*F93</f>
        <v>0</v>
      </c>
      <c r="H93" s="1138"/>
      <c r="I93" s="1321">
        <f>J93+K93</f>
        <v>0</v>
      </c>
      <c r="J93" s="1138"/>
      <c r="K93" s="1138"/>
      <c r="L93" s="1321">
        <f>M93+N93</f>
        <v>0</v>
      </c>
      <c r="M93" s="1138"/>
      <c r="N93" s="1138"/>
      <c r="O93" s="1321">
        <f>P93+Q93</f>
        <v>0</v>
      </c>
      <c r="P93" s="1138"/>
      <c r="Q93" s="1138"/>
      <c r="R93" s="1321">
        <f>S93+T93</f>
        <v>0</v>
      </c>
      <c r="S93" s="1147"/>
      <c r="T93" s="1147"/>
      <c r="U93" s="1321">
        <f>V93+W93</f>
        <v>0</v>
      </c>
      <c r="V93" s="1147"/>
      <c r="W93" s="1147"/>
      <c r="X93" s="1321">
        <f>Y93+Z93</f>
        <v>0</v>
      </c>
      <c r="Y93" s="1332"/>
      <c r="Z93" s="1148"/>
      <c r="AA93" s="1125">
        <f t="shared" si="10"/>
        <v>0</v>
      </c>
      <c r="AB93" s="1125">
        <f t="shared" si="17"/>
        <v>0</v>
      </c>
    </row>
    <row r="94" spans="2:28" s="1032" customFormat="1" x14ac:dyDescent="0.2">
      <c r="B94" s="1136"/>
      <c r="C94" s="1129"/>
      <c r="D94" s="1158" t="s">
        <v>316</v>
      </c>
      <c r="E94" s="1139"/>
      <c r="F94" s="1140"/>
      <c r="G94" s="1123">
        <f>+E94*F94</f>
        <v>0</v>
      </c>
      <c r="H94" s="1138"/>
      <c r="I94" s="1321">
        <f>J94+K94</f>
        <v>0</v>
      </c>
      <c r="J94" s="1138"/>
      <c r="K94" s="1138"/>
      <c r="L94" s="1321">
        <f>M94+N94</f>
        <v>0</v>
      </c>
      <c r="M94" s="1138"/>
      <c r="N94" s="1138"/>
      <c r="O94" s="1321">
        <f>P94+Q94</f>
        <v>0</v>
      </c>
      <c r="P94" s="1138"/>
      <c r="Q94" s="1138"/>
      <c r="R94" s="1321">
        <f>S94+T94</f>
        <v>0</v>
      </c>
      <c r="S94" s="1147"/>
      <c r="T94" s="1147"/>
      <c r="U94" s="1321">
        <f>V94+W94</f>
        <v>0</v>
      </c>
      <c r="V94" s="1147"/>
      <c r="W94" s="1147"/>
      <c r="X94" s="1321">
        <f>Y94+Z94</f>
        <v>0</v>
      </c>
      <c r="Y94" s="1332"/>
      <c r="Z94" s="1148"/>
      <c r="AA94" s="1125">
        <f t="shared" si="10"/>
        <v>0</v>
      </c>
      <c r="AB94" s="1125">
        <f t="shared" si="17"/>
        <v>0</v>
      </c>
    </row>
    <row r="95" spans="2:28" s="1032" customFormat="1" x14ac:dyDescent="0.2">
      <c r="B95" s="1136"/>
      <c r="C95" s="1129"/>
      <c r="D95" s="1158" t="s">
        <v>316</v>
      </c>
      <c r="E95" s="1139"/>
      <c r="F95" s="1140"/>
      <c r="G95" s="1123">
        <f>+E95*F95</f>
        <v>0</v>
      </c>
      <c r="H95" s="1149"/>
      <c r="I95" s="1321">
        <f>J95+K95</f>
        <v>0</v>
      </c>
      <c r="J95" s="1150"/>
      <c r="K95" s="1150"/>
      <c r="L95" s="1321">
        <f>M95+N95</f>
        <v>0</v>
      </c>
      <c r="M95" s="1150"/>
      <c r="N95" s="1150"/>
      <c r="O95" s="1321">
        <f>P95+Q95</f>
        <v>0</v>
      </c>
      <c r="P95" s="1150"/>
      <c r="Q95" s="1150"/>
      <c r="R95" s="1321">
        <f>S95+T95</f>
        <v>0</v>
      </c>
      <c r="S95" s="1151"/>
      <c r="T95" s="1151"/>
      <c r="U95" s="1321">
        <f>V95+W95</f>
        <v>0</v>
      </c>
      <c r="V95" s="1151"/>
      <c r="W95" s="1151"/>
      <c r="X95" s="1321">
        <f>Y95+Z95</f>
        <v>0</v>
      </c>
      <c r="Y95" s="1333"/>
      <c r="Z95" s="1152"/>
      <c r="AA95" s="1125">
        <f t="shared" si="10"/>
        <v>0</v>
      </c>
      <c r="AB95" s="1125">
        <f t="shared" si="17"/>
        <v>0</v>
      </c>
    </row>
    <row r="96" spans="2:28" s="1032" customFormat="1" x14ac:dyDescent="0.2">
      <c r="B96" s="1136"/>
      <c r="C96" s="1129"/>
      <c r="D96" s="1158" t="s">
        <v>316</v>
      </c>
      <c r="E96" s="1139"/>
      <c r="F96" s="1140"/>
      <c r="G96" s="1123">
        <f>+E96*F96</f>
        <v>0</v>
      </c>
      <c r="H96" s="1149"/>
      <c r="I96" s="1322">
        <f>J96+K96</f>
        <v>0</v>
      </c>
      <c r="J96" s="1150"/>
      <c r="K96" s="1150"/>
      <c r="L96" s="1322">
        <f>M96+N96</f>
        <v>0</v>
      </c>
      <c r="M96" s="1150"/>
      <c r="N96" s="1150"/>
      <c r="O96" s="1322">
        <f>P96+Q96</f>
        <v>0</v>
      </c>
      <c r="P96" s="1150"/>
      <c r="Q96" s="1150"/>
      <c r="R96" s="1322">
        <f>S96+T96</f>
        <v>0</v>
      </c>
      <c r="S96" s="1151"/>
      <c r="T96" s="1151"/>
      <c r="U96" s="1322">
        <f>V96+W96</f>
        <v>0</v>
      </c>
      <c r="V96" s="1151"/>
      <c r="W96" s="1151"/>
      <c r="X96" s="1322">
        <f>Y96+Z96</f>
        <v>0</v>
      </c>
      <c r="Y96" s="1333"/>
      <c r="Z96" s="1152"/>
      <c r="AA96" s="1125">
        <f t="shared" si="10"/>
        <v>0</v>
      </c>
      <c r="AB96" s="1125">
        <f t="shared" si="17"/>
        <v>0</v>
      </c>
    </row>
    <row r="97" spans="2:28" s="1032" customFormat="1" x14ac:dyDescent="0.2">
      <c r="B97" s="1137"/>
      <c r="C97" s="1131"/>
      <c r="D97" s="1159" t="s">
        <v>316</v>
      </c>
      <c r="E97" s="1141"/>
      <c r="F97" s="1142"/>
      <c r="G97" s="1124">
        <f>+E97*F97</f>
        <v>0</v>
      </c>
      <c r="H97" s="1153"/>
      <c r="I97" s="1323">
        <f>J97+K97</f>
        <v>0</v>
      </c>
      <c r="J97" s="1154"/>
      <c r="K97" s="1154"/>
      <c r="L97" s="1323">
        <f>M97+N97</f>
        <v>0</v>
      </c>
      <c r="M97" s="1154"/>
      <c r="N97" s="1154"/>
      <c r="O97" s="1323">
        <f>P97+Q97</f>
        <v>0</v>
      </c>
      <c r="P97" s="1154"/>
      <c r="Q97" s="1154"/>
      <c r="R97" s="1323">
        <f>S97+T97</f>
        <v>0</v>
      </c>
      <c r="S97" s="1155"/>
      <c r="T97" s="1155"/>
      <c r="U97" s="1323">
        <f>V97+W97</f>
        <v>0</v>
      </c>
      <c r="V97" s="1155"/>
      <c r="W97" s="1155"/>
      <c r="X97" s="1323">
        <f>Y97+Z97</f>
        <v>0</v>
      </c>
      <c r="Y97" s="1334"/>
      <c r="Z97" s="1156"/>
      <c r="AA97" s="1125">
        <f t="shared" si="10"/>
        <v>0</v>
      </c>
      <c r="AB97" s="1125">
        <f t="shared" si="17"/>
        <v>0</v>
      </c>
    </row>
    <row r="98" spans="2:28" s="1032" customFormat="1" x14ac:dyDescent="0.15">
      <c r="B98" s="1135" t="s">
        <v>291</v>
      </c>
      <c r="C98" s="1128" t="s">
        <v>335</v>
      </c>
      <c r="D98" s="1092"/>
      <c r="E98" s="1143"/>
      <c r="F98" s="1144"/>
      <c r="G98" s="734">
        <f>SUM(G99:G103)</f>
        <v>0</v>
      </c>
      <c r="H98" s="1145">
        <f>SUM(H99:H103)</f>
        <v>0</v>
      </c>
      <c r="I98" s="1145">
        <f>SUM(I99:I103)</f>
        <v>0</v>
      </c>
      <c r="J98" s="1145">
        <f t="shared" ref="J98:Z98" si="20">SUM(J99:J103)</f>
        <v>0</v>
      </c>
      <c r="K98" s="1145">
        <f t="shared" si="20"/>
        <v>0</v>
      </c>
      <c r="L98" s="1145">
        <f t="shared" si="20"/>
        <v>0</v>
      </c>
      <c r="M98" s="1145">
        <f t="shared" si="20"/>
        <v>0</v>
      </c>
      <c r="N98" s="1145">
        <f t="shared" si="20"/>
        <v>0</v>
      </c>
      <c r="O98" s="1145">
        <f t="shared" si="20"/>
        <v>0</v>
      </c>
      <c r="P98" s="1145">
        <f t="shared" si="20"/>
        <v>0</v>
      </c>
      <c r="Q98" s="1145">
        <f t="shared" si="20"/>
        <v>0</v>
      </c>
      <c r="R98" s="1145">
        <f t="shared" si="20"/>
        <v>0</v>
      </c>
      <c r="S98" s="1145">
        <f t="shared" si="20"/>
        <v>0</v>
      </c>
      <c r="T98" s="1145">
        <f t="shared" si="20"/>
        <v>0</v>
      </c>
      <c r="U98" s="1145">
        <f t="shared" si="20"/>
        <v>0</v>
      </c>
      <c r="V98" s="1145">
        <f t="shared" si="20"/>
        <v>0</v>
      </c>
      <c r="W98" s="1145">
        <f t="shared" si="20"/>
        <v>0</v>
      </c>
      <c r="X98" s="1145">
        <f t="shared" si="20"/>
        <v>0</v>
      </c>
      <c r="Y98" s="1145">
        <f t="shared" si="20"/>
        <v>0</v>
      </c>
      <c r="Z98" s="1146">
        <f t="shared" si="20"/>
        <v>0</v>
      </c>
      <c r="AA98" s="1125">
        <f t="shared" si="10"/>
        <v>0</v>
      </c>
      <c r="AB98" s="1125">
        <f t="shared" si="17"/>
        <v>0</v>
      </c>
    </row>
    <row r="99" spans="2:28" s="1032" customFormat="1" x14ac:dyDescent="0.2">
      <c r="B99" s="1136"/>
      <c r="C99" s="1129"/>
      <c r="D99" s="1158" t="s">
        <v>316</v>
      </c>
      <c r="E99" s="1139"/>
      <c r="F99" s="1140"/>
      <c r="G99" s="1123">
        <f>+E99*F99</f>
        <v>0</v>
      </c>
      <c r="H99" s="1138"/>
      <c r="I99" s="1321">
        <f>J99+K99</f>
        <v>0</v>
      </c>
      <c r="J99" s="1138"/>
      <c r="K99" s="1138"/>
      <c r="L99" s="1321">
        <f>M99+N99</f>
        <v>0</v>
      </c>
      <c r="M99" s="1138"/>
      <c r="N99" s="1138"/>
      <c r="O99" s="1321">
        <f>P99+Q99</f>
        <v>0</v>
      </c>
      <c r="P99" s="1138"/>
      <c r="Q99" s="1138"/>
      <c r="R99" s="1321">
        <f>S99+T99</f>
        <v>0</v>
      </c>
      <c r="S99" s="1147"/>
      <c r="T99" s="1147"/>
      <c r="U99" s="1321">
        <f>V99+W99</f>
        <v>0</v>
      </c>
      <c r="V99" s="1147"/>
      <c r="W99" s="1147"/>
      <c r="X99" s="1321">
        <f>Y99+Z99</f>
        <v>0</v>
      </c>
      <c r="Y99" s="1332"/>
      <c r="Z99" s="1148"/>
      <c r="AA99" s="1125">
        <f t="shared" si="10"/>
        <v>0</v>
      </c>
      <c r="AB99" s="1125">
        <f t="shared" si="17"/>
        <v>0</v>
      </c>
    </row>
    <row r="100" spans="2:28" s="1032" customFormat="1" x14ac:dyDescent="0.2">
      <c r="B100" s="1136"/>
      <c r="C100" s="1129"/>
      <c r="D100" s="1158" t="s">
        <v>316</v>
      </c>
      <c r="E100" s="1139"/>
      <c r="F100" s="1140"/>
      <c r="G100" s="1123">
        <f>+E100*F100</f>
        <v>0</v>
      </c>
      <c r="H100" s="1138"/>
      <c r="I100" s="1321">
        <f>J100+K100</f>
        <v>0</v>
      </c>
      <c r="J100" s="1138"/>
      <c r="K100" s="1138"/>
      <c r="L100" s="1321">
        <f>M100+N100</f>
        <v>0</v>
      </c>
      <c r="M100" s="1138"/>
      <c r="N100" s="1138"/>
      <c r="O100" s="1321">
        <f>P100+Q100</f>
        <v>0</v>
      </c>
      <c r="P100" s="1138"/>
      <c r="Q100" s="1138"/>
      <c r="R100" s="1321">
        <f>S100+T100</f>
        <v>0</v>
      </c>
      <c r="S100" s="1147"/>
      <c r="T100" s="1147"/>
      <c r="U100" s="1321">
        <f>V100+W100</f>
        <v>0</v>
      </c>
      <c r="V100" s="1147"/>
      <c r="W100" s="1147"/>
      <c r="X100" s="1321">
        <f>Y100+Z100</f>
        <v>0</v>
      </c>
      <c r="Y100" s="1332"/>
      <c r="Z100" s="1148"/>
      <c r="AA100" s="1125">
        <f t="shared" si="10"/>
        <v>0</v>
      </c>
      <c r="AB100" s="1125">
        <f t="shared" si="17"/>
        <v>0</v>
      </c>
    </row>
    <row r="101" spans="2:28" s="1032" customFormat="1" x14ac:dyDescent="0.2">
      <c r="B101" s="1136"/>
      <c r="C101" s="1129"/>
      <c r="D101" s="1158" t="s">
        <v>316</v>
      </c>
      <c r="E101" s="1139"/>
      <c r="F101" s="1140"/>
      <c r="G101" s="1123">
        <f>+E101*F101</f>
        <v>0</v>
      </c>
      <c r="H101" s="1149"/>
      <c r="I101" s="1321">
        <f>J101+K101</f>
        <v>0</v>
      </c>
      <c r="J101" s="1150"/>
      <c r="K101" s="1150"/>
      <c r="L101" s="1321">
        <f>M101+N101</f>
        <v>0</v>
      </c>
      <c r="M101" s="1150"/>
      <c r="N101" s="1150"/>
      <c r="O101" s="1321">
        <f>P101+Q101</f>
        <v>0</v>
      </c>
      <c r="P101" s="1150"/>
      <c r="Q101" s="1150"/>
      <c r="R101" s="1321">
        <f>S101+T101</f>
        <v>0</v>
      </c>
      <c r="S101" s="1151"/>
      <c r="T101" s="1151"/>
      <c r="U101" s="1321">
        <f>V101+W101</f>
        <v>0</v>
      </c>
      <c r="V101" s="1151"/>
      <c r="W101" s="1151"/>
      <c r="X101" s="1321">
        <f>Y101+Z101</f>
        <v>0</v>
      </c>
      <c r="Y101" s="1333"/>
      <c r="Z101" s="1152"/>
      <c r="AA101" s="1125">
        <f t="shared" si="10"/>
        <v>0</v>
      </c>
      <c r="AB101" s="1125">
        <f t="shared" si="17"/>
        <v>0</v>
      </c>
    </row>
    <row r="102" spans="2:28" s="1032" customFormat="1" x14ac:dyDescent="0.2">
      <c r="B102" s="1136"/>
      <c r="C102" s="1129"/>
      <c r="D102" s="1158" t="s">
        <v>316</v>
      </c>
      <c r="E102" s="1139"/>
      <c r="F102" s="1140"/>
      <c r="G102" s="1123">
        <f>+E102*F102</f>
        <v>0</v>
      </c>
      <c r="H102" s="1149"/>
      <c r="I102" s="1322">
        <f>J102+K102</f>
        <v>0</v>
      </c>
      <c r="J102" s="1150"/>
      <c r="K102" s="1150"/>
      <c r="L102" s="1322">
        <f>M102+N102</f>
        <v>0</v>
      </c>
      <c r="M102" s="1150"/>
      <c r="N102" s="1150"/>
      <c r="O102" s="1322">
        <f>P102+Q102</f>
        <v>0</v>
      </c>
      <c r="P102" s="1150"/>
      <c r="Q102" s="1150"/>
      <c r="R102" s="1322">
        <f>S102+T102</f>
        <v>0</v>
      </c>
      <c r="S102" s="1151"/>
      <c r="T102" s="1151"/>
      <c r="U102" s="1322">
        <f>V102+W102</f>
        <v>0</v>
      </c>
      <c r="V102" s="1151"/>
      <c r="W102" s="1151"/>
      <c r="X102" s="1322">
        <f>Y102+Z102</f>
        <v>0</v>
      </c>
      <c r="Y102" s="1333"/>
      <c r="Z102" s="1152"/>
      <c r="AA102" s="1125">
        <f t="shared" si="10"/>
        <v>0</v>
      </c>
      <c r="AB102" s="1125">
        <f t="shared" si="17"/>
        <v>0</v>
      </c>
    </row>
    <row r="103" spans="2:28" s="1032" customFormat="1" x14ac:dyDescent="0.2">
      <c r="B103" s="1137"/>
      <c r="C103" s="1131"/>
      <c r="D103" s="1159" t="s">
        <v>316</v>
      </c>
      <c r="E103" s="1141"/>
      <c r="F103" s="1142"/>
      <c r="G103" s="1124">
        <f>+E103*F103</f>
        <v>0</v>
      </c>
      <c r="H103" s="1153"/>
      <c r="I103" s="1323">
        <f>J103+K103</f>
        <v>0</v>
      </c>
      <c r="J103" s="1154"/>
      <c r="K103" s="1154"/>
      <c r="L103" s="1323">
        <f>M103+N103</f>
        <v>0</v>
      </c>
      <c r="M103" s="1154"/>
      <c r="N103" s="1154"/>
      <c r="O103" s="1323">
        <f>P103+Q103</f>
        <v>0</v>
      </c>
      <c r="P103" s="1154"/>
      <c r="Q103" s="1154"/>
      <c r="R103" s="1323">
        <f>S103+T103</f>
        <v>0</v>
      </c>
      <c r="S103" s="1155"/>
      <c r="T103" s="1155"/>
      <c r="U103" s="1323">
        <f>V103+W103</f>
        <v>0</v>
      </c>
      <c r="V103" s="1155"/>
      <c r="W103" s="1155"/>
      <c r="X103" s="1323">
        <f>Y103+Z103</f>
        <v>0</v>
      </c>
      <c r="Y103" s="1334"/>
      <c r="Z103" s="1156"/>
      <c r="AA103" s="1125">
        <f t="shared" si="10"/>
        <v>0</v>
      </c>
      <c r="AB103" s="1125">
        <f t="shared" si="17"/>
        <v>0</v>
      </c>
    </row>
    <row r="104" spans="2:28" s="1032" customFormat="1" x14ac:dyDescent="0.15">
      <c r="B104" s="1135" t="s">
        <v>291</v>
      </c>
      <c r="C104" s="1128" t="s">
        <v>336</v>
      </c>
      <c r="D104" s="1092"/>
      <c r="E104" s="1143"/>
      <c r="F104" s="1144"/>
      <c r="G104" s="734">
        <f>SUM(G105:G109)</f>
        <v>0</v>
      </c>
      <c r="H104" s="1145">
        <f>SUM(H105:H109)</f>
        <v>0</v>
      </c>
      <c r="I104" s="1145">
        <f>SUM(I105:I109)</f>
        <v>0</v>
      </c>
      <c r="J104" s="1145">
        <f t="shared" ref="J104:Z104" si="21">SUM(J105:J109)</f>
        <v>0</v>
      </c>
      <c r="K104" s="1145">
        <f t="shared" si="21"/>
        <v>0</v>
      </c>
      <c r="L104" s="1145">
        <f t="shared" si="21"/>
        <v>0</v>
      </c>
      <c r="M104" s="1145">
        <f t="shared" si="21"/>
        <v>0</v>
      </c>
      <c r="N104" s="1145">
        <f t="shared" si="21"/>
        <v>0</v>
      </c>
      <c r="O104" s="1145">
        <f t="shared" si="21"/>
        <v>0</v>
      </c>
      <c r="P104" s="1145">
        <f t="shared" si="21"/>
        <v>0</v>
      </c>
      <c r="Q104" s="1145">
        <f t="shared" si="21"/>
        <v>0</v>
      </c>
      <c r="R104" s="1145">
        <f t="shared" si="21"/>
        <v>0</v>
      </c>
      <c r="S104" s="1145">
        <f t="shared" si="21"/>
        <v>0</v>
      </c>
      <c r="T104" s="1145">
        <f t="shared" si="21"/>
        <v>0</v>
      </c>
      <c r="U104" s="1145">
        <f t="shared" si="21"/>
        <v>0</v>
      </c>
      <c r="V104" s="1145">
        <f t="shared" si="21"/>
        <v>0</v>
      </c>
      <c r="W104" s="1145">
        <f t="shared" si="21"/>
        <v>0</v>
      </c>
      <c r="X104" s="1145">
        <f t="shared" si="21"/>
        <v>0</v>
      </c>
      <c r="Y104" s="1145">
        <f t="shared" si="21"/>
        <v>0</v>
      </c>
      <c r="Z104" s="1146">
        <f t="shared" si="21"/>
        <v>0</v>
      </c>
      <c r="AA104" s="1125">
        <f t="shared" si="10"/>
        <v>0</v>
      </c>
      <c r="AB104" s="1125">
        <f t="shared" si="17"/>
        <v>0</v>
      </c>
    </row>
    <row r="105" spans="2:28" s="1032" customFormat="1" x14ac:dyDescent="0.2">
      <c r="B105" s="1136"/>
      <c r="C105" s="1129"/>
      <c r="D105" s="1158" t="s">
        <v>316</v>
      </c>
      <c r="E105" s="1139"/>
      <c r="F105" s="1140"/>
      <c r="G105" s="1123">
        <f>+E105*F105</f>
        <v>0</v>
      </c>
      <c r="H105" s="1138"/>
      <c r="I105" s="1321">
        <f>J105+K105</f>
        <v>0</v>
      </c>
      <c r="J105" s="1138"/>
      <c r="K105" s="1138"/>
      <c r="L105" s="1321">
        <f>M105+N105</f>
        <v>0</v>
      </c>
      <c r="M105" s="1138"/>
      <c r="N105" s="1138"/>
      <c r="O105" s="1321">
        <f>P105+Q105</f>
        <v>0</v>
      </c>
      <c r="P105" s="1138"/>
      <c r="Q105" s="1138"/>
      <c r="R105" s="1321">
        <f>S105+T105</f>
        <v>0</v>
      </c>
      <c r="S105" s="1147"/>
      <c r="T105" s="1147"/>
      <c r="U105" s="1321">
        <f>V105+W105</f>
        <v>0</v>
      </c>
      <c r="V105" s="1147"/>
      <c r="W105" s="1147"/>
      <c r="X105" s="1321">
        <f>Y105+Z105</f>
        <v>0</v>
      </c>
      <c r="Y105" s="1332"/>
      <c r="Z105" s="1148"/>
      <c r="AA105" s="1125">
        <f t="shared" si="10"/>
        <v>0</v>
      </c>
      <c r="AB105" s="1125">
        <f t="shared" si="17"/>
        <v>0</v>
      </c>
    </row>
    <row r="106" spans="2:28" s="1032" customFormat="1" x14ac:dyDescent="0.2">
      <c r="B106" s="1136"/>
      <c r="C106" s="1129"/>
      <c r="D106" s="1158" t="s">
        <v>316</v>
      </c>
      <c r="E106" s="1139"/>
      <c r="F106" s="1140"/>
      <c r="G106" s="1123">
        <f>+E106*F106</f>
        <v>0</v>
      </c>
      <c r="H106" s="1138"/>
      <c r="I106" s="1321">
        <f>J106+K106</f>
        <v>0</v>
      </c>
      <c r="J106" s="1138"/>
      <c r="K106" s="1138"/>
      <c r="L106" s="1321">
        <f>M106+N106</f>
        <v>0</v>
      </c>
      <c r="M106" s="1138"/>
      <c r="N106" s="1138"/>
      <c r="O106" s="1321">
        <f>P106+Q106</f>
        <v>0</v>
      </c>
      <c r="P106" s="1138"/>
      <c r="Q106" s="1138"/>
      <c r="R106" s="1321">
        <f>S106+T106</f>
        <v>0</v>
      </c>
      <c r="S106" s="1147"/>
      <c r="T106" s="1147"/>
      <c r="U106" s="1321">
        <f>V106+W106</f>
        <v>0</v>
      </c>
      <c r="V106" s="1147"/>
      <c r="W106" s="1147"/>
      <c r="X106" s="1321">
        <f>Y106+Z106</f>
        <v>0</v>
      </c>
      <c r="Y106" s="1332"/>
      <c r="Z106" s="1148"/>
      <c r="AA106" s="1125">
        <f t="shared" si="10"/>
        <v>0</v>
      </c>
      <c r="AB106" s="1125">
        <f t="shared" si="17"/>
        <v>0</v>
      </c>
    </row>
    <row r="107" spans="2:28" s="1032" customFormat="1" x14ac:dyDescent="0.2">
      <c r="B107" s="1136"/>
      <c r="C107" s="1129"/>
      <c r="D107" s="1158" t="s">
        <v>316</v>
      </c>
      <c r="E107" s="1139"/>
      <c r="F107" s="1140"/>
      <c r="G107" s="1123">
        <f>+E107*F107</f>
        <v>0</v>
      </c>
      <c r="H107" s="1149"/>
      <c r="I107" s="1321">
        <f>J107+K107</f>
        <v>0</v>
      </c>
      <c r="J107" s="1150"/>
      <c r="K107" s="1150"/>
      <c r="L107" s="1321">
        <f>M107+N107</f>
        <v>0</v>
      </c>
      <c r="M107" s="1150"/>
      <c r="N107" s="1150"/>
      <c r="O107" s="1321">
        <f>P107+Q107</f>
        <v>0</v>
      </c>
      <c r="P107" s="1150"/>
      <c r="Q107" s="1150"/>
      <c r="R107" s="1321">
        <f>S107+T107</f>
        <v>0</v>
      </c>
      <c r="S107" s="1151"/>
      <c r="T107" s="1151"/>
      <c r="U107" s="1321">
        <f>V107+W107</f>
        <v>0</v>
      </c>
      <c r="V107" s="1151"/>
      <c r="W107" s="1151"/>
      <c r="X107" s="1321">
        <f>Y107+Z107</f>
        <v>0</v>
      </c>
      <c r="Y107" s="1333"/>
      <c r="Z107" s="1152"/>
      <c r="AA107" s="1125">
        <f t="shared" si="10"/>
        <v>0</v>
      </c>
      <c r="AB107" s="1125">
        <f t="shared" si="17"/>
        <v>0</v>
      </c>
    </row>
    <row r="108" spans="2:28" s="1032" customFormat="1" x14ac:dyDescent="0.2">
      <c r="B108" s="1136"/>
      <c r="C108" s="1129"/>
      <c r="D108" s="1158" t="s">
        <v>316</v>
      </c>
      <c r="E108" s="1139"/>
      <c r="F108" s="1140"/>
      <c r="G108" s="1123">
        <f>+E108*F108</f>
        <v>0</v>
      </c>
      <c r="H108" s="1149"/>
      <c r="I108" s="1322">
        <f>J108+K108</f>
        <v>0</v>
      </c>
      <c r="J108" s="1150"/>
      <c r="K108" s="1150"/>
      <c r="L108" s="1322">
        <f>M108+N108</f>
        <v>0</v>
      </c>
      <c r="M108" s="1150"/>
      <c r="N108" s="1150"/>
      <c r="O108" s="1322">
        <f>P108+Q108</f>
        <v>0</v>
      </c>
      <c r="P108" s="1150"/>
      <c r="Q108" s="1150"/>
      <c r="R108" s="1322">
        <f>S108+T108</f>
        <v>0</v>
      </c>
      <c r="S108" s="1151"/>
      <c r="T108" s="1151"/>
      <c r="U108" s="1322">
        <f>V108+W108</f>
        <v>0</v>
      </c>
      <c r="V108" s="1151"/>
      <c r="W108" s="1151"/>
      <c r="X108" s="1322">
        <f>Y108+Z108</f>
        <v>0</v>
      </c>
      <c r="Y108" s="1333"/>
      <c r="Z108" s="1152"/>
      <c r="AA108" s="1125">
        <f t="shared" si="10"/>
        <v>0</v>
      </c>
      <c r="AB108" s="1125">
        <f t="shared" si="17"/>
        <v>0</v>
      </c>
    </row>
    <row r="109" spans="2:28" s="1032" customFormat="1" x14ac:dyDescent="0.2">
      <c r="B109" s="1137"/>
      <c r="C109" s="1131"/>
      <c r="D109" s="1159" t="s">
        <v>316</v>
      </c>
      <c r="E109" s="1141"/>
      <c r="F109" s="1142"/>
      <c r="G109" s="1123">
        <f>+E109*F109</f>
        <v>0</v>
      </c>
      <c r="H109" s="1153"/>
      <c r="I109" s="1323">
        <f>J109+K109</f>
        <v>0</v>
      </c>
      <c r="J109" s="1154"/>
      <c r="K109" s="1154"/>
      <c r="L109" s="1323">
        <f>M109+N109</f>
        <v>0</v>
      </c>
      <c r="M109" s="1154"/>
      <c r="N109" s="1154"/>
      <c r="O109" s="1323">
        <f>P109+Q109</f>
        <v>0</v>
      </c>
      <c r="P109" s="1154"/>
      <c r="Q109" s="1154"/>
      <c r="R109" s="1323">
        <f>S109+T109</f>
        <v>0</v>
      </c>
      <c r="S109" s="1155"/>
      <c r="T109" s="1155"/>
      <c r="U109" s="1323">
        <f>V109+W109</f>
        <v>0</v>
      </c>
      <c r="V109" s="1155"/>
      <c r="W109" s="1155"/>
      <c r="X109" s="1323">
        <f>Y109+Z109</f>
        <v>0</v>
      </c>
      <c r="Y109" s="1334"/>
      <c r="Z109" s="1156"/>
      <c r="AA109" s="1125">
        <f t="shared" si="10"/>
        <v>0</v>
      </c>
      <c r="AB109" s="1125">
        <f t="shared" si="17"/>
        <v>0</v>
      </c>
    </row>
    <row r="110" spans="2:28" s="1035" customFormat="1" hidden="1" x14ac:dyDescent="0.15">
      <c r="B110" s="777">
        <f>+'PLAN DE ADQUISICIONES'!C49</f>
        <v>0</v>
      </c>
      <c r="C110" s="778" t="str">
        <f>+'PLAN DE ADQUISICIONES'!B49</f>
        <v>2.1.4</v>
      </c>
      <c r="D110" s="774" t="str">
        <f>+'PLAN DE ADQUISICIONES'!D49</f>
        <v>Unidad medida</v>
      </c>
      <c r="E110" s="775">
        <f>+'PLAN DE ADQUISICIONES'!E49</f>
        <v>0</v>
      </c>
      <c r="F110" s="735"/>
      <c r="G110" s="735">
        <f t="shared" ref="G110:Z110" si="22">+G112+G118+G124+G130+G136</f>
        <v>0</v>
      </c>
      <c r="H110" s="19">
        <f t="shared" si="22"/>
        <v>0</v>
      </c>
      <c r="I110" s="19">
        <f t="shared" si="22"/>
        <v>0</v>
      </c>
      <c r="J110" s="19">
        <f t="shared" si="22"/>
        <v>0</v>
      </c>
      <c r="K110" s="19">
        <f t="shared" si="22"/>
        <v>0</v>
      </c>
      <c r="L110" s="19">
        <f t="shared" si="22"/>
        <v>0</v>
      </c>
      <c r="M110" s="19">
        <f t="shared" si="22"/>
        <v>0</v>
      </c>
      <c r="N110" s="19">
        <f t="shared" si="22"/>
        <v>0</v>
      </c>
      <c r="O110" s="19">
        <f t="shared" si="22"/>
        <v>0</v>
      </c>
      <c r="P110" s="19">
        <f t="shared" si="22"/>
        <v>0</v>
      </c>
      <c r="Q110" s="19">
        <f t="shared" si="22"/>
        <v>0</v>
      </c>
      <c r="R110" s="19">
        <f t="shared" si="22"/>
        <v>0</v>
      </c>
      <c r="S110" s="19">
        <f t="shared" si="22"/>
        <v>0</v>
      </c>
      <c r="T110" s="19">
        <f t="shared" si="22"/>
        <v>0</v>
      </c>
      <c r="U110" s="19">
        <f t="shared" si="22"/>
        <v>0</v>
      </c>
      <c r="V110" s="19">
        <f t="shared" si="22"/>
        <v>0</v>
      </c>
      <c r="W110" s="19">
        <f t="shared" si="22"/>
        <v>0</v>
      </c>
      <c r="X110" s="19">
        <f t="shared" si="22"/>
        <v>0</v>
      </c>
      <c r="Y110" s="19">
        <f t="shared" si="22"/>
        <v>0</v>
      </c>
      <c r="Z110" s="20">
        <f t="shared" si="22"/>
        <v>0</v>
      </c>
      <c r="AA110" s="1125">
        <f t="shared" si="10"/>
        <v>0</v>
      </c>
      <c r="AB110" s="1125">
        <f t="shared" si="17"/>
        <v>0</v>
      </c>
    </row>
    <row r="111" spans="2:28" s="1032" customFormat="1" ht="42" hidden="1" customHeight="1" x14ac:dyDescent="0.15">
      <c r="B111" s="769" t="s">
        <v>475</v>
      </c>
      <c r="C111" s="772"/>
      <c r="D111" s="1893"/>
      <c r="E111" s="1894"/>
      <c r="F111" s="1894"/>
      <c r="G111" s="1894"/>
      <c r="H111" s="1894"/>
      <c r="I111" s="1894"/>
      <c r="J111" s="1894"/>
      <c r="K111" s="1894"/>
      <c r="L111" s="1894"/>
      <c r="M111" s="1894"/>
      <c r="N111" s="1894"/>
      <c r="O111" s="1894"/>
      <c r="P111" s="1894"/>
      <c r="Q111" s="1894"/>
      <c r="R111" s="1894"/>
      <c r="S111" s="1894"/>
      <c r="T111" s="1894"/>
      <c r="U111" s="1894"/>
      <c r="V111" s="1894"/>
      <c r="W111" s="1894"/>
      <c r="X111" s="1947"/>
      <c r="Y111" s="1329"/>
      <c r="Z111" s="1347"/>
      <c r="AA111" s="1125"/>
      <c r="AB111" s="1035"/>
    </row>
    <row r="112" spans="2:28" s="1032" customFormat="1" hidden="1" x14ac:dyDescent="0.15">
      <c r="B112" s="1135" t="s">
        <v>291</v>
      </c>
      <c r="C112" s="1128" t="s">
        <v>337</v>
      </c>
      <c r="D112" s="1092"/>
      <c r="E112" s="1143"/>
      <c r="F112" s="1144"/>
      <c r="G112" s="734">
        <f>SUM(G113:G117)</f>
        <v>0</v>
      </c>
      <c r="H112" s="1145">
        <f>SUM(H113:H117)</f>
        <v>0</v>
      </c>
      <c r="I112" s="1145">
        <f>SUM(I113:I117)</f>
        <v>0</v>
      </c>
      <c r="J112" s="1145">
        <f t="shared" ref="J112:Z112" si="23">SUM(J113:J117)</f>
        <v>0</v>
      </c>
      <c r="K112" s="1145">
        <f t="shared" si="23"/>
        <v>0</v>
      </c>
      <c r="L112" s="1145">
        <f t="shared" si="23"/>
        <v>0</v>
      </c>
      <c r="M112" s="1145">
        <f t="shared" si="23"/>
        <v>0</v>
      </c>
      <c r="N112" s="1145">
        <f t="shared" si="23"/>
        <v>0</v>
      </c>
      <c r="O112" s="1145">
        <f t="shared" si="23"/>
        <v>0</v>
      </c>
      <c r="P112" s="1145">
        <f t="shared" si="23"/>
        <v>0</v>
      </c>
      <c r="Q112" s="1145">
        <f t="shared" si="23"/>
        <v>0</v>
      </c>
      <c r="R112" s="1145">
        <f t="shared" si="23"/>
        <v>0</v>
      </c>
      <c r="S112" s="1145">
        <f t="shared" si="23"/>
        <v>0</v>
      </c>
      <c r="T112" s="1145">
        <f t="shared" si="23"/>
        <v>0</v>
      </c>
      <c r="U112" s="1145">
        <f t="shared" si="23"/>
        <v>0</v>
      </c>
      <c r="V112" s="1145">
        <f t="shared" si="23"/>
        <v>0</v>
      </c>
      <c r="W112" s="1145">
        <f t="shared" si="23"/>
        <v>0</v>
      </c>
      <c r="X112" s="1145">
        <f t="shared" si="23"/>
        <v>0</v>
      </c>
      <c r="Y112" s="1145">
        <f t="shared" si="23"/>
        <v>0</v>
      </c>
      <c r="Z112" s="1146">
        <f t="shared" si="23"/>
        <v>0</v>
      </c>
      <c r="AA112" s="1125">
        <f t="shared" ref="AA112:AA175" si="24">X112+U112+R112+O112+L112+I112+H112</f>
        <v>0</v>
      </c>
      <c r="AB112" s="1125">
        <f t="shared" si="17"/>
        <v>0</v>
      </c>
    </row>
    <row r="113" spans="2:28" s="1032" customFormat="1" hidden="1" x14ac:dyDescent="0.2">
      <c r="B113" s="1136"/>
      <c r="C113" s="1129"/>
      <c r="D113" s="1158" t="s">
        <v>316</v>
      </c>
      <c r="E113" s="1139"/>
      <c r="F113" s="1140"/>
      <c r="G113" s="1123">
        <f>+E113*F113</f>
        <v>0</v>
      </c>
      <c r="H113" s="1138"/>
      <c r="I113" s="1321">
        <f>J113+K113</f>
        <v>0</v>
      </c>
      <c r="J113" s="1138"/>
      <c r="K113" s="1138"/>
      <c r="L113" s="1321">
        <f>M113+N113</f>
        <v>0</v>
      </c>
      <c r="M113" s="1138"/>
      <c r="N113" s="1138"/>
      <c r="O113" s="1321">
        <f>P113+Q113</f>
        <v>0</v>
      </c>
      <c r="P113" s="1138"/>
      <c r="Q113" s="1138"/>
      <c r="R113" s="1321">
        <f>S113+T113</f>
        <v>0</v>
      </c>
      <c r="S113" s="1147"/>
      <c r="T113" s="1147"/>
      <c r="U113" s="1321">
        <f>V113+W113</f>
        <v>0</v>
      </c>
      <c r="V113" s="1147"/>
      <c r="W113" s="1147"/>
      <c r="X113" s="1321">
        <f>Y113+Z113</f>
        <v>0</v>
      </c>
      <c r="Y113" s="1332"/>
      <c r="Z113" s="1148"/>
      <c r="AA113" s="1125">
        <f t="shared" si="24"/>
        <v>0</v>
      </c>
      <c r="AB113" s="1125">
        <f t="shared" si="17"/>
        <v>0</v>
      </c>
    </row>
    <row r="114" spans="2:28" s="1032" customFormat="1" hidden="1" x14ac:dyDescent="0.2">
      <c r="B114" s="1136"/>
      <c r="C114" s="1129"/>
      <c r="D114" s="1158" t="s">
        <v>316</v>
      </c>
      <c r="E114" s="1139"/>
      <c r="F114" s="1140"/>
      <c r="G114" s="1123">
        <f>+E114*F114</f>
        <v>0</v>
      </c>
      <c r="H114" s="1138"/>
      <c r="I114" s="1321">
        <f>J114+K114</f>
        <v>0</v>
      </c>
      <c r="J114" s="1138"/>
      <c r="K114" s="1138"/>
      <c r="L114" s="1321">
        <f>M114+N114</f>
        <v>0</v>
      </c>
      <c r="M114" s="1138"/>
      <c r="N114" s="1138"/>
      <c r="O114" s="1321">
        <f>P114+Q114</f>
        <v>0</v>
      </c>
      <c r="P114" s="1138"/>
      <c r="Q114" s="1138"/>
      <c r="R114" s="1321">
        <f>S114+T114</f>
        <v>0</v>
      </c>
      <c r="S114" s="1147"/>
      <c r="T114" s="1147"/>
      <c r="U114" s="1321">
        <f>V114+W114</f>
        <v>0</v>
      </c>
      <c r="V114" s="1147"/>
      <c r="W114" s="1147"/>
      <c r="X114" s="1321">
        <f>Y114+Z114</f>
        <v>0</v>
      </c>
      <c r="Y114" s="1332"/>
      <c r="Z114" s="1148"/>
      <c r="AA114" s="1125">
        <f t="shared" si="24"/>
        <v>0</v>
      </c>
      <c r="AB114" s="1125">
        <f t="shared" si="17"/>
        <v>0</v>
      </c>
    </row>
    <row r="115" spans="2:28" s="1032" customFormat="1" hidden="1" x14ac:dyDescent="0.2">
      <c r="B115" s="1136"/>
      <c r="C115" s="1130"/>
      <c r="D115" s="1158" t="s">
        <v>316</v>
      </c>
      <c r="E115" s="1139"/>
      <c r="F115" s="1140"/>
      <c r="G115" s="1123">
        <f>+E115*F115</f>
        <v>0</v>
      </c>
      <c r="H115" s="1149"/>
      <c r="I115" s="1321">
        <f>J115+K115</f>
        <v>0</v>
      </c>
      <c r="J115" s="1150"/>
      <c r="K115" s="1150"/>
      <c r="L115" s="1321">
        <f>M115+N115</f>
        <v>0</v>
      </c>
      <c r="M115" s="1150"/>
      <c r="N115" s="1150"/>
      <c r="O115" s="1321">
        <f>P115+Q115</f>
        <v>0</v>
      </c>
      <c r="P115" s="1150"/>
      <c r="Q115" s="1150"/>
      <c r="R115" s="1321">
        <f>S115+T115</f>
        <v>0</v>
      </c>
      <c r="S115" s="1151"/>
      <c r="T115" s="1151"/>
      <c r="U115" s="1321">
        <f>V115+W115</f>
        <v>0</v>
      </c>
      <c r="V115" s="1151"/>
      <c r="W115" s="1151"/>
      <c r="X115" s="1321">
        <f>Y115+Z115</f>
        <v>0</v>
      </c>
      <c r="Y115" s="1333"/>
      <c r="Z115" s="1152"/>
      <c r="AA115" s="1125">
        <f t="shared" si="24"/>
        <v>0</v>
      </c>
      <c r="AB115" s="1125">
        <f t="shared" si="17"/>
        <v>0</v>
      </c>
    </row>
    <row r="116" spans="2:28" s="1032" customFormat="1" hidden="1" x14ac:dyDescent="0.2">
      <c r="B116" s="1136"/>
      <c r="C116" s="1130"/>
      <c r="D116" s="1158" t="s">
        <v>316</v>
      </c>
      <c r="E116" s="1139"/>
      <c r="F116" s="1140"/>
      <c r="G116" s="1123">
        <f>+E116*F116</f>
        <v>0</v>
      </c>
      <c r="H116" s="1149"/>
      <c r="I116" s="1322">
        <f>J116+K116</f>
        <v>0</v>
      </c>
      <c r="J116" s="1150"/>
      <c r="K116" s="1150"/>
      <c r="L116" s="1322">
        <f>M116+N116</f>
        <v>0</v>
      </c>
      <c r="M116" s="1150"/>
      <c r="N116" s="1150"/>
      <c r="O116" s="1322">
        <f>P116+Q116</f>
        <v>0</v>
      </c>
      <c r="P116" s="1150"/>
      <c r="Q116" s="1150"/>
      <c r="R116" s="1322">
        <f>S116+T116</f>
        <v>0</v>
      </c>
      <c r="S116" s="1151"/>
      <c r="T116" s="1151"/>
      <c r="U116" s="1322">
        <f>V116+W116</f>
        <v>0</v>
      </c>
      <c r="V116" s="1151"/>
      <c r="W116" s="1151"/>
      <c r="X116" s="1322">
        <f>Y116+Z116</f>
        <v>0</v>
      </c>
      <c r="Y116" s="1333"/>
      <c r="Z116" s="1152"/>
      <c r="AA116" s="1125">
        <f t="shared" si="24"/>
        <v>0</v>
      </c>
      <c r="AB116" s="1125">
        <f t="shared" si="17"/>
        <v>0</v>
      </c>
    </row>
    <row r="117" spans="2:28" s="1032" customFormat="1" hidden="1" x14ac:dyDescent="0.2">
      <c r="B117" s="1137"/>
      <c r="C117" s="1131"/>
      <c r="D117" s="1159" t="s">
        <v>316</v>
      </c>
      <c r="E117" s="1141"/>
      <c r="F117" s="1142"/>
      <c r="G117" s="1124">
        <f>+E117*F117</f>
        <v>0</v>
      </c>
      <c r="H117" s="1153"/>
      <c r="I117" s="1323">
        <f>J117+K117</f>
        <v>0</v>
      </c>
      <c r="J117" s="1154"/>
      <c r="K117" s="1154"/>
      <c r="L117" s="1323">
        <f>M117+N117</f>
        <v>0</v>
      </c>
      <c r="M117" s="1154"/>
      <c r="N117" s="1154"/>
      <c r="O117" s="1323">
        <f>P117+Q117</f>
        <v>0</v>
      </c>
      <c r="P117" s="1154"/>
      <c r="Q117" s="1154"/>
      <c r="R117" s="1323">
        <f>S117+T117</f>
        <v>0</v>
      </c>
      <c r="S117" s="1155"/>
      <c r="T117" s="1155"/>
      <c r="U117" s="1323">
        <f>V117+W117</f>
        <v>0</v>
      </c>
      <c r="V117" s="1155"/>
      <c r="W117" s="1155"/>
      <c r="X117" s="1323">
        <f>Y117+Z117</f>
        <v>0</v>
      </c>
      <c r="Y117" s="1334"/>
      <c r="Z117" s="1156"/>
      <c r="AA117" s="1125">
        <f t="shared" si="24"/>
        <v>0</v>
      </c>
      <c r="AB117" s="1125">
        <f t="shared" si="17"/>
        <v>0</v>
      </c>
    </row>
    <row r="118" spans="2:28" s="1032" customFormat="1" hidden="1" x14ac:dyDescent="0.15">
      <c r="B118" s="1135" t="s">
        <v>291</v>
      </c>
      <c r="C118" s="1128" t="s">
        <v>338</v>
      </c>
      <c r="D118" s="1092"/>
      <c r="E118" s="1143"/>
      <c r="F118" s="1144"/>
      <c r="G118" s="734">
        <f>SUM(G119:G123)</f>
        <v>0</v>
      </c>
      <c r="H118" s="1145">
        <f>SUM(H119:H123)</f>
        <v>0</v>
      </c>
      <c r="I118" s="1145">
        <f>SUM(I119:I123)</f>
        <v>0</v>
      </c>
      <c r="J118" s="1145">
        <f t="shared" ref="J118:Z118" si="25">SUM(J119:J123)</f>
        <v>0</v>
      </c>
      <c r="K118" s="1145">
        <f t="shared" si="25"/>
        <v>0</v>
      </c>
      <c r="L118" s="1145">
        <f t="shared" si="25"/>
        <v>0</v>
      </c>
      <c r="M118" s="1145">
        <f t="shared" si="25"/>
        <v>0</v>
      </c>
      <c r="N118" s="1145">
        <f t="shared" si="25"/>
        <v>0</v>
      </c>
      <c r="O118" s="1145">
        <f t="shared" si="25"/>
        <v>0</v>
      </c>
      <c r="P118" s="1145">
        <f t="shared" si="25"/>
        <v>0</v>
      </c>
      <c r="Q118" s="1145">
        <f t="shared" si="25"/>
        <v>0</v>
      </c>
      <c r="R118" s="1145">
        <f t="shared" si="25"/>
        <v>0</v>
      </c>
      <c r="S118" s="1145">
        <f t="shared" si="25"/>
        <v>0</v>
      </c>
      <c r="T118" s="1145">
        <f t="shared" si="25"/>
        <v>0</v>
      </c>
      <c r="U118" s="1145">
        <f t="shared" si="25"/>
        <v>0</v>
      </c>
      <c r="V118" s="1145">
        <f t="shared" si="25"/>
        <v>0</v>
      </c>
      <c r="W118" s="1145">
        <f t="shared" si="25"/>
        <v>0</v>
      </c>
      <c r="X118" s="1145">
        <f t="shared" si="25"/>
        <v>0</v>
      </c>
      <c r="Y118" s="1145">
        <f t="shared" si="25"/>
        <v>0</v>
      </c>
      <c r="Z118" s="1146">
        <f t="shared" si="25"/>
        <v>0</v>
      </c>
      <c r="AA118" s="1125">
        <f t="shared" si="24"/>
        <v>0</v>
      </c>
      <c r="AB118" s="1125">
        <f t="shared" si="17"/>
        <v>0</v>
      </c>
    </row>
    <row r="119" spans="2:28" s="1032" customFormat="1" hidden="1" x14ac:dyDescent="0.2">
      <c r="B119" s="1136"/>
      <c r="C119" s="1129"/>
      <c r="D119" s="1158" t="s">
        <v>316</v>
      </c>
      <c r="E119" s="1139"/>
      <c r="F119" s="1140"/>
      <c r="G119" s="1123">
        <f>+E119*F119</f>
        <v>0</v>
      </c>
      <c r="H119" s="1138"/>
      <c r="I119" s="1321">
        <f>J119+K119</f>
        <v>0</v>
      </c>
      <c r="J119" s="1138"/>
      <c r="K119" s="1138"/>
      <c r="L119" s="1321">
        <f>M119+N119</f>
        <v>0</v>
      </c>
      <c r="M119" s="1138"/>
      <c r="N119" s="1138"/>
      <c r="O119" s="1321">
        <f>P119+Q119</f>
        <v>0</v>
      </c>
      <c r="P119" s="1138"/>
      <c r="Q119" s="1138"/>
      <c r="R119" s="1321">
        <f>S119+T119</f>
        <v>0</v>
      </c>
      <c r="S119" s="1147"/>
      <c r="T119" s="1147"/>
      <c r="U119" s="1321">
        <f>V119+W119</f>
        <v>0</v>
      </c>
      <c r="V119" s="1147"/>
      <c r="W119" s="1147"/>
      <c r="X119" s="1321">
        <f>Y119+Z119</f>
        <v>0</v>
      </c>
      <c r="Y119" s="1332"/>
      <c r="Z119" s="1148"/>
      <c r="AA119" s="1125">
        <f t="shared" si="24"/>
        <v>0</v>
      </c>
      <c r="AB119" s="1125">
        <f t="shared" si="17"/>
        <v>0</v>
      </c>
    </row>
    <row r="120" spans="2:28" s="1032" customFormat="1" hidden="1" x14ac:dyDescent="0.2">
      <c r="B120" s="1136"/>
      <c r="C120" s="1129"/>
      <c r="D120" s="1158" t="s">
        <v>316</v>
      </c>
      <c r="E120" s="1139"/>
      <c r="F120" s="1140"/>
      <c r="G120" s="1123">
        <f>+E120*F120</f>
        <v>0</v>
      </c>
      <c r="H120" s="1138"/>
      <c r="I120" s="1321">
        <f>J120+K120</f>
        <v>0</v>
      </c>
      <c r="J120" s="1138"/>
      <c r="K120" s="1138"/>
      <c r="L120" s="1321">
        <f>M120+N120</f>
        <v>0</v>
      </c>
      <c r="M120" s="1138"/>
      <c r="N120" s="1138"/>
      <c r="O120" s="1321">
        <f>P120+Q120</f>
        <v>0</v>
      </c>
      <c r="P120" s="1138"/>
      <c r="Q120" s="1138"/>
      <c r="R120" s="1321">
        <f>S120+T120</f>
        <v>0</v>
      </c>
      <c r="S120" s="1147"/>
      <c r="T120" s="1147"/>
      <c r="U120" s="1321">
        <f>V120+W120</f>
        <v>0</v>
      </c>
      <c r="V120" s="1147"/>
      <c r="W120" s="1147"/>
      <c r="X120" s="1321">
        <f>Y120+Z120</f>
        <v>0</v>
      </c>
      <c r="Y120" s="1332"/>
      <c r="Z120" s="1148"/>
      <c r="AA120" s="1125">
        <f t="shared" si="24"/>
        <v>0</v>
      </c>
      <c r="AB120" s="1125">
        <f t="shared" si="17"/>
        <v>0</v>
      </c>
    </row>
    <row r="121" spans="2:28" s="1032" customFormat="1" hidden="1" x14ac:dyDescent="0.2">
      <c r="B121" s="1136"/>
      <c r="C121" s="1129"/>
      <c r="D121" s="1158" t="s">
        <v>316</v>
      </c>
      <c r="E121" s="1139"/>
      <c r="F121" s="1140"/>
      <c r="G121" s="1123">
        <f>+E121*F121</f>
        <v>0</v>
      </c>
      <c r="H121" s="1149"/>
      <c r="I121" s="1321">
        <f>J121+K121</f>
        <v>0</v>
      </c>
      <c r="J121" s="1150"/>
      <c r="K121" s="1150"/>
      <c r="L121" s="1321">
        <f>M121+N121</f>
        <v>0</v>
      </c>
      <c r="M121" s="1150"/>
      <c r="N121" s="1150"/>
      <c r="O121" s="1321">
        <f>P121+Q121</f>
        <v>0</v>
      </c>
      <c r="P121" s="1150"/>
      <c r="Q121" s="1150"/>
      <c r="R121" s="1321">
        <f>S121+T121</f>
        <v>0</v>
      </c>
      <c r="S121" s="1151"/>
      <c r="T121" s="1151"/>
      <c r="U121" s="1321">
        <f>V121+W121</f>
        <v>0</v>
      </c>
      <c r="V121" s="1151"/>
      <c r="W121" s="1151"/>
      <c r="X121" s="1321">
        <f>Y121+Z121</f>
        <v>0</v>
      </c>
      <c r="Y121" s="1333"/>
      <c r="Z121" s="1152"/>
      <c r="AA121" s="1125">
        <f t="shared" si="24"/>
        <v>0</v>
      </c>
      <c r="AB121" s="1125">
        <f t="shared" si="17"/>
        <v>0</v>
      </c>
    </row>
    <row r="122" spans="2:28" s="1032" customFormat="1" hidden="1" x14ac:dyDescent="0.2">
      <c r="B122" s="1136"/>
      <c r="C122" s="1129"/>
      <c r="D122" s="1158" t="s">
        <v>316</v>
      </c>
      <c r="E122" s="1139"/>
      <c r="F122" s="1140"/>
      <c r="G122" s="1123">
        <f>+E122*F122</f>
        <v>0</v>
      </c>
      <c r="H122" s="1149"/>
      <c r="I122" s="1322">
        <f>J122+K122</f>
        <v>0</v>
      </c>
      <c r="J122" s="1150"/>
      <c r="K122" s="1150"/>
      <c r="L122" s="1322">
        <f>M122+N122</f>
        <v>0</v>
      </c>
      <c r="M122" s="1150"/>
      <c r="N122" s="1150"/>
      <c r="O122" s="1322">
        <f>P122+Q122</f>
        <v>0</v>
      </c>
      <c r="P122" s="1150"/>
      <c r="Q122" s="1150"/>
      <c r="R122" s="1322">
        <f>S122+T122</f>
        <v>0</v>
      </c>
      <c r="S122" s="1151"/>
      <c r="T122" s="1151"/>
      <c r="U122" s="1322">
        <f>V122+W122</f>
        <v>0</v>
      </c>
      <c r="V122" s="1151"/>
      <c r="W122" s="1151"/>
      <c r="X122" s="1322">
        <f>Y122+Z122</f>
        <v>0</v>
      </c>
      <c r="Y122" s="1333"/>
      <c r="Z122" s="1152"/>
      <c r="AA122" s="1125">
        <f t="shared" si="24"/>
        <v>0</v>
      </c>
      <c r="AB122" s="1125">
        <f t="shared" si="17"/>
        <v>0</v>
      </c>
    </row>
    <row r="123" spans="2:28" s="1032" customFormat="1" hidden="1" x14ac:dyDescent="0.2">
      <c r="B123" s="1137"/>
      <c r="C123" s="1131"/>
      <c r="D123" s="1159" t="s">
        <v>316</v>
      </c>
      <c r="E123" s="1141"/>
      <c r="F123" s="1142"/>
      <c r="G123" s="1124">
        <f>+E123*F123</f>
        <v>0</v>
      </c>
      <c r="H123" s="1153"/>
      <c r="I123" s="1323">
        <f>J123+K123</f>
        <v>0</v>
      </c>
      <c r="J123" s="1154"/>
      <c r="K123" s="1154"/>
      <c r="L123" s="1323">
        <f>M123+N123</f>
        <v>0</v>
      </c>
      <c r="M123" s="1154"/>
      <c r="N123" s="1154"/>
      <c r="O123" s="1323">
        <f>P123+Q123</f>
        <v>0</v>
      </c>
      <c r="P123" s="1154"/>
      <c r="Q123" s="1154"/>
      <c r="R123" s="1323">
        <f>S123+T123</f>
        <v>0</v>
      </c>
      <c r="S123" s="1155"/>
      <c r="T123" s="1155"/>
      <c r="U123" s="1323">
        <f>V123+W123</f>
        <v>0</v>
      </c>
      <c r="V123" s="1155"/>
      <c r="W123" s="1155"/>
      <c r="X123" s="1323">
        <f>Y123+Z123</f>
        <v>0</v>
      </c>
      <c r="Y123" s="1334"/>
      <c r="Z123" s="1156"/>
      <c r="AA123" s="1125">
        <f t="shared" si="24"/>
        <v>0</v>
      </c>
      <c r="AB123" s="1125">
        <f t="shared" si="17"/>
        <v>0</v>
      </c>
    </row>
    <row r="124" spans="2:28" s="1032" customFormat="1" hidden="1" x14ac:dyDescent="0.15">
      <c r="B124" s="1135" t="s">
        <v>291</v>
      </c>
      <c r="C124" s="1128" t="s">
        <v>339</v>
      </c>
      <c r="D124" s="1092"/>
      <c r="E124" s="1143"/>
      <c r="F124" s="1144"/>
      <c r="G124" s="734">
        <f>SUM(G125:G129)</f>
        <v>0</v>
      </c>
      <c r="H124" s="1145">
        <f>SUM(H125:H129)</f>
        <v>0</v>
      </c>
      <c r="I124" s="1145">
        <f>SUM(I125:I129)</f>
        <v>0</v>
      </c>
      <c r="J124" s="1145">
        <f t="shared" ref="J124:Z124" si="26">SUM(J125:J129)</f>
        <v>0</v>
      </c>
      <c r="K124" s="1145">
        <f t="shared" si="26"/>
        <v>0</v>
      </c>
      <c r="L124" s="1145">
        <f t="shared" si="26"/>
        <v>0</v>
      </c>
      <c r="M124" s="1145">
        <f t="shared" si="26"/>
        <v>0</v>
      </c>
      <c r="N124" s="1145">
        <f t="shared" si="26"/>
        <v>0</v>
      </c>
      <c r="O124" s="1145">
        <f t="shared" si="26"/>
        <v>0</v>
      </c>
      <c r="P124" s="1145">
        <f t="shared" si="26"/>
        <v>0</v>
      </c>
      <c r="Q124" s="1145">
        <f t="shared" si="26"/>
        <v>0</v>
      </c>
      <c r="R124" s="1145">
        <f t="shared" si="26"/>
        <v>0</v>
      </c>
      <c r="S124" s="1145">
        <f t="shared" si="26"/>
        <v>0</v>
      </c>
      <c r="T124" s="1145">
        <f t="shared" si="26"/>
        <v>0</v>
      </c>
      <c r="U124" s="1145">
        <f t="shared" si="26"/>
        <v>0</v>
      </c>
      <c r="V124" s="1145">
        <f t="shared" si="26"/>
        <v>0</v>
      </c>
      <c r="W124" s="1145">
        <f t="shared" si="26"/>
        <v>0</v>
      </c>
      <c r="X124" s="1145">
        <f t="shared" si="26"/>
        <v>0</v>
      </c>
      <c r="Y124" s="1145">
        <f t="shared" si="26"/>
        <v>0</v>
      </c>
      <c r="Z124" s="1146">
        <f t="shared" si="26"/>
        <v>0</v>
      </c>
      <c r="AA124" s="1125">
        <f t="shared" si="24"/>
        <v>0</v>
      </c>
      <c r="AB124" s="1125">
        <f t="shared" si="17"/>
        <v>0</v>
      </c>
    </row>
    <row r="125" spans="2:28" s="1032" customFormat="1" hidden="1" x14ac:dyDescent="0.2">
      <c r="B125" s="1136"/>
      <c r="C125" s="1129"/>
      <c r="D125" s="1158" t="s">
        <v>316</v>
      </c>
      <c r="E125" s="1139"/>
      <c r="F125" s="1140"/>
      <c r="G125" s="1123">
        <f>+E125*F125</f>
        <v>0</v>
      </c>
      <c r="H125" s="1138"/>
      <c r="I125" s="1321">
        <f>J125+K125</f>
        <v>0</v>
      </c>
      <c r="J125" s="1138"/>
      <c r="K125" s="1138"/>
      <c r="L125" s="1321">
        <f>M125+N125</f>
        <v>0</v>
      </c>
      <c r="M125" s="1138"/>
      <c r="N125" s="1138"/>
      <c r="O125" s="1321">
        <f>P125+Q125</f>
        <v>0</v>
      </c>
      <c r="P125" s="1138"/>
      <c r="Q125" s="1138"/>
      <c r="R125" s="1321">
        <f>S125+T125</f>
        <v>0</v>
      </c>
      <c r="S125" s="1147"/>
      <c r="T125" s="1147"/>
      <c r="U125" s="1321">
        <f>V125+W125</f>
        <v>0</v>
      </c>
      <c r="V125" s="1147"/>
      <c r="W125" s="1147"/>
      <c r="X125" s="1321">
        <f>Y125+Z125</f>
        <v>0</v>
      </c>
      <c r="Y125" s="1332"/>
      <c r="Z125" s="1148"/>
      <c r="AA125" s="1125">
        <f t="shared" si="24"/>
        <v>0</v>
      </c>
      <c r="AB125" s="1125">
        <f t="shared" si="17"/>
        <v>0</v>
      </c>
    </row>
    <row r="126" spans="2:28" s="1032" customFormat="1" hidden="1" x14ac:dyDescent="0.2">
      <c r="B126" s="1136"/>
      <c r="C126" s="1129"/>
      <c r="D126" s="1158" t="s">
        <v>316</v>
      </c>
      <c r="E126" s="1139"/>
      <c r="F126" s="1140"/>
      <c r="G126" s="1123">
        <f>+E126*F126</f>
        <v>0</v>
      </c>
      <c r="H126" s="1138"/>
      <c r="I126" s="1321">
        <f>J126+K126</f>
        <v>0</v>
      </c>
      <c r="J126" s="1138"/>
      <c r="K126" s="1138"/>
      <c r="L126" s="1321">
        <f>M126+N126</f>
        <v>0</v>
      </c>
      <c r="M126" s="1138"/>
      <c r="N126" s="1138"/>
      <c r="O126" s="1321">
        <f>P126+Q126</f>
        <v>0</v>
      </c>
      <c r="P126" s="1138"/>
      <c r="Q126" s="1138"/>
      <c r="R126" s="1321">
        <f>S126+T126</f>
        <v>0</v>
      </c>
      <c r="S126" s="1147"/>
      <c r="T126" s="1147"/>
      <c r="U126" s="1321">
        <f>V126+W126</f>
        <v>0</v>
      </c>
      <c r="V126" s="1147"/>
      <c r="W126" s="1147"/>
      <c r="X126" s="1321">
        <f>Y126+Z126</f>
        <v>0</v>
      </c>
      <c r="Y126" s="1332"/>
      <c r="Z126" s="1148"/>
      <c r="AA126" s="1125">
        <f t="shared" si="24"/>
        <v>0</v>
      </c>
      <c r="AB126" s="1125">
        <f t="shared" si="17"/>
        <v>0</v>
      </c>
    </row>
    <row r="127" spans="2:28" s="1032" customFormat="1" hidden="1" x14ac:dyDescent="0.2">
      <c r="B127" s="1136"/>
      <c r="C127" s="1129"/>
      <c r="D127" s="1158" t="s">
        <v>316</v>
      </c>
      <c r="E127" s="1139"/>
      <c r="F127" s="1140"/>
      <c r="G127" s="1123">
        <f>+E127*F127</f>
        <v>0</v>
      </c>
      <c r="H127" s="1149"/>
      <c r="I127" s="1321">
        <f>J127+K127</f>
        <v>0</v>
      </c>
      <c r="J127" s="1150"/>
      <c r="K127" s="1150"/>
      <c r="L127" s="1321">
        <f>M127+N127</f>
        <v>0</v>
      </c>
      <c r="M127" s="1150"/>
      <c r="N127" s="1150"/>
      <c r="O127" s="1321">
        <f>P127+Q127</f>
        <v>0</v>
      </c>
      <c r="P127" s="1150"/>
      <c r="Q127" s="1150"/>
      <c r="R127" s="1321">
        <f>S127+T127</f>
        <v>0</v>
      </c>
      <c r="S127" s="1151"/>
      <c r="T127" s="1151"/>
      <c r="U127" s="1321">
        <f>V127+W127</f>
        <v>0</v>
      </c>
      <c r="V127" s="1151"/>
      <c r="W127" s="1151"/>
      <c r="X127" s="1321">
        <f>Y127+Z127</f>
        <v>0</v>
      </c>
      <c r="Y127" s="1333"/>
      <c r="Z127" s="1152"/>
      <c r="AA127" s="1125">
        <f t="shared" si="24"/>
        <v>0</v>
      </c>
      <c r="AB127" s="1125">
        <f t="shared" si="17"/>
        <v>0</v>
      </c>
    </row>
    <row r="128" spans="2:28" s="1032" customFormat="1" hidden="1" x14ac:dyDescent="0.2">
      <c r="B128" s="1136"/>
      <c r="C128" s="1129"/>
      <c r="D128" s="1158" t="s">
        <v>316</v>
      </c>
      <c r="E128" s="1139"/>
      <c r="F128" s="1140"/>
      <c r="G128" s="1123">
        <f>+E128*F128</f>
        <v>0</v>
      </c>
      <c r="H128" s="1149"/>
      <c r="I128" s="1322">
        <f>J128+K128</f>
        <v>0</v>
      </c>
      <c r="J128" s="1150"/>
      <c r="K128" s="1150"/>
      <c r="L128" s="1322">
        <f>M128+N128</f>
        <v>0</v>
      </c>
      <c r="M128" s="1150"/>
      <c r="N128" s="1150"/>
      <c r="O128" s="1322">
        <f>P128+Q128</f>
        <v>0</v>
      </c>
      <c r="P128" s="1150"/>
      <c r="Q128" s="1150"/>
      <c r="R128" s="1322">
        <f>S128+T128</f>
        <v>0</v>
      </c>
      <c r="S128" s="1151"/>
      <c r="T128" s="1151"/>
      <c r="U128" s="1322">
        <f>V128+W128</f>
        <v>0</v>
      </c>
      <c r="V128" s="1151"/>
      <c r="W128" s="1151"/>
      <c r="X128" s="1322">
        <f>Y128+Z128</f>
        <v>0</v>
      </c>
      <c r="Y128" s="1333"/>
      <c r="Z128" s="1152"/>
      <c r="AA128" s="1125">
        <f t="shared" si="24"/>
        <v>0</v>
      </c>
      <c r="AB128" s="1125">
        <f t="shared" si="17"/>
        <v>0</v>
      </c>
    </row>
    <row r="129" spans="2:28" s="1032" customFormat="1" hidden="1" x14ac:dyDescent="0.2">
      <c r="B129" s="1137"/>
      <c r="C129" s="1131"/>
      <c r="D129" s="1159" t="s">
        <v>316</v>
      </c>
      <c r="E129" s="1141"/>
      <c r="F129" s="1142"/>
      <c r="G129" s="1124">
        <f>+E129*F129</f>
        <v>0</v>
      </c>
      <c r="H129" s="1153"/>
      <c r="I129" s="1323">
        <f>J129+K129</f>
        <v>0</v>
      </c>
      <c r="J129" s="1154"/>
      <c r="K129" s="1154"/>
      <c r="L129" s="1323">
        <f>M129+N129</f>
        <v>0</v>
      </c>
      <c r="M129" s="1154"/>
      <c r="N129" s="1154"/>
      <c r="O129" s="1323">
        <f>P129+Q129</f>
        <v>0</v>
      </c>
      <c r="P129" s="1154"/>
      <c r="Q129" s="1154"/>
      <c r="R129" s="1323">
        <f>S129+T129</f>
        <v>0</v>
      </c>
      <c r="S129" s="1155"/>
      <c r="T129" s="1155"/>
      <c r="U129" s="1323">
        <f>V129+W129</f>
        <v>0</v>
      </c>
      <c r="V129" s="1155"/>
      <c r="W129" s="1155"/>
      <c r="X129" s="1323">
        <f>Y129+Z129</f>
        <v>0</v>
      </c>
      <c r="Y129" s="1334"/>
      <c r="Z129" s="1156"/>
      <c r="AA129" s="1125">
        <f t="shared" si="24"/>
        <v>0</v>
      </c>
      <c r="AB129" s="1125">
        <f t="shared" si="17"/>
        <v>0</v>
      </c>
    </row>
    <row r="130" spans="2:28" s="1032" customFormat="1" hidden="1" x14ac:dyDescent="0.15">
      <c r="B130" s="1135" t="s">
        <v>291</v>
      </c>
      <c r="C130" s="1128" t="s">
        <v>340</v>
      </c>
      <c r="D130" s="1092"/>
      <c r="E130" s="1143"/>
      <c r="F130" s="1144"/>
      <c r="G130" s="734">
        <f>SUM(G131:G135)</f>
        <v>0</v>
      </c>
      <c r="H130" s="1145">
        <f>SUM(H131:H135)</f>
        <v>0</v>
      </c>
      <c r="I130" s="1145">
        <f>SUM(I131:I135)</f>
        <v>0</v>
      </c>
      <c r="J130" s="1145">
        <f t="shared" ref="J130:Z130" si="27">SUM(J131:J135)</f>
        <v>0</v>
      </c>
      <c r="K130" s="1145">
        <f t="shared" si="27"/>
        <v>0</v>
      </c>
      <c r="L130" s="1145">
        <f t="shared" si="27"/>
        <v>0</v>
      </c>
      <c r="M130" s="1145">
        <f t="shared" si="27"/>
        <v>0</v>
      </c>
      <c r="N130" s="1145">
        <f t="shared" si="27"/>
        <v>0</v>
      </c>
      <c r="O130" s="1145">
        <f t="shared" si="27"/>
        <v>0</v>
      </c>
      <c r="P130" s="1145">
        <f t="shared" si="27"/>
        <v>0</v>
      </c>
      <c r="Q130" s="1145">
        <f t="shared" si="27"/>
        <v>0</v>
      </c>
      <c r="R130" s="1145">
        <f t="shared" si="27"/>
        <v>0</v>
      </c>
      <c r="S130" s="1145">
        <f t="shared" si="27"/>
        <v>0</v>
      </c>
      <c r="T130" s="1145">
        <f t="shared" si="27"/>
        <v>0</v>
      </c>
      <c r="U130" s="1145">
        <f t="shared" si="27"/>
        <v>0</v>
      </c>
      <c r="V130" s="1145">
        <f t="shared" si="27"/>
        <v>0</v>
      </c>
      <c r="W130" s="1145">
        <f t="shared" si="27"/>
        <v>0</v>
      </c>
      <c r="X130" s="1145">
        <f t="shared" si="27"/>
        <v>0</v>
      </c>
      <c r="Y130" s="1145">
        <f t="shared" si="27"/>
        <v>0</v>
      </c>
      <c r="Z130" s="1146">
        <f t="shared" si="27"/>
        <v>0</v>
      </c>
      <c r="AA130" s="1125">
        <f t="shared" si="24"/>
        <v>0</v>
      </c>
      <c r="AB130" s="1125">
        <f t="shared" si="17"/>
        <v>0</v>
      </c>
    </row>
    <row r="131" spans="2:28" s="1032" customFormat="1" hidden="1" x14ac:dyDescent="0.2">
      <c r="B131" s="1136"/>
      <c r="C131" s="1129"/>
      <c r="D131" s="1158" t="s">
        <v>316</v>
      </c>
      <c r="E131" s="1139"/>
      <c r="F131" s="1140"/>
      <c r="G131" s="1123">
        <f>+E131*F131</f>
        <v>0</v>
      </c>
      <c r="H131" s="1138"/>
      <c r="I131" s="1321">
        <f>J131+K131</f>
        <v>0</v>
      </c>
      <c r="J131" s="1138"/>
      <c r="K131" s="1138"/>
      <c r="L131" s="1321">
        <f>M131+N131</f>
        <v>0</v>
      </c>
      <c r="M131" s="1138"/>
      <c r="N131" s="1138"/>
      <c r="O131" s="1321">
        <f>P131+Q131</f>
        <v>0</v>
      </c>
      <c r="P131" s="1138"/>
      <c r="Q131" s="1138"/>
      <c r="R131" s="1321">
        <f>S131+T131</f>
        <v>0</v>
      </c>
      <c r="S131" s="1147"/>
      <c r="T131" s="1147"/>
      <c r="U131" s="1321">
        <f>V131+W131</f>
        <v>0</v>
      </c>
      <c r="V131" s="1147"/>
      <c r="W131" s="1147"/>
      <c r="X131" s="1321">
        <f>Y131+Z131</f>
        <v>0</v>
      </c>
      <c r="Y131" s="1332"/>
      <c r="Z131" s="1148"/>
      <c r="AA131" s="1125">
        <f t="shared" si="24"/>
        <v>0</v>
      </c>
      <c r="AB131" s="1125">
        <f t="shared" si="17"/>
        <v>0</v>
      </c>
    </row>
    <row r="132" spans="2:28" s="1032" customFormat="1" hidden="1" x14ac:dyDescent="0.2">
      <c r="B132" s="1136"/>
      <c r="C132" s="1129"/>
      <c r="D132" s="1158" t="s">
        <v>316</v>
      </c>
      <c r="E132" s="1139"/>
      <c r="F132" s="1140"/>
      <c r="G132" s="1123">
        <f>+E132*F132</f>
        <v>0</v>
      </c>
      <c r="H132" s="1138"/>
      <c r="I132" s="1321">
        <f>J132+K132</f>
        <v>0</v>
      </c>
      <c r="J132" s="1138"/>
      <c r="K132" s="1138"/>
      <c r="L132" s="1321">
        <f>M132+N132</f>
        <v>0</v>
      </c>
      <c r="M132" s="1138"/>
      <c r="N132" s="1138"/>
      <c r="O132" s="1321">
        <f>P132+Q132</f>
        <v>0</v>
      </c>
      <c r="P132" s="1138"/>
      <c r="Q132" s="1138"/>
      <c r="R132" s="1321">
        <f>S132+T132</f>
        <v>0</v>
      </c>
      <c r="S132" s="1147"/>
      <c r="T132" s="1147"/>
      <c r="U132" s="1321">
        <f>V132+W132</f>
        <v>0</v>
      </c>
      <c r="V132" s="1147"/>
      <c r="W132" s="1147"/>
      <c r="X132" s="1321">
        <f>Y132+Z132</f>
        <v>0</v>
      </c>
      <c r="Y132" s="1332"/>
      <c r="Z132" s="1148"/>
      <c r="AA132" s="1125">
        <f t="shared" si="24"/>
        <v>0</v>
      </c>
      <c r="AB132" s="1125">
        <f t="shared" si="17"/>
        <v>0</v>
      </c>
    </row>
    <row r="133" spans="2:28" s="1032" customFormat="1" hidden="1" x14ac:dyDescent="0.2">
      <c r="B133" s="1136"/>
      <c r="C133" s="1129"/>
      <c r="D133" s="1158" t="s">
        <v>316</v>
      </c>
      <c r="E133" s="1139"/>
      <c r="F133" s="1140"/>
      <c r="G133" s="1123">
        <f>+E133*F133</f>
        <v>0</v>
      </c>
      <c r="H133" s="1149"/>
      <c r="I133" s="1321">
        <f>J133+K133</f>
        <v>0</v>
      </c>
      <c r="J133" s="1150"/>
      <c r="K133" s="1150"/>
      <c r="L133" s="1321">
        <f>M133+N133</f>
        <v>0</v>
      </c>
      <c r="M133" s="1150"/>
      <c r="N133" s="1150"/>
      <c r="O133" s="1321">
        <f>P133+Q133</f>
        <v>0</v>
      </c>
      <c r="P133" s="1150"/>
      <c r="Q133" s="1150"/>
      <c r="R133" s="1321">
        <f>S133+T133</f>
        <v>0</v>
      </c>
      <c r="S133" s="1151"/>
      <c r="T133" s="1151"/>
      <c r="U133" s="1321">
        <f>V133+W133</f>
        <v>0</v>
      </c>
      <c r="V133" s="1151"/>
      <c r="W133" s="1151"/>
      <c r="X133" s="1321">
        <f>Y133+Z133</f>
        <v>0</v>
      </c>
      <c r="Y133" s="1333"/>
      <c r="Z133" s="1152"/>
      <c r="AA133" s="1125">
        <f t="shared" si="24"/>
        <v>0</v>
      </c>
      <c r="AB133" s="1125">
        <f t="shared" si="17"/>
        <v>0</v>
      </c>
    </row>
    <row r="134" spans="2:28" s="1032" customFormat="1" hidden="1" x14ac:dyDescent="0.2">
      <c r="B134" s="1136"/>
      <c r="C134" s="1129"/>
      <c r="D134" s="1158" t="s">
        <v>316</v>
      </c>
      <c r="E134" s="1139"/>
      <c r="F134" s="1140"/>
      <c r="G134" s="1123">
        <f>+E134*F134</f>
        <v>0</v>
      </c>
      <c r="H134" s="1149"/>
      <c r="I134" s="1322">
        <f>J134+K134</f>
        <v>0</v>
      </c>
      <c r="J134" s="1150"/>
      <c r="K134" s="1150"/>
      <c r="L134" s="1322">
        <f>M134+N134</f>
        <v>0</v>
      </c>
      <c r="M134" s="1150"/>
      <c r="N134" s="1150"/>
      <c r="O134" s="1322">
        <f>P134+Q134</f>
        <v>0</v>
      </c>
      <c r="P134" s="1150"/>
      <c r="Q134" s="1150"/>
      <c r="R134" s="1322">
        <f>S134+T134</f>
        <v>0</v>
      </c>
      <c r="S134" s="1151"/>
      <c r="T134" s="1151"/>
      <c r="U134" s="1322">
        <f>V134+W134</f>
        <v>0</v>
      </c>
      <c r="V134" s="1151"/>
      <c r="W134" s="1151"/>
      <c r="X134" s="1322">
        <f>Y134+Z134</f>
        <v>0</v>
      </c>
      <c r="Y134" s="1333"/>
      <c r="Z134" s="1152"/>
      <c r="AA134" s="1125">
        <f t="shared" si="24"/>
        <v>0</v>
      </c>
      <c r="AB134" s="1125">
        <f t="shared" si="17"/>
        <v>0</v>
      </c>
    </row>
    <row r="135" spans="2:28" s="1032" customFormat="1" hidden="1" x14ac:dyDescent="0.2">
      <c r="B135" s="1137"/>
      <c r="C135" s="1131"/>
      <c r="D135" s="1159" t="s">
        <v>316</v>
      </c>
      <c r="E135" s="1141"/>
      <c r="F135" s="1142"/>
      <c r="G135" s="1124">
        <f>+E135*F135</f>
        <v>0</v>
      </c>
      <c r="H135" s="1153"/>
      <c r="I135" s="1323">
        <f>J135+K135</f>
        <v>0</v>
      </c>
      <c r="J135" s="1154"/>
      <c r="K135" s="1154"/>
      <c r="L135" s="1323">
        <f>M135+N135</f>
        <v>0</v>
      </c>
      <c r="M135" s="1154"/>
      <c r="N135" s="1154"/>
      <c r="O135" s="1323">
        <f>P135+Q135</f>
        <v>0</v>
      </c>
      <c r="P135" s="1154"/>
      <c r="Q135" s="1154"/>
      <c r="R135" s="1323">
        <f>S135+T135</f>
        <v>0</v>
      </c>
      <c r="S135" s="1155"/>
      <c r="T135" s="1155"/>
      <c r="U135" s="1323">
        <f>V135+W135</f>
        <v>0</v>
      </c>
      <c r="V135" s="1155"/>
      <c r="W135" s="1155"/>
      <c r="X135" s="1323">
        <f>Y135+Z135</f>
        <v>0</v>
      </c>
      <c r="Y135" s="1334"/>
      <c r="Z135" s="1156"/>
      <c r="AA135" s="1125">
        <f t="shared" si="24"/>
        <v>0</v>
      </c>
      <c r="AB135" s="1125">
        <f t="shared" si="17"/>
        <v>0</v>
      </c>
    </row>
    <row r="136" spans="2:28" s="1032" customFormat="1" hidden="1" x14ac:dyDescent="0.15">
      <c r="B136" s="1135" t="s">
        <v>291</v>
      </c>
      <c r="C136" s="1128" t="s">
        <v>341</v>
      </c>
      <c r="D136" s="1092"/>
      <c r="E136" s="1143"/>
      <c r="F136" s="1144"/>
      <c r="G136" s="734">
        <f>SUM(G137:G141)</f>
        <v>0</v>
      </c>
      <c r="H136" s="1145">
        <f>SUM(H137:H141)</f>
        <v>0</v>
      </c>
      <c r="I136" s="1145">
        <f>SUM(I137:I141)</f>
        <v>0</v>
      </c>
      <c r="J136" s="1145">
        <f t="shared" ref="J136:Z136" si="28">SUM(J137:J141)</f>
        <v>0</v>
      </c>
      <c r="K136" s="1145">
        <f t="shared" si="28"/>
        <v>0</v>
      </c>
      <c r="L136" s="1145">
        <f t="shared" si="28"/>
        <v>0</v>
      </c>
      <c r="M136" s="1145">
        <f t="shared" si="28"/>
        <v>0</v>
      </c>
      <c r="N136" s="1145">
        <f t="shared" si="28"/>
        <v>0</v>
      </c>
      <c r="O136" s="1145">
        <f t="shared" si="28"/>
        <v>0</v>
      </c>
      <c r="P136" s="1145">
        <f t="shared" si="28"/>
        <v>0</v>
      </c>
      <c r="Q136" s="1145">
        <f t="shared" si="28"/>
        <v>0</v>
      </c>
      <c r="R136" s="1145">
        <f t="shared" si="28"/>
        <v>0</v>
      </c>
      <c r="S136" s="1145">
        <f t="shared" si="28"/>
        <v>0</v>
      </c>
      <c r="T136" s="1145">
        <f t="shared" si="28"/>
        <v>0</v>
      </c>
      <c r="U136" s="1145">
        <f t="shared" si="28"/>
        <v>0</v>
      </c>
      <c r="V136" s="1145">
        <f t="shared" si="28"/>
        <v>0</v>
      </c>
      <c r="W136" s="1145">
        <f t="shared" si="28"/>
        <v>0</v>
      </c>
      <c r="X136" s="1145">
        <f t="shared" si="28"/>
        <v>0</v>
      </c>
      <c r="Y136" s="1145">
        <f t="shared" si="28"/>
        <v>0</v>
      </c>
      <c r="Z136" s="1146">
        <f t="shared" si="28"/>
        <v>0</v>
      </c>
      <c r="AA136" s="1125">
        <f t="shared" si="24"/>
        <v>0</v>
      </c>
      <c r="AB136" s="1125">
        <f t="shared" si="17"/>
        <v>0</v>
      </c>
    </row>
    <row r="137" spans="2:28" s="1032" customFormat="1" hidden="1" x14ac:dyDescent="0.2">
      <c r="B137" s="1136"/>
      <c r="C137" s="1129"/>
      <c r="D137" s="1158" t="s">
        <v>316</v>
      </c>
      <c r="E137" s="1139"/>
      <c r="F137" s="1140"/>
      <c r="G137" s="1123">
        <f>+E137*F137</f>
        <v>0</v>
      </c>
      <c r="H137" s="1138"/>
      <c r="I137" s="1321">
        <f>J137+K137</f>
        <v>0</v>
      </c>
      <c r="J137" s="1138"/>
      <c r="K137" s="1138"/>
      <c r="L137" s="1321">
        <f>M137+N137</f>
        <v>0</v>
      </c>
      <c r="M137" s="1138"/>
      <c r="N137" s="1138"/>
      <c r="O137" s="1321">
        <f>P137+Q137</f>
        <v>0</v>
      </c>
      <c r="P137" s="1138"/>
      <c r="Q137" s="1138"/>
      <c r="R137" s="1321">
        <f>S137+T137</f>
        <v>0</v>
      </c>
      <c r="S137" s="1147"/>
      <c r="T137" s="1147"/>
      <c r="U137" s="1321">
        <f>V137+W137</f>
        <v>0</v>
      </c>
      <c r="V137" s="1147"/>
      <c r="W137" s="1147"/>
      <c r="X137" s="1321">
        <f>Y137+Z137</f>
        <v>0</v>
      </c>
      <c r="Y137" s="1332"/>
      <c r="Z137" s="1148"/>
      <c r="AA137" s="1125">
        <f t="shared" si="24"/>
        <v>0</v>
      </c>
      <c r="AB137" s="1125">
        <f t="shared" si="17"/>
        <v>0</v>
      </c>
    </row>
    <row r="138" spans="2:28" s="1032" customFormat="1" hidden="1" x14ac:dyDescent="0.2">
      <c r="B138" s="1136"/>
      <c r="C138" s="1129"/>
      <c r="D138" s="1158" t="s">
        <v>316</v>
      </c>
      <c r="E138" s="1139"/>
      <c r="F138" s="1140"/>
      <c r="G138" s="1123">
        <f>+E138*F138</f>
        <v>0</v>
      </c>
      <c r="H138" s="1138"/>
      <c r="I138" s="1321">
        <f>J138+K138</f>
        <v>0</v>
      </c>
      <c r="J138" s="1138"/>
      <c r="K138" s="1138"/>
      <c r="L138" s="1321">
        <f>M138+N138</f>
        <v>0</v>
      </c>
      <c r="M138" s="1138"/>
      <c r="N138" s="1138"/>
      <c r="O138" s="1321">
        <f>P138+Q138</f>
        <v>0</v>
      </c>
      <c r="P138" s="1138"/>
      <c r="Q138" s="1138"/>
      <c r="R138" s="1321">
        <f>S138+T138</f>
        <v>0</v>
      </c>
      <c r="S138" s="1147"/>
      <c r="T138" s="1147"/>
      <c r="U138" s="1321">
        <f>V138+W138</f>
        <v>0</v>
      </c>
      <c r="V138" s="1147"/>
      <c r="W138" s="1147"/>
      <c r="X138" s="1321">
        <f>Y138+Z138</f>
        <v>0</v>
      </c>
      <c r="Y138" s="1332"/>
      <c r="Z138" s="1148"/>
      <c r="AA138" s="1125">
        <f t="shared" si="24"/>
        <v>0</v>
      </c>
      <c r="AB138" s="1125">
        <f t="shared" si="17"/>
        <v>0</v>
      </c>
    </row>
    <row r="139" spans="2:28" s="1032" customFormat="1" hidden="1" x14ac:dyDescent="0.2">
      <c r="B139" s="1136"/>
      <c r="C139" s="1129"/>
      <c r="D139" s="1158" t="s">
        <v>316</v>
      </c>
      <c r="E139" s="1139"/>
      <c r="F139" s="1140"/>
      <c r="G139" s="1123">
        <f>+E139*F139</f>
        <v>0</v>
      </c>
      <c r="H139" s="1149"/>
      <c r="I139" s="1321">
        <f>J139+K139</f>
        <v>0</v>
      </c>
      <c r="J139" s="1150"/>
      <c r="K139" s="1150"/>
      <c r="L139" s="1321">
        <f>M139+N139</f>
        <v>0</v>
      </c>
      <c r="M139" s="1150"/>
      <c r="N139" s="1150"/>
      <c r="O139" s="1321">
        <f>P139+Q139</f>
        <v>0</v>
      </c>
      <c r="P139" s="1150"/>
      <c r="Q139" s="1150"/>
      <c r="R139" s="1321">
        <f>S139+T139</f>
        <v>0</v>
      </c>
      <c r="S139" s="1151"/>
      <c r="T139" s="1151"/>
      <c r="U139" s="1321">
        <f>V139+W139</f>
        <v>0</v>
      </c>
      <c r="V139" s="1151"/>
      <c r="W139" s="1151"/>
      <c r="X139" s="1321">
        <f>Y139+Z139</f>
        <v>0</v>
      </c>
      <c r="Y139" s="1333"/>
      <c r="Z139" s="1152"/>
      <c r="AA139" s="1125">
        <f t="shared" si="24"/>
        <v>0</v>
      </c>
      <c r="AB139" s="1125">
        <f t="shared" si="17"/>
        <v>0</v>
      </c>
    </row>
    <row r="140" spans="2:28" s="1032" customFormat="1" hidden="1" x14ac:dyDescent="0.2">
      <c r="B140" s="1136"/>
      <c r="C140" s="1129"/>
      <c r="D140" s="1158" t="s">
        <v>316</v>
      </c>
      <c r="E140" s="1139"/>
      <c r="F140" s="1140"/>
      <c r="G140" s="1123">
        <f>+E140*F140</f>
        <v>0</v>
      </c>
      <c r="H140" s="1149"/>
      <c r="I140" s="1322">
        <f>J140+K140</f>
        <v>0</v>
      </c>
      <c r="J140" s="1150"/>
      <c r="K140" s="1150"/>
      <c r="L140" s="1322">
        <f>M140+N140</f>
        <v>0</v>
      </c>
      <c r="M140" s="1150"/>
      <c r="N140" s="1150"/>
      <c r="O140" s="1322">
        <f>P140+Q140</f>
        <v>0</v>
      </c>
      <c r="P140" s="1150"/>
      <c r="Q140" s="1150"/>
      <c r="R140" s="1322">
        <f>S140+T140</f>
        <v>0</v>
      </c>
      <c r="S140" s="1151"/>
      <c r="T140" s="1151"/>
      <c r="U140" s="1322">
        <f>V140+W140</f>
        <v>0</v>
      </c>
      <c r="V140" s="1151"/>
      <c r="W140" s="1151"/>
      <c r="X140" s="1322">
        <f>Y140+Z140</f>
        <v>0</v>
      </c>
      <c r="Y140" s="1333"/>
      <c r="Z140" s="1152"/>
      <c r="AA140" s="1125">
        <f t="shared" si="24"/>
        <v>0</v>
      </c>
      <c r="AB140" s="1125">
        <f t="shared" si="17"/>
        <v>0</v>
      </c>
    </row>
    <row r="141" spans="2:28" s="1032" customFormat="1" hidden="1" x14ac:dyDescent="0.2">
      <c r="B141" s="1137"/>
      <c r="C141" s="1131"/>
      <c r="D141" s="1159" t="s">
        <v>316</v>
      </c>
      <c r="E141" s="1141"/>
      <c r="F141" s="1142"/>
      <c r="G141" s="1123">
        <f>+E141*F141</f>
        <v>0</v>
      </c>
      <c r="H141" s="1153"/>
      <c r="I141" s="1323">
        <f>J141+K141</f>
        <v>0</v>
      </c>
      <c r="J141" s="1154"/>
      <c r="K141" s="1154"/>
      <c r="L141" s="1323">
        <f>M141+N141</f>
        <v>0</v>
      </c>
      <c r="M141" s="1154"/>
      <c r="N141" s="1154"/>
      <c r="O141" s="1323">
        <f>P141+Q141</f>
        <v>0</v>
      </c>
      <c r="P141" s="1154"/>
      <c r="Q141" s="1154"/>
      <c r="R141" s="1323">
        <f>S141+T141</f>
        <v>0</v>
      </c>
      <c r="S141" s="1155"/>
      <c r="T141" s="1155"/>
      <c r="U141" s="1323">
        <f>V141+W141</f>
        <v>0</v>
      </c>
      <c r="V141" s="1155"/>
      <c r="W141" s="1155"/>
      <c r="X141" s="1323">
        <f>Y141+Z141</f>
        <v>0</v>
      </c>
      <c r="Y141" s="1334"/>
      <c r="Z141" s="1156"/>
      <c r="AA141" s="1125">
        <f t="shared" si="24"/>
        <v>0</v>
      </c>
      <c r="AB141" s="1125">
        <f t="shared" si="17"/>
        <v>0</v>
      </c>
    </row>
    <row r="142" spans="2:28" s="1032" customFormat="1" hidden="1" x14ac:dyDescent="0.15">
      <c r="B142" s="68">
        <f>+'PLAN DE ADQUISICIONES'!C50</f>
        <v>0</v>
      </c>
      <c r="C142" s="277" t="str">
        <f>+'PLAN DE ADQUISICIONES'!B50</f>
        <v>2.1.5</v>
      </c>
      <c r="D142" s="736" t="str">
        <f>+'PLAN DE ADQUISICIONES'!D50</f>
        <v>Unidad medida</v>
      </c>
      <c r="E142" s="739">
        <f>+'PLAN DE ADQUISICIONES'!E50</f>
        <v>0</v>
      </c>
      <c r="F142" s="735"/>
      <c r="G142" s="735">
        <f t="shared" ref="G142:Z142" si="29">+G144+G150+G156+G162+G168</f>
        <v>0</v>
      </c>
      <c r="H142" s="19">
        <f t="shared" si="29"/>
        <v>0</v>
      </c>
      <c r="I142" s="19">
        <f t="shared" si="29"/>
        <v>0</v>
      </c>
      <c r="J142" s="19">
        <f t="shared" si="29"/>
        <v>0</v>
      </c>
      <c r="K142" s="19">
        <f t="shared" si="29"/>
        <v>0</v>
      </c>
      <c r="L142" s="19">
        <f t="shared" si="29"/>
        <v>0</v>
      </c>
      <c r="M142" s="19">
        <f t="shared" si="29"/>
        <v>0</v>
      </c>
      <c r="N142" s="19">
        <f t="shared" si="29"/>
        <v>0</v>
      </c>
      <c r="O142" s="19">
        <f t="shared" si="29"/>
        <v>0</v>
      </c>
      <c r="P142" s="19">
        <f t="shared" si="29"/>
        <v>0</v>
      </c>
      <c r="Q142" s="19">
        <f t="shared" si="29"/>
        <v>0</v>
      </c>
      <c r="R142" s="19">
        <f t="shared" si="29"/>
        <v>0</v>
      </c>
      <c r="S142" s="19">
        <f t="shared" si="29"/>
        <v>0</v>
      </c>
      <c r="T142" s="19">
        <f t="shared" si="29"/>
        <v>0</v>
      </c>
      <c r="U142" s="19">
        <f t="shared" si="29"/>
        <v>0</v>
      </c>
      <c r="V142" s="19">
        <f t="shared" si="29"/>
        <v>0</v>
      </c>
      <c r="W142" s="19">
        <f t="shared" si="29"/>
        <v>0</v>
      </c>
      <c r="X142" s="19">
        <f t="shared" si="29"/>
        <v>0</v>
      </c>
      <c r="Y142" s="19">
        <f t="shared" si="29"/>
        <v>0</v>
      </c>
      <c r="Z142" s="20">
        <f t="shared" si="29"/>
        <v>0</v>
      </c>
      <c r="AA142" s="1125">
        <f t="shared" si="24"/>
        <v>0</v>
      </c>
      <c r="AB142" s="1125">
        <f t="shared" si="17"/>
        <v>0</v>
      </c>
    </row>
    <row r="143" spans="2:28" s="1032" customFormat="1" ht="37.5" hidden="1" customHeight="1" x14ac:dyDescent="0.15">
      <c r="B143" s="769" t="s">
        <v>475</v>
      </c>
      <c r="C143" s="772"/>
      <c r="D143" s="1893"/>
      <c r="E143" s="1894"/>
      <c r="F143" s="1894"/>
      <c r="G143" s="1894"/>
      <c r="H143" s="1894"/>
      <c r="I143" s="1894"/>
      <c r="J143" s="1894"/>
      <c r="K143" s="1894"/>
      <c r="L143" s="1894"/>
      <c r="M143" s="1894"/>
      <c r="N143" s="1894"/>
      <c r="O143" s="1894"/>
      <c r="P143" s="1894"/>
      <c r="Q143" s="1894"/>
      <c r="R143" s="1894"/>
      <c r="S143" s="1894"/>
      <c r="T143" s="1894"/>
      <c r="U143" s="1894"/>
      <c r="V143" s="1894"/>
      <c r="W143" s="1894"/>
      <c r="X143" s="1947"/>
      <c r="Y143" s="1329"/>
      <c r="Z143" s="1347"/>
      <c r="AA143" s="1125"/>
      <c r="AB143" s="1035"/>
    </row>
    <row r="144" spans="2:28" s="1032" customFormat="1" hidden="1" x14ac:dyDescent="0.15">
      <c r="B144" s="1135" t="s">
        <v>291</v>
      </c>
      <c r="C144" s="1128" t="s">
        <v>342</v>
      </c>
      <c r="D144" s="1092"/>
      <c r="E144" s="1143"/>
      <c r="F144" s="1144"/>
      <c r="G144" s="734">
        <f>SUM(G145:G149)</f>
        <v>0</v>
      </c>
      <c r="H144" s="1145">
        <f>SUM(H145:H149)</f>
        <v>0</v>
      </c>
      <c r="I144" s="1145">
        <f>SUM(I145:I149)</f>
        <v>0</v>
      </c>
      <c r="J144" s="1145">
        <f t="shared" ref="J144:Z144" si="30">SUM(J145:J149)</f>
        <v>0</v>
      </c>
      <c r="K144" s="1145">
        <f t="shared" si="30"/>
        <v>0</v>
      </c>
      <c r="L144" s="1145">
        <f t="shared" si="30"/>
        <v>0</v>
      </c>
      <c r="M144" s="1145">
        <f t="shared" si="30"/>
        <v>0</v>
      </c>
      <c r="N144" s="1145">
        <f t="shared" si="30"/>
        <v>0</v>
      </c>
      <c r="O144" s="1145">
        <f t="shared" si="30"/>
        <v>0</v>
      </c>
      <c r="P144" s="1145">
        <f t="shared" si="30"/>
        <v>0</v>
      </c>
      <c r="Q144" s="1145">
        <f t="shared" si="30"/>
        <v>0</v>
      </c>
      <c r="R144" s="1145">
        <f t="shared" si="30"/>
        <v>0</v>
      </c>
      <c r="S144" s="1145">
        <f t="shared" si="30"/>
        <v>0</v>
      </c>
      <c r="T144" s="1145">
        <f t="shared" si="30"/>
        <v>0</v>
      </c>
      <c r="U144" s="1145">
        <f t="shared" si="30"/>
        <v>0</v>
      </c>
      <c r="V144" s="1145">
        <f t="shared" si="30"/>
        <v>0</v>
      </c>
      <c r="W144" s="1145">
        <f t="shared" si="30"/>
        <v>0</v>
      </c>
      <c r="X144" s="1145">
        <f t="shared" si="30"/>
        <v>0</v>
      </c>
      <c r="Y144" s="1145">
        <f t="shared" si="30"/>
        <v>0</v>
      </c>
      <c r="Z144" s="1146">
        <f t="shared" si="30"/>
        <v>0</v>
      </c>
      <c r="AA144" s="1125">
        <f t="shared" si="24"/>
        <v>0</v>
      </c>
      <c r="AB144" s="1125">
        <f t="shared" si="17"/>
        <v>0</v>
      </c>
    </row>
    <row r="145" spans="2:28" s="1032" customFormat="1" hidden="1" x14ac:dyDescent="0.2">
      <c r="B145" s="1136"/>
      <c r="C145" s="1129"/>
      <c r="D145" s="1158" t="s">
        <v>316</v>
      </c>
      <c r="E145" s="1139"/>
      <c r="F145" s="1140"/>
      <c r="G145" s="1123">
        <f>+E145*F145</f>
        <v>0</v>
      </c>
      <c r="H145" s="1138"/>
      <c r="I145" s="1321">
        <f>J145+K145</f>
        <v>0</v>
      </c>
      <c r="J145" s="1138"/>
      <c r="K145" s="1138"/>
      <c r="L145" s="1321">
        <f>M145+N145</f>
        <v>0</v>
      </c>
      <c r="M145" s="1138"/>
      <c r="N145" s="1138"/>
      <c r="O145" s="1321">
        <f>P145+Q145</f>
        <v>0</v>
      </c>
      <c r="P145" s="1138"/>
      <c r="Q145" s="1138"/>
      <c r="R145" s="1321">
        <f>S145+T145</f>
        <v>0</v>
      </c>
      <c r="S145" s="1147"/>
      <c r="T145" s="1147"/>
      <c r="U145" s="1321">
        <f>V145+W145</f>
        <v>0</v>
      </c>
      <c r="V145" s="1147"/>
      <c r="W145" s="1147"/>
      <c r="X145" s="1321">
        <f>Y145+Z145</f>
        <v>0</v>
      </c>
      <c r="Y145" s="1332"/>
      <c r="Z145" s="1148"/>
      <c r="AA145" s="1125">
        <f t="shared" si="24"/>
        <v>0</v>
      </c>
      <c r="AB145" s="1125">
        <f t="shared" si="17"/>
        <v>0</v>
      </c>
    </row>
    <row r="146" spans="2:28" s="1032" customFormat="1" hidden="1" x14ac:dyDescent="0.2">
      <c r="B146" s="1136"/>
      <c r="C146" s="1129"/>
      <c r="D146" s="1158" t="s">
        <v>316</v>
      </c>
      <c r="E146" s="1139"/>
      <c r="F146" s="1140"/>
      <c r="G146" s="1123">
        <f>+E146*F146</f>
        <v>0</v>
      </c>
      <c r="H146" s="1138"/>
      <c r="I146" s="1321">
        <f>J146+K146</f>
        <v>0</v>
      </c>
      <c r="J146" s="1138"/>
      <c r="K146" s="1138"/>
      <c r="L146" s="1321">
        <f>M146+N146</f>
        <v>0</v>
      </c>
      <c r="M146" s="1138"/>
      <c r="N146" s="1138"/>
      <c r="O146" s="1321">
        <f>P146+Q146</f>
        <v>0</v>
      </c>
      <c r="P146" s="1138"/>
      <c r="Q146" s="1138"/>
      <c r="R146" s="1321">
        <f>S146+T146</f>
        <v>0</v>
      </c>
      <c r="S146" s="1147"/>
      <c r="T146" s="1147"/>
      <c r="U146" s="1321">
        <f>V146+W146</f>
        <v>0</v>
      </c>
      <c r="V146" s="1147"/>
      <c r="W146" s="1147"/>
      <c r="X146" s="1321">
        <f>Y146+Z146</f>
        <v>0</v>
      </c>
      <c r="Y146" s="1332"/>
      <c r="Z146" s="1148"/>
      <c r="AA146" s="1125">
        <f t="shared" si="24"/>
        <v>0</v>
      </c>
      <c r="AB146" s="1125">
        <f t="shared" si="17"/>
        <v>0</v>
      </c>
    </row>
    <row r="147" spans="2:28" s="1032" customFormat="1" hidden="1" x14ac:dyDescent="0.2">
      <c r="B147" s="1136"/>
      <c r="C147" s="1130"/>
      <c r="D147" s="1158" t="s">
        <v>316</v>
      </c>
      <c r="E147" s="1139"/>
      <c r="F147" s="1140"/>
      <c r="G147" s="1123">
        <f>+E147*F147</f>
        <v>0</v>
      </c>
      <c r="H147" s="1149"/>
      <c r="I147" s="1321">
        <f>J147+K147</f>
        <v>0</v>
      </c>
      <c r="J147" s="1150"/>
      <c r="K147" s="1150"/>
      <c r="L147" s="1321">
        <f>M147+N147</f>
        <v>0</v>
      </c>
      <c r="M147" s="1150"/>
      <c r="N147" s="1150"/>
      <c r="O147" s="1321">
        <f>P147+Q147</f>
        <v>0</v>
      </c>
      <c r="P147" s="1150"/>
      <c r="Q147" s="1150"/>
      <c r="R147" s="1321">
        <f>S147+T147</f>
        <v>0</v>
      </c>
      <c r="S147" s="1151"/>
      <c r="T147" s="1151"/>
      <c r="U147" s="1321">
        <f>V147+W147</f>
        <v>0</v>
      </c>
      <c r="V147" s="1151"/>
      <c r="W147" s="1151"/>
      <c r="X147" s="1321">
        <f>Y147+Z147</f>
        <v>0</v>
      </c>
      <c r="Y147" s="1333"/>
      <c r="Z147" s="1152"/>
      <c r="AA147" s="1125">
        <f t="shared" si="24"/>
        <v>0</v>
      </c>
      <c r="AB147" s="1125">
        <f t="shared" si="17"/>
        <v>0</v>
      </c>
    </row>
    <row r="148" spans="2:28" s="1032" customFormat="1" hidden="1" x14ac:dyDescent="0.2">
      <c r="B148" s="1136"/>
      <c r="C148" s="1130"/>
      <c r="D148" s="1158" t="s">
        <v>316</v>
      </c>
      <c r="E148" s="1139"/>
      <c r="F148" s="1140"/>
      <c r="G148" s="1123">
        <f>+E148*F148</f>
        <v>0</v>
      </c>
      <c r="H148" s="1149"/>
      <c r="I148" s="1322">
        <f>J148+K148</f>
        <v>0</v>
      </c>
      <c r="J148" s="1150"/>
      <c r="K148" s="1150"/>
      <c r="L148" s="1322">
        <f>M148+N148</f>
        <v>0</v>
      </c>
      <c r="M148" s="1150"/>
      <c r="N148" s="1150"/>
      <c r="O148" s="1322">
        <f>P148+Q148</f>
        <v>0</v>
      </c>
      <c r="P148" s="1150"/>
      <c r="Q148" s="1150"/>
      <c r="R148" s="1322">
        <f>S148+T148</f>
        <v>0</v>
      </c>
      <c r="S148" s="1151"/>
      <c r="T148" s="1151"/>
      <c r="U148" s="1322">
        <f>V148+W148</f>
        <v>0</v>
      </c>
      <c r="V148" s="1151"/>
      <c r="W148" s="1151"/>
      <c r="X148" s="1322">
        <f>Y148+Z148</f>
        <v>0</v>
      </c>
      <c r="Y148" s="1333"/>
      <c r="Z148" s="1152"/>
      <c r="AA148" s="1125">
        <f t="shared" si="24"/>
        <v>0</v>
      </c>
      <c r="AB148" s="1125">
        <f t="shared" ref="AB148:AB211" si="31">+AA148-G148</f>
        <v>0</v>
      </c>
    </row>
    <row r="149" spans="2:28" s="1032" customFormat="1" hidden="1" x14ac:dyDescent="0.2">
      <c r="B149" s="1137"/>
      <c r="C149" s="1131"/>
      <c r="D149" s="1159" t="s">
        <v>316</v>
      </c>
      <c r="E149" s="1141"/>
      <c r="F149" s="1142"/>
      <c r="G149" s="1124">
        <f>+E149*F149</f>
        <v>0</v>
      </c>
      <c r="H149" s="1153"/>
      <c r="I149" s="1323">
        <f>J149+K149</f>
        <v>0</v>
      </c>
      <c r="J149" s="1154"/>
      <c r="K149" s="1154"/>
      <c r="L149" s="1323">
        <f>M149+N149</f>
        <v>0</v>
      </c>
      <c r="M149" s="1154"/>
      <c r="N149" s="1154"/>
      <c r="O149" s="1323">
        <f>P149+Q149</f>
        <v>0</v>
      </c>
      <c r="P149" s="1154"/>
      <c r="Q149" s="1154"/>
      <c r="R149" s="1323">
        <f>S149+T149</f>
        <v>0</v>
      </c>
      <c r="S149" s="1155"/>
      <c r="T149" s="1155"/>
      <c r="U149" s="1323">
        <f>V149+W149</f>
        <v>0</v>
      </c>
      <c r="V149" s="1155"/>
      <c r="W149" s="1155"/>
      <c r="X149" s="1323">
        <f>Y149+Z149</f>
        <v>0</v>
      </c>
      <c r="Y149" s="1334"/>
      <c r="Z149" s="1156"/>
      <c r="AA149" s="1125">
        <f t="shared" si="24"/>
        <v>0</v>
      </c>
      <c r="AB149" s="1125">
        <f t="shared" si="31"/>
        <v>0</v>
      </c>
    </row>
    <row r="150" spans="2:28" s="1032" customFormat="1" hidden="1" x14ac:dyDescent="0.15">
      <c r="B150" s="1135" t="s">
        <v>291</v>
      </c>
      <c r="C150" s="1128" t="s">
        <v>343</v>
      </c>
      <c r="D150" s="1092"/>
      <c r="E150" s="1143"/>
      <c r="F150" s="1144"/>
      <c r="G150" s="734">
        <f>SUM(G151:G155)</f>
        <v>0</v>
      </c>
      <c r="H150" s="1145">
        <f>SUM(H151:H155)</f>
        <v>0</v>
      </c>
      <c r="I150" s="1145">
        <f>SUM(I151:I155)</f>
        <v>0</v>
      </c>
      <c r="J150" s="1145">
        <f t="shared" ref="J150:Z150" si="32">SUM(J151:J155)</f>
        <v>0</v>
      </c>
      <c r="K150" s="1145">
        <f t="shared" si="32"/>
        <v>0</v>
      </c>
      <c r="L150" s="1145">
        <f t="shared" si="32"/>
        <v>0</v>
      </c>
      <c r="M150" s="1145">
        <f t="shared" si="32"/>
        <v>0</v>
      </c>
      <c r="N150" s="1145">
        <f t="shared" si="32"/>
        <v>0</v>
      </c>
      <c r="O150" s="1145">
        <f t="shared" si="32"/>
        <v>0</v>
      </c>
      <c r="P150" s="1145">
        <f t="shared" si="32"/>
        <v>0</v>
      </c>
      <c r="Q150" s="1145">
        <f t="shared" si="32"/>
        <v>0</v>
      </c>
      <c r="R150" s="1145">
        <f t="shared" si="32"/>
        <v>0</v>
      </c>
      <c r="S150" s="1145">
        <f t="shared" si="32"/>
        <v>0</v>
      </c>
      <c r="T150" s="1145">
        <f t="shared" si="32"/>
        <v>0</v>
      </c>
      <c r="U150" s="1145">
        <f t="shared" si="32"/>
        <v>0</v>
      </c>
      <c r="V150" s="1145">
        <f t="shared" si="32"/>
        <v>0</v>
      </c>
      <c r="W150" s="1145">
        <f t="shared" si="32"/>
        <v>0</v>
      </c>
      <c r="X150" s="1145">
        <f t="shared" si="32"/>
        <v>0</v>
      </c>
      <c r="Y150" s="1145">
        <f t="shared" si="32"/>
        <v>0</v>
      </c>
      <c r="Z150" s="1146">
        <f t="shared" si="32"/>
        <v>0</v>
      </c>
      <c r="AA150" s="1125">
        <f t="shared" si="24"/>
        <v>0</v>
      </c>
      <c r="AB150" s="1125">
        <f t="shared" si="31"/>
        <v>0</v>
      </c>
    </row>
    <row r="151" spans="2:28" s="1032" customFormat="1" hidden="1" x14ac:dyDescent="0.2">
      <c r="B151" s="1136"/>
      <c r="C151" s="1129"/>
      <c r="D151" s="1158" t="s">
        <v>316</v>
      </c>
      <c r="E151" s="1139"/>
      <c r="F151" s="1140"/>
      <c r="G151" s="1123">
        <f>+E151*F151</f>
        <v>0</v>
      </c>
      <c r="H151" s="1138"/>
      <c r="I151" s="1321">
        <f>J151+K151</f>
        <v>0</v>
      </c>
      <c r="J151" s="1138"/>
      <c r="K151" s="1138"/>
      <c r="L151" s="1321">
        <f>M151+N151</f>
        <v>0</v>
      </c>
      <c r="M151" s="1138"/>
      <c r="N151" s="1138"/>
      <c r="O151" s="1321">
        <f>P151+Q151</f>
        <v>0</v>
      </c>
      <c r="P151" s="1138"/>
      <c r="Q151" s="1138"/>
      <c r="R151" s="1321">
        <f>S151+T151</f>
        <v>0</v>
      </c>
      <c r="S151" s="1147"/>
      <c r="T151" s="1147"/>
      <c r="U151" s="1321">
        <f>V151+W151</f>
        <v>0</v>
      </c>
      <c r="V151" s="1147"/>
      <c r="W151" s="1147"/>
      <c r="X151" s="1321">
        <f>Y151+Z151</f>
        <v>0</v>
      </c>
      <c r="Y151" s="1332"/>
      <c r="Z151" s="1148"/>
      <c r="AA151" s="1125">
        <f t="shared" si="24"/>
        <v>0</v>
      </c>
      <c r="AB151" s="1125">
        <f t="shared" si="31"/>
        <v>0</v>
      </c>
    </row>
    <row r="152" spans="2:28" s="1032" customFormat="1" hidden="1" x14ac:dyDescent="0.2">
      <c r="B152" s="1136"/>
      <c r="C152" s="1129"/>
      <c r="D152" s="1158" t="s">
        <v>316</v>
      </c>
      <c r="E152" s="1139"/>
      <c r="F152" s="1140"/>
      <c r="G152" s="1123">
        <f>+E152*F152</f>
        <v>0</v>
      </c>
      <c r="H152" s="1138"/>
      <c r="I152" s="1321">
        <f>J152+K152</f>
        <v>0</v>
      </c>
      <c r="J152" s="1138"/>
      <c r="K152" s="1138"/>
      <c r="L152" s="1321">
        <f>M152+N152</f>
        <v>0</v>
      </c>
      <c r="M152" s="1138"/>
      <c r="N152" s="1138"/>
      <c r="O152" s="1321">
        <f>P152+Q152</f>
        <v>0</v>
      </c>
      <c r="P152" s="1138"/>
      <c r="Q152" s="1138"/>
      <c r="R152" s="1321">
        <f>S152+T152</f>
        <v>0</v>
      </c>
      <c r="S152" s="1147"/>
      <c r="T152" s="1147"/>
      <c r="U152" s="1321">
        <f>V152+W152</f>
        <v>0</v>
      </c>
      <c r="V152" s="1147"/>
      <c r="W152" s="1147"/>
      <c r="X152" s="1321">
        <f>Y152+Z152</f>
        <v>0</v>
      </c>
      <c r="Y152" s="1332"/>
      <c r="Z152" s="1148"/>
      <c r="AA152" s="1125">
        <f t="shared" si="24"/>
        <v>0</v>
      </c>
      <c r="AB152" s="1125">
        <f t="shared" si="31"/>
        <v>0</v>
      </c>
    </row>
    <row r="153" spans="2:28" s="1032" customFormat="1" hidden="1" x14ac:dyDescent="0.2">
      <c r="B153" s="1136"/>
      <c r="C153" s="1129"/>
      <c r="D153" s="1158" t="s">
        <v>316</v>
      </c>
      <c r="E153" s="1139"/>
      <c r="F153" s="1140"/>
      <c r="G153" s="1123">
        <f>+E153*F153</f>
        <v>0</v>
      </c>
      <c r="H153" s="1149"/>
      <c r="I153" s="1321">
        <f>J153+K153</f>
        <v>0</v>
      </c>
      <c r="J153" s="1150"/>
      <c r="K153" s="1150"/>
      <c r="L153" s="1321">
        <f>M153+N153</f>
        <v>0</v>
      </c>
      <c r="M153" s="1150"/>
      <c r="N153" s="1150"/>
      <c r="O153" s="1321">
        <f>P153+Q153</f>
        <v>0</v>
      </c>
      <c r="P153" s="1150"/>
      <c r="Q153" s="1150"/>
      <c r="R153" s="1321">
        <f>S153+T153</f>
        <v>0</v>
      </c>
      <c r="S153" s="1151"/>
      <c r="T153" s="1151"/>
      <c r="U153" s="1321">
        <f>V153+W153</f>
        <v>0</v>
      </c>
      <c r="V153" s="1151"/>
      <c r="W153" s="1151"/>
      <c r="X153" s="1321">
        <f>Y153+Z153</f>
        <v>0</v>
      </c>
      <c r="Y153" s="1333"/>
      <c r="Z153" s="1152"/>
      <c r="AA153" s="1125">
        <f t="shared" si="24"/>
        <v>0</v>
      </c>
      <c r="AB153" s="1125">
        <f t="shared" si="31"/>
        <v>0</v>
      </c>
    </row>
    <row r="154" spans="2:28" s="1032" customFormat="1" hidden="1" x14ac:dyDescent="0.2">
      <c r="B154" s="1136"/>
      <c r="C154" s="1129"/>
      <c r="D154" s="1158" t="s">
        <v>316</v>
      </c>
      <c r="E154" s="1139"/>
      <c r="F154" s="1140"/>
      <c r="G154" s="1123">
        <f>+E154*F154</f>
        <v>0</v>
      </c>
      <c r="H154" s="1149"/>
      <c r="I154" s="1322">
        <f>J154+K154</f>
        <v>0</v>
      </c>
      <c r="J154" s="1150"/>
      <c r="K154" s="1150"/>
      <c r="L154" s="1322">
        <f>M154+N154</f>
        <v>0</v>
      </c>
      <c r="M154" s="1150"/>
      <c r="N154" s="1150"/>
      <c r="O154" s="1322">
        <f>P154+Q154</f>
        <v>0</v>
      </c>
      <c r="P154" s="1150"/>
      <c r="Q154" s="1150"/>
      <c r="R154" s="1322">
        <f>S154+T154</f>
        <v>0</v>
      </c>
      <c r="S154" s="1151"/>
      <c r="T154" s="1151"/>
      <c r="U154" s="1322">
        <f>V154+W154</f>
        <v>0</v>
      </c>
      <c r="V154" s="1151"/>
      <c r="W154" s="1151"/>
      <c r="X154" s="1322">
        <f>Y154+Z154</f>
        <v>0</v>
      </c>
      <c r="Y154" s="1333"/>
      <c r="Z154" s="1152"/>
      <c r="AA154" s="1125">
        <f t="shared" si="24"/>
        <v>0</v>
      </c>
      <c r="AB154" s="1125">
        <f t="shared" si="31"/>
        <v>0</v>
      </c>
    </row>
    <row r="155" spans="2:28" s="1032" customFormat="1" hidden="1" x14ac:dyDescent="0.2">
      <c r="B155" s="1137"/>
      <c r="C155" s="1131"/>
      <c r="D155" s="1159" t="s">
        <v>316</v>
      </c>
      <c r="E155" s="1141"/>
      <c r="F155" s="1142"/>
      <c r="G155" s="1124">
        <f>+E155*F155</f>
        <v>0</v>
      </c>
      <c r="H155" s="1153"/>
      <c r="I155" s="1323">
        <f>J155+K155</f>
        <v>0</v>
      </c>
      <c r="J155" s="1154"/>
      <c r="K155" s="1154"/>
      <c r="L155" s="1323">
        <f>M155+N155</f>
        <v>0</v>
      </c>
      <c r="M155" s="1154"/>
      <c r="N155" s="1154"/>
      <c r="O155" s="1323">
        <f>P155+Q155</f>
        <v>0</v>
      </c>
      <c r="P155" s="1154"/>
      <c r="Q155" s="1154"/>
      <c r="R155" s="1323">
        <f>S155+T155</f>
        <v>0</v>
      </c>
      <c r="S155" s="1155"/>
      <c r="T155" s="1155"/>
      <c r="U155" s="1323">
        <f>V155+W155</f>
        <v>0</v>
      </c>
      <c r="V155" s="1155"/>
      <c r="W155" s="1155"/>
      <c r="X155" s="1323">
        <f>Y155+Z155</f>
        <v>0</v>
      </c>
      <c r="Y155" s="1334"/>
      <c r="Z155" s="1156"/>
      <c r="AA155" s="1125">
        <f t="shared" si="24"/>
        <v>0</v>
      </c>
      <c r="AB155" s="1125">
        <f t="shared" si="31"/>
        <v>0</v>
      </c>
    </row>
    <row r="156" spans="2:28" s="1032" customFormat="1" hidden="1" x14ac:dyDescent="0.15">
      <c r="B156" s="1135" t="s">
        <v>291</v>
      </c>
      <c r="C156" s="1128" t="s">
        <v>344</v>
      </c>
      <c r="D156" s="1092"/>
      <c r="E156" s="1143"/>
      <c r="F156" s="1144"/>
      <c r="G156" s="734">
        <f>SUM(G157:G161)</f>
        <v>0</v>
      </c>
      <c r="H156" s="1145">
        <f>SUM(H157:H161)</f>
        <v>0</v>
      </c>
      <c r="I156" s="1145">
        <f>SUM(I157:I161)</f>
        <v>0</v>
      </c>
      <c r="J156" s="1145">
        <f t="shared" ref="J156:Z156" si="33">SUM(J157:J161)</f>
        <v>0</v>
      </c>
      <c r="K156" s="1145">
        <f t="shared" si="33"/>
        <v>0</v>
      </c>
      <c r="L156" s="1145">
        <f t="shared" si="33"/>
        <v>0</v>
      </c>
      <c r="M156" s="1145">
        <f t="shared" si="33"/>
        <v>0</v>
      </c>
      <c r="N156" s="1145">
        <f t="shared" si="33"/>
        <v>0</v>
      </c>
      <c r="O156" s="1145">
        <f t="shared" si="33"/>
        <v>0</v>
      </c>
      <c r="P156" s="1145">
        <f t="shared" si="33"/>
        <v>0</v>
      </c>
      <c r="Q156" s="1145">
        <f t="shared" si="33"/>
        <v>0</v>
      </c>
      <c r="R156" s="1145">
        <f t="shared" si="33"/>
        <v>0</v>
      </c>
      <c r="S156" s="1145">
        <f t="shared" si="33"/>
        <v>0</v>
      </c>
      <c r="T156" s="1145">
        <f t="shared" si="33"/>
        <v>0</v>
      </c>
      <c r="U156" s="1145">
        <f t="shared" si="33"/>
        <v>0</v>
      </c>
      <c r="V156" s="1145">
        <f t="shared" si="33"/>
        <v>0</v>
      </c>
      <c r="W156" s="1145">
        <f t="shared" si="33"/>
        <v>0</v>
      </c>
      <c r="X156" s="1145">
        <f t="shared" si="33"/>
        <v>0</v>
      </c>
      <c r="Y156" s="1145">
        <f t="shared" si="33"/>
        <v>0</v>
      </c>
      <c r="Z156" s="1146">
        <f t="shared" si="33"/>
        <v>0</v>
      </c>
      <c r="AA156" s="1125">
        <f t="shared" si="24"/>
        <v>0</v>
      </c>
      <c r="AB156" s="1125">
        <f t="shared" si="31"/>
        <v>0</v>
      </c>
    </row>
    <row r="157" spans="2:28" s="1032" customFormat="1" hidden="1" x14ac:dyDescent="0.2">
      <c r="B157" s="1136"/>
      <c r="C157" s="1129"/>
      <c r="D157" s="1158" t="s">
        <v>316</v>
      </c>
      <c r="E157" s="1139"/>
      <c r="F157" s="1140"/>
      <c r="G157" s="1123">
        <f>+E157*F157</f>
        <v>0</v>
      </c>
      <c r="H157" s="1138"/>
      <c r="I157" s="1321">
        <f>J157+K157</f>
        <v>0</v>
      </c>
      <c r="J157" s="1138"/>
      <c r="K157" s="1138"/>
      <c r="L157" s="1321">
        <f>M157+N157</f>
        <v>0</v>
      </c>
      <c r="M157" s="1138"/>
      <c r="N157" s="1138"/>
      <c r="O157" s="1321">
        <f>P157+Q157</f>
        <v>0</v>
      </c>
      <c r="P157" s="1138"/>
      <c r="Q157" s="1138"/>
      <c r="R157" s="1321">
        <f>S157+T157</f>
        <v>0</v>
      </c>
      <c r="S157" s="1147"/>
      <c r="T157" s="1147"/>
      <c r="U157" s="1321">
        <f>V157+W157</f>
        <v>0</v>
      </c>
      <c r="V157" s="1147"/>
      <c r="W157" s="1147"/>
      <c r="X157" s="1321">
        <f>Y157+Z157</f>
        <v>0</v>
      </c>
      <c r="Y157" s="1332"/>
      <c r="Z157" s="1148"/>
      <c r="AA157" s="1125">
        <f t="shared" si="24"/>
        <v>0</v>
      </c>
      <c r="AB157" s="1125">
        <f t="shared" si="31"/>
        <v>0</v>
      </c>
    </row>
    <row r="158" spans="2:28" s="1032" customFormat="1" hidden="1" x14ac:dyDescent="0.2">
      <c r="B158" s="1136"/>
      <c r="C158" s="1129"/>
      <c r="D158" s="1158" t="s">
        <v>316</v>
      </c>
      <c r="E158" s="1139"/>
      <c r="F158" s="1140"/>
      <c r="G158" s="1123">
        <f>+E158*F158</f>
        <v>0</v>
      </c>
      <c r="H158" s="1138"/>
      <c r="I158" s="1321">
        <f>J158+K158</f>
        <v>0</v>
      </c>
      <c r="J158" s="1138"/>
      <c r="K158" s="1138"/>
      <c r="L158" s="1321">
        <f>M158+N158</f>
        <v>0</v>
      </c>
      <c r="M158" s="1138"/>
      <c r="N158" s="1138"/>
      <c r="O158" s="1321">
        <f>P158+Q158</f>
        <v>0</v>
      </c>
      <c r="P158" s="1138"/>
      <c r="Q158" s="1138"/>
      <c r="R158" s="1321">
        <f>S158+T158</f>
        <v>0</v>
      </c>
      <c r="S158" s="1147"/>
      <c r="T158" s="1147"/>
      <c r="U158" s="1321">
        <f>V158+W158</f>
        <v>0</v>
      </c>
      <c r="V158" s="1147"/>
      <c r="W158" s="1147"/>
      <c r="X158" s="1321">
        <f>Y158+Z158</f>
        <v>0</v>
      </c>
      <c r="Y158" s="1332"/>
      <c r="Z158" s="1148"/>
      <c r="AA158" s="1125">
        <f t="shared" si="24"/>
        <v>0</v>
      </c>
      <c r="AB158" s="1125">
        <f t="shared" si="31"/>
        <v>0</v>
      </c>
    </row>
    <row r="159" spans="2:28" s="1032" customFormat="1" hidden="1" x14ac:dyDescent="0.2">
      <c r="B159" s="1136"/>
      <c r="C159" s="1129"/>
      <c r="D159" s="1158" t="s">
        <v>316</v>
      </c>
      <c r="E159" s="1139"/>
      <c r="F159" s="1140"/>
      <c r="G159" s="1123">
        <f>+E159*F159</f>
        <v>0</v>
      </c>
      <c r="H159" s="1149"/>
      <c r="I159" s="1321">
        <f>J159+K159</f>
        <v>0</v>
      </c>
      <c r="J159" s="1150"/>
      <c r="K159" s="1150"/>
      <c r="L159" s="1321">
        <f>M159+N159</f>
        <v>0</v>
      </c>
      <c r="M159" s="1150"/>
      <c r="N159" s="1150"/>
      <c r="O159" s="1321">
        <f>P159+Q159</f>
        <v>0</v>
      </c>
      <c r="P159" s="1150"/>
      <c r="Q159" s="1150"/>
      <c r="R159" s="1321">
        <f>S159+T159</f>
        <v>0</v>
      </c>
      <c r="S159" s="1151"/>
      <c r="T159" s="1151"/>
      <c r="U159" s="1321">
        <f>V159+W159</f>
        <v>0</v>
      </c>
      <c r="V159" s="1151"/>
      <c r="W159" s="1151"/>
      <c r="X159" s="1321">
        <f>Y159+Z159</f>
        <v>0</v>
      </c>
      <c r="Y159" s="1333"/>
      <c r="Z159" s="1152"/>
      <c r="AA159" s="1125">
        <f t="shared" si="24"/>
        <v>0</v>
      </c>
      <c r="AB159" s="1125">
        <f t="shared" si="31"/>
        <v>0</v>
      </c>
    </row>
    <row r="160" spans="2:28" s="1032" customFormat="1" hidden="1" x14ac:dyDescent="0.2">
      <c r="B160" s="1136"/>
      <c r="C160" s="1129"/>
      <c r="D160" s="1158" t="s">
        <v>316</v>
      </c>
      <c r="E160" s="1139"/>
      <c r="F160" s="1140"/>
      <c r="G160" s="1123">
        <f>+E160*F160</f>
        <v>0</v>
      </c>
      <c r="H160" s="1149"/>
      <c r="I160" s="1322">
        <f>J160+K160</f>
        <v>0</v>
      </c>
      <c r="J160" s="1150"/>
      <c r="K160" s="1150"/>
      <c r="L160" s="1322">
        <f>M160+N160</f>
        <v>0</v>
      </c>
      <c r="M160" s="1150"/>
      <c r="N160" s="1150"/>
      <c r="O160" s="1322">
        <f>P160+Q160</f>
        <v>0</v>
      </c>
      <c r="P160" s="1150"/>
      <c r="Q160" s="1150"/>
      <c r="R160" s="1322">
        <f>S160+T160</f>
        <v>0</v>
      </c>
      <c r="S160" s="1151"/>
      <c r="T160" s="1151"/>
      <c r="U160" s="1322">
        <f>V160+W160</f>
        <v>0</v>
      </c>
      <c r="V160" s="1151"/>
      <c r="W160" s="1151"/>
      <c r="X160" s="1322">
        <f>Y160+Z160</f>
        <v>0</v>
      </c>
      <c r="Y160" s="1333"/>
      <c r="Z160" s="1152"/>
      <c r="AA160" s="1125">
        <f t="shared" si="24"/>
        <v>0</v>
      </c>
      <c r="AB160" s="1125">
        <f t="shared" si="31"/>
        <v>0</v>
      </c>
    </row>
    <row r="161" spans="2:28" s="1032" customFormat="1" hidden="1" x14ac:dyDescent="0.2">
      <c r="B161" s="1137"/>
      <c r="C161" s="1131"/>
      <c r="D161" s="1159" t="s">
        <v>316</v>
      </c>
      <c r="E161" s="1141"/>
      <c r="F161" s="1142"/>
      <c r="G161" s="1124">
        <f>+E161*F161</f>
        <v>0</v>
      </c>
      <c r="H161" s="1153"/>
      <c r="I161" s="1323">
        <f>J161+K161</f>
        <v>0</v>
      </c>
      <c r="J161" s="1154"/>
      <c r="K161" s="1154"/>
      <c r="L161" s="1323">
        <f>M161+N161</f>
        <v>0</v>
      </c>
      <c r="M161" s="1154"/>
      <c r="N161" s="1154"/>
      <c r="O161" s="1323">
        <f>P161+Q161</f>
        <v>0</v>
      </c>
      <c r="P161" s="1154"/>
      <c r="Q161" s="1154"/>
      <c r="R161" s="1323">
        <f>S161+T161</f>
        <v>0</v>
      </c>
      <c r="S161" s="1155"/>
      <c r="T161" s="1155"/>
      <c r="U161" s="1323">
        <f>V161+W161</f>
        <v>0</v>
      </c>
      <c r="V161" s="1155"/>
      <c r="W161" s="1155"/>
      <c r="X161" s="1323">
        <f>Y161+Z161</f>
        <v>0</v>
      </c>
      <c r="Y161" s="1334"/>
      <c r="Z161" s="1156"/>
      <c r="AA161" s="1125">
        <f t="shared" si="24"/>
        <v>0</v>
      </c>
      <c r="AB161" s="1125">
        <f t="shared" si="31"/>
        <v>0</v>
      </c>
    </row>
    <row r="162" spans="2:28" s="1032" customFormat="1" hidden="1" x14ac:dyDescent="0.15">
      <c r="B162" s="1135" t="s">
        <v>291</v>
      </c>
      <c r="C162" s="1128" t="s">
        <v>345</v>
      </c>
      <c r="D162" s="1092"/>
      <c r="E162" s="1143"/>
      <c r="F162" s="1144"/>
      <c r="G162" s="734">
        <f>SUM(G163:G167)</f>
        <v>0</v>
      </c>
      <c r="H162" s="1145">
        <f>SUM(H163:H167)</f>
        <v>0</v>
      </c>
      <c r="I162" s="1145">
        <f>SUM(I163:I167)</f>
        <v>0</v>
      </c>
      <c r="J162" s="1145">
        <f t="shared" ref="J162:Z162" si="34">SUM(J163:J167)</f>
        <v>0</v>
      </c>
      <c r="K162" s="1145">
        <f t="shared" si="34"/>
        <v>0</v>
      </c>
      <c r="L162" s="1145">
        <f t="shared" si="34"/>
        <v>0</v>
      </c>
      <c r="M162" s="1145">
        <f t="shared" si="34"/>
        <v>0</v>
      </c>
      <c r="N162" s="1145">
        <f t="shared" si="34"/>
        <v>0</v>
      </c>
      <c r="O162" s="1145">
        <f t="shared" si="34"/>
        <v>0</v>
      </c>
      <c r="P162" s="1145">
        <f t="shared" si="34"/>
        <v>0</v>
      </c>
      <c r="Q162" s="1145">
        <f t="shared" si="34"/>
        <v>0</v>
      </c>
      <c r="R162" s="1145">
        <f t="shared" si="34"/>
        <v>0</v>
      </c>
      <c r="S162" s="1145">
        <f t="shared" si="34"/>
        <v>0</v>
      </c>
      <c r="T162" s="1145">
        <f t="shared" si="34"/>
        <v>0</v>
      </c>
      <c r="U162" s="1145">
        <f t="shared" si="34"/>
        <v>0</v>
      </c>
      <c r="V162" s="1145">
        <f t="shared" si="34"/>
        <v>0</v>
      </c>
      <c r="W162" s="1145">
        <f t="shared" si="34"/>
        <v>0</v>
      </c>
      <c r="X162" s="1145">
        <f t="shared" si="34"/>
        <v>0</v>
      </c>
      <c r="Y162" s="1145">
        <f t="shared" si="34"/>
        <v>0</v>
      </c>
      <c r="Z162" s="1146">
        <f t="shared" si="34"/>
        <v>0</v>
      </c>
      <c r="AA162" s="1125">
        <f t="shared" si="24"/>
        <v>0</v>
      </c>
      <c r="AB162" s="1125">
        <f t="shared" si="31"/>
        <v>0</v>
      </c>
    </row>
    <row r="163" spans="2:28" s="1032" customFormat="1" hidden="1" x14ac:dyDescent="0.2">
      <c r="B163" s="1136"/>
      <c r="C163" s="1129"/>
      <c r="D163" s="1158" t="s">
        <v>316</v>
      </c>
      <c r="E163" s="1139"/>
      <c r="F163" s="1140"/>
      <c r="G163" s="1123">
        <f>+E163*F163</f>
        <v>0</v>
      </c>
      <c r="H163" s="1138"/>
      <c r="I163" s="1321">
        <f>J163+K163</f>
        <v>0</v>
      </c>
      <c r="J163" s="1138"/>
      <c r="K163" s="1138"/>
      <c r="L163" s="1321">
        <f>M163+N163</f>
        <v>0</v>
      </c>
      <c r="M163" s="1138"/>
      <c r="N163" s="1138"/>
      <c r="O163" s="1321">
        <f>P163+Q163</f>
        <v>0</v>
      </c>
      <c r="P163" s="1138"/>
      <c r="Q163" s="1138"/>
      <c r="R163" s="1321">
        <f>S163+T163</f>
        <v>0</v>
      </c>
      <c r="S163" s="1147"/>
      <c r="T163" s="1147"/>
      <c r="U163" s="1321">
        <f>V163+W163</f>
        <v>0</v>
      </c>
      <c r="V163" s="1147"/>
      <c r="W163" s="1147"/>
      <c r="X163" s="1321">
        <f>Y163+Z163</f>
        <v>0</v>
      </c>
      <c r="Y163" s="1332"/>
      <c r="Z163" s="1148"/>
      <c r="AA163" s="1125">
        <f t="shared" si="24"/>
        <v>0</v>
      </c>
      <c r="AB163" s="1125">
        <f t="shared" si="31"/>
        <v>0</v>
      </c>
    </row>
    <row r="164" spans="2:28" s="1032" customFormat="1" hidden="1" x14ac:dyDescent="0.2">
      <c r="B164" s="1136"/>
      <c r="C164" s="1129"/>
      <c r="D164" s="1158" t="s">
        <v>316</v>
      </c>
      <c r="E164" s="1139"/>
      <c r="F164" s="1140"/>
      <c r="G164" s="1123">
        <f>+E164*F164</f>
        <v>0</v>
      </c>
      <c r="H164" s="1138"/>
      <c r="I164" s="1321">
        <f>J164+K164</f>
        <v>0</v>
      </c>
      <c r="J164" s="1138"/>
      <c r="K164" s="1138"/>
      <c r="L164" s="1321">
        <f>M164+N164</f>
        <v>0</v>
      </c>
      <c r="M164" s="1138"/>
      <c r="N164" s="1138"/>
      <c r="O164" s="1321">
        <f>P164+Q164</f>
        <v>0</v>
      </c>
      <c r="P164" s="1138"/>
      <c r="Q164" s="1138"/>
      <c r="R164" s="1321">
        <f>S164+T164</f>
        <v>0</v>
      </c>
      <c r="S164" s="1147"/>
      <c r="T164" s="1147"/>
      <c r="U164" s="1321">
        <f>V164+W164</f>
        <v>0</v>
      </c>
      <c r="V164" s="1147"/>
      <c r="W164" s="1147"/>
      <c r="X164" s="1321">
        <f>Y164+Z164</f>
        <v>0</v>
      </c>
      <c r="Y164" s="1332"/>
      <c r="Z164" s="1148"/>
      <c r="AA164" s="1125">
        <f t="shared" si="24"/>
        <v>0</v>
      </c>
      <c r="AB164" s="1125">
        <f t="shared" si="31"/>
        <v>0</v>
      </c>
    </row>
    <row r="165" spans="2:28" s="1032" customFormat="1" hidden="1" x14ac:dyDescent="0.2">
      <c r="B165" s="1136"/>
      <c r="C165" s="1129"/>
      <c r="D165" s="1158" t="s">
        <v>316</v>
      </c>
      <c r="E165" s="1139"/>
      <c r="F165" s="1140"/>
      <c r="G165" s="1123">
        <f>+E165*F165</f>
        <v>0</v>
      </c>
      <c r="H165" s="1149"/>
      <c r="I165" s="1321">
        <f>J165+K165</f>
        <v>0</v>
      </c>
      <c r="J165" s="1150"/>
      <c r="K165" s="1150"/>
      <c r="L165" s="1321">
        <f>M165+N165</f>
        <v>0</v>
      </c>
      <c r="M165" s="1150"/>
      <c r="N165" s="1150"/>
      <c r="O165" s="1321">
        <f>P165+Q165</f>
        <v>0</v>
      </c>
      <c r="P165" s="1150"/>
      <c r="Q165" s="1150"/>
      <c r="R165" s="1321">
        <f>S165+T165</f>
        <v>0</v>
      </c>
      <c r="S165" s="1151"/>
      <c r="T165" s="1151"/>
      <c r="U165" s="1321">
        <f>V165+W165</f>
        <v>0</v>
      </c>
      <c r="V165" s="1151"/>
      <c r="W165" s="1151"/>
      <c r="X165" s="1321">
        <f>Y165+Z165</f>
        <v>0</v>
      </c>
      <c r="Y165" s="1333"/>
      <c r="Z165" s="1152"/>
      <c r="AA165" s="1125">
        <f t="shared" si="24"/>
        <v>0</v>
      </c>
      <c r="AB165" s="1125">
        <f t="shared" si="31"/>
        <v>0</v>
      </c>
    </row>
    <row r="166" spans="2:28" s="1032" customFormat="1" hidden="1" x14ac:dyDescent="0.2">
      <c r="B166" s="1136"/>
      <c r="C166" s="1129"/>
      <c r="D166" s="1158" t="s">
        <v>316</v>
      </c>
      <c r="E166" s="1139"/>
      <c r="F166" s="1140"/>
      <c r="G166" s="1123">
        <f>+E166*F166</f>
        <v>0</v>
      </c>
      <c r="H166" s="1149"/>
      <c r="I166" s="1322">
        <f>J166+K166</f>
        <v>0</v>
      </c>
      <c r="J166" s="1150"/>
      <c r="K166" s="1150"/>
      <c r="L166" s="1322">
        <f>M166+N166</f>
        <v>0</v>
      </c>
      <c r="M166" s="1150"/>
      <c r="N166" s="1150"/>
      <c r="O166" s="1322">
        <f>P166+Q166</f>
        <v>0</v>
      </c>
      <c r="P166" s="1150"/>
      <c r="Q166" s="1150"/>
      <c r="R166" s="1322">
        <f>S166+T166</f>
        <v>0</v>
      </c>
      <c r="S166" s="1151"/>
      <c r="T166" s="1151"/>
      <c r="U166" s="1322">
        <f>V166+W166</f>
        <v>0</v>
      </c>
      <c r="V166" s="1151"/>
      <c r="W166" s="1151"/>
      <c r="X166" s="1322">
        <f>Y166+Z166</f>
        <v>0</v>
      </c>
      <c r="Y166" s="1333"/>
      <c r="Z166" s="1152"/>
      <c r="AA166" s="1125">
        <f t="shared" si="24"/>
        <v>0</v>
      </c>
      <c r="AB166" s="1125">
        <f t="shared" si="31"/>
        <v>0</v>
      </c>
    </row>
    <row r="167" spans="2:28" s="1032" customFormat="1" hidden="1" x14ac:dyDescent="0.2">
      <c r="B167" s="1137"/>
      <c r="C167" s="1131"/>
      <c r="D167" s="1159" t="s">
        <v>316</v>
      </c>
      <c r="E167" s="1141"/>
      <c r="F167" s="1142"/>
      <c r="G167" s="1124">
        <f>+E167*F167</f>
        <v>0</v>
      </c>
      <c r="H167" s="1153"/>
      <c r="I167" s="1323">
        <f>J167+K167</f>
        <v>0</v>
      </c>
      <c r="J167" s="1154"/>
      <c r="K167" s="1154"/>
      <c r="L167" s="1323">
        <f>M167+N167</f>
        <v>0</v>
      </c>
      <c r="M167" s="1154"/>
      <c r="N167" s="1154"/>
      <c r="O167" s="1323">
        <f>P167+Q167</f>
        <v>0</v>
      </c>
      <c r="P167" s="1154"/>
      <c r="Q167" s="1154"/>
      <c r="R167" s="1323">
        <f>S167+T167</f>
        <v>0</v>
      </c>
      <c r="S167" s="1155"/>
      <c r="T167" s="1155"/>
      <c r="U167" s="1323">
        <f>V167+W167</f>
        <v>0</v>
      </c>
      <c r="V167" s="1155"/>
      <c r="W167" s="1155"/>
      <c r="X167" s="1323">
        <f>Y167+Z167</f>
        <v>0</v>
      </c>
      <c r="Y167" s="1334"/>
      <c r="Z167" s="1156"/>
      <c r="AA167" s="1125">
        <f t="shared" si="24"/>
        <v>0</v>
      </c>
      <c r="AB167" s="1125">
        <f t="shared" si="31"/>
        <v>0</v>
      </c>
    </row>
    <row r="168" spans="2:28" s="1032" customFormat="1" hidden="1" x14ac:dyDescent="0.15">
      <c r="B168" s="1135" t="s">
        <v>291</v>
      </c>
      <c r="C168" s="1128" t="s">
        <v>346</v>
      </c>
      <c r="D168" s="1092"/>
      <c r="E168" s="1143"/>
      <c r="F168" s="1144"/>
      <c r="G168" s="734">
        <f>SUM(G169:G173)</f>
        <v>0</v>
      </c>
      <c r="H168" s="1145">
        <f>SUM(H169:H173)</f>
        <v>0</v>
      </c>
      <c r="I168" s="1145">
        <f>SUM(I169:I173)</f>
        <v>0</v>
      </c>
      <c r="J168" s="1145">
        <f t="shared" ref="J168:Z168" si="35">SUM(J169:J173)</f>
        <v>0</v>
      </c>
      <c r="K168" s="1145">
        <f t="shared" si="35"/>
        <v>0</v>
      </c>
      <c r="L168" s="1145">
        <f t="shared" si="35"/>
        <v>0</v>
      </c>
      <c r="M168" s="1145">
        <f t="shared" si="35"/>
        <v>0</v>
      </c>
      <c r="N168" s="1145">
        <f t="shared" si="35"/>
        <v>0</v>
      </c>
      <c r="O168" s="1145">
        <f t="shared" si="35"/>
        <v>0</v>
      </c>
      <c r="P168" s="1145">
        <f t="shared" si="35"/>
        <v>0</v>
      </c>
      <c r="Q168" s="1145">
        <f t="shared" si="35"/>
        <v>0</v>
      </c>
      <c r="R168" s="1145">
        <f t="shared" si="35"/>
        <v>0</v>
      </c>
      <c r="S168" s="1145">
        <f t="shared" si="35"/>
        <v>0</v>
      </c>
      <c r="T168" s="1145">
        <f t="shared" si="35"/>
        <v>0</v>
      </c>
      <c r="U168" s="1145">
        <f t="shared" si="35"/>
        <v>0</v>
      </c>
      <c r="V168" s="1145">
        <f t="shared" si="35"/>
        <v>0</v>
      </c>
      <c r="W168" s="1145">
        <f t="shared" si="35"/>
        <v>0</v>
      </c>
      <c r="X168" s="1145">
        <f t="shared" si="35"/>
        <v>0</v>
      </c>
      <c r="Y168" s="1145">
        <f t="shared" si="35"/>
        <v>0</v>
      </c>
      <c r="Z168" s="1146">
        <f t="shared" si="35"/>
        <v>0</v>
      </c>
      <c r="AA168" s="1125">
        <f t="shared" si="24"/>
        <v>0</v>
      </c>
      <c r="AB168" s="1125">
        <f t="shared" si="31"/>
        <v>0</v>
      </c>
    </row>
    <row r="169" spans="2:28" s="1032" customFormat="1" hidden="1" x14ac:dyDescent="0.2">
      <c r="B169" s="1136"/>
      <c r="C169" s="1129"/>
      <c r="D169" s="1158" t="s">
        <v>316</v>
      </c>
      <c r="E169" s="1139"/>
      <c r="F169" s="1140"/>
      <c r="G169" s="1123">
        <f>+E169*F169</f>
        <v>0</v>
      </c>
      <c r="H169" s="1138"/>
      <c r="I169" s="1321">
        <f>J169+K169</f>
        <v>0</v>
      </c>
      <c r="J169" s="1138"/>
      <c r="K169" s="1138"/>
      <c r="L169" s="1321">
        <f>M169+N169</f>
        <v>0</v>
      </c>
      <c r="M169" s="1138"/>
      <c r="N169" s="1138"/>
      <c r="O169" s="1321">
        <f>P169+Q169</f>
        <v>0</v>
      </c>
      <c r="P169" s="1138"/>
      <c r="Q169" s="1138"/>
      <c r="R169" s="1321">
        <f>S169+T169</f>
        <v>0</v>
      </c>
      <c r="S169" s="1147"/>
      <c r="T169" s="1147"/>
      <c r="U169" s="1321">
        <f>V169+W169</f>
        <v>0</v>
      </c>
      <c r="V169" s="1147"/>
      <c r="W169" s="1147"/>
      <c r="X169" s="1321">
        <f>Y169+Z169</f>
        <v>0</v>
      </c>
      <c r="Y169" s="1332"/>
      <c r="Z169" s="1148"/>
      <c r="AA169" s="1125">
        <f t="shared" si="24"/>
        <v>0</v>
      </c>
      <c r="AB169" s="1125">
        <f t="shared" si="31"/>
        <v>0</v>
      </c>
    </row>
    <row r="170" spans="2:28" s="1032" customFormat="1" hidden="1" x14ac:dyDescent="0.2">
      <c r="B170" s="1136"/>
      <c r="C170" s="1129"/>
      <c r="D170" s="1158" t="s">
        <v>316</v>
      </c>
      <c r="E170" s="1139"/>
      <c r="F170" s="1140"/>
      <c r="G170" s="1123">
        <f>+E170*F170</f>
        <v>0</v>
      </c>
      <c r="H170" s="1138"/>
      <c r="I170" s="1321">
        <f>J170+K170</f>
        <v>0</v>
      </c>
      <c r="J170" s="1138"/>
      <c r="K170" s="1138"/>
      <c r="L170" s="1321">
        <f>M170+N170</f>
        <v>0</v>
      </c>
      <c r="M170" s="1138"/>
      <c r="N170" s="1138"/>
      <c r="O170" s="1321">
        <f>P170+Q170</f>
        <v>0</v>
      </c>
      <c r="P170" s="1138"/>
      <c r="Q170" s="1138"/>
      <c r="R170" s="1321">
        <f>S170+T170</f>
        <v>0</v>
      </c>
      <c r="S170" s="1147"/>
      <c r="T170" s="1147"/>
      <c r="U170" s="1321">
        <f>V170+W170</f>
        <v>0</v>
      </c>
      <c r="V170" s="1147"/>
      <c r="W170" s="1147"/>
      <c r="X170" s="1321">
        <f>Y170+Z170</f>
        <v>0</v>
      </c>
      <c r="Y170" s="1332"/>
      <c r="Z170" s="1148"/>
      <c r="AA170" s="1125">
        <f t="shared" si="24"/>
        <v>0</v>
      </c>
      <c r="AB170" s="1125">
        <f t="shared" si="31"/>
        <v>0</v>
      </c>
    </row>
    <row r="171" spans="2:28" s="1032" customFormat="1" hidden="1" x14ac:dyDescent="0.2">
      <c r="B171" s="1136"/>
      <c r="C171" s="1129"/>
      <c r="D171" s="1158" t="s">
        <v>316</v>
      </c>
      <c r="E171" s="1139"/>
      <c r="F171" s="1140"/>
      <c r="G171" s="1123">
        <f>+E171*F171</f>
        <v>0</v>
      </c>
      <c r="H171" s="1149"/>
      <c r="I171" s="1321">
        <f>J171+K171</f>
        <v>0</v>
      </c>
      <c r="J171" s="1150"/>
      <c r="K171" s="1150"/>
      <c r="L171" s="1321">
        <f>M171+N171</f>
        <v>0</v>
      </c>
      <c r="M171" s="1150"/>
      <c r="N171" s="1150"/>
      <c r="O171" s="1321">
        <f>P171+Q171</f>
        <v>0</v>
      </c>
      <c r="P171" s="1150"/>
      <c r="Q171" s="1150"/>
      <c r="R171" s="1321">
        <f>S171+T171</f>
        <v>0</v>
      </c>
      <c r="S171" s="1151"/>
      <c r="T171" s="1151"/>
      <c r="U171" s="1321">
        <f>V171+W171</f>
        <v>0</v>
      </c>
      <c r="V171" s="1151"/>
      <c r="W171" s="1151"/>
      <c r="X171" s="1321">
        <f>Y171+Z171</f>
        <v>0</v>
      </c>
      <c r="Y171" s="1333"/>
      <c r="Z171" s="1152"/>
      <c r="AA171" s="1125">
        <f t="shared" si="24"/>
        <v>0</v>
      </c>
      <c r="AB171" s="1125">
        <f t="shared" si="31"/>
        <v>0</v>
      </c>
    </row>
    <row r="172" spans="2:28" s="1032" customFormat="1" hidden="1" x14ac:dyDescent="0.2">
      <c r="B172" s="1136"/>
      <c r="C172" s="1129"/>
      <c r="D172" s="1158" t="s">
        <v>316</v>
      </c>
      <c r="E172" s="1139"/>
      <c r="F172" s="1140"/>
      <c r="G172" s="1123">
        <f>+E172*F172</f>
        <v>0</v>
      </c>
      <c r="H172" s="1149"/>
      <c r="I172" s="1322">
        <f>J172+K172</f>
        <v>0</v>
      </c>
      <c r="J172" s="1150"/>
      <c r="K172" s="1150"/>
      <c r="L172" s="1322">
        <f>M172+N172</f>
        <v>0</v>
      </c>
      <c r="M172" s="1150"/>
      <c r="N172" s="1150"/>
      <c r="O172" s="1322">
        <f>P172+Q172</f>
        <v>0</v>
      </c>
      <c r="P172" s="1150"/>
      <c r="Q172" s="1150"/>
      <c r="R172" s="1322">
        <f>S172+T172</f>
        <v>0</v>
      </c>
      <c r="S172" s="1151"/>
      <c r="T172" s="1151"/>
      <c r="U172" s="1322">
        <f>V172+W172</f>
        <v>0</v>
      </c>
      <c r="V172" s="1151"/>
      <c r="W172" s="1151"/>
      <c r="X172" s="1322">
        <f>Y172+Z172</f>
        <v>0</v>
      </c>
      <c r="Y172" s="1333"/>
      <c r="Z172" s="1152"/>
      <c r="AA172" s="1125">
        <f t="shared" si="24"/>
        <v>0</v>
      </c>
      <c r="AB172" s="1125">
        <f t="shared" si="31"/>
        <v>0</v>
      </c>
    </row>
    <row r="173" spans="2:28" s="1032" customFormat="1" hidden="1" x14ac:dyDescent="0.2">
      <c r="B173" s="1137"/>
      <c r="C173" s="1131"/>
      <c r="D173" s="1159" t="s">
        <v>316</v>
      </c>
      <c r="E173" s="1141"/>
      <c r="F173" s="1142"/>
      <c r="G173" s="1123">
        <f>+E173*F173</f>
        <v>0</v>
      </c>
      <c r="H173" s="1153"/>
      <c r="I173" s="1323">
        <f>J173+K173</f>
        <v>0</v>
      </c>
      <c r="J173" s="1154"/>
      <c r="K173" s="1154"/>
      <c r="L173" s="1323">
        <f>M173+N173</f>
        <v>0</v>
      </c>
      <c r="M173" s="1154"/>
      <c r="N173" s="1154"/>
      <c r="O173" s="1323">
        <f>P173+Q173</f>
        <v>0</v>
      </c>
      <c r="P173" s="1154"/>
      <c r="Q173" s="1154"/>
      <c r="R173" s="1323">
        <f>S173+T173</f>
        <v>0</v>
      </c>
      <c r="S173" s="1155"/>
      <c r="T173" s="1155"/>
      <c r="U173" s="1323">
        <f>V173+W173</f>
        <v>0</v>
      </c>
      <c r="V173" s="1155"/>
      <c r="W173" s="1155"/>
      <c r="X173" s="1323">
        <f>Y173+Z173</f>
        <v>0</v>
      </c>
      <c r="Y173" s="1334"/>
      <c r="Z173" s="1156"/>
      <c r="AA173" s="1125">
        <f t="shared" si="24"/>
        <v>0</v>
      </c>
      <c r="AB173" s="1125">
        <f t="shared" si="31"/>
        <v>0</v>
      </c>
    </row>
    <row r="174" spans="2:28" s="1032" customFormat="1" x14ac:dyDescent="0.15">
      <c r="B174" s="1922" t="s">
        <v>208</v>
      </c>
      <c r="C174" s="1923"/>
      <c r="D174" s="1923"/>
      <c r="E174" s="1923"/>
      <c r="F174" s="1923"/>
      <c r="G174" s="14">
        <f>+G14+G46+G78+G110+G142</f>
        <v>60588</v>
      </c>
      <c r="H174" s="14">
        <f t="shared" ref="H174:Z174" si="36">+H14+H46+H78+H110+H142</f>
        <v>40588</v>
      </c>
      <c r="I174" s="14">
        <f t="shared" si="36"/>
        <v>0</v>
      </c>
      <c r="J174" s="14">
        <f t="shared" si="36"/>
        <v>0</v>
      </c>
      <c r="K174" s="14">
        <f t="shared" si="36"/>
        <v>0</v>
      </c>
      <c r="L174" s="14">
        <f t="shared" si="36"/>
        <v>20000</v>
      </c>
      <c r="M174" s="14">
        <f t="shared" si="36"/>
        <v>20000</v>
      </c>
      <c r="N174" s="14">
        <f t="shared" si="36"/>
        <v>0</v>
      </c>
      <c r="O174" s="14">
        <f t="shared" si="36"/>
        <v>0</v>
      </c>
      <c r="P174" s="14">
        <f t="shared" si="36"/>
        <v>0</v>
      </c>
      <c r="Q174" s="14">
        <f t="shared" si="36"/>
        <v>0</v>
      </c>
      <c r="R174" s="14">
        <f t="shared" si="36"/>
        <v>0</v>
      </c>
      <c r="S174" s="14">
        <f t="shared" si="36"/>
        <v>0</v>
      </c>
      <c r="T174" s="14">
        <f t="shared" si="36"/>
        <v>0</v>
      </c>
      <c r="U174" s="14">
        <f t="shared" si="36"/>
        <v>0</v>
      </c>
      <c r="V174" s="14">
        <f t="shared" si="36"/>
        <v>0</v>
      </c>
      <c r="W174" s="14">
        <f t="shared" si="36"/>
        <v>0</v>
      </c>
      <c r="X174" s="14">
        <f t="shared" si="36"/>
        <v>0</v>
      </c>
      <c r="Y174" s="14">
        <f t="shared" si="36"/>
        <v>0</v>
      </c>
      <c r="Z174" s="24">
        <f t="shared" si="36"/>
        <v>0</v>
      </c>
      <c r="AA174" s="1125">
        <f t="shared" si="24"/>
        <v>60588</v>
      </c>
      <c r="AB174" s="1125">
        <f t="shared" si="31"/>
        <v>0</v>
      </c>
    </row>
    <row r="175" spans="2:28" s="1032" customFormat="1" x14ac:dyDescent="0.15">
      <c r="B175" s="179" t="s">
        <v>209</v>
      </c>
      <c r="C175" s="180">
        <f>+'PLAN DE ADQUISICIONES'!B51</f>
        <v>2.2000000000000002</v>
      </c>
      <c r="D175" s="1912" t="str">
        <f>+'PLAN DE ADQUISICIONES'!C51</f>
        <v>Emprendedores del sector turismo de los distritos de Pisac, Taray, Lamay, Coya y Calca, provincia de Calca - región Cusco resuleven cuellos de botella en sus negocios implementados o fortalecidos</v>
      </c>
      <c r="E175" s="1913"/>
      <c r="F175" s="1913"/>
      <c r="G175" s="1913"/>
      <c r="H175" s="1913"/>
      <c r="I175" s="1913"/>
      <c r="J175" s="1913"/>
      <c r="K175" s="1913"/>
      <c r="L175" s="1913"/>
      <c r="M175" s="1913"/>
      <c r="N175" s="1913"/>
      <c r="O175" s="1913"/>
      <c r="P175" s="1913"/>
      <c r="Q175" s="1913"/>
      <c r="R175" s="1913"/>
      <c r="S175" s="1913"/>
      <c r="T175" s="1913"/>
      <c r="U175" s="1913"/>
      <c r="V175" s="1913"/>
      <c r="W175" s="1913"/>
      <c r="X175" s="1946"/>
      <c r="Y175" s="1328"/>
      <c r="Z175" s="1336"/>
      <c r="AA175" s="1125">
        <f t="shared" si="24"/>
        <v>0</v>
      </c>
      <c r="AB175" s="1125">
        <f t="shared" si="31"/>
        <v>0</v>
      </c>
    </row>
    <row r="176" spans="2:28" s="1035" customFormat="1" ht="25.5" x14ac:dyDescent="0.15">
      <c r="B176" s="777" t="str">
        <f>+'PLAN DE ADQUISICIONES'!C55</f>
        <v>Asistencia técnica para resolver cuellos de botella en la línea de negocios restaurantes</v>
      </c>
      <c r="C176" s="778" t="str">
        <f>+'PLAN DE ADQUISICIONES'!B55</f>
        <v>2.2.1</v>
      </c>
      <c r="D176" s="774" t="str">
        <f>+'PLAN DE ADQUISICIONES'!D55</f>
        <v>Visita</v>
      </c>
      <c r="E176" s="775">
        <f>+'PLAN DE ADQUISICIONES'!E55</f>
        <v>150</v>
      </c>
      <c r="F176" s="735"/>
      <c r="G176" s="735">
        <f t="shared" ref="G176:Z176" si="37">+G178+G184+G190+G196+G202</f>
        <v>118000</v>
      </c>
      <c r="H176" s="19">
        <f t="shared" si="37"/>
        <v>113000</v>
      </c>
      <c r="I176" s="19">
        <f t="shared" si="37"/>
        <v>2500</v>
      </c>
      <c r="J176" s="19">
        <f t="shared" si="37"/>
        <v>0</v>
      </c>
      <c r="K176" s="19">
        <f t="shared" si="37"/>
        <v>0</v>
      </c>
      <c r="L176" s="19">
        <f t="shared" si="37"/>
        <v>2500</v>
      </c>
      <c r="M176" s="19">
        <f t="shared" si="37"/>
        <v>2500</v>
      </c>
      <c r="N176" s="19">
        <f t="shared" si="37"/>
        <v>0</v>
      </c>
      <c r="O176" s="19">
        <f t="shared" si="37"/>
        <v>0</v>
      </c>
      <c r="P176" s="19">
        <f t="shared" si="37"/>
        <v>0</v>
      </c>
      <c r="Q176" s="19">
        <f t="shared" si="37"/>
        <v>0</v>
      </c>
      <c r="R176" s="19">
        <f t="shared" si="37"/>
        <v>0</v>
      </c>
      <c r="S176" s="19">
        <f t="shared" si="37"/>
        <v>0</v>
      </c>
      <c r="T176" s="19">
        <f t="shared" si="37"/>
        <v>0</v>
      </c>
      <c r="U176" s="19">
        <f t="shared" si="37"/>
        <v>0</v>
      </c>
      <c r="V176" s="19">
        <f t="shared" si="37"/>
        <v>0</v>
      </c>
      <c r="W176" s="19">
        <f t="shared" si="37"/>
        <v>0</v>
      </c>
      <c r="X176" s="19">
        <f t="shared" si="37"/>
        <v>0</v>
      </c>
      <c r="Y176" s="19">
        <f t="shared" si="37"/>
        <v>0</v>
      </c>
      <c r="Z176" s="20">
        <f t="shared" si="37"/>
        <v>0</v>
      </c>
      <c r="AA176" s="1125">
        <f t="shared" ref="AA176:AA239" si="38">X176+U176+R176+O176+L176+I176+H176</f>
        <v>118000</v>
      </c>
      <c r="AB176" s="1125">
        <f t="shared" si="31"/>
        <v>0</v>
      </c>
    </row>
    <row r="177" spans="2:28" s="1032" customFormat="1" ht="34.5" customHeight="1" x14ac:dyDescent="0.15">
      <c r="B177" s="771" t="s">
        <v>475</v>
      </c>
      <c r="C177" s="770"/>
      <c r="D177" s="1893" t="s">
        <v>729</v>
      </c>
      <c r="E177" s="1894"/>
      <c r="F177" s="1894"/>
      <c r="G177" s="1894"/>
      <c r="H177" s="1894"/>
      <c r="I177" s="1894"/>
      <c r="J177" s="1894"/>
      <c r="K177" s="1894"/>
      <c r="L177" s="1894"/>
      <c r="M177" s="1894"/>
      <c r="N177" s="1894"/>
      <c r="O177" s="1894"/>
      <c r="P177" s="1894"/>
      <c r="Q177" s="1894"/>
      <c r="R177" s="1894"/>
      <c r="S177" s="1894"/>
      <c r="T177" s="1894"/>
      <c r="U177" s="1894"/>
      <c r="V177" s="1894"/>
      <c r="W177" s="1894"/>
      <c r="X177" s="1947"/>
      <c r="Y177" s="1329"/>
      <c r="Z177" s="1347"/>
      <c r="AA177" s="1125"/>
      <c r="AB177" s="1125">
        <f>+AA177-G177</f>
        <v>0</v>
      </c>
    </row>
    <row r="178" spans="2:28" s="1032" customFormat="1" x14ac:dyDescent="0.15">
      <c r="B178" s="1135" t="s">
        <v>622</v>
      </c>
      <c r="C178" s="1128" t="s">
        <v>347</v>
      </c>
      <c r="D178" s="1092"/>
      <c r="E178" s="1143"/>
      <c r="F178" s="1144"/>
      <c r="G178" s="734">
        <f>SUM(G179:G183)</f>
        <v>118000</v>
      </c>
      <c r="H178" s="1145">
        <f>SUM(H179:H183)</f>
        <v>113000</v>
      </c>
      <c r="I178" s="1145">
        <f>SUM(I179:I183)</f>
        <v>2500</v>
      </c>
      <c r="J178" s="1145">
        <f t="shared" ref="J178:Z178" si="39">SUM(J179:J183)</f>
        <v>0</v>
      </c>
      <c r="K178" s="1145">
        <f t="shared" si="39"/>
        <v>0</v>
      </c>
      <c r="L178" s="1145">
        <f t="shared" si="39"/>
        <v>2500</v>
      </c>
      <c r="M178" s="1145">
        <f t="shared" si="39"/>
        <v>2500</v>
      </c>
      <c r="N178" s="1145">
        <f t="shared" si="39"/>
        <v>0</v>
      </c>
      <c r="O178" s="1145">
        <f t="shared" si="39"/>
        <v>0</v>
      </c>
      <c r="P178" s="1145">
        <f t="shared" si="39"/>
        <v>0</v>
      </c>
      <c r="Q178" s="1145">
        <f t="shared" si="39"/>
        <v>0</v>
      </c>
      <c r="R178" s="1145">
        <f t="shared" si="39"/>
        <v>0</v>
      </c>
      <c r="S178" s="1145">
        <f t="shared" si="39"/>
        <v>0</v>
      </c>
      <c r="T178" s="1145">
        <f t="shared" si="39"/>
        <v>0</v>
      </c>
      <c r="U178" s="1145">
        <f t="shared" si="39"/>
        <v>0</v>
      </c>
      <c r="V178" s="1145">
        <f t="shared" si="39"/>
        <v>0</v>
      </c>
      <c r="W178" s="1145">
        <f t="shared" si="39"/>
        <v>0</v>
      </c>
      <c r="X178" s="1145">
        <f t="shared" si="39"/>
        <v>0</v>
      </c>
      <c r="Y178" s="1145">
        <f t="shared" si="39"/>
        <v>0</v>
      </c>
      <c r="Z178" s="1146">
        <f t="shared" si="39"/>
        <v>0</v>
      </c>
      <c r="AA178" s="1125">
        <f t="shared" si="38"/>
        <v>118000</v>
      </c>
      <c r="AB178" s="1125">
        <f t="shared" si="31"/>
        <v>0</v>
      </c>
    </row>
    <row r="179" spans="2:28" s="1032" customFormat="1" x14ac:dyDescent="0.2">
      <c r="B179" s="1136" t="s">
        <v>670</v>
      </c>
      <c r="C179" s="1129"/>
      <c r="D179" s="1158" t="s">
        <v>297</v>
      </c>
      <c r="E179" s="1139">
        <v>5</v>
      </c>
      <c r="F179" s="1140">
        <v>17000</v>
      </c>
      <c r="G179" s="1123">
        <f>+E179*F179</f>
        <v>85000</v>
      </c>
      <c r="H179" s="1138">
        <v>80000</v>
      </c>
      <c r="I179" s="1321">
        <v>2500</v>
      </c>
      <c r="J179" s="1138"/>
      <c r="K179" s="1138"/>
      <c r="L179" s="1321">
        <f>M179+N179</f>
        <v>2500</v>
      </c>
      <c r="M179" s="1138">
        <v>2500</v>
      </c>
      <c r="N179" s="1138"/>
      <c r="O179" s="1321">
        <f>P179+Q179</f>
        <v>0</v>
      </c>
      <c r="P179" s="1138"/>
      <c r="Q179" s="1138"/>
      <c r="R179" s="1321">
        <f>S179+T179</f>
        <v>0</v>
      </c>
      <c r="S179" s="1147"/>
      <c r="T179" s="1147"/>
      <c r="U179" s="1321">
        <f>V179+W179</f>
        <v>0</v>
      </c>
      <c r="V179" s="1147"/>
      <c r="W179" s="1147"/>
      <c r="X179" s="1321">
        <f>Y179+Z179</f>
        <v>0</v>
      </c>
      <c r="Y179" s="1332"/>
      <c r="Z179" s="1148"/>
      <c r="AA179" s="1125">
        <f t="shared" si="38"/>
        <v>85000</v>
      </c>
      <c r="AB179" s="1125">
        <f t="shared" si="31"/>
        <v>0</v>
      </c>
    </row>
    <row r="180" spans="2:28" s="1032" customFormat="1" x14ac:dyDescent="0.2">
      <c r="B180" s="1136" t="s">
        <v>671</v>
      </c>
      <c r="C180" s="1130"/>
      <c r="D180" s="1158" t="s">
        <v>296</v>
      </c>
      <c r="E180" s="1139">
        <v>30</v>
      </c>
      <c r="F180" s="1140">
        <v>650</v>
      </c>
      <c r="G180" s="1123">
        <f>+E180*F180</f>
        <v>19500</v>
      </c>
      <c r="H180" s="1138">
        <f>+G180</f>
        <v>19500</v>
      </c>
      <c r="I180" s="1321"/>
      <c r="J180" s="1138"/>
      <c r="K180" s="1138"/>
      <c r="L180" s="1321">
        <f>M180+N180</f>
        <v>0</v>
      </c>
      <c r="M180" s="1138"/>
      <c r="N180" s="1138"/>
      <c r="O180" s="1321">
        <f>P180+Q180</f>
        <v>0</v>
      </c>
      <c r="P180" s="1138"/>
      <c r="Q180" s="1138"/>
      <c r="R180" s="1321">
        <f>S180+T180</f>
        <v>0</v>
      </c>
      <c r="S180" s="1147"/>
      <c r="T180" s="1147"/>
      <c r="U180" s="1321">
        <f>V180+W180</f>
        <v>0</v>
      </c>
      <c r="V180" s="1147"/>
      <c r="W180" s="1147"/>
      <c r="X180" s="1321">
        <f>Y180+Z180</f>
        <v>0</v>
      </c>
      <c r="Y180" s="1332"/>
      <c r="Z180" s="1148"/>
      <c r="AA180" s="1125">
        <f t="shared" si="38"/>
        <v>19500</v>
      </c>
      <c r="AB180" s="1125">
        <f t="shared" si="31"/>
        <v>0</v>
      </c>
    </row>
    <row r="181" spans="2:28" s="1032" customFormat="1" x14ac:dyDescent="0.2">
      <c r="B181" s="1136" t="s">
        <v>728</v>
      </c>
      <c r="C181" s="1130"/>
      <c r="D181" s="1158" t="s">
        <v>296</v>
      </c>
      <c r="E181" s="1139">
        <v>30</v>
      </c>
      <c r="F181" s="1140">
        <v>250</v>
      </c>
      <c r="G181" s="1123">
        <f>+E181*F181</f>
        <v>7500</v>
      </c>
      <c r="H181" s="1149">
        <f>+G181</f>
        <v>7500</v>
      </c>
      <c r="I181" s="1321">
        <f>J181+K181</f>
        <v>0</v>
      </c>
      <c r="J181" s="1150"/>
      <c r="K181" s="1150"/>
      <c r="L181" s="1321">
        <f>M181+N181</f>
        <v>0</v>
      </c>
      <c r="M181" s="1150"/>
      <c r="N181" s="1150"/>
      <c r="O181" s="1321">
        <f>P181+Q181</f>
        <v>0</v>
      </c>
      <c r="P181" s="1150"/>
      <c r="Q181" s="1150"/>
      <c r="R181" s="1321">
        <f>S181+T181</f>
        <v>0</v>
      </c>
      <c r="S181" s="1151"/>
      <c r="T181" s="1151"/>
      <c r="U181" s="1321">
        <f>V181+W181</f>
        <v>0</v>
      </c>
      <c r="V181" s="1151"/>
      <c r="W181" s="1151"/>
      <c r="X181" s="1321">
        <f>Y181+Z181</f>
        <v>0</v>
      </c>
      <c r="Y181" s="1333"/>
      <c r="Z181" s="1152"/>
      <c r="AA181" s="1125">
        <f t="shared" si="38"/>
        <v>7500</v>
      </c>
      <c r="AB181" s="1125">
        <f t="shared" si="31"/>
        <v>0</v>
      </c>
    </row>
    <row r="182" spans="2:28" s="1032" customFormat="1" x14ac:dyDescent="0.2">
      <c r="B182" s="1136" t="s">
        <v>730</v>
      </c>
      <c r="C182" s="1130"/>
      <c r="D182" s="1158" t="s">
        <v>296</v>
      </c>
      <c r="E182" s="1139">
        <v>30</v>
      </c>
      <c r="F182" s="1140">
        <v>200</v>
      </c>
      <c r="G182" s="1123">
        <f>+E182*F182</f>
        <v>6000</v>
      </c>
      <c r="H182" s="1149">
        <f>+G182</f>
        <v>6000</v>
      </c>
      <c r="I182" s="1322">
        <f>J182+K182</f>
        <v>0</v>
      </c>
      <c r="J182" s="1150"/>
      <c r="K182" s="1150"/>
      <c r="L182" s="1322">
        <f>M182+N182</f>
        <v>0</v>
      </c>
      <c r="M182" s="1150"/>
      <c r="N182" s="1150"/>
      <c r="O182" s="1322">
        <f>P182+Q182</f>
        <v>0</v>
      </c>
      <c r="P182" s="1150"/>
      <c r="Q182" s="1150"/>
      <c r="R182" s="1322">
        <f>S182+T182</f>
        <v>0</v>
      </c>
      <c r="S182" s="1151"/>
      <c r="T182" s="1151"/>
      <c r="U182" s="1322">
        <f>V182+W182</f>
        <v>0</v>
      </c>
      <c r="V182" s="1151"/>
      <c r="W182" s="1151"/>
      <c r="X182" s="1322">
        <f>Y182+Z182</f>
        <v>0</v>
      </c>
      <c r="Y182" s="1333"/>
      <c r="Z182" s="1152"/>
      <c r="AA182" s="1125">
        <f t="shared" si="38"/>
        <v>6000</v>
      </c>
      <c r="AB182" s="1125">
        <f t="shared" si="31"/>
        <v>0</v>
      </c>
    </row>
    <row r="183" spans="2:28" s="1032" customFormat="1" x14ac:dyDescent="0.2">
      <c r="B183" s="1137"/>
      <c r="C183" s="1131"/>
      <c r="D183" s="1159" t="s">
        <v>316</v>
      </c>
      <c r="E183" s="1141"/>
      <c r="F183" s="1142"/>
      <c r="G183" s="1124">
        <f>+E183*F183</f>
        <v>0</v>
      </c>
      <c r="H183" s="1153"/>
      <c r="I183" s="1323">
        <f>J183+K183</f>
        <v>0</v>
      </c>
      <c r="J183" s="1154"/>
      <c r="K183" s="1154"/>
      <c r="L183" s="1323">
        <f>M183+N183</f>
        <v>0</v>
      </c>
      <c r="M183" s="1154"/>
      <c r="N183" s="1154"/>
      <c r="O183" s="1323">
        <f>P183+Q183</f>
        <v>0</v>
      </c>
      <c r="P183" s="1154"/>
      <c r="Q183" s="1154"/>
      <c r="R183" s="1323">
        <f>S183+T183</f>
        <v>0</v>
      </c>
      <c r="S183" s="1155"/>
      <c r="T183" s="1155"/>
      <c r="U183" s="1323">
        <f>V183+W183</f>
        <v>0</v>
      </c>
      <c r="V183" s="1155"/>
      <c r="W183" s="1155"/>
      <c r="X183" s="1323">
        <f>Y183+Z183</f>
        <v>0</v>
      </c>
      <c r="Y183" s="1334"/>
      <c r="Z183" s="1156"/>
      <c r="AA183" s="1125">
        <f t="shared" si="38"/>
        <v>0</v>
      </c>
      <c r="AB183" s="1125">
        <f t="shared" si="31"/>
        <v>0</v>
      </c>
    </row>
    <row r="184" spans="2:28" s="1032" customFormat="1" x14ac:dyDescent="0.15">
      <c r="B184" s="1135" t="s">
        <v>61</v>
      </c>
      <c r="C184" s="1128" t="s">
        <v>348</v>
      </c>
      <c r="D184" s="1092"/>
      <c r="E184" s="1143"/>
      <c r="F184" s="1144"/>
      <c r="G184" s="734">
        <f>SUM(G185:G189)</f>
        <v>0</v>
      </c>
      <c r="H184" s="1145">
        <f>SUM(H185:H189)</f>
        <v>0</v>
      </c>
      <c r="I184" s="1145">
        <f>SUM(I185:I189)</f>
        <v>0</v>
      </c>
      <c r="J184" s="1145">
        <f t="shared" ref="J184:Z184" si="40">SUM(J185:J189)</f>
        <v>0</v>
      </c>
      <c r="K184" s="1145">
        <f t="shared" si="40"/>
        <v>0</v>
      </c>
      <c r="L184" s="1145">
        <f t="shared" si="40"/>
        <v>0</v>
      </c>
      <c r="M184" s="1145">
        <f t="shared" si="40"/>
        <v>0</v>
      </c>
      <c r="N184" s="1145">
        <f t="shared" si="40"/>
        <v>0</v>
      </c>
      <c r="O184" s="1145">
        <f t="shared" si="40"/>
        <v>0</v>
      </c>
      <c r="P184" s="1145">
        <f t="shared" si="40"/>
        <v>0</v>
      </c>
      <c r="Q184" s="1145">
        <f t="shared" si="40"/>
        <v>0</v>
      </c>
      <c r="R184" s="1145">
        <f t="shared" si="40"/>
        <v>0</v>
      </c>
      <c r="S184" s="1145">
        <f t="shared" si="40"/>
        <v>0</v>
      </c>
      <c r="T184" s="1145">
        <f t="shared" si="40"/>
        <v>0</v>
      </c>
      <c r="U184" s="1145">
        <f t="shared" si="40"/>
        <v>0</v>
      </c>
      <c r="V184" s="1145">
        <f t="shared" si="40"/>
        <v>0</v>
      </c>
      <c r="W184" s="1145">
        <f t="shared" si="40"/>
        <v>0</v>
      </c>
      <c r="X184" s="1145">
        <f t="shared" si="40"/>
        <v>0</v>
      </c>
      <c r="Y184" s="1145">
        <f t="shared" si="40"/>
        <v>0</v>
      </c>
      <c r="Z184" s="1146">
        <f t="shared" si="40"/>
        <v>0</v>
      </c>
      <c r="AA184" s="1125">
        <f t="shared" si="38"/>
        <v>0</v>
      </c>
      <c r="AB184" s="1125">
        <f t="shared" si="31"/>
        <v>0</v>
      </c>
    </row>
    <row r="185" spans="2:28" s="1032" customFormat="1" x14ac:dyDescent="0.2">
      <c r="B185" s="1136" t="s">
        <v>727</v>
      </c>
      <c r="C185" s="1129"/>
      <c r="D185" s="1158" t="s">
        <v>316</v>
      </c>
      <c r="E185" s="1139"/>
      <c r="F185" s="1140"/>
      <c r="G185" s="1123">
        <f>+E185*F185</f>
        <v>0</v>
      </c>
      <c r="H185" s="1138"/>
      <c r="I185" s="1321">
        <f>J185+K185</f>
        <v>0</v>
      </c>
      <c r="J185" s="1138"/>
      <c r="K185" s="1138"/>
      <c r="L185" s="1321">
        <f>M185+N185</f>
        <v>0</v>
      </c>
      <c r="M185" s="1138"/>
      <c r="N185" s="1138"/>
      <c r="O185" s="1321">
        <f>P185+Q185</f>
        <v>0</v>
      </c>
      <c r="P185" s="1138"/>
      <c r="Q185" s="1138"/>
      <c r="R185" s="1321">
        <f>S185+T185</f>
        <v>0</v>
      </c>
      <c r="S185" s="1147"/>
      <c r="T185" s="1147"/>
      <c r="U185" s="1321">
        <f>V185+W185</f>
        <v>0</v>
      </c>
      <c r="V185" s="1147"/>
      <c r="W185" s="1147"/>
      <c r="X185" s="1321">
        <f>Y185+Z185</f>
        <v>0</v>
      </c>
      <c r="Y185" s="1332"/>
      <c r="Z185" s="1148"/>
      <c r="AA185" s="1125">
        <f t="shared" si="38"/>
        <v>0</v>
      </c>
      <c r="AB185" s="1125">
        <f t="shared" si="31"/>
        <v>0</v>
      </c>
    </row>
    <row r="186" spans="2:28" s="1032" customFormat="1" x14ac:dyDescent="0.2">
      <c r="B186" s="1136"/>
      <c r="C186" s="1129"/>
      <c r="D186" s="1158" t="s">
        <v>316</v>
      </c>
      <c r="E186" s="1139"/>
      <c r="F186" s="1140"/>
      <c r="G186" s="1123">
        <f>+E186*F186</f>
        <v>0</v>
      </c>
      <c r="H186" s="1138"/>
      <c r="I186" s="1321">
        <f>J186+K186</f>
        <v>0</v>
      </c>
      <c r="J186" s="1138"/>
      <c r="K186" s="1138"/>
      <c r="L186" s="1321">
        <f>M186+N186</f>
        <v>0</v>
      </c>
      <c r="M186" s="1138"/>
      <c r="N186" s="1138"/>
      <c r="O186" s="1321">
        <f>P186+Q186</f>
        <v>0</v>
      </c>
      <c r="P186" s="1138"/>
      <c r="Q186" s="1138"/>
      <c r="R186" s="1321">
        <f>S186+T186</f>
        <v>0</v>
      </c>
      <c r="S186" s="1147"/>
      <c r="T186" s="1147"/>
      <c r="U186" s="1321">
        <f>V186+W186</f>
        <v>0</v>
      </c>
      <c r="V186" s="1147"/>
      <c r="W186" s="1147"/>
      <c r="X186" s="1321">
        <f>Y186+Z186</f>
        <v>0</v>
      </c>
      <c r="Y186" s="1332"/>
      <c r="Z186" s="1148"/>
      <c r="AA186" s="1125">
        <f t="shared" si="38"/>
        <v>0</v>
      </c>
      <c r="AB186" s="1125">
        <f t="shared" si="31"/>
        <v>0</v>
      </c>
    </row>
    <row r="187" spans="2:28" s="1032" customFormat="1" x14ac:dyDescent="0.2">
      <c r="B187" s="1136"/>
      <c r="C187" s="1129"/>
      <c r="D187" s="1158" t="s">
        <v>316</v>
      </c>
      <c r="E187" s="1139"/>
      <c r="F187" s="1140"/>
      <c r="G187" s="1123">
        <f>+E187*F187</f>
        <v>0</v>
      </c>
      <c r="H187" s="1149"/>
      <c r="I187" s="1321">
        <f>J187+K187</f>
        <v>0</v>
      </c>
      <c r="J187" s="1150"/>
      <c r="K187" s="1150"/>
      <c r="L187" s="1321">
        <f>M187+N187</f>
        <v>0</v>
      </c>
      <c r="M187" s="1150"/>
      <c r="N187" s="1150"/>
      <c r="O187" s="1321">
        <f>P187+Q187</f>
        <v>0</v>
      </c>
      <c r="P187" s="1150"/>
      <c r="Q187" s="1150"/>
      <c r="R187" s="1321">
        <f>S187+T187</f>
        <v>0</v>
      </c>
      <c r="S187" s="1151"/>
      <c r="T187" s="1151"/>
      <c r="U187" s="1321">
        <f>V187+W187</f>
        <v>0</v>
      </c>
      <c r="V187" s="1151"/>
      <c r="W187" s="1151"/>
      <c r="X187" s="1321">
        <f>Y187+Z187</f>
        <v>0</v>
      </c>
      <c r="Y187" s="1333"/>
      <c r="Z187" s="1152"/>
      <c r="AA187" s="1125">
        <f t="shared" si="38"/>
        <v>0</v>
      </c>
      <c r="AB187" s="1125">
        <f t="shared" si="31"/>
        <v>0</v>
      </c>
    </row>
    <row r="188" spans="2:28" s="1032" customFormat="1" x14ac:dyDescent="0.2">
      <c r="B188" s="1136"/>
      <c r="C188" s="1129"/>
      <c r="D188" s="1158" t="s">
        <v>316</v>
      </c>
      <c r="E188" s="1139"/>
      <c r="F188" s="1140"/>
      <c r="G188" s="1123">
        <f>+E188*F188</f>
        <v>0</v>
      </c>
      <c r="H188" s="1149"/>
      <c r="I188" s="1322">
        <f>J188+K188</f>
        <v>0</v>
      </c>
      <c r="J188" s="1150"/>
      <c r="K188" s="1150"/>
      <c r="L188" s="1322">
        <f>M188+N188</f>
        <v>0</v>
      </c>
      <c r="M188" s="1150"/>
      <c r="N188" s="1150"/>
      <c r="O188" s="1322">
        <f>P188+Q188</f>
        <v>0</v>
      </c>
      <c r="P188" s="1150"/>
      <c r="Q188" s="1150"/>
      <c r="R188" s="1322">
        <f>S188+T188</f>
        <v>0</v>
      </c>
      <c r="S188" s="1151"/>
      <c r="T188" s="1151"/>
      <c r="U188" s="1322">
        <f>V188+W188</f>
        <v>0</v>
      </c>
      <c r="V188" s="1151"/>
      <c r="W188" s="1151"/>
      <c r="X188" s="1322">
        <f>Y188+Z188</f>
        <v>0</v>
      </c>
      <c r="Y188" s="1333"/>
      <c r="Z188" s="1152"/>
      <c r="AA188" s="1125">
        <f t="shared" si="38"/>
        <v>0</v>
      </c>
      <c r="AB188" s="1125">
        <f t="shared" si="31"/>
        <v>0</v>
      </c>
    </row>
    <row r="189" spans="2:28" s="1032" customFormat="1" x14ac:dyDescent="0.2">
      <c r="B189" s="1137"/>
      <c r="C189" s="1131"/>
      <c r="D189" s="1159" t="s">
        <v>316</v>
      </c>
      <c r="E189" s="1141"/>
      <c r="F189" s="1142"/>
      <c r="G189" s="1124">
        <f>+E189*F189</f>
        <v>0</v>
      </c>
      <c r="H189" s="1153"/>
      <c r="I189" s="1323">
        <f>J189+K189</f>
        <v>0</v>
      </c>
      <c r="J189" s="1154"/>
      <c r="K189" s="1154"/>
      <c r="L189" s="1323">
        <f>M189+N189</f>
        <v>0</v>
      </c>
      <c r="M189" s="1154"/>
      <c r="N189" s="1154"/>
      <c r="O189" s="1323">
        <f>P189+Q189</f>
        <v>0</v>
      </c>
      <c r="P189" s="1154"/>
      <c r="Q189" s="1154"/>
      <c r="R189" s="1323">
        <f>S189+T189</f>
        <v>0</v>
      </c>
      <c r="S189" s="1155"/>
      <c r="T189" s="1155"/>
      <c r="U189" s="1323">
        <f>V189+W189</f>
        <v>0</v>
      </c>
      <c r="V189" s="1155"/>
      <c r="W189" s="1155"/>
      <c r="X189" s="1323">
        <f>Y189+Z189</f>
        <v>0</v>
      </c>
      <c r="Y189" s="1334"/>
      <c r="Z189" s="1156"/>
      <c r="AA189" s="1125">
        <f t="shared" si="38"/>
        <v>0</v>
      </c>
      <c r="AB189" s="1125">
        <f t="shared" si="31"/>
        <v>0</v>
      </c>
    </row>
    <row r="190" spans="2:28" s="1032" customFormat="1" x14ac:dyDescent="0.15">
      <c r="B190" s="1135" t="s">
        <v>291</v>
      </c>
      <c r="C190" s="1128" t="s">
        <v>349</v>
      </c>
      <c r="D190" s="1092"/>
      <c r="E190" s="1143"/>
      <c r="F190" s="1144"/>
      <c r="G190" s="734">
        <f>SUM(G191:G195)</f>
        <v>0</v>
      </c>
      <c r="H190" s="1145">
        <f>SUM(H191:H195)</f>
        <v>0</v>
      </c>
      <c r="I190" s="1145">
        <f>SUM(I191:I195)</f>
        <v>0</v>
      </c>
      <c r="J190" s="1145">
        <f t="shared" ref="J190:Z190" si="41">SUM(J191:J195)</f>
        <v>0</v>
      </c>
      <c r="K190" s="1145">
        <f t="shared" si="41"/>
        <v>0</v>
      </c>
      <c r="L190" s="1145">
        <f t="shared" si="41"/>
        <v>0</v>
      </c>
      <c r="M190" s="1145">
        <f t="shared" si="41"/>
        <v>0</v>
      </c>
      <c r="N190" s="1145">
        <f t="shared" si="41"/>
        <v>0</v>
      </c>
      <c r="O190" s="1145">
        <f t="shared" si="41"/>
        <v>0</v>
      </c>
      <c r="P190" s="1145">
        <f t="shared" si="41"/>
        <v>0</v>
      </c>
      <c r="Q190" s="1145">
        <f t="shared" si="41"/>
        <v>0</v>
      </c>
      <c r="R190" s="1145">
        <f t="shared" si="41"/>
        <v>0</v>
      </c>
      <c r="S190" s="1145">
        <f t="shared" si="41"/>
        <v>0</v>
      </c>
      <c r="T190" s="1145">
        <f t="shared" si="41"/>
        <v>0</v>
      </c>
      <c r="U190" s="1145">
        <f t="shared" si="41"/>
        <v>0</v>
      </c>
      <c r="V190" s="1145">
        <f t="shared" si="41"/>
        <v>0</v>
      </c>
      <c r="W190" s="1145">
        <f t="shared" si="41"/>
        <v>0</v>
      </c>
      <c r="X190" s="1145">
        <f t="shared" si="41"/>
        <v>0</v>
      </c>
      <c r="Y190" s="1145">
        <f t="shared" si="41"/>
        <v>0</v>
      </c>
      <c r="Z190" s="1146">
        <f t="shared" si="41"/>
        <v>0</v>
      </c>
      <c r="AA190" s="1125">
        <f t="shared" si="38"/>
        <v>0</v>
      </c>
      <c r="AB190" s="1125">
        <f t="shared" si="31"/>
        <v>0</v>
      </c>
    </row>
    <row r="191" spans="2:28" s="1032" customFormat="1" x14ac:dyDescent="0.2">
      <c r="B191" s="1136"/>
      <c r="C191" s="1129"/>
      <c r="D191" s="1158" t="s">
        <v>501</v>
      </c>
      <c r="E191" s="1139"/>
      <c r="F191" s="1140"/>
      <c r="G191" s="1123">
        <f>+E191*F191</f>
        <v>0</v>
      </c>
      <c r="H191" s="1138"/>
      <c r="I191" s="1321">
        <f>J191+K191</f>
        <v>0</v>
      </c>
      <c r="J191" s="1138"/>
      <c r="K191" s="1138"/>
      <c r="L191" s="1321">
        <f>M191+N191</f>
        <v>0</v>
      </c>
      <c r="M191" s="1138"/>
      <c r="N191" s="1138"/>
      <c r="O191" s="1321">
        <f>P191+Q191</f>
        <v>0</v>
      </c>
      <c r="P191" s="1138"/>
      <c r="Q191" s="1138"/>
      <c r="R191" s="1321">
        <f>S191+T191</f>
        <v>0</v>
      </c>
      <c r="S191" s="1147"/>
      <c r="T191" s="1147"/>
      <c r="U191" s="1321">
        <f>V191+W191</f>
        <v>0</v>
      </c>
      <c r="V191" s="1147"/>
      <c r="W191" s="1147"/>
      <c r="X191" s="1321">
        <f>Y191+Z191</f>
        <v>0</v>
      </c>
      <c r="Y191" s="1332"/>
      <c r="Z191" s="1148"/>
      <c r="AA191" s="1125">
        <f t="shared" si="38"/>
        <v>0</v>
      </c>
      <c r="AB191" s="1125">
        <f t="shared" si="31"/>
        <v>0</v>
      </c>
    </row>
    <row r="192" spans="2:28" s="1032" customFormat="1" x14ac:dyDescent="0.2">
      <c r="B192" s="1136"/>
      <c r="C192" s="1129"/>
      <c r="D192" s="1158" t="s">
        <v>501</v>
      </c>
      <c r="E192" s="1139"/>
      <c r="F192" s="1140"/>
      <c r="G192" s="1123">
        <f>+E192*F192</f>
        <v>0</v>
      </c>
      <c r="H192" s="1138"/>
      <c r="I192" s="1321">
        <f>J192+K192</f>
        <v>0</v>
      </c>
      <c r="J192" s="1138"/>
      <c r="K192" s="1138"/>
      <c r="L192" s="1321">
        <f>M192+N192</f>
        <v>0</v>
      </c>
      <c r="M192" s="1138"/>
      <c r="N192" s="1138"/>
      <c r="O192" s="1321">
        <f>P192+Q192</f>
        <v>0</v>
      </c>
      <c r="P192" s="1138"/>
      <c r="Q192" s="1138"/>
      <c r="R192" s="1321">
        <f>S192+T192</f>
        <v>0</v>
      </c>
      <c r="S192" s="1147"/>
      <c r="T192" s="1147"/>
      <c r="U192" s="1321">
        <f>V192+W192</f>
        <v>0</v>
      </c>
      <c r="V192" s="1147"/>
      <c r="W192" s="1147"/>
      <c r="X192" s="1321">
        <f>Y192+Z192</f>
        <v>0</v>
      </c>
      <c r="Y192" s="1332"/>
      <c r="Z192" s="1148"/>
      <c r="AA192" s="1125">
        <f t="shared" si="38"/>
        <v>0</v>
      </c>
      <c r="AB192" s="1125">
        <f t="shared" si="31"/>
        <v>0</v>
      </c>
    </row>
    <row r="193" spans="2:28" s="1032" customFormat="1" x14ac:dyDescent="0.2">
      <c r="B193" s="1136"/>
      <c r="C193" s="1129"/>
      <c r="D193" s="1158" t="s">
        <v>501</v>
      </c>
      <c r="E193" s="1139"/>
      <c r="F193" s="1140"/>
      <c r="G193" s="1123">
        <f>+E193*F193</f>
        <v>0</v>
      </c>
      <c r="H193" s="1149"/>
      <c r="I193" s="1321">
        <f>J193+K193</f>
        <v>0</v>
      </c>
      <c r="J193" s="1150"/>
      <c r="K193" s="1150"/>
      <c r="L193" s="1321">
        <f>M193+N193</f>
        <v>0</v>
      </c>
      <c r="M193" s="1150"/>
      <c r="N193" s="1150"/>
      <c r="O193" s="1321">
        <f>P193+Q193</f>
        <v>0</v>
      </c>
      <c r="P193" s="1150"/>
      <c r="Q193" s="1150"/>
      <c r="R193" s="1321">
        <f>S193+T193</f>
        <v>0</v>
      </c>
      <c r="S193" s="1151"/>
      <c r="T193" s="1151"/>
      <c r="U193" s="1321">
        <f>V193+W193</f>
        <v>0</v>
      </c>
      <c r="V193" s="1151"/>
      <c r="W193" s="1151"/>
      <c r="X193" s="1321">
        <f>Y193+Z193</f>
        <v>0</v>
      </c>
      <c r="Y193" s="1333"/>
      <c r="Z193" s="1152"/>
      <c r="AA193" s="1125">
        <f t="shared" si="38"/>
        <v>0</v>
      </c>
      <c r="AB193" s="1125">
        <f t="shared" si="31"/>
        <v>0</v>
      </c>
    </row>
    <row r="194" spans="2:28" s="1032" customFormat="1" x14ac:dyDescent="0.2">
      <c r="B194" s="1136"/>
      <c r="C194" s="1129"/>
      <c r="D194" s="1158" t="s">
        <v>316</v>
      </c>
      <c r="E194" s="1139"/>
      <c r="F194" s="1140"/>
      <c r="G194" s="1123">
        <f>+E194*F194</f>
        <v>0</v>
      </c>
      <c r="H194" s="1149"/>
      <c r="I194" s="1322">
        <f>J194+K194</f>
        <v>0</v>
      </c>
      <c r="J194" s="1150"/>
      <c r="K194" s="1150"/>
      <c r="L194" s="1322">
        <f>M194+N194</f>
        <v>0</v>
      </c>
      <c r="M194" s="1150"/>
      <c r="N194" s="1150"/>
      <c r="O194" s="1322">
        <f>P194+Q194</f>
        <v>0</v>
      </c>
      <c r="P194" s="1150"/>
      <c r="Q194" s="1150"/>
      <c r="R194" s="1322">
        <f>S194+T194</f>
        <v>0</v>
      </c>
      <c r="S194" s="1151"/>
      <c r="T194" s="1151"/>
      <c r="U194" s="1322">
        <f>V194+W194</f>
        <v>0</v>
      </c>
      <c r="V194" s="1151"/>
      <c r="W194" s="1151"/>
      <c r="X194" s="1322">
        <f>Y194+Z194</f>
        <v>0</v>
      </c>
      <c r="Y194" s="1333"/>
      <c r="Z194" s="1152"/>
      <c r="AA194" s="1125">
        <f t="shared" si="38"/>
        <v>0</v>
      </c>
      <c r="AB194" s="1125">
        <f t="shared" si="31"/>
        <v>0</v>
      </c>
    </row>
    <row r="195" spans="2:28" s="1032" customFormat="1" x14ac:dyDescent="0.2">
      <c r="B195" s="1137"/>
      <c r="C195" s="1131"/>
      <c r="D195" s="1159" t="s">
        <v>316</v>
      </c>
      <c r="E195" s="1141"/>
      <c r="F195" s="1142"/>
      <c r="G195" s="1124">
        <f>+E195*F195</f>
        <v>0</v>
      </c>
      <c r="H195" s="1153"/>
      <c r="I195" s="1323">
        <f>J195+K195</f>
        <v>0</v>
      </c>
      <c r="J195" s="1154"/>
      <c r="K195" s="1154"/>
      <c r="L195" s="1323">
        <f>M195+N195</f>
        <v>0</v>
      </c>
      <c r="M195" s="1154"/>
      <c r="N195" s="1154"/>
      <c r="O195" s="1323">
        <f>P195+Q195</f>
        <v>0</v>
      </c>
      <c r="P195" s="1154"/>
      <c r="Q195" s="1154"/>
      <c r="R195" s="1323">
        <f>S195+T195</f>
        <v>0</v>
      </c>
      <c r="S195" s="1155"/>
      <c r="T195" s="1155"/>
      <c r="U195" s="1323">
        <f>V195+W195</f>
        <v>0</v>
      </c>
      <c r="V195" s="1155"/>
      <c r="W195" s="1155"/>
      <c r="X195" s="1323">
        <f>Y195+Z195</f>
        <v>0</v>
      </c>
      <c r="Y195" s="1334"/>
      <c r="Z195" s="1156"/>
      <c r="AA195" s="1125">
        <f t="shared" si="38"/>
        <v>0</v>
      </c>
      <c r="AB195" s="1125">
        <f t="shared" si="31"/>
        <v>0</v>
      </c>
    </row>
    <row r="196" spans="2:28" s="1032" customFormat="1" x14ac:dyDescent="0.15">
      <c r="B196" s="1135" t="s">
        <v>291</v>
      </c>
      <c r="C196" s="1128" t="s">
        <v>350</v>
      </c>
      <c r="D196" s="1092"/>
      <c r="E196" s="1143"/>
      <c r="F196" s="1144"/>
      <c r="G196" s="734">
        <f>SUM(G197:G201)</f>
        <v>0</v>
      </c>
      <c r="H196" s="1145">
        <f>SUM(H197:H201)</f>
        <v>0</v>
      </c>
      <c r="I196" s="1145">
        <f>SUM(I197:I201)</f>
        <v>0</v>
      </c>
      <c r="J196" s="1145">
        <f t="shared" ref="J196:Z196" si="42">SUM(J197:J201)</f>
        <v>0</v>
      </c>
      <c r="K196" s="1145">
        <f t="shared" si="42"/>
        <v>0</v>
      </c>
      <c r="L196" s="1145">
        <f t="shared" si="42"/>
        <v>0</v>
      </c>
      <c r="M196" s="1145">
        <f t="shared" si="42"/>
        <v>0</v>
      </c>
      <c r="N196" s="1145">
        <f t="shared" si="42"/>
        <v>0</v>
      </c>
      <c r="O196" s="1145">
        <f t="shared" si="42"/>
        <v>0</v>
      </c>
      <c r="P196" s="1145">
        <f t="shared" si="42"/>
        <v>0</v>
      </c>
      <c r="Q196" s="1145">
        <f t="shared" si="42"/>
        <v>0</v>
      </c>
      <c r="R196" s="1145">
        <f t="shared" si="42"/>
        <v>0</v>
      </c>
      <c r="S196" s="1145">
        <f t="shared" si="42"/>
        <v>0</v>
      </c>
      <c r="T196" s="1145">
        <f t="shared" si="42"/>
        <v>0</v>
      </c>
      <c r="U196" s="1145">
        <f t="shared" si="42"/>
        <v>0</v>
      </c>
      <c r="V196" s="1145">
        <f t="shared" si="42"/>
        <v>0</v>
      </c>
      <c r="W196" s="1145">
        <f t="shared" si="42"/>
        <v>0</v>
      </c>
      <c r="X196" s="1145">
        <f t="shared" si="42"/>
        <v>0</v>
      </c>
      <c r="Y196" s="1145">
        <f t="shared" si="42"/>
        <v>0</v>
      </c>
      <c r="Z196" s="1146">
        <f t="shared" si="42"/>
        <v>0</v>
      </c>
      <c r="AA196" s="1125">
        <f t="shared" si="38"/>
        <v>0</v>
      </c>
      <c r="AB196" s="1125">
        <f t="shared" si="31"/>
        <v>0</v>
      </c>
    </row>
    <row r="197" spans="2:28" s="1032" customFormat="1" x14ac:dyDescent="0.2">
      <c r="B197" s="1136"/>
      <c r="C197" s="1129"/>
      <c r="D197" s="1158" t="s">
        <v>316</v>
      </c>
      <c r="E197" s="1139"/>
      <c r="F197" s="1140"/>
      <c r="G197" s="1123">
        <f>+E197*F197</f>
        <v>0</v>
      </c>
      <c r="H197" s="1138"/>
      <c r="I197" s="1321">
        <f>J197+K197</f>
        <v>0</v>
      </c>
      <c r="J197" s="1138"/>
      <c r="K197" s="1138"/>
      <c r="L197" s="1321">
        <f>M197+N197</f>
        <v>0</v>
      </c>
      <c r="M197" s="1138"/>
      <c r="N197" s="1138"/>
      <c r="O197" s="1321">
        <f>P197+Q197</f>
        <v>0</v>
      </c>
      <c r="P197" s="1138"/>
      <c r="Q197" s="1138"/>
      <c r="R197" s="1321">
        <f>S197+T197</f>
        <v>0</v>
      </c>
      <c r="S197" s="1147"/>
      <c r="T197" s="1147"/>
      <c r="U197" s="1321">
        <f>V197+W197</f>
        <v>0</v>
      </c>
      <c r="V197" s="1147"/>
      <c r="W197" s="1147"/>
      <c r="X197" s="1321">
        <f>Y197+Z197</f>
        <v>0</v>
      </c>
      <c r="Y197" s="1332"/>
      <c r="Z197" s="1148"/>
      <c r="AA197" s="1125">
        <f t="shared" si="38"/>
        <v>0</v>
      </c>
      <c r="AB197" s="1125">
        <f t="shared" si="31"/>
        <v>0</v>
      </c>
    </row>
    <row r="198" spans="2:28" s="1032" customFormat="1" x14ac:dyDescent="0.2">
      <c r="B198" s="1136"/>
      <c r="C198" s="1129"/>
      <c r="D198" s="1158" t="s">
        <v>316</v>
      </c>
      <c r="E198" s="1139"/>
      <c r="F198" s="1140"/>
      <c r="G198" s="1123">
        <f>+E198*F198</f>
        <v>0</v>
      </c>
      <c r="H198" s="1138"/>
      <c r="I198" s="1321">
        <f>J198+K198</f>
        <v>0</v>
      </c>
      <c r="J198" s="1138"/>
      <c r="K198" s="1138"/>
      <c r="L198" s="1321">
        <f>M198+N198</f>
        <v>0</v>
      </c>
      <c r="M198" s="1138"/>
      <c r="N198" s="1138"/>
      <c r="O198" s="1321">
        <f>P198+Q198</f>
        <v>0</v>
      </c>
      <c r="P198" s="1138"/>
      <c r="Q198" s="1138"/>
      <c r="R198" s="1321">
        <f>S198+T198</f>
        <v>0</v>
      </c>
      <c r="S198" s="1147"/>
      <c r="T198" s="1147"/>
      <c r="U198" s="1321">
        <f>V198+W198</f>
        <v>0</v>
      </c>
      <c r="V198" s="1147"/>
      <c r="W198" s="1147"/>
      <c r="X198" s="1321">
        <f>Y198+Z198</f>
        <v>0</v>
      </c>
      <c r="Y198" s="1332"/>
      <c r="Z198" s="1148"/>
      <c r="AA198" s="1125">
        <f t="shared" si="38"/>
        <v>0</v>
      </c>
      <c r="AB198" s="1125">
        <f t="shared" si="31"/>
        <v>0</v>
      </c>
    </row>
    <row r="199" spans="2:28" s="1032" customFormat="1" x14ac:dyDescent="0.2">
      <c r="B199" s="1136"/>
      <c r="C199" s="1129"/>
      <c r="D199" s="1158" t="s">
        <v>316</v>
      </c>
      <c r="E199" s="1139"/>
      <c r="F199" s="1140"/>
      <c r="G199" s="1123">
        <f>+E199*F199</f>
        <v>0</v>
      </c>
      <c r="H199" s="1149"/>
      <c r="I199" s="1321">
        <f>J199+K199</f>
        <v>0</v>
      </c>
      <c r="J199" s="1150"/>
      <c r="K199" s="1150"/>
      <c r="L199" s="1321">
        <f>M199+N199</f>
        <v>0</v>
      </c>
      <c r="M199" s="1150"/>
      <c r="N199" s="1150"/>
      <c r="O199" s="1321">
        <f>P199+Q199</f>
        <v>0</v>
      </c>
      <c r="P199" s="1150"/>
      <c r="Q199" s="1150"/>
      <c r="R199" s="1321">
        <f>S199+T199</f>
        <v>0</v>
      </c>
      <c r="S199" s="1151"/>
      <c r="T199" s="1151"/>
      <c r="U199" s="1321">
        <f>V199+W199</f>
        <v>0</v>
      </c>
      <c r="V199" s="1151"/>
      <c r="W199" s="1151"/>
      <c r="X199" s="1321">
        <f>Y199+Z199</f>
        <v>0</v>
      </c>
      <c r="Y199" s="1333"/>
      <c r="Z199" s="1152"/>
      <c r="AA199" s="1125">
        <f t="shared" si="38"/>
        <v>0</v>
      </c>
      <c r="AB199" s="1125">
        <f t="shared" si="31"/>
        <v>0</v>
      </c>
    </row>
    <row r="200" spans="2:28" s="1032" customFormat="1" x14ac:dyDescent="0.2">
      <c r="B200" s="1136"/>
      <c r="C200" s="1129"/>
      <c r="D200" s="1158" t="s">
        <v>316</v>
      </c>
      <c r="E200" s="1139"/>
      <c r="F200" s="1140"/>
      <c r="G200" s="1123">
        <f>+E200*F200</f>
        <v>0</v>
      </c>
      <c r="H200" s="1149"/>
      <c r="I200" s="1322">
        <f>J200+K200</f>
        <v>0</v>
      </c>
      <c r="J200" s="1150"/>
      <c r="K200" s="1150"/>
      <c r="L200" s="1322">
        <f>M200+N200</f>
        <v>0</v>
      </c>
      <c r="M200" s="1150"/>
      <c r="N200" s="1150"/>
      <c r="O200" s="1322">
        <f>P200+Q200</f>
        <v>0</v>
      </c>
      <c r="P200" s="1150"/>
      <c r="Q200" s="1150"/>
      <c r="R200" s="1322">
        <f>S200+T200</f>
        <v>0</v>
      </c>
      <c r="S200" s="1151"/>
      <c r="T200" s="1151"/>
      <c r="U200" s="1322">
        <f>V200+W200</f>
        <v>0</v>
      </c>
      <c r="V200" s="1151"/>
      <c r="W200" s="1151"/>
      <c r="X200" s="1322">
        <f>Y200+Z200</f>
        <v>0</v>
      </c>
      <c r="Y200" s="1333"/>
      <c r="Z200" s="1152"/>
      <c r="AA200" s="1125">
        <f t="shared" si="38"/>
        <v>0</v>
      </c>
      <c r="AB200" s="1125">
        <f t="shared" si="31"/>
        <v>0</v>
      </c>
    </row>
    <row r="201" spans="2:28" s="1032" customFormat="1" x14ac:dyDescent="0.2">
      <c r="B201" s="1137"/>
      <c r="C201" s="1131"/>
      <c r="D201" s="1159" t="s">
        <v>316</v>
      </c>
      <c r="E201" s="1141"/>
      <c r="F201" s="1142"/>
      <c r="G201" s="1124">
        <f>+E201*F201</f>
        <v>0</v>
      </c>
      <c r="H201" s="1153"/>
      <c r="I201" s="1323">
        <f>J201+K201</f>
        <v>0</v>
      </c>
      <c r="J201" s="1154"/>
      <c r="K201" s="1154"/>
      <c r="L201" s="1323">
        <f>M201+N201</f>
        <v>0</v>
      </c>
      <c r="M201" s="1154"/>
      <c r="N201" s="1154"/>
      <c r="O201" s="1323">
        <f>P201+Q201</f>
        <v>0</v>
      </c>
      <c r="P201" s="1154"/>
      <c r="Q201" s="1154"/>
      <c r="R201" s="1323">
        <f>S201+T201</f>
        <v>0</v>
      </c>
      <c r="S201" s="1155"/>
      <c r="T201" s="1155"/>
      <c r="U201" s="1323">
        <f>V201+W201</f>
        <v>0</v>
      </c>
      <c r="V201" s="1155"/>
      <c r="W201" s="1155"/>
      <c r="X201" s="1323">
        <f>Y201+Z201</f>
        <v>0</v>
      </c>
      <c r="Y201" s="1334"/>
      <c r="Z201" s="1156"/>
      <c r="AA201" s="1125">
        <f t="shared" si="38"/>
        <v>0</v>
      </c>
      <c r="AB201" s="1125">
        <f t="shared" si="31"/>
        <v>0</v>
      </c>
    </row>
    <row r="202" spans="2:28" s="1032" customFormat="1" x14ac:dyDescent="0.15">
      <c r="B202" s="1135" t="s">
        <v>291</v>
      </c>
      <c r="C202" s="1128" t="s">
        <v>351</v>
      </c>
      <c r="D202" s="1092"/>
      <c r="E202" s="1143"/>
      <c r="F202" s="1144"/>
      <c r="G202" s="734">
        <f>SUM(G203:G207)</f>
        <v>0</v>
      </c>
      <c r="H202" s="1145">
        <f>SUM(H203:H207)</f>
        <v>0</v>
      </c>
      <c r="I202" s="1145">
        <f>SUM(I203:I207)</f>
        <v>0</v>
      </c>
      <c r="J202" s="1145">
        <f t="shared" ref="J202:Z202" si="43">SUM(J203:J207)</f>
        <v>0</v>
      </c>
      <c r="K202" s="1145">
        <f t="shared" si="43"/>
        <v>0</v>
      </c>
      <c r="L202" s="1145">
        <f t="shared" si="43"/>
        <v>0</v>
      </c>
      <c r="M202" s="1145">
        <f t="shared" si="43"/>
        <v>0</v>
      </c>
      <c r="N202" s="1145">
        <f t="shared" si="43"/>
        <v>0</v>
      </c>
      <c r="O202" s="1145">
        <f t="shared" si="43"/>
        <v>0</v>
      </c>
      <c r="P202" s="1145">
        <f t="shared" si="43"/>
        <v>0</v>
      </c>
      <c r="Q202" s="1145">
        <f t="shared" si="43"/>
        <v>0</v>
      </c>
      <c r="R202" s="1145">
        <f t="shared" si="43"/>
        <v>0</v>
      </c>
      <c r="S202" s="1145">
        <f t="shared" si="43"/>
        <v>0</v>
      </c>
      <c r="T202" s="1145">
        <f t="shared" si="43"/>
        <v>0</v>
      </c>
      <c r="U202" s="1145">
        <f t="shared" si="43"/>
        <v>0</v>
      </c>
      <c r="V202" s="1145">
        <f t="shared" si="43"/>
        <v>0</v>
      </c>
      <c r="W202" s="1145">
        <f t="shared" si="43"/>
        <v>0</v>
      </c>
      <c r="X202" s="1145">
        <f t="shared" si="43"/>
        <v>0</v>
      </c>
      <c r="Y202" s="1145">
        <f t="shared" si="43"/>
        <v>0</v>
      </c>
      <c r="Z202" s="1146">
        <f t="shared" si="43"/>
        <v>0</v>
      </c>
      <c r="AA202" s="1125">
        <f t="shared" si="38"/>
        <v>0</v>
      </c>
      <c r="AB202" s="1125">
        <f t="shared" si="31"/>
        <v>0</v>
      </c>
    </row>
    <row r="203" spans="2:28" s="1032" customFormat="1" x14ac:dyDescent="0.2">
      <c r="B203" s="1136"/>
      <c r="C203" s="1129"/>
      <c r="D203" s="1158" t="s">
        <v>316</v>
      </c>
      <c r="E203" s="1139"/>
      <c r="F203" s="1140"/>
      <c r="G203" s="1123">
        <f>+E203*F203</f>
        <v>0</v>
      </c>
      <c r="H203" s="1138"/>
      <c r="I203" s="1321">
        <f>J203+K203</f>
        <v>0</v>
      </c>
      <c r="J203" s="1138"/>
      <c r="K203" s="1138"/>
      <c r="L203" s="1321">
        <f>M203+N203</f>
        <v>0</v>
      </c>
      <c r="M203" s="1138"/>
      <c r="N203" s="1138"/>
      <c r="O203" s="1321">
        <f>P203+Q203</f>
        <v>0</v>
      </c>
      <c r="P203" s="1138"/>
      <c r="Q203" s="1138"/>
      <c r="R203" s="1321">
        <f>S203+T203</f>
        <v>0</v>
      </c>
      <c r="S203" s="1147"/>
      <c r="T203" s="1147"/>
      <c r="U203" s="1321">
        <f>V203+W203</f>
        <v>0</v>
      </c>
      <c r="V203" s="1147"/>
      <c r="W203" s="1147"/>
      <c r="X203" s="1321">
        <f>Y203+Z203</f>
        <v>0</v>
      </c>
      <c r="Y203" s="1332"/>
      <c r="Z203" s="1148"/>
      <c r="AA203" s="1125">
        <f t="shared" si="38"/>
        <v>0</v>
      </c>
      <c r="AB203" s="1125">
        <f t="shared" si="31"/>
        <v>0</v>
      </c>
    </row>
    <row r="204" spans="2:28" s="1032" customFormat="1" x14ac:dyDescent="0.2">
      <c r="B204" s="1136"/>
      <c r="C204" s="1129"/>
      <c r="D204" s="1158" t="s">
        <v>316</v>
      </c>
      <c r="E204" s="1139"/>
      <c r="F204" s="1140"/>
      <c r="G204" s="1123">
        <f>+E204*F204</f>
        <v>0</v>
      </c>
      <c r="H204" s="1138"/>
      <c r="I204" s="1321">
        <f>J204+K204</f>
        <v>0</v>
      </c>
      <c r="J204" s="1138"/>
      <c r="K204" s="1138"/>
      <c r="L204" s="1321">
        <f>M204+N204</f>
        <v>0</v>
      </c>
      <c r="M204" s="1138"/>
      <c r="N204" s="1138"/>
      <c r="O204" s="1321">
        <f>P204+Q204</f>
        <v>0</v>
      </c>
      <c r="P204" s="1138"/>
      <c r="Q204" s="1138"/>
      <c r="R204" s="1321">
        <f>S204+T204</f>
        <v>0</v>
      </c>
      <c r="S204" s="1147"/>
      <c r="T204" s="1147"/>
      <c r="U204" s="1321">
        <f>V204+W204</f>
        <v>0</v>
      </c>
      <c r="V204" s="1147"/>
      <c r="W204" s="1147"/>
      <c r="X204" s="1321">
        <f>Y204+Z204</f>
        <v>0</v>
      </c>
      <c r="Y204" s="1332"/>
      <c r="Z204" s="1148"/>
      <c r="AA204" s="1125">
        <f t="shared" si="38"/>
        <v>0</v>
      </c>
      <c r="AB204" s="1125">
        <f t="shared" si="31"/>
        <v>0</v>
      </c>
    </row>
    <row r="205" spans="2:28" s="1032" customFormat="1" x14ac:dyDescent="0.2">
      <c r="B205" s="1136"/>
      <c r="C205" s="1129"/>
      <c r="D205" s="1158" t="s">
        <v>316</v>
      </c>
      <c r="E205" s="1139"/>
      <c r="F205" s="1140"/>
      <c r="G205" s="1123">
        <f>+E205*F205</f>
        <v>0</v>
      </c>
      <c r="H205" s="1149"/>
      <c r="I205" s="1321">
        <f>J205+K205</f>
        <v>0</v>
      </c>
      <c r="J205" s="1150"/>
      <c r="K205" s="1150"/>
      <c r="L205" s="1321">
        <f>M205+N205</f>
        <v>0</v>
      </c>
      <c r="M205" s="1150"/>
      <c r="N205" s="1150"/>
      <c r="O205" s="1321">
        <f>P205+Q205</f>
        <v>0</v>
      </c>
      <c r="P205" s="1150"/>
      <c r="Q205" s="1150"/>
      <c r="R205" s="1321">
        <f>S205+T205</f>
        <v>0</v>
      </c>
      <c r="S205" s="1151"/>
      <c r="T205" s="1151"/>
      <c r="U205" s="1321">
        <f>V205+W205</f>
        <v>0</v>
      </c>
      <c r="V205" s="1151"/>
      <c r="W205" s="1151"/>
      <c r="X205" s="1321">
        <f>Y205+Z205</f>
        <v>0</v>
      </c>
      <c r="Y205" s="1333"/>
      <c r="Z205" s="1152"/>
      <c r="AA205" s="1125">
        <f t="shared" si="38"/>
        <v>0</v>
      </c>
      <c r="AB205" s="1125">
        <f t="shared" si="31"/>
        <v>0</v>
      </c>
    </row>
    <row r="206" spans="2:28" s="1032" customFormat="1" x14ac:dyDescent="0.2">
      <c r="B206" s="1136"/>
      <c r="C206" s="1129"/>
      <c r="D206" s="1158" t="s">
        <v>316</v>
      </c>
      <c r="E206" s="1139"/>
      <c r="F206" s="1140"/>
      <c r="G206" s="1123">
        <f>+E206*F206</f>
        <v>0</v>
      </c>
      <c r="H206" s="1149"/>
      <c r="I206" s="1322">
        <f>J206+K206</f>
        <v>0</v>
      </c>
      <c r="J206" s="1150"/>
      <c r="K206" s="1150"/>
      <c r="L206" s="1322">
        <f>M206+N206</f>
        <v>0</v>
      </c>
      <c r="M206" s="1150"/>
      <c r="N206" s="1150"/>
      <c r="O206" s="1322">
        <f>P206+Q206</f>
        <v>0</v>
      </c>
      <c r="P206" s="1150"/>
      <c r="Q206" s="1150"/>
      <c r="R206" s="1322">
        <f>S206+T206</f>
        <v>0</v>
      </c>
      <c r="S206" s="1151"/>
      <c r="T206" s="1151"/>
      <c r="U206" s="1322">
        <f>V206+W206</f>
        <v>0</v>
      </c>
      <c r="V206" s="1151"/>
      <c r="W206" s="1151"/>
      <c r="X206" s="1322">
        <f>Y206+Z206</f>
        <v>0</v>
      </c>
      <c r="Y206" s="1333"/>
      <c r="Z206" s="1152"/>
      <c r="AA206" s="1125">
        <f t="shared" si="38"/>
        <v>0</v>
      </c>
      <c r="AB206" s="1125">
        <f t="shared" si="31"/>
        <v>0</v>
      </c>
    </row>
    <row r="207" spans="2:28" s="1032" customFormat="1" x14ac:dyDescent="0.2">
      <c r="B207" s="1137"/>
      <c r="C207" s="1131"/>
      <c r="D207" s="1159" t="s">
        <v>316</v>
      </c>
      <c r="E207" s="1141"/>
      <c r="F207" s="1142"/>
      <c r="G207" s="1124">
        <f>+E207*F207</f>
        <v>0</v>
      </c>
      <c r="H207" s="1153"/>
      <c r="I207" s="1323">
        <f>J207+K207</f>
        <v>0</v>
      </c>
      <c r="J207" s="1154"/>
      <c r="K207" s="1154"/>
      <c r="L207" s="1323">
        <f>M207+N207</f>
        <v>0</v>
      </c>
      <c r="M207" s="1154"/>
      <c r="N207" s="1154"/>
      <c r="O207" s="1323">
        <f>P207+Q207</f>
        <v>0</v>
      </c>
      <c r="P207" s="1154"/>
      <c r="Q207" s="1154"/>
      <c r="R207" s="1323">
        <f>S207+T207</f>
        <v>0</v>
      </c>
      <c r="S207" s="1155"/>
      <c r="T207" s="1155"/>
      <c r="U207" s="1323">
        <f>V207+W207</f>
        <v>0</v>
      </c>
      <c r="V207" s="1155"/>
      <c r="W207" s="1155"/>
      <c r="X207" s="1323">
        <f>Y207+Z207</f>
        <v>0</v>
      </c>
      <c r="Y207" s="1334"/>
      <c r="Z207" s="1156"/>
      <c r="AA207" s="1125">
        <f t="shared" si="38"/>
        <v>0</v>
      </c>
      <c r="AB207" s="1125">
        <f t="shared" si="31"/>
        <v>0</v>
      </c>
    </row>
    <row r="208" spans="2:28" s="1035" customFormat="1" ht="38.25" x14ac:dyDescent="0.15">
      <c r="B208" s="777" t="str">
        <f>+'PLAN DE ADQUISICIONES'!C56</f>
        <v>Asistencia técnica para resolver cuellos de botella en la línea de negocios de alojamientos rurales</v>
      </c>
      <c r="C208" s="776" t="str">
        <f>+'PLAN DE ADQUISICIONES'!B56</f>
        <v>2.2.2</v>
      </c>
      <c r="D208" s="774" t="str">
        <f>+'PLAN DE ADQUISICIONES'!D56</f>
        <v>Visita</v>
      </c>
      <c r="E208" s="775">
        <f>+'PLAN DE ADQUISICIONES'!E56</f>
        <v>100</v>
      </c>
      <c r="F208" s="735"/>
      <c r="G208" s="735">
        <f t="shared" ref="G208:Z208" si="44">+G210+G216+G222+G228+G234</f>
        <v>0</v>
      </c>
      <c r="H208" s="19">
        <f t="shared" si="44"/>
        <v>0</v>
      </c>
      <c r="I208" s="19">
        <f t="shared" si="44"/>
        <v>0</v>
      </c>
      <c r="J208" s="19">
        <f t="shared" si="44"/>
        <v>0</v>
      </c>
      <c r="K208" s="19">
        <f t="shared" si="44"/>
        <v>0</v>
      </c>
      <c r="L208" s="19">
        <f t="shared" si="44"/>
        <v>0</v>
      </c>
      <c r="M208" s="19">
        <f t="shared" si="44"/>
        <v>0</v>
      </c>
      <c r="N208" s="19">
        <f t="shared" si="44"/>
        <v>0</v>
      </c>
      <c r="O208" s="19">
        <f t="shared" si="44"/>
        <v>0</v>
      </c>
      <c r="P208" s="19">
        <f t="shared" si="44"/>
        <v>0</v>
      </c>
      <c r="Q208" s="19">
        <f t="shared" si="44"/>
        <v>0</v>
      </c>
      <c r="R208" s="19">
        <f t="shared" si="44"/>
        <v>0</v>
      </c>
      <c r="S208" s="19">
        <f t="shared" si="44"/>
        <v>0</v>
      </c>
      <c r="T208" s="19">
        <f t="shared" si="44"/>
        <v>0</v>
      </c>
      <c r="U208" s="19">
        <f t="shared" si="44"/>
        <v>0</v>
      </c>
      <c r="V208" s="19">
        <f t="shared" si="44"/>
        <v>0</v>
      </c>
      <c r="W208" s="19">
        <f t="shared" si="44"/>
        <v>0</v>
      </c>
      <c r="X208" s="19">
        <f t="shared" si="44"/>
        <v>0</v>
      </c>
      <c r="Y208" s="19">
        <f t="shared" si="44"/>
        <v>0</v>
      </c>
      <c r="Z208" s="20">
        <f t="shared" si="44"/>
        <v>0</v>
      </c>
      <c r="AA208" s="1125">
        <f t="shared" si="38"/>
        <v>0</v>
      </c>
      <c r="AB208" s="1125">
        <f t="shared" si="31"/>
        <v>0</v>
      </c>
    </row>
    <row r="209" spans="2:28" s="1032" customFormat="1" ht="35.25" customHeight="1" x14ac:dyDescent="0.15">
      <c r="B209" s="771" t="s">
        <v>475</v>
      </c>
      <c r="C209" s="770"/>
      <c r="D209" s="1893"/>
      <c r="E209" s="1894"/>
      <c r="F209" s="1894"/>
      <c r="G209" s="1894"/>
      <c r="H209" s="1894"/>
      <c r="I209" s="1894"/>
      <c r="J209" s="1894"/>
      <c r="K209" s="1894"/>
      <c r="L209" s="1894"/>
      <c r="M209" s="1894"/>
      <c r="N209" s="1894"/>
      <c r="O209" s="1894"/>
      <c r="P209" s="1894"/>
      <c r="Q209" s="1894"/>
      <c r="R209" s="1894"/>
      <c r="S209" s="1894"/>
      <c r="T209" s="1894"/>
      <c r="U209" s="1894"/>
      <c r="V209" s="1894"/>
      <c r="W209" s="1894"/>
      <c r="X209" s="1947"/>
      <c r="Y209" s="1329"/>
      <c r="Z209" s="1347"/>
      <c r="AA209" s="1125"/>
      <c r="AB209" s="1125">
        <f>+AA209-G209</f>
        <v>0</v>
      </c>
    </row>
    <row r="210" spans="2:28" s="1032" customFormat="1" x14ac:dyDescent="0.15">
      <c r="B210" s="1135" t="s">
        <v>291</v>
      </c>
      <c r="C210" s="1128" t="s">
        <v>352</v>
      </c>
      <c r="D210" s="1092"/>
      <c r="E210" s="1143"/>
      <c r="F210" s="1144"/>
      <c r="G210" s="734">
        <f>SUM(G211:G215)</f>
        <v>0</v>
      </c>
      <c r="H210" s="1145">
        <f>SUM(H211:H215)</f>
        <v>0</v>
      </c>
      <c r="I210" s="1145">
        <f>SUM(I211:I215)</f>
        <v>0</v>
      </c>
      <c r="J210" s="1145">
        <f t="shared" ref="J210:Z210" si="45">SUM(J211:J215)</f>
        <v>0</v>
      </c>
      <c r="K210" s="1145">
        <f t="shared" si="45"/>
        <v>0</v>
      </c>
      <c r="L210" s="1145">
        <f t="shared" si="45"/>
        <v>0</v>
      </c>
      <c r="M210" s="1145">
        <f t="shared" si="45"/>
        <v>0</v>
      </c>
      <c r="N210" s="1145">
        <f t="shared" si="45"/>
        <v>0</v>
      </c>
      <c r="O210" s="1145">
        <f t="shared" si="45"/>
        <v>0</v>
      </c>
      <c r="P210" s="1145">
        <f t="shared" si="45"/>
        <v>0</v>
      </c>
      <c r="Q210" s="1145">
        <f t="shared" si="45"/>
        <v>0</v>
      </c>
      <c r="R210" s="1145">
        <f t="shared" si="45"/>
        <v>0</v>
      </c>
      <c r="S210" s="1145">
        <f t="shared" si="45"/>
        <v>0</v>
      </c>
      <c r="T210" s="1145">
        <f t="shared" si="45"/>
        <v>0</v>
      </c>
      <c r="U210" s="1145">
        <f t="shared" si="45"/>
        <v>0</v>
      </c>
      <c r="V210" s="1145">
        <f t="shared" si="45"/>
        <v>0</v>
      </c>
      <c r="W210" s="1145">
        <f t="shared" si="45"/>
        <v>0</v>
      </c>
      <c r="X210" s="1145">
        <f t="shared" si="45"/>
        <v>0</v>
      </c>
      <c r="Y210" s="1145">
        <f t="shared" si="45"/>
        <v>0</v>
      </c>
      <c r="Z210" s="1146">
        <f t="shared" si="45"/>
        <v>0</v>
      </c>
      <c r="AA210" s="1125">
        <f t="shared" si="38"/>
        <v>0</v>
      </c>
      <c r="AB210" s="1125">
        <f t="shared" si="31"/>
        <v>0</v>
      </c>
    </row>
    <row r="211" spans="2:28" s="1032" customFormat="1" x14ac:dyDescent="0.2">
      <c r="B211" s="1136"/>
      <c r="C211" s="1129"/>
      <c r="D211" s="1158" t="s">
        <v>316</v>
      </c>
      <c r="E211" s="1139"/>
      <c r="F211" s="1140"/>
      <c r="G211" s="1123">
        <f>+E211*F211</f>
        <v>0</v>
      </c>
      <c r="H211" s="1138"/>
      <c r="I211" s="1321">
        <f>J211+K211</f>
        <v>0</v>
      </c>
      <c r="J211" s="1138"/>
      <c r="K211" s="1138"/>
      <c r="L211" s="1321">
        <f>M211+N211</f>
        <v>0</v>
      </c>
      <c r="M211" s="1138"/>
      <c r="N211" s="1138"/>
      <c r="O211" s="1321">
        <f>P211+Q211</f>
        <v>0</v>
      </c>
      <c r="P211" s="1138"/>
      <c r="Q211" s="1138"/>
      <c r="R211" s="1321">
        <f>S211+T211</f>
        <v>0</v>
      </c>
      <c r="S211" s="1147"/>
      <c r="T211" s="1147"/>
      <c r="U211" s="1321">
        <f>V211+W211</f>
        <v>0</v>
      </c>
      <c r="V211" s="1147"/>
      <c r="W211" s="1147"/>
      <c r="X211" s="1321">
        <f>Y211+Z211</f>
        <v>0</v>
      </c>
      <c r="Y211" s="1332"/>
      <c r="Z211" s="1148"/>
      <c r="AA211" s="1125">
        <f t="shared" si="38"/>
        <v>0</v>
      </c>
      <c r="AB211" s="1125">
        <f t="shared" si="31"/>
        <v>0</v>
      </c>
    </row>
    <row r="212" spans="2:28" s="1032" customFormat="1" x14ac:dyDescent="0.2">
      <c r="B212" s="1136"/>
      <c r="C212" s="1129"/>
      <c r="D212" s="1158" t="s">
        <v>316</v>
      </c>
      <c r="E212" s="1139"/>
      <c r="F212" s="1140"/>
      <c r="G212" s="1123">
        <f>+E212*F212</f>
        <v>0</v>
      </c>
      <c r="H212" s="1138"/>
      <c r="I212" s="1321">
        <f>J212+K212</f>
        <v>0</v>
      </c>
      <c r="J212" s="1138"/>
      <c r="K212" s="1138"/>
      <c r="L212" s="1321">
        <f>M212+N212</f>
        <v>0</v>
      </c>
      <c r="M212" s="1138"/>
      <c r="N212" s="1138"/>
      <c r="O212" s="1321">
        <f>P212+Q212</f>
        <v>0</v>
      </c>
      <c r="P212" s="1138"/>
      <c r="Q212" s="1138"/>
      <c r="R212" s="1321">
        <f>S212+T212</f>
        <v>0</v>
      </c>
      <c r="S212" s="1147"/>
      <c r="T212" s="1147"/>
      <c r="U212" s="1321">
        <f>V212+W212</f>
        <v>0</v>
      </c>
      <c r="V212" s="1147"/>
      <c r="W212" s="1147"/>
      <c r="X212" s="1321">
        <f>Y212+Z212</f>
        <v>0</v>
      </c>
      <c r="Y212" s="1332"/>
      <c r="Z212" s="1148"/>
      <c r="AA212" s="1125">
        <f t="shared" si="38"/>
        <v>0</v>
      </c>
      <c r="AB212" s="1125">
        <f t="shared" ref="AB212:AB277" si="46">+AA212-G212</f>
        <v>0</v>
      </c>
    </row>
    <row r="213" spans="2:28" s="1032" customFormat="1" x14ac:dyDescent="0.2">
      <c r="B213" s="1136"/>
      <c r="C213" s="1130"/>
      <c r="D213" s="1158" t="s">
        <v>316</v>
      </c>
      <c r="E213" s="1139"/>
      <c r="F213" s="1140"/>
      <c r="G213" s="1123">
        <f>+E213*F213</f>
        <v>0</v>
      </c>
      <c r="H213" s="1149"/>
      <c r="I213" s="1321">
        <f>J213+K213</f>
        <v>0</v>
      </c>
      <c r="J213" s="1150"/>
      <c r="K213" s="1150"/>
      <c r="L213" s="1321">
        <f>M213+N213</f>
        <v>0</v>
      </c>
      <c r="M213" s="1150"/>
      <c r="N213" s="1150"/>
      <c r="O213" s="1321">
        <f>P213+Q213</f>
        <v>0</v>
      </c>
      <c r="P213" s="1150"/>
      <c r="Q213" s="1150"/>
      <c r="R213" s="1321">
        <f>S213+T213</f>
        <v>0</v>
      </c>
      <c r="S213" s="1151"/>
      <c r="T213" s="1151"/>
      <c r="U213" s="1321">
        <f>V213+W213</f>
        <v>0</v>
      </c>
      <c r="V213" s="1151"/>
      <c r="W213" s="1151"/>
      <c r="X213" s="1321">
        <f>Y213+Z213</f>
        <v>0</v>
      </c>
      <c r="Y213" s="1333"/>
      <c r="Z213" s="1152"/>
      <c r="AA213" s="1125">
        <f t="shared" si="38"/>
        <v>0</v>
      </c>
      <c r="AB213" s="1125">
        <f t="shared" si="46"/>
        <v>0</v>
      </c>
    </row>
    <row r="214" spans="2:28" s="1032" customFormat="1" x14ac:dyDescent="0.2">
      <c r="B214" s="1136"/>
      <c r="C214" s="1130"/>
      <c r="D214" s="1158" t="s">
        <v>316</v>
      </c>
      <c r="E214" s="1139"/>
      <c r="F214" s="1140"/>
      <c r="G214" s="1123">
        <f>+E214*F214</f>
        <v>0</v>
      </c>
      <c r="H214" s="1149"/>
      <c r="I214" s="1322">
        <f>J214+K214</f>
        <v>0</v>
      </c>
      <c r="J214" s="1150"/>
      <c r="K214" s="1150"/>
      <c r="L214" s="1322">
        <f>M214+N214</f>
        <v>0</v>
      </c>
      <c r="M214" s="1150"/>
      <c r="N214" s="1150"/>
      <c r="O214" s="1322">
        <f>P214+Q214</f>
        <v>0</v>
      </c>
      <c r="P214" s="1150"/>
      <c r="Q214" s="1150"/>
      <c r="R214" s="1322">
        <f>S214+T214</f>
        <v>0</v>
      </c>
      <c r="S214" s="1151"/>
      <c r="T214" s="1151"/>
      <c r="U214" s="1322">
        <f>V214+W214</f>
        <v>0</v>
      </c>
      <c r="V214" s="1151"/>
      <c r="W214" s="1151"/>
      <c r="X214" s="1322">
        <f>Y214+Z214</f>
        <v>0</v>
      </c>
      <c r="Y214" s="1333"/>
      <c r="Z214" s="1152"/>
      <c r="AA214" s="1125">
        <f t="shared" si="38"/>
        <v>0</v>
      </c>
      <c r="AB214" s="1125">
        <f t="shared" si="46"/>
        <v>0</v>
      </c>
    </row>
    <row r="215" spans="2:28" s="1032" customFormat="1" x14ac:dyDescent="0.2">
      <c r="B215" s="1137"/>
      <c r="C215" s="1131"/>
      <c r="D215" s="1159" t="s">
        <v>316</v>
      </c>
      <c r="E215" s="1141"/>
      <c r="F215" s="1142"/>
      <c r="G215" s="1124">
        <f>+E215*F215</f>
        <v>0</v>
      </c>
      <c r="H215" s="1153"/>
      <c r="I215" s="1323">
        <f>J215+K215</f>
        <v>0</v>
      </c>
      <c r="J215" s="1154"/>
      <c r="K215" s="1154"/>
      <c r="L215" s="1323">
        <f>M215+N215</f>
        <v>0</v>
      </c>
      <c r="M215" s="1154"/>
      <c r="N215" s="1154"/>
      <c r="O215" s="1323">
        <f>P215+Q215</f>
        <v>0</v>
      </c>
      <c r="P215" s="1154"/>
      <c r="Q215" s="1154"/>
      <c r="R215" s="1323">
        <f>S215+T215</f>
        <v>0</v>
      </c>
      <c r="S215" s="1155"/>
      <c r="T215" s="1155"/>
      <c r="U215" s="1323">
        <f>V215+W215</f>
        <v>0</v>
      </c>
      <c r="V215" s="1155"/>
      <c r="W215" s="1155"/>
      <c r="X215" s="1323">
        <f>Y215+Z215</f>
        <v>0</v>
      </c>
      <c r="Y215" s="1334"/>
      <c r="Z215" s="1156"/>
      <c r="AA215" s="1125">
        <f t="shared" si="38"/>
        <v>0</v>
      </c>
      <c r="AB215" s="1125">
        <f t="shared" si="46"/>
        <v>0</v>
      </c>
    </row>
    <row r="216" spans="2:28" s="1032" customFormat="1" x14ac:dyDescent="0.15">
      <c r="B216" s="1135" t="s">
        <v>291</v>
      </c>
      <c r="C216" s="1128" t="s">
        <v>353</v>
      </c>
      <c r="D216" s="1092"/>
      <c r="E216" s="1143"/>
      <c r="F216" s="1144"/>
      <c r="G216" s="734">
        <f>SUM(G217:G221)</f>
        <v>0</v>
      </c>
      <c r="H216" s="1145">
        <f>SUM(H217:H221)</f>
        <v>0</v>
      </c>
      <c r="I216" s="1145">
        <f>SUM(I217:I221)</f>
        <v>0</v>
      </c>
      <c r="J216" s="1145">
        <f t="shared" ref="J216:Z216" si="47">SUM(J217:J221)</f>
        <v>0</v>
      </c>
      <c r="K216" s="1145">
        <f t="shared" si="47"/>
        <v>0</v>
      </c>
      <c r="L216" s="1145">
        <f t="shared" si="47"/>
        <v>0</v>
      </c>
      <c r="M216" s="1145">
        <f t="shared" si="47"/>
        <v>0</v>
      </c>
      <c r="N216" s="1145">
        <f t="shared" si="47"/>
        <v>0</v>
      </c>
      <c r="O216" s="1145">
        <f t="shared" si="47"/>
        <v>0</v>
      </c>
      <c r="P216" s="1145">
        <f t="shared" si="47"/>
        <v>0</v>
      </c>
      <c r="Q216" s="1145">
        <f t="shared" si="47"/>
        <v>0</v>
      </c>
      <c r="R216" s="1145">
        <f t="shared" si="47"/>
        <v>0</v>
      </c>
      <c r="S216" s="1145">
        <f t="shared" si="47"/>
        <v>0</v>
      </c>
      <c r="T216" s="1145">
        <f t="shared" si="47"/>
        <v>0</v>
      </c>
      <c r="U216" s="1145">
        <f t="shared" si="47"/>
        <v>0</v>
      </c>
      <c r="V216" s="1145">
        <f t="shared" si="47"/>
        <v>0</v>
      </c>
      <c r="W216" s="1145">
        <f t="shared" si="47"/>
        <v>0</v>
      </c>
      <c r="X216" s="1145">
        <f t="shared" si="47"/>
        <v>0</v>
      </c>
      <c r="Y216" s="1145">
        <f t="shared" si="47"/>
        <v>0</v>
      </c>
      <c r="Z216" s="1146">
        <f t="shared" si="47"/>
        <v>0</v>
      </c>
      <c r="AA216" s="1125">
        <f t="shared" si="38"/>
        <v>0</v>
      </c>
      <c r="AB216" s="1125">
        <f t="shared" si="46"/>
        <v>0</v>
      </c>
    </row>
    <row r="217" spans="2:28" s="1032" customFormat="1" x14ac:dyDescent="0.2">
      <c r="B217" s="1136"/>
      <c r="C217" s="1129"/>
      <c r="D217" s="1158" t="s">
        <v>316</v>
      </c>
      <c r="E217" s="1139"/>
      <c r="F217" s="1140"/>
      <c r="G217" s="1123">
        <f>+E217*F217</f>
        <v>0</v>
      </c>
      <c r="H217" s="1138"/>
      <c r="I217" s="1321">
        <f>J217+K217</f>
        <v>0</v>
      </c>
      <c r="J217" s="1138"/>
      <c r="K217" s="1138"/>
      <c r="L217" s="1321">
        <f>M217+N217</f>
        <v>0</v>
      </c>
      <c r="M217" s="1138"/>
      <c r="N217" s="1138"/>
      <c r="O217" s="1321">
        <f>P217+Q217</f>
        <v>0</v>
      </c>
      <c r="P217" s="1138"/>
      <c r="Q217" s="1138"/>
      <c r="R217" s="1321">
        <f>S217+T217</f>
        <v>0</v>
      </c>
      <c r="S217" s="1147"/>
      <c r="T217" s="1147"/>
      <c r="U217" s="1321">
        <f>V217+W217</f>
        <v>0</v>
      </c>
      <c r="V217" s="1147"/>
      <c r="W217" s="1147"/>
      <c r="X217" s="1321">
        <f>Y217+Z217</f>
        <v>0</v>
      </c>
      <c r="Y217" s="1332"/>
      <c r="Z217" s="1148"/>
      <c r="AA217" s="1125">
        <f t="shared" si="38"/>
        <v>0</v>
      </c>
      <c r="AB217" s="1125">
        <f t="shared" si="46"/>
        <v>0</v>
      </c>
    </row>
    <row r="218" spans="2:28" s="1032" customFormat="1" x14ac:dyDescent="0.2">
      <c r="B218" s="1136"/>
      <c r="C218" s="1129"/>
      <c r="D218" s="1158" t="s">
        <v>316</v>
      </c>
      <c r="E218" s="1139"/>
      <c r="F218" s="1140"/>
      <c r="G218" s="1123">
        <f>+E218*F218</f>
        <v>0</v>
      </c>
      <c r="H218" s="1138"/>
      <c r="I218" s="1321">
        <f>J218+K218</f>
        <v>0</v>
      </c>
      <c r="J218" s="1138"/>
      <c r="K218" s="1138"/>
      <c r="L218" s="1321">
        <f>M218+N218</f>
        <v>0</v>
      </c>
      <c r="M218" s="1138"/>
      <c r="N218" s="1138"/>
      <c r="O218" s="1321">
        <f>P218+Q218</f>
        <v>0</v>
      </c>
      <c r="P218" s="1138"/>
      <c r="Q218" s="1138"/>
      <c r="R218" s="1321">
        <f>S218+T218</f>
        <v>0</v>
      </c>
      <c r="S218" s="1147"/>
      <c r="T218" s="1147"/>
      <c r="U218" s="1321">
        <f>V218+W218</f>
        <v>0</v>
      </c>
      <c r="V218" s="1147"/>
      <c r="W218" s="1147"/>
      <c r="X218" s="1321">
        <f>Y218+Z218</f>
        <v>0</v>
      </c>
      <c r="Y218" s="1332"/>
      <c r="Z218" s="1148"/>
      <c r="AA218" s="1125">
        <f t="shared" si="38"/>
        <v>0</v>
      </c>
      <c r="AB218" s="1125">
        <f t="shared" si="46"/>
        <v>0</v>
      </c>
    </row>
    <row r="219" spans="2:28" s="1032" customFormat="1" x14ac:dyDescent="0.2">
      <c r="B219" s="1136"/>
      <c r="C219" s="1129"/>
      <c r="D219" s="1158" t="s">
        <v>316</v>
      </c>
      <c r="E219" s="1139"/>
      <c r="F219" s="1140"/>
      <c r="G219" s="1123">
        <f>+E219*F219</f>
        <v>0</v>
      </c>
      <c r="H219" s="1149"/>
      <c r="I219" s="1321">
        <f>J219+K219</f>
        <v>0</v>
      </c>
      <c r="J219" s="1150"/>
      <c r="K219" s="1150"/>
      <c r="L219" s="1321">
        <f>M219+N219</f>
        <v>0</v>
      </c>
      <c r="M219" s="1150"/>
      <c r="N219" s="1150"/>
      <c r="O219" s="1321">
        <f>P219+Q219</f>
        <v>0</v>
      </c>
      <c r="P219" s="1150"/>
      <c r="Q219" s="1150"/>
      <c r="R219" s="1321">
        <f>S219+T219</f>
        <v>0</v>
      </c>
      <c r="S219" s="1151"/>
      <c r="T219" s="1151"/>
      <c r="U219" s="1321">
        <f>V219+W219</f>
        <v>0</v>
      </c>
      <c r="V219" s="1151"/>
      <c r="W219" s="1151"/>
      <c r="X219" s="1321">
        <f>Y219+Z219</f>
        <v>0</v>
      </c>
      <c r="Y219" s="1333"/>
      <c r="Z219" s="1152"/>
      <c r="AA219" s="1125">
        <f t="shared" si="38"/>
        <v>0</v>
      </c>
      <c r="AB219" s="1125">
        <f t="shared" si="46"/>
        <v>0</v>
      </c>
    </row>
    <row r="220" spans="2:28" s="1032" customFormat="1" x14ac:dyDescent="0.2">
      <c r="B220" s="1136"/>
      <c r="C220" s="1129"/>
      <c r="D220" s="1158" t="s">
        <v>316</v>
      </c>
      <c r="E220" s="1139"/>
      <c r="F220" s="1140"/>
      <c r="G220" s="1123">
        <f>+E220*F220</f>
        <v>0</v>
      </c>
      <c r="H220" s="1149"/>
      <c r="I220" s="1322">
        <f>J220+K220</f>
        <v>0</v>
      </c>
      <c r="J220" s="1150"/>
      <c r="K220" s="1150"/>
      <c r="L220" s="1322">
        <f>M220+N220</f>
        <v>0</v>
      </c>
      <c r="M220" s="1150"/>
      <c r="N220" s="1150"/>
      <c r="O220" s="1322">
        <f>P220+Q220</f>
        <v>0</v>
      </c>
      <c r="P220" s="1150"/>
      <c r="Q220" s="1150"/>
      <c r="R220" s="1322">
        <f>S220+T220</f>
        <v>0</v>
      </c>
      <c r="S220" s="1151"/>
      <c r="T220" s="1151"/>
      <c r="U220" s="1322">
        <f>V220+W220</f>
        <v>0</v>
      </c>
      <c r="V220" s="1151"/>
      <c r="W220" s="1151"/>
      <c r="X220" s="1322">
        <f>Y220+Z220</f>
        <v>0</v>
      </c>
      <c r="Y220" s="1333"/>
      <c r="Z220" s="1152"/>
      <c r="AA220" s="1125">
        <f t="shared" si="38"/>
        <v>0</v>
      </c>
      <c r="AB220" s="1125">
        <f t="shared" si="46"/>
        <v>0</v>
      </c>
    </row>
    <row r="221" spans="2:28" s="1032" customFormat="1" x14ac:dyDescent="0.2">
      <c r="B221" s="1137"/>
      <c r="C221" s="1131"/>
      <c r="D221" s="1159" t="s">
        <v>316</v>
      </c>
      <c r="E221" s="1141"/>
      <c r="F221" s="1142"/>
      <c r="G221" s="1124">
        <f>+E221*F221</f>
        <v>0</v>
      </c>
      <c r="H221" s="1153"/>
      <c r="I221" s="1323">
        <f>J221+K221</f>
        <v>0</v>
      </c>
      <c r="J221" s="1154"/>
      <c r="K221" s="1154"/>
      <c r="L221" s="1323">
        <f>M221+N221</f>
        <v>0</v>
      </c>
      <c r="M221" s="1154"/>
      <c r="N221" s="1154"/>
      <c r="O221" s="1323">
        <f>P221+Q221</f>
        <v>0</v>
      </c>
      <c r="P221" s="1154"/>
      <c r="Q221" s="1154"/>
      <c r="R221" s="1323">
        <f>S221+T221</f>
        <v>0</v>
      </c>
      <c r="S221" s="1155"/>
      <c r="T221" s="1155"/>
      <c r="U221" s="1323">
        <f>V221+W221</f>
        <v>0</v>
      </c>
      <c r="V221" s="1155"/>
      <c r="W221" s="1155"/>
      <c r="X221" s="1323">
        <f>Y221+Z221</f>
        <v>0</v>
      </c>
      <c r="Y221" s="1334"/>
      <c r="Z221" s="1156"/>
      <c r="AA221" s="1125">
        <f t="shared" si="38"/>
        <v>0</v>
      </c>
      <c r="AB221" s="1125">
        <f t="shared" si="46"/>
        <v>0</v>
      </c>
    </row>
    <row r="222" spans="2:28" s="1032" customFormat="1" x14ac:dyDescent="0.15">
      <c r="B222" s="1135" t="s">
        <v>291</v>
      </c>
      <c r="C222" s="1128" t="s">
        <v>354</v>
      </c>
      <c r="D222" s="1092"/>
      <c r="E222" s="1143"/>
      <c r="F222" s="1144"/>
      <c r="G222" s="734">
        <f>SUM(G223:G227)</f>
        <v>0</v>
      </c>
      <c r="H222" s="1145">
        <f>SUM(H223:H227)</f>
        <v>0</v>
      </c>
      <c r="I222" s="1145">
        <f>SUM(I223:I227)</f>
        <v>0</v>
      </c>
      <c r="J222" s="1145">
        <f t="shared" ref="J222:Z222" si="48">SUM(J223:J227)</f>
        <v>0</v>
      </c>
      <c r="K222" s="1145">
        <f t="shared" si="48"/>
        <v>0</v>
      </c>
      <c r="L222" s="1145">
        <f t="shared" si="48"/>
        <v>0</v>
      </c>
      <c r="M222" s="1145">
        <f t="shared" si="48"/>
        <v>0</v>
      </c>
      <c r="N222" s="1145">
        <f t="shared" si="48"/>
        <v>0</v>
      </c>
      <c r="O222" s="1145">
        <f t="shared" si="48"/>
        <v>0</v>
      </c>
      <c r="P222" s="1145">
        <f t="shared" si="48"/>
        <v>0</v>
      </c>
      <c r="Q222" s="1145">
        <f t="shared" si="48"/>
        <v>0</v>
      </c>
      <c r="R222" s="1145">
        <f t="shared" si="48"/>
        <v>0</v>
      </c>
      <c r="S222" s="1145">
        <f t="shared" si="48"/>
        <v>0</v>
      </c>
      <c r="T222" s="1145">
        <f t="shared" si="48"/>
        <v>0</v>
      </c>
      <c r="U222" s="1145">
        <f t="shared" si="48"/>
        <v>0</v>
      </c>
      <c r="V222" s="1145">
        <f t="shared" si="48"/>
        <v>0</v>
      </c>
      <c r="W222" s="1145">
        <f t="shared" si="48"/>
        <v>0</v>
      </c>
      <c r="X222" s="1145">
        <f t="shared" si="48"/>
        <v>0</v>
      </c>
      <c r="Y222" s="1145">
        <f t="shared" si="48"/>
        <v>0</v>
      </c>
      <c r="Z222" s="1146">
        <f t="shared" si="48"/>
        <v>0</v>
      </c>
      <c r="AA222" s="1125">
        <f t="shared" si="38"/>
        <v>0</v>
      </c>
      <c r="AB222" s="1125">
        <f t="shared" si="46"/>
        <v>0</v>
      </c>
    </row>
    <row r="223" spans="2:28" s="1032" customFormat="1" x14ac:dyDescent="0.2">
      <c r="B223" s="1136"/>
      <c r="C223" s="1129"/>
      <c r="D223" s="1158" t="s">
        <v>501</v>
      </c>
      <c r="E223" s="1139"/>
      <c r="F223" s="1140"/>
      <c r="G223" s="1123">
        <f>+E223*F223</f>
        <v>0</v>
      </c>
      <c r="H223" s="1138"/>
      <c r="I223" s="1321">
        <f>J223+K223</f>
        <v>0</v>
      </c>
      <c r="J223" s="1138"/>
      <c r="K223" s="1138"/>
      <c r="L223" s="1321">
        <f>M223+N223</f>
        <v>0</v>
      </c>
      <c r="M223" s="1138"/>
      <c r="N223" s="1138"/>
      <c r="O223" s="1321">
        <f>P223+Q223</f>
        <v>0</v>
      </c>
      <c r="P223" s="1138"/>
      <c r="Q223" s="1138"/>
      <c r="R223" s="1321">
        <f>S223+T223</f>
        <v>0</v>
      </c>
      <c r="S223" s="1147"/>
      <c r="T223" s="1147"/>
      <c r="U223" s="1321">
        <f>V223+W223</f>
        <v>0</v>
      </c>
      <c r="V223" s="1147"/>
      <c r="W223" s="1147"/>
      <c r="X223" s="1321">
        <f>Y223+Z223</f>
        <v>0</v>
      </c>
      <c r="Y223" s="1332"/>
      <c r="Z223" s="1148"/>
      <c r="AA223" s="1125">
        <f t="shared" si="38"/>
        <v>0</v>
      </c>
      <c r="AB223" s="1125">
        <f t="shared" si="46"/>
        <v>0</v>
      </c>
    </row>
    <row r="224" spans="2:28" s="1032" customFormat="1" x14ac:dyDescent="0.2">
      <c r="B224" s="1136"/>
      <c r="C224" s="1129"/>
      <c r="D224" s="1158" t="s">
        <v>501</v>
      </c>
      <c r="E224" s="1139"/>
      <c r="F224" s="1140"/>
      <c r="G224" s="1123">
        <f>+E224*F224</f>
        <v>0</v>
      </c>
      <c r="H224" s="1138"/>
      <c r="I224" s="1321">
        <f>J224+K224</f>
        <v>0</v>
      </c>
      <c r="J224" s="1138"/>
      <c r="K224" s="1138"/>
      <c r="L224" s="1321">
        <f>M224+N224</f>
        <v>0</v>
      </c>
      <c r="M224" s="1138"/>
      <c r="N224" s="1138"/>
      <c r="O224" s="1321">
        <f>P224+Q224</f>
        <v>0</v>
      </c>
      <c r="P224" s="1138"/>
      <c r="Q224" s="1138"/>
      <c r="R224" s="1321">
        <f>S224+T224</f>
        <v>0</v>
      </c>
      <c r="S224" s="1147"/>
      <c r="T224" s="1147"/>
      <c r="U224" s="1321">
        <f>V224+W224</f>
        <v>0</v>
      </c>
      <c r="V224" s="1147"/>
      <c r="W224" s="1147"/>
      <c r="X224" s="1321">
        <f>Y224+Z224</f>
        <v>0</v>
      </c>
      <c r="Y224" s="1332"/>
      <c r="Z224" s="1148"/>
      <c r="AA224" s="1125">
        <f t="shared" si="38"/>
        <v>0</v>
      </c>
      <c r="AB224" s="1125">
        <f t="shared" si="46"/>
        <v>0</v>
      </c>
    </row>
    <row r="225" spans="2:28" s="1032" customFormat="1" x14ac:dyDescent="0.2">
      <c r="B225" s="1136"/>
      <c r="C225" s="1129"/>
      <c r="D225" s="1158" t="s">
        <v>501</v>
      </c>
      <c r="E225" s="1139"/>
      <c r="F225" s="1140"/>
      <c r="G225" s="1123">
        <f>+E225*F225</f>
        <v>0</v>
      </c>
      <c r="H225" s="1149"/>
      <c r="I225" s="1321">
        <f>J225+K225</f>
        <v>0</v>
      </c>
      <c r="J225" s="1150"/>
      <c r="K225" s="1150"/>
      <c r="L225" s="1321">
        <f>M225+N225</f>
        <v>0</v>
      </c>
      <c r="M225" s="1150"/>
      <c r="N225" s="1150"/>
      <c r="O225" s="1321">
        <f>P225+Q225</f>
        <v>0</v>
      </c>
      <c r="P225" s="1150"/>
      <c r="Q225" s="1150"/>
      <c r="R225" s="1321">
        <f>S225+T225</f>
        <v>0</v>
      </c>
      <c r="S225" s="1151"/>
      <c r="T225" s="1151"/>
      <c r="U225" s="1321">
        <f>V225+W225</f>
        <v>0</v>
      </c>
      <c r="V225" s="1151"/>
      <c r="W225" s="1151"/>
      <c r="X225" s="1321">
        <f>Y225+Z225</f>
        <v>0</v>
      </c>
      <c r="Y225" s="1333"/>
      <c r="Z225" s="1152"/>
      <c r="AA225" s="1125">
        <f t="shared" si="38"/>
        <v>0</v>
      </c>
      <c r="AB225" s="1125">
        <f t="shared" si="46"/>
        <v>0</v>
      </c>
    </row>
    <row r="226" spans="2:28" s="1032" customFormat="1" x14ac:dyDescent="0.2">
      <c r="B226" s="1136"/>
      <c r="C226" s="1129"/>
      <c r="D226" s="1158" t="s">
        <v>316</v>
      </c>
      <c r="E226" s="1139"/>
      <c r="F226" s="1140"/>
      <c r="G226" s="1123">
        <f>+E226*F226</f>
        <v>0</v>
      </c>
      <c r="H226" s="1149"/>
      <c r="I226" s="1322">
        <f>J226+K226</f>
        <v>0</v>
      </c>
      <c r="J226" s="1150"/>
      <c r="K226" s="1150"/>
      <c r="L226" s="1322">
        <f>M226+N226</f>
        <v>0</v>
      </c>
      <c r="M226" s="1150"/>
      <c r="N226" s="1150"/>
      <c r="O226" s="1322">
        <f>P226+Q226</f>
        <v>0</v>
      </c>
      <c r="P226" s="1150"/>
      <c r="Q226" s="1150"/>
      <c r="R226" s="1322">
        <f>S226+T226</f>
        <v>0</v>
      </c>
      <c r="S226" s="1151"/>
      <c r="T226" s="1151"/>
      <c r="U226" s="1322">
        <f>V226+W226</f>
        <v>0</v>
      </c>
      <c r="V226" s="1151"/>
      <c r="W226" s="1151"/>
      <c r="X226" s="1322">
        <f>Y226+Z226</f>
        <v>0</v>
      </c>
      <c r="Y226" s="1333"/>
      <c r="Z226" s="1152"/>
      <c r="AA226" s="1125">
        <f t="shared" si="38"/>
        <v>0</v>
      </c>
      <c r="AB226" s="1125">
        <f t="shared" si="46"/>
        <v>0</v>
      </c>
    </row>
    <row r="227" spans="2:28" s="1032" customFormat="1" x14ac:dyDescent="0.2">
      <c r="B227" s="1137"/>
      <c r="C227" s="1131"/>
      <c r="D227" s="1159" t="s">
        <v>316</v>
      </c>
      <c r="E227" s="1141"/>
      <c r="F227" s="1142"/>
      <c r="G227" s="1124">
        <f>+E227*F227</f>
        <v>0</v>
      </c>
      <c r="H227" s="1153"/>
      <c r="I227" s="1323">
        <f>J227+K227</f>
        <v>0</v>
      </c>
      <c r="J227" s="1154"/>
      <c r="K227" s="1154"/>
      <c r="L227" s="1323">
        <f>M227+N227</f>
        <v>0</v>
      </c>
      <c r="M227" s="1154"/>
      <c r="N227" s="1154"/>
      <c r="O227" s="1323">
        <f>P227+Q227</f>
        <v>0</v>
      </c>
      <c r="P227" s="1154"/>
      <c r="Q227" s="1154"/>
      <c r="R227" s="1323">
        <f>S227+T227</f>
        <v>0</v>
      </c>
      <c r="S227" s="1155"/>
      <c r="T227" s="1155"/>
      <c r="U227" s="1323">
        <f>V227+W227</f>
        <v>0</v>
      </c>
      <c r="V227" s="1155"/>
      <c r="W227" s="1155"/>
      <c r="X227" s="1323">
        <f>Y227+Z227</f>
        <v>0</v>
      </c>
      <c r="Y227" s="1334"/>
      <c r="Z227" s="1156"/>
      <c r="AA227" s="1125">
        <f t="shared" si="38"/>
        <v>0</v>
      </c>
      <c r="AB227" s="1125">
        <f t="shared" si="46"/>
        <v>0</v>
      </c>
    </row>
    <row r="228" spans="2:28" s="1032" customFormat="1" x14ac:dyDescent="0.15">
      <c r="B228" s="1135" t="s">
        <v>291</v>
      </c>
      <c r="C228" s="1128" t="s">
        <v>355</v>
      </c>
      <c r="D228" s="1092"/>
      <c r="E228" s="1143"/>
      <c r="F228" s="1144"/>
      <c r="G228" s="734">
        <f>SUM(G229:G233)</f>
        <v>0</v>
      </c>
      <c r="H228" s="1145">
        <f>SUM(H229:H233)</f>
        <v>0</v>
      </c>
      <c r="I228" s="1145">
        <f>SUM(I229:I233)</f>
        <v>0</v>
      </c>
      <c r="J228" s="1145">
        <f t="shared" ref="J228:Z228" si="49">SUM(J229:J233)</f>
        <v>0</v>
      </c>
      <c r="K228" s="1145">
        <f t="shared" si="49"/>
        <v>0</v>
      </c>
      <c r="L228" s="1145">
        <f t="shared" si="49"/>
        <v>0</v>
      </c>
      <c r="M228" s="1145">
        <f t="shared" si="49"/>
        <v>0</v>
      </c>
      <c r="N228" s="1145">
        <f t="shared" si="49"/>
        <v>0</v>
      </c>
      <c r="O228" s="1145">
        <f t="shared" si="49"/>
        <v>0</v>
      </c>
      <c r="P228" s="1145">
        <f t="shared" si="49"/>
        <v>0</v>
      </c>
      <c r="Q228" s="1145">
        <f t="shared" si="49"/>
        <v>0</v>
      </c>
      <c r="R228" s="1145">
        <f t="shared" si="49"/>
        <v>0</v>
      </c>
      <c r="S228" s="1145">
        <f t="shared" si="49"/>
        <v>0</v>
      </c>
      <c r="T228" s="1145">
        <f t="shared" si="49"/>
        <v>0</v>
      </c>
      <c r="U228" s="1145">
        <f t="shared" si="49"/>
        <v>0</v>
      </c>
      <c r="V228" s="1145">
        <f t="shared" si="49"/>
        <v>0</v>
      </c>
      <c r="W228" s="1145">
        <f t="shared" si="49"/>
        <v>0</v>
      </c>
      <c r="X228" s="1145">
        <f t="shared" si="49"/>
        <v>0</v>
      </c>
      <c r="Y228" s="1145">
        <f t="shared" si="49"/>
        <v>0</v>
      </c>
      <c r="Z228" s="1146">
        <f t="shared" si="49"/>
        <v>0</v>
      </c>
      <c r="AA228" s="1125">
        <f t="shared" si="38"/>
        <v>0</v>
      </c>
      <c r="AB228" s="1125">
        <f t="shared" si="46"/>
        <v>0</v>
      </c>
    </row>
    <row r="229" spans="2:28" s="1032" customFormat="1" x14ac:dyDescent="0.2">
      <c r="B229" s="1136"/>
      <c r="C229" s="1129"/>
      <c r="D229" s="1158" t="s">
        <v>316</v>
      </c>
      <c r="E229" s="1139"/>
      <c r="F229" s="1140"/>
      <c r="G229" s="1123">
        <f>+E229*F229</f>
        <v>0</v>
      </c>
      <c r="H229" s="1138"/>
      <c r="I229" s="1321">
        <f>J229+K229</f>
        <v>0</v>
      </c>
      <c r="J229" s="1138"/>
      <c r="K229" s="1138"/>
      <c r="L229" s="1321">
        <f>M229+N229</f>
        <v>0</v>
      </c>
      <c r="M229" s="1138"/>
      <c r="N229" s="1138"/>
      <c r="O229" s="1321">
        <f>P229+Q229</f>
        <v>0</v>
      </c>
      <c r="P229" s="1138"/>
      <c r="Q229" s="1138"/>
      <c r="R229" s="1321">
        <f>S229+T229</f>
        <v>0</v>
      </c>
      <c r="S229" s="1147"/>
      <c r="T229" s="1147"/>
      <c r="U229" s="1321">
        <f>V229+W229</f>
        <v>0</v>
      </c>
      <c r="V229" s="1147"/>
      <c r="W229" s="1147"/>
      <c r="X229" s="1321">
        <f>Y229+Z229</f>
        <v>0</v>
      </c>
      <c r="Y229" s="1332"/>
      <c r="Z229" s="1148"/>
      <c r="AA229" s="1125">
        <f t="shared" si="38"/>
        <v>0</v>
      </c>
      <c r="AB229" s="1125">
        <f t="shared" si="46"/>
        <v>0</v>
      </c>
    </row>
    <row r="230" spans="2:28" s="1032" customFormat="1" x14ac:dyDescent="0.2">
      <c r="B230" s="1136"/>
      <c r="C230" s="1129"/>
      <c r="D230" s="1158" t="s">
        <v>316</v>
      </c>
      <c r="E230" s="1139"/>
      <c r="F230" s="1140"/>
      <c r="G230" s="1123">
        <f>+E230*F230</f>
        <v>0</v>
      </c>
      <c r="H230" s="1138"/>
      <c r="I230" s="1321">
        <f>J230+K230</f>
        <v>0</v>
      </c>
      <c r="J230" s="1138"/>
      <c r="K230" s="1138"/>
      <c r="L230" s="1321">
        <f>M230+N230</f>
        <v>0</v>
      </c>
      <c r="M230" s="1138"/>
      <c r="N230" s="1138"/>
      <c r="O230" s="1321">
        <f>P230+Q230</f>
        <v>0</v>
      </c>
      <c r="P230" s="1138"/>
      <c r="Q230" s="1138"/>
      <c r="R230" s="1321">
        <f>S230+T230</f>
        <v>0</v>
      </c>
      <c r="S230" s="1147"/>
      <c r="T230" s="1147"/>
      <c r="U230" s="1321">
        <f>V230+W230</f>
        <v>0</v>
      </c>
      <c r="V230" s="1147"/>
      <c r="W230" s="1147"/>
      <c r="X230" s="1321">
        <f>Y230+Z230</f>
        <v>0</v>
      </c>
      <c r="Y230" s="1332"/>
      <c r="Z230" s="1148"/>
      <c r="AA230" s="1125">
        <f t="shared" si="38"/>
        <v>0</v>
      </c>
      <c r="AB230" s="1125">
        <f t="shared" si="46"/>
        <v>0</v>
      </c>
    </row>
    <row r="231" spans="2:28" s="1032" customFormat="1" x14ac:dyDescent="0.2">
      <c r="B231" s="1136"/>
      <c r="C231" s="1129"/>
      <c r="D231" s="1158" t="s">
        <v>316</v>
      </c>
      <c r="E231" s="1139"/>
      <c r="F231" s="1140"/>
      <c r="G231" s="1123">
        <f>+E231*F231</f>
        <v>0</v>
      </c>
      <c r="H231" s="1149"/>
      <c r="I231" s="1321">
        <f>J231+K231</f>
        <v>0</v>
      </c>
      <c r="J231" s="1150"/>
      <c r="K231" s="1150"/>
      <c r="L231" s="1321">
        <f>M231+N231</f>
        <v>0</v>
      </c>
      <c r="M231" s="1150"/>
      <c r="N231" s="1150"/>
      <c r="O231" s="1321">
        <f>P231+Q231</f>
        <v>0</v>
      </c>
      <c r="P231" s="1150"/>
      <c r="Q231" s="1150"/>
      <c r="R231" s="1321">
        <f>S231+T231</f>
        <v>0</v>
      </c>
      <c r="S231" s="1151"/>
      <c r="T231" s="1151"/>
      <c r="U231" s="1321">
        <f>V231+W231</f>
        <v>0</v>
      </c>
      <c r="V231" s="1151"/>
      <c r="W231" s="1151"/>
      <c r="X231" s="1321">
        <f>Y231+Z231</f>
        <v>0</v>
      </c>
      <c r="Y231" s="1333"/>
      <c r="Z231" s="1152"/>
      <c r="AA231" s="1125">
        <f t="shared" si="38"/>
        <v>0</v>
      </c>
      <c r="AB231" s="1125">
        <f t="shared" si="46"/>
        <v>0</v>
      </c>
    </row>
    <row r="232" spans="2:28" s="1032" customFormat="1" x14ac:dyDescent="0.2">
      <c r="B232" s="1136"/>
      <c r="C232" s="1129"/>
      <c r="D232" s="1158" t="s">
        <v>316</v>
      </c>
      <c r="E232" s="1139"/>
      <c r="F232" s="1140"/>
      <c r="G232" s="1123">
        <f>+E232*F232</f>
        <v>0</v>
      </c>
      <c r="H232" s="1149"/>
      <c r="I232" s="1322">
        <f>J232+K232</f>
        <v>0</v>
      </c>
      <c r="J232" s="1150"/>
      <c r="K232" s="1150"/>
      <c r="L232" s="1322">
        <f>M232+N232</f>
        <v>0</v>
      </c>
      <c r="M232" s="1150"/>
      <c r="N232" s="1150"/>
      <c r="O232" s="1322">
        <f>P232+Q232</f>
        <v>0</v>
      </c>
      <c r="P232" s="1150"/>
      <c r="Q232" s="1150"/>
      <c r="R232" s="1322">
        <f>S232+T232</f>
        <v>0</v>
      </c>
      <c r="S232" s="1151"/>
      <c r="T232" s="1151"/>
      <c r="U232" s="1322">
        <f>V232+W232</f>
        <v>0</v>
      </c>
      <c r="V232" s="1151"/>
      <c r="W232" s="1151"/>
      <c r="X232" s="1322">
        <f>Y232+Z232</f>
        <v>0</v>
      </c>
      <c r="Y232" s="1333"/>
      <c r="Z232" s="1152"/>
      <c r="AA232" s="1125">
        <f t="shared" si="38"/>
        <v>0</v>
      </c>
      <c r="AB232" s="1125">
        <f t="shared" si="46"/>
        <v>0</v>
      </c>
    </row>
    <row r="233" spans="2:28" s="1032" customFormat="1" x14ac:dyDescent="0.2">
      <c r="B233" s="1137"/>
      <c r="C233" s="1131"/>
      <c r="D233" s="1159" t="s">
        <v>316</v>
      </c>
      <c r="E233" s="1141"/>
      <c r="F233" s="1142"/>
      <c r="G233" s="1124">
        <f>+E233*F233</f>
        <v>0</v>
      </c>
      <c r="H233" s="1153"/>
      <c r="I233" s="1323">
        <f>J233+K233</f>
        <v>0</v>
      </c>
      <c r="J233" s="1154"/>
      <c r="K233" s="1154"/>
      <c r="L233" s="1323">
        <f>M233+N233</f>
        <v>0</v>
      </c>
      <c r="M233" s="1154"/>
      <c r="N233" s="1154"/>
      <c r="O233" s="1323">
        <f>P233+Q233</f>
        <v>0</v>
      </c>
      <c r="P233" s="1154"/>
      <c r="Q233" s="1154"/>
      <c r="R233" s="1323">
        <f>S233+T233</f>
        <v>0</v>
      </c>
      <c r="S233" s="1155"/>
      <c r="T233" s="1155"/>
      <c r="U233" s="1323">
        <f>V233+W233</f>
        <v>0</v>
      </c>
      <c r="V233" s="1155"/>
      <c r="W233" s="1155"/>
      <c r="X233" s="1323">
        <f>Y233+Z233</f>
        <v>0</v>
      </c>
      <c r="Y233" s="1334"/>
      <c r="Z233" s="1156"/>
      <c r="AA233" s="1125">
        <f t="shared" si="38"/>
        <v>0</v>
      </c>
      <c r="AB233" s="1125">
        <f t="shared" si="46"/>
        <v>0</v>
      </c>
    </row>
    <row r="234" spans="2:28" s="1032" customFormat="1" x14ac:dyDescent="0.15">
      <c r="B234" s="1135" t="s">
        <v>291</v>
      </c>
      <c r="C234" s="1128" t="s">
        <v>356</v>
      </c>
      <c r="D234" s="1092"/>
      <c r="E234" s="1143"/>
      <c r="F234" s="1144"/>
      <c r="G234" s="734">
        <f>SUM(G235:G239)</f>
        <v>0</v>
      </c>
      <c r="H234" s="1145">
        <f>SUM(H235:H239)</f>
        <v>0</v>
      </c>
      <c r="I234" s="1145">
        <f>SUM(I235:I239)</f>
        <v>0</v>
      </c>
      <c r="J234" s="1145">
        <f t="shared" ref="J234:Z234" si="50">SUM(J235:J239)</f>
        <v>0</v>
      </c>
      <c r="K234" s="1145">
        <f t="shared" si="50"/>
        <v>0</v>
      </c>
      <c r="L234" s="1145">
        <f t="shared" si="50"/>
        <v>0</v>
      </c>
      <c r="M234" s="1145">
        <f t="shared" si="50"/>
        <v>0</v>
      </c>
      <c r="N234" s="1145">
        <f t="shared" si="50"/>
        <v>0</v>
      </c>
      <c r="O234" s="1145">
        <f t="shared" si="50"/>
        <v>0</v>
      </c>
      <c r="P234" s="1145">
        <f t="shared" si="50"/>
        <v>0</v>
      </c>
      <c r="Q234" s="1145">
        <f t="shared" si="50"/>
        <v>0</v>
      </c>
      <c r="R234" s="1145">
        <f t="shared" si="50"/>
        <v>0</v>
      </c>
      <c r="S234" s="1145">
        <f t="shared" si="50"/>
        <v>0</v>
      </c>
      <c r="T234" s="1145">
        <f t="shared" si="50"/>
        <v>0</v>
      </c>
      <c r="U234" s="1145">
        <f t="shared" si="50"/>
        <v>0</v>
      </c>
      <c r="V234" s="1145">
        <f t="shared" si="50"/>
        <v>0</v>
      </c>
      <c r="W234" s="1145">
        <f t="shared" si="50"/>
        <v>0</v>
      </c>
      <c r="X234" s="1145">
        <f t="shared" si="50"/>
        <v>0</v>
      </c>
      <c r="Y234" s="1145">
        <f t="shared" si="50"/>
        <v>0</v>
      </c>
      <c r="Z234" s="1146">
        <f t="shared" si="50"/>
        <v>0</v>
      </c>
      <c r="AA234" s="1125">
        <f t="shared" si="38"/>
        <v>0</v>
      </c>
      <c r="AB234" s="1125">
        <f t="shared" si="46"/>
        <v>0</v>
      </c>
    </row>
    <row r="235" spans="2:28" s="1032" customFormat="1" x14ac:dyDescent="0.2">
      <c r="B235" s="1136"/>
      <c r="C235" s="1129"/>
      <c r="D235" s="1158" t="s">
        <v>316</v>
      </c>
      <c r="E235" s="1139"/>
      <c r="F235" s="1140"/>
      <c r="G235" s="1123">
        <f>+E235*F235</f>
        <v>0</v>
      </c>
      <c r="H235" s="1138"/>
      <c r="I235" s="1321">
        <f>J235+K235</f>
        <v>0</v>
      </c>
      <c r="J235" s="1138"/>
      <c r="K235" s="1138"/>
      <c r="L235" s="1321">
        <f>M235+N235</f>
        <v>0</v>
      </c>
      <c r="M235" s="1138"/>
      <c r="N235" s="1138"/>
      <c r="O235" s="1321">
        <f>P235+Q235</f>
        <v>0</v>
      </c>
      <c r="P235" s="1138"/>
      <c r="Q235" s="1138"/>
      <c r="R235" s="1321">
        <f>S235+T235</f>
        <v>0</v>
      </c>
      <c r="S235" s="1147"/>
      <c r="T235" s="1147"/>
      <c r="U235" s="1321">
        <f>V235+W235</f>
        <v>0</v>
      </c>
      <c r="V235" s="1147"/>
      <c r="W235" s="1147"/>
      <c r="X235" s="1321">
        <f>Y235+Z235</f>
        <v>0</v>
      </c>
      <c r="Y235" s="1332"/>
      <c r="Z235" s="1148"/>
      <c r="AA235" s="1125">
        <f t="shared" si="38"/>
        <v>0</v>
      </c>
      <c r="AB235" s="1125">
        <f t="shared" si="46"/>
        <v>0</v>
      </c>
    </row>
    <row r="236" spans="2:28" s="1032" customFormat="1" x14ac:dyDescent="0.2">
      <c r="B236" s="1136"/>
      <c r="C236" s="1129"/>
      <c r="D236" s="1158" t="s">
        <v>316</v>
      </c>
      <c r="E236" s="1139"/>
      <c r="F236" s="1140"/>
      <c r="G236" s="1123">
        <f>+E236*F236</f>
        <v>0</v>
      </c>
      <c r="H236" s="1138"/>
      <c r="I236" s="1321">
        <f>J236+K236</f>
        <v>0</v>
      </c>
      <c r="J236" s="1138"/>
      <c r="K236" s="1138"/>
      <c r="L236" s="1321">
        <f>M236+N236</f>
        <v>0</v>
      </c>
      <c r="M236" s="1138"/>
      <c r="N236" s="1138"/>
      <c r="O236" s="1321">
        <f>P236+Q236</f>
        <v>0</v>
      </c>
      <c r="P236" s="1138"/>
      <c r="Q236" s="1138"/>
      <c r="R236" s="1321">
        <f>S236+T236</f>
        <v>0</v>
      </c>
      <c r="S236" s="1147"/>
      <c r="T236" s="1147"/>
      <c r="U236" s="1321">
        <f>V236+W236</f>
        <v>0</v>
      </c>
      <c r="V236" s="1147"/>
      <c r="W236" s="1147"/>
      <c r="X236" s="1321">
        <f>Y236+Z236</f>
        <v>0</v>
      </c>
      <c r="Y236" s="1332"/>
      <c r="Z236" s="1148"/>
      <c r="AA236" s="1125">
        <f t="shared" si="38"/>
        <v>0</v>
      </c>
      <c r="AB236" s="1125">
        <f t="shared" si="46"/>
        <v>0</v>
      </c>
    </row>
    <row r="237" spans="2:28" s="1032" customFormat="1" x14ac:dyDescent="0.2">
      <c r="B237" s="1136"/>
      <c r="C237" s="1129"/>
      <c r="D237" s="1158" t="s">
        <v>316</v>
      </c>
      <c r="E237" s="1139"/>
      <c r="F237" s="1140"/>
      <c r="G237" s="1123">
        <f>+E237*F237</f>
        <v>0</v>
      </c>
      <c r="H237" s="1149"/>
      <c r="I237" s="1321">
        <f>J237+K237</f>
        <v>0</v>
      </c>
      <c r="J237" s="1150"/>
      <c r="K237" s="1150"/>
      <c r="L237" s="1321">
        <f>M237+N237</f>
        <v>0</v>
      </c>
      <c r="M237" s="1150"/>
      <c r="N237" s="1150"/>
      <c r="O237" s="1321">
        <f>P237+Q237</f>
        <v>0</v>
      </c>
      <c r="P237" s="1150"/>
      <c r="Q237" s="1150"/>
      <c r="R237" s="1321">
        <f>S237+T237</f>
        <v>0</v>
      </c>
      <c r="S237" s="1151"/>
      <c r="T237" s="1151"/>
      <c r="U237" s="1321">
        <f>V237+W237</f>
        <v>0</v>
      </c>
      <c r="V237" s="1151"/>
      <c r="W237" s="1151"/>
      <c r="X237" s="1321">
        <f>Y237+Z237</f>
        <v>0</v>
      </c>
      <c r="Y237" s="1333"/>
      <c r="Z237" s="1152"/>
      <c r="AA237" s="1125">
        <f t="shared" si="38"/>
        <v>0</v>
      </c>
      <c r="AB237" s="1125">
        <f t="shared" si="46"/>
        <v>0</v>
      </c>
    </row>
    <row r="238" spans="2:28" s="1032" customFormat="1" x14ac:dyDescent="0.2">
      <c r="B238" s="1136"/>
      <c r="C238" s="1129"/>
      <c r="D238" s="1158" t="s">
        <v>316</v>
      </c>
      <c r="E238" s="1139"/>
      <c r="F238" s="1140"/>
      <c r="G238" s="1123">
        <f>+E238*F238</f>
        <v>0</v>
      </c>
      <c r="H238" s="1149"/>
      <c r="I238" s="1322">
        <f>J238+K238</f>
        <v>0</v>
      </c>
      <c r="J238" s="1150"/>
      <c r="K238" s="1150"/>
      <c r="L238" s="1322">
        <f>M238+N238</f>
        <v>0</v>
      </c>
      <c r="M238" s="1150"/>
      <c r="N238" s="1150"/>
      <c r="O238" s="1322">
        <f>P238+Q238</f>
        <v>0</v>
      </c>
      <c r="P238" s="1150"/>
      <c r="Q238" s="1150"/>
      <c r="R238" s="1322">
        <f>S238+T238</f>
        <v>0</v>
      </c>
      <c r="S238" s="1151"/>
      <c r="T238" s="1151"/>
      <c r="U238" s="1322">
        <f>V238+W238</f>
        <v>0</v>
      </c>
      <c r="V238" s="1151"/>
      <c r="W238" s="1151"/>
      <c r="X238" s="1322">
        <f>Y238+Z238</f>
        <v>0</v>
      </c>
      <c r="Y238" s="1333"/>
      <c r="Z238" s="1152"/>
      <c r="AA238" s="1125">
        <f t="shared" si="38"/>
        <v>0</v>
      </c>
      <c r="AB238" s="1125">
        <f t="shared" si="46"/>
        <v>0</v>
      </c>
    </row>
    <row r="239" spans="2:28" s="1032" customFormat="1" x14ac:dyDescent="0.2">
      <c r="B239" s="1137"/>
      <c r="C239" s="1131"/>
      <c r="D239" s="1159" t="s">
        <v>316</v>
      </c>
      <c r="E239" s="1141"/>
      <c r="F239" s="1142"/>
      <c r="G239" s="1124">
        <f>+E239*F239</f>
        <v>0</v>
      </c>
      <c r="H239" s="1153"/>
      <c r="I239" s="1323">
        <f>J239+K239</f>
        <v>0</v>
      </c>
      <c r="J239" s="1154"/>
      <c r="K239" s="1154"/>
      <c r="L239" s="1323">
        <f>M239+N239</f>
        <v>0</v>
      </c>
      <c r="M239" s="1154"/>
      <c r="N239" s="1154"/>
      <c r="O239" s="1323">
        <f>P239+Q239</f>
        <v>0</v>
      </c>
      <c r="P239" s="1154"/>
      <c r="Q239" s="1154"/>
      <c r="R239" s="1323">
        <f>S239+T239</f>
        <v>0</v>
      </c>
      <c r="S239" s="1155"/>
      <c r="T239" s="1155"/>
      <c r="U239" s="1323">
        <f>V239+W239</f>
        <v>0</v>
      </c>
      <c r="V239" s="1155"/>
      <c r="W239" s="1155"/>
      <c r="X239" s="1323">
        <f>Y239+Z239</f>
        <v>0</v>
      </c>
      <c r="Y239" s="1334"/>
      <c r="Z239" s="1156"/>
      <c r="AA239" s="1125">
        <f t="shared" si="38"/>
        <v>0</v>
      </c>
      <c r="AB239" s="1125">
        <f t="shared" si="46"/>
        <v>0</v>
      </c>
    </row>
    <row r="240" spans="2:28" s="1035" customFormat="1" x14ac:dyDescent="0.15">
      <c r="B240" s="777">
        <f>+'PLAN DE ADQUISICIONES'!C57</f>
        <v>0</v>
      </c>
      <c r="C240" s="778" t="str">
        <f>+'PLAN DE ADQUISICIONES'!B57</f>
        <v>2.2.3</v>
      </c>
      <c r="D240" s="774" t="str">
        <f>+'PLAN DE ADQUISICIONES'!D57</f>
        <v>Unidad medida</v>
      </c>
      <c r="E240" s="775">
        <f>+'PLAN DE ADQUISICIONES'!E57</f>
        <v>0</v>
      </c>
      <c r="F240" s="735"/>
      <c r="G240" s="735">
        <f t="shared" ref="G240:Z240" si="51">+G242+G248+G254+G260+G266</f>
        <v>0</v>
      </c>
      <c r="H240" s="19">
        <f t="shared" si="51"/>
        <v>0</v>
      </c>
      <c r="I240" s="19">
        <f t="shared" si="51"/>
        <v>0</v>
      </c>
      <c r="J240" s="19">
        <f t="shared" si="51"/>
        <v>0</v>
      </c>
      <c r="K240" s="19">
        <f t="shared" si="51"/>
        <v>0</v>
      </c>
      <c r="L240" s="19">
        <f t="shared" si="51"/>
        <v>0</v>
      </c>
      <c r="M240" s="19">
        <f t="shared" si="51"/>
        <v>0</v>
      </c>
      <c r="N240" s="19">
        <f t="shared" si="51"/>
        <v>0</v>
      </c>
      <c r="O240" s="19">
        <f t="shared" si="51"/>
        <v>0</v>
      </c>
      <c r="P240" s="19">
        <f t="shared" si="51"/>
        <v>0</v>
      </c>
      <c r="Q240" s="19">
        <f t="shared" si="51"/>
        <v>0</v>
      </c>
      <c r="R240" s="19">
        <f t="shared" si="51"/>
        <v>0</v>
      </c>
      <c r="S240" s="19">
        <f t="shared" si="51"/>
        <v>0</v>
      </c>
      <c r="T240" s="19">
        <f t="shared" si="51"/>
        <v>0</v>
      </c>
      <c r="U240" s="19">
        <f t="shared" si="51"/>
        <v>0</v>
      </c>
      <c r="V240" s="19">
        <f t="shared" si="51"/>
        <v>0</v>
      </c>
      <c r="W240" s="19">
        <f t="shared" si="51"/>
        <v>0</v>
      </c>
      <c r="X240" s="19">
        <f t="shared" si="51"/>
        <v>0</v>
      </c>
      <c r="Y240" s="19">
        <f t="shared" si="51"/>
        <v>0</v>
      </c>
      <c r="Z240" s="20">
        <f t="shared" si="51"/>
        <v>0</v>
      </c>
      <c r="AA240" s="1125">
        <f t="shared" ref="AA240:AA303" si="52">X240+U240+R240+O240+L240+I240+H240</f>
        <v>0</v>
      </c>
      <c r="AB240" s="1125">
        <f t="shared" si="46"/>
        <v>0</v>
      </c>
    </row>
    <row r="241" spans="2:28" s="1032" customFormat="1" ht="32.25" customHeight="1" x14ac:dyDescent="0.15">
      <c r="B241" s="771" t="s">
        <v>475</v>
      </c>
      <c r="C241" s="770"/>
      <c r="D241" s="1893"/>
      <c r="E241" s="1894"/>
      <c r="F241" s="1894"/>
      <c r="G241" s="1894"/>
      <c r="H241" s="1894"/>
      <c r="I241" s="1894"/>
      <c r="J241" s="1894"/>
      <c r="K241" s="1894"/>
      <c r="L241" s="1894"/>
      <c r="M241" s="1894"/>
      <c r="N241" s="1894"/>
      <c r="O241" s="1894"/>
      <c r="P241" s="1894"/>
      <c r="Q241" s="1894"/>
      <c r="R241" s="1894"/>
      <c r="S241" s="1894"/>
      <c r="T241" s="1894"/>
      <c r="U241" s="1894"/>
      <c r="V241" s="1894"/>
      <c r="W241" s="1894"/>
      <c r="X241" s="1947"/>
      <c r="Y241" s="1329"/>
      <c r="Z241" s="1347"/>
      <c r="AA241" s="1125"/>
      <c r="AB241" s="1125">
        <f>+AA241-G241</f>
        <v>0</v>
      </c>
    </row>
    <row r="242" spans="2:28" s="1032" customFormat="1" x14ac:dyDescent="0.15">
      <c r="B242" s="1135" t="s">
        <v>291</v>
      </c>
      <c r="C242" s="1128" t="s">
        <v>357</v>
      </c>
      <c r="D242" s="1092"/>
      <c r="E242" s="1143"/>
      <c r="F242" s="1144"/>
      <c r="G242" s="734">
        <f>SUM(G243:G247)</f>
        <v>0</v>
      </c>
      <c r="H242" s="1145">
        <f>SUM(H243:H247)</f>
        <v>0</v>
      </c>
      <c r="I242" s="1145">
        <f>SUM(I243:I247)</f>
        <v>0</v>
      </c>
      <c r="J242" s="1145">
        <f t="shared" ref="J242:Z242" si="53">SUM(J243:J247)</f>
        <v>0</v>
      </c>
      <c r="K242" s="1145">
        <f t="shared" si="53"/>
        <v>0</v>
      </c>
      <c r="L242" s="1145">
        <f t="shared" si="53"/>
        <v>0</v>
      </c>
      <c r="M242" s="1145">
        <f t="shared" si="53"/>
        <v>0</v>
      </c>
      <c r="N242" s="1145">
        <f t="shared" si="53"/>
        <v>0</v>
      </c>
      <c r="O242" s="1145">
        <f t="shared" si="53"/>
        <v>0</v>
      </c>
      <c r="P242" s="1145">
        <f t="shared" si="53"/>
        <v>0</v>
      </c>
      <c r="Q242" s="1145">
        <f t="shared" si="53"/>
        <v>0</v>
      </c>
      <c r="R242" s="1145">
        <f t="shared" si="53"/>
        <v>0</v>
      </c>
      <c r="S242" s="1145">
        <f t="shared" si="53"/>
        <v>0</v>
      </c>
      <c r="T242" s="1145">
        <f t="shared" si="53"/>
        <v>0</v>
      </c>
      <c r="U242" s="1145">
        <f t="shared" si="53"/>
        <v>0</v>
      </c>
      <c r="V242" s="1145">
        <f t="shared" si="53"/>
        <v>0</v>
      </c>
      <c r="W242" s="1145">
        <f t="shared" si="53"/>
        <v>0</v>
      </c>
      <c r="X242" s="1145">
        <f t="shared" si="53"/>
        <v>0</v>
      </c>
      <c r="Y242" s="1145">
        <f t="shared" si="53"/>
        <v>0</v>
      </c>
      <c r="Z242" s="1146">
        <f t="shared" si="53"/>
        <v>0</v>
      </c>
      <c r="AA242" s="1125">
        <f t="shared" si="52"/>
        <v>0</v>
      </c>
      <c r="AB242" s="1125">
        <f t="shared" si="46"/>
        <v>0</v>
      </c>
    </row>
    <row r="243" spans="2:28" s="1032" customFormat="1" x14ac:dyDescent="0.2">
      <c r="B243" s="1136"/>
      <c r="C243" s="1129"/>
      <c r="D243" s="1158" t="s">
        <v>316</v>
      </c>
      <c r="E243" s="1139"/>
      <c r="F243" s="1140"/>
      <c r="G243" s="1123">
        <f>+E243*F243</f>
        <v>0</v>
      </c>
      <c r="H243" s="1138"/>
      <c r="I243" s="1321">
        <f>J243+K243</f>
        <v>0</v>
      </c>
      <c r="J243" s="1138"/>
      <c r="K243" s="1138"/>
      <c r="L243" s="1321">
        <f>M243+N243</f>
        <v>0</v>
      </c>
      <c r="M243" s="1138"/>
      <c r="N243" s="1138"/>
      <c r="O243" s="1321">
        <f>P243+Q243</f>
        <v>0</v>
      </c>
      <c r="P243" s="1138"/>
      <c r="Q243" s="1138"/>
      <c r="R243" s="1321">
        <f>S243+T243</f>
        <v>0</v>
      </c>
      <c r="S243" s="1147"/>
      <c r="T243" s="1147"/>
      <c r="U243" s="1321">
        <f>V243+W243</f>
        <v>0</v>
      </c>
      <c r="V243" s="1147"/>
      <c r="W243" s="1147"/>
      <c r="X243" s="1321">
        <f>Y243+Z243</f>
        <v>0</v>
      </c>
      <c r="Y243" s="1332"/>
      <c r="Z243" s="1148"/>
      <c r="AA243" s="1125">
        <f t="shared" si="52"/>
        <v>0</v>
      </c>
      <c r="AB243" s="1125">
        <f t="shared" si="46"/>
        <v>0</v>
      </c>
    </row>
    <row r="244" spans="2:28" s="1032" customFormat="1" x14ac:dyDescent="0.2">
      <c r="B244" s="1136"/>
      <c r="C244" s="1129"/>
      <c r="D244" s="1158" t="s">
        <v>316</v>
      </c>
      <c r="E244" s="1139"/>
      <c r="F244" s="1140"/>
      <c r="G244" s="1123">
        <f>+E244*F244</f>
        <v>0</v>
      </c>
      <c r="H244" s="1138"/>
      <c r="I244" s="1321">
        <f>J244+K244</f>
        <v>0</v>
      </c>
      <c r="J244" s="1138"/>
      <c r="K244" s="1138"/>
      <c r="L244" s="1321">
        <f>M244+N244</f>
        <v>0</v>
      </c>
      <c r="M244" s="1138"/>
      <c r="N244" s="1138"/>
      <c r="O244" s="1321">
        <f>P244+Q244</f>
        <v>0</v>
      </c>
      <c r="P244" s="1138"/>
      <c r="Q244" s="1138"/>
      <c r="R244" s="1321">
        <f>S244+T244</f>
        <v>0</v>
      </c>
      <c r="S244" s="1147"/>
      <c r="T244" s="1147"/>
      <c r="U244" s="1321">
        <f>V244+W244</f>
        <v>0</v>
      </c>
      <c r="V244" s="1147"/>
      <c r="W244" s="1147"/>
      <c r="X244" s="1321">
        <f>Y244+Z244</f>
        <v>0</v>
      </c>
      <c r="Y244" s="1332"/>
      <c r="Z244" s="1148"/>
      <c r="AA244" s="1125">
        <f t="shared" si="52"/>
        <v>0</v>
      </c>
      <c r="AB244" s="1125">
        <f t="shared" si="46"/>
        <v>0</v>
      </c>
    </row>
    <row r="245" spans="2:28" s="1032" customFormat="1" x14ac:dyDescent="0.2">
      <c r="B245" s="1136"/>
      <c r="C245" s="1130"/>
      <c r="D245" s="1158" t="s">
        <v>316</v>
      </c>
      <c r="E245" s="1139"/>
      <c r="F245" s="1140"/>
      <c r="G245" s="1123">
        <f>+E245*F245</f>
        <v>0</v>
      </c>
      <c r="H245" s="1149"/>
      <c r="I245" s="1321">
        <f>J245+K245</f>
        <v>0</v>
      </c>
      <c r="J245" s="1150"/>
      <c r="K245" s="1150"/>
      <c r="L245" s="1321">
        <f>M245+N245</f>
        <v>0</v>
      </c>
      <c r="M245" s="1150"/>
      <c r="N245" s="1150"/>
      <c r="O245" s="1321">
        <f>P245+Q245</f>
        <v>0</v>
      </c>
      <c r="P245" s="1150"/>
      <c r="Q245" s="1150"/>
      <c r="R245" s="1321">
        <f>S245+T245</f>
        <v>0</v>
      </c>
      <c r="S245" s="1151"/>
      <c r="T245" s="1151"/>
      <c r="U245" s="1321">
        <f>V245+W245</f>
        <v>0</v>
      </c>
      <c r="V245" s="1151"/>
      <c r="W245" s="1151"/>
      <c r="X245" s="1321">
        <f>Y245+Z245</f>
        <v>0</v>
      </c>
      <c r="Y245" s="1333"/>
      <c r="Z245" s="1152"/>
      <c r="AA245" s="1125">
        <f t="shared" si="52"/>
        <v>0</v>
      </c>
      <c r="AB245" s="1125">
        <f t="shared" si="46"/>
        <v>0</v>
      </c>
    </row>
    <row r="246" spans="2:28" s="1032" customFormat="1" x14ac:dyDescent="0.2">
      <c r="B246" s="1136"/>
      <c r="C246" s="1130"/>
      <c r="D246" s="1158" t="s">
        <v>316</v>
      </c>
      <c r="E246" s="1139"/>
      <c r="F246" s="1140"/>
      <c r="G246" s="1123">
        <f>+E246*F246</f>
        <v>0</v>
      </c>
      <c r="H246" s="1149"/>
      <c r="I246" s="1322">
        <f>J246+K246</f>
        <v>0</v>
      </c>
      <c r="J246" s="1150"/>
      <c r="K246" s="1150"/>
      <c r="L246" s="1322">
        <f>M246+N246</f>
        <v>0</v>
      </c>
      <c r="M246" s="1150"/>
      <c r="N246" s="1150"/>
      <c r="O246" s="1322">
        <f>P246+Q246</f>
        <v>0</v>
      </c>
      <c r="P246" s="1150"/>
      <c r="Q246" s="1150"/>
      <c r="R246" s="1322">
        <f>S246+T246</f>
        <v>0</v>
      </c>
      <c r="S246" s="1151"/>
      <c r="T246" s="1151"/>
      <c r="U246" s="1322">
        <f>V246+W246</f>
        <v>0</v>
      </c>
      <c r="V246" s="1151"/>
      <c r="W246" s="1151"/>
      <c r="X246" s="1322">
        <f>Y246+Z246</f>
        <v>0</v>
      </c>
      <c r="Y246" s="1333"/>
      <c r="Z246" s="1152"/>
      <c r="AA246" s="1125">
        <f t="shared" si="52"/>
        <v>0</v>
      </c>
      <c r="AB246" s="1125">
        <f t="shared" si="46"/>
        <v>0</v>
      </c>
    </row>
    <row r="247" spans="2:28" s="1032" customFormat="1" x14ac:dyDescent="0.2">
      <c r="B247" s="1137"/>
      <c r="C247" s="1131"/>
      <c r="D247" s="1159" t="s">
        <v>316</v>
      </c>
      <c r="E247" s="1141"/>
      <c r="F247" s="1142"/>
      <c r="G247" s="1124">
        <f>+E247*F247</f>
        <v>0</v>
      </c>
      <c r="H247" s="1153"/>
      <c r="I247" s="1323">
        <f>J247+K247</f>
        <v>0</v>
      </c>
      <c r="J247" s="1154"/>
      <c r="K247" s="1154"/>
      <c r="L247" s="1323">
        <f>M247+N247</f>
        <v>0</v>
      </c>
      <c r="M247" s="1154"/>
      <c r="N247" s="1154"/>
      <c r="O247" s="1323">
        <f>P247+Q247</f>
        <v>0</v>
      </c>
      <c r="P247" s="1154"/>
      <c r="Q247" s="1154"/>
      <c r="R247" s="1323">
        <f>S247+T247</f>
        <v>0</v>
      </c>
      <c r="S247" s="1155"/>
      <c r="T247" s="1155"/>
      <c r="U247" s="1323">
        <f>V247+W247</f>
        <v>0</v>
      </c>
      <c r="V247" s="1155"/>
      <c r="W247" s="1155"/>
      <c r="X247" s="1323">
        <f>Y247+Z247</f>
        <v>0</v>
      </c>
      <c r="Y247" s="1334"/>
      <c r="Z247" s="1156"/>
      <c r="AA247" s="1125">
        <f t="shared" si="52"/>
        <v>0</v>
      </c>
      <c r="AB247" s="1125">
        <f t="shared" si="46"/>
        <v>0</v>
      </c>
    </row>
    <row r="248" spans="2:28" s="1032" customFormat="1" x14ac:dyDescent="0.15">
      <c r="B248" s="1135" t="s">
        <v>291</v>
      </c>
      <c r="C248" s="1128" t="s">
        <v>358</v>
      </c>
      <c r="D248" s="1092"/>
      <c r="E248" s="1143"/>
      <c r="F248" s="1144"/>
      <c r="G248" s="734">
        <f>SUM(G249:G253)</f>
        <v>0</v>
      </c>
      <c r="H248" s="1145">
        <f>SUM(H249:H253)</f>
        <v>0</v>
      </c>
      <c r="I248" s="1145">
        <f>SUM(I249:I253)</f>
        <v>0</v>
      </c>
      <c r="J248" s="1145">
        <f t="shared" ref="J248:Z248" si="54">SUM(J249:J253)</f>
        <v>0</v>
      </c>
      <c r="K248" s="1145">
        <f t="shared" si="54"/>
        <v>0</v>
      </c>
      <c r="L248" s="1145">
        <f t="shared" si="54"/>
        <v>0</v>
      </c>
      <c r="M248" s="1145">
        <f t="shared" si="54"/>
        <v>0</v>
      </c>
      <c r="N248" s="1145">
        <f t="shared" si="54"/>
        <v>0</v>
      </c>
      <c r="O248" s="1145">
        <f t="shared" si="54"/>
        <v>0</v>
      </c>
      <c r="P248" s="1145">
        <f t="shared" si="54"/>
        <v>0</v>
      </c>
      <c r="Q248" s="1145">
        <f t="shared" si="54"/>
        <v>0</v>
      </c>
      <c r="R248" s="1145">
        <f t="shared" si="54"/>
        <v>0</v>
      </c>
      <c r="S248" s="1145">
        <f t="shared" si="54"/>
        <v>0</v>
      </c>
      <c r="T248" s="1145">
        <f t="shared" si="54"/>
        <v>0</v>
      </c>
      <c r="U248" s="1145">
        <f t="shared" si="54"/>
        <v>0</v>
      </c>
      <c r="V248" s="1145">
        <f t="shared" si="54"/>
        <v>0</v>
      </c>
      <c r="W248" s="1145">
        <f t="shared" si="54"/>
        <v>0</v>
      </c>
      <c r="X248" s="1145">
        <f t="shared" si="54"/>
        <v>0</v>
      </c>
      <c r="Y248" s="1145">
        <f t="shared" si="54"/>
        <v>0</v>
      </c>
      <c r="Z248" s="1146">
        <f t="shared" si="54"/>
        <v>0</v>
      </c>
      <c r="AA248" s="1125">
        <f t="shared" si="52"/>
        <v>0</v>
      </c>
      <c r="AB248" s="1125">
        <f t="shared" si="46"/>
        <v>0</v>
      </c>
    </row>
    <row r="249" spans="2:28" s="1032" customFormat="1" x14ac:dyDescent="0.2">
      <c r="B249" s="1136"/>
      <c r="C249" s="1129"/>
      <c r="D249" s="1158" t="s">
        <v>316</v>
      </c>
      <c r="E249" s="1139"/>
      <c r="F249" s="1140"/>
      <c r="G249" s="1123">
        <f>+E249*F249</f>
        <v>0</v>
      </c>
      <c r="H249" s="1138"/>
      <c r="I249" s="1321">
        <f>J249+K249</f>
        <v>0</v>
      </c>
      <c r="J249" s="1138"/>
      <c r="K249" s="1138"/>
      <c r="L249" s="1321">
        <f>M249+N249</f>
        <v>0</v>
      </c>
      <c r="M249" s="1138"/>
      <c r="N249" s="1138"/>
      <c r="O249" s="1321">
        <f>P249+Q249</f>
        <v>0</v>
      </c>
      <c r="P249" s="1138"/>
      <c r="Q249" s="1138"/>
      <c r="R249" s="1321">
        <f>S249+T249</f>
        <v>0</v>
      </c>
      <c r="S249" s="1147"/>
      <c r="T249" s="1147"/>
      <c r="U249" s="1321">
        <f>V249+W249</f>
        <v>0</v>
      </c>
      <c r="V249" s="1147"/>
      <c r="W249" s="1147"/>
      <c r="X249" s="1321">
        <f>Y249+Z249</f>
        <v>0</v>
      </c>
      <c r="Y249" s="1332"/>
      <c r="Z249" s="1148"/>
      <c r="AA249" s="1125">
        <f t="shared" si="52"/>
        <v>0</v>
      </c>
      <c r="AB249" s="1125">
        <f t="shared" si="46"/>
        <v>0</v>
      </c>
    </row>
    <row r="250" spans="2:28" s="1032" customFormat="1" x14ac:dyDescent="0.2">
      <c r="B250" s="1136"/>
      <c r="C250" s="1129"/>
      <c r="D250" s="1158" t="s">
        <v>316</v>
      </c>
      <c r="E250" s="1139"/>
      <c r="F250" s="1140"/>
      <c r="G250" s="1123">
        <f>+E250*F250</f>
        <v>0</v>
      </c>
      <c r="H250" s="1138"/>
      <c r="I250" s="1321">
        <f>J250+K250</f>
        <v>0</v>
      </c>
      <c r="J250" s="1138"/>
      <c r="K250" s="1138"/>
      <c r="L250" s="1321">
        <f>M250+N250</f>
        <v>0</v>
      </c>
      <c r="M250" s="1138"/>
      <c r="N250" s="1138"/>
      <c r="O250" s="1321">
        <f>P250+Q250</f>
        <v>0</v>
      </c>
      <c r="P250" s="1138"/>
      <c r="Q250" s="1138"/>
      <c r="R250" s="1321">
        <f>S250+T250</f>
        <v>0</v>
      </c>
      <c r="S250" s="1147"/>
      <c r="T250" s="1147"/>
      <c r="U250" s="1321">
        <f>V250+W250</f>
        <v>0</v>
      </c>
      <c r="V250" s="1147"/>
      <c r="W250" s="1147"/>
      <c r="X250" s="1321">
        <f>Y250+Z250</f>
        <v>0</v>
      </c>
      <c r="Y250" s="1332"/>
      <c r="Z250" s="1148"/>
      <c r="AA250" s="1125">
        <f t="shared" si="52"/>
        <v>0</v>
      </c>
      <c r="AB250" s="1125">
        <f t="shared" si="46"/>
        <v>0</v>
      </c>
    </row>
    <row r="251" spans="2:28" s="1032" customFormat="1" x14ac:dyDescent="0.2">
      <c r="B251" s="1136"/>
      <c r="C251" s="1129"/>
      <c r="D251" s="1158" t="s">
        <v>316</v>
      </c>
      <c r="E251" s="1139"/>
      <c r="F251" s="1140"/>
      <c r="G251" s="1123">
        <f>+E251*F251</f>
        <v>0</v>
      </c>
      <c r="H251" s="1149"/>
      <c r="I251" s="1321">
        <f>J251+K251</f>
        <v>0</v>
      </c>
      <c r="J251" s="1150"/>
      <c r="K251" s="1150"/>
      <c r="L251" s="1321">
        <f>M251+N251</f>
        <v>0</v>
      </c>
      <c r="M251" s="1150"/>
      <c r="N251" s="1150"/>
      <c r="O251" s="1321">
        <f>P251+Q251</f>
        <v>0</v>
      </c>
      <c r="P251" s="1150"/>
      <c r="Q251" s="1150"/>
      <c r="R251" s="1321">
        <f>S251+T251</f>
        <v>0</v>
      </c>
      <c r="S251" s="1151"/>
      <c r="T251" s="1151"/>
      <c r="U251" s="1321">
        <f>V251+W251</f>
        <v>0</v>
      </c>
      <c r="V251" s="1151"/>
      <c r="W251" s="1151"/>
      <c r="X251" s="1321">
        <f>Y251+Z251</f>
        <v>0</v>
      </c>
      <c r="Y251" s="1333"/>
      <c r="Z251" s="1152"/>
      <c r="AA251" s="1125">
        <f t="shared" si="52"/>
        <v>0</v>
      </c>
      <c r="AB251" s="1125">
        <f t="shared" si="46"/>
        <v>0</v>
      </c>
    </row>
    <row r="252" spans="2:28" s="1032" customFormat="1" x14ac:dyDescent="0.2">
      <c r="B252" s="1136"/>
      <c r="C252" s="1129"/>
      <c r="D252" s="1158" t="s">
        <v>316</v>
      </c>
      <c r="E252" s="1139"/>
      <c r="F252" s="1140"/>
      <c r="G252" s="1123">
        <f>+E252*F252</f>
        <v>0</v>
      </c>
      <c r="H252" s="1149"/>
      <c r="I252" s="1322">
        <f>J252+K252</f>
        <v>0</v>
      </c>
      <c r="J252" s="1150"/>
      <c r="K252" s="1150"/>
      <c r="L252" s="1322">
        <f>M252+N252</f>
        <v>0</v>
      </c>
      <c r="M252" s="1150"/>
      <c r="N252" s="1150"/>
      <c r="O252" s="1322">
        <f>P252+Q252</f>
        <v>0</v>
      </c>
      <c r="P252" s="1150"/>
      <c r="Q252" s="1150"/>
      <c r="R252" s="1322">
        <f>S252+T252</f>
        <v>0</v>
      </c>
      <c r="S252" s="1151"/>
      <c r="T252" s="1151"/>
      <c r="U252" s="1322">
        <f>V252+W252</f>
        <v>0</v>
      </c>
      <c r="V252" s="1151"/>
      <c r="W252" s="1151"/>
      <c r="X252" s="1322">
        <f>Y252+Z252</f>
        <v>0</v>
      </c>
      <c r="Y252" s="1333"/>
      <c r="Z252" s="1152"/>
      <c r="AA252" s="1125">
        <f t="shared" si="52"/>
        <v>0</v>
      </c>
      <c r="AB252" s="1125">
        <f t="shared" si="46"/>
        <v>0</v>
      </c>
    </row>
    <row r="253" spans="2:28" s="1032" customFormat="1" x14ac:dyDescent="0.2">
      <c r="B253" s="1137"/>
      <c r="C253" s="1131"/>
      <c r="D253" s="1159" t="s">
        <v>316</v>
      </c>
      <c r="E253" s="1141"/>
      <c r="F253" s="1142"/>
      <c r="G253" s="1124">
        <f>+E253*F253</f>
        <v>0</v>
      </c>
      <c r="H253" s="1153"/>
      <c r="I253" s="1323">
        <f>J253+K253</f>
        <v>0</v>
      </c>
      <c r="J253" s="1154"/>
      <c r="K253" s="1154"/>
      <c r="L253" s="1323">
        <f>M253+N253</f>
        <v>0</v>
      </c>
      <c r="M253" s="1154"/>
      <c r="N253" s="1154"/>
      <c r="O253" s="1323">
        <f>P253+Q253</f>
        <v>0</v>
      </c>
      <c r="P253" s="1154"/>
      <c r="Q253" s="1154"/>
      <c r="R253" s="1323">
        <f>S253+T253</f>
        <v>0</v>
      </c>
      <c r="S253" s="1155"/>
      <c r="T253" s="1155"/>
      <c r="U253" s="1323">
        <f>V253+W253</f>
        <v>0</v>
      </c>
      <c r="V253" s="1155"/>
      <c r="W253" s="1155"/>
      <c r="X253" s="1323">
        <f>Y253+Z253</f>
        <v>0</v>
      </c>
      <c r="Y253" s="1334"/>
      <c r="Z253" s="1156"/>
      <c r="AA253" s="1125">
        <f t="shared" si="52"/>
        <v>0</v>
      </c>
      <c r="AB253" s="1125">
        <f t="shared" si="46"/>
        <v>0</v>
      </c>
    </row>
    <row r="254" spans="2:28" s="1032" customFormat="1" x14ac:dyDescent="0.15">
      <c r="B254" s="1135" t="s">
        <v>291</v>
      </c>
      <c r="C254" s="1128" t="s">
        <v>359</v>
      </c>
      <c r="D254" s="1092"/>
      <c r="E254" s="1143"/>
      <c r="F254" s="1144"/>
      <c r="G254" s="734">
        <f>SUM(G255:G259)</f>
        <v>0</v>
      </c>
      <c r="H254" s="1145">
        <f>SUM(H255:H259)</f>
        <v>0</v>
      </c>
      <c r="I254" s="1145">
        <f>SUM(I255:I259)</f>
        <v>0</v>
      </c>
      <c r="J254" s="1145">
        <f t="shared" ref="J254:Z254" si="55">SUM(J255:J259)</f>
        <v>0</v>
      </c>
      <c r="K254" s="1145">
        <f t="shared" si="55"/>
        <v>0</v>
      </c>
      <c r="L254" s="1145">
        <f t="shared" si="55"/>
        <v>0</v>
      </c>
      <c r="M254" s="1145">
        <f t="shared" si="55"/>
        <v>0</v>
      </c>
      <c r="N254" s="1145">
        <f t="shared" si="55"/>
        <v>0</v>
      </c>
      <c r="O254" s="1145">
        <f t="shared" si="55"/>
        <v>0</v>
      </c>
      <c r="P254" s="1145">
        <f t="shared" si="55"/>
        <v>0</v>
      </c>
      <c r="Q254" s="1145">
        <f t="shared" si="55"/>
        <v>0</v>
      </c>
      <c r="R254" s="1145">
        <f t="shared" si="55"/>
        <v>0</v>
      </c>
      <c r="S254" s="1145">
        <f t="shared" si="55"/>
        <v>0</v>
      </c>
      <c r="T254" s="1145">
        <f t="shared" si="55"/>
        <v>0</v>
      </c>
      <c r="U254" s="1145">
        <f t="shared" si="55"/>
        <v>0</v>
      </c>
      <c r="V254" s="1145">
        <f t="shared" si="55"/>
        <v>0</v>
      </c>
      <c r="W254" s="1145">
        <f t="shared" si="55"/>
        <v>0</v>
      </c>
      <c r="X254" s="1145">
        <f t="shared" si="55"/>
        <v>0</v>
      </c>
      <c r="Y254" s="1145">
        <f t="shared" si="55"/>
        <v>0</v>
      </c>
      <c r="Z254" s="1146">
        <f t="shared" si="55"/>
        <v>0</v>
      </c>
      <c r="AA254" s="1125">
        <f t="shared" si="52"/>
        <v>0</v>
      </c>
      <c r="AB254" s="1125">
        <f t="shared" si="46"/>
        <v>0</v>
      </c>
    </row>
    <row r="255" spans="2:28" s="1032" customFormat="1" x14ac:dyDescent="0.2">
      <c r="B255" s="1136"/>
      <c r="C255" s="1129"/>
      <c r="D255" s="1158" t="s">
        <v>316</v>
      </c>
      <c r="E255" s="1139"/>
      <c r="F255" s="1140"/>
      <c r="G255" s="1123">
        <f>+E255*F255</f>
        <v>0</v>
      </c>
      <c r="H255" s="1138"/>
      <c r="I255" s="1321">
        <f>J255+K255</f>
        <v>0</v>
      </c>
      <c r="J255" s="1138"/>
      <c r="K255" s="1138"/>
      <c r="L255" s="1321">
        <f>M255+N255</f>
        <v>0</v>
      </c>
      <c r="M255" s="1138"/>
      <c r="N255" s="1138"/>
      <c r="O255" s="1321">
        <f>P255+Q255</f>
        <v>0</v>
      </c>
      <c r="P255" s="1138"/>
      <c r="Q255" s="1138"/>
      <c r="R255" s="1321">
        <f>S255+T255</f>
        <v>0</v>
      </c>
      <c r="S255" s="1147"/>
      <c r="T255" s="1147"/>
      <c r="U255" s="1321">
        <f>V255+W255</f>
        <v>0</v>
      </c>
      <c r="V255" s="1147"/>
      <c r="W255" s="1147"/>
      <c r="X255" s="1321">
        <f>Y255+Z255</f>
        <v>0</v>
      </c>
      <c r="Y255" s="1332"/>
      <c r="Z255" s="1148"/>
      <c r="AA255" s="1125">
        <f t="shared" si="52"/>
        <v>0</v>
      </c>
      <c r="AB255" s="1125">
        <f t="shared" si="46"/>
        <v>0</v>
      </c>
    </row>
    <row r="256" spans="2:28" s="1032" customFormat="1" x14ac:dyDescent="0.2">
      <c r="B256" s="1136"/>
      <c r="C256" s="1128"/>
      <c r="D256" s="1158" t="s">
        <v>316</v>
      </c>
      <c r="E256" s="1139"/>
      <c r="F256" s="1140"/>
      <c r="G256" s="1123">
        <f>+E256*F256</f>
        <v>0</v>
      </c>
      <c r="H256" s="1138"/>
      <c r="I256" s="1321">
        <f>J256+K256</f>
        <v>0</v>
      </c>
      <c r="J256" s="1138"/>
      <c r="K256" s="1138"/>
      <c r="L256" s="1321">
        <f>M256+N256</f>
        <v>0</v>
      </c>
      <c r="M256" s="1138"/>
      <c r="N256" s="1138"/>
      <c r="O256" s="1321">
        <f>P256+Q256</f>
        <v>0</v>
      </c>
      <c r="P256" s="1138"/>
      <c r="Q256" s="1138"/>
      <c r="R256" s="1321">
        <f>S256+T256</f>
        <v>0</v>
      </c>
      <c r="S256" s="1147"/>
      <c r="T256" s="1147"/>
      <c r="U256" s="1321">
        <f>V256+W256</f>
        <v>0</v>
      </c>
      <c r="V256" s="1147"/>
      <c r="W256" s="1147"/>
      <c r="X256" s="1321">
        <f>Y256+Z256</f>
        <v>0</v>
      </c>
      <c r="Y256" s="1332"/>
      <c r="Z256" s="1148"/>
      <c r="AA256" s="1125">
        <f t="shared" si="52"/>
        <v>0</v>
      </c>
      <c r="AB256" s="1125">
        <f t="shared" si="46"/>
        <v>0</v>
      </c>
    </row>
    <row r="257" spans="2:28" s="1032" customFormat="1" x14ac:dyDescent="0.2">
      <c r="B257" s="1136"/>
      <c r="C257" s="1129"/>
      <c r="D257" s="1158" t="s">
        <v>316</v>
      </c>
      <c r="E257" s="1139"/>
      <c r="F257" s="1140"/>
      <c r="G257" s="1123">
        <f>+E257*F257</f>
        <v>0</v>
      </c>
      <c r="H257" s="1149"/>
      <c r="I257" s="1321">
        <f>J257+K257</f>
        <v>0</v>
      </c>
      <c r="J257" s="1150"/>
      <c r="K257" s="1150"/>
      <c r="L257" s="1321">
        <f>M257+N257</f>
        <v>0</v>
      </c>
      <c r="M257" s="1150"/>
      <c r="N257" s="1150"/>
      <c r="O257" s="1321">
        <f>P257+Q257</f>
        <v>0</v>
      </c>
      <c r="P257" s="1150"/>
      <c r="Q257" s="1150"/>
      <c r="R257" s="1321">
        <f>S257+T257</f>
        <v>0</v>
      </c>
      <c r="S257" s="1151"/>
      <c r="T257" s="1151"/>
      <c r="U257" s="1321">
        <f>V257+W257</f>
        <v>0</v>
      </c>
      <c r="V257" s="1151"/>
      <c r="W257" s="1151"/>
      <c r="X257" s="1321">
        <f>Y257+Z257</f>
        <v>0</v>
      </c>
      <c r="Y257" s="1333"/>
      <c r="Z257" s="1152"/>
      <c r="AA257" s="1125">
        <f t="shared" si="52"/>
        <v>0</v>
      </c>
      <c r="AB257" s="1125">
        <f t="shared" si="46"/>
        <v>0</v>
      </c>
    </row>
    <row r="258" spans="2:28" s="1032" customFormat="1" x14ac:dyDescent="0.2">
      <c r="B258" s="1136"/>
      <c r="C258" s="1129"/>
      <c r="D258" s="1158" t="s">
        <v>316</v>
      </c>
      <c r="E258" s="1139"/>
      <c r="F258" s="1140"/>
      <c r="G258" s="1123">
        <f>+E258*F258</f>
        <v>0</v>
      </c>
      <c r="H258" s="1149"/>
      <c r="I258" s="1322">
        <f>J258+K258</f>
        <v>0</v>
      </c>
      <c r="J258" s="1150"/>
      <c r="K258" s="1150"/>
      <c r="L258" s="1322">
        <f>M258+N258</f>
        <v>0</v>
      </c>
      <c r="M258" s="1150"/>
      <c r="N258" s="1150"/>
      <c r="O258" s="1322">
        <f>P258+Q258</f>
        <v>0</v>
      </c>
      <c r="P258" s="1150"/>
      <c r="Q258" s="1150"/>
      <c r="R258" s="1322">
        <f>S258+T258</f>
        <v>0</v>
      </c>
      <c r="S258" s="1151"/>
      <c r="T258" s="1151"/>
      <c r="U258" s="1322">
        <f>V258+W258</f>
        <v>0</v>
      </c>
      <c r="V258" s="1151"/>
      <c r="W258" s="1151"/>
      <c r="X258" s="1322">
        <f>Y258+Z258</f>
        <v>0</v>
      </c>
      <c r="Y258" s="1333"/>
      <c r="Z258" s="1152"/>
      <c r="AA258" s="1125">
        <f t="shared" si="52"/>
        <v>0</v>
      </c>
      <c r="AB258" s="1125">
        <f t="shared" si="46"/>
        <v>0</v>
      </c>
    </row>
    <row r="259" spans="2:28" s="1032" customFormat="1" x14ac:dyDescent="0.2">
      <c r="B259" s="1137"/>
      <c r="C259" s="1131"/>
      <c r="D259" s="1159" t="s">
        <v>316</v>
      </c>
      <c r="E259" s="1141"/>
      <c r="F259" s="1142"/>
      <c r="G259" s="1124">
        <f>+E259*F259</f>
        <v>0</v>
      </c>
      <c r="H259" s="1153"/>
      <c r="I259" s="1323">
        <f>J259+K259</f>
        <v>0</v>
      </c>
      <c r="J259" s="1154"/>
      <c r="K259" s="1154"/>
      <c r="L259" s="1323">
        <f>M259+N259</f>
        <v>0</v>
      </c>
      <c r="M259" s="1154"/>
      <c r="N259" s="1154"/>
      <c r="O259" s="1323">
        <f>P259+Q259</f>
        <v>0</v>
      </c>
      <c r="P259" s="1154"/>
      <c r="Q259" s="1154"/>
      <c r="R259" s="1323">
        <f>S259+T259</f>
        <v>0</v>
      </c>
      <c r="S259" s="1155"/>
      <c r="T259" s="1155"/>
      <c r="U259" s="1323">
        <f>V259+W259</f>
        <v>0</v>
      </c>
      <c r="V259" s="1155"/>
      <c r="W259" s="1155"/>
      <c r="X259" s="1323">
        <f>Y259+Z259</f>
        <v>0</v>
      </c>
      <c r="Y259" s="1334"/>
      <c r="Z259" s="1156"/>
      <c r="AA259" s="1125">
        <f t="shared" si="52"/>
        <v>0</v>
      </c>
      <c r="AB259" s="1125">
        <f t="shared" si="46"/>
        <v>0</v>
      </c>
    </row>
    <row r="260" spans="2:28" s="1032" customFormat="1" x14ac:dyDescent="0.15">
      <c r="B260" s="1135" t="s">
        <v>291</v>
      </c>
      <c r="C260" s="1128" t="s">
        <v>360</v>
      </c>
      <c r="D260" s="1092"/>
      <c r="E260" s="1143"/>
      <c r="F260" s="1144"/>
      <c r="G260" s="734">
        <f>SUM(G261:G265)</f>
        <v>0</v>
      </c>
      <c r="H260" s="1145">
        <f>SUM(H261:H265)</f>
        <v>0</v>
      </c>
      <c r="I260" s="1145">
        <f>SUM(I261:I265)</f>
        <v>0</v>
      </c>
      <c r="J260" s="1145">
        <f t="shared" ref="J260:Z260" si="56">SUM(J261:J265)</f>
        <v>0</v>
      </c>
      <c r="K260" s="1145">
        <f t="shared" si="56"/>
        <v>0</v>
      </c>
      <c r="L260" s="1145">
        <f t="shared" si="56"/>
        <v>0</v>
      </c>
      <c r="M260" s="1145">
        <f t="shared" si="56"/>
        <v>0</v>
      </c>
      <c r="N260" s="1145">
        <f t="shared" si="56"/>
        <v>0</v>
      </c>
      <c r="O260" s="1145">
        <f t="shared" si="56"/>
        <v>0</v>
      </c>
      <c r="P260" s="1145">
        <f t="shared" si="56"/>
        <v>0</v>
      </c>
      <c r="Q260" s="1145">
        <f t="shared" si="56"/>
        <v>0</v>
      </c>
      <c r="R260" s="1145">
        <f t="shared" si="56"/>
        <v>0</v>
      </c>
      <c r="S260" s="1145">
        <f t="shared" si="56"/>
        <v>0</v>
      </c>
      <c r="T260" s="1145">
        <f t="shared" si="56"/>
        <v>0</v>
      </c>
      <c r="U260" s="1145">
        <f t="shared" si="56"/>
        <v>0</v>
      </c>
      <c r="V260" s="1145">
        <f t="shared" si="56"/>
        <v>0</v>
      </c>
      <c r="W260" s="1145">
        <f t="shared" si="56"/>
        <v>0</v>
      </c>
      <c r="X260" s="1145">
        <f t="shared" si="56"/>
        <v>0</v>
      </c>
      <c r="Y260" s="1145">
        <f t="shared" si="56"/>
        <v>0</v>
      </c>
      <c r="Z260" s="1146">
        <f t="shared" si="56"/>
        <v>0</v>
      </c>
      <c r="AA260" s="1125">
        <f t="shared" si="52"/>
        <v>0</v>
      </c>
      <c r="AB260" s="1125">
        <f t="shared" si="46"/>
        <v>0</v>
      </c>
    </row>
    <row r="261" spans="2:28" s="1032" customFormat="1" x14ac:dyDescent="0.2">
      <c r="B261" s="1136"/>
      <c r="C261" s="1129"/>
      <c r="D261" s="1158" t="s">
        <v>316</v>
      </c>
      <c r="E261" s="1139"/>
      <c r="F261" s="1140"/>
      <c r="G261" s="1123">
        <f>+E261*F261</f>
        <v>0</v>
      </c>
      <c r="H261" s="1138"/>
      <c r="I261" s="1321">
        <f>J261+K261</f>
        <v>0</v>
      </c>
      <c r="J261" s="1138"/>
      <c r="K261" s="1138"/>
      <c r="L261" s="1321">
        <f>M261+N261</f>
        <v>0</v>
      </c>
      <c r="M261" s="1138"/>
      <c r="N261" s="1138"/>
      <c r="O261" s="1321">
        <f>P261+Q261</f>
        <v>0</v>
      </c>
      <c r="P261" s="1138"/>
      <c r="Q261" s="1138"/>
      <c r="R261" s="1321">
        <f>S261+T261</f>
        <v>0</v>
      </c>
      <c r="S261" s="1147"/>
      <c r="T261" s="1147"/>
      <c r="U261" s="1321">
        <f>V261+W261</f>
        <v>0</v>
      </c>
      <c r="V261" s="1147"/>
      <c r="W261" s="1147"/>
      <c r="X261" s="1321">
        <f>Y261+Z261</f>
        <v>0</v>
      </c>
      <c r="Y261" s="1332"/>
      <c r="Z261" s="1148"/>
      <c r="AA261" s="1125">
        <f t="shared" si="52"/>
        <v>0</v>
      </c>
      <c r="AB261" s="1125">
        <f t="shared" si="46"/>
        <v>0</v>
      </c>
    </row>
    <row r="262" spans="2:28" s="1032" customFormat="1" x14ac:dyDescent="0.2">
      <c r="B262" s="1136"/>
      <c r="C262" s="1129"/>
      <c r="D262" s="1158" t="s">
        <v>316</v>
      </c>
      <c r="E262" s="1139"/>
      <c r="F262" s="1140"/>
      <c r="G262" s="1123">
        <f>+E262*F262</f>
        <v>0</v>
      </c>
      <c r="H262" s="1138"/>
      <c r="I262" s="1321">
        <f>J262+K262</f>
        <v>0</v>
      </c>
      <c r="J262" s="1138"/>
      <c r="K262" s="1138"/>
      <c r="L262" s="1321">
        <f>M262+N262</f>
        <v>0</v>
      </c>
      <c r="M262" s="1138"/>
      <c r="N262" s="1138"/>
      <c r="O262" s="1321">
        <f>P262+Q262</f>
        <v>0</v>
      </c>
      <c r="P262" s="1138"/>
      <c r="Q262" s="1138"/>
      <c r="R262" s="1321">
        <f>S262+T262</f>
        <v>0</v>
      </c>
      <c r="S262" s="1147"/>
      <c r="T262" s="1147"/>
      <c r="U262" s="1321">
        <f>V262+W262</f>
        <v>0</v>
      </c>
      <c r="V262" s="1147"/>
      <c r="W262" s="1147"/>
      <c r="X262" s="1321">
        <f>Y262+Z262</f>
        <v>0</v>
      </c>
      <c r="Y262" s="1332"/>
      <c r="Z262" s="1148"/>
      <c r="AA262" s="1125">
        <f t="shared" si="52"/>
        <v>0</v>
      </c>
      <c r="AB262" s="1125">
        <f t="shared" si="46"/>
        <v>0</v>
      </c>
    </row>
    <row r="263" spans="2:28" s="1032" customFormat="1" x14ac:dyDescent="0.2">
      <c r="B263" s="1136"/>
      <c r="C263" s="1129"/>
      <c r="D263" s="1158" t="s">
        <v>316</v>
      </c>
      <c r="E263" s="1139"/>
      <c r="F263" s="1140"/>
      <c r="G263" s="1123">
        <f>+E263*F263</f>
        <v>0</v>
      </c>
      <c r="H263" s="1149"/>
      <c r="I263" s="1321">
        <f>J263+K263</f>
        <v>0</v>
      </c>
      <c r="J263" s="1150"/>
      <c r="K263" s="1150"/>
      <c r="L263" s="1321">
        <f>M263+N263</f>
        <v>0</v>
      </c>
      <c r="M263" s="1150"/>
      <c r="N263" s="1150"/>
      <c r="O263" s="1321">
        <f>P263+Q263</f>
        <v>0</v>
      </c>
      <c r="P263" s="1150"/>
      <c r="Q263" s="1150"/>
      <c r="R263" s="1321">
        <f>S263+T263</f>
        <v>0</v>
      </c>
      <c r="S263" s="1151"/>
      <c r="T263" s="1151"/>
      <c r="U263" s="1321">
        <f>V263+W263</f>
        <v>0</v>
      </c>
      <c r="V263" s="1151"/>
      <c r="W263" s="1151"/>
      <c r="X263" s="1321">
        <f>Y263+Z263</f>
        <v>0</v>
      </c>
      <c r="Y263" s="1333"/>
      <c r="Z263" s="1152"/>
      <c r="AA263" s="1125">
        <f t="shared" si="52"/>
        <v>0</v>
      </c>
      <c r="AB263" s="1125">
        <f t="shared" si="46"/>
        <v>0</v>
      </c>
    </row>
    <row r="264" spans="2:28" s="1032" customFormat="1" x14ac:dyDescent="0.2">
      <c r="B264" s="1136"/>
      <c r="C264" s="1129"/>
      <c r="D264" s="1158" t="s">
        <v>316</v>
      </c>
      <c r="E264" s="1139"/>
      <c r="F264" s="1140"/>
      <c r="G264" s="1123">
        <f>+E264*F264</f>
        <v>0</v>
      </c>
      <c r="H264" s="1149"/>
      <c r="I264" s="1322">
        <f>J264+K264</f>
        <v>0</v>
      </c>
      <c r="J264" s="1150"/>
      <c r="K264" s="1150"/>
      <c r="L264" s="1322">
        <f>M264+N264</f>
        <v>0</v>
      </c>
      <c r="M264" s="1150"/>
      <c r="N264" s="1150"/>
      <c r="O264" s="1322">
        <f>P264+Q264</f>
        <v>0</v>
      </c>
      <c r="P264" s="1150"/>
      <c r="Q264" s="1150"/>
      <c r="R264" s="1322">
        <f>S264+T264</f>
        <v>0</v>
      </c>
      <c r="S264" s="1151"/>
      <c r="T264" s="1151"/>
      <c r="U264" s="1322">
        <f>V264+W264</f>
        <v>0</v>
      </c>
      <c r="V264" s="1151"/>
      <c r="W264" s="1151"/>
      <c r="X264" s="1322">
        <f>Y264+Z264</f>
        <v>0</v>
      </c>
      <c r="Y264" s="1333"/>
      <c r="Z264" s="1152"/>
      <c r="AA264" s="1125">
        <f t="shared" si="52"/>
        <v>0</v>
      </c>
      <c r="AB264" s="1125">
        <f t="shared" si="46"/>
        <v>0</v>
      </c>
    </row>
    <row r="265" spans="2:28" s="1032" customFormat="1" x14ac:dyDescent="0.2">
      <c r="B265" s="1137"/>
      <c r="C265" s="1131"/>
      <c r="D265" s="1159" t="s">
        <v>316</v>
      </c>
      <c r="E265" s="1141"/>
      <c r="F265" s="1142"/>
      <c r="G265" s="1124">
        <f>+E265*F265</f>
        <v>0</v>
      </c>
      <c r="H265" s="1153"/>
      <c r="I265" s="1323">
        <f>J265+K265</f>
        <v>0</v>
      </c>
      <c r="J265" s="1154"/>
      <c r="K265" s="1154"/>
      <c r="L265" s="1323">
        <f>M265+N265</f>
        <v>0</v>
      </c>
      <c r="M265" s="1154"/>
      <c r="N265" s="1154"/>
      <c r="O265" s="1323">
        <f>P265+Q265</f>
        <v>0</v>
      </c>
      <c r="P265" s="1154"/>
      <c r="Q265" s="1154"/>
      <c r="R265" s="1323">
        <f>S265+T265</f>
        <v>0</v>
      </c>
      <c r="S265" s="1155"/>
      <c r="T265" s="1155"/>
      <c r="U265" s="1323">
        <f>V265+W265</f>
        <v>0</v>
      </c>
      <c r="V265" s="1155"/>
      <c r="W265" s="1155"/>
      <c r="X265" s="1323">
        <f>Y265+Z265</f>
        <v>0</v>
      </c>
      <c r="Y265" s="1334"/>
      <c r="Z265" s="1156"/>
      <c r="AA265" s="1125">
        <f t="shared" si="52"/>
        <v>0</v>
      </c>
      <c r="AB265" s="1125">
        <f t="shared" si="46"/>
        <v>0</v>
      </c>
    </row>
    <row r="266" spans="2:28" s="1032" customFormat="1" x14ac:dyDescent="0.15">
      <c r="B266" s="1135" t="s">
        <v>291</v>
      </c>
      <c r="C266" s="1128" t="s">
        <v>361</v>
      </c>
      <c r="D266" s="1092"/>
      <c r="E266" s="1143"/>
      <c r="F266" s="1144"/>
      <c r="G266" s="734">
        <f>SUM(G267:G271)</f>
        <v>0</v>
      </c>
      <c r="H266" s="1145">
        <f>SUM(H267:H271)</f>
        <v>0</v>
      </c>
      <c r="I266" s="1145">
        <f>SUM(I267:I271)</f>
        <v>0</v>
      </c>
      <c r="J266" s="1145">
        <f t="shared" ref="J266:Z266" si="57">SUM(J267:J271)</f>
        <v>0</v>
      </c>
      <c r="K266" s="1145">
        <f t="shared" si="57"/>
        <v>0</v>
      </c>
      <c r="L266" s="1145">
        <f t="shared" si="57"/>
        <v>0</v>
      </c>
      <c r="M266" s="1145">
        <f t="shared" si="57"/>
        <v>0</v>
      </c>
      <c r="N266" s="1145">
        <f t="shared" si="57"/>
        <v>0</v>
      </c>
      <c r="O266" s="1145">
        <f t="shared" si="57"/>
        <v>0</v>
      </c>
      <c r="P266" s="1145">
        <f t="shared" si="57"/>
        <v>0</v>
      </c>
      <c r="Q266" s="1145">
        <f t="shared" si="57"/>
        <v>0</v>
      </c>
      <c r="R266" s="1145">
        <f t="shared" si="57"/>
        <v>0</v>
      </c>
      <c r="S266" s="1145">
        <f t="shared" si="57"/>
        <v>0</v>
      </c>
      <c r="T266" s="1145">
        <f t="shared" si="57"/>
        <v>0</v>
      </c>
      <c r="U266" s="1145">
        <f t="shared" si="57"/>
        <v>0</v>
      </c>
      <c r="V266" s="1145">
        <f t="shared" si="57"/>
        <v>0</v>
      </c>
      <c r="W266" s="1145">
        <f t="shared" si="57"/>
        <v>0</v>
      </c>
      <c r="X266" s="1145">
        <f t="shared" si="57"/>
        <v>0</v>
      </c>
      <c r="Y266" s="1145">
        <f t="shared" si="57"/>
        <v>0</v>
      </c>
      <c r="Z266" s="1146">
        <f t="shared" si="57"/>
        <v>0</v>
      </c>
      <c r="AA266" s="1125">
        <f t="shared" si="52"/>
        <v>0</v>
      </c>
      <c r="AB266" s="1125">
        <f t="shared" si="46"/>
        <v>0</v>
      </c>
    </row>
    <row r="267" spans="2:28" s="1032" customFormat="1" x14ac:dyDescent="0.2">
      <c r="B267" s="1136"/>
      <c r="C267" s="1129"/>
      <c r="D267" s="1158" t="s">
        <v>316</v>
      </c>
      <c r="E267" s="1139"/>
      <c r="F267" s="1140"/>
      <c r="G267" s="1123">
        <f>+E267*F267</f>
        <v>0</v>
      </c>
      <c r="H267" s="1138"/>
      <c r="I267" s="1321">
        <f>J267+K267</f>
        <v>0</v>
      </c>
      <c r="J267" s="1138"/>
      <c r="K267" s="1138"/>
      <c r="L267" s="1321">
        <f>M267+N267</f>
        <v>0</v>
      </c>
      <c r="M267" s="1138"/>
      <c r="N267" s="1138"/>
      <c r="O267" s="1321">
        <f>P267+Q267</f>
        <v>0</v>
      </c>
      <c r="P267" s="1138"/>
      <c r="Q267" s="1138"/>
      <c r="R267" s="1321">
        <f>S267+T267</f>
        <v>0</v>
      </c>
      <c r="S267" s="1147"/>
      <c r="T267" s="1147"/>
      <c r="U267" s="1321">
        <f>V267+W267</f>
        <v>0</v>
      </c>
      <c r="V267" s="1147"/>
      <c r="W267" s="1147"/>
      <c r="X267" s="1321">
        <f>Y267+Z267</f>
        <v>0</v>
      </c>
      <c r="Y267" s="1332"/>
      <c r="Z267" s="1148"/>
      <c r="AA267" s="1125">
        <f t="shared" si="52"/>
        <v>0</v>
      </c>
      <c r="AB267" s="1125">
        <f t="shared" si="46"/>
        <v>0</v>
      </c>
    </row>
    <row r="268" spans="2:28" s="1032" customFormat="1" x14ac:dyDescent="0.2">
      <c r="B268" s="1136"/>
      <c r="C268" s="1129"/>
      <c r="D268" s="1158" t="s">
        <v>316</v>
      </c>
      <c r="E268" s="1139"/>
      <c r="F268" s="1140"/>
      <c r="G268" s="1123">
        <f>+E268*F268</f>
        <v>0</v>
      </c>
      <c r="H268" s="1138"/>
      <c r="I268" s="1321">
        <f>J268+K268</f>
        <v>0</v>
      </c>
      <c r="J268" s="1138"/>
      <c r="K268" s="1138"/>
      <c r="L268" s="1321">
        <f>M268+N268</f>
        <v>0</v>
      </c>
      <c r="M268" s="1138"/>
      <c r="N268" s="1138"/>
      <c r="O268" s="1321">
        <f>P268+Q268</f>
        <v>0</v>
      </c>
      <c r="P268" s="1138"/>
      <c r="Q268" s="1138"/>
      <c r="R268" s="1321">
        <f>S268+T268</f>
        <v>0</v>
      </c>
      <c r="S268" s="1147"/>
      <c r="T268" s="1147"/>
      <c r="U268" s="1321">
        <f>V268+W268</f>
        <v>0</v>
      </c>
      <c r="V268" s="1147"/>
      <c r="W268" s="1147"/>
      <c r="X268" s="1321">
        <f>Y268+Z268</f>
        <v>0</v>
      </c>
      <c r="Y268" s="1332"/>
      <c r="Z268" s="1148"/>
      <c r="AA268" s="1125">
        <f t="shared" si="52"/>
        <v>0</v>
      </c>
      <c r="AB268" s="1125">
        <f t="shared" si="46"/>
        <v>0</v>
      </c>
    </row>
    <row r="269" spans="2:28" s="1032" customFormat="1" x14ac:dyDescent="0.2">
      <c r="B269" s="1136"/>
      <c r="C269" s="1129"/>
      <c r="D269" s="1158" t="s">
        <v>316</v>
      </c>
      <c r="E269" s="1139"/>
      <c r="F269" s="1140"/>
      <c r="G269" s="1123">
        <f>+E269*F269</f>
        <v>0</v>
      </c>
      <c r="H269" s="1149"/>
      <c r="I269" s="1321">
        <f>J269+K269</f>
        <v>0</v>
      </c>
      <c r="J269" s="1150"/>
      <c r="K269" s="1150"/>
      <c r="L269" s="1321">
        <f>M269+N269</f>
        <v>0</v>
      </c>
      <c r="M269" s="1150"/>
      <c r="N269" s="1150"/>
      <c r="O269" s="1321">
        <f>P269+Q269</f>
        <v>0</v>
      </c>
      <c r="P269" s="1150"/>
      <c r="Q269" s="1150"/>
      <c r="R269" s="1321">
        <f>S269+T269</f>
        <v>0</v>
      </c>
      <c r="S269" s="1151"/>
      <c r="T269" s="1151"/>
      <c r="U269" s="1321">
        <f>V269+W269</f>
        <v>0</v>
      </c>
      <c r="V269" s="1151"/>
      <c r="W269" s="1151"/>
      <c r="X269" s="1321">
        <f>Y269+Z269</f>
        <v>0</v>
      </c>
      <c r="Y269" s="1333"/>
      <c r="Z269" s="1152"/>
      <c r="AA269" s="1125">
        <f t="shared" si="52"/>
        <v>0</v>
      </c>
      <c r="AB269" s="1125">
        <f t="shared" si="46"/>
        <v>0</v>
      </c>
    </row>
    <row r="270" spans="2:28" s="1032" customFormat="1" x14ac:dyDescent="0.2">
      <c r="B270" s="1136"/>
      <c r="C270" s="1129"/>
      <c r="D270" s="1158" t="s">
        <v>316</v>
      </c>
      <c r="E270" s="1139"/>
      <c r="F270" s="1140"/>
      <c r="G270" s="1123">
        <f>+E270*F270</f>
        <v>0</v>
      </c>
      <c r="H270" s="1149"/>
      <c r="I270" s="1322">
        <f>J270+K270</f>
        <v>0</v>
      </c>
      <c r="J270" s="1150"/>
      <c r="K270" s="1150"/>
      <c r="L270" s="1322">
        <f>M270+N270</f>
        <v>0</v>
      </c>
      <c r="M270" s="1150"/>
      <c r="N270" s="1150"/>
      <c r="O270" s="1322">
        <f>P270+Q270</f>
        <v>0</v>
      </c>
      <c r="P270" s="1150"/>
      <c r="Q270" s="1150"/>
      <c r="R270" s="1322">
        <f>S270+T270</f>
        <v>0</v>
      </c>
      <c r="S270" s="1151"/>
      <c r="T270" s="1151"/>
      <c r="U270" s="1322">
        <f>V270+W270</f>
        <v>0</v>
      </c>
      <c r="V270" s="1151"/>
      <c r="W270" s="1151"/>
      <c r="X270" s="1322">
        <f>Y270+Z270</f>
        <v>0</v>
      </c>
      <c r="Y270" s="1333"/>
      <c r="Z270" s="1152"/>
      <c r="AA270" s="1125">
        <f t="shared" si="52"/>
        <v>0</v>
      </c>
      <c r="AB270" s="1125">
        <f t="shared" si="46"/>
        <v>0</v>
      </c>
    </row>
    <row r="271" spans="2:28" s="1032" customFormat="1" x14ac:dyDescent="0.2">
      <c r="B271" s="1137"/>
      <c r="C271" s="1131"/>
      <c r="D271" s="1159" t="s">
        <v>316</v>
      </c>
      <c r="E271" s="1141"/>
      <c r="F271" s="1142"/>
      <c r="G271" s="1124">
        <f>+E271*F271</f>
        <v>0</v>
      </c>
      <c r="H271" s="1153"/>
      <c r="I271" s="1323">
        <f>J271+K271</f>
        <v>0</v>
      </c>
      <c r="J271" s="1154"/>
      <c r="K271" s="1154"/>
      <c r="L271" s="1323">
        <f>M271+N271</f>
        <v>0</v>
      </c>
      <c r="M271" s="1154"/>
      <c r="N271" s="1154"/>
      <c r="O271" s="1323">
        <f>P271+Q271</f>
        <v>0</v>
      </c>
      <c r="P271" s="1154"/>
      <c r="Q271" s="1154"/>
      <c r="R271" s="1323">
        <f>S271+T271</f>
        <v>0</v>
      </c>
      <c r="S271" s="1155"/>
      <c r="T271" s="1155"/>
      <c r="U271" s="1323">
        <f>V271+W271</f>
        <v>0</v>
      </c>
      <c r="V271" s="1155"/>
      <c r="W271" s="1155"/>
      <c r="X271" s="1323">
        <f>Y271+Z271</f>
        <v>0</v>
      </c>
      <c r="Y271" s="1334"/>
      <c r="Z271" s="1156"/>
      <c r="AA271" s="1125">
        <f t="shared" si="52"/>
        <v>0</v>
      </c>
      <c r="AB271" s="1125">
        <f t="shared" si="46"/>
        <v>0</v>
      </c>
    </row>
    <row r="272" spans="2:28" s="1035" customFormat="1" x14ac:dyDescent="0.15">
      <c r="B272" s="777">
        <f>+'PLAN DE ADQUISICIONES'!C58</f>
        <v>0</v>
      </c>
      <c r="C272" s="778" t="str">
        <f>+'PLAN DE ADQUISICIONES'!B58</f>
        <v>2.2.4</v>
      </c>
      <c r="D272" s="774" t="str">
        <f>+'PLAN DE ADQUISICIONES'!D58</f>
        <v>Unidad medida</v>
      </c>
      <c r="E272" s="775">
        <f>+'PLAN DE ADQUISICIONES'!E58</f>
        <v>0</v>
      </c>
      <c r="F272" s="346"/>
      <c r="G272" s="735">
        <f t="shared" ref="G272:Z272" si="58">+G274+G280+G286+G292+G298</f>
        <v>0</v>
      </c>
      <c r="H272" s="19">
        <f t="shared" si="58"/>
        <v>0</v>
      </c>
      <c r="I272" s="19">
        <f t="shared" si="58"/>
        <v>0</v>
      </c>
      <c r="J272" s="19">
        <f t="shared" si="58"/>
        <v>0</v>
      </c>
      <c r="K272" s="19">
        <f t="shared" si="58"/>
        <v>0</v>
      </c>
      <c r="L272" s="19">
        <f t="shared" si="58"/>
        <v>0</v>
      </c>
      <c r="M272" s="19">
        <f t="shared" si="58"/>
        <v>0</v>
      </c>
      <c r="N272" s="19">
        <f t="shared" si="58"/>
        <v>0</v>
      </c>
      <c r="O272" s="19">
        <f t="shared" si="58"/>
        <v>0</v>
      </c>
      <c r="P272" s="19">
        <f t="shared" si="58"/>
        <v>0</v>
      </c>
      <c r="Q272" s="19">
        <f t="shared" si="58"/>
        <v>0</v>
      </c>
      <c r="R272" s="19">
        <f t="shared" si="58"/>
        <v>0</v>
      </c>
      <c r="S272" s="19">
        <f t="shared" si="58"/>
        <v>0</v>
      </c>
      <c r="T272" s="19">
        <f t="shared" si="58"/>
        <v>0</v>
      </c>
      <c r="U272" s="19">
        <f t="shared" si="58"/>
        <v>0</v>
      </c>
      <c r="V272" s="19">
        <f t="shared" si="58"/>
        <v>0</v>
      </c>
      <c r="W272" s="19">
        <f t="shared" si="58"/>
        <v>0</v>
      </c>
      <c r="X272" s="19">
        <f t="shared" si="58"/>
        <v>0</v>
      </c>
      <c r="Y272" s="19">
        <f t="shared" si="58"/>
        <v>0</v>
      </c>
      <c r="Z272" s="20">
        <f t="shared" si="58"/>
        <v>0</v>
      </c>
      <c r="AA272" s="1125">
        <f t="shared" si="52"/>
        <v>0</v>
      </c>
      <c r="AB272" s="1125">
        <f t="shared" si="46"/>
        <v>0</v>
      </c>
    </row>
    <row r="273" spans="2:28" s="1032" customFormat="1" ht="42" customHeight="1" x14ac:dyDescent="0.15">
      <c r="B273" s="771" t="s">
        <v>475</v>
      </c>
      <c r="C273" s="770"/>
      <c r="D273" s="1893"/>
      <c r="E273" s="1894"/>
      <c r="F273" s="1894"/>
      <c r="G273" s="1894"/>
      <c r="H273" s="1894"/>
      <c r="I273" s="1894"/>
      <c r="J273" s="1894"/>
      <c r="K273" s="1894"/>
      <c r="L273" s="1894"/>
      <c r="M273" s="1894"/>
      <c r="N273" s="1894"/>
      <c r="O273" s="1894"/>
      <c r="P273" s="1894"/>
      <c r="Q273" s="1894"/>
      <c r="R273" s="1894"/>
      <c r="S273" s="1894"/>
      <c r="T273" s="1894"/>
      <c r="U273" s="1894"/>
      <c r="V273" s="1894"/>
      <c r="W273" s="1894"/>
      <c r="X273" s="1947"/>
      <c r="Y273" s="1329"/>
      <c r="Z273" s="1347"/>
      <c r="AA273" s="1125"/>
      <c r="AB273" s="1125">
        <f>+AA273-G273</f>
        <v>0</v>
      </c>
    </row>
    <row r="274" spans="2:28" s="1032" customFormat="1" x14ac:dyDescent="0.15">
      <c r="B274" s="1135" t="s">
        <v>291</v>
      </c>
      <c r="C274" s="1128" t="s">
        <v>362</v>
      </c>
      <c r="D274" s="1092"/>
      <c r="E274" s="1143"/>
      <c r="F274" s="1144"/>
      <c r="G274" s="734">
        <f>SUM(G275:G279)</f>
        <v>0</v>
      </c>
      <c r="H274" s="1145">
        <f>SUM(H275:H279)</f>
        <v>0</v>
      </c>
      <c r="I274" s="1145">
        <f>SUM(I275:I279)</f>
        <v>0</v>
      </c>
      <c r="J274" s="1145">
        <f t="shared" ref="J274:Z274" si="59">SUM(J275:J279)</f>
        <v>0</v>
      </c>
      <c r="K274" s="1145">
        <f t="shared" si="59"/>
        <v>0</v>
      </c>
      <c r="L274" s="1145">
        <f t="shared" si="59"/>
        <v>0</v>
      </c>
      <c r="M274" s="1145">
        <f t="shared" si="59"/>
        <v>0</v>
      </c>
      <c r="N274" s="1145">
        <f t="shared" si="59"/>
        <v>0</v>
      </c>
      <c r="O274" s="1145">
        <f t="shared" si="59"/>
        <v>0</v>
      </c>
      <c r="P274" s="1145">
        <f t="shared" si="59"/>
        <v>0</v>
      </c>
      <c r="Q274" s="1145">
        <f t="shared" si="59"/>
        <v>0</v>
      </c>
      <c r="R274" s="1145">
        <f t="shared" si="59"/>
        <v>0</v>
      </c>
      <c r="S274" s="1145">
        <f t="shared" si="59"/>
        <v>0</v>
      </c>
      <c r="T274" s="1145">
        <f t="shared" si="59"/>
        <v>0</v>
      </c>
      <c r="U274" s="1145">
        <f t="shared" si="59"/>
        <v>0</v>
      </c>
      <c r="V274" s="1145">
        <f t="shared" si="59"/>
        <v>0</v>
      </c>
      <c r="W274" s="1145">
        <f t="shared" si="59"/>
        <v>0</v>
      </c>
      <c r="X274" s="1145">
        <f t="shared" si="59"/>
        <v>0</v>
      </c>
      <c r="Y274" s="1145">
        <f t="shared" si="59"/>
        <v>0</v>
      </c>
      <c r="Z274" s="1146">
        <f t="shared" si="59"/>
        <v>0</v>
      </c>
      <c r="AA274" s="1125">
        <f t="shared" si="52"/>
        <v>0</v>
      </c>
      <c r="AB274" s="1125">
        <f t="shared" si="46"/>
        <v>0</v>
      </c>
    </row>
    <row r="275" spans="2:28" s="1032" customFormat="1" x14ac:dyDescent="0.2">
      <c r="B275" s="1136"/>
      <c r="C275" s="1129"/>
      <c r="D275" s="1158" t="s">
        <v>316</v>
      </c>
      <c r="E275" s="1139"/>
      <c r="F275" s="1140"/>
      <c r="G275" s="1123">
        <f>+E275*F275</f>
        <v>0</v>
      </c>
      <c r="H275" s="1138"/>
      <c r="I275" s="1321">
        <f>J275+K275</f>
        <v>0</v>
      </c>
      <c r="J275" s="1138"/>
      <c r="K275" s="1138"/>
      <c r="L275" s="1321">
        <f>M275+N275</f>
        <v>0</v>
      </c>
      <c r="M275" s="1138"/>
      <c r="N275" s="1138"/>
      <c r="O275" s="1321">
        <f>P275+Q275</f>
        <v>0</v>
      </c>
      <c r="P275" s="1138"/>
      <c r="Q275" s="1138"/>
      <c r="R275" s="1321">
        <f>S275+T275</f>
        <v>0</v>
      </c>
      <c r="S275" s="1147"/>
      <c r="T275" s="1147"/>
      <c r="U275" s="1321">
        <f>V275+W275</f>
        <v>0</v>
      </c>
      <c r="V275" s="1147"/>
      <c r="W275" s="1147"/>
      <c r="X275" s="1321">
        <f>Y275+Z275</f>
        <v>0</v>
      </c>
      <c r="Y275" s="1332"/>
      <c r="Z275" s="1148"/>
      <c r="AA275" s="1125">
        <f t="shared" si="52"/>
        <v>0</v>
      </c>
      <c r="AB275" s="1125">
        <f t="shared" si="46"/>
        <v>0</v>
      </c>
    </row>
    <row r="276" spans="2:28" s="1032" customFormat="1" x14ac:dyDescent="0.2">
      <c r="B276" s="1136"/>
      <c r="C276" s="1130"/>
      <c r="D276" s="1158" t="s">
        <v>316</v>
      </c>
      <c r="E276" s="1139"/>
      <c r="F276" s="1140"/>
      <c r="G276" s="1123">
        <f>+E276*F276</f>
        <v>0</v>
      </c>
      <c r="H276" s="1138"/>
      <c r="I276" s="1321">
        <f>J276+K276</f>
        <v>0</v>
      </c>
      <c r="J276" s="1138"/>
      <c r="K276" s="1138"/>
      <c r="L276" s="1321">
        <f>M276+N276</f>
        <v>0</v>
      </c>
      <c r="M276" s="1138"/>
      <c r="N276" s="1138"/>
      <c r="O276" s="1321">
        <f>P276+Q276</f>
        <v>0</v>
      </c>
      <c r="P276" s="1138"/>
      <c r="Q276" s="1138"/>
      <c r="R276" s="1321">
        <f>S276+T276</f>
        <v>0</v>
      </c>
      <c r="S276" s="1147"/>
      <c r="T276" s="1147"/>
      <c r="U276" s="1321">
        <f>V276+W276</f>
        <v>0</v>
      </c>
      <c r="V276" s="1147"/>
      <c r="W276" s="1147"/>
      <c r="X276" s="1321">
        <f>Y276+Z276</f>
        <v>0</v>
      </c>
      <c r="Y276" s="1332"/>
      <c r="Z276" s="1148"/>
      <c r="AA276" s="1125">
        <f t="shared" si="52"/>
        <v>0</v>
      </c>
      <c r="AB276" s="1125">
        <f t="shared" si="46"/>
        <v>0</v>
      </c>
    </row>
    <row r="277" spans="2:28" s="1032" customFormat="1" x14ac:dyDescent="0.2">
      <c r="B277" s="1136"/>
      <c r="C277" s="1130"/>
      <c r="D277" s="1158" t="s">
        <v>316</v>
      </c>
      <c r="E277" s="1139"/>
      <c r="F277" s="1140"/>
      <c r="G277" s="1123">
        <f>+E277*F277</f>
        <v>0</v>
      </c>
      <c r="H277" s="1149"/>
      <c r="I277" s="1321">
        <f>J277+K277</f>
        <v>0</v>
      </c>
      <c r="J277" s="1150"/>
      <c r="K277" s="1150"/>
      <c r="L277" s="1321">
        <f>M277+N277</f>
        <v>0</v>
      </c>
      <c r="M277" s="1150"/>
      <c r="N277" s="1150"/>
      <c r="O277" s="1321">
        <f>P277+Q277</f>
        <v>0</v>
      </c>
      <c r="P277" s="1150"/>
      <c r="Q277" s="1150"/>
      <c r="R277" s="1321">
        <f>S277+T277</f>
        <v>0</v>
      </c>
      <c r="S277" s="1151"/>
      <c r="T277" s="1151"/>
      <c r="U277" s="1321">
        <f>V277+W277</f>
        <v>0</v>
      </c>
      <c r="V277" s="1151"/>
      <c r="W277" s="1151"/>
      <c r="X277" s="1321">
        <f>Y277+Z277</f>
        <v>0</v>
      </c>
      <c r="Y277" s="1333"/>
      <c r="Z277" s="1152"/>
      <c r="AA277" s="1125">
        <f t="shared" si="52"/>
        <v>0</v>
      </c>
      <c r="AB277" s="1125">
        <f t="shared" si="46"/>
        <v>0</v>
      </c>
    </row>
    <row r="278" spans="2:28" s="1032" customFormat="1" x14ac:dyDescent="0.2">
      <c r="B278" s="1136"/>
      <c r="C278" s="1130"/>
      <c r="D278" s="1158" t="s">
        <v>316</v>
      </c>
      <c r="E278" s="1139"/>
      <c r="F278" s="1140"/>
      <c r="G278" s="1123">
        <f>+E278*F278</f>
        <v>0</v>
      </c>
      <c r="H278" s="1149"/>
      <c r="I278" s="1322">
        <f>J278+K278</f>
        <v>0</v>
      </c>
      <c r="J278" s="1150"/>
      <c r="K278" s="1150"/>
      <c r="L278" s="1322">
        <f>M278+N278</f>
        <v>0</v>
      </c>
      <c r="M278" s="1150"/>
      <c r="N278" s="1150"/>
      <c r="O278" s="1322">
        <f>P278+Q278</f>
        <v>0</v>
      </c>
      <c r="P278" s="1150"/>
      <c r="Q278" s="1150"/>
      <c r="R278" s="1322">
        <f>S278+T278</f>
        <v>0</v>
      </c>
      <c r="S278" s="1151"/>
      <c r="T278" s="1151"/>
      <c r="U278" s="1322">
        <f>V278+W278</f>
        <v>0</v>
      </c>
      <c r="V278" s="1151"/>
      <c r="W278" s="1151"/>
      <c r="X278" s="1322">
        <f>Y278+Z278</f>
        <v>0</v>
      </c>
      <c r="Y278" s="1333"/>
      <c r="Z278" s="1152"/>
      <c r="AA278" s="1125">
        <f t="shared" si="52"/>
        <v>0</v>
      </c>
      <c r="AB278" s="1125">
        <f t="shared" ref="AB278:AB343" si="60">+AA278-G278</f>
        <v>0</v>
      </c>
    </row>
    <row r="279" spans="2:28" s="1032" customFormat="1" x14ac:dyDescent="0.2">
      <c r="B279" s="1137"/>
      <c r="C279" s="1131"/>
      <c r="D279" s="1159" t="s">
        <v>316</v>
      </c>
      <c r="E279" s="1141"/>
      <c r="F279" s="1142"/>
      <c r="G279" s="1124">
        <f>+E279*F279</f>
        <v>0</v>
      </c>
      <c r="H279" s="1153"/>
      <c r="I279" s="1323">
        <f>J279+K279</f>
        <v>0</v>
      </c>
      <c r="J279" s="1154"/>
      <c r="K279" s="1154"/>
      <c r="L279" s="1323">
        <f>M279+N279</f>
        <v>0</v>
      </c>
      <c r="M279" s="1154"/>
      <c r="N279" s="1154"/>
      <c r="O279" s="1323">
        <f>P279+Q279</f>
        <v>0</v>
      </c>
      <c r="P279" s="1154"/>
      <c r="Q279" s="1154"/>
      <c r="R279" s="1323">
        <f>S279+T279</f>
        <v>0</v>
      </c>
      <c r="S279" s="1155"/>
      <c r="T279" s="1155"/>
      <c r="U279" s="1323">
        <f>V279+W279</f>
        <v>0</v>
      </c>
      <c r="V279" s="1155"/>
      <c r="W279" s="1155"/>
      <c r="X279" s="1323">
        <f>Y279+Z279</f>
        <v>0</v>
      </c>
      <c r="Y279" s="1334"/>
      <c r="Z279" s="1156"/>
      <c r="AA279" s="1125">
        <f t="shared" si="52"/>
        <v>0</v>
      </c>
      <c r="AB279" s="1125">
        <f t="shared" si="60"/>
        <v>0</v>
      </c>
    </row>
    <row r="280" spans="2:28" s="1032" customFormat="1" x14ac:dyDescent="0.15">
      <c r="B280" s="1135" t="s">
        <v>291</v>
      </c>
      <c r="C280" s="1128" t="s">
        <v>363</v>
      </c>
      <c r="D280" s="1092"/>
      <c r="E280" s="1143"/>
      <c r="F280" s="1144"/>
      <c r="G280" s="734">
        <f>SUM(G281:G285)</f>
        <v>0</v>
      </c>
      <c r="H280" s="1145">
        <f>SUM(H281:H285)</f>
        <v>0</v>
      </c>
      <c r="I280" s="1145">
        <f>SUM(I281:I285)</f>
        <v>0</v>
      </c>
      <c r="J280" s="1145">
        <f t="shared" ref="J280:Z280" si="61">SUM(J281:J285)</f>
        <v>0</v>
      </c>
      <c r="K280" s="1145">
        <f t="shared" si="61"/>
        <v>0</v>
      </c>
      <c r="L280" s="1145">
        <f t="shared" si="61"/>
        <v>0</v>
      </c>
      <c r="M280" s="1145">
        <f t="shared" si="61"/>
        <v>0</v>
      </c>
      <c r="N280" s="1145">
        <f t="shared" si="61"/>
        <v>0</v>
      </c>
      <c r="O280" s="1145">
        <f t="shared" si="61"/>
        <v>0</v>
      </c>
      <c r="P280" s="1145">
        <f t="shared" si="61"/>
        <v>0</v>
      </c>
      <c r="Q280" s="1145">
        <f t="shared" si="61"/>
        <v>0</v>
      </c>
      <c r="R280" s="1145">
        <f t="shared" si="61"/>
        <v>0</v>
      </c>
      <c r="S280" s="1145">
        <f t="shared" si="61"/>
        <v>0</v>
      </c>
      <c r="T280" s="1145">
        <f t="shared" si="61"/>
        <v>0</v>
      </c>
      <c r="U280" s="1145">
        <f t="shared" si="61"/>
        <v>0</v>
      </c>
      <c r="V280" s="1145">
        <f t="shared" si="61"/>
        <v>0</v>
      </c>
      <c r="W280" s="1145">
        <f t="shared" si="61"/>
        <v>0</v>
      </c>
      <c r="X280" s="1145">
        <f t="shared" si="61"/>
        <v>0</v>
      </c>
      <c r="Y280" s="1145">
        <f t="shared" si="61"/>
        <v>0</v>
      </c>
      <c r="Z280" s="1146">
        <f t="shared" si="61"/>
        <v>0</v>
      </c>
      <c r="AA280" s="1125">
        <f t="shared" si="52"/>
        <v>0</v>
      </c>
      <c r="AB280" s="1125">
        <f t="shared" si="60"/>
        <v>0</v>
      </c>
    </row>
    <row r="281" spans="2:28" s="1032" customFormat="1" x14ac:dyDescent="0.2">
      <c r="B281" s="1136"/>
      <c r="C281" s="1129"/>
      <c r="D281" s="1158" t="s">
        <v>316</v>
      </c>
      <c r="E281" s="1139"/>
      <c r="F281" s="1140"/>
      <c r="G281" s="1123">
        <f>+E281*F281</f>
        <v>0</v>
      </c>
      <c r="H281" s="1138"/>
      <c r="I281" s="1321">
        <f>J281+K281</f>
        <v>0</v>
      </c>
      <c r="J281" s="1138"/>
      <c r="K281" s="1138"/>
      <c r="L281" s="1321">
        <f>M281+N281</f>
        <v>0</v>
      </c>
      <c r="M281" s="1138"/>
      <c r="N281" s="1138"/>
      <c r="O281" s="1321">
        <f>P281+Q281</f>
        <v>0</v>
      </c>
      <c r="P281" s="1138"/>
      <c r="Q281" s="1138"/>
      <c r="R281" s="1321">
        <f>S281+T281</f>
        <v>0</v>
      </c>
      <c r="S281" s="1147"/>
      <c r="T281" s="1147"/>
      <c r="U281" s="1321">
        <f>V281+W281</f>
        <v>0</v>
      </c>
      <c r="V281" s="1147"/>
      <c r="W281" s="1147"/>
      <c r="X281" s="1321">
        <f>Y281+Z281</f>
        <v>0</v>
      </c>
      <c r="Y281" s="1332"/>
      <c r="Z281" s="1148"/>
      <c r="AA281" s="1125">
        <f t="shared" si="52"/>
        <v>0</v>
      </c>
      <c r="AB281" s="1125">
        <f t="shared" si="60"/>
        <v>0</v>
      </c>
    </row>
    <row r="282" spans="2:28" s="1032" customFormat="1" x14ac:dyDescent="0.2">
      <c r="B282" s="1136"/>
      <c r="C282" s="1129"/>
      <c r="D282" s="1158" t="s">
        <v>316</v>
      </c>
      <c r="E282" s="1139"/>
      <c r="F282" s="1140"/>
      <c r="G282" s="1123">
        <f>+E282*F282</f>
        <v>0</v>
      </c>
      <c r="H282" s="1138"/>
      <c r="I282" s="1321">
        <f>J282+K282</f>
        <v>0</v>
      </c>
      <c r="J282" s="1138"/>
      <c r="K282" s="1138"/>
      <c r="L282" s="1321">
        <f>M282+N282</f>
        <v>0</v>
      </c>
      <c r="M282" s="1138"/>
      <c r="N282" s="1138"/>
      <c r="O282" s="1321">
        <f>P282+Q282</f>
        <v>0</v>
      </c>
      <c r="P282" s="1138"/>
      <c r="Q282" s="1138"/>
      <c r="R282" s="1321">
        <f>S282+T282</f>
        <v>0</v>
      </c>
      <c r="S282" s="1147"/>
      <c r="T282" s="1147"/>
      <c r="U282" s="1321">
        <f>V282+W282</f>
        <v>0</v>
      </c>
      <c r="V282" s="1147"/>
      <c r="W282" s="1147"/>
      <c r="X282" s="1321">
        <f>Y282+Z282</f>
        <v>0</v>
      </c>
      <c r="Y282" s="1332"/>
      <c r="Z282" s="1148"/>
      <c r="AA282" s="1125">
        <f t="shared" si="52"/>
        <v>0</v>
      </c>
      <c r="AB282" s="1125">
        <f t="shared" si="60"/>
        <v>0</v>
      </c>
    </row>
    <row r="283" spans="2:28" s="1032" customFormat="1" x14ac:dyDescent="0.2">
      <c r="B283" s="1136"/>
      <c r="C283" s="1129"/>
      <c r="D283" s="1158" t="s">
        <v>316</v>
      </c>
      <c r="E283" s="1139"/>
      <c r="F283" s="1140"/>
      <c r="G283" s="1123">
        <f>+E283*F283</f>
        <v>0</v>
      </c>
      <c r="H283" s="1149"/>
      <c r="I283" s="1321">
        <f>J283+K283</f>
        <v>0</v>
      </c>
      <c r="J283" s="1150"/>
      <c r="K283" s="1150"/>
      <c r="L283" s="1321">
        <f>M283+N283</f>
        <v>0</v>
      </c>
      <c r="M283" s="1150"/>
      <c r="N283" s="1150"/>
      <c r="O283" s="1321">
        <f>P283+Q283</f>
        <v>0</v>
      </c>
      <c r="P283" s="1150"/>
      <c r="Q283" s="1150"/>
      <c r="R283" s="1321">
        <f>S283+T283</f>
        <v>0</v>
      </c>
      <c r="S283" s="1151"/>
      <c r="T283" s="1151"/>
      <c r="U283" s="1321">
        <f>V283+W283</f>
        <v>0</v>
      </c>
      <c r="V283" s="1151"/>
      <c r="W283" s="1151"/>
      <c r="X283" s="1321">
        <f>Y283+Z283</f>
        <v>0</v>
      </c>
      <c r="Y283" s="1333"/>
      <c r="Z283" s="1152"/>
      <c r="AA283" s="1125">
        <f t="shared" si="52"/>
        <v>0</v>
      </c>
      <c r="AB283" s="1125">
        <f t="shared" si="60"/>
        <v>0</v>
      </c>
    </row>
    <row r="284" spans="2:28" s="1032" customFormat="1" x14ac:dyDescent="0.2">
      <c r="B284" s="1136"/>
      <c r="C284" s="1129"/>
      <c r="D284" s="1158" t="s">
        <v>316</v>
      </c>
      <c r="E284" s="1139"/>
      <c r="F284" s="1140"/>
      <c r="G284" s="1123">
        <f>+E284*F284</f>
        <v>0</v>
      </c>
      <c r="H284" s="1149"/>
      <c r="I284" s="1322">
        <f>J284+K284</f>
        <v>0</v>
      </c>
      <c r="J284" s="1150"/>
      <c r="K284" s="1150"/>
      <c r="L284" s="1322">
        <f>M284+N284</f>
        <v>0</v>
      </c>
      <c r="M284" s="1150"/>
      <c r="N284" s="1150"/>
      <c r="O284" s="1322">
        <f>P284+Q284</f>
        <v>0</v>
      </c>
      <c r="P284" s="1150"/>
      <c r="Q284" s="1150"/>
      <c r="R284" s="1322">
        <f>S284+T284</f>
        <v>0</v>
      </c>
      <c r="S284" s="1151"/>
      <c r="T284" s="1151"/>
      <c r="U284" s="1322">
        <f>V284+W284</f>
        <v>0</v>
      </c>
      <c r="V284" s="1151"/>
      <c r="W284" s="1151"/>
      <c r="X284" s="1322">
        <f>Y284+Z284</f>
        <v>0</v>
      </c>
      <c r="Y284" s="1333"/>
      <c r="Z284" s="1152"/>
      <c r="AA284" s="1125">
        <f t="shared" si="52"/>
        <v>0</v>
      </c>
      <c r="AB284" s="1125">
        <f t="shared" si="60"/>
        <v>0</v>
      </c>
    </row>
    <row r="285" spans="2:28" s="1032" customFormat="1" x14ac:dyDescent="0.2">
      <c r="B285" s="1137"/>
      <c r="C285" s="1131"/>
      <c r="D285" s="1159" t="s">
        <v>316</v>
      </c>
      <c r="E285" s="1141"/>
      <c r="F285" s="1142"/>
      <c r="G285" s="1124">
        <f>+E285*F285</f>
        <v>0</v>
      </c>
      <c r="H285" s="1153"/>
      <c r="I285" s="1323">
        <f>J285+K285</f>
        <v>0</v>
      </c>
      <c r="J285" s="1154"/>
      <c r="K285" s="1154"/>
      <c r="L285" s="1323">
        <f>M285+N285</f>
        <v>0</v>
      </c>
      <c r="M285" s="1154"/>
      <c r="N285" s="1154"/>
      <c r="O285" s="1323">
        <f>P285+Q285</f>
        <v>0</v>
      </c>
      <c r="P285" s="1154"/>
      <c r="Q285" s="1154"/>
      <c r="R285" s="1323">
        <f>S285+T285</f>
        <v>0</v>
      </c>
      <c r="S285" s="1155"/>
      <c r="T285" s="1155"/>
      <c r="U285" s="1323">
        <f>V285+W285</f>
        <v>0</v>
      </c>
      <c r="V285" s="1155"/>
      <c r="W285" s="1155"/>
      <c r="X285" s="1323">
        <f>Y285+Z285</f>
        <v>0</v>
      </c>
      <c r="Y285" s="1334"/>
      <c r="Z285" s="1156"/>
      <c r="AA285" s="1125">
        <f t="shared" si="52"/>
        <v>0</v>
      </c>
      <c r="AB285" s="1125">
        <f t="shared" si="60"/>
        <v>0</v>
      </c>
    </row>
    <row r="286" spans="2:28" s="1032" customFormat="1" x14ac:dyDescent="0.15">
      <c r="B286" s="1135" t="s">
        <v>291</v>
      </c>
      <c r="C286" s="1128" t="s">
        <v>364</v>
      </c>
      <c r="D286" s="1092"/>
      <c r="E286" s="1143"/>
      <c r="F286" s="1144"/>
      <c r="G286" s="734">
        <f>SUM(G287:G291)</f>
        <v>0</v>
      </c>
      <c r="H286" s="1145">
        <f>SUM(H287:H291)</f>
        <v>0</v>
      </c>
      <c r="I286" s="1145">
        <f>SUM(I287:I291)</f>
        <v>0</v>
      </c>
      <c r="J286" s="1145">
        <f t="shared" ref="J286:Z286" si="62">SUM(J287:J291)</f>
        <v>0</v>
      </c>
      <c r="K286" s="1145">
        <f t="shared" si="62"/>
        <v>0</v>
      </c>
      <c r="L286" s="1145">
        <f t="shared" si="62"/>
        <v>0</v>
      </c>
      <c r="M286" s="1145">
        <f t="shared" si="62"/>
        <v>0</v>
      </c>
      <c r="N286" s="1145">
        <f t="shared" si="62"/>
        <v>0</v>
      </c>
      <c r="O286" s="1145">
        <f t="shared" si="62"/>
        <v>0</v>
      </c>
      <c r="P286" s="1145">
        <f t="shared" si="62"/>
        <v>0</v>
      </c>
      <c r="Q286" s="1145">
        <f t="shared" si="62"/>
        <v>0</v>
      </c>
      <c r="R286" s="1145">
        <f t="shared" si="62"/>
        <v>0</v>
      </c>
      <c r="S286" s="1145">
        <f t="shared" si="62"/>
        <v>0</v>
      </c>
      <c r="T286" s="1145">
        <f t="shared" si="62"/>
        <v>0</v>
      </c>
      <c r="U286" s="1145">
        <f t="shared" si="62"/>
        <v>0</v>
      </c>
      <c r="V286" s="1145">
        <f t="shared" si="62"/>
        <v>0</v>
      </c>
      <c r="W286" s="1145">
        <f t="shared" si="62"/>
        <v>0</v>
      </c>
      <c r="X286" s="1145">
        <f t="shared" si="62"/>
        <v>0</v>
      </c>
      <c r="Y286" s="1145">
        <f t="shared" si="62"/>
        <v>0</v>
      </c>
      <c r="Z286" s="1146">
        <f t="shared" si="62"/>
        <v>0</v>
      </c>
      <c r="AA286" s="1125">
        <f t="shared" si="52"/>
        <v>0</v>
      </c>
      <c r="AB286" s="1125">
        <f t="shared" si="60"/>
        <v>0</v>
      </c>
    </row>
    <row r="287" spans="2:28" s="1032" customFormat="1" x14ac:dyDescent="0.2">
      <c r="B287" s="1136"/>
      <c r="C287" s="1129"/>
      <c r="D287" s="1158" t="s">
        <v>316</v>
      </c>
      <c r="E287" s="1139"/>
      <c r="F287" s="1140"/>
      <c r="G287" s="1123">
        <f>+E287*F287</f>
        <v>0</v>
      </c>
      <c r="H287" s="1138"/>
      <c r="I287" s="1321">
        <f>J287+K287</f>
        <v>0</v>
      </c>
      <c r="J287" s="1138"/>
      <c r="K287" s="1138"/>
      <c r="L287" s="1321">
        <f>M287+N287</f>
        <v>0</v>
      </c>
      <c r="M287" s="1138"/>
      <c r="N287" s="1138"/>
      <c r="O287" s="1321">
        <f>P287+Q287</f>
        <v>0</v>
      </c>
      <c r="P287" s="1138"/>
      <c r="Q287" s="1138"/>
      <c r="R287" s="1321">
        <f>S287+T287</f>
        <v>0</v>
      </c>
      <c r="S287" s="1147"/>
      <c r="T287" s="1147"/>
      <c r="U287" s="1321">
        <f>V287+W287</f>
        <v>0</v>
      </c>
      <c r="V287" s="1147"/>
      <c r="W287" s="1147"/>
      <c r="X287" s="1321">
        <f>Y287+Z287</f>
        <v>0</v>
      </c>
      <c r="Y287" s="1332"/>
      <c r="Z287" s="1148"/>
      <c r="AA287" s="1125">
        <f t="shared" si="52"/>
        <v>0</v>
      </c>
      <c r="AB287" s="1125">
        <f t="shared" si="60"/>
        <v>0</v>
      </c>
    </row>
    <row r="288" spans="2:28" s="1032" customFormat="1" x14ac:dyDescent="0.2">
      <c r="B288" s="1136"/>
      <c r="C288" s="1129"/>
      <c r="D288" s="1158" t="s">
        <v>316</v>
      </c>
      <c r="E288" s="1139"/>
      <c r="F288" s="1140"/>
      <c r="G288" s="1123">
        <f>+E288*F288</f>
        <v>0</v>
      </c>
      <c r="H288" s="1138"/>
      <c r="I288" s="1321">
        <f>J288+K288</f>
        <v>0</v>
      </c>
      <c r="J288" s="1138"/>
      <c r="K288" s="1138"/>
      <c r="L288" s="1321">
        <f>M288+N288</f>
        <v>0</v>
      </c>
      <c r="M288" s="1138"/>
      <c r="N288" s="1138"/>
      <c r="O288" s="1321">
        <f>P288+Q288</f>
        <v>0</v>
      </c>
      <c r="P288" s="1138"/>
      <c r="Q288" s="1138"/>
      <c r="R288" s="1321">
        <f>S288+T288</f>
        <v>0</v>
      </c>
      <c r="S288" s="1147"/>
      <c r="T288" s="1147"/>
      <c r="U288" s="1321">
        <f>V288+W288</f>
        <v>0</v>
      </c>
      <c r="V288" s="1147"/>
      <c r="W288" s="1147"/>
      <c r="X288" s="1321">
        <f>Y288+Z288</f>
        <v>0</v>
      </c>
      <c r="Y288" s="1332"/>
      <c r="Z288" s="1148"/>
      <c r="AA288" s="1125">
        <f t="shared" si="52"/>
        <v>0</v>
      </c>
      <c r="AB288" s="1125">
        <f t="shared" si="60"/>
        <v>0</v>
      </c>
    </row>
    <row r="289" spans="2:28" s="1032" customFormat="1" x14ac:dyDescent="0.2">
      <c r="B289" s="1136"/>
      <c r="C289" s="1129"/>
      <c r="D289" s="1158" t="s">
        <v>316</v>
      </c>
      <c r="E289" s="1139"/>
      <c r="F289" s="1140"/>
      <c r="G289" s="1123">
        <f>+E289*F289</f>
        <v>0</v>
      </c>
      <c r="H289" s="1149"/>
      <c r="I289" s="1321">
        <f>J289+K289</f>
        <v>0</v>
      </c>
      <c r="J289" s="1150"/>
      <c r="K289" s="1150"/>
      <c r="L289" s="1321">
        <f>M289+N289</f>
        <v>0</v>
      </c>
      <c r="M289" s="1150"/>
      <c r="N289" s="1150"/>
      <c r="O289" s="1321">
        <f>P289+Q289</f>
        <v>0</v>
      </c>
      <c r="P289" s="1150"/>
      <c r="Q289" s="1150"/>
      <c r="R289" s="1321">
        <f>S289+T289</f>
        <v>0</v>
      </c>
      <c r="S289" s="1151"/>
      <c r="T289" s="1151"/>
      <c r="U289" s="1321">
        <f>V289+W289</f>
        <v>0</v>
      </c>
      <c r="V289" s="1151"/>
      <c r="W289" s="1151"/>
      <c r="X289" s="1321">
        <f>Y289+Z289</f>
        <v>0</v>
      </c>
      <c r="Y289" s="1333"/>
      <c r="Z289" s="1152"/>
      <c r="AA289" s="1125">
        <f t="shared" si="52"/>
        <v>0</v>
      </c>
      <c r="AB289" s="1125">
        <f t="shared" si="60"/>
        <v>0</v>
      </c>
    </row>
    <row r="290" spans="2:28" s="1032" customFormat="1" x14ac:dyDescent="0.2">
      <c r="B290" s="1136"/>
      <c r="C290" s="1129"/>
      <c r="D290" s="1158" t="s">
        <v>316</v>
      </c>
      <c r="E290" s="1139"/>
      <c r="F290" s="1140"/>
      <c r="G290" s="1123">
        <f>+E290*F290</f>
        <v>0</v>
      </c>
      <c r="H290" s="1149"/>
      <c r="I290" s="1322">
        <f>J290+K290</f>
        <v>0</v>
      </c>
      <c r="J290" s="1150"/>
      <c r="K290" s="1150"/>
      <c r="L290" s="1322">
        <f>M290+N290</f>
        <v>0</v>
      </c>
      <c r="M290" s="1150"/>
      <c r="N290" s="1150"/>
      <c r="O290" s="1322">
        <f>P290+Q290</f>
        <v>0</v>
      </c>
      <c r="P290" s="1150"/>
      <c r="Q290" s="1150"/>
      <c r="R290" s="1322">
        <f>S290+T290</f>
        <v>0</v>
      </c>
      <c r="S290" s="1151"/>
      <c r="T290" s="1151"/>
      <c r="U290" s="1322">
        <f>V290+W290</f>
        <v>0</v>
      </c>
      <c r="V290" s="1151"/>
      <c r="W290" s="1151"/>
      <c r="X290" s="1322">
        <f>Y290+Z290</f>
        <v>0</v>
      </c>
      <c r="Y290" s="1333"/>
      <c r="Z290" s="1152"/>
      <c r="AA290" s="1125">
        <f t="shared" si="52"/>
        <v>0</v>
      </c>
      <c r="AB290" s="1125">
        <f t="shared" si="60"/>
        <v>0</v>
      </c>
    </row>
    <row r="291" spans="2:28" s="1032" customFormat="1" x14ac:dyDescent="0.2">
      <c r="B291" s="1137"/>
      <c r="C291" s="1131"/>
      <c r="D291" s="1159" t="s">
        <v>316</v>
      </c>
      <c r="E291" s="1141"/>
      <c r="F291" s="1142"/>
      <c r="G291" s="1124">
        <f>+E291*F291</f>
        <v>0</v>
      </c>
      <c r="H291" s="1153"/>
      <c r="I291" s="1323">
        <f>J291+K291</f>
        <v>0</v>
      </c>
      <c r="J291" s="1154"/>
      <c r="K291" s="1154"/>
      <c r="L291" s="1323">
        <f>M291+N291</f>
        <v>0</v>
      </c>
      <c r="M291" s="1154"/>
      <c r="N291" s="1154"/>
      <c r="O291" s="1323">
        <f>P291+Q291</f>
        <v>0</v>
      </c>
      <c r="P291" s="1154"/>
      <c r="Q291" s="1154"/>
      <c r="R291" s="1323">
        <f>S291+T291</f>
        <v>0</v>
      </c>
      <c r="S291" s="1155"/>
      <c r="T291" s="1155"/>
      <c r="U291" s="1323">
        <f>V291+W291</f>
        <v>0</v>
      </c>
      <c r="V291" s="1155"/>
      <c r="W291" s="1155"/>
      <c r="X291" s="1323">
        <f>Y291+Z291</f>
        <v>0</v>
      </c>
      <c r="Y291" s="1334"/>
      <c r="Z291" s="1156"/>
      <c r="AA291" s="1125">
        <f t="shared" si="52"/>
        <v>0</v>
      </c>
      <c r="AB291" s="1125">
        <f t="shared" si="60"/>
        <v>0</v>
      </c>
    </row>
    <row r="292" spans="2:28" s="1032" customFormat="1" x14ac:dyDescent="0.15">
      <c r="B292" s="1135" t="s">
        <v>291</v>
      </c>
      <c r="C292" s="1128" t="s">
        <v>365</v>
      </c>
      <c r="D292" s="1092"/>
      <c r="E292" s="1143"/>
      <c r="F292" s="1144"/>
      <c r="G292" s="734">
        <f>SUM(G293:G297)</f>
        <v>0</v>
      </c>
      <c r="H292" s="1145">
        <f>SUM(H293:H297)</f>
        <v>0</v>
      </c>
      <c r="I292" s="1145">
        <f>SUM(I293:I297)</f>
        <v>0</v>
      </c>
      <c r="J292" s="1145">
        <f t="shared" ref="J292:Z292" si="63">SUM(J293:J297)</f>
        <v>0</v>
      </c>
      <c r="K292" s="1145">
        <f t="shared" si="63"/>
        <v>0</v>
      </c>
      <c r="L292" s="1145">
        <f t="shared" si="63"/>
        <v>0</v>
      </c>
      <c r="M292" s="1145">
        <f t="shared" si="63"/>
        <v>0</v>
      </c>
      <c r="N292" s="1145">
        <f t="shared" si="63"/>
        <v>0</v>
      </c>
      <c r="O292" s="1145">
        <f t="shared" si="63"/>
        <v>0</v>
      </c>
      <c r="P292" s="1145">
        <f t="shared" si="63"/>
        <v>0</v>
      </c>
      <c r="Q292" s="1145">
        <f t="shared" si="63"/>
        <v>0</v>
      </c>
      <c r="R292" s="1145">
        <f t="shared" si="63"/>
        <v>0</v>
      </c>
      <c r="S292" s="1145">
        <f t="shared" si="63"/>
        <v>0</v>
      </c>
      <c r="T292" s="1145">
        <f t="shared" si="63"/>
        <v>0</v>
      </c>
      <c r="U292" s="1145">
        <f t="shared" si="63"/>
        <v>0</v>
      </c>
      <c r="V292" s="1145">
        <f t="shared" si="63"/>
        <v>0</v>
      </c>
      <c r="W292" s="1145">
        <f t="shared" si="63"/>
        <v>0</v>
      </c>
      <c r="X292" s="1145">
        <f t="shared" si="63"/>
        <v>0</v>
      </c>
      <c r="Y292" s="1145">
        <f t="shared" si="63"/>
        <v>0</v>
      </c>
      <c r="Z292" s="1146">
        <f t="shared" si="63"/>
        <v>0</v>
      </c>
      <c r="AA292" s="1125">
        <f t="shared" si="52"/>
        <v>0</v>
      </c>
      <c r="AB292" s="1125">
        <f t="shared" si="60"/>
        <v>0</v>
      </c>
    </row>
    <row r="293" spans="2:28" s="1032" customFormat="1" x14ac:dyDescent="0.2">
      <c r="B293" s="1136"/>
      <c r="C293" s="1129"/>
      <c r="D293" s="1158" t="s">
        <v>316</v>
      </c>
      <c r="E293" s="1139"/>
      <c r="F293" s="1140"/>
      <c r="G293" s="1123">
        <f>+E293*F293</f>
        <v>0</v>
      </c>
      <c r="H293" s="1138"/>
      <c r="I293" s="1321">
        <f>J293+K293</f>
        <v>0</v>
      </c>
      <c r="J293" s="1138"/>
      <c r="K293" s="1138"/>
      <c r="L293" s="1321">
        <f>M293+N293</f>
        <v>0</v>
      </c>
      <c r="M293" s="1138"/>
      <c r="N293" s="1138"/>
      <c r="O293" s="1321">
        <f>P293+Q293</f>
        <v>0</v>
      </c>
      <c r="P293" s="1138"/>
      <c r="Q293" s="1138"/>
      <c r="R293" s="1321">
        <f>S293+T293</f>
        <v>0</v>
      </c>
      <c r="S293" s="1147"/>
      <c r="T293" s="1147"/>
      <c r="U293" s="1321">
        <f>V293+W293</f>
        <v>0</v>
      </c>
      <c r="V293" s="1147"/>
      <c r="W293" s="1147"/>
      <c r="X293" s="1321">
        <f>Y293+Z293</f>
        <v>0</v>
      </c>
      <c r="Y293" s="1332"/>
      <c r="Z293" s="1148"/>
      <c r="AA293" s="1125">
        <f t="shared" si="52"/>
        <v>0</v>
      </c>
      <c r="AB293" s="1125">
        <f t="shared" si="60"/>
        <v>0</v>
      </c>
    </row>
    <row r="294" spans="2:28" s="1032" customFormat="1" x14ac:dyDescent="0.2">
      <c r="B294" s="1136"/>
      <c r="C294" s="1129"/>
      <c r="D294" s="1158" t="s">
        <v>316</v>
      </c>
      <c r="E294" s="1139"/>
      <c r="F294" s="1140"/>
      <c r="G294" s="1123">
        <f>+E294*F294</f>
        <v>0</v>
      </c>
      <c r="H294" s="1138"/>
      <c r="I294" s="1321">
        <f>J294+K294</f>
        <v>0</v>
      </c>
      <c r="J294" s="1138"/>
      <c r="K294" s="1138"/>
      <c r="L294" s="1321">
        <f>M294+N294</f>
        <v>0</v>
      </c>
      <c r="M294" s="1138"/>
      <c r="N294" s="1138"/>
      <c r="O294" s="1321">
        <f>P294+Q294</f>
        <v>0</v>
      </c>
      <c r="P294" s="1138"/>
      <c r="Q294" s="1138"/>
      <c r="R294" s="1321">
        <f>S294+T294</f>
        <v>0</v>
      </c>
      <c r="S294" s="1147"/>
      <c r="T294" s="1147"/>
      <c r="U294" s="1321">
        <f>V294+W294</f>
        <v>0</v>
      </c>
      <c r="V294" s="1147"/>
      <c r="W294" s="1147"/>
      <c r="X294" s="1321">
        <f>Y294+Z294</f>
        <v>0</v>
      </c>
      <c r="Y294" s="1332"/>
      <c r="Z294" s="1148"/>
      <c r="AA294" s="1125">
        <f t="shared" si="52"/>
        <v>0</v>
      </c>
      <c r="AB294" s="1125">
        <f t="shared" si="60"/>
        <v>0</v>
      </c>
    </row>
    <row r="295" spans="2:28" s="1032" customFormat="1" x14ac:dyDescent="0.2">
      <c r="B295" s="1136"/>
      <c r="C295" s="1129"/>
      <c r="D295" s="1158" t="s">
        <v>316</v>
      </c>
      <c r="E295" s="1139"/>
      <c r="F295" s="1140"/>
      <c r="G295" s="1123">
        <f>+E295*F295</f>
        <v>0</v>
      </c>
      <c r="H295" s="1149"/>
      <c r="I295" s="1321">
        <f>J295+K295</f>
        <v>0</v>
      </c>
      <c r="J295" s="1150"/>
      <c r="K295" s="1150"/>
      <c r="L295" s="1321">
        <f>M295+N295</f>
        <v>0</v>
      </c>
      <c r="M295" s="1150"/>
      <c r="N295" s="1150"/>
      <c r="O295" s="1321">
        <f>P295+Q295</f>
        <v>0</v>
      </c>
      <c r="P295" s="1150"/>
      <c r="Q295" s="1150"/>
      <c r="R295" s="1321">
        <f>S295+T295</f>
        <v>0</v>
      </c>
      <c r="S295" s="1151"/>
      <c r="T295" s="1151"/>
      <c r="U295" s="1321">
        <f>V295+W295</f>
        <v>0</v>
      </c>
      <c r="V295" s="1151"/>
      <c r="W295" s="1151"/>
      <c r="X295" s="1321">
        <f>Y295+Z295</f>
        <v>0</v>
      </c>
      <c r="Y295" s="1333"/>
      <c r="Z295" s="1152"/>
      <c r="AA295" s="1125">
        <f t="shared" si="52"/>
        <v>0</v>
      </c>
      <c r="AB295" s="1125">
        <f t="shared" si="60"/>
        <v>0</v>
      </c>
    </row>
    <row r="296" spans="2:28" s="1032" customFormat="1" x14ac:dyDescent="0.2">
      <c r="B296" s="1136"/>
      <c r="C296" s="1129"/>
      <c r="D296" s="1158" t="s">
        <v>316</v>
      </c>
      <c r="E296" s="1139"/>
      <c r="F296" s="1140"/>
      <c r="G296" s="1123">
        <f>+E296*F296</f>
        <v>0</v>
      </c>
      <c r="H296" s="1149"/>
      <c r="I296" s="1322">
        <f>J296+K296</f>
        <v>0</v>
      </c>
      <c r="J296" s="1150"/>
      <c r="K296" s="1150"/>
      <c r="L296" s="1322">
        <f>M296+N296</f>
        <v>0</v>
      </c>
      <c r="M296" s="1150"/>
      <c r="N296" s="1150"/>
      <c r="O296" s="1322">
        <f>P296+Q296</f>
        <v>0</v>
      </c>
      <c r="P296" s="1150"/>
      <c r="Q296" s="1150"/>
      <c r="R296" s="1322">
        <f>S296+T296</f>
        <v>0</v>
      </c>
      <c r="S296" s="1151"/>
      <c r="T296" s="1151"/>
      <c r="U296" s="1322">
        <f>V296+W296</f>
        <v>0</v>
      </c>
      <c r="V296" s="1151"/>
      <c r="W296" s="1151"/>
      <c r="X296" s="1322">
        <f>Y296+Z296</f>
        <v>0</v>
      </c>
      <c r="Y296" s="1333"/>
      <c r="Z296" s="1152"/>
      <c r="AA296" s="1125">
        <f t="shared" si="52"/>
        <v>0</v>
      </c>
      <c r="AB296" s="1125">
        <f t="shared" si="60"/>
        <v>0</v>
      </c>
    </row>
    <row r="297" spans="2:28" s="1032" customFormat="1" x14ac:dyDescent="0.2">
      <c r="B297" s="1137"/>
      <c r="C297" s="1131"/>
      <c r="D297" s="1159" t="s">
        <v>316</v>
      </c>
      <c r="E297" s="1141"/>
      <c r="F297" s="1142"/>
      <c r="G297" s="1124">
        <f>+E297*F297</f>
        <v>0</v>
      </c>
      <c r="H297" s="1153"/>
      <c r="I297" s="1323">
        <f>J297+K297</f>
        <v>0</v>
      </c>
      <c r="J297" s="1154"/>
      <c r="K297" s="1154"/>
      <c r="L297" s="1323">
        <f>M297+N297</f>
        <v>0</v>
      </c>
      <c r="M297" s="1154"/>
      <c r="N297" s="1154"/>
      <c r="O297" s="1323">
        <f>P297+Q297</f>
        <v>0</v>
      </c>
      <c r="P297" s="1154"/>
      <c r="Q297" s="1154"/>
      <c r="R297" s="1323">
        <f>S297+T297</f>
        <v>0</v>
      </c>
      <c r="S297" s="1155"/>
      <c r="T297" s="1155"/>
      <c r="U297" s="1323">
        <f>V297+W297</f>
        <v>0</v>
      </c>
      <c r="V297" s="1155"/>
      <c r="W297" s="1155"/>
      <c r="X297" s="1323">
        <f>Y297+Z297</f>
        <v>0</v>
      </c>
      <c r="Y297" s="1334"/>
      <c r="Z297" s="1156"/>
      <c r="AA297" s="1125">
        <f t="shared" si="52"/>
        <v>0</v>
      </c>
      <c r="AB297" s="1125">
        <f t="shared" si="60"/>
        <v>0</v>
      </c>
    </row>
    <row r="298" spans="2:28" s="1032" customFormat="1" x14ac:dyDescent="0.15">
      <c r="B298" s="1135" t="s">
        <v>291</v>
      </c>
      <c r="C298" s="1128" t="s">
        <v>366</v>
      </c>
      <c r="D298" s="1092"/>
      <c r="E298" s="1143"/>
      <c r="F298" s="1144"/>
      <c r="G298" s="734">
        <f>SUM(G299:G303)</f>
        <v>0</v>
      </c>
      <c r="H298" s="1145">
        <f>SUM(H299:H303)</f>
        <v>0</v>
      </c>
      <c r="I298" s="1145">
        <f>SUM(I299:I303)</f>
        <v>0</v>
      </c>
      <c r="J298" s="1145">
        <f t="shared" ref="J298:Z298" si="64">SUM(J299:J303)</f>
        <v>0</v>
      </c>
      <c r="K298" s="1145">
        <f t="shared" si="64"/>
        <v>0</v>
      </c>
      <c r="L298" s="1145">
        <f t="shared" si="64"/>
        <v>0</v>
      </c>
      <c r="M298" s="1145">
        <f t="shared" si="64"/>
        <v>0</v>
      </c>
      <c r="N298" s="1145">
        <f t="shared" si="64"/>
        <v>0</v>
      </c>
      <c r="O298" s="1145">
        <f t="shared" si="64"/>
        <v>0</v>
      </c>
      <c r="P298" s="1145">
        <f t="shared" si="64"/>
        <v>0</v>
      </c>
      <c r="Q298" s="1145">
        <f t="shared" si="64"/>
        <v>0</v>
      </c>
      <c r="R298" s="1145">
        <f t="shared" si="64"/>
        <v>0</v>
      </c>
      <c r="S298" s="1145">
        <f t="shared" si="64"/>
        <v>0</v>
      </c>
      <c r="T298" s="1145">
        <f t="shared" si="64"/>
        <v>0</v>
      </c>
      <c r="U298" s="1145">
        <f t="shared" si="64"/>
        <v>0</v>
      </c>
      <c r="V298" s="1145">
        <f t="shared" si="64"/>
        <v>0</v>
      </c>
      <c r="W298" s="1145">
        <f t="shared" si="64"/>
        <v>0</v>
      </c>
      <c r="X298" s="1145">
        <f t="shared" si="64"/>
        <v>0</v>
      </c>
      <c r="Y298" s="1145">
        <f t="shared" si="64"/>
        <v>0</v>
      </c>
      <c r="Z298" s="1146">
        <f t="shared" si="64"/>
        <v>0</v>
      </c>
      <c r="AA298" s="1125">
        <f t="shared" si="52"/>
        <v>0</v>
      </c>
      <c r="AB298" s="1125">
        <f t="shared" si="60"/>
        <v>0</v>
      </c>
    </row>
    <row r="299" spans="2:28" s="1032" customFormat="1" x14ac:dyDescent="0.2">
      <c r="B299" s="1136"/>
      <c r="C299" s="1129"/>
      <c r="D299" s="1158" t="s">
        <v>316</v>
      </c>
      <c r="E299" s="1139"/>
      <c r="F299" s="1140"/>
      <c r="G299" s="1123">
        <f>+E299*F299</f>
        <v>0</v>
      </c>
      <c r="H299" s="1138"/>
      <c r="I299" s="1321">
        <f>J299+K299</f>
        <v>0</v>
      </c>
      <c r="J299" s="1138"/>
      <c r="K299" s="1138"/>
      <c r="L299" s="1321">
        <f>M299+N299</f>
        <v>0</v>
      </c>
      <c r="M299" s="1138"/>
      <c r="N299" s="1138"/>
      <c r="O299" s="1321">
        <f>P299+Q299</f>
        <v>0</v>
      </c>
      <c r="P299" s="1138"/>
      <c r="Q299" s="1138"/>
      <c r="R299" s="1321">
        <f>S299+T299</f>
        <v>0</v>
      </c>
      <c r="S299" s="1147"/>
      <c r="T299" s="1147"/>
      <c r="U299" s="1321">
        <f>V299+W299</f>
        <v>0</v>
      </c>
      <c r="V299" s="1147"/>
      <c r="W299" s="1147"/>
      <c r="X299" s="1321">
        <f>Y299+Z299</f>
        <v>0</v>
      </c>
      <c r="Y299" s="1332"/>
      <c r="Z299" s="1148"/>
      <c r="AA299" s="1125">
        <f t="shared" si="52"/>
        <v>0</v>
      </c>
      <c r="AB299" s="1125">
        <f t="shared" si="60"/>
        <v>0</v>
      </c>
    </row>
    <row r="300" spans="2:28" s="1032" customFormat="1" x14ac:dyDescent="0.2">
      <c r="B300" s="1136"/>
      <c r="C300" s="1128"/>
      <c r="D300" s="1158" t="s">
        <v>316</v>
      </c>
      <c r="E300" s="1139"/>
      <c r="F300" s="1140"/>
      <c r="G300" s="1123">
        <f>+E300*F300</f>
        <v>0</v>
      </c>
      <c r="H300" s="1138"/>
      <c r="I300" s="1321">
        <f>J300+K300</f>
        <v>0</v>
      </c>
      <c r="J300" s="1138"/>
      <c r="K300" s="1138"/>
      <c r="L300" s="1321">
        <f>M300+N300</f>
        <v>0</v>
      </c>
      <c r="M300" s="1138"/>
      <c r="N300" s="1138"/>
      <c r="O300" s="1321">
        <f>P300+Q300</f>
        <v>0</v>
      </c>
      <c r="P300" s="1138"/>
      <c r="Q300" s="1138"/>
      <c r="R300" s="1321">
        <f>S300+T300</f>
        <v>0</v>
      </c>
      <c r="S300" s="1147"/>
      <c r="T300" s="1147"/>
      <c r="U300" s="1321">
        <f>V300+W300</f>
        <v>0</v>
      </c>
      <c r="V300" s="1147"/>
      <c r="W300" s="1147"/>
      <c r="X300" s="1321">
        <f>Y300+Z300</f>
        <v>0</v>
      </c>
      <c r="Y300" s="1332"/>
      <c r="Z300" s="1148"/>
      <c r="AA300" s="1125">
        <f t="shared" si="52"/>
        <v>0</v>
      </c>
      <c r="AB300" s="1125">
        <f t="shared" si="60"/>
        <v>0</v>
      </c>
    </row>
    <row r="301" spans="2:28" s="1032" customFormat="1" x14ac:dyDescent="0.2">
      <c r="B301" s="1136"/>
      <c r="C301" s="1129"/>
      <c r="D301" s="1158" t="s">
        <v>316</v>
      </c>
      <c r="E301" s="1139"/>
      <c r="F301" s="1140"/>
      <c r="G301" s="1123">
        <f>+E301*F301</f>
        <v>0</v>
      </c>
      <c r="H301" s="1149"/>
      <c r="I301" s="1321">
        <f>J301+K301</f>
        <v>0</v>
      </c>
      <c r="J301" s="1150"/>
      <c r="K301" s="1150"/>
      <c r="L301" s="1321">
        <f>M301+N301</f>
        <v>0</v>
      </c>
      <c r="M301" s="1150"/>
      <c r="N301" s="1150"/>
      <c r="O301" s="1321">
        <f>P301+Q301</f>
        <v>0</v>
      </c>
      <c r="P301" s="1150"/>
      <c r="Q301" s="1150"/>
      <c r="R301" s="1321">
        <f>S301+T301</f>
        <v>0</v>
      </c>
      <c r="S301" s="1151"/>
      <c r="T301" s="1151"/>
      <c r="U301" s="1321">
        <f>V301+W301</f>
        <v>0</v>
      </c>
      <c r="V301" s="1151"/>
      <c r="W301" s="1151"/>
      <c r="X301" s="1321">
        <f>Y301+Z301</f>
        <v>0</v>
      </c>
      <c r="Y301" s="1333"/>
      <c r="Z301" s="1152"/>
      <c r="AA301" s="1125">
        <f t="shared" si="52"/>
        <v>0</v>
      </c>
      <c r="AB301" s="1125">
        <f t="shared" si="60"/>
        <v>0</v>
      </c>
    </row>
    <row r="302" spans="2:28" s="1032" customFormat="1" x14ac:dyDescent="0.2">
      <c r="B302" s="1136"/>
      <c r="C302" s="1129"/>
      <c r="D302" s="1158" t="s">
        <v>316</v>
      </c>
      <c r="E302" s="1139"/>
      <c r="F302" s="1140"/>
      <c r="G302" s="1123">
        <f>+E302*F302</f>
        <v>0</v>
      </c>
      <c r="H302" s="1149"/>
      <c r="I302" s="1322">
        <f>J302+K302</f>
        <v>0</v>
      </c>
      <c r="J302" s="1150"/>
      <c r="K302" s="1150"/>
      <c r="L302" s="1322">
        <f>M302+N302</f>
        <v>0</v>
      </c>
      <c r="M302" s="1150"/>
      <c r="N302" s="1150"/>
      <c r="O302" s="1322">
        <f>P302+Q302</f>
        <v>0</v>
      </c>
      <c r="P302" s="1150"/>
      <c r="Q302" s="1150"/>
      <c r="R302" s="1322">
        <f>S302+T302</f>
        <v>0</v>
      </c>
      <c r="S302" s="1151"/>
      <c r="T302" s="1151"/>
      <c r="U302" s="1322">
        <f>V302+W302</f>
        <v>0</v>
      </c>
      <c r="V302" s="1151"/>
      <c r="W302" s="1151"/>
      <c r="X302" s="1322">
        <f>Y302+Z302</f>
        <v>0</v>
      </c>
      <c r="Y302" s="1333"/>
      <c r="Z302" s="1152"/>
      <c r="AA302" s="1125">
        <f t="shared" si="52"/>
        <v>0</v>
      </c>
      <c r="AB302" s="1125">
        <f t="shared" si="60"/>
        <v>0</v>
      </c>
    </row>
    <row r="303" spans="2:28" s="1032" customFormat="1" x14ac:dyDescent="0.2">
      <c r="B303" s="1137"/>
      <c r="C303" s="1131"/>
      <c r="D303" s="1159" t="s">
        <v>316</v>
      </c>
      <c r="E303" s="1141"/>
      <c r="F303" s="1142"/>
      <c r="G303" s="1124">
        <f>+E303*F303</f>
        <v>0</v>
      </c>
      <c r="H303" s="1153"/>
      <c r="I303" s="1323">
        <f>J303+K303</f>
        <v>0</v>
      </c>
      <c r="J303" s="1154"/>
      <c r="K303" s="1154"/>
      <c r="L303" s="1323">
        <f>M303+N303</f>
        <v>0</v>
      </c>
      <c r="M303" s="1154"/>
      <c r="N303" s="1154"/>
      <c r="O303" s="1323">
        <f>P303+Q303</f>
        <v>0</v>
      </c>
      <c r="P303" s="1154"/>
      <c r="Q303" s="1154"/>
      <c r="R303" s="1323">
        <f>S303+T303</f>
        <v>0</v>
      </c>
      <c r="S303" s="1155"/>
      <c r="T303" s="1155"/>
      <c r="U303" s="1323">
        <f>V303+W303</f>
        <v>0</v>
      </c>
      <c r="V303" s="1155"/>
      <c r="W303" s="1155"/>
      <c r="X303" s="1323">
        <f>Y303+Z303</f>
        <v>0</v>
      </c>
      <c r="Y303" s="1334"/>
      <c r="Z303" s="1156"/>
      <c r="AA303" s="1125">
        <f t="shared" si="52"/>
        <v>0</v>
      </c>
      <c r="AB303" s="1125">
        <f t="shared" si="60"/>
        <v>0</v>
      </c>
    </row>
    <row r="304" spans="2:28" s="1035" customFormat="1" x14ac:dyDescent="0.15">
      <c r="B304" s="777">
        <f>+'PLAN DE ADQUISICIONES'!C59</f>
        <v>0</v>
      </c>
      <c r="C304" s="778" t="str">
        <f>+'PLAN DE ADQUISICIONES'!B59</f>
        <v>2.2.5</v>
      </c>
      <c r="D304" s="774" t="str">
        <f>+'PLAN DE ADQUISICIONES'!D59</f>
        <v>Unidad medida</v>
      </c>
      <c r="E304" s="775">
        <f>+'PLAN DE ADQUISICIONES'!E59</f>
        <v>0</v>
      </c>
      <c r="F304" s="735"/>
      <c r="G304" s="735">
        <f t="shared" ref="G304:Z304" si="65">+G306+G312+G318+G324+G330</f>
        <v>0</v>
      </c>
      <c r="H304" s="19">
        <f t="shared" si="65"/>
        <v>0</v>
      </c>
      <c r="I304" s="19">
        <f t="shared" si="65"/>
        <v>0</v>
      </c>
      <c r="J304" s="19">
        <f t="shared" si="65"/>
        <v>0</v>
      </c>
      <c r="K304" s="19">
        <f t="shared" si="65"/>
        <v>0</v>
      </c>
      <c r="L304" s="19">
        <f t="shared" si="65"/>
        <v>0</v>
      </c>
      <c r="M304" s="19">
        <f t="shared" si="65"/>
        <v>0</v>
      </c>
      <c r="N304" s="19">
        <f t="shared" si="65"/>
        <v>0</v>
      </c>
      <c r="O304" s="19">
        <f t="shared" si="65"/>
        <v>0</v>
      </c>
      <c r="P304" s="19">
        <f t="shared" si="65"/>
        <v>0</v>
      </c>
      <c r="Q304" s="19">
        <f t="shared" si="65"/>
        <v>0</v>
      </c>
      <c r="R304" s="19">
        <f t="shared" si="65"/>
        <v>0</v>
      </c>
      <c r="S304" s="19">
        <f t="shared" si="65"/>
        <v>0</v>
      </c>
      <c r="T304" s="19">
        <f t="shared" si="65"/>
        <v>0</v>
      </c>
      <c r="U304" s="19">
        <f t="shared" si="65"/>
        <v>0</v>
      </c>
      <c r="V304" s="19">
        <f t="shared" si="65"/>
        <v>0</v>
      </c>
      <c r="W304" s="19">
        <f t="shared" si="65"/>
        <v>0</v>
      </c>
      <c r="X304" s="19">
        <f t="shared" si="65"/>
        <v>0</v>
      </c>
      <c r="Y304" s="19">
        <f t="shared" si="65"/>
        <v>0</v>
      </c>
      <c r="Z304" s="20">
        <f t="shared" si="65"/>
        <v>0</v>
      </c>
      <c r="AA304" s="1125">
        <f t="shared" ref="AA304:AA367" si="66">X304+U304+R304+O304+L304+I304+H304</f>
        <v>0</v>
      </c>
      <c r="AB304" s="1125">
        <f t="shared" si="60"/>
        <v>0</v>
      </c>
    </row>
    <row r="305" spans="2:28" s="1032" customFormat="1" ht="34.5" customHeight="1" x14ac:dyDescent="0.15">
      <c r="B305" s="771" t="s">
        <v>475</v>
      </c>
      <c r="C305" s="770"/>
      <c r="D305" s="1893"/>
      <c r="E305" s="1894"/>
      <c r="F305" s="1894"/>
      <c r="G305" s="1894"/>
      <c r="H305" s="1894"/>
      <c r="I305" s="1894"/>
      <c r="J305" s="1894"/>
      <c r="K305" s="1894"/>
      <c r="L305" s="1894"/>
      <c r="M305" s="1894"/>
      <c r="N305" s="1894"/>
      <c r="O305" s="1894"/>
      <c r="P305" s="1894"/>
      <c r="Q305" s="1894"/>
      <c r="R305" s="1894"/>
      <c r="S305" s="1894"/>
      <c r="T305" s="1894"/>
      <c r="U305" s="1894"/>
      <c r="V305" s="1894"/>
      <c r="W305" s="1894"/>
      <c r="X305" s="1947"/>
      <c r="Y305" s="1329"/>
      <c r="Z305" s="1347"/>
      <c r="AA305" s="1125"/>
      <c r="AB305" s="1125">
        <f>+AA305-G305</f>
        <v>0</v>
      </c>
    </row>
    <row r="306" spans="2:28" s="1032" customFormat="1" x14ac:dyDescent="0.15">
      <c r="B306" s="1135" t="s">
        <v>291</v>
      </c>
      <c r="C306" s="1128" t="s">
        <v>367</v>
      </c>
      <c r="D306" s="1092"/>
      <c r="E306" s="1143"/>
      <c r="F306" s="1144"/>
      <c r="G306" s="734">
        <f>SUM(G307:G311)</f>
        <v>0</v>
      </c>
      <c r="H306" s="1145">
        <f>SUM(H307:H311)</f>
        <v>0</v>
      </c>
      <c r="I306" s="1145">
        <f>SUM(I307:I311)</f>
        <v>0</v>
      </c>
      <c r="J306" s="1145">
        <f t="shared" ref="J306:Z306" si="67">SUM(J307:J311)</f>
        <v>0</v>
      </c>
      <c r="K306" s="1145">
        <f t="shared" si="67"/>
        <v>0</v>
      </c>
      <c r="L306" s="1145">
        <f t="shared" si="67"/>
        <v>0</v>
      </c>
      <c r="M306" s="1145">
        <f t="shared" si="67"/>
        <v>0</v>
      </c>
      <c r="N306" s="1145">
        <f t="shared" si="67"/>
        <v>0</v>
      </c>
      <c r="O306" s="1145">
        <f t="shared" si="67"/>
        <v>0</v>
      </c>
      <c r="P306" s="1145">
        <f t="shared" si="67"/>
        <v>0</v>
      </c>
      <c r="Q306" s="1145">
        <f t="shared" si="67"/>
        <v>0</v>
      </c>
      <c r="R306" s="1145">
        <f t="shared" si="67"/>
        <v>0</v>
      </c>
      <c r="S306" s="1145">
        <f t="shared" si="67"/>
        <v>0</v>
      </c>
      <c r="T306" s="1145">
        <f t="shared" si="67"/>
        <v>0</v>
      </c>
      <c r="U306" s="1145">
        <f t="shared" si="67"/>
        <v>0</v>
      </c>
      <c r="V306" s="1145">
        <f t="shared" si="67"/>
        <v>0</v>
      </c>
      <c r="W306" s="1145">
        <f t="shared" si="67"/>
        <v>0</v>
      </c>
      <c r="X306" s="1145">
        <f t="shared" si="67"/>
        <v>0</v>
      </c>
      <c r="Y306" s="1145">
        <f t="shared" si="67"/>
        <v>0</v>
      </c>
      <c r="Z306" s="1146">
        <f t="shared" si="67"/>
        <v>0</v>
      </c>
      <c r="AA306" s="1125">
        <f t="shared" si="66"/>
        <v>0</v>
      </c>
      <c r="AB306" s="1125">
        <f t="shared" si="60"/>
        <v>0</v>
      </c>
    </row>
    <row r="307" spans="2:28" s="1032" customFormat="1" x14ac:dyDescent="0.2">
      <c r="B307" s="1136"/>
      <c r="C307" s="1129"/>
      <c r="D307" s="1158" t="s">
        <v>316</v>
      </c>
      <c r="E307" s="1139"/>
      <c r="F307" s="1140"/>
      <c r="G307" s="1123">
        <f>+E307*F307</f>
        <v>0</v>
      </c>
      <c r="H307" s="1138"/>
      <c r="I307" s="1321">
        <f>J307+K307</f>
        <v>0</v>
      </c>
      <c r="J307" s="1138"/>
      <c r="K307" s="1138"/>
      <c r="L307" s="1321">
        <f>M307+N307</f>
        <v>0</v>
      </c>
      <c r="M307" s="1138"/>
      <c r="N307" s="1138"/>
      <c r="O307" s="1321">
        <f>P307+Q307</f>
        <v>0</v>
      </c>
      <c r="P307" s="1138"/>
      <c r="Q307" s="1138"/>
      <c r="R307" s="1321">
        <f>S307+T307</f>
        <v>0</v>
      </c>
      <c r="S307" s="1147"/>
      <c r="T307" s="1147"/>
      <c r="U307" s="1321">
        <f>V307+W307</f>
        <v>0</v>
      </c>
      <c r="V307" s="1147"/>
      <c r="W307" s="1147"/>
      <c r="X307" s="1321">
        <f>Y307+Z307</f>
        <v>0</v>
      </c>
      <c r="Y307" s="1332"/>
      <c r="Z307" s="1148"/>
      <c r="AA307" s="1125">
        <f t="shared" si="66"/>
        <v>0</v>
      </c>
      <c r="AB307" s="1125">
        <f t="shared" si="60"/>
        <v>0</v>
      </c>
    </row>
    <row r="308" spans="2:28" s="1032" customFormat="1" x14ac:dyDescent="0.2">
      <c r="B308" s="1136"/>
      <c r="C308" s="1130"/>
      <c r="D308" s="1158" t="s">
        <v>316</v>
      </c>
      <c r="E308" s="1139"/>
      <c r="F308" s="1140"/>
      <c r="G308" s="1123">
        <f>+E308*F308</f>
        <v>0</v>
      </c>
      <c r="H308" s="1138"/>
      <c r="I308" s="1321">
        <f>J308+K308</f>
        <v>0</v>
      </c>
      <c r="J308" s="1138"/>
      <c r="K308" s="1138"/>
      <c r="L308" s="1321">
        <f>M308+N308</f>
        <v>0</v>
      </c>
      <c r="M308" s="1138"/>
      <c r="N308" s="1138"/>
      <c r="O308" s="1321">
        <f>P308+Q308</f>
        <v>0</v>
      </c>
      <c r="P308" s="1138"/>
      <c r="Q308" s="1138"/>
      <c r="R308" s="1321">
        <f>S308+T308</f>
        <v>0</v>
      </c>
      <c r="S308" s="1147"/>
      <c r="T308" s="1147"/>
      <c r="U308" s="1321">
        <f>V308+W308</f>
        <v>0</v>
      </c>
      <c r="V308" s="1147"/>
      <c r="W308" s="1147"/>
      <c r="X308" s="1321">
        <f>Y308+Z308</f>
        <v>0</v>
      </c>
      <c r="Y308" s="1332"/>
      <c r="Z308" s="1148"/>
      <c r="AA308" s="1125">
        <f t="shared" si="66"/>
        <v>0</v>
      </c>
      <c r="AB308" s="1125">
        <f t="shared" si="60"/>
        <v>0</v>
      </c>
    </row>
    <row r="309" spans="2:28" s="1032" customFormat="1" x14ac:dyDescent="0.2">
      <c r="B309" s="1136"/>
      <c r="C309" s="1130"/>
      <c r="D309" s="1158" t="s">
        <v>316</v>
      </c>
      <c r="E309" s="1139"/>
      <c r="F309" s="1140"/>
      <c r="G309" s="1123">
        <f>+E309*F309</f>
        <v>0</v>
      </c>
      <c r="H309" s="1149"/>
      <c r="I309" s="1321">
        <f>J309+K309</f>
        <v>0</v>
      </c>
      <c r="J309" s="1150"/>
      <c r="K309" s="1150"/>
      <c r="L309" s="1321">
        <f>M309+N309</f>
        <v>0</v>
      </c>
      <c r="M309" s="1150"/>
      <c r="N309" s="1150"/>
      <c r="O309" s="1321">
        <f>P309+Q309</f>
        <v>0</v>
      </c>
      <c r="P309" s="1150"/>
      <c r="Q309" s="1150"/>
      <c r="R309" s="1321">
        <f>S309+T309</f>
        <v>0</v>
      </c>
      <c r="S309" s="1151"/>
      <c r="T309" s="1151"/>
      <c r="U309" s="1321">
        <f>V309+W309</f>
        <v>0</v>
      </c>
      <c r="V309" s="1151"/>
      <c r="W309" s="1151"/>
      <c r="X309" s="1321">
        <f>Y309+Z309</f>
        <v>0</v>
      </c>
      <c r="Y309" s="1333"/>
      <c r="Z309" s="1152"/>
      <c r="AA309" s="1125">
        <f t="shared" si="66"/>
        <v>0</v>
      </c>
      <c r="AB309" s="1125">
        <f t="shared" si="60"/>
        <v>0</v>
      </c>
    </row>
    <row r="310" spans="2:28" s="1032" customFormat="1" x14ac:dyDescent="0.2">
      <c r="B310" s="1136"/>
      <c r="C310" s="1130"/>
      <c r="D310" s="1158" t="s">
        <v>316</v>
      </c>
      <c r="E310" s="1139"/>
      <c r="F310" s="1140"/>
      <c r="G310" s="1123">
        <f>+E310*F310</f>
        <v>0</v>
      </c>
      <c r="H310" s="1149"/>
      <c r="I310" s="1322">
        <f>J310+K310</f>
        <v>0</v>
      </c>
      <c r="J310" s="1150"/>
      <c r="K310" s="1150"/>
      <c r="L310" s="1322">
        <f>M310+N310</f>
        <v>0</v>
      </c>
      <c r="M310" s="1150"/>
      <c r="N310" s="1150"/>
      <c r="O310" s="1322">
        <f>P310+Q310</f>
        <v>0</v>
      </c>
      <c r="P310" s="1150"/>
      <c r="Q310" s="1150"/>
      <c r="R310" s="1322">
        <f>S310+T310</f>
        <v>0</v>
      </c>
      <c r="S310" s="1151"/>
      <c r="T310" s="1151"/>
      <c r="U310" s="1322">
        <f>V310+W310</f>
        <v>0</v>
      </c>
      <c r="V310" s="1151"/>
      <c r="W310" s="1151"/>
      <c r="X310" s="1322">
        <f>Y310+Z310</f>
        <v>0</v>
      </c>
      <c r="Y310" s="1333"/>
      <c r="Z310" s="1152"/>
      <c r="AA310" s="1125">
        <f t="shared" si="66"/>
        <v>0</v>
      </c>
      <c r="AB310" s="1125">
        <f t="shared" si="60"/>
        <v>0</v>
      </c>
    </row>
    <row r="311" spans="2:28" s="1032" customFormat="1" x14ac:dyDescent="0.2">
      <c r="B311" s="1137"/>
      <c r="C311" s="1131"/>
      <c r="D311" s="1159" t="s">
        <v>316</v>
      </c>
      <c r="E311" s="1141"/>
      <c r="F311" s="1142"/>
      <c r="G311" s="1124">
        <f>+E311*F311</f>
        <v>0</v>
      </c>
      <c r="H311" s="1153"/>
      <c r="I311" s="1323">
        <f>J311+K311</f>
        <v>0</v>
      </c>
      <c r="J311" s="1154"/>
      <c r="K311" s="1154"/>
      <c r="L311" s="1323">
        <f>M311+N311</f>
        <v>0</v>
      </c>
      <c r="M311" s="1154"/>
      <c r="N311" s="1154"/>
      <c r="O311" s="1323">
        <f>P311+Q311</f>
        <v>0</v>
      </c>
      <c r="P311" s="1154"/>
      <c r="Q311" s="1154"/>
      <c r="R311" s="1323">
        <f>S311+T311</f>
        <v>0</v>
      </c>
      <c r="S311" s="1155"/>
      <c r="T311" s="1155"/>
      <c r="U311" s="1323">
        <f>V311+W311</f>
        <v>0</v>
      </c>
      <c r="V311" s="1155"/>
      <c r="W311" s="1155"/>
      <c r="X311" s="1323">
        <f>Y311+Z311</f>
        <v>0</v>
      </c>
      <c r="Y311" s="1334"/>
      <c r="Z311" s="1156"/>
      <c r="AA311" s="1125">
        <f t="shared" si="66"/>
        <v>0</v>
      </c>
      <c r="AB311" s="1125">
        <f t="shared" si="60"/>
        <v>0</v>
      </c>
    </row>
    <row r="312" spans="2:28" s="1032" customFormat="1" x14ac:dyDescent="0.15">
      <c r="B312" s="1135" t="s">
        <v>291</v>
      </c>
      <c r="C312" s="1128" t="s">
        <v>368</v>
      </c>
      <c r="D312" s="1092"/>
      <c r="E312" s="1143"/>
      <c r="F312" s="1144"/>
      <c r="G312" s="734">
        <f>SUM(G313:G317)</f>
        <v>0</v>
      </c>
      <c r="H312" s="1145">
        <f>SUM(H313:H317)</f>
        <v>0</v>
      </c>
      <c r="I312" s="1145">
        <f>SUM(I313:I317)</f>
        <v>0</v>
      </c>
      <c r="J312" s="1145">
        <f t="shared" ref="J312:Z312" si="68">SUM(J313:J317)</f>
        <v>0</v>
      </c>
      <c r="K312" s="1145">
        <f t="shared" si="68"/>
        <v>0</v>
      </c>
      <c r="L312" s="1145">
        <f t="shared" si="68"/>
        <v>0</v>
      </c>
      <c r="M312" s="1145">
        <f t="shared" si="68"/>
        <v>0</v>
      </c>
      <c r="N312" s="1145">
        <f t="shared" si="68"/>
        <v>0</v>
      </c>
      <c r="O312" s="1145">
        <f t="shared" si="68"/>
        <v>0</v>
      </c>
      <c r="P312" s="1145">
        <f t="shared" si="68"/>
        <v>0</v>
      </c>
      <c r="Q312" s="1145">
        <f t="shared" si="68"/>
        <v>0</v>
      </c>
      <c r="R312" s="1145">
        <f t="shared" si="68"/>
        <v>0</v>
      </c>
      <c r="S312" s="1145">
        <f t="shared" si="68"/>
        <v>0</v>
      </c>
      <c r="T312" s="1145">
        <f t="shared" si="68"/>
        <v>0</v>
      </c>
      <c r="U312" s="1145">
        <f t="shared" si="68"/>
        <v>0</v>
      </c>
      <c r="V312" s="1145">
        <f t="shared" si="68"/>
        <v>0</v>
      </c>
      <c r="W312" s="1145">
        <f t="shared" si="68"/>
        <v>0</v>
      </c>
      <c r="X312" s="1145">
        <f t="shared" si="68"/>
        <v>0</v>
      </c>
      <c r="Y312" s="1145">
        <f t="shared" si="68"/>
        <v>0</v>
      </c>
      <c r="Z312" s="1146">
        <f t="shared" si="68"/>
        <v>0</v>
      </c>
      <c r="AA312" s="1125">
        <f t="shared" si="66"/>
        <v>0</v>
      </c>
      <c r="AB312" s="1125">
        <f t="shared" si="60"/>
        <v>0</v>
      </c>
    </row>
    <row r="313" spans="2:28" s="1032" customFormat="1" x14ac:dyDescent="0.2">
      <c r="B313" s="1136"/>
      <c r="C313" s="1129"/>
      <c r="D313" s="1158" t="s">
        <v>316</v>
      </c>
      <c r="E313" s="1139"/>
      <c r="F313" s="1140"/>
      <c r="G313" s="1123">
        <f>+E313*F313</f>
        <v>0</v>
      </c>
      <c r="H313" s="1138"/>
      <c r="I313" s="1321">
        <f>J313+K313</f>
        <v>0</v>
      </c>
      <c r="J313" s="1138"/>
      <c r="K313" s="1138"/>
      <c r="L313" s="1321">
        <f>M313+N313</f>
        <v>0</v>
      </c>
      <c r="M313" s="1138"/>
      <c r="N313" s="1138"/>
      <c r="O313" s="1321">
        <f>P313+Q313</f>
        <v>0</v>
      </c>
      <c r="P313" s="1138"/>
      <c r="Q313" s="1138"/>
      <c r="R313" s="1321">
        <f>S313+T313</f>
        <v>0</v>
      </c>
      <c r="S313" s="1147"/>
      <c r="T313" s="1147"/>
      <c r="U313" s="1321">
        <f>V313+W313</f>
        <v>0</v>
      </c>
      <c r="V313" s="1147"/>
      <c r="W313" s="1147"/>
      <c r="X313" s="1321">
        <f>Y313+Z313</f>
        <v>0</v>
      </c>
      <c r="Y313" s="1332"/>
      <c r="Z313" s="1148"/>
      <c r="AA313" s="1125">
        <f t="shared" si="66"/>
        <v>0</v>
      </c>
      <c r="AB313" s="1125">
        <f t="shared" si="60"/>
        <v>0</v>
      </c>
    </row>
    <row r="314" spans="2:28" s="1032" customFormat="1" x14ac:dyDescent="0.2">
      <c r="B314" s="1136"/>
      <c r="C314" s="1128"/>
      <c r="D314" s="1158" t="s">
        <v>316</v>
      </c>
      <c r="E314" s="1139"/>
      <c r="F314" s="1140"/>
      <c r="G314" s="1123">
        <f>+E314*F314</f>
        <v>0</v>
      </c>
      <c r="H314" s="1138"/>
      <c r="I314" s="1321">
        <f>J314+K314</f>
        <v>0</v>
      </c>
      <c r="J314" s="1138"/>
      <c r="K314" s="1138"/>
      <c r="L314" s="1321">
        <f>M314+N314</f>
        <v>0</v>
      </c>
      <c r="M314" s="1138"/>
      <c r="N314" s="1138"/>
      <c r="O314" s="1321">
        <f>P314+Q314</f>
        <v>0</v>
      </c>
      <c r="P314" s="1138"/>
      <c r="Q314" s="1138"/>
      <c r="R314" s="1321">
        <f>S314+T314</f>
        <v>0</v>
      </c>
      <c r="S314" s="1147"/>
      <c r="T314" s="1147"/>
      <c r="U314" s="1321">
        <f>V314+W314</f>
        <v>0</v>
      </c>
      <c r="V314" s="1147"/>
      <c r="W314" s="1147"/>
      <c r="X314" s="1321">
        <f>Y314+Z314</f>
        <v>0</v>
      </c>
      <c r="Y314" s="1332"/>
      <c r="Z314" s="1148"/>
      <c r="AA314" s="1125">
        <f t="shared" si="66"/>
        <v>0</v>
      </c>
      <c r="AB314" s="1125">
        <f t="shared" si="60"/>
        <v>0</v>
      </c>
    </row>
    <row r="315" spans="2:28" s="1032" customFormat="1" x14ac:dyDescent="0.2">
      <c r="B315" s="1136"/>
      <c r="C315" s="1129"/>
      <c r="D315" s="1158" t="s">
        <v>316</v>
      </c>
      <c r="E315" s="1139"/>
      <c r="F315" s="1140"/>
      <c r="G315" s="1123">
        <f>+E315*F315</f>
        <v>0</v>
      </c>
      <c r="H315" s="1149"/>
      <c r="I315" s="1321">
        <f>J315+K315</f>
        <v>0</v>
      </c>
      <c r="J315" s="1150"/>
      <c r="K315" s="1150"/>
      <c r="L315" s="1321">
        <f>M315+N315</f>
        <v>0</v>
      </c>
      <c r="M315" s="1150"/>
      <c r="N315" s="1150"/>
      <c r="O315" s="1321">
        <f>P315+Q315</f>
        <v>0</v>
      </c>
      <c r="P315" s="1150"/>
      <c r="Q315" s="1150"/>
      <c r="R315" s="1321">
        <f>S315+T315</f>
        <v>0</v>
      </c>
      <c r="S315" s="1151"/>
      <c r="T315" s="1151"/>
      <c r="U315" s="1321">
        <f>V315+W315</f>
        <v>0</v>
      </c>
      <c r="V315" s="1151"/>
      <c r="W315" s="1151"/>
      <c r="X315" s="1321">
        <f>Y315+Z315</f>
        <v>0</v>
      </c>
      <c r="Y315" s="1333"/>
      <c r="Z315" s="1152"/>
      <c r="AA315" s="1125">
        <f t="shared" si="66"/>
        <v>0</v>
      </c>
      <c r="AB315" s="1125">
        <f t="shared" si="60"/>
        <v>0</v>
      </c>
    </row>
    <row r="316" spans="2:28" s="1032" customFormat="1" x14ac:dyDescent="0.2">
      <c r="B316" s="1136"/>
      <c r="C316" s="1129"/>
      <c r="D316" s="1158" t="s">
        <v>316</v>
      </c>
      <c r="E316" s="1139"/>
      <c r="F316" s="1140"/>
      <c r="G316" s="1123">
        <f>+E316*F316</f>
        <v>0</v>
      </c>
      <c r="H316" s="1149"/>
      <c r="I316" s="1322">
        <f>J316+K316</f>
        <v>0</v>
      </c>
      <c r="J316" s="1150"/>
      <c r="K316" s="1150"/>
      <c r="L316" s="1322">
        <f>M316+N316</f>
        <v>0</v>
      </c>
      <c r="M316" s="1150"/>
      <c r="N316" s="1150"/>
      <c r="O316" s="1322">
        <f>P316+Q316</f>
        <v>0</v>
      </c>
      <c r="P316" s="1150"/>
      <c r="Q316" s="1150"/>
      <c r="R316" s="1322">
        <f>S316+T316</f>
        <v>0</v>
      </c>
      <c r="S316" s="1151"/>
      <c r="T316" s="1151"/>
      <c r="U316" s="1322">
        <f>V316+W316</f>
        <v>0</v>
      </c>
      <c r="V316" s="1151"/>
      <c r="W316" s="1151"/>
      <c r="X316" s="1322">
        <f>Y316+Z316</f>
        <v>0</v>
      </c>
      <c r="Y316" s="1333"/>
      <c r="Z316" s="1152"/>
      <c r="AA316" s="1125">
        <f t="shared" si="66"/>
        <v>0</v>
      </c>
      <c r="AB316" s="1125">
        <f t="shared" si="60"/>
        <v>0</v>
      </c>
    </row>
    <row r="317" spans="2:28" s="1032" customFormat="1" x14ac:dyDescent="0.2">
      <c r="B317" s="1137"/>
      <c r="C317" s="1131"/>
      <c r="D317" s="1159" t="s">
        <v>316</v>
      </c>
      <c r="E317" s="1141"/>
      <c r="F317" s="1142"/>
      <c r="G317" s="1124">
        <f>+E317*F317</f>
        <v>0</v>
      </c>
      <c r="H317" s="1153"/>
      <c r="I317" s="1323">
        <f>J317+K317</f>
        <v>0</v>
      </c>
      <c r="J317" s="1154"/>
      <c r="K317" s="1154"/>
      <c r="L317" s="1323">
        <f>M317+N317</f>
        <v>0</v>
      </c>
      <c r="M317" s="1154"/>
      <c r="N317" s="1154"/>
      <c r="O317" s="1323">
        <f>P317+Q317</f>
        <v>0</v>
      </c>
      <c r="P317" s="1154"/>
      <c r="Q317" s="1154"/>
      <c r="R317" s="1323">
        <f>S317+T317</f>
        <v>0</v>
      </c>
      <c r="S317" s="1155"/>
      <c r="T317" s="1155"/>
      <c r="U317" s="1323">
        <f>V317+W317</f>
        <v>0</v>
      </c>
      <c r="V317" s="1155"/>
      <c r="W317" s="1155"/>
      <c r="X317" s="1323">
        <f>Y317+Z317</f>
        <v>0</v>
      </c>
      <c r="Y317" s="1334"/>
      <c r="Z317" s="1156"/>
      <c r="AA317" s="1125">
        <f t="shared" si="66"/>
        <v>0</v>
      </c>
      <c r="AB317" s="1125">
        <f t="shared" si="60"/>
        <v>0</v>
      </c>
    </row>
    <row r="318" spans="2:28" s="1032" customFormat="1" x14ac:dyDescent="0.15">
      <c r="B318" s="1135" t="s">
        <v>291</v>
      </c>
      <c r="C318" s="1128" t="s">
        <v>369</v>
      </c>
      <c r="D318" s="1092"/>
      <c r="E318" s="1143"/>
      <c r="F318" s="1144"/>
      <c r="G318" s="734">
        <f>SUM(G319:G323)</f>
        <v>0</v>
      </c>
      <c r="H318" s="1145">
        <f>SUM(H319:H323)</f>
        <v>0</v>
      </c>
      <c r="I318" s="1145">
        <f>SUM(I319:I323)</f>
        <v>0</v>
      </c>
      <c r="J318" s="1145">
        <f t="shared" ref="J318:Z318" si="69">SUM(J319:J323)</f>
        <v>0</v>
      </c>
      <c r="K318" s="1145">
        <f t="shared" si="69"/>
        <v>0</v>
      </c>
      <c r="L318" s="1145">
        <f t="shared" si="69"/>
        <v>0</v>
      </c>
      <c r="M318" s="1145">
        <f t="shared" si="69"/>
        <v>0</v>
      </c>
      <c r="N318" s="1145">
        <f t="shared" si="69"/>
        <v>0</v>
      </c>
      <c r="O318" s="1145">
        <f t="shared" si="69"/>
        <v>0</v>
      </c>
      <c r="P318" s="1145">
        <f t="shared" si="69"/>
        <v>0</v>
      </c>
      <c r="Q318" s="1145">
        <f t="shared" si="69"/>
        <v>0</v>
      </c>
      <c r="R318" s="1145">
        <f t="shared" si="69"/>
        <v>0</v>
      </c>
      <c r="S318" s="1145">
        <f t="shared" si="69"/>
        <v>0</v>
      </c>
      <c r="T318" s="1145">
        <f t="shared" si="69"/>
        <v>0</v>
      </c>
      <c r="U318" s="1145">
        <f t="shared" si="69"/>
        <v>0</v>
      </c>
      <c r="V318" s="1145">
        <f t="shared" si="69"/>
        <v>0</v>
      </c>
      <c r="W318" s="1145">
        <f t="shared" si="69"/>
        <v>0</v>
      </c>
      <c r="X318" s="1145">
        <f t="shared" si="69"/>
        <v>0</v>
      </c>
      <c r="Y318" s="1145">
        <f t="shared" si="69"/>
        <v>0</v>
      </c>
      <c r="Z318" s="1146">
        <f t="shared" si="69"/>
        <v>0</v>
      </c>
      <c r="AA318" s="1125">
        <f t="shared" si="66"/>
        <v>0</v>
      </c>
      <c r="AB318" s="1125">
        <f t="shared" si="60"/>
        <v>0</v>
      </c>
    </row>
    <row r="319" spans="2:28" s="1032" customFormat="1" x14ac:dyDescent="0.2">
      <c r="B319" s="1136"/>
      <c r="C319" s="1129"/>
      <c r="D319" s="1158" t="s">
        <v>316</v>
      </c>
      <c r="E319" s="1139"/>
      <c r="F319" s="1140"/>
      <c r="G319" s="1123">
        <f>+E319*F319</f>
        <v>0</v>
      </c>
      <c r="H319" s="1138"/>
      <c r="I319" s="1321">
        <f>J319+K319</f>
        <v>0</v>
      </c>
      <c r="J319" s="1138"/>
      <c r="K319" s="1138"/>
      <c r="L319" s="1321">
        <f>M319+N319</f>
        <v>0</v>
      </c>
      <c r="M319" s="1138"/>
      <c r="N319" s="1138"/>
      <c r="O319" s="1321">
        <f>P319+Q319</f>
        <v>0</v>
      </c>
      <c r="P319" s="1138"/>
      <c r="Q319" s="1138"/>
      <c r="R319" s="1321">
        <f>S319+T319</f>
        <v>0</v>
      </c>
      <c r="S319" s="1147"/>
      <c r="T319" s="1147"/>
      <c r="U319" s="1321">
        <f>V319+W319</f>
        <v>0</v>
      </c>
      <c r="V319" s="1147"/>
      <c r="W319" s="1147"/>
      <c r="X319" s="1321">
        <f>Y319+Z319</f>
        <v>0</v>
      </c>
      <c r="Y319" s="1332"/>
      <c r="Z319" s="1148"/>
      <c r="AA319" s="1125">
        <f t="shared" si="66"/>
        <v>0</v>
      </c>
      <c r="AB319" s="1125">
        <f t="shared" si="60"/>
        <v>0</v>
      </c>
    </row>
    <row r="320" spans="2:28" s="1032" customFormat="1" x14ac:dyDescent="0.2">
      <c r="B320" s="1136"/>
      <c r="C320" s="1128"/>
      <c r="D320" s="1158" t="s">
        <v>316</v>
      </c>
      <c r="E320" s="1139"/>
      <c r="F320" s="1140"/>
      <c r="G320" s="1123">
        <f>+E320*F320</f>
        <v>0</v>
      </c>
      <c r="H320" s="1138"/>
      <c r="I320" s="1321">
        <f>J320+K320</f>
        <v>0</v>
      </c>
      <c r="J320" s="1138"/>
      <c r="K320" s="1138"/>
      <c r="L320" s="1321">
        <f>M320+N320</f>
        <v>0</v>
      </c>
      <c r="M320" s="1138"/>
      <c r="N320" s="1138"/>
      <c r="O320" s="1321">
        <f>P320+Q320</f>
        <v>0</v>
      </c>
      <c r="P320" s="1138"/>
      <c r="Q320" s="1138"/>
      <c r="R320" s="1321">
        <f>S320+T320</f>
        <v>0</v>
      </c>
      <c r="S320" s="1147"/>
      <c r="T320" s="1147"/>
      <c r="U320" s="1321">
        <f>V320+W320</f>
        <v>0</v>
      </c>
      <c r="V320" s="1147"/>
      <c r="W320" s="1147"/>
      <c r="X320" s="1321">
        <f>Y320+Z320</f>
        <v>0</v>
      </c>
      <c r="Y320" s="1332"/>
      <c r="Z320" s="1148"/>
      <c r="AA320" s="1125">
        <f t="shared" si="66"/>
        <v>0</v>
      </c>
      <c r="AB320" s="1125">
        <f t="shared" si="60"/>
        <v>0</v>
      </c>
    </row>
    <row r="321" spans="2:28" s="1032" customFormat="1" x14ac:dyDescent="0.2">
      <c r="B321" s="1136"/>
      <c r="C321" s="1129"/>
      <c r="D321" s="1158" t="s">
        <v>316</v>
      </c>
      <c r="E321" s="1139"/>
      <c r="F321" s="1140"/>
      <c r="G321" s="1123">
        <f>+E321*F321</f>
        <v>0</v>
      </c>
      <c r="H321" s="1149"/>
      <c r="I321" s="1321">
        <f>J321+K321</f>
        <v>0</v>
      </c>
      <c r="J321" s="1150"/>
      <c r="K321" s="1150"/>
      <c r="L321" s="1321">
        <f>M321+N321</f>
        <v>0</v>
      </c>
      <c r="M321" s="1150"/>
      <c r="N321" s="1150"/>
      <c r="O321" s="1321">
        <f>P321+Q321</f>
        <v>0</v>
      </c>
      <c r="P321" s="1150"/>
      <c r="Q321" s="1150"/>
      <c r="R321" s="1321">
        <f>S321+T321</f>
        <v>0</v>
      </c>
      <c r="S321" s="1151"/>
      <c r="T321" s="1151"/>
      <c r="U321" s="1321">
        <f>V321+W321</f>
        <v>0</v>
      </c>
      <c r="V321" s="1151"/>
      <c r="W321" s="1151"/>
      <c r="X321" s="1321">
        <f>Y321+Z321</f>
        <v>0</v>
      </c>
      <c r="Y321" s="1333"/>
      <c r="Z321" s="1152"/>
      <c r="AA321" s="1125">
        <f t="shared" si="66"/>
        <v>0</v>
      </c>
      <c r="AB321" s="1125">
        <f t="shared" si="60"/>
        <v>0</v>
      </c>
    </row>
    <row r="322" spans="2:28" s="1032" customFormat="1" x14ac:dyDescent="0.2">
      <c r="B322" s="1136"/>
      <c r="C322" s="1129"/>
      <c r="D322" s="1158" t="s">
        <v>316</v>
      </c>
      <c r="E322" s="1139"/>
      <c r="F322" s="1140"/>
      <c r="G322" s="1123">
        <f>+E322*F322</f>
        <v>0</v>
      </c>
      <c r="H322" s="1149"/>
      <c r="I322" s="1322">
        <f>J322+K322</f>
        <v>0</v>
      </c>
      <c r="J322" s="1150"/>
      <c r="K322" s="1150"/>
      <c r="L322" s="1322">
        <f>M322+N322</f>
        <v>0</v>
      </c>
      <c r="M322" s="1150"/>
      <c r="N322" s="1150"/>
      <c r="O322" s="1322">
        <f>P322+Q322</f>
        <v>0</v>
      </c>
      <c r="P322" s="1150"/>
      <c r="Q322" s="1150"/>
      <c r="R322" s="1322">
        <f>S322+T322</f>
        <v>0</v>
      </c>
      <c r="S322" s="1151"/>
      <c r="T322" s="1151"/>
      <c r="U322" s="1322">
        <f>V322+W322</f>
        <v>0</v>
      </c>
      <c r="V322" s="1151"/>
      <c r="W322" s="1151"/>
      <c r="X322" s="1322">
        <f>Y322+Z322</f>
        <v>0</v>
      </c>
      <c r="Y322" s="1333"/>
      <c r="Z322" s="1152"/>
      <c r="AA322" s="1125">
        <f t="shared" si="66"/>
        <v>0</v>
      </c>
      <c r="AB322" s="1125">
        <f t="shared" si="60"/>
        <v>0</v>
      </c>
    </row>
    <row r="323" spans="2:28" s="1032" customFormat="1" x14ac:dyDescent="0.2">
      <c r="B323" s="1137"/>
      <c r="C323" s="1131"/>
      <c r="D323" s="1159" t="s">
        <v>316</v>
      </c>
      <c r="E323" s="1141"/>
      <c r="F323" s="1142"/>
      <c r="G323" s="1124">
        <f>+E323*F323</f>
        <v>0</v>
      </c>
      <c r="H323" s="1153"/>
      <c r="I323" s="1323">
        <f>J323+K323</f>
        <v>0</v>
      </c>
      <c r="J323" s="1154"/>
      <c r="K323" s="1154"/>
      <c r="L323" s="1323">
        <f>M323+N323</f>
        <v>0</v>
      </c>
      <c r="M323" s="1154"/>
      <c r="N323" s="1154"/>
      <c r="O323" s="1323">
        <f>P323+Q323</f>
        <v>0</v>
      </c>
      <c r="P323" s="1154"/>
      <c r="Q323" s="1154"/>
      <c r="R323" s="1323">
        <f>S323+T323</f>
        <v>0</v>
      </c>
      <c r="S323" s="1155"/>
      <c r="T323" s="1155"/>
      <c r="U323" s="1323">
        <f>V323+W323</f>
        <v>0</v>
      </c>
      <c r="V323" s="1155"/>
      <c r="W323" s="1155"/>
      <c r="X323" s="1323">
        <f>Y323+Z323</f>
        <v>0</v>
      </c>
      <c r="Y323" s="1334"/>
      <c r="Z323" s="1156"/>
      <c r="AA323" s="1125">
        <f t="shared" si="66"/>
        <v>0</v>
      </c>
      <c r="AB323" s="1125">
        <f t="shared" si="60"/>
        <v>0</v>
      </c>
    </row>
    <row r="324" spans="2:28" s="1032" customFormat="1" x14ac:dyDescent="0.15">
      <c r="B324" s="1135" t="s">
        <v>291</v>
      </c>
      <c r="C324" s="1128" t="s">
        <v>370</v>
      </c>
      <c r="D324" s="1092"/>
      <c r="E324" s="1143"/>
      <c r="F324" s="1144"/>
      <c r="G324" s="734">
        <f>SUM(G325:G329)</f>
        <v>0</v>
      </c>
      <c r="H324" s="1145">
        <f>SUM(H325:H329)</f>
        <v>0</v>
      </c>
      <c r="I324" s="1145">
        <f>SUM(I325:I329)</f>
        <v>0</v>
      </c>
      <c r="J324" s="1145">
        <f t="shared" ref="J324:Z324" si="70">SUM(J325:J329)</f>
        <v>0</v>
      </c>
      <c r="K324" s="1145">
        <f t="shared" si="70"/>
        <v>0</v>
      </c>
      <c r="L324" s="1145">
        <f t="shared" si="70"/>
        <v>0</v>
      </c>
      <c r="M324" s="1145">
        <f t="shared" si="70"/>
        <v>0</v>
      </c>
      <c r="N324" s="1145">
        <f t="shared" si="70"/>
        <v>0</v>
      </c>
      <c r="O324" s="1145">
        <f t="shared" si="70"/>
        <v>0</v>
      </c>
      <c r="P324" s="1145">
        <f t="shared" si="70"/>
        <v>0</v>
      </c>
      <c r="Q324" s="1145">
        <f t="shared" si="70"/>
        <v>0</v>
      </c>
      <c r="R324" s="1145">
        <f t="shared" si="70"/>
        <v>0</v>
      </c>
      <c r="S324" s="1145">
        <f t="shared" si="70"/>
        <v>0</v>
      </c>
      <c r="T324" s="1145">
        <f t="shared" si="70"/>
        <v>0</v>
      </c>
      <c r="U324" s="1145">
        <f t="shared" si="70"/>
        <v>0</v>
      </c>
      <c r="V324" s="1145">
        <f t="shared" si="70"/>
        <v>0</v>
      </c>
      <c r="W324" s="1145">
        <f t="shared" si="70"/>
        <v>0</v>
      </c>
      <c r="X324" s="1145">
        <f t="shared" si="70"/>
        <v>0</v>
      </c>
      <c r="Y324" s="1145">
        <f t="shared" si="70"/>
        <v>0</v>
      </c>
      <c r="Z324" s="1146">
        <f t="shared" si="70"/>
        <v>0</v>
      </c>
      <c r="AA324" s="1125">
        <f t="shared" si="66"/>
        <v>0</v>
      </c>
      <c r="AB324" s="1125">
        <f t="shared" si="60"/>
        <v>0</v>
      </c>
    </row>
    <row r="325" spans="2:28" s="1032" customFormat="1" x14ac:dyDescent="0.2">
      <c r="B325" s="1136"/>
      <c r="C325" s="1129"/>
      <c r="D325" s="1158" t="s">
        <v>316</v>
      </c>
      <c r="E325" s="1139"/>
      <c r="F325" s="1140"/>
      <c r="G325" s="1123">
        <f>+E325*F325</f>
        <v>0</v>
      </c>
      <c r="H325" s="1138"/>
      <c r="I325" s="1321">
        <f>J325+K325</f>
        <v>0</v>
      </c>
      <c r="J325" s="1138"/>
      <c r="K325" s="1138"/>
      <c r="L325" s="1321">
        <f>M325+N325</f>
        <v>0</v>
      </c>
      <c r="M325" s="1138"/>
      <c r="N325" s="1138"/>
      <c r="O325" s="1321">
        <f>P325+Q325</f>
        <v>0</v>
      </c>
      <c r="P325" s="1138"/>
      <c r="Q325" s="1138"/>
      <c r="R325" s="1321">
        <f>S325+T325</f>
        <v>0</v>
      </c>
      <c r="S325" s="1147"/>
      <c r="T325" s="1147"/>
      <c r="U325" s="1321">
        <f>V325+W325</f>
        <v>0</v>
      </c>
      <c r="V325" s="1147"/>
      <c r="W325" s="1147"/>
      <c r="X325" s="1321">
        <f>Y325+Z325</f>
        <v>0</v>
      </c>
      <c r="Y325" s="1332"/>
      <c r="Z325" s="1148"/>
      <c r="AA325" s="1125">
        <f t="shared" si="66"/>
        <v>0</v>
      </c>
      <c r="AB325" s="1125">
        <f t="shared" si="60"/>
        <v>0</v>
      </c>
    </row>
    <row r="326" spans="2:28" s="1032" customFormat="1" x14ac:dyDescent="0.2">
      <c r="B326" s="1136"/>
      <c r="C326" s="1129"/>
      <c r="D326" s="1158" t="s">
        <v>316</v>
      </c>
      <c r="E326" s="1139"/>
      <c r="F326" s="1140"/>
      <c r="G326" s="1123">
        <f>+E326*F326</f>
        <v>0</v>
      </c>
      <c r="H326" s="1138"/>
      <c r="I326" s="1321">
        <f>J326+K326</f>
        <v>0</v>
      </c>
      <c r="J326" s="1138"/>
      <c r="K326" s="1138"/>
      <c r="L326" s="1321">
        <f>M326+N326</f>
        <v>0</v>
      </c>
      <c r="M326" s="1138"/>
      <c r="N326" s="1138"/>
      <c r="O326" s="1321">
        <f>P326+Q326</f>
        <v>0</v>
      </c>
      <c r="P326" s="1138"/>
      <c r="Q326" s="1138"/>
      <c r="R326" s="1321">
        <f>S326+T326</f>
        <v>0</v>
      </c>
      <c r="S326" s="1147"/>
      <c r="T326" s="1147"/>
      <c r="U326" s="1321">
        <f>V326+W326</f>
        <v>0</v>
      </c>
      <c r="V326" s="1147"/>
      <c r="W326" s="1147"/>
      <c r="X326" s="1321">
        <f>Y326+Z326</f>
        <v>0</v>
      </c>
      <c r="Y326" s="1332"/>
      <c r="Z326" s="1148"/>
      <c r="AA326" s="1125">
        <f t="shared" si="66"/>
        <v>0</v>
      </c>
      <c r="AB326" s="1125">
        <f t="shared" si="60"/>
        <v>0</v>
      </c>
    </row>
    <row r="327" spans="2:28" s="1032" customFormat="1" x14ac:dyDescent="0.2">
      <c r="B327" s="1136"/>
      <c r="C327" s="1129"/>
      <c r="D327" s="1158" t="s">
        <v>316</v>
      </c>
      <c r="E327" s="1139"/>
      <c r="F327" s="1140"/>
      <c r="G327" s="1123">
        <f>+E327*F327</f>
        <v>0</v>
      </c>
      <c r="H327" s="1149"/>
      <c r="I327" s="1321">
        <f>J327+K327</f>
        <v>0</v>
      </c>
      <c r="J327" s="1150"/>
      <c r="K327" s="1150"/>
      <c r="L327" s="1321">
        <f>M327+N327</f>
        <v>0</v>
      </c>
      <c r="M327" s="1150"/>
      <c r="N327" s="1150"/>
      <c r="O327" s="1321">
        <f>P327+Q327</f>
        <v>0</v>
      </c>
      <c r="P327" s="1150"/>
      <c r="Q327" s="1150"/>
      <c r="R327" s="1321">
        <f>S327+T327</f>
        <v>0</v>
      </c>
      <c r="S327" s="1151"/>
      <c r="T327" s="1151"/>
      <c r="U327" s="1321">
        <f>V327+W327</f>
        <v>0</v>
      </c>
      <c r="V327" s="1151"/>
      <c r="W327" s="1151"/>
      <c r="X327" s="1321">
        <f>Y327+Z327</f>
        <v>0</v>
      </c>
      <c r="Y327" s="1333"/>
      <c r="Z327" s="1152"/>
      <c r="AA327" s="1125">
        <f t="shared" si="66"/>
        <v>0</v>
      </c>
      <c r="AB327" s="1125">
        <f t="shared" si="60"/>
        <v>0</v>
      </c>
    </row>
    <row r="328" spans="2:28" s="1032" customFormat="1" x14ac:dyDescent="0.2">
      <c r="B328" s="1136"/>
      <c r="C328" s="1129"/>
      <c r="D328" s="1158" t="s">
        <v>316</v>
      </c>
      <c r="E328" s="1139"/>
      <c r="F328" s="1140"/>
      <c r="G328" s="1123">
        <f>+E328*F328</f>
        <v>0</v>
      </c>
      <c r="H328" s="1149"/>
      <c r="I328" s="1322">
        <f>J328+K328</f>
        <v>0</v>
      </c>
      <c r="J328" s="1150"/>
      <c r="K328" s="1150"/>
      <c r="L328" s="1322">
        <f>M328+N328</f>
        <v>0</v>
      </c>
      <c r="M328" s="1150"/>
      <c r="N328" s="1150"/>
      <c r="O328" s="1322">
        <f>P328+Q328</f>
        <v>0</v>
      </c>
      <c r="P328" s="1150"/>
      <c r="Q328" s="1150"/>
      <c r="R328" s="1322">
        <f>S328+T328</f>
        <v>0</v>
      </c>
      <c r="S328" s="1151"/>
      <c r="T328" s="1151"/>
      <c r="U328" s="1322">
        <f>V328+W328</f>
        <v>0</v>
      </c>
      <c r="V328" s="1151"/>
      <c r="W328" s="1151"/>
      <c r="X328" s="1322">
        <f>Y328+Z328</f>
        <v>0</v>
      </c>
      <c r="Y328" s="1333"/>
      <c r="Z328" s="1152"/>
      <c r="AA328" s="1125">
        <f t="shared" si="66"/>
        <v>0</v>
      </c>
      <c r="AB328" s="1125">
        <f t="shared" si="60"/>
        <v>0</v>
      </c>
    </row>
    <row r="329" spans="2:28" s="1032" customFormat="1" x14ac:dyDescent="0.2">
      <c r="B329" s="1137"/>
      <c r="C329" s="1131"/>
      <c r="D329" s="1159" t="s">
        <v>316</v>
      </c>
      <c r="E329" s="1141"/>
      <c r="F329" s="1142"/>
      <c r="G329" s="1124">
        <f>+E329*F329</f>
        <v>0</v>
      </c>
      <c r="H329" s="1153"/>
      <c r="I329" s="1323">
        <f>J329+K329</f>
        <v>0</v>
      </c>
      <c r="J329" s="1154"/>
      <c r="K329" s="1154"/>
      <c r="L329" s="1323">
        <f>M329+N329</f>
        <v>0</v>
      </c>
      <c r="M329" s="1154"/>
      <c r="N329" s="1154"/>
      <c r="O329" s="1323">
        <f>P329+Q329</f>
        <v>0</v>
      </c>
      <c r="P329" s="1154"/>
      <c r="Q329" s="1154"/>
      <c r="R329" s="1323">
        <f>S329+T329</f>
        <v>0</v>
      </c>
      <c r="S329" s="1155"/>
      <c r="T329" s="1155"/>
      <c r="U329" s="1323">
        <f>V329+W329</f>
        <v>0</v>
      </c>
      <c r="V329" s="1155"/>
      <c r="W329" s="1155"/>
      <c r="X329" s="1323">
        <f>Y329+Z329</f>
        <v>0</v>
      </c>
      <c r="Y329" s="1334"/>
      <c r="Z329" s="1156"/>
      <c r="AA329" s="1125">
        <f t="shared" si="66"/>
        <v>0</v>
      </c>
      <c r="AB329" s="1125">
        <f t="shared" si="60"/>
        <v>0</v>
      </c>
    </row>
    <row r="330" spans="2:28" s="1032" customFormat="1" x14ac:dyDescent="0.15">
      <c r="B330" s="1135" t="s">
        <v>291</v>
      </c>
      <c r="C330" s="1128" t="s">
        <v>371</v>
      </c>
      <c r="D330" s="1092"/>
      <c r="E330" s="1143"/>
      <c r="F330" s="1144"/>
      <c r="G330" s="734">
        <f>SUM(G331:G335)</f>
        <v>0</v>
      </c>
      <c r="H330" s="1145">
        <f>SUM(H331:H335)</f>
        <v>0</v>
      </c>
      <c r="I330" s="1145">
        <f>SUM(I331:I335)</f>
        <v>0</v>
      </c>
      <c r="J330" s="1145">
        <f t="shared" ref="J330:Z330" si="71">SUM(J331:J335)</f>
        <v>0</v>
      </c>
      <c r="K330" s="1145">
        <f t="shared" si="71"/>
        <v>0</v>
      </c>
      <c r="L330" s="1145">
        <f t="shared" si="71"/>
        <v>0</v>
      </c>
      <c r="M330" s="1145">
        <f t="shared" si="71"/>
        <v>0</v>
      </c>
      <c r="N330" s="1145">
        <f t="shared" si="71"/>
        <v>0</v>
      </c>
      <c r="O330" s="1145">
        <f t="shared" si="71"/>
        <v>0</v>
      </c>
      <c r="P330" s="1145">
        <f t="shared" si="71"/>
        <v>0</v>
      </c>
      <c r="Q330" s="1145">
        <f t="shared" si="71"/>
        <v>0</v>
      </c>
      <c r="R330" s="1145">
        <f t="shared" si="71"/>
        <v>0</v>
      </c>
      <c r="S330" s="1145">
        <f t="shared" si="71"/>
        <v>0</v>
      </c>
      <c r="T330" s="1145">
        <f t="shared" si="71"/>
        <v>0</v>
      </c>
      <c r="U330" s="1145">
        <f t="shared" si="71"/>
        <v>0</v>
      </c>
      <c r="V330" s="1145">
        <f t="shared" si="71"/>
        <v>0</v>
      </c>
      <c r="W330" s="1145">
        <f t="shared" si="71"/>
        <v>0</v>
      </c>
      <c r="X330" s="1145">
        <f t="shared" si="71"/>
        <v>0</v>
      </c>
      <c r="Y330" s="1145">
        <f t="shared" si="71"/>
        <v>0</v>
      </c>
      <c r="Z330" s="1146">
        <f t="shared" si="71"/>
        <v>0</v>
      </c>
      <c r="AA330" s="1125">
        <f t="shared" si="66"/>
        <v>0</v>
      </c>
      <c r="AB330" s="1125">
        <f t="shared" si="60"/>
        <v>0</v>
      </c>
    </row>
    <row r="331" spans="2:28" s="1032" customFormat="1" x14ac:dyDescent="0.2">
      <c r="B331" s="1136"/>
      <c r="C331" s="1129"/>
      <c r="D331" s="1158" t="s">
        <v>316</v>
      </c>
      <c r="E331" s="1139"/>
      <c r="F331" s="1140"/>
      <c r="G331" s="1123">
        <f>+E331*F331</f>
        <v>0</v>
      </c>
      <c r="H331" s="1138"/>
      <c r="I331" s="1321">
        <f>J331+K331</f>
        <v>0</v>
      </c>
      <c r="J331" s="1138"/>
      <c r="K331" s="1138"/>
      <c r="L331" s="1321">
        <f>M331+N331</f>
        <v>0</v>
      </c>
      <c r="M331" s="1138"/>
      <c r="N331" s="1138"/>
      <c r="O331" s="1321">
        <f>P331+Q331</f>
        <v>0</v>
      </c>
      <c r="P331" s="1138"/>
      <c r="Q331" s="1138"/>
      <c r="R331" s="1321">
        <f>S331+T331</f>
        <v>0</v>
      </c>
      <c r="S331" s="1147"/>
      <c r="T331" s="1147"/>
      <c r="U331" s="1321">
        <f>V331+W331</f>
        <v>0</v>
      </c>
      <c r="V331" s="1147"/>
      <c r="W331" s="1147"/>
      <c r="X331" s="1321">
        <f>Y331+Z331</f>
        <v>0</v>
      </c>
      <c r="Y331" s="1332"/>
      <c r="Z331" s="1148"/>
      <c r="AA331" s="1125">
        <f t="shared" si="66"/>
        <v>0</v>
      </c>
      <c r="AB331" s="1125">
        <f t="shared" si="60"/>
        <v>0</v>
      </c>
    </row>
    <row r="332" spans="2:28" s="1032" customFormat="1" x14ac:dyDescent="0.2">
      <c r="B332" s="1136"/>
      <c r="C332" s="1128"/>
      <c r="D332" s="1158" t="s">
        <v>316</v>
      </c>
      <c r="E332" s="1139"/>
      <c r="F332" s="1140"/>
      <c r="G332" s="1123">
        <f>+E332*F332</f>
        <v>0</v>
      </c>
      <c r="H332" s="1138"/>
      <c r="I332" s="1321">
        <f>J332+K332</f>
        <v>0</v>
      </c>
      <c r="J332" s="1138"/>
      <c r="K332" s="1138"/>
      <c r="L332" s="1321">
        <f>M332+N332</f>
        <v>0</v>
      </c>
      <c r="M332" s="1138"/>
      <c r="N332" s="1138"/>
      <c r="O332" s="1321">
        <f>P332+Q332</f>
        <v>0</v>
      </c>
      <c r="P332" s="1138"/>
      <c r="Q332" s="1138"/>
      <c r="R332" s="1321">
        <f>S332+T332</f>
        <v>0</v>
      </c>
      <c r="S332" s="1147"/>
      <c r="T332" s="1147"/>
      <c r="U332" s="1321">
        <f>V332+W332</f>
        <v>0</v>
      </c>
      <c r="V332" s="1147"/>
      <c r="W332" s="1147"/>
      <c r="X332" s="1321">
        <f>Y332+Z332</f>
        <v>0</v>
      </c>
      <c r="Y332" s="1332"/>
      <c r="Z332" s="1148"/>
      <c r="AA332" s="1125">
        <f t="shared" si="66"/>
        <v>0</v>
      </c>
      <c r="AB332" s="1125">
        <f t="shared" si="60"/>
        <v>0</v>
      </c>
    </row>
    <row r="333" spans="2:28" s="1032" customFormat="1" x14ac:dyDescent="0.2">
      <c r="B333" s="1136"/>
      <c r="C333" s="1129"/>
      <c r="D333" s="1158" t="s">
        <v>316</v>
      </c>
      <c r="E333" s="1139"/>
      <c r="F333" s="1140"/>
      <c r="G333" s="1123">
        <f>+E333*F333</f>
        <v>0</v>
      </c>
      <c r="H333" s="1149"/>
      <c r="I333" s="1321">
        <f>J333+K333</f>
        <v>0</v>
      </c>
      <c r="J333" s="1150"/>
      <c r="K333" s="1150"/>
      <c r="L333" s="1321">
        <f>M333+N333</f>
        <v>0</v>
      </c>
      <c r="M333" s="1150"/>
      <c r="N333" s="1150"/>
      <c r="O333" s="1321">
        <f>P333+Q333</f>
        <v>0</v>
      </c>
      <c r="P333" s="1150"/>
      <c r="Q333" s="1150"/>
      <c r="R333" s="1321">
        <f>S333+T333</f>
        <v>0</v>
      </c>
      <c r="S333" s="1151"/>
      <c r="T333" s="1151"/>
      <c r="U333" s="1321">
        <f>V333+W333</f>
        <v>0</v>
      </c>
      <c r="V333" s="1151"/>
      <c r="W333" s="1151"/>
      <c r="X333" s="1321">
        <f>Y333+Z333</f>
        <v>0</v>
      </c>
      <c r="Y333" s="1333"/>
      <c r="Z333" s="1152"/>
      <c r="AA333" s="1125">
        <f t="shared" si="66"/>
        <v>0</v>
      </c>
      <c r="AB333" s="1125">
        <f t="shared" si="60"/>
        <v>0</v>
      </c>
    </row>
    <row r="334" spans="2:28" s="1032" customFormat="1" x14ac:dyDescent="0.2">
      <c r="B334" s="1136"/>
      <c r="C334" s="1129"/>
      <c r="D334" s="1158" t="s">
        <v>316</v>
      </c>
      <c r="E334" s="1139"/>
      <c r="F334" s="1140"/>
      <c r="G334" s="1123">
        <f>+E334*F334</f>
        <v>0</v>
      </c>
      <c r="H334" s="1149"/>
      <c r="I334" s="1322">
        <f>J334+K334</f>
        <v>0</v>
      </c>
      <c r="J334" s="1150"/>
      <c r="K334" s="1150"/>
      <c r="L334" s="1322">
        <f>M334+N334</f>
        <v>0</v>
      </c>
      <c r="M334" s="1150"/>
      <c r="N334" s="1150"/>
      <c r="O334" s="1322">
        <f>P334+Q334</f>
        <v>0</v>
      </c>
      <c r="P334" s="1150"/>
      <c r="Q334" s="1150"/>
      <c r="R334" s="1322">
        <f>S334+T334</f>
        <v>0</v>
      </c>
      <c r="S334" s="1151"/>
      <c r="T334" s="1151"/>
      <c r="U334" s="1322">
        <f>V334+W334</f>
        <v>0</v>
      </c>
      <c r="V334" s="1151"/>
      <c r="W334" s="1151"/>
      <c r="X334" s="1322">
        <f>Y334+Z334</f>
        <v>0</v>
      </c>
      <c r="Y334" s="1333"/>
      <c r="Z334" s="1152"/>
      <c r="AA334" s="1125">
        <f t="shared" si="66"/>
        <v>0</v>
      </c>
      <c r="AB334" s="1125">
        <f t="shared" si="60"/>
        <v>0</v>
      </c>
    </row>
    <row r="335" spans="2:28" s="1032" customFormat="1" x14ac:dyDescent="0.2">
      <c r="B335" s="1137"/>
      <c r="C335" s="1131"/>
      <c r="D335" s="1159" t="s">
        <v>316</v>
      </c>
      <c r="E335" s="1141"/>
      <c r="F335" s="1142"/>
      <c r="G335" s="1123">
        <f>+E335*F335</f>
        <v>0</v>
      </c>
      <c r="H335" s="1153"/>
      <c r="I335" s="1323">
        <f>J335+K335</f>
        <v>0</v>
      </c>
      <c r="J335" s="1154"/>
      <c r="K335" s="1154"/>
      <c r="L335" s="1323">
        <f>M335+N335</f>
        <v>0</v>
      </c>
      <c r="M335" s="1154"/>
      <c r="N335" s="1154"/>
      <c r="O335" s="1323">
        <f>P335+Q335</f>
        <v>0</v>
      </c>
      <c r="P335" s="1154"/>
      <c r="Q335" s="1154"/>
      <c r="R335" s="1323">
        <f>S335+T335</f>
        <v>0</v>
      </c>
      <c r="S335" s="1155"/>
      <c r="T335" s="1155"/>
      <c r="U335" s="1323">
        <f>V335+W335</f>
        <v>0</v>
      </c>
      <c r="V335" s="1155"/>
      <c r="W335" s="1155"/>
      <c r="X335" s="1323">
        <f>Y335+Z335</f>
        <v>0</v>
      </c>
      <c r="Y335" s="1334"/>
      <c r="Z335" s="1156"/>
      <c r="AA335" s="1125">
        <f t="shared" si="66"/>
        <v>0</v>
      </c>
      <c r="AB335" s="1125">
        <f t="shared" si="60"/>
        <v>0</v>
      </c>
    </row>
    <row r="336" spans="2:28" s="1032" customFormat="1" x14ac:dyDescent="0.15">
      <c r="B336" s="1915" t="s">
        <v>208</v>
      </c>
      <c r="C336" s="1916"/>
      <c r="D336" s="1916"/>
      <c r="E336" s="1916"/>
      <c r="F336" s="1916"/>
      <c r="G336" s="14">
        <f>+G176+G208+G240+G272+G304</f>
        <v>118000</v>
      </c>
      <c r="H336" s="14">
        <f t="shared" ref="H336:Z336" si="72">+H176+H208+H240+H272+H304</f>
        <v>113000</v>
      </c>
      <c r="I336" s="14">
        <f t="shared" si="72"/>
        <v>2500</v>
      </c>
      <c r="J336" s="14">
        <f t="shared" si="72"/>
        <v>0</v>
      </c>
      <c r="K336" s="14">
        <f t="shared" si="72"/>
        <v>0</v>
      </c>
      <c r="L336" s="14">
        <f t="shared" si="72"/>
        <v>2500</v>
      </c>
      <c r="M336" s="14">
        <f t="shared" si="72"/>
        <v>2500</v>
      </c>
      <c r="N336" s="14">
        <f t="shared" si="72"/>
        <v>0</v>
      </c>
      <c r="O336" s="14">
        <f t="shared" si="72"/>
        <v>0</v>
      </c>
      <c r="P336" s="14">
        <f t="shared" si="72"/>
        <v>0</v>
      </c>
      <c r="Q336" s="14">
        <f t="shared" si="72"/>
        <v>0</v>
      </c>
      <c r="R336" s="14">
        <f t="shared" si="72"/>
        <v>0</v>
      </c>
      <c r="S336" s="14">
        <f t="shared" si="72"/>
        <v>0</v>
      </c>
      <c r="T336" s="14">
        <f t="shared" si="72"/>
        <v>0</v>
      </c>
      <c r="U336" s="14">
        <f t="shared" si="72"/>
        <v>0</v>
      </c>
      <c r="V336" s="14">
        <f t="shared" si="72"/>
        <v>0</v>
      </c>
      <c r="W336" s="14">
        <f t="shared" si="72"/>
        <v>0</v>
      </c>
      <c r="X336" s="14">
        <f t="shared" si="72"/>
        <v>0</v>
      </c>
      <c r="Y336" s="14">
        <f t="shared" si="72"/>
        <v>0</v>
      </c>
      <c r="Z336" s="24">
        <f t="shared" si="72"/>
        <v>0</v>
      </c>
      <c r="AA336" s="1125">
        <f t="shared" si="66"/>
        <v>118000</v>
      </c>
      <c r="AB336" s="1125">
        <f t="shared" si="60"/>
        <v>0</v>
      </c>
    </row>
    <row r="337" spans="2:28" s="1032" customFormat="1" x14ac:dyDescent="0.15">
      <c r="B337" s="179" t="s">
        <v>210</v>
      </c>
      <c r="C337" s="180">
        <f>+'PLAN DE ADQUISICIONES'!B60</f>
        <v>2.2999999999999998</v>
      </c>
      <c r="D337" s="1912">
        <f>+'PLAN DE ADQUISICIONES'!C60</f>
        <v>0</v>
      </c>
      <c r="E337" s="1913"/>
      <c r="F337" s="1913"/>
      <c r="G337" s="1913"/>
      <c r="H337" s="1913"/>
      <c r="I337" s="1913"/>
      <c r="J337" s="1913"/>
      <c r="K337" s="1913"/>
      <c r="L337" s="1913"/>
      <c r="M337" s="1913"/>
      <c r="N337" s="1913"/>
      <c r="O337" s="1913"/>
      <c r="P337" s="1913"/>
      <c r="Q337" s="1913"/>
      <c r="R337" s="1913"/>
      <c r="S337" s="1913"/>
      <c r="T337" s="1913"/>
      <c r="U337" s="1913"/>
      <c r="V337" s="1913"/>
      <c r="W337" s="1913"/>
      <c r="X337" s="1946"/>
      <c r="Y337" s="1328"/>
      <c r="Z337" s="1336"/>
      <c r="AA337" s="1125">
        <f t="shared" si="66"/>
        <v>0</v>
      </c>
      <c r="AB337" s="1125"/>
    </row>
    <row r="338" spans="2:28" s="1035" customFormat="1" x14ac:dyDescent="0.15">
      <c r="B338" s="777">
        <f>+'PLAN DE ADQUISICIONES'!C64</f>
        <v>0</v>
      </c>
      <c r="C338" s="778" t="str">
        <f>+'PLAN DE ADQUISICIONES'!B64</f>
        <v>2.3.1</v>
      </c>
      <c r="D338" s="774" t="str">
        <f>+'PLAN DE ADQUISICIONES'!D64</f>
        <v>Unidad medida</v>
      </c>
      <c r="E338" s="775">
        <f>+'PLAN DE ADQUISICIONES'!E64</f>
        <v>0</v>
      </c>
      <c r="F338" s="735"/>
      <c r="G338" s="735">
        <f t="shared" ref="G338:Z338" si="73">+G340+G346+G352+G358+G364</f>
        <v>0</v>
      </c>
      <c r="H338" s="19">
        <f t="shared" si="73"/>
        <v>0</v>
      </c>
      <c r="I338" s="19">
        <f t="shared" si="73"/>
        <v>0</v>
      </c>
      <c r="J338" s="19">
        <f t="shared" si="73"/>
        <v>0</v>
      </c>
      <c r="K338" s="19">
        <f t="shared" si="73"/>
        <v>0</v>
      </c>
      <c r="L338" s="19">
        <f t="shared" si="73"/>
        <v>0</v>
      </c>
      <c r="M338" s="19">
        <f t="shared" si="73"/>
        <v>0</v>
      </c>
      <c r="N338" s="19">
        <f t="shared" si="73"/>
        <v>0</v>
      </c>
      <c r="O338" s="19">
        <f t="shared" si="73"/>
        <v>0</v>
      </c>
      <c r="P338" s="19">
        <f t="shared" si="73"/>
        <v>0</v>
      </c>
      <c r="Q338" s="19">
        <f t="shared" si="73"/>
        <v>0</v>
      </c>
      <c r="R338" s="19">
        <f t="shared" si="73"/>
        <v>0</v>
      </c>
      <c r="S338" s="19">
        <f t="shared" si="73"/>
        <v>0</v>
      </c>
      <c r="T338" s="19">
        <f t="shared" si="73"/>
        <v>0</v>
      </c>
      <c r="U338" s="19">
        <f t="shared" si="73"/>
        <v>0</v>
      </c>
      <c r="V338" s="19">
        <f t="shared" si="73"/>
        <v>0</v>
      </c>
      <c r="W338" s="19">
        <f t="shared" si="73"/>
        <v>0</v>
      </c>
      <c r="X338" s="19">
        <f t="shared" si="73"/>
        <v>0</v>
      </c>
      <c r="Y338" s="19">
        <f t="shared" si="73"/>
        <v>0</v>
      </c>
      <c r="Z338" s="20">
        <f t="shared" si="73"/>
        <v>0</v>
      </c>
      <c r="AA338" s="1125">
        <f t="shared" si="66"/>
        <v>0</v>
      </c>
      <c r="AB338" s="1125">
        <f t="shared" si="60"/>
        <v>0</v>
      </c>
    </row>
    <row r="339" spans="2:28" s="1032" customFormat="1" ht="38.25" customHeight="1" x14ac:dyDescent="0.15">
      <c r="B339" s="771" t="s">
        <v>475</v>
      </c>
      <c r="C339" s="770"/>
      <c r="D339" s="1893"/>
      <c r="E339" s="1894"/>
      <c r="F339" s="1894"/>
      <c r="G339" s="1894"/>
      <c r="H339" s="1894"/>
      <c r="I339" s="1894"/>
      <c r="J339" s="1894"/>
      <c r="K339" s="1894"/>
      <c r="L339" s="1894"/>
      <c r="M339" s="1894"/>
      <c r="N339" s="1894"/>
      <c r="O339" s="1894"/>
      <c r="P339" s="1894"/>
      <c r="Q339" s="1894"/>
      <c r="R339" s="1894"/>
      <c r="S339" s="1894"/>
      <c r="T339" s="1894"/>
      <c r="U339" s="1894"/>
      <c r="V339" s="1894"/>
      <c r="W339" s="1894"/>
      <c r="X339" s="1947"/>
      <c r="Y339" s="1329"/>
      <c r="Z339" s="1347"/>
      <c r="AA339" s="1125"/>
      <c r="AB339" s="1125"/>
    </row>
    <row r="340" spans="2:28" s="1032" customFormat="1" x14ac:dyDescent="0.15">
      <c r="B340" s="1135" t="s">
        <v>291</v>
      </c>
      <c r="C340" s="1132" t="s">
        <v>372</v>
      </c>
      <c r="D340" s="1092"/>
      <c r="E340" s="1143"/>
      <c r="F340" s="1144"/>
      <c r="G340" s="734">
        <f>SUM(G341:G345)</f>
        <v>0</v>
      </c>
      <c r="H340" s="1145">
        <f>SUM(H341:H345)</f>
        <v>0</v>
      </c>
      <c r="I340" s="1145">
        <f>SUM(I341:I345)</f>
        <v>0</v>
      </c>
      <c r="J340" s="1145">
        <f t="shared" ref="J340:Z340" si="74">SUM(J341:J345)</f>
        <v>0</v>
      </c>
      <c r="K340" s="1145">
        <f t="shared" si="74"/>
        <v>0</v>
      </c>
      <c r="L340" s="1145">
        <f t="shared" si="74"/>
        <v>0</v>
      </c>
      <c r="M340" s="1145">
        <f t="shared" si="74"/>
        <v>0</v>
      </c>
      <c r="N340" s="1145">
        <f t="shared" si="74"/>
        <v>0</v>
      </c>
      <c r="O340" s="1145">
        <f t="shared" si="74"/>
        <v>0</v>
      </c>
      <c r="P340" s="1145">
        <f t="shared" si="74"/>
        <v>0</v>
      </c>
      <c r="Q340" s="1145">
        <f t="shared" si="74"/>
        <v>0</v>
      </c>
      <c r="R340" s="1145">
        <f t="shared" si="74"/>
        <v>0</v>
      </c>
      <c r="S340" s="1145">
        <f t="shared" si="74"/>
        <v>0</v>
      </c>
      <c r="T340" s="1145">
        <f t="shared" si="74"/>
        <v>0</v>
      </c>
      <c r="U340" s="1145">
        <f t="shared" si="74"/>
        <v>0</v>
      </c>
      <c r="V340" s="1145">
        <f t="shared" si="74"/>
        <v>0</v>
      </c>
      <c r="W340" s="1145">
        <f t="shared" si="74"/>
        <v>0</v>
      </c>
      <c r="X340" s="1145">
        <f t="shared" si="74"/>
        <v>0</v>
      </c>
      <c r="Y340" s="1145">
        <f t="shared" si="74"/>
        <v>0</v>
      </c>
      <c r="Z340" s="1146">
        <f t="shared" si="74"/>
        <v>0</v>
      </c>
      <c r="AA340" s="1125">
        <f t="shared" si="66"/>
        <v>0</v>
      </c>
      <c r="AB340" s="1125">
        <f t="shared" si="60"/>
        <v>0</v>
      </c>
    </row>
    <row r="341" spans="2:28" s="1032" customFormat="1" x14ac:dyDescent="0.2">
      <c r="B341" s="1136"/>
      <c r="C341" s="1129"/>
      <c r="D341" s="1158" t="s">
        <v>316</v>
      </c>
      <c r="E341" s="1139"/>
      <c r="F341" s="1140"/>
      <c r="G341" s="1123">
        <f>+E341*F341</f>
        <v>0</v>
      </c>
      <c r="H341" s="1138"/>
      <c r="I341" s="1321">
        <f>J341+K341</f>
        <v>0</v>
      </c>
      <c r="J341" s="1138"/>
      <c r="K341" s="1138"/>
      <c r="L341" s="1321">
        <f>M341+N341</f>
        <v>0</v>
      </c>
      <c r="M341" s="1138"/>
      <c r="N341" s="1138"/>
      <c r="O341" s="1321">
        <f>P341+Q341</f>
        <v>0</v>
      </c>
      <c r="P341" s="1138"/>
      <c r="Q341" s="1138"/>
      <c r="R341" s="1321">
        <f>S341+T341</f>
        <v>0</v>
      </c>
      <c r="S341" s="1147"/>
      <c r="T341" s="1147"/>
      <c r="U341" s="1321">
        <f>V341+W341</f>
        <v>0</v>
      </c>
      <c r="V341" s="1147"/>
      <c r="W341" s="1147"/>
      <c r="X341" s="1321">
        <f>Y341+Z341</f>
        <v>0</v>
      </c>
      <c r="Y341" s="1332"/>
      <c r="Z341" s="1148"/>
      <c r="AA341" s="1125">
        <f t="shared" si="66"/>
        <v>0</v>
      </c>
      <c r="AB341" s="1125">
        <f t="shared" si="60"/>
        <v>0</v>
      </c>
    </row>
    <row r="342" spans="2:28" s="1032" customFormat="1" x14ac:dyDescent="0.2">
      <c r="B342" s="1136"/>
      <c r="C342" s="1129"/>
      <c r="D342" s="1158" t="s">
        <v>316</v>
      </c>
      <c r="E342" s="1139"/>
      <c r="F342" s="1140"/>
      <c r="G342" s="1123">
        <f>+E342*F342</f>
        <v>0</v>
      </c>
      <c r="H342" s="1138"/>
      <c r="I342" s="1321">
        <f>J342+K342</f>
        <v>0</v>
      </c>
      <c r="J342" s="1138"/>
      <c r="K342" s="1138"/>
      <c r="L342" s="1321">
        <f>M342+N342</f>
        <v>0</v>
      </c>
      <c r="M342" s="1138"/>
      <c r="N342" s="1138"/>
      <c r="O342" s="1321">
        <f>P342+Q342</f>
        <v>0</v>
      </c>
      <c r="P342" s="1138"/>
      <c r="Q342" s="1138"/>
      <c r="R342" s="1321">
        <f>S342+T342</f>
        <v>0</v>
      </c>
      <c r="S342" s="1147"/>
      <c r="T342" s="1147"/>
      <c r="U342" s="1321">
        <f>V342+W342</f>
        <v>0</v>
      </c>
      <c r="V342" s="1147"/>
      <c r="W342" s="1147"/>
      <c r="X342" s="1321">
        <f>Y342+Z342</f>
        <v>0</v>
      </c>
      <c r="Y342" s="1332"/>
      <c r="Z342" s="1148"/>
      <c r="AA342" s="1125">
        <f t="shared" si="66"/>
        <v>0</v>
      </c>
      <c r="AB342" s="1125">
        <f t="shared" si="60"/>
        <v>0</v>
      </c>
    </row>
    <row r="343" spans="2:28" s="1032" customFormat="1" x14ac:dyDescent="0.2">
      <c r="B343" s="1136"/>
      <c r="C343" s="1129"/>
      <c r="D343" s="1158" t="s">
        <v>316</v>
      </c>
      <c r="E343" s="1139"/>
      <c r="F343" s="1140"/>
      <c r="G343" s="1123">
        <f>+E343*F343</f>
        <v>0</v>
      </c>
      <c r="H343" s="1149"/>
      <c r="I343" s="1321">
        <f>J343+K343</f>
        <v>0</v>
      </c>
      <c r="J343" s="1150"/>
      <c r="K343" s="1150"/>
      <c r="L343" s="1321">
        <f>M343+N343</f>
        <v>0</v>
      </c>
      <c r="M343" s="1150"/>
      <c r="N343" s="1150"/>
      <c r="O343" s="1321">
        <f>P343+Q343</f>
        <v>0</v>
      </c>
      <c r="P343" s="1150"/>
      <c r="Q343" s="1150"/>
      <c r="R343" s="1321">
        <f>S343+T343</f>
        <v>0</v>
      </c>
      <c r="S343" s="1151"/>
      <c r="T343" s="1151"/>
      <c r="U343" s="1321">
        <f>V343+W343</f>
        <v>0</v>
      </c>
      <c r="V343" s="1151"/>
      <c r="W343" s="1151"/>
      <c r="X343" s="1321">
        <f>Y343+Z343</f>
        <v>0</v>
      </c>
      <c r="Y343" s="1333"/>
      <c r="Z343" s="1152"/>
      <c r="AA343" s="1125">
        <f t="shared" si="66"/>
        <v>0</v>
      </c>
      <c r="AB343" s="1125">
        <f t="shared" si="60"/>
        <v>0</v>
      </c>
    </row>
    <row r="344" spans="2:28" s="1032" customFormat="1" x14ac:dyDescent="0.2">
      <c r="B344" s="1136"/>
      <c r="C344" s="1129"/>
      <c r="D344" s="1158" t="s">
        <v>316</v>
      </c>
      <c r="E344" s="1139"/>
      <c r="F344" s="1140"/>
      <c r="G344" s="1123">
        <f>+E344*F344</f>
        <v>0</v>
      </c>
      <c r="H344" s="1149"/>
      <c r="I344" s="1322">
        <f>J344+K344</f>
        <v>0</v>
      </c>
      <c r="J344" s="1150"/>
      <c r="K344" s="1150"/>
      <c r="L344" s="1322">
        <f>M344+N344</f>
        <v>0</v>
      </c>
      <c r="M344" s="1150"/>
      <c r="N344" s="1150"/>
      <c r="O344" s="1322">
        <f>P344+Q344</f>
        <v>0</v>
      </c>
      <c r="P344" s="1150"/>
      <c r="Q344" s="1150"/>
      <c r="R344" s="1322">
        <f>S344+T344</f>
        <v>0</v>
      </c>
      <c r="S344" s="1151"/>
      <c r="T344" s="1151"/>
      <c r="U344" s="1322">
        <f>V344+W344</f>
        <v>0</v>
      </c>
      <c r="V344" s="1151"/>
      <c r="W344" s="1151"/>
      <c r="X344" s="1322">
        <f>Y344+Z344</f>
        <v>0</v>
      </c>
      <c r="Y344" s="1333"/>
      <c r="Z344" s="1152"/>
      <c r="AA344" s="1125">
        <f t="shared" si="66"/>
        <v>0</v>
      </c>
      <c r="AB344" s="1125">
        <f t="shared" ref="AB344:AB407" si="75">+AA344-G344</f>
        <v>0</v>
      </c>
    </row>
    <row r="345" spans="2:28" s="1032" customFormat="1" x14ac:dyDescent="0.2">
      <c r="B345" s="1137"/>
      <c r="C345" s="1131"/>
      <c r="D345" s="1159" t="s">
        <v>316</v>
      </c>
      <c r="E345" s="1141"/>
      <c r="F345" s="1142"/>
      <c r="G345" s="1124">
        <f>+E345*F345</f>
        <v>0</v>
      </c>
      <c r="H345" s="1153"/>
      <c r="I345" s="1323">
        <f>J345+K345</f>
        <v>0</v>
      </c>
      <c r="J345" s="1154"/>
      <c r="K345" s="1154"/>
      <c r="L345" s="1323">
        <f>M345+N345</f>
        <v>0</v>
      </c>
      <c r="M345" s="1154"/>
      <c r="N345" s="1154"/>
      <c r="O345" s="1323">
        <f>P345+Q345</f>
        <v>0</v>
      </c>
      <c r="P345" s="1154"/>
      <c r="Q345" s="1154"/>
      <c r="R345" s="1323">
        <f>S345+T345</f>
        <v>0</v>
      </c>
      <c r="S345" s="1155"/>
      <c r="T345" s="1155"/>
      <c r="U345" s="1323">
        <f>V345+W345</f>
        <v>0</v>
      </c>
      <c r="V345" s="1155"/>
      <c r="W345" s="1155"/>
      <c r="X345" s="1323">
        <f>Y345+Z345</f>
        <v>0</v>
      </c>
      <c r="Y345" s="1334"/>
      <c r="Z345" s="1156"/>
      <c r="AA345" s="1125">
        <f t="shared" si="66"/>
        <v>0</v>
      </c>
      <c r="AB345" s="1125">
        <f t="shared" si="75"/>
        <v>0</v>
      </c>
    </row>
    <row r="346" spans="2:28" s="1032" customFormat="1" x14ac:dyDescent="0.15">
      <c r="B346" s="1135" t="s">
        <v>291</v>
      </c>
      <c r="C346" s="1128" t="s">
        <v>373</v>
      </c>
      <c r="D346" s="1092"/>
      <c r="E346" s="1143"/>
      <c r="F346" s="1144"/>
      <c r="G346" s="734">
        <f>SUM(G347:G351)</f>
        <v>0</v>
      </c>
      <c r="H346" s="1145">
        <f>SUM(H347:H351)</f>
        <v>0</v>
      </c>
      <c r="I346" s="1145">
        <f>SUM(I347:I351)</f>
        <v>0</v>
      </c>
      <c r="J346" s="1145">
        <f t="shared" ref="J346:Z346" si="76">SUM(J347:J351)</f>
        <v>0</v>
      </c>
      <c r="K346" s="1145">
        <f t="shared" si="76"/>
        <v>0</v>
      </c>
      <c r="L346" s="1145">
        <f t="shared" si="76"/>
        <v>0</v>
      </c>
      <c r="M346" s="1145">
        <f t="shared" si="76"/>
        <v>0</v>
      </c>
      <c r="N346" s="1145">
        <f t="shared" si="76"/>
        <v>0</v>
      </c>
      <c r="O346" s="1145">
        <f t="shared" si="76"/>
        <v>0</v>
      </c>
      <c r="P346" s="1145">
        <f t="shared" si="76"/>
        <v>0</v>
      </c>
      <c r="Q346" s="1145">
        <f t="shared" si="76"/>
        <v>0</v>
      </c>
      <c r="R346" s="1145">
        <f t="shared" si="76"/>
        <v>0</v>
      </c>
      <c r="S346" s="1145">
        <f t="shared" si="76"/>
        <v>0</v>
      </c>
      <c r="T346" s="1145">
        <f t="shared" si="76"/>
        <v>0</v>
      </c>
      <c r="U346" s="1145">
        <f t="shared" si="76"/>
        <v>0</v>
      </c>
      <c r="V346" s="1145">
        <f t="shared" si="76"/>
        <v>0</v>
      </c>
      <c r="W346" s="1145">
        <f t="shared" si="76"/>
        <v>0</v>
      </c>
      <c r="X346" s="1145">
        <f t="shared" si="76"/>
        <v>0</v>
      </c>
      <c r="Y346" s="1145">
        <f t="shared" si="76"/>
        <v>0</v>
      </c>
      <c r="Z346" s="1146">
        <f t="shared" si="76"/>
        <v>0</v>
      </c>
      <c r="AA346" s="1125">
        <f t="shared" si="66"/>
        <v>0</v>
      </c>
      <c r="AB346" s="1125">
        <f t="shared" si="75"/>
        <v>0</v>
      </c>
    </row>
    <row r="347" spans="2:28" s="1032" customFormat="1" x14ac:dyDescent="0.2">
      <c r="B347" s="1136"/>
      <c r="C347" s="1133"/>
      <c r="D347" s="1158" t="s">
        <v>316</v>
      </c>
      <c r="E347" s="1139"/>
      <c r="F347" s="1140"/>
      <c r="G347" s="1123">
        <f>+E347*F347</f>
        <v>0</v>
      </c>
      <c r="H347" s="1138"/>
      <c r="I347" s="1321">
        <f>J347+K347</f>
        <v>0</v>
      </c>
      <c r="J347" s="1138"/>
      <c r="K347" s="1138"/>
      <c r="L347" s="1321">
        <f>M347+N347</f>
        <v>0</v>
      </c>
      <c r="M347" s="1138"/>
      <c r="N347" s="1138"/>
      <c r="O347" s="1321">
        <f>P347+Q347</f>
        <v>0</v>
      </c>
      <c r="P347" s="1138"/>
      <c r="Q347" s="1138"/>
      <c r="R347" s="1321">
        <f>S347+T347</f>
        <v>0</v>
      </c>
      <c r="S347" s="1147"/>
      <c r="T347" s="1147"/>
      <c r="U347" s="1321">
        <f>V347+W347</f>
        <v>0</v>
      </c>
      <c r="V347" s="1147"/>
      <c r="W347" s="1147"/>
      <c r="X347" s="1321">
        <f>Y347+Z347</f>
        <v>0</v>
      </c>
      <c r="Y347" s="1332"/>
      <c r="Z347" s="1148"/>
      <c r="AA347" s="1125">
        <f t="shared" si="66"/>
        <v>0</v>
      </c>
      <c r="AB347" s="1125">
        <f t="shared" si="75"/>
        <v>0</v>
      </c>
    </row>
    <row r="348" spans="2:28" s="1032" customFormat="1" x14ac:dyDescent="0.2">
      <c r="B348" s="1136"/>
      <c r="C348" s="1133"/>
      <c r="D348" s="1158" t="s">
        <v>316</v>
      </c>
      <c r="E348" s="1139"/>
      <c r="F348" s="1140"/>
      <c r="G348" s="1123">
        <f>+E348*F348</f>
        <v>0</v>
      </c>
      <c r="H348" s="1138"/>
      <c r="I348" s="1321">
        <f>J348+K348</f>
        <v>0</v>
      </c>
      <c r="J348" s="1138"/>
      <c r="K348" s="1138"/>
      <c r="L348" s="1321">
        <f>M348+N348</f>
        <v>0</v>
      </c>
      <c r="M348" s="1138"/>
      <c r="N348" s="1138"/>
      <c r="O348" s="1321">
        <f>P348+Q348</f>
        <v>0</v>
      </c>
      <c r="P348" s="1138"/>
      <c r="Q348" s="1138"/>
      <c r="R348" s="1321">
        <f>S348+T348</f>
        <v>0</v>
      </c>
      <c r="S348" s="1147"/>
      <c r="T348" s="1147"/>
      <c r="U348" s="1321">
        <f>V348+W348</f>
        <v>0</v>
      </c>
      <c r="V348" s="1147"/>
      <c r="W348" s="1147"/>
      <c r="X348" s="1321">
        <f>Y348+Z348</f>
        <v>0</v>
      </c>
      <c r="Y348" s="1332"/>
      <c r="Z348" s="1148"/>
      <c r="AA348" s="1125">
        <f t="shared" si="66"/>
        <v>0</v>
      </c>
      <c r="AB348" s="1125">
        <f t="shared" si="75"/>
        <v>0</v>
      </c>
    </row>
    <row r="349" spans="2:28" s="1032" customFormat="1" x14ac:dyDescent="0.2">
      <c r="B349" s="1136"/>
      <c r="C349" s="1129"/>
      <c r="D349" s="1158" t="s">
        <v>316</v>
      </c>
      <c r="E349" s="1139"/>
      <c r="F349" s="1140"/>
      <c r="G349" s="1123">
        <f>+E349*F349</f>
        <v>0</v>
      </c>
      <c r="H349" s="1149"/>
      <c r="I349" s="1321">
        <f>J349+K349</f>
        <v>0</v>
      </c>
      <c r="J349" s="1150"/>
      <c r="K349" s="1150"/>
      <c r="L349" s="1321">
        <f>M349+N349</f>
        <v>0</v>
      </c>
      <c r="M349" s="1150"/>
      <c r="N349" s="1150"/>
      <c r="O349" s="1321">
        <f>P349+Q349</f>
        <v>0</v>
      </c>
      <c r="P349" s="1150"/>
      <c r="Q349" s="1150"/>
      <c r="R349" s="1321">
        <f>S349+T349</f>
        <v>0</v>
      </c>
      <c r="S349" s="1151"/>
      <c r="T349" s="1151"/>
      <c r="U349" s="1321">
        <f>V349+W349</f>
        <v>0</v>
      </c>
      <c r="V349" s="1151"/>
      <c r="W349" s="1151"/>
      <c r="X349" s="1321">
        <f>Y349+Z349</f>
        <v>0</v>
      </c>
      <c r="Y349" s="1333"/>
      <c r="Z349" s="1152"/>
      <c r="AA349" s="1125">
        <f t="shared" si="66"/>
        <v>0</v>
      </c>
      <c r="AB349" s="1125">
        <f t="shared" si="75"/>
        <v>0</v>
      </c>
    </row>
    <row r="350" spans="2:28" s="1032" customFormat="1" x14ac:dyDescent="0.2">
      <c r="B350" s="1136"/>
      <c r="C350" s="1129"/>
      <c r="D350" s="1158" t="s">
        <v>316</v>
      </c>
      <c r="E350" s="1139"/>
      <c r="F350" s="1140"/>
      <c r="G350" s="1123">
        <f>+E350*F350</f>
        <v>0</v>
      </c>
      <c r="H350" s="1149"/>
      <c r="I350" s="1322">
        <f>J350+K350</f>
        <v>0</v>
      </c>
      <c r="J350" s="1150"/>
      <c r="K350" s="1150"/>
      <c r="L350" s="1322">
        <f>M350+N350</f>
        <v>0</v>
      </c>
      <c r="M350" s="1150"/>
      <c r="N350" s="1150"/>
      <c r="O350" s="1322">
        <f>P350+Q350</f>
        <v>0</v>
      </c>
      <c r="P350" s="1150"/>
      <c r="Q350" s="1150"/>
      <c r="R350" s="1322">
        <f>S350+T350</f>
        <v>0</v>
      </c>
      <c r="S350" s="1151"/>
      <c r="T350" s="1151"/>
      <c r="U350" s="1322">
        <f>V350+W350</f>
        <v>0</v>
      </c>
      <c r="V350" s="1151"/>
      <c r="W350" s="1151"/>
      <c r="X350" s="1322">
        <f>Y350+Z350</f>
        <v>0</v>
      </c>
      <c r="Y350" s="1333"/>
      <c r="Z350" s="1152"/>
      <c r="AA350" s="1125">
        <f t="shared" si="66"/>
        <v>0</v>
      </c>
      <c r="AB350" s="1125">
        <f t="shared" si="75"/>
        <v>0</v>
      </c>
    </row>
    <row r="351" spans="2:28" s="1032" customFormat="1" x14ac:dyDescent="0.2">
      <c r="B351" s="1137"/>
      <c r="C351" s="1131"/>
      <c r="D351" s="1159" t="s">
        <v>316</v>
      </c>
      <c r="E351" s="1141"/>
      <c r="F351" s="1142"/>
      <c r="G351" s="1124">
        <f>+E351*F351</f>
        <v>0</v>
      </c>
      <c r="H351" s="1153"/>
      <c r="I351" s="1323">
        <f>J351+K351</f>
        <v>0</v>
      </c>
      <c r="J351" s="1154"/>
      <c r="K351" s="1154"/>
      <c r="L351" s="1323">
        <f>M351+N351</f>
        <v>0</v>
      </c>
      <c r="M351" s="1154"/>
      <c r="N351" s="1154"/>
      <c r="O351" s="1323">
        <f>P351+Q351</f>
        <v>0</v>
      </c>
      <c r="P351" s="1154"/>
      <c r="Q351" s="1154"/>
      <c r="R351" s="1323">
        <f>S351+T351</f>
        <v>0</v>
      </c>
      <c r="S351" s="1155"/>
      <c r="T351" s="1155"/>
      <c r="U351" s="1323">
        <f>V351+W351</f>
        <v>0</v>
      </c>
      <c r="V351" s="1155"/>
      <c r="W351" s="1155"/>
      <c r="X351" s="1323">
        <f>Y351+Z351</f>
        <v>0</v>
      </c>
      <c r="Y351" s="1334"/>
      <c r="Z351" s="1156"/>
      <c r="AA351" s="1125">
        <f t="shared" si="66"/>
        <v>0</v>
      </c>
      <c r="AB351" s="1125">
        <f t="shared" si="75"/>
        <v>0</v>
      </c>
    </row>
    <row r="352" spans="2:28" s="1032" customFormat="1" x14ac:dyDescent="0.15">
      <c r="B352" s="1135" t="s">
        <v>291</v>
      </c>
      <c r="C352" s="1128" t="s">
        <v>374</v>
      </c>
      <c r="D352" s="1092"/>
      <c r="E352" s="1143"/>
      <c r="F352" s="1144"/>
      <c r="G352" s="734">
        <f>SUM(G353:G357)</f>
        <v>0</v>
      </c>
      <c r="H352" s="1145">
        <f>SUM(H353:H357)</f>
        <v>0</v>
      </c>
      <c r="I352" s="1145">
        <f>SUM(I353:I357)</f>
        <v>0</v>
      </c>
      <c r="J352" s="1145">
        <f t="shared" ref="J352:Z352" si="77">SUM(J353:J357)</f>
        <v>0</v>
      </c>
      <c r="K352" s="1145">
        <f t="shared" si="77"/>
        <v>0</v>
      </c>
      <c r="L352" s="1145">
        <f t="shared" si="77"/>
        <v>0</v>
      </c>
      <c r="M352" s="1145">
        <f t="shared" si="77"/>
        <v>0</v>
      </c>
      <c r="N352" s="1145">
        <f t="shared" si="77"/>
        <v>0</v>
      </c>
      <c r="O352" s="1145">
        <f t="shared" si="77"/>
        <v>0</v>
      </c>
      <c r="P352" s="1145">
        <f t="shared" si="77"/>
        <v>0</v>
      </c>
      <c r="Q352" s="1145">
        <f t="shared" si="77"/>
        <v>0</v>
      </c>
      <c r="R352" s="1145">
        <f t="shared" si="77"/>
        <v>0</v>
      </c>
      <c r="S352" s="1145">
        <f t="shared" si="77"/>
        <v>0</v>
      </c>
      <c r="T352" s="1145">
        <f t="shared" si="77"/>
        <v>0</v>
      </c>
      <c r="U352" s="1145">
        <f t="shared" si="77"/>
        <v>0</v>
      </c>
      <c r="V352" s="1145">
        <f t="shared" si="77"/>
        <v>0</v>
      </c>
      <c r="W352" s="1145">
        <f t="shared" si="77"/>
        <v>0</v>
      </c>
      <c r="X352" s="1145">
        <f t="shared" si="77"/>
        <v>0</v>
      </c>
      <c r="Y352" s="1145">
        <f t="shared" si="77"/>
        <v>0</v>
      </c>
      <c r="Z352" s="1146">
        <f t="shared" si="77"/>
        <v>0</v>
      </c>
      <c r="AA352" s="1125">
        <f t="shared" si="66"/>
        <v>0</v>
      </c>
      <c r="AB352" s="1125">
        <f t="shared" si="75"/>
        <v>0</v>
      </c>
    </row>
    <row r="353" spans="2:28" s="1032" customFormat="1" x14ac:dyDescent="0.2">
      <c r="B353" s="1136"/>
      <c r="C353" s="1129"/>
      <c r="D353" s="1158" t="s">
        <v>316</v>
      </c>
      <c r="E353" s="1139"/>
      <c r="F353" s="1140"/>
      <c r="G353" s="1123">
        <f>+E353*F353</f>
        <v>0</v>
      </c>
      <c r="H353" s="1138"/>
      <c r="I353" s="1321">
        <f>J353+K353</f>
        <v>0</v>
      </c>
      <c r="J353" s="1138"/>
      <c r="K353" s="1138"/>
      <c r="L353" s="1321">
        <f>M353+N353</f>
        <v>0</v>
      </c>
      <c r="M353" s="1138"/>
      <c r="N353" s="1138"/>
      <c r="O353" s="1321">
        <f>P353+Q353</f>
        <v>0</v>
      </c>
      <c r="P353" s="1138"/>
      <c r="Q353" s="1138"/>
      <c r="R353" s="1321">
        <f>S353+T353</f>
        <v>0</v>
      </c>
      <c r="S353" s="1147"/>
      <c r="T353" s="1147"/>
      <c r="U353" s="1321">
        <f>V353+W353</f>
        <v>0</v>
      </c>
      <c r="V353" s="1147"/>
      <c r="W353" s="1147"/>
      <c r="X353" s="1321">
        <f>Y353+Z353</f>
        <v>0</v>
      </c>
      <c r="Y353" s="1332"/>
      <c r="Z353" s="1148"/>
      <c r="AA353" s="1125">
        <f t="shared" si="66"/>
        <v>0</v>
      </c>
      <c r="AB353" s="1125">
        <f t="shared" si="75"/>
        <v>0</v>
      </c>
    </row>
    <row r="354" spans="2:28" s="1032" customFormat="1" x14ac:dyDescent="0.2">
      <c r="B354" s="1136"/>
      <c r="C354" s="1129"/>
      <c r="D354" s="1158" t="s">
        <v>316</v>
      </c>
      <c r="E354" s="1139"/>
      <c r="F354" s="1140"/>
      <c r="G354" s="1123">
        <f>+E354*F354</f>
        <v>0</v>
      </c>
      <c r="H354" s="1138"/>
      <c r="I354" s="1321">
        <f>J354+K354</f>
        <v>0</v>
      </c>
      <c r="J354" s="1138"/>
      <c r="K354" s="1138"/>
      <c r="L354" s="1321">
        <f>M354+N354</f>
        <v>0</v>
      </c>
      <c r="M354" s="1138"/>
      <c r="N354" s="1138"/>
      <c r="O354" s="1321">
        <f>P354+Q354</f>
        <v>0</v>
      </c>
      <c r="P354" s="1138"/>
      <c r="Q354" s="1138"/>
      <c r="R354" s="1321">
        <f>S354+T354</f>
        <v>0</v>
      </c>
      <c r="S354" s="1147"/>
      <c r="T354" s="1147"/>
      <c r="U354" s="1321">
        <f>V354+W354</f>
        <v>0</v>
      </c>
      <c r="V354" s="1147"/>
      <c r="W354" s="1147"/>
      <c r="X354" s="1321">
        <f>Y354+Z354</f>
        <v>0</v>
      </c>
      <c r="Y354" s="1332"/>
      <c r="Z354" s="1148"/>
      <c r="AA354" s="1125">
        <f t="shared" si="66"/>
        <v>0</v>
      </c>
      <c r="AB354" s="1125">
        <f t="shared" si="75"/>
        <v>0</v>
      </c>
    </row>
    <row r="355" spans="2:28" s="1032" customFormat="1" x14ac:dyDescent="0.2">
      <c r="B355" s="1136"/>
      <c r="C355" s="1129"/>
      <c r="D355" s="1158" t="s">
        <v>316</v>
      </c>
      <c r="E355" s="1139"/>
      <c r="F355" s="1140"/>
      <c r="G355" s="1123">
        <f>+E355*F355</f>
        <v>0</v>
      </c>
      <c r="H355" s="1149"/>
      <c r="I355" s="1321">
        <f>J355+K355</f>
        <v>0</v>
      </c>
      <c r="J355" s="1150"/>
      <c r="K355" s="1150"/>
      <c r="L355" s="1321">
        <f>M355+N355</f>
        <v>0</v>
      </c>
      <c r="M355" s="1150"/>
      <c r="N355" s="1150"/>
      <c r="O355" s="1321">
        <f>P355+Q355</f>
        <v>0</v>
      </c>
      <c r="P355" s="1150"/>
      <c r="Q355" s="1150"/>
      <c r="R355" s="1321">
        <f>S355+T355</f>
        <v>0</v>
      </c>
      <c r="S355" s="1151"/>
      <c r="T355" s="1151"/>
      <c r="U355" s="1321">
        <f>V355+W355</f>
        <v>0</v>
      </c>
      <c r="V355" s="1151"/>
      <c r="W355" s="1151"/>
      <c r="X355" s="1321">
        <f>Y355+Z355</f>
        <v>0</v>
      </c>
      <c r="Y355" s="1333"/>
      <c r="Z355" s="1152"/>
      <c r="AA355" s="1125">
        <f t="shared" si="66"/>
        <v>0</v>
      </c>
      <c r="AB355" s="1125">
        <f t="shared" si="75"/>
        <v>0</v>
      </c>
    </row>
    <row r="356" spans="2:28" s="1032" customFormat="1" x14ac:dyDescent="0.2">
      <c r="B356" s="1136"/>
      <c r="C356" s="1129"/>
      <c r="D356" s="1158" t="s">
        <v>316</v>
      </c>
      <c r="E356" s="1139"/>
      <c r="F356" s="1140"/>
      <c r="G356" s="1123">
        <f>+E356*F356</f>
        <v>0</v>
      </c>
      <c r="H356" s="1149"/>
      <c r="I356" s="1322">
        <f>J356+K356</f>
        <v>0</v>
      </c>
      <c r="J356" s="1150"/>
      <c r="K356" s="1150"/>
      <c r="L356" s="1322">
        <f>M356+N356</f>
        <v>0</v>
      </c>
      <c r="M356" s="1150"/>
      <c r="N356" s="1150"/>
      <c r="O356" s="1322">
        <f>P356+Q356</f>
        <v>0</v>
      </c>
      <c r="P356" s="1150"/>
      <c r="Q356" s="1150"/>
      <c r="R356" s="1322">
        <f>S356+T356</f>
        <v>0</v>
      </c>
      <c r="S356" s="1151"/>
      <c r="T356" s="1151"/>
      <c r="U356" s="1322">
        <f>V356+W356</f>
        <v>0</v>
      </c>
      <c r="V356" s="1151"/>
      <c r="W356" s="1151"/>
      <c r="X356" s="1322">
        <f>Y356+Z356</f>
        <v>0</v>
      </c>
      <c r="Y356" s="1333"/>
      <c r="Z356" s="1152"/>
      <c r="AA356" s="1125">
        <f t="shared" si="66"/>
        <v>0</v>
      </c>
      <c r="AB356" s="1125">
        <f t="shared" si="75"/>
        <v>0</v>
      </c>
    </row>
    <row r="357" spans="2:28" s="1032" customFormat="1" x14ac:dyDescent="0.2">
      <c r="B357" s="1137"/>
      <c r="C357" s="1131"/>
      <c r="D357" s="1159" t="s">
        <v>316</v>
      </c>
      <c r="E357" s="1141"/>
      <c r="F357" s="1142"/>
      <c r="G357" s="1124">
        <f>+E357*F357</f>
        <v>0</v>
      </c>
      <c r="H357" s="1153"/>
      <c r="I357" s="1323">
        <f>J357+K357</f>
        <v>0</v>
      </c>
      <c r="J357" s="1154"/>
      <c r="K357" s="1154"/>
      <c r="L357" s="1323">
        <f>M357+N357</f>
        <v>0</v>
      </c>
      <c r="M357" s="1154"/>
      <c r="N357" s="1154"/>
      <c r="O357" s="1323">
        <f>P357+Q357</f>
        <v>0</v>
      </c>
      <c r="P357" s="1154"/>
      <c r="Q357" s="1154"/>
      <c r="R357" s="1323">
        <f>S357+T357</f>
        <v>0</v>
      </c>
      <c r="S357" s="1155"/>
      <c r="T357" s="1155"/>
      <c r="U357" s="1323">
        <f>V357+W357</f>
        <v>0</v>
      </c>
      <c r="V357" s="1155"/>
      <c r="W357" s="1155"/>
      <c r="X357" s="1323">
        <f>Y357+Z357</f>
        <v>0</v>
      </c>
      <c r="Y357" s="1334"/>
      <c r="Z357" s="1156"/>
      <c r="AA357" s="1125">
        <f t="shared" si="66"/>
        <v>0</v>
      </c>
      <c r="AB357" s="1125">
        <f t="shared" si="75"/>
        <v>0</v>
      </c>
    </row>
    <row r="358" spans="2:28" s="1032" customFormat="1" x14ac:dyDescent="0.15">
      <c r="B358" s="1135" t="s">
        <v>291</v>
      </c>
      <c r="C358" s="1128" t="s">
        <v>375</v>
      </c>
      <c r="D358" s="1092"/>
      <c r="E358" s="1143"/>
      <c r="F358" s="1144"/>
      <c r="G358" s="734">
        <f>SUM(G359:G363)</f>
        <v>0</v>
      </c>
      <c r="H358" s="1145">
        <f>SUM(H359:H363)</f>
        <v>0</v>
      </c>
      <c r="I358" s="1145">
        <f>SUM(I359:I363)</f>
        <v>0</v>
      </c>
      <c r="J358" s="1145">
        <f t="shared" ref="J358:Z358" si="78">SUM(J359:J363)</f>
        <v>0</v>
      </c>
      <c r="K358" s="1145">
        <f t="shared" si="78"/>
        <v>0</v>
      </c>
      <c r="L358" s="1145">
        <f t="shared" si="78"/>
        <v>0</v>
      </c>
      <c r="M358" s="1145">
        <f t="shared" si="78"/>
        <v>0</v>
      </c>
      <c r="N358" s="1145">
        <f t="shared" si="78"/>
        <v>0</v>
      </c>
      <c r="O358" s="1145">
        <f t="shared" si="78"/>
        <v>0</v>
      </c>
      <c r="P358" s="1145">
        <f t="shared" si="78"/>
        <v>0</v>
      </c>
      <c r="Q358" s="1145">
        <f t="shared" si="78"/>
        <v>0</v>
      </c>
      <c r="R358" s="1145">
        <f t="shared" si="78"/>
        <v>0</v>
      </c>
      <c r="S358" s="1145">
        <f t="shared" si="78"/>
        <v>0</v>
      </c>
      <c r="T358" s="1145">
        <f t="shared" si="78"/>
        <v>0</v>
      </c>
      <c r="U358" s="1145">
        <f t="shared" si="78"/>
        <v>0</v>
      </c>
      <c r="V358" s="1145">
        <f t="shared" si="78"/>
        <v>0</v>
      </c>
      <c r="W358" s="1145">
        <f t="shared" si="78"/>
        <v>0</v>
      </c>
      <c r="X358" s="1145">
        <f t="shared" si="78"/>
        <v>0</v>
      </c>
      <c r="Y358" s="1145">
        <f t="shared" si="78"/>
        <v>0</v>
      </c>
      <c r="Z358" s="1146">
        <f t="shared" si="78"/>
        <v>0</v>
      </c>
      <c r="AA358" s="1125">
        <f t="shared" si="66"/>
        <v>0</v>
      </c>
      <c r="AB358" s="1125">
        <f t="shared" si="75"/>
        <v>0</v>
      </c>
    </row>
    <row r="359" spans="2:28" s="1032" customFormat="1" x14ac:dyDescent="0.2">
      <c r="B359" s="1136"/>
      <c r="C359" s="1129"/>
      <c r="D359" s="1158" t="s">
        <v>316</v>
      </c>
      <c r="E359" s="1139"/>
      <c r="F359" s="1140"/>
      <c r="G359" s="1123">
        <f>+E359*F359</f>
        <v>0</v>
      </c>
      <c r="H359" s="1138"/>
      <c r="I359" s="1321">
        <f>J359+K359</f>
        <v>0</v>
      </c>
      <c r="J359" s="1138"/>
      <c r="K359" s="1138"/>
      <c r="L359" s="1321">
        <f>M359+N359</f>
        <v>0</v>
      </c>
      <c r="M359" s="1138"/>
      <c r="N359" s="1138"/>
      <c r="O359" s="1321">
        <f>P359+Q359</f>
        <v>0</v>
      </c>
      <c r="P359" s="1138"/>
      <c r="Q359" s="1138"/>
      <c r="R359" s="1321">
        <f>S359+T359</f>
        <v>0</v>
      </c>
      <c r="S359" s="1147"/>
      <c r="T359" s="1147"/>
      <c r="U359" s="1321">
        <f>V359+W359</f>
        <v>0</v>
      </c>
      <c r="V359" s="1147"/>
      <c r="W359" s="1147"/>
      <c r="X359" s="1321">
        <f>Y359+Z359</f>
        <v>0</v>
      </c>
      <c r="Y359" s="1332"/>
      <c r="Z359" s="1148"/>
      <c r="AA359" s="1125">
        <f t="shared" si="66"/>
        <v>0</v>
      </c>
      <c r="AB359" s="1125">
        <f t="shared" si="75"/>
        <v>0</v>
      </c>
    </row>
    <row r="360" spans="2:28" s="1032" customFormat="1" x14ac:dyDescent="0.2">
      <c r="B360" s="1136"/>
      <c r="C360" s="1129"/>
      <c r="D360" s="1158" t="s">
        <v>316</v>
      </c>
      <c r="E360" s="1139"/>
      <c r="F360" s="1140"/>
      <c r="G360" s="1123">
        <f>+E360*F360</f>
        <v>0</v>
      </c>
      <c r="H360" s="1138"/>
      <c r="I360" s="1321">
        <f>J360+K360</f>
        <v>0</v>
      </c>
      <c r="J360" s="1138"/>
      <c r="K360" s="1138"/>
      <c r="L360" s="1321">
        <f>M360+N360</f>
        <v>0</v>
      </c>
      <c r="M360" s="1138"/>
      <c r="N360" s="1138"/>
      <c r="O360" s="1321">
        <f>P360+Q360</f>
        <v>0</v>
      </c>
      <c r="P360" s="1138"/>
      <c r="Q360" s="1138"/>
      <c r="R360" s="1321">
        <f>S360+T360</f>
        <v>0</v>
      </c>
      <c r="S360" s="1147"/>
      <c r="T360" s="1147"/>
      <c r="U360" s="1321">
        <f>V360+W360</f>
        <v>0</v>
      </c>
      <c r="V360" s="1147"/>
      <c r="W360" s="1147"/>
      <c r="X360" s="1321">
        <f>Y360+Z360</f>
        <v>0</v>
      </c>
      <c r="Y360" s="1332"/>
      <c r="Z360" s="1148"/>
      <c r="AA360" s="1125">
        <f t="shared" si="66"/>
        <v>0</v>
      </c>
      <c r="AB360" s="1125">
        <f t="shared" si="75"/>
        <v>0</v>
      </c>
    </row>
    <row r="361" spans="2:28" s="1032" customFormat="1" x14ac:dyDescent="0.2">
      <c r="B361" s="1136"/>
      <c r="C361" s="1129"/>
      <c r="D361" s="1158" t="s">
        <v>316</v>
      </c>
      <c r="E361" s="1139"/>
      <c r="F361" s="1140"/>
      <c r="G361" s="1123">
        <f>+E361*F361</f>
        <v>0</v>
      </c>
      <c r="H361" s="1149"/>
      <c r="I361" s="1321">
        <f>J361+K361</f>
        <v>0</v>
      </c>
      <c r="J361" s="1150"/>
      <c r="K361" s="1150"/>
      <c r="L361" s="1321">
        <f>M361+N361</f>
        <v>0</v>
      </c>
      <c r="M361" s="1150"/>
      <c r="N361" s="1150"/>
      <c r="O361" s="1321">
        <f>P361+Q361</f>
        <v>0</v>
      </c>
      <c r="P361" s="1150"/>
      <c r="Q361" s="1150"/>
      <c r="R361" s="1321">
        <f>S361+T361</f>
        <v>0</v>
      </c>
      <c r="S361" s="1151"/>
      <c r="T361" s="1151"/>
      <c r="U361" s="1321">
        <f>V361+W361</f>
        <v>0</v>
      </c>
      <c r="V361" s="1151"/>
      <c r="W361" s="1151"/>
      <c r="X361" s="1321">
        <f>Y361+Z361</f>
        <v>0</v>
      </c>
      <c r="Y361" s="1333"/>
      <c r="Z361" s="1152"/>
      <c r="AA361" s="1125">
        <f t="shared" si="66"/>
        <v>0</v>
      </c>
      <c r="AB361" s="1125">
        <f t="shared" si="75"/>
        <v>0</v>
      </c>
    </row>
    <row r="362" spans="2:28" s="1032" customFormat="1" x14ac:dyDescent="0.2">
      <c r="B362" s="1136"/>
      <c r="C362" s="1129"/>
      <c r="D362" s="1158" t="s">
        <v>316</v>
      </c>
      <c r="E362" s="1139"/>
      <c r="F362" s="1140"/>
      <c r="G362" s="1123">
        <f>+E362*F362</f>
        <v>0</v>
      </c>
      <c r="H362" s="1149"/>
      <c r="I362" s="1322">
        <f>J362+K362</f>
        <v>0</v>
      </c>
      <c r="J362" s="1150"/>
      <c r="K362" s="1150"/>
      <c r="L362" s="1322">
        <f>M362+N362</f>
        <v>0</v>
      </c>
      <c r="M362" s="1150"/>
      <c r="N362" s="1150"/>
      <c r="O362" s="1322">
        <f>P362+Q362</f>
        <v>0</v>
      </c>
      <c r="P362" s="1150"/>
      <c r="Q362" s="1150"/>
      <c r="R362" s="1322">
        <f>S362+T362</f>
        <v>0</v>
      </c>
      <c r="S362" s="1151"/>
      <c r="T362" s="1151"/>
      <c r="U362" s="1322">
        <f>V362+W362</f>
        <v>0</v>
      </c>
      <c r="V362" s="1151"/>
      <c r="W362" s="1151"/>
      <c r="X362" s="1322">
        <f>Y362+Z362</f>
        <v>0</v>
      </c>
      <c r="Y362" s="1333"/>
      <c r="Z362" s="1152"/>
      <c r="AA362" s="1125">
        <f t="shared" si="66"/>
        <v>0</v>
      </c>
      <c r="AB362" s="1125">
        <f t="shared" si="75"/>
        <v>0</v>
      </c>
    </row>
    <row r="363" spans="2:28" s="1032" customFormat="1" x14ac:dyDescent="0.2">
      <c r="B363" s="1137"/>
      <c r="C363" s="1131"/>
      <c r="D363" s="1159" t="s">
        <v>316</v>
      </c>
      <c r="E363" s="1141"/>
      <c r="F363" s="1142"/>
      <c r="G363" s="1124">
        <f>+E363*F363</f>
        <v>0</v>
      </c>
      <c r="H363" s="1153"/>
      <c r="I363" s="1323">
        <f>J363+K363</f>
        <v>0</v>
      </c>
      <c r="J363" s="1154"/>
      <c r="K363" s="1154"/>
      <c r="L363" s="1323">
        <f>M363+N363</f>
        <v>0</v>
      </c>
      <c r="M363" s="1154"/>
      <c r="N363" s="1154"/>
      <c r="O363" s="1323">
        <f>P363+Q363</f>
        <v>0</v>
      </c>
      <c r="P363" s="1154"/>
      <c r="Q363" s="1154"/>
      <c r="R363" s="1323">
        <f>S363+T363</f>
        <v>0</v>
      </c>
      <c r="S363" s="1155"/>
      <c r="T363" s="1155"/>
      <c r="U363" s="1323">
        <f>V363+W363</f>
        <v>0</v>
      </c>
      <c r="V363" s="1155"/>
      <c r="W363" s="1155"/>
      <c r="X363" s="1323">
        <f>Y363+Z363</f>
        <v>0</v>
      </c>
      <c r="Y363" s="1334"/>
      <c r="Z363" s="1156"/>
      <c r="AA363" s="1125">
        <f t="shared" si="66"/>
        <v>0</v>
      </c>
      <c r="AB363" s="1125">
        <f t="shared" si="75"/>
        <v>0</v>
      </c>
    </row>
    <row r="364" spans="2:28" s="1032" customFormat="1" x14ac:dyDescent="0.15">
      <c r="B364" s="1135" t="s">
        <v>291</v>
      </c>
      <c r="C364" s="1128" t="s">
        <v>376</v>
      </c>
      <c r="D364" s="1092"/>
      <c r="E364" s="1143"/>
      <c r="F364" s="1144"/>
      <c r="G364" s="734">
        <f>SUM(G365:G369)</f>
        <v>0</v>
      </c>
      <c r="H364" s="1145">
        <f>SUM(H365:H369)</f>
        <v>0</v>
      </c>
      <c r="I364" s="1145">
        <f>SUM(I365:I369)</f>
        <v>0</v>
      </c>
      <c r="J364" s="1145">
        <f t="shared" ref="J364:Z364" si="79">SUM(J365:J369)</f>
        <v>0</v>
      </c>
      <c r="K364" s="1145">
        <f t="shared" si="79"/>
        <v>0</v>
      </c>
      <c r="L364" s="1145">
        <f t="shared" si="79"/>
        <v>0</v>
      </c>
      <c r="M364" s="1145">
        <f t="shared" si="79"/>
        <v>0</v>
      </c>
      <c r="N364" s="1145">
        <f t="shared" si="79"/>
        <v>0</v>
      </c>
      <c r="O364" s="1145">
        <f t="shared" si="79"/>
        <v>0</v>
      </c>
      <c r="P364" s="1145">
        <f t="shared" si="79"/>
        <v>0</v>
      </c>
      <c r="Q364" s="1145">
        <f t="shared" si="79"/>
        <v>0</v>
      </c>
      <c r="R364" s="1145">
        <f t="shared" si="79"/>
        <v>0</v>
      </c>
      <c r="S364" s="1145">
        <f t="shared" si="79"/>
        <v>0</v>
      </c>
      <c r="T364" s="1145">
        <f t="shared" si="79"/>
        <v>0</v>
      </c>
      <c r="U364" s="1145">
        <f t="shared" si="79"/>
        <v>0</v>
      </c>
      <c r="V364" s="1145">
        <f t="shared" si="79"/>
        <v>0</v>
      </c>
      <c r="W364" s="1145">
        <f t="shared" si="79"/>
        <v>0</v>
      </c>
      <c r="X364" s="1145">
        <f t="shared" si="79"/>
        <v>0</v>
      </c>
      <c r="Y364" s="1145">
        <f t="shared" si="79"/>
        <v>0</v>
      </c>
      <c r="Z364" s="1146">
        <f t="shared" si="79"/>
        <v>0</v>
      </c>
      <c r="AA364" s="1125">
        <f t="shared" si="66"/>
        <v>0</v>
      </c>
      <c r="AB364" s="1125">
        <f t="shared" si="75"/>
        <v>0</v>
      </c>
    </row>
    <row r="365" spans="2:28" s="1032" customFormat="1" x14ac:dyDescent="0.2">
      <c r="B365" s="1136"/>
      <c r="C365" s="1129"/>
      <c r="D365" s="1158" t="s">
        <v>316</v>
      </c>
      <c r="E365" s="1139"/>
      <c r="F365" s="1140"/>
      <c r="G365" s="1123">
        <f>+E365*F365</f>
        <v>0</v>
      </c>
      <c r="H365" s="1138"/>
      <c r="I365" s="1321">
        <f>J365+K365</f>
        <v>0</v>
      </c>
      <c r="J365" s="1138"/>
      <c r="K365" s="1138"/>
      <c r="L365" s="1321">
        <f>M365+N365</f>
        <v>0</v>
      </c>
      <c r="M365" s="1138"/>
      <c r="N365" s="1138"/>
      <c r="O365" s="1321">
        <f>P365+Q365</f>
        <v>0</v>
      </c>
      <c r="P365" s="1138"/>
      <c r="Q365" s="1138"/>
      <c r="R365" s="1321">
        <f>S365+T365</f>
        <v>0</v>
      </c>
      <c r="S365" s="1147"/>
      <c r="T365" s="1147"/>
      <c r="U365" s="1321">
        <f>V365+W365</f>
        <v>0</v>
      </c>
      <c r="V365" s="1147"/>
      <c r="W365" s="1147"/>
      <c r="X365" s="1321">
        <f>Y365+Z365</f>
        <v>0</v>
      </c>
      <c r="Y365" s="1332"/>
      <c r="Z365" s="1148"/>
      <c r="AA365" s="1125">
        <f t="shared" si="66"/>
        <v>0</v>
      </c>
      <c r="AB365" s="1125">
        <f t="shared" si="75"/>
        <v>0</v>
      </c>
    </row>
    <row r="366" spans="2:28" s="1032" customFormat="1" x14ac:dyDescent="0.2">
      <c r="B366" s="1136"/>
      <c r="C366" s="1129"/>
      <c r="D366" s="1158" t="s">
        <v>316</v>
      </c>
      <c r="E366" s="1139"/>
      <c r="F366" s="1140"/>
      <c r="G366" s="1123">
        <f>+E366*F366</f>
        <v>0</v>
      </c>
      <c r="H366" s="1138"/>
      <c r="I366" s="1321">
        <f>J366+K366</f>
        <v>0</v>
      </c>
      <c r="J366" s="1138"/>
      <c r="K366" s="1138"/>
      <c r="L366" s="1321">
        <f>M366+N366</f>
        <v>0</v>
      </c>
      <c r="M366" s="1138"/>
      <c r="N366" s="1138"/>
      <c r="O366" s="1321">
        <f>P366+Q366</f>
        <v>0</v>
      </c>
      <c r="P366" s="1138"/>
      <c r="Q366" s="1138"/>
      <c r="R366" s="1321">
        <f>S366+T366</f>
        <v>0</v>
      </c>
      <c r="S366" s="1147"/>
      <c r="T366" s="1147"/>
      <c r="U366" s="1321">
        <f>V366+W366</f>
        <v>0</v>
      </c>
      <c r="V366" s="1147"/>
      <c r="W366" s="1147"/>
      <c r="X366" s="1321">
        <f>Y366+Z366</f>
        <v>0</v>
      </c>
      <c r="Y366" s="1332"/>
      <c r="Z366" s="1148"/>
      <c r="AA366" s="1125">
        <f t="shared" si="66"/>
        <v>0</v>
      </c>
      <c r="AB366" s="1125">
        <f t="shared" si="75"/>
        <v>0</v>
      </c>
    </row>
    <row r="367" spans="2:28" s="1032" customFormat="1" x14ac:dyDescent="0.2">
      <c r="B367" s="1136"/>
      <c r="C367" s="1129"/>
      <c r="D367" s="1158" t="s">
        <v>316</v>
      </c>
      <c r="E367" s="1139"/>
      <c r="F367" s="1140"/>
      <c r="G367" s="1123">
        <f>+E367*F367</f>
        <v>0</v>
      </c>
      <c r="H367" s="1149"/>
      <c r="I367" s="1321">
        <f>J367+K367</f>
        <v>0</v>
      </c>
      <c r="J367" s="1150"/>
      <c r="K367" s="1150"/>
      <c r="L367" s="1321">
        <f>M367+N367</f>
        <v>0</v>
      </c>
      <c r="M367" s="1150"/>
      <c r="N367" s="1150"/>
      <c r="O367" s="1321">
        <f>P367+Q367</f>
        <v>0</v>
      </c>
      <c r="P367" s="1150"/>
      <c r="Q367" s="1150"/>
      <c r="R367" s="1321">
        <f>S367+T367</f>
        <v>0</v>
      </c>
      <c r="S367" s="1151"/>
      <c r="T367" s="1151"/>
      <c r="U367" s="1321">
        <f>V367+W367</f>
        <v>0</v>
      </c>
      <c r="V367" s="1151"/>
      <c r="W367" s="1151"/>
      <c r="X367" s="1321">
        <f>Y367+Z367</f>
        <v>0</v>
      </c>
      <c r="Y367" s="1333"/>
      <c r="Z367" s="1152"/>
      <c r="AA367" s="1125">
        <f t="shared" si="66"/>
        <v>0</v>
      </c>
      <c r="AB367" s="1125">
        <f t="shared" si="75"/>
        <v>0</v>
      </c>
    </row>
    <row r="368" spans="2:28" s="1032" customFormat="1" x14ac:dyDescent="0.2">
      <c r="B368" s="1136"/>
      <c r="C368" s="1129"/>
      <c r="D368" s="1158" t="s">
        <v>316</v>
      </c>
      <c r="E368" s="1139"/>
      <c r="F368" s="1140"/>
      <c r="G368" s="1123">
        <f>+E368*F368</f>
        <v>0</v>
      </c>
      <c r="H368" s="1149"/>
      <c r="I368" s="1322">
        <f>J368+K368</f>
        <v>0</v>
      </c>
      <c r="J368" s="1150"/>
      <c r="K368" s="1150"/>
      <c r="L368" s="1322">
        <f>M368+N368</f>
        <v>0</v>
      </c>
      <c r="M368" s="1150"/>
      <c r="N368" s="1150"/>
      <c r="O368" s="1322">
        <f>P368+Q368</f>
        <v>0</v>
      </c>
      <c r="P368" s="1150"/>
      <c r="Q368" s="1150"/>
      <c r="R368" s="1322">
        <f>S368+T368</f>
        <v>0</v>
      </c>
      <c r="S368" s="1151"/>
      <c r="T368" s="1151"/>
      <c r="U368" s="1322">
        <f>V368+W368</f>
        <v>0</v>
      </c>
      <c r="V368" s="1151"/>
      <c r="W368" s="1151"/>
      <c r="X368" s="1322">
        <f>Y368+Z368</f>
        <v>0</v>
      </c>
      <c r="Y368" s="1333"/>
      <c r="Z368" s="1152"/>
      <c r="AA368" s="1125">
        <f t="shared" ref="AA368:AA431" si="80">X368+U368+R368+O368+L368+I368+H368</f>
        <v>0</v>
      </c>
      <c r="AB368" s="1125">
        <f t="shared" si="75"/>
        <v>0</v>
      </c>
    </row>
    <row r="369" spans="2:28" s="1032" customFormat="1" x14ac:dyDescent="0.2">
      <c r="B369" s="1137"/>
      <c r="C369" s="1131"/>
      <c r="D369" s="1159" t="s">
        <v>316</v>
      </c>
      <c r="E369" s="1141"/>
      <c r="F369" s="1142"/>
      <c r="G369" s="1124">
        <f>+E369*F369</f>
        <v>0</v>
      </c>
      <c r="H369" s="1153"/>
      <c r="I369" s="1323">
        <f>J369+K369</f>
        <v>0</v>
      </c>
      <c r="J369" s="1154"/>
      <c r="K369" s="1154"/>
      <c r="L369" s="1323">
        <f>M369+N369</f>
        <v>0</v>
      </c>
      <c r="M369" s="1154"/>
      <c r="N369" s="1154"/>
      <c r="O369" s="1323">
        <f>P369+Q369</f>
        <v>0</v>
      </c>
      <c r="P369" s="1154"/>
      <c r="Q369" s="1154"/>
      <c r="R369" s="1323">
        <f>S369+T369</f>
        <v>0</v>
      </c>
      <c r="S369" s="1155"/>
      <c r="T369" s="1155"/>
      <c r="U369" s="1323">
        <f>V369+W369</f>
        <v>0</v>
      </c>
      <c r="V369" s="1155"/>
      <c r="W369" s="1155"/>
      <c r="X369" s="1323">
        <f>Y369+Z369</f>
        <v>0</v>
      </c>
      <c r="Y369" s="1334"/>
      <c r="Z369" s="1156"/>
      <c r="AA369" s="1125">
        <f t="shared" si="80"/>
        <v>0</v>
      </c>
      <c r="AB369" s="1125">
        <f t="shared" si="75"/>
        <v>0</v>
      </c>
    </row>
    <row r="370" spans="2:28" s="1032" customFormat="1" x14ac:dyDescent="0.15">
      <c r="B370" s="68">
        <f>+'PLAN DE ADQUISICIONES'!C65</f>
        <v>0</v>
      </c>
      <c r="C370" s="277" t="str">
        <f>+'PLAN DE ADQUISICIONES'!B65</f>
        <v>2.3.2</v>
      </c>
      <c r="D370" s="736" t="str">
        <f>+'PLAN DE ADQUISICIONES'!D65</f>
        <v>Unidad medida</v>
      </c>
      <c r="E370" s="739">
        <f>+'PLAN DE ADQUISICIONES'!E65</f>
        <v>0</v>
      </c>
      <c r="F370" s="735"/>
      <c r="G370" s="735">
        <f t="shared" ref="G370:Z370" si="81">+G372+G378+G384+G390+G396</f>
        <v>0</v>
      </c>
      <c r="H370" s="19">
        <f t="shared" si="81"/>
        <v>0</v>
      </c>
      <c r="I370" s="19">
        <f t="shared" si="81"/>
        <v>0</v>
      </c>
      <c r="J370" s="19">
        <f t="shared" si="81"/>
        <v>0</v>
      </c>
      <c r="K370" s="19">
        <f t="shared" si="81"/>
        <v>0</v>
      </c>
      <c r="L370" s="19">
        <f t="shared" si="81"/>
        <v>0</v>
      </c>
      <c r="M370" s="19">
        <f t="shared" si="81"/>
        <v>0</v>
      </c>
      <c r="N370" s="19">
        <f t="shared" si="81"/>
        <v>0</v>
      </c>
      <c r="O370" s="19">
        <f t="shared" si="81"/>
        <v>0</v>
      </c>
      <c r="P370" s="19">
        <f t="shared" si="81"/>
        <v>0</v>
      </c>
      <c r="Q370" s="19">
        <f t="shared" si="81"/>
        <v>0</v>
      </c>
      <c r="R370" s="19">
        <f t="shared" si="81"/>
        <v>0</v>
      </c>
      <c r="S370" s="19">
        <f t="shared" si="81"/>
        <v>0</v>
      </c>
      <c r="T370" s="19">
        <f t="shared" si="81"/>
        <v>0</v>
      </c>
      <c r="U370" s="19">
        <f t="shared" si="81"/>
        <v>0</v>
      </c>
      <c r="V370" s="19">
        <f t="shared" si="81"/>
        <v>0</v>
      </c>
      <c r="W370" s="19">
        <f t="shared" si="81"/>
        <v>0</v>
      </c>
      <c r="X370" s="19">
        <f t="shared" si="81"/>
        <v>0</v>
      </c>
      <c r="Y370" s="19">
        <f t="shared" si="81"/>
        <v>0</v>
      </c>
      <c r="Z370" s="20">
        <f t="shared" si="81"/>
        <v>0</v>
      </c>
      <c r="AA370" s="1125">
        <f t="shared" si="80"/>
        <v>0</v>
      </c>
      <c r="AB370" s="1125">
        <f t="shared" si="75"/>
        <v>0</v>
      </c>
    </row>
    <row r="371" spans="2:28" s="1032" customFormat="1" ht="34.5" customHeight="1" x14ac:dyDescent="0.15">
      <c r="B371" s="771" t="s">
        <v>475</v>
      </c>
      <c r="C371" s="770"/>
      <c r="D371" s="1893"/>
      <c r="E371" s="1894"/>
      <c r="F371" s="1894"/>
      <c r="G371" s="1894"/>
      <c r="H371" s="1894"/>
      <c r="I371" s="1894"/>
      <c r="J371" s="1894"/>
      <c r="K371" s="1894"/>
      <c r="L371" s="1894"/>
      <c r="M371" s="1894"/>
      <c r="N371" s="1894"/>
      <c r="O371" s="1894"/>
      <c r="P371" s="1894"/>
      <c r="Q371" s="1894"/>
      <c r="R371" s="1894"/>
      <c r="S371" s="1894"/>
      <c r="T371" s="1894"/>
      <c r="U371" s="1894"/>
      <c r="V371" s="1894"/>
      <c r="W371" s="1894"/>
      <c r="X371" s="1947"/>
      <c r="Y371" s="1329"/>
      <c r="Z371" s="1347"/>
      <c r="AA371" s="1125"/>
      <c r="AB371" s="1125"/>
    </row>
    <row r="372" spans="2:28" s="1032" customFormat="1" x14ac:dyDescent="0.15">
      <c r="B372" s="1135" t="s">
        <v>291</v>
      </c>
      <c r="C372" s="1132" t="s">
        <v>377</v>
      </c>
      <c r="D372" s="1092"/>
      <c r="E372" s="1143"/>
      <c r="F372" s="1144"/>
      <c r="G372" s="734">
        <f>SUM(G373:G377)</f>
        <v>0</v>
      </c>
      <c r="H372" s="1145">
        <f>SUM(H373:H377)</f>
        <v>0</v>
      </c>
      <c r="I372" s="1145">
        <f>SUM(I373:I377)</f>
        <v>0</v>
      </c>
      <c r="J372" s="1145">
        <f t="shared" ref="J372:Z372" si="82">SUM(J373:J377)</f>
        <v>0</v>
      </c>
      <c r="K372" s="1145">
        <f t="shared" si="82"/>
        <v>0</v>
      </c>
      <c r="L372" s="1145">
        <f t="shared" si="82"/>
        <v>0</v>
      </c>
      <c r="M372" s="1145">
        <f t="shared" si="82"/>
        <v>0</v>
      </c>
      <c r="N372" s="1145">
        <f t="shared" si="82"/>
        <v>0</v>
      </c>
      <c r="O372" s="1145">
        <f t="shared" si="82"/>
        <v>0</v>
      </c>
      <c r="P372" s="1145">
        <f t="shared" si="82"/>
        <v>0</v>
      </c>
      <c r="Q372" s="1145">
        <f t="shared" si="82"/>
        <v>0</v>
      </c>
      <c r="R372" s="1145">
        <f t="shared" si="82"/>
        <v>0</v>
      </c>
      <c r="S372" s="1145">
        <f t="shared" si="82"/>
        <v>0</v>
      </c>
      <c r="T372" s="1145">
        <f t="shared" si="82"/>
        <v>0</v>
      </c>
      <c r="U372" s="1145">
        <f t="shared" si="82"/>
        <v>0</v>
      </c>
      <c r="V372" s="1145">
        <f t="shared" si="82"/>
        <v>0</v>
      </c>
      <c r="W372" s="1145">
        <f t="shared" si="82"/>
        <v>0</v>
      </c>
      <c r="X372" s="1145">
        <f t="shared" si="82"/>
        <v>0</v>
      </c>
      <c r="Y372" s="1145">
        <f t="shared" si="82"/>
        <v>0</v>
      </c>
      <c r="Z372" s="1146">
        <f t="shared" si="82"/>
        <v>0</v>
      </c>
      <c r="AA372" s="1125">
        <f t="shared" si="80"/>
        <v>0</v>
      </c>
      <c r="AB372" s="1125">
        <f t="shared" si="75"/>
        <v>0</v>
      </c>
    </row>
    <row r="373" spans="2:28" s="1032" customFormat="1" x14ac:dyDescent="0.2">
      <c r="B373" s="1136"/>
      <c r="C373" s="1129"/>
      <c r="D373" s="1158" t="s">
        <v>316</v>
      </c>
      <c r="E373" s="1139"/>
      <c r="F373" s="1140"/>
      <c r="G373" s="1123">
        <f>+E373*F373</f>
        <v>0</v>
      </c>
      <c r="H373" s="1138"/>
      <c r="I373" s="1321">
        <f>J373+K373</f>
        <v>0</v>
      </c>
      <c r="J373" s="1138"/>
      <c r="K373" s="1138"/>
      <c r="L373" s="1321">
        <f>M373+N373</f>
        <v>0</v>
      </c>
      <c r="M373" s="1138"/>
      <c r="N373" s="1138"/>
      <c r="O373" s="1321">
        <f>P373+Q373</f>
        <v>0</v>
      </c>
      <c r="P373" s="1138"/>
      <c r="Q373" s="1138"/>
      <c r="R373" s="1321">
        <f>S373+T373</f>
        <v>0</v>
      </c>
      <c r="S373" s="1147"/>
      <c r="T373" s="1147"/>
      <c r="U373" s="1321">
        <f>V373+W373</f>
        <v>0</v>
      </c>
      <c r="V373" s="1147"/>
      <c r="W373" s="1147"/>
      <c r="X373" s="1321">
        <f>Y373+Z373</f>
        <v>0</v>
      </c>
      <c r="Y373" s="1332"/>
      <c r="Z373" s="1148"/>
      <c r="AA373" s="1125">
        <f t="shared" si="80"/>
        <v>0</v>
      </c>
      <c r="AB373" s="1125">
        <f t="shared" si="75"/>
        <v>0</v>
      </c>
    </row>
    <row r="374" spans="2:28" s="1032" customFormat="1" x14ac:dyDescent="0.2">
      <c r="B374" s="1136"/>
      <c r="C374" s="1129"/>
      <c r="D374" s="1158" t="s">
        <v>316</v>
      </c>
      <c r="E374" s="1139"/>
      <c r="F374" s="1140"/>
      <c r="G374" s="1123">
        <f>+E374*F374</f>
        <v>0</v>
      </c>
      <c r="H374" s="1138"/>
      <c r="I374" s="1321">
        <f>J374+K374</f>
        <v>0</v>
      </c>
      <c r="J374" s="1138"/>
      <c r="K374" s="1138"/>
      <c r="L374" s="1321">
        <f>M374+N374</f>
        <v>0</v>
      </c>
      <c r="M374" s="1138"/>
      <c r="N374" s="1138"/>
      <c r="O374" s="1321">
        <f>P374+Q374</f>
        <v>0</v>
      </c>
      <c r="P374" s="1138"/>
      <c r="Q374" s="1138"/>
      <c r="R374" s="1321">
        <f>S374+T374</f>
        <v>0</v>
      </c>
      <c r="S374" s="1147"/>
      <c r="T374" s="1147"/>
      <c r="U374" s="1321">
        <f>V374+W374</f>
        <v>0</v>
      </c>
      <c r="V374" s="1147"/>
      <c r="W374" s="1147"/>
      <c r="X374" s="1321">
        <f>Y374+Z374</f>
        <v>0</v>
      </c>
      <c r="Y374" s="1332"/>
      <c r="Z374" s="1148"/>
      <c r="AA374" s="1125">
        <f t="shared" si="80"/>
        <v>0</v>
      </c>
      <c r="AB374" s="1125">
        <f t="shared" si="75"/>
        <v>0</v>
      </c>
    </row>
    <row r="375" spans="2:28" s="1032" customFormat="1" x14ac:dyDescent="0.2">
      <c r="B375" s="1136"/>
      <c r="C375" s="1130"/>
      <c r="D375" s="1158" t="s">
        <v>316</v>
      </c>
      <c r="E375" s="1139"/>
      <c r="F375" s="1140"/>
      <c r="G375" s="1123">
        <f>+E375*F375</f>
        <v>0</v>
      </c>
      <c r="H375" s="1149"/>
      <c r="I375" s="1321">
        <f>J375+K375</f>
        <v>0</v>
      </c>
      <c r="J375" s="1150"/>
      <c r="K375" s="1150"/>
      <c r="L375" s="1321">
        <f>M375+N375</f>
        <v>0</v>
      </c>
      <c r="M375" s="1150"/>
      <c r="N375" s="1150"/>
      <c r="O375" s="1321">
        <f>P375+Q375</f>
        <v>0</v>
      </c>
      <c r="P375" s="1150"/>
      <c r="Q375" s="1150"/>
      <c r="R375" s="1321">
        <f>S375+T375</f>
        <v>0</v>
      </c>
      <c r="S375" s="1151"/>
      <c r="T375" s="1151"/>
      <c r="U375" s="1321">
        <f>V375+W375</f>
        <v>0</v>
      </c>
      <c r="V375" s="1151"/>
      <c r="W375" s="1151"/>
      <c r="X375" s="1321">
        <f>Y375+Z375</f>
        <v>0</v>
      </c>
      <c r="Y375" s="1333"/>
      <c r="Z375" s="1152"/>
      <c r="AA375" s="1125">
        <f t="shared" si="80"/>
        <v>0</v>
      </c>
      <c r="AB375" s="1125">
        <f t="shared" si="75"/>
        <v>0</v>
      </c>
    </row>
    <row r="376" spans="2:28" s="1032" customFormat="1" x14ac:dyDescent="0.2">
      <c r="B376" s="1136"/>
      <c r="C376" s="1130"/>
      <c r="D376" s="1158" t="s">
        <v>316</v>
      </c>
      <c r="E376" s="1139"/>
      <c r="F376" s="1140"/>
      <c r="G376" s="1123">
        <f>+E376*F376</f>
        <v>0</v>
      </c>
      <c r="H376" s="1149"/>
      <c r="I376" s="1322">
        <f>J376+K376</f>
        <v>0</v>
      </c>
      <c r="J376" s="1150"/>
      <c r="K376" s="1150"/>
      <c r="L376" s="1322">
        <f>M376+N376</f>
        <v>0</v>
      </c>
      <c r="M376" s="1150"/>
      <c r="N376" s="1150"/>
      <c r="O376" s="1322">
        <f>P376+Q376</f>
        <v>0</v>
      </c>
      <c r="P376" s="1150"/>
      <c r="Q376" s="1150"/>
      <c r="R376" s="1322">
        <f>S376+T376</f>
        <v>0</v>
      </c>
      <c r="S376" s="1151"/>
      <c r="T376" s="1151"/>
      <c r="U376" s="1322">
        <f>V376+W376</f>
        <v>0</v>
      </c>
      <c r="V376" s="1151"/>
      <c r="W376" s="1151"/>
      <c r="X376" s="1322">
        <f>Y376+Z376</f>
        <v>0</v>
      </c>
      <c r="Y376" s="1333"/>
      <c r="Z376" s="1152"/>
      <c r="AA376" s="1125">
        <f t="shared" si="80"/>
        <v>0</v>
      </c>
      <c r="AB376" s="1125">
        <f t="shared" si="75"/>
        <v>0</v>
      </c>
    </row>
    <row r="377" spans="2:28" s="1032" customFormat="1" x14ac:dyDescent="0.2">
      <c r="B377" s="1137"/>
      <c r="C377" s="1131"/>
      <c r="D377" s="1159" t="s">
        <v>316</v>
      </c>
      <c r="E377" s="1141"/>
      <c r="F377" s="1142"/>
      <c r="G377" s="1124">
        <f>+E377*F377</f>
        <v>0</v>
      </c>
      <c r="H377" s="1153"/>
      <c r="I377" s="1323">
        <f>J377+K377</f>
        <v>0</v>
      </c>
      <c r="J377" s="1154"/>
      <c r="K377" s="1154"/>
      <c r="L377" s="1323">
        <f>M377+N377</f>
        <v>0</v>
      </c>
      <c r="M377" s="1154"/>
      <c r="N377" s="1154"/>
      <c r="O377" s="1323">
        <f>P377+Q377</f>
        <v>0</v>
      </c>
      <c r="P377" s="1154"/>
      <c r="Q377" s="1154"/>
      <c r="R377" s="1323">
        <f>S377+T377</f>
        <v>0</v>
      </c>
      <c r="S377" s="1155"/>
      <c r="T377" s="1155"/>
      <c r="U377" s="1323">
        <f>V377+W377</f>
        <v>0</v>
      </c>
      <c r="V377" s="1155"/>
      <c r="W377" s="1155"/>
      <c r="X377" s="1323">
        <f>Y377+Z377</f>
        <v>0</v>
      </c>
      <c r="Y377" s="1334"/>
      <c r="Z377" s="1156"/>
      <c r="AA377" s="1125">
        <f t="shared" si="80"/>
        <v>0</v>
      </c>
      <c r="AB377" s="1125">
        <f t="shared" si="75"/>
        <v>0</v>
      </c>
    </row>
    <row r="378" spans="2:28" s="1032" customFormat="1" x14ac:dyDescent="0.15">
      <c r="B378" s="1135" t="s">
        <v>291</v>
      </c>
      <c r="C378" s="1128" t="s">
        <v>378</v>
      </c>
      <c r="D378" s="1092"/>
      <c r="E378" s="1143"/>
      <c r="F378" s="1144"/>
      <c r="G378" s="734">
        <f>SUM(G379:G383)</f>
        <v>0</v>
      </c>
      <c r="H378" s="1145">
        <f>SUM(H379:H383)</f>
        <v>0</v>
      </c>
      <c r="I378" s="1145">
        <f>SUM(I379:I383)</f>
        <v>0</v>
      </c>
      <c r="J378" s="1145">
        <f t="shared" ref="J378:Z378" si="83">SUM(J379:J383)</f>
        <v>0</v>
      </c>
      <c r="K378" s="1145">
        <f t="shared" si="83"/>
        <v>0</v>
      </c>
      <c r="L378" s="1145">
        <f t="shared" si="83"/>
        <v>0</v>
      </c>
      <c r="M378" s="1145">
        <f t="shared" si="83"/>
        <v>0</v>
      </c>
      <c r="N378" s="1145">
        <f t="shared" si="83"/>
        <v>0</v>
      </c>
      <c r="O378" s="1145">
        <f t="shared" si="83"/>
        <v>0</v>
      </c>
      <c r="P378" s="1145">
        <f t="shared" si="83"/>
        <v>0</v>
      </c>
      <c r="Q378" s="1145">
        <f t="shared" si="83"/>
        <v>0</v>
      </c>
      <c r="R378" s="1145">
        <f t="shared" si="83"/>
        <v>0</v>
      </c>
      <c r="S378" s="1145">
        <f t="shared" si="83"/>
        <v>0</v>
      </c>
      <c r="T378" s="1145">
        <f t="shared" si="83"/>
        <v>0</v>
      </c>
      <c r="U378" s="1145">
        <f t="shared" si="83"/>
        <v>0</v>
      </c>
      <c r="V378" s="1145">
        <f t="shared" si="83"/>
        <v>0</v>
      </c>
      <c r="W378" s="1145">
        <f t="shared" si="83"/>
        <v>0</v>
      </c>
      <c r="X378" s="1145">
        <f t="shared" si="83"/>
        <v>0</v>
      </c>
      <c r="Y378" s="1145">
        <f t="shared" si="83"/>
        <v>0</v>
      </c>
      <c r="Z378" s="1146">
        <f t="shared" si="83"/>
        <v>0</v>
      </c>
      <c r="AA378" s="1125">
        <f t="shared" si="80"/>
        <v>0</v>
      </c>
      <c r="AB378" s="1125">
        <f t="shared" si="75"/>
        <v>0</v>
      </c>
    </row>
    <row r="379" spans="2:28" s="1032" customFormat="1" x14ac:dyDescent="0.2">
      <c r="B379" s="1136"/>
      <c r="C379" s="1129"/>
      <c r="D379" s="1158" t="s">
        <v>316</v>
      </c>
      <c r="E379" s="1139"/>
      <c r="F379" s="1140"/>
      <c r="G379" s="1123">
        <f>+E379*F379</f>
        <v>0</v>
      </c>
      <c r="H379" s="1138"/>
      <c r="I379" s="1321">
        <f>J379+K379</f>
        <v>0</v>
      </c>
      <c r="J379" s="1138"/>
      <c r="K379" s="1138"/>
      <c r="L379" s="1321">
        <f>M379+N379</f>
        <v>0</v>
      </c>
      <c r="M379" s="1138"/>
      <c r="N379" s="1138"/>
      <c r="O379" s="1321">
        <f>P379+Q379</f>
        <v>0</v>
      </c>
      <c r="P379" s="1138"/>
      <c r="Q379" s="1138"/>
      <c r="R379" s="1321">
        <f>S379+T379</f>
        <v>0</v>
      </c>
      <c r="S379" s="1147"/>
      <c r="T379" s="1147"/>
      <c r="U379" s="1321">
        <f>V379+W379</f>
        <v>0</v>
      </c>
      <c r="V379" s="1147"/>
      <c r="W379" s="1147"/>
      <c r="X379" s="1321">
        <f>Y379+Z379</f>
        <v>0</v>
      </c>
      <c r="Y379" s="1332"/>
      <c r="Z379" s="1148"/>
      <c r="AA379" s="1125">
        <f t="shared" si="80"/>
        <v>0</v>
      </c>
      <c r="AB379" s="1125">
        <f t="shared" si="75"/>
        <v>0</v>
      </c>
    </row>
    <row r="380" spans="2:28" s="1032" customFormat="1" x14ac:dyDescent="0.2">
      <c r="B380" s="1136"/>
      <c r="C380" s="1129"/>
      <c r="D380" s="1158" t="s">
        <v>316</v>
      </c>
      <c r="E380" s="1139"/>
      <c r="F380" s="1140"/>
      <c r="G380" s="1123">
        <f>+E380*F380</f>
        <v>0</v>
      </c>
      <c r="H380" s="1138"/>
      <c r="I380" s="1321">
        <f>J380+K380</f>
        <v>0</v>
      </c>
      <c r="J380" s="1138"/>
      <c r="K380" s="1138"/>
      <c r="L380" s="1321">
        <f>M380+N380</f>
        <v>0</v>
      </c>
      <c r="M380" s="1138"/>
      <c r="N380" s="1138"/>
      <c r="O380" s="1321">
        <f>P380+Q380</f>
        <v>0</v>
      </c>
      <c r="P380" s="1138"/>
      <c r="Q380" s="1138"/>
      <c r="R380" s="1321">
        <f>S380+T380</f>
        <v>0</v>
      </c>
      <c r="S380" s="1147"/>
      <c r="T380" s="1147"/>
      <c r="U380" s="1321">
        <f>V380+W380</f>
        <v>0</v>
      </c>
      <c r="V380" s="1147"/>
      <c r="W380" s="1147"/>
      <c r="X380" s="1321">
        <f>Y380+Z380</f>
        <v>0</v>
      </c>
      <c r="Y380" s="1332"/>
      <c r="Z380" s="1148"/>
      <c r="AA380" s="1125">
        <f t="shared" si="80"/>
        <v>0</v>
      </c>
      <c r="AB380" s="1125">
        <f t="shared" si="75"/>
        <v>0</v>
      </c>
    </row>
    <row r="381" spans="2:28" s="1032" customFormat="1" x14ac:dyDescent="0.2">
      <c r="B381" s="1136"/>
      <c r="C381" s="1129"/>
      <c r="D381" s="1158" t="s">
        <v>316</v>
      </c>
      <c r="E381" s="1139"/>
      <c r="F381" s="1140"/>
      <c r="G381" s="1123">
        <f>+E381*F381</f>
        <v>0</v>
      </c>
      <c r="H381" s="1149"/>
      <c r="I381" s="1321">
        <f>J381+K381</f>
        <v>0</v>
      </c>
      <c r="J381" s="1150"/>
      <c r="K381" s="1150"/>
      <c r="L381" s="1321">
        <f>M381+N381</f>
        <v>0</v>
      </c>
      <c r="M381" s="1150"/>
      <c r="N381" s="1150"/>
      <c r="O381" s="1321">
        <f>P381+Q381</f>
        <v>0</v>
      </c>
      <c r="P381" s="1150"/>
      <c r="Q381" s="1150"/>
      <c r="R381" s="1321">
        <f>S381+T381</f>
        <v>0</v>
      </c>
      <c r="S381" s="1151"/>
      <c r="T381" s="1151"/>
      <c r="U381" s="1321">
        <f>V381+W381</f>
        <v>0</v>
      </c>
      <c r="V381" s="1151"/>
      <c r="W381" s="1151"/>
      <c r="X381" s="1321">
        <f>Y381+Z381</f>
        <v>0</v>
      </c>
      <c r="Y381" s="1333"/>
      <c r="Z381" s="1152"/>
      <c r="AA381" s="1125">
        <f t="shared" si="80"/>
        <v>0</v>
      </c>
      <c r="AB381" s="1125">
        <f t="shared" si="75"/>
        <v>0</v>
      </c>
    </row>
    <row r="382" spans="2:28" s="1032" customFormat="1" x14ac:dyDescent="0.2">
      <c r="B382" s="1136"/>
      <c r="C382" s="1129"/>
      <c r="D382" s="1158" t="s">
        <v>316</v>
      </c>
      <c r="E382" s="1139"/>
      <c r="F382" s="1140"/>
      <c r="G382" s="1123">
        <f>+E382*F382</f>
        <v>0</v>
      </c>
      <c r="H382" s="1149"/>
      <c r="I382" s="1322">
        <f>J382+K382</f>
        <v>0</v>
      </c>
      <c r="J382" s="1150"/>
      <c r="K382" s="1150"/>
      <c r="L382" s="1322">
        <f>M382+N382</f>
        <v>0</v>
      </c>
      <c r="M382" s="1150"/>
      <c r="N382" s="1150"/>
      <c r="O382" s="1322">
        <f>P382+Q382</f>
        <v>0</v>
      </c>
      <c r="P382" s="1150"/>
      <c r="Q382" s="1150"/>
      <c r="R382" s="1322">
        <f>S382+T382</f>
        <v>0</v>
      </c>
      <c r="S382" s="1151"/>
      <c r="T382" s="1151"/>
      <c r="U382" s="1322">
        <f>V382+W382</f>
        <v>0</v>
      </c>
      <c r="V382" s="1151"/>
      <c r="W382" s="1151"/>
      <c r="X382" s="1322">
        <f>Y382+Z382</f>
        <v>0</v>
      </c>
      <c r="Y382" s="1333"/>
      <c r="Z382" s="1152"/>
      <c r="AA382" s="1125">
        <f t="shared" si="80"/>
        <v>0</v>
      </c>
      <c r="AB382" s="1125">
        <f t="shared" si="75"/>
        <v>0</v>
      </c>
    </row>
    <row r="383" spans="2:28" s="1032" customFormat="1" x14ac:dyDescent="0.2">
      <c r="B383" s="1137"/>
      <c r="C383" s="1131"/>
      <c r="D383" s="1159" t="s">
        <v>316</v>
      </c>
      <c r="E383" s="1141"/>
      <c r="F383" s="1142"/>
      <c r="G383" s="1124">
        <f>+E383*F383</f>
        <v>0</v>
      </c>
      <c r="H383" s="1153"/>
      <c r="I383" s="1323">
        <f>J383+K383</f>
        <v>0</v>
      </c>
      <c r="J383" s="1154"/>
      <c r="K383" s="1154"/>
      <c r="L383" s="1323">
        <f>M383+N383</f>
        <v>0</v>
      </c>
      <c r="M383" s="1154"/>
      <c r="N383" s="1154"/>
      <c r="O383" s="1323">
        <f>P383+Q383</f>
        <v>0</v>
      </c>
      <c r="P383" s="1154"/>
      <c r="Q383" s="1154"/>
      <c r="R383" s="1323">
        <f>S383+T383</f>
        <v>0</v>
      </c>
      <c r="S383" s="1155"/>
      <c r="T383" s="1155"/>
      <c r="U383" s="1323">
        <f>V383+W383</f>
        <v>0</v>
      </c>
      <c r="V383" s="1155"/>
      <c r="W383" s="1155"/>
      <c r="X383" s="1323">
        <f>Y383+Z383</f>
        <v>0</v>
      </c>
      <c r="Y383" s="1334"/>
      <c r="Z383" s="1156"/>
      <c r="AA383" s="1125">
        <f t="shared" si="80"/>
        <v>0</v>
      </c>
      <c r="AB383" s="1125">
        <f t="shared" si="75"/>
        <v>0</v>
      </c>
    </row>
    <row r="384" spans="2:28" s="1032" customFormat="1" x14ac:dyDescent="0.15">
      <c r="B384" s="1135" t="s">
        <v>291</v>
      </c>
      <c r="C384" s="1128" t="s">
        <v>379</v>
      </c>
      <c r="D384" s="1092"/>
      <c r="E384" s="1143"/>
      <c r="F384" s="1144"/>
      <c r="G384" s="734">
        <f>SUM(G385:G389)</f>
        <v>0</v>
      </c>
      <c r="H384" s="1145">
        <f>SUM(H385:H389)</f>
        <v>0</v>
      </c>
      <c r="I384" s="1145">
        <f>SUM(I385:I389)</f>
        <v>0</v>
      </c>
      <c r="J384" s="1145">
        <f t="shared" ref="J384:Z384" si="84">SUM(J385:J389)</f>
        <v>0</v>
      </c>
      <c r="K384" s="1145">
        <f t="shared" si="84"/>
        <v>0</v>
      </c>
      <c r="L384" s="1145">
        <f t="shared" si="84"/>
        <v>0</v>
      </c>
      <c r="M384" s="1145">
        <f t="shared" si="84"/>
        <v>0</v>
      </c>
      <c r="N384" s="1145">
        <f t="shared" si="84"/>
        <v>0</v>
      </c>
      <c r="O384" s="1145">
        <f t="shared" si="84"/>
        <v>0</v>
      </c>
      <c r="P384" s="1145">
        <f t="shared" si="84"/>
        <v>0</v>
      </c>
      <c r="Q384" s="1145">
        <f t="shared" si="84"/>
        <v>0</v>
      </c>
      <c r="R384" s="1145">
        <f t="shared" si="84"/>
        <v>0</v>
      </c>
      <c r="S384" s="1145">
        <f t="shared" si="84"/>
        <v>0</v>
      </c>
      <c r="T384" s="1145">
        <f t="shared" si="84"/>
        <v>0</v>
      </c>
      <c r="U384" s="1145">
        <f t="shared" si="84"/>
        <v>0</v>
      </c>
      <c r="V384" s="1145">
        <f t="shared" si="84"/>
        <v>0</v>
      </c>
      <c r="W384" s="1145">
        <f t="shared" si="84"/>
        <v>0</v>
      </c>
      <c r="X384" s="1145">
        <f t="shared" si="84"/>
        <v>0</v>
      </c>
      <c r="Y384" s="1145">
        <f t="shared" si="84"/>
        <v>0</v>
      </c>
      <c r="Z384" s="1146">
        <f t="shared" si="84"/>
        <v>0</v>
      </c>
      <c r="AA384" s="1125">
        <f t="shared" si="80"/>
        <v>0</v>
      </c>
      <c r="AB384" s="1125">
        <f t="shared" si="75"/>
        <v>0</v>
      </c>
    </row>
    <row r="385" spans="2:28" s="1032" customFormat="1" x14ac:dyDescent="0.2">
      <c r="B385" s="1136"/>
      <c r="C385" s="1129"/>
      <c r="D385" s="1158" t="s">
        <v>316</v>
      </c>
      <c r="E385" s="1139"/>
      <c r="F385" s="1140"/>
      <c r="G385" s="1123">
        <f>+E385*F385</f>
        <v>0</v>
      </c>
      <c r="H385" s="1138"/>
      <c r="I385" s="1321">
        <f>J385+K385</f>
        <v>0</v>
      </c>
      <c r="J385" s="1138"/>
      <c r="K385" s="1138"/>
      <c r="L385" s="1321">
        <f>M385+N385</f>
        <v>0</v>
      </c>
      <c r="M385" s="1138"/>
      <c r="N385" s="1138"/>
      <c r="O385" s="1321">
        <f>P385+Q385</f>
        <v>0</v>
      </c>
      <c r="P385" s="1138"/>
      <c r="Q385" s="1138"/>
      <c r="R385" s="1321">
        <f>S385+T385</f>
        <v>0</v>
      </c>
      <c r="S385" s="1147"/>
      <c r="T385" s="1147"/>
      <c r="U385" s="1321">
        <f>V385+W385</f>
        <v>0</v>
      </c>
      <c r="V385" s="1147"/>
      <c r="W385" s="1147"/>
      <c r="X385" s="1321">
        <f>Y385+Z385</f>
        <v>0</v>
      </c>
      <c r="Y385" s="1332"/>
      <c r="Z385" s="1148"/>
      <c r="AA385" s="1125">
        <f t="shared" si="80"/>
        <v>0</v>
      </c>
      <c r="AB385" s="1125">
        <f t="shared" si="75"/>
        <v>0</v>
      </c>
    </row>
    <row r="386" spans="2:28" s="1032" customFormat="1" x14ac:dyDescent="0.2">
      <c r="B386" s="1136"/>
      <c r="C386" s="1129"/>
      <c r="D386" s="1158" t="s">
        <v>316</v>
      </c>
      <c r="E386" s="1139"/>
      <c r="F386" s="1140"/>
      <c r="G386" s="1123">
        <f>+E386*F386</f>
        <v>0</v>
      </c>
      <c r="H386" s="1138"/>
      <c r="I386" s="1321">
        <f>J386+K386</f>
        <v>0</v>
      </c>
      <c r="J386" s="1138"/>
      <c r="K386" s="1138"/>
      <c r="L386" s="1321">
        <f>M386+N386</f>
        <v>0</v>
      </c>
      <c r="M386" s="1138"/>
      <c r="N386" s="1138"/>
      <c r="O386" s="1321">
        <f>P386+Q386</f>
        <v>0</v>
      </c>
      <c r="P386" s="1138"/>
      <c r="Q386" s="1138"/>
      <c r="R386" s="1321">
        <f>S386+T386</f>
        <v>0</v>
      </c>
      <c r="S386" s="1147"/>
      <c r="T386" s="1147"/>
      <c r="U386" s="1321">
        <f>V386+W386</f>
        <v>0</v>
      </c>
      <c r="V386" s="1147"/>
      <c r="W386" s="1147"/>
      <c r="X386" s="1321">
        <f>Y386+Z386</f>
        <v>0</v>
      </c>
      <c r="Y386" s="1332"/>
      <c r="Z386" s="1148"/>
      <c r="AA386" s="1125">
        <f t="shared" si="80"/>
        <v>0</v>
      </c>
      <c r="AB386" s="1125">
        <f t="shared" si="75"/>
        <v>0</v>
      </c>
    </row>
    <row r="387" spans="2:28" s="1032" customFormat="1" x14ac:dyDescent="0.2">
      <c r="B387" s="1136"/>
      <c r="C387" s="1129"/>
      <c r="D387" s="1158" t="s">
        <v>316</v>
      </c>
      <c r="E387" s="1139"/>
      <c r="F387" s="1140"/>
      <c r="G387" s="1123">
        <f>+E387*F387</f>
        <v>0</v>
      </c>
      <c r="H387" s="1149"/>
      <c r="I387" s="1321">
        <f>J387+K387</f>
        <v>0</v>
      </c>
      <c r="J387" s="1150"/>
      <c r="K387" s="1150"/>
      <c r="L387" s="1321">
        <f>M387+N387</f>
        <v>0</v>
      </c>
      <c r="M387" s="1150"/>
      <c r="N387" s="1150"/>
      <c r="O387" s="1321">
        <f>P387+Q387</f>
        <v>0</v>
      </c>
      <c r="P387" s="1150"/>
      <c r="Q387" s="1150"/>
      <c r="R387" s="1321">
        <f>S387+T387</f>
        <v>0</v>
      </c>
      <c r="S387" s="1151"/>
      <c r="T387" s="1151"/>
      <c r="U387" s="1321">
        <f>V387+W387</f>
        <v>0</v>
      </c>
      <c r="V387" s="1151"/>
      <c r="W387" s="1151"/>
      <c r="X387" s="1321">
        <f>Y387+Z387</f>
        <v>0</v>
      </c>
      <c r="Y387" s="1333"/>
      <c r="Z387" s="1152"/>
      <c r="AA387" s="1125">
        <f t="shared" si="80"/>
        <v>0</v>
      </c>
      <c r="AB387" s="1125">
        <f t="shared" si="75"/>
        <v>0</v>
      </c>
    </row>
    <row r="388" spans="2:28" s="1032" customFormat="1" x14ac:dyDescent="0.2">
      <c r="B388" s="1136"/>
      <c r="C388" s="1129"/>
      <c r="D388" s="1158" t="s">
        <v>316</v>
      </c>
      <c r="E388" s="1139"/>
      <c r="F388" s="1140"/>
      <c r="G388" s="1123">
        <f>+E388*F388</f>
        <v>0</v>
      </c>
      <c r="H388" s="1149"/>
      <c r="I388" s="1322">
        <f>J388+K388</f>
        <v>0</v>
      </c>
      <c r="J388" s="1150"/>
      <c r="K388" s="1150"/>
      <c r="L388" s="1322">
        <f>M388+N388</f>
        <v>0</v>
      </c>
      <c r="M388" s="1150"/>
      <c r="N388" s="1150"/>
      <c r="O388" s="1322">
        <f>P388+Q388</f>
        <v>0</v>
      </c>
      <c r="P388" s="1150"/>
      <c r="Q388" s="1150"/>
      <c r="R388" s="1322">
        <f>S388+T388</f>
        <v>0</v>
      </c>
      <c r="S388" s="1151"/>
      <c r="T388" s="1151"/>
      <c r="U388" s="1322">
        <f>V388+W388</f>
        <v>0</v>
      </c>
      <c r="V388" s="1151"/>
      <c r="W388" s="1151"/>
      <c r="X388" s="1322">
        <f>Y388+Z388</f>
        <v>0</v>
      </c>
      <c r="Y388" s="1333"/>
      <c r="Z388" s="1152"/>
      <c r="AA388" s="1125">
        <f t="shared" si="80"/>
        <v>0</v>
      </c>
      <c r="AB388" s="1125">
        <f t="shared" si="75"/>
        <v>0</v>
      </c>
    </row>
    <row r="389" spans="2:28" s="1032" customFormat="1" x14ac:dyDescent="0.2">
      <c r="B389" s="1137"/>
      <c r="C389" s="1131"/>
      <c r="D389" s="1159" t="s">
        <v>316</v>
      </c>
      <c r="E389" s="1141"/>
      <c r="F389" s="1142"/>
      <c r="G389" s="1124">
        <f>+E389*F389</f>
        <v>0</v>
      </c>
      <c r="H389" s="1153"/>
      <c r="I389" s="1323">
        <f>J389+K389</f>
        <v>0</v>
      </c>
      <c r="J389" s="1154"/>
      <c r="K389" s="1154"/>
      <c r="L389" s="1323">
        <f>M389+N389</f>
        <v>0</v>
      </c>
      <c r="M389" s="1154"/>
      <c r="N389" s="1154"/>
      <c r="O389" s="1323">
        <f>P389+Q389</f>
        <v>0</v>
      </c>
      <c r="P389" s="1154"/>
      <c r="Q389" s="1154"/>
      <c r="R389" s="1323">
        <f>S389+T389</f>
        <v>0</v>
      </c>
      <c r="S389" s="1155"/>
      <c r="T389" s="1155"/>
      <c r="U389" s="1323">
        <f>V389+W389</f>
        <v>0</v>
      </c>
      <c r="V389" s="1155"/>
      <c r="W389" s="1155"/>
      <c r="X389" s="1323">
        <f>Y389+Z389</f>
        <v>0</v>
      </c>
      <c r="Y389" s="1334"/>
      <c r="Z389" s="1156"/>
      <c r="AA389" s="1125">
        <f t="shared" si="80"/>
        <v>0</v>
      </c>
      <c r="AB389" s="1125">
        <f t="shared" si="75"/>
        <v>0</v>
      </c>
    </row>
    <row r="390" spans="2:28" s="1032" customFormat="1" x14ac:dyDescent="0.15">
      <c r="B390" s="1135" t="s">
        <v>291</v>
      </c>
      <c r="C390" s="1128" t="s">
        <v>380</v>
      </c>
      <c r="D390" s="1092"/>
      <c r="E390" s="1143"/>
      <c r="F390" s="1144"/>
      <c r="G390" s="734">
        <f>SUM(G391:G395)</f>
        <v>0</v>
      </c>
      <c r="H390" s="1145">
        <f>SUM(H391:H395)</f>
        <v>0</v>
      </c>
      <c r="I390" s="1145">
        <f>SUM(I391:I395)</f>
        <v>0</v>
      </c>
      <c r="J390" s="1145">
        <f t="shared" ref="J390:Z390" si="85">SUM(J391:J395)</f>
        <v>0</v>
      </c>
      <c r="K390" s="1145">
        <f t="shared" si="85"/>
        <v>0</v>
      </c>
      <c r="L390" s="1145">
        <f t="shared" si="85"/>
        <v>0</v>
      </c>
      <c r="M390" s="1145">
        <f t="shared" si="85"/>
        <v>0</v>
      </c>
      <c r="N390" s="1145">
        <f t="shared" si="85"/>
        <v>0</v>
      </c>
      <c r="O390" s="1145">
        <f t="shared" si="85"/>
        <v>0</v>
      </c>
      <c r="P390" s="1145">
        <f t="shared" si="85"/>
        <v>0</v>
      </c>
      <c r="Q390" s="1145">
        <f t="shared" si="85"/>
        <v>0</v>
      </c>
      <c r="R390" s="1145">
        <f t="shared" si="85"/>
        <v>0</v>
      </c>
      <c r="S390" s="1145">
        <f t="shared" si="85"/>
        <v>0</v>
      </c>
      <c r="T390" s="1145">
        <f t="shared" si="85"/>
        <v>0</v>
      </c>
      <c r="U390" s="1145">
        <f t="shared" si="85"/>
        <v>0</v>
      </c>
      <c r="V390" s="1145">
        <f t="shared" si="85"/>
        <v>0</v>
      </c>
      <c r="W390" s="1145">
        <f t="shared" si="85"/>
        <v>0</v>
      </c>
      <c r="X390" s="1145">
        <f t="shared" si="85"/>
        <v>0</v>
      </c>
      <c r="Y390" s="1145">
        <f t="shared" si="85"/>
        <v>0</v>
      </c>
      <c r="Z390" s="1146">
        <f t="shared" si="85"/>
        <v>0</v>
      </c>
      <c r="AA390" s="1125">
        <f t="shared" si="80"/>
        <v>0</v>
      </c>
      <c r="AB390" s="1125">
        <f t="shared" si="75"/>
        <v>0</v>
      </c>
    </row>
    <row r="391" spans="2:28" s="1032" customFormat="1" x14ac:dyDescent="0.2">
      <c r="B391" s="1136"/>
      <c r="C391" s="1129"/>
      <c r="D391" s="1158" t="s">
        <v>316</v>
      </c>
      <c r="E391" s="1139"/>
      <c r="F391" s="1140"/>
      <c r="G391" s="1123">
        <f>+E391*F391</f>
        <v>0</v>
      </c>
      <c r="H391" s="1138"/>
      <c r="I391" s="1321">
        <f>J391+K391</f>
        <v>0</v>
      </c>
      <c r="J391" s="1138"/>
      <c r="K391" s="1138"/>
      <c r="L391" s="1321">
        <f>M391+N391</f>
        <v>0</v>
      </c>
      <c r="M391" s="1138"/>
      <c r="N391" s="1138"/>
      <c r="O391" s="1321">
        <f>P391+Q391</f>
        <v>0</v>
      </c>
      <c r="P391" s="1138"/>
      <c r="Q391" s="1138"/>
      <c r="R391" s="1321">
        <f>S391+T391</f>
        <v>0</v>
      </c>
      <c r="S391" s="1147"/>
      <c r="T391" s="1147"/>
      <c r="U391" s="1321">
        <f>V391+W391</f>
        <v>0</v>
      </c>
      <c r="V391" s="1147"/>
      <c r="W391" s="1147"/>
      <c r="X391" s="1321">
        <f>Y391+Z391</f>
        <v>0</v>
      </c>
      <c r="Y391" s="1332"/>
      <c r="Z391" s="1148"/>
      <c r="AA391" s="1125">
        <f t="shared" si="80"/>
        <v>0</v>
      </c>
      <c r="AB391" s="1125">
        <f t="shared" si="75"/>
        <v>0</v>
      </c>
    </row>
    <row r="392" spans="2:28" s="1032" customFormat="1" x14ac:dyDescent="0.2">
      <c r="B392" s="1136"/>
      <c r="C392" s="1129"/>
      <c r="D392" s="1158" t="s">
        <v>316</v>
      </c>
      <c r="E392" s="1139"/>
      <c r="F392" s="1140"/>
      <c r="G392" s="1123">
        <f>+E392*F392</f>
        <v>0</v>
      </c>
      <c r="H392" s="1138"/>
      <c r="I392" s="1321">
        <f>J392+K392</f>
        <v>0</v>
      </c>
      <c r="J392" s="1138"/>
      <c r="K392" s="1138"/>
      <c r="L392" s="1321">
        <f>M392+N392</f>
        <v>0</v>
      </c>
      <c r="M392" s="1138"/>
      <c r="N392" s="1138"/>
      <c r="O392" s="1321">
        <f>P392+Q392</f>
        <v>0</v>
      </c>
      <c r="P392" s="1138"/>
      <c r="Q392" s="1138"/>
      <c r="R392" s="1321">
        <f>S392+T392</f>
        <v>0</v>
      </c>
      <c r="S392" s="1147"/>
      <c r="T392" s="1147"/>
      <c r="U392" s="1321">
        <f>V392+W392</f>
        <v>0</v>
      </c>
      <c r="V392" s="1147"/>
      <c r="W392" s="1147"/>
      <c r="X392" s="1321">
        <f>Y392+Z392</f>
        <v>0</v>
      </c>
      <c r="Y392" s="1332"/>
      <c r="Z392" s="1148"/>
      <c r="AA392" s="1125">
        <f t="shared" si="80"/>
        <v>0</v>
      </c>
      <c r="AB392" s="1125">
        <f t="shared" si="75"/>
        <v>0</v>
      </c>
    </row>
    <row r="393" spans="2:28" s="1032" customFormat="1" x14ac:dyDescent="0.2">
      <c r="B393" s="1136"/>
      <c r="C393" s="1129"/>
      <c r="D393" s="1158" t="s">
        <v>316</v>
      </c>
      <c r="E393" s="1139"/>
      <c r="F393" s="1140"/>
      <c r="G393" s="1123">
        <f>+E393*F393</f>
        <v>0</v>
      </c>
      <c r="H393" s="1149"/>
      <c r="I393" s="1321">
        <f>J393+K393</f>
        <v>0</v>
      </c>
      <c r="J393" s="1150"/>
      <c r="K393" s="1150"/>
      <c r="L393" s="1321">
        <f>M393+N393</f>
        <v>0</v>
      </c>
      <c r="M393" s="1150"/>
      <c r="N393" s="1150"/>
      <c r="O393" s="1321">
        <f>P393+Q393</f>
        <v>0</v>
      </c>
      <c r="P393" s="1150"/>
      <c r="Q393" s="1150"/>
      <c r="R393" s="1321">
        <f>S393+T393</f>
        <v>0</v>
      </c>
      <c r="S393" s="1151"/>
      <c r="T393" s="1151"/>
      <c r="U393" s="1321">
        <f>V393+W393</f>
        <v>0</v>
      </c>
      <c r="V393" s="1151"/>
      <c r="W393" s="1151"/>
      <c r="X393" s="1321">
        <f>Y393+Z393</f>
        <v>0</v>
      </c>
      <c r="Y393" s="1333"/>
      <c r="Z393" s="1152"/>
      <c r="AA393" s="1125">
        <f t="shared" si="80"/>
        <v>0</v>
      </c>
      <c r="AB393" s="1125">
        <f t="shared" si="75"/>
        <v>0</v>
      </c>
    </row>
    <row r="394" spans="2:28" s="1032" customFormat="1" x14ac:dyDescent="0.2">
      <c r="B394" s="1136"/>
      <c r="C394" s="1129"/>
      <c r="D394" s="1158" t="s">
        <v>316</v>
      </c>
      <c r="E394" s="1139"/>
      <c r="F394" s="1140"/>
      <c r="G394" s="1123">
        <f>+E394*F394</f>
        <v>0</v>
      </c>
      <c r="H394" s="1149"/>
      <c r="I394" s="1322">
        <f>J394+K394</f>
        <v>0</v>
      </c>
      <c r="J394" s="1150"/>
      <c r="K394" s="1150"/>
      <c r="L394" s="1322">
        <f>M394+N394</f>
        <v>0</v>
      </c>
      <c r="M394" s="1150"/>
      <c r="N394" s="1150"/>
      <c r="O394" s="1322">
        <f>P394+Q394</f>
        <v>0</v>
      </c>
      <c r="P394" s="1150"/>
      <c r="Q394" s="1150"/>
      <c r="R394" s="1322">
        <f>S394+T394</f>
        <v>0</v>
      </c>
      <c r="S394" s="1151"/>
      <c r="T394" s="1151"/>
      <c r="U394" s="1322">
        <f>V394+W394</f>
        <v>0</v>
      </c>
      <c r="V394" s="1151"/>
      <c r="W394" s="1151"/>
      <c r="X394" s="1322">
        <f>Y394+Z394</f>
        <v>0</v>
      </c>
      <c r="Y394" s="1333"/>
      <c r="Z394" s="1152"/>
      <c r="AA394" s="1125">
        <f t="shared" si="80"/>
        <v>0</v>
      </c>
      <c r="AB394" s="1125">
        <f t="shared" si="75"/>
        <v>0</v>
      </c>
    </row>
    <row r="395" spans="2:28" s="1032" customFormat="1" x14ac:dyDescent="0.2">
      <c r="B395" s="1137"/>
      <c r="C395" s="1131"/>
      <c r="D395" s="1159" t="s">
        <v>316</v>
      </c>
      <c r="E395" s="1141"/>
      <c r="F395" s="1142"/>
      <c r="G395" s="1124">
        <f>+E395*F395</f>
        <v>0</v>
      </c>
      <c r="H395" s="1153"/>
      <c r="I395" s="1323">
        <f>J395+K395</f>
        <v>0</v>
      </c>
      <c r="J395" s="1154"/>
      <c r="K395" s="1154"/>
      <c r="L395" s="1323">
        <f>M395+N395</f>
        <v>0</v>
      </c>
      <c r="M395" s="1154"/>
      <c r="N395" s="1154"/>
      <c r="O395" s="1323">
        <f>P395+Q395</f>
        <v>0</v>
      </c>
      <c r="P395" s="1154"/>
      <c r="Q395" s="1154"/>
      <c r="R395" s="1323">
        <f>S395+T395</f>
        <v>0</v>
      </c>
      <c r="S395" s="1155"/>
      <c r="T395" s="1155"/>
      <c r="U395" s="1323">
        <f>V395+W395</f>
        <v>0</v>
      </c>
      <c r="V395" s="1155"/>
      <c r="W395" s="1155"/>
      <c r="X395" s="1323">
        <f>Y395+Z395</f>
        <v>0</v>
      </c>
      <c r="Y395" s="1334"/>
      <c r="Z395" s="1156"/>
      <c r="AA395" s="1125">
        <f t="shared" si="80"/>
        <v>0</v>
      </c>
      <c r="AB395" s="1125">
        <f t="shared" si="75"/>
        <v>0</v>
      </c>
    </row>
    <row r="396" spans="2:28" s="1032" customFormat="1" x14ac:dyDescent="0.15">
      <c r="B396" s="1135" t="s">
        <v>291</v>
      </c>
      <c r="C396" s="1128" t="s">
        <v>381</v>
      </c>
      <c r="D396" s="1092"/>
      <c r="E396" s="1143"/>
      <c r="F396" s="1144"/>
      <c r="G396" s="734">
        <f>SUM(G397:G401)</f>
        <v>0</v>
      </c>
      <c r="H396" s="1145">
        <f>SUM(H397:H401)</f>
        <v>0</v>
      </c>
      <c r="I396" s="1145">
        <f>SUM(I397:I401)</f>
        <v>0</v>
      </c>
      <c r="J396" s="1145">
        <f t="shared" ref="J396:Z396" si="86">SUM(J397:J401)</f>
        <v>0</v>
      </c>
      <c r="K396" s="1145">
        <f t="shared" si="86"/>
        <v>0</v>
      </c>
      <c r="L396" s="1145">
        <f t="shared" si="86"/>
        <v>0</v>
      </c>
      <c r="M396" s="1145">
        <f t="shared" si="86"/>
        <v>0</v>
      </c>
      <c r="N396" s="1145">
        <f t="shared" si="86"/>
        <v>0</v>
      </c>
      <c r="O396" s="1145">
        <f t="shared" si="86"/>
        <v>0</v>
      </c>
      <c r="P396" s="1145">
        <f t="shared" si="86"/>
        <v>0</v>
      </c>
      <c r="Q396" s="1145">
        <f t="shared" si="86"/>
        <v>0</v>
      </c>
      <c r="R396" s="1145">
        <f t="shared" si="86"/>
        <v>0</v>
      </c>
      <c r="S396" s="1145">
        <f t="shared" si="86"/>
        <v>0</v>
      </c>
      <c r="T396" s="1145">
        <f t="shared" si="86"/>
        <v>0</v>
      </c>
      <c r="U396" s="1145">
        <f t="shared" si="86"/>
        <v>0</v>
      </c>
      <c r="V396" s="1145">
        <f t="shared" si="86"/>
        <v>0</v>
      </c>
      <c r="W396" s="1145">
        <f t="shared" si="86"/>
        <v>0</v>
      </c>
      <c r="X396" s="1145">
        <f t="shared" si="86"/>
        <v>0</v>
      </c>
      <c r="Y396" s="1145">
        <f t="shared" si="86"/>
        <v>0</v>
      </c>
      <c r="Z396" s="1146">
        <f t="shared" si="86"/>
        <v>0</v>
      </c>
      <c r="AA396" s="1125">
        <f t="shared" si="80"/>
        <v>0</v>
      </c>
      <c r="AB396" s="1125">
        <f t="shared" si="75"/>
        <v>0</v>
      </c>
    </row>
    <row r="397" spans="2:28" s="1032" customFormat="1" x14ac:dyDescent="0.2">
      <c r="B397" s="1136"/>
      <c r="C397" s="1129"/>
      <c r="D397" s="1158" t="s">
        <v>316</v>
      </c>
      <c r="E397" s="1139"/>
      <c r="F397" s="1140"/>
      <c r="G397" s="1123">
        <f>+E397*F397</f>
        <v>0</v>
      </c>
      <c r="H397" s="1138"/>
      <c r="I397" s="1321">
        <f>J397+K397</f>
        <v>0</v>
      </c>
      <c r="J397" s="1138"/>
      <c r="K397" s="1138"/>
      <c r="L397" s="1321">
        <f>M397+N397</f>
        <v>0</v>
      </c>
      <c r="M397" s="1138"/>
      <c r="N397" s="1138"/>
      <c r="O397" s="1321">
        <f>P397+Q397</f>
        <v>0</v>
      </c>
      <c r="P397" s="1138"/>
      <c r="Q397" s="1138"/>
      <c r="R397" s="1321">
        <f>S397+T397</f>
        <v>0</v>
      </c>
      <c r="S397" s="1147"/>
      <c r="T397" s="1147"/>
      <c r="U397" s="1321">
        <f>V397+W397</f>
        <v>0</v>
      </c>
      <c r="V397" s="1147"/>
      <c r="W397" s="1147"/>
      <c r="X397" s="1321">
        <f>Y397+Z397</f>
        <v>0</v>
      </c>
      <c r="Y397" s="1332"/>
      <c r="Z397" s="1148"/>
      <c r="AA397" s="1125">
        <f t="shared" si="80"/>
        <v>0</v>
      </c>
      <c r="AB397" s="1125">
        <f t="shared" si="75"/>
        <v>0</v>
      </c>
    </row>
    <row r="398" spans="2:28" s="1032" customFormat="1" x14ac:dyDescent="0.2">
      <c r="B398" s="1136"/>
      <c r="C398" s="1129"/>
      <c r="D398" s="1158" t="s">
        <v>316</v>
      </c>
      <c r="E398" s="1139"/>
      <c r="F398" s="1140"/>
      <c r="G398" s="1123">
        <f>+E398*F398</f>
        <v>0</v>
      </c>
      <c r="H398" s="1138"/>
      <c r="I398" s="1321">
        <f>J398+K398</f>
        <v>0</v>
      </c>
      <c r="J398" s="1138"/>
      <c r="K398" s="1138"/>
      <c r="L398" s="1321">
        <f>M398+N398</f>
        <v>0</v>
      </c>
      <c r="M398" s="1138"/>
      <c r="N398" s="1138"/>
      <c r="O398" s="1321">
        <f>P398+Q398</f>
        <v>0</v>
      </c>
      <c r="P398" s="1138"/>
      <c r="Q398" s="1138"/>
      <c r="R398" s="1321">
        <f>S398+T398</f>
        <v>0</v>
      </c>
      <c r="S398" s="1147"/>
      <c r="T398" s="1147"/>
      <c r="U398" s="1321">
        <f>V398+W398</f>
        <v>0</v>
      </c>
      <c r="V398" s="1147"/>
      <c r="W398" s="1147"/>
      <c r="X398" s="1321">
        <f>Y398+Z398</f>
        <v>0</v>
      </c>
      <c r="Y398" s="1332"/>
      <c r="Z398" s="1148"/>
      <c r="AA398" s="1125">
        <f t="shared" si="80"/>
        <v>0</v>
      </c>
      <c r="AB398" s="1125">
        <f t="shared" si="75"/>
        <v>0</v>
      </c>
    </row>
    <row r="399" spans="2:28" s="1032" customFormat="1" x14ac:dyDescent="0.2">
      <c r="B399" s="1136"/>
      <c r="C399" s="1129"/>
      <c r="D399" s="1158" t="s">
        <v>316</v>
      </c>
      <c r="E399" s="1139"/>
      <c r="F399" s="1140"/>
      <c r="G399" s="1123">
        <f>+E399*F399</f>
        <v>0</v>
      </c>
      <c r="H399" s="1149"/>
      <c r="I399" s="1321">
        <f>J399+K399</f>
        <v>0</v>
      </c>
      <c r="J399" s="1150"/>
      <c r="K399" s="1150"/>
      <c r="L399" s="1321">
        <f>M399+N399</f>
        <v>0</v>
      </c>
      <c r="M399" s="1150"/>
      <c r="N399" s="1150"/>
      <c r="O399" s="1321">
        <f>P399+Q399</f>
        <v>0</v>
      </c>
      <c r="P399" s="1150"/>
      <c r="Q399" s="1150"/>
      <c r="R399" s="1321">
        <f>S399+T399</f>
        <v>0</v>
      </c>
      <c r="S399" s="1151"/>
      <c r="T399" s="1151"/>
      <c r="U399" s="1321">
        <f>V399+W399</f>
        <v>0</v>
      </c>
      <c r="V399" s="1151"/>
      <c r="W399" s="1151"/>
      <c r="X399" s="1321">
        <f>Y399+Z399</f>
        <v>0</v>
      </c>
      <c r="Y399" s="1333"/>
      <c r="Z399" s="1152"/>
      <c r="AA399" s="1125">
        <f t="shared" si="80"/>
        <v>0</v>
      </c>
      <c r="AB399" s="1125">
        <f t="shared" si="75"/>
        <v>0</v>
      </c>
    </row>
    <row r="400" spans="2:28" s="1032" customFormat="1" x14ac:dyDescent="0.2">
      <c r="B400" s="1136"/>
      <c r="C400" s="1129"/>
      <c r="D400" s="1158" t="s">
        <v>316</v>
      </c>
      <c r="E400" s="1139"/>
      <c r="F400" s="1140"/>
      <c r="G400" s="1123">
        <f>+E400*F400</f>
        <v>0</v>
      </c>
      <c r="H400" s="1149"/>
      <c r="I400" s="1322">
        <f>J400+K400</f>
        <v>0</v>
      </c>
      <c r="J400" s="1150"/>
      <c r="K400" s="1150"/>
      <c r="L400" s="1322">
        <f>M400+N400</f>
        <v>0</v>
      </c>
      <c r="M400" s="1150"/>
      <c r="N400" s="1150"/>
      <c r="O400" s="1322">
        <f>P400+Q400</f>
        <v>0</v>
      </c>
      <c r="P400" s="1150"/>
      <c r="Q400" s="1150"/>
      <c r="R400" s="1322">
        <f>S400+T400</f>
        <v>0</v>
      </c>
      <c r="S400" s="1151"/>
      <c r="T400" s="1151"/>
      <c r="U400" s="1322">
        <f>V400+W400</f>
        <v>0</v>
      </c>
      <c r="V400" s="1151"/>
      <c r="W400" s="1151"/>
      <c r="X400" s="1322">
        <f>Y400+Z400</f>
        <v>0</v>
      </c>
      <c r="Y400" s="1333"/>
      <c r="Z400" s="1152"/>
      <c r="AA400" s="1125">
        <f t="shared" si="80"/>
        <v>0</v>
      </c>
      <c r="AB400" s="1125">
        <f t="shared" si="75"/>
        <v>0</v>
      </c>
    </row>
    <row r="401" spans="2:28" s="1032" customFormat="1" x14ac:dyDescent="0.2">
      <c r="B401" s="1137"/>
      <c r="C401" s="1131"/>
      <c r="D401" s="1159" t="s">
        <v>316</v>
      </c>
      <c r="E401" s="1141"/>
      <c r="F401" s="1142"/>
      <c r="G401" s="1124">
        <f>+E401*F401</f>
        <v>0</v>
      </c>
      <c r="H401" s="1153"/>
      <c r="I401" s="1323">
        <f>J401+K401</f>
        <v>0</v>
      </c>
      <c r="J401" s="1154"/>
      <c r="K401" s="1154"/>
      <c r="L401" s="1323">
        <f>M401+N401</f>
        <v>0</v>
      </c>
      <c r="M401" s="1154"/>
      <c r="N401" s="1154"/>
      <c r="O401" s="1323">
        <f>P401+Q401</f>
        <v>0</v>
      </c>
      <c r="P401" s="1154"/>
      <c r="Q401" s="1154"/>
      <c r="R401" s="1323">
        <f>S401+T401</f>
        <v>0</v>
      </c>
      <c r="S401" s="1155"/>
      <c r="T401" s="1155"/>
      <c r="U401" s="1323">
        <f>V401+W401</f>
        <v>0</v>
      </c>
      <c r="V401" s="1155"/>
      <c r="W401" s="1155"/>
      <c r="X401" s="1323">
        <f>Y401+Z401</f>
        <v>0</v>
      </c>
      <c r="Y401" s="1334"/>
      <c r="Z401" s="1156"/>
      <c r="AA401" s="1125">
        <f t="shared" si="80"/>
        <v>0</v>
      </c>
      <c r="AB401" s="1125">
        <f t="shared" si="75"/>
        <v>0</v>
      </c>
    </row>
    <row r="402" spans="2:28" s="1035" customFormat="1" x14ac:dyDescent="0.15">
      <c r="B402" s="777">
        <f>+'PLAN DE ADQUISICIONES'!C66</f>
        <v>0</v>
      </c>
      <c r="C402" s="778" t="str">
        <f>+'PLAN DE ADQUISICIONES'!B66</f>
        <v>2.3.3</v>
      </c>
      <c r="D402" s="774" t="str">
        <f>+'PLAN DE ADQUISICIONES'!D66</f>
        <v>Unidad medida</v>
      </c>
      <c r="E402" s="775">
        <f>+'PLAN DE ADQUISICIONES'!E66</f>
        <v>0</v>
      </c>
      <c r="F402" s="735"/>
      <c r="G402" s="735">
        <f t="shared" ref="G402:Z402" si="87">+G404+G410+G416+G422+G428</f>
        <v>0</v>
      </c>
      <c r="H402" s="19">
        <f t="shared" si="87"/>
        <v>0</v>
      </c>
      <c r="I402" s="19">
        <f t="shared" si="87"/>
        <v>0</v>
      </c>
      <c r="J402" s="19">
        <f t="shared" si="87"/>
        <v>0</v>
      </c>
      <c r="K402" s="19">
        <f t="shared" si="87"/>
        <v>0</v>
      </c>
      <c r="L402" s="19">
        <f t="shared" si="87"/>
        <v>0</v>
      </c>
      <c r="M402" s="19">
        <f t="shared" si="87"/>
        <v>0</v>
      </c>
      <c r="N402" s="19">
        <f t="shared" si="87"/>
        <v>0</v>
      </c>
      <c r="O402" s="19">
        <f t="shared" si="87"/>
        <v>0</v>
      </c>
      <c r="P402" s="19">
        <f t="shared" si="87"/>
        <v>0</v>
      </c>
      <c r="Q402" s="19">
        <f t="shared" si="87"/>
        <v>0</v>
      </c>
      <c r="R402" s="19">
        <f t="shared" si="87"/>
        <v>0</v>
      </c>
      <c r="S402" s="19">
        <f t="shared" si="87"/>
        <v>0</v>
      </c>
      <c r="T402" s="19">
        <f t="shared" si="87"/>
        <v>0</v>
      </c>
      <c r="U402" s="19">
        <f t="shared" si="87"/>
        <v>0</v>
      </c>
      <c r="V402" s="19">
        <f t="shared" si="87"/>
        <v>0</v>
      </c>
      <c r="W402" s="19">
        <f t="shared" si="87"/>
        <v>0</v>
      </c>
      <c r="X402" s="19">
        <f t="shared" si="87"/>
        <v>0</v>
      </c>
      <c r="Y402" s="19">
        <f t="shared" si="87"/>
        <v>0</v>
      </c>
      <c r="Z402" s="20">
        <f t="shared" si="87"/>
        <v>0</v>
      </c>
      <c r="AA402" s="1125">
        <f t="shared" si="80"/>
        <v>0</v>
      </c>
      <c r="AB402" s="1125">
        <f t="shared" si="75"/>
        <v>0</v>
      </c>
    </row>
    <row r="403" spans="2:28" s="1032" customFormat="1" ht="35.25" customHeight="1" x14ac:dyDescent="0.15">
      <c r="B403" s="771" t="s">
        <v>475</v>
      </c>
      <c r="C403" s="770"/>
      <c r="D403" s="1893"/>
      <c r="E403" s="1894"/>
      <c r="F403" s="1894"/>
      <c r="G403" s="1894"/>
      <c r="H403" s="1894"/>
      <c r="I403" s="1894"/>
      <c r="J403" s="1894"/>
      <c r="K403" s="1894"/>
      <c r="L403" s="1894"/>
      <c r="M403" s="1894"/>
      <c r="N403" s="1894"/>
      <c r="O403" s="1894"/>
      <c r="P403" s="1894"/>
      <c r="Q403" s="1894"/>
      <c r="R403" s="1894"/>
      <c r="S403" s="1894"/>
      <c r="T403" s="1894"/>
      <c r="U403" s="1894"/>
      <c r="V403" s="1894"/>
      <c r="W403" s="1894"/>
      <c r="X403" s="1947"/>
      <c r="Y403" s="1329"/>
      <c r="Z403" s="1347"/>
      <c r="AA403" s="1125"/>
      <c r="AB403" s="1125"/>
    </row>
    <row r="404" spans="2:28" s="1032" customFormat="1" x14ac:dyDescent="0.15">
      <c r="B404" s="1135" t="s">
        <v>291</v>
      </c>
      <c r="C404" s="1128" t="s">
        <v>382</v>
      </c>
      <c r="D404" s="1092"/>
      <c r="E404" s="1143"/>
      <c r="F404" s="1144"/>
      <c r="G404" s="734">
        <f>SUM(G405:G409)</f>
        <v>0</v>
      </c>
      <c r="H404" s="1145">
        <f>SUM(H405:H409)</f>
        <v>0</v>
      </c>
      <c r="I404" s="1145">
        <f>SUM(I405:I409)</f>
        <v>0</v>
      </c>
      <c r="J404" s="1145">
        <f t="shared" ref="J404:Z404" si="88">SUM(J405:J409)</f>
        <v>0</v>
      </c>
      <c r="K404" s="1145">
        <f t="shared" si="88"/>
        <v>0</v>
      </c>
      <c r="L404" s="1145">
        <f t="shared" si="88"/>
        <v>0</v>
      </c>
      <c r="M404" s="1145">
        <f t="shared" si="88"/>
        <v>0</v>
      </c>
      <c r="N404" s="1145">
        <f t="shared" si="88"/>
        <v>0</v>
      </c>
      <c r="O404" s="1145">
        <f t="shared" si="88"/>
        <v>0</v>
      </c>
      <c r="P404" s="1145">
        <f t="shared" si="88"/>
        <v>0</v>
      </c>
      <c r="Q404" s="1145">
        <f t="shared" si="88"/>
        <v>0</v>
      </c>
      <c r="R404" s="1145">
        <f t="shared" si="88"/>
        <v>0</v>
      </c>
      <c r="S404" s="1145">
        <f t="shared" si="88"/>
        <v>0</v>
      </c>
      <c r="T404" s="1145">
        <f t="shared" si="88"/>
        <v>0</v>
      </c>
      <c r="U404" s="1145">
        <f t="shared" si="88"/>
        <v>0</v>
      </c>
      <c r="V404" s="1145">
        <f t="shared" si="88"/>
        <v>0</v>
      </c>
      <c r="W404" s="1145">
        <f t="shared" si="88"/>
        <v>0</v>
      </c>
      <c r="X404" s="1145">
        <f t="shared" si="88"/>
        <v>0</v>
      </c>
      <c r="Y404" s="1145">
        <f t="shared" si="88"/>
        <v>0</v>
      </c>
      <c r="Z404" s="1146">
        <f t="shared" si="88"/>
        <v>0</v>
      </c>
      <c r="AA404" s="1125">
        <f t="shared" si="80"/>
        <v>0</v>
      </c>
      <c r="AB404" s="1125">
        <f t="shared" si="75"/>
        <v>0</v>
      </c>
    </row>
    <row r="405" spans="2:28" s="1032" customFormat="1" x14ac:dyDescent="0.2">
      <c r="B405" s="1136"/>
      <c r="C405" s="1129"/>
      <c r="D405" s="1158" t="s">
        <v>316</v>
      </c>
      <c r="E405" s="1139"/>
      <c r="F405" s="1140"/>
      <c r="G405" s="1123">
        <f>+E405*F405</f>
        <v>0</v>
      </c>
      <c r="H405" s="1138"/>
      <c r="I405" s="1321">
        <f>J405+K405</f>
        <v>0</v>
      </c>
      <c r="J405" s="1138"/>
      <c r="K405" s="1138"/>
      <c r="L405" s="1321">
        <f>M405+N405</f>
        <v>0</v>
      </c>
      <c r="M405" s="1138"/>
      <c r="N405" s="1138"/>
      <c r="O405" s="1321">
        <f>P405+Q405</f>
        <v>0</v>
      </c>
      <c r="P405" s="1138"/>
      <c r="Q405" s="1138"/>
      <c r="R405" s="1321">
        <f>S405+T405</f>
        <v>0</v>
      </c>
      <c r="S405" s="1147"/>
      <c r="T405" s="1147"/>
      <c r="U405" s="1321">
        <f>V405+W405</f>
        <v>0</v>
      </c>
      <c r="V405" s="1147"/>
      <c r="W405" s="1147"/>
      <c r="X405" s="1321">
        <f>Y405+Z405</f>
        <v>0</v>
      </c>
      <c r="Y405" s="1332"/>
      <c r="Z405" s="1148"/>
      <c r="AA405" s="1125">
        <f t="shared" si="80"/>
        <v>0</v>
      </c>
      <c r="AB405" s="1125">
        <f t="shared" si="75"/>
        <v>0</v>
      </c>
    </row>
    <row r="406" spans="2:28" s="1032" customFormat="1" x14ac:dyDescent="0.2">
      <c r="B406" s="1136"/>
      <c r="C406" s="1130"/>
      <c r="D406" s="1158" t="s">
        <v>316</v>
      </c>
      <c r="E406" s="1139"/>
      <c r="F406" s="1140"/>
      <c r="G406" s="1123">
        <f>+E406*F406</f>
        <v>0</v>
      </c>
      <c r="H406" s="1138"/>
      <c r="I406" s="1321">
        <f>J406+K406</f>
        <v>0</v>
      </c>
      <c r="J406" s="1138"/>
      <c r="K406" s="1138"/>
      <c r="L406" s="1321">
        <f>M406+N406</f>
        <v>0</v>
      </c>
      <c r="M406" s="1138"/>
      <c r="N406" s="1138"/>
      <c r="O406" s="1321">
        <f>P406+Q406</f>
        <v>0</v>
      </c>
      <c r="P406" s="1138"/>
      <c r="Q406" s="1138"/>
      <c r="R406" s="1321">
        <f>S406+T406</f>
        <v>0</v>
      </c>
      <c r="S406" s="1147"/>
      <c r="T406" s="1147"/>
      <c r="U406" s="1321">
        <f>V406+W406</f>
        <v>0</v>
      </c>
      <c r="V406" s="1147"/>
      <c r="W406" s="1147"/>
      <c r="X406" s="1321">
        <f>Y406+Z406</f>
        <v>0</v>
      </c>
      <c r="Y406" s="1332"/>
      <c r="Z406" s="1148"/>
      <c r="AA406" s="1125">
        <f t="shared" si="80"/>
        <v>0</v>
      </c>
      <c r="AB406" s="1125">
        <f t="shared" si="75"/>
        <v>0</v>
      </c>
    </row>
    <row r="407" spans="2:28" s="1032" customFormat="1" x14ac:dyDescent="0.2">
      <c r="B407" s="1136"/>
      <c r="C407" s="1130"/>
      <c r="D407" s="1158" t="s">
        <v>316</v>
      </c>
      <c r="E407" s="1139"/>
      <c r="F407" s="1140"/>
      <c r="G407" s="1123">
        <f>+E407*F407</f>
        <v>0</v>
      </c>
      <c r="H407" s="1149"/>
      <c r="I407" s="1321">
        <f>J407+K407</f>
        <v>0</v>
      </c>
      <c r="J407" s="1150"/>
      <c r="K407" s="1150"/>
      <c r="L407" s="1321">
        <f>M407+N407</f>
        <v>0</v>
      </c>
      <c r="M407" s="1150"/>
      <c r="N407" s="1150"/>
      <c r="O407" s="1321">
        <f>P407+Q407</f>
        <v>0</v>
      </c>
      <c r="P407" s="1150"/>
      <c r="Q407" s="1150"/>
      <c r="R407" s="1321">
        <f>S407+T407</f>
        <v>0</v>
      </c>
      <c r="S407" s="1151"/>
      <c r="T407" s="1151"/>
      <c r="U407" s="1321">
        <f>V407+W407</f>
        <v>0</v>
      </c>
      <c r="V407" s="1151"/>
      <c r="W407" s="1151"/>
      <c r="X407" s="1321">
        <f>Y407+Z407</f>
        <v>0</v>
      </c>
      <c r="Y407" s="1333"/>
      <c r="Z407" s="1152"/>
      <c r="AA407" s="1125">
        <f t="shared" si="80"/>
        <v>0</v>
      </c>
      <c r="AB407" s="1125">
        <f t="shared" si="75"/>
        <v>0</v>
      </c>
    </row>
    <row r="408" spans="2:28" s="1032" customFormat="1" x14ac:dyDescent="0.2">
      <c r="B408" s="1136"/>
      <c r="C408" s="1130"/>
      <c r="D408" s="1158" t="s">
        <v>316</v>
      </c>
      <c r="E408" s="1139"/>
      <c r="F408" s="1140"/>
      <c r="G408" s="1123">
        <f>+E408*F408</f>
        <v>0</v>
      </c>
      <c r="H408" s="1149"/>
      <c r="I408" s="1322">
        <f>J408+K408</f>
        <v>0</v>
      </c>
      <c r="J408" s="1150"/>
      <c r="K408" s="1150"/>
      <c r="L408" s="1322">
        <f>M408+N408</f>
        <v>0</v>
      </c>
      <c r="M408" s="1150"/>
      <c r="N408" s="1150"/>
      <c r="O408" s="1322">
        <f>P408+Q408</f>
        <v>0</v>
      </c>
      <c r="P408" s="1150"/>
      <c r="Q408" s="1150"/>
      <c r="R408" s="1322">
        <f>S408+T408</f>
        <v>0</v>
      </c>
      <c r="S408" s="1151"/>
      <c r="T408" s="1151"/>
      <c r="U408" s="1322">
        <f>V408+W408</f>
        <v>0</v>
      </c>
      <c r="V408" s="1151"/>
      <c r="W408" s="1151"/>
      <c r="X408" s="1322">
        <f>Y408+Z408</f>
        <v>0</v>
      </c>
      <c r="Y408" s="1333"/>
      <c r="Z408" s="1152"/>
      <c r="AA408" s="1125">
        <f t="shared" si="80"/>
        <v>0</v>
      </c>
      <c r="AB408" s="1125">
        <f t="shared" ref="AB408:AB473" si="89">+AA408-G408</f>
        <v>0</v>
      </c>
    </row>
    <row r="409" spans="2:28" s="1032" customFormat="1" x14ac:dyDescent="0.2">
      <c r="B409" s="1137"/>
      <c r="C409" s="1131"/>
      <c r="D409" s="1159" t="s">
        <v>316</v>
      </c>
      <c r="E409" s="1141"/>
      <c r="F409" s="1142"/>
      <c r="G409" s="1124">
        <f>+E409*F409</f>
        <v>0</v>
      </c>
      <c r="H409" s="1153"/>
      <c r="I409" s="1323">
        <f>J409+K409</f>
        <v>0</v>
      </c>
      <c r="J409" s="1154"/>
      <c r="K409" s="1154"/>
      <c r="L409" s="1323">
        <f>M409+N409</f>
        <v>0</v>
      </c>
      <c r="M409" s="1154"/>
      <c r="N409" s="1154"/>
      <c r="O409" s="1323">
        <f>P409+Q409</f>
        <v>0</v>
      </c>
      <c r="P409" s="1154"/>
      <c r="Q409" s="1154"/>
      <c r="R409" s="1323">
        <f>S409+T409</f>
        <v>0</v>
      </c>
      <c r="S409" s="1155"/>
      <c r="T409" s="1155"/>
      <c r="U409" s="1323">
        <f>V409+W409</f>
        <v>0</v>
      </c>
      <c r="V409" s="1155"/>
      <c r="W409" s="1155"/>
      <c r="X409" s="1323">
        <f>Y409+Z409</f>
        <v>0</v>
      </c>
      <c r="Y409" s="1334"/>
      <c r="Z409" s="1156"/>
      <c r="AA409" s="1125">
        <f t="shared" si="80"/>
        <v>0</v>
      </c>
      <c r="AB409" s="1125">
        <f t="shared" si="89"/>
        <v>0</v>
      </c>
    </row>
    <row r="410" spans="2:28" s="1032" customFormat="1" x14ac:dyDescent="0.15">
      <c r="B410" s="1135" t="s">
        <v>291</v>
      </c>
      <c r="C410" s="1128" t="s">
        <v>383</v>
      </c>
      <c r="D410" s="1092"/>
      <c r="E410" s="1143"/>
      <c r="F410" s="1144"/>
      <c r="G410" s="734">
        <f>SUM(G411:G415)</f>
        <v>0</v>
      </c>
      <c r="H410" s="1145">
        <f>SUM(H411:H415)</f>
        <v>0</v>
      </c>
      <c r="I410" s="1145">
        <f>SUM(I411:I415)</f>
        <v>0</v>
      </c>
      <c r="J410" s="1145">
        <f t="shared" ref="J410:Z410" si="90">SUM(J411:J415)</f>
        <v>0</v>
      </c>
      <c r="K410" s="1145">
        <f t="shared" si="90"/>
        <v>0</v>
      </c>
      <c r="L410" s="1145">
        <f t="shared" si="90"/>
        <v>0</v>
      </c>
      <c r="M410" s="1145">
        <f t="shared" si="90"/>
        <v>0</v>
      </c>
      <c r="N410" s="1145">
        <f t="shared" si="90"/>
        <v>0</v>
      </c>
      <c r="O410" s="1145">
        <f t="shared" si="90"/>
        <v>0</v>
      </c>
      <c r="P410" s="1145">
        <f t="shared" si="90"/>
        <v>0</v>
      </c>
      <c r="Q410" s="1145">
        <f t="shared" si="90"/>
        <v>0</v>
      </c>
      <c r="R410" s="1145">
        <f t="shared" si="90"/>
        <v>0</v>
      </c>
      <c r="S410" s="1145">
        <f t="shared" si="90"/>
        <v>0</v>
      </c>
      <c r="T410" s="1145">
        <f t="shared" si="90"/>
        <v>0</v>
      </c>
      <c r="U410" s="1145">
        <f t="shared" si="90"/>
        <v>0</v>
      </c>
      <c r="V410" s="1145">
        <f t="shared" si="90"/>
        <v>0</v>
      </c>
      <c r="W410" s="1145">
        <f t="shared" si="90"/>
        <v>0</v>
      </c>
      <c r="X410" s="1145">
        <f t="shared" si="90"/>
        <v>0</v>
      </c>
      <c r="Y410" s="1145">
        <f t="shared" si="90"/>
        <v>0</v>
      </c>
      <c r="Z410" s="1146">
        <f t="shared" si="90"/>
        <v>0</v>
      </c>
      <c r="AA410" s="1125">
        <f t="shared" si="80"/>
        <v>0</v>
      </c>
      <c r="AB410" s="1125">
        <f t="shared" si="89"/>
        <v>0</v>
      </c>
    </row>
    <row r="411" spans="2:28" s="1032" customFormat="1" x14ac:dyDescent="0.2">
      <c r="B411" s="1136"/>
      <c r="C411" s="1129"/>
      <c r="D411" s="1158" t="s">
        <v>316</v>
      </c>
      <c r="E411" s="1139"/>
      <c r="F411" s="1140"/>
      <c r="G411" s="1123">
        <f>+E411*F411</f>
        <v>0</v>
      </c>
      <c r="H411" s="1138"/>
      <c r="I411" s="1321">
        <f>J411+K411</f>
        <v>0</v>
      </c>
      <c r="J411" s="1138"/>
      <c r="K411" s="1138"/>
      <c r="L411" s="1321">
        <f>M411+N411</f>
        <v>0</v>
      </c>
      <c r="M411" s="1138"/>
      <c r="N411" s="1138"/>
      <c r="O411" s="1321">
        <f>P411+Q411</f>
        <v>0</v>
      </c>
      <c r="P411" s="1138"/>
      <c r="Q411" s="1138"/>
      <c r="R411" s="1321">
        <f>S411+T411</f>
        <v>0</v>
      </c>
      <c r="S411" s="1147"/>
      <c r="T411" s="1147"/>
      <c r="U411" s="1321">
        <f>V411+W411</f>
        <v>0</v>
      </c>
      <c r="V411" s="1147"/>
      <c r="W411" s="1147"/>
      <c r="X411" s="1321">
        <f>Y411+Z411</f>
        <v>0</v>
      </c>
      <c r="Y411" s="1332"/>
      <c r="Z411" s="1148"/>
      <c r="AA411" s="1125">
        <f t="shared" si="80"/>
        <v>0</v>
      </c>
      <c r="AB411" s="1125">
        <f t="shared" si="89"/>
        <v>0</v>
      </c>
    </row>
    <row r="412" spans="2:28" s="1032" customFormat="1" x14ac:dyDescent="0.2">
      <c r="B412" s="1136"/>
      <c r="C412" s="1128"/>
      <c r="D412" s="1158" t="s">
        <v>316</v>
      </c>
      <c r="E412" s="1139"/>
      <c r="F412" s="1140"/>
      <c r="G412" s="1123">
        <f>+E412*F412</f>
        <v>0</v>
      </c>
      <c r="H412" s="1138"/>
      <c r="I412" s="1321">
        <f>J412+K412</f>
        <v>0</v>
      </c>
      <c r="J412" s="1138"/>
      <c r="K412" s="1138"/>
      <c r="L412" s="1321">
        <f>M412+N412</f>
        <v>0</v>
      </c>
      <c r="M412" s="1138"/>
      <c r="N412" s="1138"/>
      <c r="O412" s="1321">
        <f>P412+Q412</f>
        <v>0</v>
      </c>
      <c r="P412" s="1138"/>
      <c r="Q412" s="1138"/>
      <c r="R412" s="1321">
        <f>S412+T412</f>
        <v>0</v>
      </c>
      <c r="S412" s="1147"/>
      <c r="T412" s="1147"/>
      <c r="U412" s="1321">
        <f>V412+W412</f>
        <v>0</v>
      </c>
      <c r="V412" s="1147"/>
      <c r="W412" s="1147"/>
      <c r="X412" s="1321">
        <f>Y412+Z412</f>
        <v>0</v>
      </c>
      <c r="Y412" s="1332"/>
      <c r="Z412" s="1148"/>
      <c r="AA412" s="1125">
        <f t="shared" si="80"/>
        <v>0</v>
      </c>
      <c r="AB412" s="1125">
        <f t="shared" si="89"/>
        <v>0</v>
      </c>
    </row>
    <row r="413" spans="2:28" s="1032" customFormat="1" x14ac:dyDescent="0.2">
      <c r="B413" s="1136"/>
      <c r="C413" s="1129"/>
      <c r="D413" s="1158" t="s">
        <v>316</v>
      </c>
      <c r="E413" s="1139"/>
      <c r="F413" s="1140"/>
      <c r="G413" s="1123">
        <f>+E413*F413</f>
        <v>0</v>
      </c>
      <c r="H413" s="1149"/>
      <c r="I413" s="1321">
        <f>J413+K413</f>
        <v>0</v>
      </c>
      <c r="J413" s="1150"/>
      <c r="K413" s="1150"/>
      <c r="L413" s="1321">
        <f>M413+N413</f>
        <v>0</v>
      </c>
      <c r="M413" s="1150"/>
      <c r="N413" s="1150"/>
      <c r="O413" s="1321">
        <f>P413+Q413</f>
        <v>0</v>
      </c>
      <c r="P413" s="1150"/>
      <c r="Q413" s="1150"/>
      <c r="R413" s="1321">
        <f>S413+T413</f>
        <v>0</v>
      </c>
      <c r="S413" s="1151"/>
      <c r="T413" s="1151"/>
      <c r="U413" s="1321">
        <f>V413+W413</f>
        <v>0</v>
      </c>
      <c r="V413" s="1151"/>
      <c r="W413" s="1151"/>
      <c r="X413" s="1321">
        <f>Y413+Z413</f>
        <v>0</v>
      </c>
      <c r="Y413" s="1333"/>
      <c r="Z413" s="1152"/>
      <c r="AA413" s="1125">
        <f t="shared" si="80"/>
        <v>0</v>
      </c>
      <c r="AB413" s="1125">
        <f t="shared" si="89"/>
        <v>0</v>
      </c>
    </row>
    <row r="414" spans="2:28" s="1032" customFormat="1" x14ac:dyDescent="0.2">
      <c r="B414" s="1136"/>
      <c r="C414" s="1129"/>
      <c r="D414" s="1158" t="s">
        <v>316</v>
      </c>
      <c r="E414" s="1139"/>
      <c r="F414" s="1140"/>
      <c r="G414" s="1123">
        <f>+E414*F414</f>
        <v>0</v>
      </c>
      <c r="H414" s="1149"/>
      <c r="I414" s="1322">
        <f>J414+K414</f>
        <v>0</v>
      </c>
      <c r="J414" s="1150"/>
      <c r="K414" s="1150"/>
      <c r="L414" s="1322">
        <f>M414+N414</f>
        <v>0</v>
      </c>
      <c r="M414" s="1150"/>
      <c r="N414" s="1150"/>
      <c r="O414" s="1322">
        <f>P414+Q414</f>
        <v>0</v>
      </c>
      <c r="P414" s="1150"/>
      <c r="Q414" s="1150"/>
      <c r="R414" s="1322">
        <f>S414+T414</f>
        <v>0</v>
      </c>
      <c r="S414" s="1151"/>
      <c r="T414" s="1151"/>
      <c r="U414" s="1322">
        <f>V414+W414</f>
        <v>0</v>
      </c>
      <c r="V414" s="1151"/>
      <c r="W414" s="1151"/>
      <c r="X414" s="1322">
        <f>Y414+Z414</f>
        <v>0</v>
      </c>
      <c r="Y414" s="1333"/>
      <c r="Z414" s="1152"/>
      <c r="AA414" s="1125">
        <f t="shared" si="80"/>
        <v>0</v>
      </c>
      <c r="AB414" s="1125">
        <f t="shared" si="89"/>
        <v>0</v>
      </c>
    </row>
    <row r="415" spans="2:28" s="1032" customFormat="1" x14ac:dyDescent="0.2">
      <c r="B415" s="1137"/>
      <c r="C415" s="1131"/>
      <c r="D415" s="1159" t="s">
        <v>316</v>
      </c>
      <c r="E415" s="1141"/>
      <c r="F415" s="1142"/>
      <c r="G415" s="1124">
        <f>+E415*F415</f>
        <v>0</v>
      </c>
      <c r="H415" s="1153"/>
      <c r="I415" s="1323">
        <f>J415+K415</f>
        <v>0</v>
      </c>
      <c r="J415" s="1154"/>
      <c r="K415" s="1154"/>
      <c r="L415" s="1323">
        <f>M415+N415</f>
        <v>0</v>
      </c>
      <c r="M415" s="1154"/>
      <c r="N415" s="1154"/>
      <c r="O415" s="1323">
        <f>P415+Q415</f>
        <v>0</v>
      </c>
      <c r="P415" s="1154"/>
      <c r="Q415" s="1154"/>
      <c r="R415" s="1323">
        <f>S415+T415</f>
        <v>0</v>
      </c>
      <c r="S415" s="1155"/>
      <c r="T415" s="1155"/>
      <c r="U415" s="1323">
        <f>V415+W415</f>
        <v>0</v>
      </c>
      <c r="V415" s="1155"/>
      <c r="W415" s="1155"/>
      <c r="X415" s="1323">
        <f>Y415+Z415</f>
        <v>0</v>
      </c>
      <c r="Y415" s="1334"/>
      <c r="Z415" s="1156"/>
      <c r="AA415" s="1125">
        <f t="shared" si="80"/>
        <v>0</v>
      </c>
      <c r="AB415" s="1125">
        <f t="shared" si="89"/>
        <v>0</v>
      </c>
    </row>
    <row r="416" spans="2:28" s="1032" customFormat="1" x14ac:dyDescent="0.15">
      <c r="B416" s="1135" t="s">
        <v>291</v>
      </c>
      <c r="C416" s="1128" t="s">
        <v>384</v>
      </c>
      <c r="D416" s="1092"/>
      <c r="E416" s="1143"/>
      <c r="F416" s="1144"/>
      <c r="G416" s="734">
        <f>SUM(G417:G421)</f>
        <v>0</v>
      </c>
      <c r="H416" s="1145">
        <f>SUM(H417:H421)</f>
        <v>0</v>
      </c>
      <c r="I416" s="1145">
        <f>SUM(I417:I421)</f>
        <v>0</v>
      </c>
      <c r="J416" s="1145">
        <f t="shared" ref="J416:Z416" si="91">SUM(J417:J421)</f>
        <v>0</v>
      </c>
      <c r="K416" s="1145">
        <f t="shared" si="91"/>
        <v>0</v>
      </c>
      <c r="L416" s="1145">
        <f t="shared" si="91"/>
        <v>0</v>
      </c>
      <c r="M416" s="1145">
        <f t="shared" si="91"/>
        <v>0</v>
      </c>
      <c r="N416" s="1145">
        <f t="shared" si="91"/>
        <v>0</v>
      </c>
      <c r="O416" s="1145">
        <f t="shared" si="91"/>
        <v>0</v>
      </c>
      <c r="P416" s="1145">
        <f t="shared" si="91"/>
        <v>0</v>
      </c>
      <c r="Q416" s="1145">
        <f t="shared" si="91"/>
        <v>0</v>
      </c>
      <c r="R416" s="1145">
        <f t="shared" si="91"/>
        <v>0</v>
      </c>
      <c r="S416" s="1145">
        <f t="shared" si="91"/>
        <v>0</v>
      </c>
      <c r="T416" s="1145">
        <f t="shared" si="91"/>
        <v>0</v>
      </c>
      <c r="U416" s="1145">
        <f t="shared" si="91"/>
        <v>0</v>
      </c>
      <c r="V416" s="1145">
        <f t="shared" si="91"/>
        <v>0</v>
      </c>
      <c r="W416" s="1145">
        <f t="shared" si="91"/>
        <v>0</v>
      </c>
      <c r="X416" s="1145">
        <f t="shared" si="91"/>
        <v>0</v>
      </c>
      <c r="Y416" s="1145">
        <f t="shared" si="91"/>
        <v>0</v>
      </c>
      <c r="Z416" s="1146">
        <f t="shared" si="91"/>
        <v>0</v>
      </c>
      <c r="AA416" s="1125">
        <f t="shared" si="80"/>
        <v>0</v>
      </c>
      <c r="AB416" s="1125">
        <f t="shared" si="89"/>
        <v>0</v>
      </c>
    </row>
    <row r="417" spans="2:28" s="1032" customFormat="1" x14ac:dyDescent="0.2">
      <c r="B417" s="1136"/>
      <c r="C417" s="1129"/>
      <c r="D417" s="1158" t="s">
        <v>316</v>
      </c>
      <c r="E417" s="1139"/>
      <c r="F417" s="1140"/>
      <c r="G417" s="1123">
        <f>+E417*F417</f>
        <v>0</v>
      </c>
      <c r="H417" s="1138"/>
      <c r="I417" s="1321">
        <f>J417+K417</f>
        <v>0</v>
      </c>
      <c r="J417" s="1138"/>
      <c r="K417" s="1138"/>
      <c r="L417" s="1321">
        <f>M417+N417</f>
        <v>0</v>
      </c>
      <c r="M417" s="1138"/>
      <c r="N417" s="1138"/>
      <c r="O417" s="1321">
        <f>P417+Q417</f>
        <v>0</v>
      </c>
      <c r="P417" s="1138"/>
      <c r="Q417" s="1138"/>
      <c r="R417" s="1321">
        <f>S417+T417</f>
        <v>0</v>
      </c>
      <c r="S417" s="1147"/>
      <c r="T417" s="1147"/>
      <c r="U417" s="1321">
        <f>V417+W417</f>
        <v>0</v>
      </c>
      <c r="V417" s="1147"/>
      <c r="W417" s="1147"/>
      <c r="X417" s="1321">
        <f>Y417+Z417</f>
        <v>0</v>
      </c>
      <c r="Y417" s="1332"/>
      <c r="Z417" s="1148"/>
      <c r="AA417" s="1125">
        <f t="shared" si="80"/>
        <v>0</v>
      </c>
      <c r="AB417" s="1125">
        <f t="shared" si="89"/>
        <v>0</v>
      </c>
    </row>
    <row r="418" spans="2:28" s="1032" customFormat="1" x14ac:dyDescent="0.2">
      <c r="B418" s="1136"/>
      <c r="C418" s="1128"/>
      <c r="D418" s="1158" t="s">
        <v>316</v>
      </c>
      <c r="E418" s="1139"/>
      <c r="F418" s="1140"/>
      <c r="G418" s="1123">
        <f>+E418*F418</f>
        <v>0</v>
      </c>
      <c r="H418" s="1138"/>
      <c r="I418" s="1321">
        <f>J418+K418</f>
        <v>0</v>
      </c>
      <c r="J418" s="1138"/>
      <c r="K418" s="1138"/>
      <c r="L418" s="1321">
        <f>M418+N418</f>
        <v>0</v>
      </c>
      <c r="M418" s="1138"/>
      <c r="N418" s="1138"/>
      <c r="O418" s="1321">
        <f>P418+Q418</f>
        <v>0</v>
      </c>
      <c r="P418" s="1138"/>
      <c r="Q418" s="1138"/>
      <c r="R418" s="1321">
        <f>S418+T418</f>
        <v>0</v>
      </c>
      <c r="S418" s="1147"/>
      <c r="T418" s="1147"/>
      <c r="U418" s="1321">
        <f>V418+W418</f>
        <v>0</v>
      </c>
      <c r="V418" s="1147"/>
      <c r="W418" s="1147"/>
      <c r="X418" s="1321">
        <f>Y418+Z418</f>
        <v>0</v>
      </c>
      <c r="Y418" s="1332"/>
      <c r="Z418" s="1148"/>
      <c r="AA418" s="1125">
        <f t="shared" si="80"/>
        <v>0</v>
      </c>
      <c r="AB418" s="1125">
        <f t="shared" si="89"/>
        <v>0</v>
      </c>
    </row>
    <row r="419" spans="2:28" s="1032" customFormat="1" x14ac:dyDescent="0.2">
      <c r="B419" s="1136"/>
      <c r="C419" s="1129"/>
      <c r="D419" s="1158" t="s">
        <v>316</v>
      </c>
      <c r="E419" s="1139"/>
      <c r="F419" s="1140"/>
      <c r="G419" s="1123">
        <f>+E419*F419</f>
        <v>0</v>
      </c>
      <c r="H419" s="1149"/>
      <c r="I419" s="1321">
        <f>J419+K419</f>
        <v>0</v>
      </c>
      <c r="J419" s="1150"/>
      <c r="K419" s="1150"/>
      <c r="L419" s="1321">
        <f>M419+N419</f>
        <v>0</v>
      </c>
      <c r="M419" s="1150"/>
      <c r="N419" s="1150"/>
      <c r="O419" s="1321">
        <f>P419+Q419</f>
        <v>0</v>
      </c>
      <c r="P419" s="1150"/>
      <c r="Q419" s="1150"/>
      <c r="R419" s="1321">
        <f>S419+T419</f>
        <v>0</v>
      </c>
      <c r="S419" s="1151"/>
      <c r="T419" s="1151"/>
      <c r="U419" s="1321">
        <f>V419+W419</f>
        <v>0</v>
      </c>
      <c r="V419" s="1151"/>
      <c r="W419" s="1151"/>
      <c r="X419" s="1321">
        <f>Y419+Z419</f>
        <v>0</v>
      </c>
      <c r="Y419" s="1333"/>
      <c r="Z419" s="1152"/>
      <c r="AA419" s="1125">
        <f t="shared" si="80"/>
        <v>0</v>
      </c>
      <c r="AB419" s="1125">
        <f t="shared" si="89"/>
        <v>0</v>
      </c>
    </row>
    <row r="420" spans="2:28" s="1032" customFormat="1" x14ac:dyDescent="0.2">
      <c r="B420" s="1136"/>
      <c r="C420" s="1129"/>
      <c r="D420" s="1158" t="s">
        <v>316</v>
      </c>
      <c r="E420" s="1139"/>
      <c r="F420" s="1140"/>
      <c r="G420" s="1123">
        <f>+E420*F420</f>
        <v>0</v>
      </c>
      <c r="H420" s="1149"/>
      <c r="I420" s="1322">
        <f>J420+K420</f>
        <v>0</v>
      </c>
      <c r="J420" s="1150"/>
      <c r="K420" s="1150"/>
      <c r="L420" s="1322">
        <f>M420+N420</f>
        <v>0</v>
      </c>
      <c r="M420" s="1150"/>
      <c r="N420" s="1150"/>
      <c r="O420" s="1322">
        <f>P420+Q420</f>
        <v>0</v>
      </c>
      <c r="P420" s="1150"/>
      <c r="Q420" s="1150"/>
      <c r="R420" s="1322">
        <f>S420+T420</f>
        <v>0</v>
      </c>
      <c r="S420" s="1151"/>
      <c r="T420" s="1151"/>
      <c r="U420" s="1322">
        <f>V420+W420</f>
        <v>0</v>
      </c>
      <c r="V420" s="1151"/>
      <c r="W420" s="1151"/>
      <c r="X420" s="1322">
        <f>Y420+Z420</f>
        <v>0</v>
      </c>
      <c r="Y420" s="1333"/>
      <c r="Z420" s="1152"/>
      <c r="AA420" s="1125">
        <f t="shared" si="80"/>
        <v>0</v>
      </c>
      <c r="AB420" s="1125">
        <f t="shared" si="89"/>
        <v>0</v>
      </c>
    </row>
    <row r="421" spans="2:28" s="1032" customFormat="1" x14ac:dyDescent="0.2">
      <c r="B421" s="1137"/>
      <c r="C421" s="1131"/>
      <c r="D421" s="1159" t="s">
        <v>316</v>
      </c>
      <c r="E421" s="1141"/>
      <c r="F421" s="1142"/>
      <c r="G421" s="1124">
        <f>+E421*F421</f>
        <v>0</v>
      </c>
      <c r="H421" s="1153"/>
      <c r="I421" s="1323">
        <f>J421+K421</f>
        <v>0</v>
      </c>
      <c r="J421" s="1154"/>
      <c r="K421" s="1154"/>
      <c r="L421" s="1323">
        <f>M421+N421</f>
        <v>0</v>
      </c>
      <c r="M421" s="1154"/>
      <c r="N421" s="1154"/>
      <c r="O421" s="1323">
        <f>P421+Q421</f>
        <v>0</v>
      </c>
      <c r="P421" s="1154"/>
      <c r="Q421" s="1154"/>
      <c r="R421" s="1323">
        <f>S421+T421</f>
        <v>0</v>
      </c>
      <c r="S421" s="1155"/>
      <c r="T421" s="1155"/>
      <c r="U421" s="1323">
        <f>V421+W421</f>
        <v>0</v>
      </c>
      <c r="V421" s="1155"/>
      <c r="W421" s="1155"/>
      <c r="X421" s="1323">
        <f>Y421+Z421</f>
        <v>0</v>
      </c>
      <c r="Y421" s="1334"/>
      <c r="Z421" s="1156"/>
      <c r="AA421" s="1125">
        <f t="shared" si="80"/>
        <v>0</v>
      </c>
      <c r="AB421" s="1125">
        <f t="shared" si="89"/>
        <v>0</v>
      </c>
    </row>
    <row r="422" spans="2:28" s="1032" customFormat="1" x14ac:dyDescent="0.15">
      <c r="B422" s="1135" t="s">
        <v>291</v>
      </c>
      <c r="C422" s="1128" t="s">
        <v>385</v>
      </c>
      <c r="D422" s="1092"/>
      <c r="E422" s="1143"/>
      <c r="F422" s="1144"/>
      <c r="G422" s="734">
        <f>SUM(G423:G427)</f>
        <v>0</v>
      </c>
      <c r="H422" s="1145">
        <f>SUM(H423:H427)</f>
        <v>0</v>
      </c>
      <c r="I422" s="1145">
        <f>SUM(I423:I427)</f>
        <v>0</v>
      </c>
      <c r="J422" s="1145">
        <f t="shared" ref="J422:Z422" si="92">SUM(J423:J427)</f>
        <v>0</v>
      </c>
      <c r="K422" s="1145">
        <f t="shared" si="92"/>
        <v>0</v>
      </c>
      <c r="L422" s="1145">
        <f t="shared" si="92"/>
        <v>0</v>
      </c>
      <c r="M422" s="1145">
        <f t="shared" si="92"/>
        <v>0</v>
      </c>
      <c r="N422" s="1145">
        <f t="shared" si="92"/>
        <v>0</v>
      </c>
      <c r="O422" s="1145">
        <f t="shared" si="92"/>
        <v>0</v>
      </c>
      <c r="P422" s="1145">
        <f t="shared" si="92"/>
        <v>0</v>
      </c>
      <c r="Q422" s="1145">
        <f t="shared" si="92"/>
        <v>0</v>
      </c>
      <c r="R422" s="1145">
        <f t="shared" si="92"/>
        <v>0</v>
      </c>
      <c r="S422" s="1145">
        <f t="shared" si="92"/>
        <v>0</v>
      </c>
      <c r="T422" s="1145">
        <f t="shared" si="92"/>
        <v>0</v>
      </c>
      <c r="U422" s="1145">
        <f t="shared" si="92"/>
        <v>0</v>
      </c>
      <c r="V422" s="1145">
        <f t="shared" si="92"/>
        <v>0</v>
      </c>
      <c r="W422" s="1145">
        <f t="shared" si="92"/>
        <v>0</v>
      </c>
      <c r="X422" s="1145">
        <f t="shared" si="92"/>
        <v>0</v>
      </c>
      <c r="Y422" s="1145">
        <f t="shared" si="92"/>
        <v>0</v>
      </c>
      <c r="Z422" s="1146">
        <f t="shared" si="92"/>
        <v>0</v>
      </c>
      <c r="AA422" s="1125">
        <f t="shared" si="80"/>
        <v>0</v>
      </c>
      <c r="AB422" s="1125">
        <f t="shared" si="89"/>
        <v>0</v>
      </c>
    </row>
    <row r="423" spans="2:28" s="1032" customFormat="1" x14ac:dyDescent="0.2">
      <c r="B423" s="1136"/>
      <c r="C423" s="1129"/>
      <c r="D423" s="1158" t="s">
        <v>316</v>
      </c>
      <c r="E423" s="1139"/>
      <c r="F423" s="1140"/>
      <c r="G423" s="1123">
        <f>+E423*F423</f>
        <v>0</v>
      </c>
      <c r="H423" s="1138"/>
      <c r="I423" s="1321">
        <f>J423+K423</f>
        <v>0</v>
      </c>
      <c r="J423" s="1138"/>
      <c r="K423" s="1138"/>
      <c r="L423" s="1321">
        <f>M423+N423</f>
        <v>0</v>
      </c>
      <c r="M423" s="1138"/>
      <c r="N423" s="1138"/>
      <c r="O423" s="1321">
        <f>P423+Q423</f>
        <v>0</v>
      </c>
      <c r="P423" s="1138"/>
      <c r="Q423" s="1138"/>
      <c r="R423" s="1321">
        <f>S423+T423</f>
        <v>0</v>
      </c>
      <c r="S423" s="1147"/>
      <c r="T423" s="1147"/>
      <c r="U423" s="1321">
        <f>V423+W423</f>
        <v>0</v>
      </c>
      <c r="V423" s="1147"/>
      <c r="W423" s="1147"/>
      <c r="X423" s="1321">
        <f>Y423+Z423</f>
        <v>0</v>
      </c>
      <c r="Y423" s="1332"/>
      <c r="Z423" s="1148"/>
      <c r="AA423" s="1125">
        <f t="shared" si="80"/>
        <v>0</v>
      </c>
      <c r="AB423" s="1125">
        <f t="shared" si="89"/>
        <v>0</v>
      </c>
    </row>
    <row r="424" spans="2:28" s="1032" customFormat="1" x14ac:dyDescent="0.2">
      <c r="B424" s="1136"/>
      <c r="C424" s="1129"/>
      <c r="D424" s="1158" t="s">
        <v>316</v>
      </c>
      <c r="E424" s="1139"/>
      <c r="F424" s="1140"/>
      <c r="G424" s="1123">
        <f>+E424*F424</f>
        <v>0</v>
      </c>
      <c r="H424" s="1138"/>
      <c r="I424" s="1321">
        <f>J424+K424</f>
        <v>0</v>
      </c>
      <c r="J424" s="1138"/>
      <c r="K424" s="1138"/>
      <c r="L424" s="1321">
        <f>M424+N424</f>
        <v>0</v>
      </c>
      <c r="M424" s="1138"/>
      <c r="N424" s="1138"/>
      <c r="O424" s="1321">
        <f>P424+Q424</f>
        <v>0</v>
      </c>
      <c r="P424" s="1138"/>
      <c r="Q424" s="1138"/>
      <c r="R424" s="1321">
        <f>S424+T424</f>
        <v>0</v>
      </c>
      <c r="S424" s="1147"/>
      <c r="T424" s="1147"/>
      <c r="U424" s="1321">
        <f>V424+W424</f>
        <v>0</v>
      </c>
      <c r="V424" s="1147"/>
      <c r="W424" s="1147"/>
      <c r="X424" s="1321">
        <f>Y424+Z424</f>
        <v>0</v>
      </c>
      <c r="Y424" s="1332"/>
      <c r="Z424" s="1148"/>
      <c r="AA424" s="1125">
        <f t="shared" si="80"/>
        <v>0</v>
      </c>
      <c r="AB424" s="1125">
        <f t="shared" si="89"/>
        <v>0</v>
      </c>
    </row>
    <row r="425" spans="2:28" s="1032" customFormat="1" x14ac:dyDescent="0.2">
      <c r="B425" s="1136"/>
      <c r="C425" s="1129"/>
      <c r="D425" s="1158" t="s">
        <v>316</v>
      </c>
      <c r="E425" s="1139"/>
      <c r="F425" s="1140"/>
      <c r="G425" s="1123">
        <f>+E425*F425</f>
        <v>0</v>
      </c>
      <c r="H425" s="1149"/>
      <c r="I425" s="1321">
        <f>J425+K425</f>
        <v>0</v>
      </c>
      <c r="J425" s="1150"/>
      <c r="K425" s="1150"/>
      <c r="L425" s="1321">
        <f>M425+N425</f>
        <v>0</v>
      </c>
      <c r="M425" s="1150"/>
      <c r="N425" s="1150"/>
      <c r="O425" s="1321">
        <f>P425+Q425</f>
        <v>0</v>
      </c>
      <c r="P425" s="1150"/>
      <c r="Q425" s="1150"/>
      <c r="R425" s="1321">
        <f>S425+T425</f>
        <v>0</v>
      </c>
      <c r="S425" s="1151"/>
      <c r="T425" s="1151"/>
      <c r="U425" s="1321">
        <f>V425+W425</f>
        <v>0</v>
      </c>
      <c r="V425" s="1151"/>
      <c r="W425" s="1151"/>
      <c r="X425" s="1321">
        <f>Y425+Z425</f>
        <v>0</v>
      </c>
      <c r="Y425" s="1333"/>
      <c r="Z425" s="1152"/>
      <c r="AA425" s="1125">
        <f t="shared" si="80"/>
        <v>0</v>
      </c>
      <c r="AB425" s="1125">
        <f t="shared" si="89"/>
        <v>0</v>
      </c>
    </row>
    <row r="426" spans="2:28" s="1032" customFormat="1" x14ac:dyDescent="0.2">
      <c r="B426" s="1136"/>
      <c r="C426" s="1129"/>
      <c r="D426" s="1158" t="s">
        <v>316</v>
      </c>
      <c r="E426" s="1139"/>
      <c r="F426" s="1140"/>
      <c r="G426" s="1123">
        <f>+E426*F426</f>
        <v>0</v>
      </c>
      <c r="H426" s="1149"/>
      <c r="I426" s="1322">
        <f>J426+K426</f>
        <v>0</v>
      </c>
      <c r="J426" s="1150"/>
      <c r="K426" s="1150"/>
      <c r="L426" s="1322">
        <f>M426+N426</f>
        <v>0</v>
      </c>
      <c r="M426" s="1150"/>
      <c r="N426" s="1150"/>
      <c r="O426" s="1322">
        <f>P426+Q426</f>
        <v>0</v>
      </c>
      <c r="P426" s="1150"/>
      <c r="Q426" s="1150"/>
      <c r="R426" s="1322">
        <f>S426+T426</f>
        <v>0</v>
      </c>
      <c r="S426" s="1151"/>
      <c r="T426" s="1151"/>
      <c r="U426" s="1322">
        <f>V426+W426</f>
        <v>0</v>
      </c>
      <c r="V426" s="1151"/>
      <c r="W426" s="1151"/>
      <c r="X426" s="1322">
        <f>Y426+Z426</f>
        <v>0</v>
      </c>
      <c r="Y426" s="1333"/>
      <c r="Z426" s="1152"/>
      <c r="AA426" s="1125">
        <f t="shared" si="80"/>
        <v>0</v>
      </c>
      <c r="AB426" s="1125">
        <f t="shared" si="89"/>
        <v>0</v>
      </c>
    </row>
    <row r="427" spans="2:28" s="1032" customFormat="1" x14ac:dyDescent="0.2">
      <c r="B427" s="1137"/>
      <c r="C427" s="1131"/>
      <c r="D427" s="1159" t="s">
        <v>316</v>
      </c>
      <c r="E427" s="1141"/>
      <c r="F427" s="1142"/>
      <c r="G427" s="1124">
        <f>+E427*F427</f>
        <v>0</v>
      </c>
      <c r="H427" s="1153"/>
      <c r="I427" s="1323">
        <f>J427+K427</f>
        <v>0</v>
      </c>
      <c r="J427" s="1154"/>
      <c r="K427" s="1154"/>
      <c r="L427" s="1323">
        <f>M427+N427</f>
        <v>0</v>
      </c>
      <c r="M427" s="1154"/>
      <c r="N427" s="1154"/>
      <c r="O427" s="1323">
        <f>P427+Q427</f>
        <v>0</v>
      </c>
      <c r="P427" s="1154"/>
      <c r="Q427" s="1154"/>
      <c r="R427" s="1323">
        <f>S427+T427</f>
        <v>0</v>
      </c>
      <c r="S427" s="1155"/>
      <c r="T427" s="1155"/>
      <c r="U427" s="1323">
        <f>V427+W427</f>
        <v>0</v>
      </c>
      <c r="V427" s="1155"/>
      <c r="W427" s="1155"/>
      <c r="X427" s="1323">
        <f>Y427+Z427</f>
        <v>0</v>
      </c>
      <c r="Y427" s="1334"/>
      <c r="Z427" s="1156"/>
      <c r="AA427" s="1125">
        <f t="shared" si="80"/>
        <v>0</v>
      </c>
      <c r="AB427" s="1125">
        <f t="shared" si="89"/>
        <v>0</v>
      </c>
    </row>
    <row r="428" spans="2:28" s="1032" customFormat="1" x14ac:dyDescent="0.15">
      <c r="B428" s="1135" t="s">
        <v>291</v>
      </c>
      <c r="C428" s="1128" t="s">
        <v>386</v>
      </c>
      <c r="D428" s="1092"/>
      <c r="E428" s="1143"/>
      <c r="F428" s="1144"/>
      <c r="G428" s="734">
        <f>SUM(G429:G433)</f>
        <v>0</v>
      </c>
      <c r="H428" s="1145">
        <f>SUM(H429:H433)</f>
        <v>0</v>
      </c>
      <c r="I428" s="1145">
        <f>SUM(I429:I433)</f>
        <v>0</v>
      </c>
      <c r="J428" s="1145">
        <f t="shared" ref="J428:Z428" si="93">SUM(J429:J433)</f>
        <v>0</v>
      </c>
      <c r="K428" s="1145">
        <f t="shared" si="93"/>
        <v>0</v>
      </c>
      <c r="L428" s="1145">
        <f t="shared" si="93"/>
        <v>0</v>
      </c>
      <c r="M428" s="1145">
        <f t="shared" si="93"/>
        <v>0</v>
      </c>
      <c r="N428" s="1145">
        <f t="shared" si="93"/>
        <v>0</v>
      </c>
      <c r="O428" s="1145">
        <f t="shared" si="93"/>
        <v>0</v>
      </c>
      <c r="P428" s="1145">
        <f t="shared" si="93"/>
        <v>0</v>
      </c>
      <c r="Q428" s="1145">
        <f t="shared" si="93"/>
        <v>0</v>
      </c>
      <c r="R428" s="1145">
        <f t="shared" si="93"/>
        <v>0</v>
      </c>
      <c r="S428" s="1145">
        <f t="shared" si="93"/>
        <v>0</v>
      </c>
      <c r="T428" s="1145">
        <f t="shared" si="93"/>
        <v>0</v>
      </c>
      <c r="U428" s="1145">
        <f t="shared" si="93"/>
        <v>0</v>
      </c>
      <c r="V428" s="1145">
        <f t="shared" si="93"/>
        <v>0</v>
      </c>
      <c r="W428" s="1145">
        <f t="shared" si="93"/>
        <v>0</v>
      </c>
      <c r="X428" s="1145">
        <f t="shared" si="93"/>
        <v>0</v>
      </c>
      <c r="Y428" s="1145">
        <f t="shared" si="93"/>
        <v>0</v>
      </c>
      <c r="Z428" s="1146">
        <f t="shared" si="93"/>
        <v>0</v>
      </c>
      <c r="AA428" s="1125">
        <f t="shared" si="80"/>
        <v>0</v>
      </c>
      <c r="AB428" s="1125">
        <f t="shared" si="89"/>
        <v>0</v>
      </c>
    </row>
    <row r="429" spans="2:28" s="1032" customFormat="1" x14ac:dyDescent="0.2">
      <c r="B429" s="1136"/>
      <c r="C429" s="1129"/>
      <c r="D429" s="1158" t="s">
        <v>316</v>
      </c>
      <c r="E429" s="1139"/>
      <c r="F429" s="1140"/>
      <c r="G429" s="1123">
        <f>+E429*F429</f>
        <v>0</v>
      </c>
      <c r="H429" s="1138"/>
      <c r="I429" s="1321">
        <f>J429+K429</f>
        <v>0</v>
      </c>
      <c r="J429" s="1138"/>
      <c r="K429" s="1138"/>
      <c r="L429" s="1321">
        <f>M429+N429</f>
        <v>0</v>
      </c>
      <c r="M429" s="1138"/>
      <c r="N429" s="1138"/>
      <c r="O429" s="1321">
        <f>P429+Q429</f>
        <v>0</v>
      </c>
      <c r="P429" s="1138"/>
      <c r="Q429" s="1138"/>
      <c r="R429" s="1321">
        <f>S429+T429</f>
        <v>0</v>
      </c>
      <c r="S429" s="1147"/>
      <c r="T429" s="1147"/>
      <c r="U429" s="1321">
        <f>V429+W429</f>
        <v>0</v>
      </c>
      <c r="V429" s="1147"/>
      <c r="W429" s="1147"/>
      <c r="X429" s="1321">
        <f>Y429+Z429</f>
        <v>0</v>
      </c>
      <c r="Y429" s="1332"/>
      <c r="Z429" s="1148"/>
      <c r="AA429" s="1125">
        <f t="shared" si="80"/>
        <v>0</v>
      </c>
      <c r="AB429" s="1125">
        <f t="shared" si="89"/>
        <v>0</v>
      </c>
    </row>
    <row r="430" spans="2:28" s="1032" customFormat="1" x14ac:dyDescent="0.2">
      <c r="B430" s="1136"/>
      <c r="C430" s="1128"/>
      <c r="D430" s="1158" t="s">
        <v>316</v>
      </c>
      <c r="E430" s="1139"/>
      <c r="F430" s="1140"/>
      <c r="G430" s="1123">
        <f>+E430*F430</f>
        <v>0</v>
      </c>
      <c r="H430" s="1138"/>
      <c r="I430" s="1321">
        <f>J430+K430</f>
        <v>0</v>
      </c>
      <c r="J430" s="1138"/>
      <c r="K430" s="1138"/>
      <c r="L430" s="1321">
        <f>M430+N430</f>
        <v>0</v>
      </c>
      <c r="M430" s="1138"/>
      <c r="N430" s="1138"/>
      <c r="O430" s="1321">
        <f>P430+Q430</f>
        <v>0</v>
      </c>
      <c r="P430" s="1138"/>
      <c r="Q430" s="1138"/>
      <c r="R430" s="1321">
        <f>S430+T430</f>
        <v>0</v>
      </c>
      <c r="S430" s="1147"/>
      <c r="T430" s="1147"/>
      <c r="U430" s="1321">
        <f>V430+W430</f>
        <v>0</v>
      </c>
      <c r="V430" s="1147"/>
      <c r="W430" s="1147"/>
      <c r="X430" s="1321">
        <f>Y430+Z430</f>
        <v>0</v>
      </c>
      <c r="Y430" s="1332"/>
      <c r="Z430" s="1148"/>
      <c r="AA430" s="1125">
        <f t="shared" si="80"/>
        <v>0</v>
      </c>
      <c r="AB430" s="1125">
        <f t="shared" si="89"/>
        <v>0</v>
      </c>
    </row>
    <row r="431" spans="2:28" s="1032" customFormat="1" x14ac:dyDescent="0.2">
      <c r="B431" s="1136"/>
      <c r="C431" s="1129"/>
      <c r="D431" s="1158" t="s">
        <v>316</v>
      </c>
      <c r="E431" s="1139"/>
      <c r="F431" s="1140"/>
      <c r="G431" s="1123">
        <f>+E431*F431</f>
        <v>0</v>
      </c>
      <c r="H431" s="1149"/>
      <c r="I431" s="1321">
        <f>J431+K431</f>
        <v>0</v>
      </c>
      <c r="J431" s="1150"/>
      <c r="K431" s="1150"/>
      <c r="L431" s="1321">
        <f>M431+N431</f>
        <v>0</v>
      </c>
      <c r="M431" s="1150"/>
      <c r="N431" s="1150"/>
      <c r="O431" s="1321">
        <f>P431+Q431</f>
        <v>0</v>
      </c>
      <c r="P431" s="1150"/>
      <c r="Q431" s="1150"/>
      <c r="R431" s="1321">
        <f>S431+T431</f>
        <v>0</v>
      </c>
      <c r="S431" s="1151"/>
      <c r="T431" s="1151"/>
      <c r="U431" s="1321">
        <f>V431+W431</f>
        <v>0</v>
      </c>
      <c r="V431" s="1151"/>
      <c r="W431" s="1151"/>
      <c r="X431" s="1321">
        <f>Y431+Z431</f>
        <v>0</v>
      </c>
      <c r="Y431" s="1333"/>
      <c r="Z431" s="1152"/>
      <c r="AA431" s="1125">
        <f t="shared" si="80"/>
        <v>0</v>
      </c>
      <c r="AB431" s="1125">
        <f t="shared" si="89"/>
        <v>0</v>
      </c>
    </row>
    <row r="432" spans="2:28" s="1032" customFormat="1" x14ac:dyDescent="0.2">
      <c r="B432" s="1136"/>
      <c r="C432" s="1129"/>
      <c r="D432" s="1158" t="s">
        <v>316</v>
      </c>
      <c r="E432" s="1139"/>
      <c r="F432" s="1140"/>
      <c r="G432" s="1123">
        <f>+E432*F432</f>
        <v>0</v>
      </c>
      <c r="H432" s="1149"/>
      <c r="I432" s="1322">
        <f>J432+K432</f>
        <v>0</v>
      </c>
      <c r="J432" s="1150"/>
      <c r="K432" s="1150"/>
      <c r="L432" s="1322">
        <f>M432+N432</f>
        <v>0</v>
      </c>
      <c r="M432" s="1150"/>
      <c r="N432" s="1150"/>
      <c r="O432" s="1322">
        <f>P432+Q432</f>
        <v>0</v>
      </c>
      <c r="P432" s="1150"/>
      <c r="Q432" s="1150"/>
      <c r="R432" s="1322">
        <f>S432+T432</f>
        <v>0</v>
      </c>
      <c r="S432" s="1151"/>
      <c r="T432" s="1151"/>
      <c r="U432" s="1322">
        <f>V432+W432</f>
        <v>0</v>
      </c>
      <c r="V432" s="1151"/>
      <c r="W432" s="1151"/>
      <c r="X432" s="1322">
        <f>Y432+Z432</f>
        <v>0</v>
      </c>
      <c r="Y432" s="1333"/>
      <c r="Z432" s="1152"/>
      <c r="AA432" s="1125">
        <f t="shared" ref="AA432:AA495" si="94">X432+U432+R432+O432+L432+I432+H432</f>
        <v>0</v>
      </c>
      <c r="AB432" s="1125">
        <f t="shared" si="89"/>
        <v>0</v>
      </c>
    </row>
    <row r="433" spans="2:28" s="1032" customFormat="1" x14ac:dyDescent="0.2">
      <c r="B433" s="1137"/>
      <c r="C433" s="1131"/>
      <c r="D433" s="1159" t="s">
        <v>316</v>
      </c>
      <c r="E433" s="1141"/>
      <c r="F433" s="1142"/>
      <c r="G433" s="1124">
        <f>+E433*F433</f>
        <v>0</v>
      </c>
      <c r="H433" s="1153"/>
      <c r="I433" s="1323">
        <f>J433+K433</f>
        <v>0</v>
      </c>
      <c r="J433" s="1154"/>
      <c r="K433" s="1154"/>
      <c r="L433" s="1323">
        <f>M433+N433</f>
        <v>0</v>
      </c>
      <c r="M433" s="1154"/>
      <c r="N433" s="1154"/>
      <c r="O433" s="1323">
        <f>P433+Q433</f>
        <v>0</v>
      </c>
      <c r="P433" s="1154"/>
      <c r="Q433" s="1154"/>
      <c r="R433" s="1323">
        <f>S433+T433</f>
        <v>0</v>
      </c>
      <c r="S433" s="1155"/>
      <c r="T433" s="1155"/>
      <c r="U433" s="1323">
        <f>V433+W433</f>
        <v>0</v>
      </c>
      <c r="V433" s="1155"/>
      <c r="W433" s="1155"/>
      <c r="X433" s="1323">
        <f>Y433+Z433</f>
        <v>0</v>
      </c>
      <c r="Y433" s="1334"/>
      <c r="Z433" s="1156"/>
      <c r="AA433" s="1125">
        <f t="shared" si="94"/>
        <v>0</v>
      </c>
      <c r="AB433" s="1125">
        <f t="shared" si="89"/>
        <v>0</v>
      </c>
    </row>
    <row r="434" spans="2:28" s="1035" customFormat="1" x14ac:dyDescent="0.15">
      <c r="B434" s="777">
        <f>+'PLAN DE ADQUISICIONES'!C67</f>
        <v>0</v>
      </c>
      <c r="C434" s="778" t="str">
        <f>+'PLAN DE ADQUISICIONES'!B67</f>
        <v>2.3.4</v>
      </c>
      <c r="D434" s="774" t="str">
        <f>+'PLAN DE ADQUISICIONES'!D67</f>
        <v>Unidad medida</v>
      </c>
      <c r="E434" s="775">
        <f>+'PLAN DE ADQUISICIONES'!E67</f>
        <v>0</v>
      </c>
      <c r="F434" s="735"/>
      <c r="G434" s="735">
        <f t="shared" ref="G434:Z434" si="95">+G436+G442+G448+G454+G460</f>
        <v>0</v>
      </c>
      <c r="H434" s="19">
        <f t="shared" si="95"/>
        <v>0</v>
      </c>
      <c r="I434" s="19">
        <f t="shared" si="95"/>
        <v>0</v>
      </c>
      <c r="J434" s="19">
        <f t="shared" si="95"/>
        <v>0</v>
      </c>
      <c r="K434" s="19">
        <f t="shared" si="95"/>
        <v>0</v>
      </c>
      <c r="L434" s="19">
        <f t="shared" si="95"/>
        <v>0</v>
      </c>
      <c r="M434" s="19">
        <f t="shared" si="95"/>
        <v>0</v>
      </c>
      <c r="N434" s="19">
        <f t="shared" si="95"/>
        <v>0</v>
      </c>
      <c r="O434" s="19">
        <f t="shared" si="95"/>
        <v>0</v>
      </c>
      <c r="P434" s="19">
        <f t="shared" si="95"/>
        <v>0</v>
      </c>
      <c r="Q434" s="19">
        <f t="shared" si="95"/>
        <v>0</v>
      </c>
      <c r="R434" s="19">
        <f t="shared" si="95"/>
        <v>0</v>
      </c>
      <c r="S434" s="19">
        <f t="shared" si="95"/>
        <v>0</v>
      </c>
      <c r="T434" s="19">
        <f t="shared" si="95"/>
        <v>0</v>
      </c>
      <c r="U434" s="19">
        <f t="shared" si="95"/>
        <v>0</v>
      </c>
      <c r="V434" s="19">
        <f t="shared" si="95"/>
        <v>0</v>
      </c>
      <c r="W434" s="19">
        <f t="shared" si="95"/>
        <v>0</v>
      </c>
      <c r="X434" s="19">
        <f t="shared" si="95"/>
        <v>0</v>
      </c>
      <c r="Y434" s="19">
        <f t="shared" si="95"/>
        <v>0</v>
      </c>
      <c r="Z434" s="20">
        <f t="shared" si="95"/>
        <v>0</v>
      </c>
      <c r="AA434" s="1125">
        <f t="shared" si="94"/>
        <v>0</v>
      </c>
      <c r="AB434" s="1125">
        <f t="shared" si="89"/>
        <v>0</v>
      </c>
    </row>
    <row r="435" spans="2:28" s="1032" customFormat="1" ht="33" customHeight="1" x14ac:dyDescent="0.15">
      <c r="B435" s="771" t="s">
        <v>475</v>
      </c>
      <c r="C435" s="770"/>
      <c r="D435" s="1893"/>
      <c r="E435" s="1894"/>
      <c r="F435" s="1894"/>
      <c r="G435" s="1894"/>
      <c r="H435" s="1894"/>
      <c r="I435" s="1894"/>
      <c r="J435" s="1894"/>
      <c r="K435" s="1894"/>
      <c r="L435" s="1894"/>
      <c r="M435" s="1894"/>
      <c r="N435" s="1894"/>
      <c r="O435" s="1894"/>
      <c r="P435" s="1894"/>
      <c r="Q435" s="1894"/>
      <c r="R435" s="1894"/>
      <c r="S435" s="1894"/>
      <c r="T435" s="1894"/>
      <c r="U435" s="1894"/>
      <c r="V435" s="1894"/>
      <c r="W435" s="1894"/>
      <c r="X435" s="1947"/>
      <c r="Y435" s="1329"/>
      <c r="Z435" s="1347"/>
      <c r="AA435" s="1125"/>
      <c r="AB435" s="1125"/>
    </row>
    <row r="436" spans="2:28" s="1032" customFormat="1" x14ac:dyDescent="0.15">
      <c r="B436" s="1135" t="s">
        <v>291</v>
      </c>
      <c r="C436" s="1128" t="s">
        <v>387</v>
      </c>
      <c r="D436" s="1092"/>
      <c r="E436" s="1143"/>
      <c r="F436" s="1144"/>
      <c r="G436" s="734">
        <f>SUM(G437:G441)</f>
        <v>0</v>
      </c>
      <c r="H436" s="1145">
        <f>SUM(H437:H441)</f>
        <v>0</v>
      </c>
      <c r="I436" s="1145">
        <f>SUM(I437:I441)</f>
        <v>0</v>
      </c>
      <c r="J436" s="1145">
        <f t="shared" ref="J436:Z436" si="96">SUM(J437:J441)</f>
        <v>0</v>
      </c>
      <c r="K436" s="1145">
        <f t="shared" si="96"/>
        <v>0</v>
      </c>
      <c r="L436" s="1145">
        <f t="shared" si="96"/>
        <v>0</v>
      </c>
      <c r="M436" s="1145">
        <f t="shared" si="96"/>
        <v>0</v>
      </c>
      <c r="N436" s="1145">
        <f t="shared" si="96"/>
        <v>0</v>
      </c>
      <c r="O436" s="1145">
        <f t="shared" si="96"/>
        <v>0</v>
      </c>
      <c r="P436" s="1145">
        <f t="shared" si="96"/>
        <v>0</v>
      </c>
      <c r="Q436" s="1145">
        <f t="shared" si="96"/>
        <v>0</v>
      </c>
      <c r="R436" s="1145">
        <f t="shared" si="96"/>
        <v>0</v>
      </c>
      <c r="S436" s="1145">
        <f t="shared" si="96"/>
        <v>0</v>
      </c>
      <c r="T436" s="1145">
        <f t="shared" si="96"/>
        <v>0</v>
      </c>
      <c r="U436" s="1145">
        <f t="shared" si="96"/>
        <v>0</v>
      </c>
      <c r="V436" s="1145">
        <f t="shared" si="96"/>
        <v>0</v>
      </c>
      <c r="W436" s="1145">
        <f t="shared" si="96"/>
        <v>0</v>
      </c>
      <c r="X436" s="1145">
        <f t="shared" si="96"/>
        <v>0</v>
      </c>
      <c r="Y436" s="1145">
        <f t="shared" si="96"/>
        <v>0</v>
      </c>
      <c r="Z436" s="1146">
        <f t="shared" si="96"/>
        <v>0</v>
      </c>
      <c r="AA436" s="1125">
        <f t="shared" si="94"/>
        <v>0</v>
      </c>
      <c r="AB436" s="1125">
        <f t="shared" si="89"/>
        <v>0</v>
      </c>
    </row>
    <row r="437" spans="2:28" s="1032" customFormat="1" x14ac:dyDescent="0.2">
      <c r="B437" s="1136"/>
      <c r="C437" s="1129"/>
      <c r="D437" s="1158" t="s">
        <v>316</v>
      </c>
      <c r="E437" s="1139"/>
      <c r="F437" s="1140"/>
      <c r="G437" s="1123">
        <f>+E437*F437</f>
        <v>0</v>
      </c>
      <c r="H437" s="1138"/>
      <c r="I437" s="1321">
        <f>J437+K437</f>
        <v>0</v>
      </c>
      <c r="J437" s="1138"/>
      <c r="K437" s="1138"/>
      <c r="L437" s="1321">
        <f>M437+N437</f>
        <v>0</v>
      </c>
      <c r="M437" s="1138"/>
      <c r="N437" s="1138"/>
      <c r="O437" s="1321">
        <f>P437+Q437</f>
        <v>0</v>
      </c>
      <c r="P437" s="1138"/>
      <c r="Q437" s="1138"/>
      <c r="R437" s="1321">
        <f>S437+T437</f>
        <v>0</v>
      </c>
      <c r="S437" s="1147"/>
      <c r="T437" s="1147"/>
      <c r="U437" s="1321">
        <f>V437+W437</f>
        <v>0</v>
      </c>
      <c r="V437" s="1147"/>
      <c r="W437" s="1147"/>
      <c r="X437" s="1321">
        <f>Y437+Z437</f>
        <v>0</v>
      </c>
      <c r="Y437" s="1332"/>
      <c r="Z437" s="1148"/>
      <c r="AA437" s="1125">
        <f t="shared" si="94"/>
        <v>0</v>
      </c>
      <c r="AB437" s="1125">
        <f t="shared" si="89"/>
        <v>0</v>
      </c>
    </row>
    <row r="438" spans="2:28" s="1032" customFormat="1" x14ac:dyDescent="0.2">
      <c r="B438" s="1136"/>
      <c r="C438" s="1129"/>
      <c r="D438" s="1158" t="s">
        <v>316</v>
      </c>
      <c r="E438" s="1139"/>
      <c r="F438" s="1140"/>
      <c r="G438" s="1123">
        <f>+E438*F438</f>
        <v>0</v>
      </c>
      <c r="H438" s="1138"/>
      <c r="I438" s="1321">
        <f>J438+K438</f>
        <v>0</v>
      </c>
      <c r="J438" s="1138"/>
      <c r="K438" s="1138"/>
      <c r="L438" s="1321">
        <f>M438+N438</f>
        <v>0</v>
      </c>
      <c r="M438" s="1138"/>
      <c r="N438" s="1138"/>
      <c r="O438" s="1321">
        <f>P438+Q438</f>
        <v>0</v>
      </c>
      <c r="P438" s="1138"/>
      <c r="Q438" s="1138"/>
      <c r="R438" s="1321">
        <f>S438+T438</f>
        <v>0</v>
      </c>
      <c r="S438" s="1147"/>
      <c r="T438" s="1147"/>
      <c r="U438" s="1321">
        <f>V438+W438</f>
        <v>0</v>
      </c>
      <c r="V438" s="1147"/>
      <c r="W438" s="1147"/>
      <c r="X438" s="1321">
        <f>Y438+Z438</f>
        <v>0</v>
      </c>
      <c r="Y438" s="1332"/>
      <c r="Z438" s="1148"/>
      <c r="AA438" s="1125">
        <f t="shared" si="94"/>
        <v>0</v>
      </c>
      <c r="AB438" s="1125">
        <f t="shared" si="89"/>
        <v>0</v>
      </c>
    </row>
    <row r="439" spans="2:28" s="1032" customFormat="1" x14ac:dyDescent="0.2">
      <c r="B439" s="1136"/>
      <c r="C439" s="1130"/>
      <c r="D439" s="1158" t="s">
        <v>316</v>
      </c>
      <c r="E439" s="1139"/>
      <c r="F439" s="1140"/>
      <c r="G439" s="1123">
        <f>+E439*F439</f>
        <v>0</v>
      </c>
      <c r="H439" s="1149"/>
      <c r="I439" s="1321">
        <f>J439+K439</f>
        <v>0</v>
      </c>
      <c r="J439" s="1150"/>
      <c r="K439" s="1150"/>
      <c r="L439" s="1321">
        <f>M439+N439</f>
        <v>0</v>
      </c>
      <c r="M439" s="1150"/>
      <c r="N439" s="1150"/>
      <c r="O439" s="1321">
        <f>P439+Q439</f>
        <v>0</v>
      </c>
      <c r="P439" s="1150"/>
      <c r="Q439" s="1150"/>
      <c r="R439" s="1321">
        <f>S439+T439</f>
        <v>0</v>
      </c>
      <c r="S439" s="1151"/>
      <c r="T439" s="1151"/>
      <c r="U439" s="1321">
        <f>V439+W439</f>
        <v>0</v>
      </c>
      <c r="V439" s="1151"/>
      <c r="W439" s="1151"/>
      <c r="X439" s="1321">
        <f>Y439+Z439</f>
        <v>0</v>
      </c>
      <c r="Y439" s="1333"/>
      <c r="Z439" s="1152"/>
      <c r="AA439" s="1125">
        <f t="shared" si="94"/>
        <v>0</v>
      </c>
      <c r="AB439" s="1125">
        <f t="shared" si="89"/>
        <v>0</v>
      </c>
    </row>
    <row r="440" spans="2:28" s="1032" customFormat="1" x14ac:dyDescent="0.2">
      <c r="B440" s="1136"/>
      <c r="C440" s="1130"/>
      <c r="D440" s="1158" t="s">
        <v>316</v>
      </c>
      <c r="E440" s="1139"/>
      <c r="F440" s="1140"/>
      <c r="G440" s="1123">
        <f>+E440*F440</f>
        <v>0</v>
      </c>
      <c r="H440" s="1149"/>
      <c r="I440" s="1322">
        <f>J440+K440</f>
        <v>0</v>
      </c>
      <c r="J440" s="1150"/>
      <c r="K440" s="1150"/>
      <c r="L440" s="1322">
        <f>M440+N440</f>
        <v>0</v>
      </c>
      <c r="M440" s="1150"/>
      <c r="N440" s="1150"/>
      <c r="O440" s="1322">
        <f>P440+Q440</f>
        <v>0</v>
      </c>
      <c r="P440" s="1150"/>
      <c r="Q440" s="1150"/>
      <c r="R440" s="1322">
        <f>S440+T440</f>
        <v>0</v>
      </c>
      <c r="S440" s="1151"/>
      <c r="T440" s="1151"/>
      <c r="U440" s="1322">
        <f>V440+W440</f>
        <v>0</v>
      </c>
      <c r="V440" s="1151"/>
      <c r="W440" s="1151"/>
      <c r="X440" s="1322">
        <f>Y440+Z440</f>
        <v>0</v>
      </c>
      <c r="Y440" s="1333"/>
      <c r="Z440" s="1152"/>
      <c r="AA440" s="1125">
        <f t="shared" si="94"/>
        <v>0</v>
      </c>
      <c r="AB440" s="1125">
        <f t="shared" si="89"/>
        <v>0</v>
      </c>
    </row>
    <row r="441" spans="2:28" s="1032" customFormat="1" x14ac:dyDescent="0.2">
      <c r="B441" s="1137"/>
      <c r="C441" s="1131"/>
      <c r="D441" s="1159" t="s">
        <v>316</v>
      </c>
      <c r="E441" s="1141"/>
      <c r="F441" s="1142"/>
      <c r="G441" s="1124">
        <f>+E441*F441</f>
        <v>0</v>
      </c>
      <c r="H441" s="1153"/>
      <c r="I441" s="1323">
        <f>J441+K441</f>
        <v>0</v>
      </c>
      <c r="J441" s="1154"/>
      <c r="K441" s="1154"/>
      <c r="L441" s="1323">
        <f>M441+N441</f>
        <v>0</v>
      </c>
      <c r="M441" s="1154"/>
      <c r="N441" s="1154"/>
      <c r="O441" s="1323">
        <f>P441+Q441</f>
        <v>0</v>
      </c>
      <c r="P441" s="1154"/>
      <c r="Q441" s="1154"/>
      <c r="R441" s="1323">
        <f>S441+T441</f>
        <v>0</v>
      </c>
      <c r="S441" s="1155"/>
      <c r="T441" s="1155"/>
      <c r="U441" s="1323">
        <f>V441+W441</f>
        <v>0</v>
      </c>
      <c r="V441" s="1155"/>
      <c r="W441" s="1155"/>
      <c r="X441" s="1323">
        <f>Y441+Z441</f>
        <v>0</v>
      </c>
      <c r="Y441" s="1334"/>
      <c r="Z441" s="1156"/>
      <c r="AA441" s="1125">
        <f t="shared" si="94"/>
        <v>0</v>
      </c>
      <c r="AB441" s="1125">
        <f t="shared" si="89"/>
        <v>0</v>
      </c>
    </row>
    <row r="442" spans="2:28" s="1032" customFormat="1" x14ac:dyDescent="0.15">
      <c r="B442" s="1135" t="s">
        <v>291</v>
      </c>
      <c r="C442" s="1128" t="s">
        <v>388</v>
      </c>
      <c r="D442" s="1092"/>
      <c r="E442" s="1143"/>
      <c r="F442" s="1144"/>
      <c r="G442" s="734">
        <f>SUM(G443:G447)</f>
        <v>0</v>
      </c>
      <c r="H442" s="1145">
        <f>SUM(H443:H447)</f>
        <v>0</v>
      </c>
      <c r="I442" s="1145">
        <f>SUM(I443:I447)</f>
        <v>0</v>
      </c>
      <c r="J442" s="1145">
        <f t="shared" ref="J442:Z442" si="97">SUM(J443:J447)</f>
        <v>0</v>
      </c>
      <c r="K442" s="1145">
        <f t="shared" si="97"/>
        <v>0</v>
      </c>
      <c r="L442" s="1145">
        <f t="shared" si="97"/>
        <v>0</v>
      </c>
      <c r="M442" s="1145">
        <f t="shared" si="97"/>
        <v>0</v>
      </c>
      <c r="N442" s="1145">
        <f t="shared" si="97"/>
        <v>0</v>
      </c>
      <c r="O442" s="1145">
        <f t="shared" si="97"/>
        <v>0</v>
      </c>
      <c r="P442" s="1145">
        <f t="shared" si="97"/>
        <v>0</v>
      </c>
      <c r="Q442" s="1145">
        <f t="shared" si="97"/>
        <v>0</v>
      </c>
      <c r="R442" s="1145">
        <f t="shared" si="97"/>
        <v>0</v>
      </c>
      <c r="S442" s="1145">
        <f t="shared" si="97"/>
        <v>0</v>
      </c>
      <c r="T442" s="1145">
        <f t="shared" si="97"/>
        <v>0</v>
      </c>
      <c r="U442" s="1145">
        <f t="shared" si="97"/>
        <v>0</v>
      </c>
      <c r="V442" s="1145">
        <f t="shared" si="97"/>
        <v>0</v>
      </c>
      <c r="W442" s="1145">
        <f t="shared" si="97"/>
        <v>0</v>
      </c>
      <c r="X442" s="1145">
        <f t="shared" si="97"/>
        <v>0</v>
      </c>
      <c r="Y442" s="1145">
        <f t="shared" si="97"/>
        <v>0</v>
      </c>
      <c r="Z442" s="1146">
        <f t="shared" si="97"/>
        <v>0</v>
      </c>
      <c r="AA442" s="1125">
        <f t="shared" si="94"/>
        <v>0</v>
      </c>
      <c r="AB442" s="1125">
        <f t="shared" si="89"/>
        <v>0</v>
      </c>
    </row>
    <row r="443" spans="2:28" s="1032" customFormat="1" x14ac:dyDescent="0.2">
      <c r="B443" s="1136"/>
      <c r="C443" s="1129"/>
      <c r="D443" s="1158" t="s">
        <v>316</v>
      </c>
      <c r="E443" s="1139"/>
      <c r="F443" s="1140"/>
      <c r="G443" s="1123">
        <f>+E443*F443</f>
        <v>0</v>
      </c>
      <c r="H443" s="1138"/>
      <c r="I443" s="1321">
        <f>J443+K443</f>
        <v>0</v>
      </c>
      <c r="J443" s="1138"/>
      <c r="K443" s="1138"/>
      <c r="L443" s="1321">
        <f>M443+N443</f>
        <v>0</v>
      </c>
      <c r="M443" s="1138"/>
      <c r="N443" s="1138"/>
      <c r="O443" s="1321">
        <f>P443+Q443</f>
        <v>0</v>
      </c>
      <c r="P443" s="1138"/>
      <c r="Q443" s="1138"/>
      <c r="R443" s="1321">
        <f>S443+T443</f>
        <v>0</v>
      </c>
      <c r="S443" s="1147"/>
      <c r="T443" s="1147"/>
      <c r="U443" s="1321">
        <f>V443+W443</f>
        <v>0</v>
      </c>
      <c r="V443" s="1147"/>
      <c r="W443" s="1147"/>
      <c r="X443" s="1321">
        <f>Y443+Z443</f>
        <v>0</v>
      </c>
      <c r="Y443" s="1332"/>
      <c r="Z443" s="1148"/>
      <c r="AA443" s="1125">
        <f t="shared" si="94"/>
        <v>0</v>
      </c>
      <c r="AB443" s="1125">
        <f t="shared" si="89"/>
        <v>0</v>
      </c>
    </row>
    <row r="444" spans="2:28" s="1032" customFormat="1" x14ac:dyDescent="0.2">
      <c r="B444" s="1136"/>
      <c r="C444" s="1128"/>
      <c r="D444" s="1158" t="s">
        <v>316</v>
      </c>
      <c r="E444" s="1139"/>
      <c r="F444" s="1140"/>
      <c r="G444" s="1123">
        <f>+E444*F444</f>
        <v>0</v>
      </c>
      <c r="H444" s="1138"/>
      <c r="I444" s="1321">
        <f>J444+K444</f>
        <v>0</v>
      </c>
      <c r="J444" s="1138"/>
      <c r="K444" s="1138"/>
      <c r="L444" s="1321">
        <f>M444+N444</f>
        <v>0</v>
      </c>
      <c r="M444" s="1138"/>
      <c r="N444" s="1138"/>
      <c r="O444" s="1321">
        <f>P444+Q444</f>
        <v>0</v>
      </c>
      <c r="P444" s="1138"/>
      <c r="Q444" s="1138"/>
      <c r="R444" s="1321">
        <f>S444+T444</f>
        <v>0</v>
      </c>
      <c r="S444" s="1147"/>
      <c r="T444" s="1147"/>
      <c r="U444" s="1321">
        <f>V444+W444</f>
        <v>0</v>
      </c>
      <c r="V444" s="1147"/>
      <c r="W444" s="1147"/>
      <c r="X444" s="1321">
        <f>Y444+Z444</f>
        <v>0</v>
      </c>
      <c r="Y444" s="1332"/>
      <c r="Z444" s="1148"/>
      <c r="AA444" s="1125">
        <f t="shared" si="94"/>
        <v>0</v>
      </c>
      <c r="AB444" s="1125">
        <f t="shared" si="89"/>
        <v>0</v>
      </c>
    </row>
    <row r="445" spans="2:28" s="1032" customFormat="1" x14ac:dyDescent="0.2">
      <c r="B445" s="1136"/>
      <c r="C445" s="1129"/>
      <c r="D445" s="1158" t="s">
        <v>316</v>
      </c>
      <c r="E445" s="1139"/>
      <c r="F445" s="1140"/>
      <c r="G445" s="1123">
        <f>+E445*F445</f>
        <v>0</v>
      </c>
      <c r="H445" s="1149"/>
      <c r="I445" s="1321">
        <f>J445+K445</f>
        <v>0</v>
      </c>
      <c r="J445" s="1150"/>
      <c r="K445" s="1150"/>
      <c r="L445" s="1321">
        <f>M445+N445</f>
        <v>0</v>
      </c>
      <c r="M445" s="1150"/>
      <c r="N445" s="1150"/>
      <c r="O445" s="1321">
        <f>P445+Q445</f>
        <v>0</v>
      </c>
      <c r="P445" s="1150"/>
      <c r="Q445" s="1150"/>
      <c r="R445" s="1321">
        <f>S445+T445</f>
        <v>0</v>
      </c>
      <c r="S445" s="1151"/>
      <c r="T445" s="1151"/>
      <c r="U445" s="1321">
        <f>V445+W445</f>
        <v>0</v>
      </c>
      <c r="V445" s="1151"/>
      <c r="W445" s="1151"/>
      <c r="X445" s="1321">
        <f>Y445+Z445</f>
        <v>0</v>
      </c>
      <c r="Y445" s="1333"/>
      <c r="Z445" s="1152"/>
      <c r="AA445" s="1125">
        <f t="shared" si="94"/>
        <v>0</v>
      </c>
      <c r="AB445" s="1125">
        <f t="shared" si="89"/>
        <v>0</v>
      </c>
    </row>
    <row r="446" spans="2:28" s="1032" customFormat="1" x14ac:dyDescent="0.2">
      <c r="B446" s="1136"/>
      <c r="C446" s="1129"/>
      <c r="D446" s="1158" t="s">
        <v>316</v>
      </c>
      <c r="E446" s="1139"/>
      <c r="F446" s="1140"/>
      <c r="G446" s="1123">
        <f>+E446*F446</f>
        <v>0</v>
      </c>
      <c r="H446" s="1149"/>
      <c r="I446" s="1322">
        <f>J446+K446</f>
        <v>0</v>
      </c>
      <c r="J446" s="1150"/>
      <c r="K446" s="1150"/>
      <c r="L446" s="1322">
        <f>M446+N446</f>
        <v>0</v>
      </c>
      <c r="M446" s="1150"/>
      <c r="N446" s="1150"/>
      <c r="O446" s="1322">
        <f>P446+Q446</f>
        <v>0</v>
      </c>
      <c r="P446" s="1150"/>
      <c r="Q446" s="1150"/>
      <c r="R446" s="1322">
        <f>S446+T446</f>
        <v>0</v>
      </c>
      <c r="S446" s="1151"/>
      <c r="T446" s="1151"/>
      <c r="U446" s="1322">
        <f>V446+W446</f>
        <v>0</v>
      </c>
      <c r="V446" s="1151"/>
      <c r="W446" s="1151"/>
      <c r="X446" s="1322">
        <f>Y446+Z446</f>
        <v>0</v>
      </c>
      <c r="Y446" s="1333"/>
      <c r="Z446" s="1152"/>
      <c r="AA446" s="1125">
        <f t="shared" si="94"/>
        <v>0</v>
      </c>
      <c r="AB446" s="1125">
        <f t="shared" si="89"/>
        <v>0</v>
      </c>
    </row>
    <row r="447" spans="2:28" s="1032" customFormat="1" x14ac:dyDescent="0.2">
      <c r="B447" s="1137"/>
      <c r="C447" s="1131"/>
      <c r="D447" s="1159" t="s">
        <v>316</v>
      </c>
      <c r="E447" s="1141"/>
      <c r="F447" s="1142"/>
      <c r="G447" s="1124">
        <f>+E447*F447</f>
        <v>0</v>
      </c>
      <c r="H447" s="1153"/>
      <c r="I447" s="1323">
        <f>J447+K447</f>
        <v>0</v>
      </c>
      <c r="J447" s="1154"/>
      <c r="K447" s="1154"/>
      <c r="L447" s="1323">
        <f>M447+N447</f>
        <v>0</v>
      </c>
      <c r="M447" s="1154"/>
      <c r="N447" s="1154"/>
      <c r="O447" s="1323">
        <f>P447+Q447</f>
        <v>0</v>
      </c>
      <c r="P447" s="1154"/>
      <c r="Q447" s="1154"/>
      <c r="R447" s="1323">
        <f>S447+T447</f>
        <v>0</v>
      </c>
      <c r="S447" s="1155"/>
      <c r="T447" s="1155"/>
      <c r="U447" s="1323">
        <f>V447+W447</f>
        <v>0</v>
      </c>
      <c r="V447" s="1155"/>
      <c r="W447" s="1155"/>
      <c r="X447" s="1323">
        <f>Y447+Z447</f>
        <v>0</v>
      </c>
      <c r="Y447" s="1334"/>
      <c r="Z447" s="1156"/>
      <c r="AA447" s="1125">
        <f t="shared" si="94"/>
        <v>0</v>
      </c>
      <c r="AB447" s="1125">
        <f t="shared" si="89"/>
        <v>0</v>
      </c>
    </row>
    <row r="448" spans="2:28" s="1032" customFormat="1" x14ac:dyDescent="0.15">
      <c r="B448" s="1135" t="s">
        <v>291</v>
      </c>
      <c r="C448" s="1128" t="s">
        <v>389</v>
      </c>
      <c r="D448" s="1092"/>
      <c r="E448" s="1143"/>
      <c r="F448" s="1144"/>
      <c r="G448" s="734">
        <f>SUM(G449:G453)</f>
        <v>0</v>
      </c>
      <c r="H448" s="1145">
        <f>SUM(H449:H453)</f>
        <v>0</v>
      </c>
      <c r="I448" s="1145">
        <f>SUM(I449:I453)</f>
        <v>0</v>
      </c>
      <c r="J448" s="1145">
        <f t="shared" ref="J448:Z448" si="98">SUM(J449:J453)</f>
        <v>0</v>
      </c>
      <c r="K448" s="1145">
        <f t="shared" si="98"/>
        <v>0</v>
      </c>
      <c r="L448" s="1145">
        <f t="shared" si="98"/>
        <v>0</v>
      </c>
      <c r="M448" s="1145">
        <f t="shared" si="98"/>
        <v>0</v>
      </c>
      <c r="N448" s="1145">
        <f t="shared" si="98"/>
        <v>0</v>
      </c>
      <c r="O448" s="1145">
        <f t="shared" si="98"/>
        <v>0</v>
      </c>
      <c r="P448" s="1145">
        <f t="shared" si="98"/>
        <v>0</v>
      </c>
      <c r="Q448" s="1145">
        <f t="shared" si="98"/>
        <v>0</v>
      </c>
      <c r="R448" s="1145">
        <f t="shared" si="98"/>
        <v>0</v>
      </c>
      <c r="S448" s="1145">
        <f t="shared" si="98"/>
        <v>0</v>
      </c>
      <c r="T448" s="1145">
        <f t="shared" si="98"/>
        <v>0</v>
      </c>
      <c r="U448" s="1145">
        <f t="shared" si="98"/>
        <v>0</v>
      </c>
      <c r="V448" s="1145">
        <f t="shared" si="98"/>
        <v>0</v>
      </c>
      <c r="W448" s="1145">
        <f t="shared" si="98"/>
        <v>0</v>
      </c>
      <c r="X448" s="1145">
        <f t="shared" si="98"/>
        <v>0</v>
      </c>
      <c r="Y448" s="1145">
        <f t="shared" si="98"/>
        <v>0</v>
      </c>
      <c r="Z448" s="1146">
        <f t="shared" si="98"/>
        <v>0</v>
      </c>
      <c r="AA448" s="1125">
        <f t="shared" si="94"/>
        <v>0</v>
      </c>
      <c r="AB448" s="1125">
        <f t="shared" si="89"/>
        <v>0</v>
      </c>
    </row>
    <row r="449" spans="2:28" s="1032" customFormat="1" x14ac:dyDescent="0.2">
      <c r="B449" s="1136"/>
      <c r="C449" s="1129"/>
      <c r="D449" s="1158" t="s">
        <v>316</v>
      </c>
      <c r="E449" s="1139"/>
      <c r="F449" s="1140"/>
      <c r="G449" s="1123">
        <f>+E449*F449</f>
        <v>0</v>
      </c>
      <c r="H449" s="1138"/>
      <c r="I449" s="1321">
        <f>J449+K449</f>
        <v>0</v>
      </c>
      <c r="J449" s="1138"/>
      <c r="K449" s="1138"/>
      <c r="L449" s="1321">
        <f>M449+N449</f>
        <v>0</v>
      </c>
      <c r="M449" s="1138"/>
      <c r="N449" s="1138"/>
      <c r="O449" s="1321">
        <f>P449+Q449</f>
        <v>0</v>
      </c>
      <c r="P449" s="1138"/>
      <c r="Q449" s="1138"/>
      <c r="R449" s="1321">
        <f>S449+T449</f>
        <v>0</v>
      </c>
      <c r="S449" s="1147"/>
      <c r="T449" s="1147"/>
      <c r="U449" s="1321">
        <f>V449+W449</f>
        <v>0</v>
      </c>
      <c r="V449" s="1147"/>
      <c r="W449" s="1147"/>
      <c r="X449" s="1321">
        <f>Y449+Z449</f>
        <v>0</v>
      </c>
      <c r="Y449" s="1332"/>
      <c r="Z449" s="1148"/>
      <c r="AA449" s="1125">
        <f t="shared" si="94"/>
        <v>0</v>
      </c>
      <c r="AB449" s="1125">
        <f t="shared" si="89"/>
        <v>0</v>
      </c>
    </row>
    <row r="450" spans="2:28" s="1032" customFormat="1" x14ac:dyDescent="0.2">
      <c r="B450" s="1136"/>
      <c r="C450" s="1128"/>
      <c r="D450" s="1158" t="s">
        <v>316</v>
      </c>
      <c r="E450" s="1139"/>
      <c r="F450" s="1140"/>
      <c r="G450" s="1123">
        <f>+E450*F450</f>
        <v>0</v>
      </c>
      <c r="H450" s="1138"/>
      <c r="I450" s="1321">
        <f>J450+K450</f>
        <v>0</v>
      </c>
      <c r="J450" s="1138"/>
      <c r="K450" s="1138"/>
      <c r="L450" s="1321">
        <f>M450+N450</f>
        <v>0</v>
      </c>
      <c r="M450" s="1138"/>
      <c r="N450" s="1138"/>
      <c r="O450" s="1321">
        <f>P450+Q450</f>
        <v>0</v>
      </c>
      <c r="P450" s="1138"/>
      <c r="Q450" s="1138"/>
      <c r="R450" s="1321">
        <f>S450+T450</f>
        <v>0</v>
      </c>
      <c r="S450" s="1147"/>
      <c r="T450" s="1147"/>
      <c r="U450" s="1321">
        <f>V450+W450</f>
        <v>0</v>
      </c>
      <c r="V450" s="1147"/>
      <c r="W450" s="1147"/>
      <c r="X450" s="1321">
        <f>Y450+Z450</f>
        <v>0</v>
      </c>
      <c r="Y450" s="1332"/>
      <c r="Z450" s="1148"/>
      <c r="AA450" s="1125">
        <f t="shared" si="94"/>
        <v>0</v>
      </c>
      <c r="AB450" s="1125">
        <f t="shared" si="89"/>
        <v>0</v>
      </c>
    </row>
    <row r="451" spans="2:28" s="1032" customFormat="1" x14ac:dyDescent="0.2">
      <c r="B451" s="1136"/>
      <c r="C451" s="1129"/>
      <c r="D451" s="1158" t="s">
        <v>316</v>
      </c>
      <c r="E451" s="1139"/>
      <c r="F451" s="1140"/>
      <c r="G451" s="1123">
        <f>+E451*F451</f>
        <v>0</v>
      </c>
      <c r="H451" s="1149"/>
      <c r="I451" s="1321">
        <f>J451+K451</f>
        <v>0</v>
      </c>
      <c r="J451" s="1150"/>
      <c r="K451" s="1150"/>
      <c r="L451" s="1321">
        <f>M451+N451</f>
        <v>0</v>
      </c>
      <c r="M451" s="1150"/>
      <c r="N451" s="1150"/>
      <c r="O451" s="1321">
        <f>P451+Q451</f>
        <v>0</v>
      </c>
      <c r="P451" s="1150"/>
      <c r="Q451" s="1150"/>
      <c r="R451" s="1321">
        <f>S451+T451</f>
        <v>0</v>
      </c>
      <c r="S451" s="1151"/>
      <c r="T451" s="1151"/>
      <c r="U451" s="1321">
        <f>V451+W451</f>
        <v>0</v>
      </c>
      <c r="V451" s="1151"/>
      <c r="W451" s="1151"/>
      <c r="X451" s="1321">
        <f>Y451+Z451</f>
        <v>0</v>
      </c>
      <c r="Y451" s="1333"/>
      <c r="Z451" s="1152"/>
      <c r="AA451" s="1125">
        <f t="shared" si="94"/>
        <v>0</v>
      </c>
      <c r="AB451" s="1125">
        <f t="shared" si="89"/>
        <v>0</v>
      </c>
    </row>
    <row r="452" spans="2:28" s="1032" customFormat="1" x14ac:dyDescent="0.2">
      <c r="B452" s="1136"/>
      <c r="C452" s="1129"/>
      <c r="D452" s="1158" t="s">
        <v>316</v>
      </c>
      <c r="E452" s="1139"/>
      <c r="F452" s="1140"/>
      <c r="G452" s="1123">
        <f>+E452*F452</f>
        <v>0</v>
      </c>
      <c r="H452" s="1149"/>
      <c r="I452" s="1322">
        <f>J452+K452</f>
        <v>0</v>
      </c>
      <c r="J452" s="1150"/>
      <c r="K452" s="1150"/>
      <c r="L452" s="1322">
        <f>M452+N452</f>
        <v>0</v>
      </c>
      <c r="M452" s="1150"/>
      <c r="N452" s="1150"/>
      <c r="O452" s="1322">
        <f>P452+Q452</f>
        <v>0</v>
      </c>
      <c r="P452" s="1150"/>
      <c r="Q452" s="1150"/>
      <c r="R452" s="1322">
        <f>S452+T452</f>
        <v>0</v>
      </c>
      <c r="S452" s="1151"/>
      <c r="T452" s="1151"/>
      <c r="U452" s="1322">
        <f>V452+W452</f>
        <v>0</v>
      </c>
      <c r="V452" s="1151"/>
      <c r="W452" s="1151"/>
      <c r="X452" s="1322">
        <f>Y452+Z452</f>
        <v>0</v>
      </c>
      <c r="Y452" s="1333"/>
      <c r="Z452" s="1152"/>
      <c r="AA452" s="1125">
        <f t="shared" si="94"/>
        <v>0</v>
      </c>
      <c r="AB452" s="1125">
        <f t="shared" si="89"/>
        <v>0</v>
      </c>
    </row>
    <row r="453" spans="2:28" s="1032" customFormat="1" x14ac:dyDescent="0.2">
      <c r="B453" s="1137"/>
      <c r="C453" s="1131"/>
      <c r="D453" s="1159" t="s">
        <v>316</v>
      </c>
      <c r="E453" s="1141"/>
      <c r="F453" s="1142"/>
      <c r="G453" s="1124">
        <f>+E453*F453</f>
        <v>0</v>
      </c>
      <c r="H453" s="1153"/>
      <c r="I453" s="1323">
        <f>J453+K453</f>
        <v>0</v>
      </c>
      <c r="J453" s="1154"/>
      <c r="K453" s="1154"/>
      <c r="L453" s="1323">
        <f>M453+N453</f>
        <v>0</v>
      </c>
      <c r="M453" s="1154"/>
      <c r="N453" s="1154"/>
      <c r="O453" s="1323">
        <f>P453+Q453</f>
        <v>0</v>
      </c>
      <c r="P453" s="1154"/>
      <c r="Q453" s="1154"/>
      <c r="R453" s="1323">
        <f>S453+T453</f>
        <v>0</v>
      </c>
      <c r="S453" s="1155"/>
      <c r="T453" s="1155"/>
      <c r="U453" s="1323">
        <f>V453+W453</f>
        <v>0</v>
      </c>
      <c r="V453" s="1155"/>
      <c r="W453" s="1155"/>
      <c r="X453" s="1323">
        <f>Y453+Z453</f>
        <v>0</v>
      </c>
      <c r="Y453" s="1334"/>
      <c r="Z453" s="1156"/>
      <c r="AA453" s="1125">
        <f t="shared" si="94"/>
        <v>0</v>
      </c>
      <c r="AB453" s="1125">
        <f t="shared" si="89"/>
        <v>0</v>
      </c>
    </row>
    <row r="454" spans="2:28" s="1032" customFormat="1" x14ac:dyDescent="0.15">
      <c r="B454" s="1135" t="s">
        <v>291</v>
      </c>
      <c r="C454" s="1128" t="s">
        <v>390</v>
      </c>
      <c r="D454" s="1092"/>
      <c r="E454" s="1143"/>
      <c r="F454" s="1144"/>
      <c r="G454" s="734">
        <f>SUM(G455:G459)</f>
        <v>0</v>
      </c>
      <c r="H454" s="1145">
        <f>SUM(H455:H459)</f>
        <v>0</v>
      </c>
      <c r="I454" s="1145">
        <f>SUM(I455:I459)</f>
        <v>0</v>
      </c>
      <c r="J454" s="1145">
        <f t="shared" ref="J454:Z454" si="99">SUM(J455:J459)</f>
        <v>0</v>
      </c>
      <c r="K454" s="1145">
        <f t="shared" si="99"/>
        <v>0</v>
      </c>
      <c r="L454" s="1145">
        <f t="shared" si="99"/>
        <v>0</v>
      </c>
      <c r="M454" s="1145">
        <f t="shared" si="99"/>
        <v>0</v>
      </c>
      <c r="N454" s="1145">
        <f t="shared" si="99"/>
        <v>0</v>
      </c>
      <c r="O454" s="1145">
        <f t="shared" si="99"/>
        <v>0</v>
      </c>
      <c r="P454" s="1145">
        <f t="shared" si="99"/>
        <v>0</v>
      </c>
      <c r="Q454" s="1145">
        <f t="shared" si="99"/>
        <v>0</v>
      </c>
      <c r="R454" s="1145">
        <f t="shared" si="99"/>
        <v>0</v>
      </c>
      <c r="S454" s="1145">
        <f t="shared" si="99"/>
        <v>0</v>
      </c>
      <c r="T454" s="1145">
        <f t="shared" si="99"/>
        <v>0</v>
      </c>
      <c r="U454" s="1145">
        <f t="shared" si="99"/>
        <v>0</v>
      </c>
      <c r="V454" s="1145">
        <f t="shared" si="99"/>
        <v>0</v>
      </c>
      <c r="W454" s="1145">
        <f t="shared" si="99"/>
        <v>0</v>
      </c>
      <c r="X454" s="1145">
        <f t="shared" si="99"/>
        <v>0</v>
      </c>
      <c r="Y454" s="1145">
        <f t="shared" si="99"/>
        <v>0</v>
      </c>
      <c r="Z454" s="1146">
        <f t="shared" si="99"/>
        <v>0</v>
      </c>
      <c r="AA454" s="1125">
        <f t="shared" si="94"/>
        <v>0</v>
      </c>
      <c r="AB454" s="1125">
        <f t="shared" si="89"/>
        <v>0</v>
      </c>
    </row>
    <row r="455" spans="2:28" s="1032" customFormat="1" x14ac:dyDescent="0.2">
      <c r="B455" s="1136"/>
      <c r="C455" s="1129"/>
      <c r="D455" s="1158" t="s">
        <v>316</v>
      </c>
      <c r="E455" s="1139"/>
      <c r="F455" s="1140"/>
      <c r="G455" s="1123">
        <f>+E455*F455</f>
        <v>0</v>
      </c>
      <c r="H455" s="1138"/>
      <c r="I455" s="1321">
        <f>J455+K455</f>
        <v>0</v>
      </c>
      <c r="J455" s="1138"/>
      <c r="K455" s="1138"/>
      <c r="L455" s="1321">
        <f>M455+N455</f>
        <v>0</v>
      </c>
      <c r="M455" s="1138"/>
      <c r="N455" s="1138"/>
      <c r="O455" s="1321">
        <f>P455+Q455</f>
        <v>0</v>
      </c>
      <c r="P455" s="1138"/>
      <c r="Q455" s="1138"/>
      <c r="R455" s="1321">
        <f>S455+T455</f>
        <v>0</v>
      </c>
      <c r="S455" s="1147"/>
      <c r="T455" s="1147"/>
      <c r="U455" s="1321">
        <f>V455+W455</f>
        <v>0</v>
      </c>
      <c r="V455" s="1147"/>
      <c r="W455" s="1147"/>
      <c r="X455" s="1321">
        <f>Y455+Z455</f>
        <v>0</v>
      </c>
      <c r="Y455" s="1332"/>
      <c r="Z455" s="1148"/>
      <c r="AA455" s="1125">
        <f t="shared" si="94"/>
        <v>0</v>
      </c>
      <c r="AB455" s="1125">
        <f t="shared" si="89"/>
        <v>0</v>
      </c>
    </row>
    <row r="456" spans="2:28" s="1032" customFormat="1" x14ac:dyDescent="0.2">
      <c r="B456" s="1136"/>
      <c r="C456" s="1129"/>
      <c r="D456" s="1158" t="s">
        <v>316</v>
      </c>
      <c r="E456" s="1139"/>
      <c r="F456" s="1140"/>
      <c r="G456" s="1123">
        <f>+E456*F456</f>
        <v>0</v>
      </c>
      <c r="H456" s="1138"/>
      <c r="I456" s="1321">
        <f>J456+K456</f>
        <v>0</v>
      </c>
      <c r="J456" s="1138"/>
      <c r="K456" s="1138"/>
      <c r="L456" s="1321">
        <f>M456+N456</f>
        <v>0</v>
      </c>
      <c r="M456" s="1138"/>
      <c r="N456" s="1138"/>
      <c r="O456" s="1321">
        <f>P456+Q456</f>
        <v>0</v>
      </c>
      <c r="P456" s="1138"/>
      <c r="Q456" s="1138"/>
      <c r="R456" s="1321">
        <f>S456+T456</f>
        <v>0</v>
      </c>
      <c r="S456" s="1147"/>
      <c r="T456" s="1147"/>
      <c r="U456" s="1321">
        <f>V456+W456</f>
        <v>0</v>
      </c>
      <c r="V456" s="1147"/>
      <c r="W456" s="1147"/>
      <c r="X456" s="1321">
        <f>Y456+Z456</f>
        <v>0</v>
      </c>
      <c r="Y456" s="1332"/>
      <c r="Z456" s="1148"/>
      <c r="AA456" s="1125">
        <f t="shared" si="94"/>
        <v>0</v>
      </c>
      <c r="AB456" s="1125">
        <f t="shared" si="89"/>
        <v>0</v>
      </c>
    </row>
    <row r="457" spans="2:28" s="1032" customFormat="1" x14ac:dyDescent="0.2">
      <c r="B457" s="1136"/>
      <c r="C457" s="1129"/>
      <c r="D457" s="1158" t="s">
        <v>316</v>
      </c>
      <c r="E457" s="1139"/>
      <c r="F457" s="1140"/>
      <c r="G457" s="1123">
        <f>+E457*F457</f>
        <v>0</v>
      </c>
      <c r="H457" s="1149"/>
      <c r="I457" s="1321">
        <f>J457+K457</f>
        <v>0</v>
      </c>
      <c r="J457" s="1150"/>
      <c r="K457" s="1150"/>
      <c r="L457" s="1321">
        <f>M457+N457</f>
        <v>0</v>
      </c>
      <c r="M457" s="1150"/>
      <c r="N457" s="1150"/>
      <c r="O457" s="1321">
        <f>P457+Q457</f>
        <v>0</v>
      </c>
      <c r="P457" s="1150"/>
      <c r="Q457" s="1150"/>
      <c r="R457" s="1321">
        <f>S457+T457</f>
        <v>0</v>
      </c>
      <c r="S457" s="1151"/>
      <c r="T457" s="1151"/>
      <c r="U457" s="1321">
        <f>V457+W457</f>
        <v>0</v>
      </c>
      <c r="V457" s="1151"/>
      <c r="W457" s="1151"/>
      <c r="X457" s="1321">
        <f>Y457+Z457</f>
        <v>0</v>
      </c>
      <c r="Y457" s="1333"/>
      <c r="Z457" s="1152"/>
      <c r="AA457" s="1125">
        <f t="shared" si="94"/>
        <v>0</v>
      </c>
      <c r="AB457" s="1125">
        <f t="shared" si="89"/>
        <v>0</v>
      </c>
    </row>
    <row r="458" spans="2:28" s="1032" customFormat="1" x14ac:dyDescent="0.2">
      <c r="B458" s="1136"/>
      <c r="C458" s="1129"/>
      <c r="D458" s="1158" t="s">
        <v>316</v>
      </c>
      <c r="E458" s="1139"/>
      <c r="F458" s="1140"/>
      <c r="G458" s="1123">
        <f>+E458*F458</f>
        <v>0</v>
      </c>
      <c r="H458" s="1149"/>
      <c r="I458" s="1322">
        <f>J458+K458</f>
        <v>0</v>
      </c>
      <c r="J458" s="1150"/>
      <c r="K458" s="1150"/>
      <c r="L458" s="1322">
        <f>M458+N458</f>
        <v>0</v>
      </c>
      <c r="M458" s="1150"/>
      <c r="N458" s="1150"/>
      <c r="O458" s="1322">
        <f>P458+Q458</f>
        <v>0</v>
      </c>
      <c r="P458" s="1150"/>
      <c r="Q458" s="1150"/>
      <c r="R458" s="1322">
        <f>S458+T458</f>
        <v>0</v>
      </c>
      <c r="S458" s="1151"/>
      <c r="T458" s="1151"/>
      <c r="U458" s="1322">
        <f>V458+W458</f>
        <v>0</v>
      </c>
      <c r="V458" s="1151"/>
      <c r="W458" s="1151"/>
      <c r="X458" s="1322">
        <f>Y458+Z458</f>
        <v>0</v>
      </c>
      <c r="Y458" s="1333"/>
      <c r="Z458" s="1152"/>
      <c r="AA458" s="1125">
        <f t="shared" si="94"/>
        <v>0</v>
      </c>
      <c r="AB458" s="1125">
        <f t="shared" si="89"/>
        <v>0</v>
      </c>
    </row>
    <row r="459" spans="2:28" s="1032" customFormat="1" x14ac:dyDescent="0.2">
      <c r="B459" s="1137"/>
      <c r="C459" s="1131"/>
      <c r="D459" s="1159" t="s">
        <v>316</v>
      </c>
      <c r="E459" s="1141"/>
      <c r="F459" s="1142"/>
      <c r="G459" s="1124">
        <f>+E459*F459</f>
        <v>0</v>
      </c>
      <c r="H459" s="1153"/>
      <c r="I459" s="1323">
        <f>J459+K459</f>
        <v>0</v>
      </c>
      <c r="J459" s="1154"/>
      <c r="K459" s="1154"/>
      <c r="L459" s="1323">
        <f>M459+N459</f>
        <v>0</v>
      </c>
      <c r="M459" s="1154"/>
      <c r="N459" s="1154"/>
      <c r="O459" s="1323">
        <f>P459+Q459</f>
        <v>0</v>
      </c>
      <c r="P459" s="1154"/>
      <c r="Q459" s="1154"/>
      <c r="R459" s="1323">
        <f>S459+T459</f>
        <v>0</v>
      </c>
      <c r="S459" s="1155"/>
      <c r="T459" s="1155"/>
      <c r="U459" s="1323">
        <f>V459+W459</f>
        <v>0</v>
      </c>
      <c r="V459" s="1155"/>
      <c r="W459" s="1155"/>
      <c r="X459" s="1323">
        <f>Y459+Z459</f>
        <v>0</v>
      </c>
      <c r="Y459" s="1334"/>
      <c r="Z459" s="1156"/>
      <c r="AA459" s="1125">
        <f t="shared" si="94"/>
        <v>0</v>
      </c>
      <c r="AB459" s="1125">
        <f t="shared" si="89"/>
        <v>0</v>
      </c>
    </row>
    <row r="460" spans="2:28" s="1032" customFormat="1" x14ac:dyDescent="0.15">
      <c r="B460" s="1135" t="s">
        <v>291</v>
      </c>
      <c r="C460" s="1128" t="s">
        <v>391</v>
      </c>
      <c r="D460" s="1092"/>
      <c r="E460" s="1143"/>
      <c r="F460" s="1144"/>
      <c r="G460" s="734">
        <f>SUM(G461:G465)</f>
        <v>0</v>
      </c>
      <c r="H460" s="1145">
        <f>SUM(H461:H465)</f>
        <v>0</v>
      </c>
      <c r="I460" s="1145">
        <f>SUM(I461:I465)</f>
        <v>0</v>
      </c>
      <c r="J460" s="1145">
        <f t="shared" ref="J460:Z460" si="100">SUM(J461:J465)</f>
        <v>0</v>
      </c>
      <c r="K460" s="1145">
        <f t="shared" si="100"/>
        <v>0</v>
      </c>
      <c r="L460" s="1145">
        <f t="shared" si="100"/>
        <v>0</v>
      </c>
      <c r="M460" s="1145">
        <f t="shared" si="100"/>
        <v>0</v>
      </c>
      <c r="N460" s="1145">
        <f t="shared" si="100"/>
        <v>0</v>
      </c>
      <c r="O460" s="1145">
        <f t="shared" si="100"/>
        <v>0</v>
      </c>
      <c r="P460" s="1145">
        <f t="shared" si="100"/>
        <v>0</v>
      </c>
      <c r="Q460" s="1145">
        <f t="shared" si="100"/>
        <v>0</v>
      </c>
      <c r="R460" s="1145">
        <f t="shared" si="100"/>
        <v>0</v>
      </c>
      <c r="S460" s="1145">
        <f t="shared" si="100"/>
        <v>0</v>
      </c>
      <c r="T460" s="1145">
        <f t="shared" si="100"/>
        <v>0</v>
      </c>
      <c r="U460" s="1145">
        <f t="shared" si="100"/>
        <v>0</v>
      </c>
      <c r="V460" s="1145">
        <f t="shared" si="100"/>
        <v>0</v>
      </c>
      <c r="W460" s="1145">
        <f t="shared" si="100"/>
        <v>0</v>
      </c>
      <c r="X460" s="1145">
        <f t="shared" si="100"/>
        <v>0</v>
      </c>
      <c r="Y460" s="1145">
        <f t="shared" si="100"/>
        <v>0</v>
      </c>
      <c r="Z460" s="1146">
        <f t="shared" si="100"/>
        <v>0</v>
      </c>
      <c r="AA460" s="1125">
        <f t="shared" si="94"/>
        <v>0</v>
      </c>
      <c r="AB460" s="1125">
        <f t="shared" si="89"/>
        <v>0</v>
      </c>
    </row>
    <row r="461" spans="2:28" s="1032" customFormat="1" x14ac:dyDescent="0.2">
      <c r="B461" s="1136"/>
      <c r="C461" s="1129"/>
      <c r="D461" s="1158" t="s">
        <v>316</v>
      </c>
      <c r="E461" s="1139"/>
      <c r="F461" s="1140"/>
      <c r="G461" s="1123">
        <f>+E461*F461</f>
        <v>0</v>
      </c>
      <c r="H461" s="1138"/>
      <c r="I461" s="1321">
        <f>J461+K461</f>
        <v>0</v>
      </c>
      <c r="J461" s="1138"/>
      <c r="K461" s="1138"/>
      <c r="L461" s="1321">
        <f>M461+N461</f>
        <v>0</v>
      </c>
      <c r="M461" s="1138"/>
      <c r="N461" s="1138"/>
      <c r="O461" s="1321">
        <f>P461+Q461</f>
        <v>0</v>
      </c>
      <c r="P461" s="1138"/>
      <c r="Q461" s="1138"/>
      <c r="R461" s="1321">
        <f>S461+T461</f>
        <v>0</v>
      </c>
      <c r="S461" s="1147"/>
      <c r="T461" s="1147"/>
      <c r="U461" s="1321">
        <f>V461+W461</f>
        <v>0</v>
      </c>
      <c r="V461" s="1147"/>
      <c r="W461" s="1147"/>
      <c r="X461" s="1321">
        <f>Y461+Z461</f>
        <v>0</v>
      </c>
      <c r="Y461" s="1332"/>
      <c r="Z461" s="1148"/>
      <c r="AA461" s="1125">
        <f t="shared" si="94"/>
        <v>0</v>
      </c>
      <c r="AB461" s="1125">
        <f t="shared" si="89"/>
        <v>0</v>
      </c>
    </row>
    <row r="462" spans="2:28" s="1032" customFormat="1" x14ac:dyDescent="0.2">
      <c r="B462" s="1136"/>
      <c r="C462" s="1128"/>
      <c r="D462" s="1158" t="s">
        <v>316</v>
      </c>
      <c r="E462" s="1139"/>
      <c r="F462" s="1140"/>
      <c r="G462" s="1123">
        <f>+E462*F462</f>
        <v>0</v>
      </c>
      <c r="H462" s="1138"/>
      <c r="I462" s="1321">
        <f>J462+K462</f>
        <v>0</v>
      </c>
      <c r="J462" s="1138"/>
      <c r="K462" s="1138"/>
      <c r="L462" s="1321">
        <f>M462+N462</f>
        <v>0</v>
      </c>
      <c r="M462" s="1138"/>
      <c r="N462" s="1138"/>
      <c r="O462" s="1321">
        <f>P462+Q462</f>
        <v>0</v>
      </c>
      <c r="P462" s="1138"/>
      <c r="Q462" s="1138"/>
      <c r="R462" s="1321">
        <f>S462+T462</f>
        <v>0</v>
      </c>
      <c r="S462" s="1147"/>
      <c r="T462" s="1147"/>
      <c r="U462" s="1321">
        <f>V462+W462</f>
        <v>0</v>
      </c>
      <c r="V462" s="1147"/>
      <c r="W462" s="1147"/>
      <c r="X462" s="1321">
        <f>Y462+Z462</f>
        <v>0</v>
      </c>
      <c r="Y462" s="1332"/>
      <c r="Z462" s="1148"/>
      <c r="AA462" s="1125">
        <f t="shared" si="94"/>
        <v>0</v>
      </c>
      <c r="AB462" s="1125">
        <f t="shared" si="89"/>
        <v>0</v>
      </c>
    </row>
    <row r="463" spans="2:28" s="1032" customFormat="1" x14ac:dyDescent="0.2">
      <c r="B463" s="1136"/>
      <c r="C463" s="1129"/>
      <c r="D463" s="1158" t="s">
        <v>316</v>
      </c>
      <c r="E463" s="1139"/>
      <c r="F463" s="1140"/>
      <c r="G463" s="1123">
        <f>+E463*F463</f>
        <v>0</v>
      </c>
      <c r="H463" s="1149"/>
      <c r="I463" s="1321">
        <f>J463+K463</f>
        <v>0</v>
      </c>
      <c r="J463" s="1150"/>
      <c r="K463" s="1150"/>
      <c r="L463" s="1321">
        <f>M463+N463</f>
        <v>0</v>
      </c>
      <c r="M463" s="1150"/>
      <c r="N463" s="1150"/>
      <c r="O463" s="1321">
        <f>P463+Q463</f>
        <v>0</v>
      </c>
      <c r="P463" s="1150"/>
      <c r="Q463" s="1150"/>
      <c r="R463" s="1321">
        <f>S463+T463</f>
        <v>0</v>
      </c>
      <c r="S463" s="1151"/>
      <c r="T463" s="1151"/>
      <c r="U463" s="1321">
        <f>V463+W463</f>
        <v>0</v>
      </c>
      <c r="V463" s="1151"/>
      <c r="W463" s="1151"/>
      <c r="X463" s="1321">
        <f>Y463+Z463</f>
        <v>0</v>
      </c>
      <c r="Y463" s="1333"/>
      <c r="Z463" s="1152"/>
      <c r="AA463" s="1125">
        <f t="shared" si="94"/>
        <v>0</v>
      </c>
      <c r="AB463" s="1125">
        <f t="shared" si="89"/>
        <v>0</v>
      </c>
    </row>
    <row r="464" spans="2:28" s="1032" customFormat="1" x14ac:dyDescent="0.2">
      <c r="B464" s="1136"/>
      <c r="C464" s="1129"/>
      <c r="D464" s="1158" t="s">
        <v>316</v>
      </c>
      <c r="E464" s="1139"/>
      <c r="F464" s="1140"/>
      <c r="G464" s="1123">
        <f>+E464*F464</f>
        <v>0</v>
      </c>
      <c r="H464" s="1149"/>
      <c r="I464" s="1322">
        <f>J464+K464</f>
        <v>0</v>
      </c>
      <c r="J464" s="1150"/>
      <c r="K464" s="1150"/>
      <c r="L464" s="1322">
        <f>M464+N464</f>
        <v>0</v>
      </c>
      <c r="M464" s="1150"/>
      <c r="N464" s="1150"/>
      <c r="O464" s="1322">
        <f>P464+Q464</f>
        <v>0</v>
      </c>
      <c r="P464" s="1150"/>
      <c r="Q464" s="1150"/>
      <c r="R464" s="1322">
        <f>S464+T464</f>
        <v>0</v>
      </c>
      <c r="S464" s="1151"/>
      <c r="T464" s="1151"/>
      <c r="U464" s="1322">
        <f>V464+W464</f>
        <v>0</v>
      </c>
      <c r="V464" s="1151"/>
      <c r="W464" s="1151"/>
      <c r="X464" s="1322">
        <f>Y464+Z464</f>
        <v>0</v>
      </c>
      <c r="Y464" s="1333"/>
      <c r="Z464" s="1152"/>
      <c r="AA464" s="1125">
        <f t="shared" si="94"/>
        <v>0</v>
      </c>
      <c r="AB464" s="1125">
        <f t="shared" si="89"/>
        <v>0</v>
      </c>
    </row>
    <row r="465" spans="2:28" s="1032" customFormat="1" x14ac:dyDescent="0.2">
      <c r="B465" s="1137"/>
      <c r="C465" s="1131"/>
      <c r="D465" s="1159" t="s">
        <v>316</v>
      </c>
      <c r="E465" s="1141"/>
      <c r="F465" s="1142"/>
      <c r="G465" s="1123">
        <f>+E465*F465</f>
        <v>0</v>
      </c>
      <c r="H465" s="1153"/>
      <c r="I465" s="1323">
        <f>J465+K465</f>
        <v>0</v>
      </c>
      <c r="J465" s="1154"/>
      <c r="K465" s="1154"/>
      <c r="L465" s="1323">
        <f>M465+N465</f>
        <v>0</v>
      </c>
      <c r="M465" s="1154"/>
      <c r="N465" s="1154"/>
      <c r="O465" s="1323">
        <f>P465+Q465</f>
        <v>0</v>
      </c>
      <c r="P465" s="1154"/>
      <c r="Q465" s="1154"/>
      <c r="R465" s="1323">
        <f>S465+T465</f>
        <v>0</v>
      </c>
      <c r="S465" s="1155"/>
      <c r="T465" s="1155"/>
      <c r="U465" s="1323">
        <f>V465+W465</f>
        <v>0</v>
      </c>
      <c r="V465" s="1155"/>
      <c r="W465" s="1155"/>
      <c r="X465" s="1323">
        <f>Y465+Z465</f>
        <v>0</v>
      </c>
      <c r="Y465" s="1334"/>
      <c r="Z465" s="1156"/>
      <c r="AA465" s="1125">
        <f t="shared" si="94"/>
        <v>0</v>
      </c>
      <c r="AB465" s="1125">
        <f t="shared" si="89"/>
        <v>0</v>
      </c>
    </row>
    <row r="466" spans="2:28" s="1035" customFormat="1" x14ac:dyDescent="0.15">
      <c r="B466" s="777">
        <f>+'PLAN DE ADQUISICIONES'!C68</f>
        <v>0</v>
      </c>
      <c r="C466" s="778" t="str">
        <f>+'PLAN DE ADQUISICIONES'!B68</f>
        <v>2.3.5</v>
      </c>
      <c r="D466" s="774" t="str">
        <f>+'PLAN DE ADQUISICIONES'!D68</f>
        <v>Unidad medida</v>
      </c>
      <c r="E466" s="775">
        <f>+'PLAN DE ADQUISICIONES'!E68</f>
        <v>0</v>
      </c>
      <c r="F466" s="735"/>
      <c r="G466" s="735">
        <f t="shared" ref="G466:Z466" si="101">+G468+G474+G480+G486+G492</f>
        <v>0</v>
      </c>
      <c r="H466" s="19">
        <f t="shared" si="101"/>
        <v>0</v>
      </c>
      <c r="I466" s="19">
        <f t="shared" si="101"/>
        <v>0</v>
      </c>
      <c r="J466" s="19">
        <f t="shared" si="101"/>
        <v>0</v>
      </c>
      <c r="K466" s="19">
        <f t="shared" si="101"/>
        <v>0</v>
      </c>
      <c r="L466" s="19">
        <f t="shared" si="101"/>
        <v>0</v>
      </c>
      <c r="M466" s="19">
        <f t="shared" si="101"/>
        <v>0</v>
      </c>
      <c r="N466" s="19">
        <f t="shared" si="101"/>
        <v>0</v>
      </c>
      <c r="O466" s="19">
        <f t="shared" si="101"/>
        <v>0</v>
      </c>
      <c r="P466" s="19">
        <f t="shared" si="101"/>
        <v>0</v>
      </c>
      <c r="Q466" s="19">
        <f t="shared" si="101"/>
        <v>0</v>
      </c>
      <c r="R466" s="19">
        <f t="shared" si="101"/>
        <v>0</v>
      </c>
      <c r="S466" s="19">
        <f t="shared" si="101"/>
        <v>0</v>
      </c>
      <c r="T466" s="19">
        <f t="shared" si="101"/>
        <v>0</v>
      </c>
      <c r="U466" s="19">
        <f t="shared" si="101"/>
        <v>0</v>
      </c>
      <c r="V466" s="19">
        <f t="shared" si="101"/>
        <v>0</v>
      </c>
      <c r="W466" s="19">
        <f t="shared" si="101"/>
        <v>0</v>
      </c>
      <c r="X466" s="19">
        <f t="shared" si="101"/>
        <v>0</v>
      </c>
      <c r="Y466" s="19">
        <f t="shared" si="101"/>
        <v>0</v>
      </c>
      <c r="Z466" s="20">
        <f t="shared" si="101"/>
        <v>0</v>
      </c>
      <c r="AA466" s="1125">
        <f t="shared" si="94"/>
        <v>0</v>
      </c>
      <c r="AB466" s="1125">
        <f t="shared" si="89"/>
        <v>0</v>
      </c>
    </row>
    <row r="467" spans="2:28" s="1032" customFormat="1" ht="33" customHeight="1" x14ac:dyDescent="0.15">
      <c r="B467" s="771" t="s">
        <v>475</v>
      </c>
      <c r="C467" s="770"/>
      <c r="D467" s="1893"/>
      <c r="E467" s="1894"/>
      <c r="F467" s="1894"/>
      <c r="G467" s="1894"/>
      <c r="H467" s="1894"/>
      <c r="I467" s="1894"/>
      <c r="J467" s="1894"/>
      <c r="K467" s="1894"/>
      <c r="L467" s="1894"/>
      <c r="M467" s="1894"/>
      <c r="N467" s="1894"/>
      <c r="O467" s="1894"/>
      <c r="P467" s="1894"/>
      <c r="Q467" s="1894"/>
      <c r="R467" s="1894"/>
      <c r="S467" s="1894"/>
      <c r="T467" s="1894"/>
      <c r="U467" s="1894"/>
      <c r="V467" s="1894"/>
      <c r="W467" s="1894"/>
      <c r="X467" s="1947"/>
      <c r="Y467" s="1329"/>
      <c r="Z467" s="1347"/>
      <c r="AA467" s="1125"/>
      <c r="AB467" s="1125"/>
    </row>
    <row r="468" spans="2:28" s="1032" customFormat="1" x14ac:dyDescent="0.15">
      <c r="B468" s="1135" t="s">
        <v>291</v>
      </c>
      <c r="C468" s="1128" t="s">
        <v>392</v>
      </c>
      <c r="D468" s="1092"/>
      <c r="E468" s="1143"/>
      <c r="F468" s="1144"/>
      <c r="G468" s="734">
        <f>SUM(G469:G473)</f>
        <v>0</v>
      </c>
      <c r="H468" s="1145">
        <f>SUM(H469:H473)</f>
        <v>0</v>
      </c>
      <c r="I468" s="1145">
        <f>SUM(I469:I473)</f>
        <v>0</v>
      </c>
      <c r="J468" s="1145">
        <f t="shared" ref="J468:Z468" si="102">SUM(J469:J473)</f>
        <v>0</v>
      </c>
      <c r="K468" s="1145">
        <f t="shared" si="102"/>
        <v>0</v>
      </c>
      <c r="L468" s="1145">
        <f t="shared" si="102"/>
        <v>0</v>
      </c>
      <c r="M468" s="1145">
        <f t="shared" si="102"/>
        <v>0</v>
      </c>
      <c r="N468" s="1145">
        <f t="shared" si="102"/>
        <v>0</v>
      </c>
      <c r="O468" s="1145">
        <f t="shared" si="102"/>
        <v>0</v>
      </c>
      <c r="P468" s="1145">
        <f t="shared" si="102"/>
        <v>0</v>
      </c>
      <c r="Q468" s="1145">
        <f t="shared" si="102"/>
        <v>0</v>
      </c>
      <c r="R468" s="1145">
        <f t="shared" si="102"/>
        <v>0</v>
      </c>
      <c r="S468" s="1145">
        <f t="shared" si="102"/>
        <v>0</v>
      </c>
      <c r="T468" s="1145">
        <f t="shared" si="102"/>
        <v>0</v>
      </c>
      <c r="U468" s="1145">
        <f t="shared" si="102"/>
        <v>0</v>
      </c>
      <c r="V468" s="1145">
        <f t="shared" si="102"/>
        <v>0</v>
      </c>
      <c r="W468" s="1145">
        <f t="shared" si="102"/>
        <v>0</v>
      </c>
      <c r="X468" s="1145">
        <f t="shared" si="102"/>
        <v>0</v>
      </c>
      <c r="Y468" s="1145">
        <f t="shared" si="102"/>
        <v>0</v>
      </c>
      <c r="Z468" s="1146">
        <f t="shared" si="102"/>
        <v>0</v>
      </c>
      <c r="AA468" s="1125">
        <f t="shared" si="94"/>
        <v>0</v>
      </c>
      <c r="AB468" s="1125">
        <f t="shared" si="89"/>
        <v>0</v>
      </c>
    </row>
    <row r="469" spans="2:28" s="1032" customFormat="1" x14ac:dyDescent="0.2">
      <c r="B469" s="1136"/>
      <c r="C469" s="1129"/>
      <c r="D469" s="1158" t="s">
        <v>316</v>
      </c>
      <c r="E469" s="1139"/>
      <c r="F469" s="1140"/>
      <c r="G469" s="1123">
        <f>+E469*F469</f>
        <v>0</v>
      </c>
      <c r="H469" s="1138"/>
      <c r="I469" s="1321">
        <f>J469+K469</f>
        <v>0</v>
      </c>
      <c r="J469" s="1138"/>
      <c r="K469" s="1138"/>
      <c r="L469" s="1321">
        <f>M469+N469</f>
        <v>0</v>
      </c>
      <c r="M469" s="1138"/>
      <c r="N469" s="1138"/>
      <c r="O469" s="1321">
        <f>P469+Q469</f>
        <v>0</v>
      </c>
      <c r="P469" s="1138"/>
      <c r="Q469" s="1138"/>
      <c r="R469" s="1321">
        <f>S469+T469</f>
        <v>0</v>
      </c>
      <c r="S469" s="1147"/>
      <c r="T469" s="1147"/>
      <c r="U469" s="1321">
        <f>V469+W469</f>
        <v>0</v>
      </c>
      <c r="V469" s="1147"/>
      <c r="W469" s="1147"/>
      <c r="X469" s="1321">
        <f>Y469+Z469</f>
        <v>0</v>
      </c>
      <c r="Y469" s="1332"/>
      <c r="Z469" s="1148"/>
      <c r="AA469" s="1125">
        <f t="shared" si="94"/>
        <v>0</v>
      </c>
      <c r="AB469" s="1125">
        <f t="shared" si="89"/>
        <v>0</v>
      </c>
    </row>
    <row r="470" spans="2:28" s="1032" customFormat="1" x14ac:dyDescent="0.2">
      <c r="B470" s="1136"/>
      <c r="C470" s="1129"/>
      <c r="D470" s="1158" t="s">
        <v>316</v>
      </c>
      <c r="E470" s="1139"/>
      <c r="F470" s="1140"/>
      <c r="G470" s="1123">
        <f>+E470*F470</f>
        <v>0</v>
      </c>
      <c r="H470" s="1138"/>
      <c r="I470" s="1321">
        <f>J470+K470</f>
        <v>0</v>
      </c>
      <c r="J470" s="1138"/>
      <c r="K470" s="1138"/>
      <c r="L470" s="1321">
        <f>M470+N470</f>
        <v>0</v>
      </c>
      <c r="M470" s="1138"/>
      <c r="N470" s="1138"/>
      <c r="O470" s="1321">
        <f>P470+Q470</f>
        <v>0</v>
      </c>
      <c r="P470" s="1138"/>
      <c r="Q470" s="1138"/>
      <c r="R470" s="1321">
        <f>S470+T470</f>
        <v>0</v>
      </c>
      <c r="S470" s="1147"/>
      <c r="T470" s="1147"/>
      <c r="U470" s="1321">
        <f>V470+W470</f>
        <v>0</v>
      </c>
      <c r="V470" s="1147"/>
      <c r="W470" s="1147"/>
      <c r="X470" s="1321">
        <f>Y470+Z470</f>
        <v>0</v>
      </c>
      <c r="Y470" s="1332"/>
      <c r="Z470" s="1148"/>
      <c r="AA470" s="1125">
        <f t="shared" si="94"/>
        <v>0</v>
      </c>
      <c r="AB470" s="1125">
        <f t="shared" si="89"/>
        <v>0</v>
      </c>
    </row>
    <row r="471" spans="2:28" s="1032" customFormat="1" x14ac:dyDescent="0.2">
      <c r="B471" s="1136"/>
      <c r="C471" s="1130"/>
      <c r="D471" s="1158" t="s">
        <v>316</v>
      </c>
      <c r="E471" s="1139"/>
      <c r="F471" s="1140"/>
      <c r="G471" s="1123">
        <f>+E471*F471</f>
        <v>0</v>
      </c>
      <c r="H471" s="1149"/>
      <c r="I471" s="1321">
        <f>J471+K471</f>
        <v>0</v>
      </c>
      <c r="J471" s="1150"/>
      <c r="K471" s="1150"/>
      <c r="L471" s="1321">
        <f>M471+N471</f>
        <v>0</v>
      </c>
      <c r="M471" s="1150"/>
      <c r="N471" s="1150"/>
      <c r="O471" s="1321">
        <f>P471+Q471</f>
        <v>0</v>
      </c>
      <c r="P471" s="1150"/>
      <c r="Q471" s="1150"/>
      <c r="R471" s="1321">
        <f>S471+T471</f>
        <v>0</v>
      </c>
      <c r="S471" s="1151"/>
      <c r="T471" s="1151"/>
      <c r="U471" s="1321">
        <f>V471+W471</f>
        <v>0</v>
      </c>
      <c r="V471" s="1151"/>
      <c r="W471" s="1151"/>
      <c r="X471" s="1321">
        <f>Y471+Z471</f>
        <v>0</v>
      </c>
      <c r="Y471" s="1333"/>
      <c r="Z471" s="1152"/>
      <c r="AA471" s="1125">
        <f t="shared" si="94"/>
        <v>0</v>
      </c>
      <c r="AB471" s="1125">
        <f t="shared" si="89"/>
        <v>0</v>
      </c>
    </row>
    <row r="472" spans="2:28" s="1032" customFormat="1" x14ac:dyDescent="0.2">
      <c r="B472" s="1136"/>
      <c r="C472" s="1130"/>
      <c r="D472" s="1158" t="s">
        <v>316</v>
      </c>
      <c r="E472" s="1139"/>
      <c r="F472" s="1140"/>
      <c r="G472" s="1123">
        <f>+E472*F472</f>
        <v>0</v>
      </c>
      <c r="H472" s="1149"/>
      <c r="I472" s="1322">
        <f>J472+K472</f>
        <v>0</v>
      </c>
      <c r="J472" s="1150"/>
      <c r="K472" s="1150"/>
      <c r="L472" s="1322">
        <f>M472+N472</f>
        <v>0</v>
      </c>
      <c r="M472" s="1150"/>
      <c r="N472" s="1150"/>
      <c r="O472" s="1322">
        <f>P472+Q472</f>
        <v>0</v>
      </c>
      <c r="P472" s="1150"/>
      <c r="Q472" s="1150"/>
      <c r="R472" s="1322">
        <f>S472+T472</f>
        <v>0</v>
      </c>
      <c r="S472" s="1151"/>
      <c r="T472" s="1151"/>
      <c r="U472" s="1322">
        <f>V472+W472</f>
        <v>0</v>
      </c>
      <c r="V472" s="1151"/>
      <c r="W472" s="1151"/>
      <c r="X472" s="1322">
        <f>Y472+Z472</f>
        <v>0</v>
      </c>
      <c r="Y472" s="1333"/>
      <c r="Z472" s="1152"/>
      <c r="AA472" s="1125">
        <f t="shared" si="94"/>
        <v>0</v>
      </c>
      <c r="AB472" s="1125">
        <f t="shared" si="89"/>
        <v>0</v>
      </c>
    </row>
    <row r="473" spans="2:28" s="1032" customFormat="1" x14ac:dyDescent="0.2">
      <c r="B473" s="1137"/>
      <c r="C473" s="1131"/>
      <c r="D473" s="1159" t="s">
        <v>316</v>
      </c>
      <c r="E473" s="1141"/>
      <c r="F473" s="1142"/>
      <c r="G473" s="1124">
        <f>+E473*F473</f>
        <v>0</v>
      </c>
      <c r="H473" s="1153"/>
      <c r="I473" s="1323">
        <f>J473+K473</f>
        <v>0</v>
      </c>
      <c r="J473" s="1154"/>
      <c r="K473" s="1154"/>
      <c r="L473" s="1323">
        <f>M473+N473</f>
        <v>0</v>
      </c>
      <c r="M473" s="1154"/>
      <c r="N473" s="1154"/>
      <c r="O473" s="1323">
        <f>P473+Q473</f>
        <v>0</v>
      </c>
      <c r="P473" s="1154"/>
      <c r="Q473" s="1154"/>
      <c r="R473" s="1323">
        <f>S473+T473</f>
        <v>0</v>
      </c>
      <c r="S473" s="1155"/>
      <c r="T473" s="1155"/>
      <c r="U473" s="1323">
        <f>V473+W473</f>
        <v>0</v>
      </c>
      <c r="V473" s="1155"/>
      <c r="W473" s="1155"/>
      <c r="X473" s="1323">
        <f>Y473+Z473</f>
        <v>0</v>
      </c>
      <c r="Y473" s="1334"/>
      <c r="Z473" s="1156"/>
      <c r="AA473" s="1125">
        <f t="shared" si="94"/>
        <v>0</v>
      </c>
      <c r="AB473" s="1125">
        <f t="shared" si="89"/>
        <v>0</v>
      </c>
    </row>
    <row r="474" spans="2:28" s="1032" customFormat="1" x14ac:dyDescent="0.15">
      <c r="B474" s="1135" t="s">
        <v>291</v>
      </c>
      <c r="C474" s="1128" t="s">
        <v>393</v>
      </c>
      <c r="D474" s="1092"/>
      <c r="E474" s="1143"/>
      <c r="F474" s="1144"/>
      <c r="G474" s="734">
        <f>SUM(G475:G479)</f>
        <v>0</v>
      </c>
      <c r="H474" s="1145">
        <f>SUM(H475:H479)</f>
        <v>0</v>
      </c>
      <c r="I474" s="1145">
        <f>SUM(I475:I479)</f>
        <v>0</v>
      </c>
      <c r="J474" s="1145">
        <f t="shared" ref="J474:Z474" si="103">SUM(J475:J479)</f>
        <v>0</v>
      </c>
      <c r="K474" s="1145">
        <f t="shared" si="103"/>
        <v>0</v>
      </c>
      <c r="L474" s="1145">
        <f t="shared" si="103"/>
        <v>0</v>
      </c>
      <c r="M474" s="1145">
        <f t="shared" si="103"/>
        <v>0</v>
      </c>
      <c r="N474" s="1145">
        <f t="shared" si="103"/>
        <v>0</v>
      </c>
      <c r="O474" s="1145">
        <f t="shared" si="103"/>
        <v>0</v>
      </c>
      <c r="P474" s="1145">
        <f t="shared" si="103"/>
        <v>0</v>
      </c>
      <c r="Q474" s="1145">
        <f t="shared" si="103"/>
        <v>0</v>
      </c>
      <c r="R474" s="1145">
        <f t="shared" si="103"/>
        <v>0</v>
      </c>
      <c r="S474" s="1145">
        <f t="shared" si="103"/>
        <v>0</v>
      </c>
      <c r="T474" s="1145">
        <f t="shared" si="103"/>
        <v>0</v>
      </c>
      <c r="U474" s="1145">
        <f t="shared" si="103"/>
        <v>0</v>
      </c>
      <c r="V474" s="1145">
        <f t="shared" si="103"/>
        <v>0</v>
      </c>
      <c r="W474" s="1145">
        <f t="shared" si="103"/>
        <v>0</v>
      </c>
      <c r="X474" s="1145">
        <f t="shared" si="103"/>
        <v>0</v>
      </c>
      <c r="Y474" s="1145">
        <f t="shared" si="103"/>
        <v>0</v>
      </c>
      <c r="Z474" s="1146">
        <f t="shared" si="103"/>
        <v>0</v>
      </c>
      <c r="AA474" s="1125">
        <f t="shared" si="94"/>
        <v>0</v>
      </c>
      <c r="AB474" s="1125">
        <f t="shared" ref="AB474:AB497" si="104">+AA474-G474</f>
        <v>0</v>
      </c>
    </row>
    <row r="475" spans="2:28" s="1032" customFormat="1" x14ac:dyDescent="0.2">
      <c r="B475" s="1136"/>
      <c r="C475" s="1129"/>
      <c r="D475" s="1158" t="s">
        <v>316</v>
      </c>
      <c r="E475" s="1139"/>
      <c r="F475" s="1140"/>
      <c r="G475" s="1123">
        <f>+E475*F475</f>
        <v>0</v>
      </c>
      <c r="H475" s="1138"/>
      <c r="I475" s="1321">
        <f>J475+K475</f>
        <v>0</v>
      </c>
      <c r="J475" s="1138"/>
      <c r="K475" s="1138"/>
      <c r="L475" s="1321">
        <f>M475+N475</f>
        <v>0</v>
      </c>
      <c r="M475" s="1138"/>
      <c r="N475" s="1138"/>
      <c r="O475" s="1321">
        <f>P475+Q475</f>
        <v>0</v>
      </c>
      <c r="P475" s="1138"/>
      <c r="Q475" s="1138"/>
      <c r="R475" s="1321">
        <f>S475+T475</f>
        <v>0</v>
      </c>
      <c r="S475" s="1147"/>
      <c r="T475" s="1147"/>
      <c r="U475" s="1321">
        <f>V475+W475</f>
        <v>0</v>
      </c>
      <c r="V475" s="1147"/>
      <c r="W475" s="1147"/>
      <c r="X475" s="1321">
        <f>Y475+Z475</f>
        <v>0</v>
      </c>
      <c r="Y475" s="1332"/>
      <c r="Z475" s="1148"/>
      <c r="AA475" s="1125">
        <f t="shared" si="94"/>
        <v>0</v>
      </c>
      <c r="AB475" s="1125">
        <f t="shared" si="104"/>
        <v>0</v>
      </c>
    </row>
    <row r="476" spans="2:28" s="1032" customFormat="1" x14ac:dyDescent="0.2">
      <c r="B476" s="1136"/>
      <c r="C476" s="1129"/>
      <c r="D476" s="1158" t="s">
        <v>316</v>
      </c>
      <c r="E476" s="1139"/>
      <c r="F476" s="1140"/>
      <c r="G476" s="1123">
        <f>+E476*F476</f>
        <v>0</v>
      </c>
      <c r="H476" s="1138"/>
      <c r="I476" s="1321">
        <f>J476+K476</f>
        <v>0</v>
      </c>
      <c r="J476" s="1138"/>
      <c r="K476" s="1138"/>
      <c r="L476" s="1321">
        <f>M476+N476</f>
        <v>0</v>
      </c>
      <c r="M476" s="1138"/>
      <c r="N476" s="1138"/>
      <c r="O476" s="1321">
        <f>P476+Q476</f>
        <v>0</v>
      </c>
      <c r="P476" s="1138"/>
      <c r="Q476" s="1138"/>
      <c r="R476" s="1321">
        <f>S476+T476</f>
        <v>0</v>
      </c>
      <c r="S476" s="1147"/>
      <c r="T476" s="1147"/>
      <c r="U476" s="1321">
        <f>V476+W476</f>
        <v>0</v>
      </c>
      <c r="V476" s="1147"/>
      <c r="W476" s="1147"/>
      <c r="X476" s="1321">
        <f>Y476+Z476</f>
        <v>0</v>
      </c>
      <c r="Y476" s="1332"/>
      <c r="Z476" s="1148"/>
      <c r="AA476" s="1125">
        <f t="shared" si="94"/>
        <v>0</v>
      </c>
      <c r="AB476" s="1125">
        <f t="shared" si="104"/>
        <v>0</v>
      </c>
    </row>
    <row r="477" spans="2:28" s="1032" customFormat="1" x14ac:dyDescent="0.2">
      <c r="B477" s="1136"/>
      <c r="C477" s="1129"/>
      <c r="D477" s="1158" t="s">
        <v>316</v>
      </c>
      <c r="E477" s="1139"/>
      <c r="F477" s="1140"/>
      <c r="G477" s="1123">
        <f>+E477*F477</f>
        <v>0</v>
      </c>
      <c r="H477" s="1149"/>
      <c r="I477" s="1321">
        <f>J477+K477</f>
        <v>0</v>
      </c>
      <c r="J477" s="1150"/>
      <c r="K477" s="1150"/>
      <c r="L477" s="1321">
        <f>M477+N477</f>
        <v>0</v>
      </c>
      <c r="M477" s="1150"/>
      <c r="N477" s="1150"/>
      <c r="O477" s="1321">
        <f>P477+Q477</f>
        <v>0</v>
      </c>
      <c r="P477" s="1150"/>
      <c r="Q477" s="1150"/>
      <c r="R477" s="1321">
        <f>S477+T477</f>
        <v>0</v>
      </c>
      <c r="S477" s="1151"/>
      <c r="T477" s="1151"/>
      <c r="U477" s="1321">
        <f>V477+W477</f>
        <v>0</v>
      </c>
      <c r="V477" s="1151"/>
      <c r="W477" s="1151"/>
      <c r="X477" s="1321">
        <f>Y477+Z477</f>
        <v>0</v>
      </c>
      <c r="Y477" s="1333"/>
      <c r="Z477" s="1152"/>
      <c r="AA477" s="1125">
        <f t="shared" si="94"/>
        <v>0</v>
      </c>
      <c r="AB477" s="1125">
        <f t="shared" si="104"/>
        <v>0</v>
      </c>
    </row>
    <row r="478" spans="2:28" s="1032" customFormat="1" x14ac:dyDescent="0.2">
      <c r="B478" s="1136"/>
      <c r="C478" s="1129"/>
      <c r="D478" s="1158" t="s">
        <v>316</v>
      </c>
      <c r="E478" s="1139"/>
      <c r="F478" s="1140"/>
      <c r="G478" s="1123">
        <f>+E478*F478</f>
        <v>0</v>
      </c>
      <c r="H478" s="1149"/>
      <c r="I478" s="1322">
        <f>J478+K478</f>
        <v>0</v>
      </c>
      <c r="J478" s="1150"/>
      <c r="K478" s="1150"/>
      <c r="L478" s="1322">
        <f>M478+N478</f>
        <v>0</v>
      </c>
      <c r="M478" s="1150"/>
      <c r="N478" s="1150"/>
      <c r="O478" s="1322">
        <f>P478+Q478</f>
        <v>0</v>
      </c>
      <c r="P478" s="1150"/>
      <c r="Q478" s="1150"/>
      <c r="R478" s="1322">
        <f>S478+T478</f>
        <v>0</v>
      </c>
      <c r="S478" s="1151"/>
      <c r="T478" s="1151"/>
      <c r="U478" s="1322">
        <f>V478+W478</f>
        <v>0</v>
      </c>
      <c r="V478" s="1151"/>
      <c r="W478" s="1151"/>
      <c r="X478" s="1322">
        <f>Y478+Z478</f>
        <v>0</v>
      </c>
      <c r="Y478" s="1333"/>
      <c r="Z478" s="1152"/>
      <c r="AA478" s="1125">
        <f t="shared" si="94"/>
        <v>0</v>
      </c>
      <c r="AB478" s="1125">
        <f t="shared" si="104"/>
        <v>0</v>
      </c>
    </row>
    <row r="479" spans="2:28" s="1032" customFormat="1" x14ac:dyDescent="0.2">
      <c r="B479" s="1137"/>
      <c r="C479" s="1131"/>
      <c r="D479" s="1159" t="s">
        <v>316</v>
      </c>
      <c r="E479" s="1141"/>
      <c r="F479" s="1142"/>
      <c r="G479" s="1124">
        <f>+E479*F479</f>
        <v>0</v>
      </c>
      <c r="H479" s="1153"/>
      <c r="I479" s="1323">
        <f>J479+K479</f>
        <v>0</v>
      </c>
      <c r="J479" s="1154"/>
      <c r="K479" s="1154"/>
      <c r="L479" s="1323">
        <f>M479+N479</f>
        <v>0</v>
      </c>
      <c r="M479" s="1154"/>
      <c r="N479" s="1154"/>
      <c r="O479" s="1323">
        <f>P479+Q479</f>
        <v>0</v>
      </c>
      <c r="P479" s="1154"/>
      <c r="Q479" s="1154"/>
      <c r="R479" s="1323">
        <f>S479+T479</f>
        <v>0</v>
      </c>
      <c r="S479" s="1155"/>
      <c r="T479" s="1155"/>
      <c r="U479" s="1323">
        <f>V479+W479</f>
        <v>0</v>
      </c>
      <c r="V479" s="1155"/>
      <c r="W479" s="1155"/>
      <c r="X479" s="1323">
        <f>Y479+Z479</f>
        <v>0</v>
      </c>
      <c r="Y479" s="1334"/>
      <c r="Z479" s="1156"/>
      <c r="AA479" s="1125">
        <f t="shared" si="94"/>
        <v>0</v>
      </c>
      <c r="AB479" s="1125">
        <f t="shared" si="104"/>
        <v>0</v>
      </c>
    </row>
    <row r="480" spans="2:28" s="1032" customFormat="1" x14ac:dyDescent="0.15">
      <c r="B480" s="1135" t="s">
        <v>291</v>
      </c>
      <c r="C480" s="1128" t="s">
        <v>394</v>
      </c>
      <c r="D480" s="1092"/>
      <c r="E480" s="1143"/>
      <c r="F480" s="1144"/>
      <c r="G480" s="734">
        <f>SUM(G481:G485)</f>
        <v>0</v>
      </c>
      <c r="H480" s="1145">
        <f>SUM(H481:H485)</f>
        <v>0</v>
      </c>
      <c r="I480" s="1145">
        <f>SUM(I481:I485)</f>
        <v>0</v>
      </c>
      <c r="J480" s="1145">
        <f t="shared" ref="J480:Z480" si="105">SUM(J481:J485)</f>
        <v>0</v>
      </c>
      <c r="K480" s="1145">
        <f t="shared" si="105"/>
        <v>0</v>
      </c>
      <c r="L480" s="1145">
        <f t="shared" si="105"/>
        <v>0</v>
      </c>
      <c r="M480" s="1145">
        <f t="shared" si="105"/>
        <v>0</v>
      </c>
      <c r="N480" s="1145">
        <f t="shared" si="105"/>
        <v>0</v>
      </c>
      <c r="O480" s="1145">
        <f t="shared" si="105"/>
        <v>0</v>
      </c>
      <c r="P480" s="1145">
        <f t="shared" si="105"/>
        <v>0</v>
      </c>
      <c r="Q480" s="1145">
        <f t="shared" si="105"/>
        <v>0</v>
      </c>
      <c r="R480" s="1145">
        <f t="shared" si="105"/>
        <v>0</v>
      </c>
      <c r="S480" s="1145">
        <f t="shared" si="105"/>
        <v>0</v>
      </c>
      <c r="T480" s="1145">
        <f t="shared" si="105"/>
        <v>0</v>
      </c>
      <c r="U480" s="1145">
        <f t="shared" si="105"/>
        <v>0</v>
      </c>
      <c r="V480" s="1145">
        <f t="shared" si="105"/>
        <v>0</v>
      </c>
      <c r="W480" s="1145">
        <f t="shared" si="105"/>
        <v>0</v>
      </c>
      <c r="X480" s="1145">
        <f t="shared" si="105"/>
        <v>0</v>
      </c>
      <c r="Y480" s="1145">
        <f t="shared" si="105"/>
        <v>0</v>
      </c>
      <c r="Z480" s="1146">
        <f t="shared" si="105"/>
        <v>0</v>
      </c>
      <c r="AA480" s="1125">
        <f t="shared" si="94"/>
        <v>0</v>
      </c>
      <c r="AB480" s="1125">
        <f t="shared" si="104"/>
        <v>0</v>
      </c>
    </row>
    <row r="481" spans="2:28" s="1032" customFormat="1" x14ac:dyDescent="0.2">
      <c r="B481" s="1136"/>
      <c r="C481" s="1129"/>
      <c r="D481" s="1158" t="s">
        <v>316</v>
      </c>
      <c r="E481" s="1139"/>
      <c r="F481" s="1140"/>
      <c r="G481" s="1123">
        <f>+E481*F481</f>
        <v>0</v>
      </c>
      <c r="H481" s="1138"/>
      <c r="I481" s="1321">
        <f>J481+K481</f>
        <v>0</v>
      </c>
      <c r="J481" s="1138"/>
      <c r="K481" s="1138"/>
      <c r="L481" s="1321">
        <f>M481+N481</f>
        <v>0</v>
      </c>
      <c r="M481" s="1138"/>
      <c r="N481" s="1138"/>
      <c r="O481" s="1321">
        <f>P481+Q481</f>
        <v>0</v>
      </c>
      <c r="P481" s="1138"/>
      <c r="Q481" s="1138"/>
      <c r="R481" s="1321">
        <f>S481+T481</f>
        <v>0</v>
      </c>
      <c r="S481" s="1147"/>
      <c r="T481" s="1147"/>
      <c r="U481" s="1321">
        <f>V481+W481</f>
        <v>0</v>
      </c>
      <c r="V481" s="1147"/>
      <c r="W481" s="1147"/>
      <c r="X481" s="1321">
        <f>Y481+Z481</f>
        <v>0</v>
      </c>
      <c r="Y481" s="1332"/>
      <c r="Z481" s="1148"/>
      <c r="AA481" s="1125">
        <f t="shared" si="94"/>
        <v>0</v>
      </c>
      <c r="AB481" s="1125">
        <f t="shared" si="104"/>
        <v>0</v>
      </c>
    </row>
    <row r="482" spans="2:28" s="1032" customFormat="1" x14ac:dyDescent="0.2">
      <c r="B482" s="1136"/>
      <c r="C482" s="1129"/>
      <c r="D482" s="1158" t="s">
        <v>316</v>
      </c>
      <c r="E482" s="1139"/>
      <c r="F482" s="1140"/>
      <c r="G482" s="1123">
        <f>+E482*F482</f>
        <v>0</v>
      </c>
      <c r="H482" s="1138"/>
      <c r="I482" s="1321">
        <f>J482+K482</f>
        <v>0</v>
      </c>
      <c r="J482" s="1138"/>
      <c r="K482" s="1138"/>
      <c r="L482" s="1321">
        <f>M482+N482</f>
        <v>0</v>
      </c>
      <c r="M482" s="1138"/>
      <c r="N482" s="1138"/>
      <c r="O482" s="1321">
        <f>P482+Q482</f>
        <v>0</v>
      </c>
      <c r="P482" s="1138"/>
      <c r="Q482" s="1138"/>
      <c r="R482" s="1321">
        <f>S482+T482</f>
        <v>0</v>
      </c>
      <c r="S482" s="1147"/>
      <c r="T482" s="1147"/>
      <c r="U482" s="1321">
        <f>V482+W482</f>
        <v>0</v>
      </c>
      <c r="V482" s="1147"/>
      <c r="W482" s="1147"/>
      <c r="X482" s="1321">
        <f>Y482+Z482</f>
        <v>0</v>
      </c>
      <c r="Y482" s="1332"/>
      <c r="Z482" s="1148"/>
      <c r="AA482" s="1125">
        <f t="shared" si="94"/>
        <v>0</v>
      </c>
      <c r="AB482" s="1125">
        <f t="shared" si="104"/>
        <v>0</v>
      </c>
    </row>
    <row r="483" spans="2:28" s="1032" customFormat="1" x14ac:dyDescent="0.2">
      <c r="B483" s="1136"/>
      <c r="C483" s="1129"/>
      <c r="D483" s="1158" t="s">
        <v>316</v>
      </c>
      <c r="E483" s="1139"/>
      <c r="F483" s="1140"/>
      <c r="G483" s="1123">
        <f>+E483*F483</f>
        <v>0</v>
      </c>
      <c r="H483" s="1149"/>
      <c r="I483" s="1321">
        <f>J483+K483</f>
        <v>0</v>
      </c>
      <c r="J483" s="1150"/>
      <c r="K483" s="1150"/>
      <c r="L483" s="1321">
        <f>M483+N483</f>
        <v>0</v>
      </c>
      <c r="M483" s="1150"/>
      <c r="N483" s="1150"/>
      <c r="O483" s="1321">
        <f>P483+Q483</f>
        <v>0</v>
      </c>
      <c r="P483" s="1150"/>
      <c r="Q483" s="1150"/>
      <c r="R483" s="1321">
        <f>S483+T483</f>
        <v>0</v>
      </c>
      <c r="S483" s="1151"/>
      <c r="T483" s="1151"/>
      <c r="U483" s="1321">
        <f>V483+W483</f>
        <v>0</v>
      </c>
      <c r="V483" s="1151"/>
      <c r="W483" s="1151"/>
      <c r="X483" s="1321">
        <f>Y483+Z483</f>
        <v>0</v>
      </c>
      <c r="Y483" s="1333"/>
      <c r="Z483" s="1152"/>
      <c r="AA483" s="1125">
        <f t="shared" si="94"/>
        <v>0</v>
      </c>
      <c r="AB483" s="1125">
        <f t="shared" si="104"/>
        <v>0</v>
      </c>
    </row>
    <row r="484" spans="2:28" s="1032" customFormat="1" x14ac:dyDescent="0.2">
      <c r="B484" s="1136"/>
      <c r="C484" s="1129"/>
      <c r="D484" s="1158" t="s">
        <v>316</v>
      </c>
      <c r="E484" s="1139"/>
      <c r="F484" s="1140"/>
      <c r="G484" s="1123">
        <f>+E484*F484</f>
        <v>0</v>
      </c>
      <c r="H484" s="1149"/>
      <c r="I484" s="1322">
        <f>J484+K484</f>
        <v>0</v>
      </c>
      <c r="J484" s="1150"/>
      <c r="K484" s="1150"/>
      <c r="L484" s="1322">
        <f>M484+N484</f>
        <v>0</v>
      </c>
      <c r="M484" s="1150"/>
      <c r="N484" s="1150"/>
      <c r="O484" s="1322">
        <f>P484+Q484</f>
        <v>0</v>
      </c>
      <c r="P484" s="1150"/>
      <c r="Q484" s="1150"/>
      <c r="R484" s="1322">
        <f>S484+T484</f>
        <v>0</v>
      </c>
      <c r="S484" s="1151"/>
      <c r="T484" s="1151"/>
      <c r="U484" s="1322">
        <f>V484+W484</f>
        <v>0</v>
      </c>
      <c r="V484" s="1151"/>
      <c r="W484" s="1151"/>
      <c r="X484" s="1322">
        <f>Y484+Z484</f>
        <v>0</v>
      </c>
      <c r="Y484" s="1333"/>
      <c r="Z484" s="1152"/>
      <c r="AA484" s="1125">
        <f t="shared" si="94"/>
        <v>0</v>
      </c>
      <c r="AB484" s="1125">
        <f t="shared" si="104"/>
        <v>0</v>
      </c>
    </row>
    <row r="485" spans="2:28" s="1032" customFormat="1" x14ac:dyDescent="0.2">
      <c r="B485" s="1137"/>
      <c r="C485" s="1131"/>
      <c r="D485" s="1159" t="s">
        <v>316</v>
      </c>
      <c r="E485" s="1141"/>
      <c r="F485" s="1142"/>
      <c r="G485" s="1124">
        <f>+E485*F485</f>
        <v>0</v>
      </c>
      <c r="H485" s="1153"/>
      <c r="I485" s="1323">
        <f>J485+K485</f>
        <v>0</v>
      </c>
      <c r="J485" s="1154"/>
      <c r="K485" s="1154"/>
      <c r="L485" s="1323">
        <f>M485+N485</f>
        <v>0</v>
      </c>
      <c r="M485" s="1154"/>
      <c r="N485" s="1154"/>
      <c r="O485" s="1323">
        <f>P485+Q485</f>
        <v>0</v>
      </c>
      <c r="P485" s="1154"/>
      <c r="Q485" s="1154"/>
      <c r="R485" s="1323">
        <f>S485+T485</f>
        <v>0</v>
      </c>
      <c r="S485" s="1155"/>
      <c r="T485" s="1155"/>
      <c r="U485" s="1323">
        <f>V485+W485</f>
        <v>0</v>
      </c>
      <c r="V485" s="1155"/>
      <c r="W485" s="1155"/>
      <c r="X485" s="1323">
        <f>Y485+Z485</f>
        <v>0</v>
      </c>
      <c r="Y485" s="1334"/>
      <c r="Z485" s="1156"/>
      <c r="AA485" s="1125">
        <f t="shared" si="94"/>
        <v>0</v>
      </c>
      <c r="AB485" s="1125">
        <f t="shared" si="104"/>
        <v>0</v>
      </c>
    </row>
    <row r="486" spans="2:28" s="1032" customFormat="1" x14ac:dyDescent="0.15">
      <c r="B486" s="1135" t="s">
        <v>291</v>
      </c>
      <c r="C486" s="1128" t="s">
        <v>395</v>
      </c>
      <c r="D486" s="1092"/>
      <c r="E486" s="1143"/>
      <c r="F486" s="1144"/>
      <c r="G486" s="734">
        <f>SUM(G487:G491)</f>
        <v>0</v>
      </c>
      <c r="H486" s="1145">
        <f>SUM(H487:H491)</f>
        <v>0</v>
      </c>
      <c r="I486" s="1145">
        <f>SUM(I487:I491)</f>
        <v>0</v>
      </c>
      <c r="J486" s="1145">
        <f t="shared" ref="J486:Z486" si="106">SUM(J487:J491)</f>
        <v>0</v>
      </c>
      <c r="K486" s="1145">
        <f t="shared" si="106"/>
        <v>0</v>
      </c>
      <c r="L486" s="1145">
        <f t="shared" si="106"/>
        <v>0</v>
      </c>
      <c r="M486" s="1145">
        <f t="shared" si="106"/>
        <v>0</v>
      </c>
      <c r="N486" s="1145">
        <f t="shared" si="106"/>
        <v>0</v>
      </c>
      <c r="O486" s="1145">
        <f t="shared" si="106"/>
        <v>0</v>
      </c>
      <c r="P486" s="1145">
        <f t="shared" si="106"/>
        <v>0</v>
      </c>
      <c r="Q486" s="1145">
        <f t="shared" si="106"/>
        <v>0</v>
      </c>
      <c r="R486" s="1145">
        <f t="shared" si="106"/>
        <v>0</v>
      </c>
      <c r="S486" s="1145">
        <f t="shared" si="106"/>
        <v>0</v>
      </c>
      <c r="T486" s="1145">
        <f t="shared" si="106"/>
        <v>0</v>
      </c>
      <c r="U486" s="1145">
        <f t="shared" si="106"/>
        <v>0</v>
      </c>
      <c r="V486" s="1145">
        <f t="shared" si="106"/>
        <v>0</v>
      </c>
      <c r="W486" s="1145">
        <f t="shared" si="106"/>
        <v>0</v>
      </c>
      <c r="X486" s="1145">
        <f t="shared" si="106"/>
        <v>0</v>
      </c>
      <c r="Y486" s="1145">
        <f t="shared" si="106"/>
        <v>0</v>
      </c>
      <c r="Z486" s="1146">
        <f t="shared" si="106"/>
        <v>0</v>
      </c>
      <c r="AA486" s="1125">
        <f t="shared" si="94"/>
        <v>0</v>
      </c>
      <c r="AB486" s="1125">
        <f t="shared" si="104"/>
        <v>0</v>
      </c>
    </row>
    <row r="487" spans="2:28" s="1032" customFormat="1" x14ac:dyDescent="0.2">
      <c r="B487" s="1136"/>
      <c r="C487" s="1129"/>
      <c r="D487" s="1158" t="s">
        <v>316</v>
      </c>
      <c r="E487" s="1139"/>
      <c r="F487" s="1140"/>
      <c r="G487" s="1123">
        <f>+E487*F487</f>
        <v>0</v>
      </c>
      <c r="H487" s="1138"/>
      <c r="I487" s="1321">
        <f>J487+K487</f>
        <v>0</v>
      </c>
      <c r="J487" s="1138"/>
      <c r="K487" s="1138"/>
      <c r="L487" s="1321">
        <f>M487+N487</f>
        <v>0</v>
      </c>
      <c r="M487" s="1138"/>
      <c r="N487" s="1138"/>
      <c r="O487" s="1321">
        <f>P487+Q487</f>
        <v>0</v>
      </c>
      <c r="P487" s="1138"/>
      <c r="Q487" s="1138"/>
      <c r="R487" s="1321">
        <f>S487+T487</f>
        <v>0</v>
      </c>
      <c r="S487" s="1147"/>
      <c r="T487" s="1147"/>
      <c r="U487" s="1321">
        <f>V487+W487</f>
        <v>0</v>
      </c>
      <c r="V487" s="1147"/>
      <c r="W487" s="1147"/>
      <c r="X487" s="1321">
        <f>Y487+Z487</f>
        <v>0</v>
      </c>
      <c r="Y487" s="1332"/>
      <c r="Z487" s="1148"/>
      <c r="AA487" s="1125">
        <f t="shared" si="94"/>
        <v>0</v>
      </c>
      <c r="AB487" s="1125">
        <f t="shared" si="104"/>
        <v>0</v>
      </c>
    </row>
    <row r="488" spans="2:28" s="1032" customFormat="1" x14ac:dyDescent="0.2">
      <c r="B488" s="1136"/>
      <c r="C488" s="1129"/>
      <c r="D488" s="1158" t="s">
        <v>316</v>
      </c>
      <c r="E488" s="1139"/>
      <c r="F488" s="1140"/>
      <c r="G488" s="1123">
        <f>+E488*F488</f>
        <v>0</v>
      </c>
      <c r="H488" s="1138"/>
      <c r="I488" s="1321">
        <f>J488+K488</f>
        <v>0</v>
      </c>
      <c r="J488" s="1138"/>
      <c r="K488" s="1138"/>
      <c r="L488" s="1321">
        <f>M488+N488</f>
        <v>0</v>
      </c>
      <c r="M488" s="1138"/>
      <c r="N488" s="1138"/>
      <c r="O488" s="1321">
        <f>P488+Q488</f>
        <v>0</v>
      </c>
      <c r="P488" s="1138"/>
      <c r="Q488" s="1138"/>
      <c r="R488" s="1321">
        <f>S488+T488</f>
        <v>0</v>
      </c>
      <c r="S488" s="1147"/>
      <c r="T488" s="1147"/>
      <c r="U488" s="1321">
        <f>V488+W488</f>
        <v>0</v>
      </c>
      <c r="V488" s="1147"/>
      <c r="W488" s="1147"/>
      <c r="X488" s="1321">
        <f>Y488+Z488</f>
        <v>0</v>
      </c>
      <c r="Y488" s="1332"/>
      <c r="Z488" s="1148"/>
      <c r="AA488" s="1125">
        <f t="shared" si="94"/>
        <v>0</v>
      </c>
      <c r="AB488" s="1125">
        <f t="shared" si="104"/>
        <v>0</v>
      </c>
    </row>
    <row r="489" spans="2:28" s="1032" customFormat="1" x14ac:dyDescent="0.2">
      <c r="B489" s="1136"/>
      <c r="C489" s="1129"/>
      <c r="D489" s="1158" t="s">
        <v>316</v>
      </c>
      <c r="E489" s="1139"/>
      <c r="F489" s="1140"/>
      <c r="G489" s="1123">
        <f>+E489*F489</f>
        <v>0</v>
      </c>
      <c r="H489" s="1149"/>
      <c r="I489" s="1321">
        <f>J489+K489</f>
        <v>0</v>
      </c>
      <c r="J489" s="1150"/>
      <c r="K489" s="1150"/>
      <c r="L489" s="1321">
        <f>M489+N489</f>
        <v>0</v>
      </c>
      <c r="M489" s="1150"/>
      <c r="N489" s="1150"/>
      <c r="O489" s="1321">
        <f>P489+Q489</f>
        <v>0</v>
      </c>
      <c r="P489" s="1150"/>
      <c r="Q489" s="1150"/>
      <c r="R489" s="1321">
        <f>S489+T489</f>
        <v>0</v>
      </c>
      <c r="S489" s="1151"/>
      <c r="T489" s="1151"/>
      <c r="U489" s="1321">
        <f>V489+W489</f>
        <v>0</v>
      </c>
      <c r="V489" s="1151"/>
      <c r="W489" s="1151"/>
      <c r="X489" s="1321">
        <f>Y489+Z489</f>
        <v>0</v>
      </c>
      <c r="Y489" s="1333"/>
      <c r="Z489" s="1152"/>
      <c r="AA489" s="1125">
        <f t="shared" si="94"/>
        <v>0</v>
      </c>
      <c r="AB489" s="1125">
        <f t="shared" si="104"/>
        <v>0</v>
      </c>
    </row>
    <row r="490" spans="2:28" s="1032" customFormat="1" x14ac:dyDescent="0.2">
      <c r="B490" s="1136"/>
      <c r="C490" s="1129"/>
      <c r="D490" s="1158" t="s">
        <v>316</v>
      </c>
      <c r="E490" s="1139"/>
      <c r="F490" s="1140"/>
      <c r="G490" s="1123">
        <f>+E490*F490</f>
        <v>0</v>
      </c>
      <c r="H490" s="1149"/>
      <c r="I490" s="1322">
        <f>J490+K490</f>
        <v>0</v>
      </c>
      <c r="J490" s="1150"/>
      <c r="K490" s="1150"/>
      <c r="L490" s="1322">
        <f>M490+N490</f>
        <v>0</v>
      </c>
      <c r="M490" s="1150"/>
      <c r="N490" s="1150"/>
      <c r="O490" s="1322">
        <f>P490+Q490</f>
        <v>0</v>
      </c>
      <c r="P490" s="1150"/>
      <c r="Q490" s="1150"/>
      <c r="R490" s="1322">
        <f>S490+T490</f>
        <v>0</v>
      </c>
      <c r="S490" s="1151"/>
      <c r="T490" s="1151"/>
      <c r="U490" s="1322">
        <f>V490+W490</f>
        <v>0</v>
      </c>
      <c r="V490" s="1151"/>
      <c r="W490" s="1151"/>
      <c r="X490" s="1322">
        <f>Y490+Z490</f>
        <v>0</v>
      </c>
      <c r="Y490" s="1333"/>
      <c r="Z490" s="1152"/>
      <c r="AA490" s="1125">
        <f t="shared" si="94"/>
        <v>0</v>
      </c>
      <c r="AB490" s="1125">
        <f t="shared" si="104"/>
        <v>0</v>
      </c>
    </row>
    <row r="491" spans="2:28" s="1032" customFormat="1" x14ac:dyDescent="0.2">
      <c r="B491" s="1137"/>
      <c r="C491" s="1131"/>
      <c r="D491" s="1159" t="s">
        <v>316</v>
      </c>
      <c r="E491" s="1141"/>
      <c r="F491" s="1142"/>
      <c r="G491" s="1124">
        <f>+E491*F491</f>
        <v>0</v>
      </c>
      <c r="H491" s="1153"/>
      <c r="I491" s="1323">
        <f>J491+K491</f>
        <v>0</v>
      </c>
      <c r="J491" s="1154"/>
      <c r="K491" s="1154"/>
      <c r="L491" s="1323">
        <f>M491+N491</f>
        <v>0</v>
      </c>
      <c r="M491" s="1154"/>
      <c r="N491" s="1154"/>
      <c r="O491" s="1323">
        <f>P491+Q491</f>
        <v>0</v>
      </c>
      <c r="P491" s="1154"/>
      <c r="Q491" s="1154"/>
      <c r="R491" s="1323">
        <f>S491+T491</f>
        <v>0</v>
      </c>
      <c r="S491" s="1155"/>
      <c r="T491" s="1155"/>
      <c r="U491" s="1323">
        <f>V491+W491</f>
        <v>0</v>
      </c>
      <c r="V491" s="1155"/>
      <c r="W491" s="1155"/>
      <c r="X491" s="1323">
        <f>Y491+Z491</f>
        <v>0</v>
      </c>
      <c r="Y491" s="1334"/>
      <c r="Z491" s="1156"/>
      <c r="AA491" s="1125">
        <f t="shared" si="94"/>
        <v>0</v>
      </c>
      <c r="AB491" s="1125">
        <f t="shared" si="104"/>
        <v>0</v>
      </c>
    </row>
    <row r="492" spans="2:28" s="1032" customFormat="1" x14ac:dyDescent="0.15">
      <c r="B492" s="1135" t="s">
        <v>291</v>
      </c>
      <c r="C492" s="1128" t="s">
        <v>396</v>
      </c>
      <c r="D492" s="1092"/>
      <c r="E492" s="1143"/>
      <c r="F492" s="1144"/>
      <c r="G492" s="734">
        <f>SUM(G493:G497)</f>
        <v>0</v>
      </c>
      <c r="H492" s="1145">
        <f>SUM(H493:H497)</f>
        <v>0</v>
      </c>
      <c r="I492" s="1145">
        <f>SUM(I493:I497)</f>
        <v>0</v>
      </c>
      <c r="J492" s="1145">
        <f t="shared" ref="J492:Z492" si="107">SUM(J493:J497)</f>
        <v>0</v>
      </c>
      <c r="K492" s="1145">
        <f t="shared" si="107"/>
        <v>0</v>
      </c>
      <c r="L492" s="1145">
        <f t="shared" si="107"/>
        <v>0</v>
      </c>
      <c r="M492" s="1145">
        <f t="shared" si="107"/>
        <v>0</v>
      </c>
      <c r="N492" s="1145">
        <f t="shared" si="107"/>
        <v>0</v>
      </c>
      <c r="O492" s="1145">
        <f t="shared" si="107"/>
        <v>0</v>
      </c>
      <c r="P492" s="1145">
        <f t="shared" si="107"/>
        <v>0</v>
      </c>
      <c r="Q492" s="1145">
        <f t="shared" si="107"/>
        <v>0</v>
      </c>
      <c r="R492" s="1145">
        <f t="shared" si="107"/>
        <v>0</v>
      </c>
      <c r="S492" s="1145">
        <f t="shared" si="107"/>
        <v>0</v>
      </c>
      <c r="T492" s="1145">
        <f t="shared" si="107"/>
        <v>0</v>
      </c>
      <c r="U492" s="1145">
        <f t="shared" si="107"/>
        <v>0</v>
      </c>
      <c r="V492" s="1145">
        <f t="shared" si="107"/>
        <v>0</v>
      </c>
      <c r="W492" s="1145">
        <f t="shared" si="107"/>
        <v>0</v>
      </c>
      <c r="X492" s="1145">
        <f t="shared" si="107"/>
        <v>0</v>
      </c>
      <c r="Y492" s="1145">
        <f t="shared" si="107"/>
        <v>0</v>
      </c>
      <c r="Z492" s="1146">
        <f t="shared" si="107"/>
        <v>0</v>
      </c>
      <c r="AA492" s="1125">
        <f t="shared" si="94"/>
        <v>0</v>
      </c>
      <c r="AB492" s="1125">
        <f t="shared" si="104"/>
        <v>0</v>
      </c>
    </row>
    <row r="493" spans="2:28" s="1032" customFormat="1" x14ac:dyDescent="0.2">
      <c r="B493" s="1136"/>
      <c r="C493" s="1129"/>
      <c r="D493" s="1158" t="s">
        <v>316</v>
      </c>
      <c r="E493" s="1139"/>
      <c r="F493" s="1140"/>
      <c r="G493" s="1123">
        <f>+E493*F493</f>
        <v>0</v>
      </c>
      <c r="H493" s="1138"/>
      <c r="I493" s="1321">
        <f>J493+K493</f>
        <v>0</v>
      </c>
      <c r="J493" s="1138"/>
      <c r="K493" s="1138"/>
      <c r="L493" s="1321">
        <f>M493+N493</f>
        <v>0</v>
      </c>
      <c r="M493" s="1138"/>
      <c r="N493" s="1138"/>
      <c r="O493" s="1321">
        <f>P493+Q493</f>
        <v>0</v>
      </c>
      <c r="P493" s="1138"/>
      <c r="Q493" s="1138"/>
      <c r="R493" s="1321">
        <f>S493+T493</f>
        <v>0</v>
      </c>
      <c r="S493" s="1147"/>
      <c r="T493" s="1147"/>
      <c r="U493" s="1321">
        <f>V493+W493</f>
        <v>0</v>
      </c>
      <c r="V493" s="1147"/>
      <c r="W493" s="1147"/>
      <c r="X493" s="1321">
        <f>Y493+Z493</f>
        <v>0</v>
      </c>
      <c r="Y493" s="1332"/>
      <c r="Z493" s="1148"/>
      <c r="AA493" s="1125">
        <f t="shared" si="94"/>
        <v>0</v>
      </c>
      <c r="AB493" s="1125">
        <f t="shared" si="104"/>
        <v>0</v>
      </c>
    </row>
    <row r="494" spans="2:28" s="1032" customFormat="1" x14ac:dyDescent="0.2">
      <c r="B494" s="1136"/>
      <c r="C494" s="1128"/>
      <c r="D494" s="1158" t="s">
        <v>316</v>
      </c>
      <c r="E494" s="1139"/>
      <c r="F494" s="1140"/>
      <c r="G494" s="1123">
        <f>+E494*F494</f>
        <v>0</v>
      </c>
      <c r="H494" s="1138"/>
      <c r="I494" s="1321">
        <f>J494+K494</f>
        <v>0</v>
      </c>
      <c r="J494" s="1138"/>
      <c r="K494" s="1138"/>
      <c r="L494" s="1321">
        <f>M494+N494</f>
        <v>0</v>
      </c>
      <c r="M494" s="1138"/>
      <c r="N494" s="1138"/>
      <c r="O494" s="1321">
        <f>P494+Q494</f>
        <v>0</v>
      </c>
      <c r="P494" s="1138"/>
      <c r="Q494" s="1138"/>
      <c r="R494" s="1321">
        <f>S494+T494</f>
        <v>0</v>
      </c>
      <c r="S494" s="1147"/>
      <c r="T494" s="1147"/>
      <c r="U494" s="1321">
        <f>V494+W494</f>
        <v>0</v>
      </c>
      <c r="V494" s="1147"/>
      <c r="W494" s="1147"/>
      <c r="X494" s="1321">
        <f>Y494+Z494</f>
        <v>0</v>
      </c>
      <c r="Y494" s="1332"/>
      <c r="Z494" s="1148"/>
      <c r="AA494" s="1125">
        <f t="shared" si="94"/>
        <v>0</v>
      </c>
      <c r="AB494" s="1125">
        <f t="shared" si="104"/>
        <v>0</v>
      </c>
    </row>
    <row r="495" spans="2:28" s="1032" customFormat="1" x14ac:dyDescent="0.2">
      <c r="B495" s="1136"/>
      <c r="C495" s="1129"/>
      <c r="D495" s="1158" t="s">
        <v>316</v>
      </c>
      <c r="E495" s="1139"/>
      <c r="F495" s="1140"/>
      <c r="G495" s="1123">
        <f>+E495*F495</f>
        <v>0</v>
      </c>
      <c r="H495" s="1149"/>
      <c r="I495" s="1321">
        <f>J495+K495</f>
        <v>0</v>
      </c>
      <c r="J495" s="1150"/>
      <c r="K495" s="1150"/>
      <c r="L495" s="1321">
        <f>M495+N495</f>
        <v>0</v>
      </c>
      <c r="M495" s="1150"/>
      <c r="N495" s="1150"/>
      <c r="O495" s="1321">
        <f>P495+Q495</f>
        <v>0</v>
      </c>
      <c r="P495" s="1150"/>
      <c r="Q495" s="1150"/>
      <c r="R495" s="1321">
        <f>S495+T495</f>
        <v>0</v>
      </c>
      <c r="S495" s="1151"/>
      <c r="T495" s="1151"/>
      <c r="U495" s="1321">
        <f>V495+W495</f>
        <v>0</v>
      </c>
      <c r="V495" s="1151"/>
      <c r="W495" s="1151"/>
      <c r="X495" s="1321">
        <f>Y495+Z495</f>
        <v>0</v>
      </c>
      <c r="Y495" s="1333"/>
      <c r="Z495" s="1152"/>
      <c r="AA495" s="1125">
        <f t="shared" si="94"/>
        <v>0</v>
      </c>
      <c r="AB495" s="1125">
        <f t="shared" si="104"/>
        <v>0</v>
      </c>
    </row>
    <row r="496" spans="2:28" s="1032" customFormat="1" x14ac:dyDescent="0.2">
      <c r="B496" s="1136"/>
      <c r="C496" s="1129"/>
      <c r="D496" s="1158" t="s">
        <v>316</v>
      </c>
      <c r="E496" s="1139"/>
      <c r="F496" s="1140"/>
      <c r="G496" s="1123">
        <f>+E496*F496</f>
        <v>0</v>
      </c>
      <c r="H496" s="1149"/>
      <c r="I496" s="1322">
        <f>J496+K496</f>
        <v>0</v>
      </c>
      <c r="J496" s="1150"/>
      <c r="K496" s="1150"/>
      <c r="L496" s="1322">
        <f>M496+N496</f>
        <v>0</v>
      </c>
      <c r="M496" s="1150"/>
      <c r="N496" s="1150"/>
      <c r="O496" s="1322">
        <f>P496+Q496</f>
        <v>0</v>
      </c>
      <c r="P496" s="1150"/>
      <c r="Q496" s="1150"/>
      <c r="R496" s="1322">
        <f>S496+T496</f>
        <v>0</v>
      </c>
      <c r="S496" s="1151"/>
      <c r="T496" s="1151"/>
      <c r="U496" s="1322">
        <f>V496+W496</f>
        <v>0</v>
      </c>
      <c r="V496" s="1151"/>
      <c r="W496" s="1151"/>
      <c r="X496" s="1322">
        <f>Y496+Z496</f>
        <v>0</v>
      </c>
      <c r="Y496" s="1333"/>
      <c r="Z496" s="1152"/>
      <c r="AA496" s="1125">
        <f>X496+U496+R496+O496+L496+I496+H496</f>
        <v>0</v>
      </c>
      <c r="AB496" s="1125">
        <f t="shared" si="104"/>
        <v>0</v>
      </c>
    </row>
    <row r="497" spans="2:28" s="1032" customFormat="1" x14ac:dyDescent="0.2">
      <c r="B497" s="1137"/>
      <c r="C497" s="1131"/>
      <c r="D497" s="1159" t="s">
        <v>316</v>
      </c>
      <c r="E497" s="1141"/>
      <c r="F497" s="1142"/>
      <c r="G497" s="1124">
        <f>+E497*F497</f>
        <v>0</v>
      </c>
      <c r="H497" s="1153"/>
      <c r="I497" s="1323">
        <f>J497+K497</f>
        <v>0</v>
      </c>
      <c r="J497" s="1154"/>
      <c r="K497" s="1154"/>
      <c r="L497" s="1323">
        <f>M497+N497</f>
        <v>0</v>
      </c>
      <c r="M497" s="1154"/>
      <c r="N497" s="1154"/>
      <c r="O497" s="1323">
        <f>P497+Q497</f>
        <v>0</v>
      </c>
      <c r="P497" s="1154"/>
      <c r="Q497" s="1154"/>
      <c r="R497" s="1323">
        <f>S497+T497</f>
        <v>0</v>
      </c>
      <c r="S497" s="1155"/>
      <c r="T497" s="1155"/>
      <c r="U497" s="1323">
        <f>V497+W497</f>
        <v>0</v>
      </c>
      <c r="V497" s="1155"/>
      <c r="W497" s="1155"/>
      <c r="X497" s="1323">
        <f>Y497+Z497</f>
        <v>0</v>
      </c>
      <c r="Y497" s="1334"/>
      <c r="Z497" s="1156"/>
      <c r="AA497" s="1125">
        <f>X497+U497+R497+O497+L497+I497+H497</f>
        <v>0</v>
      </c>
      <c r="AB497" s="1125">
        <f t="shared" si="104"/>
        <v>0</v>
      </c>
    </row>
    <row r="498" spans="2:28" s="1032" customFormat="1" x14ac:dyDescent="0.15">
      <c r="B498" s="1899" t="s">
        <v>208</v>
      </c>
      <c r="C498" s="1900"/>
      <c r="D498" s="1900"/>
      <c r="E498" s="1900"/>
      <c r="F498" s="1901"/>
      <c r="G498" s="14">
        <f>+G338+G370+G402+G434+G466</f>
        <v>0</v>
      </c>
      <c r="H498" s="14">
        <f t="shared" ref="H498:Z498" si="108">+H338+H370+H402+H434+H466</f>
        <v>0</v>
      </c>
      <c r="I498" s="14">
        <f t="shared" si="108"/>
        <v>0</v>
      </c>
      <c r="J498" s="14">
        <f t="shared" si="108"/>
        <v>0</v>
      </c>
      <c r="K498" s="14">
        <f t="shared" si="108"/>
        <v>0</v>
      </c>
      <c r="L498" s="14">
        <f t="shared" si="108"/>
        <v>0</v>
      </c>
      <c r="M498" s="14">
        <f t="shared" si="108"/>
        <v>0</v>
      </c>
      <c r="N498" s="14">
        <f t="shared" si="108"/>
        <v>0</v>
      </c>
      <c r="O498" s="14">
        <f t="shared" si="108"/>
        <v>0</v>
      </c>
      <c r="P498" s="14">
        <f t="shared" si="108"/>
        <v>0</v>
      </c>
      <c r="Q498" s="14">
        <f t="shared" si="108"/>
        <v>0</v>
      </c>
      <c r="R498" s="14">
        <f t="shared" si="108"/>
        <v>0</v>
      </c>
      <c r="S498" s="14">
        <f t="shared" si="108"/>
        <v>0</v>
      </c>
      <c r="T498" s="14">
        <f t="shared" si="108"/>
        <v>0</v>
      </c>
      <c r="U498" s="14">
        <f t="shared" si="108"/>
        <v>0</v>
      </c>
      <c r="V498" s="14">
        <f t="shared" si="108"/>
        <v>0</v>
      </c>
      <c r="W498" s="14">
        <f t="shared" si="108"/>
        <v>0</v>
      </c>
      <c r="X498" s="14">
        <f t="shared" si="108"/>
        <v>0</v>
      </c>
      <c r="Y498" s="14">
        <f t="shared" si="108"/>
        <v>0</v>
      </c>
      <c r="Z498" s="24">
        <f t="shared" si="108"/>
        <v>0</v>
      </c>
      <c r="AA498" s="1125">
        <f>X498+U498+R498+O498+L498+I498+H498</f>
        <v>0</v>
      </c>
      <c r="AB498" s="1125">
        <f>+AA498-G498</f>
        <v>0</v>
      </c>
    </row>
    <row r="499" spans="2:28" ht="13.5" thickBot="1" x14ac:dyDescent="0.25">
      <c r="B499" s="1902" t="s">
        <v>72</v>
      </c>
      <c r="C499" s="1903"/>
      <c r="D499" s="1903"/>
      <c r="E499" s="1903"/>
      <c r="F499" s="1904"/>
      <c r="G499" s="22">
        <f t="shared" ref="G499:Z499" si="109">+G498+G336+G174</f>
        <v>178588</v>
      </c>
      <c r="H499" s="22">
        <f t="shared" si="109"/>
        <v>153588</v>
      </c>
      <c r="I499" s="22">
        <f t="shared" si="109"/>
        <v>2500</v>
      </c>
      <c r="J499" s="22">
        <f t="shared" si="109"/>
        <v>0</v>
      </c>
      <c r="K499" s="22">
        <f t="shared" si="109"/>
        <v>0</v>
      </c>
      <c r="L499" s="22">
        <f t="shared" si="109"/>
        <v>22500</v>
      </c>
      <c r="M499" s="22">
        <f t="shared" si="109"/>
        <v>22500</v>
      </c>
      <c r="N499" s="22">
        <f t="shared" si="109"/>
        <v>0</v>
      </c>
      <c r="O499" s="22">
        <f t="shared" si="109"/>
        <v>0</v>
      </c>
      <c r="P499" s="22">
        <f t="shared" si="109"/>
        <v>0</v>
      </c>
      <c r="Q499" s="22">
        <f t="shared" si="109"/>
        <v>0</v>
      </c>
      <c r="R499" s="22">
        <f t="shared" si="109"/>
        <v>0</v>
      </c>
      <c r="S499" s="22">
        <f t="shared" si="109"/>
        <v>0</v>
      </c>
      <c r="T499" s="22">
        <f t="shared" si="109"/>
        <v>0</v>
      </c>
      <c r="U499" s="22">
        <f t="shared" si="109"/>
        <v>0</v>
      </c>
      <c r="V499" s="22">
        <f t="shared" si="109"/>
        <v>0</v>
      </c>
      <c r="W499" s="22">
        <f t="shared" si="109"/>
        <v>0</v>
      </c>
      <c r="X499" s="22">
        <f t="shared" si="109"/>
        <v>0</v>
      </c>
      <c r="Y499" s="22">
        <f t="shared" si="109"/>
        <v>0</v>
      </c>
      <c r="Z499" s="42">
        <f t="shared" si="109"/>
        <v>0</v>
      </c>
      <c r="AA499" s="1125">
        <f>X499+U499+R499+O499+L499+I499+H499</f>
        <v>178588</v>
      </c>
      <c r="AB499" s="1125">
        <f>+AA499-G499</f>
        <v>0</v>
      </c>
    </row>
    <row r="501" spans="2:28" x14ac:dyDescent="0.2">
      <c r="Y501" s="1059"/>
      <c r="Z501" s="1059"/>
      <c r="AA501" s="1059">
        <f>+X499+R499+O499+L499+I499+U499+H499</f>
        <v>178588</v>
      </c>
    </row>
    <row r="502" spans="2:28" x14ac:dyDescent="0.2">
      <c r="I502" s="1059"/>
      <c r="J502" s="1059"/>
      <c r="K502" s="1059"/>
    </row>
    <row r="503" spans="2:28" x14ac:dyDescent="0.2">
      <c r="I503" s="1059"/>
      <c r="J503" s="1059"/>
      <c r="K503" s="1059"/>
      <c r="L503" s="1059"/>
      <c r="M503" s="1059"/>
      <c r="N503" s="1059"/>
      <c r="O503" s="1059"/>
      <c r="P503" s="1059"/>
      <c r="Q503" s="1059"/>
      <c r="R503" s="1059"/>
      <c r="S503" s="1059"/>
      <c r="T503" s="1059"/>
      <c r="U503" s="1059"/>
      <c r="V503" s="1059"/>
      <c r="W503" s="1059"/>
      <c r="X503" s="1059"/>
      <c r="Y503" s="1059"/>
      <c r="Z503" s="1059"/>
    </row>
    <row r="504" spans="2:28" x14ac:dyDescent="0.2">
      <c r="O504" s="1059">
        <f>G499+'FORMATO COSTEO C1'!I499</f>
        <v>178588</v>
      </c>
    </row>
    <row r="505" spans="2:28" x14ac:dyDescent="0.2">
      <c r="O505" s="1059"/>
      <c r="P505" s="1059"/>
      <c r="Q505" s="1059"/>
    </row>
  </sheetData>
  <sheetProtection algorithmName="SHA-512" hashValue="CdtJ4KqjPRa0vRWz9Y0aHD+pvDENdUHMWcCfDwkL0T4TFQe1svg6P7orst9ploTohIjINPU40V6xphu9Ytrj/g==" saltValue="Rsl6/DgWoqr4ypGFTO7dIQ==" spinCount="100000" sheet="1" objects="1" scenarios="1" formatColumns="0" formatRows="0"/>
  <protectedRanges>
    <protectedRange sqref="D467:X467" name="Rango15"/>
    <protectedRange sqref="D403:X403" name="Rango13"/>
    <protectedRange sqref="D339:X339" name="Rango11"/>
    <protectedRange sqref="D273:X273" name="Rango9"/>
    <protectedRange sqref="D209:X209" name="Rango7"/>
    <protectedRange sqref="D143:X143" name="Rango5"/>
    <protectedRange sqref="D79:X79" name="Rango3"/>
    <protectedRange sqref="D15:X15" name="Rango1"/>
    <protectedRange sqref="D47:X47" name="Rango2"/>
    <protectedRange sqref="D111:X111" name="Rango4"/>
    <protectedRange sqref="D177:X177" name="Rango6"/>
    <protectedRange sqref="D241:X241" name="Rango8"/>
    <protectedRange sqref="D305:X305" name="Rango10"/>
    <protectedRange sqref="D371:X371" name="Rango12"/>
    <protectedRange sqref="D435:X435" name="Rango14"/>
  </protectedRanges>
  <dataConsolidate/>
  <mergeCells count="44">
    <mergeCell ref="J7:X7"/>
    <mergeCell ref="C7:G7"/>
    <mergeCell ref="D15:X15"/>
    <mergeCell ref="G9:G11"/>
    <mergeCell ref="D12:X12"/>
    <mergeCell ref="D13:X13"/>
    <mergeCell ref="C9:C11"/>
    <mergeCell ref="D9:D11"/>
    <mergeCell ref="E9:E11"/>
    <mergeCell ref="F9:F11"/>
    <mergeCell ref="H9:Z9"/>
    <mergeCell ref="H10:H11"/>
    <mergeCell ref="I10:K10"/>
    <mergeCell ref="L10:N10"/>
    <mergeCell ref="B1:X1"/>
    <mergeCell ref="B3:X3"/>
    <mergeCell ref="B4:X4"/>
    <mergeCell ref="B5:X5"/>
    <mergeCell ref="C6:X6"/>
    <mergeCell ref="D47:X47"/>
    <mergeCell ref="D79:X79"/>
    <mergeCell ref="D175:X175"/>
    <mergeCell ref="B174:F174"/>
    <mergeCell ref="B9:B11"/>
    <mergeCell ref="O10:Q10"/>
    <mergeCell ref="R10:T10"/>
    <mergeCell ref="U10:W10"/>
    <mergeCell ref="X10:Z10"/>
    <mergeCell ref="B498:F498"/>
    <mergeCell ref="B499:F499"/>
    <mergeCell ref="D339:X339"/>
    <mergeCell ref="D371:X371"/>
    <mergeCell ref="D403:X403"/>
    <mergeCell ref="D435:X435"/>
    <mergeCell ref="D467:X467"/>
    <mergeCell ref="D337:X337"/>
    <mergeCell ref="D273:X273"/>
    <mergeCell ref="D305:X305"/>
    <mergeCell ref="B336:F336"/>
    <mergeCell ref="D111:X111"/>
    <mergeCell ref="D143:X143"/>
    <mergeCell ref="D177:X177"/>
    <mergeCell ref="D209:X209"/>
    <mergeCell ref="D241:X241"/>
  </mergeCells>
  <conditionalFormatting sqref="AB435">
    <cfRule type="cellIs" dxfId="39" priority="1" operator="notEqual">
      <formula>0</formula>
    </cfRule>
  </conditionalFormatting>
  <conditionalFormatting sqref="AB14 AB16:AB46 AB48:AB78 AB80:AB110 AB112:AB142 AB144:AB176 AB178:AB208 AB210:AB240 AB242:AB272 AB274:AB304 AB306:AB338 AB340:AB370 AB372:AB402 AB404:AB434 AB436:AB499">
    <cfRule type="cellIs" dxfId="38" priority="10" operator="notEqual">
      <formula>0</formula>
    </cfRule>
  </conditionalFormatting>
  <conditionalFormatting sqref="AB177">
    <cfRule type="cellIs" dxfId="37" priority="9" operator="notEqual">
      <formula>0</formula>
    </cfRule>
  </conditionalFormatting>
  <conditionalFormatting sqref="AB209">
    <cfRule type="cellIs" dxfId="36" priority="8" operator="notEqual">
      <formula>0</formula>
    </cfRule>
  </conditionalFormatting>
  <conditionalFormatting sqref="AB241">
    <cfRule type="cellIs" dxfId="35" priority="7" operator="notEqual">
      <formula>0</formula>
    </cfRule>
  </conditionalFormatting>
  <conditionalFormatting sqref="AB273">
    <cfRule type="cellIs" dxfId="34" priority="6" operator="notEqual">
      <formula>0</formula>
    </cfRule>
  </conditionalFormatting>
  <conditionalFormatting sqref="AB305">
    <cfRule type="cellIs" dxfId="33" priority="5" operator="notEqual">
      <formula>0</formula>
    </cfRule>
  </conditionalFormatting>
  <conditionalFormatting sqref="AB339">
    <cfRule type="cellIs" dxfId="32" priority="4" operator="notEqual">
      <formula>0</formula>
    </cfRule>
  </conditionalFormatting>
  <conditionalFormatting sqref="AB371">
    <cfRule type="cellIs" dxfId="31" priority="3" operator="notEqual">
      <formula>0</formula>
    </cfRule>
  </conditionalFormatting>
  <conditionalFormatting sqref="AB403">
    <cfRule type="cellIs" dxfId="30" priority="2" operator="notEqual">
      <formula>0</formula>
    </cfRule>
  </conditionalFormatting>
  <dataValidations count="1">
    <dataValidation type="custom" showInputMessage="1" showErrorMessage="1" errorTitle="NO MODIFICAR" error="NO MANIPULAR FORMULA_x000a_" promptTitle="NO MANIPULAR" prompt="NO MANIPULAR FORMULA" sqref="G22 G28 G34 G40 G72 G54 G60 G66 G48 G98 G104 G86 G92 G80 G130 G136 G118 G124 G112 G168 G150 G156 G162 G144 G184 G190 G196 G202 G234 G178 G216 G222 G228 G210 G260 G266 G248 G254 G242 G292 G298 G280 G286 G274 G330 G312 G318 G324 G306 G346 G352 G358 G364 G396 G340 G378 G384 G390 G372 G422 G428 G410 G416 G404 G454 G460 G442 G448 G436 G492 G474 G480 G486 G14 G16 G46 G78 G110 G142 G176 G208 G240 G272 G304 G338 G370 G402 G434 G466 G468">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'Categorías de gastos'!$J$2:$J$17</xm:f>
          </x14:formula1>
          <xm:sqref>D461:D465 D137:D141 D481:D485 D475:D479 D469:D473 D455:D459 D449:D453 D443:D447 D437:D441 D423:D427 D417:D421 D411:D415 D405:D409 D391:D395 D385:D389 D379:D383 D373:D377 D359:D363 D353:D357 D347:D351 D341:D345 D325:D329 D319:D323 D307:D311 D313:D317 D293:D297 D287:D291 D281:D285 D275:D279 D261:D265 D255:D259 D249:D253 D243:D247 D229:D233 D223:D227 D217:D221 D211:D215 D197:D201 D191:D195 D185:D189 D179:D183 D163:D167 D157:D161 D151:D155 D145:D149 D131:D135 D125:D129 D429:D433 D397:D401 D365:D369 D331:D335 D299:D303 D267:D271 D235:D239 D203:D207 D169:D173 D17:D21 D119:D123 D113:D117 D105:D109 D73:D77 D99:D103 D93:D97 D87:D91 D81:D85 D41:D45 D67:D71 D61:D65 D55:D59 D49:D53 D487:D491 D493:D497 D35:D39 D29:D33 D23:D27</xm:sqref>
        </x14:dataValidation>
        <x14:dataValidation type="list" allowBlank="1" showInputMessage="1" showErrorMessage="1" promptTitle="Categorías">
          <x14:formula1>
            <xm:f>'Categorías de gastos'!$E$2:$E$12</xm:f>
          </x14:formula1>
          <xm:sqref>B16 B492 B486 B480 B474 B468 B460 B454 B448 B442 B436 B428 B422 B416 B410 B404 B396 B390 B384 B378 B372 B364 B358 B352 B346 B340 B330 B324 B318 B312 B306 B298 B292 B286 B280 B274 B266 B260 B254 B248 B242 B234 B228 B222 B216 B210 B202 B196 B190 B184 B178 B168 B162 B156 B150 B144 B136 B130 B124 B118 B112 B104 B98 B92 B86 B80 B72 B66 B60 B54 B48 B40 B34 B28 B22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AH105"/>
  <sheetViews>
    <sheetView showGridLines="0" topLeftCell="A14" zoomScale="80" zoomScaleNormal="80" zoomScaleSheetLayoutView="75" workbookViewId="0">
      <selection activeCell="H43" sqref="H43"/>
    </sheetView>
  </sheetViews>
  <sheetFormatPr baseColWidth="10" defaultColWidth="11.42578125" defaultRowHeight="12.75" outlineLevelCol="1" x14ac:dyDescent="0.2"/>
  <cols>
    <col min="1" max="1" width="5.5703125" style="1014" customWidth="1"/>
    <col min="2" max="2" width="40.7109375" style="1015" customWidth="1"/>
    <col min="3" max="3" width="6.7109375" style="1015" customWidth="1"/>
    <col min="4" max="4" width="11.7109375" style="1015" customWidth="1"/>
    <col min="5" max="5" width="9.7109375" style="1015" customWidth="1"/>
    <col min="6" max="6" width="9.7109375" style="1058" customWidth="1"/>
    <col min="7" max="7" width="12.140625" style="1059" customWidth="1"/>
    <col min="8" max="9" width="12.7109375" style="1059" customWidth="1"/>
    <col min="10" max="11" width="12.7109375" style="1059" hidden="1" customWidth="1" outlineLevel="1"/>
    <col min="12" max="12" width="12.7109375" style="1059" customWidth="1" collapsed="1"/>
    <col min="13" max="14" width="12.7109375" style="1059" hidden="1" customWidth="1" outlineLevel="1"/>
    <col min="15" max="15" width="12.7109375" style="1059" customWidth="1" collapsed="1"/>
    <col min="16" max="17" width="12.7109375" style="1059" hidden="1" customWidth="1" outlineLevel="1"/>
    <col min="18" max="18" width="12.7109375" style="1059" customWidth="1" collapsed="1"/>
    <col min="19" max="20" width="12.7109375" style="1059" hidden="1" customWidth="1" outlineLevel="1"/>
    <col min="21" max="21" width="12.7109375" style="1059" customWidth="1" collapsed="1"/>
    <col min="22" max="23" width="12.7109375" style="1059" hidden="1" customWidth="1" outlineLevel="1"/>
    <col min="24" max="24" width="12.7109375" style="1059" customWidth="1" collapsed="1"/>
    <col min="25" max="26" width="12.7109375" style="1059" hidden="1" customWidth="1" outlineLevel="1"/>
    <col min="27" max="27" width="10.85546875" style="2" customWidth="1" collapsed="1"/>
    <col min="28" max="28" width="10.85546875" style="2" customWidth="1"/>
    <col min="29" max="33" width="11.42578125" style="2"/>
    <col min="34" max="34" width="14.42578125" style="2" bestFit="1" customWidth="1"/>
    <col min="35" max="16384" width="11.42578125" style="1015"/>
  </cols>
  <sheetData>
    <row r="1" spans="1:34" x14ac:dyDescent="0.2">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202"/>
      <c r="Z1" s="1202"/>
    </row>
    <row r="2" spans="1:34" s="1020" customFormat="1" ht="15.75" x14ac:dyDescent="0.25">
      <c r="A2" s="1016"/>
      <c r="B2" s="235" t="s">
        <v>49</v>
      </c>
      <c r="C2" s="194"/>
      <c r="D2" s="194"/>
      <c r="E2" s="195"/>
      <c r="F2" s="353"/>
      <c r="G2" s="194"/>
      <c r="H2" s="1017" t="str">
        <f>+'INFORMACION GENERAL PROYECTO'!$G$2</f>
        <v>Línea 3. Promoción y Fortalecimiento de Capacidades para el Emprendimiento</v>
      </c>
      <c r="I2" s="1018"/>
      <c r="J2" s="1018"/>
      <c r="K2" s="1018"/>
      <c r="L2" s="236"/>
      <c r="M2" s="236"/>
      <c r="N2" s="236"/>
      <c r="O2" s="196"/>
      <c r="P2" s="196"/>
      <c r="Q2" s="196"/>
      <c r="R2" s="196"/>
      <c r="S2" s="196"/>
      <c r="T2" s="196"/>
      <c r="U2" s="196"/>
      <c r="V2" s="196"/>
      <c r="W2" s="196"/>
      <c r="X2" s="196"/>
      <c r="Y2" s="196"/>
      <c r="Z2" s="196"/>
      <c r="AA2" s="1019"/>
      <c r="AB2" s="1019"/>
      <c r="AC2" s="1019"/>
      <c r="AD2" s="1019"/>
      <c r="AE2" s="1019"/>
      <c r="AF2" s="1019"/>
      <c r="AG2" s="1019"/>
      <c r="AH2" s="1019"/>
    </row>
    <row r="3" spans="1:34" x14ac:dyDescent="0.2">
      <c r="B3" s="1918"/>
      <c r="C3" s="1918"/>
      <c r="D3" s="1918"/>
      <c r="E3" s="1918"/>
      <c r="F3" s="1918"/>
      <c r="G3" s="1918"/>
      <c r="H3" s="1918"/>
      <c r="I3" s="1918"/>
      <c r="J3" s="1918"/>
      <c r="K3" s="1918"/>
      <c r="L3" s="1918"/>
      <c r="M3" s="1918"/>
      <c r="N3" s="1918"/>
      <c r="O3" s="1918"/>
      <c r="P3" s="1918"/>
      <c r="Q3" s="1918"/>
      <c r="R3" s="1918"/>
      <c r="S3" s="1918"/>
      <c r="T3" s="1918"/>
      <c r="U3" s="1918"/>
      <c r="V3" s="1918"/>
      <c r="W3" s="1918"/>
      <c r="X3" s="1918"/>
      <c r="Y3" s="1203"/>
      <c r="Z3" s="1203"/>
    </row>
    <row r="4" spans="1:34" ht="18" x14ac:dyDescent="0.2">
      <c r="B4" s="1958" t="s">
        <v>480</v>
      </c>
      <c r="C4" s="1958"/>
      <c r="D4" s="1958"/>
      <c r="E4" s="1958"/>
      <c r="F4" s="1958"/>
      <c r="G4" s="1958"/>
      <c r="H4" s="1958"/>
      <c r="I4" s="1958"/>
      <c r="J4" s="1958"/>
      <c r="K4" s="1958"/>
      <c r="L4" s="1958"/>
      <c r="M4" s="1958"/>
      <c r="N4" s="1958"/>
      <c r="O4" s="1958"/>
      <c r="P4" s="1958"/>
      <c r="Q4" s="1958"/>
      <c r="R4" s="1958"/>
      <c r="S4" s="1958"/>
      <c r="T4" s="1958"/>
      <c r="U4" s="1958"/>
      <c r="V4" s="1958"/>
      <c r="W4" s="1958"/>
      <c r="X4" s="1958"/>
      <c r="Y4" s="1211"/>
      <c r="Z4" s="1211"/>
    </row>
    <row r="5" spans="1:34" ht="16.5" thickBot="1" x14ac:dyDescent="0.25">
      <c r="B5" s="1988"/>
      <c r="C5" s="1988"/>
      <c r="D5" s="1988"/>
      <c r="E5" s="1988"/>
      <c r="F5" s="1988"/>
      <c r="G5" s="1988"/>
      <c r="H5" s="1988"/>
      <c r="I5" s="1988"/>
      <c r="J5" s="1988"/>
      <c r="K5" s="1988"/>
      <c r="L5" s="1988"/>
      <c r="M5" s="1988"/>
      <c r="N5" s="1988"/>
      <c r="O5" s="1988"/>
      <c r="P5" s="1988"/>
      <c r="Q5" s="1988"/>
      <c r="R5" s="1988"/>
      <c r="S5" s="1988"/>
      <c r="T5" s="1988"/>
      <c r="U5" s="1988"/>
      <c r="V5" s="1988"/>
      <c r="W5" s="1988"/>
      <c r="X5" s="1988"/>
      <c r="Y5" s="1205"/>
      <c r="Z5" s="1205"/>
    </row>
    <row r="6" spans="1:34" ht="37.5" customHeight="1" x14ac:dyDescent="0.2">
      <c r="B6" s="1021" t="s">
        <v>267</v>
      </c>
      <c r="C6" s="1949" t="str">
        <f>+'INFORMACION GENERAL PROYECTO'!E6</f>
        <v>Promoción y fortalecimiento de capacidades para el emprendimiento - Turismo - Calca, Cusco</v>
      </c>
      <c r="D6" s="1950"/>
      <c r="E6" s="1950"/>
      <c r="F6" s="1950"/>
      <c r="G6" s="1950"/>
      <c r="H6" s="1950"/>
      <c r="I6" s="1950"/>
      <c r="J6" s="1950"/>
      <c r="K6" s="1950"/>
      <c r="L6" s="1950"/>
      <c r="M6" s="1950"/>
      <c r="N6" s="1950"/>
      <c r="O6" s="1950"/>
      <c r="P6" s="1950"/>
      <c r="Q6" s="1950"/>
      <c r="R6" s="1950"/>
      <c r="S6" s="1950"/>
      <c r="T6" s="1950"/>
      <c r="U6" s="1950"/>
      <c r="V6" s="1950"/>
      <c r="W6" s="1950"/>
      <c r="X6" s="1951"/>
      <c r="Y6" s="1325"/>
      <c r="Z6" s="1325"/>
    </row>
    <row r="7" spans="1:34" ht="33.75" customHeight="1" thickBot="1" x14ac:dyDescent="0.25">
      <c r="B7" s="1022" t="s">
        <v>283</v>
      </c>
      <c r="C7" s="1952">
        <f>+'INFORMACION GENERAL PROYECTO'!K7</f>
        <v>0</v>
      </c>
      <c r="D7" s="1953"/>
      <c r="E7" s="1953"/>
      <c r="F7" s="1953"/>
      <c r="G7" s="1959"/>
      <c r="H7" s="1960" t="s">
        <v>271</v>
      </c>
      <c r="I7" s="1961"/>
      <c r="J7" s="1961"/>
      <c r="K7" s="1961"/>
      <c r="L7" s="1962"/>
      <c r="M7" s="1998">
        <f>+'INFORMACION GENERAL PROYECTO'!K24</f>
        <v>14.005479452054796</v>
      </c>
      <c r="N7" s="1999"/>
      <c r="O7" s="1999"/>
      <c r="P7" s="1999"/>
      <c r="Q7" s="1999"/>
      <c r="R7" s="1999"/>
      <c r="S7" s="1999"/>
      <c r="T7" s="1999"/>
      <c r="U7" s="1999"/>
      <c r="V7" s="1999"/>
      <c r="W7" s="1999"/>
      <c r="X7" s="2000"/>
      <c r="Y7" s="1326"/>
    </row>
    <row r="8" spans="1:34" ht="16.5" thickBot="1" x14ac:dyDescent="0.25">
      <c r="B8" s="1023"/>
      <c r="C8" s="1024"/>
      <c r="D8" s="1025"/>
      <c r="E8" s="21"/>
      <c r="F8" s="354"/>
      <c r="G8" s="2"/>
      <c r="H8" s="2"/>
      <c r="I8" s="2"/>
      <c r="J8" s="2"/>
      <c r="K8" s="2"/>
      <c r="L8" s="2"/>
      <c r="M8" s="2"/>
      <c r="N8" s="2"/>
      <c r="O8" s="2"/>
      <c r="P8" s="2"/>
      <c r="Q8" s="2"/>
      <c r="R8" s="2"/>
      <c r="S8" s="2"/>
      <c r="T8" s="2"/>
      <c r="U8" s="2"/>
      <c r="V8" s="2"/>
      <c r="W8" s="2"/>
      <c r="X8" s="2"/>
      <c r="Y8" s="2"/>
      <c r="Z8" s="2"/>
    </row>
    <row r="9" spans="1:34" ht="13.5" x14ac:dyDescent="0.2">
      <c r="B9" s="1965" t="s">
        <v>321</v>
      </c>
      <c r="C9" s="1896"/>
      <c r="D9" s="1968" t="s">
        <v>284</v>
      </c>
      <c r="E9" s="1955" t="s">
        <v>288</v>
      </c>
      <c r="F9" s="1896" t="s">
        <v>479</v>
      </c>
      <c r="G9" s="1896" t="s">
        <v>213</v>
      </c>
      <c r="H9" s="1937" t="s">
        <v>48</v>
      </c>
      <c r="I9" s="1938"/>
      <c r="J9" s="1938"/>
      <c r="K9" s="1938"/>
      <c r="L9" s="1938"/>
      <c r="M9" s="1938"/>
      <c r="N9" s="1938"/>
      <c r="O9" s="1938"/>
      <c r="P9" s="1938"/>
      <c r="Q9" s="1938"/>
      <c r="R9" s="1938"/>
      <c r="S9" s="1938"/>
      <c r="T9" s="1938"/>
      <c r="U9" s="1938"/>
      <c r="V9" s="1938"/>
      <c r="W9" s="1938"/>
      <c r="X9" s="1938"/>
      <c r="Y9" s="1938"/>
      <c r="Z9" s="1939"/>
      <c r="AA9" s="1377"/>
    </row>
    <row r="10" spans="1:34" ht="38.25" customHeight="1" x14ac:dyDescent="0.2">
      <c r="B10" s="1966"/>
      <c r="C10" s="1897"/>
      <c r="D10" s="1954"/>
      <c r="E10" s="1956"/>
      <c r="F10" s="1897"/>
      <c r="G10" s="1897"/>
      <c r="H10" s="1927" t="str">
        <f>+'INFORMACION GENERAL PROYECTO'!$B$11</f>
        <v>APORTE DE FONDOEMPLEO</v>
      </c>
      <c r="I10" s="1935" t="str">
        <f>+'INFORMACION GENERAL PROYECTO'!$B$12</f>
        <v>INSTITUCIÓN EJECUTORA</v>
      </c>
      <c r="J10" s="1935"/>
      <c r="K10" s="1935"/>
      <c r="L10" s="1935" t="str">
        <f>+'INFORMACION GENERAL PROYECTO'!$B$13</f>
        <v>INSTITUCIÓN APORTANTE 1</v>
      </c>
      <c r="M10" s="1935"/>
      <c r="N10" s="1935"/>
      <c r="O10" s="1935" t="str">
        <f>+'INFORMACION GENERAL PROYECTO'!$B$14</f>
        <v>INSTITUCIÓN APORTANTE 2</v>
      </c>
      <c r="P10" s="1935"/>
      <c r="Q10" s="1935"/>
      <c r="R10" s="1935" t="str">
        <f>+'INFORMACION GENERAL PROYECTO'!$B$15</f>
        <v>INSTITUCIÓN APORTANTE 3</v>
      </c>
      <c r="S10" s="1935"/>
      <c r="T10" s="1935"/>
      <c r="U10" s="1935" t="str">
        <f>+'INFORMACION GENERAL PROYECTO'!$B$16</f>
        <v>INSTITUCIÓN APORTANTE 4</v>
      </c>
      <c r="V10" s="1935"/>
      <c r="W10" s="1935"/>
      <c r="X10" s="1935" t="str">
        <f>+'INFORMACION GENERAL PROYECTO'!$B$17</f>
        <v>BENEFICIARIOS</v>
      </c>
      <c r="Y10" s="1935"/>
      <c r="Z10" s="1936"/>
      <c r="AA10" s="1377"/>
    </row>
    <row r="11" spans="1:34" ht="14.25" thickBot="1" x14ac:dyDescent="0.25">
      <c r="B11" s="1967"/>
      <c r="C11" s="1954"/>
      <c r="D11" s="1935"/>
      <c r="E11" s="1957"/>
      <c r="F11" s="1954"/>
      <c r="G11" s="1954"/>
      <c r="H11" s="1928"/>
      <c r="I11" s="246" t="s">
        <v>175</v>
      </c>
      <c r="J11" s="1344" t="s">
        <v>560</v>
      </c>
      <c r="K11" s="1344" t="s">
        <v>598</v>
      </c>
      <c r="L11" s="246" t="s">
        <v>175</v>
      </c>
      <c r="M11" s="1344" t="s">
        <v>560</v>
      </c>
      <c r="N11" s="1344" t="s">
        <v>598</v>
      </c>
      <c r="O11" s="246" t="s">
        <v>175</v>
      </c>
      <c r="P11" s="1344" t="s">
        <v>560</v>
      </c>
      <c r="Q11" s="1344" t="s">
        <v>598</v>
      </c>
      <c r="R11" s="246" t="s">
        <v>175</v>
      </c>
      <c r="S11" s="1344" t="s">
        <v>560</v>
      </c>
      <c r="T11" s="1344" t="s">
        <v>598</v>
      </c>
      <c r="U11" s="246" t="s">
        <v>175</v>
      </c>
      <c r="V11" s="1344" t="s">
        <v>560</v>
      </c>
      <c r="W11" s="1344" t="s">
        <v>598</v>
      </c>
      <c r="X11" s="246" t="s">
        <v>175</v>
      </c>
      <c r="Y11" s="1344" t="s">
        <v>560</v>
      </c>
      <c r="Z11" s="1345" t="s">
        <v>598</v>
      </c>
      <c r="AA11" s="1377"/>
    </row>
    <row r="12" spans="1:34" s="1032" customFormat="1" x14ac:dyDescent="0.15">
      <c r="A12" s="1026"/>
      <c r="B12" s="360" t="s">
        <v>71</v>
      </c>
      <c r="C12" s="361">
        <f>+'PLAN DE ADQUISICIONES'!B69</f>
        <v>6</v>
      </c>
      <c r="D12" s="1027" t="str">
        <f>+'PLAN DE ADQUISICIONES'!C69</f>
        <v>MANEJO DEL PROYECTO</v>
      </c>
      <c r="E12" s="1028"/>
      <c r="F12" s="1029"/>
      <c r="G12" s="1030"/>
      <c r="H12" s="1030"/>
      <c r="I12" s="1030"/>
      <c r="J12" s="1030"/>
      <c r="K12" s="1030"/>
      <c r="L12" s="1030"/>
      <c r="M12" s="1030"/>
      <c r="N12" s="1030"/>
      <c r="O12" s="1030"/>
      <c r="P12" s="1030"/>
      <c r="Q12" s="1030"/>
      <c r="R12" s="1030"/>
      <c r="S12" s="1030"/>
      <c r="T12" s="1030"/>
      <c r="U12" s="1030"/>
      <c r="V12" s="1030"/>
      <c r="W12" s="1030"/>
      <c r="X12" s="1030"/>
      <c r="Y12" s="1362"/>
      <c r="Z12" s="1364"/>
      <c r="AA12" s="1378"/>
      <c r="AB12" s="1031"/>
      <c r="AC12" s="1031"/>
      <c r="AD12" s="1031"/>
      <c r="AE12" s="1031"/>
      <c r="AF12" s="1031"/>
      <c r="AG12" s="1031"/>
      <c r="AH12" s="1031"/>
    </row>
    <row r="13" spans="1:34" x14ac:dyDescent="0.2">
      <c r="B13" s="205"/>
      <c r="C13" s="206">
        <f>+'PLAN DE ADQUISICIONES'!B70</f>
        <v>6.1</v>
      </c>
      <c r="D13" s="1969" t="str">
        <f>+'PLAN DE ADQUISICIONES'!C70</f>
        <v>Equipo técnico del proyecto</v>
      </c>
      <c r="E13" s="1970"/>
      <c r="F13" s="1970"/>
      <c r="G13" s="1970"/>
      <c r="H13" s="1970"/>
      <c r="I13" s="1970"/>
      <c r="J13" s="1970"/>
      <c r="K13" s="1970"/>
      <c r="L13" s="1970"/>
      <c r="M13" s="1970"/>
      <c r="N13" s="1970"/>
      <c r="O13" s="1970"/>
      <c r="P13" s="1970"/>
      <c r="Q13" s="1970"/>
      <c r="R13" s="1970"/>
      <c r="S13" s="1970"/>
      <c r="T13" s="1970"/>
      <c r="U13" s="1970"/>
      <c r="V13" s="1970"/>
      <c r="W13" s="1970"/>
      <c r="X13" s="1970"/>
      <c r="Y13" s="1208"/>
      <c r="Z13" s="1210"/>
      <c r="AA13" s="1377"/>
    </row>
    <row r="14" spans="1:34" s="1035" customFormat="1" x14ac:dyDescent="0.15">
      <c r="A14" s="1033"/>
      <c r="B14" s="779" t="s">
        <v>475</v>
      </c>
      <c r="C14" s="780"/>
      <c r="D14" s="1963"/>
      <c r="E14" s="1964"/>
      <c r="F14" s="1964"/>
      <c r="G14" s="1964"/>
      <c r="H14" s="1964"/>
      <c r="I14" s="1964"/>
      <c r="J14" s="1964"/>
      <c r="K14" s="1964"/>
      <c r="L14" s="1964"/>
      <c r="M14" s="1964"/>
      <c r="N14" s="1964"/>
      <c r="O14" s="1964"/>
      <c r="P14" s="1964"/>
      <c r="Q14" s="1964"/>
      <c r="R14" s="1964"/>
      <c r="S14" s="1964"/>
      <c r="T14" s="1964"/>
      <c r="U14" s="1964"/>
      <c r="V14" s="1964"/>
      <c r="W14" s="1964"/>
      <c r="X14" s="1964"/>
      <c r="Y14" s="1363"/>
      <c r="Z14" s="1365"/>
      <c r="AA14" s="1379"/>
      <c r="AB14" s="1034"/>
      <c r="AC14" s="1034"/>
      <c r="AD14" s="1034"/>
      <c r="AE14" s="1034"/>
      <c r="AF14" s="1034"/>
      <c r="AG14" s="1034"/>
      <c r="AH14" s="1034"/>
    </row>
    <row r="15" spans="1:34" x14ac:dyDescent="0.2">
      <c r="B15" s="1036" t="str">
        <f>+D13</f>
        <v>Equipo técnico del proyecto</v>
      </c>
      <c r="C15" s="1037">
        <f>+C13</f>
        <v>6.1</v>
      </c>
      <c r="D15" s="737"/>
      <c r="E15" s="737"/>
      <c r="F15" s="738"/>
      <c r="G15" s="735">
        <f>+SUM(G16:G25)</f>
        <v>93500</v>
      </c>
      <c r="H15" s="19">
        <f>+SUM(H16:H25)</f>
        <v>93500</v>
      </c>
      <c r="I15" s="19">
        <f>+SUM(I16:I25)</f>
        <v>0</v>
      </c>
      <c r="J15" s="19">
        <f t="shared" ref="J15:Z15" si="0">+SUM(J16:J25)</f>
        <v>0</v>
      </c>
      <c r="K15" s="19">
        <f t="shared" si="0"/>
        <v>0</v>
      </c>
      <c r="L15" s="19">
        <f t="shared" si="0"/>
        <v>0</v>
      </c>
      <c r="M15" s="19">
        <f t="shared" si="0"/>
        <v>0</v>
      </c>
      <c r="N15" s="19">
        <f t="shared" si="0"/>
        <v>0</v>
      </c>
      <c r="O15" s="19">
        <f t="shared" si="0"/>
        <v>0</v>
      </c>
      <c r="P15" s="19">
        <f t="shared" si="0"/>
        <v>0</v>
      </c>
      <c r="Q15" s="19">
        <f t="shared" si="0"/>
        <v>0</v>
      </c>
      <c r="R15" s="19">
        <f t="shared" si="0"/>
        <v>0</v>
      </c>
      <c r="S15" s="19">
        <f t="shared" si="0"/>
        <v>0</v>
      </c>
      <c r="T15" s="19">
        <f t="shared" si="0"/>
        <v>0</v>
      </c>
      <c r="U15" s="19">
        <f t="shared" si="0"/>
        <v>0</v>
      </c>
      <c r="V15" s="19">
        <f t="shared" si="0"/>
        <v>0</v>
      </c>
      <c r="W15" s="19">
        <f t="shared" si="0"/>
        <v>0</v>
      </c>
      <c r="X15" s="19">
        <f t="shared" si="0"/>
        <v>0</v>
      </c>
      <c r="Y15" s="19">
        <f t="shared" si="0"/>
        <v>0</v>
      </c>
      <c r="Z15" s="20">
        <f t="shared" si="0"/>
        <v>0</v>
      </c>
      <c r="AA15" s="1380">
        <f t="shared" ref="AA15:AA26" si="1">X15+U15+R15+O15+L15+I15+H15</f>
        <v>93500</v>
      </c>
      <c r="AB15" s="1040">
        <f t="shared" ref="AB15:AB26" si="2">+AA15-G15</f>
        <v>0</v>
      </c>
    </row>
    <row r="16" spans="1:34" s="1041" customFormat="1" ht="25.5" x14ac:dyDescent="0.15">
      <c r="A16" s="1033"/>
      <c r="B16" s="1086" t="str">
        <f>+'PLAN DE ADQUISICIONES'!C71</f>
        <v>Jefe de proyecto</v>
      </c>
      <c r="C16" s="1087" t="str">
        <f>+'PLAN DE ADQUISICIONES'!B71</f>
        <v>6.1.1</v>
      </c>
      <c r="D16" s="1088" t="str">
        <f>+'PLAN DE ADQUISICIONES'!D71</f>
        <v>Remuneración mensual</v>
      </c>
      <c r="E16" s="1088">
        <f>+'PLAN DE ADQUISICIONES'!E71</f>
        <v>17</v>
      </c>
      <c r="F16" s="1062">
        <v>5500</v>
      </c>
      <c r="G16" s="1039">
        <f>+E16*F16</f>
        <v>93500</v>
      </c>
      <c r="H16" s="1064">
        <f>+G16</f>
        <v>93500</v>
      </c>
      <c r="I16" s="1361">
        <f>J16+K16</f>
        <v>0</v>
      </c>
      <c r="J16" s="1065"/>
      <c r="K16" s="1065"/>
      <c r="L16" s="1361">
        <f>M16+N16</f>
        <v>0</v>
      </c>
      <c r="M16" s="1065"/>
      <c r="N16" s="1065"/>
      <c r="O16" s="1361">
        <f>P16+Q16</f>
        <v>0</v>
      </c>
      <c r="P16" s="1066"/>
      <c r="Q16" s="1066"/>
      <c r="R16" s="1361">
        <f>S16+T16</f>
        <v>0</v>
      </c>
      <c r="S16" s="1066"/>
      <c r="T16" s="1066"/>
      <c r="U16" s="1361">
        <f>V16+W16</f>
        <v>0</v>
      </c>
      <c r="V16" s="1066"/>
      <c r="W16" s="1066"/>
      <c r="X16" s="1361">
        <f>Y16+Z16</f>
        <v>0</v>
      </c>
      <c r="Y16" s="1066"/>
      <c r="Z16" s="1067"/>
      <c r="AA16" s="1380">
        <f t="shared" si="1"/>
        <v>93500</v>
      </c>
      <c r="AB16" s="1040">
        <f t="shared" si="2"/>
        <v>0</v>
      </c>
      <c r="AC16" s="1034"/>
      <c r="AD16" s="1034"/>
      <c r="AE16" s="1034"/>
      <c r="AF16" s="1034"/>
      <c r="AG16" s="1034"/>
      <c r="AH16" s="1034"/>
    </row>
    <row r="17" spans="1:34" s="1041" customFormat="1" ht="25.5" x14ac:dyDescent="0.15">
      <c r="A17" s="1033"/>
      <c r="B17" s="1079" t="str">
        <f>+'PLAN DE ADQUISICIONES'!C72</f>
        <v>Especilista técnico</v>
      </c>
      <c r="C17" s="1087" t="str">
        <f>+'PLAN DE ADQUISICIONES'!B72</f>
        <v>6.1.2</v>
      </c>
      <c r="D17" s="1088" t="str">
        <f>+'PLAN DE ADQUISICIONES'!D72</f>
        <v>Remuneración mensual</v>
      </c>
      <c r="E17" s="1088">
        <f>+'PLAN DE ADQUISICIONES'!E72</f>
        <v>0</v>
      </c>
      <c r="F17" s="1063"/>
      <c r="G17" s="1042">
        <f t="shared" ref="G17:G25" si="3">+E17*F17</f>
        <v>0</v>
      </c>
      <c r="H17" s="1068"/>
      <c r="I17" s="1361">
        <f t="shared" ref="I17:I25" si="4">J17+K17</f>
        <v>0</v>
      </c>
      <c r="J17" s="1069"/>
      <c r="K17" s="1069"/>
      <c r="L17" s="1361">
        <f t="shared" ref="L17:L25" si="5">M17+N17</f>
        <v>0</v>
      </c>
      <c r="M17" s="1069"/>
      <c r="N17" s="1069"/>
      <c r="O17" s="1361">
        <f t="shared" ref="O17:O25" si="6">P17+Q17</f>
        <v>0</v>
      </c>
      <c r="P17" s="1070"/>
      <c r="Q17" s="1070"/>
      <c r="R17" s="1361">
        <f t="shared" ref="R17:R25" si="7">S17+T17</f>
        <v>0</v>
      </c>
      <c r="S17" s="1070"/>
      <c r="T17" s="1070"/>
      <c r="U17" s="1361">
        <f t="shared" ref="U17:U25" si="8">V17+W17</f>
        <v>0</v>
      </c>
      <c r="V17" s="1070"/>
      <c r="W17" s="1070"/>
      <c r="X17" s="1361">
        <f t="shared" ref="X17:X25" si="9">Y17+Z17</f>
        <v>0</v>
      </c>
      <c r="Y17" s="1070"/>
      <c r="Z17" s="1071"/>
      <c r="AA17" s="1380">
        <f t="shared" si="1"/>
        <v>0</v>
      </c>
      <c r="AB17" s="1040">
        <f t="shared" si="2"/>
        <v>0</v>
      </c>
      <c r="AC17" s="1034"/>
      <c r="AD17" s="1034"/>
      <c r="AE17" s="1034"/>
      <c r="AF17" s="1034"/>
      <c r="AG17" s="1034"/>
      <c r="AH17" s="1034"/>
    </row>
    <row r="18" spans="1:34" s="1041" customFormat="1" x14ac:dyDescent="0.15">
      <c r="A18" s="1033"/>
      <c r="B18" s="1079" t="str">
        <f>+'PLAN DE ADQUISICIONES'!C73</f>
        <v>Asistente del proyecto</v>
      </c>
      <c r="C18" s="1087" t="str">
        <f>+'PLAN DE ADQUISICIONES'!B73</f>
        <v>6.1.3</v>
      </c>
      <c r="D18" s="1088" t="str">
        <f>+'PLAN DE ADQUISICIONES'!D73</f>
        <v>Unidad medida</v>
      </c>
      <c r="E18" s="1088">
        <f>+'PLAN DE ADQUISICIONES'!E73</f>
        <v>0</v>
      </c>
      <c r="F18" s="1063"/>
      <c r="G18" s="1042">
        <f t="shared" si="3"/>
        <v>0</v>
      </c>
      <c r="H18" s="1068"/>
      <c r="I18" s="1361">
        <f t="shared" si="4"/>
        <v>0</v>
      </c>
      <c r="J18" s="1069"/>
      <c r="K18" s="1069"/>
      <c r="L18" s="1361">
        <f t="shared" si="5"/>
        <v>0</v>
      </c>
      <c r="M18" s="1069"/>
      <c r="N18" s="1069"/>
      <c r="O18" s="1361">
        <f t="shared" si="6"/>
        <v>0</v>
      </c>
      <c r="P18" s="1070"/>
      <c r="Q18" s="1070"/>
      <c r="R18" s="1361">
        <f t="shared" si="7"/>
        <v>0</v>
      </c>
      <c r="S18" s="1070"/>
      <c r="T18" s="1070"/>
      <c r="U18" s="1361">
        <f t="shared" si="8"/>
        <v>0</v>
      </c>
      <c r="V18" s="1070"/>
      <c r="W18" s="1070"/>
      <c r="X18" s="1361">
        <f t="shared" si="9"/>
        <v>0</v>
      </c>
      <c r="Y18" s="1070"/>
      <c r="Z18" s="1071"/>
      <c r="AA18" s="1380">
        <f t="shared" si="1"/>
        <v>0</v>
      </c>
      <c r="AB18" s="1040">
        <f t="shared" si="2"/>
        <v>0</v>
      </c>
      <c r="AC18" s="1034"/>
      <c r="AD18" s="1034"/>
      <c r="AE18" s="1034"/>
      <c r="AF18" s="1034"/>
      <c r="AG18" s="1034"/>
      <c r="AH18" s="1034"/>
    </row>
    <row r="19" spans="1:34" s="1041" customFormat="1" x14ac:dyDescent="0.15">
      <c r="A19" s="1033"/>
      <c r="B19" s="1079">
        <f>+'PLAN DE ADQUISICIONES'!C74</f>
        <v>0</v>
      </c>
      <c r="C19" s="1087" t="str">
        <f>+'PLAN DE ADQUISICIONES'!B74</f>
        <v>6.1.4</v>
      </c>
      <c r="D19" s="1088" t="str">
        <f>+'PLAN DE ADQUISICIONES'!D74</f>
        <v>Unidad medida</v>
      </c>
      <c r="E19" s="1088">
        <f>+'PLAN DE ADQUISICIONES'!E74</f>
        <v>0</v>
      </c>
      <c r="F19" s="1063"/>
      <c r="G19" s="1042">
        <f t="shared" si="3"/>
        <v>0</v>
      </c>
      <c r="H19" s="1068"/>
      <c r="I19" s="1361">
        <f t="shared" si="4"/>
        <v>0</v>
      </c>
      <c r="J19" s="1069"/>
      <c r="K19" s="1069"/>
      <c r="L19" s="1361">
        <f t="shared" si="5"/>
        <v>0</v>
      </c>
      <c r="M19" s="1069"/>
      <c r="N19" s="1069"/>
      <c r="O19" s="1361">
        <f t="shared" si="6"/>
        <v>0</v>
      </c>
      <c r="P19" s="1070"/>
      <c r="Q19" s="1070"/>
      <c r="R19" s="1361">
        <f t="shared" si="7"/>
        <v>0</v>
      </c>
      <c r="S19" s="1070"/>
      <c r="T19" s="1070"/>
      <c r="U19" s="1361">
        <f t="shared" si="8"/>
        <v>0</v>
      </c>
      <c r="V19" s="1070"/>
      <c r="W19" s="1070"/>
      <c r="X19" s="1361">
        <f t="shared" si="9"/>
        <v>0</v>
      </c>
      <c r="Y19" s="1070"/>
      <c r="Z19" s="1071"/>
      <c r="AA19" s="1380">
        <f t="shared" si="1"/>
        <v>0</v>
      </c>
      <c r="AB19" s="1040">
        <f t="shared" si="2"/>
        <v>0</v>
      </c>
      <c r="AC19" s="1034"/>
      <c r="AD19" s="1034"/>
      <c r="AE19" s="1034"/>
      <c r="AF19" s="1034"/>
      <c r="AG19" s="1034"/>
      <c r="AH19" s="1034"/>
    </row>
    <row r="20" spans="1:34" s="1041" customFormat="1" x14ac:dyDescent="0.15">
      <c r="A20" s="1033"/>
      <c r="B20" s="1079">
        <f>+'PLAN DE ADQUISICIONES'!C75</f>
        <v>0</v>
      </c>
      <c r="C20" s="1087" t="str">
        <f>+'PLAN DE ADQUISICIONES'!B75</f>
        <v>6.1.5</v>
      </c>
      <c r="D20" s="1088" t="str">
        <f>+'PLAN DE ADQUISICIONES'!D75</f>
        <v>Unidad medida</v>
      </c>
      <c r="E20" s="1088">
        <f>+'PLAN DE ADQUISICIONES'!E75</f>
        <v>0</v>
      </c>
      <c r="F20" s="1063"/>
      <c r="G20" s="1042">
        <f t="shared" si="3"/>
        <v>0</v>
      </c>
      <c r="H20" s="1068"/>
      <c r="I20" s="1361">
        <f t="shared" si="4"/>
        <v>0</v>
      </c>
      <c r="J20" s="1069"/>
      <c r="K20" s="1069"/>
      <c r="L20" s="1361">
        <f t="shared" si="5"/>
        <v>0</v>
      </c>
      <c r="M20" s="1069"/>
      <c r="N20" s="1069"/>
      <c r="O20" s="1361">
        <f t="shared" si="6"/>
        <v>0</v>
      </c>
      <c r="P20" s="1070"/>
      <c r="Q20" s="1070"/>
      <c r="R20" s="1361">
        <f t="shared" si="7"/>
        <v>0</v>
      </c>
      <c r="S20" s="1070"/>
      <c r="T20" s="1070"/>
      <c r="U20" s="1361">
        <f t="shared" si="8"/>
        <v>0</v>
      </c>
      <c r="V20" s="1070"/>
      <c r="W20" s="1070"/>
      <c r="X20" s="1361">
        <f t="shared" si="9"/>
        <v>0</v>
      </c>
      <c r="Y20" s="1070"/>
      <c r="Z20" s="1071"/>
      <c r="AA20" s="1380">
        <f t="shared" si="1"/>
        <v>0</v>
      </c>
      <c r="AB20" s="1040">
        <f t="shared" si="2"/>
        <v>0</v>
      </c>
      <c r="AC20" s="1034"/>
      <c r="AD20" s="1034"/>
      <c r="AE20" s="1034"/>
      <c r="AF20" s="1034"/>
      <c r="AG20" s="1034"/>
      <c r="AH20" s="1034"/>
    </row>
    <row r="21" spans="1:34" s="1041" customFormat="1" x14ac:dyDescent="0.15">
      <c r="A21" s="1033"/>
      <c r="B21" s="1079">
        <f>+'PLAN DE ADQUISICIONES'!C76</f>
        <v>0</v>
      </c>
      <c r="C21" s="1087" t="str">
        <f>+'PLAN DE ADQUISICIONES'!B76</f>
        <v>6.1.6</v>
      </c>
      <c r="D21" s="1088" t="str">
        <f>+'PLAN DE ADQUISICIONES'!D76</f>
        <v>Unidad medida</v>
      </c>
      <c r="E21" s="1088">
        <f>+'PLAN DE ADQUISICIONES'!E76</f>
        <v>0</v>
      </c>
      <c r="F21" s="1063"/>
      <c r="G21" s="1042">
        <f t="shared" si="3"/>
        <v>0</v>
      </c>
      <c r="H21" s="1068"/>
      <c r="I21" s="1361">
        <f t="shared" si="4"/>
        <v>0</v>
      </c>
      <c r="J21" s="1069"/>
      <c r="K21" s="1069"/>
      <c r="L21" s="1361">
        <f t="shared" si="5"/>
        <v>0</v>
      </c>
      <c r="M21" s="1069"/>
      <c r="N21" s="1069"/>
      <c r="O21" s="1361">
        <f t="shared" si="6"/>
        <v>0</v>
      </c>
      <c r="P21" s="1070"/>
      <c r="Q21" s="1070"/>
      <c r="R21" s="1361">
        <f t="shared" si="7"/>
        <v>0</v>
      </c>
      <c r="S21" s="1070"/>
      <c r="T21" s="1070"/>
      <c r="U21" s="1361">
        <f t="shared" si="8"/>
        <v>0</v>
      </c>
      <c r="V21" s="1070"/>
      <c r="W21" s="1070"/>
      <c r="X21" s="1361">
        <f t="shared" si="9"/>
        <v>0</v>
      </c>
      <c r="Y21" s="1070"/>
      <c r="Z21" s="1071"/>
      <c r="AA21" s="1380">
        <f t="shared" si="1"/>
        <v>0</v>
      </c>
      <c r="AB21" s="1040">
        <f t="shared" si="2"/>
        <v>0</v>
      </c>
      <c r="AC21" s="1034"/>
      <c r="AD21" s="1034"/>
      <c r="AE21" s="1034"/>
      <c r="AF21" s="1034"/>
      <c r="AG21" s="1034"/>
      <c r="AH21" s="1034"/>
    </row>
    <row r="22" spans="1:34" s="1041" customFormat="1" x14ac:dyDescent="0.15">
      <c r="A22" s="1033"/>
      <c r="B22" s="1079">
        <f>+'PLAN DE ADQUISICIONES'!C77</f>
        <v>0</v>
      </c>
      <c r="C22" s="1087" t="str">
        <f>+'PLAN DE ADQUISICIONES'!B77</f>
        <v>6.1.7</v>
      </c>
      <c r="D22" s="1088" t="str">
        <f>+'PLAN DE ADQUISICIONES'!D77</f>
        <v>Unidad medida</v>
      </c>
      <c r="E22" s="1088">
        <f>+'PLAN DE ADQUISICIONES'!E77</f>
        <v>0</v>
      </c>
      <c r="F22" s="1063"/>
      <c r="G22" s="1042">
        <f t="shared" si="3"/>
        <v>0</v>
      </c>
      <c r="H22" s="1068"/>
      <c r="I22" s="1361">
        <f t="shared" si="4"/>
        <v>0</v>
      </c>
      <c r="J22" s="1069"/>
      <c r="K22" s="1069"/>
      <c r="L22" s="1361">
        <f t="shared" si="5"/>
        <v>0</v>
      </c>
      <c r="M22" s="1069"/>
      <c r="N22" s="1069"/>
      <c r="O22" s="1361">
        <f t="shared" si="6"/>
        <v>0</v>
      </c>
      <c r="P22" s="1070"/>
      <c r="Q22" s="1070"/>
      <c r="R22" s="1361">
        <f t="shared" si="7"/>
        <v>0</v>
      </c>
      <c r="S22" s="1070"/>
      <c r="T22" s="1070"/>
      <c r="U22" s="1361">
        <f t="shared" si="8"/>
        <v>0</v>
      </c>
      <c r="V22" s="1070"/>
      <c r="W22" s="1070"/>
      <c r="X22" s="1361">
        <f t="shared" si="9"/>
        <v>0</v>
      </c>
      <c r="Y22" s="1070"/>
      <c r="Z22" s="1071"/>
      <c r="AA22" s="1380">
        <f t="shared" si="1"/>
        <v>0</v>
      </c>
      <c r="AB22" s="1040">
        <f t="shared" si="2"/>
        <v>0</v>
      </c>
      <c r="AC22" s="1034"/>
      <c r="AD22" s="1034"/>
      <c r="AE22" s="1034"/>
      <c r="AF22" s="1034"/>
      <c r="AG22" s="1034"/>
      <c r="AH22" s="1034"/>
    </row>
    <row r="23" spans="1:34" s="1041" customFormat="1" x14ac:dyDescent="0.15">
      <c r="A23" s="1033"/>
      <c r="B23" s="1079">
        <f>+'PLAN DE ADQUISICIONES'!C78</f>
        <v>0</v>
      </c>
      <c r="C23" s="1087" t="str">
        <f>+'PLAN DE ADQUISICIONES'!B78</f>
        <v>6.1.8</v>
      </c>
      <c r="D23" s="1088" t="str">
        <f>+'PLAN DE ADQUISICIONES'!D78</f>
        <v>Unidad medida</v>
      </c>
      <c r="E23" s="1088">
        <f>+'PLAN DE ADQUISICIONES'!E78</f>
        <v>0</v>
      </c>
      <c r="F23" s="1063"/>
      <c r="G23" s="1042">
        <f t="shared" si="3"/>
        <v>0</v>
      </c>
      <c r="H23" s="1068"/>
      <c r="I23" s="1361">
        <f t="shared" si="4"/>
        <v>0</v>
      </c>
      <c r="J23" s="1069"/>
      <c r="K23" s="1069"/>
      <c r="L23" s="1361">
        <f t="shared" si="5"/>
        <v>0</v>
      </c>
      <c r="M23" s="1069"/>
      <c r="N23" s="1069"/>
      <c r="O23" s="1361">
        <f t="shared" si="6"/>
        <v>0</v>
      </c>
      <c r="P23" s="1070"/>
      <c r="Q23" s="1070"/>
      <c r="R23" s="1361">
        <f t="shared" si="7"/>
        <v>0</v>
      </c>
      <c r="S23" s="1070"/>
      <c r="T23" s="1070"/>
      <c r="U23" s="1361">
        <f t="shared" si="8"/>
        <v>0</v>
      </c>
      <c r="V23" s="1070"/>
      <c r="W23" s="1070"/>
      <c r="X23" s="1361">
        <f t="shared" si="9"/>
        <v>0</v>
      </c>
      <c r="Y23" s="1070"/>
      <c r="Z23" s="1071"/>
      <c r="AA23" s="1380">
        <f t="shared" si="1"/>
        <v>0</v>
      </c>
      <c r="AB23" s="1040">
        <f t="shared" si="2"/>
        <v>0</v>
      </c>
      <c r="AC23" s="1034"/>
      <c r="AD23" s="1034"/>
      <c r="AE23" s="1034"/>
      <c r="AF23" s="1034"/>
      <c r="AG23" s="1034"/>
      <c r="AH23" s="1034"/>
    </row>
    <row r="24" spans="1:34" s="1041" customFormat="1" x14ac:dyDescent="0.15">
      <c r="A24" s="1033"/>
      <c r="B24" s="1079">
        <f>+'PLAN DE ADQUISICIONES'!C79</f>
        <v>0</v>
      </c>
      <c r="C24" s="1087" t="str">
        <f>+'PLAN DE ADQUISICIONES'!B79</f>
        <v>6.1.9</v>
      </c>
      <c r="D24" s="1088" t="str">
        <f>+'PLAN DE ADQUISICIONES'!D79</f>
        <v>Unidad medida</v>
      </c>
      <c r="E24" s="1088">
        <f>+'PLAN DE ADQUISICIONES'!E79</f>
        <v>0</v>
      </c>
      <c r="F24" s="1063"/>
      <c r="G24" s="1042">
        <f t="shared" si="3"/>
        <v>0</v>
      </c>
      <c r="H24" s="1068"/>
      <c r="I24" s="1361">
        <f t="shared" si="4"/>
        <v>0</v>
      </c>
      <c r="J24" s="1069"/>
      <c r="K24" s="1069"/>
      <c r="L24" s="1361">
        <f t="shared" si="5"/>
        <v>0</v>
      </c>
      <c r="M24" s="1069"/>
      <c r="N24" s="1069"/>
      <c r="O24" s="1361">
        <f t="shared" si="6"/>
        <v>0</v>
      </c>
      <c r="P24" s="1070"/>
      <c r="Q24" s="1070"/>
      <c r="R24" s="1361">
        <f t="shared" si="7"/>
        <v>0</v>
      </c>
      <c r="S24" s="1070"/>
      <c r="T24" s="1070"/>
      <c r="U24" s="1361">
        <f t="shared" si="8"/>
        <v>0</v>
      </c>
      <c r="V24" s="1070"/>
      <c r="W24" s="1070"/>
      <c r="X24" s="1361">
        <f t="shared" si="9"/>
        <v>0</v>
      </c>
      <c r="Y24" s="1070"/>
      <c r="Z24" s="1071"/>
      <c r="AA24" s="1380">
        <f t="shared" si="1"/>
        <v>0</v>
      </c>
      <c r="AB24" s="1040">
        <f t="shared" si="2"/>
        <v>0</v>
      </c>
      <c r="AC24" s="1034"/>
      <c r="AD24" s="1034"/>
      <c r="AE24" s="1034"/>
      <c r="AF24" s="1034"/>
      <c r="AG24" s="1034"/>
      <c r="AH24" s="1034"/>
    </row>
    <row r="25" spans="1:34" s="1041" customFormat="1" x14ac:dyDescent="0.15">
      <c r="A25" s="1033"/>
      <c r="B25" s="1079">
        <f>+'PLAN DE ADQUISICIONES'!C80</f>
        <v>0</v>
      </c>
      <c r="C25" s="1089" t="str">
        <f>+'PLAN DE ADQUISICIONES'!B80</f>
        <v>6.1.10</v>
      </c>
      <c r="D25" s="1090" t="str">
        <f>+'PLAN DE ADQUISICIONES'!D80</f>
        <v>Unidad medida</v>
      </c>
      <c r="E25" s="1090">
        <f>+'PLAN DE ADQUISICIONES'!E80</f>
        <v>0</v>
      </c>
      <c r="F25" s="1063"/>
      <c r="G25" s="1042">
        <f t="shared" si="3"/>
        <v>0</v>
      </c>
      <c r="H25" s="1068"/>
      <c r="I25" s="1361">
        <f t="shared" si="4"/>
        <v>0</v>
      </c>
      <c r="J25" s="1069"/>
      <c r="K25" s="1069"/>
      <c r="L25" s="1361">
        <f t="shared" si="5"/>
        <v>0</v>
      </c>
      <c r="M25" s="1069"/>
      <c r="N25" s="1069"/>
      <c r="O25" s="1361">
        <f t="shared" si="6"/>
        <v>0</v>
      </c>
      <c r="P25" s="1070"/>
      <c r="Q25" s="1070"/>
      <c r="R25" s="1361">
        <f t="shared" si="7"/>
        <v>0</v>
      </c>
      <c r="S25" s="1070"/>
      <c r="T25" s="1070"/>
      <c r="U25" s="1361">
        <f t="shared" si="8"/>
        <v>0</v>
      </c>
      <c r="V25" s="1070"/>
      <c r="W25" s="1070"/>
      <c r="X25" s="1361">
        <f t="shared" si="9"/>
        <v>0</v>
      </c>
      <c r="Y25" s="1070"/>
      <c r="Z25" s="1071"/>
      <c r="AA25" s="1380">
        <f t="shared" si="1"/>
        <v>0</v>
      </c>
      <c r="AB25" s="1040">
        <f t="shared" si="2"/>
        <v>0</v>
      </c>
      <c r="AC25" s="1034"/>
      <c r="AD25" s="1034"/>
      <c r="AE25" s="1034"/>
      <c r="AF25" s="1034"/>
      <c r="AG25" s="1034"/>
      <c r="AH25" s="1034"/>
    </row>
    <row r="26" spans="1:34" s="2" customFormat="1" x14ac:dyDescent="0.2">
      <c r="A26" s="1014"/>
      <c r="B26" s="1922"/>
      <c r="C26" s="1923"/>
      <c r="D26" s="1989"/>
      <c r="E26" s="1923"/>
      <c r="F26" s="1923"/>
      <c r="G26" s="14">
        <f>+G15</f>
        <v>93500</v>
      </c>
      <c r="H26" s="14">
        <f>+H15</f>
        <v>93500</v>
      </c>
      <c r="I26" s="14">
        <f t="shared" ref="I26:Z26" si="10">+I15</f>
        <v>0</v>
      </c>
      <c r="J26" s="14">
        <f t="shared" si="10"/>
        <v>0</v>
      </c>
      <c r="K26" s="14">
        <f t="shared" si="10"/>
        <v>0</v>
      </c>
      <c r="L26" s="14">
        <f t="shared" si="10"/>
        <v>0</v>
      </c>
      <c r="M26" s="14">
        <f t="shared" si="10"/>
        <v>0</v>
      </c>
      <c r="N26" s="14">
        <f t="shared" si="10"/>
        <v>0</v>
      </c>
      <c r="O26" s="14">
        <f t="shared" si="10"/>
        <v>0</v>
      </c>
      <c r="P26" s="14">
        <f t="shared" si="10"/>
        <v>0</v>
      </c>
      <c r="Q26" s="14">
        <f t="shared" si="10"/>
        <v>0</v>
      </c>
      <c r="R26" s="14">
        <f t="shared" si="10"/>
        <v>0</v>
      </c>
      <c r="S26" s="14">
        <f t="shared" si="10"/>
        <v>0</v>
      </c>
      <c r="T26" s="14">
        <f t="shared" si="10"/>
        <v>0</v>
      </c>
      <c r="U26" s="14">
        <f t="shared" si="10"/>
        <v>0</v>
      </c>
      <c r="V26" s="14">
        <f t="shared" si="10"/>
        <v>0</v>
      </c>
      <c r="W26" s="14">
        <f t="shared" si="10"/>
        <v>0</v>
      </c>
      <c r="X26" s="14">
        <f t="shared" si="10"/>
        <v>0</v>
      </c>
      <c r="Y26" s="14">
        <f t="shared" si="10"/>
        <v>0</v>
      </c>
      <c r="Z26" s="24">
        <f t="shared" si="10"/>
        <v>0</v>
      </c>
      <c r="AA26" s="1380">
        <f t="shared" si="1"/>
        <v>93500</v>
      </c>
      <c r="AB26" s="1040">
        <f t="shared" si="2"/>
        <v>0</v>
      </c>
    </row>
    <row r="27" spans="1:34" x14ac:dyDescent="0.2">
      <c r="B27" s="205"/>
      <c r="C27" s="206">
        <f>+'PLAN DE ADQUISICIONES'!B81</f>
        <v>6.2</v>
      </c>
      <c r="D27" s="1969" t="str">
        <f>+'PLAN DE ADQUISICIONES'!C81</f>
        <v>Equipamiento para gestión del proyecto</v>
      </c>
      <c r="E27" s="1970"/>
      <c r="F27" s="1970"/>
      <c r="G27" s="1970"/>
      <c r="H27" s="1970"/>
      <c r="I27" s="1970"/>
      <c r="J27" s="1970"/>
      <c r="K27" s="1970"/>
      <c r="L27" s="1970"/>
      <c r="M27" s="1970"/>
      <c r="N27" s="1970"/>
      <c r="O27" s="1970"/>
      <c r="P27" s="1970"/>
      <c r="Q27" s="1970"/>
      <c r="R27" s="1970"/>
      <c r="S27" s="1970"/>
      <c r="T27" s="1970"/>
      <c r="U27" s="1970"/>
      <c r="V27" s="1970"/>
      <c r="W27" s="1970"/>
      <c r="X27" s="1997"/>
      <c r="Y27" s="1209"/>
      <c r="Z27" s="1210"/>
      <c r="AA27" s="1381"/>
      <c r="AB27" s="1038"/>
    </row>
    <row r="28" spans="1:34" x14ac:dyDescent="0.2">
      <c r="B28" s="779" t="s">
        <v>475</v>
      </c>
      <c r="C28" s="781"/>
      <c r="D28" s="1963"/>
      <c r="E28" s="1964"/>
      <c r="F28" s="1964"/>
      <c r="G28" s="1964"/>
      <c r="H28" s="1964"/>
      <c r="I28" s="1964"/>
      <c r="J28" s="1964"/>
      <c r="K28" s="1964"/>
      <c r="L28" s="1964"/>
      <c r="M28" s="1964"/>
      <c r="N28" s="1964"/>
      <c r="O28" s="1964"/>
      <c r="P28" s="1964"/>
      <c r="Q28" s="1964"/>
      <c r="R28" s="1964"/>
      <c r="S28" s="1964"/>
      <c r="T28" s="1964"/>
      <c r="U28" s="1964"/>
      <c r="V28" s="1964"/>
      <c r="W28" s="1964"/>
      <c r="X28" s="1992"/>
      <c r="Y28" s="1359"/>
      <c r="Z28" s="1366"/>
      <c r="AA28" s="1381"/>
      <c r="AB28" s="1038"/>
    </row>
    <row r="29" spans="1:34" x14ac:dyDescent="0.2">
      <c r="B29" s="1036" t="str">
        <f>+'PLAN DE ADQUISICIONES'!C81</f>
        <v>Equipamiento para gestión del proyecto</v>
      </c>
      <c r="C29" s="1043">
        <f>+C27</f>
        <v>6.2</v>
      </c>
      <c r="D29" s="789"/>
      <c r="E29" s="790"/>
      <c r="F29" s="775"/>
      <c r="G29" s="735">
        <f t="shared" ref="G29:Z29" si="11">SUM(G30:G39)</f>
        <v>0</v>
      </c>
      <c r="H29" s="19">
        <f t="shared" si="11"/>
        <v>0</v>
      </c>
      <c r="I29" s="19">
        <f t="shared" si="11"/>
        <v>0</v>
      </c>
      <c r="J29" s="19">
        <f t="shared" si="11"/>
        <v>0</v>
      </c>
      <c r="K29" s="19">
        <f t="shared" si="11"/>
        <v>0</v>
      </c>
      <c r="L29" s="19">
        <f t="shared" si="11"/>
        <v>0</v>
      </c>
      <c r="M29" s="19">
        <f t="shared" si="11"/>
        <v>0</v>
      </c>
      <c r="N29" s="19">
        <f t="shared" si="11"/>
        <v>0</v>
      </c>
      <c r="O29" s="19">
        <f t="shared" si="11"/>
        <v>0</v>
      </c>
      <c r="P29" s="19">
        <f t="shared" si="11"/>
        <v>0</v>
      </c>
      <c r="Q29" s="19">
        <f t="shared" si="11"/>
        <v>0</v>
      </c>
      <c r="R29" s="19">
        <f t="shared" si="11"/>
        <v>0</v>
      </c>
      <c r="S29" s="19">
        <f t="shared" si="11"/>
        <v>0</v>
      </c>
      <c r="T29" s="19">
        <f t="shared" si="11"/>
        <v>0</v>
      </c>
      <c r="U29" s="19">
        <f t="shared" si="11"/>
        <v>0</v>
      </c>
      <c r="V29" s="19">
        <f t="shared" si="11"/>
        <v>0</v>
      </c>
      <c r="W29" s="19">
        <f t="shared" si="11"/>
        <v>0</v>
      </c>
      <c r="X29" s="19">
        <f t="shared" si="11"/>
        <v>0</v>
      </c>
      <c r="Y29" s="19">
        <f t="shared" si="11"/>
        <v>0</v>
      </c>
      <c r="Z29" s="20">
        <f t="shared" si="11"/>
        <v>0</v>
      </c>
      <c r="AA29" s="1380">
        <f t="shared" ref="AA29:AA40" si="12">X29+U29+R29+O29+L29+I29+H29</f>
        <v>0</v>
      </c>
      <c r="AB29" s="1040">
        <f t="shared" ref="AB29:AB40" si="13">+AA29-G29</f>
        <v>0</v>
      </c>
    </row>
    <row r="30" spans="1:34" s="1032" customFormat="1" x14ac:dyDescent="0.15">
      <c r="A30" s="1026"/>
      <c r="B30" s="1091" t="str">
        <f>+'PLAN DE ADQUISICIONES'!C82</f>
        <v>Laptopos</v>
      </c>
      <c r="C30" s="1084" t="str">
        <f>+'PLAN DE ADQUISICIONES'!B82</f>
        <v>6.2.1</v>
      </c>
      <c r="D30" s="1092" t="str">
        <f>+'PLAN DE ADQUISICIONES'!D82</f>
        <v>Unidad</v>
      </c>
      <c r="E30" s="1092">
        <f>+'PLAN DE ADQUISICIONES'!E82</f>
        <v>2</v>
      </c>
      <c r="F30" s="1062"/>
      <c r="G30" s="783">
        <f>+E30*F30</f>
        <v>0</v>
      </c>
      <c r="H30" s="1064"/>
      <c r="I30" s="1361">
        <f t="shared" ref="I30:I39" si="14">J30+K30</f>
        <v>0</v>
      </c>
      <c r="J30" s="1065"/>
      <c r="K30" s="1065"/>
      <c r="L30" s="1361">
        <f t="shared" ref="L30:L39" si="15">M30+N30</f>
        <v>0</v>
      </c>
      <c r="M30" s="1065"/>
      <c r="N30" s="1065"/>
      <c r="O30" s="1361">
        <f t="shared" ref="O30:O39" si="16">P30+Q30</f>
        <v>0</v>
      </c>
      <c r="P30" s="1066"/>
      <c r="Q30" s="1066"/>
      <c r="R30" s="1361">
        <f t="shared" ref="R30:R39" si="17">S30+T30</f>
        <v>0</v>
      </c>
      <c r="S30" s="1066"/>
      <c r="T30" s="1066"/>
      <c r="U30" s="1361">
        <f t="shared" ref="U30:U39" si="18">V30+W30</f>
        <v>0</v>
      </c>
      <c r="V30" s="1066"/>
      <c r="W30" s="1066"/>
      <c r="X30" s="1361">
        <f t="shared" ref="X30:X39" si="19">Y30+Z30</f>
        <v>0</v>
      </c>
      <c r="Y30" s="1066"/>
      <c r="Z30" s="1067"/>
      <c r="AA30" s="1380">
        <f t="shared" si="12"/>
        <v>0</v>
      </c>
      <c r="AB30" s="1040">
        <f t="shared" si="13"/>
        <v>0</v>
      </c>
      <c r="AC30" s="1031"/>
      <c r="AD30" s="1031"/>
      <c r="AE30" s="1031"/>
      <c r="AF30" s="1031"/>
      <c r="AG30" s="1031"/>
      <c r="AH30" s="1031"/>
    </row>
    <row r="31" spans="1:34" s="1032" customFormat="1" x14ac:dyDescent="0.15">
      <c r="A31" s="1026"/>
      <c r="B31" s="1091" t="str">
        <f>+'PLAN DE ADQUISICIONES'!C83</f>
        <v xml:space="preserve">Camara </v>
      </c>
      <c r="C31" s="1084" t="str">
        <f>+'PLAN DE ADQUISICIONES'!B83</f>
        <v>6.2.2</v>
      </c>
      <c r="D31" s="1092" t="str">
        <f>+'PLAN DE ADQUISICIONES'!D83</f>
        <v>Unidad</v>
      </c>
      <c r="E31" s="1092">
        <f>+'PLAN DE ADQUISICIONES'!E83</f>
        <v>1</v>
      </c>
      <c r="F31" s="1063"/>
      <c r="G31" s="783">
        <f t="shared" ref="G31:G39" si="20">+E31*F31</f>
        <v>0</v>
      </c>
      <c r="H31" s="1068"/>
      <c r="I31" s="1361">
        <f t="shared" si="14"/>
        <v>0</v>
      </c>
      <c r="J31" s="1069"/>
      <c r="K31" s="1069"/>
      <c r="L31" s="1361">
        <f t="shared" si="15"/>
        <v>0</v>
      </c>
      <c r="M31" s="1069"/>
      <c r="N31" s="1069"/>
      <c r="O31" s="1361">
        <f t="shared" si="16"/>
        <v>0</v>
      </c>
      <c r="P31" s="1070"/>
      <c r="Q31" s="1070"/>
      <c r="R31" s="1361">
        <f t="shared" si="17"/>
        <v>0</v>
      </c>
      <c r="S31" s="1070"/>
      <c r="T31" s="1070"/>
      <c r="U31" s="1361">
        <f t="shared" si="18"/>
        <v>0</v>
      </c>
      <c r="V31" s="1070"/>
      <c r="W31" s="1070"/>
      <c r="X31" s="1361">
        <f t="shared" si="19"/>
        <v>0</v>
      </c>
      <c r="Y31" s="1070"/>
      <c r="Z31" s="1071"/>
      <c r="AA31" s="1380">
        <f t="shared" si="12"/>
        <v>0</v>
      </c>
      <c r="AB31" s="1040">
        <f t="shared" si="13"/>
        <v>0</v>
      </c>
      <c r="AC31" s="1031"/>
      <c r="AD31" s="1031"/>
      <c r="AE31" s="1031"/>
      <c r="AF31" s="1031"/>
      <c r="AG31" s="1031"/>
      <c r="AH31" s="1031"/>
    </row>
    <row r="32" spans="1:34" s="1032" customFormat="1" x14ac:dyDescent="0.15">
      <c r="A32" s="1026"/>
      <c r="B32" s="1091" t="str">
        <f>+'PLAN DE ADQUISICIONES'!C84</f>
        <v>Impresora</v>
      </c>
      <c r="C32" s="1084" t="str">
        <f>+'PLAN DE ADQUISICIONES'!B84</f>
        <v>6.2.3</v>
      </c>
      <c r="D32" s="1092" t="str">
        <f>+'PLAN DE ADQUISICIONES'!D84</f>
        <v>Unidad</v>
      </c>
      <c r="E32" s="1092">
        <f>+'PLAN DE ADQUISICIONES'!E84</f>
        <v>1</v>
      </c>
      <c r="F32" s="1063"/>
      <c r="G32" s="783">
        <f t="shared" si="20"/>
        <v>0</v>
      </c>
      <c r="H32" s="1068"/>
      <c r="I32" s="1361">
        <f t="shared" si="14"/>
        <v>0</v>
      </c>
      <c r="J32" s="1069"/>
      <c r="K32" s="1069"/>
      <c r="L32" s="1361">
        <f t="shared" si="15"/>
        <v>0</v>
      </c>
      <c r="M32" s="1069"/>
      <c r="N32" s="1069"/>
      <c r="O32" s="1361">
        <f t="shared" si="16"/>
        <v>0</v>
      </c>
      <c r="P32" s="1070"/>
      <c r="Q32" s="1070"/>
      <c r="R32" s="1361">
        <f t="shared" si="17"/>
        <v>0</v>
      </c>
      <c r="S32" s="1070"/>
      <c r="T32" s="1070"/>
      <c r="U32" s="1361">
        <f t="shared" si="18"/>
        <v>0</v>
      </c>
      <c r="V32" s="1070"/>
      <c r="W32" s="1070"/>
      <c r="X32" s="1361">
        <f t="shared" si="19"/>
        <v>0</v>
      </c>
      <c r="Y32" s="1070"/>
      <c r="Z32" s="1071"/>
      <c r="AA32" s="1380">
        <f t="shared" si="12"/>
        <v>0</v>
      </c>
      <c r="AB32" s="1040">
        <f t="shared" si="13"/>
        <v>0</v>
      </c>
      <c r="AC32" s="1031"/>
      <c r="AD32" s="1031"/>
      <c r="AE32" s="1031"/>
      <c r="AF32" s="1031"/>
      <c r="AG32" s="1031"/>
      <c r="AH32" s="1031"/>
    </row>
    <row r="33" spans="1:34" s="1032" customFormat="1" x14ac:dyDescent="0.15">
      <c r="A33" s="1026"/>
      <c r="B33" s="1091" t="str">
        <f>+'PLAN DE ADQUISICIONES'!C85</f>
        <v>Mobiliario oficina</v>
      </c>
      <c r="C33" s="1084" t="str">
        <f>+'PLAN DE ADQUISICIONES'!B85</f>
        <v>6.2.4</v>
      </c>
      <c r="D33" s="1092" t="str">
        <f>+'PLAN DE ADQUISICIONES'!D85</f>
        <v>Unidad</v>
      </c>
      <c r="E33" s="1092">
        <f>+'PLAN DE ADQUISICIONES'!E85</f>
        <v>4</v>
      </c>
      <c r="F33" s="1063"/>
      <c r="G33" s="783">
        <f t="shared" si="20"/>
        <v>0</v>
      </c>
      <c r="H33" s="1068"/>
      <c r="I33" s="1361">
        <f t="shared" si="14"/>
        <v>0</v>
      </c>
      <c r="J33" s="1069"/>
      <c r="K33" s="1069"/>
      <c r="L33" s="1361">
        <f t="shared" si="15"/>
        <v>0</v>
      </c>
      <c r="M33" s="1069"/>
      <c r="N33" s="1069"/>
      <c r="O33" s="1361">
        <f t="shared" si="16"/>
        <v>0</v>
      </c>
      <c r="P33" s="1070"/>
      <c r="Q33" s="1070"/>
      <c r="R33" s="1361">
        <f t="shared" si="17"/>
        <v>0</v>
      </c>
      <c r="S33" s="1070"/>
      <c r="T33" s="1070"/>
      <c r="U33" s="1361">
        <f t="shared" si="18"/>
        <v>0</v>
      </c>
      <c r="V33" s="1070"/>
      <c r="W33" s="1070"/>
      <c r="X33" s="1361">
        <f t="shared" si="19"/>
        <v>0</v>
      </c>
      <c r="Y33" s="1070"/>
      <c r="Z33" s="1071"/>
      <c r="AA33" s="1380">
        <f t="shared" si="12"/>
        <v>0</v>
      </c>
      <c r="AB33" s="1040">
        <f t="shared" si="13"/>
        <v>0</v>
      </c>
      <c r="AC33" s="1031"/>
      <c r="AD33" s="1031"/>
      <c r="AE33" s="1031"/>
      <c r="AF33" s="1031"/>
      <c r="AG33" s="1031"/>
      <c r="AH33" s="1031"/>
    </row>
    <row r="34" spans="1:34" s="1032" customFormat="1" x14ac:dyDescent="0.15">
      <c r="A34" s="1026"/>
      <c r="B34" s="1091">
        <f>+'PLAN DE ADQUISICIONES'!C86</f>
        <v>0</v>
      </c>
      <c r="C34" s="1084" t="str">
        <f>+'PLAN DE ADQUISICIONES'!B86</f>
        <v>6.2.5</v>
      </c>
      <c r="D34" s="1092" t="str">
        <f>+'PLAN DE ADQUISICIONES'!D86</f>
        <v>Unidad medida</v>
      </c>
      <c r="E34" s="1092">
        <f>+'PLAN DE ADQUISICIONES'!E86</f>
        <v>0</v>
      </c>
      <c r="F34" s="1063"/>
      <c r="G34" s="783">
        <f t="shared" si="20"/>
        <v>0</v>
      </c>
      <c r="H34" s="1068"/>
      <c r="I34" s="1361">
        <f t="shared" si="14"/>
        <v>0</v>
      </c>
      <c r="J34" s="1069"/>
      <c r="K34" s="1069"/>
      <c r="L34" s="1361">
        <f t="shared" si="15"/>
        <v>0</v>
      </c>
      <c r="M34" s="1069"/>
      <c r="N34" s="1069"/>
      <c r="O34" s="1361">
        <f t="shared" si="16"/>
        <v>0</v>
      </c>
      <c r="P34" s="1070"/>
      <c r="Q34" s="1070"/>
      <c r="R34" s="1361">
        <f t="shared" si="17"/>
        <v>0</v>
      </c>
      <c r="S34" s="1070"/>
      <c r="T34" s="1070"/>
      <c r="U34" s="1361">
        <f t="shared" si="18"/>
        <v>0</v>
      </c>
      <c r="V34" s="1070"/>
      <c r="W34" s="1070"/>
      <c r="X34" s="1361">
        <f t="shared" si="19"/>
        <v>0</v>
      </c>
      <c r="Y34" s="1070"/>
      <c r="Z34" s="1071"/>
      <c r="AA34" s="1380">
        <f t="shared" si="12"/>
        <v>0</v>
      </c>
      <c r="AB34" s="1040">
        <f t="shared" si="13"/>
        <v>0</v>
      </c>
      <c r="AC34" s="1031"/>
      <c r="AD34" s="1031"/>
      <c r="AE34" s="1031"/>
      <c r="AF34" s="1031"/>
      <c r="AG34" s="1031"/>
      <c r="AH34" s="1031"/>
    </row>
    <row r="35" spans="1:34" s="1032" customFormat="1" x14ac:dyDescent="0.15">
      <c r="A35" s="1026"/>
      <c r="B35" s="1091">
        <f>+'PLAN DE ADQUISICIONES'!C87</f>
        <v>0</v>
      </c>
      <c r="C35" s="1084" t="str">
        <f>+'PLAN DE ADQUISICIONES'!B87</f>
        <v>6.2.6</v>
      </c>
      <c r="D35" s="1092" t="str">
        <f>+'PLAN DE ADQUISICIONES'!D87</f>
        <v>Unidad medida</v>
      </c>
      <c r="E35" s="1092">
        <f>+'PLAN DE ADQUISICIONES'!E87</f>
        <v>0</v>
      </c>
      <c r="F35" s="1063"/>
      <c r="G35" s="783">
        <f t="shared" si="20"/>
        <v>0</v>
      </c>
      <c r="H35" s="1068"/>
      <c r="I35" s="1361">
        <f t="shared" si="14"/>
        <v>0</v>
      </c>
      <c r="J35" s="1069"/>
      <c r="K35" s="1069"/>
      <c r="L35" s="1361">
        <f t="shared" si="15"/>
        <v>0</v>
      </c>
      <c r="M35" s="1069"/>
      <c r="N35" s="1069"/>
      <c r="O35" s="1361">
        <f t="shared" si="16"/>
        <v>0</v>
      </c>
      <c r="P35" s="1070"/>
      <c r="Q35" s="1070"/>
      <c r="R35" s="1361">
        <f t="shared" si="17"/>
        <v>0</v>
      </c>
      <c r="S35" s="1070"/>
      <c r="T35" s="1070"/>
      <c r="U35" s="1361">
        <f t="shared" si="18"/>
        <v>0</v>
      </c>
      <c r="V35" s="1070"/>
      <c r="W35" s="1070"/>
      <c r="X35" s="1361">
        <f t="shared" si="19"/>
        <v>0</v>
      </c>
      <c r="Y35" s="1070"/>
      <c r="Z35" s="1071"/>
      <c r="AA35" s="1380">
        <f t="shared" si="12"/>
        <v>0</v>
      </c>
      <c r="AB35" s="1040">
        <f t="shared" si="13"/>
        <v>0</v>
      </c>
      <c r="AC35" s="1031"/>
      <c r="AD35" s="1031"/>
      <c r="AE35" s="1031"/>
      <c r="AF35" s="1031"/>
      <c r="AG35" s="1031"/>
      <c r="AH35" s="1031"/>
    </row>
    <row r="36" spans="1:34" s="1032" customFormat="1" x14ac:dyDescent="0.15">
      <c r="A36" s="1026"/>
      <c r="B36" s="1091">
        <f>+'PLAN DE ADQUISICIONES'!C88</f>
        <v>0</v>
      </c>
      <c r="C36" s="1084" t="str">
        <f>+'PLAN DE ADQUISICIONES'!B88</f>
        <v>6.2.7</v>
      </c>
      <c r="D36" s="1092" t="str">
        <f>+'PLAN DE ADQUISICIONES'!D88</f>
        <v>Unidad medida</v>
      </c>
      <c r="E36" s="1092">
        <f>+'PLAN DE ADQUISICIONES'!E88</f>
        <v>0</v>
      </c>
      <c r="F36" s="1063"/>
      <c r="G36" s="783">
        <f t="shared" si="20"/>
        <v>0</v>
      </c>
      <c r="H36" s="1068"/>
      <c r="I36" s="1361">
        <f t="shared" si="14"/>
        <v>0</v>
      </c>
      <c r="J36" s="1069"/>
      <c r="K36" s="1069"/>
      <c r="L36" s="1361">
        <f t="shared" si="15"/>
        <v>0</v>
      </c>
      <c r="M36" s="1069"/>
      <c r="N36" s="1069"/>
      <c r="O36" s="1361">
        <f t="shared" si="16"/>
        <v>0</v>
      </c>
      <c r="P36" s="1070"/>
      <c r="Q36" s="1070"/>
      <c r="R36" s="1361">
        <f t="shared" si="17"/>
        <v>0</v>
      </c>
      <c r="S36" s="1070"/>
      <c r="T36" s="1070"/>
      <c r="U36" s="1361">
        <f t="shared" si="18"/>
        <v>0</v>
      </c>
      <c r="V36" s="1070"/>
      <c r="W36" s="1070"/>
      <c r="X36" s="1361">
        <f t="shared" si="19"/>
        <v>0</v>
      </c>
      <c r="Y36" s="1070"/>
      <c r="Z36" s="1071"/>
      <c r="AA36" s="1380">
        <f t="shared" si="12"/>
        <v>0</v>
      </c>
      <c r="AB36" s="1040">
        <f t="shared" si="13"/>
        <v>0</v>
      </c>
      <c r="AC36" s="1031"/>
      <c r="AD36" s="1031"/>
      <c r="AE36" s="1031"/>
      <c r="AF36" s="1031"/>
      <c r="AG36" s="1031"/>
      <c r="AH36" s="1031"/>
    </row>
    <row r="37" spans="1:34" s="1032" customFormat="1" x14ac:dyDescent="0.15">
      <c r="A37" s="1026"/>
      <c r="B37" s="1091">
        <f>+'PLAN DE ADQUISICIONES'!C89</f>
        <v>0</v>
      </c>
      <c r="C37" s="1084" t="str">
        <f>+'PLAN DE ADQUISICIONES'!B89</f>
        <v>6.2.8</v>
      </c>
      <c r="D37" s="1092" t="str">
        <f>+'PLAN DE ADQUISICIONES'!D89</f>
        <v>Unidad medida</v>
      </c>
      <c r="E37" s="1092">
        <f>+'PLAN DE ADQUISICIONES'!E89</f>
        <v>0</v>
      </c>
      <c r="F37" s="1063"/>
      <c r="G37" s="783">
        <f t="shared" si="20"/>
        <v>0</v>
      </c>
      <c r="H37" s="1068"/>
      <c r="I37" s="1361">
        <f t="shared" si="14"/>
        <v>0</v>
      </c>
      <c r="J37" s="1069"/>
      <c r="K37" s="1069"/>
      <c r="L37" s="1361">
        <f t="shared" si="15"/>
        <v>0</v>
      </c>
      <c r="M37" s="1069"/>
      <c r="N37" s="1069"/>
      <c r="O37" s="1361">
        <f t="shared" si="16"/>
        <v>0</v>
      </c>
      <c r="P37" s="1070"/>
      <c r="Q37" s="1070"/>
      <c r="R37" s="1361">
        <f t="shared" si="17"/>
        <v>0</v>
      </c>
      <c r="S37" s="1070"/>
      <c r="T37" s="1070"/>
      <c r="U37" s="1361">
        <f t="shared" si="18"/>
        <v>0</v>
      </c>
      <c r="V37" s="1070"/>
      <c r="W37" s="1070"/>
      <c r="X37" s="1361">
        <f t="shared" si="19"/>
        <v>0</v>
      </c>
      <c r="Y37" s="1070"/>
      <c r="Z37" s="1071"/>
      <c r="AA37" s="1380">
        <f t="shared" si="12"/>
        <v>0</v>
      </c>
      <c r="AB37" s="1040">
        <f t="shared" si="13"/>
        <v>0</v>
      </c>
      <c r="AC37" s="1031"/>
      <c r="AD37" s="1031"/>
      <c r="AE37" s="1031"/>
      <c r="AF37" s="1031"/>
      <c r="AG37" s="1031"/>
      <c r="AH37" s="1031"/>
    </row>
    <row r="38" spans="1:34" s="1032" customFormat="1" x14ac:dyDescent="0.15">
      <c r="A38" s="1026"/>
      <c r="B38" s="1091">
        <f>+'PLAN DE ADQUISICIONES'!C90</f>
        <v>0</v>
      </c>
      <c r="C38" s="1084" t="str">
        <f>+'PLAN DE ADQUISICIONES'!B90</f>
        <v>6.2.9</v>
      </c>
      <c r="D38" s="1092" t="str">
        <f>+'PLAN DE ADQUISICIONES'!D90</f>
        <v>Unidad medida</v>
      </c>
      <c r="E38" s="1092">
        <f>+'PLAN DE ADQUISICIONES'!E90</f>
        <v>0</v>
      </c>
      <c r="F38" s="1063"/>
      <c r="G38" s="783">
        <f t="shared" si="20"/>
        <v>0</v>
      </c>
      <c r="H38" s="1068"/>
      <c r="I38" s="1361">
        <f t="shared" si="14"/>
        <v>0</v>
      </c>
      <c r="J38" s="1069"/>
      <c r="K38" s="1069"/>
      <c r="L38" s="1361">
        <f t="shared" si="15"/>
        <v>0</v>
      </c>
      <c r="M38" s="1069"/>
      <c r="N38" s="1069"/>
      <c r="O38" s="1361">
        <f t="shared" si="16"/>
        <v>0</v>
      </c>
      <c r="P38" s="1070"/>
      <c r="Q38" s="1070"/>
      <c r="R38" s="1361">
        <f t="shared" si="17"/>
        <v>0</v>
      </c>
      <c r="S38" s="1070"/>
      <c r="T38" s="1070"/>
      <c r="U38" s="1361">
        <f t="shared" si="18"/>
        <v>0</v>
      </c>
      <c r="V38" s="1070"/>
      <c r="W38" s="1070"/>
      <c r="X38" s="1361">
        <f t="shared" si="19"/>
        <v>0</v>
      </c>
      <c r="Y38" s="1070"/>
      <c r="Z38" s="1071"/>
      <c r="AA38" s="1380">
        <f t="shared" si="12"/>
        <v>0</v>
      </c>
      <c r="AB38" s="1040">
        <f t="shared" si="13"/>
        <v>0</v>
      </c>
      <c r="AC38" s="1031"/>
      <c r="AD38" s="1031"/>
      <c r="AE38" s="1031"/>
      <c r="AF38" s="1031"/>
      <c r="AG38" s="1031"/>
      <c r="AH38" s="1031"/>
    </row>
    <row r="39" spans="1:34" s="1032" customFormat="1" x14ac:dyDescent="0.15">
      <c r="A39" s="1026"/>
      <c r="B39" s="1091">
        <f>+'PLAN DE ADQUISICIONES'!C91</f>
        <v>0</v>
      </c>
      <c r="C39" s="1085" t="str">
        <f>+'PLAN DE ADQUISICIONES'!B91</f>
        <v>6.2.10</v>
      </c>
      <c r="D39" s="1093" t="str">
        <f>+'PLAN DE ADQUISICIONES'!D91</f>
        <v>Unidad medida</v>
      </c>
      <c r="E39" s="1093">
        <f>+'PLAN DE ADQUISICIONES'!E91</f>
        <v>0</v>
      </c>
      <c r="F39" s="1063"/>
      <c r="G39" s="783">
        <f t="shared" si="20"/>
        <v>0</v>
      </c>
      <c r="H39" s="1068"/>
      <c r="I39" s="1361">
        <f t="shared" si="14"/>
        <v>0</v>
      </c>
      <c r="J39" s="1069"/>
      <c r="K39" s="1069"/>
      <c r="L39" s="1361">
        <f t="shared" si="15"/>
        <v>0</v>
      </c>
      <c r="M39" s="1069"/>
      <c r="N39" s="1069"/>
      <c r="O39" s="1361">
        <f t="shared" si="16"/>
        <v>0</v>
      </c>
      <c r="P39" s="1070"/>
      <c r="Q39" s="1070"/>
      <c r="R39" s="1361">
        <f t="shared" si="17"/>
        <v>0</v>
      </c>
      <c r="S39" s="1070"/>
      <c r="T39" s="1070"/>
      <c r="U39" s="1361">
        <f t="shared" si="18"/>
        <v>0</v>
      </c>
      <c r="V39" s="1070"/>
      <c r="W39" s="1070"/>
      <c r="X39" s="1361">
        <f t="shared" si="19"/>
        <v>0</v>
      </c>
      <c r="Y39" s="1070"/>
      <c r="Z39" s="1071"/>
      <c r="AA39" s="1380">
        <f t="shared" si="12"/>
        <v>0</v>
      </c>
      <c r="AB39" s="1040">
        <f t="shared" si="13"/>
        <v>0</v>
      </c>
      <c r="AC39" s="1031"/>
      <c r="AD39" s="1031"/>
      <c r="AE39" s="1031"/>
      <c r="AF39" s="1031"/>
      <c r="AG39" s="1031"/>
      <c r="AH39" s="1031"/>
    </row>
    <row r="40" spans="1:34" s="1032" customFormat="1" x14ac:dyDescent="0.15">
      <c r="A40" s="1026"/>
      <c r="B40" s="1922"/>
      <c r="C40" s="1923"/>
      <c r="D40" s="1923"/>
      <c r="E40" s="1923"/>
      <c r="F40" s="1923"/>
      <c r="G40" s="14">
        <f t="shared" ref="G40:Z40" si="21">+G29</f>
        <v>0</v>
      </c>
      <c r="H40" s="14">
        <f t="shared" si="21"/>
        <v>0</v>
      </c>
      <c r="I40" s="14">
        <f t="shared" si="21"/>
        <v>0</v>
      </c>
      <c r="J40" s="14">
        <f t="shared" si="21"/>
        <v>0</v>
      </c>
      <c r="K40" s="14">
        <f t="shared" si="21"/>
        <v>0</v>
      </c>
      <c r="L40" s="14">
        <f t="shared" si="21"/>
        <v>0</v>
      </c>
      <c r="M40" s="14">
        <f t="shared" si="21"/>
        <v>0</v>
      </c>
      <c r="N40" s="14">
        <f t="shared" si="21"/>
        <v>0</v>
      </c>
      <c r="O40" s="14">
        <f t="shared" si="21"/>
        <v>0</v>
      </c>
      <c r="P40" s="14">
        <f t="shared" si="21"/>
        <v>0</v>
      </c>
      <c r="Q40" s="14">
        <f t="shared" si="21"/>
        <v>0</v>
      </c>
      <c r="R40" s="14">
        <f t="shared" si="21"/>
        <v>0</v>
      </c>
      <c r="S40" s="14">
        <f t="shared" si="21"/>
        <v>0</v>
      </c>
      <c r="T40" s="14">
        <f t="shared" si="21"/>
        <v>0</v>
      </c>
      <c r="U40" s="14">
        <f t="shared" si="21"/>
        <v>0</v>
      </c>
      <c r="V40" s="14">
        <f t="shared" si="21"/>
        <v>0</v>
      </c>
      <c r="W40" s="14">
        <f t="shared" si="21"/>
        <v>0</v>
      </c>
      <c r="X40" s="14">
        <f t="shared" si="21"/>
        <v>0</v>
      </c>
      <c r="Y40" s="14">
        <f t="shared" si="21"/>
        <v>0</v>
      </c>
      <c r="Z40" s="24">
        <f t="shared" si="21"/>
        <v>0</v>
      </c>
      <c r="AA40" s="1380">
        <f t="shared" si="12"/>
        <v>0</v>
      </c>
      <c r="AB40" s="1040">
        <f t="shared" si="13"/>
        <v>0</v>
      </c>
      <c r="AC40" s="1031"/>
      <c r="AD40" s="1031"/>
      <c r="AE40" s="1031"/>
      <c r="AF40" s="1031"/>
      <c r="AG40" s="1031"/>
      <c r="AH40" s="1031"/>
    </row>
    <row r="41" spans="1:34" x14ac:dyDescent="0.2">
      <c r="B41" s="205"/>
      <c r="C41" s="207">
        <v>6.3</v>
      </c>
      <c r="D41" s="1208" t="str">
        <f>+'PLAN DE ADQUISICIONES'!C92</f>
        <v>GASTOS DE FUNCIONAMIENTO</v>
      </c>
      <c r="E41" s="1209"/>
      <c r="F41" s="1044"/>
      <c r="G41" s="1045"/>
      <c r="H41" s="1045"/>
      <c r="I41" s="1045"/>
      <c r="J41" s="1045"/>
      <c r="K41" s="1045"/>
      <c r="L41" s="1045"/>
      <c r="M41" s="1045"/>
      <c r="N41" s="1045"/>
      <c r="O41" s="1045"/>
      <c r="P41" s="1045"/>
      <c r="Q41" s="1045"/>
      <c r="R41" s="1045"/>
      <c r="S41" s="1045"/>
      <c r="T41" s="1045"/>
      <c r="U41" s="1045"/>
      <c r="V41" s="1045"/>
      <c r="W41" s="1045"/>
      <c r="X41" s="1370"/>
      <c r="Y41" s="1360"/>
      <c r="Z41" s="1367"/>
      <c r="AA41" s="1381"/>
      <c r="AB41" s="1038"/>
    </row>
    <row r="42" spans="1:34" x14ac:dyDescent="0.2">
      <c r="B42" s="782" t="s">
        <v>475</v>
      </c>
      <c r="C42" s="781"/>
      <c r="D42" s="1963"/>
      <c r="E42" s="1964"/>
      <c r="F42" s="1964"/>
      <c r="G42" s="1964"/>
      <c r="H42" s="1964"/>
      <c r="I42" s="1964"/>
      <c r="J42" s="1964"/>
      <c r="K42" s="1964"/>
      <c r="L42" s="1964"/>
      <c r="M42" s="1964"/>
      <c r="N42" s="1964"/>
      <c r="O42" s="1964"/>
      <c r="P42" s="1964"/>
      <c r="Q42" s="1964"/>
      <c r="R42" s="1964"/>
      <c r="S42" s="1964"/>
      <c r="T42" s="1964"/>
      <c r="U42" s="1964"/>
      <c r="V42" s="1964"/>
      <c r="W42" s="1964"/>
      <c r="X42" s="1992"/>
      <c r="Y42" s="1206"/>
      <c r="Z42" s="1207"/>
      <c r="AA42" s="1381"/>
      <c r="AB42" s="1038"/>
    </row>
    <row r="43" spans="1:34" x14ac:dyDescent="0.2">
      <c r="B43" s="1046" t="str">
        <f>+'PLAN DE ADQUISICIONES'!C93</f>
        <v>Mantenimiento y reparaciones</v>
      </c>
      <c r="C43" s="1043" t="str">
        <f>+'PLAN DE ADQUISICIONES'!B93</f>
        <v>6.3.1</v>
      </c>
      <c r="D43" s="737"/>
      <c r="E43" s="791"/>
      <c r="F43" s="739"/>
      <c r="G43" s="873">
        <f>SUM(G44:G46)</f>
        <v>0</v>
      </c>
      <c r="H43" s="25">
        <f>SUM(H44:H46)</f>
        <v>0</v>
      </c>
      <c r="I43" s="25">
        <f t="shared" ref="I43:Z43" si="22">SUM(I44:I46)</f>
        <v>0</v>
      </c>
      <c r="J43" s="25">
        <f t="shared" si="22"/>
        <v>0</v>
      </c>
      <c r="K43" s="25">
        <f t="shared" si="22"/>
        <v>0</v>
      </c>
      <c r="L43" s="25">
        <f t="shared" si="22"/>
        <v>0</v>
      </c>
      <c r="M43" s="25">
        <f t="shared" si="22"/>
        <v>0</v>
      </c>
      <c r="N43" s="25">
        <f t="shared" si="22"/>
        <v>0</v>
      </c>
      <c r="O43" s="25">
        <f t="shared" si="22"/>
        <v>0</v>
      </c>
      <c r="P43" s="25">
        <f t="shared" si="22"/>
        <v>0</v>
      </c>
      <c r="Q43" s="25">
        <f t="shared" si="22"/>
        <v>0</v>
      </c>
      <c r="R43" s="25">
        <f t="shared" si="22"/>
        <v>0</v>
      </c>
      <c r="S43" s="25">
        <f t="shared" si="22"/>
        <v>0</v>
      </c>
      <c r="T43" s="25">
        <f t="shared" si="22"/>
        <v>0</v>
      </c>
      <c r="U43" s="25">
        <f t="shared" si="22"/>
        <v>0</v>
      </c>
      <c r="V43" s="25">
        <f t="shared" si="22"/>
        <v>0</v>
      </c>
      <c r="W43" s="25">
        <f t="shared" si="22"/>
        <v>0</v>
      </c>
      <c r="X43" s="25">
        <f t="shared" si="22"/>
        <v>0</v>
      </c>
      <c r="Y43" s="25">
        <f t="shared" si="22"/>
        <v>0</v>
      </c>
      <c r="Z43" s="184">
        <f t="shared" si="22"/>
        <v>0</v>
      </c>
      <c r="AA43" s="1380">
        <f t="shared" ref="AA43:AA75" si="23">X43+U43+R43+O43+L43+I43+H43</f>
        <v>0</v>
      </c>
      <c r="AB43" s="1040">
        <f t="shared" ref="AB43:AB75" si="24">+AA43-G43</f>
        <v>0</v>
      </c>
    </row>
    <row r="44" spans="1:34" s="1049" customFormat="1" x14ac:dyDescent="0.15">
      <c r="A44" s="1047"/>
      <c r="B44" s="1076" t="str">
        <f>+'PLAN DE ADQUISICIONES'!C94</f>
        <v>Mantenimiento y reparaciones</v>
      </c>
      <c r="C44" s="1077" t="str">
        <f>+'PLAN DE ADQUISICIONES'!B94</f>
        <v>6.3.1.1</v>
      </c>
      <c r="D44" s="1094" t="str">
        <f>+'PLAN DE ADQUISICIONES'!D94</f>
        <v>Unidad</v>
      </c>
      <c r="E44" s="1078">
        <f>+'PLAN DE ADQUISICIONES'!E94</f>
        <v>14</v>
      </c>
      <c r="F44" s="1072"/>
      <c r="G44" s="784">
        <f>+E44*F44</f>
        <v>0</v>
      </c>
      <c r="H44" s="1074"/>
      <c r="I44" s="1361">
        <f>J44+K44</f>
        <v>0</v>
      </c>
      <c r="J44" s="1069"/>
      <c r="K44" s="1069"/>
      <c r="L44" s="1361">
        <f>M44+N44</f>
        <v>0</v>
      </c>
      <c r="M44" s="1069"/>
      <c r="N44" s="1069"/>
      <c r="O44" s="1361">
        <f>P44+Q44</f>
        <v>0</v>
      </c>
      <c r="P44" s="1070"/>
      <c r="Q44" s="1070"/>
      <c r="R44" s="1361">
        <f>S44+T44</f>
        <v>0</v>
      </c>
      <c r="S44" s="1070"/>
      <c r="T44" s="1070"/>
      <c r="U44" s="1361">
        <f>V44+W44</f>
        <v>0</v>
      </c>
      <c r="V44" s="1070"/>
      <c r="W44" s="1070"/>
      <c r="X44" s="1361">
        <f>Y44+Z44</f>
        <v>0</v>
      </c>
      <c r="Y44" s="1070"/>
      <c r="Z44" s="1071"/>
      <c r="AA44" s="1380">
        <f t="shared" si="23"/>
        <v>0</v>
      </c>
      <c r="AB44" s="1040">
        <f t="shared" si="24"/>
        <v>0</v>
      </c>
      <c r="AC44" s="1048"/>
      <c r="AD44" s="1048"/>
      <c r="AE44" s="1048"/>
      <c r="AF44" s="1048"/>
      <c r="AG44" s="1048"/>
      <c r="AH44" s="1048"/>
    </row>
    <row r="45" spans="1:34" s="1049" customFormat="1" x14ac:dyDescent="0.15">
      <c r="A45" s="1047"/>
      <c r="B45" s="1079" t="str">
        <f>+'PLAN DE ADQUISICIONES'!C95</f>
        <v>Limpieza de oficina</v>
      </c>
      <c r="C45" s="1080" t="str">
        <f>+'PLAN DE ADQUISICIONES'!B95</f>
        <v>6.3.1.2</v>
      </c>
      <c r="D45" s="1094" t="str">
        <f>+'PLAN DE ADQUISICIONES'!D95</f>
        <v>Unidad</v>
      </c>
      <c r="E45" s="1078">
        <f>+'PLAN DE ADQUISICIONES'!E95</f>
        <v>0</v>
      </c>
      <c r="F45" s="1060"/>
      <c r="G45" s="784">
        <f>+E45*F45</f>
        <v>0</v>
      </c>
      <c r="H45" s="1061"/>
      <c r="I45" s="1361">
        <f>J45+K45</f>
        <v>0</v>
      </c>
      <c r="J45" s="1069"/>
      <c r="K45" s="1069"/>
      <c r="L45" s="1361">
        <f>M45+N45</f>
        <v>0</v>
      </c>
      <c r="M45" s="1069"/>
      <c r="N45" s="1069"/>
      <c r="O45" s="1361">
        <f>P45+Q45</f>
        <v>0</v>
      </c>
      <c r="P45" s="1070"/>
      <c r="Q45" s="1070"/>
      <c r="R45" s="1361">
        <f>S45+T45</f>
        <v>0</v>
      </c>
      <c r="S45" s="1070"/>
      <c r="T45" s="1070"/>
      <c r="U45" s="1361">
        <f>V45+W45</f>
        <v>0</v>
      </c>
      <c r="V45" s="1070"/>
      <c r="W45" s="1070"/>
      <c r="X45" s="1361">
        <f>Y45+Z45</f>
        <v>0</v>
      </c>
      <c r="Y45" s="1070"/>
      <c r="Z45" s="1071"/>
      <c r="AA45" s="1380">
        <f t="shared" si="23"/>
        <v>0</v>
      </c>
      <c r="AB45" s="1040">
        <f t="shared" si="24"/>
        <v>0</v>
      </c>
      <c r="AC45" s="1048"/>
      <c r="AD45" s="1048"/>
      <c r="AE45" s="1048"/>
      <c r="AF45" s="1048"/>
      <c r="AG45" s="1048"/>
      <c r="AH45" s="1048"/>
    </row>
    <row r="46" spans="1:34" s="1049" customFormat="1" x14ac:dyDescent="0.15">
      <c r="A46" s="1047"/>
      <c r="B46" s="1081">
        <f>+'PLAN DE ADQUISICIONES'!C96</f>
        <v>0</v>
      </c>
      <c r="C46" s="1082" t="str">
        <f>+'PLAN DE ADQUISICIONES'!B96</f>
        <v>6.3.1.3</v>
      </c>
      <c r="D46" s="1090" t="str">
        <f>+'PLAN DE ADQUISICIONES'!D96</f>
        <v>Unidad medida</v>
      </c>
      <c r="E46" s="1083">
        <f>+'PLAN DE ADQUISICIONES'!E96</f>
        <v>0</v>
      </c>
      <c r="F46" s="1073"/>
      <c r="G46" s="785">
        <f>+E46*F46</f>
        <v>0</v>
      </c>
      <c r="H46" s="1075"/>
      <c r="I46" s="1361">
        <f>J46+K46</f>
        <v>0</v>
      </c>
      <c r="J46" s="1069"/>
      <c r="K46" s="1069"/>
      <c r="L46" s="1361">
        <f>M46+N46</f>
        <v>0</v>
      </c>
      <c r="M46" s="1069"/>
      <c r="N46" s="1069"/>
      <c r="O46" s="1361">
        <f>P46+Q46</f>
        <v>0</v>
      </c>
      <c r="P46" s="1070"/>
      <c r="Q46" s="1070"/>
      <c r="R46" s="1361">
        <f>S46+T46</f>
        <v>0</v>
      </c>
      <c r="S46" s="1070"/>
      <c r="T46" s="1070"/>
      <c r="U46" s="1361">
        <f>V46+W46</f>
        <v>0</v>
      </c>
      <c r="V46" s="1070"/>
      <c r="W46" s="1070"/>
      <c r="X46" s="1361">
        <f>Y46+Z46</f>
        <v>0</v>
      </c>
      <c r="Y46" s="1070"/>
      <c r="Z46" s="1071"/>
      <c r="AA46" s="1380">
        <f t="shared" si="23"/>
        <v>0</v>
      </c>
      <c r="AB46" s="1040">
        <f t="shared" si="24"/>
        <v>0</v>
      </c>
      <c r="AC46" s="1048"/>
      <c r="AD46" s="1048"/>
      <c r="AE46" s="1048"/>
      <c r="AF46" s="1048"/>
      <c r="AG46" s="1048"/>
      <c r="AH46" s="1048"/>
    </row>
    <row r="47" spans="1:34" s="1052" customFormat="1" x14ac:dyDescent="0.15">
      <c r="A47" s="1050"/>
      <c r="B47" s="362" t="str">
        <f>+'PLAN DE ADQUISICIONES'!C97</f>
        <v>Seguros</v>
      </c>
      <c r="C47" s="279" t="str">
        <f>+'PLAN DE ADQUISICIONES'!B97</f>
        <v>6.3.2</v>
      </c>
      <c r="D47" s="737"/>
      <c r="E47" s="792"/>
      <c r="F47" s="738"/>
      <c r="G47" s="873">
        <f>SUM(G48:G50)</f>
        <v>0</v>
      </c>
      <c r="H47" s="25">
        <f>SUM(H48:H50)</f>
        <v>0</v>
      </c>
      <c r="I47" s="25">
        <f t="shared" ref="I47:Z47" si="25">SUM(I48:I50)</f>
        <v>0</v>
      </c>
      <c r="J47" s="25">
        <f t="shared" si="25"/>
        <v>0</v>
      </c>
      <c r="K47" s="25">
        <f t="shared" si="25"/>
        <v>0</v>
      </c>
      <c r="L47" s="25">
        <f t="shared" si="25"/>
        <v>0</v>
      </c>
      <c r="M47" s="25">
        <f t="shared" si="25"/>
        <v>0</v>
      </c>
      <c r="N47" s="25">
        <f t="shared" si="25"/>
        <v>0</v>
      </c>
      <c r="O47" s="25">
        <f t="shared" si="25"/>
        <v>0</v>
      </c>
      <c r="P47" s="25">
        <f t="shared" si="25"/>
        <v>0</v>
      </c>
      <c r="Q47" s="25">
        <f t="shared" si="25"/>
        <v>0</v>
      </c>
      <c r="R47" s="25">
        <f t="shared" si="25"/>
        <v>0</v>
      </c>
      <c r="S47" s="25">
        <f t="shared" si="25"/>
        <v>0</v>
      </c>
      <c r="T47" s="25">
        <f t="shared" si="25"/>
        <v>0</v>
      </c>
      <c r="U47" s="25">
        <f t="shared" si="25"/>
        <v>0</v>
      </c>
      <c r="V47" s="25">
        <f t="shared" si="25"/>
        <v>0</v>
      </c>
      <c r="W47" s="25">
        <f t="shared" si="25"/>
        <v>0</v>
      </c>
      <c r="X47" s="25">
        <f t="shared" si="25"/>
        <v>0</v>
      </c>
      <c r="Y47" s="25">
        <f t="shared" si="25"/>
        <v>0</v>
      </c>
      <c r="Z47" s="184">
        <f t="shared" si="25"/>
        <v>0</v>
      </c>
      <c r="AA47" s="1380">
        <f t="shared" si="23"/>
        <v>0</v>
      </c>
      <c r="AB47" s="1040">
        <f t="shared" si="24"/>
        <v>0</v>
      </c>
      <c r="AC47" s="1051"/>
      <c r="AD47" s="1051"/>
      <c r="AE47" s="1051"/>
      <c r="AF47" s="1051"/>
      <c r="AG47" s="1051"/>
      <c r="AH47" s="1051"/>
    </row>
    <row r="48" spans="1:34" s="1049" customFormat="1" x14ac:dyDescent="0.15">
      <c r="A48" s="1047"/>
      <c r="B48" s="1076">
        <f>+'PLAN DE ADQUISICIONES'!C98</f>
        <v>0</v>
      </c>
      <c r="C48" s="1077" t="str">
        <f>+'PLAN DE ADQUISICIONES'!B98</f>
        <v>6.3.2.1</v>
      </c>
      <c r="D48" s="1094" t="str">
        <f>+'PLAN DE ADQUISICIONES'!D98</f>
        <v>Unidad medida</v>
      </c>
      <c r="E48" s="1078">
        <f>+'PLAN DE ADQUISICIONES'!E98</f>
        <v>0</v>
      </c>
      <c r="F48" s="1072"/>
      <c r="G48" s="786">
        <f>+E48*F48</f>
        <v>0</v>
      </c>
      <c r="H48" s="1074"/>
      <c r="I48" s="1361">
        <f>J48+K48</f>
        <v>0</v>
      </c>
      <c r="J48" s="1069"/>
      <c r="K48" s="1069"/>
      <c r="L48" s="1361">
        <f>M48+N48</f>
        <v>0</v>
      </c>
      <c r="M48" s="1069"/>
      <c r="N48" s="1069"/>
      <c r="O48" s="1361">
        <f>P48+Q48</f>
        <v>0</v>
      </c>
      <c r="P48" s="1070"/>
      <c r="Q48" s="1070"/>
      <c r="R48" s="1361">
        <f>S48+T48</f>
        <v>0</v>
      </c>
      <c r="S48" s="1070"/>
      <c r="T48" s="1070"/>
      <c r="U48" s="1361">
        <f>V48+W48</f>
        <v>0</v>
      </c>
      <c r="V48" s="1070"/>
      <c r="W48" s="1070"/>
      <c r="X48" s="1361">
        <f>Y48+Z48</f>
        <v>0</v>
      </c>
      <c r="Y48" s="1070"/>
      <c r="Z48" s="1071"/>
      <c r="AA48" s="1380">
        <f t="shared" si="23"/>
        <v>0</v>
      </c>
      <c r="AB48" s="1040">
        <f t="shared" si="24"/>
        <v>0</v>
      </c>
      <c r="AC48" s="1048"/>
      <c r="AD48" s="1048"/>
      <c r="AE48" s="1048"/>
      <c r="AF48" s="1048"/>
      <c r="AG48" s="1048"/>
      <c r="AH48" s="1048"/>
    </row>
    <row r="49" spans="1:34" s="1049" customFormat="1" x14ac:dyDescent="0.15">
      <c r="A49" s="1047"/>
      <c r="B49" s="1079">
        <f>+'PLAN DE ADQUISICIONES'!C99</f>
        <v>0</v>
      </c>
      <c r="C49" s="1080" t="str">
        <f>+'PLAN DE ADQUISICIONES'!B99</f>
        <v>6.3.2.2</v>
      </c>
      <c r="D49" s="1094" t="str">
        <f>+'PLAN DE ADQUISICIONES'!D99</f>
        <v>Unidad medida</v>
      </c>
      <c r="E49" s="1078">
        <f>+'PLAN DE ADQUISICIONES'!E99</f>
        <v>0</v>
      </c>
      <c r="F49" s="1060"/>
      <c r="G49" s="786">
        <f>+E49*F49</f>
        <v>0</v>
      </c>
      <c r="H49" s="1061"/>
      <c r="I49" s="1361">
        <f>J49+K49</f>
        <v>0</v>
      </c>
      <c r="J49" s="1069"/>
      <c r="K49" s="1069"/>
      <c r="L49" s="1361">
        <f>M49+N49</f>
        <v>0</v>
      </c>
      <c r="M49" s="1069"/>
      <c r="N49" s="1069"/>
      <c r="O49" s="1361">
        <f>P49+Q49</f>
        <v>0</v>
      </c>
      <c r="P49" s="1070"/>
      <c r="Q49" s="1070"/>
      <c r="R49" s="1361">
        <f>S49+T49</f>
        <v>0</v>
      </c>
      <c r="S49" s="1070"/>
      <c r="T49" s="1070"/>
      <c r="U49" s="1361">
        <f>V49+W49</f>
        <v>0</v>
      </c>
      <c r="V49" s="1070"/>
      <c r="W49" s="1070"/>
      <c r="X49" s="1361">
        <f>Y49+Z49</f>
        <v>0</v>
      </c>
      <c r="Y49" s="1070"/>
      <c r="Z49" s="1071"/>
      <c r="AA49" s="1380">
        <f t="shared" si="23"/>
        <v>0</v>
      </c>
      <c r="AB49" s="1040">
        <f t="shared" si="24"/>
        <v>0</v>
      </c>
      <c r="AC49" s="1048"/>
      <c r="AD49" s="1048"/>
      <c r="AE49" s="1048"/>
      <c r="AF49" s="1048"/>
      <c r="AG49" s="1048"/>
      <c r="AH49" s="1048"/>
    </row>
    <row r="50" spans="1:34" s="1049" customFormat="1" x14ac:dyDescent="0.15">
      <c r="A50" s="1047"/>
      <c r="B50" s="1081">
        <f>+'PLAN DE ADQUISICIONES'!C100</f>
        <v>0</v>
      </c>
      <c r="C50" s="1082" t="str">
        <f>+'PLAN DE ADQUISICIONES'!B100</f>
        <v>6.3.2.3</v>
      </c>
      <c r="D50" s="1090" t="str">
        <f>+'PLAN DE ADQUISICIONES'!D100</f>
        <v>Unidad medida</v>
      </c>
      <c r="E50" s="1083">
        <f>+'PLAN DE ADQUISICIONES'!E100</f>
        <v>0</v>
      </c>
      <c r="F50" s="1073"/>
      <c r="G50" s="785">
        <f>+E50*F50</f>
        <v>0</v>
      </c>
      <c r="H50" s="1075"/>
      <c r="I50" s="1361">
        <f>J50+K50</f>
        <v>0</v>
      </c>
      <c r="J50" s="1069"/>
      <c r="K50" s="1069"/>
      <c r="L50" s="1361">
        <f>M50+N50</f>
        <v>0</v>
      </c>
      <c r="M50" s="1069"/>
      <c r="N50" s="1069"/>
      <c r="O50" s="1361">
        <f>P50+Q50</f>
        <v>0</v>
      </c>
      <c r="P50" s="1070"/>
      <c r="Q50" s="1070"/>
      <c r="R50" s="1361">
        <f>S50+T50</f>
        <v>0</v>
      </c>
      <c r="S50" s="1070"/>
      <c r="T50" s="1070"/>
      <c r="U50" s="1361">
        <f>V50+W50</f>
        <v>0</v>
      </c>
      <c r="V50" s="1070"/>
      <c r="W50" s="1070"/>
      <c r="X50" s="1361">
        <f>Y50+Z50</f>
        <v>0</v>
      </c>
      <c r="Y50" s="1070"/>
      <c r="Z50" s="1071"/>
      <c r="AA50" s="1380">
        <f t="shared" si="23"/>
        <v>0</v>
      </c>
      <c r="AB50" s="1040">
        <f t="shared" si="24"/>
        <v>0</v>
      </c>
      <c r="AC50" s="1048"/>
      <c r="AD50" s="1048"/>
      <c r="AE50" s="1048"/>
      <c r="AF50" s="1048"/>
      <c r="AG50" s="1048"/>
      <c r="AH50" s="1048"/>
    </row>
    <row r="51" spans="1:34" s="1052" customFormat="1" x14ac:dyDescent="0.15">
      <c r="A51" s="1050"/>
      <c r="B51" s="280" t="str">
        <f>+'PLAN DE ADQUISICIONES'!C101</f>
        <v>Oficina de proyecto</v>
      </c>
      <c r="C51" s="279" t="str">
        <f>+'PLAN DE ADQUISICIONES'!B101</f>
        <v>6.3.3</v>
      </c>
      <c r="D51" s="737"/>
      <c r="E51" s="792"/>
      <c r="F51" s="738"/>
      <c r="G51" s="873">
        <f>SUM(G52:G54)</f>
        <v>0</v>
      </c>
      <c r="H51" s="25">
        <f>SUM(H52:H54)</f>
        <v>0</v>
      </c>
      <c r="I51" s="25">
        <f t="shared" ref="I51:Z51" si="26">SUM(I52:I54)</f>
        <v>0</v>
      </c>
      <c r="J51" s="25">
        <f t="shared" si="26"/>
        <v>0</v>
      </c>
      <c r="K51" s="25">
        <f t="shared" si="26"/>
        <v>0</v>
      </c>
      <c r="L51" s="25">
        <f t="shared" si="26"/>
        <v>0</v>
      </c>
      <c r="M51" s="25">
        <f t="shared" si="26"/>
        <v>0</v>
      </c>
      <c r="N51" s="25">
        <f t="shared" si="26"/>
        <v>0</v>
      </c>
      <c r="O51" s="25">
        <f t="shared" si="26"/>
        <v>0</v>
      </c>
      <c r="P51" s="25">
        <f t="shared" si="26"/>
        <v>0</v>
      </c>
      <c r="Q51" s="25">
        <f t="shared" si="26"/>
        <v>0</v>
      </c>
      <c r="R51" s="25">
        <f t="shared" si="26"/>
        <v>0</v>
      </c>
      <c r="S51" s="25">
        <f t="shared" si="26"/>
        <v>0</v>
      </c>
      <c r="T51" s="25">
        <f t="shared" si="26"/>
        <v>0</v>
      </c>
      <c r="U51" s="25">
        <f t="shared" si="26"/>
        <v>0</v>
      </c>
      <c r="V51" s="25">
        <f t="shared" si="26"/>
        <v>0</v>
      </c>
      <c r="W51" s="25">
        <f t="shared" si="26"/>
        <v>0</v>
      </c>
      <c r="X51" s="25">
        <f t="shared" si="26"/>
        <v>0</v>
      </c>
      <c r="Y51" s="25">
        <f t="shared" si="26"/>
        <v>0</v>
      </c>
      <c r="Z51" s="184">
        <f t="shared" si="26"/>
        <v>0</v>
      </c>
      <c r="AA51" s="1380">
        <f t="shared" si="23"/>
        <v>0</v>
      </c>
      <c r="AB51" s="1040">
        <f t="shared" si="24"/>
        <v>0</v>
      </c>
      <c r="AC51" s="1051"/>
      <c r="AD51" s="1051"/>
      <c r="AE51" s="1051"/>
      <c r="AF51" s="1051"/>
      <c r="AG51" s="1051"/>
      <c r="AH51" s="1051"/>
    </row>
    <row r="52" spans="1:34" s="1049" customFormat="1" x14ac:dyDescent="0.15">
      <c r="A52" s="1047"/>
      <c r="B52" s="1076" t="str">
        <f>+'PLAN DE ADQUISICIONES'!C102</f>
        <v>Alquiler</v>
      </c>
      <c r="C52" s="1077" t="str">
        <f>+'PLAN DE ADQUISICIONES'!B102</f>
        <v>6.3.3.1</v>
      </c>
      <c r="D52" s="1094" t="str">
        <f>+'PLAN DE ADQUISICIONES'!D102</f>
        <v>Unidad medida</v>
      </c>
      <c r="E52" s="1078">
        <f>+'PLAN DE ADQUISICIONES'!E102</f>
        <v>0</v>
      </c>
      <c r="F52" s="1072"/>
      <c r="G52" s="786">
        <f>+E52*F52</f>
        <v>0</v>
      </c>
      <c r="H52" s="1074"/>
      <c r="I52" s="1361">
        <f>J52+K52</f>
        <v>0</v>
      </c>
      <c r="J52" s="1069"/>
      <c r="K52" s="1069"/>
      <c r="L52" s="1361">
        <f>M52+N52</f>
        <v>0</v>
      </c>
      <c r="M52" s="1069"/>
      <c r="N52" s="1069"/>
      <c r="O52" s="1361">
        <f>P52+Q52</f>
        <v>0</v>
      </c>
      <c r="P52" s="1070"/>
      <c r="Q52" s="1070"/>
      <c r="R52" s="1361">
        <f>S52+T52</f>
        <v>0</v>
      </c>
      <c r="S52" s="1070"/>
      <c r="T52" s="1070"/>
      <c r="U52" s="1361">
        <f>V52+W52</f>
        <v>0</v>
      </c>
      <c r="V52" s="1070"/>
      <c r="W52" s="1070"/>
      <c r="X52" s="1361">
        <f>Y52+Z52</f>
        <v>0</v>
      </c>
      <c r="Y52" s="1070"/>
      <c r="Z52" s="1071"/>
      <c r="AA52" s="1380">
        <f t="shared" si="23"/>
        <v>0</v>
      </c>
      <c r="AB52" s="1040">
        <f t="shared" si="24"/>
        <v>0</v>
      </c>
      <c r="AC52" s="1048"/>
      <c r="AD52" s="1048"/>
      <c r="AE52" s="1048"/>
      <c r="AF52" s="1048"/>
      <c r="AG52" s="1048"/>
      <c r="AH52" s="1048"/>
    </row>
    <row r="53" spans="1:34" s="1049" customFormat="1" x14ac:dyDescent="0.15">
      <c r="A53" s="1047"/>
      <c r="B53" s="1079">
        <f>+'PLAN DE ADQUISICIONES'!C103</f>
        <v>0</v>
      </c>
      <c r="C53" s="1080" t="str">
        <f>+'PLAN DE ADQUISICIONES'!B103</f>
        <v>6.3.3.2</v>
      </c>
      <c r="D53" s="1094" t="str">
        <f>+'PLAN DE ADQUISICIONES'!D103</f>
        <v>Unidad medida</v>
      </c>
      <c r="E53" s="1078">
        <f>+'PLAN DE ADQUISICIONES'!E103</f>
        <v>0</v>
      </c>
      <c r="F53" s="1060"/>
      <c r="G53" s="786">
        <f>+E53*F53</f>
        <v>0</v>
      </c>
      <c r="H53" s="1061"/>
      <c r="I53" s="1361">
        <f>J53+K53</f>
        <v>0</v>
      </c>
      <c r="J53" s="1069"/>
      <c r="K53" s="1069"/>
      <c r="L53" s="1361">
        <f>M53+N53</f>
        <v>0</v>
      </c>
      <c r="M53" s="1069"/>
      <c r="N53" s="1069"/>
      <c r="O53" s="1361">
        <f>P53+Q53</f>
        <v>0</v>
      </c>
      <c r="P53" s="1070"/>
      <c r="Q53" s="1070"/>
      <c r="R53" s="1361">
        <f>S53+T53</f>
        <v>0</v>
      </c>
      <c r="S53" s="1070"/>
      <c r="T53" s="1070"/>
      <c r="U53" s="1361">
        <f>V53+W53</f>
        <v>0</v>
      </c>
      <c r="V53" s="1070"/>
      <c r="W53" s="1070"/>
      <c r="X53" s="1361">
        <f>Y53+Z53</f>
        <v>0</v>
      </c>
      <c r="Y53" s="1070"/>
      <c r="Z53" s="1071"/>
      <c r="AA53" s="1380">
        <f t="shared" si="23"/>
        <v>0</v>
      </c>
      <c r="AB53" s="1040">
        <f t="shared" si="24"/>
        <v>0</v>
      </c>
      <c r="AC53" s="1048"/>
      <c r="AD53" s="1048"/>
      <c r="AE53" s="1048"/>
      <c r="AF53" s="1048"/>
      <c r="AG53" s="1048"/>
      <c r="AH53" s="1048"/>
    </row>
    <row r="54" spans="1:34" s="1049" customFormat="1" x14ac:dyDescent="0.15">
      <c r="A54" s="1047"/>
      <c r="B54" s="1081">
        <f>+'PLAN DE ADQUISICIONES'!C104</f>
        <v>0</v>
      </c>
      <c r="C54" s="1082" t="str">
        <f>+'PLAN DE ADQUISICIONES'!B104</f>
        <v>6.3.3.3</v>
      </c>
      <c r="D54" s="1090" t="str">
        <f>+'PLAN DE ADQUISICIONES'!D104</f>
        <v>Unidad medida</v>
      </c>
      <c r="E54" s="1083">
        <f>+'PLAN DE ADQUISICIONES'!E104</f>
        <v>0</v>
      </c>
      <c r="F54" s="1073"/>
      <c r="G54" s="786">
        <f>+E54*F54</f>
        <v>0</v>
      </c>
      <c r="H54" s="1075"/>
      <c r="I54" s="1361">
        <f>J54+K54</f>
        <v>0</v>
      </c>
      <c r="J54" s="1069"/>
      <c r="K54" s="1069"/>
      <c r="L54" s="1361">
        <f>M54+N54</f>
        <v>0</v>
      </c>
      <c r="M54" s="1069"/>
      <c r="N54" s="1069"/>
      <c r="O54" s="1361">
        <f>P54+Q54</f>
        <v>0</v>
      </c>
      <c r="P54" s="1070"/>
      <c r="Q54" s="1070"/>
      <c r="R54" s="1361">
        <f>S54+T54</f>
        <v>0</v>
      </c>
      <c r="S54" s="1070"/>
      <c r="T54" s="1070"/>
      <c r="U54" s="1361">
        <f>V54+W54</f>
        <v>0</v>
      </c>
      <c r="V54" s="1070"/>
      <c r="W54" s="1070"/>
      <c r="X54" s="1361">
        <f>Y54+Z54</f>
        <v>0</v>
      </c>
      <c r="Y54" s="1070"/>
      <c r="Z54" s="1071"/>
      <c r="AA54" s="1380">
        <f t="shared" si="23"/>
        <v>0</v>
      </c>
      <c r="AB54" s="1040">
        <f t="shared" si="24"/>
        <v>0</v>
      </c>
      <c r="AC54" s="1048"/>
      <c r="AD54" s="1048"/>
      <c r="AE54" s="1048"/>
      <c r="AF54" s="1048"/>
      <c r="AG54" s="1048"/>
      <c r="AH54" s="1048"/>
    </row>
    <row r="55" spans="1:34" s="1052" customFormat="1" x14ac:dyDescent="0.15">
      <c r="A55" s="1050"/>
      <c r="B55" s="69" t="str">
        <f>+'PLAN DE ADQUISICIONES'!C105</f>
        <v xml:space="preserve">Servicios básicos para oficina </v>
      </c>
      <c r="C55" s="281" t="str">
        <f>+'PLAN DE ADQUISICIONES'!B105</f>
        <v>6.3.4</v>
      </c>
      <c r="D55" s="737"/>
      <c r="E55" s="792"/>
      <c r="F55" s="738"/>
      <c r="G55" s="738">
        <f>SUM(G56:G58)</f>
        <v>0</v>
      </c>
      <c r="H55" s="44">
        <f>SUM(H56:H58)</f>
        <v>0</v>
      </c>
      <c r="I55" s="44">
        <f t="shared" ref="I55:Z55" si="27">SUM(I56:I58)</f>
        <v>0</v>
      </c>
      <c r="J55" s="44">
        <f t="shared" si="27"/>
        <v>0</v>
      </c>
      <c r="K55" s="44">
        <f t="shared" si="27"/>
        <v>0</v>
      </c>
      <c r="L55" s="44">
        <f t="shared" si="27"/>
        <v>0</v>
      </c>
      <c r="M55" s="44">
        <f t="shared" si="27"/>
        <v>0</v>
      </c>
      <c r="N55" s="44">
        <f t="shared" si="27"/>
        <v>0</v>
      </c>
      <c r="O55" s="44">
        <f t="shared" si="27"/>
        <v>0</v>
      </c>
      <c r="P55" s="44">
        <f t="shared" si="27"/>
        <v>0</v>
      </c>
      <c r="Q55" s="44">
        <f t="shared" si="27"/>
        <v>0</v>
      </c>
      <c r="R55" s="44">
        <f t="shared" si="27"/>
        <v>0</v>
      </c>
      <c r="S55" s="44">
        <f t="shared" si="27"/>
        <v>0</v>
      </c>
      <c r="T55" s="44">
        <f t="shared" si="27"/>
        <v>0</v>
      </c>
      <c r="U55" s="44">
        <f t="shared" si="27"/>
        <v>0</v>
      </c>
      <c r="V55" s="44">
        <f t="shared" si="27"/>
        <v>0</v>
      </c>
      <c r="W55" s="44">
        <f t="shared" si="27"/>
        <v>0</v>
      </c>
      <c r="X55" s="44">
        <f t="shared" si="27"/>
        <v>0</v>
      </c>
      <c r="Y55" s="44">
        <f t="shared" si="27"/>
        <v>0</v>
      </c>
      <c r="Z55" s="45">
        <f t="shared" si="27"/>
        <v>0</v>
      </c>
      <c r="AA55" s="1380">
        <f t="shared" si="23"/>
        <v>0</v>
      </c>
      <c r="AB55" s="1040">
        <f t="shared" si="24"/>
        <v>0</v>
      </c>
      <c r="AC55" s="1051"/>
      <c r="AD55" s="1051"/>
      <c r="AE55" s="1051"/>
      <c r="AF55" s="1051"/>
      <c r="AG55" s="1051"/>
      <c r="AH55" s="1051"/>
    </row>
    <row r="56" spans="1:34" s="1049" customFormat="1" x14ac:dyDescent="0.15">
      <c r="A56" s="1047"/>
      <c r="B56" s="1076">
        <f>+'PLAN DE ADQUISICIONES'!C106</f>
        <v>0</v>
      </c>
      <c r="C56" s="1077" t="str">
        <f>+'PLAN DE ADQUISICIONES'!B106</f>
        <v>6.3.4.1</v>
      </c>
      <c r="D56" s="1094" t="str">
        <f>+'PLAN DE ADQUISICIONES'!D106</f>
        <v>Unidad medida</v>
      </c>
      <c r="E56" s="1078">
        <f>+'PLAN DE ADQUISICIONES'!E106</f>
        <v>0</v>
      </c>
      <c r="F56" s="1072"/>
      <c r="G56" s="786">
        <f>+E56*F56</f>
        <v>0</v>
      </c>
      <c r="H56" s="1074"/>
      <c r="I56" s="1361">
        <f>J56+K56</f>
        <v>0</v>
      </c>
      <c r="J56" s="1069"/>
      <c r="K56" s="1069"/>
      <c r="L56" s="1361">
        <f>M56+N56</f>
        <v>0</v>
      </c>
      <c r="M56" s="1069"/>
      <c r="N56" s="1069"/>
      <c r="O56" s="1361">
        <f>P56+Q56</f>
        <v>0</v>
      </c>
      <c r="P56" s="1070"/>
      <c r="Q56" s="1070"/>
      <c r="R56" s="1361">
        <f>S56+T56</f>
        <v>0</v>
      </c>
      <c r="S56" s="1070"/>
      <c r="T56" s="1070"/>
      <c r="U56" s="1361">
        <f>V56+W56</f>
        <v>0</v>
      </c>
      <c r="V56" s="1070"/>
      <c r="W56" s="1070"/>
      <c r="X56" s="1361">
        <f>Y56+Z56</f>
        <v>0</v>
      </c>
      <c r="Y56" s="1070"/>
      <c r="Z56" s="1071"/>
      <c r="AA56" s="1380">
        <f t="shared" si="23"/>
        <v>0</v>
      </c>
      <c r="AB56" s="1040">
        <f t="shared" si="24"/>
        <v>0</v>
      </c>
      <c r="AC56" s="1048"/>
      <c r="AD56" s="1048"/>
      <c r="AE56" s="1048"/>
      <c r="AF56" s="1048"/>
      <c r="AG56" s="1048"/>
      <c r="AH56" s="1048"/>
    </row>
    <row r="57" spans="1:34" s="1049" customFormat="1" x14ac:dyDescent="0.15">
      <c r="A57" s="1047"/>
      <c r="B57" s="1079">
        <f>+'PLAN DE ADQUISICIONES'!C107</f>
        <v>0</v>
      </c>
      <c r="C57" s="1080" t="str">
        <f>+'PLAN DE ADQUISICIONES'!B107</f>
        <v>6.3.4.2</v>
      </c>
      <c r="D57" s="1094" t="str">
        <f>+'PLAN DE ADQUISICIONES'!D107</f>
        <v>Unidad medida</v>
      </c>
      <c r="E57" s="1078">
        <f>+'PLAN DE ADQUISICIONES'!E107</f>
        <v>0</v>
      </c>
      <c r="F57" s="1060"/>
      <c r="G57" s="786">
        <f>+E57*F57</f>
        <v>0</v>
      </c>
      <c r="H57" s="1061"/>
      <c r="I57" s="1361">
        <f>J57+K57</f>
        <v>0</v>
      </c>
      <c r="J57" s="1069"/>
      <c r="K57" s="1069"/>
      <c r="L57" s="1361">
        <f>M57+N57</f>
        <v>0</v>
      </c>
      <c r="M57" s="1069"/>
      <c r="N57" s="1069"/>
      <c r="O57" s="1361">
        <f>P57+Q57</f>
        <v>0</v>
      </c>
      <c r="P57" s="1070"/>
      <c r="Q57" s="1070"/>
      <c r="R57" s="1361">
        <f>S57+T57</f>
        <v>0</v>
      </c>
      <c r="S57" s="1070"/>
      <c r="T57" s="1070"/>
      <c r="U57" s="1361">
        <f>V57+W57</f>
        <v>0</v>
      </c>
      <c r="V57" s="1070"/>
      <c r="W57" s="1070"/>
      <c r="X57" s="1361">
        <f>Y57+Z57</f>
        <v>0</v>
      </c>
      <c r="Y57" s="1070"/>
      <c r="Z57" s="1071"/>
      <c r="AA57" s="1380">
        <f t="shared" si="23"/>
        <v>0</v>
      </c>
      <c r="AB57" s="1040">
        <f t="shared" si="24"/>
        <v>0</v>
      </c>
      <c r="AC57" s="1048"/>
      <c r="AD57" s="1048"/>
      <c r="AE57" s="1048"/>
      <c r="AF57" s="1048"/>
      <c r="AG57" s="1048"/>
      <c r="AH57" s="1048"/>
    </row>
    <row r="58" spans="1:34" s="1049" customFormat="1" x14ac:dyDescent="0.15">
      <c r="A58" s="1047"/>
      <c r="B58" s="1081">
        <f>+'PLAN DE ADQUISICIONES'!C108</f>
        <v>0</v>
      </c>
      <c r="C58" s="1082" t="str">
        <f>+'PLAN DE ADQUISICIONES'!B108</f>
        <v>6.3.4.3</v>
      </c>
      <c r="D58" s="1090" t="str">
        <f>+'PLAN DE ADQUISICIONES'!D108</f>
        <v>Unidad medida</v>
      </c>
      <c r="E58" s="1083">
        <f>+'PLAN DE ADQUISICIONES'!E108</f>
        <v>0</v>
      </c>
      <c r="F58" s="1073"/>
      <c r="G58" s="786">
        <f>+E58*F58</f>
        <v>0</v>
      </c>
      <c r="H58" s="1075"/>
      <c r="I58" s="1361">
        <f>J58+K58</f>
        <v>0</v>
      </c>
      <c r="J58" s="1069"/>
      <c r="K58" s="1069"/>
      <c r="L58" s="1361">
        <f>M58+N58</f>
        <v>0</v>
      </c>
      <c r="M58" s="1069"/>
      <c r="N58" s="1069"/>
      <c r="O58" s="1361">
        <f>P58+Q58</f>
        <v>0</v>
      </c>
      <c r="P58" s="1070"/>
      <c r="Q58" s="1070"/>
      <c r="R58" s="1361">
        <f>S58+T58</f>
        <v>0</v>
      </c>
      <c r="S58" s="1070"/>
      <c r="T58" s="1070"/>
      <c r="U58" s="1361">
        <f>V58+W58</f>
        <v>0</v>
      </c>
      <c r="V58" s="1070"/>
      <c r="W58" s="1070"/>
      <c r="X58" s="1361">
        <f>Y58+Z58</f>
        <v>0</v>
      </c>
      <c r="Y58" s="1070"/>
      <c r="Z58" s="1071"/>
      <c r="AA58" s="1380">
        <f t="shared" si="23"/>
        <v>0</v>
      </c>
      <c r="AB58" s="1040">
        <f t="shared" si="24"/>
        <v>0</v>
      </c>
      <c r="AC58" s="1048"/>
      <c r="AD58" s="1048"/>
      <c r="AE58" s="1048"/>
      <c r="AF58" s="1048"/>
      <c r="AG58" s="1048"/>
      <c r="AH58" s="1048"/>
    </row>
    <row r="59" spans="1:34" s="1052" customFormat="1" x14ac:dyDescent="0.15">
      <c r="A59" s="1050"/>
      <c r="B59" s="69" t="str">
        <f>+'PLAN DE ADQUISICIONES'!C109</f>
        <v>Materiales y suministros de oficina</v>
      </c>
      <c r="C59" s="281" t="str">
        <f>+'PLAN DE ADQUISICIONES'!B109</f>
        <v>6.3.5</v>
      </c>
      <c r="D59" s="1053"/>
      <c r="E59" s="792"/>
      <c r="F59" s="738"/>
      <c r="G59" s="738">
        <f>SUM(G60:G62)</f>
        <v>0</v>
      </c>
      <c r="H59" s="44">
        <f>SUM(H60:H62)</f>
        <v>0</v>
      </c>
      <c r="I59" s="44">
        <f t="shared" ref="I59:Z59" si="28">SUM(I60:I62)</f>
        <v>0</v>
      </c>
      <c r="J59" s="44">
        <f t="shared" si="28"/>
        <v>0</v>
      </c>
      <c r="K59" s="44">
        <f t="shared" si="28"/>
        <v>0</v>
      </c>
      <c r="L59" s="44">
        <f t="shared" si="28"/>
        <v>0</v>
      </c>
      <c r="M59" s="44">
        <f t="shared" si="28"/>
        <v>0</v>
      </c>
      <c r="N59" s="44">
        <f t="shared" si="28"/>
        <v>0</v>
      </c>
      <c r="O59" s="44">
        <f t="shared" si="28"/>
        <v>0</v>
      </c>
      <c r="P59" s="44">
        <f t="shared" si="28"/>
        <v>0</v>
      </c>
      <c r="Q59" s="44">
        <f t="shared" si="28"/>
        <v>0</v>
      </c>
      <c r="R59" s="44">
        <f t="shared" si="28"/>
        <v>0</v>
      </c>
      <c r="S59" s="44">
        <f t="shared" si="28"/>
        <v>0</v>
      </c>
      <c r="T59" s="44">
        <f t="shared" si="28"/>
        <v>0</v>
      </c>
      <c r="U59" s="44">
        <f t="shared" si="28"/>
        <v>0</v>
      </c>
      <c r="V59" s="44">
        <f t="shared" si="28"/>
        <v>0</v>
      </c>
      <c r="W59" s="44">
        <f t="shared" si="28"/>
        <v>0</v>
      </c>
      <c r="X59" s="44">
        <f t="shared" si="28"/>
        <v>0</v>
      </c>
      <c r="Y59" s="44">
        <f t="shared" si="28"/>
        <v>0</v>
      </c>
      <c r="Z59" s="45">
        <f t="shared" si="28"/>
        <v>0</v>
      </c>
      <c r="AA59" s="1380">
        <f t="shared" si="23"/>
        <v>0</v>
      </c>
      <c r="AB59" s="1040">
        <f t="shared" si="24"/>
        <v>0</v>
      </c>
      <c r="AC59" s="1051"/>
      <c r="AD59" s="1051"/>
      <c r="AE59" s="1051"/>
      <c r="AF59" s="1051"/>
      <c r="AG59" s="1051"/>
      <c r="AH59" s="1051"/>
    </row>
    <row r="60" spans="1:34" s="1049" customFormat="1" x14ac:dyDescent="0.15">
      <c r="A60" s="1047"/>
      <c r="B60" s="1076">
        <f>+'PLAN DE ADQUISICIONES'!C110</f>
        <v>0</v>
      </c>
      <c r="C60" s="1077" t="str">
        <f>+'PLAN DE ADQUISICIONES'!B110</f>
        <v>6.3.5.1</v>
      </c>
      <c r="D60" s="1094" t="str">
        <f>+'PLAN DE ADQUISICIONES'!D110</f>
        <v>Unidad medida</v>
      </c>
      <c r="E60" s="1078">
        <f>+'PLAN DE ADQUISICIONES'!E110</f>
        <v>0</v>
      </c>
      <c r="F60" s="1072"/>
      <c r="G60" s="786">
        <f>+E60*F60</f>
        <v>0</v>
      </c>
      <c r="H60" s="1074"/>
      <c r="I60" s="1361">
        <f>J60+K60</f>
        <v>0</v>
      </c>
      <c r="J60" s="1074"/>
      <c r="K60" s="1074"/>
      <c r="L60" s="1361">
        <f>M60+N60</f>
        <v>0</v>
      </c>
      <c r="M60" s="1074"/>
      <c r="N60" s="1074"/>
      <c r="O60" s="1361">
        <f>P60+Q60</f>
        <v>0</v>
      </c>
      <c r="P60" s="1095"/>
      <c r="Q60" s="1095"/>
      <c r="R60" s="1361">
        <f>S60+T60</f>
        <v>0</v>
      </c>
      <c r="S60" s="1095"/>
      <c r="T60" s="1095"/>
      <c r="U60" s="1361">
        <f>V60+W60</f>
        <v>0</v>
      </c>
      <c r="V60" s="1348"/>
      <c r="W60" s="1348"/>
      <c r="X60" s="1361">
        <f>Y60+Z60</f>
        <v>0</v>
      </c>
      <c r="Y60" s="1383"/>
      <c r="Z60" s="1096"/>
      <c r="AA60" s="1380">
        <f t="shared" si="23"/>
        <v>0</v>
      </c>
      <c r="AB60" s="1040">
        <f t="shared" si="24"/>
        <v>0</v>
      </c>
      <c r="AC60" s="1048"/>
      <c r="AD60" s="1048"/>
      <c r="AE60" s="1048"/>
      <c r="AF60" s="1048"/>
      <c r="AG60" s="1048"/>
      <c r="AH60" s="1048"/>
    </row>
    <row r="61" spans="1:34" s="1049" customFormat="1" x14ac:dyDescent="0.15">
      <c r="A61" s="1047"/>
      <c r="B61" s="1079">
        <f>+'PLAN DE ADQUISICIONES'!C111</f>
        <v>0</v>
      </c>
      <c r="C61" s="1080" t="str">
        <f>+'PLAN DE ADQUISICIONES'!B111</f>
        <v>6.3.5.2</v>
      </c>
      <c r="D61" s="1094" t="str">
        <f>+'PLAN DE ADQUISICIONES'!D111</f>
        <v>Unidad medida</v>
      </c>
      <c r="E61" s="1078">
        <f>+'PLAN DE ADQUISICIONES'!E111</f>
        <v>0</v>
      </c>
      <c r="F61" s="1060"/>
      <c r="G61" s="786">
        <f>+E61*F61</f>
        <v>0</v>
      </c>
      <c r="H61" s="1061"/>
      <c r="I61" s="1361">
        <f>J61+K61</f>
        <v>0</v>
      </c>
      <c r="J61" s="1061"/>
      <c r="K61" s="1061"/>
      <c r="L61" s="1361">
        <f>M61+N61</f>
        <v>0</v>
      </c>
      <c r="M61" s="1061"/>
      <c r="N61" s="1061"/>
      <c r="O61" s="1361">
        <f>P61+Q61</f>
        <v>0</v>
      </c>
      <c r="P61" s="1097"/>
      <c r="Q61" s="1097"/>
      <c r="R61" s="1361">
        <f>S61+T61</f>
        <v>0</v>
      </c>
      <c r="S61" s="1097"/>
      <c r="T61" s="1097"/>
      <c r="U61" s="1361">
        <f>V61+W61</f>
        <v>0</v>
      </c>
      <c r="V61" s="1349"/>
      <c r="W61" s="1349"/>
      <c r="X61" s="1361">
        <f>Y61+Z61</f>
        <v>0</v>
      </c>
      <c r="Y61" s="1061"/>
      <c r="Z61" s="1098"/>
      <c r="AA61" s="1380">
        <f t="shared" si="23"/>
        <v>0</v>
      </c>
      <c r="AB61" s="1040">
        <f t="shared" si="24"/>
        <v>0</v>
      </c>
      <c r="AC61" s="1048"/>
      <c r="AD61" s="1048"/>
      <c r="AE61" s="1048"/>
      <c r="AF61" s="1048"/>
      <c r="AG61" s="1048"/>
      <c r="AH61" s="1048"/>
    </row>
    <row r="62" spans="1:34" s="1049" customFormat="1" x14ac:dyDescent="0.15">
      <c r="A62" s="1047"/>
      <c r="B62" s="1081">
        <f>+'PLAN DE ADQUISICIONES'!C112</f>
        <v>0</v>
      </c>
      <c r="C62" s="1082" t="str">
        <f>+'PLAN DE ADQUISICIONES'!B112</f>
        <v>6.3.5.3</v>
      </c>
      <c r="D62" s="1090" t="str">
        <f>+'PLAN DE ADQUISICIONES'!D112</f>
        <v>Unidad medida</v>
      </c>
      <c r="E62" s="1083">
        <f>+'PLAN DE ADQUISICIONES'!E112</f>
        <v>0</v>
      </c>
      <c r="F62" s="1073"/>
      <c r="G62" s="786">
        <f>+E62*F62</f>
        <v>0</v>
      </c>
      <c r="H62" s="1075"/>
      <c r="I62" s="1361">
        <f>J62+K62</f>
        <v>0</v>
      </c>
      <c r="J62" s="1075"/>
      <c r="K62" s="1075"/>
      <c r="L62" s="1361">
        <f>M62+N62</f>
        <v>0</v>
      </c>
      <c r="M62" s="1075"/>
      <c r="N62" s="1075"/>
      <c r="O62" s="1361">
        <f>P62+Q62</f>
        <v>0</v>
      </c>
      <c r="P62" s="1099"/>
      <c r="Q62" s="1099"/>
      <c r="R62" s="1361">
        <f>S62+T62</f>
        <v>0</v>
      </c>
      <c r="S62" s="1099"/>
      <c r="T62" s="1099"/>
      <c r="U62" s="1361">
        <f>V62+W62</f>
        <v>0</v>
      </c>
      <c r="V62" s="1350"/>
      <c r="W62" s="1350"/>
      <c r="X62" s="1361">
        <f>Y62+Z62</f>
        <v>0</v>
      </c>
      <c r="Y62" s="1075"/>
      <c r="Z62" s="1100"/>
      <c r="AA62" s="1380">
        <f t="shared" si="23"/>
        <v>0</v>
      </c>
      <c r="AB62" s="1040">
        <f t="shared" si="24"/>
        <v>0</v>
      </c>
      <c r="AC62" s="1048"/>
      <c r="AD62" s="1048"/>
      <c r="AE62" s="1048"/>
      <c r="AF62" s="1048"/>
      <c r="AG62" s="1048"/>
      <c r="AH62" s="1048"/>
    </row>
    <row r="63" spans="1:34" s="1052" customFormat="1" x14ac:dyDescent="0.15">
      <c r="A63" s="1050"/>
      <c r="B63" s="69" t="str">
        <f>+'PLAN DE ADQUISICIONES'!C113</f>
        <v>Comunicaciones</v>
      </c>
      <c r="C63" s="281" t="str">
        <f>+'PLAN DE ADQUISICIONES'!B113</f>
        <v>6.3.6</v>
      </c>
      <c r="D63" s="1053"/>
      <c r="E63" s="793"/>
      <c r="F63" s="738"/>
      <c r="G63" s="738">
        <f>SUM(G64:G66)</f>
        <v>0</v>
      </c>
      <c r="H63" s="44">
        <f>SUM(H64:H66)</f>
        <v>0</v>
      </c>
      <c r="I63" s="44">
        <f t="shared" ref="I63:Z63" si="29">SUM(I64:I66)</f>
        <v>0</v>
      </c>
      <c r="J63" s="44">
        <f t="shared" si="29"/>
        <v>0</v>
      </c>
      <c r="K63" s="44">
        <f t="shared" si="29"/>
        <v>0</v>
      </c>
      <c r="L63" s="44">
        <f t="shared" si="29"/>
        <v>0</v>
      </c>
      <c r="M63" s="44">
        <f t="shared" si="29"/>
        <v>0</v>
      </c>
      <c r="N63" s="44">
        <f t="shared" si="29"/>
        <v>0</v>
      </c>
      <c r="O63" s="44">
        <f t="shared" si="29"/>
        <v>0</v>
      </c>
      <c r="P63" s="44">
        <f t="shared" si="29"/>
        <v>0</v>
      </c>
      <c r="Q63" s="44">
        <f t="shared" si="29"/>
        <v>0</v>
      </c>
      <c r="R63" s="44">
        <f t="shared" si="29"/>
        <v>0</v>
      </c>
      <c r="S63" s="44">
        <f t="shared" si="29"/>
        <v>0</v>
      </c>
      <c r="T63" s="44">
        <f t="shared" si="29"/>
        <v>0</v>
      </c>
      <c r="U63" s="44">
        <f t="shared" si="29"/>
        <v>0</v>
      </c>
      <c r="V63" s="44">
        <f t="shared" si="29"/>
        <v>0</v>
      </c>
      <c r="W63" s="44">
        <f t="shared" si="29"/>
        <v>0</v>
      </c>
      <c r="X63" s="44">
        <f t="shared" si="29"/>
        <v>0</v>
      </c>
      <c r="Y63" s="44">
        <f t="shared" si="29"/>
        <v>0</v>
      </c>
      <c r="Z63" s="1382">
        <f t="shared" si="29"/>
        <v>0</v>
      </c>
      <c r="AA63" s="1380">
        <f t="shared" si="23"/>
        <v>0</v>
      </c>
      <c r="AB63" s="1040">
        <f t="shared" si="24"/>
        <v>0</v>
      </c>
      <c r="AC63" s="1051"/>
      <c r="AD63" s="1051"/>
      <c r="AE63" s="1051"/>
      <c r="AF63" s="1051"/>
      <c r="AG63" s="1051"/>
      <c r="AH63" s="1051"/>
    </row>
    <row r="64" spans="1:34" s="1049" customFormat="1" x14ac:dyDescent="0.15">
      <c r="A64" s="1047"/>
      <c r="B64" s="1076">
        <f>+'PLAN DE ADQUISICIONES'!C114</f>
        <v>0</v>
      </c>
      <c r="C64" s="1077" t="str">
        <f>+'PLAN DE ADQUISICIONES'!B114</f>
        <v>6.3.6.1</v>
      </c>
      <c r="D64" s="1094" t="str">
        <f>+'PLAN DE ADQUISICIONES'!D114</f>
        <v>Unidad medida</v>
      </c>
      <c r="E64" s="1078">
        <f>+'PLAN DE ADQUISICIONES'!E114</f>
        <v>0</v>
      </c>
      <c r="F64" s="1072"/>
      <c r="G64" s="786">
        <f>+E64*F64</f>
        <v>0</v>
      </c>
      <c r="H64" s="1074"/>
      <c r="I64" s="1361">
        <f>J64+K64</f>
        <v>0</v>
      </c>
      <c r="J64" s="1074"/>
      <c r="K64" s="1074"/>
      <c r="L64" s="1361">
        <f>M64+N64</f>
        <v>0</v>
      </c>
      <c r="M64" s="1074"/>
      <c r="N64" s="1074"/>
      <c r="O64" s="1361">
        <f>P64+Q64</f>
        <v>0</v>
      </c>
      <c r="P64" s="1095"/>
      <c r="Q64" s="1095"/>
      <c r="R64" s="1361">
        <f>S64+T64</f>
        <v>0</v>
      </c>
      <c r="S64" s="1095"/>
      <c r="T64" s="1095"/>
      <c r="U64" s="1361">
        <f>V64+W64</f>
        <v>0</v>
      </c>
      <c r="V64" s="1348"/>
      <c r="W64" s="1348"/>
      <c r="X64" s="1361">
        <f>Y64+Z64</f>
        <v>0</v>
      </c>
      <c r="Y64" s="1074"/>
      <c r="Z64" s="1096"/>
      <c r="AA64" s="1380">
        <f t="shared" si="23"/>
        <v>0</v>
      </c>
      <c r="AB64" s="1040">
        <f t="shared" si="24"/>
        <v>0</v>
      </c>
      <c r="AC64" s="1048"/>
      <c r="AD64" s="1048"/>
      <c r="AE64" s="1048"/>
      <c r="AF64" s="1048"/>
      <c r="AG64" s="1048"/>
      <c r="AH64" s="1048"/>
    </row>
    <row r="65" spans="1:34" s="1049" customFormat="1" x14ac:dyDescent="0.15">
      <c r="A65" s="1047"/>
      <c r="B65" s="1079">
        <f>+'PLAN DE ADQUISICIONES'!C115</f>
        <v>0</v>
      </c>
      <c r="C65" s="1080" t="str">
        <f>+'PLAN DE ADQUISICIONES'!B115</f>
        <v>6.3.6.2</v>
      </c>
      <c r="D65" s="1094" t="str">
        <f>+'PLAN DE ADQUISICIONES'!D115</f>
        <v>Unidad medida</v>
      </c>
      <c r="E65" s="1078">
        <f>+'PLAN DE ADQUISICIONES'!E115</f>
        <v>0</v>
      </c>
      <c r="F65" s="1060"/>
      <c r="G65" s="786">
        <f>+E65*F65</f>
        <v>0</v>
      </c>
      <c r="H65" s="1061"/>
      <c r="I65" s="1361">
        <f>J65+K65</f>
        <v>0</v>
      </c>
      <c r="J65" s="1061"/>
      <c r="K65" s="1061"/>
      <c r="L65" s="1361">
        <f>M65+N65</f>
        <v>0</v>
      </c>
      <c r="M65" s="1061"/>
      <c r="N65" s="1061"/>
      <c r="O65" s="1361">
        <f>P65+Q65</f>
        <v>0</v>
      </c>
      <c r="P65" s="1097"/>
      <c r="Q65" s="1097"/>
      <c r="R65" s="1361">
        <f>S65+T65</f>
        <v>0</v>
      </c>
      <c r="S65" s="1097"/>
      <c r="T65" s="1097"/>
      <c r="U65" s="1361">
        <f>V65+W65</f>
        <v>0</v>
      </c>
      <c r="V65" s="1349"/>
      <c r="W65" s="1349"/>
      <c r="X65" s="1361">
        <f>Y65+Z65</f>
        <v>0</v>
      </c>
      <c r="Y65" s="1061"/>
      <c r="Z65" s="1098"/>
      <c r="AA65" s="1380">
        <f t="shared" si="23"/>
        <v>0</v>
      </c>
      <c r="AB65" s="1040">
        <f t="shared" si="24"/>
        <v>0</v>
      </c>
      <c r="AC65" s="1048"/>
      <c r="AD65" s="1048"/>
      <c r="AE65" s="1048"/>
      <c r="AF65" s="1048"/>
      <c r="AG65" s="1048"/>
      <c r="AH65" s="1048"/>
    </row>
    <row r="66" spans="1:34" s="1049" customFormat="1" x14ac:dyDescent="0.15">
      <c r="A66" s="1047"/>
      <c r="B66" s="1081">
        <f>+'PLAN DE ADQUISICIONES'!C116</f>
        <v>0</v>
      </c>
      <c r="C66" s="1082" t="str">
        <f>+'PLAN DE ADQUISICIONES'!B116</f>
        <v>6.3.6.3</v>
      </c>
      <c r="D66" s="1090" t="str">
        <f>+'PLAN DE ADQUISICIONES'!D116</f>
        <v>Unidad medida</v>
      </c>
      <c r="E66" s="1083">
        <f>+'PLAN DE ADQUISICIONES'!E116</f>
        <v>0</v>
      </c>
      <c r="F66" s="1073"/>
      <c r="G66" s="786">
        <f>+E66*F66</f>
        <v>0</v>
      </c>
      <c r="H66" s="1075"/>
      <c r="I66" s="1361">
        <f>J66+K66</f>
        <v>0</v>
      </c>
      <c r="J66" s="1075"/>
      <c r="K66" s="1075"/>
      <c r="L66" s="1361">
        <f>M66+N66</f>
        <v>0</v>
      </c>
      <c r="M66" s="1075"/>
      <c r="N66" s="1075"/>
      <c r="O66" s="1361">
        <f>P66+Q66</f>
        <v>0</v>
      </c>
      <c r="P66" s="1099"/>
      <c r="Q66" s="1099"/>
      <c r="R66" s="1361">
        <f>S66+T66</f>
        <v>0</v>
      </c>
      <c r="S66" s="1099"/>
      <c r="T66" s="1099"/>
      <c r="U66" s="1361">
        <f>V66+W66</f>
        <v>0</v>
      </c>
      <c r="V66" s="1350"/>
      <c r="W66" s="1350"/>
      <c r="X66" s="1361">
        <f>Y66+Z66</f>
        <v>0</v>
      </c>
      <c r="Y66" s="1075"/>
      <c r="Z66" s="1100"/>
      <c r="AA66" s="1380">
        <f t="shared" si="23"/>
        <v>0</v>
      </c>
      <c r="AB66" s="1040">
        <f t="shared" si="24"/>
        <v>0</v>
      </c>
      <c r="AC66" s="1048"/>
      <c r="AD66" s="1048"/>
      <c r="AE66" s="1048"/>
      <c r="AF66" s="1048"/>
      <c r="AG66" s="1048"/>
      <c r="AH66" s="1048"/>
    </row>
    <row r="67" spans="1:34" s="1052" customFormat="1" x14ac:dyDescent="0.15">
      <c r="A67" s="1050"/>
      <c r="B67" s="69" t="str">
        <f>+'PLAN DE ADQUISICIONES'!C117</f>
        <v>Coordinaciones con FONDOEMPLEO</v>
      </c>
      <c r="C67" s="281" t="str">
        <f>+'PLAN DE ADQUISICIONES'!B117</f>
        <v>6.3.7</v>
      </c>
      <c r="D67" s="1053"/>
      <c r="E67" s="793"/>
      <c r="F67" s="738"/>
      <c r="G67" s="738">
        <f>SUM(G68:G70)</f>
        <v>0</v>
      </c>
      <c r="H67" s="44">
        <f>SUM(H68:H70)</f>
        <v>0</v>
      </c>
      <c r="I67" s="44">
        <f t="shared" ref="I67:Z67" si="30">SUM(I68:I70)</f>
        <v>0</v>
      </c>
      <c r="J67" s="44">
        <f t="shared" si="30"/>
        <v>0</v>
      </c>
      <c r="K67" s="44">
        <f t="shared" si="30"/>
        <v>0</v>
      </c>
      <c r="L67" s="44">
        <f t="shared" si="30"/>
        <v>0</v>
      </c>
      <c r="M67" s="44">
        <f t="shared" si="30"/>
        <v>0</v>
      </c>
      <c r="N67" s="44">
        <f t="shared" si="30"/>
        <v>0</v>
      </c>
      <c r="O67" s="44">
        <f t="shared" si="30"/>
        <v>0</v>
      </c>
      <c r="P67" s="44">
        <f t="shared" si="30"/>
        <v>0</v>
      </c>
      <c r="Q67" s="44">
        <f t="shared" si="30"/>
        <v>0</v>
      </c>
      <c r="R67" s="44">
        <f t="shared" si="30"/>
        <v>0</v>
      </c>
      <c r="S67" s="44">
        <f t="shared" si="30"/>
        <v>0</v>
      </c>
      <c r="T67" s="44">
        <f t="shared" si="30"/>
        <v>0</v>
      </c>
      <c r="U67" s="44">
        <f t="shared" si="30"/>
        <v>0</v>
      </c>
      <c r="V67" s="44">
        <f t="shared" si="30"/>
        <v>0</v>
      </c>
      <c r="W67" s="44">
        <f t="shared" si="30"/>
        <v>0</v>
      </c>
      <c r="X67" s="44">
        <f t="shared" si="30"/>
        <v>0</v>
      </c>
      <c r="Y67" s="44">
        <f t="shared" si="30"/>
        <v>0</v>
      </c>
      <c r="Z67" s="1382">
        <f t="shared" si="30"/>
        <v>0</v>
      </c>
      <c r="AA67" s="1380">
        <f t="shared" si="23"/>
        <v>0</v>
      </c>
      <c r="AB67" s="1040">
        <f t="shared" si="24"/>
        <v>0</v>
      </c>
      <c r="AC67" s="1051"/>
      <c r="AD67" s="1051"/>
      <c r="AE67" s="1051"/>
      <c r="AF67" s="1051"/>
      <c r="AG67" s="1051"/>
      <c r="AH67" s="1051"/>
    </row>
    <row r="68" spans="1:34" s="1049" customFormat="1" x14ac:dyDescent="0.15">
      <c r="A68" s="1047"/>
      <c r="B68" s="1076" t="str">
        <f>+'PLAN DE ADQUISICIONES'!C118</f>
        <v>Pasajes</v>
      </c>
      <c r="C68" s="1077" t="str">
        <f>+'PLAN DE ADQUISICIONES'!B118</f>
        <v>6.3.7.1</v>
      </c>
      <c r="D68" s="1094" t="str">
        <f>+'PLAN DE ADQUISICIONES'!D118</f>
        <v>Unidad</v>
      </c>
      <c r="E68" s="1078">
        <f>+'PLAN DE ADQUISICIONES'!E118</f>
        <v>2</v>
      </c>
      <c r="F68" s="1072"/>
      <c r="G68" s="786">
        <f>+E68*F68</f>
        <v>0</v>
      </c>
      <c r="H68" s="1074"/>
      <c r="I68" s="1361">
        <f>J68+K68</f>
        <v>0</v>
      </c>
      <c r="J68" s="1069"/>
      <c r="K68" s="1069"/>
      <c r="L68" s="1361">
        <f>M68+N68</f>
        <v>0</v>
      </c>
      <c r="M68" s="1069"/>
      <c r="N68" s="1069"/>
      <c r="O68" s="1361">
        <f>P68+Q68</f>
        <v>0</v>
      </c>
      <c r="P68" s="1070"/>
      <c r="Q68" s="1070"/>
      <c r="R68" s="1361">
        <f>S68+T68</f>
        <v>0</v>
      </c>
      <c r="S68" s="1070"/>
      <c r="T68" s="1070"/>
      <c r="U68" s="1361">
        <f>V68+W68</f>
        <v>0</v>
      </c>
      <c r="V68" s="1070"/>
      <c r="W68" s="1070"/>
      <c r="X68" s="1361">
        <f>Y68+Z68</f>
        <v>0</v>
      </c>
      <c r="Y68" s="1384"/>
      <c r="Z68" s="1071"/>
      <c r="AA68" s="1380">
        <f t="shared" si="23"/>
        <v>0</v>
      </c>
      <c r="AB68" s="1040">
        <f t="shared" si="24"/>
        <v>0</v>
      </c>
      <c r="AC68" s="1048"/>
      <c r="AD68" s="1048"/>
      <c r="AE68" s="1048"/>
      <c r="AF68" s="1048"/>
      <c r="AG68" s="1048"/>
      <c r="AH68" s="1048"/>
    </row>
    <row r="69" spans="1:34" s="1049" customFormat="1" x14ac:dyDescent="0.15">
      <c r="A69" s="1047"/>
      <c r="B69" s="1079" t="str">
        <f>+'PLAN DE ADQUISICIONES'!C119</f>
        <v>Viáticos</v>
      </c>
      <c r="C69" s="1080" t="str">
        <f>+'PLAN DE ADQUISICIONES'!B119</f>
        <v>6.3.7.2</v>
      </c>
      <c r="D69" s="1094" t="str">
        <f>+'PLAN DE ADQUISICIONES'!D119</f>
        <v>Unidad</v>
      </c>
      <c r="E69" s="1078">
        <f>+'PLAN DE ADQUISICIONES'!E119</f>
        <v>2</v>
      </c>
      <c r="F69" s="1060"/>
      <c r="G69" s="786">
        <f>+E69*F69</f>
        <v>0</v>
      </c>
      <c r="H69" s="1061"/>
      <c r="I69" s="1361">
        <f>J69+K69</f>
        <v>0</v>
      </c>
      <c r="J69" s="1069"/>
      <c r="K69" s="1069"/>
      <c r="L69" s="1361">
        <f>M69+N69</f>
        <v>0</v>
      </c>
      <c r="M69" s="1069"/>
      <c r="N69" s="1069"/>
      <c r="O69" s="1361">
        <f>P69+Q69</f>
        <v>0</v>
      </c>
      <c r="P69" s="1070"/>
      <c r="Q69" s="1070"/>
      <c r="R69" s="1361">
        <f>S69+T69</f>
        <v>0</v>
      </c>
      <c r="S69" s="1070"/>
      <c r="T69" s="1070"/>
      <c r="U69" s="1361">
        <f>V69+W69</f>
        <v>0</v>
      </c>
      <c r="V69" s="1070"/>
      <c r="W69" s="1070"/>
      <c r="X69" s="1361">
        <f>Y69+Z69</f>
        <v>0</v>
      </c>
      <c r="Y69" s="1384"/>
      <c r="Z69" s="1071"/>
      <c r="AA69" s="1380">
        <f t="shared" si="23"/>
        <v>0</v>
      </c>
      <c r="AB69" s="1040">
        <f t="shared" si="24"/>
        <v>0</v>
      </c>
      <c r="AC69" s="1048"/>
      <c r="AD69" s="1048"/>
      <c r="AE69" s="1048"/>
      <c r="AF69" s="1048"/>
      <c r="AG69" s="1048"/>
      <c r="AH69" s="1048"/>
    </row>
    <row r="70" spans="1:34" s="1049" customFormat="1" x14ac:dyDescent="0.15">
      <c r="A70" s="1047"/>
      <c r="B70" s="1081">
        <f>+'PLAN DE ADQUISICIONES'!C120</f>
        <v>0</v>
      </c>
      <c r="C70" s="1082" t="str">
        <f>+'PLAN DE ADQUISICIONES'!B120</f>
        <v>6.3.7.3</v>
      </c>
      <c r="D70" s="1090" t="str">
        <f>+'PLAN DE ADQUISICIONES'!D120</f>
        <v>Unidad medida</v>
      </c>
      <c r="E70" s="1083">
        <f>+'PLAN DE ADQUISICIONES'!E120</f>
        <v>0</v>
      </c>
      <c r="F70" s="1073"/>
      <c r="G70" s="786">
        <f>+E70*F70</f>
        <v>0</v>
      </c>
      <c r="H70" s="1075"/>
      <c r="I70" s="1361">
        <f>J70+K70</f>
        <v>0</v>
      </c>
      <c r="J70" s="1069"/>
      <c r="K70" s="1069"/>
      <c r="L70" s="1361">
        <f>M70+N70</f>
        <v>0</v>
      </c>
      <c r="M70" s="1069"/>
      <c r="N70" s="1069"/>
      <c r="O70" s="1361">
        <f>P70+Q70</f>
        <v>0</v>
      </c>
      <c r="P70" s="1070"/>
      <c r="Q70" s="1070"/>
      <c r="R70" s="1361">
        <f>S70+T70</f>
        <v>0</v>
      </c>
      <c r="S70" s="1070"/>
      <c r="T70" s="1070"/>
      <c r="U70" s="1361">
        <f>V70+W70</f>
        <v>0</v>
      </c>
      <c r="V70" s="1070"/>
      <c r="W70" s="1070"/>
      <c r="X70" s="1361">
        <f>Y70+Z70</f>
        <v>0</v>
      </c>
      <c r="Y70" s="1385"/>
      <c r="Z70" s="1071"/>
      <c r="AA70" s="1380">
        <f t="shared" si="23"/>
        <v>0</v>
      </c>
      <c r="AB70" s="1040">
        <f t="shared" si="24"/>
        <v>0</v>
      </c>
      <c r="AC70" s="1048"/>
      <c r="AD70" s="1048"/>
      <c r="AE70" s="1048"/>
      <c r="AF70" s="1048"/>
      <c r="AG70" s="1048"/>
      <c r="AH70" s="1048"/>
    </row>
    <row r="71" spans="1:34" s="1052" customFormat="1" x14ac:dyDescent="0.15">
      <c r="A71" s="1050"/>
      <c r="B71" s="1899"/>
      <c r="C71" s="1900"/>
      <c r="D71" s="1900"/>
      <c r="E71" s="1900"/>
      <c r="F71" s="1900"/>
      <c r="G71" s="1101">
        <f>+G43+G47+G51+G55+G59+G63+G67</f>
        <v>0</v>
      </c>
      <c r="H71" s="1101">
        <f>+H43+H47+H51+H55+H59+H63+H67</f>
        <v>0</v>
      </c>
      <c r="I71" s="1101">
        <f>+I43+I47+I51+I55+I59+I63+I67</f>
        <v>0</v>
      </c>
      <c r="J71" s="1101">
        <f t="shared" ref="J71:Z71" si="31">+J43+J47+J51+J55+J59+J63+J67</f>
        <v>0</v>
      </c>
      <c r="K71" s="1101">
        <f t="shared" si="31"/>
        <v>0</v>
      </c>
      <c r="L71" s="1101">
        <f t="shared" si="31"/>
        <v>0</v>
      </c>
      <c r="M71" s="1101">
        <f t="shared" si="31"/>
        <v>0</v>
      </c>
      <c r="N71" s="1101">
        <f t="shared" si="31"/>
        <v>0</v>
      </c>
      <c r="O71" s="1101">
        <f t="shared" si="31"/>
        <v>0</v>
      </c>
      <c r="P71" s="1101">
        <f t="shared" si="31"/>
        <v>0</v>
      </c>
      <c r="Q71" s="1101">
        <f t="shared" si="31"/>
        <v>0</v>
      </c>
      <c r="R71" s="1101">
        <f t="shared" si="31"/>
        <v>0</v>
      </c>
      <c r="S71" s="1101">
        <f t="shared" si="31"/>
        <v>0</v>
      </c>
      <c r="T71" s="1101">
        <f t="shared" si="31"/>
        <v>0</v>
      </c>
      <c r="U71" s="1101">
        <f t="shared" si="31"/>
        <v>0</v>
      </c>
      <c r="V71" s="1101">
        <f t="shared" si="31"/>
        <v>0</v>
      </c>
      <c r="W71" s="1101">
        <f t="shared" si="31"/>
        <v>0</v>
      </c>
      <c r="X71" s="1101">
        <f t="shared" si="31"/>
        <v>0</v>
      </c>
      <c r="Y71" s="1101">
        <f t="shared" si="31"/>
        <v>0</v>
      </c>
      <c r="Z71" s="1102">
        <f t="shared" si="31"/>
        <v>0</v>
      </c>
      <c r="AA71" s="1380">
        <f t="shared" si="23"/>
        <v>0</v>
      </c>
      <c r="AB71" s="1040">
        <f t="shared" si="24"/>
        <v>0</v>
      </c>
      <c r="AC71" s="1051"/>
      <c r="AD71" s="1051"/>
      <c r="AE71" s="1051"/>
      <c r="AF71" s="1051"/>
      <c r="AG71" s="1051"/>
      <c r="AH71" s="1051"/>
    </row>
    <row r="72" spans="1:34" s="1052" customFormat="1" x14ac:dyDescent="0.15">
      <c r="A72" s="1050"/>
      <c r="B72" s="1995" t="s">
        <v>167</v>
      </c>
      <c r="C72" s="1996"/>
      <c r="D72" s="1996"/>
      <c r="E72" s="1996"/>
      <c r="F72" s="1996"/>
      <c r="G72" s="27">
        <f>SUM(G73:G75)</f>
        <v>276688</v>
      </c>
      <c r="H72" s="27">
        <f>SUM(H73:H75)</f>
        <v>250588</v>
      </c>
      <c r="I72" s="27">
        <f>SUM(I73:I75)</f>
        <v>2500</v>
      </c>
      <c r="J72" s="27">
        <f t="shared" ref="J72:Z72" si="32">SUM(J73:J75)</f>
        <v>0</v>
      </c>
      <c r="K72" s="27">
        <f t="shared" si="32"/>
        <v>0</v>
      </c>
      <c r="L72" s="27">
        <f t="shared" si="32"/>
        <v>23100</v>
      </c>
      <c r="M72" s="27">
        <f t="shared" si="32"/>
        <v>22900</v>
      </c>
      <c r="N72" s="27">
        <f t="shared" si="32"/>
        <v>200</v>
      </c>
      <c r="O72" s="27">
        <f t="shared" si="32"/>
        <v>500</v>
      </c>
      <c r="P72" s="27">
        <f t="shared" si="32"/>
        <v>500</v>
      </c>
      <c r="Q72" s="27">
        <f t="shared" si="32"/>
        <v>0</v>
      </c>
      <c r="R72" s="27">
        <f t="shared" si="32"/>
        <v>0</v>
      </c>
      <c r="S72" s="27">
        <f t="shared" si="32"/>
        <v>0</v>
      </c>
      <c r="T72" s="27">
        <f t="shared" si="32"/>
        <v>0</v>
      </c>
      <c r="U72" s="27">
        <f t="shared" si="32"/>
        <v>0</v>
      </c>
      <c r="V72" s="27">
        <f t="shared" si="32"/>
        <v>0</v>
      </c>
      <c r="W72" s="27">
        <f t="shared" si="32"/>
        <v>0</v>
      </c>
      <c r="X72" s="27">
        <f t="shared" si="32"/>
        <v>0</v>
      </c>
      <c r="Y72" s="27">
        <f t="shared" si="32"/>
        <v>0</v>
      </c>
      <c r="Z72" s="36">
        <f t="shared" si="32"/>
        <v>0</v>
      </c>
      <c r="AA72" s="1380">
        <f t="shared" si="23"/>
        <v>276688</v>
      </c>
      <c r="AB72" s="1040">
        <f t="shared" si="24"/>
        <v>0</v>
      </c>
      <c r="AC72" s="1051"/>
      <c r="AD72" s="1051"/>
      <c r="AE72" s="1051"/>
      <c r="AF72" s="1051"/>
      <c r="AG72" s="1051"/>
      <c r="AH72" s="1051"/>
    </row>
    <row r="73" spans="1:34" s="1052" customFormat="1" x14ac:dyDescent="0.15">
      <c r="A73" s="1050"/>
      <c r="B73" s="1899" t="s">
        <v>168</v>
      </c>
      <c r="C73" s="1900"/>
      <c r="D73" s="1900"/>
      <c r="E73" s="1900"/>
      <c r="F73" s="1900"/>
      <c r="G73" s="787">
        <f>+'FORMATO COSTEO C1'!G499</f>
        <v>4600</v>
      </c>
      <c r="H73" s="1103">
        <f>+'FORMATO COSTEO C1'!H$499</f>
        <v>3500</v>
      </c>
      <c r="I73" s="1103">
        <f>+'FORMATO COSTEO C1'!I$499</f>
        <v>0</v>
      </c>
      <c r="J73" s="1103">
        <f>+'FORMATO COSTEO C1'!J$499</f>
        <v>0</v>
      </c>
      <c r="K73" s="1103">
        <f>+'FORMATO COSTEO C1'!K$499</f>
        <v>0</v>
      </c>
      <c r="L73" s="1103">
        <f>+'FORMATO COSTEO C1'!L$499</f>
        <v>600</v>
      </c>
      <c r="M73" s="1103">
        <f>+'FORMATO COSTEO C1'!M$499</f>
        <v>400</v>
      </c>
      <c r="N73" s="1103">
        <f>+'FORMATO COSTEO C1'!N$499</f>
        <v>200</v>
      </c>
      <c r="O73" s="1103">
        <f>+'FORMATO COSTEO C1'!O$499</f>
        <v>500</v>
      </c>
      <c r="P73" s="1103">
        <f>+'FORMATO COSTEO C1'!P$499</f>
        <v>500</v>
      </c>
      <c r="Q73" s="1103">
        <f>+'FORMATO COSTEO C1'!Q$499</f>
        <v>0</v>
      </c>
      <c r="R73" s="1103">
        <f>+'FORMATO COSTEO C1'!R$499</f>
        <v>0</v>
      </c>
      <c r="S73" s="1103">
        <f>+'FORMATO COSTEO C1'!S$499</f>
        <v>0</v>
      </c>
      <c r="T73" s="1103">
        <f>+'FORMATO COSTEO C1'!T$499</f>
        <v>0</v>
      </c>
      <c r="U73" s="1103">
        <f>+'FORMATO COSTEO C1'!U$499</f>
        <v>0</v>
      </c>
      <c r="V73" s="1103">
        <f>+'FORMATO COSTEO C1'!V$499</f>
        <v>0</v>
      </c>
      <c r="W73" s="1103">
        <f>+'FORMATO COSTEO C1'!W$499</f>
        <v>0</v>
      </c>
      <c r="X73" s="1103">
        <f>+'FORMATO COSTEO C1'!X$499</f>
        <v>0</v>
      </c>
      <c r="Y73" s="1103">
        <f>+'FORMATO COSTEO C1'!Y$499</f>
        <v>0</v>
      </c>
      <c r="Z73" s="1368">
        <f>+'FORMATO COSTEO C1'!Z$499</f>
        <v>0</v>
      </c>
      <c r="AA73" s="1380">
        <f t="shared" si="23"/>
        <v>4600</v>
      </c>
      <c r="AB73" s="1040">
        <f t="shared" si="24"/>
        <v>0</v>
      </c>
      <c r="AC73" s="1051"/>
      <c r="AD73" s="1051"/>
      <c r="AE73" s="1051"/>
      <c r="AF73" s="1051"/>
      <c r="AG73" s="1051"/>
      <c r="AH73" s="1051"/>
    </row>
    <row r="74" spans="1:34" s="1052" customFormat="1" x14ac:dyDescent="0.15">
      <c r="A74" s="1050"/>
      <c r="B74" s="1899" t="s">
        <v>169</v>
      </c>
      <c r="C74" s="1900"/>
      <c r="D74" s="1900"/>
      <c r="E74" s="1900"/>
      <c r="F74" s="1900"/>
      <c r="G74" s="787">
        <f>+'FORMATO COSTEO C2'!G499</f>
        <v>178588</v>
      </c>
      <c r="H74" s="1103">
        <f>+'FORMATO COSTEO C2'!H499</f>
        <v>153588</v>
      </c>
      <c r="I74" s="1103">
        <f>+'FORMATO COSTEO C2'!I499</f>
        <v>2500</v>
      </c>
      <c r="J74" s="1103">
        <f>+'FORMATO COSTEO C2'!J499</f>
        <v>0</v>
      </c>
      <c r="K74" s="1103">
        <f>+'FORMATO COSTEO C2'!K499</f>
        <v>0</v>
      </c>
      <c r="L74" s="1103">
        <f>+'FORMATO COSTEO C2'!L499</f>
        <v>22500</v>
      </c>
      <c r="M74" s="1103">
        <f>+'FORMATO COSTEO C2'!M499</f>
        <v>22500</v>
      </c>
      <c r="N74" s="1103">
        <f>+'FORMATO COSTEO C2'!N499</f>
        <v>0</v>
      </c>
      <c r="O74" s="1103">
        <f>+'FORMATO COSTEO C2'!O499</f>
        <v>0</v>
      </c>
      <c r="P74" s="1103">
        <f>+'FORMATO COSTEO C2'!P499</f>
        <v>0</v>
      </c>
      <c r="Q74" s="1103">
        <f>+'FORMATO COSTEO C2'!Q499</f>
        <v>0</v>
      </c>
      <c r="R74" s="1103">
        <f>+'FORMATO COSTEO C2'!R499</f>
        <v>0</v>
      </c>
      <c r="S74" s="1103">
        <f>+'FORMATO COSTEO C2'!S499</f>
        <v>0</v>
      </c>
      <c r="T74" s="1103">
        <f>+'FORMATO COSTEO C2'!T499</f>
        <v>0</v>
      </c>
      <c r="U74" s="1103">
        <f>+'FORMATO COSTEO C2'!U499</f>
        <v>0</v>
      </c>
      <c r="V74" s="1103">
        <f>+'FORMATO COSTEO C2'!V499</f>
        <v>0</v>
      </c>
      <c r="W74" s="1103">
        <f>+'FORMATO COSTEO C2'!W499</f>
        <v>0</v>
      </c>
      <c r="X74" s="1103">
        <f>+'FORMATO COSTEO C2'!X499</f>
        <v>0</v>
      </c>
      <c r="Y74" s="1103">
        <f>+'FORMATO COSTEO C2'!Y499</f>
        <v>0</v>
      </c>
      <c r="Z74" s="1368">
        <f>+'FORMATO COSTEO C2'!Z499</f>
        <v>0</v>
      </c>
      <c r="AA74" s="1380">
        <f t="shared" si="23"/>
        <v>178588</v>
      </c>
      <c r="AB74" s="1040">
        <f t="shared" si="24"/>
        <v>0</v>
      </c>
      <c r="AC74" s="1051"/>
      <c r="AD74" s="1051"/>
      <c r="AE74" s="1051"/>
      <c r="AF74" s="1051"/>
      <c r="AG74" s="1051"/>
      <c r="AH74" s="1051"/>
    </row>
    <row r="75" spans="1:34" s="1052" customFormat="1" ht="13.5" thickBot="1" x14ac:dyDescent="0.2">
      <c r="A75" s="1050"/>
      <c r="B75" s="1993" t="s">
        <v>71</v>
      </c>
      <c r="C75" s="1994"/>
      <c r="D75" s="1994"/>
      <c r="E75" s="1994"/>
      <c r="F75" s="1994"/>
      <c r="G75" s="788">
        <f t="shared" ref="G75:Z75" si="33">+G26+G40+G71</f>
        <v>93500</v>
      </c>
      <c r="H75" s="1104">
        <f t="shared" si="33"/>
        <v>93500</v>
      </c>
      <c r="I75" s="1104">
        <f t="shared" si="33"/>
        <v>0</v>
      </c>
      <c r="J75" s="1104">
        <f t="shared" si="33"/>
        <v>0</v>
      </c>
      <c r="K75" s="1104">
        <f t="shared" si="33"/>
        <v>0</v>
      </c>
      <c r="L75" s="1104">
        <f t="shared" si="33"/>
        <v>0</v>
      </c>
      <c r="M75" s="1104">
        <f t="shared" si="33"/>
        <v>0</v>
      </c>
      <c r="N75" s="1104">
        <f t="shared" si="33"/>
        <v>0</v>
      </c>
      <c r="O75" s="1104">
        <f t="shared" si="33"/>
        <v>0</v>
      </c>
      <c r="P75" s="1104">
        <f t="shared" si="33"/>
        <v>0</v>
      </c>
      <c r="Q75" s="1104">
        <f t="shared" si="33"/>
        <v>0</v>
      </c>
      <c r="R75" s="1104">
        <f t="shared" si="33"/>
        <v>0</v>
      </c>
      <c r="S75" s="1104">
        <f t="shared" si="33"/>
        <v>0</v>
      </c>
      <c r="T75" s="1104">
        <f t="shared" si="33"/>
        <v>0</v>
      </c>
      <c r="U75" s="1104">
        <f t="shared" si="33"/>
        <v>0</v>
      </c>
      <c r="V75" s="1104">
        <f t="shared" si="33"/>
        <v>0</v>
      </c>
      <c r="W75" s="1104">
        <f t="shared" si="33"/>
        <v>0</v>
      </c>
      <c r="X75" s="1104">
        <f t="shared" si="33"/>
        <v>0</v>
      </c>
      <c r="Y75" s="1104">
        <f t="shared" si="33"/>
        <v>0</v>
      </c>
      <c r="Z75" s="1369">
        <f t="shared" si="33"/>
        <v>0</v>
      </c>
      <c r="AA75" s="1380">
        <f t="shared" si="23"/>
        <v>93500</v>
      </c>
      <c r="AB75" s="1040">
        <f t="shared" si="24"/>
        <v>0</v>
      </c>
      <c r="AC75" s="1051"/>
      <c r="AD75" s="1051"/>
      <c r="AE75" s="1051"/>
      <c r="AF75" s="1051"/>
      <c r="AG75" s="1051"/>
      <c r="AH75" s="1051"/>
    </row>
    <row r="76" spans="1:34" s="1052" customFormat="1" ht="13.5" thickBot="1" x14ac:dyDescent="0.25">
      <c r="A76" s="1050"/>
      <c r="B76" s="35"/>
      <c r="C76" s="35"/>
      <c r="D76" s="35"/>
      <c r="E76" s="35"/>
      <c r="F76" s="358"/>
      <c r="G76" s="34"/>
      <c r="H76" s="34"/>
      <c r="I76" s="34"/>
      <c r="J76" s="34"/>
      <c r="K76" s="34"/>
      <c r="L76" s="34"/>
      <c r="M76" s="34"/>
      <c r="N76" s="34"/>
      <c r="O76" s="34"/>
      <c r="P76" s="34"/>
      <c r="Q76" s="34"/>
      <c r="R76" s="34"/>
      <c r="S76" s="34"/>
      <c r="T76" s="34"/>
      <c r="U76" s="34"/>
      <c r="V76" s="34"/>
      <c r="W76" s="34"/>
      <c r="X76" s="34"/>
      <c r="Y76" s="34"/>
      <c r="Z76" s="34"/>
      <c r="AA76" s="1038"/>
      <c r="AB76" s="1038"/>
      <c r="AC76" s="1051"/>
      <c r="AD76" s="1051"/>
      <c r="AE76" s="1051"/>
      <c r="AF76" s="1051"/>
      <c r="AG76" s="1051"/>
      <c r="AH76" s="1051"/>
    </row>
    <row r="77" spans="1:34" ht="13.5" x14ac:dyDescent="0.2">
      <c r="B77" s="1979" t="s">
        <v>321</v>
      </c>
      <c r="C77" s="1968"/>
      <c r="D77" s="1968" t="s">
        <v>284</v>
      </c>
      <c r="E77" s="1955" t="s">
        <v>288</v>
      </c>
      <c r="F77" s="1896" t="s">
        <v>479</v>
      </c>
      <c r="G77" s="1968" t="s">
        <v>213</v>
      </c>
      <c r="H77" s="1937" t="s">
        <v>48</v>
      </c>
      <c r="I77" s="1938"/>
      <c r="J77" s="1938"/>
      <c r="K77" s="1938"/>
      <c r="L77" s="1938"/>
      <c r="M77" s="1938"/>
      <c r="N77" s="1938"/>
      <c r="O77" s="1938"/>
      <c r="P77" s="1938"/>
      <c r="Q77" s="1938"/>
      <c r="R77" s="1938"/>
      <c r="S77" s="1938"/>
      <c r="T77" s="1938"/>
      <c r="U77" s="1938"/>
      <c r="V77" s="1938"/>
      <c r="W77" s="1938"/>
      <c r="X77" s="1938"/>
      <c r="Y77" s="1938"/>
      <c r="Z77" s="1939"/>
      <c r="AA77" s="1038"/>
      <c r="AB77" s="1038"/>
    </row>
    <row r="78" spans="1:34" ht="13.5" x14ac:dyDescent="0.2">
      <c r="B78" s="1948"/>
      <c r="C78" s="1954"/>
      <c r="D78" s="1954"/>
      <c r="E78" s="1956"/>
      <c r="F78" s="1897"/>
      <c r="G78" s="1954"/>
      <c r="H78" s="1927" t="str">
        <f>+'INFORMACION GENERAL PROYECTO'!$B$11</f>
        <v>APORTE DE FONDOEMPLEO</v>
      </c>
      <c r="I78" s="1935" t="str">
        <f>+'INFORMACION GENERAL PROYECTO'!$B$12</f>
        <v>INSTITUCIÓN EJECUTORA</v>
      </c>
      <c r="J78" s="1935"/>
      <c r="K78" s="1935"/>
      <c r="L78" s="1935" t="str">
        <f>+'INFORMACION GENERAL PROYECTO'!$B$13</f>
        <v>INSTITUCIÓN APORTANTE 1</v>
      </c>
      <c r="M78" s="1935"/>
      <c r="N78" s="1935"/>
      <c r="O78" s="1935" t="str">
        <f>+'INFORMACION GENERAL PROYECTO'!$B$14</f>
        <v>INSTITUCIÓN APORTANTE 2</v>
      </c>
      <c r="P78" s="1935"/>
      <c r="Q78" s="1935"/>
      <c r="R78" s="1935" t="str">
        <f>+'INFORMACION GENERAL PROYECTO'!$B$15</f>
        <v>INSTITUCIÓN APORTANTE 3</v>
      </c>
      <c r="S78" s="1935"/>
      <c r="T78" s="1935"/>
      <c r="U78" s="1935" t="str">
        <f>+'INFORMACION GENERAL PROYECTO'!$B$16</f>
        <v>INSTITUCIÓN APORTANTE 4</v>
      </c>
      <c r="V78" s="1935"/>
      <c r="W78" s="1935"/>
      <c r="X78" s="1935" t="str">
        <f>+'INFORMACION GENERAL PROYECTO'!$B$17</f>
        <v>BENEFICIARIOS</v>
      </c>
      <c r="Y78" s="1935"/>
      <c r="Z78" s="1936"/>
      <c r="AA78" s="1038"/>
      <c r="AB78" s="1038"/>
    </row>
    <row r="79" spans="1:34" ht="14.25" thickBot="1" x14ac:dyDescent="0.25">
      <c r="B79" s="1980"/>
      <c r="C79" s="1935"/>
      <c r="D79" s="1935"/>
      <c r="E79" s="1957"/>
      <c r="F79" s="1954"/>
      <c r="G79" s="1935"/>
      <c r="H79" s="1928"/>
      <c r="I79" s="246" t="s">
        <v>175</v>
      </c>
      <c r="J79" s="1344" t="s">
        <v>560</v>
      </c>
      <c r="K79" s="1344" t="s">
        <v>598</v>
      </c>
      <c r="L79" s="246" t="s">
        <v>175</v>
      </c>
      <c r="M79" s="1344" t="s">
        <v>560</v>
      </c>
      <c r="N79" s="1344" t="s">
        <v>598</v>
      </c>
      <c r="O79" s="246" t="s">
        <v>175</v>
      </c>
      <c r="P79" s="1344" t="s">
        <v>560</v>
      </c>
      <c r="Q79" s="1344" t="s">
        <v>598</v>
      </c>
      <c r="R79" s="246" t="s">
        <v>175</v>
      </c>
      <c r="S79" s="1344" t="s">
        <v>560</v>
      </c>
      <c r="T79" s="1344" t="s">
        <v>598</v>
      </c>
      <c r="U79" s="246" t="s">
        <v>175</v>
      </c>
      <c r="V79" s="1344" t="s">
        <v>560</v>
      </c>
      <c r="W79" s="1344" t="s">
        <v>598</v>
      </c>
      <c r="X79" s="246" t="s">
        <v>175</v>
      </c>
      <c r="Y79" s="1344" t="s">
        <v>560</v>
      </c>
      <c r="Z79" s="1345" t="s">
        <v>598</v>
      </c>
      <c r="AA79" s="1038"/>
      <c r="AB79" s="1038"/>
    </row>
    <row r="80" spans="1:34" s="1035" customFormat="1" x14ac:dyDescent="0.15">
      <c r="A80" s="1033"/>
      <c r="B80" s="1054"/>
      <c r="C80" s="180">
        <v>6.4</v>
      </c>
      <c r="D80" s="1977" t="str">
        <f>+'PLAN DE ADQUISICIONES'!C121</f>
        <v>Gastos administrativos del proyecto</v>
      </c>
      <c r="E80" s="1978"/>
      <c r="F80" s="1978"/>
      <c r="G80" s="1978"/>
      <c r="H80" s="1978"/>
      <c r="I80" s="1978"/>
      <c r="J80" s="1978"/>
      <c r="K80" s="1978"/>
      <c r="L80" s="1978"/>
      <c r="M80" s="1978"/>
      <c r="N80" s="1978"/>
      <c r="O80" s="1978"/>
      <c r="P80" s="1978"/>
      <c r="Q80" s="1978"/>
      <c r="R80" s="1978"/>
      <c r="S80" s="1978"/>
      <c r="T80" s="1978"/>
      <c r="U80" s="1978"/>
      <c r="V80" s="1978"/>
      <c r="W80" s="1978"/>
      <c r="X80" s="1978"/>
      <c r="Y80" s="1371"/>
      <c r="Z80" s="1373"/>
      <c r="AA80" s="1040"/>
      <c r="AB80" s="1040"/>
      <c r="AC80" s="1034"/>
      <c r="AD80" s="1034"/>
      <c r="AE80" s="1034"/>
      <c r="AF80" s="1034"/>
      <c r="AG80" s="1034"/>
      <c r="AH80" s="1034"/>
    </row>
    <row r="81" spans="1:34" x14ac:dyDescent="0.2">
      <c r="B81" s="782" t="s">
        <v>511</v>
      </c>
      <c r="C81" s="1105"/>
      <c r="D81" s="1975" t="s">
        <v>318</v>
      </c>
      <c r="E81" s="1976"/>
      <c r="F81" s="1976"/>
      <c r="G81" s="1055">
        <v>0.08</v>
      </c>
      <c r="H81" s="1101"/>
      <c r="I81" s="1101"/>
      <c r="J81" s="1101"/>
      <c r="K81" s="1101"/>
      <c r="L81" s="1101"/>
      <c r="M81" s="1101"/>
      <c r="N81" s="1101"/>
      <c r="O81" s="1101"/>
      <c r="P81" s="1101"/>
      <c r="Q81" s="1101"/>
      <c r="R81" s="1101"/>
      <c r="S81" s="1101"/>
      <c r="T81" s="1101"/>
      <c r="U81" s="1101"/>
      <c r="V81" s="1324"/>
      <c r="W81" s="1324"/>
      <c r="X81" s="1324"/>
      <c r="Y81" s="1324"/>
      <c r="Z81" s="1102"/>
      <c r="AA81" s="1038"/>
      <c r="AB81" s="1038"/>
    </row>
    <row r="82" spans="1:34" x14ac:dyDescent="0.2">
      <c r="B82" s="1106" t="str">
        <f>+D80</f>
        <v>Gastos administrativos del proyecto</v>
      </c>
      <c r="C82" s="781"/>
      <c r="D82" s="1107" t="str">
        <f>+'PLAN DE ADQUISICIONES'!D121</f>
        <v>Mes</v>
      </c>
      <c r="E82" s="1108">
        <f>+'PLAN DE ADQUISICIONES'!E121</f>
        <v>14</v>
      </c>
      <c r="F82" s="1109">
        <f>+G82/E82</f>
        <v>1431.9314285714286</v>
      </c>
      <c r="G82" s="1110">
        <f>+H72*G81</f>
        <v>20047.04</v>
      </c>
      <c r="H82" s="1109">
        <f>+G82</f>
        <v>20047.04</v>
      </c>
      <c r="I82" s="1109"/>
      <c r="J82" s="1109"/>
      <c r="K82" s="1109"/>
      <c r="L82" s="1109"/>
      <c r="M82" s="1109"/>
      <c r="N82" s="1109"/>
      <c r="O82" s="1109"/>
      <c r="P82" s="1109"/>
      <c r="Q82" s="1109"/>
      <c r="R82" s="1109"/>
      <c r="S82" s="1109"/>
      <c r="T82" s="1109"/>
      <c r="U82" s="1109"/>
      <c r="V82" s="1351"/>
      <c r="W82" s="1351"/>
      <c r="X82" s="1351"/>
      <c r="Y82" s="1351"/>
      <c r="Z82" s="1111"/>
      <c r="AA82" s="1125">
        <f>X82+U82+R82+O82+L82+I82+H82</f>
        <v>20047.04</v>
      </c>
      <c r="AB82" s="1125">
        <f>+AA82-G82</f>
        <v>0</v>
      </c>
    </row>
    <row r="83" spans="1:34" s="1032" customFormat="1" x14ac:dyDescent="0.15">
      <c r="A83" s="1026"/>
      <c r="B83" s="1984"/>
      <c r="C83" s="1985"/>
      <c r="D83" s="1985"/>
      <c r="E83" s="1985"/>
      <c r="F83" s="1985"/>
      <c r="G83" s="1101">
        <f>+G82</f>
        <v>20047.04</v>
      </c>
      <c r="H83" s="1101">
        <f>+H82</f>
        <v>20047.04</v>
      </c>
      <c r="I83" s="1101">
        <f t="shared" ref="I83:Z83" si="34">+I82</f>
        <v>0</v>
      </c>
      <c r="J83" s="1101">
        <f t="shared" si="34"/>
        <v>0</v>
      </c>
      <c r="K83" s="1101">
        <f t="shared" si="34"/>
        <v>0</v>
      </c>
      <c r="L83" s="1101">
        <f t="shared" si="34"/>
        <v>0</v>
      </c>
      <c r="M83" s="1101">
        <f t="shared" si="34"/>
        <v>0</v>
      </c>
      <c r="N83" s="1101">
        <f t="shared" si="34"/>
        <v>0</v>
      </c>
      <c r="O83" s="1101">
        <f t="shared" si="34"/>
        <v>0</v>
      </c>
      <c r="P83" s="1101">
        <f t="shared" si="34"/>
        <v>0</v>
      </c>
      <c r="Q83" s="1101">
        <f t="shared" si="34"/>
        <v>0</v>
      </c>
      <c r="R83" s="1101">
        <f t="shared" si="34"/>
        <v>0</v>
      </c>
      <c r="S83" s="1101">
        <f t="shared" si="34"/>
        <v>0</v>
      </c>
      <c r="T83" s="1101">
        <f t="shared" si="34"/>
        <v>0</v>
      </c>
      <c r="U83" s="1101">
        <f t="shared" si="34"/>
        <v>0</v>
      </c>
      <c r="V83" s="1101">
        <f t="shared" si="34"/>
        <v>0</v>
      </c>
      <c r="W83" s="1101">
        <f t="shared" si="34"/>
        <v>0</v>
      </c>
      <c r="X83" s="1324">
        <f t="shared" si="34"/>
        <v>0</v>
      </c>
      <c r="Y83" s="1102">
        <f t="shared" si="34"/>
        <v>0</v>
      </c>
      <c r="Z83" s="1102">
        <f t="shared" si="34"/>
        <v>0</v>
      </c>
      <c r="AA83" s="1125">
        <f>X83+U83+R83+O83+L83+I83+H83</f>
        <v>20047.04</v>
      </c>
      <c r="AB83" s="1125">
        <f>+AA83-G83</f>
        <v>0</v>
      </c>
      <c r="AC83" s="1031"/>
      <c r="AD83" s="1031"/>
      <c r="AE83" s="1031"/>
      <c r="AF83" s="1031"/>
      <c r="AG83" s="1031"/>
      <c r="AH83" s="1031"/>
    </row>
    <row r="84" spans="1:34" s="1035" customFormat="1" x14ac:dyDescent="0.15">
      <c r="A84" s="1033"/>
      <c r="B84" s="208"/>
      <c r="C84" s="180">
        <v>6.5</v>
      </c>
      <c r="D84" s="1912" t="str">
        <f>+'PLAN DE ADQUISICIONES'!C122</f>
        <v>Línea de base y evaluaciones del proyecto</v>
      </c>
      <c r="E84" s="1913"/>
      <c r="F84" s="1913"/>
      <c r="G84" s="1913"/>
      <c r="H84" s="1913"/>
      <c r="I84" s="1913"/>
      <c r="J84" s="1913"/>
      <c r="K84" s="1913"/>
      <c r="L84" s="1913"/>
      <c r="M84" s="1913"/>
      <c r="N84" s="1913"/>
      <c r="O84" s="1913"/>
      <c r="P84" s="1913"/>
      <c r="Q84" s="1913"/>
      <c r="R84" s="1913"/>
      <c r="S84" s="1913"/>
      <c r="T84" s="1913"/>
      <c r="U84" s="1913"/>
      <c r="V84" s="1913"/>
      <c r="W84" s="1913"/>
      <c r="X84" s="1913"/>
      <c r="Y84" s="1372"/>
      <c r="Z84" s="1336"/>
      <c r="AA84" s="1040"/>
      <c r="AB84" s="1040"/>
      <c r="AC84" s="1034"/>
      <c r="AD84" s="1034"/>
      <c r="AE84" s="1034"/>
      <c r="AF84" s="1034"/>
      <c r="AG84" s="1034"/>
      <c r="AH84" s="1034"/>
    </row>
    <row r="85" spans="1:34" x14ac:dyDescent="0.2">
      <c r="B85" s="782" t="s">
        <v>511</v>
      </c>
      <c r="C85" s="781"/>
      <c r="D85" s="1975" t="s">
        <v>564</v>
      </c>
      <c r="E85" s="1976"/>
      <c r="F85" s="1976"/>
      <c r="G85" s="1055">
        <v>0.06</v>
      </c>
      <c r="H85" s="1112"/>
      <c r="I85" s="1112"/>
      <c r="J85" s="1112"/>
      <c r="K85" s="1112"/>
      <c r="L85" s="1112"/>
      <c r="M85" s="1112"/>
      <c r="N85" s="1112"/>
      <c r="O85" s="1112"/>
      <c r="P85" s="1112"/>
      <c r="Q85" s="1112"/>
      <c r="R85" s="1112"/>
      <c r="S85" s="1112"/>
      <c r="T85" s="1112"/>
      <c r="U85" s="1112"/>
      <c r="V85" s="1352"/>
      <c r="W85" s="1352"/>
      <c r="X85" s="1352"/>
      <c r="Y85" s="1352"/>
      <c r="Z85" s="1113"/>
      <c r="AA85" s="1038"/>
      <c r="AB85" s="1038"/>
    </row>
    <row r="86" spans="1:34" x14ac:dyDescent="0.2">
      <c r="B86" s="1114" t="str">
        <f>+D84</f>
        <v>Línea de base y evaluaciones del proyecto</v>
      </c>
      <c r="C86" s="1115"/>
      <c r="D86" s="1116" t="str">
        <f>+'PLAN DE ADQUISICIONES'!D122</f>
        <v>Documento</v>
      </c>
      <c r="E86" s="1108">
        <f>+'PLAN DE ADQUISICIONES'!E122</f>
        <v>2</v>
      </c>
      <c r="F86" s="1109">
        <f>+G86/E86</f>
        <v>7517.6399999999994</v>
      </c>
      <c r="G86" s="1117">
        <f>+H72*G85</f>
        <v>15035.279999999999</v>
      </c>
      <c r="H86" s="1117">
        <f>+G86</f>
        <v>15035.279999999999</v>
      </c>
      <c r="I86" s="1118"/>
      <c r="J86" s="1118"/>
      <c r="K86" s="1118"/>
      <c r="L86" s="1118"/>
      <c r="M86" s="1118"/>
      <c r="N86" s="1118"/>
      <c r="O86" s="1118"/>
      <c r="P86" s="1118"/>
      <c r="Q86" s="1118"/>
      <c r="R86" s="1118"/>
      <c r="S86" s="1118"/>
      <c r="T86" s="1118"/>
      <c r="U86" s="1118"/>
      <c r="V86" s="1353"/>
      <c r="W86" s="1353"/>
      <c r="X86" s="1353"/>
      <c r="Y86" s="1353"/>
      <c r="Z86" s="1119"/>
      <c r="AA86" s="1125">
        <f>X86+U86+R86+O86+L86+I86+H86</f>
        <v>15035.279999999999</v>
      </c>
      <c r="AB86" s="1125">
        <f>+AA86-G86</f>
        <v>0</v>
      </c>
    </row>
    <row r="87" spans="1:34" x14ac:dyDescent="0.2">
      <c r="B87" s="1984"/>
      <c r="C87" s="1985"/>
      <c r="D87" s="1985"/>
      <c r="E87" s="1985"/>
      <c r="F87" s="1985"/>
      <c r="G87" s="1101">
        <f>+G86</f>
        <v>15035.279999999999</v>
      </c>
      <c r="H87" s="1101">
        <f t="shared" ref="H87:Z87" si="35">+H86</f>
        <v>15035.279999999999</v>
      </c>
      <c r="I87" s="1101">
        <f t="shared" si="35"/>
        <v>0</v>
      </c>
      <c r="J87" s="1101">
        <f t="shared" si="35"/>
        <v>0</v>
      </c>
      <c r="K87" s="1101">
        <f t="shared" si="35"/>
        <v>0</v>
      </c>
      <c r="L87" s="1101">
        <f t="shared" si="35"/>
        <v>0</v>
      </c>
      <c r="M87" s="1101">
        <f t="shared" si="35"/>
        <v>0</v>
      </c>
      <c r="N87" s="1101">
        <f t="shared" si="35"/>
        <v>0</v>
      </c>
      <c r="O87" s="1101">
        <f t="shared" si="35"/>
        <v>0</v>
      </c>
      <c r="P87" s="1101">
        <f t="shared" si="35"/>
        <v>0</v>
      </c>
      <c r="Q87" s="1101">
        <f t="shared" si="35"/>
        <v>0</v>
      </c>
      <c r="R87" s="1101">
        <f t="shared" si="35"/>
        <v>0</v>
      </c>
      <c r="S87" s="1101">
        <f t="shared" si="35"/>
        <v>0</v>
      </c>
      <c r="T87" s="1101">
        <f t="shared" si="35"/>
        <v>0</v>
      </c>
      <c r="U87" s="1101">
        <f t="shared" si="35"/>
        <v>0</v>
      </c>
      <c r="V87" s="1101">
        <f t="shared" si="35"/>
        <v>0</v>
      </c>
      <c r="W87" s="1101">
        <f t="shared" si="35"/>
        <v>0</v>
      </c>
      <c r="X87" s="1324">
        <f t="shared" si="35"/>
        <v>0</v>
      </c>
      <c r="Y87" s="1101">
        <f t="shared" si="35"/>
        <v>0</v>
      </c>
      <c r="Z87" s="1102">
        <f t="shared" si="35"/>
        <v>0</v>
      </c>
      <c r="AA87" s="1125">
        <f>X87+U87+R87+O87+L87+I87+H87</f>
        <v>15035.279999999999</v>
      </c>
      <c r="AB87" s="1125">
        <f>+AA87-G87</f>
        <v>0</v>
      </c>
    </row>
    <row r="88" spans="1:34" s="1035" customFormat="1" x14ac:dyDescent="0.15">
      <c r="A88" s="1033"/>
      <c r="B88" s="208"/>
      <c r="C88" s="180">
        <v>6.6</v>
      </c>
      <c r="D88" s="1912" t="str">
        <f>+'PLAN DE ADQUISICIONES'!C123</f>
        <v>Imprevistos</v>
      </c>
      <c r="E88" s="1913"/>
      <c r="F88" s="1913"/>
      <c r="G88" s="1913"/>
      <c r="H88" s="1913"/>
      <c r="I88" s="1913"/>
      <c r="J88" s="1913"/>
      <c r="K88" s="1913"/>
      <c r="L88" s="1913"/>
      <c r="M88" s="1913"/>
      <c r="N88" s="1913"/>
      <c r="O88" s="1913"/>
      <c r="P88" s="1913"/>
      <c r="Q88" s="1913"/>
      <c r="R88" s="1913"/>
      <c r="S88" s="1913"/>
      <c r="T88" s="1913"/>
      <c r="U88" s="1913"/>
      <c r="V88" s="1913"/>
      <c r="W88" s="1913"/>
      <c r="X88" s="1913"/>
      <c r="Y88" s="1372"/>
      <c r="Z88" s="1336"/>
      <c r="AA88" s="1125">
        <f>X88+U88+R88+O88+L88+I88+H88</f>
        <v>0</v>
      </c>
      <c r="AB88" s="1125">
        <f>+AA88-G88</f>
        <v>0</v>
      </c>
      <c r="AC88" s="1034"/>
      <c r="AD88" s="1034"/>
      <c r="AE88" s="1034"/>
      <c r="AF88" s="1034"/>
      <c r="AG88" s="1034"/>
      <c r="AH88" s="1034"/>
    </row>
    <row r="89" spans="1:34" x14ac:dyDescent="0.2">
      <c r="B89" s="782" t="s">
        <v>511</v>
      </c>
      <c r="C89" s="781"/>
      <c r="D89" s="1975" t="s">
        <v>312</v>
      </c>
      <c r="E89" s="1976"/>
      <c r="F89" s="1976"/>
      <c r="G89" s="1056">
        <v>0.02</v>
      </c>
      <c r="H89" s="1115"/>
      <c r="I89" s="1115"/>
      <c r="J89" s="1115"/>
      <c r="K89" s="1115"/>
      <c r="L89" s="1115"/>
      <c r="M89" s="1115"/>
      <c r="N89" s="1115"/>
      <c r="O89" s="1115"/>
      <c r="P89" s="1115"/>
      <c r="Q89" s="1115"/>
      <c r="R89" s="1115"/>
      <c r="S89" s="1115"/>
      <c r="T89" s="1115"/>
      <c r="U89" s="1115"/>
      <c r="V89" s="1354"/>
      <c r="W89" s="1354"/>
      <c r="X89" s="1354"/>
      <c r="Y89" s="1354"/>
      <c r="Z89" s="1120"/>
      <c r="AA89" s="1038"/>
      <c r="AB89" s="1038"/>
    </row>
    <row r="90" spans="1:34" x14ac:dyDescent="0.2">
      <c r="B90" s="1114" t="str">
        <f>+D88</f>
        <v>Imprevistos</v>
      </c>
      <c r="C90" s="1115"/>
      <c r="D90" s="1116" t="str">
        <f>+'PLAN DE ADQUISICIONES'!D123</f>
        <v>Mes</v>
      </c>
      <c r="E90" s="1108">
        <f>+'PLAN DE ADQUISICIONES'!E123</f>
        <v>2</v>
      </c>
      <c r="F90" s="1109">
        <f>+G90/E90</f>
        <v>2505.88</v>
      </c>
      <c r="G90" s="1117">
        <f>+H72*G89</f>
        <v>5011.76</v>
      </c>
      <c r="H90" s="1117">
        <f>+G90</f>
        <v>5011.76</v>
      </c>
      <c r="I90" s="1117"/>
      <c r="J90" s="1117"/>
      <c r="K90" s="1117"/>
      <c r="L90" s="1117"/>
      <c r="M90" s="1117"/>
      <c r="N90" s="1117"/>
      <c r="O90" s="1117"/>
      <c r="P90" s="1117"/>
      <c r="Q90" s="1117"/>
      <c r="R90" s="1117"/>
      <c r="S90" s="1117"/>
      <c r="T90" s="1117"/>
      <c r="U90" s="1117"/>
      <c r="V90" s="1355"/>
      <c r="W90" s="1355"/>
      <c r="X90" s="1355"/>
      <c r="Y90" s="1355"/>
      <c r="Z90" s="1121"/>
      <c r="AA90" s="1125">
        <f>X90+U90+R90+O90+L90+I90+H90</f>
        <v>5011.76</v>
      </c>
      <c r="AB90" s="1125">
        <f>+AA90-G90</f>
        <v>0</v>
      </c>
    </row>
    <row r="91" spans="1:34" x14ac:dyDescent="0.2">
      <c r="B91" s="1984"/>
      <c r="C91" s="1985"/>
      <c r="D91" s="1985"/>
      <c r="E91" s="1985"/>
      <c r="F91" s="1985"/>
      <c r="G91" s="1101">
        <f t="shared" ref="G91:Z91" si="36">+G90</f>
        <v>5011.76</v>
      </c>
      <c r="H91" s="1101">
        <f t="shared" si="36"/>
        <v>5011.76</v>
      </c>
      <c r="I91" s="1101">
        <f t="shared" si="36"/>
        <v>0</v>
      </c>
      <c r="J91" s="1101">
        <f t="shared" si="36"/>
        <v>0</v>
      </c>
      <c r="K91" s="1101">
        <f t="shared" si="36"/>
        <v>0</v>
      </c>
      <c r="L91" s="1101">
        <f t="shared" si="36"/>
        <v>0</v>
      </c>
      <c r="M91" s="1101">
        <f t="shared" si="36"/>
        <v>0</v>
      </c>
      <c r="N91" s="1101">
        <f t="shared" si="36"/>
        <v>0</v>
      </c>
      <c r="O91" s="1101">
        <f t="shared" si="36"/>
        <v>0</v>
      </c>
      <c r="P91" s="1101">
        <f t="shared" si="36"/>
        <v>0</v>
      </c>
      <c r="Q91" s="1101">
        <f t="shared" si="36"/>
        <v>0</v>
      </c>
      <c r="R91" s="1101">
        <f t="shared" si="36"/>
        <v>0</v>
      </c>
      <c r="S91" s="1101">
        <f t="shared" si="36"/>
        <v>0</v>
      </c>
      <c r="T91" s="1101">
        <f t="shared" si="36"/>
        <v>0</v>
      </c>
      <c r="U91" s="1101">
        <f t="shared" si="36"/>
        <v>0</v>
      </c>
      <c r="V91" s="1101">
        <f t="shared" si="36"/>
        <v>0</v>
      </c>
      <c r="W91" s="1101">
        <f t="shared" si="36"/>
        <v>0</v>
      </c>
      <c r="X91" s="1324">
        <f t="shared" si="36"/>
        <v>0</v>
      </c>
      <c r="Y91" s="1101">
        <f t="shared" si="36"/>
        <v>0</v>
      </c>
      <c r="Z91" s="1102">
        <f t="shared" si="36"/>
        <v>0</v>
      </c>
      <c r="AA91" s="1125">
        <f>X91+U91+R91+O91+L91+I91+H91</f>
        <v>5011.76</v>
      </c>
      <c r="AB91" s="1125">
        <f>+AA91-G91</f>
        <v>0</v>
      </c>
    </row>
    <row r="92" spans="1:34" s="1035" customFormat="1" x14ac:dyDescent="0.15">
      <c r="A92" s="1033"/>
      <c r="B92" s="208"/>
      <c r="C92" s="180">
        <v>6.7</v>
      </c>
      <c r="D92" s="1912" t="str">
        <f>+'PLAN DE ADQUISICIONES'!C124</f>
        <v>Supervisión interna</v>
      </c>
      <c r="E92" s="1913"/>
      <c r="F92" s="1913"/>
      <c r="G92" s="1913"/>
      <c r="H92" s="1913"/>
      <c r="I92" s="1913"/>
      <c r="J92" s="1913"/>
      <c r="K92" s="1913"/>
      <c r="L92" s="1913"/>
      <c r="M92" s="1913"/>
      <c r="N92" s="1913"/>
      <c r="O92" s="1913"/>
      <c r="P92" s="1913"/>
      <c r="Q92" s="1913"/>
      <c r="R92" s="1913"/>
      <c r="S92" s="1913"/>
      <c r="T92" s="1913"/>
      <c r="U92" s="1913"/>
      <c r="V92" s="1913"/>
      <c r="W92" s="1913"/>
      <c r="X92" s="1913"/>
      <c r="Y92" s="1372"/>
      <c r="Z92" s="1336"/>
      <c r="AA92" s="1125">
        <f>X92+U92+R92+O92+L92+I92+H92</f>
        <v>0</v>
      </c>
      <c r="AB92" s="1125">
        <f>+AA92-G92</f>
        <v>0</v>
      </c>
      <c r="AC92" s="1034"/>
      <c r="AD92" s="1034"/>
      <c r="AE92" s="1034"/>
      <c r="AF92" s="1034"/>
      <c r="AG92" s="1034"/>
      <c r="AH92" s="1034"/>
    </row>
    <row r="93" spans="1:34" x14ac:dyDescent="0.2">
      <c r="B93" s="782" t="s">
        <v>511</v>
      </c>
      <c r="C93" s="781"/>
      <c r="D93" s="1975" t="s">
        <v>313</v>
      </c>
      <c r="E93" s="1976"/>
      <c r="F93" s="1976"/>
      <c r="G93" s="1056">
        <v>0.01</v>
      </c>
      <c r="H93" s="1115"/>
      <c r="I93" s="1115"/>
      <c r="J93" s="1115"/>
      <c r="K93" s="1115"/>
      <c r="L93" s="1115"/>
      <c r="M93" s="1115"/>
      <c r="N93" s="1115"/>
      <c r="O93" s="1115"/>
      <c r="P93" s="1115"/>
      <c r="Q93" s="1115"/>
      <c r="R93" s="1115"/>
      <c r="S93" s="1115"/>
      <c r="T93" s="1115"/>
      <c r="U93" s="1115"/>
      <c r="V93" s="1354"/>
      <c r="W93" s="1354"/>
      <c r="X93" s="1354"/>
      <c r="Y93" s="1354"/>
      <c r="Z93" s="1120"/>
      <c r="AA93" s="1038"/>
      <c r="AB93" s="1038"/>
    </row>
    <row r="94" spans="1:34" x14ac:dyDescent="0.2">
      <c r="B94" s="1114" t="str">
        <f>+D92</f>
        <v>Supervisión interna</v>
      </c>
      <c r="C94" s="1115"/>
      <c r="D94" s="1116" t="str">
        <f>+'PLAN DE ADQUISICIONES'!D124</f>
        <v>Visita</v>
      </c>
      <c r="E94" s="1116">
        <f>+'PLAN DE ADQUISICIONES'!E124</f>
        <v>2</v>
      </c>
      <c r="F94" s="1109">
        <f>+G94/E94</f>
        <v>1252.94</v>
      </c>
      <c r="G94" s="1117">
        <f>+H72*G93</f>
        <v>2505.88</v>
      </c>
      <c r="H94" s="1117">
        <f>+G94</f>
        <v>2505.88</v>
      </c>
      <c r="I94" s="1117"/>
      <c r="J94" s="1117"/>
      <c r="K94" s="1117"/>
      <c r="L94" s="1117"/>
      <c r="M94" s="1117"/>
      <c r="N94" s="1117"/>
      <c r="O94" s="1117"/>
      <c r="P94" s="1117"/>
      <c r="Q94" s="1117"/>
      <c r="R94" s="1117"/>
      <c r="S94" s="1117"/>
      <c r="T94" s="1117"/>
      <c r="U94" s="1117"/>
      <c r="V94" s="1355"/>
      <c r="W94" s="1355"/>
      <c r="X94" s="1355"/>
      <c r="Y94" s="1355"/>
      <c r="Z94" s="1121"/>
      <c r="AA94" s="1125">
        <f>X94+U94+R94+O94+L94+I94+H94</f>
        <v>2505.88</v>
      </c>
      <c r="AB94" s="1125">
        <f>+AA94-G94</f>
        <v>0</v>
      </c>
    </row>
    <row r="95" spans="1:34" x14ac:dyDescent="0.2">
      <c r="B95" s="1984"/>
      <c r="C95" s="1985"/>
      <c r="D95" s="1985"/>
      <c r="E95" s="1985"/>
      <c r="F95" s="1985"/>
      <c r="G95" s="1101">
        <f>+G94</f>
        <v>2505.88</v>
      </c>
      <c r="H95" s="1101">
        <f>+H94</f>
        <v>2505.88</v>
      </c>
      <c r="I95" s="1101">
        <f>+I94</f>
        <v>0</v>
      </c>
      <c r="J95" s="1101">
        <f t="shared" ref="J95:Z95" si="37">+J94</f>
        <v>0</v>
      </c>
      <c r="K95" s="1101">
        <f t="shared" si="37"/>
        <v>0</v>
      </c>
      <c r="L95" s="1101">
        <f t="shared" si="37"/>
        <v>0</v>
      </c>
      <c r="M95" s="1101">
        <f t="shared" si="37"/>
        <v>0</v>
      </c>
      <c r="N95" s="1101">
        <f t="shared" si="37"/>
        <v>0</v>
      </c>
      <c r="O95" s="1101">
        <f t="shared" si="37"/>
        <v>0</v>
      </c>
      <c r="P95" s="1101">
        <f t="shared" si="37"/>
        <v>0</v>
      </c>
      <c r="Q95" s="1101">
        <f t="shared" si="37"/>
        <v>0</v>
      </c>
      <c r="R95" s="1101">
        <f t="shared" si="37"/>
        <v>0</v>
      </c>
      <c r="S95" s="1101">
        <f t="shared" si="37"/>
        <v>0</v>
      </c>
      <c r="T95" s="1101">
        <f t="shared" si="37"/>
        <v>0</v>
      </c>
      <c r="U95" s="1101">
        <f t="shared" si="37"/>
        <v>0</v>
      </c>
      <c r="V95" s="1101">
        <f t="shared" si="37"/>
        <v>0</v>
      </c>
      <c r="W95" s="1101">
        <f t="shared" si="37"/>
        <v>0</v>
      </c>
      <c r="X95" s="1101">
        <f t="shared" si="37"/>
        <v>0</v>
      </c>
      <c r="Y95" s="1101">
        <f t="shared" si="37"/>
        <v>0</v>
      </c>
      <c r="Z95" s="1102">
        <f t="shared" si="37"/>
        <v>0</v>
      </c>
      <c r="AA95" s="1125">
        <f>X95+U95+R95+O95+L95+I95+H95</f>
        <v>2505.88</v>
      </c>
      <c r="AB95" s="1125">
        <f>+AA95-G95</f>
        <v>0</v>
      </c>
    </row>
    <row r="96" spans="1:34" ht="13.5" thickBot="1" x14ac:dyDescent="0.25">
      <c r="B96" s="1986" t="s">
        <v>172</v>
      </c>
      <c r="C96" s="1987"/>
      <c r="D96" s="1987"/>
      <c r="E96" s="1987"/>
      <c r="F96" s="1987"/>
      <c r="G96" s="22">
        <f>+G83+G87+G1+G17591+G91+G95</f>
        <v>42599.96</v>
      </c>
      <c r="H96" s="22">
        <f>+H83+H87+H1+H17591+H91+H95</f>
        <v>42599.96</v>
      </c>
      <c r="I96" s="22">
        <f>+I83+I87+I1+I17591+I91+I95</f>
        <v>0</v>
      </c>
      <c r="J96" s="22">
        <f t="shared" ref="J96:Z96" si="38">+J83+J87+J1+J17591+J91+J95</f>
        <v>0</v>
      </c>
      <c r="K96" s="22">
        <f t="shared" si="38"/>
        <v>0</v>
      </c>
      <c r="L96" s="22">
        <f t="shared" si="38"/>
        <v>0</v>
      </c>
      <c r="M96" s="22">
        <f t="shared" si="38"/>
        <v>0</v>
      </c>
      <c r="N96" s="22">
        <f t="shared" si="38"/>
        <v>0</v>
      </c>
      <c r="O96" s="22">
        <f t="shared" si="38"/>
        <v>0</v>
      </c>
      <c r="P96" s="22">
        <f t="shared" si="38"/>
        <v>0</v>
      </c>
      <c r="Q96" s="22">
        <f t="shared" si="38"/>
        <v>0</v>
      </c>
      <c r="R96" s="22">
        <f t="shared" si="38"/>
        <v>0</v>
      </c>
      <c r="S96" s="22">
        <f t="shared" si="38"/>
        <v>0</v>
      </c>
      <c r="T96" s="22">
        <f t="shared" si="38"/>
        <v>0</v>
      </c>
      <c r="U96" s="22">
        <f t="shared" si="38"/>
        <v>0</v>
      </c>
      <c r="V96" s="22">
        <f t="shared" si="38"/>
        <v>0</v>
      </c>
      <c r="W96" s="22">
        <f t="shared" si="38"/>
        <v>0</v>
      </c>
      <c r="X96" s="22">
        <f t="shared" si="38"/>
        <v>0</v>
      </c>
      <c r="Y96" s="22">
        <f t="shared" si="38"/>
        <v>0</v>
      </c>
      <c r="Z96" s="42">
        <f t="shared" si="38"/>
        <v>0</v>
      </c>
      <c r="AA96" s="1125">
        <f>X96+U96+R96+O96+L96+I96+H96</f>
        <v>42599.96</v>
      </c>
      <c r="AB96" s="1125">
        <f>+AA96-G96</f>
        <v>0</v>
      </c>
    </row>
    <row r="97" spans="2:28" ht="13.5" thickBot="1" x14ac:dyDescent="0.25">
      <c r="F97" s="1057"/>
      <c r="G97" s="1015"/>
      <c r="H97" s="1015"/>
      <c r="I97" s="1015"/>
      <c r="J97" s="1015"/>
      <c r="K97" s="1015"/>
      <c r="L97" s="1015"/>
      <c r="M97" s="1015"/>
      <c r="N97" s="1015"/>
      <c r="O97" s="1015"/>
      <c r="P97" s="1015"/>
      <c r="Q97" s="1015"/>
      <c r="R97" s="1015"/>
      <c r="S97" s="1015"/>
      <c r="T97" s="1015"/>
      <c r="U97" s="1015"/>
      <c r="V97" s="1015"/>
      <c r="W97" s="1015"/>
      <c r="X97" s="1015"/>
      <c r="Y97" s="1015"/>
      <c r="Z97" s="1015"/>
      <c r="AA97" s="1038"/>
      <c r="AB97" s="1038"/>
    </row>
    <row r="98" spans="2:28" ht="13.5" x14ac:dyDescent="0.2">
      <c r="F98" s="1057"/>
      <c r="G98" s="1981" t="s">
        <v>213</v>
      </c>
      <c r="H98" s="2001" t="s">
        <v>48</v>
      </c>
      <c r="I98" s="1938"/>
      <c r="J98" s="1938"/>
      <c r="K98" s="1938"/>
      <c r="L98" s="1938"/>
      <c r="M98" s="1938"/>
      <c r="N98" s="1938"/>
      <c r="O98" s="1938"/>
      <c r="P98" s="1938"/>
      <c r="Q98" s="1938"/>
      <c r="R98" s="1938"/>
      <c r="S98" s="1938"/>
      <c r="T98" s="1938"/>
      <c r="U98" s="1938"/>
      <c r="V98" s="1938"/>
      <c r="W98" s="1938"/>
      <c r="X98" s="1938"/>
      <c r="Y98" s="1938"/>
      <c r="Z98" s="1939"/>
      <c r="AA98" s="1038"/>
      <c r="AB98" s="1038"/>
    </row>
    <row r="99" spans="2:28" ht="13.5" x14ac:dyDescent="0.2">
      <c r="F99" s="1057"/>
      <c r="G99" s="1982"/>
      <c r="H99" s="2002" t="str">
        <f>+'INFORMACION GENERAL PROYECTO'!$B$11</f>
        <v>APORTE DE FONDOEMPLEO</v>
      </c>
      <c r="I99" s="1935" t="str">
        <f>+'INFORMACION GENERAL PROYECTO'!$B$12</f>
        <v>INSTITUCIÓN EJECUTORA</v>
      </c>
      <c r="J99" s="1935"/>
      <c r="K99" s="1935"/>
      <c r="L99" s="1935" t="str">
        <f>+'INFORMACION GENERAL PROYECTO'!$B$13</f>
        <v>INSTITUCIÓN APORTANTE 1</v>
      </c>
      <c r="M99" s="1935"/>
      <c r="N99" s="1935"/>
      <c r="O99" s="1935" t="str">
        <f>+'INFORMACION GENERAL PROYECTO'!$B$14</f>
        <v>INSTITUCIÓN APORTANTE 2</v>
      </c>
      <c r="P99" s="1935"/>
      <c r="Q99" s="1935"/>
      <c r="R99" s="1935" t="str">
        <f>+'INFORMACION GENERAL PROYECTO'!$B$15</f>
        <v>INSTITUCIÓN APORTANTE 3</v>
      </c>
      <c r="S99" s="1935"/>
      <c r="T99" s="1935"/>
      <c r="U99" s="1935" t="str">
        <f>+'INFORMACION GENERAL PROYECTO'!$B$16</f>
        <v>INSTITUCIÓN APORTANTE 4</v>
      </c>
      <c r="V99" s="1935"/>
      <c r="W99" s="1935"/>
      <c r="X99" s="1935" t="str">
        <f>+'INFORMACION GENERAL PROYECTO'!$B$17</f>
        <v>BENEFICIARIOS</v>
      </c>
      <c r="Y99" s="1935"/>
      <c r="Z99" s="1936"/>
      <c r="AA99" s="1038"/>
      <c r="AB99" s="1038"/>
    </row>
    <row r="100" spans="2:28" ht="14.25" thickBot="1" x14ac:dyDescent="0.25">
      <c r="F100" s="1057"/>
      <c r="G100" s="1983"/>
      <c r="H100" s="1983"/>
      <c r="I100" s="246" t="s">
        <v>175</v>
      </c>
      <c r="J100" s="1344" t="s">
        <v>560</v>
      </c>
      <c r="K100" s="1344" t="s">
        <v>598</v>
      </c>
      <c r="L100" s="246" t="s">
        <v>175</v>
      </c>
      <c r="M100" s="1344" t="s">
        <v>560</v>
      </c>
      <c r="N100" s="1344" t="s">
        <v>598</v>
      </c>
      <c r="O100" s="246" t="s">
        <v>175</v>
      </c>
      <c r="P100" s="1344" t="s">
        <v>560</v>
      </c>
      <c r="Q100" s="1344" t="s">
        <v>598</v>
      </c>
      <c r="R100" s="246" t="s">
        <v>175</v>
      </c>
      <c r="S100" s="1344" t="s">
        <v>560</v>
      </c>
      <c r="T100" s="1344" t="s">
        <v>598</v>
      </c>
      <c r="U100" s="246" t="s">
        <v>175</v>
      </c>
      <c r="V100" s="1344" t="s">
        <v>560</v>
      </c>
      <c r="W100" s="1344" t="s">
        <v>598</v>
      </c>
      <c r="X100" s="246" t="s">
        <v>175</v>
      </c>
      <c r="Y100" s="1344" t="s">
        <v>560</v>
      </c>
      <c r="Z100" s="1345" t="s">
        <v>598</v>
      </c>
      <c r="AA100" s="1038"/>
      <c r="AB100" s="1038"/>
    </row>
    <row r="101" spans="2:28" ht="21" customHeight="1" x14ac:dyDescent="0.2">
      <c r="B101" s="1973" t="s">
        <v>213</v>
      </c>
      <c r="C101" s="1974"/>
      <c r="D101" s="1974"/>
      <c r="E101" s="1974"/>
      <c r="F101" s="1974"/>
      <c r="G101" s="1356">
        <f>SUM(G102:G103)</f>
        <v>319287.96000000002</v>
      </c>
      <c r="H101" s="1374">
        <f>SUM(H102:H103)</f>
        <v>293187.96000000002</v>
      </c>
      <c r="I101" s="28">
        <f t="shared" ref="I101:Z101" si="39">SUM(I102:I103)</f>
        <v>2500</v>
      </c>
      <c r="J101" s="28">
        <f t="shared" si="39"/>
        <v>0</v>
      </c>
      <c r="K101" s="28">
        <f t="shared" si="39"/>
        <v>0</v>
      </c>
      <c r="L101" s="28">
        <f t="shared" si="39"/>
        <v>23100</v>
      </c>
      <c r="M101" s="28">
        <f t="shared" si="39"/>
        <v>22900</v>
      </c>
      <c r="N101" s="28">
        <f t="shared" si="39"/>
        <v>200</v>
      </c>
      <c r="O101" s="28">
        <f t="shared" si="39"/>
        <v>500</v>
      </c>
      <c r="P101" s="28">
        <f t="shared" si="39"/>
        <v>500</v>
      </c>
      <c r="Q101" s="28">
        <f t="shared" si="39"/>
        <v>0</v>
      </c>
      <c r="R101" s="28">
        <f t="shared" si="39"/>
        <v>0</v>
      </c>
      <c r="S101" s="28">
        <f t="shared" si="39"/>
        <v>0</v>
      </c>
      <c r="T101" s="28">
        <f t="shared" si="39"/>
        <v>0</v>
      </c>
      <c r="U101" s="28">
        <f t="shared" si="39"/>
        <v>0</v>
      </c>
      <c r="V101" s="28">
        <f t="shared" si="39"/>
        <v>0</v>
      </c>
      <c r="W101" s="28">
        <f t="shared" si="39"/>
        <v>0</v>
      </c>
      <c r="X101" s="28">
        <f t="shared" si="39"/>
        <v>0</v>
      </c>
      <c r="Y101" s="28">
        <f t="shared" si="39"/>
        <v>0</v>
      </c>
      <c r="Z101" s="31">
        <f t="shared" si="39"/>
        <v>0</v>
      </c>
      <c r="AA101" s="1125">
        <f>X101+U101+R101+O101+L101+I101+H101</f>
        <v>319287.96000000002</v>
      </c>
      <c r="AB101" s="1125">
        <f>+AA101-G101</f>
        <v>0</v>
      </c>
    </row>
    <row r="102" spans="2:28" ht="21" customHeight="1" x14ac:dyDescent="0.2">
      <c r="B102" s="1990" t="s">
        <v>214</v>
      </c>
      <c r="C102" s="1991"/>
      <c r="D102" s="1991"/>
      <c r="E102" s="1991"/>
      <c r="F102" s="1991"/>
      <c r="G102" s="1357">
        <f>+G72</f>
        <v>276688</v>
      </c>
      <c r="H102" s="1375">
        <f>+H72</f>
        <v>250588</v>
      </c>
      <c r="I102" s="29">
        <f>+I72</f>
        <v>2500</v>
      </c>
      <c r="J102" s="29">
        <f t="shared" ref="J102:Z102" si="40">+J72</f>
        <v>0</v>
      </c>
      <c r="K102" s="29">
        <f t="shared" si="40"/>
        <v>0</v>
      </c>
      <c r="L102" s="29">
        <f t="shared" si="40"/>
        <v>23100</v>
      </c>
      <c r="M102" s="29">
        <f t="shared" si="40"/>
        <v>22900</v>
      </c>
      <c r="N102" s="29">
        <f t="shared" si="40"/>
        <v>200</v>
      </c>
      <c r="O102" s="29">
        <f t="shared" si="40"/>
        <v>500</v>
      </c>
      <c r="P102" s="29">
        <f t="shared" si="40"/>
        <v>500</v>
      </c>
      <c r="Q102" s="29">
        <f t="shared" si="40"/>
        <v>0</v>
      </c>
      <c r="R102" s="29">
        <f t="shared" si="40"/>
        <v>0</v>
      </c>
      <c r="S102" s="29">
        <f t="shared" si="40"/>
        <v>0</v>
      </c>
      <c r="T102" s="29">
        <f t="shared" si="40"/>
        <v>0</v>
      </c>
      <c r="U102" s="29">
        <f t="shared" si="40"/>
        <v>0</v>
      </c>
      <c r="V102" s="29">
        <f t="shared" si="40"/>
        <v>0</v>
      </c>
      <c r="W102" s="29">
        <f t="shared" si="40"/>
        <v>0</v>
      </c>
      <c r="X102" s="29">
        <f t="shared" si="40"/>
        <v>0</v>
      </c>
      <c r="Y102" s="29">
        <f t="shared" si="40"/>
        <v>0</v>
      </c>
      <c r="Z102" s="32">
        <f t="shared" si="40"/>
        <v>0</v>
      </c>
      <c r="AA102" s="1125">
        <f>X102+U102+R102+O102+L102+I102+H102</f>
        <v>276688</v>
      </c>
      <c r="AB102" s="1125">
        <f>+AA102-G102</f>
        <v>0</v>
      </c>
    </row>
    <row r="103" spans="2:28" ht="21" customHeight="1" thickBot="1" x14ac:dyDescent="0.25">
      <c r="B103" s="1971" t="s">
        <v>215</v>
      </c>
      <c r="C103" s="1972"/>
      <c r="D103" s="1972"/>
      <c r="E103" s="1972"/>
      <c r="F103" s="1972"/>
      <c r="G103" s="1358">
        <f>+G96</f>
        <v>42599.96</v>
      </c>
      <c r="H103" s="1376">
        <f>+H96</f>
        <v>42599.96</v>
      </c>
      <c r="I103" s="30">
        <f>+I96</f>
        <v>0</v>
      </c>
      <c r="J103" s="30">
        <f t="shared" ref="J103:Z103" si="41">+J96</f>
        <v>0</v>
      </c>
      <c r="K103" s="30">
        <f t="shared" si="41"/>
        <v>0</v>
      </c>
      <c r="L103" s="30">
        <f t="shared" si="41"/>
        <v>0</v>
      </c>
      <c r="M103" s="30">
        <f t="shared" si="41"/>
        <v>0</v>
      </c>
      <c r="N103" s="30">
        <f t="shared" si="41"/>
        <v>0</v>
      </c>
      <c r="O103" s="30">
        <f t="shared" si="41"/>
        <v>0</v>
      </c>
      <c r="P103" s="30">
        <f t="shared" si="41"/>
        <v>0</v>
      </c>
      <c r="Q103" s="30">
        <f t="shared" si="41"/>
        <v>0</v>
      </c>
      <c r="R103" s="30">
        <f t="shared" si="41"/>
        <v>0</v>
      </c>
      <c r="S103" s="30">
        <f t="shared" si="41"/>
        <v>0</v>
      </c>
      <c r="T103" s="30">
        <f t="shared" si="41"/>
        <v>0</v>
      </c>
      <c r="U103" s="30">
        <f t="shared" si="41"/>
        <v>0</v>
      </c>
      <c r="V103" s="30">
        <f t="shared" si="41"/>
        <v>0</v>
      </c>
      <c r="W103" s="30">
        <f t="shared" si="41"/>
        <v>0</v>
      </c>
      <c r="X103" s="30">
        <f t="shared" si="41"/>
        <v>0</v>
      </c>
      <c r="Y103" s="30">
        <f t="shared" si="41"/>
        <v>0</v>
      </c>
      <c r="Z103" s="33">
        <f t="shared" si="41"/>
        <v>0</v>
      </c>
      <c r="AA103" s="1125">
        <f>X103+U103+R103+O103+L103+I103+H103</f>
        <v>42599.96</v>
      </c>
      <c r="AB103" s="1125">
        <f>+AA103-G103</f>
        <v>0</v>
      </c>
    </row>
    <row r="104" spans="2:28" x14ac:dyDescent="0.2">
      <c r="F104" s="1057"/>
      <c r="G104" s="1015"/>
      <c r="H104" s="1015"/>
      <c r="I104" s="1015"/>
      <c r="J104" s="1015"/>
      <c r="K104" s="1015"/>
      <c r="L104" s="1015"/>
      <c r="M104" s="1015"/>
      <c r="N104" s="1015"/>
      <c r="O104" s="1015"/>
      <c r="P104" s="1015"/>
      <c r="Q104" s="1015"/>
      <c r="R104" s="1015"/>
      <c r="S104" s="1015"/>
      <c r="T104" s="1015"/>
      <c r="U104" s="1015"/>
      <c r="V104" s="1015"/>
      <c r="W104" s="1015"/>
      <c r="X104" s="1015"/>
      <c r="Y104" s="1015"/>
      <c r="Z104" s="1015"/>
    </row>
    <row r="105" spans="2:28" x14ac:dyDescent="0.2">
      <c r="H105" s="1059">
        <f>H101-H86</f>
        <v>278152.68000000005</v>
      </c>
    </row>
  </sheetData>
  <sheetProtection algorithmName="SHA-512" hashValue="CH3KjEgDLJq2Pl8bkcj8uKIObGlkHg1vFTLKHrN19weQJSUeiWuvsV8oMjw4d6moS4vVPv12yMpvJixpQ70ZBw==" saltValue="gw2oU56ORMpP+Q59KXiIuA==" spinCount="100000" sheet="1" objects="1" scenarios="1" formatColumns="0" formatRows="0"/>
  <dataConsolidate/>
  <mergeCells count="73">
    <mergeCell ref="M7:X7"/>
    <mergeCell ref="H98:Z98"/>
    <mergeCell ref="H99:H100"/>
    <mergeCell ref="I99:K99"/>
    <mergeCell ref="L99:N99"/>
    <mergeCell ref="O99:Q99"/>
    <mergeCell ref="R99:T99"/>
    <mergeCell ref="U99:W99"/>
    <mergeCell ref="X99:Z99"/>
    <mergeCell ref="U10:W10"/>
    <mergeCell ref="X10:Z10"/>
    <mergeCell ref="H77:Z77"/>
    <mergeCell ref="H78:H79"/>
    <mergeCell ref="I78:K78"/>
    <mergeCell ref="L78:N78"/>
    <mergeCell ref="O78:Q78"/>
    <mergeCell ref="B1:X1"/>
    <mergeCell ref="B5:X5"/>
    <mergeCell ref="B3:X3"/>
    <mergeCell ref="B26:F26"/>
    <mergeCell ref="B102:F102"/>
    <mergeCell ref="F77:F79"/>
    <mergeCell ref="D42:X42"/>
    <mergeCell ref="G77:G79"/>
    <mergeCell ref="B75:F75"/>
    <mergeCell ref="B74:F74"/>
    <mergeCell ref="B72:F72"/>
    <mergeCell ref="B71:F71"/>
    <mergeCell ref="D27:X27"/>
    <mergeCell ref="D28:X28"/>
    <mergeCell ref="B91:F91"/>
    <mergeCell ref="B95:F95"/>
    <mergeCell ref="B103:F103"/>
    <mergeCell ref="B101:F101"/>
    <mergeCell ref="D85:F85"/>
    <mergeCell ref="D89:F89"/>
    <mergeCell ref="B40:F40"/>
    <mergeCell ref="D77:D79"/>
    <mergeCell ref="B73:F73"/>
    <mergeCell ref="D80:X80"/>
    <mergeCell ref="D81:F81"/>
    <mergeCell ref="B77:B79"/>
    <mergeCell ref="C77:C79"/>
    <mergeCell ref="G98:G100"/>
    <mergeCell ref="B87:F87"/>
    <mergeCell ref="B83:F83"/>
    <mergeCell ref="B96:F96"/>
    <mergeCell ref="D93:F93"/>
    <mergeCell ref="B4:X4"/>
    <mergeCell ref="C6:X6"/>
    <mergeCell ref="C7:G7"/>
    <mergeCell ref="H7:L7"/>
    <mergeCell ref="D14:X14"/>
    <mergeCell ref="B9:B11"/>
    <mergeCell ref="C9:C11"/>
    <mergeCell ref="D9:D11"/>
    <mergeCell ref="E9:E11"/>
    <mergeCell ref="F9:F11"/>
    <mergeCell ref="G9:G11"/>
    <mergeCell ref="D13:X13"/>
    <mergeCell ref="H10:H11"/>
    <mergeCell ref="I10:K10"/>
    <mergeCell ref="L10:N10"/>
    <mergeCell ref="O10:Q10"/>
    <mergeCell ref="H9:Z9"/>
    <mergeCell ref="D84:X84"/>
    <mergeCell ref="D88:X88"/>
    <mergeCell ref="D92:X92"/>
    <mergeCell ref="E77:E79"/>
    <mergeCell ref="R78:T78"/>
    <mergeCell ref="U78:W78"/>
    <mergeCell ref="X78:Z78"/>
    <mergeCell ref="R10:T10"/>
  </mergeCells>
  <phoneticPr fontId="0" type="noConversion"/>
  <conditionalFormatting sqref="AB27:AB28 AB41:AB42 AB76:AB81 AB84:AB85 AB89 AB93 AB97:AB100 AB104:AB105">
    <cfRule type="cellIs" dxfId="29" priority="10" operator="notEqual">
      <formula>0</formula>
    </cfRule>
  </conditionalFormatting>
  <conditionalFormatting sqref="AB15">
    <cfRule type="cellIs" dxfId="28" priority="9" operator="notEqual">
      <formula>0</formula>
    </cfRule>
  </conditionalFormatting>
  <conditionalFormatting sqref="AB16:AB26">
    <cfRule type="cellIs" dxfId="27" priority="8" operator="notEqual">
      <formula>0</formula>
    </cfRule>
  </conditionalFormatting>
  <conditionalFormatting sqref="AB29:AB40">
    <cfRule type="cellIs" dxfId="26" priority="7" operator="notEqual">
      <formula>0</formula>
    </cfRule>
  </conditionalFormatting>
  <conditionalFormatting sqref="AB43:AB75">
    <cfRule type="cellIs" dxfId="25" priority="6" operator="notEqual">
      <formula>0</formula>
    </cfRule>
  </conditionalFormatting>
  <conditionalFormatting sqref="AB82:AB83">
    <cfRule type="cellIs" dxfId="24" priority="5" operator="notEqual">
      <formula>0</formula>
    </cfRule>
  </conditionalFormatting>
  <conditionalFormatting sqref="AB86:AB88">
    <cfRule type="cellIs" dxfId="23" priority="4" operator="notEqual">
      <formula>0</formula>
    </cfRule>
  </conditionalFormatting>
  <conditionalFormatting sqref="AB90:AB92">
    <cfRule type="cellIs" dxfId="22" priority="3" operator="notEqual">
      <formula>0</formula>
    </cfRule>
  </conditionalFormatting>
  <conditionalFormatting sqref="AB94:AB96">
    <cfRule type="cellIs" dxfId="21" priority="2" operator="notEqual">
      <formula>0</formula>
    </cfRule>
  </conditionalFormatting>
  <conditionalFormatting sqref="AB101:AB103">
    <cfRule type="cellIs" dxfId="20" priority="1" operator="notEqual">
      <formula>0</formula>
    </cfRule>
  </conditionalFormatting>
  <dataValidations count="2">
    <dataValidation allowBlank="1" showInputMessage="1" showErrorMessage="1" promptTitle="Categorías" sqref="B44:B46 B56:B58"/>
    <dataValidation errorStyle="warning" allowBlank="1" showInputMessage="1" showErrorMessage="1" errorTitle="EXCEDIDO" error="Mayor al 4% del Monto Financiado por FONDOEMPLEO" sqref="H29:Z29"/>
  </dataValidations>
  <printOptions horizontalCentered="1"/>
  <pageMargins left="0.39370078740157483" right="0.19685039370078741" top="0.59055118110236227" bottom="0.59055118110236227" header="0" footer="0.19685039370078741"/>
  <pageSetup paperSize="9" scale="60" firstPageNumber="8" fitToHeight="2" orientation="portrait" r:id="rId1"/>
  <headerFooter alignWithMargins="0">
    <oddFooter>&amp;C&amp;"Arial,Normal"&amp;10B -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B0F0"/>
  </sheetPr>
  <dimension ref="A1:AQ78"/>
  <sheetViews>
    <sheetView zoomScale="90" zoomScaleNormal="90" workbookViewId="0">
      <selection activeCell="M18" sqref="M18"/>
    </sheetView>
  </sheetViews>
  <sheetFormatPr baseColWidth="10" defaultRowHeight="10.5" x14ac:dyDescent="0.15"/>
  <cols>
    <col min="1" max="1" width="2.7109375" customWidth="1"/>
    <col min="2" max="2" width="4.85546875" customWidth="1"/>
    <col min="3" max="4" width="12.7109375" customWidth="1"/>
    <col min="5" max="10" width="14.7109375" customWidth="1"/>
    <col min="11" max="40" width="9.7109375" customWidth="1"/>
    <col min="41" max="41" width="2.7109375" customWidth="1"/>
    <col min="42" max="42" width="12.42578125" bestFit="1" customWidth="1"/>
    <col min="43" max="43" width="14.85546875" bestFit="1" customWidth="1"/>
  </cols>
  <sheetData>
    <row r="1" spans="1:43" s="366" customFormat="1" ht="15" customHeight="1" x14ac:dyDescent="0.15"/>
    <row r="2" spans="1:43" s="366" customFormat="1" ht="15" customHeight="1" x14ac:dyDescent="0.25">
      <c r="B2" s="367" t="str">
        <f>+'INFORMACION GENERAL PROYECTO'!B2</f>
        <v>FONDOEMPLEO</v>
      </c>
      <c r="C2" s="368"/>
      <c r="D2" s="368"/>
      <c r="E2" s="369"/>
      <c r="F2" s="368"/>
      <c r="G2" s="368"/>
      <c r="H2" s="185" t="str">
        <f>+'INFORMACION GENERAL PROYECTO'!$G$2</f>
        <v>Línea 3. Promoción y Fortalecimiento de Capacidades para el Emprendimiento</v>
      </c>
      <c r="I2" s="367"/>
      <c r="J2" s="368"/>
    </row>
    <row r="3" spans="1:43" s="366" customFormat="1" ht="15" customHeight="1" x14ac:dyDescent="0.15">
      <c r="B3" s="370"/>
      <c r="C3" s="371"/>
      <c r="D3" s="371"/>
      <c r="E3" s="371"/>
      <c r="F3" s="371"/>
      <c r="G3" s="371"/>
      <c r="H3" s="371"/>
      <c r="I3" s="371"/>
      <c r="J3" s="371"/>
    </row>
    <row r="4" spans="1:43" s="366" customFormat="1" ht="15" customHeight="1" thickBot="1" x14ac:dyDescent="0.3">
      <c r="A4" s="373"/>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AN4" s="373"/>
      <c r="AO4" s="373"/>
      <c r="AP4" s="345"/>
      <c r="AQ4" s="345"/>
    </row>
    <row r="5" spans="1:43" s="581" customFormat="1" ht="18" customHeight="1" x14ac:dyDescent="0.2">
      <c r="A5" s="579"/>
      <c r="B5" s="2011" t="s">
        <v>492</v>
      </c>
      <c r="C5" s="2012"/>
      <c r="D5" s="2013"/>
      <c r="E5" s="869"/>
      <c r="F5" s="870"/>
      <c r="G5" s="870"/>
      <c r="H5" s="870"/>
      <c r="I5" s="870"/>
      <c r="J5" s="872" t="s">
        <v>6</v>
      </c>
      <c r="K5" s="870"/>
      <c r="L5" s="870"/>
      <c r="M5" s="870"/>
      <c r="N5" s="870"/>
      <c r="O5" s="870"/>
      <c r="P5" s="871"/>
      <c r="Q5" s="2006" t="s">
        <v>8</v>
      </c>
      <c r="R5" s="2007"/>
      <c r="S5" s="2007"/>
      <c r="T5" s="2007"/>
      <c r="U5" s="2007"/>
      <c r="V5" s="2007"/>
      <c r="W5" s="2007"/>
      <c r="X5" s="2007"/>
      <c r="Y5" s="2007"/>
      <c r="Z5" s="2007"/>
      <c r="AA5" s="2007"/>
      <c r="AB5" s="2008"/>
      <c r="AC5" s="2009" t="s">
        <v>7</v>
      </c>
      <c r="AD5" s="2007"/>
      <c r="AE5" s="2007"/>
      <c r="AF5" s="2007"/>
      <c r="AG5" s="2007"/>
      <c r="AH5" s="2007"/>
      <c r="AI5" s="2007"/>
      <c r="AJ5" s="2007"/>
      <c r="AK5" s="2007"/>
      <c r="AL5" s="2007"/>
      <c r="AM5" s="2007"/>
      <c r="AN5" s="2010"/>
      <c r="AO5" s="580"/>
      <c r="AP5" s="580"/>
      <c r="AQ5" s="580"/>
    </row>
    <row r="6" spans="1:43" s="581" customFormat="1" ht="15" customHeight="1" thickBot="1" x14ac:dyDescent="0.25">
      <c r="A6" s="579"/>
      <c r="B6" s="2014"/>
      <c r="C6" s="2015"/>
      <c r="D6" s="2016"/>
      <c r="E6" s="589">
        <f>+'CRONOGRAMA PRODUCTOS'!H22</f>
        <v>42675</v>
      </c>
      <c r="F6" s="590">
        <f>+'CRONOGRAMA PRODUCTOS'!I22</f>
        <v>42705</v>
      </c>
      <c r="G6" s="590">
        <f>+'CRONOGRAMA PRODUCTOS'!J22</f>
        <v>42736</v>
      </c>
      <c r="H6" s="590">
        <f>+'CRONOGRAMA PRODUCTOS'!K22</f>
        <v>42767</v>
      </c>
      <c r="I6" s="590">
        <f>+'CRONOGRAMA PRODUCTOS'!L22</f>
        <v>42795</v>
      </c>
      <c r="J6" s="590">
        <f>+'CRONOGRAMA PRODUCTOS'!M22</f>
        <v>42826</v>
      </c>
      <c r="K6" s="590">
        <f>+'CRONOGRAMA PRODUCTOS'!N22</f>
        <v>42856</v>
      </c>
      <c r="L6" s="590">
        <f>+'CRONOGRAMA PRODUCTOS'!O22</f>
        <v>42887</v>
      </c>
      <c r="M6" s="590">
        <f>+'CRONOGRAMA PRODUCTOS'!P22</f>
        <v>42917</v>
      </c>
      <c r="N6" s="590">
        <f>+'CRONOGRAMA PRODUCTOS'!Q22</f>
        <v>42948</v>
      </c>
      <c r="O6" s="590">
        <f>+'CRONOGRAMA PRODUCTOS'!R22</f>
        <v>42979</v>
      </c>
      <c r="P6" s="592">
        <f>+'CRONOGRAMA PRODUCTOS'!S22</f>
        <v>43009</v>
      </c>
      <c r="Q6" s="635">
        <f>+'CRONOGRAMA PRODUCTOS'!T22</f>
        <v>43040</v>
      </c>
      <c r="R6" s="590">
        <f>+'CRONOGRAMA PRODUCTOS'!U22</f>
        <v>43070</v>
      </c>
      <c r="S6" s="590">
        <f>+'CRONOGRAMA PRODUCTOS'!V22</f>
        <v>43101</v>
      </c>
      <c r="T6" s="590">
        <f>+'CRONOGRAMA PRODUCTOS'!W22</f>
        <v>43132</v>
      </c>
      <c r="U6" s="590">
        <f>+'CRONOGRAMA PRODUCTOS'!X22</f>
        <v>43160</v>
      </c>
      <c r="V6" s="590">
        <f>+'CRONOGRAMA PRODUCTOS'!Y22</f>
        <v>43191</v>
      </c>
      <c r="W6" s="590">
        <f>+'CRONOGRAMA PRODUCTOS'!Z22</f>
        <v>43221</v>
      </c>
      <c r="X6" s="590">
        <f>+'CRONOGRAMA PRODUCTOS'!AA22</f>
        <v>43252</v>
      </c>
      <c r="Y6" s="590">
        <f>+'CRONOGRAMA PRODUCTOS'!AB22</f>
        <v>43282</v>
      </c>
      <c r="Z6" s="590">
        <f>+'CRONOGRAMA PRODUCTOS'!AC22</f>
        <v>43313</v>
      </c>
      <c r="AA6" s="590">
        <f>+'CRONOGRAMA PRODUCTOS'!AD22</f>
        <v>43344</v>
      </c>
      <c r="AB6" s="591">
        <f>+'CRONOGRAMA PRODUCTOS'!AE22</f>
        <v>43374</v>
      </c>
      <c r="AC6" s="589">
        <f>+'CRONOGRAMA PRODUCTOS'!AF22</f>
        <v>43405</v>
      </c>
      <c r="AD6" s="590">
        <f>+'CRONOGRAMA PRODUCTOS'!AG22</f>
        <v>43435</v>
      </c>
      <c r="AE6" s="590">
        <f>+'CRONOGRAMA PRODUCTOS'!AH22</f>
        <v>43466</v>
      </c>
      <c r="AF6" s="590">
        <f>+'CRONOGRAMA PRODUCTOS'!AI22</f>
        <v>43497</v>
      </c>
      <c r="AG6" s="590">
        <f>+'CRONOGRAMA PRODUCTOS'!AJ22</f>
        <v>43525</v>
      </c>
      <c r="AH6" s="590">
        <f>+'CRONOGRAMA PRODUCTOS'!AK22</f>
        <v>43556</v>
      </c>
      <c r="AI6" s="590">
        <f>+'CRONOGRAMA PRODUCTOS'!AL22</f>
        <v>43586</v>
      </c>
      <c r="AJ6" s="590">
        <f>+'CRONOGRAMA PRODUCTOS'!AM22</f>
        <v>43617</v>
      </c>
      <c r="AK6" s="590">
        <f>+'CRONOGRAMA PRODUCTOS'!AN22</f>
        <v>43647</v>
      </c>
      <c r="AL6" s="590">
        <f>+'CRONOGRAMA PRODUCTOS'!AO22</f>
        <v>43678</v>
      </c>
      <c r="AM6" s="590">
        <f>+'CRONOGRAMA PRODUCTOS'!AP22</f>
        <v>43709</v>
      </c>
      <c r="AN6" s="592">
        <f>+'CRONOGRAMA PRODUCTOS'!AQ22</f>
        <v>43739</v>
      </c>
      <c r="AO6" s="580"/>
      <c r="AP6" s="582" t="s">
        <v>199</v>
      </c>
      <c r="AQ6" s="582" t="s">
        <v>175</v>
      </c>
    </row>
    <row r="7" spans="1:43" s="581" customFormat="1" ht="13.5" customHeight="1" x14ac:dyDescent="0.25">
      <c r="A7" s="579"/>
      <c r="B7" s="2020" t="str">
        <f>+'CRONOGRAMA PRODUCTOS'!E100</f>
        <v>N° de productos logrados</v>
      </c>
      <c r="C7" s="2021"/>
      <c r="D7" s="2022"/>
      <c r="E7" s="810">
        <f>'CRONOGRAMA PRODUCTOS'!H100</f>
        <v>0</v>
      </c>
      <c r="F7" s="811">
        <f>'CRONOGRAMA PRODUCTOS'!I100</f>
        <v>2</v>
      </c>
      <c r="G7" s="811">
        <f>'CRONOGRAMA PRODUCTOS'!J100</f>
        <v>2</v>
      </c>
      <c r="H7" s="811">
        <f>'CRONOGRAMA PRODUCTOS'!K100</f>
        <v>2</v>
      </c>
      <c r="I7" s="811">
        <f>'CRONOGRAMA PRODUCTOS'!L100</f>
        <v>0</v>
      </c>
      <c r="J7" s="811">
        <f>'CRONOGRAMA PRODUCTOS'!M100</f>
        <v>0</v>
      </c>
      <c r="K7" s="811">
        <f>'CRONOGRAMA PRODUCTOS'!N100</f>
        <v>1</v>
      </c>
      <c r="L7" s="811">
        <f>'CRONOGRAMA PRODUCTOS'!O100</f>
        <v>0</v>
      </c>
      <c r="M7" s="811">
        <f>'CRONOGRAMA PRODUCTOS'!P100</f>
        <v>0</v>
      </c>
      <c r="N7" s="811">
        <f>'CRONOGRAMA PRODUCTOS'!Q100</f>
        <v>0</v>
      </c>
      <c r="O7" s="811">
        <f>'CRONOGRAMA PRODUCTOS'!R100</f>
        <v>0</v>
      </c>
      <c r="P7" s="812">
        <f>'CRONOGRAMA PRODUCTOS'!S100</f>
        <v>1</v>
      </c>
      <c r="Q7" s="810">
        <f>'CRONOGRAMA PRODUCTOS'!T100</f>
        <v>3</v>
      </c>
      <c r="R7" s="811">
        <f>'CRONOGRAMA PRODUCTOS'!U100</f>
        <v>0</v>
      </c>
      <c r="S7" s="811">
        <f>'CRONOGRAMA PRODUCTOS'!V100</f>
        <v>0</v>
      </c>
      <c r="T7" s="811">
        <f>'CRONOGRAMA PRODUCTOS'!W100</f>
        <v>0</v>
      </c>
      <c r="U7" s="811">
        <f>'CRONOGRAMA PRODUCTOS'!X100</f>
        <v>0</v>
      </c>
      <c r="V7" s="811">
        <f>'CRONOGRAMA PRODUCTOS'!Y100</f>
        <v>0</v>
      </c>
      <c r="W7" s="811">
        <f>'CRONOGRAMA PRODUCTOS'!Z100</f>
        <v>0</v>
      </c>
      <c r="X7" s="811">
        <f>'CRONOGRAMA PRODUCTOS'!AA100</f>
        <v>0</v>
      </c>
      <c r="Y7" s="811">
        <f>'CRONOGRAMA PRODUCTOS'!AB100</f>
        <v>0</v>
      </c>
      <c r="Z7" s="811">
        <f>'CRONOGRAMA PRODUCTOS'!AC100</f>
        <v>0</v>
      </c>
      <c r="AA7" s="811">
        <f>'CRONOGRAMA PRODUCTOS'!AD100</f>
        <v>0</v>
      </c>
      <c r="AB7" s="813">
        <f>'CRONOGRAMA PRODUCTOS'!AE100</f>
        <v>0</v>
      </c>
      <c r="AC7" s="810">
        <f>'CRONOGRAMA PRODUCTOS'!AF100</f>
        <v>0</v>
      </c>
      <c r="AD7" s="811">
        <f>'CRONOGRAMA PRODUCTOS'!AG100</f>
        <v>0</v>
      </c>
      <c r="AE7" s="811">
        <f>'CRONOGRAMA PRODUCTOS'!AH100</f>
        <v>0</v>
      </c>
      <c r="AF7" s="811">
        <f>'CRONOGRAMA PRODUCTOS'!AI100</f>
        <v>0</v>
      </c>
      <c r="AG7" s="811">
        <f>'CRONOGRAMA PRODUCTOS'!AJ100</f>
        <v>0</v>
      </c>
      <c r="AH7" s="811">
        <f>'CRONOGRAMA PRODUCTOS'!AK100</f>
        <v>0</v>
      </c>
      <c r="AI7" s="811">
        <f>'CRONOGRAMA PRODUCTOS'!AL100</f>
        <v>0</v>
      </c>
      <c r="AJ7" s="811">
        <f>'CRONOGRAMA PRODUCTOS'!AM100</f>
        <v>0</v>
      </c>
      <c r="AK7" s="811">
        <f>'CRONOGRAMA PRODUCTOS'!AN100</f>
        <v>0</v>
      </c>
      <c r="AL7" s="811">
        <f>'CRONOGRAMA PRODUCTOS'!AO100</f>
        <v>0</v>
      </c>
      <c r="AM7" s="811">
        <f>'CRONOGRAMA PRODUCTOS'!AP100</f>
        <v>0</v>
      </c>
      <c r="AN7" s="813">
        <f>'CRONOGRAMA PRODUCTOS'!AQ100</f>
        <v>0</v>
      </c>
      <c r="AO7" s="579"/>
      <c r="AP7" s="580"/>
      <c r="AQ7" s="580"/>
    </row>
    <row r="8" spans="1:43" s="581" customFormat="1" ht="14.25" customHeight="1" thickBot="1" x14ac:dyDescent="0.3">
      <c r="A8" s="579"/>
      <c r="B8" s="2023" t="str">
        <f>+'CRONOGRAMA PRODUCTOS'!E101</f>
        <v>Nº Hito</v>
      </c>
      <c r="C8" s="2024"/>
      <c r="D8" s="2025"/>
      <c r="E8" s="615">
        <f>'CRONOGRAMA PRODUCTOS'!H101</f>
        <v>0</v>
      </c>
      <c r="F8" s="616">
        <f>'CRONOGRAMA PRODUCTOS'!I101</f>
        <v>0</v>
      </c>
      <c r="G8" s="616">
        <f>'CRONOGRAMA PRODUCTOS'!J101</f>
        <v>0</v>
      </c>
      <c r="H8" s="616">
        <f>'CRONOGRAMA PRODUCTOS'!K101</f>
        <v>0</v>
      </c>
      <c r="I8" s="616">
        <f>'CRONOGRAMA PRODUCTOS'!L101</f>
        <v>0</v>
      </c>
      <c r="J8" s="616">
        <f>'CRONOGRAMA PRODUCTOS'!M101</f>
        <v>1</v>
      </c>
      <c r="K8" s="616">
        <f>'CRONOGRAMA PRODUCTOS'!N101</f>
        <v>0</v>
      </c>
      <c r="L8" s="616">
        <f>'CRONOGRAMA PRODUCTOS'!O101</f>
        <v>0</v>
      </c>
      <c r="M8" s="616">
        <f>'CRONOGRAMA PRODUCTOS'!P101</f>
        <v>0</v>
      </c>
      <c r="N8" s="616">
        <f>'CRONOGRAMA PRODUCTOS'!Q101</f>
        <v>0</v>
      </c>
      <c r="O8" s="616">
        <f>'CRONOGRAMA PRODUCTOS'!R101</f>
        <v>0</v>
      </c>
      <c r="P8" s="617">
        <f>'CRONOGRAMA PRODUCTOS'!S101</f>
        <v>0</v>
      </c>
      <c r="Q8" s="615">
        <f>'CRONOGRAMA PRODUCTOS'!T101</f>
        <v>2</v>
      </c>
      <c r="R8" s="616">
        <f>'CRONOGRAMA PRODUCTOS'!U101</f>
        <v>0</v>
      </c>
      <c r="S8" s="616">
        <f>'CRONOGRAMA PRODUCTOS'!V101</f>
        <v>0</v>
      </c>
      <c r="T8" s="616">
        <f>'CRONOGRAMA PRODUCTOS'!W101</f>
        <v>0</v>
      </c>
      <c r="U8" s="616">
        <f>'CRONOGRAMA PRODUCTOS'!X101</f>
        <v>0</v>
      </c>
      <c r="V8" s="616">
        <f>'CRONOGRAMA PRODUCTOS'!Y101</f>
        <v>0</v>
      </c>
      <c r="W8" s="616">
        <f>'CRONOGRAMA PRODUCTOS'!Z101</f>
        <v>0</v>
      </c>
      <c r="X8" s="616">
        <f>'CRONOGRAMA PRODUCTOS'!AA101</f>
        <v>0</v>
      </c>
      <c r="Y8" s="616">
        <f>'CRONOGRAMA PRODUCTOS'!AB101</f>
        <v>0</v>
      </c>
      <c r="Z8" s="616">
        <f>'CRONOGRAMA PRODUCTOS'!AC101</f>
        <v>0</v>
      </c>
      <c r="AA8" s="616">
        <f>'CRONOGRAMA PRODUCTOS'!AD101</f>
        <v>0</v>
      </c>
      <c r="AB8" s="618">
        <f>'CRONOGRAMA PRODUCTOS'!AE101</f>
        <v>0</v>
      </c>
      <c r="AC8" s="615">
        <f>'CRONOGRAMA PRODUCTOS'!AF101</f>
        <v>0</v>
      </c>
      <c r="AD8" s="616">
        <f>'CRONOGRAMA PRODUCTOS'!AG101</f>
        <v>0</v>
      </c>
      <c r="AE8" s="616">
        <f>'CRONOGRAMA PRODUCTOS'!AH101</f>
        <v>0</v>
      </c>
      <c r="AF8" s="616">
        <f>'CRONOGRAMA PRODUCTOS'!AI101</f>
        <v>0</v>
      </c>
      <c r="AG8" s="616">
        <f>'CRONOGRAMA PRODUCTOS'!AJ101</f>
        <v>0</v>
      </c>
      <c r="AH8" s="616">
        <f>'CRONOGRAMA PRODUCTOS'!AK101</f>
        <v>0</v>
      </c>
      <c r="AI8" s="619">
        <f>'CRONOGRAMA PRODUCTOS'!AL101</f>
        <v>0</v>
      </c>
      <c r="AJ8" s="619">
        <f>'CRONOGRAMA PRODUCTOS'!AM101</f>
        <v>0</v>
      </c>
      <c r="AK8" s="619">
        <f>'CRONOGRAMA PRODUCTOS'!AN101</f>
        <v>0</v>
      </c>
      <c r="AL8" s="619">
        <f>'CRONOGRAMA PRODUCTOS'!AO101</f>
        <v>0</v>
      </c>
      <c r="AM8" s="619">
        <f>'CRONOGRAMA PRODUCTOS'!AP101</f>
        <v>0</v>
      </c>
      <c r="AN8" s="620">
        <f>'CRONOGRAMA PRODUCTOS'!AQ101</f>
        <v>0</v>
      </c>
      <c r="AO8" s="580"/>
      <c r="AP8" s="580"/>
      <c r="AQ8" s="580"/>
    </row>
    <row r="9" spans="1:43" s="581" customFormat="1" ht="13.5" customHeight="1" x14ac:dyDescent="0.25">
      <c r="A9" s="580"/>
      <c r="B9" s="2017" t="str">
        <f>+'INFORMACION GENERAL PROYECTO'!B11:H11</f>
        <v>APORTE DE FONDOEMPLEO</v>
      </c>
      <c r="C9" s="2018"/>
      <c r="D9" s="2019"/>
      <c r="E9" s="621">
        <f>+FE!H258</f>
        <v>8681.9314285714281</v>
      </c>
      <c r="F9" s="621">
        <f>+FE!I258</f>
        <v>14181.931428571428</v>
      </c>
      <c r="G9" s="621">
        <f>+FE!J258</f>
        <v>6931.9314285714281</v>
      </c>
      <c r="H9" s="621">
        <f>+FE!K258</f>
        <v>6931.9314285714281</v>
      </c>
      <c r="I9" s="621">
        <f>+FE!L258</f>
        <v>8184.8714285714286</v>
      </c>
      <c r="J9" s="621">
        <f>+FE!M258</f>
        <v>9437.8114285714291</v>
      </c>
      <c r="K9" s="621">
        <f>+FE!N258</f>
        <v>6931.9314285714281</v>
      </c>
      <c r="L9" s="621">
        <f>+FE!O258</f>
        <v>13696.598095238094</v>
      </c>
      <c r="M9" s="621">
        <f>+FE!P258</f>
        <v>19196.598095238092</v>
      </c>
      <c r="N9" s="621">
        <f>+FE!Q258</f>
        <v>13696.598095238094</v>
      </c>
      <c r="O9" s="621">
        <f>+FE!R258</f>
        <v>53869.144761904754</v>
      </c>
      <c r="P9" s="621">
        <f>+FE!S258</f>
        <v>52616.204761904759</v>
      </c>
      <c r="Q9" s="623">
        <f>+FE!U258</f>
        <v>51363.264761904757</v>
      </c>
      <c r="R9" s="622">
        <f>+FE!V258</f>
        <v>12431.931428571428</v>
      </c>
      <c r="S9" s="622">
        <f>+FE!W258</f>
        <v>0</v>
      </c>
      <c r="T9" s="622">
        <f>+FE!X258</f>
        <v>0</v>
      </c>
      <c r="U9" s="622">
        <f>+FE!Y258</f>
        <v>0</v>
      </c>
      <c r="V9" s="622">
        <f>+FE!Z258</f>
        <v>0</v>
      </c>
      <c r="W9" s="622">
        <f>+FE!AA258</f>
        <v>0</v>
      </c>
      <c r="X9" s="622">
        <f>+FE!AB258</f>
        <v>0</v>
      </c>
      <c r="Y9" s="622">
        <f>+FE!AC258</f>
        <v>0</v>
      </c>
      <c r="Z9" s="622">
        <f>+FE!AD258</f>
        <v>0</v>
      </c>
      <c r="AA9" s="622">
        <f>+FE!AE258</f>
        <v>0</v>
      </c>
      <c r="AB9" s="624">
        <f>+FE!AF258</f>
        <v>0</v>
      </c>
      <c r="AC9" s="623">
        <f>+FE!AH258</f>
        <v>0</v>
      </c>
      <c r="AD9" s="622">
        <f>+FE!AI258</f>
        <v>0</v>
      </c>
      <c r="AE9" s="622">
        <f>+FE!AJ258</f>
        <v>0</v>
      </c>
      <c r="AF9" s="622">
        <f>+FE!AK258</f>
        <v>0</v>
      </c>
      <c r="AG9" s="622">
        <f>+FE!AL258</f>
        <v>0</v>
      </c>
      <c r="AH9" s="622">
        <f>+FE!AM258</f>
        <v>0</v>
      </c>
      <c r="AI9" s="622">
        <f>+FE!AN258</f>
        <v>0</v>
      </c>
      <c r="AJ9" s="622">
        <f>+FE!AO258</f>
        <v>0</v>
      </c>
      <c r="AK9" s="622">
        <f>+FE!AP258</f>
        <v>0</v>
      </c>
      <c r="AL9" s="622">
        <f>+FE!AQ258</f>
        <v>0</v>
      </c>
      <c r="AM9" s="622">
        <f>+FE!AR258</f>
        <v>0</v>
      </c>
      <c r="AN9" s="624">
        <f>+FE!AS258</f>
        <v>0</v>
      </c>
      <c r="AO9" s="580"/>
      <c r="AP9" s="583">
        <f>FE!AU254</f>
        <v>15035.279999999999</v>
      </c>
      <c r="AQ9" s="584">
        <f>SUM(E9:AP9)</f>
        <v>293187.95999999996</v>
      </c>
    </row>
    <row r="10" spans="1:43" s="581" customFormat="1" ht="13.5" customHeight="1" x14ac:dyDescent="0.25">
      <c r="A10" s="580"/>
      <c r="B10" s="2003" t="str">
        <f>'INFORMACION GENERAL PROYECTO'!B12</f>
        <v>INSTITUCIÓN EJECUTORA</v>
      </c>
      <c r="C10" s="2004"/>
      <c r="D10" s="2005"/>
      <c r="E10" s="625">
        <f>+IE!H258</f>
        <v>0</v>
      </c>
      <c r="F10" s="626">
        <f>+IE!I258</f>
        <v>0</v>
      </c>
      <c r="G10" s="626">
        <f>+IE!J258</f>
        <v>0</v>
      </c>
      <c r="H10" s="626">
        <f>+IE!K258</f>
        <v>0</v>
      </c>
      <c r="I10" s="626">
        <f>+IE!L258</f>
        <v>0</v>
      </c>
      <c r="J10" s="626">
        <f>+IE!M258</f>
        <v>0</v>
      </c>
      <c r="K10" s="626">
        <f>+IE!N258</f>
        <v>0</v>
      </c>
      <c r="L10" s="626">
        <f>+IE!O258</f>
        <v>0</v>
      </c>
      <c r="M10" s="626">
        <f>+IE!P258</f>
        <v>0</v>
      </c>
      <c r="N10" s="626">
        <f>+IE!Q258</f>
        <v>0</v>
      </c>
      <c r="O10" s="626">
        <f>+IE!R258</f>
        <v>833.33333333333314</v>
      </c>
      <c r="P10" s="627">
        <f>+IE!S258</f>
        <v>833.33333333333314</v>
      </c>
      <c r="Q10" s="628">
        <f>+IE!U258</f>
        <v>833.33333333333314</v>
      </c>
      <c r="R10" s="626">
        <f>+IE!V258</f>
        <v>0</v>
      </c>
      <c r="S10" s="626">
        <f>+IE!W258</f>
        <v>0</v>
      </c>
      <c r="T10" s="626">
        <f>+IE!X258</f>
        <v>0</v>
      </c>
      <c r="U10" s="626">
        <f>+IE!Y258</f>
        <v>0</v>
      </c>
      <c r="V10" s="626">
        <f>+IE!Z258</f>
        <v>0</v>
      </c>
      <c r="W10" s="626">
        <f>+IE!AA258</f>
        <v>0</v>
      </c>
      <c r="X10" s="626">
        <f>+IE!AB258</f>
        <v>0</v>
      </c>
      <c r="Y10" s="626">
        <f>+IE!AC258</f>
        <v>0</v>
      </c>
      <c r="Z10" s="626">
        <f>+IE!AD258</f>
        <v>0</v>
      </c>
      <c r="AA10" s="626">
        <f>+IE!AE258</f>
        <v>0</v>
      </c>
      <c r="AB10" s="629">
        <f>+IE!AF258</f>
        <v>0</v>
      </c>
      <c r="AC10" s="628">
        <f>+IE!AH258</f>
        <v>0</v>
      </c>
      <c r="AD10" s="626">
        <f>+IE!AI258</f>
        <v>0</v>
      </c>
      <c r="AE10" s="626">
        <f>+IE!AJ258</f>
        <v>0</v>
      </c>
      <c r="AF10" s="626">
        <f>+IE!AK258</f>
        <v>0</v>
      </c>
      <c r="AG10" s="626">
        <f>+IE!AL258</f>
        <v>0</v>
      </c>
      <c r="AH10" s="626">
        <f>+IE!AM258</f>
        <v>0</v>
      </c>
      <c r="AI10" s="626">
        <f>+IE!AN258</f>
        <v>0</v>
      </c>
      <c r="AJ10" s="626">
        <f>+IE!AO258</f>
        <v>0</v>
      </c>
      <c r="AK10" s="626">
        <f>+IE!AP258</f>
        <v>0</v>
      </c>
      <c r="AL10" s="626">
        <f>+IE!AQ258</f>
        <v>0</v>
      </c>
      <c r="AM10" s="626">
        <f>+IE!AR258</f>
        <v>0</v>
      </c>
      <c r="AN10" s="629">
        <f>+IE!AS258</f>
        <v>0</v>
      </c>
      <c r="AO10" s="580"/>
      <c r="AP10" s="583"/>
      <c r="AQ10" s="584">
        <f t="shared" ref="AQ10:AQ15" si="0">SUM(E10:AP10)</f>
        <v>2499.9999999999995</v>
      </c>
    </row>
    <row r="11" spans="1:43" s="581" customFormat="1" ht="13.5" customHeight="1" x14ac:dyDescent="0.25">
      <c r="A11" s="580"/>
      <c r="B11" s="2003" t="str">
        <f>+'INFORMACION GENERAL PROYECTO'!B13</f>
        <v>INSTITUCIÓN APORTANTE 1</v>
      </c>
      <c r="C11" s="2004"/>
      <c r="D11" s="2005"/>
      <c r="E11" s="625">
        <f>+'IA1'!H258</f>
        <v>300</v>
      </c>
      <c r="F11" s="626">
        <f>+'IA1'!I258</f>
        <v>300</v>
      </c>
      <c r="G11" s="626">
        <f>+'IA1'!J258</f>
        <v>0</v>
      </c>
      <c r="H11" s="626">
        <f>+'IA1'!K258</f>
        <v>0</v>
      </c>
      <c r="I11" s="626">
        <f>+'IA1'!L258</f>
        <v>0</v>
      </c>
      <c r="J11" s="626">
        <f>+'IA1'!M258</f>
        <v>0</v>
      </c>
      <c r="K11" s="626">
        <f>+'IA1'!N258</f>
        <v>0</v>
      </c>
      <c r="L11" s="626">
        <f>+'IA1'!O258</f>
        <v>3333.3333333333335</v>
      </c>
      <c r="M11" s="626">
        <f>+'IA1'!P258</f>
        <v>3333.3333333333335</v>
      </c>
      <c r="N11" s="626">
        <f>+'IA1'!Q258</f>
        <v>3333.3333333333335</v>
      </c>
      <c r="O11" s="626">
        <f>+'IA1'!R258</f>
        <v>4166.666666666667</v>
      </c>
      <c r="P11" s="627">
        <f>+'IA1'!S258</f>
        <v>4166.666666666667</v>
      </c>
      <c r="Q11" s="628">
        <f>+'IA1'!U258</f>
        <v>4166.666666666667</v>
      </c>
      <c r="R11" s="626">
        <f>+'IA1'!V258</f>
        <v>0</v>
      </c>
      <c r="S11" s="626">
        <f>+'IA1'!W258</f>
        <v>0</v>
      </c>
      <c r="T11" s="626">
        <f>+'IA1'!X258</f>
        <v>0</v>
      </c>
      <c r="U11" s="626">
        <f>+'IA1'!Y258</f>
        <v>0</v>
      </c>
      <c r="V11" s="626">
        <f>+'IA1'!Z258</f>
        <v>0</v>
      </c>
      <c r="W11" s="626">
        <f>+'IA1'!AA258</f>
        <v>0</v>
      </c>
      <c r="X11" s="626">
        <f>+'IA1'!AB258</f>
        <v>0</v>
      </c>
      <c r="Y11" s="626">
        <f>+'IA1'!AC258</f>
        <v>0</v>
      </c>
      <c r="Z11" s="626">
        <f>+'IA1'!AD258</f>
        <v>0</v>
      </c>
      <c r="AA11" s="626">
        <f>+'IA1'!AE258</f>
        <v>0</v>
      </c>
      <c r="AB11" s="629">
        <f>+'IA1'!AF258</f>
        <v>0</v>
      </c>
      <c r="AC11" s="628">
        <f>+'IA1'!AH258</f>
        <v>0</v>
      </c>
      <c r="AD11" s="626">
        <f>+'IA1'!AI258</f>
        <v>0</v>
      </c>
      <c r="AE11" s="626">
        <f>+'IA1'!AJ258</f>
        <v>0</v>
      </c>
      <c r="AF11" s="626">
        <f>+'IA1'!AK258</f>
        <v>0</v>
      </c>
      <c r="AG11" s="626">
        <f>+'IA1'!AL258</f>
        <v>0</v>
      </c>
      <c r="AH11" s="626">
        <f>+'IA1'!AM258</f>
        <v>0</v>
      </c>
      <c r="AI11" s="626">
        <f>+'IA1'!AN258</f>
        <v>0</v>
      </c>
      <c r="AJ11" s="626">
        <f>+'IA1'!AO258</f>
        <v>0</v>
      </c>
      <c r="AK11" s="626">
        <f>+'IA1'!AP258</f>
        <v>0</v>
      </c>
      <c r="AL11" s="626">
        <f>+'IA1'!AQ258</f>
        <v>0</v>
      </c>
      <c r="AM11" s="626">
        <f>+'IA1'!AR258</f>
        <v>0</v>
      </c>
      <c r="AN11" s="629">
        <f>+'IA1'!AS258</f>
        <v>0</v>
      </c>
      <c r="AO11" s="580"/>
      <c r="AP11" s="583"/>
      <c r="AQ11" s="584">
        <f t="shared" si="0"/>
        <v>23100.000000000004</v>
      </c>
    </row>
    <row r="12" spans="1:43" s="581" customFormat="1" ht="13.5" customHeight="1" x14ac:dyDescent="0.25">
      <c r="A12" s="580"/>
      <c r="B12" s="2003" t="str">
        <f>+'INFORMACION GENERAL PROYECTO'!B14</f>
        <v>INSTITUCIÓN APORTANTE 2</v>
      </c>
      <c r="C12" s="2004"/>
      <c r="D12" s="2005"/>
      <c r="E12" s="625">
        <f>+'IA2'!H258</f>
        <v>250</v>
      </c>
      <c r="F12" s="626">
        <f>+'IA2'!I258</f>
        <v>250</v>
      </c>
      <c r="G12" s="626">
        <f>+'IA2'!J258</f>
        <v>0</v>
      </c>
      <c r="H12" s="626">
        <f>+'IA2'!K258</f>
        <v>0</v>
      </c>
      <c r="I12" s="626">
        <f>+'IA2'!L258</f>
        <v>0</v>
      </c>
      <c r="J12" s="626">
        <f>+'IA2'!M258</f>
        <v>0</v>
      </c>
      <c r="K12" s="626">
        <f>+'IA2'!N258</f>
        <v>0</v>
      </c>
      <c r="L12" s="626">
        <f>+'IA2'!O258</f>
        <v>0</v>
      </c>
      <c r="M12" s="626">
        <f>+'IA2'!P258</f>
        <v>0</v>
      </c>
      <c r="N12" s="626">
        <f>+'IA2'!Q258</f>
        <v>0</v>
      </c>
      <c r="O12" s="626">
        <f>+'IA2'!R258</f>
        <v>0</v>
      </c>
      <c r="P12" s="627">
        <f>+'IA2'!S258</f>
        <v>0</v>
      </c>
      <c r="Q12" s="628">
        <f>+'IA2'!U258</f>
        <v>0</v>
      </c>
      <c r="R12" s="626">
        <f>+'IA2'!V258</f>
        <v>0</v>
      </c>
      <c r="S12" s="626">
        <f>+'IA2'!W258</f>
        <v>0</v>
      </c>
      <c r="T12" s="626">
        <f>+'IA2'!X258</f>
        <v>0</v>
      </c>
      <c r="U12" s="626">
        <f>+'IA2'!Y258</f>
        <v>0</v>
      </c>
      <c r="V12" s="626">
        <f>+'IA2'!Z258</f>
        <v>0</v>
      </c>
      <c r="W12" s="626">
        <f>+'IA2'!AA258</f>
        <v>0</v>
      </c>
      <c r="X12" s="626">
        <f>+'IA2'!AB258</f>
        <v>0</v>
      </c>
      <c r="Y12" s="626">
        <f>+'IA2'!AC258</f>
        <v>0</v>
      </c>
      <c r="Z12" s="626">
        <f>+'IA2'!AD258</f>
        <v>0</v>
      </c>
      <c r="AA12" s="626">
        <f>+'IA2'!AE258</f>
        <v>0</v>
      </c>
      <c r="AB12" s="629">
        <f>+'IA2'!AF258</f>
        <v>0</v>
      </c>
      <c r="AC12" s="628">
        <f>+'IA2'!AH258</f>
        <v>0</v>
      </c>
      <c r="AD12" s="626">
        <f>+'IA2'!AI258</f>
        <v>0</v>
      </c>
      <c r="AE12" s="626">
        <f>+'IA2'!AJ258</f>
        <v>0</v>
      </c>
      <c r="AF12" s="626">
        <f>+'IA2'!AK258</f>
        <v>0</v>
      </c>
      <c r="AG12" s="626">
        <f>+'IA2'!AL258</f>
        <v>0</v>
      </c>
      <c r="AH12" s="626">
        <f>+'IA2'!AM258</f>
        <v>0</v>
      </c>
      <c r="AI12" s="626">
        <f>+'IA2'!AN258</f>
        <v>0</v>
      </c>
      <c r="AJ12" s="626">
        <f>+'IA2'!AO258</f>
        <v>0</v>
      </c>
      <c r="AK12" s="626">
        <f>+'IA2'!AP258</f>
        <v>0</v>
      </c>
      <c r="AL12" s="626">
        <f>+'IA2'!AQ258</f>
        <v>0</v>
      </c>
      <c r="AM12" s="626">
        <f>+'IA2'!AR258</f>
        <v>0</v>
      </c>
      <c r="AN12" s="629">
        <f>+'IA2'!AS258</f>
        <v>0</v>
      </c>
      <c r="AO12" s="580"/>
      <c r="AP12" s="583"/>
      <c r="AQ12" s="584">
        <f t="shared" si="0"/>
        <v>500</v>
      </c>
    </row>
    <row r="13" spans="1:43" s="581" customFormat="1" ht="13.5" customHeight="1" x14ac:dyDescent="0.25">
      <c r="A13" s="580"/>
      <c r="B13" s="2003" t="str">
        <f>+'INFORMACION GENERAL PROYECTO'!B15</f>
        <v>INSTITUCIÓN APORTANTE 3</v>
      </c>
      <c r="C13" s="2004"/>
      <c r="D13" s="2005"/>
      <c r="E13" s="625">
        <f>+'IA3'!H258</f>
        <v>0</v>
      </c>
      <c r="F13" s="626">
        <f>+'IA3'!I258</f>
        <v>0</v>
      </c>
      <c r="G13" s="626">
        <f>+'IA3'!J258</f>
        <v>0</v>
      </c>
      <c r="H13" s="626">
        <f>+'IA3'!K258</f>
        <v>0</v>
      </c>
      <c r="I13" s="626">
        <f>+'IA3'!L258</f>
        <v>0</v>
      </c>
      <c r="J13" s="626">
        <f>+'IA3'!M258</f>
        <v>0</v>
      </c>
      <c r="K13" s="626">
        <f>+'IA3'!N258</f>
        <v>0</v>
      </c>
      <c r="L13" s="626">
        <f>+'IA3'!O258</f>
        <v>0</v>
      </c>
      <c r="M13" s="626">
        <f>+'IA3'!P258</f>
        <v>0</v>
      </c>
      <c r="N13" s="626">
        <f>+'IA3'!Q258</f>
        <v>0</v>
      </c>
      <c r="O13" s="626">
        <f>+'IA3'!R258</f>
        <v>0</v>
      </c>
      <c r="P13" s="627">
        <f>+'IA3'!S258</f>
        <v>0</v>
      </c>
      <c r="Q13" s="628">
        <f>+'IA3'!U258</f>
        <v>0</v>
      </c>
      <c r="R13" s="626">
        <f>+'IA3'!V258</f>
        <v>0</v>
      </c>
      <c r="S13" s="626">
        <f>+'IA3'!W258</f>
        <v>0</v>
      </c>
      <c r="T13" s="626">
        <f>+'IA3'!X258</f>
        <v>0</v>
      </c>
      <c r="U13" s="626">
        <f>+'IA3'!Y258</f>
        <v>0</v>
      </c>
      <c r="V13" s="626">
        <f>+'IA3'!Z258</f>
        <v>0</v>
      </c>
      <c r="W13" s="626">
        <f>+'IA3'!AA258</f>
        <v>0</v>
      </c>
      <c r="X13" s="626">
        <f>+'IA3'!AB258</f>
        <v>0</v>
      </c>
      <c r="Y13" s="626">
        <f>+'IA3'!AC258</f>
        <v>0</v>
      </c>
      <c r="Z13" s="626">
        <f>+'IA3'!AD258</f>
        <v>0</v>
      </c>
      <c r="AA13" s="626">
        <f>+'IA3'!AE258</f>
        <v>0</v>
      </c>
      <c r="AB13" s="629">
        <f>+'IA3'!AF258</f>
        <v>0</v>
      </c>
      <c r="AC13" s="628">
        <f>+'IA3'!AH258</f>
        <v>0</v>
      </c>
      <c r="AD13" s="626">
        <f>+'IA3'!AI258</f>
        <v>0</v>
      </c>
      <c r="AE13" s="626">
        <f>+'IA3'!AJ258</f>
        <v>0</v>
      </c>
      <c r="AF13" s="626">
        <f>+'IA3'!AK258</f>
        <v>0</v>
      </c>
      <c r="AG13" s="626">
        <f>+'IA3'!AL258</f>
        <v>0</v>
      </c>
      <c r="AH13" s="626">
        <f>+'IA3'!AM258</f>
        <v>0</v>
      </c>
      <c r="AI13" s="626">
        <f>+'IA3'!AN258</f>
        <v>0</v>
      </c>
      <c r="AJ13" s="626">
        <f>+'IA3'!AO258</f>
        <v>0</v>
      </c>
      <c r="AK13" s="626">
        <f>+'IA3'!AP258</f>
        <v>0</v>
      </c>
      <c r="AL13" s="626">
        <f>+'IA3'!AQ258</f>
        <v>0</v>
      </c>
      <c r="AM13" s="626">
        <f>+'IA3'!AR258</f>
        <v>0</v>
      </c>
      <c r="AN13" s="629">
        <f>+'IA3'!AS258</f>
        <v>0</v>
      </c>
      <c r="AO13" s="580"/>
      <c r="AP13" s="583"/>
      <c r="AQ13" s="584">
        <f t="shared" si="0"/>
        <v>0</v>
      </c>
    </row>
    <row r="14" spans="1:43" s="581" customFormat="1" ht="13.5" customHeight="1" x14ac:dyDescent="0.25">
      <c r="A14" s="580"/>
      <c r="B14" s="2003" t="str">
        <f>+'INFORMACION GENERAL PROYECTO'!B16</f>
        <v>INSTITUCIÓN APORTANTE 4</v>
      </c>
      <c r="C14" s="2004"/>
      <c r="D14" s="2005"/>
      <c r="E14" s="625">
        <f>+'IA4'!H258</f>
        <v>0</v>
      </c>
      <c r="F14" s="626">
        <f>+'IA4'!I258</f>
        <v>0</v>
      </c>
      <c r="G14" s="626">
        <f>+'IA4'!J258</f>
        <v>0</v>
      </c>
      <c r="H14" s="626">
        <f>+'IA4'!K258</f>
        <v>0</v>
      </c>
      <c r="I14" s="626">
        <f>+'IA4'!L258</f>
        <v>0</v>
      </c>
      <c r="J14" s="626">
        <f>+'IA4'!M258</f>
        <v>0</v>
      </c>
      <c r="K14" s="626">
        <f>+'IA4'!N258</f>
        <v>0</v>
      </c>
      <c r="L14" s="626">
        <f>+'IA4'!O258</f>
        <v>0</v>
      </c>
      <c r="M14" s="626">
        <f>+'IA4'!P258</f>
        <v>0</v>
      </c>
      <c r="N14" s="626">
        <f>+'IA4'!Q258</f>
        <v>0</v>
      </c>
      <c r="O14" s="626">
        <f>+'IA4'!R258</f>
        <v>0</v>
      </c>
      <c r="P14" s="627">
        <f>+'IA4'!S258</f>
        <v>0</v>
      </c>
      <c r="Q14" s="628">
        <f>+'IA4'!U258</f>
        <v>0</v>
      </c>
      <c r="R14" s="626">
        <f>+'IA4'!V258</f>
        <v>0</v>
      </c>
      <c r="S14" s="626">
        <f>+'IA4'!W258</f>
        <v>0</v>
      </c>
      <c r="T14" s="626">
        <f>+'IA4'!X258</f>
        <v>0</v>
      </c>
      <c r="U14" s="626">
        <f>+'IA4'!Y258</f>
        <v>0</v>
      </c>
      <c r="V14" s="626">
        <f>+'IA4'!Z258</f>
        <v>0</v>
      </c>
      <c r="W14" s="626">
        <f>+'IA4'!AA258</f>
        <v>0</v>
      </c>
      <c r="X14" s="626">
        <f>+'IA4'!AB258</f>
        <v>0</v>
      </c>
      <c r="Y14" s="626">
        <f>+'IA4'!AC258</f>
        <v>0</v>
      </c>
      <c r="Z14" s="626">
        <f>+'IA4'!AD258</f>
        <v>0</v>
      </c>
      <c r="AA14" s="626">
        <f>+'IA4'!AE258</f>
        <v>0</v>
      </c>
      <c r="AB14" s="629">
        <f>+'IA4'!AF258</f>
        <v>0</v>
      </c>
      <c r="AC14" s="628">
        <f>+'IA4'!AH258</f>
        <v>0</v>
      </c>
      <c r="AD14" s="626">
        <f>+'IA4'!AI258</f>
        <v>0</v>
      </c>
      <c r="AE14" s="626">
        <f>+'IA4'!AJ258</f>
        <v>0</v>
      </c>
      <c r="AF14" s="626">
        <f>+'IA4'!AK258</f>
        <v>0</v>
      </c>
      <c r="AG14" s="626">
        <f>+'IA4'!AL258</f>
        <v>0</v>
      </c>
      <c r="AH14" s="626">
        <f>+'IA4'!AM258</f>
        <v>0</v>
      </c>
      <c r="AI14" s="626">
        <f>+'IA4'!AN258</f>
        <v>0</v>
      </c>
      <c r="AJ14" s="626">
        <f>+'IA4'!AO258</f>
        <v>0</v>
      </c>
      <c r="AK14" s="626">
        <f>+'IA4'!AP258</f>
        <v>0</v>
      </c>
      <c r="AL14" s="626">
        <f>+'IA4'!AQ258</f>
        <v>0</v>
      </c>
      <c r="AM14" s="626">
        <f>+'IA4'!AR258</f>
        <v>0</v>
      </c>
      <c r="AN14" s="629">
        <f>+'IA4'!AS258</f>
        <v>0</v>
      </c>
      <c r="AO14" s="580"/>
      <c r="AP14" s="583"/>
      <c r="AQ14" s="584">
        <f t="shared" si="0"/>
        <v>0</v>
      </c>
    </row>
    <row r="15" spans="1:43" s="581" customFormat="1" ht="14.25" customHeight="1" thickBot="1" x14ac:dyDescent="0.3">
      <c r="A15" s="580"/>
      <c r="B15" s="2023" t="str">
        <f>+'INFORMACION GENERAL PROYECTO'!B17</f>
        <v>BENEFICIARIOS</v>
      </c>
      <c r="C15" s="2024"/>
      <c r="D15" s="2025"/>
      <c r="E15" s="630">
        <f>+BNF!H258</f>
        <v>0</v>
      </c>
      <c r="F15" s="631">
        <f>+BNF!I258</f>
        <v>0</v>
      </c>
      <c r="G15" s="631">
        <f>+BNF!J258</f>
        <v>0</v>
      </c>
      <c r="H15" s="631">
        <f>+BNF!K258</f>
        <v>0</v>
      </c>
      <c r="I15" s="631">
        <f>+BNF!L258</f>
        <v>0</v>
      </c>
      <c r="J15" s="631">
        <f>+BNF!M258</f>
        <v>0</v>
      </c>
      <c r="K15" s="631">
        <f>+BNF!N258</f>
        <v>0</v>
      </c>
      <c r="L15" s="631">
        <f>+BNF!O258</f>
        <v>0</v>
      </c>
      <c r="M15" s="631">
        <f>+BNF!P258</f>
        <v>0</v>
      </c>
      <c r="N15" s="631">
        <f>+BNF!Q258</f>
        <v>0</v>
      </c>
      <c r="O15" s="631">
        <f>+BNF!R258</f>
        <v>0</v>
      </c>
      <c r="P15" s="632">
        <f>+BNF!S258</f>
        <v>0</v>
      </c>
      <c r="Q15" s="633">
        <f>+BNF!U258</f>
        <v>0</v>
      </c>
      <c r="R15" s="631">
        <f>+BNF!V258</f>
        <v>0</v>
      </c>
      <c r="S15" s="631">
        <f>+BNF!W258</f>
        <v>0</v>
      </c>
      <c r="T15" s="631">
        <f>+BNF!X258</f>
        <v>0</v>
      </c>
      <c r="U15" s="631">
        <f>+BNF!Y258</f>
        <v>0</v>
      </c>
      <c r="V15" s="631">
        <f>+BNF!Z258</f>
        <v>0</v>
      </c>
      <c r="W15" s="631">
        <f>+BNF!AA258</f>
        <v>0</v>
      </c>
      <c r="X15" s="631">
        <f>+BNF!AB258</f>
        <v>0</v>
      </c>
      <c r="Y15" s="631">
        <f>+BNF!AC258</f>
        <v>0</v>
      </c>
      <c r="Z15" s="631">
        <f>+BNF!AD258</f>
        <v>0</v>
      </c>
      <c r="AA15" s="631">
        <f>+BNF!AE258</f>
        <v>0</v>
      </c>
      <c r="AB15" s="634">
        <f>+BNF!AF258</f>
        <v>0</v>
      </c>
      <c r="AC15" s="633">
        <f>+BNF!AH258</f>
        <v>0</v>
      </c>
      <c r="AD15" s="631">
        <f>+BNF!AI258</f>
        <v>0</v>
      </c>
      <c r="AE15" s="631">
        <f>+BNF!AJ258</f>
        <v>0</v>
      </c>
      <c r="AF15" s="631">
        <f>+BNF!AK258</f>
        <v>0</v>
      </c>
      <c r="AG15" s="631">
        <f>+BNF!AL258</f>
        <v>0</v>
      </c>
      <c r="AH15" s="631">
        <f>+BNF!AM258</f>
        <v>0</v>
      </c>
      <c r="AI15" s="631">
        <f>+BNF!AN258</f>
        <v>0</v>
      </c>
      <c r="AJ15" s="631">
        <f>+BNF!AO258</f>
        <v>0</v>
      </c>
      <c r="AK15" s="631">
        <f>+BNF!AP258</f>
        <v>0</v>
      </c>
      <c r="AL15" s="631">
        <f>+BNF!AQ258</f>
        <v>0</v>
      </c>
      <c r="AM15" s="631">
        <f>+BNF!AR258</f>
        <v>0</v>
      </c>
      <c r="AN15" s="634">
        <f>+BNF!AS258</f>
        <v>0</v>
      </c>
      <c r="AO15" s="580"/>
      <c r="AP15" s="583"/>
      <c r="AQ15" s="584">
        <f t="shared" si="0"/>
        <v>0</v>
      </c>
    </row>
    <row r="16" spans="1:43" s="366" customFormat="1" ht="15" customHeight="1" x14ac:dyDescent="0.25">
      <c r="A16" s="345"/>
      <c r="B16" s="345"/>
      <c r="C16" s="345"/>
      <c r="D16" s="345"/>
      <c r="E16" s="345"/>
      <c r="F16" s="345"/>
      <c r="G16" s="345"/>
      <c r="H16" s="345"/>
      <c r="I16" s="345"/>
      <c r="J16" s="345"/>
      <c r="K16" s="345"/>
      <c r="L16" s="345"/>
      <c r="M16" s="345"/>
      <c r="N16" s="345"/>
      <c r="O16" s="345"/>
      <c r="P16" s="345"/>
      <c r="Q16" s="345"/>
      <c r="R16" s="345"/>
      <c r="S16" s="345"/>
      <c r="T16" s="345"/>
      <c r="U16" s="345"/>
      <c r="V16" s="345"/>
      <c r="W16" s="345"/>
      <c r="X16" s="345"/>
      <c r="Y16" s="345"/>
      <c r="Z16" s="345"/>
      <c r="AA16" s="345"/>
      <c r="AB16" s="345"/>
      <c r="AC16" s="345"/>
      <c r="AD16" s="345"/>
      <c r="AE16" s="345"/>
      <c r="AF16" s="345"/>
      <c r="AG16" s="345"/>
      <c r="AH16" s="345"/>
      <c r="AI16" s="345"/>
      <c r="AJ16" s="345"/>
      <c r="AK16" s="345"/>
      <c r="AL16" s="345"/>
      <c r="AM16" s="345"/>
      <c r="AN16" s="345"/>
      <c r="AO16" s="345"/>
      <c r="AP16" s="578">
        <f>SUM(AP9:AP15)</f>
        <v>15035.279999999999</v>
      </c>
      <c r="AQ16" s="578">
        <f>SUM(AQ9:AQ15)</f>
        <v>319287.95999999996</v>
      </c>
    </row>
    <row r="17" spans="1:43" s="366" customFormat="1" ht="30" customHeight="1" x14ac:dyDescent="0.15">
      <c r="B17" s="2047" t="s">
        <v>482</v>
      </c>
      <c r="C17" s="2047"/>
      <c r="D17" s="2047"/>
      <c r="E17" s="2047"/>
      <c r="F17" s="2047"/>
      <c r="G17" s="2047"/>
      <c r="H17" s="2047"/>
      <c r="I17" s="2047"/>
      <c r="J17" s="2047"/>
    </row>
    <row r="18" spans="1:43" s="366" customFormat="1" ht="15" customHeight="1" thickBot="1" x14ac:dyDescent="0.2">
      <c r="B18" s="372"/>
      <c r="C18" s="372"/>
      <c r="D18" s="372"/>
      <c r="E18" s="372"/>
      <c r="F18" s="372"/>
      <c r="G18" s="372"/>
      <c r="H18" s="372"/>
      <c r="I18" s="372"/>
      <c r="J18" s="372"/>
    </row>
    <row r="19" spans="1:43" s="585" customFormat="1" ht="30" customHeight="1" x14ac:dyDescent="0.15">
      <c r="B19" s="2034" t="s">
        <v>267</v>
      </c>
      <c r="C19" s="2035"/>
      <c r="D19" s="2036"/>
      <c r="E19" s="2048" t="str">
        <f>+'INFORMACION GENERAL PROYECTO'!E6</f>
        <v>Promoción y fortalecimiento de capacidades para el emprendimiento - Turismo - Calca, Cusco</v>
      </c>
      <c r="F19" s="2049"/>
      <c r="G19" s="2049"/>
      <c r="H19" s="2049"/>
      <c r="I19" s="2049"/>
      <c r="J19" s="2050"/>
    </row>
    <row r="20" spans="1:43" s="585" customFormat="1" ht="30" customHeight="1" x14ac:dyDescent="0.15">
      <c r="B20" s="2037" t="s">
        <v>268</v>
      </c>
      <c r="C20" s="2038"/>
      <c r="D20" s="2039"/>
      <c r="E20" s="2051" t="str">
        <f>+'INFORMACION GENERAL PROYECTO'!B12</f>
        <v>INSTITUCIÓN EJECUTORA</v>
      </c>
      <c r="F20" s="2052"/>
      <c r="G20" s="2052"/>
      <c r="H20" s="2052"/>
      <c r="I20" s="2052"/>
      <c r="J20" s="2053"/>
    </row>
    <row r="21" spans="1:43" s="585" customFormat="1" ht="15" customHeight="1" thickBot="1" x14ac:dyDescent="0.3">
      <c r="B21" s="2040" t="s">
        <v>283</v>
      </c>
      <c r="C21" s="2041"/>
      <c r="D21" s="2042"/>
      <c r="E21" s="2045">
        <f>+'INFORMACION GENERAL PROYECTO'!K7</f>
        <v>0</v>
      </c>
      <c r="F21" s="2046"/>
      <c r="G21" s="2043" t="s">
        <v>271</v>
      </c>
      <c r="H21" s="2044"/>
      <c r="I21" s="2026">
        <f>+'INFORMACION GENERAL PROYECTO'!K24</f>
        <v>14.005479452054796</v>
      </c>
      <c r="J21" s="2027"/>
    </row>
    <row r="22" spans="1:43" s="585" customFormat="1" ht="15" customHeight="1" thickBot="1" x14ac:dyDescent="0.25">
      <c r="A22" s="586"/>
      <c r="B22" s="586"/>
      <c r="C22" s="586"/>
      <c r="D22" s="586"/>
      <c r="E22" s="586"/>
      <c r="F22" s="587"/>
      <c r="G22" s="586"/>
      <c r="H22" s="586"/>
      <c r="I22" s="586"/>
      <c r="J22" s="586"/>
      <c r="K22" s="586"/>
      <c r="L22" s="586"/>
      <c r="M22" s="586"/>
      <c r="N22" s="586"/>
      <c r="O22" s="586"/>
      <c r="P22" s="586"/>
      <c r="Q22" s="586"/>
      <c r="R22" s="586"/>
      <c r="S22" s="586"/>
      <c r="T22" s="586"/>
      <c r="U22" s="586"/>
      <c r="V22" s="586"/>
      <c r="W22" s="586"/>
      <c r="X22" s="586"/>
      <c r="Y22" s="586"/>
      <c r="Z22" s="586"/>
      <c r="AA22" s="586"/>
      <c r="AB22" s="586"/>
      <c r="AC22" s="586"/>
      <c r="AD22" s="586"/>
      <c r="AE22" s="586"/>
      <c r="AF22" s="586"/>
      <c r="AG22" s="586"/>
      <c r="AH22" s="586"/>
      <c r="AI22" s="586"/>
      <c r="AJ22" s="586"/>
      <c r="AK22" s="586"/>
      <c r="AL22" s="586"/>
      <c r="AM22" s="586"/>
      <c r="AN22" s="586"/>
      <c r="AO22" s="586"/>
      <c r="AP22" s="588"/>
      <c r="AQ22" s="588"/>
    </row>
    <row r="23" spans="1:43" s="585" customFormat="1" ht="45" customHeight="1" x14ac:dyDescent="0.2">
      <c r="A23" s="586"/>
      <c r="B23" s="814" t="s">
        <v>198</v>
      </c>
      <c r="C23" s="815" t="s">
        <v>493</v>
      </c>
      <c r="D23" s="815" t="s">
        <v>518</v>
      </c>
      <c r="E23" s="815" t="s">
        <v>494</v>
      </c>
      <c r="F23" s="816" t="s">
        <v>495</v>
      </c>
      <c r="G23" s="816" t="s">
        <v>496</v>
      </c>
      <c r="H23" s="816" t="s">
        <v>497</v>
      </c>
      <c r="I23" s="816" t="s">
        <v>498</v>
      </c>
      <c r="J23" s="817" t="s">
        <v>499</v>
      </c>
      <c r="K23" s="586"/>
      <c r="L23" s="586"/>
      <c r="M23" s="586"/>
      <c r="N23" s="586"/>
      <c r="O23" s="586"/>
      <c r="P23" s="586"/>
      <c r="Q23" s="586"/>
      <c r="R23" s="586"/>
      <c r="S23" s="586"/>
      <c r="T23" s="586"/>
      <c r="U23" s="586"/>
      <c r="V23" s="586"/>
      <c r="W23" s="586"/>
      <c r="X23" s="586"/>
      <c r="Y23" s="586"/>
      <c r="Z23" s="586"/>
      <c r="AA23" s="586"/>
      <c r="AB23" s="586"/>
      <c r="AC23" s="586"/>
      <c r="AD23" s="586"/>
      <c r="AE23" s="586"/>
      <c r="AF23" s="586"/>
      <c r="AG23" s="586"/>
      <c r="AH23" s="586"/>
      <c r="AI23" s="586"/>
      <c r="AJ23" s="586"/>
      <c r="AK23" s="586"/>
      <c r="AL23" s="586"/>
      <c r="AM23" s="586"/>
      <c r="AN23" s="586"/>
      <c r="AO23" s="586"/>
      <c r="AP23" s="588"/>
      <c r="AQ23" s="588"/>
    </row>
    <row r="24" spans="1:43" s="585" customFormat="1" ht="15" customHeight="1" x14ac:dyDescent="0.2">
      <c r="A24" s="586"/>
      <c r="B24" s="818"/>
      <c r="C24" s="819"/>
      <c r="D24" s="819"/>
      <c r="E24" s="819"/>
      <c r="F24" s="2028" t="s">
        <v>320</v>
      </c>
      <c r="G24" s="2029"/>
      <c r="H24" s="2029"/>
      <c r="I24" s="2029"/>
      <c r="J24" s="2030"/>
      <c r="K24" s="586"/>
      <c r="L24" s="586"/>
      <c r="M24" s="586"/>
      <c r="N24" s="586"/>
      <c r="O24" s="586"/>
      <c r="P24" s="586"/>
      <c r="Q24" s="586"/>
      <c r="R24" s="586"/>
      <c r="S24" s="586"/>
      <c r="T24" s="586"/>
      <c r="U24" s="586"/>
      <c r="V24" s="586"/>
      <c r="W24" s="586"/>
      <c r="X24" s="586"/>
      <c r="Y24" s="586"/>
      <c r="Z24" s="586"/>
      <c r="AA24" s="586"/>
      <c r="AB24" s="586"/>
      <c r="AC24" s="586"/>
      <c r="AD24" s="586"/>
      <c r="AE24" s="586"/>
      <c r="AF24" s="586"/>
      <c r="AG24" s="586"/>
      <c r="AH24" s="586"/>
      <c r="AI24" s="586"/>
      <c r="AJ24" s="586"/>
      <c r="AK24" s="586"/>
      <c r="AL24" s="586"/>
      <c r="AM24" s="586"/>
      <c r="AN24" s="586"/>
      <c r="AO24" s="586"/>
      <c r="AP24" s="588"/>
      <c r="AQ24" s="588"/>
    </row>
    <row r="25" spans="1:43" s="585" customFormat="1" ht="15" customHeight="1" x14ac:dyDescent="0.2">
      <c r="A25" s="586"/>
      <c r="B25" s="820">
        <v>1</v>
      </c>
      <c r="C25" s="821" t="s">
        <v>221</v>
      </c>
      <c r="D25" s="822">
        <v>1</v>
      </c>
      <c r="E25" s="823"/>
      <c r="F25" s="824"/>
      <c r="G25" s="825"/>
      <c r="H25" s="826"/>
      <c r="I25" s="826"/>
      <c r="J25" s="827"/>
      <c r="K25" s="586"/>
      <c r="L25" s="586"/>
      <c r="M25" s="586"/>
      <c r="N25" s="586"/>
      <c r="O25" s="586"/>
      <c r="P25" s="586"/>
      <c r="Q25" s="586"/>
      <c r="R25" s="586"/>
      <c r="S25" s="586"/>
      <c r="T25" s="586"/>
      <c r="U25" s="586"/>
      <c r="V25" s="586"/>
      <c r="W25" s="586"/>
      <c r="X25" s="586"/>
      <c r="Y25" s="586"/>
      <c r="Z25" s="586"/>
      <c r="AA25" s="586"/>
      <c r="AB25" s="586"/>
      <c r="AC25" s="586"/>
      <c r="AD25" s="586"/>
      <c r="AE25" s="586"/>
      <c r="AF25" s="586"/>
      <c r="AG25" s="586"/>
      <c r="AH25" s="586"/>
      <c r="AI25" s="586"/>
      <c r="AJ25" s="586"/>
      <c r="AK25" s="586"/>
      <c r="AL25" s="586"/>
      <c r="AM25" s="586"/>
      <c r="AN25" s="586"/>
      <c r="AO25" s="586"/>
      <c r="AP25" s="588"/>
      <c r="AQ25" s="588"/>
    </row>
    <row r="26" spans="1:43" s="585" customFormat="1" ht="15" customHeight="1" x14ac:dyDescent="0.2">
      <c r="A26" s="586"/>
      <c r="B26" s="820">
        <v>2</v>
      </c>
      <c r="C26" s="821" t="s">
        <v>222</v>
      </c>
      <c r="D26" s="822">
        <v>1</v>
      </c>
      <c r="E26" s="823"/>
      <c r="F26" s="824"/>
      <c r="G26" s="825"/>
      <c r="H26" s="826"/>
      <c r="I26" s="826"/>
      <c r="J26" s="827"/>
      <c r="K26" s="586"/>
      <c r="L26" s="586"/>
      <c r="M26" s="586"/>
      <c r="N26" s="586"/>
      <c r="O26" s="586"/>
      <c r="P26" s="586"/>
      <c r="Q26" s="586"/>
      <c r="R26" s="586"/>
      <c r="S26" s="586"/>
      <c r="T26" s="586"/>
      <c r="U26" s="586"/>
      <c r="V26" s="586"/>
      <c r="W26" s="586"/>
      <c r="X26" s="586"/>
      <c r="Y26" s="586"/>
      <c r="Z26" s="586"/>
      <c r="AA26" s="586"/>
      <c r="AB26" s="586"/>
      <c r="AC26" s="586"/>
      <c r="AD26" s="586"/>
      <c r="AE26" s="586"/>
      <c r="AF26" s="586"/>
      <c r="AG26" s="586"/>
      <c r="AH26" s="586"/>
      <c r="AI26" s="586"/>
      <c r="AJ26" s="586"/>
      <c r="AK26" s="586"/>
      <c r="AL26" s="586"/>
      <c r="AM26" s="586"/>
      <c r="AN26" s="586"/>
      <c r="AO26" s="586"/>
      <c r="AP26" s="588"/>
      <c r="AQ26" s="588"/>
    </row>
    <row r="27" spans="1:43" s="585" customFormat="1" ht="15" customHeight="1" x14ac:dyDescent="0.2">
      <c r="A27" s="586"/>
      <c r="B27" s="820">
        <v>3</v>
      </c>
      <c r="C27" s="821" t="s">
        <v>221</v>
      </c>
      <c r="D27" s="822">
        <v>2</v>
      </c>
      <c r="E27" s="823"/>
      <c r="F27" s="824"/>
      <c r="G27" s="825"/>
      <c r="H27" s="826"/>
      <c r="I27" s="826"/>
      <c r="J27" s="827"/>
      <c r="K27" s="586"/>
      <c r="L27" s="586"/>
      <c r="M27" s="586"/>
      <c r="N27" s="586"/>
      <c r="O27" s="586"/>
      <c r="P27" s="586"/>
      <c r="Q27" s="586"/>
      <c r="R27" s="586"/>
      <c r="S27" s="586"/>
      <c r="T27" s="586"/>
      <c r="U27" s="586"/>
      <c r="V27" s="586"/>
      <c r="W27" s="586"/>
      <c r="X27" s="586"/>
      <c r="Y27" s="586"/>
      <c r="Z27" s="586"/>
      <c r="AA27" s="586"/>
      <c r="AB27" s="586"/>
      <c r="AC27" s="586"/>
      <c r="AD27" s="586"/>
      <c r="AE27" s="586"/>
      <c r="AF27" s="586"/>
      <c r="AG27" s="586"/>
      <c r="AH27" s="586"/>
      <c r="AI27" s="586"/>
      <c r="AJ27" s="586"/>
      <c r="AK27" s="586"/>
      <c r="AL27" s="586"/>
      <c r="AM27" s="586"/>
      <c r="AN27" s="586"/>
      <c r="AO27" s="586"/>
      <c r="AP27" s="588"/>
      <c r="AQ27" s="588"/>
    </row>
    <row r="28" spans="1:43" s="585" customFormat="1" ht="15" customHeight="1" x14ac:dyDescent="0.2">
      <c r="A28" s="586"/>
      <c r="B28" s="820">
        <v>4</v>
      </c>
      <c r="C28" s="821" t="s">
        <v>222</v>
      </c>
      <c r="D28" s="822">
        <v>2</v>
      </c>
      <c r="E28" s="823"/>
      <c r="F28" s="824"/>
      <c r="G28" s="825"/>
      <c r="H28" s="826"/>
      <c r="I28" s="826"/>
      <c r="J28" s="827"/>
      <c r="K28" s="586"/>
      <c r="L28" s="586"/>
      <c r="M28" s="586"/>
      <c r="N28" s="586"/>
      <c r="O28" s="586"/>
      <c r="P28" s="586"/>
      <c r="Q28" s="586"/>
      <c r="R28" s="586"/>
      <c r="S28" s="586"/>
      <c r="T28" s="586"/>
      <c r="U28" s="586"/>
      <c r="V28" s="586"/>
      <c r="W28" s="586"/>
      <c r="X28" s="586"/>
      <c r="Y28" s="586"/>
      <c r="Z28" s="586"/>
      <c r="AA28" s="586"/>
      <c r="AB28" s="586"/>
      <c r="AC28" s="586"/>
      <c r="AD28" s="586"/>
      <c r="AE28" s="586"/>
      <c r="AF28" s="586"/>
      <c r="AG28" s="586"/>
      <c r="AH28" s="586"/>
      <c r="AI28" s="586"/>
      <c r="AJ28" s="586"/>
      <c r="AK28" s="586"/>
      <c r="AL28" s="586"/>
      <c r="AM28" s="586"/>
      <c r="AN28" s="586"/>
      <c r="AO28" s="586"/>
      <c r="AP28" s="588"/>
      <c r="AQ28" s="588"/>
    </row>
    <row r="29" spans="1:43" s="585" customFormat="1" ht="15" customHeight="1" x14ac:dyDescent="0.2">
      <c r="A29" s="586"/>
      <c r="B29" s="820">
        <v>5</v>
      </c>
      <c r="C29" s="821" t="s">
        <v>221</v>
      </c>
      <c r="D29" s="822">
        <v>3</v>
      </c>
      <c r="E29" s="823"/>
      <c r="F29" s="824"/>
      <c r="G29" s="825"/>
      <c r="H29" s="826"/>
      <c r="I29" s="826"/>
      <c r="J29" s="827"/>
      <c r="K29" s="586"/>
      <c r="L29" s="586"/>
      <c r="M29" s="586"/>
      <c r="N29" s="586"/>
      <c r="O29" s="586"/>
      <c r="P29" s="586"/>
      <c r="Q29" s="586"/>
      <c r="R29" s="586"/>
      <c r="S29" s="586"/>
      <c r="T29" s="586"/>
      <c r="U29" s="586"/>
      <c r="V29" s="586"/>
      <c r="W29" s="586"/>
      <c r="X29" s="586"/>
      <c r="Y29" s="586"/>
      <c r="Z29" s="586"/>
      <c r="AA29" s="586"/>
      <c r="AB29" s="586"/>
      <c r="AC29" s="586"/>
      <c r="AD29" s="586"/>
      <c r="AE29" s="586"/>
      <c r="AF29" s="586"/>
      <c r="AG29" s="586"/>
      <c r="AH29" s="586"/>
      <c r="AI29" s="586"/>
      <c r="AJ29" s="586"/>
      <c r="AK29" s="586"/>
      <c r="AL29" s="586"/>
      <c r="AM29" s="586"/>
      <c r="AN29" s="586"/>
      <c r="AO29" s="586"/>
      <c r="AP29" s="588"/>
      <c r="AQ29" s="588"/>
    </row>
    <row r="30" spans="1:43" s="585" customFormat="1" ht="15" customHeight="1" x14ac:dyDescent="0.2">
      <c r="A30" s="586"/>
      <c r="B30" s="820">
        <v>6</v>
      </c>
      <c r="C30" s="821" t="s">
        <v>222</v>
      </c>
      <c r="D30" s="822">
        <v>3</v>
      </c>
      <c r="E30" s="823"/>
      <c r="F30" s="824"/>
      <c r="G30" s="825"/>
      <c r="H30" s="826"/>
      <c r="I30" s="826"/>
      <c r="J30" s="827"/>
      <c r="K30" s="586"/>
      <c r="L30" s="586"/>
      <c r="M30" s="586"/>
      <c r="N30" s="586"/>
      <c r="O30" s="586"/>
      <c r="P30" s="586"/>
      <c r="Q30" s="586"/>
      <c r="R30" s="586"/>
      <c r="S30" s="586"/>
      <c r="T30" s="586"/>
      <c r="U30" s="586"/>
      <c r="V30" s="586"/>
      <c r="W30" s="586"/>
      <c r="X30" s="586"/>
      <c r="Y30" s="586"/>
      <c r="Z30" s="586"/>
      <c r="AA30" s="586"/>
      <c r="AB30" s="586"/>
      <c r="AC30" s="586"/>
      <c r="AD30" s="586"/>
      <c r="AE30" s="586"/>
      <c r="AF30" s="586"/>
      <c r="AG30" s="586"/>
      <c r="AH30" s="586"/>
      <c r="AI30" s="586"/>
      <c r="AJ30" s="586"/>
      <c r="AK30" s="586"/>
      <c r="AL30" s="586"/>
      <c r="AM30" s="586"/>
      <c r="AN30" s="586"/>
      <c r="AO30" s="586"/>
      <c r="AP30" s="588"/>
      <c r="AQ30" s="588"/>
    </row>
    <row r="31" spans="1:43" s="585" customFormat="1" ht="15" customHeight="1" x14ac:dyDescent="0.2">
      <c r="A31" s="586"/>
      <c r="B31" s="820">
        <v>7</v>
      </c>
      <c r="C31" s="821" t="s">
        <v>221</v>
      </c>
      <c r="D31" s="822">
        <v>4</v>
      </c>
      <c r="E31" s="823"/>
      <c r="F31" s="824"/>
      <c r="G31" s="825"/>
      <c r="H31" s="828"/>
      <c r="I31" s="826"/>
      <c r="J31" s="829"/>
      <c r="K31" s="586"/>
      <c r="L31" s="586"/>
      <c r="M31" s="586"/>
      <c r="N31" s="586"/>
      <c r="O31" s="586"/>
      <c r="P31" s="586"/>
      <c r="Q31" s="586"/>
      <c r="R31" s="586"/>
      <c r="S31" s="586"/>
      <c r="T31" s="586"/>
      <c r="U31" s="586"/>
      <c r="V31" s="586"/>
      <c r="W31" s="586"/>
      <c r="X31" s="586"/>
      <c r="Y31" s="586"/>
      <c r="Z31" s="586"/>
      <c r="AA31" s="586"/>
      <c r="AB31" s="586"/>
      <c r="AC31" s="586"/>
      <c r="AD31" s="586"/>
      <c r="AE31" s="586"/>
      <c r="AF31" s="586"/>
      <c r="AG31" s="586"/>
      <c r="AH31" s="586"/>
      <c r="AI31" s="586"/>
      <c r="AJ31" s="586"/>
      <c r="AK31" s="586"/>
      <c r="AL31" s="586"/>
      <c r="AM31" s="586"/>
      <c r="AN31" s="586"/>
      <c r="AO31" s="586"/>
      <c r="AP31" s="588"/>
      <c r="AQ31" s="588"/>
    </row>
    <row r="32" spans="1:43" s="585" customFormat="1" ht="15" customHeight="1" x14ac:dyDescent="0.2">
      <c r="A32" s="586"/>
      <c r="B32" s="820">
        <v>8</v>
      </c>
      <c r="C32" s="821" t="s">
        <v>222</v>
      </c>
      <c r="D32" s="822">
        <v>4</v>
      </c>
      <c r="E32" s="823"/>
      <c r="F32" s="824"/>
      <c r="G32" s="830"/>
      <c r="H32" s="828"/>
      <c r="I32" s="826"/>
      <c r="J32" s="829"/>
      <c r="K32" s="586"/>
      <c r="L32" s="586"/>
      <c r="M32" s="586"/>
      <c r="N32" s="586"/>
      <c r="O32" s="586"/>
      <c r="P32" s="586"/>
      <c r="Q32" s="586"/>
      <c r="R32" s="586"/>
      <c r="S32" s="586"/>
      <c r="T32" s="586"/>
      <c r="U32" s="586"/>
      <c r="V32" s="586"/>
      <c r="W32" s="586"/>
      <c r="X32" s="586"/>
      <c r="Y32" s="586"/>
      <c r="Z32" s="586"/>
      <c r="AA32" s="586"/>
      <c r="AB32" s="586"/>
      <c r="AC32" s="586"/>
      <c r="AD32" s="586"/>
      <c r="AE32" s="586"/>
      <c r="AF32" s="586"/>
      <c r="AG32" s="586"/>
      <c r="AH32" s="586"/>
      <c r="AI32" s="586"/>
      <c r="AJ32" s="586"/>
      <c r="AK32" s="586"/>
      <c r="AL32" s="586"/>
      <c r="AM32" s="586"/>
      <c r="AN32" s="586"/>
      <c r="AO32" s="586"/>
      <c r="AP32" s="588"/>
      <c r="AQ32" s="588"/>
    </row>
    <row r="33" spans="1:43" s="585" customFormat="1" ht="15" customHeight="1" x14ac:dyDescent="0.2">
      <c r="A33" s="586"/>
      <c r="B33" s="820">
        <v>9</v>
      </c>
      <c r="C33" s="821" t="s">
        <v>221</v>
      </c>
      <c r="D33" s="822">
        <v>5</v>
      </c>
      <c r="E33" s="823"/>
      <c r="F33" s="824"/>
      <c r="G33" s="831"/>
      <c r="H33" s="828"/>
      <c r="I33" s="826"/>
      <c r="J33" s="829"/>
      <c r="K33" s="586"/>
      <c r="L33" s="586"/>
      <c r="M33" s="586"/>
      <c r="N33" s="586"/>
      <c r="O33" s="586"/>
      <c r="P33" s="586"/>
      <c r="Q33" s="586"/>
      <c r="R33" s="586"/>
      <c r="S33" s="586"/>
      <c r="T33" s="586"/>
      <c r="U33" s="586"/>
      <c r="V33" s="586"/>
      <c r="W33" s="586"/>
      <c r="X33" s="586"/>
      <c r="Y33" s="586"/>
      <c r="Z33" s="586"/>
      <c r="AA33" s="586"/>
      <c r="AB33" s="586"/>
      <c r="AC33" s="586"/>
      <c r="AD33" s="586"/>
      <c r="AE33" s="586"/>
      <c r="AF33" s="586"/>
      <c r="AG33" s="586"/>
      <c r="AH33" s="586"/>
      <c r="AI33" s="586"/>
      <c r="AJ33" s="586"/>
      <c r="AK33" s="586"/>
      <c r="AL33" s="586"/>
      <c r="AM33" s="586"/>
      <c r="AN33" s="586"/>
      <c r="AO33" s="586"/>
      <c r="AP33" s="588"/>
      <c r="AQ33" s="588"/>
    </row>
    <row r="34" spans="1:43" s="585" customFormat="1" ht="15" customHeight="1" x14ac:dyDescent="0.2">
      <c r="A34" s="586"/>
      <c r="B34" s="820">
        <v>10</v>
      </c>
      <c r="C34" s="821" t="s">
        <v>222</v>
      </c>
      <c r="D34" s="822">
        <v>5</v>
      </c>
      <c r="E34" s="823"/>
      <c r="F34" s="824"/>
      <c r="G34" s="831"/>
      <c r="H34" s="826"/>
      <c r="I34" s="826"/>
      <c r="J34" s="827"/>
      <c r="K34" s="586"/>
      <c r="L34" s="586"/>
      <c r="M34" s="586"/>
      <c r="N34" s="586"/>
      <c r="O34" s="586"/>
      <c r="P34" s="586"/>
      <c r="Q34" s="586"/>
      <c r="R34" s="586"/>
      <c r="S34" s="586"/>
      <c r="T34" s="586"/>
      <c r="U34" s="586"/>
      <c r="V34" s="586"/>
      <c r="W34" s="586"/>
      <c r="X34" s="586"/>
      <c r="Y34" s="586"/>
      <c r="Z34" s="586"/>
      <c r="AA34" s="586"/>
      <c r="AB34" s="586"/>
      <c r="AC34" s="586"/>
      <c r="AD34" s="586"/>
      <c r="AE34" s="586"/>
      <c r="AF34" s="586"/>
      <c r="AG34" s="586"/>
      <c r="AH34" s="586"/>
      <c r="AI34" s="586"/>
      <c r="AJ34" s="586"/>
      <c r="AK34" s="586"/>
      <c r="AL34" s="586"/>
      <c r="AM34" s="586"/>
      <c r="AN34" s="586"/>
      <c r="AO34" s="586"/>
      <c r="AP34" s="588"/>
      <c r="AQ34" s="588"/>
    </row>
    <row r="35" spans="1:43" s="585" customFormat="1" ht="15" customHeight="1" x14ac:dyDescent="0.2">
      <c r="A35" s="586"/>
      <c r="B35" s="820">
        <v>11</v>
      </c>
      <c r="C35" s="821" t="s">
        <v>221</v>
      </c>
      <c r="D35" s="822">
        <v>6</v>
      </c>
      <c r="E35" s="823"/>
      <c r="F35" s="824"/>
      <c r="G35" s="830"/>
      <c r="H35" s="826"/>
      <c r="I35" s="826"/>
      <c r="J35" s="827"/>
      <c r="K35" s="586"/>
      <c r="L35" s="586"/>
      <c r="M35" s="586"/>
      <c r="N35" s="586"/>
      <c r="O35" s="586"/>
      <c r="P35" s="586"/>
      <c r="Q35" s="586"/>
      <c r="R35" s="586"/>
      <c r="S35" s="586"/>
      <c r="T35" s="586"/>
      <c r="U35" s="586"/>
      <c r="V35" s="586"/>
      <c r="W35" s="586"/>
      <c r="X35" s="586"/>
      <c r="Y35" s="586"/>
      <c r="Z35" s="586"/>
      <c r="AA35" s="586"/>
      <c r="AB35" s="586"/>
      <c r="AC35" s="586"/>
      <c r="AD35" s="586"/>
      <c r="AE35" s="586"/>
      <c r="AF35" s="586"/>
      <c r="AG35" s="586"/>
      <c r="AH35" s="586"/>
      <c r="AI35" s="586"/>
      <c r="AJ35" s="586"/>
      <c r="AK35" s="586"/>
      <c r="AL35" s="586"/>
      <c r="AM35" s="586"/>
      <c r="AN35" s="586"/>
      <c r="AO35" s="586"/>
      <c r="AP35" s="588"/>
      <c r="AQ35" s="588"/>
    </row>
    <row r="36" spans="1:43" s="585" customFormat="1" ht="15" customHeight="1" x14ac:dyDescent="0.2">
      <c r="A36" s="586"/>
      <c r="B36" s="820">
        <v>12</v>
      </c>
      <c r="C36" s="821" t="s">
        <v>222</v>
      </c>
      <c r="D36" s="822">
        <v>6</v>
      </c>
      <c r="E36" s="823"/>
      <c r="F36" s="824"/>
      <c r="G36" s="830"/>
      <c r="H36" s="826"/>
      <c r="I36" s="826"/>
      <c r="J36" s="827"/>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6"/>
      <c r="AO36" s="586"/>
      <c r="AP36" s="588"/>
      <c r="AQ36" s="588"/>
    </row>
    <row r="37" spans="1:43" s="585" customFormat="1" ht="15" hidden="1" customHeight="1" x14ac:dyDescent="0.2">
      <c r="A37" s="586"/>
      <c r="B37" s="832">
        <v>13</v>
      </c>
      <c r="C37" s="821"/>
      <c r="D37" s="822"/>
      <c r="E37" s="823"/>
      <c r="F37" s="824"/>
      <c r="G37" s="830"/>
      <c r="H37" s="826"/>
      <c r="I37" s="826"/>
      <c r="J37" s="827"/>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6"/>
      <c r="AO37" s="586"/>
      <c r="AP37" s="588"/>
      <c r="AQ37" s="588"/>
    </row>
    <row r="38" spans="1:43" s="585" customFormat="1" ht="15" hidden="1" customHeight="1" x14ac:dyDescent="0.2">
      <c r="A38" s="586"/>
      <c r="B38" s="832">
        <v>14</v>
      </c>
      <c r="C38" s="821"/>
      <c r="D38" s="822"/>
      <c r="E38" s="823"/>
      <c r="F38" s="824"/>
      <c r="G38" s="830"/>
      <c r="H38" s="826"/>
      <c r="I38" s="826"/>
      <c r="J38" s="827"/>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6"/>
      <c r="AO38" s="586"/>
      <c r="AP38" s="588"/>
      <c r="AQ38" s="588"/>
    </row>
    <row r="39" spans="1:43" s="585" customFormat="1" ht="15" hidden="1" customHeight="1" x14ac:dyDescent="0.2">
      <c r="A39" s="586"/>
      <c r="B39" s="832">
        <v>15</v>
      </c>
      <c r="C39" s="821"/>
      <c r="D39" s="822"/>
      <c r="E39" s="823"/>
      <c r="F39" s="824"/>
      <c r="G39" s="830"/>
      <c r="H39" s="826"/>
      <c r="I39" s="826"/>
      <c r="J39" s="827"/>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6"/>
      <c r="AO39" s="586"/>
      <c r="AP39" s="588"/>
      <c r="AQ39" s="588"/>
    </row>
    <row r="40" spans="1:43" s="585" customFormat="1" ht="15" hidden="1" customHeight="1" x14ac:dyDescent="0.2">
      <c r="A40" s="586"/>
      <c r="B40" s="832">
        <v>16</v>
      </c>
      <c r="C40" s="821"/>
      <c r="D40" s="822"/>
      <c r="E40" s="823"/>
      <c r="F40" s="824"/>
      <c r="G40" s="830"/>
      <c r="H40" s="826"/>
      <c r="I40" s="826"/>
      <c r="J40" s="827"/>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6"/>
      <c r="AO40" s="586"/>
      <c r="AP40" s="588"/>
      <c r="AQ40" s="588"/>
    </row>
    <row r="41" spans="1:43" s="585" customFormat="1" ht="15" hidden="1" customHeight="1" x14ac:dyDescent="0.2">
      <c r="A41" s="586"/>
      <c r="B41" s="832">
        <v>17</v>
      </c>
      <c r="C41" s="821"/>
      <c r="D41" s="822"/>
      <c r="E41" s="823"/>
      <c r="F41" s="824"/>
      <c r="G41" s="830"/>
      <c r="H41" s="826"/>
      <c r="I41" s="826"/>
      <c r="J41" s="827"/>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6"/>
      <c r="AO41" s="586"/>
      <c r="AP41" s="588"/>
      <c r="AQ41" s="588"/>
    </row>
    <row r="42" spans="1:43" s="585" customFormat="1" ht="15" hidden="1" customHeight="1" x14ac:dyDescent="0.2">
      <c r="A42" s="586"/>
      <c r="B42" s="832">
        <v>18</v>
      </c>
      <c r="C42" s="821"/>
      <c r="D42" s="822"/>
      <c r="E42" s="823"/>
      <c r="F42" s="824"/>
      <c r="G42" s="830"/>
      <c r="H42" s="826"/>
      <c r="I42" s="826"/>
      <c r="J42" s="827"/>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6"/>
      <c r="AO42" s="586"/>
      <c r="AP42" s="588"/>
      <c r="AQ42" s="588"/>
    </row>
    <row r="43" spans="1:43" s="585" customFormat="1" ht="15" hidden="1" customHeight="1" x14ac:dyDescent="0.2">
      <c r="A43" s="586"/>
      <c r="B43" s="832">
        <v>19</v>
      </c>
      <c r="C43" s="821"/>
      <c r="D43" s="822"/>
      <c r="E43" s="823"/>
      <c r="F43" s="824"/>
      <c r="G43" s="830"/>
      <c r="H43" s="826"/>
      <c r="I43" s="826"/>
      <c r="J43" s="827"/>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6"/>
      <c r="AO43" s="586"/>
      <c r="AP43" s="588"/>
      <c r="AQ43" s="588"/>
    </row>
    <row r="44" spans="1:43" s="585" customFormat="1" ht="15" hidden="1" customHeight="1" x14ac:dyDescent="0.2">
      <c r="A44" s="586"/>
      <c r="B44" s="832">
        <v>20</v>
      </c>
      <c r="C44" s="821"/>
      <c r="D44" s="822"/>
      <c r="E44" s="823"/>
      <c r="F44" s="824"/>
      <c r="G44" s="830"/>
      <c r="H44" s="826"/>
      <c r="I44" s="826"/>
      <c r="J44" s="827"/>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6"/>
      <c r="AO44" s="586"/>
      <c r="AP44" s="588"/>
      <c r="AQ44" s="588"/>
    </row>
    <row r="45" spans="1:43" s="585" customFormat="1" ht="15" hidden="1" customHeight="1" x14ac:dyDescent="0.2">
      <c r="A45" s="586"/>
      <c r="B45" s="832">
        <v>21</v>
      </c>
      <c r="C45" s="821"/>
      <c r="D45" s="822"/>
      <c r="E45" s="823"/>
      <c r="F45" s="824"/>
      <c r="G45" s="830"/>
      <c r="H45" s="826"/>
      <c r="I45" s="826"/>
      <c r="J45" s="827"/>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6"/>
      <c r="AO45" s="586"/>
      <c r="AP45" s="588"/>
      <c r="AQ45" s="588"/>
    </row>
    <row r="46" spans="1:43" s="585" customFormat="1" ht="15" hidden="1" customHeight="1" x14ac:dyDescent="0.2">
      <c r="A46" s="586"/>
      <c r="B46" s="832">
        <v>22</v>
      </c>
      <c r="C46" s="821"/>
      <c r="D46" s="822"/>
      <c r="E46" s="823"/>
      <c r="F46" s="824"/>
      <c r="G46" s="830"/>
      <c r="H46" s="826"/>
      <c r="I46" s="826"/>
      <c r="J46" s="827"/>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6"/>
      <c r="AO46" s="586"/>
      <c r="AP46" s="588"/>
      <c r="AQ46" s="588"/>
    </row>
    <row r="47" spans="1:43" s="585" customFormat="1" ht="15" hidden="1" customHeight="1" x14ac:dyDescent="0.2">
      <c r="A47" s="586"/>
      <c r="B47" s="832">
        <v>23</v>
      </c>
      <c r="C47" s="821"/>
      <c r="D47" s="822"/>
      <c r="E47" s="823"/>
      <c r="F47" s="824"/>
      <c r="G47" s="830"/>
      <c r="H47" s="826"/>
      <c r="I47" s="826"/>
      <c r="J47" s="827"/>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6"/>
      <c r="AO47" s="586"/>
      <c r="AP47" s="588"/>
      <c r="AQ47" s="588"/>
    </row>
    <row r="48" spans="1:43" s="585" customFormat="1" ht="15" hidden="1" customHeight="1" thickBot="1" x14ac:dyDescent="0.25">
      <c r="A48" s="586"/>
      <c r="B48" s="833">
        <v>24</v>
      </c>
      <c r="C48" s="834"/>
      <c r="D48" s="835"/>
      <c r="E48" s="836"/>
      <c r="F48" s="837"/>
      <c r="G48" s="838"/>
      <c r="H48" s="839"/>
      <c r="I48" s="839"/>
      <c r="J48" s="840"/>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586"/>
      <c r="AH48" s="586"/>
      <c r="AI48" s="586"/>
      <c r="AJ48" s="586"/>
      <c r="AK48" s="586"/>
      <c r="AL48" s="586"/>
      <c r="AM48" s="586"/>
      <c r="AN48" s="586"/>
      <c r="AO48" s="586"/>
      <c r="AP48" s="588"/>
      <c r="AQ48" s="588"/>
    </row>
    <row r="49" spans="1:43" s="585" customFormat="1" ht="15" hidden="1" customHeight="1" x14ac:dyDescent="0.2">
      <c r="A49" s="586"/>
      <c r="B49" s="2031" t="s">
        <v>223</v>
      </c>
      <c r="C49" s="2032"/>
      <c r="D49" s="2032"/>
      <c r="E49" s="2033"/>
      <c r="F49" s="841"/>
      <c r="G49" s="842"/>
      <c r="H49" s="843"/>
      <c r="I49" s="843"/>
      <c r="J49" s="856"/>
      <c r="K49" s="586"/>
      <c r="L49" s="586"/>
      <c r="M49" s="586"/>
      <c r="N49" s="586"/>
      <c r="O49" s="586"/>
      <c r="P49" s="586"/>
      <c r="Q49" s="586"/>
      <c r="R49" s="586"/>
      <c r="S49" s="586"/>
      <c r="T49" s="586"/>
      <c r="U49" s="586"/>
      <c r="V49" s="586"/>
      <c r="W49" s="586"/>
      <c r="X49" s="586"/>
      <c r="Y49" s="586"/>
      <c r="Z49" s="586"/>
      <c r="AA49" s="586"/>
      <c r="AB49" s="586"/>
      <c r="AC49" s="586"/>
      <c r="AD49" s="586"/>
      <c r="AE49" s="586"/>
      <c r="AF49" s="586"/>
      <c r="AG49" s="586"/>
      <c r="AH49" s="586"/>
      <c r="AI49" s="586"/>
      <c r="AJ49" s="586"/>
      <c r="AK49" s="586"/>
      <c r="AL49" s="586"/>
      <c r="AM49" s="586"/>
      <c r="AN49" s="586"/>
      <c r="AO49" s="586"/>
      <c r="AP49" s="588"/>
      <c r="AQ49" s="588"/>
    </row>
    <row r="50" spans="1:43" s="585" customFormat="1" ht="15" customHeight="1" x14ac:dyDescent="0.2">
      <c r="A50" s="586"/>
      <c r="B50" s="857" t="s">
        <v>224</v>
      </c>
      <c r="C50" s="844"/>
      <c r="D50" s="844"/>
      <c r="E50" s="845"/>
      <c r="F50" s="846"/>
      <c r="G50" s="847"/>
      <c r="H50" s="848"/>
      <c r="I50" s="848"/>
      <c r="J50" s="858"/>
      <c r="K50" s="586"/>
      <c r="L50" s="586"/>
      <c r="M50" s="586"/>
      <c r="N50" s="586"/>
      <c r="O50" s="586"/>
      <c r="P50" s="586"/>
      <c r="Q50" s="586"/>
      <c r="R50" s="586"/>
      <c r="S50" s="586"/>
      <c r="T50" s="586"/>
      <c r="U50" s="586"/>
      <c r="V50" s="586"/>
      <c r="W50" s="586"/>
      <c r="X50" s="586"/>
      <c r="Y50" s="586"/>
      <c r="Z50" s="586"/>
      <c r="AA50" s="586"/>
      <c r="AB50" s="586"/>
      <c r="AC50" s="586"/>
      <c r="AD50" s="586"/>
      <c r="AE50" s="586"/>
      <c r="AF50" s="586"/>
      <c r="AG50" s="586"/>
      <c r="AH50" s="586"/>
      <c r="AI50" s="586"/>
      <c r="AJ50" s="586"/>
      <c r="AK50" s="586"/>
      <c r="AL50" s="586"/>
      <c r="AM50" s="586"/>
      <c r="AN50" s="586"/>
      <c r="AO50" s="586"/>
      <c r="AP50" s="588"/>
      <c r="AQ50" s="588"/>
    </row>
    <row r="51" spans="1:43" s="585" customFormat="1" ht="15" customHeight="1" x14ac:dyDescent="0.2">
      <c r="A51" s="586"/>
      <c r="B51" s="859"/>
      <c r="C51" s="849"/>
      <c r="D51" s="849"/>
      <c r="E51" s="850"/>
      <c r="F51" s="851"/>
      <c r="G51" s="852"/>
      <c r="H51" s="853"/>
      <c r="I51" s="854"/>
      <c r="J51" s="860"/>
      <c r="K51" s="586"/>
      <c r="L51" s="586"/>
      <c r="M51" s="586"/>
      <c r="N51" s="586"/>
      <c r="O51" s="586"/>
      <c r="P51" s="586"/>
      <c r="Q51" s="586"/>
      <c r="R51" s="586"/>
      <c r="S51" s="586"/>
      <c r="T51" s="586"/>
      <c r="U51" s="586"/>
      <c r="V51" s="586"/>
      <c r="W51" s="586"/>
      <c r="X51" s="586"/>
      <c r="Y51" s="586"/>
      <c r="Z51" s="586"/>
      <c r="AA51" s="586"/>
      <c r="AB51" s="586"/>
      <c r="AC51" s="586"/>
      <c r="AD51" s="586"/>
      <c r="AE51" s="586"/>
      <c r="AF51" s="586"/>
      <c r="AG51" s="586"/>
      <c r="AH51" s="586"/>
      <c r="AI51" s="586"/>
      <c r="AJ51" s="586"/>
      <c r="AK51" s="586"/>
      <c r="AL51" s="586"/>
      <c r="AM51" s="586"/>
      <c r="AN51" s="586"/>
      <c r="AO51" s="586"/>
      <c r="AP51" s="588"/>
      <c r="AQ51" s="588"/>
    </row>
    <row r="52" spans="1:43" s="585" customFormat="1" ht="15" customHeight="1" thickBot="1" x14ac:dyDescent="0.25">
      <c r="A52" s="586"/>
      <c r="B52" s="861"/>
      <c r="C52" s="862"/>
      <c r="D52" s="862"/>
      <c r="E52" s="863"/>
      <c r="F52" s="864"/>
      <c r="G52" s="865"/>
      <c r="H52" s="866"/>
      <c r="I52" s="867"/>
      <c r="J52" s="868"/>
      <c r="K52" s="586"/>
      <c r="L52" s="586"/>
      <c r="M52" s="586"/>
      <c r="N52" s="586"/>
      <c r="O52" s="586"/>
      <c r="P52" s="586"/>
      <c r="Q52" s="586"/>
      <c r="R52" s="586"/>
      <c r="S52" s="586"/>
      <c r="T52" s="586"/>
      <c r="U52" s="586"/>
      <c r="V52" s="586"/>
      <c r="W52" s="586"/>
      <c r="X52" s="586"/>
      <c r="Y52" s="586"/>
      <c r="Z52" s="586"/>
      <c r="AA52" s="586"/>
      <c r="AB52" s="586"/>
      <c r="AC52" s="586"/>
      <c r="AD52" s="586"/>
      <c r="AE52" s="586"/>
      <c r="AF52" s="586"/>
      <c r="AG52" s="586"/>
      <c r="AH52" s="586"/>
      <c r="AI52" s="586"/>
      <c r="AJ52" s="586"/>
      <c r="AK52" s="586"/>
      <c r="AL52" s="586"/>
      <c r="AM52" s="586"/>
      <c r="AN52" s="586"/>
      <c r="AO52" s="586"/>
      <c r="AP52" s="588"/>
      <c r="AQ52" s="588"/>
    </row>
    <row r="53" spans="1:43" s="366" customFormat="1" ht="15" customHeight="1" x14ac:dyDescent="0.25">
      <c r="A53" s="373"/>
      <c r="B53" s="373"/>
      <c r="C53" s="373"/>
      <c r="D53" s="373"/>
      <c r="E53" s="373"/>
      <c r="F53" s="373"/>
      <c r="G53" s="373"/>
      <c r="H53" s="373"/>
      <c r="I53" s="373"/>
      <c r="J53" s="373"/>
      <c r="K53" s="373"/>
      <c r="L53" s="373"/>
      <c r="M53" s="373"/>
      <c r="N53" s="373"/>
      <c r="O53" s="373"/>
      <c r="P53" s="373"/>
      <c r="Q53" s="373"/>
      <c r="R53" s="373"/>
      <c r="S53" s="373"/>
      <c r="T53" s="373"/>
      <c r="U53" s="373"/>
      <c r="V53" s="373"/>
      <c r="W53" s="373"/>
      <c r="X53" s="373"/>
      <c r="Y53" s="373"/>
      <c r="Z53" s="373"/>
      <c r="AA53" s="373"/>
      <c r="AB53" s="373"/>
      <c r="AC53" s="373"/>
      <c r="AD53" s="373"/>
      <c r="AE53" s="373"/>
      <c r="AF53" s="373"/>
      <c r="AG53" s="373"/>
      <c r="AH53" s="373"/>
      <c r="AI53" s="373"/>
      <c r="AJ53" s="373"/>
      <c r="AK53" s="373"/>
      <c r="AL53" s="373"/>
      <c r="AM53" s="373"/>
      <c r="AN53" s="373"/>
      <c r="AO53" s="373"/>
      <c r="AP53" s="345"/>
      <c r="AQ53" s="345"/>
    </row>
    <row r="54" spans="1:43" s="366" customFormat="1" x14ac:dyDescent="0.15"/>
    <row r="55" spans="1:43" s="366" customFormat="1" x14ac:dyDescent="0.15"/>
    <row r="56" spans="1:43" s="366" customFormat="1" x14ac:dyDescent="0.15"/>
    <row r="57" spans="1:43" s="366" customFormat="1" x14ac:dyDescent="0.15"/>
    <row r="58" spans="1:43" s="366" customFormat="1" x14ac:dyDescent="0.15"/>
    <row r="59" spans="1:43" s="366" customFormat="1" x14ac:dyDescent="0.15"/>
    <row r="60" spans="1:43" s="366" customFormat="1" x14ac:dyDescent="0.15"/>
    <row r="61" spans="1:43" s="366" customFormat="1" x14ac:dyDescent="0.15"/>
    <row r="62" spans="1:43" s="366" customFormat="1" x14ac:dyDescent="0.15"/>
    <row r="63" spans="1:43" s="366" customFormat="1" x14ac:dyDescent="0.15"/>
    <row r="64" spans="1:43" s="366" customFormat="1" x14ac:dyDescent="0.15"/>
    <row r="65" s="366" customFormat="1" x14ac:dyDescent="0.15"/>
    <row r="66" s="366" customFormat="1" x14ac:dyDescent="0.15"/>
    <row r="67" s="366" customFormat="1" x14ac:dyDescent="0.15"/>
    <row r="68" s="366" customFormat="1" x14ac:dyDescent="0.15"/>
    <row r="69" s="366" customFormat="1" x14ac:dyDescent="0.15"/>
    <row r="70" s="366" customFormat="1" x14ac:dyDescent="0.15"/>
    <row r="71" s="366" customFormat="1" x14ac:dyDescent="0.15"/>
    <row r="72" s="366" customFormat="1" x14ac:dyDescent="0.15"/>
    <row r="73" s="366" customFormat="1" x14ac:dyDescent="0.15"/>
    <row r="74" s="366" customFormat="1" x14ac:dyDescent="0.15"/>
    <row r="75" s="366" customFormat="1" x14ac:dyDescent="0.15"/>
    <row r="76" s="366" customFormat="1" x14ac:dyDescent="0.15"/>
    <row r="77" s="366" customFormat="1" x14ac:dyDescent="0.15"/>
    <row r="78" s="366" customFormat="1" x14ac:dyDescent="0.15"/>
  </sheetData>
  <sheetProtection password="C493" sheet="1" scenarios="1" formatColumns="0" formatRows="0"/>
  <mergeCells count="23">
    <mergeCell ref="I21:J21"/>
    <mergeCell ref="B15:D15"/>
    <mergeCell ref="F24:J24"/>
    <mergeCell ref="B49:E49"/>
    <mergeCell ref="B19:D19"/>
    <mergeCell ref="B20:D20"/>
    <mergeCell ref="B21:D21"/>
    <mergeCell ref="G21:H21"/>
    <mergeCell ref="E21:F21"/>
    <mergeCell ref="B17:J17"/>
    <mergeCell ref="E19:J19"/>
    <mergeCell ref="E20:J20"/>
    <mergeCell ref="Q5:AB5"/>
    <mergeCell ref="AC5:AN5"/>
    <mergeCell ref="B5:D6"/>
    <mergeCell ref="B9:D9"/>
    <mergeCell ref="B7:D7"/>
    <mergeCell ref="B8:D8"/>
    <mergeCell ref="B10:D10"/>
    <mergeCell ref="B11:D11"/>
    <mergeCell ref="B12:D12"/>
    <mergeCell ref="B13:D13"/>
    <mergeCell ref="B14:D14"/>
  </mergeCells>
  <conditionalFormatting sqref="E7:AN7">
    <cfRule type="cellIs" dxfId="19" priority="1" operator="greaterThan">
      <formula>3</formula>
    </cfRule>
  </conditionalFormatting>
  <pageMargins left="0.59055118110236227" right="0.39370078740157483" top="0.59055118110236227" bottom="0.39370078740157483" header="0.19685039370078741" footer="0.19685039370078741"/>
  <pageSetup paperSize="9" scale="80" orientation="portrait" r:id="rId1"/>
  <headerFooter>
    <oddFooter>&amp;C&amp;P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outlinePr summaryRight="0"/>
  </sheetPr>
  <dimension ref="A1:AC224"/>
  <sheetViews>
    <sheetView topLeftCell="A2" zoomScale="80" zoomScaleNormal="80" workbookViewId="0">
      <pane xSplit="1" ySplit="10" topLeftCell="D17" activePane="bottomRight" state="frozen"/>
      <selection activeCell="A2" sqref="A2"/>
      <selection pane="topRight" activeCell="B2" sqref="B2"/>
      <selection pane="bottomLeft" activeCell="A12" sqref="A12"/>
      <selection pane="bottomRight" activeCell="AB30" sqref="AB30"/>
    </sheetView>
  </sheetViews>
  <sheetFormatPr baseColWidth="10" defaultColWidth="11.42578125" defaultRowHeight="12.75" outlineLevelCol="1" x14ac:dyDescent="0.25"/>
  <cols>
    <col min="1" max="1" width="2.5703125" style="224" customWidth="1"/>
    <col min="2" max="2" width="6.7109375" style="3" customWidth="1"/>
    <col min="3" max="3" width="36.7109375" style="3" customWidth="1"/>
    <col min="4" max="4" width="11.7109375" style="8" customWidth="1"/>
    <col min="5" max="5" width="10.7109375" style="8" customWidth="1"/>
    <col min="6" max="6" width="14.140625" style="7" customWidth="1"/>
    <col min="7" max="7" width="12.7109375" style="7" customWidth="1"/>
    <col min="8" max="8" width="12.7109375" style="7" customWidth="1" collapsed="1"/>
    <col min="9" max="10" width="12.7109375" style="7" hidden="1" customWidth="1" outlineLevel="1"/>
    <col min="11" max="11" width="12.7109375" style="7" customWidth="1" collapsed="1"/>
    <col min="12" max="13" width="12.7109375" style="7" hidden="1" customWidth="1" outlineLevel="1"/>
    <col min="14" max="14" width="12.7109375" style="7" customWidth="1" collapsed="1"/>
    <col min="15" max="16" width="12.7109375" style="7" hidden="1" customWidth="1" outlineLevel="1"/>
    <col min="17" max="17" width="12.7109375" style="7" customWidth="1" collapsed="1"/>
    <col min="18" max="19" width="12.7109375" style="7" hidden="1" customWidth="1" outlineLevel="1"/>
    <col min="20" max="20" width="12.7109375" style="7" customWidth="1" collapsed="1"/>
    <col min="21" max="22" width="12.7109375" style="7" hidden="1" customWidth="1" outlineLevel="1"/>
    <col min="23" max="23" width="12.7109375" style="7" customWidth="1" collapsed="1"/>
    <col min="24" max="25" width="12.7109375" style="7" hidden="1" customWidth="1" outlineLevel="1"/>
    <col min="26" max="29" width="11.42578125" style="224"/>
    <col min="30" max="16384" width="11.42578125" style="3"/>
  </cols>
  <sheetData>
    <row r="1" spans="1:29" ht="20.25" x14ac:dyDescent="0.25">
      <c r="B1" s="2060"/>
      <c r="C1" s="2060"/>
      <c r="D1" s="2060"/>
      <c r="E1" s="2060"/>
      <c r="F1" s="2060"/>
      <c r="G1" s="2060"/>
      <c r="H1" s="2060"/>
      <c r="I1" s="2060"/>
      <c r="J1" s="2060"/>
      <c r="K1" s="2060"/>
      <c r="L1" s="2060"/>
      <c r="M1" s="2060"/>
      <c r="N1" s="2060"/>
      <c r="O1" s="2060"/>
      <c r="P1" s="2060"/>
      <c r="Q1" s="2060"/>
      <c r="R1" s="2060"/>
      <c r="S1" s="2060"/>
      <c r="T1" s="2060"/>
      <c r="U1" s="2060"/>
      <c r="V1" s="2060"/>
      <c r="W1" s="2060"/>
      <c r="X1" s="1212"/>
      <c r="Y1" s="1212"/>
    </row>
    <row r="2" spans="1:29" ht="20.25" x14ac:dyDescent="0.25">
      <c r="B2" s="236" t="s">
        <v>49</v>
      </c>
      <c r="C2" s="235"/>
      <c r="D2" s="227"/>
      <c r="E2" s="227"/>
      <c r="F2" s="228"/>
      <c r="G2" s="236"/>
      <c r="H2" s="185" t="str">
        <f>+'INFORMACION GENERAL PROYECTO'!$G$2</f>
        <v>Línea 3. Promoción y Fortalecimiento de Capacidades para el Emprendimiento</v>
      </c>
      <c r="I2" s="185"/>
      <c r="J2" s="185"/>
      <c r="K2" s="185"/>
      <c r="L2" s="185"/>
      <c r="M2" s="185"/>
      <c r="N2" s="885"/>
      <c r="O2" s="1212"/>
      <c r="P2" s="1212"/>
      <c r="Q2" s="885"/>
      <c r="R2" s="1212"/>
      <c r="S2" s="1212"/>
      <c r="T2" s="885"/>
      <c r="U2" s="1212"/>
      <c r="V2" s="1212"/>
      <c r="W2" s="885"/>
      <c r="X2" s="1212"/>
      <c r="Y2" s="1212"/>
    </row>
    <row r="3" spans="1:29" x14ac:dyDescent="0.25">
      <c r="B3" s="229"/>
      <c r="C3" s="229"/>
      <c r="D3" s="230"/>
      <c r="E3" s="230"/>
      <c r="F3" s="231"/>
      <c r="G3" s="231"/>
      <c r="H3" s="231"/>
      <c r="I3" s="231"/>
      <c r="J3" s="231"/>
      <c r="K3" s="231"/>
      <c r="L3" s="231"/>
      <c r="M3" s="231"/>
      <c r="N3" s="231"/>
      <c r="O3" s="231"/>
      <c r="P3" s="231"/>
      <c r="Q3" s="231"/>
      <c r="R3" s="231"/>
      <c r="S3" s="231"/>
      <c r="T3" s="231"/>
      <c r="U3" s="231"/>
      <c r="V3" s="231"/>
      <c r="W3" s="231"/>
      <c r="X3" s="231"/>
      <c r="Y3" s="231"/>
    </row>
    <row r="4" spans="1:29" ht="15.75" x14ac:dyDescent="0.25">
      <c r="B4" s="2061" t="s">
        <v>481</v>
      </c>
      <c r="C4" s="2062"/>
      <c r="D4" s="2062"/>
      <c r="E4" s="2062"/>
      <c r="F4" s="2062"/>
      <c r="G4" s="2062"/>
      <c r="H4" s="2062"/>
      <c r="I4" s="2062"/>
      <c r="J4" s="2062"/>
      <c r="K4" s="2062"/>
      <c r="L4" s="2062"/>
      <c r="M4" s="2062"/>
      <c r="N4" s="2062"/>
      <c r="O4" s="2062"/>
      <c r="P4" s="2062"/>
      <c r="Q4" s="2062"/>
      <c r="R4" s="2062"/>
      <c r="S4" s="2062"/>
      <c r="T4" s="2062"/>
      <c r="U4" s="2062"/>
      <c r="V4" s="2062"/>
      <c r="W4" s="2062"/>
      <c r="X4" s="1213"/>
      <c r="Y4" s="1213"/>
    </row>
    <row r="5" spans="1:29" ht="13.5" thickBot="1" x14ac:dyDescent="0.3">
      <c r="B5" s="2063"/>
      <c r="C5" s="2063"/>
      <c r="D5" s="2063"/>
      <c r="E5" s="2063"/>
      <c r="F5" s="2063"/>
      <c r="G5" s="2063"/>
      <c r="H5" s="2063"/>
      <c r="I5" s="2063"/>
      <c r="J5" s="2063"/>
      <c r="K5" s="2063"/>
      <c r="L5" s="2063"/>
      <c r="M5" s="2063"/>
      <c r="N5" s="2063"/>
      <c r="O5" s="2063"/>
      <c r="P5" s="2063"/>
      <c r="Q5" s="2063"/>
      <c r="R5" s="2063"/>
      <c r="S5" s="2063"/>
      <c r="T5" s="2063"/>
      <c r="U5" s="2063"/>
      <c r="V5" s="2063"/>
      <c r="W5" s="2063"/>
      <c r="X5" s="1214"/>
      <c r="Y5" s="1214"/>
    </row>
    <row r="6" spans="1:29" ht="30.75" customHeight="1" x14ac:dyDescent="0.25">
      <c r="B6" s="1721" t="s">
        <v>267</v>
      </c>
      <c r="C6" s="1725"/>
      <c r="D6" s="1736" t="str">
        <f>+'INFORMACION GENERAL PROYECTO'!E6</f>
        <v>Promoción y fortalecimiento de capacidades para el emprendimiento - Turismo - Calca, Cusco</v>
      </c>
      <c r="E6" s="1737"/>
      <c r="F6" s="1737"/>
      <c r="G6" s="1737"/>
      <c r="H6" s="1737"/>
      <c r="I6" s="1737"/>
      <c r="J6" s="1737"/>
      <c r="K6" s="1737"/>
      <c r="L6" s="1737"/>
      <c r="M6" s="1737"/>
      <c r="N6" s="1737"/>
      <c r="O6" s="1737"/>
      <c r="P6" s="1737"/>
      <c r="Q6" s="1737"/>
      <c r="R6" s="1737"/>
      <c r="S6" s="1737"/>
      <c r="T6" s="1737"/>
      <c r="U6" s="1737"/>
      <c r="V6" s="1737"/>
      <c r="W6" s="1738"/>
      <c r="X6" s="1400"/>
      <c r="Y6" s="1400"/>
    </row>
    <row r="7" spans="1:29" ht="32.25" customHeight="1" thickBot="1" x14ac:dyDescent="0.3">
      <c r="B7" s="1723" t="s">
        <v>283</v>
      </c>
      <c r="C7" s="1726"/>
      <c r="D7" s="2077">
        <f>+'INFORMACION GENERAL PROYECTO'!K7</f>
        <v>0</v>
      </c>
      <c r="E7" s="2078"/>
      <c r="F7" s="1515" t="s">
        <v>271</v>
      </c>
      <c r="G7" s="2075">
        <f>+'INFORMACION GENERAL PROYECTO'!K24</f>
        <v>14.005479452054796</v>
      </c>
      <c r="H7" s="2076"/>
      <c r="I7" s="2079"/>
      <c r="J7" s="2080"/>
      <c r="K7" s="2080"/>
      <c r="L7" s="2080"/>
      <c r="M7" s="2080"/>
      <c r="N7" s="2080"/>
      <c r="O7" s="2080"/>
      <c r="P7" s="2080"/>
      <c r="Q7" s="2080"/>
      <c r="R7" s="2080"/>
      <c r="S7" s="2080"/>
      <c r="T7" s="2080"/>
      <c r="U7" s="2080"/>
      <c r="V7" s="2080"/>
      <c r="W7" s="2081"/>
      <c r="X7" s="1326"/>
      <c r="Y7" s="1326"/>
      <c r="Z7" s="232"/>
      <c r="AA7" s="232"/>
    </row>
    <row r="8" spans="1:29" ht="13.5" thickBot="1" x14ac:dyDescent="0.3">
      <c r="B8" s="232"/>
      <c r="C8" s="232"/>
      <c r="D8" s="233"/>
      <c r="E8" s="233"/>
      <c r="F8" s="234"/>
      <c r="G8" s="234"/>
      <c r="H8" s="234"/>
      <c r="I8" s="234"/>
      <c r="J8" s="234"/>
      <c r="K8" s="234"/>
      <c r="L8" s="234"/>
      <c r="M8" s="234"/>
      <c r="N8" s="234"/>
      <c r="O8" s="234"/>
      <c r="P8" s="234"/>
      <c r="Q8" s="234"/>
      <c r="R8" s="234"/>
      <c r="S8" s="234"/>
      <c r="T8" s="234"/>
      <c r="U8" s="234"/>
      <c r="V8" s="234"/>
      <c r="W8" s="234"/>
      <c r="X8" s="234"/>
      <c r="Y8" s="234"/>
      <c r="Z8" s="232"/>
      <c r="AA8" s="232"/>
      <c r="AB8" s="232"/>
    </row>
    <row r="9" spans="1:29" ht="13.5" x14ac:dyDescent="0.25">
      <c r="B9" s="2067" t="s">
        <v>211</v>
      </c>
      <c r="C9" s="2068"/>
      <c r="D9" s="2064" t="s">
        <v>284</v>
      </c>
      <c r="E9" s="2064" t="s">
        <v>285</v>
      </c>
      <c r="F9" s="2064" t="s">
        <v>289</v>
      </c>
      <c r="G9" s="2073" t="s">
        <v>48</v>
      </c>
      <c r="H9" s="2074"/>
      <c r="I9" s="2074"/>
      <c r="J9" s="2074"/>
      <c r="K9" s="2074"/>
      <c r="L9" s="2074"/>
      <c r="M9" s="2074"/>
      <c r="N9" s="2074"/>
      <c r="O9" s="2074"/>
      <c r="P9" s="2074"/>
      <c r="Q9" s="2074"/>
      <c r="R9" s="2074"/>
      <c r="S9" s="2074"/>
      <c r="T9" s="2074"/>
      <c r="U9" s="2074"/>
      <c r="V9" s="2074"/>
      <c r="W9" s="2074"/>
      <c r="X9" s="2074"/>
      <c r="Y9" s="2074"/>
      <c r="Z9" s="1426"/>
      <c r="AA9" s="232"/>
      <c r="AB9" s="232"/>
    </row>
    <row r="10" spans="1:29" ht="53.25" customHeight="1" x14ac:dyDescent="0.25">
      <c r="B10" s="2069"/>
      <c r="C10" s="2070"/>
      <c r="D10" s="2065"/>
      <c r="E10" s="2065"/>
      <c r="F10" s="2065"/>
      <c r="G10" s="2084" t="str">
        <f>+'INFORMACION GENERAL PROYECTO'!$B$11</f>
        <v>APORTE DE FONDOEMPLEO</v>
      </c>
      <c r="H10" s="2082" t="str">
        <f>+'INFORMACION GENERAL PROYECTO'!$B$12</f>
        <v>INSTITUCIÓN EJECUTORA</v>
      </c>
      <c r="I10" s="2082"/>
      <c r="J10" s="2082"/>
      <c r="K10" s="2082" t="str">
        <f>+'INFORMACION GENERAL PROYECTO'!$B$13</f>
        <v>INSTITUCIÓN APORTANTE 1</v>
      </c>
      <c r="L10" s="2082"/>
      <c r="M10" s="2082"/>
      <c r="N10" s="2082" t="str">
        <f>+'INFORMACION GENERAL PROYECTO'!$B$14</f>
        <v>INSTITUCIÓN APORTANTE 2</v>
      </c>
      <c r="O10" s="2082"/>
      <c r="P10" s="2082"/>
      <c r="Q10" s="2082" t="str">
        <f>+'INFORMACION GENERAL PROYECTO'!$B$15</f>
        <v>INSTITUCIÓN APORTANTE 3</v>
      </c>
      <c r="R10" s="2082"/>
      <c r="S10" s="2082"/>
      <c r="T10" s="2082" t="str">
        <f>+'INFORMACION GENERAL PROYECTO'!$B$16</f>
        <v>INSTITUCIÓN APORTANTE 4</v>
      </c>
      <c r="U10" s="2082"/>
      <c r="V10" s="2082"/>
      <c r="W10" s="2082" t="str">
        <f>+'INFORMACION GENERAL PROYECTO'!$B$17</f>
        <v>BENEFICIARIOS</v>
      </c>
      <c r="X10" s="2082"/>
      <c r="Y10" s="2083"/>
      <c r="Z10" s="1426"/>
      <c r="AA10" s="232"/>
      <c r="AB10" s="232"/>
    </row>
    <row r="11" spans="1:29" s="11" customFormat="1" ht="14.25" thickBot="1" x14ac:dyDescent="0.2">
      <c r="A11" s="225"/>
      <c r="B11" s="2071"/>
      <c r="C11" s="2072"/>
      <c r="D11" s="2066"/>
      <c r="E11" s="2066"/>
      <c r="F11" s="2066"/>
      <c r="G11" s="2085"/>
      <c r="H11" s="1401" t="s">
        <v>175</v>
      </c>
      <c r="I11" s="1402" t="s">
        <v>560</v>
      </c>
      <c r="J11" s="1402" t="s">
        <v>598</v>
      </c>
      <c r="K11" s="1401" t="s">
        <v>175</v>
      </c>
      <c r="L11" s="1402" t="s">
        <v>560</v>
      </c>
      <c r="M11" s="1402" t="s">
        <v>598</v>
      </c>
      <c r="N11" s="1401" t="s">
        <v>175</v>
      </c>
      <c r="O11" s="1402" t="s">
        <v>560</v>
      </c>
      <c r="P11" s="1402" t="s">
        <v>598</v>
      </c>
      <c r="Q11" s="1401" t="s">
        <v>175</v>
      </c>
      <c r="R11" s="1402" t="s">
        <v>560</v>
      </c>
      <c r="S11" s="1402" t="s">
        <v>598</v>
      </c>
      <c r="T11" s="1401" t="s">
        <v>175</v>
      </c>
      <c r="U11" s="1402" t="s">
        <v>560</v>
      </c>
      <c r="V11" s="1402" t="s">
        <v>598</v>
      </c>
      <c r="W11" s="1401" t="s">
        <v>175</v>
      </c>
      <c r="X11" s="1402" t="s">
        <v>560</v>
      </c>
      <c r="Y11" s="1421" t="s">
        <v>598</v>
      </c>
      <c r="Z11" s="1427"/>
      <c r="AA11" s="229"/>
      <c r="AB11" s="229"/>
      <c r="AC11" s="225"/>
    </row>
    <row r="12" spans="1:29" ht="63.75" x14ac:dyDescent="0.25">
      <c r="B12" s="249">
        <f>'FORMATO COSTEO C1'!$C$12</f>
        <v>1</v>
      </c>
      <c r="C12" s="250" t="str">
        <f>'FORMATO COSTEO C1'!D$12</f>
        <v xml:space="preserve">Capacitación en Gestión de negocios a Emprendedores del sector turismo de los distritos de Pisac, Taray, Lamay, Coya y Calca, provincia de Calca - región Cusco, con idea de negocio o negocio propio en marcha  </v>
      </c>
      <c r="D12" s="251"/>
      <c r="E12" s="251"/>
      <c r="F12" s="252">
        <f>+F13+F44+F75</f>
        <v>4600</v>
      </c>
      <c r="G12" s="252">
        <f>+G13+G44+G75</f>
        <v>3500</v>
      </c>
      <c r="H12" s="252">
        <f>+H13+H44+H75</f>
        <v>0</v>
      </c>
      <c r="I12" s="252">
        <f t="shared" ref="I12:Y12" si="0">+I13+I44+I75</f>
        <v>0</v>
      </c>
      <c r="J12" s="252">
        <f t="shared" si="0"/>
        <v>0</v>
      </c>
      <c r="K12" s="252">
        <f t="shared" si="0"/>
        <v>600</v>
      </c>
      <c r="L12" s="252">
        <f t="shared" si="0"/>
        <v>400</v>
      </c>
      <c r="M12" s="252">
        <f t="shared" si="0"/>
        <v>200</v>
      </c>
      <c r="N12" s="252">
        <f t="shared" si="0"/>
        <v>500</v>
      </c>
      <c r="O12" s="252">
        <f t="shared" si="0"/>
        <v>500</v>
      </c>
      <c r="P12" s="252">
        <f t="shared" si="0"/>
        <v>0</v>
      </c>
      <c r="Q12" s="252">
        <f t="shared" si="0"/>
        <v>0</v>
      </c>
      <c r="R12" s="252">
        <f t="shared" si="0"/>
        <v>0</v>
      </c>
      <c r="S12" s="252">
        <f t="shared" si="0"/>
        <v>0</v>
      </c>
      <c r="T12" s="252">
        <f t="shared" si="0"/>
        <v>0</v>
      </c>
      <c r="U12" s="252">
        <f t="shared" si="0"/>
        <v>0</v>
      </c>
      <c r="V12" s="252">
        <f t="shared" si="0"/>
        <v>0</v>
      </c>
      <c r="W12" s="252">
        <f t="shared" si="0"/>
        <v>0</v>
      </c>
      <c r="X12" s="252">
        <f t="shared" si="0"/>
        <v>0</v>
      </c>
      <c r="Y12" s="1386">
        <f t="shared" si="0"/>
        <v>0</v>
      </c>
      <c r="Z12" s="1428">
        <f>W12+T12+Q12+N12+K12+H12+G12</f>
        <v>4600</v>
      </c>
      <c r="AA12" s="231">
        <f>+Z12-F12</f>
        <v>0</v>
      </c>
      <c r="AB12" s="232"/>
    </row>
    <row r="13" spans="1:29" ht="64.5" x14ac:dyDescent="0.25">
      <c r="B13" s="253">
        <f>'MARCO LOGICO'!C28</f>
        <v>1.1000000000000001</v>
      </c>
      <c r="C13" s="254" t="str">
        <f>'MARCO LOGICO'!D28</f>
        <v>Emprendedores del sector turismo de los distritos de Pisac, Taray, Lamay, Coya y Calca, provincia de Calca - región Cusco, con idea de negocio o negocio propio en marcha pre seleccionados</v>
      </c>
      <c r="D13" s="255"/>
      <c r="E13" s="255"/>
      <c r="F13" s="256">
        <f>+F14+F20+F26+F32+F38</f>
        <v>4600</v>
      </c>
      <c r="G13" s="256">
        <f>+G14+G20+G26+G32+G38</f>
        <v>3500</v>
      </c>
      <c r="H13" s="256">
        <f>+H14+H20+H26+H32+H38</f>
        <v>0</v>
      </c>
      <c r="I13" s="256">
        <f t="shared" ref="I13:Y13" si="1">+I14+I20+I26+I32+I38</f>
        <v>0</v>
      </c>
      <c r="J13" s="256">
        <f t="shared" si="1"/>
        <v>0</v>
      </c>
      <c r="K13" s="256">
        <f t="shared" si="1"/>
        <v>600</v>
      </c>
      <c r="L13" s="256">
        <f t="shared" si="1"/>
        <v>400</v>
      </c>
      <c r="M13" s="256">
        <f t="shared" si="1"/>
        <v>200</v>
      </c>
      <c r="N13" s="256">
        <f t="shared" si="1"/>
        <v>500</v>
      </c>
      <c r="O13" s="256">
        <f t="shared" si="1"/>
        <v>500</v>
      </c>
      <c r="P13" s="256">
        <f t="shared" si="1"/>
        <v>0</v>
      </c>
      <c r="Q13" s="256">
        <f t="shared" si="1"/>
        <v>0</v>
      </c>
      <c r="R13" s="256">
        <f t="shared" si="1"/>
        <v>0</v>
      </c>
      <c r="S13" s="256">
        <f t="shared" si="1"/>
        <v>0</v>
      </c>
      <c r="T13" s="256">
        <f t="shared" si="1"/>
        <v>0</v>
      </c>
      <c r="U13" s="256">
        <f t="shared" si="1"/>
        <v>0</v>
      </c>
      <c r="V13" s="256">
        <f t="shared" si="1"/>
        <v>0</v>
      </c>
      <c r="W13" s="256">
        <f t="shared" si="1"/>
        <v>0</v>
      </c>
      <c r="X13" s="256">
        <f t="shared" si="1"/>
        <v>0</v>
      </c>
      <c r="Y13" s="1387">
        <f t="shared" si="1"/>
        <v>0</v>
      </c>
      <c r="Z13" s="1428">
        <f t="shared" ref="Z13:Z76" si="2">W13+T13+Q13+N13+K13+H13+G13</f>
        <v>4600</v>
      </c>
      <c r="AA13" s="231">
        <f t="shared" ref="AA13:AA76" si="3">+Z13-F13</f>
        <v>0</v>
      </c>
      <c r="AB13" s="232"/>
    </row>
    <row r="14" spans="1:29" s="10" customFormat="1" x14ac:dyDescent="0.15">
      <c r="A14" s="226"/>
      <c r="B14" s="257" t="str">
        <f>+'FORMATO COSTEO C1'!C$14</f>
        <v>1.1.1</v>
      </c>
      <c r="C14" s="258" t="str">
        <f>+'FORMATO COSTEO C1'!$B$14</f>
        <v>Difundir y promocionar el proyecto</v>
      </c>
      <c r="D14" s="267" t="str">
        <f>+'FORMATO COSTEO C1'!D14</f>
        <v>Evento</v>
      </c>
      <c r="E14" s="259">
        <f>+'FORMATO COSTEO C1'!E14</f>
        <v>2</v>
      </c>
      <c r="F14" s="260">
        <f>SUM(F15:F19)</f>
        <v>3100</v>
      </c>
      <c r="G14" s="260">
        <f>SUM(G15:G19)</f>
        <v>2000</v>
      </c>
      <c r="H14" s="260">
        <f>SUM(H15:H19)</f>
        <v>0</v>
      </c>
      <c r="I14" s="260">
        <f t="shared" ref="I14:Y14" si="4">SUM(I15:I19)</f>
        <v>0</v>
      </c>
      <c r="J14" s="260">
        <f t="shared" si="4"/>
        <v>0</v>
      </c>
      <c r="K14" s="260">
        <f t="shared" si="4"/>
        <v>600</v>
      </c>
      <c r="L14" s="260">
        <f t="shared" si="4"/>
        <v>400</v>
      </c>
      <c r="M14" s="260">
        <f t="shared" si="4"/>
        <v>200</v>
      </c>
      <c r="N14" s="260">
        <f t="shared" si="4"/>
        <v>500</v>
      </c>
      <c r="O14" s="260">
        <f t="shared" si="4"/>
        <v>500</v>
      </c>
      <c r="P14" s="260">
        <f t="shared" si="4"/>
        <v>0</v>
      </c>
      <c r="Q14" s="260">
        <f t="shared" si="4"/>
        <v>0</v>
      </c>
      <c r="R14" s="260">
        <f t="shared" si="4"/>
        <v>0</v>
      </c>
      <c r="S14" s="260">
        <f t="shared" si="4"/>
        <v>0</v>
      </c>
      <c r="T14" s="260">
        <f t="shared" si="4"/>
        <v>0</v>
      </c>
      <c r="U14" s="260">
        <f t="shared" si="4"/>
        <v>0</v>
      </c>
      <c r="V14" s="260">
        <f t="shared" si="4"/>
        <v>0</v>
      </c>
      <c r="W14" s="260">
        <f t="shared" si="4"/>
        <v>0</v>
      </c>
      <c r="X14" s="260">
        <f t="shared" si="4"/>
        <v>0</v>
      </c>
      <c r="Y14" s="1388">
        <f t="shared" si="4"/>
        <v>0</v>
      </c>
      <c r="Z14" s="1428">
        <f t="shared" si="2"/>
        <v>3100</v>
      </c>
      <c r="AA14" s="231">
        <f t="shared" si="3"/>
        <v>0</v>
      </c>
      <c r="AB14" s="1431"/>
      <c r="AC14" s="226"/>
    </row>
    <row r="15" spans="1:29" s="10" customFormat="1" x14ac:dyDescent="0.15">
      <c r="A15" s="226"/>
      <c r="B15" s="1404" t="str">
        <f>+'FORMATO COSTEO C1'!C$16</f>
        <v>1.1.1.1</v>
      </c>
      <c r="C15" s="1405" t="str">
        <f>+'FORMATO COSTEO C1'!B$16</f>
        <v>Alquileres</v>
      </c>
      <c r="D15" s="1406"/>
      <c r="E15" s="1406"/>
      <c r="F15" s="1407">
        <f>+'FORMATO COSTEO C1'!G16</f>
        <v>600</v>
      </c>
      <c r="G15" s="1407">
        <f>+'FORMATO COSTEO C1'!H16</f>
        <v>0</v>
      </c>
      <c r="H15" s="1403">
        <f>+'FORMATO COSTEO C1'!I16</f>
        <v>0</v>
      </c>
      <c r="I15" s="1403">
        <f>+'FORMATO COSTEO C1'!J16</f>
        <v>0</v>
      </c>
      <c r="J15" s="1403">
        <f>+'FORMATO COSTEO C1'!K16</f>
        <v>0</v>
      </c>
      <c r="K15" s="1403">
        <f>+'FORMATO COSTEO C1'!L16</f>
        <v>600</v>
      </c>
      <c r="L15" s="1403">
        <f>+'FORMATO COSTEO C1'!M16</f>
        <v>400</v>
      </c>
      <c r="M15" s="1403">
        <f>+'FORMATO COSTEO C1'!N16</f>
        <v>200</v>
      </c>
      <c r="N15" s="1403">
        <f>+'FORMATO COSTEO C1'!O16</f>
        <v>0</v>
      </c>
      <c r="O15" s="1403">
        <f>+'FORMATO COSTEO C1'!P16</f>
        <v>0</v>
      </c>
      <c r="P15" s="1403">
        <f>+'FORMATO COSTEO C1'!Q16</f>
        <v>0</v>
      </c>
      <c r="Q15" s="1403">
        <f>+'FORMATO COSTEO C1'!R16</f>
        <v>0</v>
      </c>
      <c r="R15" s="1403">
        <f>+'FORMATO COSTEO C1'!S16</f>
        <v>0</v>
      </c>
      <c r="S15" s="1403">
        <f>+'FORMATO COSTEO C1'!T16</f>
        <v>0</v>
      </c>
      <c r="T15" s="1403">
        <f>+'FORMATO COSTEO C1'!U16</f>
        <v>0</v>
      </c>
      <c r="U15" s="1403">
        <f>+'FORMATO COSTEO C1'!V16</f>
        <v>0</v>
      </c>
      <c r="V15" s="1403">
        <f>+'FORMATO COSTEO C1'!W16</f>
        <v>0</v>
      </c>
      <c r="W15" s="1403">
        <f>+'FORMATO COSTEO C1'!X16</f>
        <v>0</v>
      </c>
      <c r="X15" s="1403">
        <f>+'FORMATO COSTEO C1'!Y16</f>
        <v>0</v>
      </c>
      <c r="Y15" s="1422">
        <f>+'FORMATO COSTEO C1'!Z16</f>
        <v>0</v>
      </c>
      <c r="Z15" s="1428">
        <f t="shared" si="2"/>
        <v>600</v>
      </c>
      <c r="AA15" s="231">
        <f t="shared" si="3"/>
        <v>0</v>
      </c>
      <c r="AB15" s="1431"/>
      <c r="AC15" s="226"/>
    </row>
    <row r="16" spans="1:29" s="10" customFormat="1" x14ac:dyDescent="0.15">
      <c r="A16" s="226"/>
      <c r="B16" s="1408" t="str">
        <f>'FORMATO COSTEO C1'!C$22</f>
        <v>1.1.1.2</v>
      </c>
      <c r="C16" s="1409" t="str">
        <f>+'FORMATO COSTEO C1'!B$22</f>
        <v>Refrigerios</v>
      </c>
      <c r="D16" s="1410"/>
      <c r="E16" s="1410"/>
      <c r="F16" s="1411">
        <f>+'FORMATO COSTEO C1'!G22</f>
        <v>2500</v>
      </c>
      <c r="G16" s="1411">
        <f>+'FORMATO COSTEO C1'!H22</f>
        <v>2000</v>
      </c>
      <c r="H16" s="1411">
        <f>+'FORMATO COSTEO C1'!I22</f>
        <v>0</v>
      </c>
      <c r="I16" s="1411">
        <f>+'FORMATO COSTEO C1'!J22</f>
        <v>0</v>
      </c>
      <c r="J16" s="1411">
        <f>+'FORMATO COSTEO C1'!K22</f>
        <v>0</v>
      </c>
      <c r="K16" s="1411">
        <f>+'FORMATO COSTEO C1'!L22</f>
        <v>0</v>
      </c>
      <c r="L16" s="1411">
        <f>+'FORMATO COSTEO C1'!M22</f>
        <v>0</v>
      </c>
      <c r="M16" s="1411">
        <f>+'FORMATO COSTEO C1'!N22</f>
        <v>0</v>
      </c>
      <c r="N16" s="1411">
        <f>+'FORMATO COSTEO C1'!O22</f>
        <v>500</v>
      </c>
      <c r="O16" s="1411">
        <f>+'FORMATO COSTEO C1'!P22</f>
        <v>500</v>
      </c>
      <c r="P16" s="1411">
        <f>+'FORMATO COSTEO C1'!Q22</f>
        <v>0</v>
      </c>
      <c r="Q16" s="1411">
        <f>+'FORMATO COSTEO C1'!R22</f>
        <v>0</v>
      </c>
      <c r="R16" s="1411">
        <f>+'FORMATO COSTEO C1'!S22</f>
        <v>0</v>
      </c>
      <c r="S16" s="1411">
        <f>+'FORMATO COSTEO C1'!T22</f>
        <v>0</v>
      </c>
      <c r="T16" s="1411">
        <f>+'FORMATO COSTEO C1'!U22</f>
        <v>0</v>
      </c>
      <c r="U16" s="1411">
        <f>+'FORMATO COSTEO C1'!V22</f>
        <v>0</v>
      </c>
      <c r="V16" s="1411">
        <f>+'FORMATO COSTEO C1'!W22</f>
        <v>0</v>
      </c>
      <c r="W16" s="1411">
        <f>+'FORMATO COSTEO C1'!X22</f>
        <v>0</v>
      </c>
      <c r="X16" s="1411">
        <f>+'FORMATO COSTEO C1'!Y22</f>
        <v>0</v>
      </c>
      <c r="Y16" s="1423">
        <f>+'FORMATO COSTEO C1'!Z22</f>
        <v>0</v>
      </c>
      <c r="Z16" s="1428">
        <f t="shared" si="2"/>
        <v>2500</v>
      </c>
      <c r="AA16" s="231">
        <f t="shared" si="3"/>
        <v>0</v>
      </c>
      <c r="AB16" s="1431"/>
      <c r="AC16" s="226"/>
    </row>
    <row r="17" spans="1:29" s="10" customFormat="1" x14ac:dyDescent="0.15">
      <c r="A17" s="226"/>
      <c r="B17" s="1408" t="str">
        <f>'FORMATO COSTEO C1'!C$28</f>
        <v>1.1.1.3</v>
      </c>
      <c r="C17" s="1409" t="str">
        <f>+'FORMATO COSTEO C1'!B$28</f>
        <v>Categoría de gasto</v>
      </c>
      <c r="D17" s="1410"/>
      <c r="E17" s="1410"/>
      <c r="F17" s="1411">
        <f>+'FORMATO COSTEO C1'!G28</f>
        <v>0</v>
      </c>
      <c r="G17" s="1411">
        <f>+'FORMATO COSTEO C1'!H28</f>
        <v>0</v>
      </c>
      <c r="H17" s="1411">
        <f>+'FORMATO COSTEO C1'!I28</f>
        <v>0</v>
      </c>
      <c r="I17" s="1411">
        <f>+'FORMATO COSTEO C1'!J28</f>
        <v>0</v>
      </c>
      <c r="J17" s="1411">
        <f>+'FORMATO COSTEO C1'!K28</f>
        <v>0</v>
      </c>
      <c r="K17" s="1411">
        <f>+'FORMATO COSTEO C1'!L28</f>
        <v>0</v>
      </c>
      <c r="L17" s="1411">
        <f>+'FORMATO COSTEO C1'!M28</f>
        <v>0</v>
      </c>
      <c r="M17" s="1411">
        <f>+'FORMATO COSTEO C1'!N28</f>
        <v>0</v>
      </c>
      <c r="N17" s="1411">
        <f>+'FORMATO COSTEO C1'!O28</f>
        <v>0</v>
      </c>
      <c r="O17" s="1411">
        <f>+'FORMATO COSTEO C1'!P28</f>
        <v>0</v>
      </c>
      <c r="P17" s="1411">
        <f>+'FORMATO COSTEO C1'!Q28</f>
        <v>0</v>
      </c>
      <c r="Q17" s="1411">
        <f>+'FORMATO COSTEO C1'!R28</f>
        <v>0</v>
      </c>
      <c r="R17" s="1411">
        <f>+'FORMATO COSTEO C1'!S28</f>
        <v>0</v>
      </c>
      <c r="S17" s="1411">
        <f>+'FORMATO COSTEO C1'!T28</f>
        <v>0</v>
      </c>
      <c r="T17" s="1411">
        <f>+'FORMATO COSTEO C1'!U28</f>
        <v>0</v>
      </c>
      <c r="U17" s="1411">
        <f>+'FORMATO COSTEO C1'!V28</f>
        <v>0</v>
      </c>
      <c r="V17" s="1411">
        <f>+'FORMATO COSTEO C1'!W28</f>
        <v>0</v>
      </c>
      <c r="W17" s="1411">
        <f>+'FORMATO COSTEO C1'!X28</f>
        <v>0</v>
      </c>
      <c r="X17" s="1411">
        <f>+'FORMATO COSTEO C1'!Y28</f>
        <v>0</v>
      </c>
      <c r="Y17" s="1423">
        <f>+'FORMATO COSTEO C1'!Z28</f>
        <v>0</v>
      </c>
      <c r="Z17" s="1428">
        <f t="shared" si="2"/>
        <v>0</v>
      </c>
      <c r="AA17" s="231">
        <f t="shared" si="3"/>
        <v>0</v>
      </c>
      <c r="AB17" s="1431"/>
      <c r="AC17" s="226"/>
    </row>
    <row r="18" spans="1:29" s="10" customFormat="1" x14ac:dyDescent="0.15">
      <c r="A18" s="226"/>
      <c r="B18" s="1408" t="str">
        <f>+'FORMATO COSTEO C1'!C$34</f>
        <v>1.1.1.4</v>
      </c>
      <c r="C18" s="1409" t="str">
        <f>+'FORMATO COSTEO C1'!B$34</f>
        <v>Categoría de gasto</v>
      </c>
      <c r="D18" s="1410"/>
      <c r="E18" s="1410"/>
      <c r="F18" s="1411">
        <f>+'FORMATO COSTEO C1'!G34</f>
        <v>0</v>
      </c>
      <c r="G18" s="1411">
        <f>+'FORMATO COSTEO C1'!H34</f>
        <v>0</v>
      </c>
      <c r="H18" s="1411">
        <f>+'FORMATO COSTEO C1'!I34</f>
        <v>0</v>
      </c>
      <c r="I18" s="1411">
        <f>+'FORMATO COSTEO C1'!J34</f>
        <v>0</v>
      </c>
      <c r="J18" s="1411">
        <f>+'FORMATO COSTEO C1'!K34</f>
        <v>0</v>
      </c>
      <c r="K18" s="1411">
        <f>+'FORMATO COSTEO C1'!L34</f>
        <v>0</v>
      </c>
      <c r="L18" s="1411">
        <f>+'FORMATO COSTEO C1'!M34</f>
        <v>0</v>
      </c>
      <c r="M18" s="1411">
        <f>+'FORMATO COSTEO C1'!N34</f>
        <v>0</v>
      </c>
      <c r="N18" s="1411">
        <f>+'FORMATO COSTEO C1'!O34</f>
        <v>0</v>
      </c>
      <c r="O18" s="1411">
        <f>+'FORMATO COSTEO C1'!P34</f>
        <v>0</v>
      </c>
      <c r="P18" s="1411">
        <f>+'FORMATO COSTEO C1'!Q34</f>
        <v>0</v>
      </c>
      <c r="Q18" s="1411">
        <f>+'FORMATO COSTEO C1'!R34</f>
        <v>0</v>
      </c>
      <c r="R18" s="1411">
        <f>+'FORMATO COSTEO C1'!S34</f>
        <v>0</v>
      </c>
      <c r="S18" s="1411">
        <f>+'FORMATO COSTEO C1'!T34</f>
        <v>0</v>
      </c>
      <c r="T18" s="1411">
        <f>+'FORMATO COSTEO C1'!U34</f>
        <v>0</v>
      </c>
      <c r="U18" s="1411">
        <f>+'FORMATO COSTEO C1'!V34</f>
        <v>0</v>
      </c>
      <c r="V18" s="1411">
        <f>+'FORMATO COSTEO C1'!W34</f>
        <v>0</v>
      </c>
      <c r="W18" s="1411">
        <f>+'FORMATO COSTEO C1'!X34</f>
        <v>0</v>
      </c>
      <c r="X18" s="1411">
        <f>+'FORMATO COSTEO C1'!Y34</f>
        <v>0</v>
      </c>
      <c r="Y18" s="1423">
        <f>+'FORMATO COSTEO C1'!Z34</f>
        <v>0</v>
      </c>
      <c r="Z18" s="1428">
        <f t="shared" si="2"/>
        <v>0</v>
      </c>
      <c r="AA18" s="231">
        <f t="shared" si="3"/>
        <v>0</v>
      </c>
      <c r="AB18" s="1431"/>
      <c r="AC18" s="226"/>
    </row>
    <row r="19" spans="1:29" s="10" customFormat="1" x14ac:dyDescent="0.15">
      <c r="A19" s="226"/>
      <c r="B19" s="1412" t="str">
        <f>'FORMATO COSTEO C1'!C$40</f>
        <v>1.1.1.5</v>
      </c>
      <c r="C19" s="1413" t="str">
        <f>+'FORMATO COSTEO C1'!B$40</f>
        <v>Categoría de gasto</v>
      </c>
      <c r="D19" s="1414"/>
      <c r="E19" s="1414"/>
      <c r="F19" s="1415">
        <f>+'FORMATO COSTEO C1'!G40</f>
        <v>0</v>
      </c>
      <c r="G19" s="1415">
        <f>+'FORMATO COSTEO C1'!H40</f>
        <v>0</v>
      </c>
      <c r="H19" s="1415">
        <f>+'FORMATO COSTEO C1'!I40</f>
        <v>0</v>
      </c>
      <c r="I19" s="1415">
        <f>+'FORMATO COSTEO C1'!J40</f>
        <v>0</v>
      </c>
      <c r="J19" s="1415">
        <f>+'FORMATO COSTEO C1'!K40</f>
        <v>0</v>
      </c>
      <c r="K19" s="1415">
        <f>+'FORMATO COSTEO C1'!L40</f>
        <v>0</v>
      </c>
      <c r="L19" s="1415">
        <f>+'FORMATO COSTEO C1'!M40</f>
        <v>0</v>
      </c>
      <c r="M19" s="1415">
        <f>+'FORMATO COSTEO C1'!N40</f>
        <v>0</v>
      </c>
      <c r="N19" s="1415">
        <f>+'FORMATO COSTEO C1'!O40</f>
        <v>0</v>
      </c>
      <c r="O19" s="1415">
        <f>+'FORMATO COSTEO C1'!P40</f>
        <v>0</v>
      </c>
      <c r="P19" s="1415">
        <f>+'FORMATO COSTEO C1'!Q40</f>
        <v>0</v>
      </c>
      <c r="Q19" s="1415">
        <f>+'FORMATO COSTEO C1'!R40</f>
        <v>0</v>
      </c>
      <c r="R19" s="1415">
        <f>+'FORMATO COSTEO C1'!S40</f>
        <v>0</v>
      </c>
      <c r="S19" s="1415">
        <f>+'FORMATO COSTEO C1'!T40</f>
        <v>0</v>
      </c>
      <c r="T19" s="1415">
        <f>+'FORMATO COSTEO C1'!U40</f>
        <v>0</v>
      </c>
      <c r="U19" s="1415">
        <f>+'FORMATO COSTEO C1'!V40</f>
        <v>0</v>
      </c>
      <c r="V19" s="1415">
        <f>+'FORMATO COSTEO C1'!W40</f>
        <v>0</v>
      </c>
      <c r="W19" s="1415">
        <f>+'FORMATO COSTEO C1'!X40</f>
        <v>0</v>
      </c>
      <c r="X19" s="1415">
        <f>+'FORMATO COSTEO C1'!Y40</f>
        <v>0</v>
      </c>
      <c r="Y19" s="1424">
        <f>+'FORMATO COSTEO C1'!Z40</f>
        <v>0</v>
      </c>
      <c r="Z19" s="1428">
        <f t="shared" si="2"/>
        <v>0</v>
      </c>
      <c r="AA19" s="231">
        <f t="shared" si="3"/>
        <v>0</v>
      </c>
      <c r="AB19" s="1431"/>
      <c r="AC19" s="226"/>
    </row>
    <row r="20" spans="1:29" s="10" customFormat="1" x14ac:dyDescent="0.15">
      <c r="A20" s="226"/>
      <c r="B20" s="257" t="str">
        <f>+'FORMATO COSTEO C1'!C$46</f>
        <v>1.1.2</v>
      </c>
      <c r="C20" s="258" t="str">
        <f>+'FORMATO COSTEO C1'!B$46</f>
        <v>Registrar a los participantes</v>
      </c>
      <c r="D20" s="267" t="str">
        <f>+'FORMATO COSTEO C1'!D46</f>
        <v>Persona</v>
      </c>
      <c r="E20" s="259">
        <f>+'FORMATO COSTEO C1'!E46</f>
        <v>500</v>
      </c>
      <c r="F20" s="260">
        <f>SUM(F21:F25)</f>
        <v>1500</v>
      </c>
      <c r="G20" s="260">
        <f>SUM(G21:G25)</f>
        <v>1500</v>
      </c>
      <c r="H20" s="260">
        <f>SUM(H21:H25)</f>
        <v>0</v>
      </c>
      <c r="I20" s="260">
        <f t="shared" ref="I20:Y20" si="5">SUM(I21:I25)</f>
        <v>0</v>
      </c>
      <c r="J20" s="260">
        <f t="shared" si="5"/>
        <v>0</v>
      </c>
      <c r="K20" s="260">
        <f t="shared" si="5"/>
        <v>0</v>
      </c>
      <c r="L20" s="260">
        <f t="shared" si="5"/>
        <v>0</v>
      </c>
      <c r="M20" s="260">
        <f t="shared" si="5"/>
        <v>0</v>
      </c>
      <c r="N20" s="260">
        <f t="shared" si="5"/>
        <v>0</v>
      </c>
      <c r="O20" s="260">
        <f t="shared" si="5"/>
        <v>0</v>
      </c>
      <c r="P20" s="260">
        <f t="shared" si="5"/>
        <v>0</v>
      </c>
      <c r="Q20" s="260">
        <f t="shared" si="5"/>
        <v>0</v>
      </c>
      <c r="R20" s="260">
        <f t="shared" si="5"/>
        <v>0</v>
      </c>
      <c r="S20" s="260">
        <f t="shared" si="5"/>
        <v>0</v>
      </c>
      <c r="T20" s="260">
        <f t="shared" si="5"/>
        <v>0</v>
      </c>
      <c r="U20" s="260">
        <f t="shared" si="5"/>
        <v>0</v>
      </c>
      <c r="V20" s="260">
        <f t="shared" si="5"/>
        <v>0</v>
      </c>
      <c r="W20" s="260">
        <f t="shared" si="5"/>
        <v>0</v>
      </c>
      <c r="X20" s="260">
        <f t="shared" si="5"/>
        <v>0</v>
      </c>
      <c r="Y20" s="1388">
        <f t="shared" si="5"/>
        <v>0</v>
      </c>
      <c r="Z20" s="1428">
        <f t="shared" si="2"/>
        <v>1500</v>
      </c>
      <c r="AA20" s="231">
        <f t="shared" si="3"/>
        <v>0</v>
      </c>
      <c r="AB20" s="1431"/>
      <c r="AC20" s="226"/>
    </row>
    <row r="21" spans="1:29" s="10" customFormat="1" x14ac:dyDescent="0.15">
      <c r="A21" s="226"/>
      <c r="B21" s="1404" t="str">
        <f>+'FORMATO COSTEO C1'!C$48</f>
        <v>1.1.2.1</v>
      </c>
      <c r="C21" s="1405" t="str">
        <f>+'FORMATO COSTEO C1'!B$48</f>
        <v>Servicios de terceros</v>
      </c>
      <c r="D21" s="1416"/>
      <c r="E21" s="1416"/>
      <c r="F21" s="1407">
        <f>+'FORMATO COSTEO C1'!G48</f>
        <v>500</v>
      </c>
      <c r="G21" s="1407">
        <f>+'FORMATO COSTEO C1'!H48</f>
        <v>500</v>
      </c>
      <c r="H21" s="1407">
        <f>+'FORMATO COSTEO C1'!I48</f>
        <v>0</v>
      </c>
      <c r="I21" s="1407">
        <f>+'FORMATO COSTEO C1'!J48</f>
        <v>0</v>
      </c>
      <c r="J21" s="1407">
        <f>+'FORMATO COSTEO C1'!K48</f>
        <v>0</v>
      </c>
      <c r="K21" s="1407">
        <f>+'FORMATO COSTEO C1'!L48</f>
        <v>0</v>
      </c>
      <c r="L21" s="1407">
        <f>+'FORMATO COSTEO C1'!M48</f>
        <v>0</v>
      </c>
      <c r="M21" s="1407">
        <f>+'FORMATO COSTEO C1'!N48</f>
        <v>0</v>
      </c>
      <c r="N21" s="1407">
        <f>+'FORMATO COSTEO C1'!O48</f>
        <v>0</v>
      </c>
      <c r="O21" s="1407">
        <f>+'FORMATO COSTEO C1'!P48</f>
        <v>0</v>
      </c>
      <c r="P21" s="1407">
        <f>+'FORMATO COSTEO C1'!Q48</f>
        <v>0</v>
      </c>
      <c r="Q21" s="1407">
        <f>+'FORMATO COSTEO C1'!R48</f>
        <v>0</v>
      </c>
      <c r="R21" s="1407">
        <f>+'FORMATO COSTEO C1'!S48</f>
        <v>0</v>
      </c>
      <c r="S21" s="1407">
        <f>+'FORMATO COSTEO C1'!T48</f>
        <v>0</v>
      </c>
      <c r="T21" s="1407">
        <f>+'FORMATO COSTEO C1'!U48</f>
        <v>0</v>
      </c>
      <c r="U21" s="1407">
        <f>+'FORMATO COSTEO C1'!V48</f>
        <v>0</v>
      </c>
      <c r="V21" s="1407">
        <f>+'FORMATO COSTEO C1'!W48</f>
        <v>0</v>
      </c>
      <c r="W21" s="1407">
        <f>+'FORMATO COSTEO C1'!X48</f>
        <v>0</v>
      </c>
      <c r="X21" s="1407">
        <f>+'FORMATO COSTEO C1'!Y48</f>
        <v>0</v>
      </c>
      <c r="Y21" s="1425">
        <f>+'FORMATO COSTEO C1'!Z48</f>
        <v>0</v>
      </c>
      <c r="Z21" s="1428">
        <f t="shared" si="2"/>
        <v>500</v>
      </c>
      <c r="AA21" s="231">
        <f t="shared" si="3"/>
        <v>0</v>
      </c>
      <c r="AB21" s="1431"/>
      <c r="AC21" s="226"/>
    </row>
    <row r="22" spans="1:29" s="10" customFormat="1" x14ac:dyDescent="0.15">
      <c r="A22" s="226"/>
      <c r="B22" s="1408" t="str">
        <f>+'FORMATO COSTEO C1'!C$54</f>
        <v>1.1.2.2</v>
      </c>
      <c r="C22" s="1409" t="str">
        <f>+'FORMATO COSTEO C1'!B$54</f>
        <v>Consultorías</v>
      </c>
      <c r="D22" s="1417"/>
      <c r="E22" s="1417"/>
      <c r="F22" s="1411">
        <f>+'FORMATO COSTEO C1'!G54</f>
        <v>1000</v>
      </c>
      <c r="G22" s="1411">
        <f>+'FORMATO COSTEO C1'!H54</f>
        <v>1000</v>
      </c>
      <c r="H22" s="1411">
        <f>+'FORMATO COSTEO C1'!I54</f>
        <v>0</v>
      </c>
      <c r="I22" s="1411">
        <f>+'FORMATO COSTEO C1'!J54</f>
        <v>0</v>
      </c>
      <c r="J22" s="1411">
        <f>+'FORMATO COSTEO C1'!K54</f>
        <v>0</v>
      </c>
      <c r="K22" s="1411">
        <f>+'FORMATO COSTEO C1'!L54</f>
        <v>0</v>
      </c>
      <c r="L22" s="1411">
        <f>+'FORMATO COSTEO C1'!M54</f>
        <v>0</v>
      </c>
      <c r="M22" s="1411">
        <f>+'FORMATO COSTEO C1'!N54</f>
        <v>0</v>
      </c>
      <c r="N22" s="1411">
        <f>+'FORMATO COSTEO C1'!O54</f>
        <v>0</v>
      </c>
      <c r="O22" s="1411">
        <f>+'FORMATO COSTEO C1'!P54</f>
        <v>0</v>
      </c>
      <c r="P22" s="1411">
        <f>+'FORMATO COSTEO C1'!Q54</f>
        <v>0</v>
      </c>
      <c r="Q22" s="1411">
        <f>+'FORMATO COSTEO C1'!R54</f>
        <v>0</v>
      </c>
      <c r="R22" s="1411">
        <f>+'FORMATO COSTEO C1'!S54</f>
        <v>0</v>
      </c>
      <c r="S22" s="1411">
        <f>+'FORMATO COSTEO C1'!T54</f>
        <v>0</v>
      </c>
      <c r="T22" s="1411">
        <f>+'FORMATO COSTEO C1'!U54</f>
        <v>0</v>
      </c>
      <c r="U22" s="1411">
        <f>+'FORMATO COSTEO C1'!V54</f>
        <v>0</v>
      </c>
      <c r="V22" s="1411">
        <f>+'FORMATO COSTEO C1'!W54</f>
        <v>0</v>
      </c>
      <c r="W22" s="1411">
        <f>+'FORMATO COSTEO C1'!X54</f>
        <v>0</v>
      </c>
      <c r="X22" s="1411">
        <f>+'FORMATO COSTEO C1'!Y54</f>
        <v>0</v>
      </c>
      <c r="Y22" s="1423">
        <f>+'FORMATO COSTEO C1'!Z54</f>
        <v>0</v>
      </c>
      <c r="Z22" s="1428">
        <f t="shared" si="2"/>
        <v>1000</v>
      </c>
      <c r="AA22" s="231">
        <f t="shared" si="3"/>
        <v>0</v>
      </c>
      <c r="AB22" s="1431"/>
      <c r="AC22" s="226"/>
    </row>
    <row r="23" spans="1:29" s="10" customFormat="1" x14ac:dyDescent="0.15">
      <c r="A23" s="226"/>
      <c r="B23" s="1408" t="str">
        <f>+'FORMATO COSTEO C1'!C$60</f>
        <v>1.1.2.3.</v>
      </c>
      <c r="C23" s="1409" t="str">
        <f>+'FORMATO COSTEO C1'!B$60</f>
        <v>Categoría de gasto</v>
      </c>
      <c r="D23" s="1417"/>
      <c r="E23" s="1417"/>
      <c r="F23" s="1411">
        <f>+'FORMATO COSTEO C1'!G60</f>
        <v>0</v>
      </c>
      <c r="G23" s="1411">
        <f>+'FORMATO COSTEO C1'!H60</f>
        <v>0</v>
      </c>
      <c r="H23" s="1411">
        <f>+'FORMATO COSTEO C1'!I60</f>
        <v>0</v>
      </c>
      <c r="I23" s="1411">
        <f>+'FORMATO COSTEO C1'!J60</f>
        <v>0</v>
      </c>
      <c r="J23" s="1411">
        <f>+'FORMATO COSTEO C1'!K60</f>
        <v>0</v>
      </c>
      <c r="K23" s="1411">
        <f>+'FORMATO COSTEO C1'!L60</f>
        <v>0</v>
      </c>
      <c r="L23" s="1411">
        <f>+'FORMATO COSTEO C1'!M60</f>
        <v>0</v>
      </c>
      <c r="M23" s="1411">
        <f>+'FORMATO COSTEO C1'!N60</f>
        <v>0</v>
      </c>
      <c r="N23" s="1411">
        <f>+'FORMATO COSTEO C1'!O60</f>
        <v>0</v>
      </c>
      <c r="O23" s="1411">
        <f>+'FORMATO COSTEO C1'!P60</f>
        <v>0</v>
      </c>
      <c r="P23" s="1411">
        <f>+'FORMATO COSTEO C1'!Q60</f>
        <v>0</v>
      </c>
      <c r="Q23" s="1411">
        <f>+'FORMATO COSTEO C1'!R60</f>
        <v>0</v>
      </c>
      <c r="R23" s="1411">
        <f>+'FORMATO COSTEO C1'!S60</f>
        <v>0</v>
      </c>
      <c r="S23" s="1411">
        <f>+'FORMATO COSTEO C1'!T60</f>
        <v>0</v>
      </c>
      <c r="T23" s="1411">
        <f>+'FORMATO COSTEO C1'!U60</f>
        <v>0</v>
      </c>
      <c r="U23" s="1411">
        <f>+'FORMATO COSTEO C1'!V60</f>
        <v>0</v>
      </c>
      <c r="V23" s="1411">
        <f>+'FORMATO COSTEO C1'!W60</f>
        <v>0</v>
      </c>
      <c r="W23" s="1411">
        <f>+'FORMATO COSTEO C1'!X60</f>
        <v>0</v>
      </c>
      <c r="X23" s="1411">
        <f>+'FORMATO COSTEO C1'!Y60</f>
        <v>0</v>
      </c>
      <c r="Y23" s="1423">
        <f>+'FORMATO COSTEO C1'!Z60</f>
        <v>0</v>
      </c>
      <c r="Z23" s="1428">
        <f t="shared" si="2"/>
        <v>0</v>
      </c>
      <c r="AA23" s="231">
        <f t="shared" si="3"/>
        <v>0</v>
      </c>
      <c r="AB23" s="1431"/>
      <c r="AC23" s="226"/>
    </row>
    <row r="24" spans="1:29" s="10" customFormat="1" x14ac:dyDescent="0.15">
      <c r="A24" s="226"/>
      <c r="B24" s="1408" t="str">
        <f>+'FORMATO COSTEO C1'!C$66</f>
        <v>1.1.2.4</v>
      </c>
      <c r="C24" s="1409" t="str">
        <f>+'FORMATO COSTEO C1'!B$66</f>
        <v>Categoría de gasto</v>
      </c>
      <c r="D24" s="1417"/>
      <c r="E24" s="1417"/>
      <c r="F24" s="1411">
        <f>+'FORMATO COSTEO C1'!G66</f>
        <v>0</v>
      </c>
      <c r="G24" s="1411">
        <f>+'FORMATO COSTEO C1'!H66</f>
        <v>0</v>
      </c>
      <c r="H24" s="1411">
        <f>+'FORMATO COSTEO C1'!I66</f>
        <v>0</v>
      </c>
      <c r="I24" s="1411">
        <f>+'FORMATO COSTEO C1'!J66</f>
        <v>0</v>
      </c>
      <c r="J24" s="1411">
        <f>+'FORMATO COSTEO C1'!K66</f>
        <v>0</v>
      </c>
      <c r="K24" s="1411">
        <f>+'FORMATO COSTEO C1'!L66</f>
        <v>0</v>
      </c>
      <c r="L24" s="1411">
        <f>+'FORMATO COSTEO C1'!M66</f>
        <v>0</v>
      </c>
      <c r="M24" s="1411">
        <f>+'FORMATO COSTEO C1'!N66</f>
        <v>0</v>
      </c>
      <c r="N24" s="1411">
        <f>+'FORMATO COSTEO C1'!O66</f>
        <v>0</v>
      </c>
      <c r="O24" s="1411">
        <f>+'FORMATO COSTEO C1'!P66</f>
        <v>0</v>
      </c>
      <c r="P24" s="1411">
        <f>+'FORMATO COSTEO C1'!Q66</f>
        <v>0</v>
      </c>
      <c r="Q24" s="1411">
        <f>+'FORMATO COSTEO C1'!R66</f>
        <v>0</v>
      </c>
      <c r="R24" s="1411">
        <f>+'FORMATO COSTEO C1'!S66</f>
        <v>0</v>
      </c>
      <c r="S24" s="1411">
        <f>+'FORMATO COSTEO C1'!T66</f>
        <v>0</v>
      </c>
      <c r="T24" s="1411">
        <f>+'FORMATO COSTEO C1'!U66</f>
        <v>0</v>
      </c>
      <c r="U24" s="1411">
        <f>+'FORMATO COSTEO C1'!V66</f>
        <v>0</v>
      </c>
      <c r="V24" s="1411">
        <f>+'FORMATO COSTEO C1'!W66</f>
        <v>0</v>
      </c>
      <c r="W24" s="1411">
        <f>+'FORMATO COSTEO C1'!X66</f>
        <v>0</v>
      </c>
      <c r="X24" s="1411">
        <f>+'FORMATO COSTEO C1'!Y66</f>
        <v>0</v>
      </c>
      <c r="Y24" s="1423">
        <f>+'FORMATO COSTEO C1'!Z66</f>
        <v>0</v>
      </c>
      <c r="Z24" s="1428">
        <f t="shared" si="2"/>
        <v>0</v>
      </c>
      <c r="AA24" s="231">
        <f t="shared" si="3"/>
        <v>0</v>
      </c>
      <c r="AB24" s="1431"/>
      <c r="AC24" s="226"/>
    </row>
    <row r="25" spans="1:29" s="10" customFormat="1" x14ac:dyDescent="0.15">
      <c r="A25" s="226"/>
      <c r="B25" s="1412" t="str">
        <f>+'FORMATO COSTEO C1'!C$72</f>
        <v>1.1.2.5</v>
      </c>
      <c r="C25" s="1413" t="str">
        <f>+'FORMATO COSTEO C1'!B$72</f>
        <v>Categoría de gasto</v>
      </c>
      <c r="D25" s="1418"/>
      <c r="E25" s="1418"/>
      <c r="F25" s="1415">
        <f>+'FORMATO COSTEO C1'!G72</f>
        <v>0</v>
      </c>
      <c r="G25" s="1415">
        <f>+'FORMATO COSTEO C1'!H72</f>
        <v>0</v>
      </c>
      <c r="H25" s="1415">
        <f>+'FORMATO COSTEO C1'!I72</f>
        <v>0</v>
      </c>
      <c r="I25" s="1415">
        <f>+'FORMATO COSTEO C1'!J72</f>
        <v>0</v>
      </c>
      <c r="J25" s="1415">
        <f>+'FORMATO COSTEO C1'!K72</f>
        <v>0</v>
      </c>
      <c r="K25" s="1415">
        <f>+'FORMATO COSTEO C1'!L72</f>
        <v>0</v>
      </c>
      <c r="L25" s="1415">
        <f>+'FORMATO COSTEO C1'!M72</f>
        <v>0</v>
      </c>
      <c r="M25" s="1415">
        <f>+'FORMATO COSTEO C1'!N72</f>
        <v>0</v>
      </c>
      <c r="N25" s="1415">
        <f>+'FORMATO COSTEO C1'!O72</f>
        <v>0</v>
      </c>
      <c r="O25" s="1415">
        <f>+'FORMATO COSTEO C1'!P72</f>
        <v>0</v>
      </c>
      <c r="P25" s="1415">
        <f>+'FORMATO COSTEO C1'!Q72</f>
        <v>0</v>
      </c>
      <c r="Q25" s="1415">
        <f>+'FORMATO COSTEO C1'!R72</f>
        <v>0</v>
      </c>
      <c r="R25" s="1415">
        <f>+'FORMATO COSTEO C1'!S72</f>
        <v>0</v>
      </c>
      <c r="S25" s="1415">
        <f>+'FORMATO COSTEO C1'!T72</f>
        <v>0</v>
      </c>
      <c r="T25" s="1415">
        <f>+'FORMATO COSTEO C1'!U72</f>
        <v>0</v>
      </c>
      <c r="U25" s="1415">
        <f>+'FORMATO COSTEO C1'!V72</f>
        <v>0</v>
      </c>
      <c r="V25" s="1415">
        <f>+'FORMATO COSTEO C1'!W72</f>
        <v>0</v>
      </c>
      <c r="W25" s="1415">
        <f>+'FORMATO COSTEO C1'!X72</f>
        <v>0</v>
      </c>
      <c r="X25" s="1415">
        <f>+'FORMATO COSTEO C1'!Y72</f>
        <v>0</v>
      </c>
      <c r="Y25" s="1424">
        <f>+'FORMATO COSTEO C1'!Z72</f>
        <v>0</v>
      </c>
      <c r="Z25" s="1428">
        <f t="shared" si="2"/>
        <v>0</v>
      </c>
      <c r="AA25" s="231">
        <f t="shared" si="3"/>
        <v>0</v>
      </c>
      <c r="AB25" s="1431"/>
      <c r="AC25" s="226"/>
    </row>
    <row r="26" spans="1:29" s="10" customFormat="1" ht="25.5" x14ac:dyDescent="0.15">
      <c r="A26" s="226"/>
      <c r="B26" s="257" t="str">
        <f>+'FORMATO COSTEO C1'!C$78</f>
        <v>1.1.3</v>
      </c>
      <c r="C26" s="258" t="str">
        <f>+'FORMATO COSTEO C1'!B$78</f>
        <v>Verificar la información y/o documentación entregada por los participantes registrados</v>
      </c>
      <c r="D26" s="267" t="str">
        <f>+'FORMATO COSTEO C1'!D$78</f>
        <v>Unidad</v>
      </c>
      <c r="E26" s="259">
        <f>+'FORMATO COSTEO C1'!E$78</f>
        <v>500</v>
      </c>
      <c r="F26" s="260">
        <f>SUM(F27:F31)</f>
        <v>0</v>
      </c>
      <c r="G26" s="260">
        <f>SUM(G27:G31)</f>
        <v>0</v>
      </c>
      <c r="H26" s="260">
        <f>SUM(H27:H31)</f>
        <v>0</v>
      </c>
      <c r="I26" s="260">
        <f t="shared" ref="I26:Y26" si="6">SUM(I27:I31)</f>
        <v>0</v>
      </c>
      <c r="J26" s="260">
        <f t="shared" si="6"/>
        <v>0</v>
      </c>
      <c r="K26" s="260">
        <f t="shared" si="6"/>
        <v>0</v>
      </c>
      <c r="L26" s="260">
        <f t="shared" si="6"/>
        <v>0</v>
      </c>
      <c r="M26" s="260">
        <f t="shared" si="6"/>
        <v>0</v>
      </c>
      <c r="N26" s="260">
        <f t="shared" si="6"/>
        <v>0</v>
      </c>
      <c r="O26" s="260">
        <f t="shared" si="6"/>
        <v>0</v>
      </c>
      <c r="P26" s="260">
        <f t="shared" si="6"/>
        <v>0</v>
      </c>
      <c r="Q26" s="260">
        <f t="shared" si="6"/>
        <v>0</v>
      </c>
      <c r="R26" s="260">
        <f t="shared" si="6"/>
        <v>0</v>
      </c>
      <c r="S26" s="260">
        <f t="shared" si="6"/>
        <v>0</v>
      </c>
      <c r="T26" s="260">
        <f t="shared" si="6"/>
        <v>0</v>
      </c>
      <c r="U26" s="260">
        <f t="shared" si="6"/>
        <v>0</v>
      </c>
      <c r="V26" s="260">
        <f t="shared" si="6"/>
        <v>0</v>
      </c>
      <c r="W26" s="260">
        <f t="shared" si="6"/>
        <v>0</v>
      </c>
      <c r="X26" s="260">
        <f t="shared" si="6"/>
        <v>0</v>
      </c>
      <c r="Y26" s="1388">
        <f t="shared" si="6"/>
        <v>0</v>
      </c>
      <c r="Z26" s="1428">
        <f t="shared" si="2"/>
        <v>0</v>
      </c>
      <c r="AA26" s="231">
        <f t="shared" si="3"/>
        <v>0</v>
      </c>
      <c r="AB26" s="1431"/>
      <c r="AC26" s="226"/>
    </row>
    <row r="27" spans="1:29" s="10" customFormat="1" x14ac:dyDescent="0.15">
      <c r="A27" s="226"/>
      <c r="B27" s="1404" t="str">
        <f>+'FORMATO COSTEO C1'!C$80</f>
        <v>1.1.3.1</v>
      </c>
      <c r="C27" s="1405">
        <f>+'FORMATO COSTEO C1'!B$80</f>
        <v>0</v>
      </c>
      <c r="D27" s="1416"/>
      <c r="E27" s="1416"/>
      <c r="F27" s="1407">
        <f>+'FORMATO COSTEO C1'!G80</f>
        <v>0</v>
      </c>
      <c r="G27" s="1407">
        <f>+'FORMATO COSTEO C1'!H80</f>
        <v>0</v>
      </c>
      <c r="H27" s="1407">
        <f>+'FORMATO COSTEO C1'!I80</f>
        <v>0</v>
      </c>
      <c r="I27" s="1407">
        <f>+'FORMATO COSTEO C1'!J80</f>
        <v>0</v>
      </c>
      <c r="J27" s="1407">
        <f>+'FORMATO COSTEO C1'!K80</f>
        <v>0</v>
      </c>
      <c r="K27" s="1407">
        <f>+'FORMATO COSTEO C1'!L80</f>
        <v>0</v>
      </c>
      <c r="L27" s="1407">
        <f>+'FORMATO COSTEO C1'!M80</f>
        <v>0</v>
      </c>
      <c r="M27" s="1407">
        <f>+'FORMATO COSTEO C1'!N80</f>
        <v>0</v>
      </c>
      <c r="N27" s="1407">
        <f>+'FORMATO COSTEO C1'!O80</f>
        <v>0</v>
      </c>
      <c r="O27" s="1407">
        <f>+'FORMATO COSTEO C1'!P80</f>
        <v>0</v>
      </c>
      <c r="P27" s="1407">
        <f>+'FORMATO COSTEO C1'!Q80</f>
        <v>0</v>
      </c>
      <c r="Q27" s="1407">
        <f>+'FORMATO COSTEO C1'!R80</f>
        <v>0</v>
      </c>
      <c r="R27" s="1407">
        <f>+'FORMATO COSTEO C1'!S80</f>
        <v>0</v>
      </c>
      <c r="S27" s="1407">
        <f>+'FORMATO COSTEO C1'!T80</f>
        <v>0</v>
      </c>
      <c r="T27" s="1407">
        <f>+'FORMATO COSTEO C1'!U80</f>
        <v>0</v>
      </c>
      <c r="U27" s="1407">
        <f>+'FORMATO COSTEO C1'!V80</f>
        <v>0</v>
      </c>
      <c r="V27" s="1407">
        <f>+'FORMATO COSTEO C1'!W80</f>
        <v>0</v>
      </c>
      <c r="W27" s="1407">
        <f>+'FORMATO COSTEO C1'!X80</f>
        <v>0</v>
      </c>
      <c r="X27" s="1407">
        <f>+'FORMATO COSTEO C1'!Y80</f>
        <v>0</v>
      </c>
      <c r="Y27" s="1425">
        <f>+'FORMATO COSTEO C1'!Z80</f>
        <v>0</v>
      </c>
      <c r="Z27" s="1428">
        <f t="shared" si="2"/>
        <v>0</v>
      </c>
      <c r="AA27" s="231">
        <f t="shared" si="3"/>
        <v>0</v>
      </c>
      <c r="AB27" s="1431"/>
      <c r="AC27" s="226"/>
    </row>
    <row r="28" spans="1:29" s="10" customFormat="1" x14ac:dyDescent="0.15">
      <c r="A28" s="226"/>
      <c r="B28" s="1408" t="str">
        <f>+'FORMATO COSTEO C1'!C$86</f>
        <v>1.1.3.2</v>
      </c>
      <c r="C28" s="1409" t="str">
        <f>+'FORMATO COSTEO C1'!B$86</f>
        <v>Categoría de gasto</v>
      </c>
      <c r="D28" s="1417"/>
      <c r="E28" s="1417"/>
      <c r="F28" s="1411">
        <f>+'FORMATO COSTEO C1'!G86</f>
        <v>0</v>
      </c>
      <c r="G28" s="1411">
        <f>+'FORMATO COSTEO C1'!H86</f>
        <v>0</v>
      </c>
      <c r="H28" s="1411">
        <f>+'FORMATO COSTEO C1'!I86</f>
        <v>0</v>
      </c>
      <c r="I28" s="1411">
        <f>+'FORMATO COSTEO C1'!J86</f>
        <v>0</v>
      </c>
      <c r="J28" s="1411">
        <f>+'FORMATO COSTEO C1'!K86</f>
        <v>0</v>
      </c>
      <c r="K28" s="1411">
        <f>+'FORMATO COSTEO C1'!L86</f>
        <v>0</v>
      </c>
      <c r="L28" s="1411">
        <f>+'FORMATO COSTEO C1'!M86</f>
        <v>0</v>
      </c>
      <c r="M28" s="1411">
        <f>+'FORMATO COSTEO C1'!N86</f>
        <v>0</v>
      </c>
      <c r="N28" s="1411">
        <f>+'FORMATO COSTEO C1'!O86</f>
        <v>0</v>
      </c>
      <c r="O28" s="1411">
        <f>+'FORMATO COSTEO C1'!P86</f>
        <v>0</v>
      </c>
      <c r="P28" s="1411">
        <f>+'FORMATO COSTEO C1'!Q86</f>
        <v>0</v>
      </c>
      <c r="Q28" s="1411">
        <f>+'FORMATO COSTEO C1'!R86</f>
        <v>0</v>
      </c>
      <c r="R28" s="1411">
        <f>+'FORMATO COSTEO C1'!S86</f>
        <v>0</v>
      </c>
      <c r="S28" s="1411">
        <f>+'FORMATO COSTEO C1'!T86</f>
        <v>0</v>
      </c>
      <c r="T28" s="1411">
        <f>+'FORMATO COSTEO C1'!U86</f>
        <v>0</v>
      </c>
      <c r="U28" s="1411">
        <f>+'FORMATO COSTEO C1'!V86</f>
        <v>0</v>
      </c>
      <c r="V28" s="1411">
        <f>+'FORMATO COSTEO C1'!W86</f>
        <v>0</v>
      </c>
      <c r="W28" s="1411">
        <f>+'FORMATO COSTEO C1'!X86</f>
        <v>0</v>
      </c>
      <c r="X28" s="1411">
        <f>+'FORMATO COSTEO C1'!Y86</f>
        <v>0</v>
      </c>
      <c r="Y28" s="1423">
        <f>+'FORMATO COSTEO C1'!Z86</f>
        <v>0</v>
      </c>
      <c r="Z28" s="1428">
        <f t="shared" si="2"/>
        <v>0</v>
      </c>
      <c r="AA28" s="231">
        <f t="shared" si="3"/>
        <v>0</v>
      </c>
      <c r="AB28" s="1431"/>
      <c r="AC28" s="226"/>
    </row>
    <row r="29" spans="1:29" s="10" customFormat="1" x14ac:dyDescent="0.15">
      <c r="A29" s="226"/>
      <c r="B29" s="1408" t="str">
        <f>+'FORMATO COSTEO C1'!C$92</f>
        <v>1.1.3.3</v>
      </c>
      <c r="C29" s="1409" t="str">
        <f>+'FORMATO COSTEO C1'!B$92</f>
        <v>Categoría de gasto</v>
      </c>
      <c r="D29" s="1417"/>
      <c r="E29" s="1417"/>
      <c r="F29" s="1411">
        <f>+'FORMATO COSTEO C1'!G92</f>
        <v>0</v>
      </c>
      <c r="G29" s="1411">
        <f>+'FORMATO COSTEO C1'!H92</f>
        <v>0</v>
      </c>
      <c r="H29" s="1411">
        <f>+'FORMATO COSTEO C1'!I92</f>
        <v>0</v>
      </c>
      <c r="I29" s="1411">
        <f>+'FORMATO COSTEO C1'!J92</f>
        <v>0</v>
      </c>
      <c r="J29" s="1411">
        <f>+'FORMATO COSTEO C1'!K92</f>
        <v>0</v>
      </c>
      <c r="K29" s="1411">
        <f>+'FORMATO COSTEO C1'!L92</f>
        <v>0</v>
      </c>
      <c r="L29" s="1411">
        <f>+'FORMATO COSTEO C1'!M92</f>
        <v>0</v>
      </c>
      <c r="M29" s="1411">
        <f>+'FORMATO COSTEO C1'!N92</f>
        <v>0</v>
      </c>
      <c r="N29" s="1411">
        <f>+'FORMATO COSTEO C1'!O92</f>
        <v>0</v>
      </c>
      <c r="O29" s="1411">
        <f>+'FORMATO COSTEO C1'!P92</f>
        <v>0</v>
      </c>
      <c r="P29" s="1411">
        <f>+'FORMATO COSTEO C1'!Q92</f>
        <v>0</v>
      </c>
      <c r="Q29" s="1411">
        <f>+'FORMATO COSTEO C1'!R92</f>
        <v>0</v>
      </c>
      <c r="R29" s="1411">
        <f>+'FORMATO COSTEO C1'!S92</f>
        <v>0</v>
      </c>
      <c r="S29" s="1411">
        <f>+'FORMATO COSTEO C1'!T92</f>
        <v>0</v>
      </c>
      <c r="T29" s="1411">
        <f>+'FORMATO COSTEO C1'!U92</f>
        <v>0</v>
      </c>
      <c r="U29" s="1411">
        <f>+'FORMATO COSTEO C1'!V92</f>
        <v>0</v>
      </c>
      <c r="V29" s="1411">
        <f>+'FORMATO COSTEO C1'!W92</f>
        <v>0</v>
      </c>
      <c r="W29" s="1411">
        <f>+'FORMATO COSTEO C1'!X92</f>
        <v>0</v>
      </c>
      <c r="X29" s="1411">
        <f>+'FORMATO COSTEO C1'!Y92</f>
        <v>0</v>
      </c>
      <c r="Y29" s="1423">
        <f>+'FORMATO COSTEO C1'!Z92</f>
        <v>0</v>
      </c>
      <c r="Z29" s="1428">
        <f t="shared" si="2"/>
        <v>0</v>
      </c>
      <c r="AA29" s="231">
        <f t="shared" si="3"/>
        <v>0</v>
      </c>
      <c r="AB29" s="1431"/>
      <c r="AC29" s="226"/>
    </row>
    <row r="30" spans="1:29" s="10" customFormat="1" x14ac:dyDescent="0.15">
      <c r="A30" s="226"/>
      <c r="B30" s="1408" t="str">
        <f>+'FORMATO COSTEO C1'!C$98</f>
        <v>1.1.3.4</v>
      </c>
      <c r="C30" s="1409" t="str">
        <f>+'FORMATO COSTEO C1'!B$98</f>
        <v>Categoría de gasto</v>
      </c>
      <c r="D30" s="1417"/>
      <c r="E30" s="1417"/>
      <c r="F30" s="1411">
        <f>+'FORMATO COSTEO C1'!G98</f>
        <v>0</v>
      </c>
      <c r="G30" s="1411">
        <f>+'FORMATO COSTEO C1'!H98</f>
        <v>0</v>
      </c>
      <c r="H30" s="1411">
        <f>+'FORMATO COSTEO C1'!I98</f>
        <v>0</v>
      </c>
      <c r="I30" s="1411">
        <f>+'FORMATO COSTEO C1'!J98</f>
        <v>0</v>
      </c>
      <c r="J30" s="1411">
        <f>+'FORMATO COSTEO C1'!K98</f>
        <v>0</v>
      </c>
      <c r="K30" s="1411">
        <f>+'FORMATO COSTEO C1'!L98</f>
        <v>0</v>
      </c>
      <c r="L30" s="1411">
        <f>+'FORMATO COSTEO C1'!M98</f>
        <v>0</v>
      </c>
      <c r="M30" s="1411">
        <f>+'FORMATO COSTEO C1'!N98</f>
        <v>0</v>
      </c>
      <c r="N30" s="1411">
        <f>+'FORMATO COSTEO C1'!O98</f>
        <v>0</v>
      </c>
      <c r="O30" s="1411">
        <f>+'FORMATO COSTEO C1'!P98</f>
        <v>0</v>
      </c>
      <c r="P30" s="1411">
        <f>+'FORMATO COSTEO C1'!Q98</f>
        <v>0</v>
      </c>
      <c r="Q30" s="1411">
        <f>+'FORMATO COSTEO C1'!R98</f>
        <v>0</v>
      </c>
      <c r="R30" s="1411">
        <f>+'FORMATO COSTEO C1'!S98</f>
        <v>0</v>
      </c>
      <c r="S30" s="1411">
        <f>+'FORMATO COSTEO C1'!T98</f>
        <v>0</v>
      </c>
      <c r="T30" s="1411">
        <f>+'FORMATO COSTEO C1'!U98</f>
        <v>0</v>
      </c>
      <c r="U30" s="1411">
        <f>+'FORMATO COSTEO C1'!V98</f>
        <v>0</v>
      </c>
      <c r="V30" s="1411">
        <f>+'FORMATO COSTEO C1'!W98</f>
        <v>0</v>
      </c>
      <c r="W30" s="1411">
        <f>+'FORMATO COSTEO C1'!X98</f>
        <v>0</v>
      </c>
      <c r="X30" s="1411">
        <f>+'FORMATO COSTEO C1'!Y98</f>
        <v>0</v>
      </c>
      <c r="Y30" s="1423">
        <f>+'FORMATO COSTEO C1'!Z98</f>
        <v>0</v>
      </c>
      <c r="Z30" s="1428">
        <f t="shared" si="2"/>
        <v>0</v>
      </c>
      <c r="AA30" s="231">
        <f t="shared" si="3"/>
        <v>0</v>
      </c>
      <c r="AB30" s="1431"/>
      <c r="AC30" s="226"/>
    </row>
    <row r="31" spans="1:29" s="10" customFormat="1" x14ac:dyDescent="0.15">
      <c r="A31" s="226"/>
      <c r="B31" s="1412" t="str">
        <f>+'FORMATO COSTEO C1'!C$104</f>
        <v>1.1.3.5</v>
      </c>
      <c r="C31" s="1413" t="str">
        <f>+'FORMATO COSTEO C1'!B$104</f>
        <v>Categoría de gasto</v>
      </c>
      <c r="D31" s="1418"/>
      <c r="E31" s="1418"/>
      <c r="F31" s="1415">
        <f>+'FORMATO COSTEO C1'!G104</f>
        <v>0</v>
      </c>
      <c r="G31" s="1415">
        <f>+'FORMATO COSTEO C1'!H104</f>
        <v>0</v>
      </c>
      <c r="H31" s="1415">
        <f>+'FORMATO COSTEO C1'!I104</f>
        <v>0</v>
      </c>
      <c r="I31" s="1415">
        <f>+'FORMATO COSTEO C1'!J104</f>
        <v>0</v>
      </c>
      <c r="J31" s="1415">
        <f>+'FORMATO COSTEO C1'!K104</f>
        <v>0</v>
      </c>
      <c r="K31" s="1415">
        <f>+'FORMATO COSTEO C1'!L104</f>
        <v>0</v>
      </c>
      <c r="L31" s="1415">
        <f>+'FORMATO COSTEO C1'!M104</f>
        <v>0</v>
      </c>
      <c r="M31" s="1415">
        <f>+'FORMATO COSTEO C1'!N104</f>
        <v>0</v>
      </c>
      <c r="N31" s="1415">
        <f>+'FORMATO COSTEO C1'!O104</f>
        <v>0</v>
      </c>
      <c r="O31" s="1415">
        <f>+'FORMATO COSTEO C1'!P104</f>
        <v>0</v>
      </c>
      <c r="P31" s="1415">
        <f>+'FORMATO COSTEO C1'!Q104</f>
        <v>0</v>
      </c>
      <c r="Q31" s="1415">
        <f>+'FORMATO COSTEO C1'!R104</f>
        <v>0</v>
      </c>
      <c r="R31" s="1415">
        <f>+'FORMATO COSTEO C1'!S104</f>
        <v>0</v>
      </c>
      <c r="S31" s="1415">
        <f>+'FORMATO COSTEO C1'!T104</f>
        <v>0</v>
      </c>
      <c r="T31" s="1415">
        <f>+'FORMATO COSTEO C1'!U104</f>
        <v>0</v>
      </c>
      <c r="U31" s="1415">
        <f>+'FORMATO COSTEO C1'!V104</f>
        <v>0</v>
      </c>
      <c r="V31" s="1415">
        <f>+'FORMATO COSTEO C1'!W104</f>
        <v>0</v>
      </c>
      <c r="W31" s="1415">
        <f>+'FORMATO COSTEO C1'!X104</f>
        <v>0</v>
      </c>
      <c r="X31" s="1415">
        <f>+'FORMATO COSTEO C1'!Y104</f>
        <v>0</v>
      </c>
      <c r="Y31" s="1424">
        <f>+'FORMATO COSTEO C1'!Z104</f>
        <v>0</v>
      </c>
      <c r="Z31" s="1428">
        <f t="shared" si="2"/>
        <v>0</v>
      </c>
      <c r="AA31" s="231">
        <f t="shared" si="3"/>
        <v>0</v>
      </c>
      <c r="AB31" s="1431"/>
      <c r="AC31" s="226"/>
    </row>
    <row r="32" spans="1:29" s="10" customFormat="1" x14ac:dyDescent="0.15">
      <c r="A32" s="226"/>
      <c r="B32" s="257" t="str">
        <f>+'FORMATO COSTEO C1'!C$110</f>
        <v>1.1.4</v>
      </c>
      <c r="C32" s="258" t="str">
        <f>+'FORMATO COSTEO C1'!B$110</f>
        <v>Evaluar a los potenciales beneficiarios</v>
      </c>
      <c r="D32" s="267" t="str">
        <f>+'FORMATO COSTEO C1'!D$110</f>
        <v>Persona</v>
      </c>
      <c r="E32" s="259">
        <f>+'FORMATO COSTEO C1'!E$110</f>
        <v>450</v>
      </c>
      <c r="F32" s="260">
        <f>SUM(F33:F37)</f>
        <v>0</v>
      </c>
      <c r="G32" s="260">
        <f>SUM(G33:G37)</f>
        <v>0</v>
      </c>
      <c r="H32" s="260">
        <f>SUM(H33:H37)</f>
        <v>0</v>
      </c>
      <c r="I32" s="260">
        <f t="shared" ref="I32:Y32" si="7">SUM(I33:I37)</f>
        <v>0</v>
      </c>
      <c r="J32" s="260">
        <f t="shared" si="7"/>
        <v>0</v>
      </c>
      <c r="K32" s="260">
        <f t="shared" si="7"/>
        <v>0</v>
      </c>
      <c r="L32" s="260">
        <f t="shared" si="7"/>
        <v>0</v>
      </c>
      <c r="M32" s="260">
        <f t="shared" si="7"/>
        <v>0</v>
      </c>
      <c r="N32" s="260">
        <f t="shared" si="7"/>
        <v>0</v>
      </c>
      <c r="O32" s="260">
        <f t="shared" si="7"/>
        <v>0</v>
      </c>
      <c r="P32" s="260">
        <f t="shared" si="7"/>
        <v>0</v>
      </c>
      <c r="Q32" s="260">
        <f t="shared" si="7"/>
        <v>0</v>
      </c>
      <c r="R32" s="260">
        <f t="shared" si="7"/>
        <v>0</v>
      </c>
      <c r="S32" s="260">
        <f t="shared" si="7"/>
        <v>0</v>
      </c>
      <c r="T32" s="260">
        <f t="shared" si="7"/>
        <v>0</v>
      </c>
      <c r="U32" s="260">
        <f t="shared" si="7"/>
        <v>0</v>
      </c>
      <c r="V32" s="260">
        <f t="shared" si="7"/>
        <v>0</v>
      </c>
      <c r="W32" s="260">
        <f t="shared" si="7"/>
        <v>0</v>
      </c>
      <c r="X32" s="260">
        <f t="shared" si="7"/>
        <v>0</v>
      </c>
      <c r="Y32" s="1388">
        <f t="shared" si="7"/>
        <v>0</v>
      </c>
      <c r="Z32" s="1428">
        <f t="shared" si="2"/>
        <v>0</v>
      </c>
      <c r="AA32" s="231">
        <f t="shared" si="3"/>
        <v>0</v>
      </c>
      <c r="AB32" s="1431"/>
      <c r="AC32" s="226"/>
    </row>
    <row r="33" spans="1:29" s="10" customFormat="1" x14ac:dyDescent="0.15">
      <c r="A33" s="226"/>
      <c r="B33" s="1404" t="str">
        <f>+'FORMATO COSTEO C1'!C$112</f>
        <v>1.1.4.1</v>
      </c>
      <c r="C33" s="1405" t="str">
        <f>+'FORMATO COSTEO C1'!B$112</f>
        <v>Categoría de gasto</v>
      </c>
      <c r="D33" s="1416"/>
      <c r="E33" s="1416"/>
      <c r="F33" s="1407">
        <f>+'FORMATO COSTEO C1'!G112</f>
        <v>0</v>
      </c>
      <c r="G33" s="1407">
        <f>+'FORMATO COSTEO C1'!H112</f>
        <v>0</v>
      </c>
      <c r="H33" s="1407">
        <f>+'FORMATO COSTEO C1'!I112</f>
        <v>0</v>
      </c>
      <c r="I33" s="1407">
        <f>+'FORMATO COSTEO C1'!J112</f>
        <v>0</v>
      </c>
      <c r="J33" s="1407">
        <f>+'FORMATO COSTEO C1'!K112</f>
        <v>0</v>
      </c>
      <c r="K33" s="1407">
        <f>+'FORMATO COSTEO C1'!L112</f>
        <v>0</v>
      </c>
      <c r="L33" s="1407">
        <f>+'FORMATO COSTEO C1'!M112</f>
        <v>0</v>
      </c>
      <c r="M33" s="1407">
        <f>+'FORMATO COSTEO C1'!N112</f>
        <v>0</v>
      </c>
      <c r="N33" s="1407">
        <f>+'FORMATO COSTEO C1'!O112</f>
        <v>0</v>
      </c>
      <c r="O33" s="1407">
        <f>+'FORMATO COSTEO C1'!P112</f>
        <v>0</v>
      </c>
      <c r="P33" s="1407">
        <f>+'FORMATO COSTEO C1'!Q112</f>
        <v>0</v>
      </c>
      <c r="Q33" s="1407">
        <f>+'FORMATO COSTEO C1'!R112</f>
        <v>0</v>
      </c>
      <c r="R33" s="1407">
        <f>+'FORMATO COSTEO C1'!S112</f>
        <v>0</v>
      </c>
      <c r="S33" s="1407">
        <f>+'FORMATO COSTEO C1'!T112</f>
        <v>0</v>
      </c>
      <c r="T33" s="1407">
        <f>+'FORMATO COSTEO C1'!U112</f>
        <v>0</v>
      </c>
      <c r="U33" s="1407">
        <f>+'FORMATO COSTEO C1'!V112</f>
        <v>0</v>
      </c>
      <c r="V33" s="1407">
        <f>+'FORMATO COSTEO C1'!W112</f>
        <v>0</v>
      </c>
      <c r="W33" s="1407">
        <f>+'FORMATO COSTEO C1'!X112</f>
        <v>0</v>
      </c>
      <c r="X33" s="1407">
        <f>+'FORMATO COSTEO C1'!Y112</f>
        <v>0</v>
      </c>
      <c r="Y33" s="1425">
        <f>+'FORMATO COSTEO C1'!Z112</f>
        <v>0</v>
      </c>
      <c r="Z33" s="1428">
        <f t="shared" si="2"/>
        <v>0</v>
      </c>
      <c r="AA33" s="231">
        <f t="shared" si="3"/>
        <v>0</v>
      </c>
      <c r="AB33" s="1431"/>
      <c r="AC33" s="226"/>
    </row>
    <row r="34" spans="1:29" s="10" customFormat="1" x14ac:dyDescent="0.15">
      <c r="A34" s="226"/>
      <c r="B34" s="1408" t="str">
        <f>+'FORMATO COSTEO C1'!C$118</f>
        <v>1.1.4.2</v>
      </c>
      <c r="C34" s="1409" t="str">
        <f>+'FORMATO COSTEO C1'!B$118</f>
        <v>Categoría de gasto</v>
      </c>
      <c r="D34" s="1417"/>
      <c r="E34" s="1417"/>
      <c r="F34" s="1411">
        <f>+'FORMATO COSTEO C1'!G118</f>
        <v>0</v>
      </c>
      <c r="G34" s="1411">
        <f>+'FORMATO COSTEO C1'!H118</f>
        <v>0</v>
      </c>
      <c r="H34" s="1411">
        <f>+'FORMATO COSTEO C1'!I118</f>
        <v>0</v>
      </c>
      <c r="I34" s="1411">
        <f>+'FORMATO COSTEO C1'!J118</f>
        <v>0</v>
      </c>
      <c r="J34" s="1411">
        <f>+'FORMATO COSTEO C1'!K118</f>
        <v>0</v>
      </c>
      <c r="K34" s="1411">
        <f>+'FORMATO COSTEO C1'!L118</f>
        <v>0</v>
      </c>
      <c r="L34" s="1411">
        <f>+'FORMATO COSTEO C1'!M118</f>
        <v>0</v>
      </c>
      <c r="M34" s="1411">
        <f>+'FORMATO COSTEO C1'!N118</f>
        <v>0</v>
      </c>
      <c r="N34" s="1411">
        <f>+'FORMATO COSTEO C1'!O118</f>
        <v>0</v>
      </c>
      <c r="O34" s="1411">
        <f>+'FORMATO COSTEO C1'!P118</f>
        <v>0</v>
      </c>
      <c r="P34" s="1411">
        <f>+'FORMATO COSTEO C1'!Q118</f>
        <v>0</v>
      </c>
      <c r="Q34" s="1411">
        <f>+'FORMATO COSTEO C1'!R118</f>
        <v>0</v>
      </c>
      <c r="R34" s="1411">
        <f>+'FORMATO COSTEO C1'!S118</f>
        <v>0</v>
      </c>
      <c r="S34" s="1411">
        <f>+'FORMATO COSTEO C1'!T118</f>
        <v>0</v>
      </c>
      <c r="T34" s="1411">
        <f>+'FORMATO COSTEO C1'!U118</f>
        <v>0</v>
      </c>
      <c r="U34" s="1411">
        <f>+'FORMATO COSTEO C1'!V118</f>
        <v>0</v>
      </c>
      <c r="V34" s="1411">
        <f>+'FORMATO COSTEO C1'!W118</f>
        <v>0</v>
      </c>
      <c r="W34" s="1411">
        <f>+'FORMATO COSTEO C1'!X118</f>
        <v>0</v>
      </c>
      <c r="X34" s="1411">
        <f>+'FORMATO COSTEO C1'!Y118</f>
        <v>0</v>
      </c>
      <c r="Y34" s="1423">
        <f>+'FORMATO COSTEO C1'!Z118</f>
        <v>0</v>
      </c>
      <c r="Z34" s="1428">
        <f t="shared" si="2"/>
        <v>0</v>
      </c>
      <c r="AA34" s="231">
        <f t="shared" si="3"/>
        <v>0</v>
      </c>
      <c r="AB34" s="1431"/>
      <c r="AC34" s="226"/>
    </row>
    <row r="35" spans="1:29" s="10" customFormat="1" x14ac:dyDescent="0.15">
      <c r="A35" s="226"/>
      <c r="B35" s="1408" t="str">
        <f>+'FORMATO COSTEO C1'!C$124</f>
        <v>1.1.4.3</v>
      </c>
      <c r="C35" s="1409" t="str">
        <f>+'FORMATO COSTEO C1'!B$124</f>
        <v>Categoría de gasto</v>
      </c>
      <c r="D35" s="1417"/>
      <c r="E35" s="1417"/>
      <c r="F35" s="1411">
        <f>+'FORMATO COSTEO C1'!G124</f>
        <v>0</v>
      </c>
      <c r="G35" s="1411">
        <f>+'FORMATO COSTEO C1'!H124</f>
        <v>0</v>
      </c>
      <c r="H35" s="1411">
        <f>+'FORMATO COSTEO C1'!I124</f>
        <v>0</v>
      </c>
      <c r="I35" s="1411">
        <f>+'FORMATO COSTEO C1'!J124</f>
        <v>0</v>
      </c>
      <c r="J35" s="1411">
        <f>+'FORMATO COSTEO C1'!K124</f>
        <v>0</v>
      </c>
      <c r="K35" s="1411">
        <f>+'FORMATO COSTEO C1'!L124</f>
        <v>0</v>
      </c>
      <c r="L35" s="1411">
        <f>+'FORMATO COSTEO C1'!M124</f>
        <v>0</v>
      </c>
      <c r="M35" s="1411">
        <f>+'FORMATO COSTEO C1'!N124</f>
        <v>0</v>
      </c>
      <c r="N35" s="1411">
        <f>+'FORMATO COSTEO C1'!O124</f>
        <v>0</v>
      </c>
      <c r="O35" s="1411">
        <f>+'FORMATO COSTEO C1'!P124</f>
        <v>0</v>
      </c>
      <c r="P35" s="1411">
        <f>+'FORMATO COSTEO C1'!Q124</f>
        <v>0</v>
      </c>
      <c r="Q35" s="1411">
        <f>+'FORMATO COSTEO C1'!R124</f>
        <v>0</v>
      </c>
      <c r="R35" s="1411">
        <f>+'FORMATO COSTEO C1'!S124</f>
        <v>0</v>
      </c>
      <c r="S35" s="1411">
        <f>+'FORMATO COSTEO C1'!T124</f>
        <v>0</v>
      </c>
      <c r="T35" s="1411">
        <f>+'FORMATO COSTEO C1'!U124</f>
        <v>0</v>
      </c>
      <c r="U35" s="1411">
        <f>+'FORMATO COSTEO C1'!V124</f>
        <v>0</v>
      </c>
      <c r="V35" s="1411">
        <f>+'FORMATO COSTEO C1'!W124</f>
        <v>0</v>
      </c>
      <c r="W35" s="1411">
        <f>+'FORMATO COSTEO C1'!X124</f>
        <v>0</v>
      </c>
      <c r="X35" s="1411">
        <f>+'FORMATO COSTEO C1'!Y124</f>
        <v>0</v>
      </c>
      <c r="Y35" s="1423">
        <f>+'FORMATO COSTEO C1'!Z124</f>
        <v>0</v>
      </c>
      <c r="Z35" s="1428">
        <f t="shared" si="2"/>
        <v>0</v>
      </c>
      <c r="AA35" s="231">
        <f t="shared" si="3"/>
        <v>0</v>
      </c>
      <c r="AB35" s="1431"/>
      <c r="AC35" s="226"/>
    </row>
    <row r="36" spans="1:29" s="10" customFormat="1" x14ac:dyDescent="0.15">
      <c r="A36" s="226"/>
      <c r="B36" s="1408" t="str">
        <f>+'FORMATO COSTEO C1'!C$130</f>
        <v>1.1.4.4</v>
      </c>
      <c r="C36" s="1409" t="str">
        <f>++'FORMATO COSTEO C1'!B$130</f>
        <v>Categoría de gasto</v>
      </c>
      <c r="D36" s="1417"/>
      <c r="E36" s="1417"/>
      <c r="F36" s="1411">
        <f>+'FORMATO COSTEO C1'!G130</f>
        <v>0</v>
      </c>
      <c r="G36" s="1411">
        <f>+'FORMATO COSTEO C1'!H130</f>
        <v>0</v>
      </c>
      <c r="H36" s="1411">
        <f>+'FORMATO COSTEO C1'!I130</f>
        <v>0</v>
      </c>
      <c r="I36" s="1411">
        <f>+'FORMATO COSTEO C1'!J130</f>
        <v>0</v>
      </c>
      <c r="J36" s="1411">
        <f>+'FORMATO COSTEO C1'!K130</f>
        <v>0</v>
      </c>
      <c r="K36" s="1411">
        <f>+'FORMATO COSTEO C1'!L130</f>
        <v>0</v>
      </c>
      <c r="L36" s="1411">
        <f>+'FORMATO COSTEO C1'!M130</f>
        <v>0</v>
      </c>
      <c r="M36" s="1411">
        <f>+'FORMATO COSTEO C1'!N130</f>
        <v>0</v>
      </c>
      <c r="N36" s="1411">
        <f>+'FORMATO COSTEO C1'!O130</f>
        <v>0</v>
      </c>
      <c r="O36" s="1411">
        <f>+'FORMATO COSTEO C1'!P130</f>
        <v>0</v>
      </c>
      <c r="P36" s="1411">
        <f>+'FORMATO COSTEO C1'!Q130</f>
        <v>0</v>
      </c>
      <c r="Q36" s="1411">
        <f>+'FORMATO COSTEO C1'!R130</f>
        <v>0</v>
      </c>
      <c r="R36" s="1411">
        <f>+'FORMATO COSTEO C1'!S130</f>
        <v>0</v>
      </c>
      <c r="S36" s="1411">
        <f>+'FORMATO COSTEO C1'!T130</f>
        <v>0</v>
      </c>
      <c r="T36" s="1411">
        <f>+'FORMATO COSTEO C1'!U130</f>
        <v>0</v>
      </c>
      <c r="U36" s="1411">
        <f>+'FORMATO COSTEO C1'!V130</f>
        <v>0</v>
      </c>
      <c r="V36" s="1411">
        <f>+'FORMATO COSTEO C1'!W130</f>
        <v>0</v>
      </c>
      <c r="W36" s="1411">
        <f>+'FORMATO COSTEO C1'!X130</f>
        <v>0</v>
      </c>
      <c r="X36" s="1411">
        <f>+'FORMATO COSTEO C1'!Y130</f>
        <v>0</v>
      </c>
      <c r="Y36" s="1423">
        <f>+'FORMATO COSTEO C1'!Z130</f>
        <v>0</v>
      </c>
      <c r="Z36" s="1428">
        <f t="shared" si="2"/>
        <v>0</v>
      </c>
      <c r="AA36" s="231">
        <f t="shared" si="3"/>
        <v>0</v>
      </c>
      <c r="AB36" s="1431"/>
      <c r="AC36" s="226"/>
    </row>
    <row r="37" spans="1:29" s="10" customFormat="1" x14ac:dyDescent="0.15">
      <c r="A37" s="226"/>
      <c r="B37" s="1412" t="str">
        <f>+'FORMATO COSTEO C1'!C$136</f>
        <v>1.1.4.5</v>
      </c>
      <c r="C37" s="1413" t="str">
        <f>+'FORMATO COSTEO C1'!B$136</f>
        <v>Categoría de gasto</v>
      </c>
      <c r="D37" s="1418"/>
      <c r="E37" s="1418"/>
      <c r="F37" s="1415">
        <f>+'FORMATO COSTEO C1'!G136</f>
        <v>0</v>
      </c>
      <c r="G37" s="1415">
        <f>+'FORMATO COSTEO C1'!H136</f>
        <v>0</v>
      </c>
      <c r="H37" s="1415">
        <f>+'FORMATO COSTEO C1'!I136</f>
        <v>0</v>
      </c>
      <c r="I37" s="1415">
        <f>+'FORMATO COSTEO C1'!J136</f>
        <v>0</v>
      </c>
      <c r="J37" s="1415">
        <f>+'FORMATO COSTEO C1'!K136</f>
        <v>0</v>
      </c>
      <c r="K37" s="1415">
        <f>+'FORMATO COSTEO C1'!L136</f>
        <v>0</v>
      </c>
      <c r="L37" s="1415">
        <f>+'FORMATO COSTEO C1'!M136</f>
        <v>0</v>
      </c>
      <c r="M37" s="1415">
        <f>+'FORMATO COSTEO C1'!N136</f>
        <v>0</v>
      </c>
      <c r="N37" s="1415">
        <f>+'FORMATO COSTEO C1'!O136</f>
        <v>0</v>
      </c>
      <c r="O37" s="1415">
        <f>+'FORMATO COSTEO C1'!P136</f>
        <v>0</v>
      </c>
      <c r="P37" s="1415">
        <f>+'FORMATO COSTEO C1'!Q136</f>
        <v>0</v>
      </c>
      <c r="Q37" s="1415">
        <f>+'FORMATO COSTEO C1'!R136</f>
        <v>0</v>
      </c>
      <c r="R37" s="1415">
        <f>+'FORMATO COSTEO C1'!S136</f>
        <v>0</v>
      </c>
      <c r="S37" s="1415">
        <f>+'FORMATO COSTEO C1'!T136</f>
        <v>0</v>
      </c>
      <c r="T37" s="1415">
        <f>+'FORMATO COSTEO C1'!U136</f>
        <v>0</v>
      </c>
      <c r="U37" s="1415">
        <f>+'FORMATO COSTEO C1'!V136</f>
        <v>0</v>
      </c>
      <c r="V37" s="1415">
        <f>+'FORMATO COSTEO C1'!W136</f>
        <v>0</v>
      </c>
      <c r="W37" s="1415">
        <f>+'FORMATO COSTEO C1'!X136</f>
        <v>0</v>
      </c>
      <c r="X37" s="1415">
        <f>+'FORMATO COSTEO C1'!Y136</f>
        <v>0</v>
      </c>
      <c r="Y37" s="1424">
        <f>+'FORMATO COSTEO C1'!Z136</f>
        <v>0</v>
      </c>
      <c r="Z37" s="1428">
        <f t="shared" si="2"/>
        <v>0</v>
      </c>
      <c r="AA37" s="231">
        <f t="shared" si="3"/>
        <v>0</v>
      </c>
      <c r="AB37" s="1431"/>
      <c r="AC37" s="226"/>
    </row>
    <row r="38" spans="1:29" s="10" customFormat="1" ht="25.5" x14ac:dyDescent="0.15">
      <c r="A38" s="226"/>
      <c r="B38" s="257" t="str">
        <f>+'FORMATO COSTEO C1'!C$142</f>
        <v>1.1.5</v>
      </c>
      <c r="C38" s="258" t="str">
        <f>+'FORMATO COSTEO C1'!B$142</f>
        <v>Pre seleccionar a los beneficiarios a ser capacitados</v>
      </c>
      <c r="D38" s="259" t="str">
        <f>+'FORMATO COSTEO C1'!D$142</f>
        <v>Persona</v>
      </c>
      <c r="E38" s="259">
        <f>+'FORMATO COSTEO C1'!E$142</f>
        <v>396</v>
      </c>
      <c r="F38" s="260">
        <f>SUM(F39:F43)</f>
        <v>0</v>
      </c>
      <c r="G38" s="260">
        <f>SUM(G39:G43)</f>
        <v>0</v>
      </c>
      <c r="H38" s="260">
        <f>SUM(H39:H43)</f>
        <v>0</v>
      </c>
      <c r="I38" s="260">
        <f t="shared" ref="I38:Y38" si="8">SUM(I39:I43)</f>
        <v>0</v>
      </c>
      <c r="J38" s="260">
        <f t="shared" si="8"/>
        <v>0</v>
      </c>
      <c r="K38" s="260">
        <f t="shared" si="8"/>
        <v>0</v>
      </c>
      <c r="L38" s="260">
        <f t="shared" si="8"/>
        <v>0</v>
      </c>
      <c r="M38" s="260">
        <f t="shared" si="8"/>
        <v>0</v>
      </c>
      <c r="N38" s="260">
        <f t="shared" si="8"/>
        <v>0</v>
      </c>
      <c r="O38" s="260">
        <f t="shared" si="8"/>
        <v>0</v>
      </c>
      <c r="P38" s="260">
        <f t="shared" si="8"/>
        <v>0</v>
      </c>
      <c r="Q38" s="260">
        <f t="shared" si="8"/>
        <v>0</v>
      </c>
      <c r="R38" s="260">
        <f t="shared" si="8"/>
        <v>0</v>
      </c>
      <c r="S38" s="260">
        <f t="shared" si="8"/>
        <v>0</v>
      </c>
      <c r="T38" s="260">
        <f t="shared" si="8"/>
        <v>0</v>
      </c>
      <c r="U38" s="260">
        <f t="shared" si="8"/>
        <v>0</v>
      </c>
      <c r="V38" s="260">
        <f t="shared" si="8"/>
        <v>0</v>
      </c>
      <c r="W38" s="260">
        <f t="shared" si="8"/>
        <v>0</v>
      </c>
      <c r="X38" s="260">
        <f t="shared" si="8"/>
        <v>0</v>
      </c>
      <c r="Y38" s="1388">
        <f t="shared" si="8"/>
        <v>0</v>
      </c>
      <c r="Z38" s="1428">
        <f t="shared" si="2"/>
        <v>0</v>
      </c>
      <c r="AA38" s="231">
        <f t="shared" si="3"/>
        <v>0</v>
      </c>
      <c r="AB38" s="1431"/>
      <c r="AC38" s="226"/>
    </row>
    <row r="39" spans="1:29" s="10" customFormat="1" x14ac:dyDescent="0.15">
      <c r="A39" s="226"/>
      <c r="B39" s="1404" t="str">
        <f>+'FORMATO COSTEO C1'!C$144</f>
        <v>1.1.5.1</v>
      </c>
      <c r="C39" s="1405" t="str">
        <f>+'FORMATO COSTEO C1'!B$144</f>
        <v>Categoría de gasto</v>
      </c>
      <c r="D39" s="1416"/>
      <c r="E39" s="1416"/>
      <c r="F39" s="1407">
        <f>+'FORMATO COSTEO C1'!G144</f>
        <v>0</v>
      </c>
      <c r="G39" s="1407">
        <f>+'FORMATO COSTEO C1'!H144</f>
        <v>0</v>
      </c>
      <c r="H39" s="1407">
        <f>+'FORMATO COSTEO C1'!I144</f>
        <v>0</v>
      </c>
      <c r="I39" s="1407">
        <f>+'FORMATO COSTEO C1'!J144</f>
        <v>0</v>
      </c>
      <c r="J39" s="1407">
        <f>+'FORMATO COSTEO C1'!K144</f>
        <v>0</v>
      </c>
      <c r="K39" s="1407">
        <f>+'FORMATO COSTEO C1'!L144</f>
        <v>0</v>
      </c>
      <c r="L39" s="1407">
        <f>+'FORMATO COSTEO C1'!M144</f>
        <v>0</v>
      </c>
      <c r="M39" s="1407">
        <f>+'FORMATO COSTEO C1'!N144</f>
        <v>0</v>
      </c>
      <c r="N39" s="1407">
        <f>+'FORMATO COSTEO C1'!O144</f>
        <v>0</v>
      </c>
      <c r="O39" s="1407">
        <f>+'FORMATO COSTEO C1'!P144</f>
        <v>0</v>
      </c>
      <c r="P39" s="1407">
        <f>+'FORMATO COSTEO C1'!Q144</f>
        <v>0</v>
      </c>
      <c r="Q39" s="1407">
        <f>+'FORMATO COSTEO C1'!R144</f>
        <v>0</v>
      </c>
      <c r="R39" s="1407">
        <f>+'FORMATO COSTEO C1'!S144</f>
        <v>0</v>
      </c>
      <c r="S39" s="1407">
        <f>+'FORMATO COSTEO C1'!T144</f>
        <v>0</v>
      </c>
      <c r="T39" s="1407">
        <f>+'FORMATO COSTEO C1'!U144</f>
        <v>0</v>
      </c>
      <c r="U39" s="1407">
        <f>+'FORMATO COSTEO C1'!V144</f>
        <v>0</v>
      </c>
      <c r="V39" s="1407">
        <f>+'FORMATO COSTEO C1'!W144</f>
        <v>0</v>
      </c>
      <c r="W39" s="1407">
        <f>+'FORMATO COSTEO C1'!X144</f>
        <v>0</v>
      </c>
      <c r="X39" s="1407">
        <f>+'FORMATO COSTEO C1'!Y144</f>
        <v>0</v>
      </c>
      <c r="Y39" s="1425">
        <f>+'FORMATO COSTEO C1'!Z144</f>
        <v>0</v>
      </c>
      <c r="Z39" s="1428">
        <f t="shared" si="2"/>
        <v>0</v>
      </c>
      <c r="AA39" s="231">
        <f t="shared" si="3"/>
        <v>0</v>
      </c>
      <c r="AB39" s="1431"/>
      <c r="AC39" s="226"/>
    </row>
    <row r="40" spans="1:29" s="10" customFormat="1" x14ac:dyDescent="0.15">
      <c r="A40" s="226"/>
      <c r="B40" s="1408" t="str">
        <f>+'FORMATO COSTEO C1'!C$150</f>
        <v>1.1.5.2</v>
      </c>
      <c r="C40" s="1409" t="str">
        <f>+'FORMATO COSTEO C1'!B$150</f>
        <v>Categoría de gasto</v>
      </c>
      <c r="D40" s="1417"/>
      <c r="E40" s="1417"/>
      <c r="F40" s="1411">
        <f>+'FORMATO COSTEO C1'!G150</f>
        <v>0</v>
      </c>
      <c r="G40" s="1411">
        <f>+'FORMATO COSTEO C1'!H150</f>
        <v>0</v>
      </c>
      <c r="H40" s="1411">
        <f>+'FORMATO COSTEO C1'!I150</f>
        <v>0</v>
      </c>
      <c r="I40" s="1411">
        <f>+'FORMATO COSTEO C1'!J150</f>
        <v>0</v>
      </c>
      <c r="J40" s="1411">
        <f>+'FORMATO COSTEO C1'!K150</f>
        <v>0</v>
      </c>
      <c r="K40" s="1411">
        <f>+'FORMATO COSTEO C1'!L150</f>
        <v>0</v>
      </c>
      <c r="L40" s="1411">
        <f>+'FORMATO COSTEO C1'!M150</f>
        <v>0</v>
      </c>
      <c r="M40" s="1411">
        <f>+'FORMATO COSTEO C1'!N150</f>
        <v>0</v>
      </c>
      <c r="N40" s="1411">
        <f>+'FORMATO COSTEO C1'!O150</f>
        <v>0</v>
      </c>
      <c r="O40" s="1411">
        <f>+'FORMATO COSTEO C1'!P150</f>
        <v>0</v>
      </c>
      <c r="P40" s="1411">
        <f>+'FORMATO COSTEO C1'!Q150</f>
        <v>0</v>
      </c>
      <c r="Q40" s="1411">
        <f>+'FORMATO COSTEO C1'!R150</f>
        <v>0</v>
      </c>
      <c r="R40" s="1411">
        <f>+'FORMATO COSTEO C1'!S150</f>
        <v>0</v>
      </c>
      <c r="S40" s="1411">
        <f>+'FORMATO COSTEO C1'!T150</f>
        <v>0</v>
      </c>
      <c r="T40" s="1411">
        <f>+'FORMATO COSTEO C1'!U150</f>
        <v>0</v>
      </c>
      <c r="U40" s="1411">
        <f>+'FORMATO COSTEO C1'!V150</f>
        <v>0</v>
      </c>
      <c r="V40" s="1411">
        <f>+'FORMATO COSTEO C1'!W150</f>
        <v>0</v>
      </c>
      <c r="W40" s="1411">
        <f>+'FORMATO COSTEO C1'!X150</f>
        <v>0</v>
      </c>
      <c r="X40" s="1411">
        <f>+'FORMATO COSTEO C1'!Y150</f>
        <v>0</v>
      </c>
      <c r="Y40" s="1423">
        <f>+'FORMATO COSTEO C1'!Z150</f>
        <v>0</v>
      </c>
      <c r="Z40" s="1428">
        <f t="shared" si="2"/>
        <v>0</v>
      </c>
      <c r="AA40" s="231">
        <f t="shared" si="3"/>
        <v>0</v>
      </c>
      <c r="AB40" s="1431"/>
      <c r="AC40" s="226"/>
    </row>
    <row r="41" spans="1:29" s="10" customFormat="1" x14ac:dyDescent="0.15">
      <c r="A41" s="226"/>
      <c r="B41" s="1408" t="str">
        <f>+'FORMATO COSTEO C1'!C$156</f>
        <v>1.1.5.3</v>
      </c>
      <c r="C41" s="1409" t="str">
        <f>+'FORMATO COSTEO C1'!B$156</f>
        <v>Categoría de gasto</v>
      </c>
      <c r="D41" s="1417"/>
      <c r="E41" s="1417"/>
      <c r="F41" s="1411">
        <f>+'FORMATO COSTEO C1'!G156</f>
        <v>0</v>
      </c>
      <c r="G41" s="1411">
        <f>+'FORMATO COSTEO C1'!H156</f>
        <v>0</v>
      </c>
      <c r="H41" s="1411">
        <f>+'FORMATO COSTEO C1'!I156</f>
        <v>0</v>
      </c>
      <c r="I41" s="1411">
        <f>+'FORMATO COSTEO C1'!J156</f>
        <v>0</v>
      </c>
      <c r="J41" s="1411">
        <f>+'FORMATO COSTEO C1'!K156</f>
        <v>0</v>
      </c>
      <c r="K41" s="1411">
        <f>+'FORMATO COSTEO C1'!L156</f>
        <v>0</v>
      </c>
      <c r="L41" s="1411">
        <f>+'FORMATO COSTEO C1'!M156</f>
        <v>0</v>
      </c>
      <c r="M41" s="1411">
        <f>+'FORMATO COSTEO C1'!N156</f>
        <v>0</v>
      </c>
      <c r="N41" s="1411">
        <f>+'FORMATO COSTEO C1'!O156</f>
        <v>0</v>
      </c>
      <c r="O41" s="1411">
        <f>+'FORMATO COSTEO C1'!P156</f>
        <v>0</v>
      </c>
      <c r="P41" s="1411">
        <f>+'FORMATO COSTEO C1'!Q156</f>
        <v>0</v>
      </c>
      <c r="Q41" s="1411">
        <f>+'FORMATO COSTEO C1'!R156</f>
        <v>0</v>
      </c>
      <c r="R41" s="1411">
        <f>+'FORMATO COSTEO C1'!S156</f>
        <v>0</v>
      </c>
      <c r="S41" s="1411">
        <f>+'FORMATO COSTEO C1'!T156</f>
        <v>0</v>
      </c>
      <c r="T41" s="1411">
        <f>+'FORMATO COSTEO C1'!U156</f>
        <v>0</v>
      </c>
      <c r="U41" s="1411">
        <f>+'FORMATO COSTEO C1'!V156</f>
        <v>0</v>
      </c>
      <c r="V41" s="1411">
        <f>+'FORMATO COSTEO C1'!W156</f>
        <v>0</v>
      </c>
      <c r="W41" s="1411">
        <f>+'FORMATO COSTEO C1'!X156</f>
        <v>0</v>
      </c>
      <c r="X41" s="1411">
        <f>+'FORMATO COSTEO C1'!Y156</f>
        <v>0</v>
      </c>
      <c r="Y41" s="1423">
        <f>+'FORMATO COSTEO C1'!Z156</f>
        <v>0</v>
      </c>
      <c r="Z41" s="1428">
        <f t="shared" si="2"/>
        <v>0</v>
      </c>
      <c r="AA41" s="231">
        <f t="shared" si="3"/>
        <v>0</v>
      </c>
      <c r="AB41" s="1431"/>
      <c r="AC41" s="226"/>
    </row>
    <row r="42" spans="1:29" s="10" customFormat="1" x14ac:dyDescent="0.15">
      <c r="A42" s="226"/>
      <c r="B42" s="1408" t="str">
        <f>+'FORMATO COSTEO C1'!C$162</f>
        <v>1.1.5.4</v>
      </c>
      <c r="C42" s="1409" t="str">
        <f>+'FORMATO COSTEO C1'!B$162</f>
        <v>Categoría de gasto</v>
      </c>
      <c r="D42" s="1417"/>
      <c r="E42" s="1417"/>
      <c r="F42" s="1411">
        <f>+'FORMATO COSTEO C1'!G162</f>
        <v>0</v>
      </c>
      <c r="G42" s="1411">
        <f>+'FORMATO COSTEO C1'!H162</f>
        <v>0</v>
      </c>
      <c r="H42" s="1411">
        <f>+'FORMATO COSTEO C1'!I162</f>
        <v>0</v>
      </c>
      <c r="I42" s="1411">
        <f>+'FORMATO COSTEO C1'!J162</f>
        <v>0</v>
      </c>
      <c r="J42" s="1411">
        <f>+'FORMATO COSTEO C1'!K162</f>
        <v>0</v>
      </c>
      <c r="K42" s="1411">
        <f>+'FORMATO COSTEO C1'!L162</f>
        <v>0</v>
      </c>
      <c r="L42" s="1411">
        <f>+'FORMATO COSTEO C1'!M162</f>
        <v>0</v>
      </c>
      <c r="M42" s="1411">
        <f>+'FORMATO COSTEO C1'!N162</f>
        <v>0</v>
      </c>
      <c r="N42" s="1411">
        <f>+'FORMATO COSTEO C1'!O162</f>
        <v>0</v>
      </c>
      <c r="O42" s="1411">
        <f>+'FORMATO COSTEO C1'!P162</f>
        <v>0</v>
      </c>
      <c r="P42" s="1411">
        <f>+'FORMATO COSTEO C1'!Q162</f>
        <v>0</v>
      </c>
      <c r="Q42" s="1411">
        <f>+'FORMATO COSTEO C1'!R162</f>
        <v>0</v>
      </c>
      <c r="R42" s="1411">
        <f>+'FORMATO COSTEO C1'!S162</f>
        <v>0</v>
      </c>
      <c r="S42" s="1411">
        <f>+'FORMATO COSTEO C1'!T162</f>
        <v>0</v>
      </c>
      <c r="T42" s="1411">
        <f>+'FORMATO COSTEO C1'!U162</f>
        <v>0</v>
      </c>
      <c r="U42" s="1411">
        <f>+'FORMATO COSTEO C1'!V162</f>
        <v>0</v>
      </c>
      <c r="V42" s="1411">
        <f>+'FORMATO COSTEO C1'!W162</f>
        <v>0</v>
      </c>
      <c r="W42" s="1411">
        <f>+'FORMATO COSTEO C1'!X162</f>
        <v>0</v>
      </c>
      <c r="X42" s="1411">
        <f>+'FORMATO COSTEO C1'!Y162</f>
        <v>0</v>
      </c>
      <c r="Y42" s="1423">
        <f>+'FORMATO COSTEO C1'!Z162</f>
        <v>0</v>
      </c>
      <c r="Z42" s="1428">
        <f t="shared" si="2"/>
        <v>0</v>
      </c>
      <c r="AA42" s="231">
        <f t="shared" si="3"/>
        <v>0</v>
      </c>
      <c r="AB42" s="1431"/>
      <c r="AC42" s="226"/>
    </row>
    <row r="43" spans="1:29" s="10" customFormat="1" x14ac:dyDescent="0.15">
      <c r="A43" s="226"/>
      <c r="B43" s="1412" t="str">
        <f>+'FORMATO COSTEO C1'!C$168</f>
        <v>1.1.5.5</v>
      </c>
      <c r="C43" s="1413" t="str">
        <f>+'FORMATO COSTEO C1'!B$168</f>
        <v>Categoría de gasto</v>
      </c>
      <c r="D43" s="1418"/>
      <c r="E43" s="1418"/>
      <c r="F43" s="1415">
        <f>+'FORMATO COSTEO C1'!G168</f>
        <v>0</v>
      </c>
      <c r="G43" s="1415">
        <f>+'FORMATO COSTEO C1'!H168</f>
        <v>0</v>
      </c>
      <c r="H43" s="1415">
        <f>+'FORMATO COSTEO C1'!I168</f>
        <v>0</v>
      </c>
      <c r="I43" s="1415">
        <f>+'FORMATO COSTEO C1'!J168</f>
        <v>0</v>
      </c>
      <c r="J43" s="1415">
        <f>+'FORMATO COSTEO C1'!K168</f>
        <v>0</v>
      </c>
      <c r="K43" s="1415">
        <f>+'FORMATO COSTEO C1'!L168</f>
        <v>0</v>
      </c>
      <c r="L43" s="1415">
        <f>+'FORMATO COSTEO C1'!M168</f>
        <v>0</v>
      </c>
      <c r="M43" s="1415">
        <f>+'FORMATO COSTEO C1'!N168</f>
        <v>0</v>
      </c>
      <c r="N43" s="1415">
        <f>+'FORMATO COSTEO C1'!O168</f>
        <v>0</v>
      </c>
      <c r="O43" s="1415">
        <f>+'FORMATO COSTEO C1'!P168</f>
        <v>0</v>
      </c>
      <c r="P43" s="1415">
        <f>+'FORMATO COSTEO C1'!Q168</f>
        <v>0</v>
      </c>
      <c r="Q43" s="1415">
        <f>+'FORMATO COSTEO C1'!R168</f>
        <v>0</v>
      </c>
      <c r="R43" s="1415">
        <f>+'FORMATO COSTEO C1'!S168</f>
        <v>0</v>
      </c>
      <c r="S43" s="1415">
        <f>+'FORMATO COSTEO C1'!T168</f>
        <v>0</v>
      </c>
      <c r="T43" s="1415">
        <f>+'FORMATO COSTEO C1'!U168</f>
        <v>0</v>
      </c>
      <c r="U43" s="1415">
        <f>+'FORMATO COSTEO C1'!V168</f>
        <v>0</v>
      </c>
      <c r="V43" s="1415">
        <f>+'FORMATO COSTEO C1'!W168</f>
        <v>0</v>
      </c>
      <c r="W43" s="1415">
        <f>+'FORMATO COSTEO C1'!X168</f>
        <v>0</v>
      </c>
      <c r="X43" s="1415">
        <f>+'FORMATO COSTEO C1'!Y168</f>
        <v>0</v>
      </c>
      <c r="Y43" s="1424">
        <f>+'FORMATO COSTEO C1'!Z168</f>
        <v>0</v>
      </c>
      <c r="Z43" s="1428">
        <f t="shared" si="2"/>
        <v>0</v>
      </c>
      <c r="AA43" s="231">
        <f t="shared" si="3"/>
        <v>0</v>
      </c>
      <c r="AB43" s="1431"/>
      <c r="AC43" s="226"/>
    </row>
    <row r="44" spans="1:29" ht="64.5" x14ac:dyDescent="0.25">
      <c r="B44" s="253">
        <f>+'FORMATO COSTEO C1'!C$175</f>
        <v>1.2</v>
      </c>
      <c r="C44" s="254" t="str">
        <f>+'FORMATO COSTEO C1'!D175</f>
        <v>Emprendedores del sector turismo de los distritos de Pisac, Taray, Lamay, Coya y Calca, provincia de Calca - región Cusco, con idea de negocio o negocio propio en marcha seleccionados</v>
      </c>
      <c r="D44" s="255"/>
      <c r="E44" s="255"/>
      <c r="F44" s="256">
        <f>+F45+F51+F57+F63+F69</f>
        <v>0</v>
      </c>
      <c r="G44" s="256">
        <f>+G45+G51+G57+G63+G69</f>
        <v>0</v>
      </c>
      <c r="H44" s="256">
        <f>+H45+H51+H57+H63+H69</f>
        <v>0</v>
      </c>
      <c r="I44" s="256">
        <f t="shared" ref="I44:Y44" si="9">+I45+I51+I57+I63+I69</f>
        <v>0</v>
      </c>
      <c r="J44" s="256">
        <f t="shared" si="9"/>
        <v>0</v>
      </c>
      <c r="K44" s="256">
        <f t="shared" si="9"/>
        <v>0</v>
      </c>
      <c r="L44" s="256">
        <f t="shared" si="9"/>
        <v>0</v>
      </c>
      <c r="M44" s="256">
        <f t="shared" si="9"/>
        <v>0</v>
      </c>
      <c r="N44" s="256">
        <f t="shared" si="9"/>
        <v>0</v>
      </c>
      <c r="O44" s="256">
        <f t="shared" si="9"/>
        <v>0</v>
      </c>
      <c r="P44" s="256">
        <f t="shared" si="9"/>
        <v>0</v>
      </c>
      <c r="Q44" s="256">
        <f t="shared" si="9"/>
        <v>0</v>
      </c>
      <c r="R44" s="256">
        <f t="shared" si="9"/>
        <v>0</v>
      </c>
      <c r="S44" s="256">
        <f t="shared" si="9"/>
        <v>0</v>
      </c>
      <c r="T44" s="256">
        <f t="shared" si="9"/>
        <v>0</v>
      </c>
      <c r="U44" s="256">
        <f t="shared" si="9"/>
        <v>0</v>
      </c>
      <c r="V44" s="256">
        <f t="shared" si="9"/>
        <v>0</v>
      </c>
      <c r="W44" s="256">
        <f t="shared" si="9"/>
        <v>0</v>
      </c>
      <c r="X44" s="256">
        <f t="shared" si="9"/>
        <v>0</v>
      </c>
      <c r="Y44" s="1387">
        <f t="shared" si="9"/>
        <v>0</v>
      </c>
      <c r="Z44" s="1428">
        <f t="shared" si="2"/>
        <v>0</v>
      </c>
      <c r="AA44" s="231">
        <f t="shared" si="3"/>
        <v>0</v>
      </c>
      <c r="AB44" s="232"/>
    </row>
    <row r="45" spans="1:29" ht="25.5" x14ac:dyDescent="0.25">
      <c r="B45" s="257" t="str">
        <f>+'FORMATO COSTEO C1'!C$176</f>
        <v>1.2.1</v>
      </c>
      <c r="C45" s="258" t="str">
        <f>+'FORMATO COSTEO C1'!B$176</f>
        <v>Proporcionar información de los preseleccionados a FE</v>
      </c>
      <c r="D45" s="267" t="str">
        <f>+'FORMATO COSTEO C1'!D$176</f>
        <v>Unidad medida</v>
      </c>
      <c r="E45" s="259">
        <f>+'FORMATO COSTEO C1'!E$176</f>
        <v>0</v>
      </c>
      <c r="F45" s="260">
        <f>SUM(F46:F50)</f>
        <v>0</v>
      </c>
      <c r="G45" s="260">
        <f>SUM(G46:G50)</f>
        <v>0</v>
      </c>
      <c r="H45" s="260">
        <f>SUM(H46:H50)</f>
        <v>0</v>
      </c>
      <c r="I45" s="260">
        <f t="shared" ref="I45:Y45" si="10">SUM(I46:I50)</f>
        <v>0</v>
      </c>
      <c r="J45" s="260">
        <f t="shared" si="10"/>
        <v>0</v>
      </c>
      <c r="K45" s="260">
        <f t="shared" si="10"/>
        <v>0</v>
      </c>
      <c r="L45" s="260">
        <f t="shared" si="10"/>
        <v>0</v>
      </c>
      <c r="M45" s="260">
        <f t="shared" si="10"/>
        <v>0</v>
      </c>
      <c r="N45" s="260">
        <f t="shared" si="10"/>
        <v>0</v>
      </c>
      <c r="O45" s="260">
        <f t="shared" si="10"/>
        <v>0</v>
      </c>
      <c r="P45" s="260">
        <f t="shared" si="10"/>
        <v>0</v>
      </c>
      <c r="Q45" s="260">
        <f t="shared" si="10"/>
        <v>0</v>
      </c>
      <c r="R45" s="260">
        <f t="shared" si="10"/>
        <v>0</v>
      </c>
      <c r="S45" s="260">
        <f t="shared" si="10"/>
        <v>0</v>
      </c>
      <c r="T45" s="260">
        <f t="shared" si="10"/>
        <v>0</v>
      </c>
      <c r="U45" s="260">
        <f t="shared" si="10"/>
        <v>0</v>
      </c>
      <c r="V45" s="260">
        <f t="shared" si="10"/>
        <v>0</v>
      </c>
      <c r="W45" s="260">
        <f t="shared" si="10"/>
        <v>0</v>
      </c>
      <c r="X45" s="260">
        <f t="shared" si="10"/>
        <v>0</v>
      </c>
      <c r="Y45" s="1388">
        <f t="shared" si="10"/>
        <v>0</v>
      </c>
      <c r="Z45" s="1428">
        <f t="shared" si="2"/>
        <v>0</v>
      </c>
      <c r="AA45" s="231">
        <f t="shared" si="3"/>
        <v>0</v>
      </c>
      <c r="AB45" s="232"/>
    </row>
    <row r="46" spans="1:29" x14ac:dyDescent="0.25">
      <c r="B46" s="1404" t="str">
        <f>+'FORMATO COSTEO C1'!C$178</f>
        <v>1.2.1.1</v>
      </c>
      <c r="C46" s="1405" t="str">
        <f>+'FORMATO COSTEO C1'!B$178</f>
        <v>Categoría de gasto</v>
      </c>
      <c r="D46" s="1406"/>
      <c r="E46" s="1406"/>
      <c r="F46" s="1407">
        <f>+'FORMATO COSTEO C1'!G178</f>
        <v>0</v>
      </c>
      <c r="G46" s="1407">
        <f>+'FORMATO COSTEO C1'!H178</f>
        <v>0</v>
      </c>
      <c r="H46" s="1407">
        <f>+'FORMATO COSTEO C1'!I178</f>
        <v>0</v>
      </c>
      <c r="I46" s="1407">
        <f>+'FORMATO COSTEO C1'!J178</f>
        <v>0</v>
      </c>
      <c r="J46" s="1407">
        <f>+'FORMATO COSTEO C1'!K178</f>
        <v>0</v>
      </c>
      <c r="K46" s="1407">
        <f>+'FORMATO COSTEO C1'!L178</f>
        <v>0</v>
      </c>
      <c r="L46" s="1407">
        <f>+'FORMATO COSTEO C1'!M178</f>
        <v>0</v>
      </c>
      <c r="M46" s="1407">
        <f>+'FORMATO COSTEO C1'!N178</f>
        <v>0</v>
      </c>
      <c r="N46" s="1407">
        <f>+'FORMATO COSTEO C1'!O178</f>
        <v>0</v>
      </c>
      <c r="O46" s="1407">
        <f>+'FORMATO COSTEO C1'!P178</f>
        <v>0</v>
      </c>
      <c r="P46" s="1407">
        <f>+'FORMATO COSTEO C1'!Q178</f>
        <v>0</v>
      </c>
      <c r="Q46" s="1407">
        <f>+'FORMATO COSTEO C1'!R178</f>
        <v>0</v>
      </c>
      <c r="R46" s="1407">
        <f>+'FORMATO COSTEO C1'!S178</f>
        <v>0</v>
      </c>
      <c r="S46" s="1407">
        <f>+'FORMATO COSTEO C1'!T178</f>
        <v>0</v>
      </c>
      <c r="T46" s="1407">
        <f>+'FORMATO COSTEO C1'!U178</f>
        <v>0</v>
      </c>
      <c r="U46" s="1407">
        <f>+'FORMATO COSTEO C1'!V178</f>
        <v>0</v>
      </c>
      <c r="V46" s="1407">
        <f>+'FORMATO COSTEO C1'!W178</f>
        <v>0</v>
      </c>
      <c r="W46" s="1407">
        <f>+'FORMATO COSTEO C1'!X178</f>
        <v>0</v>
      </c>
      <c r="X46" s="1407">
        <f>+'FORMATO COSTEO C1'!Y178</f>
        <v>0</v>
      </c>
      <c r="Y46" s="1425">
        <f>+'FORMATO COSTEO C1'!Z178</f>
        <v>0</v>
      </c>
      <c r="Z46" s="1428">
        <f t="shared" si="2"/>
        <v>0</v>
      </c>
      <c r="AA46" s="231">
        <f t="shared" si="3"/>
        <v>0</v>
      </c>
      <c r="AB46" s="232"/>
    </row>
    <row r="47" spans="1:29" x14ac:dyDescent="0.25">
      <c r="B47" s="1408" t="str">
        <f>+'FORMATO COSTEO C1'!C$184</f>
        <v>1.2.1.2</v>
      </c>
      <c r="C47" s="1409" t="str">
        <f>+'FORMATO COSTEO C1'!B$184</f>
        <v>Categoría de gasto</v>
      </c>
      <c r="D47" s="1410"/>
      <c r="E47" s="1410"/>
      <c r="F47" s="1411">
        <f>+'FORMATO COSTEO C1'!G184</f>
        <v>0</v>
      </c>
      <c r="G47" s="1411">
        <f>+'FORMATO COSTEO C1'!H184</f>
        <v>0</v>
      </c>
      <c r="H47" s="1411">
        <f>+'FORMATO COSTEO C1'!I184</f>
        <v>0</v>
      </c>
      <c r="I47" s="1411">
        <f>+'FORMATO COSTEO C1'!J184</f>
        <v>0</v>
      </c>
      <c r="J47" s="1411">
        <f>+'FORMATO COSTEO C1'!K184</f>
        <v>0</v>
      </c>
      <c r="K47" s="1411">
        <f>+'FORMATO COSTEO C1'!L184</f>
        <v>0</v>
      </c>
      <c r="L47" s="1411">
        <f>+'FORMATO COSTEO C1'!M184</f>
        <v>0</v>
      </c>
      <c r="M47" s="1411">
        <f>+'FORMATO COSTEO C1'!N184</f>
        <v>0</v>
      </c>
      <c r="N47" s="1411">
        <f>+'FORMATO COSTEO C1'!O184</f>
        <v>0</v>
      </c>
      <c r="O47" s="1411">
        <f>+'FORMATO COSTEO C1'!P184</f>
        <v>0</v>
      </c>
      <c r="P47" s="1411">
        <f>+'FORMATO COSTEO C1'!Q184</f>
        <v>0</v>
      </c>
      <c r="Q47" s="1411">
        <f>+'FORMATO COSTEO C1'!R184</f>
        <v>0</v>
      </c>
      <c r="R47" s="1411">
        <f>+'FORMATO COSTEO C1'!S184</f>
        <v>0</v>
      </c>
      <c r="S47" s="1411">
        <f>+'FORMATO COSTEO C1'!T184</f>
        <v>0</v>
      </c>
      <c r="T47" s="1411">
        <f>+'FORMATO COSTEO C1'!U184</f>
        <v>0</v>
      </c>
      <c r="U47" s="1411">
        <f>+'FORMATO COSTEO C1'!V184</f>
        <v>0</v>
      </c>
      <c r="V47" s="1411">
        <f>+'FORMATO COSTEO C1'!W184</f>
        <v>0</v>
      </c>
      <c r="W47" s="1411">
        <f>+'FORMATO COSTEO C1'!X184</f>
        <v>0</v>
      </c>
      <c r="X47" s="1411">
        <f>+'FORMATO COSTEO C1'!Y184</f>
        <v>0</v>
      </c>
      <c r="Y47" s="1423">
        <f>+'FORMATO COSTEO C1'!Z184</f>
        <v>0</v>
      </c>
      <c r="Z47" s="1428">
        <f t="shared" si="2"/>
        <v>0</v>
      </c>
      <c r="AA47" s="231">
        <f t="shared" si="3"/>
        <v>0</v>
      </c>
      <c r="AB47" s="232"/>
    </row>
    <row r="48" spans="1:29" x14ac:dyDescent="0.25">
      <c r="B48" s="1408" t="str">
        <f>+'FORMATO COSTEO C1'!C$190</f>
        <v>1.2.1.3</v>
      </c>
      <c r="C48" s="1409" t="str">
        <f>+'FORMATO COSTEO C1'!B$190</f>
        <v>Categoría de gasto</v>
      </c>
      <c r="D48" s="1410"/>
      <c r="E48" s="1410"/>
      <c r="F48" s="1411">
        <f>+'FORMATO COSTEO C1'!G190</f>
        <v>0</v>
      </c>
      <c r="G48" s="1411">
        <f>+'FORMATO COSTEO C1'!H190</f>
        <v>0</v>
      </c>
      <c r="H48" s="1411">
        <f>+'FORMATO COSTEO C1'!I190</f>
        <v>0</v>
      </c>
      <c r="I48" s="1411">
        <f>+'FORMATO COSTEO C1'!J190</f>
        <v>0</v>
      </c>
      <c r="J48" s="1411">
        <f>+'FORMATO COSTEO C1'!K190</f>
        <v>0</v>
      </c>
      <c r="K48" s="1411">
        <f>+'FORMATO COSTEO C1'!L190</f>
        <v>0</v>
      </c>
      <c r="L48" s="1411">
        <f>+'FORMATO COSTEO C1'!M190</f>
        <v>0</v>
      </c>
      <c r="M48" s="1411">
        <f>+'FORMATO COSTEO C1'!N190</f>
        <v>0</v>
      </c>
      <c r="N48" s="1411">
        <f>+'FORMATO COSTEO C1'!O190</f>
        <v>0</v>
      </c>
      <c r="O48" s="1411">
        <f>+'FORMATO COSTEO C1'!P190</f>
        <v>0</v>
      </c>
      <c r="P48" s="1411">
        <f>+'FORMATO COSTEO C1'!Q190</f>
        <v>0</v>
      </c>
      <c r="Q48" s="1411">
        <f>+'FORMATO COSTEO C1'!R190</f>
        <v>0</v>
      </c>
      <c r="R48" s="1411">
        <f>+'FORMATO COSTEO C1'!S190</f>
        <v>0</v>
      </c>
      <c r="S48" s="1411">
        <f>+'FORMATO COSTEO C1'!T190</f>
        <v>0</v>
      </c>
      <c r="T48" s="1411">
        <f>+'FORMATO COSTEO C1'!U190</f>
        <v>0</v>
      </c>
      <c r="U48" s="1411">
        <f>+'FORMATO COSTEO C1'!V190</f>
        <v>0</v>
      </c>
      <c r="V48" s="1411">
        <f>+'FORMATO COSTEO C1'!W190</f>
        <v>0</v>
      </c>
      <c r="W48" s="1411">
        <f>+'FORMATO COSTEO C1'!X190</f>
        <v>0</v>
      </c>
      <c r="X48" s="1411">
        <f>+'FORMATO COSTEO C1'!Y190</f>
        <v>0</v>
      </c>
      <c r="Y48" s="1423">
        <f>+'FORMATO COSTEO C1'!Z190</f>
        <v>0</v>
      </c>
      <c r="Z48" s="1428">
        <f t="shared" si="2"/>
        <v>0</v>
      </c>
      <c r="AA48" s="231">
        <f t="shared" si="3"/>
        <v>0</v>
      </c>
      <c r="AB48" s="232"/>
    </row>
    <row r="49" spans="2:28" x14ac:dyDescent="0.25">
      <c r="B49" s="1408" t="str">
        <f>+'FORMATO COSTEO C1'!C$196</f>
        <v>1.2.1.4</v>
      </c>
      <c r="C49" s="1409" t="str">
        <f>+'FORMATO COSTEO C1'!B$196</f>
        <v>Categoría de gasto</v>
      </c>
      <c r="D49" s="1410"/>
      <c r="E49" s="1410"/>
      <c r="F49" s="1411">
        <f>+'FORMATO COSTEO C1'!G196</f>
        <v>0</v>
      </c>
      <c r="G49" s="1411">
        <f>+'FORMATO COSTEO C1'!H196</f>
        <v>0</v>
      </c>
      <c r="H49" s="1411">
        <f>+'FORMATO COSTEO C1'!I196</f>
        <v>0</v>
      </c>
      <c r="I49" s="1411">
        <f>+'FORMATO COSTEO C1'!J196</f>
        <v>0</v>
      </c>
      <c r="J49" s="1411">
        <f>+'FORMATO COSTEO C1'!K196</f>
        <v>0</v>
      </c>
      <c r="K49" s="1411">
        <f>+'FORMATO COSTEO C1'!L196</f>
        <v>0</v>
      </c>
      <c r="L49" s="1411">
        <f>+'FORMATO COSTEO C1'!M196</f>
        <v>0</v>
      </c>
      <c r="M49" s="1411">
        <f>+'FORMATO COSTEO C1'!N196</f>
        <v>0</v>
      </c>
      <c r="N49" s="1411">
        <f>+'FORMATO COSTEO C1'!O196</f>
        <v>0</v>
      </c>
      <c r="O49" s="1411">
        <f>+'FORMATO COSTEO C1'!P196</f>
        <v>0</v>
      </c>
      <c r="P49" s="1411">
        <f>+'FORMATO COSTEO C1'!Q196</f>
        <v>0</v>
      </c>
      <c r="Q49" s="1411">
        <f>+'FORMATO COSTEO C1'!R196</f>
        <v>0</v>
      </c>
      <c r="R49" s="1411">
        <f>+'FORMATO COSTEO C1'!S196</f>
        <v>0</v>
      </c>
      <c r="S49" s="1411">
        <f>+'FORMATO COSTEO C1'!T196</f>
        <v>0</v>
      </c>
      <c r="T49" s="1411">
        <f>+'FORMATO COSTEO C1'!U196</f>
        <v>0</v>
      </c>
      <c r="U49" s="1411">
        <f>+'FORMATO COSTEO C1'!V196</f>
        <v>0</v>
      </c>
      <c r="V49" s="1411">
        <f>+'FORMATO COSTEO C1'!W196</f>
        <v>0</v>
      </c>
      <c r="W49" s="1411">
        <f>+'FORMATO COSTEO C1'!X196</f>
        <v>0</v>
      </c>
      <c r="X49" s="1411">
        <f>+'FORMATO COSTEO C1'!Y196</f>
        <v>0</v>
      </c>
      <c r="Y49" s="1423">
        <f>+'FORMATO COSTEO C1'!Z196</f>
        <v>0</v>
      </c>
      <c r="Z49" s="1428">
        <f t="shared" si="2"/>
        <v>0</v>
      </c>
      <c r="AA49" s="231">
        <f t="shared" si="3"/>
        <v>0</v>
      </c>
      <c r="AB49" s="232"/>
    </row>
    <row r="50" spans="2:28" x14ac:dyDescent="0.25">
      <c r="B50" s="1412" t="str">
        <f>+'FORMATO COSTEO C1'!C$202</f>
        <v>1.2.1.5</v>
      </c>
      <c r="C50" s="1413" t="str">
        <f>+'FORMATO COSTEO C1'!B$202</f>
        <v>Categoría de gasto</v>
      </c>
      <c r="D50" s="1414"/>
      <c r="E50" s="1414"/>
      <c r="F50" s="1415">
        <f>+'FORMATO COSTEO C1'!G202</f>
        <v>0</v>
      </c>
      <c r="G50" s="1415">
        <f>+'FORMATO COSTEO C1'!H202</f>
        <v>0</v>
      </c>
      <c r="H50" s="1415">
        <f>+'FORMATO COSTEO C1'!I202</f>
        <v>0</v>
      </c>
      <c r="I50" s="1415">
        <f>+'FORMATO COSTEO C1'!J202</f>
        <v>0</v>
      </c>
      <c r="J50" s="1415">
        <f>+'FORMATO COSTEO C1'!K202</f>
        <v>0</v>
      </c>
      <c r="K50" s="1415">
        <f>+'FORMATO COSTEO C1'!L202</f>
        <v>0</v>
      </c>
      <c r="L50" s="1415">
        <f>+'FORMATO COSTEO C1'!M202</f>
        <v>0</v>
      </c>
      <c r="M50" s="1415">
        <f>+'FORMATO COSTEO C1'!N202</f>
        <v>0</v>
      </c>
      <c r="N50" s="1415">
        <f>+'FORMATO COSTEO C1'!O202</f>
        <v>0</v>
      </c>
      <c r="O50" s="1415">
        <f>+'FORMATO COSTEO C1'!P202</f>
        <v>0</v>
      </c>
      <c r="P50" s="1415">
        <f>+'FORMATO COSTEO C1'!Q202</f>
        <v>0</v>
      </c>
      <c r="Q50" s="1415">
        <f>+'FORMATO COSTEO C1'!R202</f>
        <v>0</v>
      </c>
      <c r="R50" s="1415">
        <f>+'FORMATO COSTEO C1'!S202</f>
        <v>0</v>
      </c>
      <c r="S50" s="1415">
        <f>+'FORMATO COSTEO C1'!T202</f>
        <v>0</v>
      </c>
      <c r="T50" s="1415">
        <f>+'FORMATO COSTEO C1'!U202</f>
        <v>0</v>
      </c>
      <c r="U50" s="1415">
        <f>+'FORMATO COSTEO C1'!V202</f>
        <v>0</v>
      </c>
      <c r="V50" s="1415">
        <f>+'FORMATO COSTEO C1'!W202</f>
        <v>0</v>
      </c>
      <c r="W50" s="1415">
        <f>+'FORMATO COSTEO C1'!X202</f>
        <v>0</v>
      </c>
      <c r="X50" s="1415">
        <f>+'FORMATO COSTEO C1'!Y202</f>
        <v>0</v>
      </c>
      <c r="Y50" s="1424">
        <f>+'FORMATO COSTEO C1'!Z202</f>
        <v>0</v>
      </c>
      <c r="Z50" s="1428">
        <f t="shared" si="2"/>
        <v>0</v>
      </c>
      <c r="AA50" s="231">
        <f t="shared" si="3"/>
        <v>0</v>
      </c>
      <c r="AB50" s="232"/>
    </row>
    <row r="51" spans="2:28" x14ac:dyDescent="0.25">
      <c r="B51" s="257" t="str">
        <f>+'FORMATO COSTEO C1'!C$208</f>
        <v>1.2.2</v>
      </c>
      <c r="C51" s="258" t="str">
        <f>+'FORMATO COSTEO C1'!B$208</f>
        <v>Selección de beneficiarios</v>
      </c>
      <c r="D51" s="267" t="str">
        <f>+'FORMATO COSTEO C1'!D$208</f>
        <v>Unidad medida</v>
      </c>
      <c r="E51" s="259">
        <f>+'FORMATO COSTEO C1'!E$208</f>
        <v>0</v>
      </c>
      <c r="F51" s="260">
        <f>SUM(F52:F56)</f>
        <v>0</v>
      </c>
      <c r="G51" s="260">
        <f>SUM(G52:G56)</f>
        <v>0</v>
      </c>
      <c r="H51" s="260">
        <f>SUM(H52:H56)</f>
        <v>0</v>
      </c>
      <c r="I51" s="260">
        <f t="shared" ref="I51:Y51" si="11">SUM(I52:I56)</f>
        <v>0</v>
      </c>
      <c r="J51" s="260">
        <f t="shared" si="11"/>
        <v>0</v>
      </c>
      <c r="K51" s="260">
        <f t="shared" si="11"/>
        <v>0</v>
      </c>
      <c r="L51" s="260">
        <f t="shared" si="11"/>
        <v>0</v>
      </c>
      <c r="M51" s="260">
        <f t="shared" si="11"/>
        <v>0</v>
      </c>
      <c r="N51" s="260">
        <f t="shared" si="11"/>
        <v>0</v>
      </c>
      <c r="O51" s="260">
        <f t="shared" si="11"/>
        <v>0</v>
      </c>
      <c r="P51" s="260">
        <f t="shared" si="11"/>
        <v>0</v>
      </c>
      <c r="Q51" s="260">
        <f t="shared" si="11"/>
        <v>0</v>
      </c>
      <c r="R51" s="260">
        <f t="shared" si="11"/>
        <v>0</v>
      </c>
      <c r="S51" s="260">
        <f t="shared" si="11"/>
        <v>0</v>
      </c>
      <c r="T51" s="260">
        <f t="shared" si="11"/>
        <v>0</v>
      </c>
      <c r="U51" s="260">
        <f t="shared" si="11"/>
        <v>0</v>
      </c>
      <c r="V51" s="260">
        <f t="shared" si="11"/>
        <v>0</v>
      </c>
      <c r="W51" s="260">
        <f t="shared" si="11"/>
        <v>0</v>
      </c>
      <c r="X51" s="260">
        <f t="shared" si="11"/>
        <v>0</v>
      </c>
      <c r="Y51" s="1388">
        <f t="shared" si="11"/>
        <v>0</v>
      </c>
      <c r="Z51" s="1428">
        <f t="shared" si="2"/>
        <v>0</v>
      </c>
      <c r="AA51" s="231">
        <f t="shared" si="3"/>
        <v>0</v>
      </c>
      <c r="AB51" s="232"/>
    </row>
    <row r="52" spans="2:28" x14ac:dyDescent="0.25">
      <c r="B52" s="1404" t="str">
        <f>+'FORMATO COSTEO C1'!C$210</f>
        <v>1.2.2.1</v>
      </c>
      <c r="C52" s="1405" t="str">
        <f>+'FORMATO COSTEO C1'!B$210</f>
        <v>Categoría de gasto</v>
      </c>
      <c r="D52" s="1416"/>
      <c r="E52" s="1416"/>
      <c r="F52" s="1407">
        <f>+'FORMATO COSTEO C1'!G210</f>
        <v>0</v>
      </c>
      <c r="G52" s="1407">
        <f>+'FORMATO COSTEO C1'!H210</f>
        <v>0</v>
      </c>
      <c r="H52" s="1407">
        <f>+'FORMATO COSTEO C1'!I210</f>
        <v>0</v>
      </c>
      <c r="I52" s="1407">
        <f>+'FORMATO COSTEO C1'!J210</f>
        <v>0</v>
      </c>
      <c r="J52" s="1407">
        <f>+'FORMATO COSTEO C1'!K210</f>
        <v>0</v>
      </c>
      <c r="K52" s="1407">
        <f>+'FORMATO COSTEO C1'!L210</f>
        <v>0</v>
      </c>
      <c r="L52" s="1407">
        <f>+'FORMATO COSTEO C1'!M210</f>
        <v>0</v>
      </c>
      <c r="M52" s="1407">
        <f>+'FORMATO COSTEO C1'!N210</f>
        <v>0</v>
      </c>
      <c r="N52" s="1407">
        <f>+'FORMATO COSTEO C1'!O210</f>
        <v>0</v>
      </c>
      <c r="O52" s="1407">
        <f>+'FORMATO COSTEO C1'!P210</f>
        <v>0</v>
      </c>
      <c r="P52" s="1407">
        <f>+'FORMATO COSTEO C1'!Q210</f>
        <v>0</v>
      </c>
      <c r="Q52" s="1407">
        <f>+'FORMATO COSTEO C1'!R210</f>
        <v>0</v>
      </c>
      <c r="R52" s="1407">
        <f>+'FORMATO COSTEO C1'!S210</f>
        <v>0</v>
      </c>
      <c r="S52" s="1407">
        <f>+'FORMATO COSTEO C1'!T210</f>
        <v>0</v>
      </c>
      <c r="T52" s="1407">
        <f>+'FORMATO COSTEO C1'!U210</f>
        <v>0</v>
      </c>
      <c r="U52" s="1407">
        <f>+'FORMATO COSTEO C1'!V210</f>
        <v>0</v>
      </c>
      <c r="V52" s="1407">
        <f>+'FORMATO COSTEO C1'!W210</f>
        <v>0</v>
      </c>
      <c r="W52" s="1407">
        <f>+'FORMATO COSTEO C1'!X210</f>
        <v>0</v>
      </c>
      <c r="X52" s="1407">
        <f>+'FORMATO COSTEO C1'!Y210</f>
        <v>0</v>
      </c>
      <c r="Y52" s="1425">
        <f>+'FORMATO COSTEO C1'!Z210</f>
        <v>0</v>
      </c>
      <c r="Z52" s="1428">
        <f t="shared" si="2"/>
        <v>0</v>
      </c>
      <c r="AA52" s="231">
        <f t="shared" si="3"/>
        <v>0</v>
      </c>
      <c r="AB52" s="232"/>
    </row>
    <row r="53" spans="2:28" x14ac:dyDescent="0.25">
      <c r="B53" s="1408" t="str">
        <f>+'FORMATO COSTEO C1'!C$216</f>
        <v>1.2.2.2</v>
      </c>
      <c r="C53" s="1409" t="str">
        <f>+'FORMATO COSTEO C1'!B$216</f>
        <v>Categoría de gasto</v>
      </c>
      <c r="D53" s="1417"/>
      <c r="E53" s="1417"/>
      <c r="F53" s="1411">
        <f>+'FORMATO COSTEO C1'!G216</f>
        <v>0</v>
      </c>
      <c r="G53" s="1411">
        <f>+'FORMATO COSTEO C1'!H216</f>
        <v>0</v>
      </c>
      <c r="H53" s="1411">
        <f>+'FORMATO COSTEO C1'!I216</f>
        <v>0</v>
      </c>
      <c r="I53" s="1411">
        <f>+'FORMATO COSTEO C1'!J216</f>
        <v>0</v>
      </c>
      <c r="J53" s="1411">
        <f>+'FORMATO COSTEO C1'!K216</f>
        <v>0</v>
      </c>
      <c r="K53" s="1411">
        <f>+'FORMATO COSTEO C1'!L216</f>
        <v>0</v>
      </c>
      <c r="L53" s="1411">
        <f>+'FORMATO COSTEO C1'!M216</f>
        <v>0</v>
      </c>
      <c r="M53" s="1411">
        <f>+'FORMATO COSTEO C1'!N216</f>
        <v>0</v>
      </c>
      <c r="N53" s="1411">
        <f>+'FORMATO COSTEO C1'!O216</f>
        <v>0</v>
      </c>
      <c r="O53" s="1411">
        <f>+'FORMATO COSTEO C1'!P216</f>
        <v>0</v>
      </c>
      <c r="P53" s="1411">
        <f>+'FORMATO COSTEO C1'!Q216</f>
        <v>0</v>
      </c>
      <c r="Q53" s="1411">
        <f>+'FORMATO COSTEO C1'!R216</f>
        <v>0</v>
      </c>
      <c r="R53" s="1411">
        <f>+'FORMATO COSTEO C1'!S216</f>
        <v>0</v>
      </c>
      <c r="S53" s="1411">
        <f>+'FORMATO COSTEO C1'!T216</f>
        <v>0</v>
      </c>
      <c r="T53" s="1411">
        <f>+'FORMATO COSTEO C1'!U216</f>
        <v>0</v>
      </c>
      <c r="U53" s="1411">
        <f>+'FORMATO COSTEO C1'!V216</f>
        <v>0</v>
      </c>
      <c r="V53" s="1411">
        <f>+'FORMATO COSTEO C1'!W216</f>
        <v>0</v>
      </c>
      <c r="W53" s="1411">
        <f>+'FORMATO COSTEO C1'!X216</f>
        <v>0</v>
      </c>
      <c r="X53" s="1411">
        <f>+'FORMATO COSTEO C1'!Y216</f>
        <v>0</v>
      </c>
      <c r="Y53" s="1423">
        <f>+'FORMATO COSTEO C1'!Z216</f>
        <v>0</v>
      </c>
      <c r="Z53" s="1428">
        <f t="shared" si="2"/>
        <v>0</v>
      </c>
      <c r="AA53" s="231">
        <f t="shared" si="3"/>
        <v>0</v>
      </c>
      <c r="AB53" s="232"/>
    </row>
    <row r="54" spans="2:28" x14ac:dyDescent="0.25">
      <c r="B54" s="1408" t="str">
        <f>+'FORMATO COSTEO C1'!C$222</f>
        <v>1.2.2.3</v>
      </c>
      <c r="C54" s="1409" t="str">
        <f>+'FORMATO COSTEO C1'!B$222</f>
        <v>Categoría de gasto</v>
      </c>
      <c r="D54" s="1417"/>
      <c r="E54" s="1417"/>
      <c r="F54" s="1411">
        <f>+'FORMATO COSTEO C1'!G222</f>
        <v>0</v>
      </c>
      <c r="G54" s="1411">
        <f>+'FORMATO COSTEO C1'!H222</f>
        <v>0</v>
      </c>
      <c r="H54" s="1411">
        <f>+'FORMATO COSTEO C1'!I222</f>
        <v>0</v>
      </c>
      <c r="I54" s="1411">
        <f>+'FORMATO COSTEO C1'!J222</f>
        <v>0</v>
      </c>
      <c r="J54" s="1411">
        <f>+'FORMATO COSTEO C1'!K222</f>
        <v>0</v>
      </c>
      <c r="K54" s="1411">
        <f>+'FORMATO COSTEO C1'!L222</f>
        <v>0</v>
      </c>
      <c r="L54" s="1411">
        <f>+'FORMATO COSTEO C1'!M222</f>
        <v>0</v>
      </c>
      <c r="M54" s="1411">
        <f>+'FORMATO COSTEO C1'!N222</f>
        <v>0</v>
      </c>
      <c r="N54" s="1411">
        <f>+'FORMATO COSTEO C1'!O222</f>
        <v>0</v>
      </c>
      <c r="O54" s="1411">
        <f>+'FORMATO COSTEO C1'!P222</f>
        <v>0</v>
      </c>
      <c r="P54" s="1411">
        <f>+'FORMATO COSTEO C1'!Q222</f>
        <v>0</v>
      </c>
      <c r="Q54" s="1411">
        <f>+'FORMATO COSTEO C1'!R222</f>
        <v>0</v>
      </c>
      <c r="R54" s="1411">
        <f>+'FORMATO COSTEO C1'!S222</f>
        <v>0</v>
      </c>
      <c r="S54" s="1411">
        <f>+'FORMATO COSTEO C1'!T222</f>
        <v>0</v>
      </c>
      <c r="T54" s="1411">
        <f>+'FORMATO COSTEO C1'!U222</f>
        <v>0</v>
      </c>
      <c r="U54" s="1411">
        <f>+'FORMATO COSTEO C1'!V222</f>
        <v>0</v>
      </c>
      <c r="V54" s="1411">
        <f>+'FORMATO COSTEO C1'!W222</f>
        <v>0</v>
      </c>
      <c r="W54" s="1411">
        <f>+'FORMATO COSTEO C1'!X222</f>
        <v>0</v>
      </c>
      <c r="X54" s="1411">
        <f>+'FORMATO COSTEO C1'!Y222</f>
        <v>0</v>
      </c>
      <c r="Y54" s="1423">
        <f>+'FORMATO COSTEO C1'!Z222</f>
        <v>0</v>
      </c>
      <c r="Z54" s="1428">
        <f t="shared" si="2"/>
        <v>0</v>
      </c>
      <c r="AA54" s="231">
        <f t="shared" si="3"/>
        <v>0</v>
      </c>
      <c r="AB54" s="232"/>
    </row>
    <row r="55" spans="2:28" x14ac:dyDescent="0.25">
      <c r="B55" s="1408" t="str">
        <f>+'FORMATO COSTEO C1'!C$228</f>
        <v>1.2.2.4</v>
      </c>
      <c r="C55" s="1409" t="str">
        <f>+'FORMATO COSTEO C1'!B$228</f>
        <v>Categoría de gasto</v>
      </c>
      <c r="D55" s="1417"/>
      <c r="E55" s="1417"/>
      <c r="F55" s="1411">
        <f>+'FORMATO COSTEO C1'!G228</f>
        <v>0</v>
      </c>
      <c r="G55" s="1411">
        <f>+'FORMATO COSTEO C1'!H228</f>
        <v>0</v>
      </c>
      <c r="H55" s="1411">
        <f>+'FORMATO COSTEO C1'!I228</f>
        <v>0</v>
      </c>
      <c r="I55" s="1411">
        <f>+'FORMATO COSTEO C1'!J228</f>
        <v>0</v>
      </c>
      <c r="J55" s="1411">
        <f>+'FORMATO COSTEO C1'!K228</f>
        <v>0</v>
      </c>
      <c r="K55" s="1411">
        <f>+'FORMATO COSTEO C1'!L228</f>
        <v>0</v>
      </c>
      <c r="L55" s="1411">
        <f>+'FORMATO COSTEO C1'!M228</f>
        <v>0</v>
      </c>
      <c r="M55" s="1411">
        <f>+'FORMATO COSTEO C1'!N228</f>
        <v>0</v>
      </c>
      <c r="N55" s="1411">
        <f>+'FORMATO COSTEO C1'!O228</f>
        <v>0</v>
      </c>
      <c r="O55" s="1411">
        <f>+'FORMATO COSTEO C1'!P228</f>
        <v>0</v>
      </c>
      <c r="P55" s="1411">
        <f>+'FORMATO COSTEO C1'!Q228</f>
        <v>0</v>
      </c>
      <c r="Q55" s="1411">
        <f>+'FORMATO COSTEO C1'!R228</f>
        <v>0</v>
      </c>
      <c r="R55" s="1411">
        <f>+'FORMATO COSTEO C1'!S228</f>
        <v>0</v>
      </c>
      <c r="S55" s="1411">
        <f>+'FORMATO COSTEO C1'!T228</f>
        <v>0</v>
      </c>
      <c r="T55" s="1411">
        <f>+'FORMATO COSTEO C1'!U228</f>
        <v>0</v>
      </c>
      <c r="U55" s="1411">
        <f>+'FORMATO COSTEO C1'!V228</f>
        <v>0</v>
      </c>
      <c r="V55" s="1411">
        <f>+'FORMATO COSTEO C1'!W228</f>
        <v>0</v>
      </c>
      <c r="W55" s="1411">
        <f>+'FORMATO COSTEO C1'!X228</f>
        <v>0</v>
      </c>
      <c r="X55" s="1411">
        <f>+'FORMATO COSTEO C1'!Y228</f>
        <v>0</v>
      </c>
      <c r="Y55" s="1423">
        <f>+'FORMATO COSTEO C1'!Z228</f>
        <v>0</v>
      </c>
      <c r="Z55" s="1428">
        <f t="shared" si="2"/>
        <v>0</v>
      </c>
      <c r="AA55" s="231">
        <f t="shared" si="3"/>
        <v>0</v>
      </c>
      <c r="AB55" s="232"/>
    </row>
    <row r="56" spans="2:28" x14ac:dyDescent="0.25">
      <c r="B56" s="1412" t="str">
        <f>+'FORMATO COSTEO C1'!C$234</f>
        <v>1.2.2.5</v>
      </c>
      <c r="C56" s="1413" t="str">
        <f>+'FORMATO COSTEO C1'!B$234</f>
        <v>Categoría de gasto</v>
      </c>
      <c r="D56" s="1418"/>
      <c r="E56" s="1418"/>
      <c r="F56" s="1415">
        <f>+'FORMATO COSTEO C1'!G234</f>
        <v>0</v>
      </c>
      <c r="G56" s="1415">
        <f>+'FORMATO COSTEO C1'!H234</f>
        <v>0</v>
      </c>
      <c r="H56" s="1415">
        <f>+'FORMATO COSTEO C1'!I234</f>
        <v>0</v>
      </c>
      <c r="I56" s="1415">
        <f>+'FORMATO COSTEO C1'!J234</f>
        <v>0</v>
      </c>
      <c r="J56" s="1415">
        <f>+'FORMATO COSTEO C1'!K234</f>
        <v>0</v>
      </c>
      <c r="K56" s="1415">
        <f>+'FORMATO COSTEO C1'!L234</f>
        <v>0</v>
      </c>
      <c r="L56" s="1415">
        <f>+'FORMATO COSTEO C1'!M234</f>
        <v>0</v>
      </c>
      <c r="M56" s="1415">
        <f>+'FORMATO COSTEO C1'!N234</f>
        <v>0</v>
      </c>
      <c r="N56" s="1415">
        <f>+'FORMATO COSTEO C1'!O234</f>
        <v>0</v>
      </c>
      <c r="O56" s="1415">
        <f>+'FORMATO COSTEO C1'!P234</f>
        <v>0</v>
      </c>
      <c r="P56" s="1415">
        <f>+'FORMATO COSTEO C1'!Q234</f>
        <v>0</v>
      </c>
      <c r="Q56" s="1415">
        <f>+'FORMATO COSTEO C1'!R234</f>
        <v>0</v>
      </c>
      <c r="R56" s="1415">
        <f>+'FORMATO COSTEO C1'!S234</f>
        <v>0</v>
      </c>
      <c r="S56" s="1415">
        <f>+'FORMATO COSTEO C1'!T234</f>
        <v>0</v>
      </c>
      <c r="T56" s="1415">
        <f>+'FORMATO COSTEO C1'!U234</f>
        <v>0</v>
      </c>
      <c r="U56" s="1415">
        <f>+'FORMATO COSTEO C1'!V234</f>
        <v>0</v>
      </c>
      <c r="V56" s="1415">
        <f>+'FORMATO COSTEO C1'!W234</f>
        <v>0</v>
      </c>
      <c r="W56" s="1415">
        <f>+'FORMATO COSTEO C1'!X234</f>
        <v>0</v>
      </c>
      <c r="X56" s="1415">
        <f>+'FORMATO COSTEO C1'!Y234</f>
        <v>0</v>
      </c>
      <c r="Y56" s="1424">
        <f>+'FORMATO COSTEO C1'!Z234</f>
        <v>0</v>
      </c>
      <c r="Z56" s="1428">
        <f t="shared" si="2"/>
        <v>0</v>
      </c>
      <c r="AA56" s="231">
        <f t="shared" si="3"/>
        <v>0</v>
      </c>
      <c r="AB56" s="232"/>
    </row>
    <row r="57" spans="2:28" ht="25.5" x14ac:dyDescent="0.25">
      <c r="B57" s="257" t="str">
        <f>+'FORMATO COSTEO C1'!C$240</f>
        <v>1.2.3</v>
      </c>
      <c r="C57" s="258" t="str">
        <f>+'FORMATO COSTEO C1'!B$240</f>
        <v>Actualización de la información del grupo control (datos generales del beneficiario)</v>
      </c>
      <c r="D57" s="267" t="str">
        <f>+'FORMATO COSTEO C1'!D$240</f>
        <v>Unidad</v>
      </c>
      <c r="E57" s="259">
        <f>+'FORMATO COSTEO C1'!E$240</f>
        <v>352</v>
      </c>
      <c r="F57" s="260">
        <f>SUM(F58:F62)</f>
        <v>0</v>
      </c>
      <c r="G57" s="260">
        <f>SUM(G58:G62)</f>
        <v>0</v>
      </c>
      <c r="H57" s="260">
        <f>SUM(H58:H62)</f>
        <v>0</v>
      </c>
      <c r="I57" s="260">
        <f t="shared" ref="I57:Y57" si="12">SUM(I58:I62)</f>
        <v>0</v>
      </c>
      <c r="J57" s="260">
        <f t="shared" si="12"/>
        <v>0</v>
      </c>
      <c r="K57" s="260">
        <f t="shared" si="12"/>
        <v>0</v>
      </c>
      <c r="L57" s="260">
        <f t="shared" si="12"/>
        <v>0</v>
      </c>
      <c r="M57" s="260">
        <f t="shared" si="12"/>
        <v>0</v>
      </c>
      <c r="N57" s="260">
        <f t="shared" si="12"/>
        <v>0</v>
      </c>
      <c r="O57" s="260">
        <f t="shared" si="12"/>
        <v>0</v>
      </c>
      <c r="P57" s="260">
        <f t="shared" si="12"/>
        <v>0</v>
      </c>
      <c r="Q57" s="260">
        <f t="shared" si="12"/>
        <v>0</v>
      </c>
      <c r="R57" s="260">
        <f t="shared" si="12"/>
        <v>0</v>
      </c>
      <c r="S57" s="260">
        <f t="shared" si="12"/>
        <v>0</v>
      </c>
      <c r="T57" s="260">
        <f t="shared" si="12"/>
        <v>0</v>
      </c>
      <c r="U57" s="260">
        <f t="shared" si="12"/>
        <v>0</v>
      </c>
      <c r="V57" s="260">
        <f t="shared" si="12"/>
        <v>0</v>
      </c>
      <c r="W57" s="260">
        <f t="shared" si="12"/>
        <v>0</v>
      </c>
      <c r="X57" s="260">
        <f t="shared" si="12"/>
        <v>0</v>
      </c>
      <c r="Y57" s="1388">
        <f t="shared" si="12"/>
        <v>0</v>
      </c>
      <c r="Z57" s="1428">
        <f t="shared" si="2"/>
        <v>0</v>
      </c>
      <c r="AA57" s="231">
        <f t="shared" si="3"/>
        <v>0</v>
      </c>
      <c r="AB57" s="232"/>
    </row>
    <row r="58" spans="2:28" x14ac:dyDescent="0.25">
      <c r="B58" s="1404" t="str">
        <f>+'FORMATO COSTEO C1'!C$242</f>
        <v>1.2.3.1</v>
      </c>
      <c r="C58" s="1405" t="str">
        <f>+'FORMATO COSTEO C1'!B$242</f>
        <v>Categoría de gasto</v>
      </c>
      <c r="D58" s="1416"/>
      <c r="E58" s="1416"/>
      <c r="F58" s="1407">
        <f>+'FORMATO COSTEO C1'!G242</f>
        <v>0</v>
      </c>
      <c r="G58" s="1407">
        <f>+'FORMATO COSTEO C1'!H242</f>
        <v>0</v>
      </c>
      <c r="H58" s="1407">
        <f>+'FORMATO COSTEO C1'!I242</f>
        <v>0</v>
      </c>
      <c r="I58" s="1407">
        <f>+'FORMATO COSTEO C1'!J242</f>
        <v>0</v>
      </c>
      <c r="J58" s="1407">
        <f>+'FORMATO COSTEO C1'!K242</f>
        <v>0</v>
      </c>
      <c r="K58" s="1407">
        <f>+'FORMATO COSTEO C1'!L242</f>
        <v>0</v>
      </c>
      <c r="L58" s="1407">
        <f>+'FORMATO COSTEO C1'!M242</f>
        <v>0</v>
      </c>
      <c r="M58" s="1407">
        <f>+'FORMATO COSTEO C1'!N242</f>
        <v>0</v>
      </c>
      <c r="N58" s="1407">
        <f>+'FORMATO COSTEO C1'!O242</f>
        <v>0</v>
      </c>
      <c r="O58" s="1407">
        <f>+'FORMATO COSTEO C1'!P242</f>
        <v>0</v>
      </c>
      <c r="P58" s="1407">
        <f>+'FORMATO COSTEO C1'!Q242</f>
        <v>0</v>
      </c>
      <c r="Q58" s="1407">
        <f>+'FORMATO COSTEO C1'!R242</f>
        <v>0</v>
      </c>
      <c r="R58" s="1407">
        <f>+'FORMATO COSTEO C1'!S242</f>
        <v>0</v>
      </c>
      <c r="S58" s="1407">
        <f>+'FORMATO COSTEO C1'!T242</f>
        <v>0</v>
      </c>
      <c r="T58" s="1407">
        <f>+'FORMATO COSTEO C1'!U242</f>
        <v>0</v>
      </c>
      <c r="U58" s="1407">
        <f>+'FORMATO COSTEO C1'!V242</f>
        <v>0</v>
      </c>
      <c r="V58" s="1407">
        <f>+'FORMATO COSTEO C1'!W242</f>
        <v>0</v>
      </c>
      <c r="W58" s="1407">
        <f>+'FORMATO COSTEO C1'!X242</f>
        <v>0</v>
      </c>
      <c r="X58" s="1407">
        <f>+'FORMATO COSTEO C1'!Y242</f>
        <v>0</v>
      </c>
      <c r="Y58" s="1425">
        <f>+'FORMATO COSTEO C1'!Z242</f>
        <v>0</v>
      </c>
      <c r="Z58" s="1428">
        <f t="shared" si="2"/>
        <v>0</v>
      </c>
      <c r="AA58" s="231">
        <f t="shared" si="3"/>
        <v>0</v>
      </c>
      <c r="AB58" s="232"/>
    </row>
    <row r="59" spans="2:28" x14ac:dyDescent="0.25">
      <c r="B59" s="1408" t="str">
        <f>+'FORMATO COSTEO C1'!C$248</f>
        <v>1.2.3.2</v>
      </c>
      <c r="C59" s="1409" t="str">
        <f>+'FORMATO COSTEO C1'!B$248</f>
        <v>Categoría de gasto</v>
      </c>
      <c r="D59" s="1417"/>
      <c r="E59" s="1417"/>
      <c r="F59" s="1411">
        <f>+'FORMATO COSTEO C1'!G248</f>
        <v>0</v>
      </c>
      <c r="G59" s="1411">
        <f>+'FORMATO COSTEO C1'!H248</f>
        <v>0</v>
      </c>
      <c r="H59" s="1411">
        <f>+'FORMATO COSTEO C1'!I248</f>
        <v>0</v>
      </c>
      <c r="I59" s="1411">
        <f>+'FORMATO COSTEO C1'!J248</f>
        <v>0</v>
      </c>
      <c r="J59" s="1411">
        <f>+'FORMATO COSTEO C1'!K248</f>
        <v>0</v>
      </c>
      <c r="K59" s="1411">
        <f>+'FORMATO COSTEO C1'!L248</f>
        <v>0</v>
      </c>
      <c r="L59" s="1411">
        <f>+'FORMATO COSTEO C1'!M248</f>
        <v>0</v>
      </c>
      <c r="M59" s="1411">
        <f>+'FORMATO COSTEO C1'!N248</f>
        <v>0</v>
      </c>
      <c r="N59" s="1411">
        <f>+'FORMATO COSTEO C1'!O248</f>
        <v>0</v>
      </c>
      <c r="O59" s="1411">
        <f>+'FORMATO COSTEO C1'!P248</f>
        <v>0</v>
      </c>
      <c r="P59" s="1411">
        <f>+'FORMATO COSTEO C1'!Q248</f>
        <v>0</v>
      </c>
      <c r="Q59" s="1411">
        <f>+'FORMATO COSTEO C1'!R248</f>
        <v>0</v>
      </c>
      <c r="R59" s="1411">
        <f>+'FORMATO COSTEO C1'!S248</f>
        <v>0</v>
      </c>
      <c r="S59" s="1411">
        <f>+'FORMATO COSTEO C1'!T248</f>
        <v>0</v>
      </c>
      <c r="T59" s="1411">
        <f>+'FORMATO COSTEO C1'!U248</f>
        <v>0</v>
      </c>
      <c r="U59" s="1411">
        <f>+'FORMATO COSTEO C1'!V248</f>
        <v>0</v>
      </c>
      <c r="V59" s="1411">
        <f>+'FORMATO COSTEO C1'!W248</f>
        <v>0</v>
      </c>
      <c r="W59" s="1411">
        <f>+'FORMATO COSTEO C1'!X248</f>
        <v>0</v>
      </c>
      <c r="X59" s="1411">
        <f>+'FORMATO COSTEO C1'!Y248</f>
        <v>0</v>
      </c>
      <c r="Y59" s="1423">
        <f>+'FORMATO COSTEO C1'!Z248</f>
        <v>0</v>
      </c>
      <c r="Z59" s="1428">
        <f t="shared" si="2"/>
        <v>0</v>
      </c>
      <c r="AA59" s="231">
        <f t="shared" si="3"/>
        <v>0</v>
      </c>
      <c r="AB59" s="232"/>
    </row>
    <row r="60" spans="2:28" x14ac:dyDescent="0.25">
      <c r="B60" s="1408" t="str">
        <f>+'FORMATO COSTEO C1'!C$254</f>
        <v>1.2.3.3</v>
      </c>
      <c r="C60" s="1409" t="str">
        <f>+'FORMATO COSTEO C1'!B$254</f>
        <v>Categoría de gasto</v>
      </c>
      <c r="D60" s="1417"/>
      <c r="E60" s="1417"/>
      <c r="F60" s="1411">
        <f>+'FORMATO COSTEO C1'!G254</f>
        <v>0</v>
      </c>
      <c r="G60" s="1411">
        <f>+'FORMATO COSTEO C1'!H254</f>
        <v>0</v>
      </c>
      <c r="H60" s="1411">
        <f>+'FORMATO COSTEO C1'!I254</f>
        <v>0</v>
      </c>
      <c r="I60" s="1411">
        <f>+'FORMATO COSTEO C1'!J254</f>
        <v>0</v>
      </c>
      <c r="J60" s="1411">
        <f>+'FORMATO COSTEO C1'!K254</f>
        <v>0</v>
      </c>
      <c r="K60" s="1411">
        <f>+'FORMATO COSTEO C1'!L254</f>
        <v>0</v>
      </c>
      <c r="L60" s="1411">
        <f>+'FORMATO COSTEO C1'!M254</f>
        <v>0</v>
      </c>
      <c r="M60" s="1411">
        <f>+'FORMATO COSTEO C1'!N254</f>
        <v>0</v>
      </c>
      <c r="N60" s="1411">
        <f>+'FORMATO COSTEO C1'!O254</f>
        <v>0</v>
      </c>
      <c r="O60" s="1411">
        <f>+'FORMATO COSTEO C1'!P254</f>
        <v>0</v>
      </c>
      <c r="P60" s="1411">
        <f>+'FORMATO COSTEO C1'!Q254</f>
        <v>0</v>
      </c>
      <c r="Q60" s="1411">
        <f>+'FORMATO COSTEO C1'!R254</f>
        <v>0</v>
      </c>
      <c r="R60" s="1411">
        <f>+'FORMATO COSTEO C1'!S254</f>
        <v>0</v>
      </c>
      <c r="S60" s="1411">
        <f>+'FORMATO COSTEO C1'!T254</f>
        <v>0</v>
      </c>
      <c r="T60" s="1411">
        <f>+'FORMATO COSTEO C1'!U254</f>
        <v>0</v>
      </c>
      <c r="U60" s="1411">
        <f>+'FORMATO COSTEO C1'!V254</f>
        <v>0</v>
      </c>
      <c r="V60" s="1411">
        <f>+'FORMATO COSTEO C1'!W254</f>
        <v>0</v>
      </c>
      <c r="W60" s="1411">
        <f>+'FORMATO COSTEO C1'!X254</f>
        <v>0</v>
      </c>
      <c r="X60" s="1411">
        <f>+'FORMATO COSTEO C1'!Y254</f>
        <v>0</v>
      </c>
      <c r="Y60" s="1423">
        <f>+'FORMATO COSTEO C1'!Z254</f>
        <v>0</v>
      </c>
      <c r="Z60" s="1428">
        <f t="shared" si="2"/>
        <v>0</v>
      </c>
      <c r="AA60" s="231">
        <f t="shared" si="3"/>
        <v>0</v>
      </c>
      <c r="AB60" s="232"/>
    </row>
    <row r="61" spans="2:28" x14ac:dyDescent="0.25">
      <c r="B61" s="1408" t="str">
        <f>+'FORMATO COSTEO C1'!C$260</f>
        <v>1.2.3.4</v>
      </c>
      <c r="C61" s="1409" t="str">
        <f>+'FORMATO COSTEO C1'!B$260</f>
        <v>Categoría de gasto</v>
      </c>
      <c r="D61" s="1417"/>
      <c r="E61" s="1417"/>
      <c r="F61" s="1411">
        <f>+'FORMATO COSTEO C1'!G260</f>
        <v>0</v>
      </c>
      <c r="G61" s="1411">
        <f>+'FORMATO COSTEO C1'!H260</f>
        <v>0</v>
      </c>
      <c r="H61" s="1411">
        <f>+'FORMATO COSTEO C1'!I260</f>
        <v>0</v>
      </c>
      <c r="I61" s="1411">
        <f>+'FORMATO COSTEO C1'!J260</f>
        <v>0</v>
      </c>
      <c r="J61" s="1411">
        <f>+'FORMATO COSTEO C1'!K260</f>
        <v>0</v>
      </c>
      <c r="K61" s="1411">
        <f>+'FORMATO COSTEO C1'!L260</f>
        <v>0</v>
      </c>
      <c r="L61" s="1411">
        <f>+'FORMATO COSTEO C1'!M260</f>
        <v>0</v>
      </c>
      <c r="M61" s="1411">
        <f>+'FORMATO COSTEO C1'!N260</f>
        <v>0</v>
      </c>
      <c r="N61" s="1411">
        <f>+'FORMATO COSTEO C1'!O260</f>
        <v>0</v>
      </c>
      <c r="O61" s="1411">
        <f>+'FORMATO COSTEO C1'!P260</f>
        <v>0</v>
      </c>
      <c r="P61" s="1411">
        <f>+'FORMATO COSTEO C1'!Q260</f>
        <v>0</v>
      </c>
      <c r="Q61" s="1411">
        <f>+'FORMATO COSTEO C1'!R260</f>
        <v>0</v>
      </c>
      <c r="R61" s="1411">
        <f>+'FORMATO COSTEO C1'!S260</f>
        <v>0</v>
      </c>
      <c r="S61" s="1411">
        <f>+'FORMATO COSTEO C1'!T260</f>
        <v>0</v>
      </c>
      <c r="T61" s="1411">
        <f>+'FORMATO COSTEO C1'!U260</f>
        <v>0</v>
      </c>
      <c r="U61" s="1411">
        <f>+'FORMATO COSTEO C1'!V260</f>
        <v>0</v>
      </c>
      <c r="V61" s="1411">
        <f>+'FORMATO COSTEO C1'!W260</f>
        <v>0</v>
      </c>
      <c r="W61" s="1411">
        <f>+'FORMATO COSTEO C1'!X260</f>
        <v>0</v>
      </c>
      <c r="X61" s="1411">
        <f>+'FORMATO COSTEO C1'!Y260</f>
        <v>0</v>
      </c>
      <c r="Y61" s="1423">
        <f>+'FORMATO COSTEO C1'!Z260</f>
        <v>0</v>
      </c>
      <c r="Z61" s="1428">
        <f t="shared" si="2"/>
        <v>0</v>
      </c>
      <c r="AA61" s="231">
        <f t="shared" si="3"/>
        <v>0</v>
      </c>
      <c r="AB61" s="232"/>
    </row>
    <row r="62" spans="2:28" x14ac:dyDescent="0.25">
      <c r="B62" s="1412" t="str">
        <f>+'FORMATO COSTEO C1'!C$266</f>
        <v>1.2.3.5</v>
      </c>
      <c r="C62" s="1413" t="str">
        <f>+'FORMATO COSTEO C1'!B$266</f>
        <v>Categoría de gasto</v>
      </c>
      <c r="D62" s="1418"/>
      <c r="E62" s="1418"/>
      <c r="F62" s="1415">
        <f>+'FORMATO COSTEO C1'!G266</f>
        <v>0</v>
      </c>
      <c r="G62" s="1415">
        <f>+'FORMATO COSTEO C1'!H266</f>
        <v>0</v>
      </c>
      <c r="H62" s="1415">
        <f>+'FORMATO COSTEO C1'!I266</f>
        <v>0</v>
      </c>
      <c r="I62" s="1415">
        <f>+'FORMATO COSTEO C1'!J266</f>
        <v>0</v>
      </c>
      <c r="J62" s="1415">
        <f>+'FORMATO COSTEO C1'!K266</f>
        <v>0</v>
      </c>
      <c r="K62" s="1415">
        <f>+'FORMATO COSTEO C1'!L266</f>
        <v>0</v>
      </c>
      <c r="L62" s="1415">
        <f>+'FORMATO COSTEO C1'!M266</f>
        <v>0</v>
      </c>
      <c r="M62" s="1415">
        <f>+'FORMATO COSTEO C1'!N266</f>
        <v>0</v>
      </c>
      <c r="N62" s="1415">
        <f>+'FORMATO COSTEO C1'!O266</f>
        <v>0</v>
      </c>
      <c r="O62" s="1415">
        <f>+'FORMATO COSTEO C1'!P266</f>
        <v>0</v>
      </c>
      <c r="P62" s="1415">
        <f>+'FORMATO COSTEO C1'!Q266</f>
        <v>0</v>
      </c>
      <c r="Q62" s="1415">
        <f>+'FORMATO COSTEO C1'!R266</f>
        <v>0</v>
      </c>
      <c r="R62" s="1415">
        <f>+'FORMATO COSTEO C1'!S266</f>
        <v>0</v>
      </c>
      <c r="S62" s="1415">
        <f>+'FORMATO COSTEO C1'!T266</f>
        <v>0</v>
      </c>
      <c r="T62" s="1415">
        <f>+'FORMATO COSTEO C1'!U266</f>
        <v>0</v>
      </c>
      <c r="U62" s="1415">
        <f>+'FORMATO COSTEO C1'!V266</f>
        <v>0</v>
      </c>
      <c r="V62" s="1415">
        <f>+'FORMATO COSTEO C1'!W266</f>
        <v>0</v>
      </c>
      <c r="W62" s="1415">
        <f>+'FORMATO COSTEO C1'!X266</f>
        <v>0</v>
      </c>
      <c r="X62" s="1415">
        <f>+'FORMATO COSTEO C1'!Y266</f>
        <v>0</v>
      </c>
      <c r="Y62" s="1424">
        <f>+'FORMATO COSTEO C1'!Z266</f>
        <v>0</v>
      </c>
      <c r="Z62" s="1428">
        <f t="shared" si="2"/>
        <v>0</v>
      </c>
      <c r="AA62" s="231">
        <f t="shared" si="3"/>
        <v>0</v>
      </c>
      <c r="AB62" s="232"/>
    </row>
    <row r="63" spans="2:28" x14ac:dyDescent="0.25">
      <c r="B63" s="257" t="str">
        <f>+'FORMATO COSTEO C1'!C$272</f>
        <v>1.2.4</v>
      </c>
      <c r="C63" s="258">
        <f>+'FORMATO COSTEO C1'!B$272</f>
        <v>0</v>
      </c>
      <c r="D63" s="267" t="str">
        <f>+'FORMATO COSTEO C1'!D$272</f>
        <v>Unidad medida</v>
      </c>
      <c r="E63" s="259">
        <f>+'FORMATO COSTEO C1'!E$272</f>
        <v>0</v>
      </c>
      <c r="F63" s="260">
        <f>SUM(F64:F68)</f>
        <v>0</v>
      </c>
      <c r="G63" s="260">
        <f>SUM(G64:G68)</f>
        <v>0</v>
      </c>
      <c r="H63" s="260">
        <f>SUM(H64:H68)</f>
        <v>0</v>
      </c>
      <c r="I63" s="260">
        <f t="shared" ref="I63:Y63" si="13">SUM(I64:I68)</f>
        <v>0</v>
      </c>
      <c r="J63" s="260">
        <f t="shared" si="13"/>
        <v>0</v>
      </c>
      <c r="K63" s="260">
        <f t="shared" si="13"/>
        <v>0</v>
      </c>
      <c r="L63" s="260">
        <f t="shared" si="13"/>
        <v>0</v>
      </c>
      <c r="M63" s="260">
        <f t="shared" si="13"/>
        <v>0</v>
      </c>
      <c r="N63" s="260">
        <f t="shared" si="13"/>
        <v>0</v>
      </c>
      <c r="O63" s="260">
        <f t="shared" si="13"/>
        <v>0</v>
      </c>
      <c r="P63" s="260">
        <f t="shared" si="13"/>
        <v>0</v>
      </c>
      <c r="Q63" s="260">
        <f t="shared" si="13"/>
        <v>0</v>
      </c>
      <c r="R63" s="260">
        <f t="shared" si="13"/>
        <v>0</v>
      </c>
      <c r="S63" s="260">
        <f t="shared" si="13"/>
        <v>0</v>
      </c>
      <c r="T63" s="260">
        <f t="shared" si="13"/>
        <v>0</v>
      </c>
      <c r="U63" s="260">
        <f t="shared" si="13"/>
        <v>0</v>
      </c>
      <c r="V63" s="260">
        <f t="shared" si="13"/>
        <v>0</v>
      </c>
      <c r="W63" s="260">
        <f t="shared" si="13"/>
        <v>0</v>
      </c>
      <c r="X63" s="260">
        <f t="shared" si="13"/>
        <v>0</v>
      </c>
      <c r="Y63" s="1388">
        <f t="shared" si="13"/>
        <v>0</v>
      </c>
      <c r="Z63" s="1428">
        <f t="shared" si="2"/>
        <v>0</v>
      </c>
      <c r="AA63" s="231">
        <f t="shared" si="3"/>
        <v>0</v>
      </c>
      <c r="AB63" s="232"/>
    </row>
    <row r="64" spans="2:28" x14ac:dyDescent="0.25">
      <c r="B64" s="1404" t="str">
        <f>+'FORMATO COSTEO C1'!C$274</f>
        <v>1.2.4.1</v>
      </c>
      <c r="C64" s="1405" t="str">
        <f>+'FORMATO COSTEO C1'!B$274</f>
        <v>Categoría de gasto</v>
      </c>
      <c r="D64" s="1416"/>
      <c r="E64" s="1416"/>
      <c r="F64" s="1407">
        <f>+'FORMATO COSTEO C1'!G274</f>
        <v>0</v>
      </c>
      <c r="G64" s="1407">
        <f>+'FORMATO COSTEO C1'!H274</f>
        <v>0</v>
      </c>
      <c r="H64" s="1407">
        <f>+'FORMATO COSTEO C1'!I274</f>
        <v>0</v>
      </c>
      <c r="I64" s="1407">
        <f>+'FORMATO COSTEO C1'!J274</f>
        <v>0</v>
      </c>
      <c r="J64" s="1407">
        <f>+'FORMATO COSTEO C1'!K274</f>
        <v>0</v>
      </c>
      <c r="K64" s="1407">
        <f>+'FORMATO COSTEO C1'!L274</f>
        <v>0</v>
      </c>
      <c r="L64" s="1407">
        <f>+'FORMATO COSTEO C1'!M274</f>
        <v>0</v>
      </c>
      <c r="M64" s="1407">
        <f>+'FORMATO COSTEO C1'!N274</f>
        <v>0</v>
      </c>
      <c r="N64" s="1407">
        <f>+'FORMATO COSTEO C1'!O274</f>
        <v>0</v>
      </c>
      <c r="O64" s="1407">
        <f>+'FORMATO COSTEO C1'!P274</f>
        <v>0</v>
      </c>
      <c r="P64" s="1407">
        <f>+'FORMATO COSTEO C1'!Q274</f>
        <v>0</v>
      </c>
      <c r="Q64" s="1407">
        <f>+'FORMATO COSTEO C1'!R274</f>
        <v>0</v>
      </c>
      <c r="R64" s="1407">
        <f>+'FORMATO COSTEO C1'!S274</f>
        <v>0</v>
      </c>
      <c r="S64" s="1407">
        <f>+'FORMATO COSTEO C1'!T274</f>
        <v>0</v>
      </c>
      <c r="T64" s="1407">
        <f>+'FORMATO COSTEO C1'!U274</f>
        <v>0</v>
      </c>
      <c r="U64" s="1407">
        <f>+'FORMATO COSTEO C1'!V274</f>
        <v>0</v>
      </c>
      <c r="V64" s="1407">
        <f>+'FORMATO COSTEO C1'!W274</f>
        <v>0</v>
      </c>
      <c r="W64" s="1407">
        <f>+'FORMATO COSTEO C1'!X274</f>
        <v>0</v>
      </c>
      <c r="X64" s="261">
        <f>+'FORMATO COSTEO C1'!Y274</f>
        <v>0</v>
      </c>
      <c r="Y64" s="1389">
        <f>+'FORMATO COSTEO C1'!Z274</f>
        <v>0</v>
      </c>
      <c r="Z64" s="1428">
        <f t="shared" si="2"/>
        <v>0</v>
      </c>
      <c r="AA64" s="231">
        <f t="shared" si="3"/>
        <v>0</v>
      </c>
      <c r="AB64" s="232"/>
    </row>
    <row r="65" spans="2:28" x14ac:dyDescent="0.25">
      <c r="B65" s="1408" t="str">
        <f>+'FORMATO COSTEO C1'!C$280</f>
        <v>1.2.4.2</v>
      </c>
      <c r="C65" s="1409" t="str">
        <f>+'FORMATO COSTEO C1'!B$280</f>
        <v>Categoría de gasto</v>
      </c>
      <c r="D65" s="1417"/>
      <c r="E65" s="1417"/>
      <c r="F65" s="1411">
        <f>+'FORMATO COSTEO C1'!G280</f>
        <v>0</v>
      </c>
      <c r="G65" s="1411">
        <f>+'FORMATO COSTEO C1'!H280</f>
        <v>0</v>
      </c>
      <c r="H65" s="1411">
        <f>+'FORMATO COSTEO C1'!I280</f>
        <v>0</v>
      </c>
      <c r="I65" s="1411">
        <f>+'FORMATO COSTEO C1'!J280</f>
        <v>0</v>
      </c>
      <c r="J65" s="1411">
        <f>+'FORMATO COSTEO C1'!K280</f>
        <v>0</v>
      </c>
      <c r="K65" s="1411">
        <f>+'FORMATO COSTEO C1'!L280</f>
        <v>0</v>
      </c>
      <c r="L65" s="1411">
        <f>+'FORMATO COSTEO C1'!M280</f>
        <v>0</v>
      </c>
      <c r="M65" s="1411">
        <f>+'FORMATO COSTEO C1'!N280</f>
        <v>0</v>
      </c>
      <c r="N65" s="1411">
        <f>+'FORMATO COSTEO C1'!O280</f>
        <v>0</v>
      </c>
      <c r="O65" s="1411">
        <f>+'FORMATO COSTEO C1'!P280</f>
        <v>0</v>
      </c>
      <c r="P65" s="1411">
        <f>+'FORMATO COSTEO C1'!Q280</f>
        <v>0</v>
      </c>
      <c r="Q65" s="1411">
        <f>+'FORMATO COSTEO C1'!R280</f>
        <v>0</v>
      </c>
      <c r="R65" s="1411">
        <f>+'FORMATO COSTEO C1'!S280</f>
        <v>0</v>
      </c>
      <c r="S65" s="1411">
        <f>+'FORMATO COSTEO C1'!T280</f>
        <v>0</v>
      </c>
      <c r="T65" s="1411">
        <f>+'FORMATO COSTEO C1'!U280</f>
        <v>0</v>
      </c>
      <c r="U65" s="1411">
        <f>+'FORMATO COSTEO C1'!V280</f>
        <v>0</v>
      </c>
      <c r="V65" s="1411">
        <f>+'FORMATO COSTEO C1'!W280</f>
        <v>0</v>
      </c>
      <c r="W65" s="1411">
        <f>+'FORMATO COSTEO C1'!X280</f>
        <v>0</v>
      </c>
      <c r="X65" s="262">
        <f>+'FORMATO COSTEO C1'!Y280</f>
        <v>0</v>
      </c>
      <c r="Y65" s="1390">
        <f>+'FORMATO COSTEO C1'!Z280</f>
        <v>0</v>
      </c>
      <c r="Z65" s="1428">
        <f t="shared" si="2"/>
        <v>0</v>
      </c>
      <c r="AA65" s="231">
        <f t="shared" si="3"/>
        <v>0</v>
      </c>
      <c r="AB65" s="232"/>
    </row>
    <row r="66" spans="2:28" x14ac:dyDescent="0.25">
      <c r="B66" s="1408" t="str">
        <f>+'FORMATO COSTEO C1'!C$286</f>
        <v>1.2.4.3</v>
      </c>
      <c r="C66" s="1409" t="str">
        <f>+'FORMATO COSTEO C1'!B$286</f>
        <v>Categoría de gasto</v>
      </c>
      <c r="D66" s="1417"/>
      <c r="E66" s="1417"/>
      <c r="F66" s="1411">
        <f>+'FORMATO COSTEO C1'!G286</f>
        <v>0</v>
      </c>
      <c r="G66" s="1411">
        <f>+'FORMATO COSTEO C1'!H286</f>
        <v>0</v>
      </c>
      <c r="H66" s="1411">
        <f>+'FORMATO COSTEO C1'!I286</f>
        <v>0</v>
      </c>
      <c r="I66" s="1411">
        <f>+'FORMATO COSTEO C1'!J286</f>
        <v>0</v>
      </c>
      <c r="J66" s="1411">
        <f>+'FORMATO COSTEO C1'!K286</f>
        <v>0</v>
      </c>
      <c r="K66" s="1411">
        <f>+'FORMATO COSTEO C1'!L286</f>
        <v>0</v>
      </c>
      <c r="L66" s="1411">
        <f>+'FORMATO COSTEO C1'!M286</f>
        <v>0</v>
      </c>
      <c r="M66" s="1411">
        <f>+'FORMATO COSTEO C1'!N286</f>
        <v>0</v>
      </c>
      <c r="N66" s="1411">
        <f>+'FORMATO COSTEO C1'!O286</f>
        <v>0</v>
      </c>
      <c r="O66" s="1411">
        <f>+'FORMATO COSTEO C1'!P286</f>
        <v>0</v>
      </c>
      <c r="P66" s="1411">
        <f>+'FORMATO COSTEO C1'!Q286</f>
        <v>0</v>
      </c>
      <c r="Q66" s="1411">
        <f>+'FORMATO COSTEO C1'!R286</f>
        <v>0</v>
      </c>
      <c r="R66" s="1411">
        <f>+'FORMATO COSTEO C1'!S286</f>
        <v>0</v>
      </c>
      <c r="S66" s="1411">
        <f>+'FORMATO COSTEO C1'!T286</f>
        <v>0</v>
      </c>
      <c r="T66" s="1411">
        <f>+'FORMATO COSTEO C1'!U286</f>
        <v>0</v>
      </c>
      <c r="U66" s="1411">
        <f>+'FORMATO COSTEO C1'!V286</f>
        <v>0</v>
      </c>
      <c r="V66" s="1411">
        <f>+'FORMATO COSTEO C1'!W286</f>
        <v>0</v>
      </c>
      <c r="W66" s="1411">
        <f>+'FORMATO COSTEO C1'!X286</f>
        <v>0</v>
      </c>
      <c r="X66" s="262">
        <f>+'FORMATO COSTEO C1'!Y286</f>
        <v>0</v>
      </c>
      <c r="Y66" s="1390">
        <f>+'FORMATO COSTEO C1'!Z286</f>
        <v>0</v>
      </c>
      <c r="Z66" s="1428">
        <f t="shared" si="2"/>
        <v>0</v>
      </c>
      <c r="AA66" s="231">
        <f t="shared" si="3"/>
        <v>0</v>
      </c>
      <c r="AB66" s="232"/>
    </row>
    <row r="67" spans="2:28" x14ac:dyDescent="0.25">
      <c r="B67" s="1408" t="str">
        <f>+'FORMATO COSTEO C1'!C$292</f>
        <v>1.2.4.4</v>
      </c>
      <c r="C67" s="1409" t="str">
        <f>+'FORMATO COSTEO C1'!B$292</f>
        <v>Categoría de gasto</v>
      </c>
      <c r="D67" s="1417"/>
      <c r="E67" s="1417"/>
      <c r="F67" s="1411">
        <f>+'FORMATO COSTEO C1'!G292</f>
        <v>0</v>
      </c>
      <c r="G67" s="1411">
        <f>+'FORMATO COSTEO C1'!H292</f>
        <v>0</v>
      </c>
      <c r="H67" s="1411">
        <f>+'FORMATO COSTEO C1'!I292</f>
        <v>0</v>
      </c>
      <c r="I67" s="1411">
        <f>+'FORMATO COSTEO C1'!J292</f>
        <v>0</v>
      </c>
      <c r="J67" s="1411">
        <f>+'FORMATO COSTEO C1'!K292</f>
        <v>0</v>
      </c>
      <c r="K67" s="1411">
        <f>+'FORMATO COSTEO C1'!L292</f>
        <v>0</v>
      </c>
      <c r="L67" s="1411">
        <f>+'FORMATO COSTEO C1'!M292</f>
        <v>0</v>
      </c>
      <c r="M67" s="1411">
        <f>+'FORMATO COSTEO C1'!N292</f>
        <v>0</v>
      </c>
      <c r="N67" s="1411">
        <f>+'FORMATO COSTEO C1'!O292</f>
        <v>0</v>
      </c>
      <c r="O67" s="1411">
        <f>+'FORMATO COSTEO C1'!P292</f>
        <v>0</v>
      </c>
      <c r="P67" s="1411">
        <f>+'FORMATO COSTEO C1'!Q292</f>
        <v>0</v>
      </c>
      <c r="Q67" s="1411">
        <f>+'FORMATO COSTEO C1'!R292</f>
        <v>0</v>
      </c>
      <c r="R67" s="1411">
        <f>+'FORMATO COSTEO C1'!S292</f>
        <v>0</v>
      </c>
      <c r="S67" s="1411">
        <f>+'FORMATO COSTEO C1'!T292</f>
        <v>0</v>
      </c>
      <c r="T67" s="1411">
        <f>+'FORMATO COSTEO C1'!U292</f>
        <v>0</v>
      </c>
      <c r="U67" s="1411">
        <f>+'FORMATO COSTEO C1'!V292</f>
        <v>0</v>
      </c>
      <c r="V67" s="1411">
        <f>+'FORMATO COSTEO C1'!W292</f>
        <v>0</v>
      </c>
      <c r="W67" s="1411">
        <f>+'FORMATO COSTEO C1'!X292</f>
        <v>0</v>
      </c>
      <c r="X67" s="262">
        <f>+'FORMATO COSTEO C1'!Y292</f>
        <v>0</v>
      </c>
      <c r="Y67" s="1390">
        <f>+'FORMATO COSTEO C1'!Z292</f>
        <v>0</v>
      </c>
      <c r="Z67" s="1428">
        <f t="shared" si="2"/>
        <v>0</v>
      </c>
      <c r="AA67" s="231">
        <f t="shared" si="3"/>
        <v>0</v>
      </c>
      <c r="AB67" s="232"/>
    </row>
    <row r="68" spans="2:28" x14ac:dyDescent="0.25">
      <c r="B68" s="1412" t="str">
        <f>+'FORMATO COSTEO C1'!C$298</f>
        <v>1.2.4.5</v>
      </c>
      <c r="C68" s="1413" t="str">
        <f>+'FORMATO COSTEO C1'!B$298</f>
        <v>Categoría de gasto</v>
      </c>
      <c r="D68" s="1418"/>
      <c r="E68" s="1418"/>
      <c r="F68" s="1415">
        <f>+'FORMATO COSTEO C1'!G298</f>
        <v>0</v>
      </c>
      <c r="G68" s="1415">
        <f>+'FORMATO COSTEO C1'!H298</f>
        <v>0</v>
      </c>
      <c r="H68" s="1415">
        <f>+'FORMATO COSTEO C1'!I298</f>
        <v>0</v>
      </c>
      <c r="I68" s="1415">
        <f>+'FORMATO COSTEO C1'!J298</f>
        <v>0</v>
      </c>
      <c r="J68" s="1415">
        <f>+'FORMATO COSTEO C1'!K298</f>
        <v>0</v>
      </c>
      <c r="K68" s="1415">
        <f>+'FORMATO COSTEO C1'!L298</f>
        <v>0</v>
      </c>
      <c r="L68" s="1415">
        <f>+'FORMATO COSTEO C1'!M298</f>
        <v>0</v>
      </c>
      <c r="M68" s="1415">
        <f>+'FORMATO COSTEO C1'!N298</f>
        <v>0</v>
      </c>
      <c r="N68" s="1415">
        <f>+'FORMATO COSTEO C1'!O298</f>
        <v>0</v>
      </c>
      <c r="O68" s="1415">
        <f>+'FORMATO COSTEO C1'!P298</f>
        <v>0</v>
      </c>
      <c r="P68" s="1415">
        <f>+'FORMATO COSTEO C1'!Q298</f>
        <v>0</v>
      </c>
      <c r="Q68" s="1415">
        <f>+'FORMATO COSTEO C1'!R298</f>
        <v>0</v>
      </c>
      <c r="R68" s="1415">
        <f>+'FORMATO COSTEO C1'!S298</f>
        <v>0</v>
      </c>
      <c r="S68" s="1415">
        <f>+'FORMATO COSTEO C1'!T298</f>
        <v>0</v>
      </c>
      <c r="T68" s="1415">
        <f>+'FORMATO COSTEO C1'!U298</f>
        <v>0</v>
      </c>
      <c r="U68" s="1415">
        <f>+'FORMATO COSTEO C1'!V298</f>
        <v>0</v>
      </c>
      <c r="V68" s="1415">
        <f>+'FORMATO COSTEO C1'!W298</f>
        <v>0</v>
      </c>
      <c r="W68" s="1415">
        <f>+'FORMATO COSTEO C1'!X298</f>
        <v>0</v>
      </c>
      <c r="X68" s="263">
        <f>+'FORMATO COSTEO C1'!Y298</f>
        <v>0</v>
      </c>
      <c r="Y68" s="1391">
        <f>+'FORMATO COSTEO C1'!Z298</f>
        <v>0</v>
      </c>
      <c r="Z68" s="1428">
        <f t="shared" si="2"/>
        <v>0</v>
      </c>
      <c r="AA68" s="231">
        <f t="shared" si="3"/>
        <v>0</v>
      </c>
      <c r="AB68" s="232"/>
    </row>
    <row r="69" spans="2:28" x14ac:dyDescent="0.25">
      <c r="B69" s="257" t="str">
        <f>+'FORMATO COSTEO C1'!C$304</f>
        <v>1.2.5</v>
      </c>
      <c r="C69" s="258">
        <f>+'FORMATO COSTEO C1'!B$304</f>
        <v>0</v>
      </c>
      <c r="D69" s="267" t="str">
        <f>+'FORMATO COSTEO C1'!D$304</f>
        <v>Unidad medida</v>
      </c>
      <c r="E69" s="259">
        <f>+'FORMATO COSTEO C1'!E$304</f>
        <v>0</v>
      </c>
      <c r="F69" s="260">
        <f>SUM(F70:F74)</f>
        <v>0</v>
      </c>
      <c r="G69" s="260">
        <f>SUM(G70:G74)</f>
        <v>0</v>
      </c>
      <c r="H69" s="260">
        <f>SUM(H70:H74)</f>
        <v>0</v>
      </c>
      <c r="I69" s="260">
        <f t="shared" ref="I69:Y69" si="14">SUM(I70:I74)</f>
        <v>0</v>
      </c>
      <c r="J69" s="260">
        <f t="shared" si="14"/>
        <v>0</v>
      </c>
      <c r="K69" s="260">
        <f t="shared" si="14"/>
        <v>0</v>
      </c>
      <c r="L69" s="260">
        <f t="shared" si="14"/>
        <v>0</v>
      </c>
      <c r="M69" s="260">
        <f t="shared" si="14"/>
        <v>0</v>
      </c>
      <c r="N69" s="260">
        <f t="shared" si="14"/>
        <v>0</v>
      </c>
      <c r="O69" s="260">
        <f t="shared" si="14"/>
        <v>0</v>
      </c>
      <c r="P69" s="260">
        <f t="shared" si="14"/>
        <v>0</v>
      </c>
      <c r="Q69" s="260">
        <f t="shared" si="14"/>
        <v>0</v>
      </c>
      <c r="R69" s="260">
        <f t="shared" si="14"/>
        <v>0</v>
      </c>
      <c r="S69" s="260">
        <f t="shared" si="14"/>
        <v>0</v>
      </c>
      <c r="T69" s="260">
        <f t="shared" si="14"/>
        <v>0</v>
      </c>
      <c r="U69" s="260">
        <f t="shared" si="14"/>
        <v>0</v>
      </c>
      <c r="V69" s="260">
        <f t="shared" si="14"/>
        <v>0</v>
      </c>
      <c r="W69" s="260">
        <f t="shared" si="14"/>
        <v>0</v>
      </c>
      <c r="X69" s="260">
        <f t="shared" si="14"/>
        <v>0</v>
      </c>
      <c r="Y69" s="1388">
        <f t="shared" si="14"/>
        <v>0</v>
      </c>
      <c r="Z69" s="1428">
        <f t="shared" si="2"/>
        <v>0</v>
      </c>
      <c r="AA69" s="231">
        <f t="shared" si="3"/>
        <v>0</v>
      </c>
      <c r="AB69" s="232"/>
    </row>
    <row r="70" spans="2:28" x14ac:dyDescent="0.25">
      <c r="B70" s="1404" t="str">
        <f>+'FORMATO COSTEO C1'!C$306</f>
        <v>1.2.5.1</v>
      </c>
      <c r="C70" s="1405" t="str">
        <f>+'FORMATO COSTEO C1'!B$306</f>
        <v>Categoría de gasto</v>
      </c>
      <c r="D70" s="1416"/>
      <c r="E70" s="1416"/>
      <c r="F70" s="1407">
        <f>+'FORMATO COSTEO C1'!G306</f>
        <v>0</v>
      </c>
      <c r="G70" s="1407">
        <f>+'FORMATO COSTEO C1'!H306</f>
        <v>0</v>
      </c>
      <c r="H70" s="1407">
        <f>+'FORMATO COSTEO C1'!I306</f>
        <v>0</v>
      </c>
      <c r="I70" s="1407">
        <f>+'FORMATO COSTEO C1'!J306</f>
        <v>0</v>
      </c>
      <c r="J70" s="1407">
        <f>+'FORMATO COSTEO C1'!K306</f>
        <v>0</v>
      </c>
      <c r="K70" s="1407">
        <f>+'FORMATO COSTEO C1'!L306</f>
        <v>0</v>
      </c>
      <c r="L70" s="1407">
        <f>+'FORMATO COSTEO C1'!M306</f>
        <v>0</v>
      </c>
      <c r="M70" s="1407">
        <f>+'FORMATO COSTEO C1'!N306</f>
        <v>0</v>
      </c>
      <c r="N70" s="1407">
        <f>+'FORMATO COSTEO C1'!O306</f>
        <v>0</v>
      </c>
      <c r="O70" s="1407">
        <f>+'FORMATO COSTEO C1'!P306</f>
        <v>0</v>
      </c>
      <c r="P70" s="1407">
        <f>+'FORMATO COSTEO C1'!Q306</f>
        <v>0</v>
      </c>
      <c r="Q70" s="1407">
        <f>+'FORMATO COSTEO C1'!R306</f>
        <v>0</v>
      </c>
      <c r="R70" s="1407">
        <f>+'FORMATO COSTEO C1'!S306</f>
        <v>0</v>
      </c>
      <c r="S70" s="1407">
        <f>+'FORMATO COSTEO C1'!T306</f>
        <v>0</v>
      </c>
      <c r="T70" s="1407">
        <f>+'FORMATO COSTEO C1'!U306</f>
        <v>0</v>
      </c>
      <c r="U70" s="1407">
        <f>+'FORMATO COSTEO C1'!V306</f>
        <v>0</v>
      </c>
      <c r="V70" s="1407">
        <f>+'FORMATO COSTEO C1'!W306</f>
        <v>0</v>
      </c>
      <c r="W70" s="1407">
        <f>+'FORMATO COSTEO C1'!X306</f>
        <v>0</v>
      </c>
      <c r="X70" s="261">
        <f>+'FORMATO COSTEO C1'!Y306</f>
        <v>0</v>
      </c>
      <c r="Y70" s="1389">
        <f>+'FORMATO COSTEO C1'!Z306</f>
        <v>0</v>
      </c>
      <c r="Z70" s="1428">
        <f t="shared" si="2"/>
        <v>0</v>
      </c>
      <c r="AA70" s="231">
        <f t="shared" si="3"/>
        <v>0</v>
      </c>
      <c r="AB70" s="232"/>
    </row>
    <row r="71" spans="2:28" x14ac:dyDescent="0.25">
      <c r="B71" s="1408" t="str">
        <f>+'FORMATO COSTEO C1'!C$312</f>
        <v>1.2.5.2</v>
      </c>
      <c r="C71" s="1409" t="str">
        <f>+'FORMATO COSTEO C1'!B$312</f>
        <v>Categoría de gasto</v>
      </c>
      <c r="D71" s="1417"/>
      <c r="E71" s="1417"/>
      <c r="F71" s="1411">
        <f>+'FORMATO COSTEO C1'!G312</f>
        <v>0</v>
      </c>
      <c r="G71" s="1411">
        <f>+'FORMATO COSTEO C1'!H312</f>
        <v>0</v>
      </c>
      <c r="H71" s="1411">
        <f>+'FORMATO COSTEO C1'!I312</f>
        <v>0</v>
      </c>
      <c r="I71" s="1411">
        <f>+'FORMATO COSTEO C1'!J312</f>
        <v>0</v>
      </c>
      <c r="J71" s="1411">
        <f>+'FORMATO COSTEO C1'!K312</f>
        <v>0</v>
      </c>
      <c r="K71" s="1411">
        <f>+'FORMATO COSTEO C1'!L312</f>
        <v>0</v>
      </c>
      <c r="L71" s="1411">
        <f>+'FORMATO COSTEO C1'!M312</f>
        <v>0</v>
      </c>
      <c r="M71" s="1411">
        <f>+'FORMATO COSTEO C1'!N312</f>
        <v>0</v>
      </c>
      <c r="N71" s="1411">
        <f>+'FORMATO COSTEO C1'!O312</f>
        <v>0</v>
      </c>
      <c r="O71" s="1411">
        <f>+'FORMATO COSTEO C1'!P312</f>
        <v>0</v>
      </c>
      <c r="P71" s="1411">
        <f>+'FORMATO COSTEO C1'!Q312</f>
        <v>0</v>
      </c>
      <c r="Q71" s="1411">
        <f>+'FORMATO COSTEO C1'!R312</f>
        <v>0</v>
      </c>
      <c r="R71" s="1411">
        <f>+'FORMATO COSTEO C1'!S312</f>
        <v>0</v>
      </c>
      <c r="S71" s="1411">
        <f>+'FORMATO COSTEO C1'!T312</f>
        <v>0</v>
      </c>
      <c r="T71" s="1411">
        <f>+'FORMATO COSTEO C1'!U312</f>
        <v>0</v>
      </c>
      <c r="U71" s="1411">
        <f>+'FORMATO COSTEO C1'!V312</f>
        <v>0</v>
      </c>
      <c r="V71" s="1411">
        <f>+'FORMATO COSTEO C1'!W312</f>
        <v>0</v>
      </c>
      <c r="W71" s="1411">
        <f>+'FORMATO COSTEO C1'!X312</f>
        <v>0</v>
      </c>
      <c r="X71" s="262">
        <f>+'FORMATO COSTEO C1'!Y312</f>
        <v>0</v>
      </c>
      <c r="Y71" s="1390">
        <f>+'FORMATO COSTEO C1'!Z312</f>
        <v>0</v>
      </c>
      <c r="Z71" s="1428">
        <f t="shared" si="2"/>
        <v>0</v>
      </c>
      <c r="AA71" s="231">
        <f t="shared" si="3"/>
        <v>0</v>
      </c>
      <c r="AB71" s="232"/>
    </row>
    <row r="72" spans="2:28" x14ac:dyDescent="0.25">
      <c r="B72" s="1408" t="str">
        <f>+'FORMATO COSTEO C1'!C$318</f>
        <v>1.2.5.3</v>
      </c>
      <c r="C72" s="1409" t="str">
        <f>+'FORMATO COSTEO C1'!B$318</f>
        <v>Categoría de gasto</v>
      </c>
      <c r="D72" s="1417"/>
      <c r="E72" s="1417"/>
      <c r="F72" s="1411">
        <f>+'FORMATO COSTEO C1'!G318</f>
        <v>0</v>
      </c>
      <c r="G72" s="1411">
        <f>+'FORMATO COSTEO C1'!H318</f>
        <v>0</v>
      </c>
      <c r="H72" s="1411">
        <f>+'FORMATO COSTEO C1'!I318</f>
        <v>0</v>
      </c>
      <c r="I72" s="1411">
        <f>+'FORMATO COSTEO C1'!J318</f>
        <v>0</v>
      </c>
      <c r="J72" s="1411">
        <f>+'FORMATO COSTEO C1'!K318</f>
        <v>0</v>
      </c>
      <c r="K72" s="1411">
        <f>+'FORMATO COSTEO C1'!L318</f>
        <v>0</v>
      </c>
      <c r="L72" s="1411">
        <f>+'FORMATO COSTEO C1'!M318</f>
        <v>0</v>
      </c>
      <c r="M72" s="1411">
        <f>+'FORMATO COSTEO C1'!N318</f>
        <v>0</v>
      </c>
      <c r="N72" s="1411">
        <f>+'FORMATO COSTEO C1'!O318</f>
        <v>0</v>
      </c>
      <c r="O72" s="1411">
        <f>+'FORMATO COSTEO C1'!P318</f>
        <v>0</v>
      </c>
      <c r="P72" s="1411">
        <f>+'FORMATO COSTEO C1'!Q318</f>
        <v>0</v>
      </c>
      <c r="Q72" s="1411">
        <f>+'FORMATO COSTEO C1'!R318</f>
        <v>0</v>
      </c>
      <c r="R72" s="1411">
        <f>+'FORMATO COSTEO C1'!S318</f>
        <v>0</v>
      </c>
      <c r="S72" s="1411">
        <f>+'FORMATO COSTEO C1'!T318</f>
        <v>0</v>
      </c>
      <c r="T72" s="1411">
        <f>+'FORMATO COSTEO C1'!U318</f>
        <v>0</v>
      </c>
      <c r="U72" s="1411">
        <f>+'FORMATO COSTEO C1'!V318</f>
        <v>0</v>
      </c>
      <c r="V72" s="1411">
        <f>+'FORMATO COSTEO C1'!W318</f>
        <v>0</v>
      </c>
      <c r="W72" s="1411">
        <f>+'FORMATO COSTEO C1'!X318</f>
        <v>0</v>
      </c>
      <c r="X72" s="262">
        <f>+'FORMATO COSTEO C1'!Y318</f>
        <v>0</v>
      </c>
      <c r="Y72" s="1390">
        <f>+'FORMATO COSTEO C1'!Z318</f>
        <v>0</v>
      </c>
      <c r="Z72" s="1428">
        <f t="shared" si="2"/>
        <v>0</v>
      </c>
      <c r="AA72" s="231">
        <f t="shared" si="3"/>
        <v>0</v>
      </c>
      <c r="AB72" s="232"/>
    </row>
    <row r="73" spans="2:28" x14ac:dyDescent="0.25">
      <c r="B73" s="1408" t="str">
        <f>+'FORMATO COSTEO C1'!C$324</f>
        <v>1.2.5.4</v>
      </c>
      <c r="C73" s="1409" t="str">
        <f>+'FORMATO COSTEO C1'!B$324</f>
        <v>Categoría de gasto</v>
      </c>
      <c r="D73" s="1417"/>
      <c r="E73" s="1417"/>
      <c r="F73" s="1411">
        <f>+'FORMATO COSTEO C1'!G324</f>
        <v>0</v>
      </c>
      <c r="G73" s="1411">
        <f>+'FORMATO COSTEO C1'!H324</f>
        <v>0</v>
      </c>
      <c r="H73" s="1411">
        <f>+'FORMATO COSTEO C1'!I324</f>
        <v>0</v>
      </c>
      <c r="I73" s="1411">
        <f>+'FORMATO COSTEO C1'!J324</f>
        <v>0</v>
      </c>
      <c r="J73" s="1411">
        <f>+'FORMATO COSTEO C1'!K324</f>
        <v>0</v>
      </c>
      <c r="K73" s="1411">
        <f>+'FORMATO COSTEO C1'!L324</f>
        <v>0</v>
      </c>
      <c r="L73" s="1411">
        <f>+'FORMATO COSTEO C1'!M324</f>
        <v>0</v>
      </c>
      <c r="M73" s="1411">
        <f>+'FORMATO COSTEO C1'!N324</f>
        <v>0</v>
      </c>
      <c r="N73" s="1411">
        <f>+'FORMATO COSTEO C1'!O324</f>
        <v>0</v>
      </c>
      <c r="O73" s="1411">
        <f>+'FORMATO COSTEO C1'!P324</f>
        <v>0</v>
      </c>
      <c r="P73" s="1411">
        <f>+'FORMATO COSTEO C1'!Q324</f>
        <v>0</v>
      </c>
      <c r="Q73" s="1411">
        <f>+'FORMATO COSTEO C1'!R324</f>
        <v>0</v>
      </c>
      <c r="R73" s="1411">
        <f>+'FORMATO COSTEO C1'!S324</f>
        <v>0</v>
      </c>
      <c r="S73" s="1411">
        <f>+'FORMATO COSTEO C1'!T324</f>
        <v>0</v>
      </c>
      <c r="T73" s="1411">
        <f>+'FORMATO COSTEO C1'!U324</f>
        <v>0</v>
      </c>
      <c r="U73" s="1411">
        <f>+'FORMATO COSTEO C1'!V324</f>
        <v>0</v>
      </c>
      <c r="V73" s="1411">
        <f>+'FORMATO COSTEO C1'!W324</f>
        <v>0</v>
      </c>
      <c r="W73" s="1411">
        <f>+'FORMATO COSTEO C1'!X324</f>
        <v>0</v>
      </c>
      <c r="X73" s="262">
        <f>+'FORMATO COSTEO C1'!Y324</f>
        <v>0</v>
      </c>
      <c r="Y73" s="1390">
        <f>+'FORMATO COSTEO C1'!Z324</f>
        <v>0</v>
      </c>
      <c r="Z73" s="1428">
        <f t="shared" si="2"/>
        <v>0</v>
      </c>
      <c r="AA73" s="231">
        <f t="shared" si="3"/>
        <v>0</v>
      </c>
      <c r="AB73" s="232"/>
    </row>
    <row r="74" spans="2:28" x14ac:dyDescent="0.25">
      <c r="B74" s="1412" t="str">
        <f>+'FORMATO COSTEO C1'!C$330</f>
        <v>1.2.5.5</v>
      </c>
      <c r="C74" s="1413" t="str">
        <f>+'FORMATO COSTEO C1'!B$330</f>
        <v>Categoría de gasto</v>
      </c>
      <c r="D74" s="1418"/>
      <c r="E74" s="1418"/>
      <c r="F74" s="1415">
        <f>+'FORMATO COSTEO C1'!G330</f>
        <v>0</v>
      </c>
      <c r="G74" s="1415">
        <f>+'FORMATO COSTEO C1'!H330</f>
        <v>0</v>
      </c>
      <c r="H74" s="1415">
        <f>+'FORMATO COSTEO C1'!I330</f>
        <v>0</v>
      </c>
      <c r="I74" s="1415">
        <f>+'FORMATO COSTEO C1'!J330</f>
        <v>0</v>
      </c>
      <c r="J74" s="1415">
        <f>+'FORMATO COSTEO C1'!K330</f>
        <v>0</v>
      </c>
      <c r="K74" s="1415">
        <f>+'FORMATO COSTEO C1'!L330</f>
        <v>0</v>
      </c>
      <c r="L74" s="1415">
        <f>+'FORMATO COSTEO C1'!M330</f>
        <v>0</v>
      </c>
      <c r="M74" s="1415">
        <f>+'FORMATO COSTEO C1'!N330</f>
        <v>0</v>
      </c>
      <c r="N74" s="1415">
        <f>+'FORMATO COSTEO C1'!O330</f>
        <v>0</v>
      </c>
      <c r="O74" s="1415">
        <f>+'FORMATO COSTEO C1'!P330</f>
        <v>0</v>
      </c>
      <c r="P74" s="1415">
        <f>+'FORMATO COSTEO C1'!Q330</f>
        <v>0</v>
      </c>
      <c r="Q74" s="1415">
        <f>+'FORMATO COSTEO C1'!R330</f>
        <v>0</v>
      </c>
      <c r="R74" s="1415">
        <f>+'FORMATO COSTEO C1'!S330</f>
        <v>0</v>
      </c>
      <c r="S74" s="1415">
        <f>+'FORMATO COSTEO C1'!T330</f>
        <v>0</v>
      </c>
      <c r="T74" s="1415">
        <f>+'FORMATO COSTEO C1'!U330</f>
        <v>0</v>
      </c>
      <c r="U74" s="1415">
        <f>+'FORMATO COSTEO C1'!V330</f>
        <v>0</v>
      </c>
      <c r="V74" s="1415">
        <f>+'FORMATO COSTEO C1'!W330</f>
        <v>0</v>
      </c>
      <c r="W74" s="1415">
        <f>+'FORMATO COSTEO C1'!X330</f>
        <v>0</v>
      </c>
      <c r="X74" s="263">
        <f>+'FORMATO COSTEO C1'!Y330</f>
        <v>0</v>
      </c>
      <c r="Y74" s="1391">
        <f>+'FORMATO COSTEO C1'!Z330</f>
        <v>0</v>
      </c>
      <c r="Z74" s="1428">
        <f t="shared" si="2"/>
        <v>0</v>
      </c>
      <c r="AA74" s="231">
        <f t="shared" si="3"/>
        <v>0</v>
      </c>
      <c r="AB74" s="232"/>
    </row>
    <row r="75" spans="2:28" ht="64.5" x14ac:dyDescent="0.25">
      <c r="B75" s="264">
        <f>+'FORMATO COSTEO C1'!C$337</f>
        <v>1.3</v>
      </c>
      <c r="C75" s="254" t="str">
        <f>+'FORMATO COSTEO C1'!D$337</f>
        <v>Emprendedores del sector turismo de los distritos de Pisac, Taray, Lamay, Coya y Calca, provincia de Calca - región Cusco cuentan con planes de negocio o planes de mejora aprobados y viables</v>
      </c>
      <c r="D75" s="255"/>
      <c r="E75" s="255"/>
      <c r="F75" s="256">
        <f>+F76+F82+F88+F94+F100</f>
        <v>0</v>
      </c>
      <c r="G75" s="256">
        <f>+G76+G82+G88+G94+G100</f>
        <v>0</v>
      </c>
      <c r="H75" s="256">
        <f>+H76+H82+H88+H94+H100</f>
        <v>0</v>
      </c>
      <c r="I75" s="256">
        <f t="shared" ref="I75:Y75" si="15">+I76+I82+I88+I94+I100</f>
        <v>0</v>
      </c>
      <c r="J75" s="256">
        <f t="shared" si="15"/>
        <v>0</v>
      </c>
      <c r="K75" s="256">
        <f t="shared" si="15"/>
        <v>0</v>
      </c>
      <c r="L75" s="256">
        <f t="shared" si="15"/>
        <v>0</v>
      </c>
      <c r="M75" s="256">
        <f t="shared" si="15"/>
        <v>0</v>
      </c>
      <c r="N75" s="256">
        <f t="shared" si="15"/>
        <v>0</v>
      </c>
      <c r="O75" s="256">
        <f t="shared" si="15"/>
        <v>0</v>
      </c>
      <c r="P75" s="256">
        <f t="shared" si="15"/>
        <v>0</v>
      </c>
      <c r="Q75" s="256">
        <f t="shared" si="15"/>
        <v>0</v>
      </c>
      <c r="R75" s="256">
        <f t="shared" si="15"/>
        <v>0</v>
      </c>
      <c r="S75" s="256">
        <f t="shared" si="15"/>
        <v>0</v>
      </c>
      <c r="T75" s="256">
        <f t="shared" si="15"/>
        <v>0</v>
      </c>
      <c r="U75" s="256">
        <f t="shared" si="15"/>
        <v>0</v>
      </c>
      <c r="V75" s="256">
        <f t="shared" si="15"/>
        <v>0</v>
      </c>
      <c r="W75" s="256">
        <f t="shared" si="15"/>
        <v>0</v>
      </c>
      <c r="X75" s="256">
        <f t="shared" si="15"/>
        <v>0</v>
      </c>
      <c r="Y75" s="1387">
        <f t="shared" si="15"/>
        <v>0</v>
      </c>
      <c r="Z75" s="1428">
        <f t="shared" si="2"/>
        <v>0</v>
      </c>
      <c r="AA75" s="231">
        <f t="shared" si="3"/>
        <v>0</v>
      </c>
      <c r="AB75" s="232"/>
    </row>
    <row r="76" spans="2:28" x14ac:dyDescent="0.25">
      <c r="B76" s="257" t="str">
        <f>+'FORMATO COSTEO C1'!C338</f>
        <v>1.3.1</v>
      </c>
      <c r="C76" s="258">
        <f>+'FORMATO COSTEO C1'!B$338</f>
        <v>0</v>
      </c>
      <c r="D76" s="267" t="str">
        <f>+'FORMATO COSTEO C1'!D$338</f>
        <v>Unidad medida</v>
      </c>
      <c r="E76" s="259">
        <f>+'FORMATO COSTEO C1'!E$338</f>
        <v>0</v>
      </c>
      <c r="F76" s="260">
        <f>SUM(F77:F81)</f>
        <v>0</v>
      </c>
      <c r="G76" s="260">
        <f>SUM(G77:G81)</f>
        <v>0</v>
      </c>
      <c r="H76" s="260">
        <f>SUM(H77:H81)</f>
        <v>0</v>
      </c>
      <c r="I76" s="260">
        <f t="shared" ref="I76:Y76" si="16">SUM(I77:I81)</f>
        <v>0</v>
      </c>
      <c r="J76" s="260">
        <f t="shared" si="16"/>
        <v>0</v>
      </c>
      <c r="K76" s="260">
        <f t="shared" si="16"/>
        <v>0</v>
      </c>
      <c r="L76" s="260">
        <f t="shared" si="16"/>
        <v>0</v>
      </c>
      <c r="M76" s="260">
        <f t="shared" si="16"/>
        <v>0</v>
      </c>
      <c r="N76" s="260">
        <f t="shared" si="16"/>
        <v>0</v>
      </c>
      <c r="O76" s="260">
        <f t="shared" si="16"/>
        <v>0</v>
      </c>
      <c r="P76" s="260">
        <f t="shared" si="16"/>
        <v>0</v>
      </c>
      <c r="Q76" s="260">
        <f t="shared" si="16"/>
        <v>0</v>
      </c>
      <c r="R76" s="260">
        <f t="shared" si="16"/>
        <v>0</v>
      </c>
      <c r="S76" s="260">
        <f t="shared" si="16"/>
        <v>0</v>
      </c>
      <c r="T76" s="260">
        <f t="shared" si="16"/>
        <v>0</v>
      </c>
      <c r="U76" s="260">
        <f t="shared" si="16"/>
        <v>0</v>
      </c>
      <c r="V76" s="260">
        <f t="shared" si="16"/>
        <v>0</v>
      </c>
      <c r="W76" s="260">
        <f t="shared" si="16"/>
        <v>0</v>
      </c>
      <c r="X76" s="260">
        <f t="shared" si="16"/>
        <v>0</v>
      </c>
      <c r="Y76" s="1388">
        <f t="shared" si="16"/>
        <v>0</v>
      </c>
      <c r="Z76" s="1428">
        <f t="shared" si="2"/>
        <v>0</v>
      </c>
      <c r="AA76" s="231">
        <f t="shared" si="3"/>
        <v>0</v>
      </c>
      <c r="AB76" s="232"/>
    </row>
    <row r="77" spans="2:28" x14ac:dyDescent="0.25">
      <c r="B77" s="1404" t="str">
        <f>+'FORMATO COSTEO C1'!C$340</f>
        <v>1.3.1.1</v>
      </c>
      <c r="C77" s="1405" t="str">
        <f>+'FORMATO COSTEO C1'!B$340</f>
        <v>Categoría de gasto</v>
      </c>
      <c r="D77" s="1406"/>
      <c r="E77" s="1406"/>
      <c r="F77" s="1407">
        <f>+'FORMATO COSTEO C1'!G340</f>
        <v>0</v>
      </c>
      <c r="G77" s="1407">
        <f>+'FORMATO COSTEO C1'!H340</f>
        <v>0</v>
      </c>
      <c r="H77" s="1407">
        <f>+'FORMATO COSTEO C1'!I340</f>
        <v>0</v>
      </c>
      <c r="I77" s="1407">
        <f>+'FORMATO COSTEO C1'!J340</f>
        <v>0</v>
      </c>
      <c r="J77" s="1407">
        <f>+'FORMATO COSTEO C1'!K340</f>
        <v>0</v>
      </c>
      <c r="K77" s="1407">
        <f>+'FORMATO COSTEO C1'!L340</f>
        <v>0</v>
      </c>
      <c r="L77" s="1407">
        <f>+'FORMATO COSTEO C1'!M340</f>
        <v>0</v>
      </c>
      <c r="M77" s="1407">
        <f>+'FORMATO COSTEO C1'!N340</f>
        <v>0</v>
      </c>
      <c r="N77" s="1407">
        <f>+'FORMATO COSTEO C1'!O340</f>
        <v>0</v>
      </c>
      <c r="O77" s="1407">
        <f>+'FORMATO COSTEO C1'!P340</f>
        <v>0</v>
      </c>
      <c r="P77" s="1407">
        <f>+'FORMATO COSTEO C1'!Q340</f>
        <v>0</v>
      </c>
      <c r="Q77" s="1407">
        <f>+'FORMATO COSTEO C1'!R340</f>
        <v>0</v>
      </c>
      <c r="R77" s="1407">
        <f>+'FORMATO COSTEO C1'!S340</f>
        <v>0</v>
      </c>
      <c r="S77" s="1407">
        <f>+'FORMATO COSTEO C1'!T340</f>
        <v>0</v>
      </c>
      <c r="T77" s="1407">
        <f>+'FORMATO COSTEO C1'!U340</f>
        <v>0</v>
      </c>
      <c r="U77" s="1407">
        <f>+'FORMATO COSTEO C1'!V340</f>
        <v>0</v>
      </c>
      <c r="V77" s="1407">
        <f>+'FORMATO COSTEO C1'!W340</f>
        <v>0</v>
      </c>
      <c r="W77" s="1407">
        <f>+'FORMATO COSTEO C1'!X340</f>
        <v>0</v>
      </c>
      <c r="X77" s="261">
        <f>+'FORMATO COSTEO C1'!Y340</f>
        <v>0</v>
      </c>
      <c r="Y77" s="1389">
        <f>+'FORMATO COSTEO C1'!Z340</f>
        <v>0</v>
      </c>
      <c r="Z77" s="1428">
        <f t="shared" ref="Z77:Z140" si="17">W77+T77+Q77+N77+K77+H77+G77</f>
        <v>0</v>
      </c>
      <c r="AA77" s="231">
        <f t="shared" ref="AA77:AA140" si="18">+Z77-F77</f>
        <v>0</v>
      </c>
      <c r="AB77" s="232"/>
    </row>
    <row r="78" spans="2:28" x14ac:dyDescent="0.25">
      <c r="B78" s="1408" t="str">
        <f>+'FORMATO COSTEO C1'!C$346</f>
        <v>1.3.1.2</v>
      </c>
      <c r="C78" s="1409" t="str">
        <f>+'FORMATO COSTEO C1'!B$346</f>
        <v>Categoría de gasto</v>
      </c>
      <c r="D78" s="1410"/>
      <c r="E78" s="1410"/>
      <c r="F78" s="1411">
        <f>+'FORMATO COSTEO C1'!G346</f>
        <v>0</v>
      </c>
      <c r="G78" s="1411">
        <f>+'FORMATO COSTEO C1'!H346</f>
        <v>0</v>
      </c>
      <c r="H78" s="1411">
        <f>+'FORMATO COSTEO C1'!I346</f>
        <v>0</v>
      </c>
      <c r="I78" s="1411">
        <f>+'FORMATO COSTEO C1'!J346</f>
        <v>0</v>
      </c>
      <c r="J78" s="1411">
        <f>+'FORMATO COSTEO C1'!K346</f>
        <v>0</v>
      </c>
      <c r="K78" s="1411">
        <f>+'FORMATO COSTEO C1'!L346</f>
        <v>0</v>
      </c>
      <c r="L78" s="1411">
        <f>+'FORMATO COSTEO C1'!M346</f>
        <v>0</v>
      </c>
      <c r="M78" s="1411">
        <f>+'FORMATO COSTEO C1'!N346</f>
        <v>0</v>
      </c>
      <c r="N78" s="1411">
        <f>+'FORMATO COSTEO C1'!O346</f>
        <v>0</v>
      </c>
      <c r="O78" s="1411">
        <f>+'FORMATO COSTEO C1'!P346</f>
        <v>0</v>
      </c>
      <c r="P78" s="1411">
        <f>+'FORMATO COSTEO C1'!Q346</f>
        <v>0</v>
      </c>
      <c r="Q78" s="1411">
        <f>+'FORMATO COSTEO C1'!R346</f>
        <v>0</v>
      </c>
      <c r="R78" s="1411">
        <f>+'FORMATO COSTEO C1'!S346</f>
        <v>0</v>
      </c>
      <c r="S78" s="1411">
        <f>+'FORMATO COSTEO C1'!T346</f>
        <v>0</v>
      </c>
      <c r="T78" s="1411">
        <f>+'FORMATO COSTEO C1'!U346</f>
        <v>0</v>
      </c>
      <c r="U78" s="1411">
        <f>+'FORMATO COSTEO C1'!V346</f>
        <v>0</v>
      </c>
      <c r="V78" s="1411">
        <f>+'FORMATO COSTEO C1'!W346</f>
        <v>0</v>
      </c>
      <c r="W78" s="1411">
        <f>+'FORMATO COSTEO C1'!X346</f>
        <v>0</v>
      </c>
      <c r="X78" s="262">
        <f>+'FORMATO COSTEO C1'!Y346</f>
        <v>0</v>
      </c>
      <c r="Y78" s="1390">
        <f>+'FORMATO COSTEO C1'!Z346</f>
        <v>0</v>
      </c>
      <c r="Z78" s="1428">
        <f t="shared" si="17"/>
        <v>0</v>
      </c>
      <c r="AA78" s="231">
        <f t="shared" si="18"/>
        <v>0</v>
      </c>
      <c r="AB78" s="232"/>
    </row>
    <row r="79" spans="2:28" x14ac:dyDescent="0.25">
      <c r="B79" s="1408" t="str">
        <f>+'FORMATO COSTEO C1'!C$352</f>
        <v>1.3.1.3</v>
      </c>
      <c r="C79" s="1409" t="str">
        <f>+'FORMATO COSTEO C1'!B$352</f>
        <v>Categoría de gasto</v>
      </c>
      <c r="D79" s="1410"/>
      <c r="E79" s="1410"/>
      <c r="F79" s="1411">
        <f>+'FORMATO COSTEO C1'!G352</f>
        <v>0</v>
      </c>
      <c r="G79" s="1411">
        <f>+'FORMATO COSTEO C1'!H352</f>
        <v>0</v>
      </c>
      <c r="H79" s="1411">
        <f>+'FORMATO COSTEO C1'!I352</f>
        <v>0</v>
      </c>
      <c r="I79" s="1411">
        <f>+'FORMATO COSTEO C1'!J352</f>
        <v>0</v>
      </c>
      <c r="J79" s="1411">
        <f>+'FORMATO COSTEO C1'!K352</f>
        <v>0</v>
      </c>
      <c r="K79" s="1411">
        <f>+'FORMATO COSTEO C1'!L352</f>
        <v>0</v>
      </c>
      <c r="L79" s="1411">
        <f>+'FORMATO COSTEO C1'!M352</f>
        <v>0</v>
      </c>
      <c r="M79" s="1411">
        <f>+'FORMATO COSTEO C1'!N352</f>
        <v>0</v>
      </c>
      <c r="N79" s="1411">
        <f>+'FORMATO COSTEO C1'!O352</f>
        <v>0</v>
      </c>
      <c r="O79" s="1411">
        <f>+'FORMATO COSTEO C1'!P352</f>
        <v>0</v>
      </c>
      <c r="P79" s="1411">
        <f>+'FORMATO COSTEO C1'!Q352</f>
        <v>0</v>
      </c>
      <c r="Q79" s="1411">
        <f>+'FORMATO COSTEO C1'!R352</f>
        <v>0</v>
      </c>
      <c r="R79" s="1411">
        <f>+'FORMATO COSTEO C1'!S352</f>
        <v>0</v>
      </c>
      <c r="S79" s="1411">
        <f>+'FORMATO COSTEO C1'!T352</f>
        <v>0</v>
      </c>
      <c r="T79" s="1411">
        <f>+'FORMATO COSTEO C1'!U352</f>
        <v>0</v>
      </c>
      <c r="U79" s="1411">
        <f>+'FORMATO COSTEO C1'!V352</f>
        <v>0</v>
      </c>
      <c r="V79" s="1411">
        <f>+'FORMATO COSTEO C1'!W352</f>
        <v>0</v>
      </c>
      <c r="W79" s="1411">
        <f>+'FORMATO COSTEO C1'!X352</f>
        <v>0</v>
      </c>
      <c r="X79" s="262">
        <f>+'FORMATO COSTEO C1'!Y352</f>
        <v>0</v>
      </c>
      <c r="Y79" s="1390">
        <f>+'FORMATO COSTEO C1'!Z352</f>
        <v>0</v>
      </c>
      <c r="Z79" s="1428">
        <f t="shared" si="17"/>
        <v>0</v>
      </c>
      <c r="AA79" s="231">
        <f t="shared" si="18"/>
        <v>0</v>
      </c>
      <c r="AB79" s="232"/>
    </row>
    <row r="80" spans="2:28" x14ac:dyDescent="0.25">
      <c r="B80" s="1408" t="str">
        <f>+'FORMATO COSTEO C1'!C$358</f>
        <v>1.3.1.4</v>
      </c>
      <c r="C80" s="1409" t="str">
        <f>+'FORMATO COSTEO C1'!B$358</f>
        <v>Categoría de gasto</v>
      </c>
      <c r="D80" s="1410"/>
      <c r="E80" s="1410"/>
      <c r="F80" s="1411">
        <f>+'FORMATO COSTEO C1'!G358</f>
        <v>0</v>
      </c>
      <c r="G80" s="1411">
        <f>+'FORMATO COSTEO C1'!H358</f>
        <v>0</v>
      </c>
      <c r="H80" s="1411">
        <f>+'FORMATO COSTEO C1'!I358</f>
        <v>0</v>
      </c>
      <c r="I80" s="1411">
        <f>+'FORMATO COSTEO C1'!J358</f>
        <v>0</v>
      </c>
      <c r="J80" s="1411">
        <f>+'FORMATO COSTEO C1'!K358</f>
        <v>0</v>
      </c>
      <c r="K80" s="1411">
        <f>+'FORMATO COSTEO C1'!L358</f>
        <v>0</v>
      </c>
      <c r="L80" s="1411">
        <f>+'FORMATO COSTEO C1'!M358</f>
        <v>0</v>
      </c>
      <c r="M80" s="1411">
        <f>+'FORMATO COSTEO C1'!N358</f>
        <v>0</v>
      </c>
      <c r="N80" s="1411">
        <f>+'FORMATO COSTEO C1'!O358</f>
        <v>0</v>
      </c>
      <c r="O80" s="1411">
        <f>+'FORMATO COSTEO C1'!P358</f>
        <v>0</v>
      </c>
      <c r="P80" s="1411">
        <f>+'FORMATO COSTEO C1'!Q358</f>
        <v>0</v>
      </c>
      <c r="Q80" s="1411">
        <f>+'FORMATO COSTEO C1'!R358</f>
        <v>0</v>
      </c>
      <c r="R80" s="1411">
        <f>+'FORMATO COSTEO C1'!S358</f>
        <v>0</v>
      </c>
      <c r="S80" s="1411">
        <f>+'FORMATO COSTEO C1'!T358</f>
        <v>0</v>
      </c>
      <c r="T80" s="1411">
        <f>+'FORMATO COSTEO C1'!U358</f>
        <v>0</v>
      </c>
      <c r="U80" s="1411">
        <f>+'FORMATO COSTEO C1'!V358</f>
        <v>0</v>
      </c>
      <c r="V80" s="1411">
        <f>+'FORMATO COSTEO C1'!W358</f>
        <v>0</v>
      </c>
      <c r="W80" s="1411">
        <f>+'FORMATO COSTEO C1'!X358</f>
        <v>0</v>
      </c>
      <c r="X80" s="262">
        <f>+'FORMATO COSTEO C1'!Y358</f>
        <v>0</v>
      </c>
      <c r="Y80" s="1390">
        <f>+'FORMATO COSTEO C1'!Z358</f>
        <v>0</v>
      </c>
      <c r="Z80" s="1428">
        <f t="shared" si="17"/>
        <v>0</v>
      </c>
      <c r="AA80" s="231">
        <f t="shared" si="18"/>
        <v>0</v>
      </c>
      <c r="AB80" s="232"/>
    </row>
    <row r="81" spans="2:28" x14ac:dyDescent="0.25">
      <c r="B81" s="1412" t="str">
        <f>+'FORMATO COSTEO C1'!C$364</f>
        <v>1.3.1.5</v>
      </c>
      <c r="C81" s="1413" t="str">
        <f>+'FORMATO COSTEO C1'!B$364</f>
        <v>Categoría de gasto</v>
      </c>
      <c r="D81" s="1414"/>
      <c r="E81" s="1414"/>
      <c r="F81" s="1415">
        <f>+'FORMATO COSTEO C1'!G364</f>
        <v>0</v>
      </c>
      <c r="G81" s="1415">
        <f>+'FORMATO COSTEO C1'!H364</f>
        <v>0</v>
      </c>
      <c r="H81" s="1415">
        <f>+'FORMATO COSTEO C1'!I364</f>
        <v>0</v>
      </c>
      <c r="I81" s="1415">
        <f>+'FORMATO COSTEO C1'!J364</f>
        <v>0</v>
      </c>
      <c r="J81" s="1415">
        <f>+'FORMATO COSTEO C1'!K364</f>
        <v>0</v>
      </c>
      <c r="K81" s="1415">
        <f>+'FORMATO COSTEO C1'!L364</f>
        <v>0</v>
      </c>
      <c r="L81" s="1415">
        <f>+'FORMATO COSTEO C1'!M364</f>
        <v>0</v>
      </c>
      <c r="M81" s="1415">
        <f>+'FORMATO COSTEO C1'!N364</f>
        <v>0</v>
      </c>
      <c r="N81" s="1415">
        <f>+'FORMATO COSTEO C1'!O364</f>
        <v>0</v>
      </c>
      <c r="O81" s="1415">
        <f>+'FORMATO COSTEO C1'!P364</f>
        <v>0</v>
      </c>
      <c r="P81" s="1415">
        <f>+'FORMATO COSTEO C1'!Q364</f>
        <v>0</v>
      </c>
      <c r="Q81" s="1415">
        <f>+'FORMATO COSTEO C1'!R364</f>
        <v>0</v>
      </c>
      <c r="R81" s="1415">
        <f>+'FORMATO COSTEO C1'!S364</f>
        <v>0</v>
      </c>
      <c r="S81" s="1415">
        <f>+'FORMATO COSTEO C1'!T364</f>
        <v>0</v>
      </c>
      <c r="T81" s="1415">
        <f>+'FORMATO COSTEO C1'!U364</f>
        <v>0</v>
      </c>
      <c r="U81" s="1415">
        <f>+'FORMATO COSTEO C1'!V364</f>
        <v>0</v>
      </c>
      <c r="V81" s="1415">
        <f>+'FORMATO COSTEO C1'!W364</f>
        <v>0</v>
      </c>
      <c r="W81" s="1415">
        <f>+'FORMATO COSTEO C1'!X364</f>
        <v>0</v>
      </c>
      <c r="X81" s="263">
        <f>+'FORMATO COSTEO C1'!Y364</f>
        <v>0</v>
      </c>
      <c r="Y81" s="1391">
        <f>+'FORMATO COSTEO C1'!Z364</f>
        <v>0</v>
      </c>
      <c r="Z81" s="1428">
        <f t="shared" si="17"/>
        <v>0</v>
      </c>
      <c r="AA81" s="231">
        <f t="shared" si="18"/>
        <v>0</v>
      </c>
      <c r="AB81" s="232"/>
    </row>
    <row r="82" spans="2:28" x14ac:dyDescent="0.25">
      <c r="B82" s="257" t="str">
        <f>+'FORMATO COSTEO C1'!C370</f>
        <v>1.3.2</v>
      </c>
      <c r="C82" s="258">
        <f>+'FORMATO COSTEO C1'!B$370</f>
        <v>0</v>
      </c>
      <c r="D82" s="267" t="str">
        <f>+'FORMATO COSTEO C1'!D$370</f>
        <v>Unidad medida</v>
      </c>
      <c r="E82" s="259">
        <f>+'FORMATO COSTEO C1'!E$370</f>
        <v>0</v>
      </c>
      <c r="F82" s="260">
        <f>SUM(F83:F87)</f>
        <v>0</v>
      </c>
      <c r="G82" s="260">
        <f>SUM(G83:G87)</f>
        <v>0</v>
      </c>
      <c r="H82" s="260">
        <f>SUM(H83:H87)</f>
        <v>0</v>
      </c>
      <c r="I82" s="260">
        <f t="shared" ref="I82:Y82" si="19">SUM(I83:I87)</f>
        <v>0</v>
      </c>
      <c r="J82" s="260">
        <f t="shared" si="19"/>
        <v>0</v>
      </c>
      <c r="K82" s="260">
        <f t="shared" si="19"/>
        <v>0</v>
      </c>
      <c r="L82" s="260">
        <f t="shared" si="19"/>
        <v>0</v>
      </c>
      <c r="M82" s="260">
        <f t="shared" si="19"/>
        <v>0</v>
      </c>
      <c r="N82" s="260">
        <f t="shared" si="19"/>
        <v>0</v>
      </c>
      <c r="O82" s="260">
        <f t="shared" si="19"/>
        <v>0</v>
      </c>
      <c r="P82" s="260">
        <f t="shared" si="19"/>
        <v>0</v>
      </c>
      <c r="Q82" s="260">
        <f t="shared" si="19"/>
        <v>0</v>
      </c>
      <c r="R82" s="260">
        <f t="shared" si="19"/>
        <v>0</v>
      </c>
      <c r="S82" s="260">
        <f t="shared" si="19"/>
        <v>0</v>
      </c>
      <c r="T82" s="260">
        <f t="shared" si="19"/>
        <v>0</v>
      </c>
      <c r="U82" s="260">
        <f t="shared" si="19"/>
        <v>0</v>
      </c>
      <c r="V82" s="260">
        <f t="shared" si="19"/>
        <v>0</v>
      </c>
      <c r="W82" s="260">
        <f t="shared" si="19"/>
        <v>0</v>
      </c>
      <c r="X82" s="260">
        <f t="shared" si="19"/>
        <v>0</v>
      </c>
      <c r="Y82" s="1388">
        <f t="shared" si="19"/>
        <v>0</v>
      </c>
      <c r="Z82" s="1428">
        <f t="shared" si="17"/>
        <v>0</v>
      </c>
      <c r="AA82" s="231">
        <f t="shared" si="18"/>
        <v>0</v>
      </c>
      <c r="AB82" s="232"/>
    </row>
    <row r="83" spans="2:28" x14ac:dyDescent="0.25">
      <c r="B83" s="1404" t="str">
        <f>+'FORMATO COSTEO C1'!C372</f>
        <v>1.3.2.1</v>
      </c>
      <c r="C83" s="1405" t="str">
        <f>+'FORMATO COSTEO C1'!B$372</f>
        <v>Categoría de gasto</v>
      </c>
      <c r="D83" s="1416"/>
      <c r="E83" s="1416"/>
      <c r="F83" s="1407">
        <f>+'FORMATO COSTEO C1'!G372</f>
        <v>0</v>
      </c>
      <c r="G83" s="1407">
        <f>+'FORMATO COSTEO C1'!H372</f>
        <v>0</v>
      </c>
      <c r="H83" s="1407">
        <f>+'FORMATO COSTEO C1'!I372</f>
        <v>0</v>
      </c>
      <c r="I83" s="1407">
        <f>+'FORMATO COSTEO C1'!J372</f>
        <v>0</v>
      </c>
      <c r="J83" s="1407">
        <f>+'FORMATO COSTEO C1'!K372</f>
        <v>0</v>
      </c>
      <c r="K83" s="1407">
        <f>+'FORMATO COSTEO C1'!L372</f>
        <v>0</v>
      </c>
      <c r="L83" s="1407">
        <f>+'FORMATO COSTEO C1'!M372</f>
        <v>0</v>
      </c>
      <c r="M83" s="1407">
        <f>+'FORMATO COSTEO C1'!N372</f>
        <v>0</v>
      </c>
      <c r="N83" s="1407">
        <f>+'FORMATO COSTEO C1'!O372</f>
        <v>0</v>
      </c>
      <c r="O83" s="1407">
        <f>+'FORMATO COSTEO C1'!P372</f>
        <v>0</v>
      </c>
      <c r="P83" s="1407">
        <f>+'FORMATO COSTEO C1'!Q372</f>
        <v>0</v>
      </c>
      <c r="Q83" s="1407">
        <f>+'FORMATO COSTEO C1'!R372</f>
        <v>0</v>
      </c>
      <c r="R83" s="1407">
        <f>+'FORMATO COSTEO C1'!S372</f>
        <v>0</v>
      </c>
      <c r="S83" s="1407">
        <f>+'FORMATO COSTEO C1'!T372</f>
        <v>0</v>
      </c>
      <c r="T83" s="1407">
        <f>+'FORMATO COSTEO C1'!U372</f>
        <v>0</v>
      </c>
      <c r="U83" s="1407">
        <f>+'FORMATO COSTEO C1'!V372</f>
        <v>0</v>
      </c>
      <c r="V83" s="1407">
        <f>+'FORMATO COSTEO C1'!W372</f>
        <v>0</v>
      </c>
      <c r="W83" s="1407">
        <f>+'FORMATO COSTEO C1'!X372</f>
        <v>0</v>
      </c>
      <c r="X83" s="261">
        <f>+'FORMATO COSTEO C1'!Y372</f>
        <v>0</v>
      </c>
      <c r="Y83" s="1389">
        <f>+'FORMATO COSTEO C1'!Z372</f>
        <v>0</v>
      </c>
      <c r="Z83" s="1428">
        <f t="shared" si="17"/>
        <v>0</v>
      </c>
      <c r="AA83" s="231">
        <f t="shared" si="18"/>
        <v>0</v>
      </c>
      <c r="AB83" s="232"/>
    </row>
    <row r="84" spans="2:28" x14ac:dyDescent="0.25">
      <c r="B84" s="1408" t="str">
        <f>+'FORMATO COSTEO C1'!C378</f>
        <v>1.3.2.2</v>
      </c>
      <c r="C84" s="1409" t="str">
        <f>+'FORMATO COSTEO C1'!B$378</f>
        <v>Categoría de gasto</v>
      </c>
      <c r="D84" s="1417"/>
      <c r="E84" s="1417"/>
      <c r="F84" s="1411">
        <f>+'FORMATO COSTEO C1'!G378</f>
        <v>0</v>
      </c>
      <c r="G84" s="1411">
        <f>+'FORMATO COSTEO C1'!H378</f>
        <v>0</v>
      </c>
      <c r="H84" s="1411">
        <f>+'FORMATO COSTEO C1'!I378</f>
        <v>0</v>
      </c>
      <c r="I84" s="1411">
        <f>+'FORMATO COSTEO C1'!J378</f>
        <v>0</v>
      </c>
      <c r="J84" s="1411">
        <f>+'FORMATO COSTEO C1'!K378</f>
        <v>0</v>
      </c>
      <c r="K84" s="1411">
        <f>+'FORMATO COSTEO C1'!L378</f>
        <v>0</v>
      </c>
      <c r="L84" s="1411">
        <f>+'FORMATO COSTEO C1'!M378</f>
        <v>0</v>
      </c>
      <c r="M84" s="1411">
        <f>+'FORMATO COSTEO C1'!N378</f>
        <v>0</v>
      </c>
      <c r="N84" s="1411">
        <f>+'FORMATO COSTEO C1'!O378</f>
        <v>0</v>
      </c>
      <c r="O84" s="1411">
        <f>+'FORMATO COSTEO C1'!P378</f>
        <v>0</v>
      </c>
      <c r="P84" s="1411">
        <f>+'FORMATO COSTEO C1'!Q378</f>
        <v>0</v>
      </c>
      <c r="Q84" s="1411">
        <f>+'FORMATO COSTEO C1'!R378</f>
        <v>0</v>
      </c>
      <c r="R84" s="1411">
        <f>+'FORMATO COSTEO C1'!S378</f>
        <v>0</v>
      </c>
      <c r="S84" s="1411">
        <f>+'FORMATO COSTEO C1'!T378</f>
        <v>0</v>
      </c>
      <c r="T84" s="1411">
        <f>+'FORMATO COSTEO C1'!U378</f>
        <v>0</v>
      </c>
      <c r="U84" s="1411">
        <f>+'FORMATO COSTEO C1'!V378</f>
        <v>0</v>
      </c>
      <c r="V84" s="1411">
        <f>+'FORMATO COSTEO C1'!W378</f>
        <v>0</v>
      </c>
      <c r="W84" s="1411">
        <f>+'FORMATO COSTEO C1'!X378</f>
        <v>0</v>
      </c>
      <c r="X84" s="262">
        <f>+'FORMATO COSTEO C1'!Y378</f>
        <v>0</v>
      </c>
      <c r="Y84" s="1390">
        <f>+'FORMATO COSTEO C1'!Z378</f>
        <v>0</v>
      </c>
      <c r="Z84" s="1428">
        <f t="shared" si="17"/>
        <v>0</v>
      </c>
      <c r="AA84" s="231">
        <f t="shared" si="18"/>
        <v>0</v>
      </c>
      <c r="AB84" s="232"/>
    </row>
    <row r="85" spans="2:28" x14ac:dyDescent="0.25">
      <c r="B85" s="1408" t="str">
        <f>+'FORMATO COSTEO C1'!C384</f>
        <v>1.3.2.3</v>
      </c>
      <c r="C85" s="1409" t="str">
        <f>+'FORMATO COSTEO C1'!B$384</f>
        <v>Categoría de gasto</v>
      </c>
      <c r="D85" s="1417"/>
      <c r="E85" s="1417"/>
      <c r="F85" s="1411">
        <f>+'FORMATO COSTEO C1'!G384</f>
        <v>0</v>
      </c>
      <c r="G85" s="1411">
        <f>+'FORMATO COSTEO C1'!H384</f>
        <v>0</v>
      </c>
      <c r="H85" s="1411">
        <f>+'FORMATO COSTEO C1'!I384</f>
        <v>0</v>
      </c>
      <c r="I85" s="1411">
        <f>+'FORMATO COSTEO C1'!J384</f>
        <v>0</v>
      </c>
      <c r="J85" s="1411">
        <f>+'FORMATO COSTEO C1'!K384</f>
        <v>0</v>
      </c>
      <c r="K85" s="1411">
        <f>+'FORMATO COSTEO C1'!L384</f>
        <v>0</v>
      </c>
      <c r="L85" s="1411">
        <f>+'FORMATO COSTEO C1'!M384</f>
        <v>0</v>
      </c>
      <c r="M85" s="1411">
        <f>+'FORMATO COSTEO C1'!N384</f>
        <v>0</v>
      </c>
      <c r="N85" s="1411">
        <f>+'FORMATO COSTEO C1'!O384</f>
        <v>0</v>
      </c>
      <c r="O85" s="1411">
        <f>+'FORMATO COSTEO C1'!P384</f>
        <v>0</v>
      </c>
      <c r="P85" s="1411">
        <f>+'FORMATO COSTEO C1'!Q384</f>
        <v>0</v>
      </c>
      <c r="Q85" s="1411">
        <f>+'FORMATO COSTEO C1'!R384</f>
        <v>0</v>
      </c>
      <c r="R85" s="1411">
        <f>+'FORMATO COSTEO C1'!S384</f>
        <v>0</v>
      </c>
      <c r="S85" s="1411">
        <f>+'FORMATO COSTEO C1'!T384</f>
        <v>0</v>
      </c>
      <c r="T85" s="1411">
        <f>+'FORMATO COSTEO C1'!U384</f>
        <v>0</v>
      </c>
      <c r="U85" s="1411">
        <f>+'FORMATO COSTEO C1'!V384</f>
        <v>0</v>
      </c>
      <c r="V85" s="1411">
        <f>+'FORMATO COSTEO C1'!W384</f>
        <v>0</v>
      </c>
      <c r="W85" s="1411">
        <f>+'FORMATO COSTEO C1'!X384</f>
        <v>0</v>
      </c>
      <c r="X85" s="262">
        <f>+'FORMATO COSTEO C1'!Y384</f>
        <v>0</v>
      </c>
      <c r="Y85" s="1390">
        <f>+'FORMATO COSTEO C1'!Z384</f>
        <v>0</v>
      </c>
      <c r="Z85" s="1428">
        <f t="shared" si="17"/>
        <v>0</v>
      </c>
      <c r="AA85" s="231">
        <f t="shared" si="18"/>
        <v>0</v>
      </c>
      <c r="AB85" s="232"/>
    </row>
    <row r="86" spans="2:28" x14ac:dyDescent="0.25">
      <c r="B86" s="1408" t="str">
        <f>+'FORMATO COSTEO C1'!C390</f>
        <v>1.3.2.4</v>
      </c>
      <c r="C86" s="1409" t="str">
        <f>+'FORMATO COSTEO C1'!B$390</f>
        <v>Categoría de gasto</v>
      </c>
      <c r="D86" s="1417"/>
      <c r="E86" s="1417"/>
      <c r="F86" s="1411">
        <f>+'FORMATO COSTEO C1'!G390</f>
        <v>0</v>
      </c>
      <c r="G86" s="1411">
        <f>+'FORMATO COSTEO C1'!H390</f>
        <v>0</v>
      </c>
      <c r="H86" s="1411">
        <f>+'FORMATO COSTEO C1'!I390</f>
        <v>0</v>
      </c>
      <c r="I86" s="1411">
        <f>+'FORMATO COSTEO C1'!J390</f>
        <v>0</v>
      </c>
      <c r="J86" s="1411">
        <f>+'FORMATO COSTEO C1'!K390</f>
        <v>0</v>
      </c>
      <c r="K86" s="1411">
        <f>+'FORMATO COSTEO C1'!L390</f>
        <v>0</v>
      </c>
      <c r="L86" s="1411">
        <f>+'FORMATO COSTEO C1'!M390</f>
        <v>0</v>
      </c>
      <c r="M86" s="1411">
        <f>+'FORMATO COSTEO C1'!N390</f>
        <v>0</v>
      </c>
      <c r="N86" s="1411">
        <f>+'FORMATO COSTEO C1'!O390</f>
        <v>0</v>
      </c>
      <c r="O86" s="1411">
        <f>+'FORMATO COSTEO C1'!P390</f>
        <v>0</v>
      </c>
      <c r="P86" s="1411">
        <f>+'FORMATO COSTEO C1'!Q390</f>
        <v>0</v>
      </c>
      <c r="Q86" s="1411">
        <f>+'FORMATO COSTEO C1'!R390</f>
        <v>0</v>
      </c>
      <c r="R86" s="1411">
        <f>+'FORMATO COSTEO C1'!S390</f>
        <v>0</v>
      </c>
      <c r="S86" s="1411">
        <f>+'FORMATO COSTEO C1'!T390</f>
        <v>0</v>
      </c>
      <c r="T86" s="1411">
        <f>+'FORMATO COSTEO C1'!U390</f>
        <v>0</v>
      </c>
      <c r="U86" s="1411">
        <f>+'FORMATO COSTEO C1'!V390</f>
        <v>0</v>
      </c>
      <c r="V86" s="1411">
        <f>+'FORMATO COSTEO C1'!W390</f>
        <v>0</v>
      </c>
      <c r="W86" s="1411">
        <f>+'FORMATO COSTEO C1'!X390</f>
        <v>0</v>
      </c>
      <c r="X86" s="262">
        <f>+'FORMATO COSTEO C1'!Y390</f>
        <v>0</v>
      </c>
      <c r="Y86" s="1390">
        <f>+'FORMATO COSTEO C1'!Z390</f>
        <v>0</v>
      </c>
      <c r="Z86" s="1428">
        <f t="shared" si="17"/>
        <v>0</v>
      </c>
      <c r="AA86" s="231">
        <f t="shared" si="18"/>
        <v>0</v>
      </c>
      <c r="AB86" s="232"/>
    </row>
    <row r="87" spans="2:28" x14ac:dyDescent="0.25">
      <c r="B87" s="1412" t="str">
        <f>+'FORMATO COSTEO C1'!C396</f>
        <v>1.3.2.5</v>
      </c>
      <c r="C87" s="1413" t="str">
        <f>+'FORMATO COSTEO C1'!B$396</f>
        <v>Categoría de gasto</v>
      </c>
      <c r="D87" s="1418"/>
      <c r="E87" s="1418"/>
      <c r="F87" s="1415">
        <f>+'FORMATO COSTEO C1'!G396</f>
        <v>0</v>
      </c>
      <c r="G87" s="1415">
        <f>+'FORMATO COSTEO C1'!H396</f>
        <v>0</v>
      </c>
      <c r="H87" s="1415">
        <f>+'FORMATO COSTEO C1'!I396</f>
        <v>0</v>
      </c>
      <c r="I87" s="1415">
        <f>+'FORMATO COSTEO C1'!J396</f>
        <v>0</v>
      </c>
      <c r="J87" s="1415">
        <f>+'FORMATO COSTEO C1'!K396</f>
        <v>0</v>
      </c>
      <c r="K87" s="1415">
        <f>+'FORMATO COSTEO C1'!L396</f>
        <v>0</v>
      </c>
      <c r="L87" s="1415">
        <f>+'FORMATO COSTEO C1'!M396</f>
        <v>0</v>
      </c>
      <c r="M87" s="1415">
        <f>+'FORMATO COSTEO C1'!N396</f>
        <v>0</v>
      </c>
      <c r="N87" s="1415">
        <f>+'FORMATO COSTEO C1'!O396</f>
        <v>0</v>
      </c>
      <c r="O87" s="1415">
        <f>+'FORMATO COSTEO C1'!P396</f>
        <v>0</v>
      </c>
      <c r="P87" s="1415">
        <f>+'FORMATO COSTEO C1'!Q396</f>
        <v>0</v>
      </c>
      <c r="Q87" s="1415">
        <f>+'FORMATO COSTEO C1'!R396</f>
        <v>0</v>
      </c>
      <c r="R87" s="1415">
        <f>+'FORMATO COSTEO C1'!S396</f>
        <v>0</v>
      </c>
      <c r="S87" s="1415">
        <f>+'FORMATO COSTEO C1'!T396</f>
        <v>0</v>
      </c>
      <c r="T87" s="1415">
        <f>+'FORMATO COSTEO C1'!U396</f>
        <v>0</v>
      </c>
      <c r="U87" s="1415">
        <f>+'FORMATO COSTEO C1'!V396</f>
        <v>0</v>
      </c>
      <c r="V87" s="1415">
        <f>+'FORMATO COSTEO C1'!W396</f>
        <v>0</v>
      </c>
      <c r="W87" s="1415">
        <f>+'FORMATO COSTEO C1'!X396</f>
        <v>0</v>
      </c>
      <c r="X87" s="263">
        <f>+'FORMATO COSTEO C1'!Y396</f>
        <v>0</v>
      </c>
      <c r="Y87" s="1391">
        <f>+'FORMATO COSTEO C1'!Z396</f>
        <v>0</v>
      </c>
      <c r="Z87" s="1428">
        <f t="shared" si="17"/>
        <v>0</v>
      </c>
      <c r="AA87" s="231">
        <f t="shared" si="18"/>
        <v>0</v>
      </c>
      <c r="AB87" s="232"/>
    </row>
    <row r="88" spans="2:28" x14ac:dyDescent="0.25">
      <c r="B88" s="257" t="str">
        <f>+'FORMATO COSTEO C1'!C402</f>
        <v>1.3.3</v>
      </c>
      <c r="C88" s="258">
        <f>+'FORMATO COSTEO C1'!B$402</f>
        <v>0</v>
      </c>
      <c r="D88" s="267" t="str">
        <f>+'FORMATO COSTEO C1'!D$402</f>
        <v>Unidad medida</v>
      </c>
      <c r="E88" s="259">
        <f>+'FORMATO COSTEO C1'!E$402</f>
        <v>0</v>
      </c>
      <c r="F88" s="260">
        <f>SUM(F89:F93)</f>
        <v>0</v>
      </c>
      <c r="G88" s="260">
        <f>SUM(G89:G93)</f>
        <v>0</v>
      </c>
      <c r="H88" s="260">
        <f>SUM(H89:H93)</f>
        <v>0</v>
      </c>
      <c r="I88" s="260">
        <f t="shared" ref="I88:Y88" si="20">SUM(I89:I93)</f>
        <v>0</v>
      </c>
      <c r="J88" s="260">
        <f t="shared" si="20"/>
        <v>0</v>
      </c>
      <c r="K88" s="260">
        <f t="shared" si="20"/>
        <v>0</v>
      </c>
      <c r="L88" s="260">
        <f t="shared" si="20"/>
        <v>0</v>
      </c>
      <c r="M88" s="260">
        <f t="shared" si="20"/>
        <v>0</v>
      </c>
      <c r="N88" s="260">
        <f t="shared" si="20"/>
        <v>0</v>
      </c>
      <c r="O88" s="260">
        <f t="shared" si="20"/>
        <v>0</v>
      </c>
      <c r="P88" s="260">
        <f t="shared" si="20"/>
        <v>0</v>
      </c>
      <c r="Q88" s="260">
        <f t="shared" si="20"/>
        <v>0</v>
      </c>
      <c r="R88" s="260">
        <f t="shared" si="20"/>
        <v>0</v>
      </c>
      <c r="S88" s="260">
        <f t="shared" si="20"/>
        <v>0</v>
      </c>
      <c r="T88" s="260">
        <f t="shared" si="20"/>
        <v>0</v>
      </c>
      <c r="U88" s="260">
        <f t="shared" si="20"/>
        <v>0</v>
      </c>
      <c r="V88" s="260">
        <f t="shared" si="20"/>
        <v>0</v>
      </c>
      <c r="W88" s="260">
        <f t="shared" si="20"/>
        <v>0</v>
      </c>
      <c r="X88" s="260">
        <f t="shared" si="20"/>
        <v>0</v>
      </c>
      <c r="Y88" s="1388">
        <f t="shared" si="20"/>
        <v>0</v>
      </c>
      <c r="Z88" s="1428">
        <f t="shared" si="17"/>
        <v>0</v>
      </c>
      <c r="AA88" s="231">
        <f t="shared" si="18"/>
        <v>0</v>
      </c>
      <c r="AB88" s="232"/>
    </row>
    <row r="89" spans="2:28" x14ac:dyDescent="0.25">
      <c r="B89" s="1404" t="str">
        <f>+'FORMATO COSTEO C1'!C$404</f>
        <v>1.3.3.1</v>
      </c>
      <c r="C89" s="1405" t="str">
        <f>+'FORMATO COSTEO C1'!B$404</f>
        <v>Categoría de gasto</v>
      </c>
      <c r="D89" s="1416"/>
      <c r="E89" s="1416"/>
      <c r="F89" s="1407">
        <f>+'FORMATO COSTEO C1'!G404</f>
        <v>0</v>
      </c>
      <c r="G89" s="1407">
        <f>+'FORMATO COSTEO C1'!H404</f>
        <v>0</v>
      </c>
      <c r="H89" s="1407">
        <f>+'FORMATO COSTEO C1'!I404</f>
        <v>0</v>
      </c>
      <c r="I89" s="1407">
        <f>+'FORMATO COSTEO C1'!J404</f>
        <v>0</v>
      </c>
      <c r="J89" s="1407">
        <f>+'FORMATO COSTEO C1'!K404</f>
        <v>0</v>
      </c>
      <c r="K89" s="1407">
        <f>+'FORMATO COSTEO C1'!L404</f>
        <v>0</v>
      </c>
      <c r="L89" s="1407">
        <f>+'FORMATO COSTEO C1'!M404</f>
        <v>0</v>
      </c>
      <c r="M89" s="1407">
        <f>+'FORMATO COSTEO C1'!N404</f>
        <v>0</v>
      </c>
      <c r="N89" s="1407">
        <f>+'FORMATO COSTEO C1'!O404</f>
        <v>0</v>
      </c>
      <c r="O89" s="1407">
        <f>+'FORMATO COSTEO C1'!P404</f>
        <v>0</v>
      </c>
      <c r="P89" s="1407">
        <f>+'FORMATO COSTEO C1'!Q404</f>
        <v>0</v>
      </c>
      <c r="Q89" s="1407">
        <f>+'FORMATO COSTEO C1'!R404</f>
        <v>0</v>
      </c>
      <c r="R89" s="1407">
        <f>+'FORMATO COSTEO C1'!S404</f>
        <v>0</v>
      </c>
      <c r="S89" s="1407">
        <f>+'FORMATO COSTEO C1'!T404</f>
        <v>0</v>
      </c>
      <c r="T89" s="1407">
        <f>+'FORMATO COSTEO C1'!U404</f>
        <v>0</v>
      </c>
      <c r="U89" s="1407">
        <f>+'FORMATO COSTEO C1'!V404</f>
        <v>0</v>
      </c>
      <c r="V89" s="1407">
        <f>+'FORMATO COSTEO C1'!W404</f>
        <v>0</v>
      </c>
      <c r="W89" s="1407">
        <f>+'FORMATO COSTEO C1'!X404</f>
        <v>0</v>
      </c>
      <c r="X89" s="261">
        <f>+'FORMATO COSTEO C1'!Y404</f>
        <v>0</v>
      </c>
      <c r="Y89" s="1389">
        <f>+'FORMATO COSTEO C1'!Z404</f>
        <v>0</v>
      </c>
      <c r="Z89" s="1428">
        <f t="shared" si="17"/>
        <v>0</v>
      </c>
      <c r="AA89" s="231">
        <f t="shared" si="18"/>
        <v>0</v>
      </c>
      <c r="AB89" s="232"/>
    </row>
    <row r="90" spans="2:28" x14ac:dyDescent="0.25">
      <c r="B90" s="1408" t="str">
        <f>+'FORMATO COSTEO C1'!C$410</f>
        <v>1.3.3.2</v>
      </c>
      <c r="C90" s="1409" t="str">
        <f>+'FORMATO COSTEO C1'!B$410</f>
        <v>Categoría de gasto</v>
      </c>
      <c r="D90" s="1417"/>
      <c r="E90" s="1417"/>
      <c r="F90" s="1411">
        <f>+'FORMATO COSTEO C1'!G410</f>
        <v>0</v>
      </c>
      <c r="G90" s="1411">
        <f>+'FORMATO COSTEO C1'!H410</f>
        <v>0</v>
      </c>
      <c r="H90" s="1411">
        <f>+'FORMATO COSTEO C1'!I410</f>
        <v>0</v>
      </c>
      <c r="I90" s="1411">
        <f>+'FORMATO COSTEO C1'!J410</f>
        <v>0</v>
      </c>
      <c r="J90" s="1411">
        <f>+'FORMATO COSTEO C1'!K410</f>
        <v>0</v>
      </c>
      <c r="K90" s="1411">
        <f>+'FORMATO COSTEO C1'!L410</f>
        <v>0</v>
      </c>
      <c r="L90" s="1411">
        <f>+'FORMATO COSTEO C1'!M410</f>
        <v>0</v>
      </c>
      <c r="M90" s="1411">
        <f>+'FORMATO COSTEO C1'!N410</f>
        <v>0</v>
      </c>
      <c r="N90" s="1411">
        <f>+'FORMATO COSTEO C1'!O410</f>
        <v>0</v>
      </c>
      <c r="O90" s="1411">
        <f>+'FORMATO COSTEO C1'!P410</f>
        <v>0</v>
      </c>
      <c r="P90" s="1411">
        <f>+'FORMATO COSTEO C1'!Q410</f>
        <v>0</v>
      </c>
      <c r="Q90" s="1411">
        <f>+'FORMATO COSTEO C1'!R410</f>
        <v>0</v>
      </c>
      <c r="R90" s="1411">
        <f>+'FORMATO COSTEO C1'!S410</f>
        <v>0</v>
      </c>
      <c r="S90" s="1411">
        <f>+'FORMATO COSTEO C1'!T410</f>
        <v>0</v>
      </c>
      <c r="T90" s="1411">
        <f>+'FORMATO COSTEO C1'!U410</f>
        <v>0</v>
      </c>
      <c r="U90" s="1411">
        <f>+'FORMATO COSTEO C1'!V410</f>
        <v>0</v>
      </c>
      <c r="V90" s="1411">
        <f>+'FORMATO COSTEO C1'!W410</f>
        <v>0</v>
      </c>
      <c r="W90" s="1411">
        <f>+'FORMATO COSTEO C1'!X410</f>
        <v>0</v>
      </c>
      <c r="X90" s="262">
        <f>+'FORMATO COSTEO C1'!Y410</f>
        <v>0</v>
      </c>
      <c r="Y90" s="1390">
        <f>+'FORMATO COSTEO C1'!Z410</f>
        <v>0</v>
      </c>
      <c r="Z90" s="1428">
        <f t="shared" si="17"/>
        <v>0</v>
      </c>
      <c r="AA90" s="231">
        <f t="shared" si="18"/>
        <v>0</v>
      </c>
      <c r="AB90" s="232"/>
    </row>
    <row r="91" spans="2:28" x14ac:dyDescent="0.25">
      <c r="B91" s="1408" t="str">
        <f>+'FORMATO COSTEO C1'!C$416</f>
        <v>1.3.3.3</v>
      </c>
      <c r="C91" s="1409" t="str">
        <f>+'FORMATO COSTEO C1'!B$416</f>
        <v>Categoría de gasto</v>
      </c>
      <c r="D91" s="1417"/>
      <c r="E91" s="1417"/>
      <c r="F91" s="1411">
        <f>+'FORMATO COSTEO C1'!G416</f>
        <v>0</v>
      </c>
      <c r="G91" s="1411">
        <f>+'FORMATO COSTEO C1'!H416</f>
        <v>0</v>
      </c>
      <c r="H91" s="1411">
        <f>+'FORMATO COSTEO C1'!I416</f>
        <v>0</v>
      </c>
      <c r="I91" s="1411">
        <f>+'FORMATO COSTEO C1'!J416</f>
        <v>0</v>
      </c>
      <c r="J91" s="1411">
        <f>+'FORMATO COSTEO C1'!K416</f>
        <v>0</v>
      </c>
      <c r="K91" s="1411">
        <f>+'FORMATO COSTEO C1'!L416</f>
        <v>0</v>
      </c>
      <c r="L91" s="1411">
        <f>+'FORMATO COSTEO C1'!M416</f>
        <v>0</v>
      </c>
      <c r="M91" s="1411">
        <f>+'FORMATO COSTEO C1'!N416</f>
        <v>0</v>
      </c>
      <c r="N91" s="1411">
        <f>+'FORMATO COSTEO C1'!O416</f>
        <v>0</v>
      </c>
      <c r="O91" s="1411">
        <f>+'FORMATO COSTEO C1'!P416</f>
        <v>0</v>
      </c>
      <c r="P91" s="1411">
        <f>+'FORMATO COSTEO C1'!Q416</f>
        <v>0</v>
      </c>
      <c r="Q91" s="1411">
        <f>+'FORMATO COSTEO C1'!R416</f>
        <v>0</v>
      </c>
      <c r="R91" s="1411">
        <f>+'FORMATO COSTEO C1'!S416</f>
        <v>0</v>
      </c>
      <c r="S91" s="1411">
        <f>+'FORMATO COSTEO C1'!T416</f>
        <v>0</v>
      </c>
      <c r="T91" s="1411">
        <f>+'FORMATO COSTEO C1'!U416</f>
        <v>0</v>
      </c>
      <c r="U91" s="1411">
        <f>+'FORMATO COSTEO C1'!V416</f>
        <v>0</v>
      </c>
      <c r="V91" s="1411">
        <f>+'FORMATO COSTEO C1'!W416</f>
        <v>0</v>
      </c>
      <c r="W91" s="1411">
        <f>+'FORMATO COSTEO C1'!X416</f>
        <v>0</v>
      </c>
      <c r="X91" s="262">
        <f>+'FORMATO COSTEO C1'!Y416</f>
        <v>0</v>
      </c>
      <c r="Y91" s="1390">
        <f>+'FORMATO COSTEO C1'!Z416</f>
        <v>0</v>
      </c>
      <c r="Z91" s="1428">
        <f t="shared" si="17"/>
        <v>0</v>
      </c>
      <c r="AA91" s="231">
        <f t="shared" si="18"/>
        <v>0</v>
      </c>
      <c r="AB91" s="232"/>
    </row>
    <row r="92" spans="2:28" x14ac:dyDescent="0.25">
      <c r="B92" s="1408" t="str">
        <f>+'FORMATO COSTEO C1'!C$422</f>
        <v>1.3.3.4</v>
      </c>
      <c r="C92" s="1409" t="str">
        <f>+'FORMATO COSTEO C1'!B$422</f>
        <v>Categoría de gasto</v>
      </c>
      <c r="D92" s="1417"/>
      <c r="E92" s="1417"/>
      <c r="F92" s="1411">
        <f>+'FORMATO COSTEO C1'!G422</f>
        <v>0</v>
      </c>
      <c r="G92" s="1411">
        <f>+'FORMATO COSTEO C1'!H422</f>
        <v>0</v>
      </c>
      <c r="H92" s="1411">
        <f>+'FORMATO COSTEO C1'!I422</f>
        <v>0</v>
      </c>
      <c r="I92" s="1411">
        <f>+'FORMATO COSTEO C1'!J422</f>
        <v>0</v>
      </c>
      <c r="J92" s="1411">
        <f>+'FORMATO COSTEO C1'!K422</f>
        <v>0</v>
      </c>
      <c r="K92" s="1411">
        <f>+'FORMATO COSTEO C1'!L422</f>
        <v>0</v>
      </c>
      <c r="L92" s="1411">
        <f>+'FORMATO COSTEO C1'!M422</f>
        <v>0</v>
      </c>
      <c r="M92" s="1411">
        <f>+'FORMATO COSTEO C1'!N422</f>
        <v>0</v>
      </c>
      <c r="N92" s="1411">
        <f>+'FORMATO COSTEO C1'!O422</f>
        <v>0</v>
      </c>
      <c r="O92" s="1411">
        <f>+'FORMATO COSTEO C1'!P422</f>
        <v>0</v>
      </c>
      <c r="P92" s="1411">
        <f>+'FORMATO COSTEO C1'!Q422</f>
        <v>0</v>
      </c>
      <c r="Q92" s="1411">
        <f>+'FORMATO COSTEO C1'!R422</f>
        <v>0</v>
      </c>
      <c r="R92" s="1411">
        <f>+'FORMATO COSTEO C1'!S422</f>
        <v>0</v>
      </c>
      <c r="S92" s="1411">
        <f>+'FORMATO COSTEO C1'!T422</f>
        <v>0</v>
      </c>
      <c r="T92" s="1411">
        <f>+'FORMATO COSTEO C1'!U422</f>
        <v>0</v>
      </c>
      <c r="U92" s="1411">
        <f>+'FORMATO COSTEO C1'!V422</f>
        <v>0</v>
      </c>
      <c r="V92" s="1411">
        <f>+'FORMATO COSTEO C1'!W422</f>
        <v>0</v>
      </c>
      <c r="W92" s="1411">
        <f>+'FORMATO COSTEO C1'!X422</f>
        <v>0</v>
      </c>
      <c r="X92" s="262">
        <f>+'FORMATO COSTEO C1'!Y422</f>
        <v>0</v>
      </c>
      <c r="Y92" s="1390">
        <f>+'FORMATO COSTEO C1'!Z422</f>
        <v>0</v>
      </c>
      <c r="Z92" s="1428">
        <f t="shared" si="17"/>
        <v>0</v>
      </c>
      <c r="AA92" s="231">
        <f t="shared" si="18"/>
        <v>0</v>
      </c>
      <c r="AB92" s="232"/>
    </row>
    <row r="93" spans="2:28" x14ac:dyDescent="0.25">
      <c r="B93" s="1412" t="str">
        <f>+'FORMATO COSTEO C1'!C$428</f>
        <v>1.3.3.5</v>
      </c>
      <c r="C93" s="1413" t="str">
        <f>+'FORMATO COSTEO C1'!B$428</f>
        <v>Categoría de gasto</v>
      </c>
      <c r="D93" s="1418"/>
      <c r="E93" s="1418"/>
      <c r="F93" s="1415">
        <f>+'FORMATO COSTEO C1'!G428</f>
        <v>0</v>
      </c>
      <c r="G93" s="1415">
        <f>+'FORMATO COSTEO C1'!H428</f>
        <v>0</v>
      </c>
      <c r="H93" s="1415">
        <f>+'FORMATO COSTEO C1'!I428</f>
        <v>0</v>
      </c>
      <c r="I93" s="1415">
        <f>+'FORMATO COSTEO C1'!J428</f>
        <v>0</v>
      </c>
      <c r="J93" s="1415">
        <f>+'FORMATO COSTEO C1'!K428</f>
        <v>0</v>
      </c>
      <c r="K93" s="1415">
        <f>+'FORMATO COSTEO C1'!L428</f>
        <v>0</v>
      </c>
      <c r="L93" s="1415">
        <f>+'FORMATO COSTEO C1'!M428</f>
        <v>0</v>
      </c>
      <c r="M93" s="1415">
        <f>+'FORMATO COSTEO C1'!N428</f>
        <v>0</v>
      </c>
      <c r="N93" s="1415">
        <f>+'FORMATO COSTEO C1'!O428</f>
        <v>0</v>
      </c>
      <c r="O93" s="1415">
        <f>+'FORMATO COSTEO C1'!P428</f>
        <v>0</v>
      </c>
      <c r="P93" s="1415">
        <f>+'FORMATO COSTEO C1'!Q428</f>
        <v>0</v>
      </c>
      <c r="Q93" s="1415">
        <f>+'FORMATO COSTEO C1'!R428</f>
        <v>0</v>
      </c>
      <c r="R93" s="1415">
        <f>+'FORMATO COSTEO C1'!S428</f>
        <v>0</v>
      </c>
      <c r="S93" s="1415">
        <f>+'FORMATO COSTEO C1'!T428</f>
        <v>0</v>
      </c>
      <c r="T93" s="1415">
        <f>+'FORMATO COSTEO C1'!U428</f>
        <v>0</v>
      </c>
      <c r="U93" s="1415">
        <f>+'FORMATO COSTEO C1'!V428</f>
        <v>0</v>
      </c>
      <c r="V93" s="1415">
        <f>+'FORMATO COSTEO C1'!W428</f>
        <v>0</v>
      </c>
      <c r="W93" s="1415">
        <f>+'FORMATO COSTEO C1'!X428</f>
        <v>0</v>
      </c>
      <c r="X93" s="263">
        <f>+'FORMATO COSTEO C1'!Y428</f>
        <v>0</v>
      </c>
      <c r="Y93" s="1391">
        <f>+'FORMATO COSTEO C1'!Z428</f>
        <v>0</v>
      </c>
      <c r="Z93" s="1428">
        <f t="shared" si="17"/>
        <v>0</v>
      </c>
      <c r="AA93" s="231">
        <f t="shared" si="18"/>
        <v>0</v>
      </c>
      <c r="AB93" s="232"/>
    </row>
    <row r="94" spans="2:28" x14ac:dyDescent="0.25">
      <c r="B94" s="257">
        <f>+'FORMATO COSTEO C1'!B434</f>
        <v>0</v>
      </c>
      <c r="C94" s="258">
        <f>+'FORMATO COSTEO C1'!B$434</f>
        <v>0</v>
      </c>
      <c r="D94" s="267" t="str">
        <f>+'FORMATO COSTEO C1'!D$434</f>
        <v>Unidad medida</v>
      </c>
      <c r="E94" s="259">
        <f>+'FORMATO COSTEO C1'!E$434</f>
        <v>0</v>
      </c>
      <c r="F94" s="260">
        <f>SUM(F95:F99)</f>
        <v>0</v>
      </c>
      <c r="G94" s="260">
        <f>SUM(G95:G99)</f>
        <v>0</v>
      </c>
      <c r="H94" s="260">
        <f>SUM(H95:H99)</f>
        <v>0</v>
      </c>
      <c r="I94" s="260">
        <f t="shared" ref="I94:Y94" si="21">SUM(I95:I99)</f>
        <v>0</v>
      </c>
      <c r="J94" s="260">
        <f t="shared" si="21"/>
        <v>0</v>
      </c>
      <c r="K94" s="260">
        <f t="shared" si="21"/>
        <v>0</v>
      </c>
      <c r="L94" s="260">
        <f t="shared" si="21"/>
        <v>0</v>
      </c>
      <c r="M94" s="260">
        <f t="shared" si="21"/>
        <v>0</v>
      </c>
      <c r="N94" s="260">
        <f t="shared" si="21"/>
        <v>0</v>
      </c>
      <c r="O94" s="260">
        <f t="shared" si="21"/>
        <v>0</v>
      </c>
      <c r="P94" s="260">
        <f t="shared" si="21"/>
        <v>0</v>
      </c>
      <c r="Q94" s="260">
        <f t="shared" si="21"/>
        <v>0</v>
      </c>
      <c r="R94" s="260">
        <f t="shared" si="21"/>
        <v>0</v>
      </c>
      <c r="S94" s="260">
        <f t="shared" si="21"/>
        <v>0</v>
      </c>
      <c r="T94" s="260">
        <f t="shared" si="21"/>
        <v>0</v>
      </c>
      <c r="U94" s="260">
        <f t="shared" si="21"/>
        <v>0</v>
      </c>
      <c r="V94" s="260">
        <f t="shared" si="21"/>
        <v>0</v>
      </c>
      <c r="W94" s="260">
        <f t="shared" si="21"/>
        <v>0</v>
      </c>
      <c r="X94" s="260">
        <f t="shared" si="21"/>
        <v>0</v>
      </c>
      <c r="Y94" s="1388">
        <f t="shared" si="21"/>
        <v>0</v>
      </c>
      <c r="Z94" s="1428">
        <f t="shared" si="17"/>
        <v>0</v>
      </c>
      <c r="AA94" s="231">
        <f t="shared" si="18"/>
        <v>0</v>
      </c>
      <c r="AB94" s="232"/>
    </row>
    <row r="95" spans="2:28" x14ac:dyDescent="0.25">
      <c r="B95" s="1404" t="str">
        <f>+'FORMATO COSTEO C1'!C$436</f>
        <v>1.3.4.1</v>
      </c>
      <c r="C95" s="1405" t="str">
        <f>+'FORMATO COSTEO C1'!B$436</f>
        <v>Categoría de gasto</v>
      </c>
      <c r="D95" s="1416"/>
      <c r="E95" s="1416"/>
      <c r="F95" s="1407">
        <f>+'FORMATO COSTEO C1'!G436</f>
        <v>0</v>
      </c>
      <c r="G95" s="1407">
        <f>+'FORMATO COSTEO C1'!H436</f>
        <v>0</v>
      </c>
      <c r="H95" s="1407">
        <f>+'FORMATO COSTEO C1'!I436</f>
        <v>0</v>
      </c>
      <c r="I95" s="1407">
        <f>+'FORMATO COSTEO C1'!J436</f>
        <v>0</v>
      </c>
      <c r="J95" s="1407">
        <f>+'FORMATO COSTEO C1'!K436</f>
        <v>0</v>
      </c>
      <c r="K95" s="1407">
        <f>+'FORMATO COSTEO C1'!L436</f>
        <v>0</v>
      </c>
      <c r="L95" s="1407">
        <f>+'FORMATO COSTEO C1'!M436</f>
        <v>0</v>
      </c>
      <c r="M95" s="1407">
        <f>+'FORMATO COSTEO C1'!N436</f>
        <v>0</v>
      </c>
      <c r="N95" s="1407">
        <f>+'FORMATO COSTEO C1'!O436</f>
        <v>0</v>
      </c>
      <c r="O95" s="1407">
        <f>+'FORMATO COSTEO C1'!P436</f>
        <v>0</v>
      </c>
      <c r="P95" s="1407">
        <f>+'FORMATO COSTEO C1'!Q436</f>
        <v>0</v>
      </c>
      <c r="Q95" s="1407">
        <f>+'FORMATO COSTEO C1'!R436</f>
        <v>0</v>
      </c>
      <c r="R95" s="1407">
        <f>+'FORMATO COSTEO C1'!S436</f>
        <v>0</v>
      </c>
      <c r="S95" s="1407">
        <f>+'FORMATO COSTEO C1'!T436</f>
        <v>0</v>
      </c>
      <c r="T95" s="1407">
        <f>+'FORMATO COSTEO C1'!U436</f>
        <v>0</v>
      </c>
      <c r="U95" s="1407">
        <f>+'FORMATO COSTEO C1'!V436</f>
        <v>0</v>
      </c>
      <c r="V95" s="1407">
        <f>+'FORMATO COSTEO C1'!W436</f>
        <v>0</v>
      </c>
      <c r="W95" s="1407">
        <f>+'FORMATO COSTEO C1'!X436</f>
        <v>0</v>
      </c>
      <c r="X95" s="261">
        <f>+'FORMATO COSTEO C1'!Y436</f>
        <v>0</v>
      </c>
      <c r="Y95" s="1389">
        <f>+'FORMATO COSTEO C1'!Z436</f>
        <v>0</v>
      </c>
      <c r="Z95" s="1428">
        <f t="shared" si="17"/>
        <v>0</v>
      </c>
      <c r="AA95" s="231">
        <f t="shared" si="18"/>
        <v>0</v>
      </c>
      <c r="AB95" s="232"/>
    </row>
    <row r="96" spans="2:28" x14ac:dyDescent="0.25">
      <c r="B96" s="1408" t="str">
        <f>+'FORMATO COSTEO C1'!C$442</f>
        <v>1.3.4.2</v>
      </c>
      <c r="C96" s="1409" t="str">
        <f>+'FORMATO COSTEO C1'!B$442</f>
        <v>Categoría de gasto</v>
      </c>
      <c r="D96" s="1417"/>
      <c r="E96" s="1417"/>
      <c r="F96" s="1411">
        <f>+'FORMATO COSTEO C1'!G442</f>
        <v>0</v>
      </c>
      <c r="G96" s="1411">
        <f>+'FORMATO COSTEO C1'!H442</f>
        <v>0</v>
      </c>
      <c r="H96" s="1411">
        <f>+'FORMATO COSTEO C1'!I442</f>
        <v>0</v>
      </c>
      <c r="I96" s="1411">
        <f>+'FORMATO COSTEO C1'!J442</f>
        <v>0</v>
      </c>
      <c r="J96" s="1411">
        <f>+'FORMATO COSTEO C1'!K442</f>
        <v>0</v>
      </c>
      <c r="K96" s="1411">
        <f>+'FORMATO COSTEO C1'!L442</f>
        <v>0</v>
      </c>
      <c r="L96" s="1411">
        <f>+'FORMATO COSTEO C1'!M442</f>
        <v>0</v>
      </c>
      <c r="M96" s="1411">
        <f>+'FORMATO COSTEO C1'!N442</f>
        <v>0</v>
      </c>
      <c r="N96" s="1411">
        <f>+'FORMATO COSTEO C1'!O442</f>
        <v>0</v>
      </c>
      <c r="O96" s="1411">
        <f>+'FORMATO COSTEO C1'!P442</f>
        <v>0</v>
      </c>
      <c r="P96" s="1411">
        <f>+'FORMATO COSTEO C1'!Q442</f>
        <v>0</v>
      </c>
      <c r="Q96" s="1411">
        <f>+'FORMATO COSTEO C1'!R442</f>
        <v>0</v>
      </c>
      <c r="R96" s="1411">
        <f>+'FORMATO COSTEO C1'!S442</f>
        <v>0</v>
      </c>
      <c r="S96" s="1411">
        <f>+'FORMATO COSTEO C1'!T442</f>
        <v>0</v>
      </c>
      <c r="T96" s="1411">
        <f>+'FORMATO COSTEO C1'!U442</f>
        <v>0</v>
      </c>
      <c r="U96" s="1411">
        <f>+'FORMATO COSTEO C1'!V442</f>
        <v>0</v>
      </c>
      <c r="V96" s="1411">
        <f>+'FORMATO COSTEO C1'!W442</f>
        <v>0</v>
      </c>
      <c r="W96" s="1411">
        <f>+'FORMATO COSTEO C1'!X442</f>
        <v>0</v>
      </c>
      <c r="X96" s="262">
        <f>+'FORMATO COSTEO C1'!Y442</f>
        <v>0</v>
      </c>
      <c r="Y96" s="1390">
        <f>+'FORMATO COSTEO C1'!Z442</f>
        <v>0</v>
      </c>
      <c r="Z96" s="1428">
        <f t="shared" si="17"/>
        <v>0</v>
      </c>
      <c r="AA96" s="231">
        <f t="shared" si="18"/>
        <v>0</v>
      </c>
      <c r="AB96" s="232"/>
    </row>
    <row r="97" spans="2:28" x14ac:dyDescent="0.25">
      <c r="B97" s="1408" t="str">
        <f>+'FORMATO COSTEO C1'!C$448</f>
        <v>1.3.4.3</v>
      </c>
      <c r="C97" s="1409" t="str">
        <f>+'FORMATO COSTEO C1'!B$448</f>
        <v>Categoría de gasto</v>
      </c>
      <c r="D97" s="1417"/>
      <c r="E97" s="1417"/>
      <c r="F97" s="1411">
        <f>+'FORMATO COSTEO C1'!G448</f>
        <v>0</v>
      </c>
      <c r="G97" s="1411">
        <f>+'FORMATO COSTEO C1'!H448</f>
        <v>0</v>
      </c>
      <c r="H97" s="1411">
        <f>+'FORMATO COSTEO C1'!I448</f>
        <v>0</v>
      </c>
      <c r="I97" s="1411">
        <f>+'FORMATO COSTEO C1'!J448</f>
        <v>0</v>
      </c>
      <c r="J97" s="1411">
        <f>+'FORMATO COSTEO C1'!K448</f>
        <v>0</v>
      </c>
      <c r="K97" s="1411">
        <f>+'FORMATO COSTEO C1'!L448</f>
        <v>0</v>
      </c>
      <c r="L97" s="1411">
        <f>+'FORMATO COSTEO C1'!M448</f>
        <v>0</v>
      </c>
      <c r="M97" s="1411">
        <f>+'FORMATO COSTEO C1'!N448</f>
        <v>0</v>
      </c>
      <c r="N97" s="1411">
        <f>+'FORMATO COSTEO C1'!O448</f>
        <v>0</v>
      </c>
      <c r="O97" s="1411">
        <f>+'FORMATO COSTEO C1'!P448</f>
        <v>0</v>
      </c>
      <c r="P97" s="1411">
        <f>+'FORMATO COSTEO C1'!Q448</f>
        <v>0</v>
      </c>
      <c r="Q97" s="1411">
        <f>+'FORMATO COSTEO C1'!R448</f>
        <v>0</v>
      </c>
      <c r="R97" s="1411">
        <f>+'FORMATO COSTEO C1'!S448</f>
        <v>0</v>
      </c>
      <c r="S97" s="1411">
        <f>+'FORMATO COSTEO C1'!T448</f>
        <v>0</v>
      </c>
      <c r="T97" s="1411">
        <f>+'FORMATO COSTEO C1'!U448</f>
        <v>0</v>
      </c>
      <c r="U97" s="1411">
        <f>+'FORMATO COSTEO C1'!V448</f>
        <v>0</v>
      </c>
      <c r="V97" s="1411">
        <f>+'FORMATO COSTEO C1'!W448</f>
        <v>0</v>
      </c>
      <c r="W97" s="1411">
        <f>+'FORMATO COSTEO C1'!X448</f>
        <v>0</v>
      </c>
      <c r="X97" s="262">
        <f>+'FORMATO COSTEO C1'!Y448</f>
        <v>0</v>
      </c>
      <c r="Y97" s="1390">
        <f>+'FORMATO COSTEO C1'!Z448</f>
        <v>0</v>
      </c>
      <c r="Z97" s="1428">
        <f t="shared" si="17"/>
        <v>0</v>
      </c>
      <c r="AA97" s="231">
        <f t="shared" si="18"/>
        <v>0</v>
      </c>
      <c r="AB97" s="232"/>
    </row>
    <row r="98" spans="2:28" x14ac:dyDescent="0.25">
      <c r="B98" s="1408" t="str">
        <f>+'FORMATO COSTEO C1'!C$454</f>
        <v>1.3.4.4</v>
      </c>
      <c r="C98" s="1409" t="str">
        <f>+'FORMATO COSTEO C1'!B$454</f>
        <v>Categoría de gasto</v>
      </c>
      <c r="D98" s="1417"/>
      <c r="E98" s="1417"/>
      <c r="F98" s="1411">
        <f>+'FORMATO COSTEO C1'!G454</f>
        <v>0</v>
      </c>
      <c r="G98" s="1411">
        <f>+'FORMATO COSTEO C1'!H454</f>
        <v>0</v>
      </c>
      <c r="H98" s="1411">
        <f>+'FORMATO COSTEO C1'!I454</f>
        <v>0</v>
      </c>
      <c r="I98" s="1411">
        <f>+'FORMATO COSTEO C1'!J454</f>
        <v>0</v>
      </c>
      <c r="J98" s="1411">
        <f>+'FORMATO COSTEO C1'!K454</f>
        <v>0</v>
      </c>
      <c r="K98" s="1411">
        <f>+'FORMATO COSTEO C1'!L454</f>
        <v>0</v>
      </c>
      <c r="L98" s="1411">
        <f>+'FORMATO COSTEO C1'!M454</f>
        <v>0</v>
      </c>
      <c r="M98" s="1411">
        <f>+'FORMATO COSTEO C1'!N454</f>
        <v>0</v>
      </c>
      <c r="N98" s="1411">
        <f>+'FORMATO COSTEO C1'!O454</f>
        <v>0</v>
      </c>
      <c r="O98" s="1411">
        <f>+'FORMATO COSTEO C1'!P454</f>
        <v>0</v>
      </c>
      <c r="P98" s="1411">
        <f>+'FORMATO COSTEO C1'!Q454</f>
        <v>0</v>
      </c>
      <c r="Q98" s="1411">
        <f>+'FORMATO COSTEO C1'!R454</f>
        <v>0</v>
      </c>
      <c r="R98" s="1411">
        <f>+'FORMATO COSTEO C1'!S454</f>
        <v>0</v>
      </c>
      <c r="S98" s="1411">
        <f>+'FORMATO COSTEO C1'!T454</f>
        <v>0</v>
      </c>
      <c r="T98" s="1411">
        <f>+'FORMATO COSTEO C1'!U454</f>
        <v>0</v>
      </c>
      <c r="U98" s="1411">
        <f>+'FORMATO COSTEO C1'!V454</f>
        <v>0</v>
      </c>
      <c r="V98" s="1411">
        <f>+'FORMATO COSTEO C1'!W454</f>
        <v>0</v>
      </c>
      <c r="W98" s="1411">
        <f>+'FORMATO COSTEO C1'!X454</f>
        <v>0</v>
      </c>
      <c r="X98" s="262">
        <f>+'FORMATO COSTEO C1'!Y454</f>
        <v>0</v>
      </c>
      <c r="Y98" s="1390">
        <f>+'FORMATO COSTEO C1'!Z454</f>
        <v>0</v>
      </c>
      <c r="Z98" s="1428">
        <f t="shared" si="17"/>
        <v>0</v>
      </c>
      <c r="AA98" s="231">
        <f t="shared" si="18"/>
        <v>0</v>
      </c>
      <c r="AB98" s="232"/>
    </row>
    <row r="99" spans="2:28" x14ac:dyDescent="0.25">
      <c r="B99" s="1412" t="str">
        <f>+'FORMATO COSTEO C1'!C$460</f>
        <v>1.3.4.5</v>
      </c>
      <c r="C99" s="1413" t="str">
        <f>+'FORMATO COSTEO C1'!B$460</f>
        <v>Categoría de gasto</v>
      </c>
      <c r="D99" s="1418"/>
      <c r="E99" s="1418"/>
      <c r="F99" s="1415">
        <f>+'FORMATO COSTEO C1'!G460</f>
        <v>0</v>
      </c>
      <c r="G99" s="1415">
        <f>+'FORMATO COSTEO C1'!H460</f>
        <v>0</v>
      </c>
      <c r="H99" s="1415">
        <f>+'FORMATO COSTEO C1'!I460</f>
        <v>0</v>
      </c>
      <c r="I99" s="1415">
        <f>+'FORMATO COSTEO C1'!J460</f>
        <v>0</v>
      </c>
      <c r="J99" s="1415">
        <f>+'FORMATO COSTEO C1'!K460</f>
        <v>0</v>
      </c>
      <c r="K99" s="1415">
        <f>+'FORMATO COSTEO C1'!L460</f>
        <v>0</v>
      </c>
      <c r="L99" s="1415">
        <f>+'FORMATO COSTEO C1'!M460</f>
        <v>0</v>
      </c>
      <c r="M99" s="1415">
        <f>+'FORMATO COSTEO C1'!N460</f>
        <v>0</v>
      </c>
      <c r="N99" s="1415">
        <f>+'FORMATO COSTEO C1'!O460</f>
        <v>0</v>
      </c>
      <c r="O99" s="1415">
        <f>+'FORMATO COSTEO C1'!P460</f>
        <v>0</v>
      </c>
      <c r="P99" s="1415">
        <f>+'FORMATO COSTEO C1'!Q460</f>
        <v>0</v>
      </c>
      <c r="Q99" s="1415">
        <f>+'FORMATO COSTEO C1'!R460</f>
        <v>0</v>
      </c>
      <c r="R99" s="1415">
        <f>+'FORMATO COSTEO C1'!S460</f>
        <v>0</v>
      </c>
      <c r="S99" s="1415">
        <f>+'FORMATO COSTEO C1'!T460</f>
        <v>0</v>
      </c>
      <c r="T99" s="1415">
        <f>+'FORMATO COSTEO C1'!U460</f>
        <v>0</v>
      </c>
      <c r="U99" s="1415">
        <f>+'FORMATO COSTEO C1'!V460</f>
        <v>0</v>
      </c>
      <c r="V99" s="1415">
        <f>+'FORMATO COSTEO C1'!W460</f>
        <v>0</v>
      </c>
      <c r="W99" s="1415">
        <f>+'FORMATO COSTEO C1'!X460</f>
        <v>0</v>
      </c>
      <c r="X99" s="263">
        <f>+'FORMATO COSTEO C1'!Y460</f>
        <v>0</v>
      </c>
      <c r="Y99" s="1391">
        <f>+'FORMATO COSTEO C1'!Z460</f>
        <v>0</v>
      </c>
      <c r="Z99" s="1428">
        <f t="shared" si="17"/>
        <v>0</v>
      </c>
      <c r="AA99" s="231">
        <f t="shared" si="18"/>
        <v>0</v>
      </c>
      <c r="AB99" s="232"/>
    </row>
    <row r="100" spans="2:28" x14ac:dyDescent="0.25">
      <c r="B100" s="257" t="str">
        <f>+'FORMATO COSTEO C1'!C$466</f>
        <v>1.3.5</v>
      </c>
      <c r="C100" s="258">
        <f>+'FORMATO COSTEO C1'!B$466</f>
        <v>0</v>
      </c>
      <c r="D100" s="267" t="str">
        <f>+'FORMATO COSTEO C1'!D$466</f>
        <v>Unidad medida</v>
      </c>
      <c r="E100" s="259">
        <f>+'FORMATO COSTEO C1'!E$466</f>
        <v>0</v>
      </c>
      <c r="F100" s="260">
        <f>SUM(F101:F105)</f>
        <v>0</v>
      </c>
      <c r="G100" s="260">
        <f>SUM(G101:G105)</f>
        <v>0</v>
      </c>
      <c r="H100" s="260">
        <f>SUM(H101:H105)</f>
        <v>0</v>
      </c>
      <c r="I100" s="260">
        <f t="shared" ref="I100:Y100" si="22">SUM(I101:I105)</f>
        <v>0</v>
      </c>
      <c r="J100" s="260">
        <f t="shared" si="22"/>
        <v>0</v>
      </c>
      <c r="K100" s="260">
        <f t="shared" si="22"/>
        <v>0</v>
      </c>
      <c r="L100" s="260">
        <f t="shared" si="22"/>
        <v>0</v>
      </c>
      <c r="M100" s="260">
        <f t="shared" si="22"/>
        <v>0</v>
      </c>
      <c r="N100" s="260">
        <f t="shared" si="22"/>
        <v>0</v>
      </c>
      <c r="O100" s="260">
        <f t="shared" si="22"/>
        <v>0</v>
      </c>
      <c r="P100" s="260">
        <f t="shared" si="22"/>
        <v>0</v>
      </c>
      <c r="Q100" s="260">
        <f t="shared" si="22"/>
        <v>0</v>
      </c>
      <c r="R100" s="260">
        <f t="shared" si="22"/>
        <v>0</v>
      </c>
      <c r="S100" s="260">
        <f t="shared" si="22"/>
        <v>0</v>
      </c>
      <c r="T100" s="260">
        <f t="shared" si="22"/>
        <v>0</v>
      </c>
      <c r="U100" s="260">
        <f t="shared" si="22"/>
        <v>0</v>
      </c>
      <c r="V100" s="260">
        <f t="shared" si="22"/>
        <v>0</v>
      </c>
      <c r="W100" s="260">
        <f t="shared" si="22"/>
        <v>0</v>
      </c>
      <c r="X100" s="260">
        <f t="shared" si="22"/>
        <v>0</v>
      </c>
      <c r="Y100" s="1388">
        <f t="shared" si="22"/>
        <v>0</v>
      </c>
      <c r="Z100" s="1428">
        <f t="shared" si="17"/>
        <v>0</v>
      </c>
      <c r="AA100" s="231">
        <f t="shared" si="18"/>
        <v>0</v>
      </c>
      <c r="AB100" s="232"/>
    </row>
    <row r="101" spans="2:28" x14ac:dyDescent="0.25">
      <c r="B101" s="1404" t="str">
        <f>+'FORMATO COSTEO C1'!C$468</f>
        <v>1.3.5.1</v>
      </c>
      <c r="C101" s="1405" t="str">
        <f>+'FORMATO COSTEO C1'!B$468</f>
        <v>Categoría de gasto</v>
      </c>
      <c r="D101" s="1416"/>
      <c r="E101" s="1416"/>
      <c r="F101" s="1407">
        <f>+'FORMATO COSTEO C1'!G468</f>
        <v>0</v>
      </c>
      <c r="G101" s="1407">
        <f>+'FORMATO COSTEO C1'!H468</f>
        <v>0</v>
      </c>
      <c r="H101" s="1407">
        <f>+'FORMATO COSTEO C1'!I468</f>
        <v>0</v>
      </c>
      <c r="I101" s="1407">
        <f>+'FORMATO COSTEO C1'!J468</f>
        <v>0</v>
      </c>
      <c r="J101" s="1407">
        <f>+'FORMATO COSTEO C1'!K468</f>
        <v>0</v>
      </c>
      <c r="K101" s="1407">
        <f>+'FORMATO COSTEO C1'!L468</f>
        <v>0</v>
      </c>
      <c r="L101" s="1407">
        <f>+'FORMATO COSTEO C1'!M468</f>
        <v>0</v>
      </c>
      <c r="M101" s="1407">
        <f>+'FORMATO COSTEO C1'!N468</f>
        <v>0</v>
      </c>
      <c r="N101" s="1407">
        <f>+'FORMATO COSTEO C1'!O468</f>
        <v>0</v>
      </c>
      <c r="O101" s="1407">
        <f>+'FORMATO COSTEO C1'!P468</f>
        <v>0</v>
      </c>
      <c r="P101" s="1407">
        <f>+'FORMATO COSTEO C1'!Q468</f>
        <v>0</v>
      </c>
      <c r="Q101" s="1407">
        <f>+'FORMATO COSTEO C1'!R468</f>
        <v>0</v>
      </c>
      <c r="R101" s="1407">
        <f>+'FORMATO COSTEO C1'!S468</f>
        <v>0</v>
      </c>
      <c r="S101" s="1407">
        <f>+'FORMATO COSTEO C1'!T468</f>
        <v>0</v>
      </c>
      <c r="T101" s="1407">
        <f>+'FORMATO COSTEO C1'!U468</f>
        <v>0</v>
      </c>
      <c r="U101" s="1407">
        <f>+'FORMATO COSTEO C1'!V468</f>
        <v>0</v>
      </c>
      <c r="V101" s="1407">
        <f>+'FORMATO COSTEO C1'!W468</f>
        <v>0</v>
      </c>
      <c r="W101" s="1407">
        <f>+'FORMATO COSTEO C1'!X468</f>
        <v>0</v>
      </c>
      <c r="X101" s="261">
        <f>+'FORMATO COSTEO C1'!Y468</f>
        <v>0</v>
      </c>
      <c r="Y101" s="1389">
        <f>+'FORMATO COSTEO C1'!Z468</f>
        <v>0</v>
      </c>
      <c r="Z101" s="1428">
        <f t="shared" si="17"/>
        <v>0</v>
      </c>
      <c r="AA101" s="231">
        <f t="shared" si="18"/>
        <v>0</v>
      </c>
      <c r="AB101" s="232"/>
    </row>
    <row r="102" spans="2:28" x14ac:dyDescent="0.25">
      <c r="B102" s="1408" t="str">
        <f>+'FORMATO COSTEO C1'!C$474</f>
        <v>1.3.5.2</v>
      </c>
      <c r="C102" s="1409" t="str">
        <f>+'FORMATO COSTEO C1'!B$474</f>
        <v>Categoría de gasto</v>
      </c>
      <c r="D102" s="1417"/>
      <c r="E102" s="1417"/>
      <c r="F102" s="1411">
        <f>+'FORMATO COSTEO C1'!G474</f>
        <v>0</v>
      </c>
      <c r="G102" s="1411">
        <f>+'FORMATO COSTEO C1'!H474</f>
        <v>0</v>
      </c>
      <c r="H102" s="1411">
        <f>+'FORMATO COSTEO C1'!I474</f>
        <v>0</v>
      </c>
      <c r="I102" s="1411">
        <f>+'FORMATO COSTEO C1'!J474</f>
        <v>0</v>
      </c>
      <c r="J102" s="1411">
        <f>+'FORMATO COSTEO C1'!K474</f>
        <v>0</v>
      </c>
      <c r="K102" s="1411">
        <f>+'FORMATO COSTEO C1'!L474</f>
        <v>0</v>
      </c>
      <c r="L102" s="1411">
        <f>+'FORMATO COSTEO C1'!M474</f>
        <v>0</v>
      </c>
      <c r="M102" s="1411">
        <f>+'FORMATO COSTEO C1'!N474</f>
        <v>0</v>
      </c>
      <c r="N102" s="1411">
        <f>+'FORMATO COSTEO C1'!O474</f>
        <v>0</v>
      </c>
      <c r="O102" s="1411">
        <f>+'FORMATO COSTEO C1'!P474</f>
        <v>0</v>
      </c>
      <c r="P102" s="1411">
        <f>+'FORMATO COSTEO C1'!Q474</f>
        <v>0</v>
      </c>
      <c r="Q102" s="1411">
        <f>+'FORMATO COSTEO C1'!R474</f>
        <v>0</v>
      </c>
      <c r="R102" s="1411">
        <f>+'FORMATO COSTEO C1'!S474</f>
        <v>0</v>
      </c>
      <c r="S102" s="1411">
        <f>+'FORMATO COSTEO C1'!T474</f>
        <v>0</v>
      </c>
      <c r="T102" s="1411">
        <f>+'FORMATO COSTEO C1'!U474</f>
        <v>0</v>
      </c>
      <c r="U102" s="1411">
        <f>+'FORMATO COSTEO C1'!V474</f>
        <v>0</v>
      </c>
      <c r="V102" s="1411">
        <f>+'FORMATO COSTEO C1'!W474</f>
        <v>0</v>
      </c>
      <c r="W102" s="1411">
        <f>+'FORMATO COSTEO C1'!X474</f>
        <v>0</v>
      </c>
      <c r="X102" s="262">
        <f>+'FORMATO COSTEO C1'!Y474</f>
        <v>0</v>
      </c>
      <c r="Y102" s="1390">
        <f>+'FORMATO COSTEO C1'!Z474</f>
        <v>0</v>
      </c>
      <c r="Z102" s="1428">
        <f t="shared" si="17"/>
        <v>0</v>
      </c>
      <c r="AA102" s="231">
        <f t="shared" si="18"/>
        <v>0</v>
      </c>
      <c r="AB102" s="232"/>
    </row>
    <row r="103" spans="2:28" x14ac:dyDescent="0.25">
      <c r="B103" s="1408" t="str">
        <f>+'FORMATO COSTEO C1'!C$480</f>
        <v>1.3.5.3</v>
      </c>
      <c r="C103" s="1409" t="str">
        <f>+'FORMATO COSTEO C1'!B$480</f>
        <v>Categoría de gasto</v>
      </c>
      <c r="D103" s="1417"/>
      <c r="E103" s="1417"/>
      <c r="F103" s="1411">
        <f>+'FORMATO COSTEO C1'!G480</f>
        <v>0</v>
      </c>
      <c r="G103" s="1411">
        <f>+'FORMATO COSTEO C1'!H480</f>
        <v>0</v>
      </c>
      <c r="H103" s="1411">
        <f>+'FORMATO COSTEO C1'!I480</f>
        <v>0</v>
      </c>
      <c r="I103" s="1411">
        <f>+'FORMATO COSTEO C1'!J480</f>
        <v>0</v>
      </c>
      <c r="J103" s="1411">
        <f>+'FORMATO COSTEO C1'!K480</f>
        <v>0</v>
      </c>
      <c r="K103" s="1411">
        <f>+'FORMATO COSTEO C1'!L480</f>
        <v>0</v>
      </c>
      <c r="L103" s="1411">
        <f>+'FORMATO COSTEO C1'!M480</f>
        <v>0</v>
      </c>
      <c r="M103" s="1411">
        <f>+'FORMATO COSTEO C1'!N480</f>
        <v>0</v>
      </c>
      <c r="N103" s="1411">
        <f>+'FORMATO COSTEO C1'!O480</f>
        <v>0</v>
      </c>
      <c r="O103" s="1411">
        <f>+'FORMATO COSTEO C1'!P480</f>
        <v>0</v>
      </c>
      <c r="P103" s="1411">
        <f>+'FORMATO COSTEO C1'!Q480</f>
        <v>0</v>
      </c>
      <c r="Q103" s="1411">
        <f>+'FORMATO COSTEO C1'!R480</f>
        <v>0</v>
      </c>
      <c r="R103" s="1411">
        <f>+'FORMATO COSTEO C1'!S480</f>
        <v>0</v>
      </c>
      <c r="S103" s="1411">
        <f>+'FORMATO COSTEO C1'!T480</f>
        <v>0</v>
      </c>
      <c r="T103" s="1411">
        <f>+'FORMATO COSTEO C1'!U480</f>
        <v>0</v>
      </c>
      <c r="U103" s="1411">
        <f>+'FORMATO COSTEO C1'!V480</f>
        <v>0</v>
      </c>
      <c r="V103" s="1411">
        <f>+'FORMATO COSTEO C1'!W480</f>
        <v>0</v>
      </c>
      <c r="W103" s="1411">
        <f>+'FORMATO COSTEO C1'!X480</f>
        <v>0</v>
      </c>
      <c r="X103" s="262">
        <f>+'FORMATO COSTEO C1'!Y480</f>
        <v>0</v>
      </c>
      <c r="Y103" s="1390">
        <f>+'FORMATO COSTEO C1'!Z480</f>
        <v>0</v>
      </c>
      <c r="Z103" s="1428">
        <f t="shared" si="17"/>
        <v>0</v>
      </c>
      <c r="AA103" s="231">
        <f t="shared" si="18"/>
        <v>0</v>
      </c>
      <c r="AB103" s="232"/>
    </row>
    <row r="104" spans="2:28" x14ac:dyDescent="0.25">
      <c r="B104" s="1408" t="str">
        <f>+'FORMATO COSTEO C1'!C$486</f>
        <v>1.3.5.4</v>
      </c>
      <c r="C104" s="1409" t="str">
        <f>+'FORMATO COSTEO C1'!B$486</f>
        <v>Categoría de gasto</v>
      </c>
      <c r="D104" s="1417"/>
      <c r="E104" s="1417"/>
      <c r="F104" s="1411">
        <f>+'FORMATO COSTEO C1'!G486</f>
        <v>0</v>
      </c>
      <c r="G104" s="1411">
        <f>+'FORMATO COSTEO C1'!H486</f>
        <v>0</v>
      </c>
      <c r="H104" s="1411">
        <f>+'FORMATO COSTEO C1'!I486</f>
        <v>0</v>
      </c>
      <c r="I104" s="1411">
        <f>+'FORMATO COSTEO C1'!J486</f>
        <v>0</v>
      </c>
      <c r="J104" s="1411">
        <f>+'FORMATO COSTEO C1'!K486</f>
        <v>0</v>
      </c>
      <c r="K104" s="1411">
        <f>+'FORMATO COSTEO C1'!L486</f>
        <v>0</v>
      </c>
      <c r="L104" s="1411">
        <f>+'FORMATO COSTEO C1'!M486</f>
        <v>0</v>
      </c>
      <c r="M104" s="1411">
        <f>+'FORMATO COSTEO C1'!N486</f>
        <v>0</v>
      </c>
      <c r="N104" s="1411">
        <f>+'FORMATO COSTEO C1'!O486</f>
        <v>0</v>
      </c>
      <c r="O104" s="1411">
        <f>+'FORMATO COSTEO C1'!P486</f>
        <v>0</v>
      </c>
      <c r="P104" s="1411">
        <f>+'FORMATO COSTEO C1'!Q486</f>
        <v>0</v>
      </c>
      <c r="Q104" s="1411">
        <f>+'FORMATO COSTEO C1'!R486</f>
        <v>0</v>
      </c>
      <c r="R104" s="1411">
        <f>+'FORMATO COSTEO C1'!S486</f>
        <v>0</v>
      </c>
      <c r="S104" s="1411">
        <f>+'FORMATO COSTEO C1'!T486</f>
        <v>0</v>
      </c>
      <c r="T104" s="1411">
        <f>+'FORMATO COSTEO C1'!U486</f>
        <v>0</v>
      </c>
      <c r="U104" s="1411">
        <f>+'FORMATO COSTEO C1'!V486</f>
        <v>0</v>
      </c>
      <c r="V104" s="1411">
        <f>+'FORMATO COSTEO C1'!W486</f>
        <v>0</v>
      </c>
      <c r="W104" s="1411">
        <f>+'FORMATO COSTEO C1'!X486</f>
        <v>0</v>
      </c>
      <c r="X104" s="262">
        <f>+'FORMATO COSTEO C1'!Y486</f>
        <v>0</v>
      </c>
      <c r="Y104" s="1390">
        <f>+'FORMATO COSTEO C1'!Z486</f>
        <v>0</v>
      </c>
      <c r="Z104" s="1428">
        <f t="shared" si="17"/>
        <v>0</v>
      </c>
      <c r="AA104" s="231">
        <f t="shared" si="18"/>
        <v>0</v>
      </c>
      <c r="AB104" s="232"/>
    </row>
    <row r="105" spans="2:28" x14ac:dyDescent="0.25">
      <c r="B105" s="1412" t="str">
        <f>+'FORMATO COSTEO C1'!C$492</f>
        <v>1.3.5.5</v>
      </c>
      <c r="C105" s="1413" t="str">
        <f>+'FORMATO COSTEO C1'!B$492</f>
        <v>Categoría de gasto</v>
      </c>
      <c r="D105" s="1418"/>
      <c r="E105" s="1418"/>
      <c r="F105" s="1415">
        <f>+'FORMATO COSTEO C1'!G492</f>
        <v>0</v>
      </c>
      <c r="G105" s="1415">
        <f>+'FORMATO COSTEO C1'!H492</f>
        <v>0</v>
      </c>
      <c r="H105" s="1415">
        <f>+'FORMATO COSTEO C1'!I492</f>
        <v>0</v>
      </c>
      <c r="I105" s="1415">
        <f>+'FORMATO COSTEO C1'!J492</f>
        <v>0</v>
      </c>
      <c r="J105" s="1415">
        <f>+'FORMATO COSTEO C1'!K492</f>
        <v>0</v>
      </c>
      <c r="K105" s="1415">
        <f>+'FORMATO COSTEO C1'!L492</f>
        <v>0</v>
      </c>
      <c r="L105" s="1415">
        <f>+'FORMATO COSTEO C1'!M492</f>
        <v>0</v>
      </c>
      <c r="M105" s="1415">
        <f>+'FORMATO COSTEO C1'!N492</f>
        <v>0</v>
      </c>
      <c r="N105" s="1415">
        <f>+'FORMATO COSTEO C1'!O492</f>
        <v>0</v>
      </c>
      <c r="O105" s="1415">
        <f>+'FORMATO COSTEO C1'!P492</f>
        <v>0</v>
      </c>
      <c r="P105" s="1415">
        <f>+'FORMATO COSTEO C1'!Q492</f>
        <v>0</v>
      </c>
      <c r="Q105" s="1415">
        <f>+'FORMATO COSTEO C1'!R492</f>
        <v>0</v>
      </c>
      <c r="R105" s="1415">
        <f>+'FORMATO COSTEO C1'!S492</f>
        <v>0</v>
      </c>
      <c r="S105" s="1415">
        <f>+'FORMATO COSTEO C1'!T492</f>
        <v>0</v>
      </c>
      <c r="T105" s="1415">
        <f>+'FORMATO COSTEO C1'!U492</f>
        <v>0</v>
      </c>
      <c r="U105" s="1415">
        <f>+'FORMATO COSTEO C1'!V492</f>
        <v>0</v>
      </c>
      <c r="V105" s="1415">
        <f>+'FORMATO COSTEO C1'!W492</f>
        <v>0</v>
      </c>
      <c r="W105" s="1415">
        <f>+'FORMATO COSTEO C1'!X492</f>
        <v>0</v>
      </c>
      <c r="X105" s="263">
        <f>+'FORMATO COSTEO C1'!Y492</f>
        <v>0</v>
      </c>
      <c r="Y105" s="1391">
        <f>+'FORMATO COSTEO C1'!Z492</f>
        <v>0</v>
      </c>
      <c r="Z105" s="1428">
        <f t="shared" si="17"/>
        <v>0</v>
      </c>
      <c r="AA105" s="231">
        <f t="shared" si="18"/>
        <v>0</v>
      </c>
      <c r="AB105" s="232"/>
    </row>
    <row r="106" spans="2:28" ht="63.75" x14ac:dyDescent="0.25">
      <c r="B106" s="249">
        <f>+'FORMATO COSTEO C2'!C12</f>
        <v>2</v>
      </c>
      <c r="C106" s="636" t="str">
        <f>+'FORMATO COSTEO C2'!D12</f>
        <v xml:space="preserve">Implementación y/o fortalecimiento de negocios en los distritos de Pisac, Taray, Lamay, Coya y Calca, provincia de Calca - región Cusco, con idea de negocio o negocio propio en marcha  </v>
      </c>
      <c r="D106" s="251"/>
      <c r="E106" s="251"/>
      <c r="F106" s="252">
        <f>+F107+F138+F169</f>
        <v>178588</v>
      </c>
      <c r="G106" s="252">
        <f>+G107+G138+G169</f>
        <v>153588</v>
      </c>
      <c r="H106" s="252">
        <f>+H107+H138+H169</f>
        <v>2500</v>
      </c>
      <c r="I106" s="252">
        <f t="shared" ref="I106:Y106" si="23">+I107+I138+I169</f>
        <v>0</v>
      </c>
      <c r="J106" s="252">
        <f t="shared" si="23"/>
        <v>0</v>
      </c>
      <c r="K106" s="252">
        <f t="shared" si="23"/>
        <v>22500</v>
      </c>
      <c r="L106" s="252">
        <f t="shared" si="23"/>
        <v>22500</v>
      </c>
      <c r="M106" s="252">
        <f t="shared" si="23"/>
        <v>0</v>
      </c>
      <c r="N106" s="252">
        <f t="shared" si="23"/>
        <v>0</v>
      </c>
      <c r="O106" s="252">
        <f t="shared" si="23"/>
        <v>0</v>
      </c>
      <c r="P106" s="252">
        <f t="shared" si="23"/>
        <v>0</v>
      </c>
      <c r="Q106" s="252">
        <f t="shared" si="23"/>
        <v>0</v>
      </c>
      <c r="R106" s="252">
        <f t="shared" si="23"/>
        <v>0</v>
      </c>
      <c r="S106" s="252">
        <f t="shared" si="23"/>
        <v>0</v>
      </c>
      <c r="T106" s="252">
        <f t="shared" si="23"/>
        <v>0</v>
      </c>
      <c r="U106" s="252">
        <f t="shared" si="23"/>
        <v>0</v>
      </c>
      <c r="V106" s="252">
        <f t="shared" si="23"/>
        <v>0</v>
      </c>
      <c r="W106" s="252">
        <f t="shared" si="23"/>
        <v>0</v>
      </c>
      <c r="X106" s="252">
        <f t="shared" si="23"/>
        <v>0</v>
      </c>
      <c r="Y106" s="1386">
        <f t="shared" si="23"/>
        <v>0</v>
      </c>
      <c r="Z106" s="1428">
        <f t="shared" si="17"/>
        <v>178588</v>
      </c>
      <c r="AA106" s="231">
        <f t="shared" si="18"/>
        <v>0</v>
      </c>
      <c r="AB106" s="232"/>
    </row>
    <row r="107" spans="2:28" ht="64.5" x14ac:dyDescent="0.25">
      <c r="B107" s="253">
        <f>+'FORMATO COSTEO C2'!C13</f>
        <v>2.1</v>
      </c>
      <c r="C107" s="265" t="str">
        <f>+'FORMATO COSTEO C2'!D13</f>
        <v>Emprendedores del sector turismo de los distritos de Pisac, Taray, Lamay, Coya y Calca, provincia de Calca - región Cusco implementan o fortalecen sus negocios en el marco de su plan de negocios/mejoras</v>
      </c>
      <c r="D107" s="255"/>
      <c r="E107" s="255"/>
      <c r="F107" s="256">
        <f>+F108+F114+F120+F126+F132</f>
        <v>60588</v>
      </c>
      <c r="G107" s="256">
        <f>+G108+G114+G120+G126+G132</f>
        <v>40588</v>
      </c>
      <c r="H107" s="256">
        <f>+H108+H114+H120+H126+H132</f>
        <v>0</v>
      </c>
      <c r="I107" s="256">
        <f t="shared" ref="I107:Y107" si="24">+I108+I114+I120+I126+I132</f>
        <v>0</v>
      </c>
      <c r="J107" s="256">
        <f t="shared" si="24"/>
        <v>0</v>
      </c>
      <c r="K107" s="256">
        <f t="shared" si="24"/>
        <v>20000</v>
      </c>
      <c r="L107" s="256">
        <f t="shared" si="24"/>
        <v>20000</v>
      </c>
      <c r="M107" s="256">
        <f t="shared" si="24"/>
        <v>0</v>
      </c>
      <c r="N107" s="256">
        <f t="shared" si="24"/>
        <v>0</v>
      </c>
      <c r="O107" s="256">
        <f t="shared" si="24"/>
        <v>0</v>
      </c>
      <c r="P107" s="256">
        <f t="shared" si="24"/>
        <v>0</v>
      </c>
      <c r="Q107" s="256">
        <f t="shared" si="24"/>
        <v>0</v>
      </c>
      <c r="R107" s="256">
        <f t="shared" si="24"/>
        <v>0</v>
      </c>
      <c r="S107" s="256">
        <f t="shared" si="24"/>
        <v>0</v>
      </c>
      <c r="T107" s="256">
        <f t="shared" si="24"/>
        <v>0</v>
      </c>
      <c r="U107" s="256">
        <f t="shared" si="24"/>
        <v>0</v>
      </c>
      <c r="V107" s="256">
        <f t="shared" si="24"/>
        <v>0</v>
      </c>
      <c r="W107" s="256">
        <f t="shared" si="24"/>
        <v>0</v>
      </c>
      <c r="X107" s="256">
        <f t="shared" si="24"/>
        <v>0</v>
      </c>
      <c r="Y107" s="1387">
        <f t="shared" si="24"/>
        <v>0</v>
      </c>
      <c r="Z107" s="1428">
        <f t="shared" si="17"/>
        <v>60588</v>
      </c>
      <c r="AA107" s="231">
        <f t="shared" si="18"/>
        <v>0</v>
      </c>
      <c r="AB107" s="232"/>
    </row>
    <row r="108" spans="2:28" ht="25.5" x14ac:dyDescent="0.25">
      <c r="B108" s="257" t="str">
        <f>+'FORMATO COSTEO C2'!C14</f>
        <v>2.1.1</v>
      </c>
      <c r="C108" s="258" t="str">
        <f>+'FORMATO COSTEO C2'!B14</f>
        <v>Asistencia técnica para la implementación de sus planes de negocio o planes de mejora</v>
      </c>
      <c r="D108" s="267" t="str">
        <f>+'FORMATO COSTEO C2'!D14</f>
        <v>Visita</v>
      </c>
      <c r="E108" s="259">
        <f>+'FORMATO COSTEO C2'!E14</f>
        <v>1188</v>
      </c>
      <c r="F108" s="260">
        <f>SUM(F109:F113)</f>
        <v>60588</v>
      </c>
      <c r="G108" s="260">
        <f>SUM(G109:G113)</f>
        <v>40588</v>
      </c>
      <c r="H108" s="260">
        <f>SUM(H109:H113)</f>
        <v>0</v>
      </c>
      <c r="I108" s="260">
        <f t="shared" ref="I108:Y108" si="25">SUM(I109:I113)</f>
        <v>0</v>
      </c>
      <c r="J108" s="260">
        <f t="shared" si="25"/>
        <v>0</v>
      </c>
      <c r="K108" s="260">
        <f t="shared" si="25"/>
        <v>20000</v>
      </c>
      <c r="L108" s="260">
        <f t="shared" si="25"/>
        <v>20000</v>
      </c>
      <c r="M108" s="260">
        <f t="shared" si="25"/>
        <v>0</v>
      </c>
      <c r="N108" s="260">
        <f t="shared" si="25"/>
        <v>0</v>
      </c>
      <c r="O108" s="260">
        <f t="shared" si="25"/>
        <v>0</v>
      </c>
      <c r="P108" s="260">
        <f t="shared" si="25"/>
        <v>0</v>
      </c>
      <c r="Q108" s="260">
        <f t="shared" si="25"/>
        <v>0</v>
      </c>
      <c r="R108" s="260">
        <f t="shared" si="25"/>
        <v>0</v>
      </c>
      <c r="S108" s="260">
        <f t="shared" si="25"/>
        <v>0</v>
      </c>
      <c r="T108" s="260">
        <f t="shared" si="25"/>
        <v>0</v>
      </c>
      <c r="U108" s="260">
        <f t="shared" si="25"/>
        <v>0</v>
      </c>
      <c r="V108" s="260">
        <f t="shared" si="25"/>
        <v>0</v>
      </c>
      <c r="W108" s="260">
        <f t="shared" si="25"/>
        <v>0</v>
      </c>
      <c r="X108" s="260">
        <f t="shared" si="25"/>
        <v>0</v>
      </c>
      <c r="Y108" s="1388">
        <f t="shared" si="25"/>
        <v>0</v>
      </c>
      <c r="Z108" s="1428">
        <f t="shared" si="17"/>
        <v>60588</v>
      </c>
      <c r="AA108" s="231">
        <f t="shared" si="18"/>
        <v>0</v>
      </c>
      <c r="AB108" s="232"/>
    </row>
    <row r="109" spans="2:28" x14ac:dyDescent="0.25">
      <c r="B109" s="1404" t="str">
        <f>+'FORMATO COSTEO C2'!C16</f>
        <v>2.1.1.1</v>
      </c>
      <c r="C109" s="1405" t="str">
        <f>+'FORMATO COSTEO C2'!B16</f>
        <v>Consultorías</v>
      </c>
      <c r="D109" s="1406"/>
      <c r="E109" s="1406"/>
      <c r="F109" s="1407">
        <f>+'FORMATO COSTEO C2'!G16</f>
        <v>59400</v>
      </c>
      <c r="G109" s="1407">
        <f>+'FORMATO COSTEO C2'!H16</f>
        <v>39400</v>
      </c>
      <c r="H109" s="1407">
        <f>+'FORMATO COSTEO C2'!I16</f>
        <v>0</v>
      </c>
      <c r="I109" s="1407">
        <f>+'FORMATO COSTEO C2'!J16</f>
        <v>0</v>
      </c>
      <c r="J109" s="1407">
        <f>+'FORMATO COSTEO C2'!K16</f>
        <v>0</v>
      </c>
      <c r="K109" s="1407">
        <f>+'FORMATO COSTEO C2'!L16</f>
        <v>20000</v>
      </c>
      <c r="L109" s="1407">
        <f>+'FORMATO COSTEO C2'!M16</f>
        <v>20000</v>
      </c>
      <c r="M109" s="1407">
        <f>+'FORMATO COSTEO C2'!N16</f>
        <v>0</v>
      </c>
      <c r="N109" s="1407">
        <f>+'FORMATO COSTEO C2'!O16</f>
        <v>0</v>
      </c>
      <c r="O109" s="1407">
        <f>+'FORMATO COSTEO C2'!P16</f>
        <v>0</v>
      </c>
      <c r="P109" s="1407">
        <f>+'FORMATO COSTEO C2'!Q16</f>
        <v>0</v>
      </c>
      <c r="Q109" s="1407">
        <f>+'FORMATO COSTEO C2'!R16</f>
        <v>0</v>
      </c>
      <c r="R109" s="1407">
        <f>+'FORMATO COSTEO C2'!S16</f>
        <v>0</v>
      </c>
      <c r="S109" s="1407">
        <f>+'FORMATO COSTEO C2'!T16</f>
        <v>0</v>
      </c>
      <c r="T109" s="1407">
        <f>+'FORMATO COSTEO C2'!U16</f>
        <v>0</v>
      </c>
      <c r="U109" s="1407">
        <f>+'FORMATO COSTEO C2'!V16</f>
        <v>0</v>
      </c>
      <c r="V109" s="1407">
        <f>+'FORMATO COSTEO C2'!W16</f>
        <v>0</v>
      </c>
      <c r="W109" s="1407">
        <f>+'FORMATO COSTEO C2'!X16</f>
        <v>0</v>
      </c>
      <c r="X109" s="261">
        <f>+'FORMATO COSTEO C2'!Y16</f>
        <v>0</v>
      </c>
      <c r="Y109" s="1389">
        <f>+'FORMATO COSTEO C2'!Z16</f>
        <v>0</v>
      </c>
      <c r="Z109" s="1428">
        <f t="shared" si="17"/>
        <v>59400</v>
      </c>
      <c r="AA109" s="231">
        <f t="shared" si="18"/>
        <v>0</v>
      </c>
      <c r="AB109" s="232"/>
    </row>
    <row r="110" spans="2:28" x14ac:dyDescent="0.25">
      <c r="B110" s="1408" t="str">
        <f>+'FORMATO COSTEO C2'!C22</f>
        <v>2.1.1.2</v>
      </c>
      <c r="C110" s="1409" t="str">
        <f>+'FORMATO COSTEO C2'!B$22</f>
        <v>Servicios de terceros</v>
      </c>
      <c r="D110" s="1410"/>
      <c r="E110" s="1410"/>
      <c r="F110" s="1411">
        <f>+'FORMATO COSTEO C2'!G$22</f>
        <v>1188</v>
      </c>
      <c r="G110" s="1411">
        <f>+'FORMATO COSTEO C2'!H$22</f>
        <v>1188</v>
      </c>
      <c r="H110" s="1411">
        <f>+'FORMATO COSTEO C2'!I$22</f>
        <v>0</v>
      </c>
      <c r="I110" s="1411">
        <f>+'FORMATO COSTEO C2'!J$22</f>
        <v>0</v>
      </c>
      <c r="J110" s="1411">
        <f>+'FORMATO COSTEO C2'!K$22</f>
        <v>0</v>
      </c>
      <c r="K110" s="1411">
        <f>+'FORMATO COSTEO C2'!L$22</f>
        <v>0</v>
      </c>
      <c r="L110" s="1411">
        <f>+'FORMATO COSTEO C2'!M$22</f>
        <v>0</v>
      </c>
      <c r="M110" s="1411">
        <f>+'FORMATO COSTEO C2'!N$22</f>
        <v>0</v>
      </c>
      <c r="N110" s="1411">
        <f>+'FORMATO COSTEO C2'!O$22</f>
        <v>0</v>
      </c>
      <c r="O110" s="1411">
        <f>+'FORMATO COSTEO C2'!P$22</f>
        <v>0</v>
      </c>
      <c r="P110" s="1411">
        <f>+'FORMATO COSTEO C2'!Q$22</f>
        <v>0</v>
      </c>
      <c r="Q110" s="1411">
        <f>+'FORMATO COSTEO C2'!R$22</f>
        <v>0</v>
      </c>
      <c r="R110" s="1411">
        <f>+'FORMATO COSTEO C2'!S$22</f>
        <v>0</v>
      </c>
      <c r="S110" s="1411">
        <f>+'FORMATO COSTEO C2'!T$22</f>
        <v>0</v>
      </c>
      <c r="T110" s="1411">
        <f>+'FORMATO COSTEO C2'!U$22</f>
        <v>0</v>
      </c>
      <c r="U110" s="1411">
        <f>+'FORMATO COSTEO C2'!V$22</f>
        <v>0</v>
      </c>
      <c r="V110" s="1411">
        <f>+'FORMATO COSTEO C2'!W$22</f>
        <v>0</v>
      </c>
      <c r="W110" s="1411">
        <f>+'FORMATO COSTEO C2'!X$22</f>
        <v>0</v>
      </c>
      <c r="X110" s="262">
        <f>+'FORMATO COSTEO C2'!Y$22</f>
        <v>0</v>
      </c>
      <c r="Y110" s="1390">
        <f>+'FORMATO COSTEO C2'!Z$22</f>
        <v>0</v>
      </c>
      <c r="Z110" s="1428">
        <f t="shared" si="17"/>
        <v>1188</v>
      </c>
      <c r="AA110" s="231">
        <f t="shared" si="18"/>
        <v>0</v>
      </c>
      <c r="AB110" s="232"/>
    </row>
    <row r="111" spans="2:28" x14ac:dyDescent="0.25">
      <c r="B111" s="1408" t="str">
        <f>+'FORMATO COSTEO C2'!C28</f>
        <v>2.1.1.3</v>
      </c>
      <c r="C111" s="1409" t="str">
        <f>+'FORMATO COSTEO C2'!B$28</f>
        <v>Categoría de gasto</v>
      </c>
      <c r="D111" s="1410"/>
      <c r="E111" s="1410"/>
      <c r="F111" s="1411">
        <f>+'FORMATO COSTEO C2'!G$28</f>
        <v>0</v>
      </c>
      <c r="G111" s="1411">
        <f>+'FORMATO COSTEO C2'!H$28</f>
        <v>0</v>
      </c>
      <c r="H111" s="1411">
        <f>+'FORMATO COSTEO C2'!I$28</f>
        <v>0</v>
      </c>
      <c r="I111" s="1411">
        <f>+'FORMATO COSTEO C2'!J$28</f>
        <v>0</v>
      </c>
      <c r="J111" s="1411">
        <f>+'FORMATO COSTEO C2'!K$28</f>
        <v>0</v>
      </c>
      <c r="K111" s="1411">
        <f>+'FORMATO COSTEO C2'!L$28</f>
        <v>0</v>
      </c>
      <c r="L111" s="1411">
        <f>+'FORMATO COSTEO C2'!M$28</f>
        <v>0</v>
      </c>
      <c r="M111" s="1411">
        <f>+'FORMATO COSTEO C2'!N$28</f>
        <v>0</v>
      </c>
      <c r="N111" s="1411">
        <f>+'FORMATO COSTEO C2'!O$28</f>
        <v>0</v>
      </c>
      <c r="O111" s="1411">
        <f>+'FORMATO COSTEO C2'!P$28</f>
        <v>0</v>
      </c>
      <c r="P111" s="1411">
        <f>+'FORMATO COSTEO C2'!Q$28</f>
        <v>0</v>
      </c>
      <c r="Q111" s="1411">
        <f>+'FORMATO COSTEO C2'!R$28</f>
        <v>0</v>
      </c>
      <c r="R111" s="1411">
        <f>+'FORMATO COSTEO C2'!S$28</f>
        <v>0</v>
      </c>
      <c r="S111" s="1411">
        <f>+'FORMATO COSTEO C2'!T$28</f>
        <v>0</v>
      </c>
      <c r="T111" s="1411">
        <f>+'FORMATO COSTEO C2'!U$28</f>
        <v>0</v>
      </c>
      <c r="U111" s="1411">
        <f>+'FORMATO COSTEO C2'!V$28</f>
        <v>0</v>
      </c>
      <c r="V111" s="1411">
        <f>+'FORMATO COSTEO C2'!W$28</f>
        <v>0</v>
      </c>
      <c r="W111" s="1411">
        <f>+'FORMATO COSTEO C2'!X$28</f>
        <v>0</v>
      </c>
      <c r="X111" s="262">
        <f>+'FORMATO COSTEO C2'!Y$28</f>
        <v>0</v>
      </c>
      <c r="Y111" s="1390">
        <f>+'FORMATO COSTEO C2'!Z$28</f>
        <v>0</v>
      </c>
      <c r="Z111" s="1428">
        <f t="shared" si="17"/>
        <v>0</v>
      </c>
      <c r="AA111" s="231">
        <f t="shared" si="18"/>
        <v>0</v>
      </c>
      <c r="AB111" s="232"/>
    </row>
    <row r="112" spans="2:28" x14ac:dyDescent="0.25">
      <c r="B112" s="1408" t="str">
        <f>+'FORMATO COSTEO C2'!C34</f>
        <v>2.1.1.4</v>
      </c>
      <c r="C112" s="1409" t="str">
        <f>+'FORMATO COSTEO C2'!B$34</f>
        <v>Categoría de gasto</v>
      </c>
      <c r="D112" s="1410"/>
      <c r="E112" s="1410"/>
      <c r="F112" s="1411">
        <f>+'FORMATO COSTEO C2'!G$34</f>
        <v>0</v>
      </c>
      <c r="G112" s="1411">
        <f>+'FORMATO COSTEO C2'!H$34</f>
        <v>0</v>
      </c>
      <c r="H112" s="1411">
        <f>+'FORMATO COSTEO C2'!I$34</f>
        <v>0</v>
      </c>
      <c r="I112" s="1411">
        <f>+'FORMATO COSTEO C2'!J$34</f>
        <v>0</v>
      </c>
      <c r="J112" s="1411">
        <f>+'FORMATO COSTEO C2'!K$34</f>
        <v>0</v>
      </c>
      <c r="K112" s="1411">
        <f>+'FORMATO COSTEO C2'!L$34</f>
        <v>0</v>
      </c>
      <c r="L112" s="1411">
        <f>+'FORMATO COSTEO C2'!M$34</f>
        <v>0</v>
      </c>
      <c r="M112" s="1411">
        <f>+'FORMATO COSTEO C2'!N$34</f>
        <v>0</v>
      </c>
      <c r="N112" s="1411">
        <f>+'FORMATO COSTEO C2'!O$34</f>
        <v>0</v>
      </c>
      <c r="O112" s="1411">
        <f>+'FORMATO COSTEO C2'!P$34</f>
        <v>0</v>
      </c>
      <c r="P112" s="1411">
        <f>+'FORMATO COSTEO C2'!Q$34</f>
        <v>0</v>
      </c>
      <c r="Q112" s="1411">
        <f>+'FORMATO COSTEO C2'!R$34</f>
        <v>0</v>
      </c>
      <c r="R112" s="1411">
        <f>+'FORMATO COSTEO C2'!S$34</f>
        <v>0</v>
      </c>
      <c r="S112" s="1411">
        <f>+'FORMATO COSTEO C2'!T$34</f>
        <v>0</v>
      </c>
      <c r="T112" s="1411">
        <f>+'FORMATO COSTEO C2'!U$34</f>
        <v>0</v>
      </c>
      <c r="U112" s="1411">
        <f>+'FORMATO COSTEO C2'!V$34</f>
        <v>0</v>
      </c>
      <c r="V112" s="1411">
        <f>+'FORMATO COSTEO C2'!W$34</f>
        <v>0</v>
      </c>
      <c r="W112" s="1411">
        <f>+'FORMATO COSTEO C2'!X$34</f>
        <v>0</v>
      </c>
      <c r="X112" s="262">
        <f>+'FORMATO COSTEO C2'!Y$34</f>
        <v>0</v>
      </c>
      <c r="Y112" s="1390">
        <f>+'FORMATO COSTEO C2'!Z$34</f>
        <v>0</v>
      </c>
      <c r="Z112" s="1428">
        <f t="shared" si="17"/>
        <v>0</v>
      </c>
      <c r="AA112" s="231">
        <f t="shared" si="18"/>
        <v>0</v>
      </c>
      <c r="AB112" s="232"/>
    </row>
    <row r="113" spans="2:28" x14ac:dyDescent="0.25">
      <c r="B113" s="1412" t="str">
        <f>+'FORMATO COSTEO C2'!C40</f>
        <v>2.1.1.5</v>
      </c>
      <c r="C113" s="1413" t="str">
        <f>+'FORMATO COSTEO C2'!B$40</f>
        <v>Categoría de gasto</v>
      </c>
      <c r="D113" s="1414"/>
      <c r="E113" s="1414"/>
      <c r="F113" s="1415">
        <f>+'FORMATO COSTEO C2'!G$40</f>
        <v>0</v>
      </c>
      <c r="G113" s="1415">
        <f>+'FORMATO COSTEO C2'!H$40</f>
        <v>0</v>
      </c>
      <c r="H113" s="1415">
        <f>+'FORMATO COSTEO C2'!I$40</f>
        <v>0</v>
      </c>
      <c r="I113" s="1415">
        <f>+'FORMATO COSTEO C2'!J$40</f>
        <v>0</v>
      </c>
      <c r="J113" s="1415">
        <f>+'FORMATO COSTEO C2'!K$40</f>
        <v>0</v>
      </c>
      <c r="K113" s="1415">
        <f>+'FORMATO COSTEO C2'!L$40</f>
        <v>0</v>
      </c>
      <c r="L113" s="1415">
        <f>+'FORMATO COSTEO C2'!M$40</f>
        <v>0</v>
      </c>
      <c r="M113" s="1415">
        <f>+'FORMATO COSTEO C2'!N$40</f>
        <v>0</v>
      </c>
      <c r="N113" s="1415">
        <f>+'FORMATO COSTEO C2'!O$40</f>
        <v>0</v>
      </c>
      <c r="O113" s="1415">
        <f>+'FORMATO COSTEO C2'!P$40</f>
        <v>0</v>
      </c>
      <c r="P113" s="1415">
        <f>+'FORMATO COSTEO C2'!Q$40</f>
        <v>0</v>
      </c>
      <c r="Q113" s="1415">
        <f>+'FORMATO COSTEO C2'!R$40</f>
        <v>0</v>
      </c>
      <c r="R113" s="1415">
        <f>+'FORMATO COSTEO C2'!S$40</f>
        <v>0</v>
      </c>
      <c r="S113" s="1415">
        <f>+'FORMATO COSTEO C2'!T$40</f>
        <v>0</v>
      </c>
      <c r="T113" s="1415">
        <f>+'FORMATO COSTEO C2'!U$40</f>
        <v>0</v>
      </c>
      <c r="U113" s="1415">
        <f>+'FORMATO COSTEO C2'!V$40</f>
        <v>0</v>
      </c>
      <c r="V113" s="1415">
        <f>+'FORMATO COSTEO C2'!W$40</f>
        <v>0</v>
      </c>
      <c r="W113" s="1415">
        <f>+'FORMATO COSTEO C2'!X$40</f>
        <v>0</v>
      </c>
      <c r="X113" s="263">
        <f>+'FORMATO COSTEO C2'!Y$40</f>
        <v>0</v>
      </c>
      <c r="Y113" s="1391">
        <f>+'FORMATO COSTEO C2'!Z$40</f>
        <v>0</v>
      </c>
      <c r="Z113" s="1428">
        <f t="shared" si="17"/>
        <v>0</v>
      </c>
      <c r="AA113" s="231">
        <f t="shared" si="18"/>
        <v>0</v>
      </c>
      <c r="AB113" s="232"/>
    </row>
    <row r="114" spans="2:28" x14ac:dyDescent="0.25">
      <c r="B114" s="257" t="str">
        <f>+'FORMATO COSTEO C2'!C46</f>
        <v>2.1.2</v>
      </c>
      <c r="C114" s="258">
        <f>+'FORMATO COSTEO C2'!B46</f>
        <v>0</v>
      </c>
      <c r="D114" s="267" t="str">
        <f>+'FORMATO COSTEO C2'!D46</f>
        <v>Unidad medida</v>
      </c>
      <c r="E114" s="259">
        <f>+'FORMATO COSTEO C2'!E46</f>
        <v>0</v>
      </c>
      <c r="F114" s="260">
        <f>SUM(F115:F119)</f>
        <v>0</v>
      </c>
      <c r="G114" s="260">
        <f>SUM(G115:G119)</f>
        <v>0</v>
      </c>
      <c r="H114" s="260">
        <f>SUM(H115:H119)</f>
        <v>0</v>
      </c>
      <c r="I114" s="260">
        <f t="shared" ref="I114:Y114" si="26">SUM(I115:I119)</f>
        <v>0</v>
      </c>
      <c r="J114" s="260">
        <f t="shared" si="26"/>
        <v>0</v>
      </c>
      <c r="K114" s="260">
        <f t="shared" si="26"/>
        <v>0</v>
      </c>
      <c r="L114" s="260">
        <f t="shared" si="26"/>
        <v>0</v>
      </c>
      <c r="M114" s="260">
        <f t="shared" si="26"/>
        <v>0</v>
      </c>
      <c r="N114" s="260">
        <f t="shared" si="26"/>
        <v>0</v>
      </c>
      <c r="O114" s="260">
        <f t="shared" si="26"/>
        <v>0</v>
      </c>
      <c r="P114" s="260">
        <f t="shared" si="26"/>
        <v>0</v>
      </c>
      <c r="Q114" s="260">
        <f t="shared" si="26"/>
        <v>0</v>
      </c>
      <c r="R114" s="260">
        <f t="shared" si="26"/>
        <v>0</v>
      </c>
      <c r="S114" s="260">
        <f t="shared" si="26"/>
        <v>0</v>
      </c>
      <c r="T114" s="260">
        <f t="shared" si="26"/>
        <v>0</v>
      </c>
      <c r="U114" s="260">
        <f t="shared" si="26"/>
        <v>0</v>
      </c>
      <c r="V114" s="260">
        <f t="shared" si="26"/>
        <v>0</v>
      </c>
      <c r="W114" s="260">
        <f t="shared" si="26"/>
        <v>0</v>
      </c>
      <c r="X114" s="260">
        <f t="shared" si="26"/>
        <v>0</v>
      </c>
      <c r="Y114" s="1388">
        <f t="shared" si="26"/>
        <v>0</v>
      </c>
      <c r="Z114" s="1428">
        <f t="shared" si="17"/>
        <v>0</v>
      </c>
      <c r="AA114" s="231">
        <f t="shared" si="18"/>
        <v>0</v>
      </c>
      <c r="AB114" s="232"/>
    </row>
    <row r="115" spans="2:28" x14ac:dyDescent="0.25">
      <c r="B115" s="1404" t="str">
        <f>+'FORMATO COSTEO C2'!C48</f>
        <v>2.1.2.1</v>
      </c>
      <c r="C115" s="1405" t="str">
        <f>+'FORMATO COSTEO C2'!B48</f>
        <v>Categoría de gasto</v>
      </c>
      <c r="D115" s="1416"/>
      <c r="E115" s="1416"/>
      <c r="F115" s="1407">
        <f>+'FORMATO COSTEO C2'!G48</f>
        <v>0</v>
      </c>
      <c r="G115" s="1407">
        <f>+'FORMATO COSTEO C2'!H48</f>
        <v>0</v>
      </c>
      <c r="H115" s="1407">
        <f>+'FORMATO COSTEO C2'!I48</f>
        <v>0</v>
      </c>
      <c r="I115" s="1407">
        <f>+'FORMATO COSTEO C2'!J48</f>
        <v>0</v>
      </c>
      <c r="J115" s="1407">
        <f>+'FORMATO COSTEO C2'!K48</f>
        <v>0</v>
      </c>
      <c r="K115" s="1407">
        <f>+'FORMATO COSTEO C2'!L48</f>
        <v>0</v>
      </c>
      <c r="L115" s="1407">
        <f>+'FORMATO COSTEO C2'!M48</f>
        <v>0</v>
      </c>
      <c r="M115" s="1407">
        <f>+'FORMATO COSTEO C2'!N48</f>
        <v>0</v>
      </c>
      <c r="N115" s="1407">
        <f>+'FORMATO COSTEO C2'!O48</f>
        <v>0</v>
      </c>
      <c r="O115" s="1407">
        <f>+'FORMATO COSTEO C2'!P48</f>
        <v>0</v>
      </c>
      <c r="P115" s="1407">
        <f>+'FORMATO COSTEO C2'!Q48</f>
        <v>0</v>
      </c>
      <c r="Q115" s="1407">
        <f>+'FORMATO COSTEO C2'!R48</f>
        <v>0</v>
      </c>
      <c r="R115" s="1407">
        <f>+'FORMATO COSTEO C2'!S48</f>
        <v>0</v>
      </c>
      <c r="S115" s="1407">
        <f>+'FORMATO COSTEO C2'!T48</f>
        <v>0</v>
      </c>
      <c r="T115" s="1407">
        <f>+'FORMATO COSTEO C2'!U48</f>
        <v>0</v>
      </c>
      <c r="U115" s="1407">
        <f>+'FORMATO COSTEO C2'!V48</f>
        <v>0</v>
      </c>
      <c r="V115" s="1407">
        <f>+'FORMATO COSTEO C2'!W48</f>
        <v>0</v>
      </c>
      <c r="W115" s="1407">
        <f>+'FORMATO COSTEO C2'!X48</f>
        <v>0</v>
      </c>
      <c r="X115" s="261">
        <f>+'FORMATO COSTEO C2'!Y48</f>
        <v>0</v>
      </c>
      <c r="Y115" s="1389">
        <f>+'FORMATO COSTEO C2'!Z48</f>
        <v>0</v>
      </c>
      <c r="Z115" s="1428">
        <f t="shared" si="17"/>
        <v>0</v>
      </c>
      <c r="AA115" s="231">
        <f t="shared" si="18"/>
        <v>0</v>
      </c>
      <c r="AB115" s="232"/>
    </row>
    <row r="116" spans="2:28" x14ac:dyDescent="0.25">
      <c r="B116" s="1408" t="str">
        <f>+'FORMATO COSTEO C2'!C54</f>
        <v>2.1.2.2</v>
      </c>
      <c r="C116" s="1409" t="str">
        <f>+'FORMATO COSTEO C2'!B54</f>
        <v>Categoría de gasto</v>
      </c>
      <c r="D116" s="1417"/>
      <c r="E116" s="1417"/>
      <c r="F116" s="1411">
        <f>+'FORMATO COSTEO C2'!G54</f>
        <v>0</v>
      </c>
      <c r="G116" s="1411">
        <f>+'FORMATO COSTEO C2'!H54</f>
        <v>0</v>
      </c>
      <c r="H116" s="1411">
        <f>+'FORMATO COSTEO C2'!I54</f>
        <v>0</v>
      </c>
      <c r="I116" s="1411">
        <f>+'FORMATO COSTEO C2'!J54</f>
        <v>0</v>
      </c>
      <c r="J116" s="1411">
        <f>+'FORMATO COSTEO C2'!K54</f>
        <v>0</v>
      </c>
      <c r="K116" s="1411">
        <f>+'FORMATO COSTEO C2'!L54</f>
        <v>0</v>
      </c>
      <c r="L116" s="1411">
        <f>+'FORMATO COSTEO C2'!M54</f>
        <v>0</v>
      </c>
      <c r="M116" s="1411">
        <f>+'FORMATO COSTEO C2'!N54</f>
        <v>0</v>
      </c>
      <c r="N116" s="1411">
        <f>+'FORMATO COSTEO C2'!O54</f>
        <v>0</v>
      </c>
      <c r="O116" s="1411">
        <f>+'FORMATO COSTEO C2'!P54</f>
        <v>0</v>
      </c>
      <c r="P116" s="1411">
        <f>+'FORMATO COSTEO C2'!Q54</f>
        <v>0</v>
      </c>
      <c r="Q116" s="1411">
        <f>+'FORMATO COSTEO C2'!R54</f>
        <v>0</v>
      </c>
      <c r="R116" s="1411">
        <f>+'FORMATO COSTEO C2'!S54</f>
        <v>0</v>
      </c>
      <c r="S116" s="1411">
        <f>+'FORMATO COSTEO C2'!T54</f>
        <v>0</v>
      </c>
      <c r="T116" s="1411">
        <f>+'FORMATO COSTEO C2'!U54</f>
        <v>0</v>
      </c>
      <c r="U116" s="1411">
        <f>+'FORMATO COSTEO C2'!V54</f>
        <v>0</v>
      </c>
      <c r="V116" s="1411">
        <f>+'FORMATO COSTEO C2'!W54</f>
        <v>0</v>
      </c>
      <c r="W116" s="1411">
        <f>+'FORMATO COSTEO C2'!X54</f>
        <v>0</v>
      </c>
      <c r="X116" s="262">
        <f>+'FORMATO COSTEO C2'!Y54</f>
        <v>0</v>
      </c>
      <c r="Y116" s="1390">
        <f>+'FORMATO COSTEO C2'!Z54</f>
        <v>0</v>
      </c>
      <c r="Z116" s="1428">
        <f t="shared" si="17"/>
        <v>0</v>
      </c>
      <c r="AA116" s="231">
        <f t="shared" si="18"/>
        <v>0</v>
      </c>
      <c r="AB116" s="232"/>
    </row>
    <row r="117" spans="2:28" x14ac:dyDescent="0.25">
      <c r="B117" s="1408" t="str">
        <f>+'FORMATO COSTEO C2'!C60</f>
        <v>2.1.2.3.</v>
      </c>
      <c r="C117" s="1409" t="str">
        <f>+'FORMATO COSTEO C2'!B60</f>
        <v>Categoría de gasto</v>
      </c>
      <c r="D117" s="1417"/>
      <c r="E117" s="1417"/>
      <c r="F117" s="1411">
        <f>+'FORMATO COSTEO C2'!G60</f>
        <v>0</v>
      </c>
      <c r="G117" s="1411">
        <f>+'FORMATO COSTEO C2'!H60</f>
        <v>0</v>
      </c>
      <c r="H117" s="1411">
        <f>+'FORMATO COSTEO C2'!I60</f>
        <v>0</v>
      </c>
      <c r="I117" s="1411">
        <f>+'FORMATO COSTEO C2'!J60</f>
        <v>0</v>
      </c>
      <c r="J117" s="1411">
        <f>+'FORMATO COSTEO C2'!K60</f>
        <v>0</v>
      </c>
      <c r="K117" s="1411">
        <f>+'FORMATO COSTEO C2'!L60</f>
        <v>0</v>
      </c>
      <c r="L117" s="1411">
        <f>+'FORMATO COSTEO C2'!M60</f>
        <v>0</v>
      </c>
      <c r="M117" s="1411">
        <f>+'FORMATO COSTEO C2'!N60</f>
        <v>0</v>
      </c>
      <c r="N117" s="1411">
        <f>+'FORMATO COSTEO C2'!O60</f>
        <v>0</v>
      </c>
      <c r="O117" s="1411">
        <f>+'FORMATO COSTEO C2'!P60</f>
        <v>0</v>
      </c>
      <c r="P117" s="1411">
        <f>+'FORMATO COSTEO C2'!Q60</f>
        <v>0</v>
      </c>
      <c r="Q117" s="1411">
        <f>+'FORMATO COSTEO C2'!R60</f>
        <v>0</v>
      </c>
      <c r="R117" s="1411">
        <f>+'FORMATO COSTEO C2'!S60</f>
        <v>0</v>
      </c>
      <c r="S117" s="1411">
        <f>+'FORMATO COSTEO C2'!T60</f>
        <v>0</v>
      </c>
      <c r="T117" s="1411">
        <f>+'FORMATO COSTEO C2'!U60</f>
        <v>0</v>
      </c>
      <c r="U117" s="1411">
        <f>+'FORMATO COSTEO C2'!V60</f>
        <v>0</v>
      </c>
      <c r="V117" s="1411">
        <f>+'FORMATO COSTEO C2'!W60</f>
        <v>0</v>
      </c>
      <c r="W117" s="1411">
        <f>+'FORMATO COSTEO C2'!X60</f>
        <v>0</v>
      </c>
      <c r="X117" s="262">
        <f>+'FORMATO COSTEO C2'!Y60</f>
        <v>0</v>
      </c>
      <c r="Y117" s="1390">
        <f>+'FORMATO COSTEO C2'!Z60</f>
        <v>0</v>
      </c>
      <c r="Z117" s="1428">
        <f t="shared" si="17"/>
        <v>0</v>
      </c>
      <c r="AA117" s="231">
        <f t="shared" si="18"/>
        <v>0</v>
      </c>
      <c r="AB117" s="232"/>
    </row>
    <row r="118" spans="2:28" x14ac:dyDescent="0.25">
      <c r="B118" s="1408" t="str">
        <f>+'FORMATO COSTEO C2'!C66</f>
        <v>2.1.2.4</v>
      </c>
      <c r="C118" s="1409" t="str">
        <f>+'FORMATO COSTEO C2'!B66</f>
        <v>Categoría de gasto</v>
      </c>
      <c r="D118" s="1417"/>
      <c r="E118" s="1417"/>
      <c r="F118" s="1411">
        <f>+'FORMATO COSTEO C2'!G66</f>
        <v>0</v>
      </c>
      <c r="G118" s="1411">
        <f>+'FORMATO COSTEO C2'!H66</f>
        <v>0</v>
      </c>
      <c r="H118" s="1411">
        <f>+'FORMATO COSTEO C2'!I66</f>
        <v>0</v>
      </c>
      <c r="I118" s="1411">
        <f>+'FORMATO COSTEO C2'!J66</f>
        <v>0</v>
      </c>
      <c r="J118" s="1411">
        <f>+'FORMATO COSTEO C2'!K66</f>
        <v>0</v>
      </c>
      <c r="K118" s="1411">
        <f>+'FORMATO COSTEO C2'!L66</f>
        <v>0</v>
      </c>
      <c r="L118" s="1411">
        <f>+'FORMATO COSTEO C2'!M66</f>
        <v>0</v>
      </c>
      <c r="M118" s="1411">
        <f>+'FORMATO COSTEO C2'!N66</f>
        <v>0</v>
      </c>
      <c r="N118" s="1411">
        <f>+'FORMATO COSTEO C2'!O66</f>
        <v>0</v>
      </c>
      <c r="O118" s="1411">
        <f>+'FORMATO COSTEO C2'!P66</f>
        <v>0</v>
      </c>
      <c r="P118" s="1411">
        <f>+'FORMATO COSTEO C2'!Q66</f>
        <v>0</v>
      </c>
      <c r="Q118" s="1411">
        <f>+'FORMATO COSTEO C2'!R66</f>
        <v>0</v>
      </c>
      <c r="R118" s="1411">
        <f>+'FORMATO COSTEO C2'!S66</f>
        <v>0</v>
      </c>
      <c r="S118" s="1411">
        <f>+'FORMATO COSTEO C2'!T66</f>
        <v>0</v>
      </c>
      <c r="T118" s="1411">
        <f>+'FORMATO COSTEO C2'!U66</f>
        <v>0</v>
      </c>
      <c r="U118" s="1411">
        <f>+'FORMATO COSTEO C2'!V66</f>
        <v>0</v>
      </c>
      <c r="V118" s="1411">
        <f>+'FORMATO COSTEO C2'!W66</f>
        <v>0</v>
      </c>
      <c r="W118" s="1411">
        <f>+'FORMATO COSTEO C2'!X66</f>
        <v>0</v>
      </c>
      <c r="X118" s="262">
        <f>+'FORMATO COSTEO C2'!Y66</f>
        <v>0</v>
      </c>
      <c r="Y118" s="1390">
        <f>+'FORMATO COSTEO C2'!Z66</f>
        <v>0</v>
      </c>
      <c r="Z118" s="1428">
        <f t="shared" si="17"/>
        <v>0</v>
      </c>
      <c r="AA118" s="231">
        <f t="shared" si="18"/>
        <v>0</v>
      </c>
      <c r="AB118" s="232"/>
    </row>
    <row r="119" spans="2:28" x14ac:dyDescent="0.25">
      <c r="B119" s="1412" t="str">
        <f>+'FORMATO COSTEO C2'!C72</f>
        <v>2.1.2.5</v>
      </c>
      <c r="C119" s="1413" t="str">
        <f>+'FORMATO COSTEO C2'!B72</f>
        <v>Categoría de gasto</v>
      </c>
      <c r="D119" s="1418"/>
      <c r="E119" s="1418"/>
      <c r="F119" s="1415">
        <f>+'FORMATO COSTEO C2'!G72</f>
        <v>0</v>
      </c>
      <c r="G119" s="1415">
        <f>+'FORMATO COSTEO C2'!H72</f>
        <v>0</v>
      </c>
      <c r="H119" s="1415">
        <f>+'FORMATO COSTEO C2'!I72</f>
        <v>0</v>
      </c>
      <c r="I119" s="1415">
        <f>+'FORMATO COSTEO C2'!J72</f>
        <v>0</v>
      </c>
      <c r="J119" s="1415">
        <f>+'FORMATO COSTEO C2'!K72</f>
        <v>0</v>
      </c>
      <c r="K119" s="1415">
        <f>+'FORMATO COSTEO C2'!L72</f>
        <v>0</v>
      </c>
      <c r="L119" s="1415">
        <f>+'FORMATO COSTEO C2'!M72</f>
        <v>0</v>
      </c>
      <c r="M119" s="1415">
        <f>+'FORMATO COSTEO C2'!N72</f>
        <v>0</v>
      </c>
      <c r="N119" s="1415">
        <f>+'FORMATO COSTEO C2'!O72</f>
        <v>0</v>
      </c>
      <c r="O119" s="1415">
        <f>+'FORMATO COSTEO C2'!P72</f>
        <v>0</v>
      </c>
      <c r="P119" s="1415">
        <f>+'FORMATO COSTEO C2'!Q72</f>
        <v>0</v>
      </c>
      <c r="Q119" s="1415">
        <f>+'FORMATO COSTEO C2'!R72</f>
        <v>0</v>
      </c>
      <c r="R119" s="1415">
        <f>+'FORMATO COSTEO C2'!S72</f>
        <v>0</v>
      </c>
      <c r="S119" s="1415">
        <f>+'FORMATO COSTEO C2'!T72</f>
        <v>0</v>
      </c>
      <c r="T119" s="1415">
        <f>+'FORMATO COSTEO C2'!U72</f>
        <v>0</v>
      </c>
      <c r="U119" s="1415">
        <f>+'FORMATO COSTEO C2'!V72</f>
        <v>0</v>
      </c>
      <c r="V119" s="1415">
        <f>+'FORMATO COSTEO C2'!W72</f>
        <v>0</v>
      </c>
      <c r="W119" s="1415">
        <f>+'FORMATO COSTEO C2'!X72</f>
        <v>0</v>
      </c>
      <c r="X119" s="263">
        <f>+'FORMATO COSTEO C2'!Y72</f>
        <v>0</v>
      </c>
      <c r="Y119" s="1391">
        <f>+'FORMATO COSTEO C2'!Z72</f>
        <v>0</v>
      </c>
      <c r="Z119" s="1428">
        <f t="shared" si="17"/>
        <v>0</v>
      </c>
      <c r="AA119" s="231">
        <f t="shared" si="18"/>
        <v>0</v>
      </c>
      <c r="AB119" s="232"/>
    </row>
    <row r="120" spans="2:28" x14ac:dyDescent="0.25">
      <c r="B120" s="257" t="str">
        <f>+'FORMATO COSTEO C2'!C78</f>
        <v>2.1.3</v>
      </c>
      <c r="C120" s="258">
        <f>+'FORMATO COSTEO C2'!B78</f>
        <v>0</v>
      </c>
      <c r="D120" s="267" t="str">
        <f>+'FORMATO COSTEO C2'!D78</f>
        <v>Unidad medida</v>
      </c>
      <c r="E120" s="259">
        <f>+'FORMATO COSTEO C2'!E78</f>
        <v>0</v>
      </c>
      <c r="F120" s="260">
        <f>SUM(F121:F125)</f>
        <v>0</v>
      </c>
      <c r="G120" s="260">
        <f>SUM(G121:G125)</f>
        <v>0</v>
      </c>
      <c r="H120" s="260">
        <f>SUM(H121:H125)</f>
        <v>0</v>
      </c>
      <c r="I120" s="260">
        <f t="shared" ref="I120:Y120" si="27">SUM(I121:I125)</f>
        <v>0</v>
      </c>
      <c r="J120" s="260">
        <f t="shared" si="27"/>
        <v>0</v>
      </c>
      <c r="K120" s="260">
        <f t="shared" si="27"/>
        <v>0</v>
      </c>
      <c r="L120" s="260">
        <f t="shared" si="27"/>
        <v>0</v>
      </c>
      <c r="M120" s="260">
        <f t="shared" si="27"/>
        <v>0</v>
      </c>
      <c r="N120" s="260">
        <f t="shared" si="27"/>
        <v>0</v>
      </c>
      <c r="O120" s="260">
        <f t="shared" si="27"/>
        <v>0</v>
      </c>
      <c r="P120" s="260">
        <f t="shared" si="27"/>
        <v>0</v>
      </c>
      <c r="Q120" s="260">
        <f t="shared" si="27"/>
        <v>0</v>
      </c>
      <c r="R120" s="260">
        <f t="shared" si="27"/>
        <v>0</v>
      </c>
      <c r="S120" s="260">
        <f t="shared" si="27"/>
        <v>0</v>
      </c>
      <c r="T120" s="260">
        <f t="shared" si="27"/>
        <v>0</v>
      </c>
      <c r="U120" s="260">
        <f t="shared" si="27"/>
        <v>0</v>
      </c>
      <c r="V120" s="260">
        <f t="shared" si="27"/>
        <v>0</v>
      </c>
      <c r="W120" s="260">
        <f t="shared" si="27"/>
        <v>0</v>
      </c>
      <c r="X120" s="260">
        <f t="shared" si="27"/>
        <v>0</v>
      </c>
      <c r="Y120" s="1388">
        <f t="shared" si="27"/>
        <v>0</v>
      </c>
      <c r="Z120" s="1428">
        <f t="shared" si="17"/>
        <v>0</v>
      </c>
      <c r="AA120" s="231">
        <f t="shared" si="18"/>
        <v>0</v>
      </c>
      <c r="AB120" s="232"/>
    </row>
    <row r="121" spans="2:28" x14ac:dyDescent="0.25">
      <c r="B121" s="1404" t="str">
        <f>+'FORMATO COSTEO C2'!C80</f>
        <v>2.1.3.1</v>
      </c>
      <c r="C121" s="1405" t="str">
        <f>+'FORMATO COSTEO C2'!B80</f>
        <v>Categoría de gasto</v>
      </c>
      <c r="D121" s="1416"/>
      <c r="E121" s="1416"/>
      <c r="F121" s="1407">
        <f>+'FORMATO COSTEO C2'!G80</f>
        <v>0</v>
      </c>
      <c r="G121" s="1407">
        <f>+'FORMATO COSTEO C2'!H80</f>
        <v>0</v>
      </c>
      <c r="H121" s="1407">
        <f>+'FORMATO COSTEO C2'!I80</f>
        <v>0</v>
      </c>
      <c r="I121" s="1407">
        <f>+'FORMATO COSTEO C2'!J80</f>
        <v>0</v>
      </c>
      <c r="J121" s="1407">
        <f>+'FORMATO COSTEO C2'!K80</f>
        <v>0</v>
      </c>
      <c r="K121" s="1407">
        <f>+'FORMATO COSTEO C2'!L80</f>
        <v>0</v>
      </c>
      <c r="L121" s="1407">
        <f>+'FORMATO COSTEO C2'!M80</f>
        <v>0</v>
      </c>
      <c r="M121" s="1407">
        <f>+'FORMATO COSTEO C2'!N80</f>
        <v>0</v>
      </c>
      <c r="N121" s="1407">
        <f>+'FORMATO COSTEO C2'!O80</f>
        <v>0</v>
      </c>
      <c r="O121" s="1407">
        <f>+'FORMATO COSTEO C2'!P80</f>
        <v>0</v>
      </c>
      <c r="P121" s="1407">
        <f>+'FORMATO COSTEO C2'!Q80</f>
        <v>0</v>
      </c>
      <c r="Q121" s="1407">
        <f>+'FORMATO COSTEO C2'!R80</f>
        <v>0</v>
      </c>
      <c r="R121" s="1407">
        <f>+'FORMATO COSTEO C2'!S80</f>
        <v>0</v>
      </c>
      <c r="S121" s="1407">
        <f>+'FORMATO COSTEO C2'!T80</f>
        <v>0</v>
      </c>
      <c r="T121" s="1407">
        <f>+'FORMATO COSTEO C2'!U80</f>
        <v>0</v>
      </c>
      <c r="U121" s="1407">
        <f>+'FORMATO COSTEO C2'!V80</f>
        <v>0</v>
      </c>
      <c r="V121" s="1407">
        <f>+'FORMATO COSTEO C2'!W80</f>
        <v>0</v>
      </c>
      <c r="W121" s="1407">
        <f>+'FORMATO COSTEO C2'!X80</f>
        <v>0</v>
      </c>
      <c r="X121" s="261">
        <f>+'FORMATO COSTEO C2'!Y80</f>
        <v>0</v>
      </c>
      <c r="Y121" s="1389">
        <f>+'FORMATO COSTEO C2'!Z80</f>
        <v>0</v>
      </c>
      <c r="Z121" s="1428">
        <f t="shared" si="17"/>
        <v>0</v>
      </c>
      <c r="AA121" s="231">
        <f t="shared" si="18"/>
        <v>0</v>
      </c>
      <c r="AB121" s="232"/>
    </row>
    <row r="122" spans="2:28" x14ac:dyDescent="0.25">
      <c r="B122" s="1408" t="str">
        <f>+'FORMATO COSTEO C2'!C86</f>
        <v>2.1.3.2</v>
      </c>
      <c r="C122" s="1409" t="str">
        <f>+'FORMATO COSTEO C2'!B86</f>
        <v>Categoría de gasto</v>
      </c>
      <c r="D122" s="1417"/>
      <c r="E122" s="1417"/>
      <c r="F122" s="1411">
        <f>+'FORMATO COSTEO C2'!G86</f>
        <v>0</v>
      </c>
      <c r="G122" s="1411">
        <f>+'FORMATO COSTEO C2'!H86</f>
        <v>0</v>
      </c>
      <c r="H122" s="1411">
        <f>+'FORMATO COSTEO C2'!I86</f>
        <v>0</v>
      </c>
      <c r="I122" s="1411">
        <f>+'FORMATO COSTEO C2'!J86</f>
        <v>0</v>
      </c>
      <c r="J122" s="1411">
        <f>+'FORMATO COSTEO C2'!K86</f>
        <v>0</v>
      </c>
      <c r="K122" s="1411">
        <f>+'FORMATO COSTEO C2'!L86</f>
        <v>0</v>
      </c>
      <c r="L122" s="1411">
        <f>+'FORMATO COSTEO C2'!M86</f>
        <v>0</v>
      </c>
      <c r="M122" s="1411">
        <f>+'FORMATO COSTEO C2'!N86</f>
        <v>0</v>
      </c>
      <c r="N122" s="1411">
        <f>+'FORMATO COSTEO C2'!O86</f>
        <v>0</v>
      </c>
      <c r="O122" s="1411">
        <f>+'FORMATO COSTEO C2'!P86</f>
        <v>0</v>
      </c>
      <c r="P122" s="1411">
        <f>+'FORMATO COSTEO C2'!Q86</f>
        <v>0</v>
      </c>
      <c r="Q122" s="1411">
        <f>+'FORMATO COSTEO C2'!R86</f>
        <v>0</v>
      </c>
      <c r="R122" s="1411">
        <f>+'FORMATO COSTEO C2'!S86</f>
        <v>0</v>
      </c>
      <c r="S122" s="1411">
        <f>+'FORMATO COSTEO C2'!T86</f>
        <v>0</v>
      </c>
      <c r="T122" s="1411">
        <f>+'FORMATO COSTEO C2'!U86</f>
        <v>0</v>
      </c>
      <c r="U122" s="1411">
        <f>+'FORMATO COSTEO C2'!V86</f>
        <v>0</v>
      </c>
      <c r="V122" s="1411">
        <f>+'FORMATO COSTEO C2'!W86</f>
        <v>0</v>
      </c>
      <c r="W122" s="1411">
        <f>+'FORMATO COSTEO C2'!X86</f>
        <v>0</v>
      </c>
      <c r="X122" s="262">
        <f>+'FORMATO COSTEO C2'!Y86</f>
        <v>0</v>
      </c>
      <c r="Y122" s="1390">
        <f>+'FORMATO COSTEO C2'!Z86</f>
        <v>0</v>
      </c>
      <c r="Z122" s="1428">
        <f t="shared" si="17"/>
        <v>0</v>
      </c>
      <c r="AA122" s="231">
        <f t="shared" si="18"/>
        <v>0</v>
      </c>
      <c r="AB122" s="232"/>
    </row>
    <row r="123" spans="2:28" x14ac:dyDescent="0.25">
      <c r="B123" s="1408" t="str">
        <f>+'FORMATO COSTEO C2'!C92</f>
        <v>2.1.3.3</v>
      </c>
      <c r="C123" s="1409" t="str">
        <f>+'FORMATO COSTEO C2'!B92</f>
        <v>Categoría de gasto</v>
      </c>
      <c r="D123" s="1417"/>
      <c r="E123" s="1417"/>
      <c r="F123" s="1411">
        <f>+'FORMATO COSTEO C2'!G92</f>
        <v>0</v>
      </c>
      <c r="G123" s="1411">
        <f>+'FORMATO COSTEO C2'!H92</f>
        <v>0</v>
      </c>
      <c r="H123" s="1411">
        <f>+'FORMATO COSTEO C2'!I92</f>
        <v>0</v>
      </c>
      <c r="I123" s="1411">
        <f>+'FORMATO COSTEO C2'!J92</f>
        <v>0</v>
      </c>
      <c r="J123" s="1411">
        <f>+'FORMATO COSTEO C2'!K92</f>
        <v>0</v>
      </c>
      <c r="K123" s="1411">
        <f>+'FORMATO COSTEO C2'!L92</f>
        <v>0</v>
      </c>
      <c r="L123" s="1411">
        <f>+'FORMATO COSTEO C2'!M92</f>
        <v>0</v>
      </c>
      <c r="M123" s="1411">
        <f>+'FORMATO COSTEO C2'!N92</f>
        <v>0</v>
      </c>
      <c r="N123" s="1411">
        <f>+'FORMATO COSTEO C2'!O92</f>
        <v>0</v>
      </c>
      <c r="O123" s="1411">
        <f>+'FORMATO COSTEO C2'!P92</f>
        <v>0</v>
      </c>
      <c r="P123" s="1411">
        <f>+'FORMATO COSTEO C2'!Q92</f>
        <v>0</v>
      </c>
      <c r="Q123" s="1411">
        <f>+'FORMATO COSTEO C2'!R92</f>
        <v>0</v>
      </c>
      <c r="R123" s="1411">
        <f>+'FORMATO COSTEO C2'!S92</f>
        <v>0</v>
      </c>
      <c r="S123" s="1411">
        <f>+'FORMATO COSTEO C2'!T92</f>
        <v>0</v>
      </c>
      <c r="T123" s="1411">
        <f>+'FORMATO COSTEO C2'!U92</f>
        <v>0</v>
      </c>
      <c r="U123" s="1411">
        <f>+'FORMATO COSTEO C2'!V92</f>
        <v>0</v>
      </c>
      <c r="V123" s="1411">
        <f>+'FORMATO COSTEO C2'!W92</f>
        <v>0</v>
      </c>
      <c r="W123" s="1411">
        <f>+'FORMATO COSTEO C2'!X92</f>
        <v>0</v>
      </c>
      <c r="X123" s="262">
        <f>+'FORMATO COSTEO C2'!Y92</f>
        <v>0</v>
      </c>
      <c r="Y123" s="1390">
        <f>+'FORMATO COSTEO C2'!Z92</f>
        <v>0</v>
      </c>
      <c r="Z123" s="1428">
        <f t="shared" si="17"/>
        <v>0</v>
      </c>
      <c r="AA123" s="231">
        <f t="shared" si="18"/>
        <v>0</v>
      </c>
      <c r="AB123" s="232"/>
    </row>
    <row r="124" spans="2:28" x14ac:dyDescent="0.25">
      <c r="B124" s="1408" t="str">
        <f>+'FORMATO COSTEO C2'!C98</f>
        <v>2.1.3.4</v>
      </c>
      <c r="C124" s="1409" t="str">
        <f>+'FORMATO COSTEO C2'!B98</f>
        <v>Categoría de gasto</v>
      </c>
      <c r="D124" s="1417"/>
      <c r="E124" s="1417"/>
      <c r="F124" s="1411">
        <f>+'FORMATO COSTEO C2'!G98</f>
        <v>0</v>
      </c>
      <c r="G124" s="1411">
        <f>+'FORMATO COSTEO C2'!H98</f>
        <v>0</v>
      </c>
      <c r="H124" s="1411">
        <f>+'FORMATO COSTEO C2'!I98</f>
        <v>0</v>
      </c>
      <c r="I124" s="1411">
        <f>+'FORMATO COSTEO C2'!J98</f>
        <v>0</v>
      </c>
      <c r="J124" s="1411">
        <f>+'FORMATO COSTEO C2'!K98</f>
        <v>0</v>
      </c>
      <c r="K124" s="1411">
        <f>+'FORMATO COSTEO C2'!L98</f>
        <v>0</v>
      </c>
      <c r="L124" s="1411">
        <f>+'FORMATO COSTEO C2'!M98</f>
        <v>0</v>
      </c>
      <c r="M124" s="1411">
        <f>+'FORMATO COSTEO C2'!N98</f>
        <v>0</v>
      </c>
      <c r="N124" s="1411">
        <f>+'FORMATO COSTEO C2'!O98</f>
        <v>0</v>
      </c>
      <c r="O124" s="1411">
        <f>+'FORMATO COSTEO C2'!P98</f>
        <v>0</v>
      </c>
      <c r="P124" s="1411">
        <f>+'FORMATO COSTEO C2'!Q98</f>
        <v>0</v>
      </c>
      <c r="Q124" s="1411">
        <f>+'FORMATO COSTEO C2'!R98</f>
        <v>0</v>
      </c>
      <c r="R124" s="1411">
        <f>+'FORMATO COSTEO C2'!S98</f>
        <v>0</v>
      </c>
      <c r="S124" s="1411">
        <f>+'FORMATO COSTEO C2'!T98</f>
        <v>0</v>
      </c>
      <c r="T124" s="1411">
        <f>+'FORMATO COSTEO C2'!U98</f>
        <v>0</v>
      </c>
      <c r="U124" s="1411">
        <f>+'FORMATO COSTEO C2'!V98</f>
        <v>0</v>
      </c>
      <c r="V124" s="1411">
        <f>+'FORMATO COSTEO C2'!W98</f>
        <v>0</v>
      </c>
      <c r="W124" s="1411">
        <f>+'FORMATO COSTEO C2'!X98</f>
        <v>0</v>
      </c>
      <c r="X124" s="262">
        <f>+'FORMATO COSTEO C2'!Y98</f>
        <v>0</v>
      </c>
      <c r="Y124" s="1390">
        <f>+'FORMATO COSTEO C2'!Z98</f>
        <v>0</v>
      </c>
      <c r="Z124" s="1428">
        <f t="shared" si="17"/>
        <v>0</v>
      </c>
      <c r="AA124" s="231">
        <f t="shared" si="18"/>
        <v>0</v>
      </c>
      <c r="AB124" s="232"/>
    </row>
    <row r="125" spans="2:28" x14ac:dyDescent="0.25">
      <c r="B125" s="1412" t="str">
        <f>+'FORMATO COSTEO C2'!C104</f>
        <v>2.1.3.5</v>
      </c>
      <c r="C125" s="1413" t="str">
        <f>+'FORMATO COSTEO C2'!B104</f>
        <v>Categoría de gasto</v>
      </c>
      <c r="D125" s="1418"/>
      <c r="E125" s="1418"/>
      <c r="F125" s="1415">
        <f>+'FORMATO COSTEO C2'!G104</f>
        <v>0</v>
      </c>
      <c r="G125" s="1415">
        <f>+'FORMATO COSTEO C2'!H104</f>
        <v>0</v>
      </c>
      <c r="H125" s="1415">
        <f>+'FORMATO COSTEO C2'!I104</f>
        <v>0</v>
      </c>
      <c r="I125" s="1415">
        <f>+'FORMATO COSTEO C2'!J104</f>
        <v>0</v>
      </c>
      <c r="J125" s="1415">
        <f>+'FORMATO COSTEO C2'!K104</f>
        <v>0</v>
      </c>
      <c r="K125" s="1415">
        <f>+'FORMATO COSTEO C2'!L104</f>
        <v>0</v>
      </c>
      <c r="L125" s="1415">
        <f>+'FORMATO COSTEO C2'!M104</f>
        <v>0</v>
      </c>
      <c r="M125" s="1415">
        <f>+'FORMATO COSTEO C2'!N104</f>
        <v>0</v>
      </c>
      <c r="N125" s="1415">
        <f>+'FORMATO COSTEO C2'!O104</f>
        <v>0</v>
      </c>
      <c r="O125" s="1415">
        <f>+'FORMATO COSTEO C2'!P104</f>
        <v>0</v>
      </c>
      <c r="P125" s="1415">
        <f>+'FORMATO COSTEO C2'!Q104</f>
        <v>0</v>
      </c>
      <c r="Q125" s="1415">
        <f>+'FORMATO COSTEO C2'!R104</f>
        <v>0</v>
      </c>
      <c r="R125" s="1415">
        <f>+'FORMATO COSTEO C2'!S104</f>
        <v>0</v>
      </c>
      <c r="S125" s="1415">
        <f>+'FORMATO COSTEO C2'!T104</f>
        <v>0</v>
      </c>
      <c r="T125" s="1415">
        <f>+'FORMATO COSTEO C2'!U104</f>
        <v>0</v>
      </c>
      <c r="U125" s="1415">
        <f>+'FORMATO COSTEO C2'!V104</f>
        <v>0</v>
      </c>
      <c r="V125" s="1415">
        <f>+'FORMATO COSTEO C2'!W104</f>
        <v>0</v>
      </c>
      <c r="W125" s="1415">
        <f>+'FORMATO COSTEO C2'!X104</f>
        <v>0</v>
      </c>
      <c r="X125" s="263">
        <f>+'FORMATO COSTEO C2'!Y104</f>
        <v>0</v>
      </c>
      <c r="Y125" s="1391">
        <f>+'FORMATO COSTEO C2'!Z104</f>
        <v>0</v>
      </c>
      <c r="Z125" s="1428">
        <f t="shared" si="17"/>
        <v>0</v>
      </c>
      <c r="AA125" s="231">
        <f t="shared" si="18"/>
        <v>0</v>
      </c>
      <c r="AB125" s="232"/>
    </row>
    <row r="126" spans="2:28" x14ac:dyDescent="0.25">
      <c r="B126" s="257" t="str">
        <f>+'FORMATO COSTEO C2'!C110</f>
        <v>2.1.4</v>
      </c>
      <c r="C126" s="258">
        <f>+'FORMATO COSTEO C2'!B110</f>
        <v>0</v>
      </c>
      <c r="D126" s="267" t="str">
        <f>+'FORMATO COSTEO C2'!D110</f>
        <v>Unidad medida</v>
      </c>
      <c r="E126" s="259">
        <f>+'FORMATO COSTEO C2'!E110</f>
        <v>0</v>
      </c>
      <c r="F126" s="260">
        <f>SUM(F127:F131)</f>
        <v>0</v>
      </c>
      <c r="G126" s="260">
        <f>SUM(G127:G131)</f>
        <v>0</v>
      </c>
      <c r="H126" s="260">
        <f>SUM(H127:H131)</f>
        <v>0</v>
      </c>
      <c r="I126" s="260">
        <f t="shared" ref="I126:Y126" si="28">SUM(I127:I131)</f>
        <v>0</v>
      </c>
      <c r="J126" s="260">
        <f t="shared" si="28"/>
        <v>0</v>
      </c>
      <c r="K126" s="260">
        <f t="shared" si="28"/>
        <v>0</v>
      </c>
      <c r="L126" s="260">
        <f t="shared" si="28"/>
        <v>0</v>
      </c>
      <c r="M126" s="260">
        <f t="shared" si="28"/>
        <v>0</v>
      </c>
      <c r="N126" s="260">
        <f t="shared" si="28"/>
        <v>0</v>
      </c>
      <c r="O126" s="260">
        <f t="shared" si="28"/>
        <v>0</v>
      </c>
      <c r="P126" s="260">
        <f t="shared" si="28"/>
        <v>0</v>
      </c>
      <c r="Q126" s="260">
        <f t="shared" si="28"/>
        <v>0</v>
      </c>
      <c r="R126" s="260">
        <f t="shared" si="28"/>
        <v>0</v>
      </c>
      <c r="S126" s="260">
        <f t="shared" si="28"/>
        <v>0</v>
      </c>
      <c r="T126" s="260">
        <f t="shared" si="28"/>
        <v>0</v>
      </c>
      <c r="U126" s="260">
        <f t="shared" si="28"/>
        <v>0</v>
      </c>
      <c r="V126" s="260">
        <f t="shared" si="28"/>
        <v>0</v>
      </c>
      <c r="W126" s="260">
        <f t="shared" si="28"/>
        <v>0</v>
      </c>
      <c r="X126" s="260">
        <f t="shared" si="28"/>
        <v>0</v>
      </c>
      <c r="Y126" s="1388">
        <f t="shared" si="28"/>
        <v>0</v>
      </c>
      <c r="Z126" s="1428">
        <f t="shared" si="17"/>
        <v>0</v>
      </c>
      <c r="AA126" s="231">
        <f t="shared" si="18"/>
        <v>0</v>
      </c>
      <c r="AB126" s="232"/>
    </row>
    <row r="127" spans="2:28" x14ac:dyDescent="0.25">
      <c r="B127" s="1404" t="str">
        <f>+'FORMATO COSTEO C2'!C112</f>
        <v>2.1.4.1</v>
      </c>
      <c r="C127" s="1405" t="str">
        <f>+'FORMATO COSTEO C2'!B112</f>
        <v>Categoría de gasto</v>
      </c>
      <c r="D127" s="1416"/>
      <c r="E127" s="1416"/>
      <c r="F127" s="1407">
        <f>+'FORMATO COSTEO C2'!G112</f>
        <v>0</v>
      </c>
      <c r="G127" s="1407">
        <f>+'FORMATO COSTEO C2'!H112</f>
        <v>0</v>
      </c>
      <c r="H127" s="1407">
        <f>+'FORMATO COSTEO C2'!I112</f>
        <v>0</v>
      </c>
      <c r="I127" s="1407">
        <f>+'FORMATO COSTEO C2'!J112</f>
        <v>0</v>
      </c>
      <c r="J127" s="1407">
        <f>+'FORMATO COSTEO C2'!K112</f>
        <v>0</v>
      </c>
      <c r="K127" s="1407">
        <f>+'FORMATO COSTEO C2'!L112</f>
        <v>0</v>
      </c>
      <c r="L127" s="1407">
        <f>+'FORMATO COSTEO C2'!M112</f>
        <v>0</v>
      </c>
      <c r="M127" s="1407">
        <f>+'FORMATO COSTEO C2'!N112</f>
        <v>0</v>
      </c>
      <c r="N127" s="1407">
        <f>+'FORMATO COSTEO C2'!O112</f>
        <v>0</v>
      </c>
      <c r="O127" s="1407">
        <f>+'FORMATO COSTEO C2'!P112</f>
        <v>0</v>
      </c>
      <c r="P127" s="1407">
        <f>+'FORMATO COSTEO C2'!Q112</f>
        <v>0</v>
      </c>
      <c r="Q127" s="1407">
        <f>+'FORMATO COSTEO C2'!R112</f>
        <v>0</v>
      </c>
      <c r="R127" s="1407">
        <f>+'FORMATO COSTEO C2'!S112</f>
        <v>0</v>
      </c>
      <c r="S127" s="1407">
        <f>+'FORMATO COSTEO C2'!T112</f>
        <v>0</v>
      </c>
      <c r="T127" s="1407">
        <f>+'FORMATO COSTEO C2'!U112</f>
        <v>0</v>
      </c>
      <c r="U127" s="1407">
        <f>+'FORMATO COSTEO C2'!V112</f>
        <v>0</v>
      </c>
      <c r="V127" s="1407">
        <f>+'FORMATO COSTEO C2'!W112</f>
        <v>0</v>
      </c>
      <c r="W127" s="1407">
        <f>+'FORMATO COSTEO C2'!X112</f>
        <v>0</v>
      </c>
      <c r="X127" s="261">
        <f>+'FORMATO COSTEO C2'!Y112</f>
        <v>0</v>
      </c>
      <c r="Y127" s="1389">
        <f>+'FORMATO COSTEO C2'!Z112</f>
        <v>0</v>
      </c>
      <c r="Z127" s="1428">
        <f t="shared" si="17"/>
        <v>0</v>
      </c>
      <c r="AA127" s="231">
        <f t="shared" si="18"/>
        <v>0</v>
      </c>
      <c r="AB127" s="232"/>
    </row>
    <row r="128" spans="2:28" x14ac:dyDescent="0.25">
      <c r="B128" s="1408" t="str">
        <f>+'FORMATO COSTEO C2'!C118</f>
        <v>2.1.4.2</v>
      </c>
      <c r="C128" s="1409" t="str">
        <f>+'FORMATO COSTEO C2'!B118</f>
        <v>Categoría de gasto</v>
      </c>
      <c r="D128" s="1417"/>
      <c r="E128" s="1417"/>
      <c r="F128" s="1411">
        <f>+'FORMATO COSTEO C2'!G118</f>
        <v>0</v>
      </c>
      <c r="G128" s="1411">
        <f>+'FORMATO COSTEO C2'!H118</f>
        <v>0</v>
      </c>
      <c r="H128" s="1411">
        <f>+'FORMATO COSTEO C2'!I118</f>
        <v>0</v>
      </c>
      <c r="I128" s="1411">
        <f>+'FORMATO COSTEO C2'!J118</f>
        <v>0</v>
      </c>
      <c r="J128" s="1411">
        <f>+'FORMATO COSTEO C2'!K118</f>
        <v>0</v>
      </c>
      <c r="K128" s="1411">
        <f>+'FORMATO COSTEO C2'!L118</f>
        <v>0</v>
      </c>
      <c r="L128" s="1411">
        <f>+'FORMATO COSTEO C2'!M118</f>
        <v>0</v>
      </c>
      <c r="M128" s="1411">
        <f>+'FORMATO COSTEO C2'!N118</f>
        <v>0</v>
      </c>
      <c r="N128" s="1411">
        <f>+'FORMATO COSTEO C2'!O118</f>
        <v>0</v>
      </c>
      <c r="O128" s="1411">
        <f>+'FORMATO COSTEO C2'!P118</f>
        <v>0</v>
      </c>
      <c r="P128" s="1411">
        <f>+'FORMATO COSTEO C2'!Q118</f>
        <v>0</v>
      </c>
      <c r="Q128" s="1411">
        <f>+'FORMATO COSTEO C2'!R118</f>
        <v>0</v>
      </c>
      <c r="R128" s="1411">
        <f>+'FORMATO COSTEO C2'!S118</f>
        <v>0</v>
      </c>
      <c r="S128" s="1411">
        <f>+'FORMATO COSTEO C2'!T118</f>
        <v>0</v>
      </c>
      <c r="T128" s="1411">
        <f>+'FORMATO COSTEO C2'!U118</f>
        <v>0</v>
      </c>
      <c r="U128" s="1411">
        <f>+'FORMATO COSTEO C2'!V118</f>
        <v>0</v>
      </c>
      <c r="V128" s="1411">
        <f>+'FORMATO COSTEO C2'!W118</f>
        <v>0</v>
      </c>
      <c r="W128" s="1411">
        <f>+'FORMATO COSTEO C2'!X118</f>
        <v>0</v>
      </c>
      <c r="X128" s="262">
        <f>+'FORMATO COSTEO C2'!Y118</f>
        <v>0</v>
      </c>
      <c r="Y128" s="1390">
        <f>+'FORMATO COSTEO C2'!Z118</f>
        <v>0</v>
      </c>
      <c r="Z128" s="1428">
        <f t="shared" si="17"/>
        <v>0</v>
      </c>
      <c r="AA128" s="231">
        <f t="shared" si="18"/>
        <v>0</v>
      </c>
      <c r="AB128" s="232"/>
    </row>
    <row r="129" spans="2:28" x14ac:dyDescent="0.25">
      <c r="B129" s="1408" t="str">
        <f>+'FORMATO COSTEO C2'!C124</f>
        <v>2.1.4.3</v>
      </c>
      <c r="C129" s="1409" t="str">
        <f>+'FORMATO COSTEO C2'!B124</f>
        <v>Categoría de gasto</v>
      </c>
      <c r="D129" s="1417"/>
      <c r="E129" s="1417"/>
      <c r="F129" s="1411">
        <f>+'FORMATO COSTEO C2'!G124</f>
        <v>0</v>
      </c>
      <c r="G129" s="1411">
        <f>+'FORMATO COSTEO C2'!H124</f>
        <v>0</v>
      </c>
      <c r="H129" s="1411">
        <f>+'FORMATO COSTEO C2'!I124</f>
        <v>0</v>
      </c>
      <c r="I129" s="1411">
        <f>+'FORMATO COSTEO C2'!J124</f>
        <v>0</v>
      </c>
      <c r="J129" s="1411">
        <f>+'FORMATO COSTEO C2'!K124</f>
        <v>0</v>
      </c>
      <c r="K129" s="1411">
        <f>+'FORMATO COSTEO C2'!L124</f>
        <v>0</v>
      </c>
      <c r="L129" s="1411">
        <f>+'FORMATO COSTEO C2'!M124</f>
        <v>0</v>
      </c>
      <c r="M129" s="1411">
        <f>+'FORMATO COSTEO C2'!N124</f>
        <v>0</v>
      </c>
      <c r="N129" s="1411">
        <f>+'FORMATO COSTEO C2'!O124</f>
        <v>0</v>
      </c>
      <c r="O129" s="1411">
        <f>+'FORMATO COSTEO C2'!P124</f>
        <v>0</v>
      </c>
      <c r="P129" s="1411">
        <f>+'FORMATO COSTEO C2'!Q124</f>
        <v>0</v>
      </c>
      <c r="Q129" s="1411">
        <f>+'FORMATO COSTEO C2'!R124</f>
        <v>0</v>
      </c>
      <c r="R129" s="1411">
        <f>+'FORMATO COSTEO C2'!S124</f>
        <v>0</v>
      </c>
      <c r="S129" s="1411">
        <f>+'FORMATO COSTEO C2'!T124</f>
        <v>0</v>
      </c>
      <c r="T129" s="1411">
        <f>+'FORMATO COSTEO C2'!U124</f>
        <v>0</v>
      </c>
      <c r="U129" s="1411">
        <f>+'FORMATO COSTEO C2'!V124</f>
        <v>0</v>
      </c>
      <c r="V129" s="1411">
        <f>+'FORMATO COSTEO C2'!W124</f>
        <v>0</v>
      </c>
      <c r="W129" s="1411">
        <f>+'FORMATO COSTEO C2'!X124</f>
        <v>0</v>
      </c>
      <c r="X129" s="262">
        <f>+'FORMATO COSTEO C2'!Y124</f>
        <v>0</v>
      </c>
      <c r="Y129" s="1390">
        <f>+'FORMATO COSTEO C2'!Z124</f>
        <v>0</v>
      </c>
      <c r="Z129" s="1428">
        <f t="shared" si="17"/>
        <v>0</v>
      </c>
      <c r="AA129" s="231">
        <f t="shared" si="18"/>
        <v>0</v>
      </c>
      <c r="AB129" s="232"/>
    </row>
    <row r="130" spans="2:28" x14ac:dyDescent="0.25">
      <c r="B130" s="1408" t="str">
        <f>+'FORMATO COSTEO C2'!C130</f>
        <v>2.1.4.4</v>
      </c>
      <c r="C130" s="1409" t="str">
        <f>+'FORMATO COSTEO C2'!B130</f>
        <v>Categoría de gasto</v>
      </c>
      <c r="D130" s="1417"/>
      <c r="E130" s="1417"/>
      <c r="F130" s="1411">
        <f>+'FORMATO COSTEO C2'!G130</f>
        <v>0</v>
      </c>
      <c r="G130" s="1411">
        <f>+'FORMATO COSTEO C2'!H130</f>
        <v>0</v>
      </c>
      <c r="H130" s="1411">
        <f>+'FORMATO COSTEO C2'!I130</f>
        <v>0</v>
      </c>
      <c r="I130" s="1411">
        <f>+'FORMATO COSTEO C2'!J130</f>
        <v>0</v>
      </c>
      <c r="J130" s="1411">
        <f>+'FORMATO COSTEO C2'!K130</f>
        <v>0</v>
      </c>
      <c r="K130" s="1411">
        <f>+'FORMATO COSTEO C2'!L130</f>
        <v>0</v>
      </c>
      <c r="L130" s="1411">
        <f>+'FORMATO COSTEO C2'!M130</f>
        <v>0</v>
      </c>
      <c r="M130" s="1411">
        <f>+'FORMATO COSTEO C2'!N130</f>
        <v>0</v>
      </c>
      <c r="N130" s="1411">
        <f>+'FORMATO COSTEO C2'!O130</f>
        <v>0</v>
      </c>
      <c r="O130" s="1411">
        <f>+'FORMATO COSTEO C2'!P130</f>
        <v>0</v>
      </c>
      <c r="P130" s="1411">
        <f>+'FORMATO COSTEO C2'!Q130</f>
        <v>0</v>
      </c>
      <c r="Q130" s="1411">
        <f>+'FORMATO COSTEO C2'!R130</f>
        <v>0</v>
      </c>
      <c r="R130" s="1411">
        <f>+'FORMATO COSTEO C2'!S130</f>
        <v>0</v>
      </c>
      <c r="S130" s="1411">
        <f>+'FORMATO COSTEO C2'!T130</f>
        <v>0</v>
      </c>
      <c r="T130" s="1411">
        <f>+'FORMATO COSTEO C2'!U130</f>
        <v>0</v>
      </c>
      <c r="U130" s="1411">
        <f>+'FORMATO COSTEO C2'!V130</f>
        <v>0</v>
      </c>
      <c r="V130" s="1411">
        <f>+'FORMATO COSTEO C2'!W130</f>
        <v>0</v>
      </c>
      <c r="W130" s="1411">
        <f>+'FORMATO COSTEO C2'!X130</f>
        <v>0</v>
      </c>
      <c r="X130" s="262">
        <f>+'FORMATO COSTEO C2'!Y130</f>
        <v>0</v>
      </c>
      <c r="Y130" s="1390">
        <f>+'FORMATO COSTEO C2'!Z130</f>
        <v>0</v>
      </c>
      <c r="Z130" s="1428">
        <f t="shared" si="17"/>
        <v>0</v>
      </c>
      <c r="AA130" s="231">
        <f t="shared" si="18"/>
        <v>0</v>
      </c>
      <c r="AB130" s="232"/>
    </row>
    <row r="131" spans="2:28" x14ac:dyDescent="0.25">
      <c r="B131" s="1412" t="str">
        <f>+'FORMATO COSTEO C2'!C136</f>
        <v>2.1.4.5</v>
      </c>
      <c r="C131" s="1413" t="str">
        <f>+'FORMATO COSTEO C2'!B136</f>
        <v>Categoría de gasto</v>
      </c>
      <c r="D131" s="1418"/>
      <c r="E131" s="1418"/>
      <c r="F131" s="1415">
        <f>+'FORMATO COSTEO C2'!G136</f>
        <v>0</v>
      </c>
      <c r="G131" s="1415">
        <f>+'FORMATO COSTEO C2'!H136</f>
        <v>0</v>
      </c>
      <c r="H131" s="1415">
        <f>+'FORMATO COSTEO C2'!I136</f>
        <v>0</v>
      </c>
      <c r="I131" s="1415">
        <f>+'FORMATO COSTEO C2'!J136</f>
        <v>0</v>
      </c>
      <c r="J131" s="1415">
        <f>+'FORMATO COSTEO C2'!K136</f>
        <v>0</v>
      </c>
      <c r="K131" s="1415">
        <f>+'FORMATO COSTEO C2'!L136</f>
        <v>0</v>
      </c>
      <c r="L131" s="1415">
        <f>+'FORMATO COSTEO C2'!M136</f>
        <v>0</v>
      </c>
      <c r="M131" s="1415">
        <f>+'FORMATO COSTEO C2'!N136</f>
        <v>0</v>
      </c>
      <c r="N131" s="1415">
        <f>+'FORMATO COSTEO C2'!O136</f>
        <v>0</v>
      </c>
      <c r="O131" s="1415">
        <f>+'FORMATO COSTEO C2'!P136</f>
        <v>0</v>
      </c>
      <c r="P131" s="1415">
        <f>+'FORMATO COSTEO C2'!Q136</f>
        <v>0</v>
      </c>
      <c r="Q131" s="1415">
        <f>+'FORMATO COSTEO C2'!R136</f>
        <v>0</v>
      </c>
      <c r="R131" s="1415">
        <f>+'FORMATO COSTEO C2'!S136</f>
        <v>0</v>
      </c>
      <c r="S131" s="1415">
        <f>+'FORMATO COSTEO C2'!T136</f>
        <v>0</v>
      </c>
      <c r="T131" s="1415">
        <f>+'FORMATO COSTEO C2'!U136</f>
        <v>0</v>
      </c>
      <c r="U131" s="1415">
        <f>+'FORMATO COSTEO C2'!V136</f>
        <v>0</v>
      </c>
      <c r="V131" s="1415">
        <f>+'FORMATO COSTEO C2'!W136</f>
        <v>0</v>
      </c>
      <c r="W131" s="1415">
        <f>+'FORMATO COSTEO C2'!X136</f>
        <v>0</v>
      </c>
      <c r="X131" s="263">
        <f>+'FORMATO COSTEO C2'!Y136</f>
        <v>0</v>
      </c>
      <c r="Y131" s="1391">
        <f>+'FORMATO COSTEO C2'!Z136</f>
        <v>0</v>
      </c>
      <c r="Z131" s="1428">
        <f t="shared" si="17"/>
        <v>0</v>
      </c>
      <c r="AA131" s="231">
        <f t="shared" si="18"/>
        <v>0</v>
      </c>
      <c r="AB131" s="232"/>
    </row>
    <row r="132" spans="2:28" x14ac:dyDescent="0.25">
      <c r="B132" s="257" t="str">
        <f>+'FORMATO COSTEO C2'!C142</f>
        <v>2.1.5</v>
      </c>
      <c r="C132" s="258">
        <f>+'FORMATO COSTEO C2'!B142</f>
        <v>0</v>
      </c>
      <c r="D132" s="267" t="str">
        <f>+'FORMATO COSTEO C2'!D142</f>
        <v>Unidad medida</v>
      </c>
      <c r="E132" s="259">
        <f>+'FORMATO COSTEO C2'!E142</f>
        <v>0</v>
      </c>
      <c r="F132" s="260">
        <f>SUM(F133:F137)</f>
        <v>0</v>
      </c>
      <c r="G132" s="260">
        <f>SUM(G133:G137)</f>
        <v>0</v>
      </c>
      <c r="H132" s="260">
        <f>SUM(H133:H137)</f>
        <v>0</v>
      </c>
      <c r="I132" s="260">
        <f t="shared" ref="I132:Y132" si="29">SUM(I133:I137)</f>
        <v>0</v>
      </c>
      <c r="J132" s="260">
        <f t="shared" si="29"/>
        <v>0</v>
      </c>
      <c r="K132" s="260">
        <f t="shared" si="29"/>
        <v>0</v>
      </c>
      <c r="L132" s="260">
        <f t="shared" si="29"/>
        <v>0</v>
      </c>
      <c r="M132" s="260">
        <f t="shared" si="29"/>
        <v>0</v>
      </c>
      <c r="N132" s="260">
        <f t="shared" si="29"/>
        <v>0</v>
      </c>
      <c r="O132" s="260">
        <f t="shared" si="29"/>
        <v>0</v>
      </c>
      <c r="P132" s="260">
        <f t="shared" si="29"/>
        <v>0</v>
      </c>
      <c r="Q132" s="260">
        <f t="shared" si="29"/>
        <v>0</v>
      </c>
      <c r="R132" s="260">
        <f t="shared" si="29"/>
        <v>0</v>
      </c>
      <c r="S132" s="260">
        <f t="shared" si="29"/>
        <v>0</v>
      </c>
      <c r="T132" s="260">
        <f t="shared" si="29"/>
        <v>0</v>
      </c>
      <c r="U132" s="260">
        <f t="shared" si="29"/>
        <v>0</v>
      </c>
      <c r="V132" s="260">
        <f t="shared" si="29"/>
        <v>0</v>
      </c>
      <c r="W132" s="260">
        <f t="shared" si="29"/>
        <v>0</v>
      </c>
      <c r="X132" s="260">
        <f t="shared" si="29"/>
        <v>0</v>
      </c>
      <c r="Y132" s="1388">
        <f t="shared" si="29"/>
        <v>0</v>
      </c>
      <c r="Z132" s="1428">
        <f t="shared" si="17"/>
        <v>0</v>
      </c>
      <c r="AA132" s="231">
        <f t="shared" si="18"/>
        <v>0</v>
      </c>
      <c r="AB132" s="232"/>
    </row>
    <row r="133" spans="2:28" x14ac:dyDescent="0.25">
      <c r="B133" s="1404" t="str">
        <f>+'FORMATO COSTEO C2'!C144</f>
        <v>2.1.5.1</v>
      </c>
      <c r="C133" s="1405" t="str">
        <f>+'FORMATO COSTEO C2'!B144</f>
        <v>Categoría de gasto</v>
      </c>
      <c r="D133" s="1416"/>
      <c r="E133" s="1416"/>
      <c r="F133" s="1407">
        <f>+'FORMATO COSTEO C2'!G144</f>
        <v>0</v>
      </c>
      <c r="G133" s="1407">
        <f>+'FORMATO COSTEO C2'!H144</f>
        <v>0</v>
      </c>
      <c r="H133" s="1407">
        <f>+'FORMATO COSTEO C2'!I144</f>
        <v>0</v>
      </c>
      <c r="I133" s="1407">
        <f>+'FORMATO COSTEO C2'!J144</f>
        <v>0</v>
      </c>
      <c r="J133" s="1407">
        <f>+'FORMATO COSTEO C2'!K144</f>
        <v>0</v>
      </c>
      <c r="K133" s="1407">
        <f>+'FORMATO COSTEO C2'!L144</f>
        <v>0</v>
      </c>
      <c r="L133" s="1407">
        <f>+'FORMATO COSTEO C2'!M144</f>
        <v>0</v>
      </c>
      <c r="M133" s="1407">
        <f>+'FORMATO COSTEO C2'!N144</f>
        <v>0</v>
      </c>
      <c r="N133" s="1407">
        <f>+'FORMATO COSTEO C2'!O144</f>
        <v>0</v>
      </c>
      <c r="O133" s="1407">
        <f>+'FORMATO COSTEO C2'!P144</f>
        <v>0</v>
      </c>
      <c r="P133" s="1407">
        <f>+'FORMATO COSTEO C2'!Q144</f>
        <v>0</v>
      </c>
      <c r="Q133" s="1407">
        <f>+'FORMATO COSTEO C2'!R144</f>
        <v>0</v>
      </c>
      <c r="R133" s="1407">
        <f>+'FORMATO COSTEO C2'!S144</f>
        <v>0</v>
      </c>
      <c r="S133" s="1407">
        <f>+'FORMATO COSTEO C2'!T144</f>
        <v>0</v>
      </c>
      <c r="T133" s="1407">
        <f>+'FORMATO COSTEO C2'!U144</f>
        <v>0</v>
      </c>
      <c r="U133" s="1407">
        <f>+'FORMATO COSTEO C2'!V144</f>
        <v>0</v>
      </c>
      <c r="V133" s="1407">
        <f>+'FORMATO COSTEO C2'!W144</f>
        <v>0</v>
      </c>
      <c r="W133" s="1407">
        <f>+'FORMATO COSTEO C2'!X144</f>
        <v>0</v>
      </c>
      <c r="X133" s="261">
        <f>+'FORMATO COSTEO C2'!Y144</f>
        <v>0</v>
      </c>
      <c r="Y133" s="1389">
        <f>+'FORMATO COSTEO C2'!Z144</f>
        <v>0</v>
      </c>
      <c r="Z133" s="1428">
        <f t="shared" si="17"/>
        <v>0</v>
      </c>
      <c r="AA133" s="231">
        <f t="shared" si="18"/>
        <v>0</v>
      </c>
      <c r="AB133" s="232"/>
    </row>
    <row r="134" spans="2:28" x14ac:dyDescent="0.25">
      <c r="B134" s="1408" t="str">
        <f>+'FORMATO COSTEO C2'!C150</f>
        <v>2.1.5.2</v>
      </c>
      <c r="C134" s="1409" t="str">
        <f>+'FORMATO COSTEO C2'!B150</f>
        <v>Categoría de gasto</v>
      </c>
      <c r="D134" s="1417"/>
      <c r="E134" s="1417"/>
      <c r="F134" s="1411">
        <f>+'FORMATO COSTEO C2'!G150</f>
        <v>0</v>
      </c>
      <c r="G134" s="1411">
        <f>+'FORMATO COSTEO C2'!H150</f>
        <v>0</v>
      </c>
      <c r="H134" s="1411">
        <f>+'FORMATO COSTEO C2'!I150</f>
        <v>0</v>
      </c>
      <c r="I134" s="1411">
        <f>+'FORMATO COSTEO C2'!J150</f>
        <v>0</v>
      </c>
      <c r="J134" s="1411">
        <f>+'FORMATO COSTEO C2'!K150</f>
        <v>0</v>
      </c>
      <c r="K134" s="1411">
        <f>+'FORMATO COSTEO C2'!L150</f>
        <v>0</v>
      </c>
      <c r="L134" s="1411">
        <f>+'FORMATO COSTEO C2'!M150</f>
        <v>0</v>
      </c>
      <c r="M134" s="1411">
        <f>+'FORMATO COSTEO C2'!N150</f>
        <v>0</v>
      </c>
      <c r="N134" s="1411">
        <f>+'FORMATO COSTEO C2'!O150</f>
        <v>0</v>
      </c>
      <c r="O134" s="1411">
        <f>+'FORMATO COSTEO C2'!P150</f>
        <v>0</v>
      </c>
      <c r="P134" s="1411">
        <f>+'FORMATO COSTEO C2'!Q150</f>
        <v>0</v>
      </c>
      <c r="Q134" s="1411">
        <f>+'FORMATO COSTEO C2'!R150</f>
        <v>0</v>
      </c>
      <c r="R134" s="1411">
        <f>+'FORMATO COSTEO C2'!S150</f>
        <v>0</v>
      </c>
      <c r="S134" s="1411">
        <f>+'FORMATO COSTEO C2'!T150</f>
        <v>0</v>
      </c>
      <c r="T134" s="1411">
        <f>+'FORMATO COSTEO C2'!U150</f>
        <v>0</v>
      </c>
      <c r="U134" s="1411">
        <f>+'FORMATO COSTEO C2'!V150</f>
        <v>0</v>
      </c>
      <c r="V134" s="1411">
        <f>+'FORMATO COSTEO C2'!W150</f>
        <v>0</v>
      </c>
      <c r="W134" s="1411">
        <f>+'FORMATO COSTEO C2'!X150</f>
        <v>0</v>
      </c>
      <c r="X134" s="262">
        <f>+'FORMATO COSTEO C2'!Y150</f>
        <v>0</v>
      </c>
      <c r="Y134" s="1390">
        <f>+'FORMATO COSTEO C2'!Z150</f>
        <v>0</v>
      </c>
      <c r="Z134" s="1428">
        <f t="shared" si="17"/>
        <v>0</v>
      </c>
      <c r="AA134" s="231">
        <f t="shared" si="18"/>
        <v>0</v>
      </c>
      <c r="AB134" s="232"/>
    </row>
    <row r="135" spans="2:28" x14ac:dyDescent="0.25">
      <c r="B135" s="1408" t="str">
        <f>+'FORMATO COSTEO C2'!C156</f>
        <v>2.1.5.3</v>
      </c>
      <c r="C135" s="1409" t="str">
        <f>+'FORMATO COSTEO C2'!B156</f>
        <v>Categoría de gasto</v>
      </c>
      <c r="D135" s="1417"/>
      <c r="E135" s="1417"/>
      <c r="F135" s="1411">
        <f>+'FORMATO COSTEO C2'!G156</f>
        <v>0</v>
      </c>
      <c r="G135" s="1411">
        <f>+'FORMATO COSTEO C2'!H156</f>
        <v>0</v>
      </c>
      <c r="H135" s="1411">
        <f>+'FORMATO COSTEO C2'!I156</f>
        <v>0</v>
      </c>
      <c r="I135" s="1411">
        <f>+'FORMATO COSTEO C2'!J156</f>
        <v>0</v>
      </c>
      <c r="J135" s="1411">
        <f>+'FORMATO COSTEO C2'!K156</f>
        <v>0</v>
      </c>
      <c r="K135" s="1411">
        <f>+'FORMATO COSTEO C2'!L156</f>
        <v>0</v>
      </c>
      <c r="L135" s="1411">
        <f>+'FORMATO COSTEO C2'!M156</f>
        <v>0</v>
      </c>
      <c r="M135" s="1411">
        <f>+'FORMATO COSTEO C2'!N156</f>
        <v>0</v>
      </c>
      <c r="N135" s="1411">
        <f>+'FORMATO COSTEO C2'!O156</f>
        <v>0</v>
      </c>
      <c r="O135" s="1411">
        <f>+'FORMATO COSTEO C2'!P156</f>
        <v>0</v>
      </c>
      <c r="P135" s="1411">
        <f>+'FORMATO COSTEO C2'!Q156</f>
        <v>0</v>
      </c>
      <c r="Q135" s="1411">
        <f>+'FORMATO COSTEO C2'!R156</f>
        <v>0</v>
      </c>
      <c r="R135" s="1411">
        <f>+'FORMATO COSTEO C2'!S156</f>
        <v>0</v>
      </c>
      <c r="S135" s="1411">
        <f>+'FORMATO COSTEO C2'!T156</f>
        <v>0</v>
      </c>
      <c r="T135" s="1411">
        <f>+'FORMATO COSTEO C2'!U156</f>
        <v>0</v>
      </c>
      <c r="U135" s="1411">
        <f>+'FORMATO COSTEO C2'!V156</f>
        <v>0</v>
      </c>
      <c r="V135" s="1411">
        <f>+'FORMATO COSTEO C2'!W156</f>
        <v>0</v>
      </c>
      <c r="W135" s="1411">
        <f>+'FORMATO COSTEO C2'!X156</f>
        <v>0</v>
      </c>
      <c r="X135" s="262">
        <f>+'FORMATO COSTEO C2'!Y156</f>
        <v>0</v>
      </c>
      <c r="Y135" s="1390">
        <f>+'FORMATO COSTEO C2'!Z156</f>
        <v>0</v>
      </c>
      <c r="Z135" s="1428">
        <f t="shared" si="17"/>
        <v>0</v>
      </c>
      <c r="AA135" s="231">
        <f t="shared" si="18"/>
        <v>0</v>
      </c>
      <c r="AB135" s="232"/>
    </row>
    <row r="136" spans="2:28" x14ac:dyDescent="0.25">
      <c r="B136" s="1408" t="str">
        <f>+'FORMATO COSTEO C2'!C162</f>
        <v>2.1.5.4</v>
      </c>
      <c r="C136" s="1409" t="str">
        <f>+'FORMATO COSTEO C2'!B162</f>
        <v>Categoría de gasto</v>
      </c>
      <c r="D136" s="1417"/>
      <c r="E136" s="1417"/>
      <c r="F136" s="1411">
        <f>+'FORMATO COSTEO C2'!G162</f>
        <v>0</v>
      </c>
      <c r="G136" s="1411">
        <f>+'FORMATO COSTEO C2'!H162</f>
        <v>0</v>
      </c>
      <c r="H136" s="1411">
        <f>+'FORMATO COSTEO C2'!I162</f>
        <v>0</v>
      </c>
      <c r="I136" s="1411">
        <f>+'FORMATO COSTEO C2'!J162</f>
        <v>0</v>
      </c>
      <c r="J136" s="1411">
        <f>+'FORMATO COSTEO C2'!K162</f>
        <v>0</v>
      </c>
      <c r="K136" s="1411">
        <f>+'FORMATO COSTEO C2'!L162</f>
        <v>0</v>
      </c>
      <c r="L136" s="1411">
        <f>+'FORMATO COSTEO C2'!M162</f>
        <v>0</v>
      </c>
      <c r="M136" s="1411">
        <f>+'FORMATO COSTEO C2'!N162</f>
        <v>0</v>
      </c>
      <c r="N136" s="1411">
        <f>+'FORMATO COSTEO C2'!O162</f>
        <v>0</v>
      </c>
      <c r="O136" s="1411">
        <f>+'FORMATO COSTEO C2'!P162</f>
        <v>0</v>
      </c>
      <c r="P136" s="1411">
        <f>+'FORMATO COSTEO C2'!Q162</f>
        <v>0</v>
      </c>
      <c r="Q136" s="1411">
        <f>+'FORMATO COSTEO C2'!R162</f>
        <v>0</v>
      </c>
      <c r="R136" s="1411">
        <f>+'FORMATO COSTEO C2'!S162</f>
        <v>0</v>
      </c>
      <c r="S136" s="1411">
        <f>+'FORMATO COSTEO C2'!T162</f>
        <v>0</v>
      </c>
      <c r="T136" s="1411">
        <f>+'FORMATO COSTEO C2'!U162</f>
        <v>0</v>
      </c>
      <c r="U136" s="1411">
        <f>+'FORMATO COSTEO C2'!V162</f>
        <v>0</v>
      </c>
      <c r="V136" s="1411">
        <f>+'FORMATO COSTEO C2'!W162</f>
        <v>0</v>
      </c>
      <c r="W136" s="1411">
        <f>+'FORMATO COSTEO C2'!X162</f>
        <v>0</v>
      </c>
      <c r="X136" s="262">
        <f>+'FORMATO COSTEO C2'!Y162</f>
        <v>0</v>
      </c>
      <c r="Y136" s="1390">
        <f>+'FORMATO COSTEO C2'!Z162</f>
        <v>0</v>
      </c>
      <c r="Z136" s="1428">
        <f t="shared" si="17"/>
        <v>0</v>
      </c>
      <c r="AA136" s="231">
        <f t="shared" si="18"/>
        <v>0</v>
      </c>
      <c r="AB136" s="232"/>
    </row>
    <row r="137" spans="2:28" x14ac:dyDescent="0.25">
      <c r="B137" s="1412" t="str">
        <f>+'FORMATO COSTEO C2'!C168</f>
        <v>2.1.5.5</v>
      </c>
      <c r="C137" s="1413" t="str">
        <f>+'FORMATO COSTEO C2'!B168</f>
        <v>Categoría de gasto</v>
      </c>
      <c r="D137" s="1418"/>
      <c r="E137" s="1418"/>
      <c r="F137" s="1415">
        <f>+'FORMATO COSTEO C2'!G168</f>
        <v>0</v>
      </c>
      <c r="G137" s="1415">
        <f>+'FORMATO COSTEO C2'!H168</f>
        <v>0</v>
      </c>
      <c r="H137" s="1415">
        <f>+'FORMATO COSTEO C2'!I168</f>
        <v>0</v>
      </c>
      <c r="I137" s="1415">
        <f>+'FORMATO COSTEO C2'!J168</f>
        <v>0</v>
      </c>
      <c r="J137" s="1415">
        <f>+'FORMATO COSTEO C2'!K168</f>
        <v>0</v>
      </c>
      <c r="K137" s="1415">
        <f>+'FORMATO COSTEO C2'!L168</f>
        <v>0</v>
      </c>
      <c r="L137" s="1415">
        <f>+'FORMATO COSTEO C2'!M168</f>
        <v>0</v>
      </c>
      <c r="M137" s="1415">
        <f>+'FORMATO COSTEO C2'!N168</f>
        <v>0</v>
      </c>
      <c r="N137" s="1415">
        <f>+'FORMATO COSTEO C2'!O168</f>
        <v>0</v>
      </c>
      <c r="O137" s="1415">
        <f>+'FORMATO COSTEO C2'!P168</f>
        <v>0</v>
      </c>
      <c r="P137" s="1415">
        <f>+'FORMATO COSTEO C2'!Q168</f>
        <v>0</v>
      </c>
      <c r="Q137" s="1415">
        <f>+'FORMATO COSTEO C2'!R168</f>
        <v>0</v>
      </c>
      <c r="R137" s="1415">
        <f>+'FORMATO COSTEO C2'!S168</f>
        <v>0</v>
      </c>
      <c r="S137" s="1415">
        <f>+'FORMATO COSTEO C2'!T168</f>
        <v>0</v>
      </c>
      <c r="T137" s="1415">
        <f>+'FORMATO COSTEO C2'!U168</f>
        <v>0</v>
      </c>
      <c r="U137" s="1415">
        <f>+'FORMATO COSTEO C2'!V168</f>
        <v>0</v>
      </c>
      <c r="V137" s="1415">
        <f>+'FORMATO COSTEO C2'!W168</f>
        <v>0</v>
      </c>
      <c r="W137" s="1415">
        <f>+'FORMATO COSTEO C2'!X168</f>
        <v>0</v>
      </c>
      <c r="X137" s="263">
        <f>+'FORMATO COSTEO C2'!Y168</f>
        <v>0</v>
      </c>
      <c r="Y137" s="1391">
        <f>+'FORMATO COSTEO C2'!Z168</f>
        <v>0</v>
      </c>
      <c r="Z137" s="1428">
        <f t="shared" si="17"/>
        <v>0</v>
      </c>
      <c r="AA137" s="231">
        <f t="shared" si="18"/>
        <v>0</v>
      </c>
      <c r="AB137" s="232"/>
    </row>
    <row r="138" spans="2:28" ht="13.5" x14ac:dyDescent="0.25">
      <c r="B138" s="282">
        <f>+'FORMATO COSTEO C2'!C175</f>
        <v>2.2000000000000002</v>
      </c>
      <c r="C138" s="271" t="str">
        <f>+'FORMATO COSTEO C2'!D175</f>
        <v>Emprendedores del sector turismo de los distritos de Pisac, Taray, Lamay, Coya y Calca, provincia de Calca - región Cusco resuleven cuellos de botella en sus negocios implementados o fortalecidos</v>
      </c>
      <c r="D138" s="255"/>
      <c r="E138" s="255"/>
      <c r="F138" s="256">
        <f>+F139+F145+F151+F157+F163</f>
        <v>118000</v>
      </c>
      <c r="G138" s="256">
        <f>+G139+G145+G151+G157+G163</f>
        <v>113000</v>
      </c>
      <c r="H138" s="256">
        <f>+H139+H145+H151+H157+H163</f>
        <v>2500</v>
      </c>
      <c r="I138" s="256">
        <f t="shared" ref="I138:Y138" si="30">+I139+I145+I151+I157+I163</f>
        <v>0</v>
      </c>
      <c r="J138" s="256">
        <f t="shared" si="30"/>
        <v>0</v>
      </c>
      <c r="K138" s="256">
        <f t="shared" si="30"/>
        <v>2500</v>
      </c>
      <c r="L138" s="256">
        <f t="shared" si="30"/>
        <v>2500</v>
      </c>
      <c r="M138" s="256">
        <f t="shared" si="30"/>
        <v>0</v>
      </c>
      <c r="N138" s="256">
        <f t="shared" si="30"/>
        <v>0</v>
      </c>
      <c r="O138" s="256">
        <f t="shared" si="30"/>
        <v>0</v>
      </c>
      <c r="P138" s="256">
        <f t="shared" si="30"/>
        <v>0</v>
      </c>
      <c r="Q138" s="256">
        <f t="shared" si="30"/>
        <v>0</v>
      </c>
      <c r="R138" s="256">
        <f t="shared" si="30"/>
        <v>0</v>
      </c>
      <c r="S138" s="256">
        <f t="shared" si="30"/>
        <v>0</v>
      </c>
      <c r="T138" s="256">
        <f t="shared" si="30"/>
        <v>0</v>
      </c>
      <c r="U138" s="256">
        <f t="shared" si="30"/>
        <v>0</v>
      </c>
      <c r="V138" s="256">
        <f t="shared" si="30"/>
        <v>0</v>
      </c>
      <c r="W138" s="256">
        <f t="shared" si="30"/>
        <v>0</v>
      </c>
      <c r="X138" s="256">
        <f t="shared" si="30"/>
        <v>0</v>
      </c>
      <c r="Y138" s="1387">
        <f t="shared" si="30"/>
        <v>0</v>
      </c>
      <c r="Z138" s="1428">
        <f t="shared" si="17"/>
        <v>118000</v>
      </c>
      <c r="AA138" s="231">
        <f t="shared" si="18"/>
        <v>0</v>
      </c>
      <c r="AB138" s="232"/>
    </row>
    <row r="139" spans="2:28" ht="25.5" x14ac:dyDescent="0.25">
      <c r="B139" s="257" t="str">
        <f>+'FORMATO COSTEO C2'!C176</f>
        <v>2.2.1</v>
      </c>
      <c r="C139" s="258" t="str">
        <f>+'FORMATO COSTEO C2'!B176</f>
        <v>Asistencia técnica para resolver cuellos de botella en la línea de negocios restaurantes</v>
      </c>
      <c r="D139" s="267" t="str">
        <f>+'FORMATO COSTEO C2'!D176</f>
        <v>Visita</v>
      </c>
      <c r="E139" s="259">
        <f>+'FORMATO COSTEO C2'!E176</f>
        <v>150</v>
      </c>
      <c r="F139" s="260">
        <f>SUM(F140:F144)</f>
        <v>118000</v>
      </c>
      <c r="G139" s="260">
        <f>SUM(G140:G144)</f>
        <v>113000</v>
      </c>
      <c r="H139" s="260">
        <f>SUM(H140:H144)</f>
        <v>2500</v>
      </c>
      <c r="I139" s="260">
        <f t="shared" ref="I139:Y139" si="31">SUM(I140:I144)</f>
        <v>0</v>
      </c>
      <c r="J139" s="260">
        <f t="shared" si="31"/>
        <v>0</v>
      </c>
      <c r="K139" s="260">
        <f t="shared" si="31"/>
        <v>2500</v>
      </c>
      <c r="L139" s="260">
        <f t="shared" si="31"/>
        <v>2500</v>
      </c>
      <c r="M139" s="260">
        <f t="shared" si="31"/>
        <v>0</v>
      </c>
      <c r="N139" s="260">
        <f t="shared" si="31"/>
        <v>0</v>
      </c>
      <c r="O139" s="260">
        <f t="shared" si="31"/>
        <v>0</v>
      </c>
      <c r="P139" s="260">
        <f t="shared" si="31"/>
        <v>0</v>
      </c>
      <c r="Q139" s="260">
        <f t="shared" si="31"/>
        <v>0</v>
      </c>
      <c r="R139" s="260">
        <f t="shared" si="31"/>
        <v>0</v>
      </c>
      <c r="S139" s="260">
        <f t="shared" si="31"/>
        <v>0</v>
      </c>
      <c r="T139" s="260">
        <f t="shared" si="31"/>
        <v>0</v>
      </c>
      <c r="U139" s="260">
        <f t="shared" si="31"/>
        <v>0</v>
      </c>
      <c r="V139" s="260">
        <f t="shared" si="31"/>
        <v>0</v>
      </c>
      <c r="W139" s="260">
        <f t="shared" si="31"/>
        <v>0</v>
      </c>
      <c r="X139" s="260">
        <f t="shared" si="31"/>
        <v>0</v>
      </c>
      <c r="Y139" s="1388">
        <f t="shared" si="31"/>
        <v>0</v>
      </c>
      <c r="Z139" s="1428">
        <f t="shared" si="17"/>
        <v>118000</v>
      </c>
      <c r="AA139" s="231">
        <f t="shared" si="18"/>
        <v>0</v>
      </c>
      <c r="AB139" s="232"/>
    </row>
    <row r="140" spans="2:28" x14ac:dyDescent="0.25">
      <c r="B140" s="1404" t="str">
        <f>+'FORMATO COSTEO C2'!C178</f>
        <v>2.2.1.1</v>
      </c>
      <c r="C140" s="1405" t="str">
        <f>+'FORMATO COSTEO C2'!B178</f>
        <v>Asesoría técnica para cuellos de botella</v>
      </c>
      <c r="D140" s="1406"/>
      <c r="E140" s="1406"/>
      <c r="F140" s="1407">
        <f>+'FORMATO COSTEO C2'!G178</f>
        <v>118000</v>
      </c>
      <c r="G140" s="1407">
        <f>+'FORMATO COSTEO C2'!H178</f>
        <v>113000</v>
      </c>
      <c r="H140" s="1407">
        <f>+'FORMATO COSTEO C2'!I178</f>
        <v>2500</v>
      </c>
      <c r="I140" s="1407">
        <f>+'FORMATO COSTEO C2'!J178</f>
        <v>0</v>
      </c>
      <c r="J140" s="1407">
        <f>+'FORMATO COSTEO C2'!K178</f>
        <v>0</v>
      </c>
      <c r="K140" s="1407">
        <f>+'FORMATO COSTEO C2'!L178</f>
        <v>2500</v>
      </c>
      <c r="L140" s="1407">
        <f>+'FORMATO COSTEO C2'!M178</f>
        <v>2500</v>
      </c>
      <c r="M140" s="1407">
        <f>+'FORMATO COSTEO C2'!N178</f>
        <v>0</v>
      </c>
      <c r="N140" s="1407">
        <f>+'FORMATO COSTEO C2'!O178</f>
        <v>0</v>
      </c>
      <c r="O140" s="1407">
        <f>+'FORMATO COSTEO C2'!P178</f>
        <v>0</v>
      </c>
      <c r="P140" s="1407">
        <f>+'FORMATO COSTEO C2'!Q178</f>
        <v>0</v>
      </c>
      <c r="Q140" s="1407">
        <f>+'FORMATO COSTEO C2'!R178</f>
        <v>0</v>
      </c>
      <c r="R140" s="1407">
        <f>+'FORMATO COSTEO C2'!S178</f>
        <v>0</v>
      </c>
      <c r="S140" s="1407">
        <f>+'FORMATO COSTEO C2'!T178</f>
        <v>0</v>
      </c>
      <c r="T140" s="1407">
        <f>+'FORMATO COSTEO C2'!U178</f>
        <v>0</v>
      </c>
      <c r="U140" s="1407">
        <f>+'FORMATO COSTEO C2'!V178</f>
        <v>0</v>
      </c>
      <c r="V140" s="1407">
        <f>+'FORMATO COSTEO C2'!W178</f>
        <v>0</v>
      </c>
      <c r="W140" s="1407">
        <f>+'FORMATO COSTEO C2'!X178</f>
        <v>0</v>
      </c>
      <c r="X140" s="286">
        <f>+'FORMATO COSTEO C2'!Y178</f>
        <v>0</v>
      </c>
      <c r="Y140" s="1392">
        <f>+'FORMATO COSTEO C2'!Z178</f>
        <v>0</v>
      </c>
      <c r="Z140" s="1428">
        <f t="shared" si="17"/>
        <v>118000</v>
      </c>
      <c r="AA140" s="231">
        <f t="shared" si="18"/>
        <v>0</v>
      </c>
      <c r="AB140" s="232"/>
    </row>
    <row r="141" spans="2:28" x14ac:dyDescent="0.25">
      <c r="B141" s="1408" t="str">
        <f>+'FORMATO COSTEO C2'!C184</f>
        <v>2.2.1.2</v>
      </c>
      <c r="C141" s="1409" t="str">
        <f>+'FORMATO COSTEO C2'!B184</f>
        <v>Servicios de terceros</v>
      </c>
      <c r="D141" s="1410"/>
      <c r="E141" s="1410"/>
      <c r="F141" s="1411">
        <f>+'FORMATO COSTEO C2'!G184</f>
        <v>0</v>
      </c>
      <c r="G141" s="1411">
        <f>+'FORMATO COSTEO C2'!H184</f>
        <v>0</v>
      </c>
      <c r="H141" s="1411">
        <f>+'FORMATO COSTEO C2'!I184</f>
        <v>0</v>
      </c>
      <c r="I141" s="1411">
        <f>+'FORMATO COSTEO C2'!J184</f>
        <v>0</v>
      </c>
      <c r="J141" s="1411">
        <f>+'FORMATO COSTEO C2'!K184</f>
        <v>0</v>
      </c>
      <c r="K141" s="1411">
        <f>+'FORMATO COSTEO C2'!L184</f>
        <v>0</v>
      </c>
      <c r="L141" s="1411">
        <f>+'FORMATO COSTEO C2'!M184</f>
        <v>0</v>
      </c>
      <c r="M141" s="1411">
        <f>+'FORMATO COSTEO C2'!N184</f>
        <v>0</v>
      </c>
      <c r="N141" s="1411">
        <f>+'FORMATO COSTEO C2'!O184</f>
        <v>0</v>
      </c>
      <c r="O141" s="1411">
        <f>+'FORMATO COSTEO C2'!P184</f>
        <v>0</v>
      </c>
      <c r="P141" s="1411">
        <f>+'FORMATO COSTEO C2'!Q184</f>
        <v>0</v>
      </c>
      <c r="Q141" s="1411">
        <f>+'FORMATO COSTEO C2'!R184</f>
        <v>0</v>
      </c>
      <c r="R141" s="1411">
        <f>+'FORMATO COSTEO C2'!S184</f>
        <v>0</v>
      </c>
      <c r="S141" s="1411">
        <f>+'FORMATO COSTEO C2'!T184</f>
        <v>0</v>
      </c>
      <c r="T141" s="1411">
        <f>+'FORMATO COSTEO C2'!U184</f>
        <v>0</v>
      </c>
      <c r="U141" s="1411">
        <f>+'FORMATO COSTEO C2'!V184</f>
        <v>0</v>
      </c>
      <c r="V141" s="1411">
        <f>+'FORMATO COSTEO C2'!W184</f>
        <v>0</v>
      </c>
      <c r="W141" s="1411">
        <f>+'FORMATO COSTEO C2'!X184</f>
        <v>0</v>
      </c>
      <c r="X141" s="287">
        <f>+'FORMATO COSTEO C2'!Y184</f>
        <v>0</v>
      </c>
      <c r="Y141" s="1393">
        <f>+'FORMATO COSTEO C2'!Z184</f>
        <v>0</v>
      </c>
      <c r="Z141" s="1428">
        <f t="shared" ref="Z141:Z204" si="32">W141+T141+Q141+N141+K141+H141+G141</f>
        <v>0</v>
      </c>
      <c r="AA141" s="231">
        <f t="shared" ref="AA141:AA204" si="33">+Z141-F141</f>
        <v>0</v>
      </c>
      <c r="AB141" s="232"/>
    </row>
    <row r="142" spans="2:28" x14ac:dyDescent="0.25">
      <c r="B142" s="1408" t="str">
        <f>+'FORMATO COSTEO C2'!C190</f>
        <v>2.2.1.3</v>
      </c>
      <c r="C142" s="1409" t="str">
        <f>+'FORMATO COSTEO C2'!B190</f>
        <v>Categoría de gasto</v>
      </c>
      <c r="D142" s="1410"/>
      <c r="E142" s="1410"/>
      <c r="F142" s="1411">
        <f>+'FORMATO COSTEO C2'!G190</f>
        <v>0</v>
      </c>
      <c r="G142" s="1411">
        <f>+'FORMATO COSTEO C2'!H190</f>
        <v>0</v>
      </c>
      <c r="H142" s="1411">
        <f>+'FORMATO COSTEO C2'!I190</f>
        <v>0</v>
      </c>
      <c r="I142" s="1411">
        <f>+'FORMATO COSTEO C2'!J190</f>
        <v>0</v>
      </c>
      <c r="J142" s="1411">
        <f>+'FORMATO COSTEO C2'!K190</f>
        <v>0</v>
      </c>
      <c r="K142" s="1411">
        <f>+'FORMATO COSTEO C2'!L190</f>
        <v>0</v>
      </c>
      <c r="L142" s="1411">
        <f>+'FORMATO COSTEO C2'!M190</f>
        <v>0</v>
      </c>
      <c r="M142" s="1411">
        <f>+'FORMATO COSTEO C2'!N190</f>
        <v>0</v>
      </c>
      <c r="N142" s="1411">
        <f>+'FORMATO COSTEO C2'!O190</f>
        <v>0</v>
      </c>
      <c r="O142" s="1411">
        <f>+'FORMATO COSTEO C2'!P190</f>
        <v>0</v>
      </c>
      <c r="P142" s="1411">
        <f>+'FORMATO COSTEO C2'!Q190</f>
        <v>0</v>
      </c>
      <c r="Q142" s="1411">
        <f>+'FORMATO COSTEO C2'!R190</f>
        <v>0</v>
      </c>
      <c r="R142" s="1411">
        <f>+'FORMATO COSTEO C2'!S190</f>
        <v>0</v>
      </c>
      <c r="S142" s="1411">
        <f>+'FORMATO COSTEO C2'!T190</f>
        <v>0</v>
      </c>
      <c r="T142" s="1411">
        <f>+'FORMATO COSTEO C2'!U190</f>
        <v>0</v>
      </c>
      <c r="U142" s="1411">
        <f>+'FORMATO COSTEO C2'!V190</f>
        <v>0</v>
      </c>
      <c r="V142" s="1411">
        <f>+'FORMATO COSTEO C2'!W190</f>
        <v>0</v>
      </c>
      <c r="W142" s="1411">
        <f>+'FORMATO COSTEO C2'!X190</f>
        <v>0</v>
      </c>
      <c r="X142" s="287">
        <f>+'FORMATO COSTEO C2'!Y190</f>
        <v>0</v>
      </c>
      <c r="Y142" s="1393">
        <f>+'FORMATO COSTEO C2'!Z190</f>
        <v>0</v>
      </c>
      <c r="Z142" s="1428">
        <f t="shared" si="32"/>
        <v>0</v>
      </c>
      <c r="AA142" s="231">
        <f t="shared" si="33"/>
        <v>0</v>
      </c>
      <c r="AB142" s="232"/>
    </row>
    <row r="143" spans="2:28" x14ac:dyDescent="0.25">
      <c r="B143" s="1408" t="str">
        <f>+'FORMATO COSTEO C2'!C196</f>
        <v>2.2.1.4</v>
      </c>
      <c r="C143" s="1409" t="str">
        <f>+'FORMATO COSTEO C2'!B196</f>
        <v>Categoría de gasto</v>
      </c>
      <c r="D143" s="1410"/>
      <c r="E143" s="1410"/>
      <c r="F143" s="1411">
        <f>+'FORMATO COSTEO C2'!G196</f>
        <v>0</v>
      </c>
      <c r="G143" s="1411">
        <f>+'FORMATO COSTEO C2'!H196</f>
        <v>0</v>
      </c>
      <c r="H143" s="1411">
        <f>+'FORMATO COSTEO C2'!I196</f>
        <v>0</v>
      </c>
      <c r="I143" s="1411">
        <f>+'FORMATO COSTEO C2'!J196</f>
        <v>0</v>
      </c>
      <c r="J143" s="1411">
        <f>+'FORMATO COSTEO C2'!K196</f>
        <v>0</v>
      </c>
      <c r="K143" s="1411">
        <f>+'FORMATO COSTEO C2'!L196</f>
        <v>0</v>
      </c>
      <c r="L143" s="1411">
        <f>+'FORMATO COSTEO C2'!M196</f>
        <v>0</v>
      </c>
      <c r="M143" s="1411">
        <f>+'FORMATO COSTEO C2'!N196</f>
        <v>0</v>
      </c>
      <c r="N143" s="1411">
        <f>+'FORMATO COSTEO C2'!O196</f>
        <v>0</v>
      </c>
      <c r="O143" s="1411">
        <f>+'FORMATO COSTEO C2'!P196</f>
        <v>0</v>
      </c>
      <c r="P143" s="1411">
        <f>+'FORMATO COSTEO C2'!Q196</f>
        <v>0</v>
      </c>
      <c r="Q143" s="1411">
        <f>+'FORMATO COSTEO C2'!R196</f>
        <v>0</v>
      </c>
      <c r="R143" s="1411">
        <f>+'FORMATO COSTEO C2'!S196</f>
        <v>0</v>
      </c>
      <c r="S143" s="1411">
        <f>+'FORMATO COSTEO C2'!T196</f>
        <v>0</v>
      </c>
      <c r="T143" s="1411">
        <f>+'FORMATO COSTEO C2'!U196</f>
        <v>0</v>
      </c>
      <c r="U143" s="1411">
        <f>+'FORMATO COSTEO C2'!V196</f>
        <v>0</v>
      </c>
      <c r="V143" s="1411">
        <f>+'FORMATO COSTEO C2'!W196</f>
        <v>0</v>
      </c>
      <c r="W143" s="1411">
        <f>+'FORMATO COSTEO C2'!X196</f>
        <v>0</v>
      </c>
      <c r="X143" s="287">
        <f>+'FORMATO COSTEO C2'!Y196</f>
        <v>0</v>
      </c>
      <c r="Y143" s="1393">
        <f>+'FORMATO COSTEO C2'!Z196</f>
        <v>0</v>
      </c>
      <c r="Z143" s="1428">
        <f t="shared" si="32"/>
        <v>0</v>
      </c>
      <c r="AA143" s="231">
        <f t="shared" si="33"/>
        <v>0</v>
      </c>
      <c r="AB143" s="232"/>
    </row>
    <row r="144" spans="2:28" x14ac:dyDescent="0.25">
      <c r="B144" s="1412" t="str">
        <f>+'FORMATO COSTEO C2'!C202</f>
        <v>2.2.1.5</v>
      </c>
      <c r="C144" s="1413" t="str">
        <f>+'FORMATO COSTEO C2'!B202</f>
        <v>Categoría de gasto</v>
      </c>
      <c r="D144" s="1414"/>
      <c r="E144" s="1414"/>
      <c r="F144" s="1415">
        <f>+'FORMATO COSTEO C2'!G202</f>
        <v>0</v>
      </c>
      <c r="G144" s="1415">
        <f>+'FORMATO COSTEO C2'!H202</f>
        <v>0</v>
      </c>
      <c r="H144" s="1415">
        <f>+'FORMATO COSTEO C2'!I202</f>
        <v>0</v>
      </c>
      <c r="I144" s="1415">
        <f>+'FORMATO COSTEO C2'!J202</f>
        <v>0</v>
      </c>
      <c r="J144" s="1415">
        <f>+'FORMATO COSTEO C2'!K202</f>
        <v>0</v>
      </c>
      <c r="K144" s="1415">
        <f>+'FORMATO COSTEO C2'!L202</f>
        <v>0</v>
      </c>
      <c r="L144" s="1415">
        <f>+'FORMATO COSTEO C2'!M202</f>
        <v>0</v>
      </c>
      <c r="M144" s="1415">
        <f>+'FORMATO COSTEO C2'!N202</f>
        <v>0</v>
      </c>
      <c r="N144" s="1415">
        <f>+'FORMATO COSTEO C2'!O202</f>
        <v>0</v>
      </c>
      <c r="O144" s="1415">
        <f>+'FORMATO COSTEO C2'!P202</f>
        <v>0</v>
      </c>
      <c r="P144" s="1415">
        <f>+'FORMATO COSTEO C2'!Q202</f>
        <v>0</v>
      </c>
      <c r="Q144" s="1415">
        <f>+'FORMATO COSTEO C2'!R202</f>
        <v>0</v>
      </c>
      <c r="R144" s="1415">
        <f>+'FORMATO COSTEO C2'!S202</f>
        <v>0</v>
      </c>
      <c r="S144" s="1415">
        <f>+'FORMATO COSTEO C2'!T202</f>
        <v>0</v>
      </c>
      <c r="T144" s="1415">
        <f>+'FORMATO COSTEO C2'!U202</f>
        <v>0</v>
      </c>
      <c r="U144" s="1415">
        <f>+'FORMATO COSTEO C2'!V202</f>
        <v>0</v>
      </c>
      <c r="V144" s="1415">
        <f>+'FORMATO COSTEO C2'!W202</f>
        <v>0</v>
      </c>
      <c r="W144" s="1415">
        <f>+'FORMATO COSTEO C2'!X202</f>
        <v>0</v>
      </c>
      <c r="X144" s="288">
        <f>+'FORMATO COSTEO C2'!Y202</f>
        <v>0</v>
      </c>
      <c r="Y144" s="1394">
        <f>+'FORMATO COSTEO C2'!Z202</f>
        <v>0</v>
      </c>
      <c r="Z144" s="1428">
        <f t="shared" si="32"/>
        <v>0</v>
      </c>
      <c r="AA144" s="231">
        <f t="shared" si="33"/>
        <v>0</v>
      </c>
      <c r="AB144" s="232"/>
    </row>
    <row r="145" spans="2:28" ht="38.25" x14ac:dyDescent="0.25">
      <c r="B145" s="257" t="str">
        <f>+'FORMATO COSTEO C2'!C208</f>
        <v>2.2.2</v>
      </c>
      <c r="C145" s="258" t="str">
        <f>+'FORMATO COSTEO C2'!B208</f>
        <v>Asistencia técnica para resolver cuellos de botella en la línea de negocios de alojamientos rurales</v>
      </c>
      <c r="D145" s="267" t="str">
        <f>+'FORMATO COSTEO C2'!D208</f>
        <v>Visita</v>
      </c>
      <c r="E145" s="259">
        <f>+'FORMATO COSTEO C2'!E208</f>
        <v>100</v>
      </c>
      <c r="F145" s="260">
        <f>SUM(F146:F150)</f>
        <v>0</v>
      </c>
      <c r="G145" s="260">
        <f>SUM(G146:G150)</f>
        <v>0</v>
      </c>
      <c r="H145" s="260">
        <f>SUM(H146:H150)</f>
        <v>0</v>
      </c>
      <c r="I145" s="260">
        <f t="shared" ref="I145:Y145" si="34">SUM(I146:I150)</f>
        <v>0</v>
      </c>
      <c r="J145" s="260">
        <f t="shared" si="34"/>
        <v>0</v>
      </c>
      <c r="K145" s="260">
        <f t="shared" si="34"/>
        <v>0</v>
      </c>
      <c r="L145" s="260">
        <f t="shared" si="34"/>
        <v>0</v>
      </c>
      <c r="M145" s="260">
        <f t="shared" si="34"/>
        <v>0</v>
      </c>
      <c r="N145" s="260">
        <f t="shared" si="34"/>
        <v>0</v>
      </c>
      <c r="O145" s="260">
        <f t="shared" si="34"/>
        <v>0</v>
      </c>
      <c r="P145" s="260">
        <f t="shared" si="34"/>
        <v>0</v>
      </c>
      <c r="Q145" s="260">
        <f t="shared" si="34"/>
        <v>0</v>
      </c>
      <c r="R145" s="260">
        <f t="shared" si="34"/>
        <v>0</v>
      </c>
      <c r="S145" s="260">
        <f t="shared" si="34"/>
        <v>0</v>
      </c>
      <c r="T145" s="260">
        <f t="shared" si="34"/>
        <v>0</v>
      </c>
      <c r="U145" s="260">
        <f t="shared" si="34"/>
        <v>0</v>
      </c>
      <c r="V145" s="260">
        <f t="shared" si="34"/>
        <v>0</v>
      </c>
      <c r="W145" s="260">
        <f t="shared" si="34"/>
        <v>0</v>
      </c>
      <c r="X145" s="260">
        <f t="shared" si="34"/>
        <v>0</v>
      </c>
      <c r="Y145" s="1388">
        <f t="shared" si="34"/>
        <v>0</v>
      </c>
      <c r="Z145" s="1428">
        <f t="shared" si="32"/>
        <v>0</v>
      </c>
      <c r="AA145" s="231">
        <f t="shared" si="33"/>
        <v>0</v>
      </c>
      <c r="AB145" s="232"/>
    </row>
    <row r="146" spans="2:28" x14ac:dyDescent="0.25">
      <c r="B146" s="1404" t="str">
        <f>+'FORMATO COSTEO C2'!C210</f>
        <v>2.2.2.1</v>
      </c>
      <c r="C146" s="1405" t="str">
        <f>+'FORMATO COSTEO C2'!B210</f>
        <v>Categoría de gasto</v>
      </c>
      <c r="D146" s="1416"/>
      <c r="E146" s="1416"/>
      <c r="F146" s="1407">
        <f>+'FORMATO COSTEO C2'!G210</f>
        <v>0</v>
      </c>
      <c r="G146" s="1407">
        <f>+'FORMATO COSTEO C2'!H210</f>
        <v>0</v>
      </c>
      <c r="H146" s="1407">
        <f>+'FORMATO COSTEO C2'!I210</f>
        <v>0</v>
      </c>
      <c r="I146" s="1407">
        <f>+'FORMATO COSTEO C2'!J210</f>
        <v>0</v>
      </c>
      <c r="J146" s="1407">
        <f>+'FORMATO COSTEO C2'!K210</f>
        <v>0</v>
      </c>
      <c r="K146" s="1407">
        <f>+'FORMATO COSTEO C2'!L210</f>
        <v>0</v>
      </c>
      <c r="L146" s="1407">
        <f>+'FORMATO COSTEO C2'!M210</f>
        <v>0</v>
      </c>
      <c r="M146" s="1407">
        <f>+'FORMATO COSTEO C2'!N210</f>
        <v>0</v>
      </c>
      <c r="N146" s="1407">
        <f>+'FORMATO COSTEO C2'!O210</f>
        <v>0</v>
      </c>
      <c r="O146" s="1407">
        <f>+'FORMATO COSTEO C2'!P210</f>
        <v>0</v>
      </c>
      <c r="P146" s="1407">
        <f>+'FORMATO COSTEO C2'!Q210</f>
        <v>0</v>
      </c>
      <c r="Q146" s="1407">
        <f>+'FORMATO COSTEO C2'!R210</f>
        <v>0</v>
      </c>
      <c r="R146" s="1407">
        <f>+'FORMATO COSTEO C2'!S210</f>
        <v>0</v>
      </c>
      <c r="S146" s="1407">
        <f>+'FORMATO COSTEO C2'!T210</f>
        <v>0</v>
      </c>
      <c r="T146" s="1407">
        <f>+'FORMATO COSTEO C2'!U210</f>
        <v>0</v>
      </c>
      <c r="U146" s="1407">
        <f>+'FORMATO COSTEO C2'!V210</f>
        <v>0</v>
      </c>
      <c r="V146" s="1407">
        <f>+'FORMATO COSTEO C2'!W210</f>
        <v>0</v>
      </c>
      <c r="W146" s="1407">
        <f>+'FORMATO COSTEO C2'!X210</f>
        <v>0</v>
      </c>
      <c r="X146" s="261">
        <f>+'FORMATO COSTEO C2'!Y210</f>
        <v>0</v>
      </c>
      <c r="Y146" s="1389">
        <f>+'FORMATO COSTEO C2'!Z210</f>
        <v>0</v>
      </c>
      <c r="Z146" s="1428">
        <f t="shared" si="32"/>
        <v>0</v>
      </c>
      <c r="AA146" s="231">
        <f t="shared" si="33"/>
        <v>0</v>
      </c>
      <c r="AB146" s="232"/>
    </row>
    <row r="147" spans="2:28" x14ac:dyDescent="0.25">
      <c r="B147" s="1408" t="str">
        <f>+'FORMATO COSTEO C2'!C216</f>
        <v>2.2.2.2</v>
      </c>
      <c r="C147" s="1409" t="str">
        <f>+'FORMATO COSTEO C2'!B216</f>
        <v>Categoría de gasto</v>
      </c>
      <c r="D147" s="1417"/>
      <c r="E147" s="1417"/>
      <c r="F147" s="1411">
        <f>+'FORMATO COSTEO C2'!G216</f>
        <v>0</v>
      </c>
      <c r="G147" s="1411">
        <f>+'FORMATO COSTEO C2'!H216</f>
        <v>0</v>
      </c>
      <c r="H147" s="1411">
        <f>+'FORMATO COSTEO C2'!I216</f>
        <v>0</v>
      </c>
      <c r="I147" s="1411">
        <f>+'FORMATO COSTEO C2'!J216</f>
        <v>0</v>
      </c>
      <c r="J147" s="1411">
        <f>+'FORMATO COSTEO C2'!K216</f>
        <v>0</v>
      </c>
      <c r="K147" s="1411">
        <f>+'FORMATO COSTEO C2'!L216</f>
        <v>0</v>
      </c>
      <c r="L147" s="1411">
        <f>+'FORMATO COSTEO C2'!M216</f>
        <v>0</v>
      </c>
      <c r="M147" s="1411">
        <f>+'FORMATO COSTEO C2'!N216</f>
        <v>0</v>
      </c>
      <c r="N147" s="1411">
        <f>+'FORMATO COSTEO C2'!O216</f>
        <v>0</v>
      </c>
      <c r="O147" s="1411">
        <f>+'FORMATO COSTEO C2'!P216</f>
        <v>0</v>
      </c>
      <c r="P147" s="1411">
        <f>+'FORMATO COSTEO C2'!Q216</f>
        <v>0</v>
      </c>
      <c r="Q147" s="1411">
        <f>+'FORMATO COSTEO C2'!R216</f>
        <v>0</v>
      </c>
      <c r="R147" s="1411">
        <f>+'FORMATO COSTEO C2'!S216</f>
        <v>0</v>
      </c>
      <c r="S147" s="1411">
        <f>+'FORMATO COSTEO C2'!T216</f>
        <v>0</v>
      </c>
      <c r="T147" s="1411">
        <f>+'FORMATO COSTEO C2'!U216</f>
        <v>0</v>
      </c>
      <c r="U147" s="1411">
        <f>+'FORMATO COSTEO C2'!V216</f>
        <v>0</v>
      </c>
      <c r="V147" s="1411">
        <f>+'FORMATO COSTEO C2'!W216</f>
        <v>0</v>
      </c>
      <c r="W147" s="1411">
        <f>+'FORMATO COSTEO C2'!X216</f>
        <v>0</v>
      </c>
      <c r="X147" s="262">
        <f>+'FORMATO COSTEO C2'!Y216</f>
        <v>0</v>
      </c>
      <c r="Y147" s="1390">
        <f>+'FORMATO COSTEO C2'!Z216</f>
        <v>0</v>
      </c>
      <c r="Z147" s="1428">
        <f t="shared" si="32"/>
        <v>0</v>
      </c>
      <c r="AA147" s="231">
        <f t="shared" si="33"/>
        <v>0</v>
      </c>
      <c r="AB147" s="232"/>
    </row>
    <row r="148" spans="2:28" x14ac:dyDescent="0.25">
      <c r="B148" s="1408" t="str">
        <f>+'FORMATO COSTEO C2'!C222</f>
        <v>2.2.2.3</v>
      </c>
      <c r="C148" s="1409" t="str">
        <f>+'FORMATO COSTEO C2'!B222</f>
        <v>Categoría de gasto</v>
      </c>
      <c r="D148" s="1417"/>
      <c r="E148" s="1417"/>
      <c r="F148" s="1411">
        <f>+'FORMATO COSTEO C2'!G222</f>
        <v>0</v>
      </c>
      <c r="G148" s="1411">
        <f>+'FORMATO COSTEO C2'!H222</f>
        <v>0</v>
      </c>
      <c r="H148" s="1411">
        <f>+'FORMATO COSTEO C2'!I222</f>
        <v>0</v>
      </c>
      <c r="I148" s="1411">
        <f>+'FORMATO COSTEO C2'!J222</f>
        <v>0</v>
      </c>
      <c r="J148" s="1411">
        <f>+'FORMATO COSTEO C2'!K222</f>
        <v>0</v>
      </c>
      <c r="K148" s="1411">
        <f>+'FORMATO COSTEO C2'!L222</f>
        <v>0</v>
      </c>
      <c r="L148" s="1411">
        <f>+'FORMATO COSTEO C2'!M222</f>
        <v>0</v>
      </c>
      <c r="M148" s="1411">
        <f>+'FORMATO COSTEO C2'!N222</f>
        <v>0</v>
      </c>
      <c r="N148" s="1411">
        <f>+'FORMATO COSTEO C2'!O222</f>
        <v>0</v>
      </c>
      <c r="O148" s="1411">
        <f>+'FORMATO COSTEO C2'!P222</f>
        <v>0</v>
      </c>
      <c r="P148" s="1411">
        <f>+'FORMATO COSTEO C2'!Q222</f>
        <v>0</v>
      </c>
      <c r="Q148" s="1411">
        <f>+'FORMATO COSTEO C2'!R222</f>
        <v>0</v>
      </c>
      <c r="R148" s="1411">
        <f>+'FORMATO COSTEO C2'!S222</f>
        <v>0</v>
      </c>
      <c r="S148" s="1411">
        <f>+'FORMATO COSTEO C2'!T222</f>
        <v>0</v>
      </c>
      <c r="T148" s="1411">
        <f>+'FORMATO COSTEO C2'!U222</f>
        <v>0</v>
      </c>
      <c r="U148" s="1411">
        <f>+'FORMATO COSTEO C2'!V222</f>
        <v>0</v>
      </c>
      <c r="V148" s="1411">
        <f>+'FORMATO COSTEO C2'!W222</f>
        <v>0</v>
      </c>
      <c r="W148" s="1411">
        <f>+'FORMATO COSTEO C2'!X222</f>
        <v>0</v>
      </c>
      <c r="X148" s="262">
        <f>+'FORMATO COSTEO C2'!Y222</f>
        <v>0</v>
      </c>
      <c r="Y148" s="1390">
        <f>+'FORMATO COSTEO C2'!Z222</f>
        <v>0</v>
      </c>
      <c r="Z148" s="1428">
        <f t="shared" si="32"/>
        <v>0</v>
      </c>
      <c r="AA148" s="231">
        <f t="shared" si="33"/>
        <v>0</v>
      </c>
      <c r="AB148" s="232"/>
    </row>
    <row r="149" spans="2:28" x14ac:dyDescent="0.25">
      <c r="B149" s="1408" t="str">
        <f>+'FORMATO COSTEO C2'!C228</f>
        <v>2.2.2.4</v>
      </c>
      <c r="C149" s="1409" t="str">
        <f>+'FORMATO COSTEO C2'!B228</f>
        <v>Categoría de gasto</v>
      </c>
      <c r="D149" s="1417"/>
      <c r="E149" s="1417"/>
      <c r="F149" s="1411">
        <f>+'FORMATO COSTEO C2'!G228</f>
        <v>0</v>
      </c>
      <c r="G149" s="1411">
        <f>+'FORMATO COSTEO C2'!H228</f>
        <v>0</v>
      </c>
      <c r="H149" s="1411">
        <f>+'FORMATO COSTEO C2'!I228</f>
        <v>0</v>
      </c>
      <c r="I149" s="1411">
        <f>+'FORMATO COSTEO C2'!J228</f>
        <v>0</v>
      </c>
      <c r="J149" s="1411">
        <f>+'FORMATO COSTEO C2'!K228</f>
        <v>0</v>
      </c>
      <c r="K149" s="1411">
        <f>+'FORMATO COSTEO C2'!L228</f>
        <v>0</v>
      </c>
      <c r="L149" s="1411">
        <f>+'FORMATO COSTEO C2'!M228</f>
        <v>0</v>
      </c>
      <c r="M149" s="1411">
        <f>+'FORMATO COSTEO C2'!N228</f>
        <v>0</v>
      </c>
      <c r="N149" s="1411">
        <f>+'FORMATO COSTEO C2'!O228</f>
        <v>0</v>
      </c>
      <c r="O149" s="1411">
        <f>+'FORMATO COSTEO C2'!P228</f>
        <v>0</v>
      </c>
      <c r="P149" s="1411">
        <f>+'FORMATO COSTEO C2'!Q228</f>
        <v>0</v>
      </c>
      <c r="Q149" s="1411">
        <f>+'FORMATO COSTEO C2'!R228</f>
        <v>0</v>
      </c>
      <c r="R149" s="1411">
        <f>+'FORMATO COSTEO C2'!S228</f>
        <v>0</v>
      </c>
      <c r="S149" s="1411">
        <f>+'FORMATO COSTEO C2'!T228</f>
        <v>0</v>
      </c>
      <c r="T149" s="1411">
        <f>+'FORMATO COSTEO C2'!U228</f>
        <v>0</v>
      </c>
      <c r="U149" s="1411">
        <f>+'FORMATO COSTEO C2'!V228</f>
        <v>0</v>
      </c>
      <c r="V149" s="1411">
        <f>+'FORMATO COSTEO C2'!W228</f>
        <v>0</v>
      </c>
      <c r="W149" s="1411">
        <f>+'FORMATO COSTEO C2'!X228</f>
        <v>0</v>
      </c>
      <c r="X149" s="262">
        <f>+'FORMATO COSTEO C2'!Y228</f>
        <v>0</v>
      </c>
      <c r="Y149" s="1390">
        <f>+'FORMATO COSTEO C2'!Z228</f>
        <v>0</v>
      </c>
      <c r="Z149" s="1428">
        <f t="shared" si="32"/>
        <v>0</v>
      </c>
      <c r="AA149" s="231">
        <f t="shared" si="33"/>
        <v>0</v>
      </c>
      <c r="AB149" s="232"/>
    </row>
    <row r="150" spans="2:28" x14ac:dyDescent="0.25">
      <c r="B150" s="1412" t="str">
        <f>+'FORMATO COSTEO C2'!C234</f>
        <v>2.2.2.5</v>
      </c>
      <c r="C150" s="1413" t="str">
        <f>+'FORMATO COSTEO C2'!B234</f>
        <v>Categoría de gasto</v>
      </c>
      <c r="D150" s="1418"/>
      <c r="E150" s="1418"/>
      <c r="F150" s="1415">
        <f>+'FORMATO COSTEO C2'!G234</f>
        <v>0</v>
      </c>
      <c r="G150" s="1415">
        <f>+'FORMATO COSTEO C2'!H234</f>
        <v>0</v>
      </c>
      <c r="H150" s="1415">
        <f>+'FORMATO COSTEO C2'!I234</f>
        <v>0</v>
      </c>
      <c r="I150" s="1415">
        <f>+'FORMATO COSTEO C2'!J234</f>
        <v>0</v>
      </c>
      <c r="J150" s="1415">
        <f>+'FORMATO COSTEO C2'!K234</f>
        <v>0</v>
      </c>
      <c r="K150" s="1415">
        <f>+'FORMATO COSTEO C2'!L234</f>
        <v>0</v>
      </c>
      <c r="L150" s="1415">
        <f>+'FORMATO COSTEO C2'!M234</f>
        <v>0</v>
      </c>
      <c r="M150" s="1415">
        <f>+'FORMATO COSTEO C2'!N234</f>
        <v>0</v>
      </c>
      <c r="N150" s="1415">
        <f>+'FORMATO COSTEO C2'!O234</f>
        <v>0</v>
      </c>
      <c r="O150" s="1415">
        <f>+'FORMATO COSTEO C2'!P234</f>
        <v>0</v>
      </c>
      <c r="P150" s="1415">
        <f>+'FORMATO COSTEO C2'!Q234</f>
        <v>0</v>
      </c>
      <c r="Q150" s="1415">
        <f>+'FORMATO COSTEO C2'!R234</f>
        <v>0</v>
      </c>
      <c r="R150" s="1415">
        <f>+'FORMATO COSTEO C2'!S234</f>
        <v>0</v>
      </c>
      <c r="S150" s="1415">
        <f>+'FORMATO COSTEO C2'!T234</f>
        <v>0</v>
      </c>
      <c r="T150" s="1415">
        <f>+'FORMATO COSTEO C2'!U234</f>
        <v>0</v>
      </c>
      <c r="U150" s="1415">
        <f>+'FORMATO COSTEO C2'!V234</f>
        <v>0</v>
      </c>
      <c r="V150" s="1415">
        <f>+'FORMATO COSTEO C2'!W234</f>
        <v>0</v>
      </c>
      <c r="W150" s="1415">
        <f>+'FORMATO COSTEO C2'!X234</f>
        <v>0</v>
      </c>
      <c r="X150" s="263">
        <f>+'FORMATO COSTEO C2'!Y234</f>
        <v>0</v>
      </c>
      <c r="Y150" s="1391">
        <f>+'FORMATO COSTEO C2'!Z234</f>
        <v>0</v>
      </c>
      <c r="Z150" s="1428">
        <f t="shared" si="32"/>
        <v>0</v>
      </c>
      <c r="AA150" s="231">
        <f t="shared" si="33"/>
        <v>0</v>
      </c>
      <c r="AB150" s="232"/>
    </row>
    <row r="151" spans="2:28" x14ac:dyDescent="0.25">
      <c r="B151" s="257" t="str">
        <f>+'FORMATO COSTEO C2'!C240</f>
        <v>2.2.3</v>
      </c>
      <c r="C151" s="258">
        <f>+'FORMATO COSTEO C2'!B240</f>
        <v>0</v>
      </c>
      <c r="D151" s="267" t="str">
        <f>+'FORMATO COSTEO C2'!D240</f>
        <v>Unidad medida</v>
      </c>
      <c r="E151" s="259">
        <f>+'FORMATO COSTEO C2'!E240</f>
        <v>0</v>
      </c>
      <c r="F151" s="260">
        <f>SUM(F152:F156)</f>
        <v>0</v>
      </c>
      <c r="G151" s="260">
        <f>SUM(G152:G156)</f>
        <v>0</v>
      </c>
      <c r="H151" s="260">
        <f>SUM(H152:H156)</f>
        <v>0</v>
      </c>
      <c r="I151" s="260">
        <f t="shared" ref="I151:Y151" si="35">SUM(I152:I156)</f>
        <v>0</v>
      </c>
      <c r="J151" s="260">
        <f t="shared" si="35"/>
        <v>0</v>
      </c>
      <c r="K151" s="260">
        <f t="shared" si="35"/>
        <v>0</v>
      </c>
      <c r="L151" s="260">
        <f t="shared" si="35"/>
        <v>0</v>
      </c>
      <c r="M151" s="260">
        <f t="shared" si="35"/>
        <v>0</v>
      </c>
      <c r="N151" s="260">
        <f t="shared" si="35"/>
        <v>0</v>
      </c>
      <c r="O151" s="260">
        <f t="shared" si="35"/>
        <v>0</v>
      </c>
      <c r="P151" s="260">
        <f t="shared" si="35"/>
        <v>0</v>
      </c>
      <c r="Q151" s="260">
        <f t="shared" si="35"/>
        <v>0</v>
      </c>
      <c r="R151" s="260">
        <f t="shared" si="35"/>
        <v>0</v>
      </c>
      <c r="S151" s="260">
        <f t="shared" si="35"/>
        <v>0</v>
      </c>
      <c r="T151" s="260">
        <f t="shared" si="35"/>
        <v>0</v>
      </c>
      <c r="U151" s="260">
        <f t="shared" si="35"/>
        <v>0</v>
      </c>
      <c r="V151" s="260">
        <f t="shared" si="35"/>
        <v>0</v>
      </c>
      <c r="W151" s="260">
        <f t="shared" si="35"/>
        <v>0</v>
      </c>
      <c r="X151" s="260">
        <f t="shared" si="35"/>
        <v>0</v>
      </c>
      <c r="Y151" s="1388">
        <f t="shared" si="35"/>
        <v>0</v>
      </c>
      <c r="Z151" s="1428">
        <f t="shared" si="32"/>
        <v>0</v>
      </c>
      <c r="AA151" s="231">
        <f t="shared" si="33"/>
        <v>0</v>
      </c>
      <c r="AB151" s="232"/>
    </row>
    <row r="152" spans="2:28" x14ac:dyDescent="0.25">
      <c r="B152" s="1404" t="str">
        <f>+'FORMATO COSTEO C2'!C242</f>
        <v>2.2.3.1</v>
      </c>
      <c r="C152" s="1405" t="str">
        <f>+'FORMATO COSTEO C2'!B242</f>
        <v>Categoría de gasto</v>
      </c>
      <c r="D152" s="1416"/>
      <c r="E152" s="1416"/>
      <c r="F152" s="1407">
        <f>+'FORMATO COSTEO C2'!G242</f>
        <v>0</v>
      </c>
      <c r="G152" s="1407">
        <f>+'FORMATO COSTEO C2'!H242</f>
        <v>0</v>
      </c>
      <c r="H152" s="1407">
        <f>+'FORMATO COSTEO C2'!I242</f>
        <v>0</v>
      </c>
      <c r="I152" s="1407">
        <f>+'FORMATO COSTEO C2'!J242</f>
        <v>0</v>
      </c>
      <c r="J152" s="1407">
        <f>+'FORMATO COSTEO C2'!K242</f>
        <v>0</v>
      </c>
      <c r="K152" s="1407">
        <f>+'FORMATO COSTEO C2'!L242</f>
        <v>0</v>
      </c>
      <c r="L152" s="1407">
        <f>+'FORMATO COSTEO C2'!M242</f>
        <v>0</v>
      </c>
      <c r="M152" s="1407">
        <f>+'FORMATO COSTEO C2'!N242</f>
        <v>0</v>
      </c>
      <c r="N152" s="1407">
        <f>+'FORMATO COSTEO C2'!O242</f>
        <v>0</v>
      </c>
      <c r="O152" s="1407">
        <f>+'FORMATO COSTEO C2'!P242</f>
        <v>0</v>
      </c>
      <c r="P152" s="1407">
        <f>+'FORMATO COSTEO C2'!Q242</f>
        <v>0</v>
      </c>
      <c r="Q152" s="1407">
        <f>+'FORMATO COSTEO C2'!R242</f>
        <v>0</v>
      </c>
      <c r="R152" s="1407">
        <f>+'FORMATO COSTEO C2'!S242</f>
        <v>0</v>
      </c>
      <c r="S152" s="1407">
        <f>+'FORMATO COSTEO C2'!T242</f>
        <v>0</v>
      </c>
      <c r="T152" s="1407">
        <f>+'FORMATO COSTEO C2'!U242</f>
        <v>0</v>
      </c>
      <c r="U152" s="1407">
        <f>+'FORMATO COSTEO C2'!V242</f>
        <v>0</v>
      </c>
      <c r="V152" s="1407">
        <f>+'FORMATO COSTEO C2'!W242</f>
        <v>0</v>
      </c>
      <c r="W152" s="1407">
        <f>+'FORMATO COSTEO C2'!X242</f>
        <v>0</v>
      </c>
      <c r="X152" s="286">
        <f>+'FORMATO COSTEO C2'!Y242</f>
        <v>0</v>
      </c>
      <c r="Y152" s="1392">
        <f>+'FORMATO COSTEO C2'!Z242</f>
        <v>0</v>
      </c>
      <c r="Z152" s="1428">
        <f t="shared" si="32"/>
        <v>0</v>
      </c>
      <c r="AA152" s="231">
        <f t="shared" si="33"/>
        <v>0</v>
      </c>
      <c r="AB152" s="232"/>
    </row>
    <row r="153" spans="2:28" x14ac:dyDescent="0.25">
      <c r="B153" s="1408" t="str">
        <f>+'FORMATO COSTEO C2'!C248</f>
        <v>2.2.3.2</v>
      </c>
      <c r="C153" s="1409" t="str">
        <f>+'FORMATO COSTEO C2'!B248</f>
        <v>Categoría de gasto</v>
      </c>
      <c r="D153" s="1417"/>
      <c r="E153" s="1417"/>
      <c r="F153" s="1411">
        <f>+'FORMATO COSTEO C2'!G248</f>
        <v>0</v>
      </c>
      <c r="G153" s="1411">
        <f>+'FORMATO COSTEO C2'!H248</f>
        <v>0</v>
      </c>
      <c r="H153" s="1411">
        <f>+'FORMATO COSTEO C2'!I248</f>
        <v>0</v>
      </c>
      <c r="I153" s="1411">
        <f>+'FORMATO COSTEO C2'!J248</f>
        <v>0</v>
      </c>
      <c r="J153" s="1411">
        <f>+'FORMATO COSTEO C2'!K248</f>
        <v>0</v>
      </c>
      <c r="K153" s="1411">
        <f>+'FORMATO COSTEO C2'!L248</f>
        <v>0</v>
      </c>
      <c r="L153" s="1411">
        <f>+'FORMATO COSTEO C2'!M248</f>
        <v>0</v>
      </c>
      <c r="M153" s="1411">
        <f>+'FORMATO COSTEO C2'!N248</f>
        <v>0</v>
      </c>
      <c r="N153" s="1411">
        <f>+'FORMATO COSTEO C2'!O248</f>
        <v>0</v>
      </c>
      <c r="O153" s="1411">
        <f>+'FORMATO COSTEO C2'!P248</f>
        <v>0</v>
      </c>
      <c r="P153" s="1411">
        <f>+'FORMATO COSTEO C2'!Q248</f>
        <v>0</v>
      </c>
      <c r="Q153" s="1411">
        <f>+'FORMATO COSTEO C2'!R248</f>
        <v>0</v>
      </c>
      <c r="R153" s="1411">
        <f>+'FORMATO COSTEO C2'!S248</f>
        <v>0</v>
      </c>
      <c r="S153" s="1411">
        <f>+'FORMATO COSTEO C2'!T248</f>
        <v>0</v>
      </c>
      <c r="T153" s="1411">
        <f>+'FORMATO COSTEO C2'!U248</f>
        <v>0</v>
      </c>
      <c r="U153" s="1411">
        <f>+'FORMATO COSTEO C2'!V248</f>
        <v>0</v>
      </c>
      <c r="V153" s="1411">
        <f>+'FORMATO COSTEO C2'!W248</f>
        <v>0</v>
      </c>
      <c r="W153" s="1411">
        <f>+'FORMATO COSTEO C2'!X248</f>
        <v>0</v>
      </c>
      <c r="X153" s="287">
        <f>+'FORMATO COSTEO C2'!Y248</f>
        <v>0</v>
      </c>
      <c r="Y153" s="1393">
        <f>+'FORMATO COSTEO C2'!Z248</f>
        <v>0</v>
      </c>
      <c r="Z153" s="1428">
        <f t="shared" si="32"/>
        <v>0</v>
      </c>
      <c r="AA153" s="231">
        <f t="shared" si="33"/>
        <v>0</v>
      </c>
      <c r="AB153" s="232"/>
    </row>
    <row r="154" spans="2:28" x14ac:dyDescent="0.25">
      <c r="B154" s="1408" t="str">
        <f>+'FORMATO COSTEO C2'!C254</f>
        <v>2.2.3.3</v>
      </c>
      <c r="C154" s="1409" t="str">
        <f>+'FORMATO COSTEO C2'!B254</f>
        <v>Categoría de gasto</v>
      </c>
      <c r="D154" s="1417"/>
      <c r="E154" s="1417"/>
      <c r="F154" s="1411">
        <f>+'FORMATO COSTEO C2'!G254</f>
        <v>0</v>
      </c>
      <c r="G154" s="1411">
        <f>+'FORMATO COSTEO C2'!H254</f>
        <v>0</v>
      </c>
      <c r="H154" s="1411">
        <f>+'FORMATO COSTEO C2'!I254</f>
        <v>0</v>
      </c>
      <c r="I154" s="1411">
        <f>+'FORMATO COSTEO C2'!J254</f>
        <v>0</v>
      </c>
      <c r="J154" s="1411">
        <f>+'FORMATO COSTEO C2'!K254</f>
        <v>0</v>
      </c>
      <c r="K154" s="1411">
        <f>+'FORMATO COSTEO C2'!L254</f>
        <v>0</v>
      </c>
      <c r="L154" s="1411">
        <f>+'FORMATO COSTEO C2'!M254</f>
        <v>0</v>
      </c>
      <c r="M154" s="1411">
        <f>+'FORMATO COSTEO C2'!N254</f>
        <v>0</v>
      </c>
      <c r="N154" s="1411">
        <f>+'FORMATO COSTEO C2'!O254</f>
        <v>0</v>
      </c>
      <c r="O154" s="1411">
        <f>+'FORMATO COSTEO C2'!P254</f>
        <v>0</v>
      </c>
      <c r="P154" s="1411">
        <f>+'FORMATO COSTEO C2'!Q254</f>
        <v>0</v>
      </c>
      <c r="Q154" s="1411">
        <f>+'FORMATO COSTEO C2'!R254</f>
        <v>0</v>
      </c>
      <c r="R154" s="1411">
        <f>+'FORMATO COSTEO C2'!S254</f>
        <v>0</v>
      </c>
      <c r="S154" s="1411">
        <f>+'FORMATO COSTEO C2'!T254</f>
        <v>0</v>
      </c>
      <c r="T154" s="1411">
        <f>+'FORMATO COSTEO C2'!U254</f>
        <v>0</v>
      </c>
      <c r="U154" s="1411">
        <f>+'FORMATO COSTEO C2'!V254</f>
        <v>0</v>
      </c>
      <c r="V154" s="1411">
        <f>+'FORMATO COSTEO C2'!W254</f>
        <v>0</v>
      </c>
      <c r="W154" s="1411">
        <f>+'FORMATO COSTEO C2'!X254</f>
        <v>0</v>
      </c>
      <c r="X154" s="287">
        <f>+'FORMATO COSTEO C2'!Y254</f>
        <v>0</v>
      </c>
      <c r="Y154" s="1393">
        <f>+'FORMATO COSTEO C2'!Z254</f>
        <v>0</v>
      </c>
      <c r="Z154" s="1428">
        <f t="shared" si="32"/>
        <v>0</v>
      </c>
      <c r="AA154" s="231">
        <f t="shared" si="33"/>
        <v>0</v>
      </c>
      <c r="AB154" s="232"/>
    </row>
    <row r="155" spans="2:28" x14ac:dyDescent="0.25">
      <c r="B155" s="1408" t="str">
        <f>+'FORMATO COSTEO C2'!C260</f>
        <v>2.2.3.4</v>
      </c>
      <c r="C155" s="1409" t="str">
        <f>+'FORMATO COSTEO C2'!B260</f>
        <v>Categoría de gasto</v>
      </c>
      <c r="D155" s="1417"/>
      <c r="E155" s="1417"/>
      <c r="F155" s="1411">
        <f>+'FORMATO COSTEO C2'!G260</f>
        <v>0</v>
      </c>
      <c r="G155" s="1411">
        <f>+'FORMATO COSTEO C2'!H260</f>
        <v>0</v>
      </c>
      <c r="H155" s="1411">
        <f>+'FORMATO COSTEO C2'!I260</f>
        <v>0</v>
      </c>
      <c r="I155" s="1411">
        <f>+'FORMATO COSTEO C2'!J260</f>
        <v>0</v>
      </c>
      <c r="J155" s="1411">
        <f>+'FORMATO COSTEO C2'!K260</f>
        <v>0</v>
      </c>
      <c r="K155" s="1411">
        <f>+'FORMATO COSTEO C2'!L260</f>
        <v>0</v>
      </c>
      <c r="L155" s="1411">
        <f>+'FORMATO COSTEO C2'!M260</f>
        <v>0</v>
      </c>
      <c r="M155" s="1411">
        <f>+'FORMATO COSTEO C2'!N260</f>
        <v>0</v>
      </c>
      <c r="N155" s="1411">
        <f>+'FORMATO COSTEO C2'!O260</f>
        <v>0</v>
      </c>
      <c r="O155" s="1411">
        <f>+'FORMATO COSTEO C2'!P260</f>
        <v>0</v>
      </c>
      <c r="P155" s="1411">
        <f>+'FORMATO COSTEO C2'!Q260</f>
        <v>0</v>
      </c>
      <c r="Q155" s="1411">
        <f>+'FORMATO COSTEO C2'!R260</f>
        <v>0</v>
      </c>
      <c r="R155" s="1411">
        <f>+'FORMATO COSTEO C2'!S260</f>
        <v>0</v>
      </c>
      <c r="S155" s="1411">
        <f>+'FORMATO COSTEO C2'!T260</f>
        <v>0</v>
      </c>
      <c r="T155" s="1411">
        <f>+'FORMATO COSTEO C2'!U260</f>
        <v>0</v>
      </c>
      <c r="U155" s="1411">
        <f>+'FORMATO COSTEO C2'!V260</f>
        <v>0</v>
      </c>
      <c r="V155" s="1411">
        <f>+'FORMATO COSTEO C2'!W260</f>
        <v>0</v>
      </c>
      <c r="W155" s="1411">
        <f>+'FORMATO COSTEO C2'!X260</f>
        <v>0</v>
      </c>
      <c r="X155" s="287">
        <f>+'FORMATO COSTEO C2'!Y260</f>
        <v>0</v>
      </c>
      <c r="Y155" s="1393">
        <f>+'FORMATO COSTEO C2'!Z260</f>
        <v>0</v>
      </c>
      <c r="Z155" s="1428">
        <f t="shared" si="32"/>
        <v>0</v>
      </c>
      <c r="AA155" s="231">
        <f t="shared" si="33"/>
        <v>0</v>
      </c>
      <c r="AB155" s="232"/>
    </row>
    <row r="156" spans="2:28" x14ac:dyDescent="0.25">
      <c r="B156" s="1412" t="str">
        <f>+'FORMATO COSTEO C2'!C266</f>
        <v>2.2.3.5</v>
      </c>
      <c r="C156" s="1413" t="str">
        <f>+'FORMATO COSTEO C2'!B266</f>
        <v>Categoría de gasto</v>
      </c>
      <c r="D156" s="1418"/>
      <c r="E156" s="1418"/>
      <c r="F156" s="1415">
        <f>+'FORMATO COSTEO C2'!G266</f>
        <v>0</v>
      </c>
      <c r="G156" s="1415">
        <f>+'FORMATO COSTEO C2'!H266</f>
        <v>0</v>
      </c>
      <c r="H156" s="1415">
        <f>+'FORMATO COSTEO C2'!I266</f>
        <v>0</v>
      </c>
      <c r="I156" s="1415">
        <f>+'FORMATO COSTEO C2'!J266</f>
        <v>0</v>
      </c>
      <c r="J156" s="1415">
        <f>+'FORMATO COSTEO C2'!K266</f>
        <v>0</v>
      </c>
      <c r="K156" s="1415">
        <f>+'FORMATO COSTEO C2'!L266</f>
        <v>0</v>
      </c>
      <c r="L156" s="1415">
        <f>+'FORMATO COSTEO C2'!M266</f>
        <v>0</v>
      </c>
      <c r="M156" s="1415">
        <f>+'FORMATO COSTEO C2'!N266</f>
        <v>0</v>
      </c>
      <c r="N156" s="1415">
        <f>+'FORMATO COSTEO C2'!O266</f>
        <v>0</v>
      </c>
      <c r="O156" s="1415">
        <f>+'FORMATO COSTEO C2'!P266</f>
        <v>0</v>
      </c>
      <c r="P156" s="1415">
        <f>+'FORMATO COSTEO C2'!Q266</f>
        <v>0</v>
      </c>
      <c r="Q156" s="1415">
        <f>+'FORMATO COSTEO C2'!R266</f>
        <v>0</v>
      </c>
      <c r="R156" s="1415">
        <f>+'FORMATO COSTEO C2'!S266</f>
        <v>0</v>
      </c>
      <c r="S156" s="1415">
        <f>+'FORMATO COSTEO C2'!T266</f>
        <v>0</v>
      </c>
      <c r="T156" s="1415">
        <f>+'FORMATO COSTEO C2'!U266</f>
        <v>0</v>
      </c>
      <c r="U156" s="1415">
        <f>+'FORMATO COSTEO C2'!V266</f>
        <v>0</v>
      </c>
      <c r="V156" s="1415">
        <f>+'FORMATO COSTEO C2'!W266</f>
        <v>0</v>
      </c>
      <c r="W156" s="1415">
        <f>+'FORMATO COSTEO C2'!X266</f>
        <v>0</v>
      </c>
      <c r="X156" s="288">
        <f>+'FORMATO COSTEO C2'!Y266</f>
        <v>0</v>
      </c>
      <c r="Y156" s="1394">
        <f>+'FORMATO COSTEO C2'!Z266</f>
        <v>0</v>
      </c>
      <c r="Z156" s="1428">
        <f t="shared" si="32"/>
        <v>0</v>
      </c>
      <c r="AA156" s="231">
        <f t="shared" si="33"/>
        <v>0</v>
      </c>
      <c r="AB156" s="232"/>
    </row>
    <row r="157" spans="2:28" x14ac:dyDescent="0.25">
      <c r="B157" s="257" t="str">
        <f>+'FORMATO COSTEO C2'!C272</f>
        <v>2.2.4</v>
      </c>
      <c r="C157" s="258">
        <f>+'FORMATO COSTEO C2'!B272</f>
        <v>0</v>
      </c>
      <c r="D157" s="267" t="str">
        <f>+'FORMATO COSTEO C2'!D272</f>
        <v>Unidad medida</v>
      </c>
      <c r="E157" s="259">
        <f>+'FORMATO COSTEO C2'!E272</f>
        <v>0</v>
      </c>
      <c r="F157" s="260">
        <f>SUM(F158:F162)</f>
        <v>0</v>
      </c>
      <c r="G157" s="260">
        <f>SUM(G158:G162)</f>
        <v>0</v>
      </c>
      <c r="H157" s="260">
        <f>SUM(H158:H162)</f>
        <v>0</v>
      </c>
      <c r="I157" s="260">
        <f t="shared" ref="I157:Y157" si="36">SUM(I158:I162)</f>
        <v>0</v>
      </c>
      <c r="J157" s="260">
        <f t="shared" si="36"/>
        <v>0</v>
      </c>
      <c r="K157" s="260">
        <f t="shared" si="36"/>
        <v>0</v>
      </c>
      <c r="L157" s="260">
        <f t="shared" si="36"/>
        <v>0</v>
      </c>
      <c r="M157" s="260">
        <f t="shared" si="36"/>
        <v>0</v>
      </c>
      <c r="N157" s="260">
        <f t="shared" si="36"/>
        <v>0</v>
      </c>
      <c r="O157" s="260">
        <f t="shared" si="36"/>
        <v>0</v>
      </c>
      <c r="P157" s="260">
        <f t="shared" si="36"/>
        <v>0</v>
      </c>
      <c r="Q157" s="260">
        <f t="shared" si="36"/>
        <v>0</v>
      </c>
      <c r="R157" s="260">
        <f t="shared" si="36"/>
        <v>0</v>
      </c>
      <c r="S157" s="260">
        <f t="shared" si="36"/>
        <v>0</v>
      </c>
      <c r="T157" s="260">
        <f t="shared" si="36"/>
        <v>0</v>
      </c>
      <c r="U157" s="260">
        <f t="shared" si="36"/>
        <v>0</v>
      </c>
      <c r="V157" s="260">
        <f t="shared" si="36"/>
        <v>0</v>
      </c>
      <c r="W157" s="260">
        <f t="shared" si="36"/>
        <v>0</v>
      </c>
      <c r="X157" s="260">
        <f t="shared" si="36"/>
        <v>0</v>
      </c>
      <c r="Y157" s="1388">
        <f t="shared" si="36"/>
        <v>0</v>
      </c>
      <c r="Z157" s="1428">
        <f t="shared" si="32"/>
        <v>0</v>
      </c>
      <c r="AA157" s="231">
        <f t="shared" si="33"/>
        <v>0</v>
      </c>
      <c r="AB157" s="232"/>
    </row>
    <row r="158" spans="2:28" x14ac:dyDescent="0.25">
      <c r="B158" s="1404" t="str">
        <f>+'FORMATO COSTEO C2'!C274</f>
        <v>2.2.4.1</v>
      </c>
      <c r="C158" s="1405" t="str">
        <f>+'FORMATO COSTEO C2'!B274</f>
        <v>Categoría de gasto</v>
      </c>
      <c r="D158" s="1416"/>
      <c r="E158" s="1416"/>
      <c r="F158" s="1407">
        <f>+'FORMATO COSTEO C2'!G274</f>
        <v>0</v>
      </c>
      <c r="G158" s="1407">
        <f>+'FORMATO COSTEO C2'!H274</f>
        <v>0</v>
      </c>
      <c r="H158" s="1407">
        <f>+'FORMATO COSTEO C2'!I274</f>
        <v>0</v>
      </c>
      <c r="I158" s="1407">
        <f>+'FORMATO COSTEO C2'!J274</f>
        <v>0</v>
      </c>
      <c r="J158" s="1407">
        <f>+'FORMATO COSTEO C2'!K274</f>
        <v>0</v>
      </c>
      <c r="K158" s="1407">
        <f>+'FORMATO COSTEO C2'!L274</f>
        <v>0</v>
      </c>
      <c r="L158" s="1407">
        <f>+'FORMATO COSTEO C2'!M274</f>
        <v>0</v>
      </c>
      <c r="M158" s="1407">
        <f>+'FORMATO COSTEO C2'!N274</f>
        <v>0</v>
      </c>
      <c r="N158" s="1407">
        <f>+'FORMATO COSTEO C2'!O274</f>
        <v>0</v>
      </c>
      <c r="O158" s="1407">
        <f>+'FORMATO COSTEO C2'!P274</f>
        <v>0</v>
      </c>
      <c r="P158" s="1407">
        <f>+'FORMATO COSTEO C2'!Q274</f>
        <v>0</v>
      </c>
      <c r="Q158" s="1407">
        <f>+'FORMATO COSTEO C2'!R274</f>
        <v>0</v>
      </c>
      <c r="R158" s="1407">
        <f>+'FORMATO COSTEO C2'!S274</f>
        <v>0</v>
      </c>
      <c r="S158" s="1407">
        <f>+'FORMATO COSTEO C2'!T274</f>
        <v>0</v>
      </c>
      <c r="T158" s="1407">
        <f>+'FORMATO COSTEO C2'!U274</f>
        <v>0</v>
      </c>
      <c r="U158" s="1407">
        <f>+'FORMATO COSTEO C2'!V274</f>
        <v>0</v>
      </c>
      <c r="V158" s="1407">
        <f>+'FORMATO COSTEO C2'!W274</f>
        <v>0</v>
      </c>
      <c r="W158" s="1407">
        <f>+'FORMATO COSTEO C2'!X274</f>
        <v>0</v>
      </c>
      <c r="X158" s="261">
        <f>+'FORMATO COSTEO C2'!Y274</f>
        <v>0</v>
      </c>
      <c r="Y158" s="1389">
        <f>+'FORMATO COSTEO C2'!Z274</f>
        <v>0</v>
      </c>
      <c r="Z158" s="1428">
        <f t="shared" si="32"/>
        <v>0</v>
      </c>
      <c r="AA158" s="231">
        <f t="shared" si="33"/>
        <v>0</v>
      </c>
      <c r="AB158" s="232"/>
    </row>
    <row r="159" spans="2:28" x14ac:dyDescent="0.25">
      <c r="B159" s="1408" t="str">
        <f>+'FORMATO COSTEO C2'!C280</f>
        <v>2.2.4.2</v>
      </c>
      <c r="C159" s="1409" t="str">
        <f>+'FORMATO COSTEO C2'!B280</f>
        <v>Categoría de gasto</v>
      </c>
      <c r="D159" s="1417"/>
      <c r="E159" s="1417"/>
      <c r="F159" s="1411">
        <f>+'FORMATO COSTEO C2'!G280</f>
        <v>0</v>
      </c>
      <c r="G159" s="1411">
        <f>+'FORMATO COSTEO C2'!H280</f>
        <v>0</v>
      </c>
      <c r="H159" s="1411">
        <f>+'FORMATO COSTEO C2'!I280</f>
        <v>0</v>
      </c>
      <c r="I159" s="1411">
        <f>+'FORMATO COSTEO C2'!J280</f>
        <v>0</v>
      </c>
      <c r="J159" s="1411">
        <f>+'FORMATO COSTEO C2'!K280</f>
        <v>0</v>
      </c>
      <c r="K159" s="1411">
        <f>+'FORMATO COSTEO C2'!L280</f>
        <v>0</v>
      </c>
      <c r="L159" s="1411">
        <f>+'FORMATO COSTEO C2'!M280</f>
        <v>0</v>
      </c>
      <c r="M159" s="1411">
        <f>+'FORMATO COSTEO C2'!N280</f>
        <v>0</v>
      </c>
      <c r="N159" s="1411">
        <f>+'FORMATO COSTEO C2'!O280</f>
        <v>0</v>
      </c>
      <c r="O159" s="1411">
        <f>+'FORMATO COSTEO C2'!P280</f>
        <v>0</v>
      </c>
      <c r="P159" s="1411">
        <f>+'FORMATO COSTEO C2'!Q280</f>
        <v>0</v>
      </c>
      <c r="Q159" s="1411">
        <f>+'FORMATO COSTEO C2'!R280</f>
        <v>0</v>
      </c>
      <c r="R159" s="1411">
        <f>+'FORMATO COSTEO C2'!S280</f>
        <v>0</v>
      </c>
      <c r="S159" s="1411">
        <f>+'FORMATO COSTEO C2'!T280</f>
        <v>0</v>
      </c>
      <c r="T159" s="1411">
        <f>+'FORMATO COSTEO C2'!U280</f>
        <v>0</v>
      </c>
      <c r="U159" s="1411">
        <f>+'FORMATO COSTEO C2'!V280</f>
        <v>0</v>
      </c>
      <c r="V159" s="1411">
        <f>+'FORMATO COSTEO C2'!W280</f>
        <v>0</v>
      </c>
      <c r="W159" s="1411">
        <f>+'FORMATO COSTEO C2'!X280</f>
        <v>0</v>
      </c>
      <c r="X159" s="262">
        <f>+'FORMATO COSTEO C2'!Y280</f>
        <v>0</v>
      </c>
      <c r="Y159" s="1390">
        <f>+'FORMATO COSTEO C2'!Z280</f>
        <v>0</v>
      </c>
      <c r="Z159" s="1428">
        <f t="shared" si="32"/>
        <v>0</v>
      </c>
      <c r="AA159" s="231">
        <f t="shared" si="33"/>
        <v>0</v>
      </c>
      <c r="AB159" s="232"/>
    </row>
    <row r="160" spans="2:28" x14ac:dyDescent="0.25">
      <c r="B160" s="1408" t="str">
        <f>+'FORMATO COSTEO C2'!C286</f>
        <v>2.2.4.3</v>
      </c>
      <c r="C160" s="1409" t="str">
        <f>+'FORMATO COSTEO C2'!B286</f>
        <v>Categoría de gasto</v>
      </c>
      <c r="D160" s="1417"/>
      <c r="E160" s="1417"/>
      <c r="F160" s="1411">
        <f>+'FORMATO COSTEO C2'!G286</f>
        <v>0</v>
      </c>
      <c r="G160" s="1411">
        <f>+'FORMATO COSTEO C2'!H286</f>
        <v>0</v>
      </c>
      <c r="H160" s="1411">
        <f>+'FORMATO COSTEO C2'!I286</f>
        <v>0</v>
      </c>
      <c r="I160" s="1411">
        <f>+'FORMATO COSTEO C2'!J286</f>
        <v>0</v>
      </c>
      <c r="J160" s="1411">
        <f>+'FORMATO COSTEO C2'!K286</f>
        <v>0</v>
      </c>
      <c r="K160" s="1411">
        <f>+'FORMATO COSTEO C2'!L286</f>
        <v>0</v>
      </c>
      <c r="L160" s="1411">
        <f>+'FORMATO COSTEO C2'!M286</f>
        <v>0</v>
      </c>
      <c r="M160" s="1411">
        <f>+'FORMATO COSTEO C2'!N286</f>
        <v>0</v>
      </c>
      <c r="N160" s="1411">
        <f>+'FORMATO COSTEO C2'!O286</f>
        <v>0</v>
      </c>
      <c r="O160" s="1411">
        <f>+'FORMATO COSTEO C2'!P286</f>
        <v>0</v>
      </c>
      <c r="P160" s="1411">
        <f>+'FORMATO COSTEO C2'!Q286</f>
        <v>0</v>
      </c>
      <c r="Q160" s="1411">
        <f>+'FORMATO COSTEO C2'!R286</f>
        <v>0</v>
      </c>
      <c r="R160" s="1411">
        <f>+'FORMATO COSTEO C2'!S286</f>
        <v>0</v>
      </c>
      <c r="S160" s="1411">
        <f>+'FORMATO COSTEO C2'!T286</f>
        <v>0</v>
      </c>
      <c r="T160" s="1411">
        <f>+'FORMATO COSTEO C2'!U286</f>
        <v>0</v>
      </c>
      <c r="U160" s="1411">
        <f>+'FORMATO COSTEO C2'!V286</f>
        <v>0</v>
      </c>
      <c r="V160" s="1411">
        <f>+'FORMATO COSTEO C2'!W286</f>
        <v>0</v>
      </c>
      <c r="W160" s="1411">
        <f>+'FORMATO COSTEO C2'!X286</f>
        <v>0</v>
      </c>
      <c r="X160" s="262">
        <f>+'FORMATO COSTEO C2'!Y286</f>
        <v>0</v>
      </c>
      <c r="Y160" s="1390">
        <f>+'FORMATO COSTEO C2'!Z286</f>
        <v>0</v>
      </c>
      <c r="Z160" s="1428">
        <f t="shared" si="32"/>
        <v>0</v>
      </c>
      <c r="AA160" s="231">
        <f t="shared" si="33"/>
        <v>0</v>
      </c>
      <c r="AB160" s="232"/>
    </row>
    <row r="161" spans="2:28" x14ac:dyDescent="0.25">
      <c r="B161" s="1408" t="str">
        <f>+'FORMATO COSTEO C2'!C292</f>
        <v>2.2.4.4</v>
      </c>
      <c r="C161" s="1409" t="str">
        <f>+'FORMATO COSTEO C2'!B292</f>
        <v>Categoría de gasto</v>
      </c>
      <c r="D161" s="1417"/>
      <c r="E161" s="1417"/>
      <c r="F161" s="1411">
        <f>+'FORMATO COSTEO C2'!G292</f>
        <v>0</v>
      </c>
      <c r="G161" s="1411">
        <f>+'FORMATO COSTEO C2'!H292</f>
        <v>0</v>
      </c>
      <c r="H161" s="1411">
        <f>+'FORMATO COSTEO C2'!I292</f>
        <v>0</v>
      </c>
      <c r="I161" s="1411">
        <f>+'FORMATO COSTEO C2'!J292</f>
        <v>0</v>
      </c>
      <c r="J161" s="1411">
        <f>+'FORMATO COSTEO C2'!K292</f>
        <v>0</v>
      </c>
      <c r="K161" s="1411">
        <f>+'FORMATO COSTEO C2'!L292</f>
        <v>0</v>
      </c>
      <c r="L161" s="1411">
        <f>+'FORMATO COSTEO C2'!M292</f>
        <v>0</v>
      </c>
      <c r="M161" s="1411">
        <f>+'FORMATO COSTEO C2'!N292</f>
        <v>0</v>
      </c>
      <c r="N161" s="1411">
        <f>+'FORMATO COSTEO C2'!O292</f>
        <v>0</v>
      </c>
      <c r="O161" s="1411">
        <f>+'FORMATO COSTEO C2'!P292</f>
        <v>0</v>
      </c>
      <c r="P161" s="1411">
        <f>+'FORMATO COSTEO C2'!Q292</f>
        <v>0</v>
      </c>
      <c r="Q161" s="1411">
        <f>+'FORMATO COSTEO C2'!R292</f>
        <v>0</v>
      </c>
      <c r="R161" s="1411">
        <f>+'FORMATO COSTEO C2'!S292</f>
        <v>0</v>
      </c>
      <c r="S161" s="1411">
        <f>+'FORMATO COSTEO C2'!T292</f>
        <v>0</v>
      </c>
      <c r="T161" s="1411">
        <f>+'FORMATO COSTEO C2'!U292</f>
        <v>0</v>
      </c>
      <c r="U161" s="1411">
        <f>+'FORMATO COSTEO C2'!V292</f>
        <v>0</v>
      </c>
      <c r="V161" s="1411">
        <f>+'FORMATO COSTEO C2'!W292</f>
        <v>0</v>
      </c>
      <c r="W161" s="1411">
        <f>+'FORMATO COSTEO C2'!X292</f>
        <v>0</v>
      </c>
      <c r="X161" s="262">
        <f>+'FORMATO COSTEO C2'!Y292</f>
        <v>0</v>
      </c>
      <c r="Y161" s="1390">
        <f>+'FORMATO COSTEO C2'!Z292</f>
        <v>0</v>
      </c>
      <c r="Z161" s="1428">
        <f t="shared" si="32"/>
        <v>0</v>
      </c>
      <c r="AA161" s="231">
        <f t="shared" si="33"/>
        <v>0</v>
      </c>
      <c r="AB161" s="232"/>
    </row>
    <row r="162" spans="2:28" x14ac:dyDescent="0.25">
      <c r="B162" s="1412" t="str">
        <f>+'FORMATO COSTEO C2'!C298</f>
        <v>2.2.4.5</v>
      </c>
      <c r="C162" s="1413" t="str">
        <f>+'FORMATO COSTEO C2'!B298</f>
        <v>Categoría de gasto</v>
      </c>
      <c r="D162" s="1418"/>
      <c r="E162" s="1418"/>
      <c r="F162" s="1415">
        <f>+'FORMATO COSTEO C2'!G298</f>
        <v>0</v>
      </c>
      <c r="G162" s="1415">
        <f>+'FORMATO COSTEO C2'!H298</f>
        <v>0</v>
      </c>
      <c r="H162" s="1415">
        <f>+'FORMATO COSTEO C2'!I298</f>
        <v>0</v>
      </c>
      <c r="I162" s="1415">
        <f>+'FORMATO COSTEO C2'!J298</f>
        <v>0</v>
      </c>
      <c r="J162" s="1415">
        <f>+'FORMATO COSTEO C2'!K298</f>
        <v>0</v>
      </c>
      <c r="K162" s="1415">
        <f>+'FORMATO COSTEO C2'!L298</f>
        <v>0</v>
      </c>
      <c r="L162" s="1415">
        <f>+'FORMATO COSTEO C2'!M298</f>
        <v>0</v>
      </c>
      <c r="M162" s="1415">
        <f>+'FORMATO COSTEO C2'!N298</f>
        <v>0</v>
      </c>
      <c r="N162" s="1415">
        <f>+'FORMATO COSTEO C2'!O298</f>
        <v>0</v>
      </c>
      <c r="O162" s="1415">
        <f>+'FORMATO COSTEO C2'!P298</f>
        <v>0</v>
      </c>
      <c r="P162" s="1415">
        <f>+'FORMATO COSTEO C2'!Q298</f>
        <v>0</v>
      </c>
      <c r="Q162" s="1415">
        <f>+'FORMATO COSTEO C2'!R298</f>
        <v>0</v>
      </c>
      <c r="R162" s="1415">
        <f>+'FORMATO COSTEO C2'!S298</f>
        <v>0</v>
      </c>
      <c r="S162" s="1415">
        <f>+'FORMATO COSTEO C2'!T298</f>
        <v>0</v>
      </c>
      <c r="T162" s="1415">
        <f>+'FORMATO COSTEO C2'!U298</f>
        <v>0</v>
      </c>
      <c r="U162" s="1415">
        <f>+'FORMATO COSTEO C2'!V298</f>
        <v>0</v>
      </c>
      <c r="V162" s="1415">
        <f>+'FORMATO COSTEO C2'!W298</f>
        <v>0</v>
      </c>
      <c r="W162" s="1415">
        <f>+'FORMATO COSTEO C2'!X298</f>
        <v>0</v>
      </c>
      <c r="X162" s="263">
        <f>+'FORMATO COSTEO C2'!Y298</f>
        <v>0</v>
      </c>
      <c r="Y162" s="1391">
        <f>+'FORMATO COSTEO C2'!Z298</f>
        <v>0</v>
      </c>
      <c r="Z162" s="1428">
        <f t="shared" si="32"/>
        <v>0</v>
      </c>
      <c r="AA162" s="231">
        <f t="shared" si="33"/>
        <v>0</v>
      </c>
      <c r="AB162" s="232"/>
    </row>
    <row r="163" spans="2:28" x14ac:dyDescent="0.25">
      <c r="B163" s="257" t="str">
        <f>+'FORMATO COSTEO C2'!C304</f>
        <v>2.2.5</v>
      </c>
      <c r="C163" s="258">
        <f>+'FORMATO COSTEO C2'!B304</f>
        <v>0</v>
      </c>
      <c r="D163" s="267" t="str">
        <f>+'FORMATO COSTEO C2'!D304</f>
        <v>Unidad medida</v>
      </c>
      <c r="E163" s="259">
        <f>+'FORMATO COSTEO C2'!E304</f>
        <v>0</v>
      </c>
      <c r="F163" s="260">
        <f>SUM(F164:F168)</f>
        <v>0</v>
      </c>
      <c r="G163" s="260">
        <f>SUM(G164:G168)</f>
        <v>0</v>
      </c>
      <c r="H163" s="260">
        <f>SUM(H164:H168)</f>
        <v>0</v>
      </c>
      <c r="I163" s="260">
        <f t="shared" ref="I163:Y163" si="37">SUM(I164:I168)</f>
        <v>0</v>
      </c>
      <c r="J163" s="260">
        <f t="shared" si="37"/>
        <v>0</v>
      </c>
      <c r="K163" s="260">
        <f t="shared" si="37"/>
        <v>0</v>
      </c>
      <c r="L163" s="260">
        <f t="shared" si="37"/>
        <v>0</v>
      </c>
      <c r="M163" s="260">
        <f t="shared" si="37"/>
        <v>0</v>
      </c>
      <c r="N163" s="260">
        <f t="shared" si="37"/>
        <v>0</v>
      </c>
      <c r="O163" s="260">
        <f t="shared" si="37"/>
        <v>0</v>
      </c>
      <c r="P163" s="260">
        <f t="shared" si="37"/>
        <v>0</v>
      </c>
      <c r="Q163" s="260">
        <f t="shared" si="37"/>
        <v>0</v>
      </c>
      <c r="R163" s="260">
        <f t="shared" si="37"/>
        <v>0</v>
      </c>
      <c r="S163" s="260">
        <f t="shared" si="37"/>
        <v>0</v>
      </c>
      <c r="T163" s="260">
        <f t="shared" si="37"/>
        <v>0</v>
      </c>
      <c r="U163" s="260">
        <f t="shared" si="37"/>
        <v>0</v>
      </c>
      <c r="V163" s="260">
        <f t="shared" si="37"/>
        <v>0</v>
      </c>
      <c r="W163" s="260">
        <f t="shared" si="37"/>
        <v>0</v>
      </c>
      <c r="X163" s="260">
        <f t="shared" si="37"/>
        <v>0</v>
      </c>
      <c r="Y163" s="1388">
        <f t="shared" si="37"/>
        <v>0</v>
      </c>
      <c r="Z163" s="1428">
        <f t="shared" si="32"/>
        <v>0</v>
      </c>
      <c r="AA163" s="231">
        <f t="shared" si="33"/>
        <v>0</v>
      </c>
      <c r="AB163" s="232"/>
    </row>
    <row r="164" spans="2:28" x14ac:dyDescent="0.25">
      <c r="B164" s="1404" t="str">
        <f>+'FORMATO COSTEO C2'!C306</f>
        <v>2.2.5.1</v>
      </c>
      <c r="C164" s="1405" t="str">
        <f>+'FORMATO COSTEO C2'!B306</f>
        <v>Categoría de gasto</v>
      </c>
      <c r="D164" s="1416"/>
      <c r="E164" s="1416"/>
      <c r="F164" s="1407">
        <f>+'FORMATO COSTEO C2'!G306</f>
        <v>0</v>
      </c>
      <c r="G164" s="1407">
        <f>+'FORMATO COSTEO C2'!H306</f>
        <v>0</v>
      </c>
      <c r="H164" s="1407">
        <f>+'FORMATO COSTEO C2'!I306</f>
        <v>0</v>
      </c>
      <c r="I164" s="1407">
        <f>+'FORMATO COSTEO C2'!J306</f>
        <v>0</v>
      </c>
      <c r="J164" s="1407">
        <f>+'FORMATO COSTEO C2'!K306</f>
        <v>0</v>
      </c>
      <c r="K164" s="1407">
        <f>+'FORMATO COSTEO C2'!L306</f>
        <v>0</v>
      </c>
      <c r="L164" s="1407">
        <f>+'FORMATO COSTEO C2'!M306</f>
        <v>0</v>
      </c>
      <c r="M164" s="1407">
        <f>+'FORMATO COSTEO C2'!N306</f>
        <v>0</v>
      </c>
      <c r="N164" s="1407">
        <f>+'FORMATO COSTEO C2'!O306</f>
        <v>0</v>
      </c>
      <c r="O164" s="1407">
        <f>+'FORMATO COSTEO C2'!P306</f>
        <v>0</v>
      </c>
      <c r="P164" s="1407">
        <f>+'FORMATO COSTEO C2'!Q306</f>
        <v>0</v>
      </c>
      <c r="Q164" s="1407">
        <f>+'FORMATO COSTEO C2'!R306</f>
        <v>0</v>
      </c>
      <c r="R164" s="1407">
        <f>+'FORMATO COSTEO C2'!S306</f>
        <v>0</v>
      </c>
      <c r="S164" s="1407">
        <f>+'FORMATO COSTEO C2'!T306</f>
        <v>0</v>
      </c>
      <c r="T164" s="1407">
        <f>+'FORMATO COSTEO C2'!U306</f>
        <v>0</v>
      </c>
      <c r="U164" s="1407">
        <f>+'FORMATO COSTEO C2'!V306</f>
        <v>0</v>
      </c>
      <c r="V164" s="1407">
        <f>+'FORMATO COSTEO C2'!W306</f>
        <v>0</v>
      </c>
      <c r="W164" s="1407">
        <f>+'FORMATO COSTEO C2'!X306</f>
        <v>0</v>
      </c>
      <c r="X164" s="261">
        <f>+'FORMATO COSTEO C2'!Y306</f>
        <v>0</v>
      </c>
      <c r="Y164" s="1389">
        <f>+'FORMATO COSTEO C2'!Z306</f>
        <v>0</v>
      </c>
      <c r="Z164" s="1428">
        <f t="shared" si="32"/>
        <v>0</v>
      </c>
      <c r="AA164" s="231">
        <f t="shared" si="33"/>
        <v>0</v>
      </c>
      <c r="AB164" s="232"/>
    </row>
    <row r="165" spans="2:28" x14ac:dyDescent="0.25">
      <c r="B165" s="1408" t="str">
        <f>+'FORMATO COSTEO C2'!C312</f>
        <v>2.2.5.2</v>
      </c>
      <c r="C165" s="1409" t="str">
        <f>+'FORMATO COSTEO C2'!B312</f>
        <v>Categoría de gasto</v>
      </c>
      <c r="D165" s="1417"/>
      <c r="E165" s="1417"/>
      <c r="F165" s="1411">
        <f>+'FORMATO COSTEO C2'!G312</f>
        <v>0</v>
      </c>
      <c r="G165" s="1411">
        <f>+'FORMATO COSTEO C2'!H312</f>
        <v>0</v>
      </c>
      <c r="H165" s="1411">
        <f>+'FORMATO COSTEO C2'!I312</f>
        <v>0</v>
      </c>
      <c r="I165" s="1411">
        <f>+'FORMATO COSTEO C2'!J312</f>
        <v>0</v>
      </c>
      <c r="J165" s="1411">
        <f>+'FORMATO COSTEO C2'!K312</f>
        <v>0</v>
      </c>
      <c r="K165" s="1411">
        <f>+'FORMATO COSTEO C2'!L312</f>
        <v>0</v>
      </c>
      <c r="L165" s="1411">
        <f>+'FORMATO COSTEO C2'!M312</f>
        <v>0</v>
      </c>
      <c r="M165" s="1411">
        <f>+'FORMATO COSTEO C2'!N312</f>
        <v>0</v>
      </c>
      <c r="N165" s="1411">
        <f>+'FORMATO COSTEO C2'!O312</f>
        <v>0</v>
      </c>
      <c r="O165" s="1411">
        <f>+'FORMATO COSTEO C2'!P312</f>
        <v>0</v>
      </c>
      <c r="P165" s="1411">
        <f>+'FORMATO COSTEO C2'!Q312</f>
        <v>0</v>
      </c>
      <c r="Q165" s="1411">
        <f>+'FORMATO COSTEO C2'!R312</f>
        <v>0</v>
      </c>
      <c r="R165" s="1411">
        <f>+'FORMATO COSTEO C2'!S312</f>
        <v>0</v>
      </c>
      <c r="S165" s="1411">
        <f>+'FORMATO COSTEO C2'!T312</f>
        <v>0</v>
      </c>
      <c r="T165" s="1411">
        <f>+'FORMATO COSTEO C2'!U312</f>
        <v>0</v>
      </c>
      <c r="U165" s="1411">
        <f>+'FORMATO COSTEO C2'!V312</f>
        <v>0</v>
      </c>
      <c r="V165" s="1411">
        <f>+'FORMATO COSTEO C2'!W312</f>
        <v>0</v>
      </c>
      <c r="W165" s="1411">
        <f>+'FORMATO COSTEO C2'!X312</f>
        <v>0</v>
      </c>
      <c r="X165" s="262">
        <f>+'FORMATO COSTEO C2'!Y312</f>
        <v>0</v>
      </c>
      <c r="Y165" s="1390">
        <f>+'FORMATO COSTEO C2'!Z312</f>
        <v>0</v>
      </c>
      <c r="Z165" s="1428">
        <f t="shared" si="32"/>
        <v>0</v>
      </c>
      <c r="AA165" s="231">
        <f t="shared" si="33"/>
        <v>0</v>
      </c>
      <c r="AB165" s="232"/>
    </row>
    <row r="166" spans="2:28" x14ac:dyDescent="0.25">
      <c r="B166" s="1408" t="str">
        <f>+'FORMATO COSTEO C2'!C318</f>
        <v>2.2.5.3</v>
      </c>
      <c r="C166" s="1409" t="str">
        <f>+'FORMATO COSTEO C2'!B318</f>
        <v>Categoría de gasto</v>
      </c>
      <c r="D166" s="1417"/>
      <c r="E166" s="1417"/>
      <c r="F166" s="1411">
        <f>+'FORMATO COSTEO C2'!G318</f>
        <v>0</v>
      </c>
      <c r="G166" s="1411">
        <f>+'FORMATO COSTEO C2'!H318</f>
        <v>0</v>
      </c>
      <c r="H166" s="1411">
        <f>+'FORMATO COSTEO C2'!I318</f>
        <v>0</v>
      </c>
      <c r="I166" s="1411">
        <f>+'FORMATO COSTEO C2'!J318</f>
        <v>0</v>
      </c>
      <c r="J166" s="1411">
        <f>+'FORMATO COSTEO C2'!K318</f>
        <v>0</v>
      </c>
      <c r="K166" s="1411">
        <f>+'FORMATO COSTEO C2'!L318</f>
        <v>0</v>
      </c>
      <c r="L166" s="1411">
        <f>+'FORMATO COSTEO C2'!M318</f>
        <v>0</v>
      </c>
      <c r="M166" s="1411">
        <f>+'FORMATO COSTEO C2'!N318</f>
        <v>0</v>
      </c>
      <c r="N166" s="1411">
        <f>+'FORMATO COSTEO C2'!O318</f>
        <v>0</v>
      </c>
      <c r="O166" s="1411">
        <f>+'FORMATO COSTEO C2'!P318</f>
        <v>0</v>
      </c>
      <c r="P166" s="1411">
        <f>+'FORMATO COSTEO C2'!Q318</f>
        <v>0</v>
      </c>
      <c r="Q166" s="1411">
        <f>+'FORMATO COSTEO C2'!R318</f>
        <v>0</v>
      </c>
      <c r="R166" s="1411">
        <f>+'FORMATO COSTEO C2'!S318</f>
        <v>0</v>
      </c>
      <c r="S166" s="1411">
        <f>+'FORMATO COSTEO C2'!T318</f>
        <v>0</v>
      </c>
      <c r="T166" s="1411">
        <f>+'FORMATO COSTEO C2'!U318</f>
        <v>0</v>
      </c>
      <c r="U166" s="1411">
        <f>+'FORMATO COSTEO C2'!V318</f>
        <v>0</v>
      </c>
      <c r="V166" s="1411">
        <f>+'FORMATO COSTEO C2'!W318</f>
        <v>0</v>
      </c>
      <c r="W166" s="1411">
        <f>+'FORMATO COSTEO C2'!X318</f>
        <v>0</v>
      </c>
      <c r="X166" s="262">
        <f>+'FORMATO COSTEO C2'!Y318</f>
        <v>0</v>
      </c>
      <c r="Y166" s="1390">
        <f>+'FORMATO COSTEO C2'!Z318</f>
        <v>0</v>
      </c>
      <c r="Z166" s="1428">
        <f t="shared" si="32"/>
        <v>0</v>
      </c>
      <c r="AA166" s="231">
        <f t="shared" si="33"/>
        <v>0</v>
      </c>
      <c r="AB166" s="232"/>
    </row>
    <row r="167" spans="2:28" x14ac:dyDescent="0.25">
      <c r="B167" s="1408" t="str">
        <f>+'FORMATO COSTEO C2'!C324</f>
        <v>2.2.5.4</v>
      </c>
      <c r="C167" s="1409" t="str">
        <f>+'FORMATO COSTEO C2'!B324</f>
        <v>Categoría de gasto</v>
      </c>
      <c r="D167" s="1417"/>
      <c r="E167" s="1417"/>
      <c r="F167" s="1411">
        <f>+'FORMATO COSTEO C2'!G324</f>
        <v>0</v>
      </c>
      <c r="G167" s="1411">
        <f>+'FORMATO COSTEO C2'!H324</f>
        <v>0</v>
      </c>
      <c r="H167" s="1411">
        <f>+'FORMATO COSTEO C2'!I324</f>
        <v>0</v>
      </c>
      <c r="I167" s="1411">
        <f>+'FORMATO COSTEO C2'!J324</f>
        <v>0</v>
      </c>
      <c r="J167" s="1411">
        <f>+'FORMATO COSTEO C2'!K324</f>
        <v>0</v>
      </c>
      <c r="K167" s="1411">
        <f>+'FORMATO COSTEO C2'!L324</f>
        <v>0</v>
      </c>
      <c r="L167" s="1411">
        <f>+'FORMATO COSTEO C2'!M324</f>
        <v>0</v>
      </c>
      <c r="M167" s="1411">
        <f>+'FORMATO COSTEO C2'!N324</f>
        <v>0</v>
      </c>
      <c r="N167" s="1411">
        <f>+'FORMATO COSTEO C2'!O324</f>
        <v>0</v>
      </c>
      <c r="O167" s="1411">
        <f>+'FORMATO COSTEO C2'!P324</f>
        <v>0</v>
      </c>
      <c r="P167" s="1411">
        <f>+'FORMATO COSTEO C2'!Q324</f>
        <v>0</v>
      </c>
      <c r="Q167" s="1411">
        <f>+'FORMATO COSTEO C2'!R324</f>
        <v>0</v>
      </c>
      <c r="R167" s="1411">
        <f>+'FORMATO COSTEO C2'!S324</f>
        <v>0</v>
      </c>
      <c r="S167" s="1411">
        <f>+'FORMATO COSTEO C2'!T324</f>
        <v>0</v>
      </c>
      <c r="T167" s="1411">
        <f>+'FORMATO COSTEO C2'!U324</f>
        <v>0</v>
      </c>
      <c r="U167" s="1411">
        <f>+'FORMATO COSTEO C2'!V324</f>
        <v>0</v>
      </c>
      <c r="V167" s="1411">
        <f>+'FORMATO COSTEO C2'!W324</f>
        <v>0</v>
      </c>
      <c r="W167" s="1411">
        <f>+'FORMATO COSTEO C2'!X324</f>
        <v>0</v>
      </c>
      <c r="X167" s="262">
        <f>+'FORMATO COSTEO C2'!Y324</f>
        <v>0</v>
      </c>
      <c r="Y167" s="1390">
        <f>+'FORMATO COSTEO C2'!Z324</f>
        <v>0</v>
      </c>
      <c r="Z167" s="1428">
        <f t="shared" si="32"/>
        <v>0</v>
      </c>
      <c r="AA167" s="231">
        <f t="shared" si="33"/>
        <v>0</v>
      </c>
      <c r="AB167" s="232"/>
    </row>
    <row r="168" spans="2:28" x14ac:dyDescent="0.25">
      <c r="B168" s="1412" t="str">
        <f>+'FORMATO COSTEO C2'!C330</f>
        <v>2.2.5.5</v>
      </c>
      <c r="C168" s="1413" t="str">
        <f>+'FORMATO COSTEO C2'!B330</f>
        <v>Categoría de gasto</v>
      </c>
      <c r="D168" s="1418"/>
      <c r="E168" s="1418"/>
      <c r="F168" s="1415">
        <f>+'FORMATO COSTEO C2'!G330</f>
        <v>0</v>
      </c>
      <c r="G168" s="1415">
        <f>+'FORMATO COSTEO C2'!H330</f>
        <v>0</v>
      </c>
      <c r="H168" s="1415">
        <f>+'FORMATO COSTEO C2'!I330</f>
        <v>0</v>
      </c>
      <c r="I168" s="1415">
        <f>+'FORMATO COSTEO C2'!J330</f>
        <v>0</v>
      </c>
      <c r="J168" s="1415">
        <f>+'FORMATO COSTEO C2'!K330</f>
        <v>0</v>
      </c>
      <c r="K168" s="1415">
        <f>+'FORMATO COSTEO C2'!L330</f>
        <v>0</v>
      </c>
      <c r="L168" s="1415">
        <f>+'FORMATO COSTEO C2'!M330</f>
        <v>0</v>
      </c>
      <c r="M168" s="1415">
        <f>+'FORMATO COSTEO C2'!N330</f>
        <v>0</v>
      </c>
      <c r="N168" s="1415">
        <f>+'FORMATO COSTEO C2'!O330</f>
        <v>0</v>
      </c>
      <c r="O168" s="1415">
        <f>+'FORMATO COSTEO C2'!P330</f>
        <v>0</v>
      </c>
      <c r="P168" s="1415">
        <f>+'FORMATO COSTEO C2'!Q330</f>
        <v>0</v>
      </c>
      <c r="Q168" s="1415">
        <f>+'FORMATO COSTEO C2'!R330</f>
        <v>0</v>
      </c>
      <c r="R168" s="1415">
        <f>+'FORMATO COSTEO C2'!S330</f>
        <v>0</v>
      </c>
      <c r="S168" s="1415">
        <f>+'FORMATO COSTEO C2'!T330</f>
        <v>0</v>
      </c>
      <c r="T168" s="1415">
        <f>+'FORMATO COSTEO C2'!U330</f>
        <v>0</v>
      </c>
      <c r="U168" s="1415">
        <f>+'FORMATO COSTEO C2'!V330</f>
        <v>0</v>
      </c>
      <c r="V168" s="1415">
        <f>+'FORMATO COSTEO C2'!W330</f>
        <v>0</v>
      </c>
      <c r="W168" s="1415">
        <f>+'FORMATO COSTEO C2'!X330</f>
        <v>0</v>
      </c>
      <c r="X168" s="263">
        <f>+'FORMATO COSTEO C2'!Y330</f>
        <v>0</v>
      </c>
      <c r="Y168" s="1391">
        <f>+'FORMATO COSTEO C2'!Z330</f>
        <v>0</v>
      </c>
      <c r="Z168" s="1428">
        <f t="shared" si="32"/>
        <v>0</v>
      </c>
      <c r="AA168" s="231">
        <f t="shared" si="33"/>
        <v>0</v>
      </c>
      <c r="AB168" s="232"/>
    </row>
    <row r="169" spans="2:28" ht="13.5" x14ac:dyDescent="0.25">
      <c r="B169" s="283">
        <f>+'FORMATO COSTEO C2'!C337</f>
        <v>2.2999999999999998</v>
      </c>
      <c r="C169" s="284">
        <f>+'FORMATO COSTEO C2'!D337</f>
        <v>0</v>
      </c>
      <c r="D169" s="255"/>
      <c r="E169" s="255"/>
      <c r="F169" s="256">
        <f>+F170+F176+F182+F188+F194</f>
        <v>0</v>
      </c>
      <c r="G169" s="256">
        <f>+G170+G176+G182+G188+G194</f>
        <v>0</v>
      </c>
      <c r="H169" s="256">
        <f>+H170+H176+H182+H188+H194</f>
        <v>0</v>
      </c>
      <c r="I169" s="256">
        <f t="shared" ref="I169:Y169" si="38">+I170+I176+I182+I188+I194</f>
        <v>0</v>
      </c>
      <c r="J169" s="256">
        <f t="shared" si="38"/>
        <v>0</v>
      </c>
      <c r="K169" s="256">
        <f t="shared" si="38"/>
        <v>0</v>
      </c>
      <c r="L169" s="256">
        <f t="shared" si="38"/>
        <v>0</v>
      </c>
      <c r="M169" s="256">
        <f t="shared" si="38"/>
        <v>0</v>
      </c>
      <c r="N169" s="256">
        <f t="shared" si="38"/>
        <v>0</v>
      </c>
      <c r="O169" s="256">
        <f t="shared" si="38"/>
        <v>0</v>
      </c>
      <c r="P169" s="256">
        <f t="shared" si="38"/>
        <v>0</v>
      </c>
      <c r="Q169" s="256">
        <f t="shared" si="38"/>
        <v>0</v>
      </c>
      <c r="R169" s="256">
        <f t="shared" si="38"/>
        <v>0</v>
      </c>
      <c r="S169" s="256">
        <f t="shared" si="38"/>
        <v>0</v>
      </c>
      <c r="T169" s="256">
        <f t="shared" si="38"/>
        <v>0</v>
      </c>
      <c r="U169" s="256">
        <f t="shared" si="38"/>
        <v>0</v>
      </c>
      <c r="V169" s="256">
        <f t="shared" si="38"/>
        <v>0</v>
      </c>
      <c r="W169" s="256">
        <f t="shared" si="38"/>
        <v>0</v>
      </c>
      <c r="X169" s="256">
        <f t="shared" si="38"/>
        <v>0</v>
      </c>
      <c r="Y169" s="1387">
        <f t="shared" si="38"/>
        <v>0</v>
      </c>
      <c r="Z169" s="1428">
        <f t="shared" si="32"/>
        <v>0</v>
      </c>
      <c r="AA169" s="231">
        <f t="shared" si="33"/>
        <v>0</v>
      </c>
      <c r="AB169" s="232"/>
    </row>
    <row r="170" spans="2:28" x14ac:dyDescent="0.25">
      <c r="B170" s="257" t="str">
        <f>+'FORMATO COSTEO C2'!C338</f>
        <v>2.3.1</v>
      </c>
      <c r="C170" s="258">
        <f>+'FORMATO COSTEO C2'!B338</f>
        <v>0</v>
      </c>
      <c r="D170" s="267" t="str">
        <f>+'FORMATO COSTEO C2'!D338</f>
        <v>Unidad medida</v>
      </c>
      <c r="E170" s="259">
        <f>+'FORMATO COSTEO C2'!E338</f>
        <v>0</v>
      </c>
      <c r="F170" s="260">
        <f>SUM(F171:F175)</f>
        <v>0</v>
      </c>
      <c r="G170" s="260">
        <f>SUM(G171:G175)</f>
        <v>0</v>
      </c>
      <c r="H170" s="260">
        <f>SUM(H171:H175)</f>
        <v>0</v>
      </c>
      <c r="I170" s="260">
        <f t="shared" ref="I170:Y170" si="39">SUM(I171:I175)</f>
        <v>0</v>
      </c>
      <c r="J170" s="260">
        <f t="shared" si="39"/>
        <v>0</v>
      </c>
      <c r="K170" s="260">
        <f t="shared" si="39"/>
        <v>0</v>
      </c>
      <c r="L170" s="260">
        <f t="shared" si="39"/>
        <v>0</v>
      </c>
      <c r="M170" s="260">
        <f t="shared" si="39"/>
        <v>0</v>
      </c>
      <c r="N170" s="260">
        <f t="shared" si="39"/>
        <v>0</v>
      </c>
      <c r="O170" s="260">
        <f t="shared" si="39"/>
        <v>0</v>
      </c>
      <c r="P170" s="260">
        <f t="shared" si="39"/>
        <v>0</v>
      </c>
      <c r="Q170" s="260">
        <f t="shared" si="39"/>
        <v>0</v>
      </c>
      <c r="R170" s="260">
        <f t="shared" si="39"/>
        <v>0</v>
      </c>
      <c r="S170" s="260">
        <f t="shared" si="39"/>
        <v>0</v>
      </c>
      <c r="T170" s="260">
        <f t="shared" si="39"/>
        <v>0</v>
      </c>
      <c r="U170" s="260">
        <f t="shared" si="39"/>
        <v>0</v>
      </c>
      <c r="V170" s="260">
        <f t="shared" si="39"/>
        <v>0</v>
      </c>
      <c r="W170" s="260">
        <f t="shared" si="39"/>
        <v>0</v>
      </c>
      <c r="X170" s="260">
        <f t="shared" si="39"/>
        <v>0</v>
      </c>
      <c r="Y170" s="1388">
        <f t="shared" si="39"/>
        <v>0</v>
      </c>
      <c r="Z170" s="1428">
        <f t="shared" si="32"/>
        <v>0</v>
      </c>
      <c r="AA170" s="231">
        <f t="shared" si="33"/>
        <v>0</v>
      </c>
      <c r="AB170" s="232"/>
    </row>
    <row r="171" spans="2:28" x14ac:dyDescent="0.25">
      <c r="B171" s="1404" t="str">
        <f>+'FORMATO COSTEO C2'!C340</f>
        <v>2.3.1.1</v>
      </c>
      <c r="C171" s="1405" t="str">
        <f>+'FORMATO COSTEO C2'!B340</f>
        <v>Categoría de gasto</v>
      </c>
      <c r="D171" s="1406"/>
      <c r="E171" s="1406"/>
      <c r="F171" s="1407">
        <f>+'FORMATO COSTEO C2'!G340</f>
        <v>0</v>
      </c>
      <c r="G171" s="1407">
        <f>+'FORMATO COSTEO C2'!H340</f>
        <v>0</v>
      </c>
      <c r="H171" s="1407">
        <f>+'FORMATO COSTEO C2'!I340</f>
        <v>0</v>
      </c>
      <c r="I171" s="1407">
        <f>+'FORMATO COSTEO C2'!J340</f>
        <v>0</v>
      </c>
      <c r="J171" s="1407">
        <f>+'FORMATO COSTEO C2'!K340</f>
        <v>0</v>
      </c>
      <c r="K171" s="1407">
        <f>+'FORMATO COSTEO C2'!L340</f>
        <v>0</v>
      </c>
      <c r="L171" s="1407">
        <f>+'FORMATO COSTEO C2'!M340</f>
        <v>0</v>
      </c>
      <c r="M171" s="1407">
        <f>+'FORMATO COSTEO C2'!N340</f>
        <v>0</v>
      </c>
      <c r="N171" s="1407">
        <f>+'FORMATO COSTEO C2'!O340</f>
        <v>0</v>
      </c>
      <c r="O171" s="1407">
        <f>+'FORMATO COSTEO C2'!P340</f>
        <v>0</v>
      </c>
      <c r="P171" s="1407">
        <f>+'FORMATO COSTEO C2'!Q340</f>
        <v>0</v>
      </c>
      <c r="Q171" s="1407">
        <f>+'FORMATO COSTEO C2'!R340</f>
        <v>0</v>
      </c>
      <c r="R171" s="1407">
        <f>+'FORMATO COSTEO C2'!S340</f>
        <v>0</v>
      </c>
      <c r="S171" s="1407">
        <f>+'FORMATO COSTEO C2'!T340</f>
        <v>0</v>
      </c>
      <c r="T171" s="1407">
        <f>+'FORMATO COSTEO C2'!U340</f>
        <v>0</v>
      </c>
      <c r="U171" s="1407">
        <f>+'FORMATO COSTEO C2'!V340</f>
        <v>0</v>
      </c>
      <c r="V171" s="1407">
        <f>+'FORMATO COSTEO C2'!W340</f>
        <v>0</v>
      </c>
      <c r="W171" s="1407">
        <f>+'FORMATO COSTEO C2'!X340</f>
        <v>0</v>
      </c>
      <c r="X171" s="286">
        <f>+'FORMATO COSTEO C2'!Y340</f>
        <v>0</v>
      </c>
      <c r="Y171" s="1392">
        <f>+'FORMATO COSTEO C2'!Z340</f>
        <v>0</v>
      </c>
      <c r="Z171" s="1428">
        <f t="shared" si="32"/>
        <v>0</v>
      </c>
      <c r="AA171" s="231">
        <f t="shared" si="33"/>
        <v>0</v>
      </c>
      <c r="AB171" s="232"/>
    </row>
    <row r="172" spans="2:28" x14ac:dyDescent="0.25">
      <c r="B172" s="1408" t="str">
        <f>+'FORMATO COSTEO C2'!C346</f>
        <v>2.3.1.2</v>
      </c>
      <c r="C172" s="1409" t="str">
        <f>+'FORMATO COSTEO C2'!B346</f>
        <v>Categoría de gasto</v>
      </c>
      <c r="D172" s="1410"/>
      <c r="E172" s="1410"/>
      <c r="F172" s="1411">
        <f>+'FORMATO COSTEO C2'!G346</f>
        <v>0</v>
      </c>
      <c r="G172" s="1411">
        <f>+'FORMATO COSTEO C2'!H346</f>
        <v>0</v>
      </c>
      <c r="H172" s="1411">
        <f>+'FORMATO COSTEO C2'!I346</f>
        <v>0</v>
      </c>
      <c r="I172" s="1411">
        <f>+'FORMATO COSTEO C2'!J346</f>
        <v>0</v>
      </c>
      <c r="J172" s="1411">
        <f>+'FORMATO COSTEO C2'!K346</f>
        <v>0</v>
      </c>
      <c r="K172" s="1411">
        <f>+'FORMATO COSTEO C2'!L346</f>
        <v>0</v>
      </c>
      <c r="L172" s="1411">
        <f>+'FORMATO COSTEO C2'!M346</f>
        <v>0</v>
      </c>
      <c r="M172" s="1411">
        <f>+'FORMATO COSTEO C2'!N346</f>
        <v>0</v>
      </c>
      <c r="N172" s="1411">
        <f>+'FORMATO COSTEO C2'!O346</f>
        <v>0</v>
      </c>
      <c r="O172" s="1411">
        <f>+'FORMATO COSTEO C2'!P346</f>
        <v>0</v>
      </c>
      <c r="P172" s="1411">
        <f>+'FORMATO COSTEO C2'!Q346</f>
        <v>0</v>
      </c>
      <c r="Q172" s="1411">
        <f>+'FORMATO COSTEO C2'!R346</f>
        <v>0</v>
      </c>
      <c r="R172" s="1411">
        <f>+'FORMATO COSTEO C2'!S346</f>
        <v>0</v>
      </c>
      <c r="S172" s="1411">
        <f>+'FORMATO COSTEO C2'!T346</f>
        <v>0</v>
      </c>
      <c r="T172" s="1411">
        <f>+'FORMATO COSTEO C2'!U346</f>
        <v>0</v>
      </c>
      <c r="U172" s="1411">
        <f>+'FORMATO COSTEO C2'!V346</f>
        <v>0</v>
      </c>
      <c r="V172" s="1411">
        <f>+'FORMATO COSTEO C2'!W346</f>
        <v>0</v>
      </c>
      <c r="W172" s="1411">
        <f>+'FORMATO COSTEO C2'!X346</f>
        <v>0</v>
      </c>
      <c r="X172" s="287">
        <f>+'FORMATO COSTEO C2'!Y346</f>
        <v>0</v>
      </c>
      <c r="Y172" s="1393">
        <f>+'FORMATO COSTEO C2'!Z346</f>
        <v>0</v>
      </c>
      <c r="Z172" s="1428">
        <f t="shared" si="32"/>
        <v>0</v>
      </c>
      <c r="AA172" s="231">
        <f t="shared" si="33"/>
        <v>0</v>
      </c>
      <c r="AB172" s="232"/>
    </row>
    <row r="173" spans="2:28" x14ac:dyDescent="0.25">
      <c r="B173" s="1408" t="str">
        <f>+'FORMATO COSTEO C2'!C352</f>
        <v>2.3.1.3</v>
      </c>
      <c r="C173" s="1409" t="str">
        <f>+'FORMATO COSTEO C2'!B352</f>
        <v>Categoría de gasto</v>
      </c>
      <c r="D173" s="1410"/>
      <c r="E173" s="1410"/>
      <c r="F173" s="1411">
        <f>+'FORMATO COSTEO C2'!G352</f>
        <v>0</v>
      </c>
      <c r="G173" s="1411">
        <f>+'FORMATO COSTEO C2'!H352</f>
        <v>0</v>
      </c>
      <c r="H173" s="1411">
        <f>+'FORMATO COSTEO C2'!I352</f>
        <v>0</v>
      </c>
      <c r="I173" s="1411">
        <f>+'FORMATO COSTEO C2'!J352</f>
        <v>0</v>
      </c>
      <c r="J173" s="1411">
        <f>+'FORMATO COSTEO C2'!K352</f>
        <v>0</v>
      </c>
      <c r="K173" s="1411">
        <f>+'FORMATO COSTEO C2'!L352</f>
        <v>0</v>
      </c>
      <c r="L173" s="1411">
        <f>+'FORMATO COSTEO C2'!M352</f>
        <v>0</v>
      </c>
      <c r="M173" s="1411">
        <f>+'FORMATO COSTEO C2'!N352</f>
        <v>0</v>
      </c>
      <c r="N173" s="1411">
        <f>+'FORMATO COSTEO C2'!O352</f>
        <v>0</v>
      </c>
      <c r="O173" s="1411">
        <f>+'FORMATO COSTEO C2'!P352</f>
        <v>0</v>
      </c>
      <c r="P173" s="1411">
        <f>+'FORMATO COSTEO C2'!Q352</f>
        <v>0</v>
      </c>
      <c r="Q173" s="1411">
        <f>+'FORMATO COSTEO C2'!R352</f>
        <v>0</v>
      </c>
      <c r="R173" s="1411">
        <f>+'FORMATO COSTEO C2'!S352</f>
        <v>0</v>
      </c>
      <c r="S173" s="1411">
        <f>+'FORMATO COSTEO C2'!T352</f>
        <v>0</v>
      </c>
      <c r="T173" s="1411">
        <f>+'FORMATO COSTEO C2'!U352</f>
        <v>0</v>
      </c>
      <c r="U173" s="1411">
        <f>+'FORMATO COSTEO C2'!V352</f>
        <v>0</v>
      </c>
      <c r="V173" s="1411">
        <f>+'FORMATO COSTEO C2'!W352</f>
        <v>0</v>
      </c>
      <c r="W173" s="1411">
        <f>+'FORMATO COSTEO C2'!X352</f>
        <v>0</v>
      </c>
      <c r="X173" s="287">
        <f>+'FORMATO COSTEO C2'!Y352</f>
        <v>0</v>
      </c>
      <c r="Y173" s="1393">
        <f>+'FORMATO COSTEO C2'!Z352</f>
        <v>0</v>
      </c>
      <c r="Z173" s="1428">
        <f t="shared" si="32"/>
        <v>0</v>
      </c>
      <c r="AA173" s="231">
        <f t="shared" si="33"/>
        <v>0</v>
      </c>
      <c r="AB173" s="232"/>
    </row>
    <row r="174" spans="2:28" x14ac:dyDescent="0.25">
      <c r="B174" s="1408" t="str">
        <f>+'FORMATO COSTEO C2'!C358</f>
        <v>2.3.1.4</v>
      </c>
      <c r="C174" s="1409" t="str">
        <f>+'FORMATO COSTEO C2'!B358</f>
        <v>Categoría de gasto</v>
      </c>
      <c r="D174" s="1410"/>
      <c r="E174" s="1410"/>
      <c r="F174" s="1411">
        <f>+'FORMATO COSTEO C2'!G358</f>
        <v>0</v>
      </c>
      <c r="G174" s="1411">
        <f>+'FORMATO COSTEO C2'!H358</f>
        <v>0</v>
      </c>
      <c r="H174" s="1411">
        <f>+'FORMATO COSTEO C2'!I358</f>
        <v>0</v>
      </c>
      <c r="I174" s="1411">
        <f>+'FORMATO COSTEO C2'!J358</f>
        <v>0</v>
      </c>
      <c r="J174" s="1411">
        <f>+'FORMATO COSTEO C2'!K358</f>
        <v>0</v>
      </c>
      <c r="K174" s="1411">
        <f>+'FORMATO COSTEO C2'!L358</f>
        <v>0</v>
      </c>
      <c r="L174" s="1411">
        <f>+'FORMATO COSTEO C2'!M358</f>
        <v>0</v>
      </c>
      <c r="M174" s="1411">
        <f>+'FORMATO COSTEO C2'!N358</f>
        <v>0</v>
      </c>
      <c r="N174" s="1411">
        <f>+'FORMATO COSTEO C2'!O358</f>
        <v>0</v>
      </c>
      <c r="O174" s="1411">
        <f>+'FORMATO COSTEO C2'!P358</f>
        <v>0</v>
      </c>
      <c r="P174" s="1411">
        <f>+'FORMATO COSTEO C2'!Q358</f>
        <v>0</v>
      </c>
      <c r="Q174" s="1411">
        <f>+'FORMATO COSTEO C2'!R358</f>
        <v>0</v>
      </c>
      <c r="R174" s="1411">
        <f>+'FORMATO COSTEO C2'!S358</f>
        <v>0</v>
      </c>
      <c r="S174" s="1411">
        <f>+'FORMATO COSTEO C2'!T358</f>
        <v>0</v>
      </c>
      <c r="T174" s="1411">
        <f>+'FORMATO COSTEO C2'!U358</f>
        <v>0</v>
      </c>
      <c r="U174" s="1411">
        <f>+'FORMATO COSTEO C2'!V358</f>
        <v>0</v>
      </c>
      <c r="V174" s="1411">
        <f>+'FORMATO COSTEO C2'!W358</f>
        <v>0</v>
      </c>
      <c r="W174" s="1411">
        <f>+'FORMATO COSTEO C2'!X358</f>
        <v>0</v>
      </c>
      <c r="X174" s="287">
        <f>+'FORMATO COSTEO C2'!Y358</f>
        <v>0</v>
      </c>
      <c r="Y174" s="1393">
        <f>+'FORMATO COSTEO C2'!Z358</f>
        <v>0</v>
      </c>
      <c r="Z174" s="1428">
        <f t="shared" si="32"/>
        <v>0</v>
      </c>
      <c r="AA174" s="231">
        <f t="shared" si="33"/>
        <v>0</v>
      </c>
      <c r="AB174" s="232"/>
    </row>
    <row r="175" spans="2:28" x14ac:dyDescent="0.25">
      <c r="B175" s="1412" t="str">
        <f>+'FORMATO COSTEO C2'!C364</f>
        <v>2.3.1.5</v>
      </c>
      <c r="C175" s="1413" t="str">
        <f>+'FORMATO COSTEO C2'!B364</f>
        <v>Categoría de gasto</v>
      </c>
      <c r="D175" s="1414"/>
      <c r="E175" s="1414"/>
      <c r="F175" s="1415">
        <f>+'FORMATO COSTEO C2'!G364</f>
        <v>0</v>
      </c>
      <c r="G175" s="1415">
        <f>+'FORMATO COSTEO C2'!H364</f>
        <v>0</v>
      </c>
      <c r="H175" s="1415">
        <f>+'FORMATO COSTEO C2'!I364</f>
        <v>0</v>
      </c>
      <c r="I175" s="1415">
        <f>+'FORMATO COSTEO C2'!J364</f>
        <v>0</v>
      </c>
      <c r="J175" s="1415">
        <f>+'FORMATO COSTEO C2'!K364</f>
        <v>0</v>
      </c>
      <c r="K175" s="1415">
        <f>+'FORMATO COSTEO C2'!L364</f>
        <v>0</v>
      </c>
      <c r="L175" s="1415">
        <f>+'FORMATO COSTEO C2'!M364</f>
        <v>0</v>
      </c>
      <c r="M175" s="1415">
        <f>+'FORMATO COSTEO C2'!N364</f>
        <v>0</v>
      </c>
      <c r="N175" s="1415">
        <f>+'FORMATO COSTEO C2'!O364</f>
        <v>0</v>
      </c>
      <c r="O175" s="1415">
        <f>+'FORMATO COSTEO C2'!P364</f>
        <v>0</v>
      </c>
      <c r="P175" s="1415">
        <f>+'FORMATO COSTEO C2'!Q364</f>
        <v>0</v>
      </c>
      <c r="Q175" s="1415">
        <f>+'FORMATO COSTEO C2'!R364</f>
        <v>0</v>
      </c>
      <c r="R175" s="1415">
        <f>+'FORMATO COSTEO C2'!S364</f>
        <v>0</v>
      </c>
      <c r="S175" s="1415">
        <f>+'FORMATO COSTEO C2'!T364</f>
        <v>0</v>
      </c>
      <c r="T175" s="1415">
        <f>+'FORMATO COSTEO C2'!U364</f>
        <v>0</v>
      </c>
      <c r="U175" s="1415">
        <f>+'FORMATO COSTEO C2'!V364</f>
        <v>0</v>
      </c>
      <c r="V175" s="1415">
        <f>+'FORMATO COSTEO C2'!W364</f>
        <v>0</v>
      </c>
      <c r="W175" s="1415">
        <f>+'FORMATO COSTEO C2'!X364</f>
        <v>0</v>
      </c>
      <c r="X175" s="288">
        <f>+'FORMATO COSTEO C2'!Y364</f>
        <v>0</v>
      </c>
      <c r="Y175" s="1394">
        <f>+'FORMATO COSTEO C2'!Z364</f>
        <v>0</v>
      </c>
      <c r="Z175" s="1428">
        <f t="shared" si="32"/>
        <v>0</v>
      </c>
      <c r="AA175" s="231">
        <f t="shared" si="33"/>
        <v>0</v>
      </c>
      <c r="AB175" s="232"/>
    </row>
    <row r="176" spans="2:28" x14ac:dyDescent="0.25">
      <c r="B176" s="257" t="str">
        <f>+'FORMATO COSTEO C2'!C370</f>
        <v>2.3.2</v>
      </c>
      <c r="C176" s="258">
        <f>+'FORMATO COSTEO C2'!B370</f>
        <v>0</v>
      </c>
      <c r="D176" s="267" t="str">
        <f>+'FORMATO COSTEO C2'!D370</f>
        <v>Unidad medida</v>
      </c>
      <c r="E176" s="259">
        <f>+'FORMATO COSTEO C2'!E370</f>
        <v>0</v>
      </c>
      <c r="F176" s="260">
        <f>SUM(F177:F181)</f>
        <v>0</v>
      </c>
      <c r="G176" s="260">
        <f>SUM(G177:G181)</f>
        <v>0</v>
      </c>
      <c r="H176" s="260">
        <f>SUM(H177:H181)</f>
        <v>0</v>
      </c>
      <c r="I176" s="260">
        <f t="shared" ref="I176:Y176" si="40">SUM(I177:I181)</f>
        <v>0</v>
      </c>
      <c r="J176" s="260">
        <f t="shared" si="40"/>
        <v>0</v>
      </c>
      <c r="K176" s="260">
        <f t="shared" si="40"/>
        <v>0</v>
      </c>
      <c r="L176" s="260">
        <f t="shared" si="40"/>
        <v>0</v>
      </c>
      <c r="M176" s="260">
        <f t="shared" si="40"/>
        <v>0</v>
      </c>
      <c r="N176" s="260">
        <f t="shared" si="40"/>
        <v>0</v>
      </c>
      <c r="O176" s="260">
        <f t="shared" si="40"/>
        <v>0</v>
      </c>
      <c r="P176" s="260">
        <f t="shared" si="40"/>
        <v>0</v>
      </c>
      <c r="Q176" s="260">
        <f t="shared" si="40"/>
        <v>0</v>
      </c>
      <c r="R176" s="260">
        <f t="shared" si="40"/>
        <v>0</v>
      </c>
      <c r="S176" s="260">
        <f t="shared" si="40"/>
        <v>0</v>
      </c>
      <c r="T176" s="260">
        <f t="shared" si="40"/>
        <v>0</v>
      </c>
      <c r="U176" s="260">
        <f t="shared" si="40"/>
        <v>0</v>
      </c>
      <c r="V176" s="260">
        <f t="shared" si="40"/>
        <v>0</v>
      </c>
      <c r="W176" s="260">
        <f t="shared" si="40"/>
        <v>0</v>
      </c>
      <c r="X176" s="260">
        <f t="shared" si="40"/>
        <v>0</v>
      </c>
      <c r="Y176" s="1388">
        <f t="shared" si="40"/>
        <v>0</v>
      </c>
      <c r="Z176" s="1428">
        <f t="shared" si="32"/>
        <v>0</v>
      </c>
      <c r="AA176" s="231">
        <f t="shared" si="33"/>
        <v>0</v>
      </c>
      <c r="AB176" s="232"/>
    </row>
    <row r="177" spans="2:28" x14ac:dyDescent="0.25">
      <c r="B177" s="1404" t="str">
        <f>+'FORMATO COSTEO C2'!C372</f>
        <v>2.3.2.1</v>
      </c>
      <c r="C177" s="1405" t="str">
        <f>+'FORMATO COSTEO C2'!B372</f>
        <v>Categoría de gasto</v>
      </c>
      <c r="D177" s="1416"/>
      <c r="E177" s="1416"/>
      <c r="F177" s="1407">
        <f>+'FORMATO COSTEO C2'!G372</f>
        <v>0</v>
      </c>
      <c r="G177" s="1407">
        <f>+'FORMATO COSTEO C2'!H372</f>
        <v>0</v>
      </c>
      <c r="H177" s="1407">
        <f>+'FORMATO COSTEO C2'!I372</f>
        <v>0</v>
      </c>
      <c r="I177" s="1407">
        <f>+'FORMATO COSTEO C2'!J372</f>
        <v>0</v>
      </c>
      <c r="J177" s="1407">
        <f>+'FORMATO COSTEO C2'!K372</f>
        <v>0</v>
      </c>
      <c r="K177" s="1407">
        <f>+'FORMATO COSTEO C2'!L372</f>
        <v>0</v>
      </c>
      <c r="L177" s="1407">
        <f>+'FORMATO COSTEO C2'!M372</f>
        <v>0</v>
      </c>
      <c r="M177" s="1407">
        <f>+'FORMATO COSTEO C2'!N372</f>
        <v>0</v>
      </c>
      <c r="N177" s="1407">
        <f>+'FORMATO COSTEO C2'!O372</f>
        <v>0</v>
      </c>
      <c r="O177" s="1407">
        <f>+'FORMATO COSTEO C2'!P372</f>
        <v>0</v>
      </c>
      <c r="P177" s="1407">
        <f>+'FORMATO COSTEO C2'!Q372</f>
        <v>0</v>
      </c>
      <c r="Q177" s="1407">
        <f>+'FORMATO COSTEO C2'!R372</f>
        <v>0</v>
      </c>
      <c r="R177" s="1407">
        <f>+'FORMATO COSTEO C2'!S372</f>
        <v>0</v>
      </c>
      <c r="S177" s="1407">
        <f>+'FORMATO COSTEO C2'!T372</f>
        <v>0</v>
      </c>
      <c r="T177" s="1407">
        <f>+'FORMATO COSTEO C2'!U372</f>
        <v>0</v>
      </c>
      <c r="U177" s="1407">
        <f>+'FORMATO COSTEO C2'!V372</f>
        <v>0</v>
      </c>
      <c r="V177" s="1407">
        <f>+'FORMATO COSTEO C2'!W372</f>
        <v>0</v>
      </c>
      <c r="W177" s="1407">
        <f>+'FORMATO COSTEO C2'!X372</f>
        <v>0</v>
      </c>
      <c r="X177" s="286">
        <f>+'FORMATO COSTEO C2'!Y372</f>
        <v>0</v>
      </c>
      <c r="Y177" s="1392">
        <f>+'FORMATO COSTEO C2'!Z372</f>
        <v>0</v>
      </c>
      <c r="Z177" s="1428">
        <f t="shared" si="32"/>
        <v>0</v>
      </c>
      <c r="AA177" s="231">
        <f t="shared" si="33"/>
        <v>0</v>
      </c>
      <c r="AB177" s="232"/>
    </row>
    <row r="178" spans="2:28" x14ac:dyDescent="0.25">
      <c r="B178" s="1408" t="str">
        <f>+'FORMATO COSTEO C2'!C378</f>
        <v>2.3.2.2</v>
      </c>
      <c r="C178" s="1409" t="str">
        <f>+'FORMATO COSTEO C2'!B378</f>
        <v>Categoría de gasto</v>
      </c>
      <c r="D178" s="1417"/>
      <c r="E178" s="1417"/>
      <c r="F178" s="1411">
        <f>+'FORMATO COSTEO C2'!G378</f>
        <v>0</v>
      </c>
      <c r="G178" s="1411">
        <f>+'FORMATO COSTEO C2'!H378</f>
        <v>0</v>
      </c>
      <c r="H178" s="1411">
        <f>+'FORMATO COSTEO C2'!I378</f>
        <v>0</v>
      </c>
      <c r="I178" s="1411">
        <f>+'FORMATO COSTEO C2'!J378</f>
        <v>0</v>
      </c>
      <c r="J178" s="1411">
        <f>+'FORMATO COSTEO C2'!K378</f>
        <v>0</v>
      </c>
      <c r="K178" s="1411">
        <f>+'FORMATO COSTEO C2'!L378</f>
        <v>0</v>
      </c>
      <c r="L178" s="1411">
        <f>+'FORMATO COSTEO C2'!M378</f>
        <v>0</v>
      </c>
      <c r="M178" s="1411">
        <f>+'FORMATO COSTEO C2'!N378</f>
        <v>0</v>
      </c>
      <c r="N178" s="1411">
        <f>+'FORMATO COSTEO C2'!O378</f>
        <v>0</v>
      </c>
      <c r="O178" s="1411">
        <f>+'FORMATO COSTEO C2'!P378</f>
        <v>0</v>
      </c>
      <c r="P178" s="1411">
        <f>+'FORMATO COSTEO C2'!Q378</f>
        <v>0</v>
      </c>
      <c r="Q178" s="1411">
        <f>+'FORMATO COSTEO C2'!R378</f>
        <v>0</v>
      </c>
      <c r="R178" s="1411">
        <f>+'FORMATO COSTEO C2'!S378</f>
        <v>0</v>
      </c>
      <c r="S178" s="1411">
        <f>+'FORMATO COSTEO C2'!T378</f>
        <v>0</v>
      </c>
      <c r="T178" s="1411">
        <f>+'FORMATO COSTEO C2'!U378</f>
        <v>0</v>
      </c>
      <c r="U178" s="1411">
        <f>+'FORMATO COSTEO C2'!V378</f>
        <v>0</v>
      </c>
      <c r="V178" s="1411">
        <f>+'FORMATO COSTEO C2'!W378</f>
        <v>0</v>
      </c>
      <c r="W178" s="1411">
        <f>+'FORMATO COSTEO C2'!X378</f>
        <v>0</v>
      </c>
      <c r="X178" s="287">
        <f>+'FORMATO COSTEO C2'!Y378</f>
        <v>0</v>
      </c>
      <c r="Y178" s="1393">
        <f>+'FORMATO COSTEO C2'!Z378</f>
        <v>0</v>
      </c>
      <c r="Z178" s="1428">
        <f t="shared" si="32"/>
        <v>0</v>
      </c>
      <c r="AA178" s="231">
        <f t="shared" si="33"/>
        <v>0</v>
      </c>
      <c r="AB178" s="232"/>
    </row>
    <row r="179" spans="2:28" x14ac:dyDescent="0.25">
      <c r="B179" s="1408" t="str">
        <f>+'FORMATO COSTEO C2'!C384</f>
        <v>2.3.2.3</v>
      </c>
      <c r="C179" s="1409" t="str">
        <f>+'FORMATO COSTEO C2'!B384</f>
        <v>Categoría de gasto</v>
      </c>
      <c r="D179" s="1417"/>
      <c r="E179" s="1417"/>
      <c r="F179" s="1411">
        <f>+'FORMATO COSTEO C2'!G384</f>
        <v>0</v>
      </c>
      <c r="G179" s="1411">
        <f>+'FORMATO COSTEO C2'!H384</f>
        <v>0</v>
      </c>
      <c r="H179" s="1411">
        <f>+'FORMATO COSTEO C2'!I384</f>
        <v>0</v>
      </c>
      <c r="I179" s="1411">
        <f>+'FORMATO COSTEO C2'!J384</f>
        <v>0</v>
      </c>
      <c r="J179" s="1411">
        <f>+'FORMATO COSTEO C2'!K384</f>
        <v>0</v>
      </c>
      <c r="K179" s="1411">
        <f>+'FORMATO COSTEO C2'!L384</f>
        <v>0</v>
      </c>
      <c r="L179" s="1411">
        <f>+'FORMATO COSTEO C2'!M384</f>
        <v>0</v>
      </c>
      <c r="M179" s="1411">
        <f>+'FORMATO COSTEO C2'!N384</f>
        <v>0</v>
      </c>
      <c r="N179" s="1411">
        <f>+'FORMATO COSTEO C2'!O384</f>
        <v>0</v>
      </c>
      <c r="O179" s="1411">
        <f>+'FORMATO COSTEO C2'!P384</f>
        <v>0</v>
      </c>
      <c r="P179" s="1411">
        <f>+'FORMATO COSTEO C2'!Q384</f>
        <v>0</v>
      </c>
      <c r="Q179" s="1411">
        <f>+'FORMATO COSTEO C2'!R384</f>
        <v>0</v>
      </c>
      <c r="R179" s="1411">
        <f>+'FORMATO COSTEO C2'!S384</f>
        <v>0</v>
      </c>
      <c r="S179" s="1411">
        <f>+'FORMATO COSTEO C2'!T384</f>
        <v>0</v>
      </c>
      <c r="T179" s="1411">
        <f>+'FORMATO COSTEO C2'!U384</f>
        <v>0</v>
      </c>
      <c r="U179" s="1411">
        <f>+'FORMATO COSTEO C2'!V384</f>
        <v>0</v>
      </c>
      <c r="V179" s="1411">
        <f>+'FORMATO COSTEO C2'!W384</f>
        <v>0</v>
      </c>
      <c r="W179" s="1411">
        <f>+'FORMATO COSTEO C2'!X384</f>
        <v>0</v>
      </c>
      <c r="X179" s="287">
        <f>+'FORMATO COSTEO C2'!Y384</f>
        <v>0</v>
      </c>
      <c r="Y179" s="1393">
        <f>+'FORMATO COSTEO C2'!Z384</f>
        <v>0</v>
      </c>
      <c r="Z179" s="1428">
        <f t="shared" si="32"/>
        <v>0</v>
      </c>
      <c r="AA179" s="231">
        <f t="shared" si="33"/>
        <v>0</v>
      </c>
      <c r="AB179" s="232"/>
    </row>
    <row r="180" spans="2:28" x14ac:dyDescent="0.25">
      <c r="B180" s="1408" t="str">
        <f>+'FORMATO COSTEO C2'!C390</f>
        <v>2.3.2.4</v>
      </c>
      <c r="C180" s="1409" t="str">
        <f>+'FORMATO COSTEO C2'!B390</f>
        <v>Categoría de gasto</v>
      </c>
      <c r="D180" s="1417"/>
      <c r="E180" s="1417"/>
      <c r="F180" s="1411">
        <f>+'FORMATO COSTEO C2'!G390</f>
        <v>0</v>
      </c>
      <c r="G180" s="1411">
        <f>+'FORMATO COSTEO C2'!H390</f>
        <v>0</v>
      </c>
      <c r="H180" s="1411">
        <f>+'FORMATO COSTEO C2'!I390</f>
        <v>0</v>
      </c>
      <c r="I180" s="1411">
        <f>+'FORMATO COSTEO C2'!J390</f>
        <v>0</v>
      </c>
      <c r="J180" s="1411">
        <f>+'FORMATO COSTEO C2'!K390</f>
        <v>0</v>
      </c>
      <c r="K180" s="1411">
        <f>+'FORMATO COSTEO C2'!L390</f>
        <v>0</v>
      </c>
      <c r="L180" s="1411">
        <f>+'FORMATO COSTEO C2'!M390</f>
        <v>0</v>
      </c>
      <c r="M180" s="1411">
        <f>+'FORMATO COSTEO C2'!N390</f>
        <v>0</v>
      </c>
      <c r="N180" s="1411">
        <f>+'FORMATO COSTEO C2'!O390</f>
        <v>0</v>
      </c>
      <c r="O180" s="1411">
        <f>+'FORMATO COSTEO C2'!P390</f>
        <v>0</v>
      </c>
      <c r="P180" s="1411">
        <f>+'FORMATO COSTEO C2'!Q390</f>
        <v>0</v>
      </c>
      <c r="Q180" s="1411">
        <f>+'FORMATO COSTEO C2'!R390</f>
        <v>0</v>
      </c>
      <c r="R180" s="1411">
        <f>+'FORMATO COSTEO C2'!S390</f>
        <v>0</v>
      </c>
      <c r="S180" s="1411">
        <f>+'FORMATO COSTEO C2'!T390</f>
        <v>0</v>
      </c>
      <c r="T180" s="1411">
        <f>+'FORMATO COSTEO C2'!U390</f>
        <v>0</v>
      </c>
      <c r="U180" s="1411">
        <f>+'FORMATO COSTEO C2'!V390</f>
        <v>0</v>
      </c>
      <c r="V180" s="1411">
        <f>+'FORMATO COSTEO C2'!W390</f>
        <v>0</v>
      </c>
      <c r="W180" s="1411">
        <f>+'FORMATO COSTEO C2'!X390</f>
        <v>0</v>
      </c>
      <c r="X180" s="287">
        <f>+'FORMATO COSTEO C2'!Y390</f>
        <v>0</v>
      </c>
      <c r="Y180" s="1393">
        <f>+'FORMATO COSTEO C2'!Z390</f>
        <v>0</v>
      </c>
      <c r="Z180" s="1428">
        <f t="shared" si="32"/>
        <v>0</v>
      </c>
      <c r="AA180" s="231">
        <f t="shared" si="33"/>
        <v>0</v>
      </c>
      <c r="AB180" s="232"/>
    </row>
    <row r="181" spans="2:28" x14ac:dyDescent="0.25">
      <c r="B181" s="1412" t="str">
        <f>+'FORMATO COSTEO C2'!C396</f>
        <v>2.3.2.5</v>
      </c>
      <c r="C181" s="1413" t="str">
        <f>+'FORMATO COSTEO C2'!B396</f>
        <v>Categoría de gasto</v>
      </c>
      <c r="D181" s="1418"/>
      <c r="E181" s="1418"/>
      <c r="F181" s="1415">
        <f>+'FORMATO COSTEO C2'!G396</f>
        <v>0</v>
      </c>
      <c r="G181" s="1415">
        <f>+'FORMATO COSTEO C2'!H396</f>
        <v>0</v>
      </c>
      <c r="H181" s="1415">
        <f>+'FORMATO COSTEO C2'!I396</f>
        <v>0</v>
      </c>
      <c r="I181" s="1415">
        <f>+'FORMATO COSTEO C2'!J396</f>
        <v>0</v>
      </c>
      <c r="J181" s="1415">
        <f>+'FORMATO COSTEO C2'!K396</f>
        <v>0</v>
      </c>
      <c r="K181" s="1415">
        <f>+'FORMATO COSTEO C2'!L396</f>
        <v>0</v>
      </c>
      <c r="L181" s="1415">
        <f>+'FORMATO COSTEO C2'!M396</f>
        <v>0</v>
      </c>
      <c r="M181" s="1415">
        <f>+'FORMATO COSTEO C2'!N396</f>
        <v>0</v>
      </c>
      <c r="N181" s="1415">
        <f>+'FORMATO COSTEO C2'!O396</f>
        <v>0</v>
      </c>
      <c r="O181" s="1415">
        <f>+'FORMATO COSTEO C2'!P396</f>
        <v>0</v>
      </c>
      <c r="P181" s="1415">
        <f>+'FORMATO COSTEO C2'!Q396</f>
        <v>0</v>
      </c>
      <c r="Q181" s="1415">
        <f>+'FORMATO COSTEO C2'!R396</f>
        <v>0</v>
      </c>
      <c r="R181" s="1415">
        <f>+'FORMATO COSTEO C2'!S396</f>
        <v>0</v>
      </c>
      <c r="S181" s="1415">
        <f>+'FORMATO COSTEO C2'!T396</f>
        <v>0</v>
      </c>
      <c r="T181" s="1415">
        <f>+'FORMATO COSTEO C2'!U396</f>
        <v>0</v>
      </c>
      <c r="U181" s="1415">
        <f>+'FORMATO COSTEO C2'!V396</f>
        <v>0</v>
      </c>
      <c r="V181" s="1415">
        <f>+'FORMATO COSTEO C2'!W396</f>
        <v>0</v>
      </c>
      <c r="W181" s="1415">
        <f>+'FORMATO COSTEO C2'!X396</f>
        <v>0</v>
      </c>
      <c r="X181" s="288">
        <f>+'FORMATO COSTEO C2'!Y396</f>
        <v>0</v>
      </c>
      <c r="Y181" s="1394">
        <f>+'FORMATO COSTEO C2'!Z396</f>
        <v>0</v>
      </c>
      <c r="Z181" s="1428">
        <f t="shared" si="32"/>
        <v>0</v>
      </c>
      <c r="AA181" s="231">
        <f t="shared" si="33"/>
        <v>0</v>
      </c>
      <c r="AB181" s="232"/>
    </row>
    <row r="182" spans="2:28" x14ac:dyDescent="0.25">
      <c r="B182" s="257" t="str">
        <f>+'FORMATO COSTEO C2'!C402</f>
        <v>2.3.3</v>
      </c>
      <c r="C182" s="258">
        <f>+'FORMATO COSTEO C2'!B402</f>
        <v>0</v>
      </c>
      <c r="D182" s="267" t="str">
        <f>+'FORMATO COSTEO C2'!D402</f>
        <v>Unidad medida</v>
      </c>
      <c r="E182" s="259">
        <f>+'FORMATO COSTEO C2'!E402</f>
        <v>0</v>
      </c>
      <c r="F182" s="260">
        <f>SUM(F183:F187)</f>
        <v>0</v>
      </c>
      <c r="G182" s="260">
        <f>SUM(G183:G187)</f>
        <v>0</v>
      </c>
      <c r="H182" s="260">
        <f>SUM(H183:H187)</f>
        <v>0</v>
      </c>
      <c r="I182" s="260">
        <f t="shared" ref="I182:Y182" si="41">SUM(I183:I187)</f>
        <v>0</v>
      </c>
      <c r="J182" s="260">
        <f t="shared" si="41"/>
        <v>0</v>
      </c>
      <c r="K182" s="260">
        <f t="shared" si="41"/>
        <v>0</v>
      </c>
      <c r="L182" s="260">
        <f t="shared" si="41"/>
        <v>0</v>
      </c>
      <c r="M182" s="260">
        <f t="shared" si="41"/>
        <v>0</v>
      </c>
      <c r="N182" s="260">
        <f t="shared" si="41"/>
        <v>0</v>
      </c>
      <c r="O182" s="260">
        <f t="shared" si="41"/>
        <v>0</v>
      </c>
      <c r="P182" s="260">
        <f t="shared" si="41"/>
        <v>0</v>
      </c>
      <c r="Q182" s="260">
        <f t="shared" si="41"/>
        <v>0</v>
      </c>
      <c r="R182" s="260">
        <f t="shared" si="41"/>
        <v>0</v>
      </c>
      <c r="S182" s="260">
        <f t="shared" si="41"/>
        <v>0</v>
      </c>
      <c r="T182" s="260">
        <f t="shared" si="41"/>
        <v>0</v>
      </c>
      <c r="U182" s="260">
        <f t="shared" si="41"/>
        <v>0</v>
      </c>
      <c r="V182" s="260">
        <f t="shared" si="41"/>
        <v>0</v>
      </c>
      <c r="W182" s="260">
        <f t="shared" si="41"/>
        <v>0</v>
      </c>
      <c r="X182" s="260">
        <f t="shared" si="41"/>
        <v>0</v>
      </c>
      <c r="Y182" s="1388">
        <f t="shared" si="41"/>
        <v>0</v>
      </c>
      <c r="Z182" s="1428">
        <f t="shared" si="32"/>
        <v>0</v>
      </c>
      <c r="AA182" s="231">
        <f t="shared" si="33"/>
        <v>0</v>
      </c>
      <c r="AB182" s="232"/>
    </row>
    <row r="183" spans="2:28" x14ac:dyDescent="0.25">
      <c r="B183" s="1404" t="str">
        <f>+'FORMATO COSTEO C2'!C404</f>
        <v>2.3.3.1</v>
      </c>
      <c r="C183" s="1405" t="str">
        <f>+'FORMATO COSTEO C2'!B404</f>
        <v>Categoría de gasto</v>
      </c>
      <c r="D183" s="1416"/>
      <c r="E183" s="1416"/>
      <c r="F183" s="1407">
        <f>+'FORMATO COSTEO C2'!G404</f>
        <v>0</v>
      </c>
      <c r="G183" s="1407">
        <f>+'FORMATO COSTEO C2'!H404</f>
        <v>0</v>
      </c>
      <c r="H183" s="1407">
        <f>+'FORMATO COSTEO C2'!I404</f>
        <v>0</v>
      </c>
      <c r="I183" s="1407">
        <f>+'FORMATO COSTEO C2'!J404</f>
        <v>0</v>
      </c>
      <c r="J183" s="1407">
        <f>+'FORMATO COSTEO C2'!K404</f>
        <v>0</v>
      </c>
      <c r="K183" s="1407">
        <f>+'FORMATO COSTEO C2'!L404</f>
        <v>0</v>
      </c>
      <c r="L183" s="1407">
        <f>+'FORMATO COSTEO C2'!M404</f>
        <v>0</v>
      </c>
      <c r="M183" s="1407">
        <f>+'FORMATO COSTEO C2'!N404</f>
        <v>0</v>
      </c>
      <c r="N183" s="1407">
        <f>+'FORMATO COSTEO C2'!O404</f>
        <v>0</v>
      </c>
      <c r="O183" s="1407">
        <f>+'FORMATO COSTEO C2'!P404</f>
        <v>0</v>
      </c>
      <c r="P183" s="1407">
        <f>+'FORMATO COSTEO C2'!Q404</f>
        <v>0</v>
      </c>
      <c r="Q183" s="1407">
        <f>+'FORMATO COSTEO C2'!R404</f>
        <v>0</v>
      </c>
      <c r="R183" s="1407">
        <f>+'FORMATO COSTEO C2'!S404</f>
        <v>0</v>
      </c>
      <c r="S183" s="1407">
        <f>+'FORMATO COSTEO C2'!T404</f>
        <v>0</v>
      </c>
      <c r="T183" s="1407">
        <f>+'FORMATO COSTEO C2'!U404</f>
        <v>0</v>
      </c>
      <c r="U183" s="1407">
        <f>+'FORMATO COSTEO C2'!V404</f>
        <v>0</v>
      </c>
      <c r="V183" s="1407">
        <f>+'FORMATO COSTEO C2'!W404</f>
        <v>0</v>
      </c>
      <c r="W183" s="1407">
        <f>+'FORMATO COSTEO C2'!X404</f>
        <v>0</v>
      </c>
      <c r="X183" s="261">
        <f>+'FORMATO COSTEO C2'!Y404</f>
        <v>0</v>
      </c>
      <c r="Y183" s="1389">
        <f>+'FORMATO COSTEO C2'!Z404</f>
        <v>0</v>
      </c>
      <c r="Z183" s="1428">
        <f t="shared" si="32"/>
        <v>0</v>
      </c>
      <c r="AA183" s="231">
        <f t="shared" si="33"/>
        <v>0</v>
      </c>
      <c r="AB183" s="232"/>
    </row>
    <row r="184" spans="2:28" x14ac:dyDescent="0.25">
      <c r="B184" s="1408" t="str">
        <f>+'FORMATO COSTEO C2'!C410</f>
        <v>2.3.3.2</v>
      </c>
      <c r="C184" s="1409" t="str">
        <f>+'FORMATO COSTEO C2'!B410</f>
        <v>Categoría de gasto</v>
      </c>
      <c r="D184" s="1417"/>
      <c r="E184" s="1417"/>
      <c r="F184" s="1411">
        <f>+'FORMATO COSTEO C2'!G410</f>
        <v>0</v>
      </c>
      <c r="G184" s="1411">
        <f>+'FORMATO COSTEO C2'!H410</f>
        <v>0</v>
      </c>
      <c r="H184" s="1411">
        <f>+'FORMATO COSTEO C2'!I410</f>
        <v>0</v>
      </c>
      <c r="I184" s="1411">
        <f>+'FORMATO COSTEO C2'!J410</f>
        <v>0</v>
      </c>
      <c r="J184" s="1411">
        <f>+'FORMATO COSTEO C2'!K410</f>
        <v>0</v>
      </c>
      <c r="K184" s="1411">
        <f>+'FORMATO COSTEO C2'!L410</f>
        <v>0</v>
      </c>
      <c r="L184" s="1411">
        <f>+'FORMATO COSTEO C2'!M410</f>
        <v>0</v>
      </c>
      <c r="M184" s="1411">
        <f>+'FORMATO COSTEO C2'!N410</f>
        <v>0</v>
      </c>
      <c r="N184" s="1411">
        <f>+'FORMATO COSTEO C2'!O410</f>
        <v>0</v>
      </c>
      <c r="O184" s="1411">
        <f>+'FORMATO COSTEO C2'!P410</f>
        <v>0</v>
      </c>
      <c r="P184" s="1411">
        <f>+'FORMATO COSTEO C2'!Q410</f>
        <v>0</v>
      </c>
      <c r="Q184" s="1411">
        <f>+'FORMATO COSTEO C2'!R410</f>
        <v>0</v>
      </c>
      <c r="R184" s="1411">
        <f>+'FORMATO COSTEO C2'!S410</f>
        <v>0</v>
      </c>
      <c r="S184" s="1411">
        <f>+'FORMATO COSTEO C2'!T410</f>
        <v>0</v>
      </c>
      <c r="T184" s="1411">
        <f>+'FORMATO COSTEO C2'!U410</f>
        <v>0</v>
      </c>
      <c r="U184" s="1411">
        <f>+'FORMATO COSTEO C2'!V410</f>
        <v>0</v>
      </c>
      <c r="V184" s="1411">
        <f>+'FORMATO COSTEO C2'!W410</f>
        <v>0</v>
      </c>
      <c r="W184" s="1411">
        <f>+'FORMATO COSTEO C2'!X410</f>
        <v>0</v>
      </c>
      <c r="X184" s="262">
        <f>+'FORMATO COSTEO C2'!Y410</f>
        <v>0</v>
      </c>
      <c r="Y184" s="1390">
        <f>+'FORMATO COSTEO C2'!Z410</f>
        <v>0</v>
      </c>
      <c r="Z184" s="1428">
        <f t="shared" si="32"/>
        <v>0</v>
      </c>
      <c r="AA184" s="231">
        <f t="shared" si="33"/>
        <v>0</v>
      </c>
      <c r="AB184" s="232"/>
    </row>
    <row r="185" spans="2:28" x14ac:dyDescent="0.25">
      <c r="B185" s="1408" t="str">
        <f>+'FORMATO COSTEO C2'!C416</f>
        <v>2.3.3.3</v>
      </c>
      <c r="C185" s="1409" t="str">
        <f>+'FORMATO COSTEO C2'!B416</f>
        <v>Categoría de gasto</v>
      </c>
      <c r="D185" s="1417"/>
      <c r="E185" s="1417"/>
      <c r="F185" s="1411">
        <f>+'FORMATO COSTEO C2'!G416</f>
        <v>0</v>
      </c>
      <c r="G185" s="1411">
        <f>+'FORMATO COSTEO C2'!H416</f>
        <v>0</v>
      </c>
      <c r="H185" s="1411">
        <f>+'FORMATO COSTEO C2'!I416</f>
        <v>0</v>
      </c>
      <c r="I185" s="1411">
        <f>+'FORMATO COSTEO C2'!J416</f>
        <v>0</v>
      </c>
      <c r="J185" s="1411">
        <f>+'FORMATO COSTEO C2'!K416</f>
        <v>0</v>
      </c>
      <c r="K185" s="1411">
        <f>+'FORMATO COSTEO C2'!L416</f>
        <v>0</v>
      </c>
      <c r="L185" s="1411">
        <f>+'FORMATO COSTEO C2'!M416</f>
        <v>0</v>
      </c>
      <c r="M185" s="1411">
        <f>+'FORMATO COSTEO C2'!N416</f>
        <v>0</v>
      </c>
      <c r="N185" s="1411">
        <f>+'FORMATO COSTEO C2'!O416</f>
        <v>0</v>
      </c>
      <c r="O185" s="1411">
        <f>+'FORMATO COSTEO C2'!P416</f>
        <v>0</v>
      </c>
      <c r="P185" s="1411">
        <f>+'FORMATO COSTEO C2'!Q416</f>
        <v>0</v>
      </c>
      <c r="Q185" s="1411">
        <f>+'FORMATO COSTEO C2'!R416</f>
        <v>0</v>
      </c>
      <c r="R185" s="1411">
        <f>+'FORMATO COSTEO C2'!S416</f>
        <v>0</v>
      </c>
      <c r="S185" s="1411">
        <f>+'FORMATO COSTEO C2'!T416</f>
        <v>0</v>
      </c>
      <c r="T185" s="1411">
        <f>+'FORMATO COSTEO C2'!U416</f>
        <v>0</v>
      </c>
      <c r="U185" s="1411">
        <f>+'FORMATO COSTEO C2'!V416</f>
        <v>0</v>
      </c>
      <c r="V185" s="1411">
        <f>+'FORMATO COSTEO C2'!W416</f>
        <v>0</v>
      </c>
      <c r="W185" s="1411">
        <f>+'FORMATO COSTEO C2'!X416</f>
        <v>0</v>
      </c>
      <c r="X185" s="262">
        <f>+'FORMATO COSTEO C2'!Y416</f>
        <v>0</v>
      </c>
      <c r="Y185" s="1390">
        <f>+'FORMATO COSTEO C2'!Z416</f>
        <v>0</v>
      </c>
      <c r="Z185" s="1428">
        <f t="shared" si="32"/>
        <v>0</v>
      </c>
      <c r="AA185" s="231">
        <f t="shared" si="33"/>
        <v>0</v>
      </c>
      <c r="AB185" s="232"/>
    </row>
    <row r="186" spans="2:28" x14ac:dyDescent="0.25">
      <c r="B186" s="1408" t="str">
        <f>+'FORMATO COSTEO C2'!C422</f>
        <v>2.3.3.4</v>
      </c>
      <c r="C186" s="1409" t="str">
        <f>+'FORMATO COSTEO C2'!B422</f>
        <v>Categoría de gasto</v>
      </c>
      <c r="D186" s="1417"/>
      <c r="E186" s="1417"/>
      <c r="F186" s="1411">
        <f>+'FORMATO COSTEO C2'!G422</f>
        <v>0</v>
      </c>
      <c r="G186" s="1411">
        <f>+'FORMATO COSTEO C2'!H422</f>
        <v>0</v>
      </c>
      <c r="H186" s="1411">
        <f>+'FORMATO COSTEO C2'!I422</f>
        <v>0</v>
      </c>
      <c r="I186" s="1411">
        <f>+'FORMATO COSTEO C2'!J422</f>
        <v>0</v>
      </c>
      <c r="J186" s="1411">
        <f>+'FORMATO COSTEO C2'!K422</f>
        <v>0</v>
      </c>
      <c r="K186" s="1411">
        <f>+'FORMATO COSTEO C2'!L422</f>
        <v>0</v>
      </c>
      <c r="L186" s="1411">
        <f>+'FORMATO COSTEO C2'!M422</f>
        <v>0</v>
      </c>
      <c r="M186" s="1411">
        <f>+'FORMATO COSTEO C2'!N422</f>
        <v>0</v>
      </c>
      <c r="N186" s="1411">
        <f>+'FORMATO COSTEO C2'!O422</f>
        <v>0</v>
      </c>
      <c r="O186" s="1411">
        <f>+'FORMATO COSTEO C2'!P422</f>
        <v>0</v>
      </c>
      <c r="P186" s="1411">
        <f>+'FORMATO COSTEO C2'!Q422</f>
        <v>0</v>
      </c>
      <c r="Q186" s="1411">
        <f>+'FORMATO COSTEO C2'!R422</f>
        <v>0</v>
      </c>
      <c r="R186" s="1411">
        <f>+'FORMATO COSTEO C2'!S422</f>
        <v>0</v>
      </c>
      <c r="S186" s="1411">
        <f>+'FORMATO COSTEO C2'!T422</f>
        <v>0</v>
      </c>
      <c r="T186" s="1411">
        <f>+'FORMATO COSTEO C2'!U422</f>
        <v>0</v>
      </c>
      <c r="U186" s="1411">
        <f>+'FORMATO COSTEO C2'!V422</f>
        <v>0</v>
      </c>
      <c r="V186" s="1411">
        <f>+'FORMATO COSTEO C2'!W422</f>
        <v>0</v>
      </c>
      <c r="W186" s="1411">
        <f>+'FORMATO COSTEO C2'!X422</f>
        <v>0</v>
      </c>
      <c r="X186" s="262">
        <f>+'FORMATO COSTEO C2'!Y422</f>
        <v>0</v>
      </c>
      <c r="Y186" s="1390">
        <f>+'FORMATO COSTEO C2'!Z422</f>
        <v>0</v>
      </c>
      <c r="Z186" s="1428">
        <f t="shared" si="32"/>
        <v>0</v>
      </c>
      <c r="AA186" s="231">
        <f t="shared" si="33"/>
        <v>0</v>
      </c>
      <c r="AB186" s="232"/>
    </row>
    <row r="187" spans="2:28" x14ac:dyDescent="0.25">
      <c r="B187" s="1412" t="str">
        <f>+'FORMATO COSTEO C2'!C428</f>
        <v>2.3.3.5</v>
      </c>
      <c r="C187" s="1413" t="str">
        <f>+'FORMATO COSTEO C2'!B428</f>
        <v>Categoría de gasto</v>
      </c>
      <c r="D187" s="1418"/>
      <c r="E187" s="1418"/>
      <c r="F187" s="1415">
        <f>+'FORMATO COSTEO C2'!G428</f>
        <v>0</v>
      </c>
      <c r="G187" s="1415">
        <f>+'FORMATO COSTEO C2'!H428</f>
        <v>0</v>
      </c>
      <c r="H187" s="1415">
        <f>+'FORMATO COSTEO C2'!I428</f>
        <v>0</v>
      </c>
      <c r="I187" s="1415">
        <f>+'FORMATO COSTEO C2'!J428</f>
        <v>0</v>
      </c>
      <c r="J187" s="1415">
        <f>+'FORMATO COSTEO C2'!K428</f>
        <v>0</v>
      </c>
      <c r="K187" s="1415">
        <f>+'FORMATO COSTEO C2'!L428</f>
        <v>0</v>
      </c>
      <c r="L187" s="1415">
        <f>+'FORMATO COSTEO C2'!M428</f>
        <v>0</v>
      </c>
      <c r="M187" s="1415">
        <f>+'FORMATO COSTEO C2'!N428</f>
        <v>0</v>
      </c>
      <c r="N187" s="1415">
        <f>+'FORMATO COSTEO C2'!O428</f>
        <v>0</v>
      </c>
      <c r="O187" s="1415">
        <f>+'FORMATO COSTEO C2'!P428</f>
        <v>0</v>
      </c>
      <c r="P187" s="1415">
        <f>+'FORMATO COSTEO C2'!Q428</f>
        <v>0</v>
      </c>
      <c r="Q187" s="1415">
        <f>+'FORMATO COSTEO C2'!R428</f>
        <v>0</v>
      </c>
      <c r="R187" s="1415">
        <f>+'FORMATO COSTEO C2'!S428</f>
        <v>0</v>
      </c>
      <c r="S187" s="1415">
        <f>+'FORMATO COSTEO C2'!T428</f>
        <v>0</v>
      </c>
      <c r="T187" s="1415">
        <f>+'FORMATO COSTEO C2'!U428</f>
        <v>0</v>
      </c>
      <c r="U187" s="1415">
        <f>+'FORMATO COSTEO C2'!V428</f>
        <v>0</v>
      </c>
      <c r="V187" s="1415">
        <f>+'FORMATO COSTEO C2'!W428</f>
        <v>0</v>
      </c>
      <c r="W187" s="1415">
        <f>+'FORMATO COSTEO C2'!X428</f>
        <v>0</v>
      </c>
      <c r="X187" s="263">
        <f>+'FORMATO COSTEO C2'!Y428</f>
        <v>0</v>
      </c>
      <c r="Y187" s="1391">
        <f>+'FORMATO COSTEO C2'!Z428</f>
        <v>0</v>
      </c>
      <c r="Z187" s="1428">
        <f t="shared" si="32"/>
        <v>0</v>
      </c>
      <c r="AA187" s="231">
        <f t="shared" si="33"/>
        <v>0</v>
      </c>
      <c r="AB187" s="232"/>
    </row>
    <row r="188" spans="2:28" x14ac:dyDescent="0.25">
      <c r="B188" s="257" t="str">
        <f>+'FORMATO COSTEO C2'!C434</f>
        <v>2.3.4</v>
      </c>
      <c r="C188" s="258">
        <f>+'FORMATO COSTEO C2'!B434</f>
        <v>0</v>
      </c>
      <c r="D188" s="267" t="str">
        <f>+'FORMATO COSTEO C2'!D434</f>
        <v>Unidad medida</v>
      </c>
      <c r="E188" s="259">
        <f>+'FORMATO COSTEO C2'!E434</f>
        <v>0</v>
      </c>
      <c r="F188" s="260">
        <f>SUM(F189:F193)</f>
        <v>0</v>
      </c>
      <c r="G188" s="260">
        <f>SUM(G189:G193)</f>
        <v>0</v>
      </c>
      <c r="H188" s="260">
        <f>SUM(H189:H193)</f>
        <v>0</v>
      </c>
      <c r="I188" s="260">
        <f t="shared" ref="I188:Y188" si="42">SUM(I189:I193)</f>
        <v>0</v>
      </c>
      <c r="J188" s="260">
        <f t="shared" si="42"/>
        <v>0</v>
      </c>
      <c r="K188" s="260">
        <f t="shared" si="42"/>
        <v>0</v>
      </c>
      <c r="L188" s="260">
        <f t="shared" si="42"/>
        <v>0</v>
      </c>
      <c r="M188" s="260">
        <f t="shared" si="42"/>
        <v>0</v>
      </c>
      <c r="N188" s="260">
        <f t="shared" si="42"/>
        <v>0</v>
      </c>
      <c r="O188" s="260">
        <f t="shared" si="42"/>
        <v>0</v>
      </c>
      <c r="P188" s="260">
        <f t="shared" si="42"/>
        <v>0</v>
      </c>
      <c r="Q188" s="260">
        <f t="shared" si="42"/>
        <v>0</v>
      </c>
      <c r="R188" s="260">
        <f t="shared" si="42"/>
        <v>0</v>
      </c>
      <c r="S188" s="260">
        <f t="shared" si="42"/>
        <v>0</v>
      </c>
      <c r="T188" s="260">
        <f t="shared" si="42"/>
        <v>0</v>
      </c>
      <c r="U188" s="260">
        <f t="shared" si="42"/>
        <v>0</v>
      </c>
      <c r="V188" s="260">
        <f t="shared" si="42"/>
        <v>0</v>
      </c>
      <c r="W188" s="260">
        <f t="shared" si="42"/>
        <v>0</v>
      </c>
      <c r="X188" s="260">
        <f t="shared" si="42"/>
        <v>0</v>
      </c>
      <c r="Y188" s="1388">
        <f t="shared" si="42"/>
        <v>0</v>
      </c>
      <c r="Z188" s="1428">
        <f t="shared" si="32"/>
        <v>0</v>
      </c>
      <c r="AA188" s="231">
        <f t="shared" si="33"/>
        <v>0</v>
      </c>
      <c r="AB188" s="232"/>
    </row>
    <row r="189" spans="2:28" x14ac:dyDescent="0.25">
      <c r="B189" s="1404" t="str">
        <f>+'FORMATO COSTEO C2'!C436</f>
        <v>2.3.4.1</v>
      </c>
      <c r="C189" s="1405" t="str">
        <f>+'FORMATO COSTEO C2'!B436</f>
        <v>Categoría de gasto</v>
      </c>
      <c r="D189" s="1416"/>
      <c r="E189" s="1416"/>
      <c r="F189" s="1407">
        <f>+'FORMATO COSTEO C2'!G436</f>
        <v>0</v>
      </c>
      <c r="G189" s="1407">
        <f>+'FORMATO COSTEO C2'!H436</f>
        <v>0</v>
      </c>
      <c r="H189" s="1407">
        <f>+'FORMATO COSTEO C2'!I436</f>
        <v>0</v>
      </c>
      <c r="I189" s="1407">
        <f>+'FORMATO COSTEO C2'!J436</f>
        <v>0</v>
      </c>
      <c r="J189" s="1407">
        <f>+'FORMATO COSTEO C2'!K436</f>
        <v>0</v>
      </c>
      <c r="K189" s="1407">
        <f>+'FORMATO COSTEO C2'!L436</f>
        <v>0</v>
      </c>
      <c r="L189" s="1407">
        <f>+'FORMATO COSTEO C2'!M436</f>
        <v>0</v>
      </c>
      <c r="M189" s="1407">
        <f>+'FORMATO COSTEO C2'!N436</f>
        <v>0</v>
      </c>
      <c r="N189" s="1407">
        <f>+'FORMATO COSTEO C2'!O436</f>
        <v>0</v>
      </c>
      <c r="O189" s="1407">
        <f>+'FORMATO COSTEO C2'!P436</f>
        <v>0</v>
      </c>
      <c r="P189" s="1407">
        <f>+'FORMATO COSTEO C2'!Q436</f>
        <v>0</v>
      </c>
      <c r="Q189" s="1407">
        <f>+'FORMATO COSTEO C2'!R436</f>
        <v>0</v>
      </c>
      <c r="R189" s="1407">
        <f>+'FORMATO COSTEO C2'!S436</f>
        <v>0</v>
      </c>
      <c r="S189" s="1407">
        <f>+'FORMATO COSTEO C2'!T436</f>
        <v>0</v>
      </c>
      <c r="T189" s="1407">
        <f>+'FORMATO COSTEO C2'!U436</f>
        <v>0</v>
      </c>
      <c r="U189" s="1407">
        <f>+'FORMATO COSTEO C2'!V436</f>
        <v>0</v>
      </c>
      <c r="V189" s="1407">
        <f>+'FORMATO COSTEO C2'!W436</f>
        <v>0</v>
      </c>
      <c r="W189" s="1407">
        <f>+'FORMATO COSTEO C2'!X436</f>
        <v>0</v>
      </c>
      <c r="X189" s="261">
        <f>+'FORMATO COSTEO C2'!Y436</f>
        <v>0</v>
      </c>
      <c r="Y189" s="1389">
        <f>+'FORMATO COSTEO C2'!Z436</f>
        <v>0</v>
      </c>
      <c r="Z189" s="1428">
        <f t="shared" si="32"/>
        <v>0</v>
      </c>
      <c r="AA189" s="231">
        <f t="shared" si="33"/>
        <v>0</v>
      </c>
      <c r="AB189" s="232"/>
    </row>
    <row r="190" spans="2:28" x14ac:dyDescent="0.25">
      <c r="B190" s="1408" t="str">
        <f>+'FORMATO COSTEO C2'!C442</f>
        <v>2.3.4.2</v>
      </c>
      <c r="C190" s="1409" t="str">
        <f>+'FORMATO COSTEO C2'!B442</f>
        <v>Categoría de gasto</v>
      </c>
      <c r="D190" s="1417"/>
      <c r="E190" s="1417"/>
      <c r="F190" s="1411">
        <f>+'FORMATO COSTEO C2'!G442</f>
        <v>0</v>
      </c>
      <c r="G190" s="1411">
        <f>+'FORMATO COSTEO C2'!H442</f>
        <v>0</v>
      </c>
      <c r="H190" s="1411">
        <f>+'FORMATO COSTEO C2'!I442</f>
        <v>0</v>
      </c>
      <c r="I190" s="1411">
        <f>+'FORMATO COSTEO C2'!J442</f>
        <v>0</v>
      </c>
      <c r="J190" s="1411">
        <f>+'FORMATO COSTEO C2'!K442</f>
        <v>0</v>
      </c>
      <c r="K190" s="1411">
        <f>+'FORMATO COSTEO C2'!L442</f>
        <v>0</v>
      </c>
      <c r="L190" s="1411">
        <f>+'FORMATO COSTEO C2'!M442</f>
        <v>0</v>
      </c>
      <c r="M190" s="1411">
        <f>+'FORMATO COSTEO C2'!N442</f>
        <v>0</v>
      </c>
      <c r="N190" s="1411">
        <f>+'FORMATO COSTEO C2'!O442</f>
        <v>0</v>
      </c>
      <c r="O190" s="1411">
        <f>+'FORMATO COSTEO C2'!P442</f>
        <v>0</v>
      </c>
      <c r="P190" s="1411">
        <f>+'FORMATO COSTEO C2'!Q442</f>
        <v>0</v>
      </c>
      <c r="Q190" s="1411">
        <f>+'FORMATO COSTEO C2'!R442</f>
        <v>0</v>
      </c>
      <c r="R190" s="1411">
        <f>+'FORMATO COSTEO C2'!S442</f>
        <v>0</v>
      </c>
      <c r="S190" s="1411">
        <f>+'FORMATO COSTEO C2'!T442</f>
        <v>0</v>
      </c>
      <c r="T190" s="1411">
        <f>+'FORMATO COSTEO C2'!U442</f>
        <v>0</v>
      </c>
      <c r="U190" s="1411">
        <f>+'FORMATO COSTEO C2'!V442</f>
        <v>0</v>
      </c>
      <c r="V190" s="1411">
        <f>+'FORMATO COSTEO C2'!W442</f>
        <v>0</v>
      </c>
      <c r="W190" s="1411">
        <f>+'FORMATO COSTEO C2'!X442</f>
        <v>0</v>
      </c>
      <c r="X190" s="262">
        <f>+'FORMATO COSTEO C2'!Y442</f>
        <v>0</v>
      </c>
      <c r="Y190" s="1390">
        <f>+'FORMATO COSTEO C2'!Z442</f>
        <v>0</v>
      </c>
      <c r="Z190" s="1428">
        <f t="shared" si="32"/>
        <v>0</v>
      </c>
      <c r="AA190" s="231">
        <f t="shared" si="33"/>
        <v>0</v>
      </c>
      <c r="AB190" s="232"/>
    </row>
    <row r="191" spans="2:28" x14ac:dyDescent="0.25">
      <c r="B191" s="1408" t="str">
        <f>+'FORMATO COSTEO C2'!C448</f>
        <v>2.3.4.3</v>
      </c>
      <c r="C191" s="1409" t="str">
        <f>+'FORMATO COSTEO C2'!B448</f>
        <v>Categoría de gasto</v>
      </c>
      <c r="D191" s="1417"/>
      <c r="E191" s="1417"/>
      <c r="F191" s="1411">
        <f>+'FORMATO COSTEO C2'!G448</f>
        <v>0</v>
      </c>
      <c r="G191" s="1411">
        <f>+'FORMATO COSTEO C2'!H448</f>
        <v>0</v>
      </c>
      <c r="H191" s="1411">
        <f>+'FORMATO COSTEO C2'!I448</f>
        <v>0</v>
      </c>
      <c r="I191" s="1411">
        <f>+'FORMATO COSTEO C2'!J448</f>
        <v>0</v>
      </c>
      <c r="J191" s="1411">
        <f>+'FORMATO COSTEO C2'!K448</f>
        <v>0</v>
      </c>
      <c r="K191" s="1411">
        <f>+'FORMATO COSTEO C2'!L448</f>
        <v>0</v>
      </c>
      <c r="L191" s="1411">
        <f>+'FORMATO COSTEO C2'!M448</f>
        <v>0</v>
      </c>
      <c r="M191" s="1411">
        <f>+'FORMATO COSTEO C2'!N448</f>
        <v>0</v>
      </c>
      <c r="N191" s="1411">
        <f>+'FORMATO COSTEO C2'!O448</f>
        <v>0</v>
      </c>
      <c r="O191" s="1411">
        <f>+'FORMATO COSTEO C2'!P448</f>
        <v>0</v>
      </c>
      <c r="P191" s="1411">
        <f>+'FORMATO COSTEO C2'!Q448</f>
        <v>0</v>
      </c>
      <c r="Q191" s="1411">
        <f>+'FORMATO COSTEO C2'!R448</f>
        <v>0</v>
      </c>
      <c r="R191" s="1411">
        <f>+'FORMATO COSTEO C2'!S448</f>
        <v>0</v>
      </c>
      <c r="S191" s="1411">
        <f>+'FORMATO COSTEO C2'!T448</f>
        <v>0</v>
      </c>
      <c r="T191" s="1411">
        <f>+'FORMATO COSTEO C2'!U448</f>
        <v>0</v>
      </c>
      <c r="U191" s="1411">
        <f>+'FORMATO COSTEO C2'!V448</f>
        <v>0</v>
      </c>
      <c r="V191" s="1411">
        <f>+'FORMATO COSTEO C2'!W448</f>
        <v>0</v>
      </c>
      <c r="W191" s="1411">
        <f>+'FORMATO COSTEO C2'!X448</f>
        <v>0</v>
      </c>
      <c r="X191" s="262">
        <f>+'FORMATO COSTEO C2'!Y448</f>
        <v>0</v>
      </c>
      <c r="Y191" s="1390">
        <f>+'FORMATO COSTEO C2'!Z448</f>
        <v>0</v>
      </c>
      <c r="Z191" s="1428">
        <f t="shared" si="32"/>
        <v>0</v>
      </c>
      <c r="AA191" s="231">
        <f t="shared" si="33"/>
        <v>0</v>
      </c>
      <c r="AB191" s="232"/>
    </row>
    <row r="192" spans="2:28" x14ac:dyDescent="0.25">
      <c r="B192" s="1408" t="str">
        <f>+'FORMATO COSTEO C2'!C454</f>
        <v>2.3.4.4</v>
      </c>
      <c r="C192" s="1409" t="str">
        <f>+'FORMATO COSTEO C2'!B454</f>
        <v>Categoría de gasto</v>
      </c>
      <c r="D192" s="1417"/>
      <c r="E192" s="1417"/>
      <c r="F192" s="1411">
        <f>+'FORMATO COSTEO C2'!G454</f>
        <v>0</v>
      </c>
      <c r="G192" s="1411">
        <f>+'FORMATO COSTEO C2'!H454</f>
        <v>0</v>
      </c>
      <c r="H192" s="1411">
        <f>+'FORMATO COSTEO C2'!I454</f>
        <v>0</v>
      </c>
      <c r="I192" s="1411">
        <f>+'FORMATO COSTEO C2'!J454</f>
        <v>0</v>
      </c>
      <c r="J192" s="1411">
        <f>+'FORMATO COSTEO C2'!K454</f>
        <v>0</v>
      </c>
      <c r="K192" s="1411">
        <f>+'FORMATO COSTEO C2'!L454</f>
        <v>0</v>
      </c>
      <c r="L192" s="1411">
        <f>+'FORMATO COSTEO C2'!M454</f>
        <v>0</v>
      </c>
      <c r="M192" s="1411">
        <f>+'FORMATO COSTEO C2'!N454</f>
        <v>0</v>
      </c>
      <c r="N192" s="1411">
        <f>+'FORMATO COSTEO C2'!O454</f>
        <v>0</v>
      </c>
      <c r="O192" s="1411">
        <f>+'FORMATO COSTEO C2'!P454</f>
        <v>0</v>
      </c>
      <c r="P192" s="1411">
        <f>+'FORMATO COSTEO C2'!Q454</f>
        <v>0</v>
      </c>
      <c r="Q192" s="1411">
        <f>+'FORMATO COSTEO C2'!R454</f>
        <v>0</v>
      </c>
      <c r="R192" s="1411">
        <f>+'FORMATO COSTEO C2'!S454</f>
        <v>0</v>
      </c>
      <c r="S192" s="1411">
        <f>+'FORMATO COSTEO C2'!T454</f>
        <v>0</v>
      </c>
      <c r="T192" s="1411">
        <f>+'FORMATO COSTEO C2'!U454</f>
        <v>0</v>
      </c>
      <c r="U192" s="1411">
        <f>+'FORMATO COSTEO C2'!V454</f>
        <v>0</v>
      </c>
      <c r="V192" s="1411">
        <f>+'FORMATO COSTEO C2'!W454</f>
        <v>0</v>
      </c>
      <c r="W192" s="1411">
        <f>+'FORMATO COSTEO C2'!X454</f>
        <v>0</v>
      </c>
      <c r="X192" s="262">
        <f>+'FORMATO COSTEO C2'!Y454</f>
        <v>0</v>
      </c>
      <c r="Y192" s="1390">
        <f>+'FORMATO COSTEO C2'!Z454</f>
        <v>0</v>
      </c>
      <c r="Z192" s="1428">
        <f t="shared" si="32"/>
        <v>0</v>
      </c>
      <c r="AA192" s="231">
        <f t="shared" si="33"/>
        <v>0</v>
      </c>
      <c r="AB192" s="232"/>
    </row>
    <row r="193" spans="2:28" x14ac:dyDescent="0.25">
      <c r="B193" s="1412" t="str">
        <f>+'FORMATO COSTEO C2'!C460</f>
        <v>2.3.4.5</v>
      </c>
      <c r="C193" s="1413" t="str">
        <f>+'FORMATO COSTEO C2'!B460</f>
        <v>Categoría de gasto</v>
      </c>
      <c r="D193" s="1418"/>
      <c r="E193" s="1418"/>
      <c r="F193" s="1415">
        <f>+'FORMATO COSTEO C2'!G460</f>
        <v>0</v>
      </c>
      <c r="G193" s="1415">
        <f>+'FORMATO COSTEO C2'!H460</f>
        <v>0</v>
      </c>
      <c r="H193" s="1415">
        <f>+'FORMATO COSTEO C2'!I460</f>
        <v>0</v>
      </c>
      <c r="I193" s="1415">
        <f>+'FORMATO COSTEO C2'!J460</f>
        <v>0</v>
      </c>
      <c r="J193" s="1415">
        <f>+'FORMATO COSTEO C2'!K460</f>
        <v>0</v>
      </c>
      <c r="K193" s="1415">
        <f>+'FORMATO COSTEO C2'!L460</f>
        <v>0</v>
      </c>
      <c r="L193" s="1415">
        <f>+'FORMATO COSTEO C2'!M460</f>
        <v>0</v>
      </c>
      <c r="M193" s="1415">
        <f>+'FORMATO COSTEO C2'!N460</f>
        <v>0</v>
      </c>
      <c r="N193" s="1415">
        <f>+'FORMATO COSTEO C2'!O460</f>
        <v>0</v>
      </c>
      <c r="O193" s="1415">
        <f>+'FORMATO COSTEO C2'!P460</f>
        <v>0</v>
      </c>
      <c r="P193" s="1415">
        <f>+'FORMATO COSTEO C2'!Q460</f>
        <v>0</v>
      </c>
      <c r="Q193" s="1415">
        <f>+'FORMATO COSTEO C2'!R460</f>
        <v>0</v>
      </c>
      <c r="R193" s="1415">
        <f>+'FORMATO COSTEO C2'!S460</f>
        <v>0</v>
      </c>
      <c r="S193" s="1415">
        <f>+'FORMATO COSTEO C2'!T460</f>
        <v>0</v>
      </c>
      <c r="T193" s="1415">
        <f>+'FORMATO COSTEO C2'!U460</f>
        <v>0</v>
      </c>
      <c r="U193" s="1415">
        <f>+'FORMATO COSTEO C2'!V460</f>
        <v>0</v>
      </c>
      <c r="V193" s="1415">
        <f>+'FORMATO COSTEO C2'!W460</f>
        <v>0</v>
      </c>
      <c r="W193" s="1415">
        <f>+'FORMATO COSTEO C2'!X460</f>
        <v>0</v>
      </c>
      <c r="X193" s="263">
        <f>+'FORMATO COSTEO C2'!Y460</f>
        <v>0</v>
      </c>
      <c r="Y193" s="1391">
        <f>+'FORMATO COSTEO C2'!Z460</f>
        <v>0</v>
      </c>
      <c r="Z193" s="1428">
        <f t="shared" si="32"/>
        <v>0</v>
      </c>
      <c r="AA193" s="231">
        <f t="shared" si="33"/>
        <v>0</v>
      </c>
      <c r="AB193" s="232"/>
    </row>
    <row r="194" spans="2:28" x14ac:dyDescent="0.25">
      <c r="B194" s="257" t="str">
        <f>+'FORMATO COSTEO C2'!C466</f>
        <v>2.3.5</v>
      </c>
      <c r="C194" s="258">
        <f>+'FORMATO COSTEO C2'!B466</f>
        <v>0</v>
      </c>
      <c r="D194" s="267" t="str">
        <f>+'FORMATO COSTEO C2'!D466</f>
        <v>Unidad medida</v>
      </c>
      <c r="E194" s="259">
        <f>+'FORMATO COSTEO C2'!E466</f>
        <v>0</v>
      </c>
      <c r="F194" s="260">
        <f>SUM(F195:F199)</f>
        <v>0</v>
      </c>
      <c r="G194" s="260">
        <f>SUM(G195:G199)</f>
        <v>0</v>
      </c>
      <c r="H194" s="260">
        <f>SUM(H195:H199)</f>
        <v>0</v>
      </c>
      <c r="I194" s="260">
        <f t="shared" ref="I194:Y194" si="43">SUM(I195:I199)</f>
        <v>0</v>
      </c>
      <c r="J194" s="260">
        <f t="shared" si="43"/>
        <v>0</v>
      </c>
      <c r="K194" s="260">
        <f t="shared" si="43"/>
        <v>0</v>
      </c>
      <c r="L194" s="260">
        <f t="shared" si="43"/>
        <v>0</v>
      </c>
      <c r="M194" s="260">
        <f t="shared" si="43"/>
        <v>0</v>
      </c>
      <c r="N194" s="260">
        <f t="shared" si="43"/>
        <v>0</v>
      </c>
      <c r="O194" s="260">
        <f t="shared" si="43"/>
        <v>0</v>
      </c>
      <c r="P194" s="260">
        <f t="shared" si="43"/>
        <v>0</v>
      </c>
      <c r="Q194" s="260">
        <f t="shared" si="43"/>
        <v>0</v>
      </c>
      <c r="R194" s="260">
        <f t="shared" si="43"/>
        <v>0</v>
      </c>
      <c r="S194" s="260">
        <f t="shared" si="43"/>
        <v>0</v>
      </c>
      <c r="T194" s="260">
        <f t="shared" si="43"/>
        <v>0</v>
      </c>
      <c r="U194" s="260">
        <f t="shared" si="43"/>
        <v>0</v>
      </c>
      <c r="V194" s="260">
        <f t="shared" si="43"/>
        <v>0</v>
      </c>
      <c r="W194" s="260">
        <f t="shared" si="43"/>
        <v>0</v>
      </c>
      <c r="X194" s="260">
        <f t="shared" si="43"/>
        <v>0</v>
      </c>
      <c r="Y194" s="1388">
        <f t="shared" si="43"/>
        <v>0</v>
      </c>
      <c r="Z194" s="1428">
        <f t="shared" si="32"/>
        <v>0</v>
      </c>
      <c r="AA194" s="231">
        <f t="shared" si="33"/>
        <v>0</v>
      </c>
      <c r="AB194" s="232"/>
    </row>
    <row r="195" spans="2:28" x14ac:dyDescent="0.25">
      <c r="B195" s="1404" t="str">
        <f>+'FORMATO COSTEO C2'!C468</f>
        <v>2.3.5.1</v>
      </c>
      <c r="C195" s="1405" t="str">
        <f>+'FORMATO COSTEO C2'!B468</f>
        <v>Categoría de gasto</v>
      </c>
      <c r="D195" s="1416"/>
      <c r="E195" s="1416"/>
      <c r="F195" s="1407">
        <f>+'FORMATO COSTEO C2'!G468</f>
        <v>0</v>
      </c>
      <c r="G195" s="1407">
        <f>+'FORMATO COSTEO C2'!H468</f>
        <v>0</v>
      </c>
      <c r="H195" s="1407">
        <f>+'FORMATO COSTEO C2'!I468</f>
        <v>0</v>
      </c>
      <c r="I195" s="1407">
        <f>+'FORMATO COSTEO C2'!J468</f>
        <v>0</v>
      </c>
      <c r="J195" s="1407">
        <f>+'FORMATO COSTEO C2'!K468</f>
        <v>0</v>
      </c>
      <c r="K195" s="1407">
        <f>+'FORMATO COSTEO C2'!L468</f>
        <v>0</v>
      </c>
      <c r="L195" s="1407">
        <f>+'FORMATO COSTEO C2'!M468</f>
        <v>0</v>
      </c>
      <c r="M195" s="1407">
        <f>+'FORMATO COSTEO C2'!N468</f>
        <v>0</v>
      </c>
      <c r="N195" s="1407">
        <f>+'FORMATO COSTEO C2'!O468</f>
        <v>0</v>
      </c>
      <c r="O195" s="1407">
        <f>+'FORMATO COSTEO C2'!P468</f>
        <v>0</v>
      </c>
      <c r="P195" s="1407">
        <f>+'FORMATO COSTEO C2'!Q468</f>
        <v>0</v>
      </c>
      <c r="Q195" s="1407">
        <f>+'FORMATO COSTEO C2'!R468</f>
        <v>0</v>
      </c>
      <c r="R195" s="1407">
        <f>+'FORMATO COSTEO C2'!S468</f>
        <v>0</v>
      </c>
      <c r="S195" s="1407">
        <f>+'FORMATO COSTEO C2'!T468</f>
        <v>0</v>
      </c>
      <c r="T195" s="1407">
        <f>+'FORMATO COSTEO C2'!U468</f>
        <v>0</v>
      </c>
      <c r="U195" s="1407">
        <f>+'FORMATO COSTEO C2'!V468</f>
        <v>0</v>
      </c>
      <c r="V195" s="1407">
        <f>+'FORMATO COSTEO C2'!W468</f>
        <v>0</v>
      </c>
      <c r="W195" s="1407">
        <f>+'FORMATO COSTEO C2'!X468</f>
        <v>0</v>
      </c>
      <c r="X195" s="261">
        <f>+'FORMATO COSTEO C2'!Y468</f>
        <v>0</v>
      </c>
      <c r="Y195" s="1389">
        <f>+'FORMATO COSTEO C2'!Z468</f>
        <v>0</v>
      </c>
      <c r="Z195" s="1428">
        <f t="shared" si="32"/>
        <v>0</v>
      </c>
      <c r="AA195" s="231">
        <f t="shared" si="33"/>
        <v>0</v>
      </c>
      <c r="AB195" s="232"/>
    </row>
    <row r="196" spans="2:28" x14ac:dyDescent="0.25">
      <c r="B196" s="1408" t="str">
        <f>+'FORMATO COSTEO C2'!C474</f>
        <v>2.3.5.2</v>
      </c>
      <c r="C196" s="1409" t="str">
        <f>+'FORMATO COSTEO C2'!B474</f>
        <v>Categoría de gasto</v>
      </c>
      <c r="D196" s="1417"/>
      <c r="E196" s="1417"/>
      <c r="F196" s="1411">
        <f>+'FORMATO COSTEO C2'!G474</f>
        <v>0</v>
      </c>
      <c r="G196" s="1411">
        <f>+'FORMATO COSTEO C2'!H474</f>
        <v>0</v>
      </c>
      <c r="H196" s="1411">
        <f>+'FORMATO COSTEO C2'!I474</f>
        <v>0</v>
      </c>
      <c r="I196" s="1411">
        <f>+'FORMATO COSTEO C2'!J474</f>
        <v>0</v>
      </c>
      <c r="J196" s="1411">
        <f>+'FORMATO COSTEO C2'!K474</f>
        <v>0</v>
      </c>
      <c r="K196" s="1411">
        <f>+'FORMATO COSTEO C2'!L474</f>
        <v>0</v>
      </c>
      <c r="L196" s="1411">
        <f>+'FORMATO COSTEO C2'!M474</f>
        <v>0</v>
      </c>
      <c r="M196" s="1411">
        <f>+'FORMATO COSTEO C2'!N474</f>
        <v>0</v>
      </c>
      <c r="N196" s="1411">
        <f>+'FORMATO COSTEO C2'!O474</f>
        <v>0</v>
      </c>
      <c r="O196" s="1411">
        <f>+'FORMATO COSTEO C2'!P474</f>
        <v>0</v>
      </c>
      <c r="P196" s="1411">
        <f>+'FORMATO COSTEO C2'!Q474</f>
        <v>0</v>
      </c>
      <c r="Q196" s="1411">
        <f>+'FORMATO COSTEO C2'!R474</f>
        <v>0</v>
      </c>
      <c r="R196" s="1411">
        <f>+'FORMATO COSTEO C2'!S474</f>
        <v>0</v>
      </c>
      <c r="S196" s="1411">
        <f>+'FORMATO COSTEO C2'!T474</f>
        <v>0</v>
      </c>
      <c r="T196" s="1411">
        <f>+'FORMATO COSTEO C2'!U474</f>
        <v>0</v>
      </c>
      <c r="U196" s="1411">
        <f>+'FORMATO COSTEO C2'!V474</f>
        <v>0</v>
      </c>
      <c r="V196" s="1411">
        <f>+'FORMATO COSTEO C2'!W474</f>
        <v>0</v>
      </c>
      <c r="W196" s="1411">
        <f>+'FORMATO COSTEO C2'!X474</f>
        <v>0</v>
      </c>
      <c r="X196" s="262">
        <f>+'FORMATO COSTEO C2'!Y474</f>
        <v>0</v>
      </c>
      <c r="Y196" s="1390">
        <f>+'FORMATO COSTEO C2'!Z474</f>
        <v>0</v>
      </c>
      <c r="Z196" s="1428">
        <f t="shared" si="32"/>
        <v>0</v>
      </c>
      <c r="AA196" s="231">
        <f t="shared" si="33"/>
        <v>0</v>
      </c>
      <c r="AB196" s="232"/>
    </row>
    <row r="197" spans="2:28" x14ac:dyDescent="0.25">
      <c r="B197" s="1408" t="str">
        <f>+'FORMATO COSTEO C2'!C480</f>
        <v>2.3.5.3</v>
      </c>
      <c r="C197" s="1409" t="str">
        <f>+'FORMATO COSTEO C2'!B480</f>
        <v>Categoría de gasto</v>
      </c>
      <c r="D197" s="1417"/>
      <c r="E197" s="1417"/>
      <c r="F197" s="1411">
        <f>+'FORMATO COSTEO C2'!G480</f>
        <v>0</v>
      </c>
      <c r="G197" s="1411">
        <f>+'FORMATO COSTEO C2'!H480</f>
        <v>0</v>
      </c>
      <c r="H197" s="1411">
        <f>+'FORMATO COSTEO C2'!I480</f>
        <v>0</v>
      </c>
      <c r="I197" s="1411">
        <f>+'FORMATO COSTEO C2'!J480</f>
        <v>0</v>
      </c>
      <c r="J197" s="1411">
        <f>+'FORMATO COSTEO C2'!K480</f>
        <v>0</v>
      </c>
      <c r="K197" s="1411">
        <f>+'FORMATO COSTEO C2'!L480</f>
        <v>0</v>
      </c>
      <c r="L197" s="1411">
        <f>+'FORMATO COSTEO C2'!M480</f>
        <v>0</v>
      </c>
      <c r="M197" s="1411">
        <f>+'FORMATO COSTEO C2'!N480</f>
        <v>0</v>
      </c>
      <c r="N197" s="1411">
        <f>+'FORMATO COSTEO C2'!O480</f>
        <v>0</v>
      </c>
      <c r="O197" s="1411">
        <f>+'FORMATO COSTEO C2'!P480</f>
        <v>0</v>
      </c>
      <c r="P197" s="1411">
        <f>+'FORMATO COSTEO C2'!Q480</f>
        <v>0</v>
      </c>
      <c r="Q197" s="1411">
        <f>+'FORMATO COSTEO C2'!R480</f>
        <v>0</v>
      </c>
      <c r="R197" s="1411">
        <f>+'FORMATO COSTEO C2'!S480</f>
        <v>0</v>
      </c>
      <c r="S197" s="1411">
        <f>+'FORMATO COSTEO C2'!T480</f>
        <v>0</v>
      </c>
      <c r="T197" s="1411">
        <f>+'FORMATO COSTEO C2'!U480</f>
        <v>0</v>
      </c>
      <c r="U197" s="1411">
        <f>+'FORMATO COSTEO C2'!V480</f>
        <v>0</v>
      </c>
      <c r="V197" s="1411">
        <f>+'FORMATO COSTEO C2'!W480</f>
        <v>0</v>
      </c>
      <c r="W197" s="1411">
        <f>+'FORMATO COSTEO C2'!X480</f>
        <v>0</v>
      </c>
      <c r="X197" s="262">
        <f>+'FORMATO COSTEO C2'!Y480</f>
        <v>0</v>
      </c>
      <c r="Y197" s="1390">
        <f>+'FORMATO COSTEO C2'!Z480</f>
        <v>0</v>
      </c>
      <c r="Z197" s="1428">
        <f t="shared" si="32"/>
        <v>0</v>
      </c>
      <c r="AA197" s="231">
        <f t="shared" si="33"/>
        <v>0</v>
      </c>
      <c r="AB197" s="232"/>
    </row>
    <row r="198" spans="2:28" x14ac:dyDescent="0.25">
      <c r="B198" s="1408" t="str">
        <f>+'FORMATO COSTEO C2'!C486</f>
        <v>2.3.5.4</v>
      </c>
      <c r="C198" s="1409" t="str">
        <f>+'FORMATO COSTEO C2'!B486</f>
        <v>Categoría de gasto</v>
      </c>
      <c r="D198" s="1417"/>
      <c r="E198" s="1417"/>
      <c r="F198" s="1411">
        <f>+'FORMATO COSTEO C2'!G486</f>
        <v>0</v>
      </c>
      <c r="G198" s="1411">
        <f>+'FORMATO COSTEO C2'!H486</f>
        <v>0</v>
      </c>
      <c r="H198" s="1411">
        <f>+'FORMATO COSTEO C2'!I486</f>
        <v>0</v>
      </c>
      <c r="I198" s="1411">
        <f>+'FORMATO COSTEO C2'!J486</f>
        <v>0</v>
      </c>
      <c r="J198" s="1411">
        <f>+'FORMATO COSTEO C2'!K486</f>
        <v>0</v>
      </c>
      <c r="K198" s="1411">
        <f>+'FORMATO COSTEO C2'!L486</f>
        <v>0</v>
      </c>
      <c r="L198" s="1411">
        <f>+'FORMATO COSTEO C2'!M486</f>
        <v>0</v>
      </c>
      <c r="M198" s="1411">
        <f>+'FORMATO COSTEO C2'!N486</f>
        <v>0</v>
      </c>
      <c r="N198" s="1411">
        <f>+'FORMATO COSTEO C2'!O486</f>
        <v>0</v>
      </c>
      <c r="O198" s="1411">
        <f>+'FORMATO COSTEO C2'!P486</f>
        <v>0</v>
      </c>
      <c r="P198" s="1411">
        <f>+'FORMATO COSTEO C2'!Q486</f>
        <v>0</v>
      </c>
      <c r="Q198" s="1411">
        <f>+'FORMATO COSTEO C2'!R486</f>
        <v>0</v>
      </c>
      <c r="R198" s="1411">
        <f>+'FORMATO COSTEO C2'!S486</f>
        <v>0</v>
      </c>
      <c r="S198" s="1411">
        <f>+'FORMATO COSTEO C2'!T486</f>
        <v>0</v>
      </c>
      <c r="T198" s="1411">
        <f>+'FORMATO COSTEO C2'!U486</f>
        <v>0</v>
      </c>
      <c r="U198" s="1411">
        <f>+'FORMATO COSTEO C2'!V486</f>
        <v>0</v>
      </c>
      <c r="V198" s="1411">
        <f>+'FORMATO COSTEO C2'!W486</f>
        <v>0</v>
      </c>
      <c r="W198" s="1411">
        <f>+'FORMATO COSTEO C2'!X486</f>
        <v>0</v>
      </c>
      <c r="X198" s="262">
        <f>+'FORMATO COSTEO C2'!Y486</f>
        <v>0</v>
      </c>
      <c r="Y198" s="1390">
        <f>+'FORMATO COSTEO C2'!Z486</f>
        <v>0</v>
      </c>
      <c r="Z198" s="1428">
        <f t="shared" si="32"/>
        <v>0</v>
      </c>
      <c r="AA198" s="231">
        <f t="shared" si="33"/>
        <v>0</v>
      </c>
      <c r="AB198" s="232"/>
    </row>
    <row r="199" spans="2:28" x14ac:dyDescent="0.25">
      <c r="B199" s="1412" t="str">
        <f>+'FORMATO COSTEO C2'!C492</f>
        <v>2.3.5.5</v>
      </c>
      <c r="C199" s="1413" t="str">
        <f>+'FORMATO COSTEO C2'!B492</f>
        <v>Categoría de gasto</v>
      </c>
      <c r="D199" s="1418"/>
      <c r="E199" s="1418"/>
      <c r="F199" s="1415">
        <f>+'FORMATO COSTEO C2'!G492</f>
        <v>0</v>
      </c>
      <c r="G199" s="1415">
        <f>+'FORMATO COSTEO C2'!H492</f>
        <v>0</v>
      </c>
      <c r="H199" s="1415">
        <f>+'FORMATO COSTEO C2'!I492</f>
        <v>0</v>
      </c>
      <c r="I199" s="1415">
        <f>+'FORMATO COSTEO C2'!J492</f>
        <v>0</v>
      </c>
      <c r="J199" s="1415">
        <f>+'FORMATO COSTEO C2'!K492</f>
        <v>0</v>
      </c>
      <c r="K199" s="1415">
        <f>+'FORMATO COSTEO C2'!L492</f>
        <v>0</v>
      </c>
      <c r="L199" s="1415">
        <f>+'FORMATO COSTEO C2'!M492</f>
        <v>0</v>
      </c>
      <c r="M199" s="1415">
        <f>+'FORMATO COSTEO C2'!N492</f>
        <v>0</v>
      </c>
      <c r="N199" s="1415">
        <f>+'FORMATO COSTEO C2'!O492</f>
        <v>0</v>
      </c>
      <c r="O199" s="1415">
        <f>+'FORMATO COSTEO C2'!P492</f>
        <v>0</v>
      </c>
      <c r="P199" s="1415">
        <f>+'FORMATO COSTEO C2'!Q492</f>
        <v>0</v>
      </c>
      <c r="Q199" s="1415">
        <f>+'FORMATO COSTEO C2'!R492</f>
        <v>0</v>
      </c>
      <c r="R199" s="1415">
        <f>+'FORMATO COSTEO C2'!S492</f>
        <v>0</v>
      </c>
      <c r="S199" s="1415">
        <f>+'FORMATO COSTEO C2'!T492</f>
        <v>0</v>
      </c>
      <c r="T199" s="1415">
        <f>+'FORMATO COSTEO C2'!U492</f>
        <v>0</v>
      </c>
      <c r="U199" s="1415">
        <f>+'FORMATO COSTEO C2'!V492</f>
        <v>0</v>
      </c>
      <c r="V199" s="1415">
        <f>+'FORMATO COSTEO C2'!W492</f>
        <v>0</v>
      </c>
      <c r="W199" s="1415">
        <f>+'FORMATO COSTEO C2'!X492</f>
        <v>0</v>
      </c>
      <c r="X199" s="266">
        <f>+'FORMATO COSTEO C2'!Y492</f>
        <v>0</v>
      </c>
      <c r="Y199" s="1395">
        <f>+'FORMATO COSTEO C2'!Z492</f>
        <v>0</v>
      </c>
      <c r="Z199" s="1428">
        <f t="shared" si="32"/>
        <v>0</v>
      </c>
      <c r="AA199" s="231">
        <f t="shared" si="33"/>
        <v>0</v>
      </c>
      <c r="AB199" s="232"/>
    </row>
    <row r="200" spans="2:28" x14ac:dyDescent="0.25">
      <c r="B200" s="249">
        <f>'FORMATO COSTEO C6'!C12</f>
        <v>6</v>
      </c>
      <c r="C200" s="268" t="str">
        <f>'FORMATO COSTEO C6'!D12</f>
        <v>MANEJO DEL PROYECTO</v>
      </c>
      <c r="D200" s="251"/>
      <c r="E200" s="251"/>
      <c r="F200" s="252">
        <f>+F201+F202+F203</f>
        <v>93500</v>
      </c>
      <c r="G200" s="252">
        <f>+G201+G202+G203</f>
        <v>93500</v>
      </c>
      <c r="H200" s="252">
        <f>+H201+H202+H203</f>
        <v>0</v>
      </c>
      <c r="I200" s="252">
        <f t="shared" ref="I200:Y200" si="44">+I201+I202+I203</f>
        <v>0</v>
      </c>
      <c r="J200" s="252">
        <f t="shared" si="44"/>
        <v>0</v>
      </c>
      <c r="K200" s="252">
        <f t="shared" si="44"/>
        <v>0</v>
      </c>
      <c r="L200" s="252">
        <f t="shared" si="44"/>
        <v>0</v>
      </c>
      <c r="M200" s="252">
        <f t="shared" si="44"/>
        <v>0</v>
      </c>
      <c r="N200" s="252">
        <f t="shared" si="44"/>
        <v>0</v>
      </c>
      <c r="O200" s="252">
        <f t="shared" si="44"/>
        <v>0</v>
      </c>
      <c r="P200" s="252">
        <f t="shared" si="44"/>
        <v>0</v>
      </c>
      <c r="Q200" s="252">
        <f t="shared" si="44"/>
        <v>0</v>
      </c>
      <c r="R200" s="252">
        <f t="shared" si="44"/>
        <v>0</v>
      </c>
      <c r="S200" s="252">
        <f t="shared" si="44"/>
        <v>0</v>
      </c>
      <c r="T200" s="252">
        <f t="shared" si="44"/>
        <v>0</v>
      </c>
      <c r="U200" s="252">
        <f t="shared" si="44"/>
        <v>0</v>
      </c>
      <c r="V200" s="252">
        <f t="shared" si="44"/>
        <v>0</v>
      </c>
      <c r="W200" s="252">
        <f t="shared" si="44"/>
        <v>0</v>
      </c>
      <c r="X200" s="252">
        <f t="shared" si="44"/>
        <v>0</v>
      </c>
      <c r="Y200" s="1386">
        <f t="shared" si="44"/>
        <v>0</v>
      </c>
      <c r="Z200" s="1428">
        <f t="shared" si="32"/>
        <v>93500</v>
      </c>
      <c r="AA200" s="231">
        <f t="shared" si="33"/>
        <v>0</v>
      </c>
      <c r="AB200" s="232"/>
    </row>
    <row r="201" spans="2:28" ht="13.5" x14ac:dyDescent="0.25">
      <c r="B201" s="253">
        <f>'FORMATO COSTEO C6'!C15</f>
        <v>6.1</v>
      </c>
      <c r="C201" s="254" t="str">
        <f>+'FORMATO COSTEO C6'!B15</f>
        <v>Equipo técnico del proyecto</v>
      </c>
      <c r="D201" s="794"/>
      <c r="E201" s="794"/>
      <c r="F201" s="289">
        <f>+'FORMATO COSTEO C6'!G15</f>
        <v>93500</v>
      </c>
      <c r="G201" s="289">
        <f>+'FORMATO COSTEO C6'!H15</f>
        <v>93500</v>
      </c>
      <c r="H201" s="289">
        <f>+'FORMATO COSTEO C6'!I15</f>
        <v>0</v>
      </c>
      <c r="I201" s="289">
        <f>+'FORMATO COSTEO C6'!J15</f>
        <v>0</v>
      </c>
      <c r="J201" s="289">
        <f>+'FORMATO COSTEO C6'!K15</f>
        <v>0</v>
      </c>
      <c r="K201" s="289">
        <f>+'FORMATO COSTEO C6'!L15</f>
        <v>0</v>
      </c>
      <c r="L201" s="289">
        <f>+'FORMATO COSTEO C6'!M15</f>
        <v>0</v>
      </c>
      <c r="M201" s="289">
        <f>+'FORMATO COSTEO C6'!N15</f>
        <v>0</v>
      </c>
      <c r="N201" s="289">
        <f>+'FORMATO COSTEO C6'!O15</f>
        <v>0</v>
      </c>
      <c r="O201" s="289">
        <f>+'FORMATO COSTEO C6'!P15</f>
        <v>0</v>
      </c>
      <c r="P201" s="289">
        <f>+'FORMATO COSTEO C6'!Q15</f>
        <v>0</v>
      </c>
      <c r="Q201" s="289">
        <f>+'FORMATO COSTEO C6'!R15</f>
        <v>0</v>
      </c>
      <c r="R201" s="289">
        <f>+'FORMATO COSTEO C6'!S15</f>
        <v>0</v>
      </c>
      <c r="S201" s="289">
        <f>+'FORMATO COSTEO C6'!T15</f>
        <v>0</v>
      </c>
      <c r="T201" s="289">
        <f>+'FORMATO COSTEO C6'!U15</f>
        <v>0</v>
      </c>
      <c r="U201" s="289">
        <f>+'FORMATO COSTEO C6'!V15</f>
        <v>0</v>
      </c>
      <c r="V201" s="289">
        <f>+'FORMATO COSTEO C6'!W15</f>
        <v>0</v>
      </c>
      <c r="W201" s="289">
        <f>+'FORMATO COSTEO C6'!X15</f>
        <v>0</v>
      </c>
      <c r="X201" s="289">
        <f>+'FORMATO COSTEO C6'!Y15</f>
        <v>0</v>
      </c>
      <c r="Y201" s="1396">
        <f>+'FORMATO COSTEO C6'!Z15</f>
        <v>0</v>
      </c>
      <c r="Z201" s="1428">
        <f t="shared" si="32"/>
        <v>93500</v>
      </c>
      <c r="AA201" s="231">
        <f t="shared" si="33"/>
        <v>0</v>
      </c>
      <c r="AB201" s="232"/>
    </row>
    <row r="202" spans="2:28" ht="13.5" x14ac:dyDescent="0.25">
      <c r="B202" s="253">
        <f>'FORMATO COSTEO C6'!C29</f>
        <v>6.2</v>
      </c>
      <c r="C202" s="271" t="str">
        <f>+'FORMATO COSTEO C6'!B29</f>
        <v>Equipamiento para gestión del proyecto</v>
      </c>
      <c r="D202" s="794"/>
      <c r="E202" s="794"/>
      <c r="F202" s="256">
        <f>+'FORMATO COSTEO C6'!G29</f>
        <v>0</v>
      </c>
      <c r="G202" s="256">
        <f>+'FORMATO COSTEO C6'!H29</f>
        <v>0</v>
      </c>
      <c r="H202" s="256">
        <f>+'FORMATO COSTEO C6'!I29</f>
        <v>0</v>
      </c>
      <c r="I202" s="256">
        <f>+'FORMATO COSTEO C6'!J29</f>
        <v>0</v>
      </c>
      <c r="J202" s="256">
        <f>+'FORMATO COSTEO C6'!K29</f>
        <v>0</v>
      </c>
      <c r="K202" s="256">
        <f>+'FORMATO COSTEO C6'!L29</f>
        <v>0</v>
      </c>
      <c r="L202" s="256">
        <f>+'FORMATO COSTEO C6'!M29</f>
        <v>0</v>
      </c>
      <c r="M202" s="256">
        <f>+'FORMATO COSTEO C6'!N29</f>
        <v>0</v>
      </c>
      <c r="N202" s="256">
        <f>+'FORMATO COSTEO C6'!O29</f>
        <v>0</v>
      </c>
      <c r="O202" s="256">
        <f>+'FORMATO COSTEO C6'!P29</f>
        <v>0</v>
      </c>
      <c r="P202" s="256">
        <f>+'FORMATO COSTEO C6'!Q29</f>
        <v>0</v>
      </c>
      <c r="Q202" s="256">
        <f>+'FORMATO COSTEO C6'!R29</f>
        <v>0</v>
      </c>
      <c r="R202" s="256">
        <f>+'FORMATO COSTEO C6'!S29</f>
        <v>0</v>
      </c>
      <c r="S202" s="256">
        <f>+'FORMATO COSTEO C6'!T29</f>
        <v>0</v>
      </c>
      <c r="T202" s="256">
        <f>+'FORMATO COSTEO C6'!U29</f>
        <v>0</v>
      </c>
      <c r="U202" s="256">
        <f>+'FORMATO COSTEO C6'!V29</f>
        <v>0</v>
      </c>
      <c r="V202" s="256">
        <f>+'FORMATO COSTEO C6'!W29</f>
        <v>0</v>
      </c>
      <c r="W202" s="256">
        <f>+'FORMATO COSTEO C6'!X29</f>
        <v>0</v>
      </c>
      <c r="X202" s="256">
        <f>+'FORMATO COSTEO C6'!Y29</f>
        <v>0</v>
      </c>
      <c r="Y202" s="1387">
        <f>+'FORMATO COSTEO C6'!Z29</f>
        <v>0</v>
      </c>
      <c r="Z202" s="1428">
        <f t="shared" si="32"/>
        <v>0</v>
      </c>
      <c r="AA202" s="231">
        <f t="shared" si="33"/>
        <v>0</v>
      </c>
      <c r="AB202" s="232"/>
    </row>
    <row r="203" spans="2:28" ht="13.5" x14ac:dyDescent="0.25">
      <c r="B203" s="253">
        <f>'FORMATO COSTEO C6'!C41</f>
        <v>6.3</v>
      </c>
      <c r="C203" s="271" t="str">
        <f>'FORMATO COSTEO C6'!D41</f>
        <v>GASTOS DE FUNCIONAMIENTO</v>
      </c>
      <c r="D203" s="794"/>
      <c r="E203" s="794"/>
      <c r="F203" s="256">
        <f>SUM(F204:F210)</f>
        <v>0</v>
      </c>
      <c r="G203" s="256">
        <f>SUM(G204:G210)</f>
        <v>0</v>
      </c>
      <c r="H203" s="256">
        <f>SUM(H204:H210)</f>
        <v>0</v>
      </c>
      <c r="I203" s="256">
        <f t="shared" ref="I203:Y203" si="45">SUM(I204:I210)</f>
        <v>0</v>
      </c>
      <c r="J203" s="256">
        <f t="shared" si="45"/>
        <v>0</v>
      </c>
      <c r="K203" s="256">
        <f t="shared" si="45"/>
        <v>0</v>
      </c>
      <c r="L203" s="256">
        <f t="shared" si="45"/>
        <v>0</v>
      </c>
      <c r="M203" s="256">
        <f t="shared" si="45"/>
        <v>0</v>
      </c>
      <c r="N203" s="256">
        <f t="shared" si="45"/>
        <v>0</v>
      </c>
      <c r="O203" s="256">
        <f t="shared" si="45"/>
        <v>0</v>
      </c>
      <c r="P203" s="256">
        <f t="shared" si="45"/>
        <v>0</v>
      </c>
      <c r="Q203" s="256">
        <f t="shared" si="45"/>
        <v>0</v>
      </c>
      <c r="R203" s="256">
        <f t="shared" si="45"/>
        <v>0</v>
      </c>
      <c r="S203" s="256">
        <f t="shared" si="45"/>
        <v>0</v>
      </c>
      <c r="T203" s="256">
        <f t="shared" si="45"/>
        <v>0</v>
      </c>
      <c r="U203" s="256">
        <f t="shared" si="45"/>
        <v>0</v>
      </c>
      <c r="V203" s="256">
        <f t="shared" si="45"/>
        <v>0</v>
      </c>
      <c r="W203" s="256">
        <f t="shared" si="45"/>
        <v>0</v>
      </c>
      <c r="X203" s="256">
        <f t="shared" si="45"/>
        <v>0</v>
      </c>
      <c r="Y203" s="1387">
        <f t="shared" si="45"/>
        <v>0</v>
      </c>
      <c r="Z203" s="1428">
        <f t="shared" si="32"/>
        <v>0</v>
      </c>
      <c r="AA203" s="231">
        <f t="shared" si="33"/>
        <v>0</v>
      </c>
      <c r="AB203" s="232"/>
    </row>
    <row r="204" spans="2:28" ht="13.5" x14ac:dyDescent="0.25">
      <c r="B204" s="269" t="str">
        <f>'FORMATO COSTEO C6'!C43</f>
        <v>6.3.1</v>
      </c>
      <c r="C204" s="359" t="str">
        <f>'FORMATO COSTEO C6'!B43</f>
        <v>Mantenimiento y reparaciones</v>
      </c>
      <c r="D204" s="1465"/>
      <c r="E204" s="1465"/>
      <c r="F204" s="270">
        <f>'FORMATO COSTEO C6'!G43</f>
        <v>0</v>
      </c>
      <c r="G204" s="270">
        <f>'FORMATO COSTEO C6'!H43</f>
        <v>0</v>
      </c>
      <c r="H204" s="270">
        <f>'FORMATO COSTEO C6'!I43</f>
        <v>0</v>
      </c>
      <c r="I204" s="270">
        <f>'FORMATO COSTEO C6'!J43</f>
        <v>0</v>
      </c>
      <c r="J204" s="270">
        <f>'FORMATO COSTEO C6'!K43</f>
        <v>0</v>
      </c>
      <c r="K204" s="270">
        <f>'FORMATO COSTEO C6'!L43</f>
        <v>0</v>
      </c>
      <c r="L204" s="270">
        <f>'FORMATO COSTEO C6'!M43</f>
        <v>0</v>
      </c>
      <c r="M204" s="270">
        <f>'FORMATO COSTEO C6'!N43</f>
        <v>0</v>
      </c>
      <c r="N204" s="270">
        <f>'FORMATO COSTEO C6'!O43</f>
        <v>0</v>
      </c>
      <c r="O204" s="270">
        <f>'FORMATO COSTEO C6'!P43</f>
        <v>0</v>
      </c>
      <c r="P204" s="270">
        <f>'FORMATO COSTEO C6'!Q43</f>
        <v>0</v>
      </c>
      <c r="Q204" s="270">
        <f>'FORMATO COSTEO C6'!R43</f>
        <v>0</v>
      </c>
      <c r="R204" s="270">
        <f>'FORMATO COSTEO C6'!S43</f>
        <v>0</v>
      </c>
      <c r="S204" s="270">
        <f>'FORMATO COSTEO C6'!T43</f>
        <v>0</v>
      </c>
      <c r="T204" s="270">
        <f>'FORMATO COSTEO C6'!U43</f>
        <v>0</v>
      </c>
      <c r="U204" s="270">
        <f>'FORMATO COSTEO C6'!V43</f>
        <v>0</v>
      </c>
      <c r="V204" s="270">
        <f>'FORMATO COSTEO C6'!W43</f>
        <v>0</v>
      </c>
      <c r="W204" s="270">
        <f>'FORMATO COSTEO C6'!X43</f>
        <v>0</v>
      </c>
      <c r="X204" s="270">
        <f>'FORMATO COSTEO C6'!Y43</f>
        <v>0</v>
      </c>
      <c r="Y204" s="1397">
        <f>'FORMATO COSTEO C6'!Z43</f>
        <v>0</v>
      </c>
      <c r="Z204" s="1428">
        <f t="shared" si="32"/>
        <v>0</v>
      </c>
      <c r="AA204" s="231">
        <f t="shared" si="33"/>
        <v>0</v>
      </c>
      <c r="AB204" s="232"/>
    </row>
    <row r="205" spans="2:28" ht="13.5" x14ac:dyDescent="0.25">
      <c r="B205" s="269" t="str">
        <f>'FORMATO COSTEO C6'!C47</f>
        <v>6.3.2</v>
      </c>
      <c r="C205" s="359" t="str">
        <f>+'FORMATO COSTEO C6'!B47</f>
        <v>Seguros</v>
      </c>
      <c r="D205" s="1465"/>
      <c r="E205" s="1465"/>
      <c r="F205" s="270">
        <f>+'FORMATO COSTEO C6'!G47</f>
        <v>0</v>
      </c>
      <c r="G205" s="270">
        <f>+'FORMATO COSTEO C6'!H47</f>
        <v>0</v>
      </c>
      <c r="H205" s="270">
        <f>+'FORMATO COSTEO C6'!I47</f>
        <v>0</v>
      </c>
      <c r="I205" s="270">
        <f>+'FORMATO COSTEO C6'!J47</f>
        <v>0</v>
      </c>
      <c r="J205" s="270">
        <f>+'FORMATO COSTEO C6'!K47</f>
        <v>0</v>
      </c>
      <c r="K205" s="270">
        <f>+'FORMATO COSTEO C6'!L47</f>
        <v>0</v>
      </c>
      <c r="L205" s="270">
        <f>+'FORMATO COSTEO C6'!M47</f>
        <v>0</v>
      </c>
      <c r="M205" s="270">
        <f>+'FORMATO COSTEO C6'!N47</f>
        <v>0</v>
      </c>
      <c r="N205" s="270">
        <f>+'FORMATO COSTEO C6'!O47</f>
        <v>0</v>
      </c>
      <c r="O205" s="270">
        <f>+'FORMATO COSTEO C6'!P47</f>
        <v>0</v>
      </c>
      <c r="P205" s="270">
        <f>+'FORMATO COSTEO C6'!Q47</f>
        <v>0</v>
      </c>
      <c r="Q205" s="270">
        <f>+'FORMATO COSTEO C6'!R47</f>
        <v>0</v>
      </c>
      <c r="R205" s="270">
        <f>+'FORMATO COSTEO C6'!S47</f>
        <v>0</v>
      </c>
      <c r="S205" s="270">
        <f>+'FORMATO COSTEO C6'!T47</f>
        <v>0</v>
      </c>
      <c r="T205" s="270">
        <f>+'FORMATO COSTEO C6'!U47</f>
        <v>0</v>
      </c>
      <c r="U205" s="270">
        <f>+'FORMATO COSTEO C6'!V47</f>
        <v>0</v>
      </c>
      <c r="V205" s="270">
        <f>+'FORMATO COSTEO C6'!W47</f>
        <v>0</v>
      </c>
      <c r="W205" s="270">
        <f>+'FORMATO COSTEO C6'!X47</f>
        <v>0</v>
      </c>
      <c r="X205" s="270">
        <f>+'FORMATO COSTEO C6'!Y47</f>
        <v>0</v>
      </c>
      <c r="Y205" s="1397">
        <f>+'FORMATO COSTEO C6'!Z47</f>
        <v>0</v>
      </c>
      <c r="Z205" s="1428">
        <f t="shared" ref="Z205:Z211" si="46">W205+T205+Q205+N205+K205+H205+G205</f>
        <v>0</v>
      </c>
      <c r="AA205" s="231">
        <f t="shared" ref="AA205:AA211" si="47">+Z205-F205</f>
        <v>0</v>
      </c>
      <c r="AB205" s="232"/>
    </row>
    <row r="206" spans="2:28" ht="13.5" x14ac:dyDescent="0.25">
      <c r="B206" s="269" t="str">
        <f>'FORMATO COSTEO C6'!C51</f>
        <v>6.3.3</v>
      </c>
      <c r="C206" s="359" t="str">
        <f>+'FORMATO COSTEO C6'!B51</f>
        <v>Oficina de proyecto</v>
      </c>
      <c r="D206" s="1465"/>
      <c r="E206" s="1465"/>
      <c r="F206" s="270">
        <f>+'FORMATO COSTEO C6'!G51</f>
        <v>0</v>
      </c>
      <c r="G206" s="270">
        <f>+'FORMATO COSTEO C6'!H51</f>
        <v>0</v>
      </c>
      <c r="H206" s="270">
        <f>+'FORMATO COSTEO C6'!I51</f>
        <v>0</v>
      </c>
      <c r="I206" s="270">
        <f>+'FORMATO COSTEO C6'!J51</f>
        <v>0</v>
      </c>
      <c r="J206" s="270">
        <f>+'FORMATO COSTEO C6'!K51</f>
        <v>0</v>
      </c>
      <c r="K206" s="270">
        <f>+'FORMATO COSTEO C6'!L51</f>
        <v>0</v>
      </c>
      <c r="L206" s="270">
        <f>+'FORMATO COSTEO C6'!M51</f>
        <v>0</v>
      </c>
      <c r="M206" s="270">
        <f>+'FORMATO COSTEO C6'!N51</f>
        <v>0</v>
      </c>
      <c r="N206" s="270">
        <f>+'FORMATO COSTEO C6'!O51</f>
        <v>0</v>
      </c>
      <c r="O206" s="270">
        <f>+'FORMATO COSTEO C6'!P51</f>
        <v>0</v>
      </c>
      <c r="P206" s="270">
        <f>+'FORMATO COSTEO C6'!Q51</f>
        <v>0</v>
      </c>
      <c r="Q206" s="270">
        <f>+'FORMATO COSTEO C6'!R51</f>
        <v>0</v>
      </c>
      <c r="R206" s="270">
        <f>+'FORMATO COSTEO C6'!S51</f>
        <v>0</v>
      </c>
      <c r="S206" s="270">
        <f>+'FORMATO COSTEO C6'!T51</f>
        <v>0</v>
      </c>
      <c r="T206" s="270">
        <f>+'FORMATO COSTEO C6'!U51</f>
        <v>0</v>
      </c>
      <c r="U206" s="270">
        <f>+'FORMATO COSTEO C6'!V51</f>
        <v>0</v>
      </c>
      <c r="V206" s="270">
        <f>+'FORMATO COSTEO C6'!W51</f>
        <v>0</v>
      </c>
      <c r="W206" s="270">
        <f>+'FORMATO COSTEO C6'!X51</f>
        <v>0</v>
      </c>
      <c r="X206" s="270">
        <f>+'FORMATO COSTEO C6'!Y51</f>
        <v>0</v>
      </c>
      <c r="Y206" s="1397">
        <f>+'FORMATO COSTEO C6'!Z51</f>
        <v>0</v>
      </c>
      <c r="Z206" s="1428">
        <f t="shared" si="46"/>
        <v>0</v>
      </c>
      <c r="AA206" s="231">
        <f t="shared" si="47"/>
        <v>0</v>
      </c>
      <c r="AB206" s="232"/>
    </row>
    <row r="207" spans="2:28" ht="13.5" x14ac:dyDescent="0.25">
      <c r="B207" s="272" t="str">
        <f>'FORMATO COSTEO C6'!C55</f>
        <v>6.3.4</v>
      </c>
      <c r="C207" s="359" t="str">
        <f>+'FORMATO COSTEO C6'!B55</f>
        <v xml:space="preserve">Servicios básicos para oficina </v>
      </c>
      <c r="D207" s="1466"/>
      <c r="E207" s="1466"/>
      <c r="F207" s="273">
        <f>+'FORMATO COSTEO C6'!G55</f>
        <v>0</v>
      </c>
      <c r="G207" s="273">
        <f>+'FORMATO COSTEO C6'!H55</f>
        <v>0</v>
      </c>
      <c r="H207" s="273">
        <f>+'FORMATO COSTEO C6'!I55</f>
        <v>0</v>
      </c>
      <c r="I207" s="273">
        <f>+'FORMATO COSTEO C6'!J55</f>
        <v>0</v>
      </c>
      <c r="J207" s="273">
        <f>+'FORMATO COSTEO C6'!K55</f>
        <v>0</v>
      </c>
      <c r="K207" s="273">
        <f>+'FORMATO COSTEO C6'!L55</f>
        <v>0</v>
      </c>
      <c r="L207" s="273">
        <f>+'FORMATO COSTEO C6'!M55</f>
        <v>0</v>
      </c>
      <c r="M207" s="273">
        <f>+'FORMATO COSTEO C6'!N55</f>
        <v>0</v>
      </c>
      <c r="N207" s="273">
        <f>+'FORMATO COSTEO C6'!O55</f>
        <v>0</v>
      </c>
      <c r="O207" s="273">
        <f>+'FORMATO COSTEO C6'!P55</f>
        <v>0</v>
      </c>
      <c r="P207" s="273">
        <f>+'FORMATO COSTEO C6'!Q55</f>
        <v>0</v>
      </c>
      <c r="Q207" s="273">
        <f>+'FORMATO COSTEO C6'!R55</f>
        <v>0</v>
      </c>
      <c r="R207" s="273">
        <f>+'FORMATO COSTEO C6'!S55</f>
        <v>0</v>
      </c>
      <c r="S207" s="273">
        <f>+'FORMATO COSTEO C6'!T55</f>
        <v>0</v>
      </c>
      <c r="T207" s="273">
        <f>+'FORMATO COSTEO C6'!U55</f>
        <v>0</v>
      </c>
      <c r="U207" s="273">
        <f>+'FORMATO COSTEO C6'!V55</f>
        <v>0</v>
      </c>
      <c r="V207" s="273">
        <f>+'FORMATO COSTEO C6'!W55</f>
        <v>0</v>
      </c>
      <c r="W207" s="273">
        <f>+'FORMATO COSTEO C6'!X55</f>
        <v>0</v>
      </c>
      <c r="X207" s="273">
        <f>+'FORMATO COSTEO C6'!Y55</f>
        <v>0</v>
      </c>
      <c r="Y207" s="1398">
        <f>+'FORMATO COSTEO C6'!Z55</f>
        <v>0</v>
      </c>
      <c r="Z207" s="1428">
        <f t="shared" si="46"/>
        <v>0</v>
      </c>
      <c r="AA207" s="231">
        <f t="shared" si="47"/>
        <v>0</v>
      </c>
      <c r="AB207" s="232"/>
    </row>
    <row r="208" spans="2:28" ht="13.5" x14ac:dyDescent="0.25">
      <c r="B208" s="274" t="str">
        <f>+'FORMATO COSTEO C6'!C59</f>
        <v>6.3.5</v>
      </c>
      <c r="C208" s="359" t="str">
        <f>+'FORMATO COSTEO C6'!B59</f>
        <v>Materiales y suministros de oficina</v>
      </c>
      <c r="D208" s="1467"/>
      <c r="E208" s="1467"/>
      <c r="F208" s="270">
        <f>+'FORMATO COSTEO C6'!G59</f>
        <v>0</v>
      </c>
      <c r="G208" s="270">
        <f>+'FORMATO COSTEO C6'!H59</f>
        <v>0</v>
      </c>
      <c r="H208" s="270">
        <f>+'FORMATO COSTEO C6'!I59</f>
        <v>0</v>
      </c>
      <c r="I208" s="270">
        <f>+'FORMATO COSTEO C6'!J59</f>
        <v>0</v>
      </c>
      <c r="J208" s="270">
        <f>+'FORMATO COSTEO C6'!K59</f>
        <v>0</v>
      </c>
      <c r="K208" s="270">
        <f>+'FORMATO COSTEO C6'!L59</f>
        <v>0</v>
      </c>
      <c r="L208" s="270">
        <f>+'FORMATO COSTEO C6'!M59</f>
        <v>0</v>
      </c>
      <c r="M208" s="270">
        <f>+'FORMATO COSTEO C6'!N59</f>
        <v>0</v>
      </c>
      <c r="N208" s="270">
        <f>+'FORMATO COSTEO C6'!O59</f>
        <v>0</v>
      </c>
      <c r="O208" s="270">
        <f>+'FORMATO COSTEO C6'!P59</f>
        <v>0</v>
      </c>
      <c r="P208" s="270">
        <f>+'FORMATO COSTEO C6'!Q59</f>
        <v>0</v>
      </c>
      <c r="Q208" s="270">
        <f>+'FORMATO COSTEO C6'!R59</f>
        <v>0</v>
      </c>
      <c r="R208" s="270">
        <f>+'FORMATO COSTEO C6'!S59</f>
        <v>0</v>
      </c>
      <c r="S208" s="270">
        <f>+'FORMATO COSTEO C6'!T59</f>
        <v>0</v>
      </c>
      <c r="T208" s="270">
        <f>+'FORMATO COSTEO C6'!U59</f>
        <v>0</v>
      </c>
      <c r="U208" s="270">
        <f>+'FORMATO COSTEO C6'!V59</f>
        <v>0</v>
      </c>
      <c r="V208" s="270">
        <f>+'FORMATO COSTEO C6'!W59</f>
        <v>0</v>
      </c>
      <c r="W208" s="270">
        <f>+'FORMATO COSTEO C6'!X59</f>
        <v>0</v>
      </c>
      <c r="X208" s="270">
        <f>+'FORMATO COSTEO C6'!Y59</f>
        <v>0</v>
      </c>
      <c r="Y208" s="1397">
        <f>+'FORMATO COSTEO C6'!Z59</f>
        <v>0</v>
      </c>
      <c r="Z208" s="1428">
        <f t="shared" si="46"/>
        <v>0</v>
      </c>
      <c r="AA208" s="231">
        <f t="shared" si="47"/>
        <v>0</v>
      </c>
      <c r="AB208" s="232"/>
    </row>
    <row r="209" spans="2:28" ht="13.5" x14ac:dyDescent="0.25">
      <c r="B209" s="274" t="str">
        <f>+'FORMATO COSTEO C6'!C63</f>
        <v>6.3.6</v>
      </c>
      <c r="C209" s="359" t="str">
        <f>+'FORMATO COSTEO C6'!B63</f>
        <v>Comunicaciones</v>
      </c>
      <c r="D209" s="1467"/>
      <c r="E209" s="1467"/>
      <c r="F209" s="270">
        <f>+'FORMATO COSTEO C6'!G63</f>
        <v>0</v>
      </c>
      <c r="G209" s="270">
        <f>+'FORMATO COSTEO C6'!H63</f>
        <v>0</v>
      </c>
      <c r="H209" s="270">
        <f>+'FORMATO COSTEO C6'!I63</f>
        <v>0</v>
      </c>
      <c r="I209" s="270">
        <f>+'FORMATO COSTEO C6'!J63</f>
        <v>0</v>
      </c>
      <c r="J209" s="270">
        <f>+'FORMATO COSTEO C6'!K63</f>
        <v>0</v>
      </c>
      <c r="K209" s="270">
        <f>+'FORMATO COSTEO C6'!L63</f>
        <v>0</v>
      </c>
      <c r="L209" s="270">
        <f>+'FORMATO COSTEO C6'!M63</f>
        <v>0</v>
      </c>
      <c r="M209" s="270">
        <f>+'FORMATO COSTEO C6'!N63</f>
        <v>0</v>
      </c>
      <c r="N209" s="270">
        <f>+'FORMATO COSTEO C6'!O63</f>
        <v>0</v>
      </c>
      <c r="O209" s="270">
        <f>+'FORMATO COSTEO C6'!P63</f>
        <v>0</v>
      </c>
      <c r="P209" s="270">
        <f>+'FORMATO COSTEO C6'!Q63</f>
        <v>0</v>
      </c>
      <c r="Q209" s="270">
        <f>+'FORMATO COSTEO C6'!R63</f>
        <v>0</v>
      </c>
      <c r="R209" s="270">
        <f>+'FORMATO COSTEO C6'!S63</f>
        <v>0</v>
      </c>
      <c r="S209" s="270">
        <f>+'FORMATO COSTEO C6'!T63</f>
        <v>0</v>
      </c>
      <c r="T209" s="270">
        <f>+'FORMATO COSTEO C6'!U63</f>
        <v>0</v>
      </c>
      <c r="U209" s="270">
        <f>+'FORMATO COSTEO C6'!V63</f>
        <v>0</v>
      </c>
      <c r="V209" s="270">
        <f>+'FORMATO COSTEO C6'!W63</f>
        <v>0</v>
      </c>
      <c r="W209" s="270">
        <f>+'FORMATO COSTEO C6'!X63</f>
        <v>0</v>
      </c>
      <c r="X209" s="270">
        <f>+'FORMATO COSTEO C6'!Y63</f>
        <v>0</v>
      </c>
      <c r="Y209" s="1397">
        <f>+'FORMATO COSTEO C6'!Z63</f>
        <v>0</v>
      </c>
      <c r="Z209" s="1428">
        <f t="shared" si="46"/>
        <v>0</v>
      </c>
      <c r="AA209" s="231">
        <f t="shared" si="47"/>
        <v>0</v>
      </c>
      <c r="AB209" s="232"/>
    </row>
    <row r="210" spans="2:28" ht="13.5" x14ac:dyDescent="0.25">
      <c r="B210" s="274" t="str">
        <f>+'FORMATO COSTEO C6'!C67</f>
        <v>6.3.7</v>
      </c>
      <c r="C210" s="359" t="str">
        <f>+'FORMATO COSTEO C6'!B67</f>
        <v>Coordinaciones con FONDOEMPLEO</v>
      </c>
      <c r="D210" s="1467"/>
      <c r="E210" s="1467"/>
      <c r="F210" s="270">
        <f>+'FORMATO COSTEO C6'!G67</f>
        <v>0</v>
      </c>
      <c r="G210" s="270">
        <f>+'FORMATO COSTEO C6'!H67</f>
        <v>0</v>
      </c>
      <c r="H210" s="270">
        <f>+'FORMATO COSTEO C6'!I67</f>
        <v>0</v>
      </c>
      <c r="I210" s="270">
        <f>+'FORMATO COSTEO C6'!J67</f>
        <v>0</v>
      </c>
      <c r="J210" s="270">
        <f>+'FORMATO COSTEO C6'!K67</f>
        <v>0</v>
      </c>
      <c r="K210" s="270">
        <f>+'FORMATO COSTEO C6'!L67</f>
        <v>0</v>
      </c>
      <c r="L210" s="270">
        <f>+'FORMATO COSTEO C6'!M67</f>
        <v>0</v>
      </c>
      <c r="M210" s="270">
        <f>+'FORMATO COSTEO C6'!N67</f>
        <v>0</v>
      </c>
      <c r="N210" s="270">
        <f>+'FORMATO COSTEO C6'!O67</f>
        <v>0</v>
      </c>
      <c r="O210" s="270">
        <f>+'FORMATO COSTEO C6'!P67</f>
        <v>0</v>
      </c>
      <c r="P210" s="270">
        <f>+'FORMATO COSTEO C6'!Q67</f>
        <v>0</v>
      </c>
      <c r="Q210" s="270">
        <f>+'FORMATO COSTEO C6'!R67</f>
        <v>0</v>
      </c>
      <c r="R210" s="270">
        <f>+'FORMATO COSTEO C6'!S67</f>
        <v>0</v>
      </c>
      <c r="S210" s="270">
        <f>+'FORMATO COSTEO C6'!T67</f>
        <v>0</v>
      </c>
      <c r="T210" s="270">
        <f>+'FORMATO COSTEO C6'!U67</f>
        <v>0</v>
      </c>
      <c r="U210" s="270">
        <f>+'FORMATO COSTEO C6'!V67</f>
        <v>0</v>
      </c>
      <c r="V210" s="270">
        <f>+'FORMATO COSTEO C6'!W67</f>
        <v>0</v>
      </c>
      <c r="W210" s="270">
        <f>+'FORMATO COSTEO C6'!X67</f>
        <v>0</v>
      </c>
      <c r="X210" s="270">
        <f>+'FORMATO COSTEO C6'!Y67</f>
        <v>0</v>
      </c>
      <c r="Y210" s="1397">
        <f>+'FORMATO COSTEO C6'!Z67</f>
        <v>0</v>
      </c>
      <c r="Z210" s="1428">
        <f t="shared" si="46"/>
        <v>0</v>
      </c>
      <c r="AA210" s="231">
        <f t="shared" si="47"/>
        <v>0</v>
      </c>
      <c r="AB210" s="232"/>
    </row>
    <row r="211" spans="2:28" ht="14.25" thickBot="1" x14ac:dyDescent="0.3">
      <c r="B211" s="2058" t="s">
        <v>167</v>
      </c>
      <c r="C211" s="2059"/>
      <c r="D211" s="2059"/>
      <c r="E211" s="320"/>
      <c r="F211" s="321">
        <f>+F12+F106+F200</f>
        <v>276688</v>
      </c>
      <c r="G211" s="321">
        <f>+G12+G106+G200</f>
        <v>250588</v>
      </c>
      <c r="H211" s="321">
        <f>+H12+H106+H200</f>
        <v>2500</v>
      </c>
      <c r="I211" s="321">
        <f t="shared" ref="I211:Y211" si="48">+I12+I106+I200</f>
        <v>0</v>
      </c>
      <c r="J211" s="321">
        <f t="shared" si="48"/>
        <v>0</v>
      </c>
      <c r="K211" s="321">
        <f t="shared" si="48"/>
        <v>23100</v>
      </c>
      <c r="L211" s="321">
        <f t="shared" si="48"/>
        <v>22900</v>
      </c>
      <c r="M211" s="321">
        <f t="shared" si="48"/>
        <v>200</v>
      </c>
      <c r="N211" s="321">
        <f t="shared" si="48"/>
        <v>500</v>
      </c>
      <c r="O211" s="321">
        <f t="shared" si="48"/>
        <v>500</v>
      </c>
      <c r="P211" s="321">
        <f t="shared" si="48"/>
        <v>0</v>
      </c>
      <c r="Q211" s="321">
        <f t="shared" si="48"/>
        <v>0</v>
      </c>
      <c r="R211" s="321">
        <f t="shared" si="48"/>
        <v>0</v>
      </c>
      <c r="S211" s="321">
        <f t="shared" si="48"/>
        <v>0</v>
      </c>
      <c r="T211" s="321">
        <f t="shared" si="48"/>
        <v>0</v>
      </c>
      <c r="U211" s="321">
        <f t="shared" si="48"/>
        <v>0</v>
      </c>
      <c r="V211" s="321">
        <f t="shared" si="48"/>
        <v>0</v>
      </c>
      <c r="W211" s="321">
        <f t="shared" si="48"/>
        <v>0</v>
      </c>
      <c r="X211" s="321">
        <f t="shared" si="48"/>
        <v>0</v>
      </c>
      <c r="Y211" s="1399">
        <f t="shared" si="48"/>
        <v>0</v>
      </c>
      <c r="Z211" s="1428">
        <f t="shared" si="46"/>
        <v>276688</v>
      </c>
      <c r="AA211" s="231">
        <f t="shared" si="47"/>
        <v>0</v>
      </c>
      <c r="AB211" s="232"/>
    </row>
    <row r="212" spans="2:28" ht="14.25" thickBot="1" x14ac:dyDescent="0.3">
      <c r="B212" s="322"/>
      <c r="C212" s="323"/>
      <c r="D212" s="323"/>
      <c r="E212" s="323"/>
      <c r="F212" s="324"/>
      <c r="G212" s="324"/>
      <c r="H212" s="324"/>
      <c r="I212" s="324"/>
      <c r="J212" s="324"/>
      <c r="K212" s="324"/>
      <c r="L212" s="324"/>
      <c r="M212" s="324"/>
      <c r="N212" s="324"/>
      <c r="O212" s="324"/>
      <c r="P212" s="324"/>
      <c r="Q212" s="324"/>
      <c r="R212" s="324"/>
      <c r="S212" s="324"/>
      <c r="T212" s="324"/>
      <c r="U212" s="324"/>
      <c r="V212" s="324"/>
      <c r="W212" s="324"/>
      <c r="X212" s="324"/>
      <c r="Y212" s="324"/>
      <c r="Z212" s="1429"/>
      <c r="AA212" s="1430"/>
      <c r="AB212" s="232"/>
    </row>
    <row r="213" spans="2:28" ht="13.5" x14ac:dyDescent="0.25">
      <c r="B213" s="317">
        <f>+'FORMATO COSTEO C6'!C80</f>
        <v>6.4</v>
      </c>
      <c r="C213" s="305" t="str">
        <f>+'FORMATO COSTEO C6'!D80</f>
        <v>Gastos administrativos del proyecto</v>
      </c>
      <c r="D213" s="318" t="str">
        <f>+'FORMATO COSTEO C6'!D82</f>
        <v>Mes</v>
      </c>
      <c r="E213" s="319">
        <f>+'FORMATO COSTEO C6'!E82</f>
        <v>14</v>
      </c>
      <c r="F213" s="306">
        <f>+'FORMATO COSTEO C6'!G83</f>
        <v>20047.04</v>
      </c>
      <c r="G213" s="306">
        <f>+'FORMATO COSTEO C6'!H83</f>
        <v>20047.04</v>
      </c>
      <c r="H213" s="306">
        <f>+'FORMATO COSTEO C6'!I83</f>
        <v>0</v>
      </c>
      <c r="I213" s="306">
        <f>+'FORMATO COSTEO C6'!J83</f>
        <v>0</v>
      </c>
      <c r="J213" s="306">
        <f>+'FORMATO COSTEO C6'!K83</f>
        <v>0</v>
      </c>
      <c r="K213" s="306">
        <f>+'FORMATO COSTEO C6'!L83</f>
        <v>0</v>
      </c>
      <c r="L213" s="306">
        <f>+'FORMATO COSTEO C6'!M83</f>
        <v>0</v>
      </c>
      <c r="M213" s="306">
        <f>+'FORMATO COSTEO C6'!N83</f>
        <v>0</v>
      </c>
      <c r="N213" s="306">
        <f>+'FORMATO COSTEO C6'!O83</f>
        <v>0</v>
      </c>
      <c r="O213" s="306">
        <f>+'FORMATO COSTEO C6'!P83</f>
        <v>0</v>
      </c>
      <c r="P213" s="306">
        <f>+'FORMATO COSTEO C6'!Q83</f>
        <v>0</v>
      </c>
      <c r="Q213" s="306">
        <f>+'FORMATO COSTEO C6'!R83</f>
        <v>0</v>
      </c>
      <c r="R213" s="306">
        <f>+'FORMATO COSTEO C6'!S83</f>
        <v>0</v>
      </c>
      <c r="S213" s="306">
        <f>+'FORMATO COSTEO C6'!T83</f>
        <v>0</v>
      </c>
      <c r="T213" s="306">
        <f>+'FORMATO COSTEO C6'!U83</f>
        <v>0</v>
      </c>
      <c r="U213" s="306">
        <f>+'FORMATO COSTEO C6'!V83</f>
        <v>0</v>
      </c>
      <c r="V213" s="306">
        <f>+'FORMATO COSTEO C6'!W83</f>
        <v>0</v>
      </c>
      <c r="W213" s="306">
        <f>+'FORMATO COSTEO C6'!X83</f>
        <v>0</v>
      </c>
      <c r="X213" s="306">
        <f>+'FORMATO COSTEO C6'!Y83</f>
        <v>0</v>
      </c>
      <c r="Y213" s="306">
        <f>+'FORMATO COSTEO C6'!Z83</f>
        <v>0</v>
      </c>
      <c r="Z213" s="1428">
        <f t="shared" ref="Z213:Z218" si="49">W213+T213+Q213+N213+K213+H213+G213</f>
        <v>20047.04</v>
      </c>
      <c r="AA213" s="231">
        <f t="shared" ref="AA213:AA218" si="50">+Z213-F213</f>
        <v>0</v>
      </c>
      <c r="AB213" s="232"/>
    </row>
    <row r="214" spans="2:28" ht="13.5" x14ac:dyDescent="0.25">
      <c r="B214" s="253">
        <f>'FORMATO COSTEO C6'!C84</f>
        <v>6.5</v>
      </c>
      <c r="C214" s="271" t="str">
        <f>'FORMATO COSTEO C6'!D84</f>
        <v>Línea de base y evaluaciones del proyecto</v>
      </c>
      <c r="D214" s="275" t="str">
        <f>+'FORMATO COSTEO C6'!D86</f>
        <v>Documento</v>
      </c>
      <c r="E214" s="290">
        <f>+'FORMATO COSTEO C6'!E86</f>
        <v>2</v>
      </c>
      <c r="F214" s="256">
        <f>+'FORMATO COSTEO C6'!G87</f>
        <v>15035.279999999999</v>
      </c>
      <c r="G214" s="256">
        <f>+'FORMATO COSTEO C6'!H87</f>
        <v>15035.279999999999</v>
      </c>
      <c r="H214" s="256">
        <f>+'FORMATO COSTEO C6'!I87</f>
        <v>0</v>
      </c>
      <c r="I214" s="256">
        <f>+'FORMATO COSTEO C6'!J87</f>
        <v>0</v>
      </c>
      <c r="J214" s="256">
        <f>+'FORMATO COSTEO C6'!K87</f>
        <v>0</v>
      </c>
      <c r="K214" s="256">
        <f>+'FORMATO COSTEO C6'!L87</f>
        <v>0</v>
      </c>
      <c r="L214" s="256">
        <f>+'FORMATO COSTEO C6'!M87</f>
        <v>0</v>
      </c>
      <c r="M214" s="256">
        <f>+'FORMATO COSTEO C6'!N87</f>
        <v>0</v>
      </c>
      <c r="N214" s="256">
        <f>+'FORMATO COSTEO C6'!O87</f>
        <v>0</v>
      </c>
      <c r="O214" s="256">
        <f>+'FORMATO COSTEO C6'!P87</f>
        <v>0</v>
      </c>
      <c r="P214" s="256">
        <f>+'FORMATO COSTEO C6'!Q87</f>
        <v>0</v>
      </c>
      <c r="Q214" s="256">
        <f>+'FORMATO COSTEO C6'!R87</f>
        <v>0</v>
      </c>
      <c r="R214" s="256">
        <f>+'FORMATO COSTEO C6'!S87</f>
        <v>0</v>
      </c>
      <c r="S214" s="256">
        <f>+'FORMATO COSTEO C6'!T87</f>
        <v>0</v>
      </c>
      <c r="T214" s="256">
        <f>+'FORMATO COSTEO C6'!U87</f>
        <v>0</v>
      </c>
      <c r="U214" s="256">
        <f>+'FORMATO COSTEO C6'!V87</f>
        <v>0</v>
      </c>
      <c r="V214" s="256">
        <f>+'FORMATO COSTEO C6'!W87</f>
        <v>0</v>
      </c>
      <c r="W214" s="256">
        <f>+'FORMATO COSTEO C6'!X87</f>
        <v>0</v>
      </c>
      <c r="X214" s="256">
        <f>+'FORMATO COSTEO C6'!Y87</f>
        <v>0</v>
      </c>
      <c r="Y214" s="256">
        <f>+'FORMATO COSTEO C6'!Z87</f>
        <v>0</v>
      </c>
      <c r="Z214" s="1428">
        <f t="shared" si="49"/>
        <v>15035.279999999999</v>
      </c>
      <c r="AA214" s="231">
        <f t="shared" si="50"/>
        <v>0</v>
      </c>
      <c r="AB214" s="232"/>
    </row>
    <row r="215" spans="2:28" ht="13.5" x14ac:dyDescent="0.25">
      <c r="B215" s="253">
        <f>'FORMATO COSTEO C6'!C88</f>
        <v>6.6</v>
      </c>
      <c r="C215" s="271" t="str">
        <f>'FORMATO COSTEO C6'!D88</f>
        <v>Imprevistos</v>
      </c>
      <c r="D215" s="275" t="str">
        <f>+'FORMATO COSTEO C6'!D90</f>
        <v>Mes</v>
      </c>
      <c r="E215" s="290">
        <f>+'FORMATO COSTEO C6'!E90</f>
        <v>2</v>
      </c>
      <c r="F215" s="256">
        <f>+'FORMATO COSTEO C6'!G91</f>
        <v>5011.76</v>
      </c>
      <c r="G215" s="256">
        <f>+'FORMATO COSTEO C6'!H91</f>
        <v>5011.76</v>
      </c>
      <c r="H215" s="256">
        <f>+'FORMATO COSTEO C6'!I91</f>
        <v>0</v>
      </c>
      <c r="I215" s="256">
        <f>+'FORMATO COSTEO C6'!J91</f>
        <v>0</v>
      </c>
      <c r="J215" s="256">
        <f>+'FORMATO COSTEO C6'!K91</f>
        <v>0</v>
      </c>
      <c r="K215" s="256">
        <f>+'FORMATO COSTEO C6'!L91</f>
        <v>0</v>
      </c>
      <c r="L215" s="256">
        <f>+'FORMATO COSTEO C6'!M91</f>
        <v>0</v>
      </c>
      <c r="M215" s="256">
        <f>+'FORMATO COSTEO C6'!N91</f>
        <v>0</v>
      </c>
      <c r="N215" s="256">
        <f>+'FORMATO COSTEO C6'!O91</f>
        <v>0</v>
      </c>
      <c r="O215" s="256">
        <f>+'FORMATO COSTEO C6'!P91</f>
        <v>0</v>
      </c>
      <c r="P215" s="256">
        <f>+'FORMATO COSTEO C6'!Q91</f>
        <v>0</v>
      </c>
      <c r="Q215" s="256">
        <f>+'FORMATO COSTEO C6'!R91</f>
        <v>0</v>
      </c>
      <c r="R215" s="256">
        <f>+'FORMATO COSTEO C6'!S91</f>
        <v>0</v>
      </c>
      <c r="S215" s="256">
        <f>+'FORMATO COSTEO C6'!T91</f>
        <v>0</v>
      </c>
      <c r="T215" s="256">
        <f>+'FORMATO COSTEO C6'!U91</f>
        <v>0</v>
      </c>
      <c r="U215" s="256">
        <f>+'FORMATO COSTEO C6'!V91</f>
        <v>0</v>
      </c>
      <c r="V215" s="256">
        <f>+'FORMATO COSTEO C6'!W91</f>
        <v>0</v>
      </c>
      <c r="W215" s="256">
        <f>+'FORMATO COSTEO C6'!X91</f>
        <v>0</v>
      </c>
      <c r="X215" s="256">
        <f>+'FORMATO COSTEO C6'!Y91</f>
        <v>0</v>
      </c>
      <c r="Y215" s="256">
        <f>+'FORMATO COSTEO C6'!Z91</f>
        <v>0</v>
      </c>
      <c r="Z215" s="1428">
        <f t="shared" si="49"/>
        <v>5011.76</v>
      </c>
      <c r="AA215" s="231">
        <f t="shared" si="50"/>
        <v>0</v>
      </c>
      <c r="AB215" s="232"/>
    </row>
    <row r="216" spans="2:28" ht="13.5" x14ac:dyDescent="0.25">
      <c r="B216" s="253">
        <f>+'FORMATO COSTEO C6'!C92</f>
        <v>6.7</v>
      </c>
      <c r="C216" s="271" t="str">
        <f>'FORMATO COSTEO C6'!D92</f>
        <v>Supervisión interna</v>
      </c>
      <c r="D216" s="275" t="str">
        <f>+'FORMATO COSTEO C6'!D94</f>
        <v>Visita</v>
      </c>
      <c r="E216" s="290">
        <f>+'FORMATO COSTEO C6'!E94</f>
        <v>2</v>
      </c>
      <c r="F216" s="256">
        <f>+'FORMATO COSTEO C6'!G95</f>
        <v>2505.88</v>
      </c>
      <c r="G216" s="256">
        <f>+'FORMATO COSTEO C6'!H95</f>
        <v>2505.88</v>
      </c>
      <c r="H216" s="256">
        <f>+'FORMATO COSTEO C6'!I95</f>
        <v>0</v>
      </c>
      <c r="I216" s="256">
        <f>+'FORMATO COSTEO C6'!J95</f>
        <v>0</v>
      </c>
      <c r="J216" s="256">
        <f>+'FORMATO COSTEO C6'!K95</f>
        <v>0</v>
      </c>
      <c r="K216" s="256">
        <f>+'FORMATO COSTEO C6'!L95</f>
        <v>0</v>
      </c>
      <c r="L216" s="256">
        <f>+'FORMATO COSTEO C6'!M95</f>
        <v>0</v>
      </c>
      <c r="M216" s="256">
        <f>+'FORMATO COSTEO C6'!N95</f>
        <v>0</v>
      </c>
      <c r="N216" s="256">
        <f>+'FORMATO COSTEO C6'!O95</f>
        <v>0</v>
      </c>
      <c r="O216" s="256">
        <f>+'FORMATO COSTEO C6'!P95</f>
        <v>0</v>
      </c>
      <c r="P216" s="256">
        <f>+'FORMATO COSTEO C6'!Q95</f>
        <v>0</v>
      </c>
      <c r="Q216" s="256">
        <f>+'FORMATO COSTEO C6'!R95</f>
        <v>0</v>
      </c>
      <c r="R216" s="256">
        <f>+'FORMATO COSTEO C6'!S95</f>
        <v>0</v>
      </c>
      <c r="S216" s="256">
        <f>+'FORMATO COSTEO C6'!T95</f>
        <v>0</v>
      </c>
      <c r="T216" s="256">
        <f>+'FORMATO COSTEO C6'!U95</f>
        <v>0</v>
      </c>
      <c r="U216" s="256">
        <f>+'FORMATO COSTEO C6'!V95</f>
        <v>0</v>
      </c>
      <c r="V216" s="256">
        <f>+'FORMATO COSTEO C6'!W95</f>
        <v>0</v>
      </c>
      <c r="W216" s="256">
        <f>+'FORMATO COSTEO C6'!X95</f>
        <v>0</v>
      </c>
      <c r="X216" s="256">
        <f>+'FORMATO COSTEO C6'!Y95</f>
        <v>0</v>
      </c>
      <c r="Y216" s="256">
        <f>+'FORMATO COSTEO C6'!Z95</f>
        <v>0</v>
      </c>
      <c r="Z216" s="1428">
        <f t="shared" si="49"/>
        <v>2505.88</v>
      </c>
      <c r="AA216" s="231">
        <f t="shared" si="50"/>
        <v>0</v>
      </c>
      <c r="AB216" s="232"/>
    </row>
    <row r="217" spans="2:28" ht="13.5" x14ac:dyDescent="0.25">
      <c r="B217" s="2054" t="s">
        <v>172</v>
      </c>
      <c r="C217" s="2055"/>
      <c r="D217" s="2055"/>
      <c r="E217" s="1419"/>
      <c r="F217" s="1420">
        <f>+F213+F214+F215+F216</f>
        <v>42599.96</v>
      </c>
      <c r="G217" s="1420">
        <f>+G213+G214+G215+G216</f>
        <v>42599.96</v>
      </c>
      <c r="H217" s="1420">
        <f>+H213+H214+H215+H216</f>
        <v>0</v>
      </c>
      <c r="I217" s="1420">
        <f t="shared" ref="I217:Y217" si="51">+I213+I214+I215+I216</f>
        <v>0</v>
      </c>
      <c r="J217" s="1420">
        <f t="shared" si="51"/>
        <v>0</v>
      </c>
      <c r="K217" s="1420">
        <f t="shared" si="51"/>
        <v>0</v>
      </c>
      <c r="L217" s="1420">
        <f t="shared" si="51"/>
        <v>0</v>
      </c>
      <c r="M217" s="1420">
        <f t="shared" si="51"/>
        <v>0</v>
      </c>
      <c r="N217" s="1420">
        <f t="shared" si="51"/>
        <v>0</v>
      </c>
      <c r="O217" s="1420">
        <f t="shared" si="51"/>
        <v>0</v>
      </c>
      <c r="P217" s="1420">
        <f t="shared" si="51"/>
        <v>0</v>
      </c>
      <c r="Q217" s="1420">
        <f t="shared" si="51"/>
        <v>0</v>
      </c>
      <c r="R217" s="1420">
        <f t="shared" si="51"/>
        <v>0</v>
      </c>
      <c r="S217" s="1420">
        <f t="shared" si="51"/>
        <v>0</v>
      </c>
      <c r="T217" s="1420">
        <f t="shared" si="51"/>
        <v>0</v>
      </c>
      <c r="U217" s="1420">
        <f t="shared" si="51"/>
        <v>0</v>
      </c>
      <c r="V217" s="1420">
        <f t="shared" si="51"/>
        <v>0</v>
      </c>
      <c r="W217" s="1420">
        <f t="shared" si="51"/>
        <v>0</v>
      </c>
      <c r="X217" s="1420">
        <f t="shared" si="51"/>
        <v>0</v>
      </c>
      <c r="Y217" s="1420">
        <f t="shared" si="51"/>
        <v>0</v>
      </c>
      <c r="Z217" s="1428">
        <f t="shared" si="49"/>
        <v>42599.96</v>
      </c>
      <c r="AA217" s="231">
        <f t="shared" si="50"/>
        <v>0</v>
      </c>
      <c r="AB217" s="232"/>
    </row>
    <row r="218" spans="2:28" ht="14.25" thickBot="1" x14ac:dyDescent="0.3">
      <c r="B218" s="2056" t="s">
        <v>173</v>
      </c>
      <c r="C218" s="2057"/>
      <c r="D218" s="2057"/>
      <c r="E218" s="884"/>
      <c r="F218" s="276">
        <f>+F217+F211</f>
        <v>319287.96000000002</v>
      </c>
      <c r="G218" s="276">
        <f>+G217+G211</f>
        <v>293187.96000000002</v>
      </c>
      <c r="H218" s="276">
        <f>+H217+H211</f>
        <v>2500</v>
      </c>
      <c r="I218" s="276">
        <f t="shared" ref="I218:Y218" si="52">+I217+I211</f>
        <v>0</v>
      </c>
      <c r="J218" s="276">
        <f t="shared" si="52"/>
        <v>0</v>
      </c>
      <c r="K218" s="276">
        <f t="shared" si="52"/>
        <v>23100</v>
      </c>
      <c r="L218" s="276">
        <f t="shared" si="52"/>
        <v>22900</v>
      </c>
      <c r="M218" s="276">
        <f t="shared" si="52"/>
        <v>200</v>
      </c>
      <c r="N218" s="276">
        <f t="shared" si="52"/>
        <v>500</v>
      </c>
      <c r="O218" s="276">
        <f t="shared" si="52"/>
        <v>500</v>
      </c>
      <c r="P218" s="276">
        <f t="shared" si="52"/>
        <v>0</v>
      </c>
      <c r="Q218" s="276">
        <f t="shared" si="52"/>
        <v>0</v>
      </c>
      <c r="R218" s="276">
        <f t="shared" si="52"/>
        <v>0</v>
      </c>
      <c r="S218" s="276">
        <f t="shared" si="52"/>
        <v>0</v>
      </c>
      <c r="T218" s="276">
        <f t="shared" si="52"/>
        <v>0</v>
      </c>
      <c r="U218" s="276">
        <f t="shared" si="52"/>
        <v>0</v>
      </c>
      <c r="V218" s="276">
        <f t="shared" si="52"/>
        <v>0</v>
      </c>
      <c r="W218" s="276">
        <f t="shared" si="52"/>
        <v>0</v>
      </c>
      <c r="X218" s="276">
        <f t="shared" si="52"/>
        <v>0</v>
      </c>
      <c r="Y218" s="276">
        <f t="shared" si="52"/>
        <v>0</v>
      </c>
      <c r="Z218" s="1428">
        <f t="shared" si="49"/>
        <v>319287.96000000002</v>
      </c>
      <c r="AA218" s="231">
        <f t="shared" si="50"/>
        <v>0</v>
      </c>
      <c r="AB218" s="232"/>
    </row>
    <row r="219" spans="2:28" x14ac:dyDescent="0.25">
      <c r="B219" s="16"/>
      <c r="C219" s="17"/>
      <c r="D219" s="18"/>
      <c r="E219" s="18"/>
      <c r="F219" s="15"/>
      <c r="G219" s="15"/>
      <c r="H219" s="15"/>
      <c r="I219" s="15"/>
      <c r="J219" s="15"/>
      <c r="K219" s="15"/>
      <c r="L219" s="15"/>
      <c r="M219" s="15"/>
      <c r="N219" s="15"/>
      <c r="O219" s="15"/>
      <c r="P219" s="15"/>
      <c r="Q219" s="15"/>
      <c r="R219" s="15"/>
      <c r="S219" s="15"/>
      <c r="T219" s="15"/>
      <c r="U219" s="15"/>
      <c r="V219" s="15"/>
      <c r="W219" s="15"/>
      <c r="X219" s="15"/>
      <c r="Y219" s="15"/>
      <c r="Z219" s="232"/>
      <c r="AA219" s="232"/>
    </row>
    <row r="220" spans="2:28" x14ac:dyDescent="0.25">
      <c r="Z220" s="232"/>
      <c r="AA220" s="232"/>
    </row>
    <row r="221" spans="2:28" x14ac:dyDescent="0.25">
      <c r="C221" s="3" t="s">
        <v>188</v>
      </c>
      <c r="F221" s="7">
        <f>+'FORMATO COSTEO C6'!G101</f>
        <v>319287.96000000002</v>
      </c>
      <c r="G221" s="7">
        <f>+'FORMATO COSTEO C6'!H101</f>
        <v>293187.96000000002</v>
      </c>
      <c r="H221" s="7">
        <f>+'FORMATO COSTEO C6'!I101</f>
        <v>2500</v>
      </c>
      <c r="K221" s="7">
        <f>+'FORMATO COSTEO C6'!L101</f>
        <v>23100</v>
      </c>
      <c r="N221" s="7">
        <f>+'FORMATO COSTEO C6'!O101</f>
        <v>500</v>
      </c>
      <c r="Q221" s="7">
        <f>+'FORMATO COSTEO C6'!R101</f>
        <v>0</v>
      </c>
      <c r="T221" s="7">
        <f>+'FORMATO COSTEO C6'!U101</f>
        <v>0</v>
      </c>
      <c r="W221" s="7">
        <f>+'FORMATO COSTEO C6'!X101</f>
        <v>0</v>
      </c>
    </row>
    <row r="222" spans="2:28" x14ac:dyDescent="0.25">
      <c r="C222" s="63" t="s">
        <v>186</v>
      </c>
      <c r="F222" s="7">
        <f>+F221-F218</f>
        <v>0</v>
      </c>
      <c r="G222" s="7">
        <f>+G221-G218</f>
        <v>0</v>
      </c>
      <c r="H222" s="7">
        <f>+H221-H218</f>
        <v>0</v>
      </c>
      <c r="K222" s="7">
        <f>+K221-K218</f>
        <v>0</v>
      </c>
      <c r="N222" s="7">
        <f>+N221-N218</f>
        <v>0</v>
      </c>
      <c r="Q222" s="7">
        <f>+Q221-Q218</f>
        <v>0</v>
      </c>
      <c r="T222" s="7">
        <f>+T221-T218</f>
        <v>0</v>
      </c>
      <c r="W222" s="7">
        <f>+W221-W218</f>
        <v>0</v>
      </c>
    </row>
    <row r="224" spans="2:28" x14ac:dyDescent="0.25">
      <c r="F224" s="6"/>
    </row>
  </sheetData>
  <sheetProtection algorithmName="SHA-512" hashValue="2PAZr+9h90poDCo13HqmPpkx7OHsJsjD/IofVKF4nOBFoXcAgE6FQRV7DhoDinLZIC/+u8Swgy933Yld7O2v8Q==" saltValue="XC/H0D0OgvDjlmeEinUVTw==" spinCount="100000" sheet="1" objects="1" scenarios="1" formatColumns="0" formatRows="0"/>
  <mergeCells count="24">
    <mergeCell ref="I7:W7"/>
    <mergeCell ref="T10:V10"/>
    <mergeCell ref="W10:Y10"/>
    <mergeCell ref="G10:G11"/>
    <mergeCell ref="H10:J10"/>
    <mergeCell ref="K10:M10"/>
    <mergeCell ref="N10:P10"/>
    <mergeCell ref="Q10:S10"/>
    <mergeCell ref="B217:D217"/>
    <mergeCell ref="B218:D218"/>
    <mergeCell ref="B211:D211"/>
    <mergeCell ref="B1:W1"/>
    <mergeCell ref="B4:W4"/>
    <mergeCell ref="B5:W5"/>
    <mergeCell ref="F9:F11"/>
    <mergeCell ref="B9:C11"/>
    <mergeCell ref="D9:D11"/>
    <mergeCell ref="E9:E11"/>
    <mergeCell ref="B6:C6"/>
    <mergeCell ref="B7:C7"/>
    <mergeCell ref="D6:W6"/>
    <mergeCell ref="G9:Y9"/>
    <mergeCell ref="G7:H7"/>
    <mergeCell ref="D7:E7"/>
  </mergeCells>
  <phoneticPr fontId="0" type="noConversion"/>
  <conditionalFormatting sqref="F222:Y222 AA212">
    <cfRule type="cellIs" dxfId="18" priority="6" operator="notEqual">
      <formula>0</formula>
    </cfRule>
  </conditionalFormatting>
  <conditionalFormatting sqref="AA12">
    <cfRule type="cellIs" dxfId="17" priority="3" operator="notEqual">
      <formula>0</formula>
    </cfRule>
  </conditionalFormatting>
  <conditionalFormatting sqref="AA13:AA211">
    <cfRule type="cellIs" dxfId="16" priority="2" operator="notEqual">
      <formula>0</formula>
    </cfRule>
  </conditionalFormatting>
  <conditionalFormatting sqref="AA213:AA218">
    <cfRule type="cellIs" dxfId="15" priority="1" operator="notEqual">
      <formula>0</formula>
    </cfRule>
  </conditionalFormatting>
  <printOptions horizontalCentered="1"/>
  <pageMargins left="0.39370078740157483" right="0.19685039370078741" top="0.59055118110236227" bottom="0.39370078740157483" header="0" footer="0.19685039370078741"/>
  <pageSetup paperSize="9" scale="60"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AH52"/>
  <sheetViews>
    <sheetView zoomScale="90" zoomScaleNormal="90" workbookViewId="0">
      <pane xSplit="2" ySplit="10" topLeftCell="C11" activePane="bottomRight" state="frozen"/>
      <selection pane="topRight" activeCell="C1" sqref="C1"/>
      <selection pane="bottomLeft" activeCell="A12" sqref="A12"/>
      <selection pane="bottomRight" activeCell="K17" sqref="K17"/>
    </sheetView>
  </sheetViews>
  <sheetFormatPr baseColWidth="10" defaultColWidth="11.42578125" defaultRowHeight="12.75" x14ac:dyDescent="0.2"/>
  <cols>
    <col min="1" max="1" width="2.7109375" style="175" customWidth="1"/>
    <col min="2" max="2" width="3.7109375" style="1" customWidth="1"/>
    <col min="3" max="3" width="35.7109375" style="1" customWidth="1"/>
    <col min="4" max="4" width="10.7109375" style="1" customWidth="1"/>
    <col min="5" max="5" width="7.7109375" style="1" customWidth="1"/>
    <col min="6" max="6" width="10.7109375" style="1" customWidth="1"/>
    <col min="7" max="7" width="7.7109375" style="1" customWidth="1"/>
    <col min="8" max="8" width="10.7109375" style="1" customWidth="1"/>
    <col min="9" max="9" width="7.7109375" style="1" customWidth="1"/>
    <col min="10" max="10" width="10.7109375" style="1" customWidth="1"/>
    <col min="11" max="11" width="7.7109375" style="1" customWidth="1"/>
    <col min="12" max="12" width="10.7109375" style="1" customWidth="1"/>
    <col min="13" max="13" width="7.7109375" style="1" customWidth="1"/>
    <col min="14" max="14" width="10.7109375" style="1" customWidth="1"/>
    <col min="15" max="15" width="7.5703125" style="1" customWidth="1"/>
    <col min="16" max="16" width="10.7109375" style="1" customWidth="1"/>
    <col min="17" max="17" width="8.42578125" style="1" customWidth="1"/>
    <col min="18" max="18" width="10.7109375" style="1" customWidth="1"/>
    <col min="19" max="19" width="7.7109375" style="1" customWidth="1"/>
    <col min="20" max="24" width="11.42578125" style="175"/>
    <col min="25" max="16384" width="11.42578125" style="1"/>
  </cols>
  <sheetData>
    <row r="1" spans="1:34" s="175" customFormat="1" ht="15" customHeight="1" x14ac:dyDescent="0.2">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row>
    <row r="2" spans="1:34" s="295" customFormat="1" ht="15" customHeight="1" x14ac:dyDescent="0.25">
      <c r="A2" s="294"/>
      <c r="B2" s="294"/>
      <c r="C2" s="236" t="s">
        <v>49</v>
      </c>
      <c r="D2" s="303"/>
      <c r="E2" s="227"/>
      <c r="F2" s="227"/>
      <c r="G2" s="228"/>
      <c r="H2" s="185" t="str">
        <f>+'INFORMACION GENERAL PROYECTO'!$G$2</f>
        <v>Línea 3. Promoción y Fortalecimiento de Capacidades para el Emprendimiento</v>
      </c>
      <c r="I2" s="241"/>
      <c r="J2" s="241"/>
      <c r="K2" s="886"/>
      <c r="L2" s="886"/>
      <c r="M2" s="886"/>
      <c r="N2" s="886"/>
      <c r="O2" s="294"/>
      <c r="P2" s="294"/>
      <c r="Q2" s="294"/>
      <c r="R2" s="294"/>
      <c r="S2" s="294"/>
      <c r="T2" s="294"/>
      <c r="U2" s="294"/>
      <c r="V2" s="294"/>
      <c r="W2" s="294"/>
      <c r="X2" s="294"/>
    </row>
    <row r="3" spans="1:34" ht="15" customHeight="1" x14ac:dyDescent="0.2">
      <c r="B3" s="175"/>
      <c r="C3" s="202"/>
      <c r="D3" s="202"/>
      <c r="E3" s="292"/>
      <c r="F3" s="292"/>
      <c r="G3" s="293"/>
      <c r="H3" s="293"/>
      <c r="I3" s="293"/>
      <c r="J3" s="293"/>
      <c r="K3" s="293"/>
      <c r="L3" s="293"/>
      <c r="M3" s="293"/>
      <c r="N3" s="293"/>
      <c r="O3" s="175"/>
      <c r="P3" s="175"/>
      <c r="Q3" s="175"/>
      <c r="R3" s="175"/>
      <c r="S3" s="175"/>
    </row>
    <row r="4" spans="1:34" ht="30" customHeight="1" x14ac:dyDescent="0.2">
      <c r="B4" s="2061" t="s">
        <v>483</v>
      </c>
      <c r="C4" s="2062"/>
      <c r="D4" s="2062"/>
      <c r="E4" s="2062"/>
      <c r="F4" s="2062"/>
      <c r="G4" s="2062"/>
      <c r="H4" s="2062"/>
      <c r="I4" s="2062"/>
      <c r="J4" s="2062"/>
      <c r="K4" s="2062"/>
      <c r="L4" s="2062"/>
      <c r="M4" s="2062"/>
      <c r="N4" s="296"/>
      <c r="O4" s="175"/>
      <c r="P4" s="175"/>
      <c r="Q4" s="175"/>
      <c r="R4" s="175"/>
      <c r="S4" s="175"/>
    </row>
    <row r="5" spans="1:34" ht="10.5" customHeight="1" thickBot="1" x14ac:dyDescent="0.25">
      <c r="B5" s="175"/>
      <c r="C5" s="222"/>
      <c r="D5" s="222"/>
      <c r="E5" s="222"/>
      <c r="F5" s="222"/>
      <c r="G5" s="222"/>
      <c r="H5" s="222"/>
      <c r="I5" s="222"/>
      <c r="J5" s="222"/>
      <c r="K5" s="222"/>
      <c r="L5" s="222"/>
      <c r="M5" s="222"/>
      <c r="N5" s="222"/>
      <c r="O5" s="175"/>
      <c r="P5" s="175"/>
      <c r="Q5" s="175"/>
      <c r="R5" s="175"/>
      <c r="S5" s="175"/>
    </row>
    <row r="6" spans="1:34" s="58" customFormat="1" ht="30" customHeight="1" x14ac:dyDescent="0.25">
      <c r="A6" s="301"/>
      <c r="B6" s="2034" t="s">
        <v>267</v>
      </c>
      <c r="C6" s="2036"/>
      <c r="D6" s="2095" t="str">
        <f>+'INFORMACION GENERAL PROYECTO'!E6</f>
        <v>Promoción y fortalecimiento de capacidades para el emprendimiento - Turismo - Calca, Cusco</v>
      </c>
      <c r="E6" s="2096"/>
      <c r="F6" s="2096"/>
      <c r="G6" s="2096"/>
      <c r="H6" s="2096"/>
      <c r="I6" s="2096"/>
      <c r="J6" s="2096"/>
      <c r="K6" s="2096"/>
      <c r="L6" s="2096"/>
      <c r="M6" s="2097"/>
      <c r="N6" s="301"/>
      <c r="O6" s="301"/>
      <c r="P6" s="301"/>
      <c r="Q6" s="301"/>
      <c r="R6" s="301"/>
      <c r="S6" s="301"/>
      <c r="T6" s="301"/>
      <c r="U6" s="301"/>
      <c r="V6" s="301"/>
      <c r="W6" s="301"/>
      <c r="X6" s="301"/>
    </row>
    <row r="7" spans="1:34" s="58" customFormat="1" ht="15" customHeight="1" thickBot="1" x14ac:dyDescent="0.3">
      <c r="A7" s="301"/>
      <c r="B7" s="2093" t="s">
        <v>283</v>
      </c>
      <c r="C7" s="2094"/>
      <c r="D7" s="1448">
        <f>+'INFORMACION GENERAL PROYECTO'!K7</f>
        <v>0</v>
      </c>
      <c r="E7" s="1449"/>
      <c r="F7" s="1449"/>
      <c r="G7" s="1450"/>
      <c r="H7" s="637" t="s">
        <v>271</v>
      </c>
      <c r="I7" s="638"/>
      <c r="J7" s="1451">
        <f>+'INFORMACION GENERAL PROYECTO'!K24</f>
        <v>14.005479452054796</v>
      </c>
      <c r="K7" s="1452"/>
      <c r="L7" s="1452"/>
      <c r="M7" s="1453"/>
      <c r="N7" s="301"/>
      <c r="O7" s="301"/>
      <c r="P7" s="301"/>
      <c r="Q7" s="301"/>
      <c r="R7" s="301"/>
      <c r="S7" s="301"/>
      <c r="T7" s="301"/>
      <c r="U7" s="301"/>
      <c r="V7" s="301"/>
      <c r="W7" s="301"/>
      <c r="X7" s="301"/>
    </row>
    <row r="8" spans="1:34" s="58" customFormat="1" ht="10.5" customHeight="1" thickBot="1" x14ac:dyDescent="0.3">
      <c r="A8" s="301"/>
      <c r="B8" s="301"/>
      <c r="C8" s="301"/>
      <c r="D8" s="301"/>
      <c r="E8" s="301"/>
      <c r="F8" s="301"/>
      <c r="G8" s="301"/>
      <c r="H8" s="301"/>
      <c r="I8" s="301"/>
      <c r="J8" s="301"/>
      <c r="K8" s="301"/>
      <c r="L8" s="301"/>
      <c r="M8" s="301"/>
      <c r="N8" s="301"/>
      <c r="O8" s="301"/>
      <c r="P8" s="301"/>
      <c r="Q8" s="301"/>
      <c r="R8" s="301"/>
      <c r="S8" s="301"/>
      <c r="T8" s="301"/>
      <c r="U8" s="301"/>
      <c r="V8" s="301"/>
      <c r="W8" s="301"/>
      <c r="X8" s="301"/>
    </row>
    <row r="9" spans="1:34" s="708" customFormat="1" ht="30" customHeight="1" x14ac:dyDescent="0.25">
      <c r="A9" s="707"/>
      <c r="B9" s="2089" t="s">
        <v>321</v>
      </c>
      <c r="C9" s="2090"/>
      <c r="D9" s="2086" t="str">
        <f>+'INFORMACION GENERAL PROYECTO'!B11</f>
        <v>APORTE DE FONDOEMPLEO</v>
      </c>
      <c r="E9" s="2087"/>
      <c r="F9" s="2086" t="str">
        <f>+'INFORMACION GENERAL PROYECTO'!B12</f>
        <v>INSTITUCIÓN EJECUTORA</v>
      </c>
      <c r="G9" s="2087"/>
      <c r="H9" s="2086" t="str">
        <f>+'INFORMACION GENERAL PROYECTO'!B13</f>
        <v>INSTITUCIÓN APORTANTE 1</v>
      </c>
      <c r="I9" s="2087"/>
      <c r="J9" s="2086" t="str">
        <f>+'INFORMACION GENERAL PROYECTO'!B14</f>
        <v>INSTITUCIÓN APORTANTE 2</v>
      </c>
      <c r="K9" s="2087"/>
      <c r="L9" s="2086" t="str">
        <f>+'INFORMACION GENERAL PROYECTO'!B15</f>
        <v>INSTITUCIÓN APORTANTE 3</v>
      </c>
      <c r="M9" s="2087"/>
      <c r="N9" s="2086" t="str">
        <f>+'INFORMACION GENERAL PROYECTO'!B16</f>
        <v>INSTITUCIÓN APORTANTE 4</v>
      </c>
      <c r="O9" s="2087"/>
      <c r="P9" s="2086" t="str">
        <f>+'INFORMACION GENERAL PROYECTO'!B17</f>
        <v>BENEFICIARIOS</v>
      </c>
      <c r="Q9" s="2087"/>
      <c r="R9" s="2086" t="s">
        <v>430</v>
      </c>
      <c r="S9" s="2088"/>
      <c r="T9" s="707"/>
      <c r="U9" s="707"/>
      <c r="V9" s="707"/>
      <c r="W9" s="707"/>
      <c r="X9" s="707"/>
    </row>
    <row r="10" spans="1:34" s="708" customFormat="1" ht="15" customHeight="1" x14ac:dyDescent="0.25">
      <c r="A10" s="707"/>
      <c r="B10" s="2091"/>
      <c r="C10" s="2092"/>
      <c r="D10" s="709" t="s">
        <v>320</v>
      </c>
      <c r="E10" s="709" t="s">
        <v>178</v>
      </c>
      <c r="F10" s="709" t="s">
        <v>320</v>
      </c>
      <c r="G10" s="709" t="s">
        <v>178</v>
      </c>
      <c r="H10" s="709" t="s">
        <v>320</v>
      </c>
      <c r="I10" s="709" t="s">
        <v>178</v>
      </c>
      <c r="J10" s="709" t="s">
        <v>320</v>
      </c>
      <c r="K10" s="717" t="s">
        <v>178</v>
      </c>
      <c r="L10" s="709" t="s">
        <v>320</v>
      </c>
      <c r="M10" s="709" t="s">
        <v>178</v>
      </c>
      <c r="N10" s="709" t="s">
        <v>320</v>
      </c>
      <c r="O10" s="709" t="s">
        <v>178</v>
      </c>
      <c r="P10" s="709" t="s">
        <v>320</v>
      </c>
      <c r="Q10" s="709" t="s">
        <v>178</v>
      </c>
      <c r="R10" s="709" t="s">
        <v>320</v>
      </c>
      <c r="S10" s="710" t="s">
        <v>178</v>
      </c>
      <c r="T10" s="707"/>
      <c r="U10" s="707"/>
      <c r="V10" s="707"/>
      <c r="W10" s="707"/>
      <c r="X10" s="707"/>
    </row>
    <row r="11" spans="1:34" s="58" customFormat="1" ht="13.5" x14ac:dyDescent="0.25">
      <c r="A11" s="301"/>
      <c r="B11" s="1432"/>
      <c r="C11" s="1433" t="s">
        <v>291</v>
      </c>
      <c r="D11" s="1434">
        <f>SUMIF('PRESUPUESTO ANALITICO'!$C$12:$C$216,C11,'PRESUPUESTO ANALITICO'!$G$12:$G$216)</f>
        <v>0</v>
      </c>
      <c r="E11" s="1435">
        <f>+D11/$D$35*100</f>
        <v>0</v>
      </c>
      <c r="F11" s="1434">
        <f>SUMIF('PRESUPUESTO ANALITICO'!$C$12:$C$216,C11,'PRESUPUESTO ANALITICO'!$H$12:$H$216)</f>
        <v>0</v>
      </c>
      <c r="G11" s="1435">
        <f>+F11/$F$35*100</f>
        <v>0</v>
      </c>
      <c r="H11" s="1434">
        <f>SUMIF('PRESUPUESTO ANALITICO'!$C$12:$C$216,C11,'PRESUPUESTO ANALITICO'!$K$12:$K$216)</f>
        <v>0</v>
      </c>
      <c r="I11" s="1435">
        <f>+H11/$H$35*100</f>
        <v>0</v>
      </c>
      <c r="J11" s="1434">
        <f>SUMIF('PRESUPUESTO ANALITICO'!$C$12:$C$216,C11,'PRESUPUESTO ANALITICO'!$N$12:$N$216)</f>
        <v>0</v>
      </c>
      <c r="K11" s="1436">
        <f>+J11/$J$35*100</f>
        <v>0</v>
      </c>
      <c r="L11" s="1434">
        <f>SUMIF('PRESUPUESTO ANALITICO'!$C$12:$C$216,C11,'PRESUPUESTO ANALITICO'!$Q$12:$Q$216)</f>
        <v>0</v>
      </c>
      <c r="M11" s="1436" t="e">
        <f>+L11/$L$35*100</f>
        <v>#DIV/0!</v>
      </c>
      <c r="N11" s="1434">
        <f>SUMIF('PRESUPUESTO ANALITICO'!$C$12:$C$216,C11,'PRESUPUESTO ANALITICO'!$T$12:$T$216)</f>
        <v>0</v>
      </c>
      <c r="O11" s="1436" t="e">
        <f>+N11/$N$35*100</f>
        <v>#DIV/0!</v>
      </c>
      <c r="P11" s="1434">
        <f>SUMIF('PRESUPUESTO ANALITICO'!$C$12:$C$216,C11,'PRESUPUESTO ANALITICO'!$W$12:$W$216)</f>
        <v>0</v>
      </c>
      <c r="Q11" s="1435" t="e">
        <f>+P11/$P$35*100</f>
        <v>#DIV/0!</v>
      </c>
      <c r="R11" s="1434">
        <f>P11+N11+L11+J11+H11+F11+D11</f>
        <v>0</v>
      </c>
      <c r="S11" s="1437">
        <f>+R11/$R$35*100</f>
        <v>0</v>
      </c>
      <c r="T11" s="301"/>
      <c r="U11" s="301"/>
      <c r="V11" s="301"/>
      <c r="W11" s="301"/>
      <c r="X11" s="301"/>
    </row>
    <row r="12" spans="1:34" s="58" customFormat="1" ht="13.5" x14ac:dyDescent="0.25">
      <c r="A12" s="301"/>
      <c r="B12" s="1432">
        <f>+'Categorías de gastos'!D3</f>
        <v>1</v>
      </c>
      <c r="C12" s="1433" t="str">
        <f>+'Categorías de gastos'!E3</f>
        <v>Alquileres</v>
      </c>
      <c r="D12" s="1434">
        <f>SUMIF('PRESUPUESTO ANALITICO'!$C$12:$C$216,C12,'PRESUPUESTO ANALITICO'!$G$12:$G$216)</f>
        <v>0</v>
      </c>
      <c r="E12" s="1435">
        <f t="shared" ref="E12:E34" si="0">+D12/$D$35*100</f>
        <v>0</v>
      </c>
      <c r="F12" s="1434">
        <f>SUMIF('PRESUPUESTO ANALITICO'!$C$12:$C$216,C12,'PRESUPUESTO ANALITICO'!$H$12:$H$216)</f>
        <v>0</v>
      </c>
      <c r="G12" s="1435">
        <f t="shared" ref="G12:G34" si="1">+F12/$F$35*100</f>
        <v>0</v>
      </c>
      <c r="H12" s="1434">
        <f>SUMIF('PRESUPUESTO ANALITICO'!$C$12:$C$216,C12,'PRESUPUESTO ANALITICO'!$K$12:$K$216)</f>
        <v>600</v>
      </c>
      <c r="I12" s="1435">
        <f t="shared" ref="I12:I34" si="2">+H12/$H$35*100</f>
        <v>2.5974025974025974</v>
      </c>
      <c r="J12" s="1434">
        <f>SUMIF('PRESUPUESTO ANALITICO'!$C$12:$C$216,C12,'PRESUPUESTO ANALITICO'!$N$12:$N$216)</f>
        <v>0</v>
      </c>
      <c r="K12" s="1435">
        <f t="shared" ref="K12:K34" si="3">+J12/$J$35*100</f>
        <v>0</v>
      </c>
      <c r="L12" s="1434">
        <f>SUMIF('PRESUPUESTO ANALITICO'!$C$12:$C$216,C12,'PRESUPUESTO ANALITICO'!$Q$12:$Q$216)</f>
        <v>0</v>
      </c>
      <c r="M12" s="1435" t="e">
        <f t="shared" ref="M12:M34" si="4">+L12/$L$35*100</f>
        <v>#DIV/0!</v>
      </c>
      <c r="N12" s="1434">
        <f>SUMIF('PRESUPUESTO ANALITICO'!$C$12:$C$216,C12,'PRESUPUESTO ANALITICO'!$T$12:$T$216)</f>
        <v>0</v>
      </c>
      <c r="O12" s="1435" t="e">
        <f t="shared" ref="O12:O34" si="5">+N12/$N$35*100</f>
        <v>#DIV/0!</v>
      </c>
      <c r="P12" s="1434">
        <f>SUMIF('PRESUPUESTO ANALITICO'!$C$12:$C$216,C12,'PRESUPUESTO ANALITICO'!$W$12:$W$216)</f>
        <v>0</v>
      </c>
      <c r="Q12" s="1435" t="e">
        <f t="shared" ref="Q12:Q34" si="6">+P12/$P$35*100</f>
        <v>#DIV/0!</v>
      </c>
      <c r="R12" s="1434">
        <f t="shared" ref="R12:R34" si="7">P12+N12+L12+J12+H12+F12+D12</f>
        <v>600</v>
      </c>
      <c r="S12" s="1437">
        <f t="shared" ref="S12:S34" si="8">+R12/$R$35*100</f>
        <v>0.18791814135428098</v>
      </c>
      <c r="T12" s="301"/>
      <c r="U12" s="301"/>
      <c r="V12" s="301"/>
      <c r="W12" s="301"/>
      <c r="X12" s="301"/>
    </row>
    <row r="13" spans="1:34" s="58" customFormat="1" ht="13.5" x14ac:dyDescent="0.25">
      <c r="A13" s="301"/>
      <c r="B13" s="1432">
        <f>+'Categorías de gastos'!D4</f>
        <v>2</v>
      </c>
      <c r="C13" s="1433" t="str">
        <f>+'Categorías de gastos'!E4</f>
        <v>Consultorías</v>
      </c>
      <c r="D13" s="1434">
        <f>SUMIF('PRESUPUESTO ANALITICO'!$C$12:$C$216,C13,'PRESUPUESTO ANALITICO'!$G$12:$G$216)</f>
        <v>40400</v>
      </c>
      <c r="E13" s="1435">
        <f t="shared" si="0"/>
        <v>13.77955629555866</v>
      </c>
      <c r="F13" s="1434">
        <f>SUMIF('PRESUPUESTO ANALITICO'!$C$12:$C$216,C13,'PRESUPUESTO ANALITICO'!$H$12:$H$216)</f>
        <v>0</v>
      </c>
      <c r="G13" s="1435">
        <f t="shared" si="1"/>
        <v>0</v>
      </c>
      <c r="H13" s="1434">
        <f>SUMIF('PRESUPUESTO ANALITICO'!$C$12:$C$216,C13,'PRESUPUESTO ANALITICO'!$K$12:$K$216)</f>
        <v>20000</v>
      </c>
      <c r="I13" s="1435">
        <f t="shared" si="2"/>
        <v>86.580086580086572</v>
      </c>
      <c r="J13" s="1434">
        <f>SUMIF('PRESUPUESTO ANALITICO'!$C$12:$C$216,C13,'PRESUPUESTO ANALITICO'!$N$12:$N$216)</f>
        <v>0</v>
      </c>
      <c r="K13" s="1435">
        <f t="shared" si="3"/>
        <v>0</v>
      </c>
      <c r="L13" s="1434">
        <f>SUMIF('PRESUPUESTO ANALITICO'!$C$12:$C$216,C13,'PRESUPUESTO ANALITICO'!$Q$12:$Q$216)</f>
        <v>0</v>
      </c>
      <c r="M13" s="1435" t="e">
        <f t="shared" si="4"/>
        <v>#DIV/0!</v>
      </c>
      <c r="N13" s="1434">
        <f>SUMIF('PRESUPUESTO ANALITICO'!$C$12:$C$216,C13,'PRESUPUESTO ANALITICO'!$T$12:$T$216)</f>
        <v>0</v>
      </c>
      <c r="O13" s="1435" t="e">
        <f t="shared" si="5"/>
        <v>#DIV/0!</v>
      </c>
      <c r="P13" s="1434">
        <f>SUMIF('PRESUPUESTO ANALITICO'!$C$12:$C$216,C13,'PRESUPUESTO ANALITICO'!$W$12:$W$216)</f>
        <v>0</v>
      </c>
      <c r="Q13" s="1435" t="e">
        <f t="shared" si="6"/>
        <v>#DIV/0!</v>
      </c>
      <c r="R13" s="1434">
        <f t="shared" si="7"/>
        <v>60400</v>
      </c>
      <c r="S13" s="1437">
        <f t="shared" si="8"/>
        <v>18.917092896330949</v>
      </c>
      <c r="T13" s="301"/>
      <c r="U13" s="301"/>
      <c r="V13" s="301"/>
      <c r="W13" s="301"/>
      <c r="X13" s="301"/>
    </row>
    <row r="14" spans="1:34" s="58" customFormat="1" ht="13.5" x14ac:dyDescent="0.25">
      <c r="A14" s="301"/>
      <c r="B14" s="1432">
        <f>+'Categorías de gastos'!D5</f>
        <v>3</v>
      </c>
      <c r="C14" s="1433" t="str">
        <f>+'Categorías de gastos'!E5</f>
        <v>Pasajes y gastos de transporte</v>
      </c>
      <c r="D14" s="1434">
        <f>SUMIF('PRESUPUESTO ANALITICO'!$C$12:$C$216,C14,'PRESUPUESTO ANALITICO'!$G$12:$G$216)</f>
        <v>0</v>
      </c>
      <c r="E14" s="1435">
        <f t="shared" si="0"/>
        <v>0</v>
      </c>
      <c r="F14" s="1434">
        <f>SUMIF('PRESUPUESTO ANALITICO'!$C$12:$C$216,C14,'PRESUPUESTO ANALITICO'!$H$12:$H$216)</f>
        <v>0</v>
      </c>
      <c r="G14" s="1435">
        <f t="shared" si="1"/>
        <v>0</v>
      </c>
      <c r="H14" s="1434">
        <f>SUMIF('PRESUPUESTO ANALITICO'!$C$12:$C$216,C14,'PRESUPUESTO ANALITICO'!$K$12:$K$216)</f>
        <v>0</v>
      </c>
      <c r="I14" s="1435">
        <f t="shared" si="2"/>
        <v>0</v>
      </c>
      <c r="J14" s="1434">
        <f>SUMIF('PRESUPUESTO ANALITICO'!$C$12:$C$216,C14,'PRESUPUESTO ANALITICO'!$N$12:$N$216)</f>
        <v>0</v>
      </c>
      <c r="K14" s="1435">
        <f t="shared" si="3"/>
        <v>0</v>
      </c>
      <c r="L14" s="1434">
        <f>SUMIF('PRESUPUESTO ANALITICO'!$C$12:$C$216,C14,'PRESUPUESTO ANALITICO'!$Q$12:$Q$216)</f>
        <v>0</v>
      </c>
      <c r="M14" s="1435" t="e">
        <f t="shared" si="4"/>
        <v>#DIV/0!</v>
      </c>
      <c r="N14" s="1434">
        <f>SUMIF('PRESUPUESTO ANALITICO'!$C$12:$C$216,C14,'PRESUPUESTO ANALITICO'!$T$12:$T$216)</f>
        <v>0</v>
      </c>
      <c r="O14" s="1435" t="e">
        <f t="shared" si="5"/>
        <v>#DIV/0!</v>
      </c>
      <c r="P14" s="1434">
        <f>SUMIF('PRESUPUESTO ANALITICO'!$C$12:$C$216,C14,'PRESUPUESTO ANALITICO'!$W$12:$W$216)</f>
        <v>0</v>
      </c>
      <c r="Q14" s="1435" t="e">
        <f t="shared" si="6"/>
        <v>#DIV/0!</v>
      </c>
      <c r="R14" s="1434">
        <f t="shared" si="7"/>
        <v>0</v>
      </c>
      <c r="S14" s="1437">
        <f t="shared" si="8"/>
        <v>0</v>
      </c>
      <c r="T14" s="301"/>
      <c r="U14" s="301"/>
      <c r="V14" s="301"/>
      <c r="W14" s="301"/>
      <c r="X14" s="301"/>
    </row>
    <row r="15" spans="1:34" s="58" customFormat="1" ht="13.5" x14ac:dyDescent="0.25">
      <c r="A15" s="301"/>
      <c r="B15" s="1432">
        <f>+'Categorías de gastos'!D6</f>
        <v>4</v>
      </c>
      <c r="C15" s="1433" t="str">
        <f>+'Categorías de gastos'!E6</f>
        <v>Refrigerios</v>
      </c>
      <c r="D15" s="1434">
        <f>SUMIF('PRESUPUESTO ANALITICO'!$C$12:$C$216,C15,'PRESUPUESTO ANALITICO'!$G$12:$G$216)</f>
        <v>2000</v>
      </c>
      <c r="E15" s="1435">
        <f t="shared" si="0"/>
        <v>0.68215625225537913</v>
      </c>
      <c r="F15" s="1434">
        <f>SUMIF('PRESUPUESTO ANALITICO'!$C$12:$C$216,C15,'PRESUPUESTO ANALITICO'!$H$12:$H$216)</f>
        <v>0</v>
      </c>
      <c r="G15" s="1435">
        <f t="shared" si="1"/>
        <v>0</v>
      </c>
      <c r="H15" s="1434">
        <f>SUMIF('PRESUPUESTO ANALITICO'!$C$12:$C$216,C15,'PRESUPUESTO ANALITICO'!$K$12:$K$216)</f>
        <v>0</v>
      </c>
      <c r="I15" s="1435">
        <f t="shared" si="2"/>
        <v>0</v>
      </c>
      <c r="J15" s="1434">
        <f>SUMIF('PRESUPUESTO ANALITICO'!$C$12:$C$216,C15,'PRESUPUESTO ANALITICO'!$N$12:$N$216)</f>
        <v>500</v>
      </c>
      <c r="K15" s="1435">
        <f t="shared" si="3"/>
        <v>100</v>
      </c>
      <c r="L15" s="1434">
        <f>SUMIF('PRESUPUESTO ANALITICO'!$C$12:$C$216,C15,'PRESUPUESTO ANALITICO'!$Q$12:$Q$216)</f>
        <v>0</v>
      </c>
      <c r="M15" s="1435" t="e">
        <f t="shared" si="4"/>
        <v>#DIV/0!</v>
      </c>
      <c r="N15" s="1434">
        <f>SUMIF('PRESUPUESTO ANALITICO'!$C$12:$C$216,C15,'PRESUPUESTO ANALITICO'!$T$12:$T$216)</f>
        <v>0</v>
      </c>
      <c r="O15" s="1435" t="e">
        <f t="shared" si="5"/>
        <v>#DIV/0!</v>
      </c>
      <c r="P15" s="1434">
        <f>SUMIF('PRESUPUESTO ANALITICO'!$C$12:$C$216,C15,'PRESUPUESTO ANALITICO'!$W$12:$W$216)</f>
        <v>0</v>
      </c>
      <c r="Q15" s="1435" t="e">
        <f t="shared" si="6"/>
        <v>#DIV/0!</v>
      </c>
      <c r="R15" s="1434">
        <f t="shared" si="7"/>
        <v>2500</v>
      </c>
      <c r="S15" s="1437">
        <f t="shared" si="8"/>
        <v>0.78299225564283736</v>
      </c>
      <c r="T15" s="301"/>
      <c r="U15" s="301"/>
      <c r="V15" s="301"/>
      <c r="W15" s="301"/>
      <c r="X15" s="301"/>
    </row>
    <row r="16" spans="1:34" s="58" customFormat="1" ht="13.5" x14ac:dyDescent="0.25">
      <c r="A16" s="301"/>
      <c r="B16" s="1432">
        <f>+'Categorías de gastos'!D7</f>
        <v>5</v>
      </c>
      <c r="C16" s="1433" t="str">
        <f>+'Categorías de gastos'!E7</f>
        <v>Servicios de terceros</v>
      </c>
      <c r="D16" s="1434">
        <f>SUMIF('PRESUPUESTO ANALITICO'!$C$12:$C$216,C16,'PRESUPUESTO ANALITICO'!$G$12:$G$216)</f>
        <v>1688</v>
      </c>
      <c r="E16" s="1435">
        <f t="shared" si="0"/>
        <v>0.57573987690354012</v>
      </c>
      <c r="F16" s="1434">
        <f>SUMIF('PRESUPUESTO ANALITICO'!$C$12:$C$216,C16,'PRESUPUESTO ANALITICO'!$H$12:$H$216)</f>
        <v>0</v>
      </c>
      <c r="G16" s="1435">
        <f t="shared" si="1"/>
        <v>0</v>
      </c>
      <c r="H16" s="1434">
        <f>SUMIF('PRESUPUESTO ANALITICO'!$C$12:$C$216,C16,'PRESUPUESTO ANALITICO'!$K$12:$K$216)</f>
        <v>0</v>
      </c>
      <c r="I16" s="1435">
        <f t="shared" si="2"/>
        <v>0</v>
      </c>
      <c r="J16" s="1434">
        <f>SUMIF('PRESUPUESTO ANALITICO'!$C$12:$C$216,C16,'PRESUPUESTO ANALITICO'!$N$12:$N$216)</f>
        <v>0</v>
      </c>
      <c r="K16" s="1435">
        <f t="shared" si="3"/>
        <v>0</v>
      </c>
      <c r="L16" s="1434">
        <f>SUMIF('PRESUPUESTO ANALITICO'!$C$12:$C$216,C16,'PRESUPUESTO ANALITICO'!$Q$12:$Q$216)</f>
        <v>0</v>
      </c>
      <c r="M16" s="1435" t="e">
        <f t="shared" si="4"/>
        <v>#DIV/0!</v>
      </c>
      <c r="N16" s="1434">
        <f>SUMIF('PRESUPUESTO ANALITICO'!$C$12:$C$216,C16,'PRESUPUESTO ANALITICO'!$T$12:$T$216)</f>
        <v>0</v>
      </c>
      <c r="O16" s="1435" t="e">
        <f t="shared" si="5"/>
        <v>#DIV/0!</v>
      </c>
      <c r="P16" s="1434">
        <f>SUMIF('PRESUPUESTO ANALITICO'!$C$12:$C$216,C16,'PRESUPUESTO ANALITICO'!$W$12:$W$216)</f>
        <v>0</v>
      </c>
      <c r="Q16" s="1435" t="e">
        <f t="shared" si="6"/>
        <v>#DIV/0!</v>
      </c>
      <c r="R16" s="1434">
        <f t="shared" si="7"/>
        <v>1688</v>
      </c>
      <c r="S16" s="1437">
        <f t="shared" si="8"/>
        <v>0.52867637101004372</v>
      </c>
      <c r="T16" s="301"/>
      <c r="U16" s="301"/>
      <c r="V16" s="301"/>
      <c r="W16" s="301"/>
      <c r="X16" s="301"/>
    </row>
    <row r="17" spans="1:24" s="58" customFormat="1" ht="13.5" x14ac:dyDescent="0.25">
      <c r="A17" s="301"/>
      <c r="B17" s="1432">
        <f>+'Categorías de gastos'!D8</f>
        <v>6</v>
      </c>
      <c r="C17" s="1433" t="str">
        <f>+'Categorías de gastos'!E8</f>
        <v>Viáticos</v>
      </c>
      <c r="D17" s="1434">
        <f>SUMIF('PRESUPUESTO ANALITICO'!$C$12:$C$216,C17,'PRESUPUESTO ANALITICO'!$G$12:$G$216)</f>
        <v>0</v>
      </c>
      <c r="E17" s="1435">
        <f t="shared" si="0"/>
        <v>0</v>
      </c>
      <c r="F17" s="1434">
        <f>SUMIF('PRESUPUESTO ANALITICO'!$C$12:$C$216,C17,'PRESUPUESTO ANALITICO'!$H$12:$H$216)</f>
        <v>0</v>
      </c>
      <c r="G17" s="1435">
        <f t="shared" si="1"/>
        <v>0</v>
      </c>
      <c r="H17" s="1434">
        <f>SUMIF('PRESUPUESTO ANALITICO'!$C$12:$C$216,C17,'PRESUPUESTO ANALITICO'!$K$12:$K$216)</f>
        <v>0</v>
      </c>
      <c r="I17" s="1435">
        <f t="shared" si="2"/>
        <v>0</v>
      </c>
      <c r="J17" s="1434">
        <f>SUMIF('PRESUPUESTO ANALITICO'!$C$12:$C$216,C17,'PRESUPUESTO ANALITICO'!$N$12:$N$216)</f>
        <v>0</v>
      </c>
      <c r="K17" s="1435">
        <f t="shared" si="3"/>
        <v>0</v>
      </c>
      <c r="L17" s="1434">
        <f>SUMIF('PRESUPUESTO ANALITICO'!$C$12:$C$216,C17,'PRESUPUESTO ANALITICO'!$Q$12:$Q$216)</f>
        <v>0</v>
      </c>
      <c r="M17" s="1435" t="e">
        <f t="shared" si="4"/>
        <v>#DIV/0!</v>
      </c>
      <c r="N17" s="1434">
        <f>SUMIF('PRESUPUESTO ANALITICO'!$C$12:$C$216,C17,'PRESUPUESTO ANALITICO'!$T$12:$T$216)</f>
        <v>0</v>
      </c>
      <c r="O17" s="1435" t="e">
        <f t="shared" si="5"/>
        <v>#DIV/0!</v>
      </c>
      <c r="P17" s="1434">
        <f>SUMIF('PRESUPUESTO ANALITICO'!$C$12:$C$216,C17,'PRESUPUESTO ANALITICO'!$W$12:$W$216)</f>
        <v>0</v>
      </c>
      <c r="Q17" s="1435" t="e">
        <f t="shared" si="6"/>
        <v>#DIV/0!</v>
      </c>
      <c r="R17" s="1434">
        <f t="shared" si="7"/>
        <v>0</v>
      </c>
      <c r="S17" s="1437">
        <f t="shared" si="8"/>
        <v>0</v>
      </c>
      <c r="T17" s="301"/>
      <c r="U17" s="301"/>
      <c r="V17" s="301"/>
      <c r="W17" s="301"/>
      <c r="X17" s="301"/>
    </row>
    <row r="18" spans="1:24" s="58" customFormat="1" ht="13.5" x14ac:dyDescent="0.25">
      <c r="A18" s="301"/>
      <c r="B18" s="1432">
        <f>+'Categorías de gastos'!D9</f>
        <v>7</v>
      </c>
      <c r="C18" s="1433" t="str">
        <f>+'Categorías de gastos'!E9</f>
        <v>Asesoría técnica para cuellos de botella</v>
      </c>
      <c r="D18" s="1434">
        <f>SUMIF('PRESUPUESTO ANALITICO'!$C$12:$C$216,C18,'PRESUPUESTO ANALITICO'!$G$12:$G$216)</f>
        <v>113000</v>
      </c>
      <c r="E18" s="1435">
        <f t="shared" si="0"/>
        <v>38.541828252428921</v>
      </c>
      <c r="F18" s="1434">
        <f>SUMIF('PRESUPUESTO ANALITICO'!$C$12:$C$216,C18,'PRESUPUESTO ANALITICO'!$H$12:$H$216)</f>
        <v>2500</v>
      </c>
      <c r="G18" s="1435">
        <f t="shared" si="1"/>
        <v>100</v>
      </c>
      <c r="H18" s="1434">
        <f>SUMIF('PRESUPUESTO ANALITICO'!$C$12:$C$216,C18,'PRESUPUESTO ANALITICO'!$K$12:$K$216)</f>
        <v>2500</v>
      </c>
      <c r="I18" s="1435">
        <f t="shared" si="2"/>
        <v>10.822510822510822</v>
      </c>
      <c r="J18" s="1434">
        <f>SUMIF('PRESUPUESTO ANALITICO'!$C$12:$C$216,C18,'PRESUPUESTO ANALITICO'!$N$12:$N$216)</f>
        <v>0</v>
      </c>
      <c r="K18" s="1435">
        <f t="shared" si="3"/>
        <v>0</v>
      </c>
      <c r="L18" s="1434">
        <f>SUMIF('PRESUPUESTO ANALITICO'!$C$12:$C$216,C18,'PRESUPUESTO ANALITICO'!$Q$12:$Q$216)</f>
        <v>0</v>
      </c>
      <c r="M18" s="1435" t="e">
        <f t="shared" si="4"/>
        <v>#DIV/0!</v>
      </c>
      <c r="N18" s="1434">
        <f>SUMIF('PRESUPUESTO ANALITICO'!$C$12:$C$216,C18,'PRESUPUESTO ANALITICO'!$T$12:$T$216)</f>
        <v>0</v>
      </c>
      <c r="O18" s="1435" t="e">
        <f t="shared" si="5"/>
        <v>#DIV/0!</v>
      </c>
      <c r="P18" s="1434">
        <f>SUMIF('PRESUPUESTO ANALITICO'!$C$12:$C$216,C18,'PRESUPUESTO ANALITICO'!$W$12:$W$216)</f>
        <v>0</v>
      </c>
      <c r="Q18" s="1435" t="e">
        <f t="shared" si="6"/>
        <v>#DIV/0!</v>
      </c>
      <c r="R18" s="1434">
        <f t="shared" si="7"/>
        <v>118000</v>
      </c>
      <c r="S18" s="1437">
        <f t="shared" si="8"/>
        <v>36.957234466341923</v>
      </c>
      <c r="T18" s="301"/>
      <c r="U18" s="301"/>
      <c r="V18" s="301"/>
      <c r="W18" s="301"/>
      <c r="X18" s="301"/>
    </row>
    <row r="19" spans="1:24" s="58" customFormat="1" ht="13.5" x14ac:dyDescent="0.25">
      <c r="A19" s="301"/>
      <c r="B19" s="1432"/>
      <c r="C19" s="1433"/>
      <c r="D19" s="1434">
        <f>SUMIF('PRESUPUESTO ANALITICO'!$C$12:$C$216,C19,'PRESUPUESTO ANALITICO'!$G$12:$G$216)</f>
        <v>0</v>
      </c>
      <c r="E19" s="1435">
        <f t="shared" si="0"/>
        <v>0</v>
      </c>
      <c r="F19" s="1434">
        <f>SUMIF('PRESUPUESTO ANALITICO'!$C$12:$C$216,C19,'PRESUPUESTO ANALITICO'!$H$12:$H$216)</f>
        <v>0</v>
      </c>
      <c r="G19" s="1435">
        <f t="shared" si="1"/>
        <v>0</v>
      </c>
      <c r="H19" s="1434">
        <f>SUMIF('PRESUPUESTO ANALITICO'!$C$12:$C$216,C19,'PRESUPUESTO ANALITICO'!$K$12:$K$216)</f>
        <v>0</v>
      </c>
      <c r="I19" s="1435">
        <f t="shared" si="2"/>
        <v>0</v>
      </c>
      <c r="J19" s="1434">
        <f>SUMIF('PRESUPUESTO ANALITICO'!$C$12:$C$216,C19,'PRESUPUESTO ANALITICO'!$N$12:$N$216)</f>
        <v>0</v>
      </c>
      <c r="K19" s="1435">
        <f t="shared" si="3"/>
        <v>0</v>
      </c>
      <c r="L19" s="1434">
        <f>SUMIF('PRESUPUESTO ANALITICO'!$C$12:$C$216,C19,'PRESUPUESTO ANALITICO'!$Q$12:$Q$216)</f>
        <v>0</v>
      </c>
      <c r="M19" s="1435" t="e">
        <f t="shared" si="4"/>
        <v>#DIV/0!</v>
      </c>
      <c r="N19" s="1434">
        <f>SUMIF('PRESUPUESTO ANALITICO'!$C$12:$C$216,C19,'PRESUPUESTO ANALITICO'!$T$12:$T$216)</f>
        <v>0</v>
      </c>
      <c r="O19" s="1435" t="e">
        <f t="shared" si="5"/>
        <v>#DIV/0!</v>
      </c>
      <c r="P19" s="1434">
        <f>SUMIF('PRESUPUESTO ANALITICO'!$C$12:$C$216,C19,'PRESUPUESTO ANALITICO'!$W$12:$W$216)</f>
        <v>0</v>
      </c>
      <c r="Q19" s="1435" t="e">
        <f t="shared" si="6"/>
        <v>#DIV/0!</v>
      </c>
      <c r="R19" s="1434">
        <f t="shared" si="7"/>
        <v>0</v>
      </c>
      <c r="S19" s="1437">
        <f t="shared" si="8"/>
        <v>0</v>
      </c>
      <c r="T19" s="301"/>
      <c r="U19" s="301"/>
      <c r="V19" s="301"/>
      <c r="W19" s="301"/>
      <c r="X19" s="301"/>
    </row>
    <row r="20" spans="1:24" s="58" customFormat="1" ht="13.5" x14ac:dyDescent="0.25">
      <c r="A20" s="301"/>
      <c r="B20" s="1432"/>
      <c r="C20" s="1433"/>
      <c r="D20" s="1434">
        <f>SUMIF('PRESUPUESTO ANALITICO'!$C$12:$C$216,C20,'PRESUPUESTO ANALITICO'!$G$12:$G$216)</f>
        <v>0</v>
      </c>
      <c r="E20" s="1435">
        <f t="shared" si="0"/>
        <v>0</v>
      </c>
      <c r="F20" s="1434">
        <f>SUMIF('PRESUPUESTO ANALITICO'!$C$12:$C$216,C20,'PRESUPUESTO ANALITICO'!$H$12:$H$216)</f>
        <v>0</v>
      </c>
      <c r="G20" s="1435">
        <f t="shared" si="1"/>
        <v>0</v>
      </c>
      <c r="H20" s="1434">
        <f>SUMIF('PRESUPUESTO ANALITICO'!$C$12:$C$216,C20,'PRESUPUESTO ANALITICO'!$K$12:$K$216)</f>
        <v>0</v>
      </c>
      <c r="I20" s="1435">
        <f t="shared" si="2"/>
        <v>0</v>
      </c>
      <c r="J20" s="1434">
        <f>SUMIF('PRESUPUESTO ANALITICO'!$C$12:$C$216,C20,'PRESUPUESTO ANALITICO'!$N$12:$N$216)</f>
        <v>0</v>
      </c>
      <c r="K20" s="1435">
        <f t="shared" si="3"/>
        <v>0</v>
      </c>
      <c r="L20" s="1434">
        <f>SUMIF('PRESUPUESTO ANALITICO'!$C$12:$C$216,C20,'PRESUPUESTO ANALITICO'!$Q$12:$Q$216)</f>
        <v>0</v>
      </c>
      <c r="M20" s="1435" t="e">
        <f t="shared" si="4"/>
        <v>#DIV/0!</v>
      </c>
      <c r="N20" s="1434">
        <f>SUMIF('PRESUPUESTO ANALITICO'!$C$12:$C$216,C20,'PRESUPUESTO ANALITICO'!$T$12:$T$216)</f>
        <v>0</v>
      </c>
      <c r="O20" s="1435" t="e">
        <f t="shared" si="5"/>
        <v>#DIV/0!</v>
      </c>
      <c r="P20" s="1434">
        <f>SUMIF('PRESUPUESTO ANALITICO'!$C$12:$C$216,C20,'PRESUPUESTO ANALITICO'!$W$12:$W$216)</f>
        <v>0</v>
      </c>
      <c r="Q20" s="1435" t="e">
        <f t="shared" si="6"/>
        <v>#DIV/0!</v>
      </c>
      <c r="R20" s="1434">
        <f t="shared" si="7"/>
        <v>0</v>
      </c>
      <c r="S20" s="1437">
        <f t="shared" si="8"/>
        <v>0</v>
      </c>
      <c r="T20" s="301"/>
      <c r="U20" s="301"/>
      <c r="V20" s="301"/>
      <c r="W20" s="301"/>
      <c r="X20" s="301"/>
    </row>
    <row r="21" spans="1:24" s="58" customFormat="1" ht="14.25" thickBot="1" x14ac:dyDescent="0.3">
      <c r="A21" s="301"/>
      <c r="B21" s="1438"/>
      <c r="C21" s="1444"/>
      <c r="D21" s="1439">
        <f>SUMIF('PRESUPUESTO ANALITICO'!$C$12:$C$216,C21,'PRESUPUESTO ANALITICO'!$G$12:$G$216)</f>
        <v>0</v>
      </c>
      <c r="E21" s="1440">
        <f t="shared" si="0"/>
        <v>0</v>
      </c>
      <c r="F21" s="1439">
        <f>SUMIF('PRESUPUESTO ANALITICO'!$C$12:$C$216,C21,'PRESUPUESTO ANALITICO'!$H$12:$H$216)</f>
        <v>0</v>
      </c>
      <c r="G21" s="1440">
        <f t="shared" si="1"/>
        <v>0</v>
      </c>
      <c r="H21" s="1439">
        <f>SUMIF('PRESUPUESTO ANALITICO'!$C$12:$C$216,C21,'PRESUPUESTO ANALITICO'!$K$12:$K$216)</f>
        <v>0</v>
      </c>
      <c r="I21" s="1440">
        <f t="shared" si="2"/>
        <v>0</v>
      </c>
      <c r="J21" s="1439">
        <f>SUMIF('PRESUPUESTO ANALITICO'!$C$12:$C$216,C21,'PRESUPUESTO ANALITICO'!$N$12:$N$216)</f>
        <v>0</v>
      </c>
      <c r="K21" s="1440">
        <f t="shared" si="3"/>
        <v>0</v>
      </c>
      <c r="L21" s="1439">
        <f>SUMIF('PRESUPUESTO ANALITICO'!$C$12:$C$216,C21,'PRESUPUESTO ANALITICO'!$Q$12:$Q$216)</f>
        <v>0</v>
      </c>
      <c r="M21" s="1440" t="e">
        <f t="shared" si="4"/>
        <v>#DIV/0!</v>
      </c>
      <c r="N21" s="1439">
        <f>SUMIF('PRESUPUESTO ANALITICO'!$C$12:$C$216,C21,'PRESUPUESTO ANALITICO'!$T$12:$T$216)</f>
        <v>0</v>
      </c>
      <c r="O21" s="1440" t="e">
        <f t="shared" si="5"/>
        <v>#DIV/0!</v>
      </c>
      <c r="P21" s="1439">
        <f>SUMIF('PRESUPUESTO ANALITICO'!$C$12:$C$216,C21,'PRESUPUESTO ANALITICO'!$W$12:$W$216)</f>
        <v>0</v>
      </c>
      <c r="Q21" s="1440" t="e">
        <f t="shared" si="6"/>
        <v>#DIV/0!</v>
      </c>
      <c r="R21" s="1439">
        <f t="shared" si="7"/>
        <v>0</v>
      </c>
      <c r="S21" s="1441">
        <f t="shared" si="8"/>
        <v>0</v>
      </c>
      <c r="T21" s="301"/>
      <c r="U21" s="301"/>
      <c r="V21" s="301"/>
      <c r="W21" s="301"/>
      <c r="X21" s="301"/>
    </row>
    <row r="22" spans="1:24" s="58" customFormat="1" ht="13.5" x14ac:dyDescent="0.25">
      <c r="A22" s="301"/>
      <c r="B22" s="1442">
        <v>8</v>
      </c>
      <c r="C22" s="1596" t="str">
        <f>+'Categorías de gastos'!E13</f>
        <v>Equipo técnico del proyecto</v>
      </c>
      <c r="D22" s="1461">
        <f>SUMIF('PRESUPUESTO ANALITICO'!$C$12:$C$216,C22,'PRESUPUESTO ANALITICO'!$G$12:$G$216)</f>
        <v>93500</v>
      </c>
      <c r="E22" s="1462">
        <f t="shared" si="0"/>
        <v>31.890804792938976</v>
      </c>
      <c r="F22" s="1461">
        <f>SUMIF('PRESUPUESTO ANALITICO'!$C$12:$C$216,C22,'PRESUPUESTO ANALITICO'!$H$12:$H$216)</f>
        <v>0</v>
      </c>
      <c r="G22" s="1462">
        <f t="shared" si="1"/>
        <v>0</v>
      </c>
      <c r="H22" s="1461">
        <f>SUMIF('PRESUPUESTO ANALITICO'!$C$12:$C$216,C22,'PRESUPUESTO ANALITICO'!$K$12:$K$216)</f>
        <v>0</v>
      </c>
      <c r="I22" s="1462">
        <f t="shared" si="2"/>
        <v>0</v>
      </c>
      <c r="J22" s="1461">
        <f>SUMIF('PRESUPUESTO ANALITICO'!$C$12:$C$216,C22,'PRESUPUESTO ANALITICO'!$N$12:$N$216)</f>
        <v>0</v>
      </c>
      <c r="K22" s="1462">
        <f t="shared" si="3"/>
        <v>0</v>
      </c>
      <c r="L22" s="1461">
        <f>SUMIF('PRESUPUESTO ANALITICO'!$C$12:$C$216,C22,'PRESUPUESTO ANALITICO'!$Q$12:$Q$216)</f>
        <v>0</v>
      </c>
      <c r="M22" s="1462" t="e">
        <f t="shared" si="4"/>
        <v>#DIV/0!</v>
      </c>
      <c r="N22" s="1461">
        <f>SUMIF('PRESUPUESTO ANALITICO'!$C$12:$C$216,C22,'PRESUPUESTO ANALITICO'!$T$12:$T$216)</f>
        <v>0</v>
      </c>
      <c r="O22" s="1462" t="e">
        <f t="shared" si="5"/>
        <v>#DIV/0!</v>
      </c>
      <c r="P22" s="1461">
        <f>SUMIF('PRESUPUESTO ANALITICO'!$C$12:$C$216,C22,'PRESUPUESTO ANALITICO'!$W$12:$W$216)</f>
        <v>0</v>
      </c>
      <c r="Q22" s="1462" t="e">
        <f t="shared" si="6"/>
        <v>#DIV/0!</v>
      </c>
      <c r="R22" s="1461">
        <f t="shared" si="7"/>
        <v>93500</v>
      </c>
      <c r="S22" s="1463">
        <f t="shared" si="8"/>
        <v>29.283910361042114</v>
      </c>
      <c r="T22" s="301"/>
      <c r="U22" s="301"/>
      <c r="V22" s="301"/>
      <c r="W22" s="301"/>
      <c r="X22" s="301"/>
    </row>
    <row r="23" spans="1:24" s="58" customFormat="1" ht="13.5" x14ac:dyDescent="0.25">
      <c r="A23" s="301"/>
      <c r="B23" s="1432">
        <v>9</v>
      </c>
      <c r="C23" s="1433" t="str">
        <f>+'Categorías de gastos'!E14</f>
        <v>Equipamiento para gestión del proyecto</v>
      </c>
      <c r="D23" s="1459">
        <f>SUMIF('PRESUPUESTO ANALITICO'!$C$12:$C$216,C23,'PRESUPUESTO ANALITICO'!$G$12:$G$216)</f>
        <v>0</v>
      </c>
      <c r="E23" s="1460">
        <f t="shared" si="0"/>
        <v>0</v>
      </c>
      <c r="F23" s="1459">
        <f>SUMIF('PRESUPUESTO ANALITICO'!$C$12:$C$216,C23,'PRESUPUESTO ANALITICO'!$H$12:$H$216)</f>
        <v>0</v>
      </c>
      <c r="G23" s="1460">
        <f t="shared" si="1"/>
        <v>0</v>
      </c>
      <c r="H23" s="1459">
        <f>SUMIF('PRESUPUESTO ANALITICO'!$C$12:$C$216,C23,'PRESUPUESTO ANALITICO'!$K$12:$K$216)</f>
        <v>0</v>
      </c>
      <c r="I23" s="1460">
        <f t="shared" si="2"/>
        <v>0</v>
      </c>
      <c r="J23" s="1459">
        <f>SUMIF('PRESUPUESTO ANALITICO'!$C$12:$C$216,C23,'PRESUPUESTO ANALITICO'!$N$12:$N$216)</f>
        <v>0</v>
      </c>
      <c r="K23" s="1460">
        <f t="shared" si="3"/>
        <v>0</v>
      </c>
      <c r="L23" s="1459">
        <f>SUMIF('PRESUPUESTO ANALITICO'!$C$12:$C$216,C23,'PRESUPUESTO ANALITICO'!$Q$12:$Q$216)</f>
        <v>0</v>
      </c>
      <c r="M23" s="1460" t="e">
        <f t="shared" si="4"/>
        <v>#DIV/0!</v>
      </c>
      <c r="N23" s="1459">
        <f>SUMIF('PRESUPUESTO ANALITICO'!$C$12:$C$216,C23,'PRESUPUESTO ANALITICO'!$T$12:$T$216)</f>
        <v>0</v>
      </c>
      <c r="O23" s="1460" t="e">
        <f t="shared" si="5"/>
        <v>#DIV/0!</v>
      </c>
      <c r="P23" s="1459">
        <f>SUMIF('PRESUPUESTO ANALITICO'!$C$12:$C$216,C23,'PRESUPUESTO ANALITICO'!$W$12:$W$216)</f>
        <v>0</v>
      </c>
      <c r="Q23" s="1460" t="e">
        <f t="shared" si="6"/>
        <v>#DIV/0!</v>
      </c>
      <c r="R23" s="1459">
        <f t="shared" si="7"/>
        <v>0</v>
      </c>
      <c r="S23" s="1464">
        <f t="shared" si="8"/>
        <v>0</v>
      </c>
      <c r="T23" s="301"/>
      <c r="U23" s="301"/>
      <c r="V23" s="301"/>
      <c r="W23" s="301"/>
      <c r="X23" s="301"/>
    </row>
    <row r="24" spans="1:24" s="58" customFormat="1" ht="13.5" x14ac:dyDescent="0.25">
      <c r="A24" s="301"/>
      <c r="B24" s="1432">
        <v>10</v>
      </c>
      <c r="C24" s="1433" t="str">
        <f>+'Categorías de gastos'!E15</f>
        <v>Mantenimiento y reparaciones</v>
      </c>
      <c r="D24" s="1459">
        <f>SUMIF('PRESUPUESTO ANALITICO'!$C$12:$C$216,C24,'PRESUPUESTO ANALITICO'!$G$12:$G$216)</f>
        <v>0</v>
      </c>
      <c r="E24" s="1460">
        <f t="shared" si="0"/>
        <v>0</v>
      </c>
      <c r="F24" s="1459">
        <f>SUMIF('PRESUPUESTO ANALITICO'!$C$12:$C$216,C24,'PRESUPUESTO ANALITICO'!$H$12:$H$216)</f>
        <v>0</v>
      </c>
      <c r="G24" s="1460">
        <f t="shared" si="1"/>
        <v>0</v>
      </c>
      <c r="H24" s="1459">
        <f>SUMIF('PRESUPUESTO ANALITICO'!$C$12:$C$216,C24,'PRESUPUESTO ANALITICO'!$K$12:$K$216)</f>
        <v>0</v>
      </c>
      <c r="I24" s="1460">
        <f t="shared" si="2"/>
        <v>0</v>
      </c>
      <c r="J24" s="1459">
        <f>SUMIF('PRESUPUESTO ANALITICO'!$C$12:$C$216,C24,'PRESUPUESTO ANALITICO'!$N$12:$N$216)</f>
        <v>0</v>
      </c>
      <c r="K24" s="1460">
        <f t="shared" si="3"/>
        <v>0</v>
      </c>
      <c r="L24" s="1459">
        <f>SUMIF('PRESUPUESTO ANALITICO'!$C$12:$C$216,C24,'PRESUPUESTO ANALITICO'!$Q$12:$Q$216)</f>
        <v>0</v>
      </c>
      <c r="M24" s="1460" t="e">
        <f t="shared" si="4"/>
        <v>#DIV/0!</v>
      </c>
      <c r="N24" s="1459">
        <f>SUMIF('PRESUPUESTO ANALITICO'!$C$12:$C$216,C24,'PRESUPUESTO ANALITICO'!$T$12:$T$216)</f>
        <v>0</v>
      </c>
      <c r="O24" s="1460" t="e">
        <f t="shared" si="5"/>
        <v>#DIV/0!</v>
      </c>
      <c r="P24" s="1459">
        <f>SUMIF('PRESUPUESTO ANALITICO'!$C$12:$C$216,C24,'PRESUPUESTO ANALITICO'!$W$12:$W$216)</f>
        <v>0</v>
      </c>
      <c r="Q24" s="1460" t="e">
        <f t="shared" si="6"/>
        <v>#DIV/0!</v>
      </c>
      <c r="R24" s="1459">
        <f t="shared" si="7"/>
        <v>0</v>
      </c>
      <c r="S24" s="1464">
        <f t="shared" si="8"/>
        <v>0</v>
      </c>
      <c r="T24" s="301"/>
      <c r="U24" s="301"/>
      <c r="V24" s="301"/>
      <c r="W24" s="301"/>
      <c r="X24" s="301"/>
    </row>
    <row r="25" spans="1:24" s="58" customFormat="1" ht="13.5" x14ac:dyDescent="0.25">
      <c r="A25" s="301"/>
      <c r="B25" s="1432">
        <v>11</v>
      </c>
      <c r="C25" s="1433" t="str">
        <f>+'Categorías de gastos'!E16</f>
        <v>Seguros</v>
      </c>
      <c r="D25" s="1459">
        <f>SUMIF('PRESUPUESTO ANALITICO'!$C$12:$C$216,C25,'PRESUPUESTO ANALITICO'!$G$12:$G$216)</f>
        <v>0</v>
      </c>
      <c r="E25" s="1460">
        <f t="shared" si="0"/>
        <v>0</v>
      </c>
      <c r="F25" s="1459">
        <f>SUMIF('PRESUPUESTO ANALITICO'!$C$12:$C$216,C25,'PRESUPUESTO ANALITICO'!$H$12:$H$216)</f>
        <v>0</v>
      </c>
      <c r="G25" s="1460">
        <f t="shared" si="1"/>
        <v>0</v>
      </c>
      <c r="H25" s="1459">
        <f>SUMIF('PRESUPUESTO ANALITICO'!$C$12:$C$216,C25,'PRESUPUESTO ANALITICO'!$K$12:$K$216)</f>
        <v>0</v>
      </c>
      <c r="I25" s="1460">
        <f t="shared" si="2"/>
        <v>0</v>
      </c>
      <c r="J25" s="1459">
        <f>SUMIF('PRESUPUESTO ANALITICO'!$C$12:$C$216,C25,'PRESUPUESTO ANALITICO'!$N$12:$N$216)</f>
        <v>0</v>
      </c>
      <c r="K25" s="1460">
        <f t="shared" si="3"/>
        <v>0</v>
      </c>
      <c r="L25" s="1459">
        <f>SUMIF('PRESUPUESTO ANALITICO'!$C$12:$C$216,C25,'PRESUPUESTO ANALITICO'!$Q$12:$Q$216)</f>
        <v>0</v>
      </c>
      <c r="M25" s="1460" t="e">
        <f t="shared" si="4"/>
        <v>#DIV/0!</v>
      </c>
      <c r="N25" s="1459">
        <f>SUMIF('PRESUPUESTO ANALITICO'!$C$12:$C$216,C25,'PRESUPUESTO ANALITICO'!$T$12:$T$216)</f>
        <v>0</v>
      </c>
      <c r="O25" s="1460" t="e">
        <f t="shared" si="5"/>
        <v>#DIV/0!</v>
      </c>
      <c r="P25" s="1459">
        <f>SUMIF('PRESUPUESTO ANALITICO'!$C$12:$C$216,C25,'PRESUPUESTO ANALITICO'!$W$12:$W$216)</f>
        <v>0</v>
      </c>
      <c r="Q25" s="1460" t="e">
        <f t="shared" si="6"/>
        <v>#DIV/0!</v>
      </c>
      <c r="R25" s="1459">
        <f t="shared" si="7"/>
        <v>0</v>
      </c>
      <c r="S25" s="1464">
        <f t="shared" si="8"/>
        <v>0</v>
      </c>
      <c r="T25" s="301"/>
      <c r="U25" s="301"/>
      <c r="V25" s="301"/>
      <c r="W25" s="301"/>
      <c r="X25" s="301"/>
    </row>
    <row r="26" spans="1:24" s="58" customFormat="1" ht="13.5" x14ac:dyDescent="0.25">
      <c r="A26" s="301"/>
      <c r="B26" s="1432">
        <v>12</v>
      </c>
      <c r="C26" s="1433" t="str">
        <f>+'Categorías de gastos'!E17</f>
        <v>Oficina de proyecto</v>
      </c>
      <c r="D26" s="1459">
        <f>SUMIF('PRESUPUESTO ANALITICO'!$C$12:$C$216,C26,'PRESUPUESTO ANALITICO'!$G$12:$G$216)</f>
        <v>0</v>
      </c>
      <c r="E26" s="1460">
        <f t="shared" si="0"/>
        <v>0</v>
      </c>
      <c r="F26" s="1459">
        <f>SUMIF('PRESUPUESTO ANALITICO'!$C$12:$C$216,C26,'PRESUPUESTO ANALITICO'!$H$12:$H$216)</f>
        <v>0</v>
      </c>
      <c r="G26" s="1460">
        <f t="shared" si="1"/>
        <v>0</v>
      </c>
      <c r="H26" s="1459">
        <f>SUMIF('PRESUPUESTO ANALITICO'!$C$12:$C$216,C26,'PRESUPUESTO ANALITICO'!$K$12:$K$216)</f>
        <v>0</v>
      </c>
      <c r="I26" s="1460">
        <f t="shared" si="2"/>
        <v>0</v>
      </c>
      <c r="J26" s="1459">
        <f>SUMIF('PRESUPUESTO ANALITICO'!$C$12:$C$216,C26,'PRESUPUESTO ANALITICO'!$N$12:$N$216)</f>
        <v>0</v>
      </c>
      <c r="K26" s="1460">
        <f t="shared" si="3"/>
        <v>0</v>
      </c>
      <c r="L26" s="1459">
        <f>SUMIF('PRESUPUESTO ANALITICO'!$C$12:$C$216,C26,'PRESUPUESTO ANALITICO'!$Q$12:$Q$216)</f>
        <v>0</v>
      </c>
      <c r="M26" s="1460" t="e">
        <f t="shared" si="4"/>
        <v>#DIV/0!</v>
      </c>
      <c r="N26" s="1459">
        <f>SUMIF('PRESUPUESTO ANALITICO'!$C$12:$C$216,C26,'PRESUPUESTO ANALITICO'!$T$12:$T$216)</f>
        <v>0</v>
      </c>
      <c r="O26" s="1460" t="e">
        <f t="shared" si="5"/>
        <v>#DIV/0!</v>
      </c>
      <c r="P26" s="1459">
        <f>SUMIF('PRESUPUESTO ANALITICO'!$C$12:$C$216,C26,'PRESUPUESTO ANALITICO'!$W$12:$W$216)</f>
        <v>0</v>
      </c>
      <c r="Q26" s="1460" t="e">
        <f t="shared" si="6"/>
        <v>#DIV/0!</v>
      </c>
      <c r="R26" s="1459">
        <f t="shared" si="7"/>
        <v>0</v>
      </c>
      <c r="S26" s="1464">
        <f t="shared" si="8"/>
        <v>0</v>
      </c>
      <c r="T26" s="301"/>
      <c r="U26" s="301"/>
      <c r="V26" s="301"/>
      <c r="W26" s="301"/>
      <c r="X26" s="301"/>
    </row>
    <row r="27" spans="1:24" s="58" customFormat="1" ht="13.5" x14ac:dyDescent="0.25">
      <c r="A27" s="301"/>
      <c r="B27" s="1432">
        <v>13</v>
      </c>
      <c r="C27" s="1433" t="str">
        <f>+'Categorías de gastos'!E18</f>
        <v xml:space="preserve">Servicios básicos para oficina </v>
      </c>
      <c r="D27" s="1459">
        <f>SUMIF('PRESUPUESTO ANALITICO'!$C$12:$C$216,C27,'PRESUPUESTO ANALITICO'!$G$12:$G$216)</f>
        <v>0</v>
      </c>
      <c r="E27" s="1460">
        <f t="shared" si="0"/>
        <v>0</v>
      </c>
      <c r="F27" s="1459">
        <f>SUMIF('PRESUPUESTO ANALITICO'!$C$12:$C$216,C27,'PRESUPUESTO ANALITICO'!$H$12:$H$216)</f>
        <v>0</v>
      </c>
      <c r="G27" s="1460">
        <f t="shared" si="1"/>
        <v>0</v>
      </c>
      <c r="H27" s="1459">
        <f>SUMIF('PRESUPUESTO ANALITICO'!$C$12:$C$216,C27,'PRESUPUESTO ANALITICO'!$K$12:$K$216)</f>
        <v>0</v>
      </c>
      <c r="I27" s="1460">
        <f t="shared" si="2"/>
        <v>0</v>
      </c>
      <c r="J27" s="1459">
        <f>SUMIF('PRESUPUESTO ANALITICO'!$C$12:$C$216,C27,'PRESUPUESTO ANALITICO'!$N$12:$N$216)</f>
        <v>0</v>
      </c>
      <c r="K27" s="1460">
        <f t="shared" si="3"/>
        <v>0</v>
      </c>
      <c r="L27" s="1459">
        <f>SUMIF('PRESUPUESTO ANALITICO'!$C$12:$C$216,C27,'PRESUPUESTO ANALITICO'!$Q$12:$Q$216)</f>
        <v>0</v>
      </c>
      <c r="M27" s="1460" t="e">
        <f t="shared" si="4"/>
        <v>#DIV/0!</v>
      </c>
      <c r="N27" s="1459">
        <f>SUMIF('PRESUPUESTO ANALITICO'!$C$12:$C$216,C27,'PRESUPUESTO ANALITICO'!$T$12:$T$216)</f>
        <v>0</v>
      </c>
      <c r="O27" s="1460" t="e">
        <f t="shared" si="5"/>
        <v>#DIV/0!</v>
      </c>
      <c r="P27" s="1459">
        <f>SUMIF('PRESUPUESTO ANALITICO'!$C$12:$C$216,C27,'PRESUPUESTO ANALITICO'!$W$12:$W$216)</f>
        <v>0</v>
      </c>
      <c r="Q27" s="1460" t="e">
        <f t="shared" si="6"/>
        <v>#DIV/0!</v>
      </c>
      <c r="R27" s="1459">
        <f t="shared" si="7"/>
        <v>0</v>
      </c>
      <c r="S27" s="1464">
        <f t="shared" si="8"/>
        <v>0</v>
      </c>
      <c r="T27" s="301"/>
      <c r="U27" s="301"/>
      <c r="V27" s="301"/>
      <c r="W27" s="301"/>
      <c r="X27" s="301"/>
    </row>
    <row r="28" spans="1:24" s="58" customFormat="1" ht="13.5" x14ac:dyDescent="0.25">
      <c r="A28" s="301"/>
      <c r="B28" s="1432">
        <v>14</v>
      </c>
      <c r="C28" s="1433" t="str">
        <f>+'Categorías de gastos'!E19</f>
        <v>Materiales y suministros de oficina</v>
      </c>
      <c r="D28" s="1459">
        <f>SUMIF('PRESUPUESTO ANALITICO'!$C$12:$C$216,C28,'PRESUPUESTO ANALITICO'!$G$12:$G$216)</f>
        <v>0</v>
      </c>
      <c r="E28" s="1460">
        <f t="shared" si="0"/>
        <v>0</v>
      </c>
      <c r="F28" s="1459">
        <f>SUMIF('PRESUPUESTO ANALITICO'!$C$12:$C$216,C28,'PRESUPUESTO ANALITICO'!$H$12:$H$216)</f>
        <v>0</v>
      </c>
      <c r="G28" s="1460">
        <f t="shared" si="1"/>
        <v>0</v>
      </c>
      <c r="H28" s="1459">
        <f>SUMIF('PRESUPUESTO ANALITICO'!$C$12:$C$216,C28,'PRESUPUESTO ANALITICO'!$K$12:$K$216)</f>
        <v>0</v>
      </c>
      <c r="I28" s="1460">
        <f t="shared" si="2"/>
        <v>0</v>
      </c>
      <c r="J28" s="1459">
        <f>SUMIF('PRESUPUESTO ANALITICO'!$C$12:$C$216,C28,'PRESUPUESTO ANALITICO'!$N$12:$N$216)</f>
        <v>0</v>
      </c>
      <c r="K28" s="1460">
        <f t="shared" si="3"/>
        <v>0</v>
      </c>
      <c r="L28" s="1459">
        <f>SUMIF('PRESUPUESTO ANALITICO'!$C$12:$C$216,C28,'PRESUPUESTO ANALITICO'!$Q$12:$Q$216)</f>
        <v>0</v>
      </c>
      <c r="M28" s="1460" t="e">
        <f t="shared" si="4"/>
        <v>#DIV/0!</v>
      </c>
      <c r="N28" s="1459">
        <f>SUMIF('PRESUPUESTO ANALITICO'!$C$12:$C$216,C28,'PRESUPUESTO ANALITICO'!$T$12:$T$216)</f>
        <v>0</v>
      </c>
      <c r="O28" s="1460" t="e">
        <f t="shared" si="5"/>
        <v>#DIV/0!</v>
      </c>
      <c r="P28" s="1459">
        <f>SUMIF('PRESUPUESTO ANALITICO'!$C$12:$C$216,C28,'PRESUPUESTO ANALITICO'!$W$12:$W$216)</f>
        <v>0</v>
      </c>
      <c r="Q28" s="1460" t="e">
        <f t="shared" si="6"/>
        <v>#DIV/0!</v>
      </c>
      <c r="R28" s="1459">
        <f t="shared" si="7"/>
        <v>0</v>
      </c>
      <c r="S28" s="1464">
        <f t="shared" si="8"/>
        <v>0</v>
      </c>
      <c r="T28" s="301"/>
      <c r="U28" s="301"/>
      <c r="V28" s="301"/>
      <c r="W28" s="301"/>
      <c r="X28" s="301"/>
    </row>
    <row r="29" spans="1:24" s="58" customFormat="1" ht="13.5" x14ac:dyDescent="0.25">
      <c r="A29" s="301"/>
      <c r="B29" s="1432">
        <v>15</v>
      </c>
      <c r="C29" s="1433" t="str">
        <f>+'Categorías de gastos'!E20</f>
        <v>Comunicaciones</v>
      </c>
      <c r="D29" s="1459">
        <f>SUMIF('PRESUPUESTO ANALITICO'!$C$12:$C$216,C29,'PRESUPUESTO ANALITICO'!$G$12:$G$216)</f>
        <v>0</v>
      </c>
      <c r="E29" s="1460">
        <f t="shared" si="0"/>
        <v>0</v>
      </c>
      <c r="F29" s="1459">
        <f>SUMIF('PRESUPUESTO ANALITICO'!$C$12:$C$216,C29,'PRESUPUESTO ANALITICO'!$H$12:$H$216)</f>
        <v>0</v>
      </c>
      <c r="G29" s="1460">
        <f t="shared" si="1"/>
        <v>0</v>
      </c>
      <c r="H29" s="1459">
        <f>SUMIF('PRESUPUESTO ANALITICO'!$C$12:$C$216,C29,'PRESUPUESTO ANALITICO'!$K$12:$K$216)</f>
        <v>0</v>
      </c>
      <c r="I29" s="1460">
        <f t="shared" si="2"/>
        <v>0</v>
      </c>
      <c r="J29" s="1459">
        <f>SUMIF('PRESUPUESTO ANALITICO'!$C$12:$C$216,C29,'PRESUPUESTO ANALITICO'!$N$12:$N$216)</f>
        <v>0</v>
      </c>
      <c r="K29" s="1460">
        <f t="shared" si="3"/>
        <v>0</v>
      </c>
      <c r="L29" s="1459">
        <f>SUMIF('PRESUPUESTO ANALITICO'!$C$12:$C$216,C29,'PRESUPUESTO ANALITICO'!$Q$12:$Q$216)</f>
        <v>0</v>
      </c>
      <c r="M29" s="1460" t="e">
        <f t="shared" si="4"/>
        <v>#DIV/0!</v>
      </c>
      <c r="N29" s="1459">
        <f>SUMIF('PRESUPUESTO ANALITICO'!$C$12:$C$216,C29,'PRESUPUESTO ANALITICO'!$T$12:$T$216)</f>
        <v>0</v>
      </c>
      <c r="O29" s="1460" t="e">
        <f t="shared" si="5"/>
        <v>#DIV/0!</v>
      </c>
      <c r="P29" s="1459">
        <f>SUMIF('PRESUPUESTO ANALITICO'!$C$12:$C$216,C29,'PRESUPUESTO ANALITICO'!$W$12:$W$216)</f>
        <v>0</v>
      </c>
      <c r="Q29" s="1460" t="e">
        <f t="shared" si="6"/>
        <v>#DIV/0!</v>
      </c>
      <c r="R29" s="1459">
        <f t="shared" si="7"/>
        <v>0</v>
      </c>
      <c r="S29" s="1464">
        <f t="shared" si="8"/>
        <v>0</v>
      </c>
      <c r="T29" s="301"/>
      <c r="U29" s="301"/>
      <c r="V29" s="301"/>
      <c r="W29" s="301"/>
      <c r="X29" s="301"/>
    </row>
    <row r="30" spans="1:24" s="58" customFormat="1" ht="13.5" x14ac:dyDescent="0.25">
      <c r="A30" s="301"/>
      <c r="B30" s="1432">
        <v>16</v>
      </c>
      <c r="C30" s="1433" t="str">
        <f>+'Categorías de gastos'!E21</f>
        <v>Coordinaciones con FONDOEMPLEO</v>
      </c>
      <c r="D30" s="1459">
        <f>SUMIF('PRESUPUESTO ANALITICO'!$C$12:$C$216,C30,'PRESUPUESTO ANALITICO'!$G$12:$G$216)</f>
        <v>0</v>
      </c>
      <c r="E30" s="1460">
        <f t="shared" si="0"/>
        <v>0</v>
      </c>
      <c r="F30" s="1459">
        <f>SUMIF('PRESUPUESTO ANALITICO'!$C$12:$C$216,C30,'PRESUPUESTO ANALITICO'!$H$12:$H$216)</f>
        <v>0</v>
      </c>
      <c r="G30" s="1460">
        <f t="shared" si="1"/>
        <v>0</v>
      </c>
      <c r="H30" s="1459">
        <f>SUMIF('PRESUPUESTO ANALITICO'!$C$12:$C$216,C30,'PRESUPUESTO ANALITICO'!$K$12:$K$216)</f>
        <v>0</v>
      </c>
      <c r="I30" s="1460">
        <f t="shared" si="2"/>
        <v>0</v>
      </c>
      <c r="J30" s="1459">
        <f>SUMIF('PRESUPUESTO ANALITICO'!$C$12:$C$216,C30,'PRESUPUESTO ANALITICO'!$N$12:$N$216)</f>
        <v>0</v>
      </c>
      <c r="K30" s="1460">
        <f t="shared" si="3"/>
        <v>0</v>
      </c>
      <c r="L30" s="1459">
        <f>SUMIF('PRESUPUESTO ANALITICO'!$C$12:$C$216,C30,'PRESUPUESTO ANALITICO'!$Q$12:$Q$216)</f>
        <v>0</v>
      </c>
      <c r="M30" s="1460" t="e">
        <f t="shared" si="4"/>
        <v>#DIV/0!</v>
      </c>
      <c r="N30" s="1459">
        <f>SUMIF('PRESUPUESTO ANALITICO'!$C$12:$C$216,C30,'PRESUPUESTO ANALITICO'!$T$12:$T$216)</f>
        <v>0</v>
      </c>
      <c r="O30" s="1460" t="e">
        <f t="shared" si="5"/>
        <v>#DIV/0!</v>
      </c>
      <c r="P30" s="1459">
        <f>SUMIF('PRESUPUESTO ANALITICO'!$C$12:$C$216,C30,'PRESUPUESTO ANALITICO'!$W$12:$W$216)</f>
        <v>0</v>
      </c>
      <c r="Q30" s="1460" t="e">
        <f t="shared" si="6"/>
        <v>#DIV/0!</v>
      </c>
      <c r="R30" s="1459">
        <f t="shared" si="7"/>
        <v>0</v>
      </c>
      <c r="S30" s="1464">
        <f t="shared" si="8"/>
        <v>0</v>
      </c>
      <c r="T30" s="301"/>
      <c r="U30" s="301"/>
      <c r="V30" s="301"/>
      <c r="W30" s="301"/>
      <c r="X30" s="301"/>
    </row>
    <row r="31" spans="1:24" s="58" customFormat="1" ht="13.5" x14ac:dyDescent="0.25">
      <c r="A31" s="301"/>
      <c r="B31" s="1432">
        <v>17</v>
      </c>
      <c r="C31" s="1433" t="str">
        <f>+'Categorías de gastos'!E22</f>
        <v>Gastos administrativos del proyecto</v>
      </c>
      <c r="D31" s="1459">
        <f>SUMIF('PRESUPUESTO ANALITICO'!$C$12:$C$216,C31,'PRESUPUESTO ANALITICO'!$G$12:$G$216)</f>
        <v>20047.04</v>
      </c>
      <c r="E31" s="1460">
        <f t="shared" si="0"/>
        <v>6.8376068376068382</v>
      </c>
      <c r="F31" s="1459">
        <f>SUMIF('PRESUPUESTO ANALITICO'!$C$12:$C$216,C31,'PRESUPUESTO ANALITICO'!$H$12:$H$216)</f>
        <v>0</v>
      </c>
      <c r="G31" s="1460">
        <f t="shared" si="1"/>
        <v>0</v>
      </c>
      <c r="H31" s="1459">
        <f>SUMIF('PRESUPUESTO ANALITICO'!$C$12:$C$216,C31,'PRESUPUESTO ANALITICO'!$K$12:$K$216)</f>
        <v>0</v>
      </c>
      <c r="I31" s="1460">
        <f t="shared" si="2"/>
        <v>0</v>
      </c>
      <c r="J31" s="1459">
        <f>SUMIF('PRESUPUESTO ANALITICO'!$C$12:$C$216,C31,'PRESUPUESTO ANALITICO'!$N$12:$N$216)</f>
        <v>0</v>
      </c>
      <c r="K31" s="1460">
        <f t="shared" si="3"/>
        <v>0</v>
      </c>
      <c r="L31" s="1459">
        <f>SUMIF('PRESUPUESTO ANALITICO'!$C$12:$C$216,C31,'PRESUPUESTO ANALITICO'!$Q$12:$Q$216)</f>
        <v>0</v>
      </c>
      <c r="M31" s="1460" t="e">
        <f t="shared" si="4"/>
        <v>#DIV/0!</v>
      </c>
      <c r="N31" s="1459">
        <f>SUMIF('PRESUPUESTO ANALITICO'!$C$12:$C$216,C31,'PRESUPUESTO ANALITICO'!$T$12:$T$216)</f>
        <v>0</v>
      </c>
      <c r="O31" s="1460" t="e">
        <f t="shared" si="5"/>
        <v>#DIV/0!</v>
      </c>
      <c r="P31" s="1459">
        <f>SUMIF('PRESUPUESTO ANALITICO'!$C$12:$C$216,C31,'PRESUPUESTO ANALITICO'!$W$12:$W$216)</f>
        <v>0</v>
      </c>
      <c r="Q31" s="1460" t="e">
        <f t="shared" si="6"/>
        <v>#DIV/0!</v>
      </c>
      <c r="R31" s="1459">
        <f t="shared" si="7"/>
        <v>20047.04</v>
      </c>
      <c r="S31" s="1464">
        <f t="shared" si="8"/>
        <v>6.2786708274248744</v>
      </c>
      <c r="T31" s="301"/>
      <c r="U31" s="301"/>
      <c r="V31" s="301"/>
      <c r="W31" s="301"/>
      <c r="X31" s="301"/>
    </row>
    <row r="32" spans="1:24" s="58" customFormat="1" ht="13.5" x14ac:dyDescent="0.25">
      <c r="A32" s="301"/>
      <c r="B32" s="1432">
        <v>18</v>
      </c>
      <c r="C32" s="1433" t="str">
        <f>+'Categorías de gastos'!E23</f>
        <v>Línea de base y evaluaciones del proyecto</v>
      </c>
      <c r="D32" s="1459">
        <f>SUMIF('PRESUPUESTO ANALITICO'!$C$12:$C$216,C32,'PRESUPUESTO ANALITICO'!$G$12:$G$216)</f>
        <v>15035.279999999999</v>
      </c>
      <c r="E32" s="1460">
        <f t="shared" si="0"/>
        <v>5.1282051282051286</v>
      </c>
      <c r="F32" s="1459">
        <f>SUMIF('PRESUPUESTO ANALITICO'!$C$12:$C$216,C32,'PRESUPUESTO ANALITICO'!$H$12:$H$216)</f>
        <v>0</v>
      </c>
      <c r="G32" s="1460">
        <f t="shared" si="1"/>
        <v>0</v>
      </c>
      <c r="H32" s="1459">
        <f>SUMIF('PRESUPUESTO ANALITICO'!$C$12:$C$216,C32,'PRESUPUESTO ANALITICO'!$K$12:$K$216)</f>
        <v>0</v>
      </c>
      <c r="I32" s="1460">
        <f t="shared" si="2"/>
        <v>0</v>
      </c>
      <c r="J32" s="1459">
        <f>SUMIF('PRESUPUESTO ANALITICO'!$C$12:$C$216,C32,'PRESUPUESTO ANALITICO'!$N$12:$N$216)</f>
        <v>0</v>
      </c>
      <c r="K32" s="1460">
        <f t="shared" si="3"/>
        <v>0</v>
      </c>
      <c r="L32" s="1459">
        <f>SUMIF('PRESUPUESTO ANALITICO'!$C$12:$C$216,C32,'PRESUPUESTO ANALITICO'!$Q$12:$Q$216)</f>
        <v>0</v>
      </c>
      <c r="M32" s="1460" t="e">
        <f t="shared" si="4"/>
        <v>#DIV/0!</v>
      </c>
      <c r="N32" s="1459">
        <f>SUMIF('PRESUPUESTO ANALITICO'!$C$12:$C$216,C32,'PRESUPUESTO ANALITICO'!$T$12:$T$216)</f>
        <v>0</v>
      </c>
      <c r="O32" s="1460" t="e">
        <f t="shared" si="5"/>
        <v>#DIV/0!</v>
      </c>
      <c r="P32" s="1459">
        <f>SUMIF('PRESUPUESTO ANALITICO'!$C$12:$C$216,C32,'PRESUPUESTO ANALITICO'!$W$12:$W$216)</f>
        <v>0</v>
      </c>
      <c r="Q32" s="1460" t="e">
        <f t="shared" si="6"/>
        <v>#DIV/0!</v>
      </c>
      <c r="R32" s="1459">
        <f t="shared" si="7"/>
        <v>15035.279999999999</v>
      </c>
      <c r="S32" s="1464">
        <f t="shared" si="8"/>
        <v>4.7090031205686556</v>
      </c>
      <c r="T32" s="301"/>
      <c r="U32" s="301"/>
      <c r="V32" s="301"/>
      <c r="W32" s="301"/>
      <c r="X32" s="301"/>
    </row>
    <row r="33" spans="1:24" s="58" customFormat="1" ht="13.5" x14ac:dyDescent="0.25">
      <c r="A33" s="301"/>
      <c r="B33" s="1432">
        <v>19</v>
      </c>
      <c r="C33" s="1433" t="str">
        <f>+'Categorías de gastos'!E24</f>
        <v>Imprevistos</v>
      </c>
      <c r="D33" s="1459">
        <f>SUMIF('PRESUPUESTO ANALITICO'!$C$12:$C$216,C33,'PRESUPUESTO ANALITICO'!$G$12:$G$216)</f>
        <v>5011.76</v>
      </c>
      <c r="E33" s="1460">
        <f t="shared" si="0"/>
        <v>1.7094017094017095</v>
      </c>
      <c r="F33" s="1459">
        <f>SUMIF('PRESUPUESTO ANALITICO'!$C$12:$C$216,C33,'PRESUPUESTO ANALITICO'!$H$12:$H$216)</f>
        <v>0</v>
      </c>
      <c r="G33" s="1460">
        <f t="shared" si="1"/>
        <v>0</v>
      </c>
      <c r="H33" s="1459">
        <f>SUMIF('PRESUPUESTO ANALITICO'!$C$12:$C$216,C33,'PRESUPUESTO ANALITICO'!$K$12:$K$216)</f>
        <v>0</v>
      </c>
      <c r="I33" s="1460">
        <f t="shared" si="2"/>
        <v>0</v>
      </c>
      <c r="J33" s="1459">
        <f>SUMIF('PRESUPUESTO ANALITICO'!$C$12:$C$216,C33,'PRESUPUESTO ANALITICO'!$N$12:$N$216)</f>
        <v>0</v>
      </c>
      <c r="K33" s="1460">
        <f t="shared" si="3"/>
        <v>0</v>
      </c>
      <c r="L33" s="1459">
        <f>SUMIF('PRESUPUESTO ANALITICO'!$C$12:$C$216,C33,'PRESUPUESTO ANALITICO'!$Q$12:$Q$216)</f>
        <v>0</v>
      </c>
      <c r="M33" s="1460" t="e">
        <f t="shared" si="4"/>
        <v>#DIV/0!</v>
      </c>
      <c r="N33" s="1459">
        <f>SUMIF('PRESUPUESTO ANALITICO'!$C$12:$C$216,C33,'PRESUPUESTO ANALITICO'!$T$12:$T$216)</f>
        <v>0</v>
      </c>
      <c r="O33" s="1460" t="e">
        <f t="shared" si="5"/>
        <v>#DIV/0!</v>
      </c>
      <c r="P33" s="1459">
        <f>SUMIF('PRESUPUESTO ANALITICO'!$C$12:$C$216,C33,'PRESUPUESTO ANALITICO'!$W$12:$W$216)</f>
        <v>0</v>
      </c>
      <c r="Q33" s="1460" t="e">
        <f t="shared" si="6"/>
        <v>#DIV/0!</v>
      </c>
      <c r="R33" s="1459">
        <f t="shared" si="7"/>
        <v>5011.76</v>
      </c>
      <c r="S33" s="1464">
        <f t="shared" si="8"/>
        <v>1.5696677068562186</v>
      </c>
      <c r="T33" s="301"/>
      <c r="U33" s="301"/>
      <c r="V33" s="301"/>
      <c r="W33" s="301"/>
      <c r="X33" s="301"/>
    </row>
    <row r="34" spans="1:24" s="58" customFormat="1" ht="14.25" thickBot="1" x14ac:dyDescent="0.3">
      <c r="A34" s="301"/>
      <c r="B34" s="1443">
        <v>20</v>
      </c>
      <c r="C34" s="1444" t="str">
        <f>+'Categorías de gastos'!E25</f>
        <v>Supervisión interna</v>
      </c>
      <c r="D34" s="1445">
        <f>SUMIF('PRESUPUESTO ANALITICO'!$C$12:$C$216,C34,'PRESUPUESTO ANALITICO'!$G$12:$G$216)</f>
        <v>2505.88</v>
      </c>
      <c r="E34" s="1446">
        <f t="shared" si="0"/>
        <v>0.85470085470085477</v>
      </c>
      <c r="F34" s="1445">
        <f>SUMIF('PRESUPUESTO ANALITICO'!$C$12:$C$216,C34,'PRESUPUESTO ANALITICO'!$H$12:$H$216)</f>
        <v>0</v>
      </c>
      <c r="G34" s="1446">
        <f t="shared" si="1"/>
        <v>0</v>
      </c>
      <c r="H34" s="1445">
        <f>SUMIF('PRESUPUESTO ANALITICO'!$C$12:$C$216,C34,'PRESUPUESTO ANALITICO'!$K$12:$K$216)</f>
        <v>0</v>
      </c>
      <c r="I34" s="1446">
        <f t="shared" si="2"/>
        <v>0</v>
      </c>
      <c r="J34" s="1445">
        <f>SUMIF('PRESUPUESTO ANALITICO'!$C$12:$C$216,C34,'PRESUPUESTO ANALITICO'!$N$12:$N$216)</f>
        <v>0</v>
      </c>
      <c r="K34" s="1446">
        <f t="shared" si="3"/>
        <v>0</v>
      </c>
      <c r="L34" s="1445">
        <f>SUMIF('PRESUPUESTO ANALITICO'!$C$12:$C$216,C34,'PRESUPUESTO ANALITICO'!$Q$12:$Q$216)</f>
        <v>0</v>
      </c>
      <c r="M34" s="1446" t="e">
        <f t="shared" si="4"/>
        <v>#DIV/0!</v>
      </c>
      <c r="N34" s="1445">
        <f>SUMIF('PRESUPUESTO ANALITICO'!$C$12:$C$216,C34,'PRESUPUESTO ANALITICO'!$T$12:$T$216)</f>
        <v>0</v>
      </c>
      <c r="O34" s="1446" t="e">
        <f t="shared" si="5"/>
        <v>#DIV/0!</v>
      </c>
      <c r="P34" s="1445">
        <f>SUMIF('PRESUPUESTO ANALITICO'!$C$12:$C$216,C34,'PRESUPUESTO ANALITICO'!$W$12:$W$216)</f>
        <v>0</v>
      </c>
      <c r="Q34" s="1446" t="e">
        <f t="shared" si="6"/>
        <v>#DIV/0!</v>
      </c>
      <c r="R34" s="1445">
        <f t="shared" si="7"/>
        <v>2505.88</v>
      </c>
      <c r="S34" s="1447">
        <f t="shared" si="8"/>
        <v>0.7848338534281093</v>
      </c>
      <c r="T34" s="301"/>
      <c r="U34" s="301"/>
      <c r="V34" s="301"/>
      <c r="W34" s="301"/>
      <c r="X34" s="301"/>
    </row>
    <row r="35" spans="1:24" s="58" customFormat="1" ht="14.25" thickBot="1" x14ac:dyDescent="0.3">
      <c r="A35" s="301"/>
      <c r="B35" s="1454"/>
      <c r="C35" s="1455" t="s">
        <v>179</v>
      </c>
      <c r="D35" s="1456">
        <f t="shared" ref="D35:S35" si="9">SUM(D11:D34)</f>
        <v>293187.95999999996</v>
      </c>
      <c r="E35" s="1457">
        <f>SUM(E11:E34)</f>
        <v>100</v>
      </c>
      <c r="F35" s="1456">
        <f t="shared" si="9"/>
        <v>2500</v>
      </c>
      <c r="G35" s="1457">
        <f t="shared" si="9"/>
        <v>100</v>
      </c>
      <c r="H35" s="1456">
        <f t="shared" si="9"/>
        <v>23100</v>
      </c>
      <c r="I35" s="1457">
        <f t="shared" si="9"/>
        <v>99.999999999999986</v>
      </c>
      <c r="J35" s="1456">
        <f t="shared" si="9"/>
        <v>500</v>
      </c>
      <c r="K35" s="1457">
        <f t="shared" si="9"/>
        <v>100</v>
      </c>
      <c r="L35" s="1456">
        <f t="shared" si="9"/>
        <v>0</v>
      </c>
      <c r="M35" s="1457" t="e">
        <f t="shared" si="9"/>
        <v>#DIV/0!</v>
      </c>
      <c r="N35" s="1456">
        <f t="shared" si="9"/>
        <v>0</v>
      </c>
      <c r="O35" s="1457" t="e">
        <f t="shared" si="9"/>
        <v>#DIV/0!</v>
      </c>
      <c r="P35" s="1456">
        <f t="shared" si="9"/>
        <v>0</v>
      </c>
      <c r="Q35" s="1457" t="e">
        <f t="shared" si="9"/>
        <v>#DIV/0!</v>
      </c>
      <c r="R35" s="1456">
        <f t="shared" si="9"/>
        <v>319287.95999999996</v>
      </c>
      <c r="S35" s="1458">
        <f t="shared" si="9"/>
        <v>100.00000000000001</v>
      </c>
      <c r="T35" s="301"/>
      <c r="U35" s="301"/>
      <c r="V35" s="301"/>
      <c r="W35" s="301"/>
      <c r="X35" s="301"/>
    </row>
    <row r="36" spans="1:24" s="301" customFormat="1" ht="13.5" x14ac:dyDescent="0.25">
      <c r="B36" s="711"/>
      <c r="C36" s="711"/>
      <c r="D36" s="712"/>
      <c r="E36" s="713"/>
      <c r="F36" s="712"/>
      <c r="G36" s="713"/>
      <c r="H36" s="712"/>
      <c r="I36" s="712"/>
      <c r="J36" s="712"/>
      <c r="K36" s="712"/>
      <c r="L36" s="712"/>
      <c r="M36" s="713"/>
      <c r="N36" s="712"/>
      <c r="O36" s="712"/>
      <c r="P36" s="712"/>
      <c r="Q36" s="712"/>
      <c r="R36" s="712"/>
      <c r="S36" s="714"/>
    </row>
    <row r="37" spans="1:24" s="301" customFormat="1" ht="13.5" x14ac:dyDescent="0.25">
      <c r="C37" s="683" t="s">
        <v>192</v>
      </c>
      <c r="D37" s="715">
        <f>+'FORMATO COSTEO C6'!H101</f>
        <v>293187.96000000002</v>
      </c>
      <c r="E37" s="715"/>
      <c r="F37" s="715">
        <f>+'FORMATO COSTEO C6'!I101</f>
        <v>2500</v>
      </c>
      <c r="G37" s="715"/>
      <c r="H37" s="715">
        <f>+'FORMATO COSTEO C6'!L101</f>
        <v>23100</v>
      </c>
      <c r="I37" s="715"/>
      <c r="J37" s="715">
        <f>+'FORMATO COSTEO C6'!O101</f>
        <v>500</v>
      </c>
      <c r="K37" s="715"/>
      <c r="L37" s="715">
        <f>+'FORMATO COSTEO C6'!R101</f>
        <v>0</v>
      </c>
      <c r="M37" s="715"/>
      <c r="N37" s="715">
        <f>+'FORMATO COSTEO C6'!U101</f>
        <v>0</v>
      </c>
      <c r="O37" s="715"/>
      <c r="P37" s="715">
        <f>+'FORMATO COSTEO C6'!X101</f>
        <v>0</v>
      </c>
      <c r="Q37" s="715"/>
      <c r="R37" s="659">
        <f>+'FORMATO COSTEO C6'!G101</f>
        <v>319287.96000000002</v>
      </c>
    </row>
    <row r="38" spans="1:24" s="301" customFormat="1" ht="13.5" x14ac:dyDescent="0.25">
      <c r="C38" s="301" t="s">
        <v>431</v>
      </c>
      <c r="D38" s="715">
        <f>+D37-D35</f>
        <v>0</v>
      </c>
      <c r="E38" s="715"/>
      <c r="F38" s="715">
        <f>+F37-F35</f>
        <v>0</v>
      </c>
      <c r="H38" s="716">
        <f>+H37-H35</f>
        <v>0</v>
      </c>
      <c r="J38" s="716">
        <f>+J37-J35</f>
        <v>0</v>
      </c>
      <c r="L38" s="716">
        <f>+L37-L35</f>
        <v>0</v>
      </c>
      <c r="N38" s="716">
        <f>+N37-N35</f>
        <v>0</v>
      </c>
      <c r="P38" s="716">
        <f>+P37-P35</f>
        <v>0</v>
      </c>
      <c r="R38" s="716">
        <f>+R37-R35</f>
        <v>0</v>
      </c>
    </row>
    <row r="39" spans="1:24" s="175" customFormat="1" x14ac:dyDescent="0.2">
      <c r="D39" s="298"/>
      <c r="E39" s="298"/>
    </row>
    <row r="40" spans="1:24" s="175" customFormat="1" x14ac:dyDescent="0.2">
      <c r="D40" s="298"/>
      <c r="E40" s="298"/>
      <c r="H40" s="300"/>
      <c r="I40" s="300"/>
    </row>
    <row r="41" spans="1:24" s="175" customFormat="1" x14ac:dyDescent="0.2">
      <c r="D41" s="298"/>
      <c r="E41" s="298"/>
    </row>
    <row r="42" spans="1:24" s="175" customFormat="1" x14ac:dyDescent="0.2">
      <c r="D42" s="298"/>
      <c r="E42" s="298"/>
    </row>
    <row r="43" spans="1:24" s="175" customFormat="1" x14ac:dyDescent="0.2"/>
    <row r="44" spans="1:24" s="175" customFormat="1" x14ac:dyDescent="0.2"/>
    <row r="45" spans="1:24" s="175" customFormat="1" x14ac:dyDescent="0.2"/>
    <row r="46" spans="1:24" s="175" customFormat="1" x14ac:dyDescent="0.2"/>
    <row r="47" spans="1:24" s="175" customFormat="1" x14ac:dyDescent="0.2"/>
    <row r="48" spans="1:24" s="175" customFormat="1" x14ac:dyDescent="0.2"/>
    <row r="49" s="175" customFormat="1" x14ac:dyDescent="0.2"/>
    <row r="50" s="175" customFormat="1" x14ac:dyDescent="0.2"/>
    <row r="51" s="175" customFormat="1" x14ac:dyDescent="0.2"/>
    <row r="52" s="175" customFormat="1" x14ac:dyDescent="0.2"/>
  </sheetData>
  <sheetProtection algorithmName="SHA-512" hashValue="1qrYXMjQAegowVySH5haAq3mEwpwc74fCwkMTwgFrpW8Bw2JC1rZjfJ5j5r5vJx/Ak+V6/O0IfH0ZWXSbit6PA==" saltValue="FUJuUgnlmxVGDoGfyhwkqg==" spinCount="100000" sheet="1" objects="1" scenarios="1" formatColumns="0" formatRows="0"/>
  <mergeCells count="13">
    <mergeCell ref="N9:O9"/>
    <mergeCell ref="P9:Q9"/>
    <mergeCell ref="R9:S9"/>
    <mergeCell ref="B9:C10"/>
    <mergeCell ref="B4:M4"/>
    <mergeCell ref="D9:E9"/>
    <mergeCell ref="F9:G9"/>
    <mergeCell ref="H9:I9"/>
    <mergeCell ref="J9:K9"/>
    <mergeCell ref="L9:M9"/>
    <mergeCell ref="B6:C6"/>
    <mergeCell ref="B7:C7"/>
    <mergeCell ref="D6:M6"/>
  </mergeCells>
  <phoneticPr fontId="0" type="noConversion"/>
  <conditionalFormatting sqref="D38:Y38">
    <cfRule type="cellIs" dxfId="14" priority="1" operator="notEqual">
      <formula>0</formula>
    </cfRule>
  </conditionalFormatting>
  <pageMargins left="0.39370078740157483" right="0.19685039370078741" top="0.59055118110236227" bottom="0.39370078740157483" header="0.19685039370078741" footer="0.19685039370078741"/>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FF0000"/>
    <pageSetUpPr fitToPage="1"/>
  </sheetPr>
  <dimension ref="B1:AQ30"/>
  <sheetViews>
    <sheetView topLeftCell="B7" zoomScale="90" zoomScaleNormal="90" workbookViewId="0">
      <selection activeCell="G15" sqref="G15"/>
    </sheetView>
  </sheetViews>
  <sheetFormatPr baseColWidth="10" defaultColWidth="11.42578125" defaultRowHeight="13.5" x14ac:dyDescent="0.25"/>
  <cols>
    <col min="1" max="1" width="2.7109375" style="301" customWidth="1"/>
    <col min="2" max="2" width="4.7109375" style="301" customWidth="1"/>
    <col min="3" max="3" width="35.7109375" style="301" customWidth="1"/>
    <col min="4" max="43" width="11.7109375" style="301" customWidth="1"/>
    <col min="44" max="16384" width="11.42578125" style="301"/>
  </cols>
  <sheetData>
    <row r="1" spans="2:43" x14ac:dyDescent="0.25">
      <c r="C1" s="302"/>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c r="AP1" s="302"/>
      <c r="AQ1" s="639"/>
    </row>
    <row r="2" spans="2:43" ht="15" customHeight="1" x14ac:dyDescent="0.25">
      <c r="B2" s="241" t="s">
        <v>49</v>
      </c>
      <c r="C2" s="241"/>
      <c r="D2" s="241"/>
      <c r="E2" s="303"/>
      <c r="F2" s="227"/>
      <c r="G2" s="227"/>
      <c r="H2" s="185" t="str">
        <f>+'INFORMACION GENERAL PROYECTO'!$G$2</f>
        <v>Línea 3. Promoción y Fortalecimiento de Capacidades para el Emprendimiento</v>
      </c>
      <c r="I2" s="241"/>
      <c r="J2" s="241"/>
      <c r="K2" s="241"/>
      <c r="L2" s="886"/>
      <c r="M2" s="886"/>
      <c r="N2" s="886"/>
      <c r="O2" s="639"/>
      <c r="P2" s="639"/>
      <c r="Q2" s="639"/>
      <c r="R2" s="639"/>
      <c r="S2" s="639"/>
      <c r="T2" s="639"/>
      <c r="U2" s="639"/>
      <c r="V2" s="639"/>
      <c r="W2" s="639"/>
      <c r="X2" s="639"/>
      <c r="Y2" s="639"/>
      <c r="Z2" s="639"/>
      <c r="AA2" s="639"/>
      <c r="AB2" s="639"/>
      <c r="AC2" s="639"/>
      <c r="AD2" s="639"/>
      <c r="AE2" s="639"/>
      <c r="AF2" s="639"/>
      <c r="AG2" s="639"/>
      <c r="AH2" s="639"/>
      <c r="AI2" s="639"/>
      <c r="AJ2" s="639"/>
      <c r="AK2" s="639"/>
      <c r="AL2" s="639"/>
      <c r="AM2" s="639"/>
      <c r="AN2" s="639"/>
      <c r="AO2" s="639"/>
      <c r="AP2" s="639"/>
      <c r="AQ2" s="639"/>
    </row>
    <row r="3" spans="2:43" x14ac:dyDescent="0.25">
      <c r="C3" s="175"/>
      <c r="D3" s="202"/>
      <c r="E3" s="202"/>
      <c r="F3" s="292"/>
      <c r="G3" s="292"/>
      <c r="H3" s="293"/>
      <c r="I3" s="293"/>
      <c r="J3" s="293"/>
      <c r="K3" s="293"/>
      <c r="L3" s="293"/>
      <c r="M3" s="293"/>
      <c r="N3" s="293"/>
      <c r="O3" s="639"/>
      <c r="P3" s="639"/>
      <c r="Q3" s="639"/>
      <c r="R3" s="639"/>
      <c r="S3" s="639"/>
      <c r="T3" s="639"/>
      <c r="U3" s="639"/>
      <c r="V3" s="639"/>
      <c r="W3" s="639"/>
      <c r="X3" s="639"/>
      <c r="Y3" s="639"/>
      <c r="Z3" s="639"/>
      <c r="AA3" s="639"/>
      <c r="AB3" s="639"/>
      <c r="AC3" s="639"/>
      <c r="AD3" s="639"/>
      <c r="AE3" s="639"/>
      <c r="AF3" s="639"/>
      <c r="AG3" s="639"/>
      <c r="AH3" s="639"/>
      <c r="AI3" s="639"/>
      <c r="AJ3" s="639"/>
      <c r="AK3" s="639"/>
      <c r="AL3" s="639"/>
      <c r="AM3" s="639"/>
      <c r="AN3" s="639"/>
      <c r="AO3" s="639"/>
      <c r="AP3" s="639"/>
      <c r="AQ3" s="639"/>
    </row>
    <row r="4" spans="2:43" ht="30" customHeight="1" x14ac:dyDescent="0.25">
      <c r="B4" s="2061" t="s">
        <v>484</v>
      </c>
      <c r="C4" s="2061"/>
      <c r="D4" s="2061"/>
      <c r="E4" s="2061"/>
      <c r="F4" s="2061"/>
      <c r="G4" s="2061"/>
      <c r="H4" s="2061"/>
      <c r="I4" s="2061"/>
      <c r="J4" s="2061"/>
      <c r="K4" s="2061"/>
      <c r="L4" s="2061"/>
      <c r="M4" s="2061"/>
      <c r="N4" s="296"/>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639"/>
      <c r="AO4" s="639"/>
      <c r="AP4" s="639"/>
      <c r="AQ4" s="639"/>
    </row>
    <row r="5" spans="2:43" ht="10.5" customHeight="1" thickBot="1" x14ac:dyDescent="0.3">
      <c r="C5" s="175"/>
      <c r="D5" s="222"/>
      <c r="E5" s="222"/>
      <c r="F5" s="222"/>
      <c r="G5" s="222"/>
      <c r="H5" s="222"/>
      <c r="I5" s="222"/>
      <c r="J5" s="222"/>
      <c r="K5" s="222"/>
      <c r="L5" s="222"/>
      <c r="M5" s="222"/>
      <c r="N5" s="222"/>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row>
    <row r="6" spans="2:43" ht="30" customHeight="1" x14ac:dyDescent="0.25">
      <c r="B6" s="2113" t="s">
        <v>267</v>
      </c>
      <c r="C6" s="2114"/>
      <c r="D6" s="2048" t="str">
        <f>+'INFORMACION GENERAL PROYECTO'!E6</f>
        <v>Promoción y fortalecimiento de capacidades para el emprendimiento - Turismo - Calca, Cusco</v>
      </c>
      <c r="E6" s="2049"/>
      <c r="F6" s="2049"/>
      <c r="G6" s="2049"/>
      <c r="H6" s="2049"/>
      <c r="I6" s="2049"/>
      <c r="J6" s="2049"/>
      <c r="K6" s="2049"/>
      <c r="L6" s="2049"/>
      <c r="M6" s="2050"/>
      <c r="O6" s="640"/>
      <c r="P6" s="640"/>
      <c r="Q6" s="640"/>
      <c r="R6" s="640"/>
      <c r="S6" s="640"/>
      <c r="T6" s="640"/>
      <c r="U6" s="640"/>
      <c r="V6" s="640"/>
      <c r="W6" s="640"/>
      <c r="X6" s="640"/>
      <c r="Y6" s="640"/>
      <c r="Z6" s="640"/>
      <c r="AA6" s="640"/>
      <c r="AB6" s="640"/>
      <c r="AC6" s="640"/>
      <c r="AD6" s="640"/>
      <c r="AE6" s="640"/>
      <c r="AF6" s="640"/>
      <c r="AG6" s="640"/>
      <c r="AH6" s="640"/>
      <c r="AI6" s="640"/>
      <c r="AJ6" s="640"/>
      <c r="AK6" s="640"/>
      <c r="AL6" s="640"/>
      <c r="AM6" s="640"/>
      <c r="AN6" s="640"/>
      <c r="AO6" s="640"/>
      <c r="AP6" s="640"/>
      <c r="AQ6" s="641"/>
    </row>
    <row r="7" spans="2:43" ht="15" customHeight="1" thickBot="1" x14ac:dyDescent="0.3">
      <c r="B7" s="2040" t="s">
        <v>283</v>
      </c>
      <c r="C7" s="2042"/>
      <c r="D7" s="2045">
        <f>+'INFORMACION GENERAL PROYECTO'!K7</f>
        <v>0</v>
      </c>
      <c r="E7" s="2117"/>
      <c r="F7" s="2117"/>
      <c r="G7" s="2046"/>
      <c r="H7" s="2115" t="s">
        <v>271</v>
      </c>
      <c r="I7" s="2116"/>
      <c r="J7" s="2026">
        <f>+'INFORMACION GENERAL PROYECTO'!K24</f>
        <v>14.005479452054796</v>
      </c>
      <c r="K7" s="2118"/>
      <c r="L7" s="2118"/>
      <c r="M7" s="2119"/>
    </row>
    <row r="8" spans="2:43" ht="10.5" customHeight="1" thickBot="1" x14ac:dyDescent="0.3"/>
    <row r="9" spans="2:43" x14ac:dyDescent="0.25">
      <c r="B9" s="2104" t="s">
        <v>248</v>
      </c>
      <c r="C9" s="2105"/>
      <c r="D9" s="2100">
        <f>+'PRESUPUESTO ANALITICO'!G11</f>
        <v>0</v>
      </c>
      <c r="E9" s="2108"/>
      <c r="F9" s="2108"/>
      <c r="G9" s="2108"/>
      <c r="H9" s="2109"/>
      <c r="I9" s="2100" t="str">
        <f>+'PRESUPUESTO ANALITICO'!H11</f>
        <v>TOTAL</v>
      </c>
      <c r="J9" s="2101"/>
      <c r="K9" s="2101"/>
      <c r="L9" s="2101"/>
      <c r="M9" s="2102"/>
      <c r="N9" s="2100" t="str">
        <f>+'PRESUPUESTO ANALITICO'!K11</f>
        <v>TOTAL</v>
      </c>
      <c r="O9" s="2101"/>
      <c r="P9" s="2101"/>
      <c r="Q9" s="2101"/>
      <c r="R9" s="2102"/>
      <c r="S9" s="2100" t="str">
        <f>+'PRESUPUESTO ANALITICO'!N11</f>
        <v>TOTAL</v>
      </c>
      <c r="T9" s="2101"/>
      <c r="U9" s="2101"/>
      <c r="V9" s="2101"/>
      <c r="W9" s="2102"/>
      <c r="X9" s="2101" t="str">
        <f>+'PRESUPUESTO ANALITICO'!Q11</f>
        <v>TOTAL</v>
      </c>
      <c r="Y9" s="2101"/>
      <c r="Z9" s="2101"/>
      <c r="AA9" s="2101"/>
      <c r="AB9" s="2101"/>
      <c r="AC9" s="2100" t="str">
        <f>+'PRESUPUESTO ANALITICO'!T11</f>
        <v>TOTAL</v>
      </c>
      <c r="AD9" s="2101"/>
      <c r="AE9" s="2101"/>
      <c r="AF9" s="2101"/>
      <c r="AG9" s="2102"/>
      <c r="AH9" s="2101" t="str">
        <f>+'PRESUPUESTO ANALITICO'!W11</f>
        <v>TOTAL</v>
      </c>
      <c r="AI9" s="2101"/>
      <c r="AJ9" s="2101"/>
      <c r="AK9" s="2101"/>
      <c r="AL9" s="2101"/>
      <c r="AM9" s="2110" t="s">
        <v>175</v>
      </c>
      <c r="AN9" s="2111"/>
      <c r="AO9" s="2111"/>
      <c r="AP9" s="2111"/>
      <c r="AQ9" s="2112"/>
    </row>
    <row r="10" spans="2:43" ht="21" customHeight="1" x14ac:dyDescent="0.25">
      <c r="B10" s="2106"/>
      <c r="C10" s="2107"/>
      <c r="D10" s="693" t="s">
        <v>180</v>
      </c>
      <c r="E10" s="694" t="s">
        <v>181</v>
      </c>
      <c r="F10" s="694" t="s">
        <v>182</v>
      </c>
      <c r="G10" s="694" t="s">
        <v>175</v>
      </c>
      <c r="H10" s="695" t="s">
        <v>178</v>
      </c>
      <c r="I10" s="693" t="s">
        <v>180</v>
      </c>
      <c r="J10" s="694" t="s">
        <v>181</v>
      </c>
      <c r="K10" s="694" t="s">
        <v>182</v>
      </c>
      <c r="L10" s="694" t="s">
        <v>175</v>
      </c>
      <c r="M10" s="695" t="s">
        <v>178</v>
      </c>
      <c r="N10" s="693" t="s">
        <v>180</v>
      </c>
      <c r="O10" s="694" t="s">
        <v>181</v>
      </c>
      <c r="P10" s="694" t="s">
        <v>182</v>
      </c>
      <c r="Q10" s="694" t="s">
        <v>183</v>
      </c>
      <c r="R10" s="695" t="s">
        <v>178</v>
      </c>
      <c r="S10" s="693" t="s">
        <v>180</v>
      </c>
      <c r="T10" s="694" t="s">
        <v>181</v>
      </c>
      <c r="U10" s="694" t="s">
        <v>182</v>
      </c>
      <c r="V10" s="694" t="s">
        <v>183</v>
      </c>
      <c r="W10" s="695" t="s">
        <v>178</v>
      </c>
      <c r="X10" s="696" t="s">
        <v>180</v>
      </c>
      <c r="Y10" s="694" t="s">
        <v>181</v>
      </c>
      <c r="Z10" s="694" t="s">
        <v>182</v>
      </c>
      <c r="AA10" s="694" t="s">
        <v>183</v>
      </c>
      <c r="AB10" s="697" t="s">
        <v>178</v>
      </c>
      <c r="AC10" s="693" t="s">
        <v>180</v>
      </c>
      <c r="AD10" s="694" t="s">
        <v>181</v>
      </c>
      <c r="AE10" s="694" t="s">
        <v>182</v>
      </c>
      <c r="AF10" s="694" t="s">
        <v>183</v>
      </c>
      <c r="AG10" s="695" t="s">
        <v>178</v>
      </c>
      <c r="AH10" s="696" t="s">
        <v>180</v>
      </c>
      <c r="AI10" s="694" t="s">
        <v>181</v>
      </c>
      <c r="AJ10" s="694" t="s">
        <v>182</v>
      </c>
      <c r="AK10" s="694" t="s">
        <v>183</v>
      </c>
      <c r="AL10" s="697" t="s">
        <v>178</v>
      </c>
      <c r="AM10" s="693" t="s">
        <v>180</v>
      </c>
      <c r="AN10" s="694" t="s">
        <v>181</v>
      </c>
      <c r="AO10" s="694" t="s">
        <v>182</v>
      </c>
      <c r="AP10" s="694" t="s">
        <v>183</v>
      </c>
      <c r="AQ10" s="695" t="s">
        <v>178</v>
      </c>
    </row>
    <row r="11" spans="2:43" ht="54" x14ac:dyDescent="0.25">
      <c r="B11" s="643">
        <v>1</v>
      </c>
      <c r="C11" s="644" t="str">
        <f>+'PRESUPUESTO ANALITICO'!C12</f>
        <v xml:space="preserve">Capacitación en Gestión de negocios a Emprendedores del sector turismo de los distritos de Pisac, Taray, Lamay, Coya y Calca, provincia de Calca - región Cusco, con idea de negocio o negocio propio en marcha  </v>
      </c>
      <c r="D11" s="645">
        <f>+FE!T11</f>
        <v>3500</v>
      </c>
      <c r="E11" s="646">
        <f>+FE!AG11</f>
        <v>0</v>
      </c>
      <c r="F11" s="646">
        <f>+FE!AT11</f>
        <v>0</v>
      </c>
      <c r="G11" s="647">
        <f>SUM(D11:F11)</f>
        <v>3500</v>
      </c>
      <c r="H11" s="648">
        <f t="shared" ref="H11:H17" si="0">+G11/$G$18*100</f>
        <v>1.1937734414469137</v>
      </c>
      <c r="I11" s="645">
        <f>+IE!T11</f>
        <v>0</v>
      </c>
      <c r="J11" s="646">
        <f>+IE!AG11</f>
        <v>0</v>
      </c>
      <c r="K11" s="646">
        <f>+IE!AT11</f>
        <v>0</v>
      </c>
      <c r="L11" s="647">
        <f>SUM(I11:K11)</f>
        <v>0</v>
      </c>
      <c r="M11" s="648">
        <f>+L11/$L$18*100</f>
        <v>0</v>
      </c>
      <c r="N11" s="645">
        <f>+'IA1'!T11</f>
        <v>600</v>
      </c>
      <c r="O11" s="646">
        <f>+'IA1'!AG11</f>
        <v>0</v>
      </c>
      <c r="P11" s="646">
        <f>+'IA1'!AT11</f>
        <v>0</v>
      </c>
      <c r="Q11" s="647">
        <f>SUM(N11:P11)</f>
        <v>600</v>
      </c>
      <c r="R11" s="648">
        <f>+Q11/$Q$18*100</f>
        <v>2.5974025974025969</v>
      </c>
      <c r="S11" s="645">
        <f>+'IA2'!T11</f>
        <v>500</v>
      </c>
      <c r="T11" s="646">
        <f>+'IA2'!AG11</f>
        <v>0</v>
      </c>
      <c r="U11" s="646">
        <f>+'IA2'!AT11</f>
        <v>0</v>
      </c>
      <c r="V11" s="647">
        <f>SUM(S11:U11)</f>
        <v>500</v>
      </c>
      <c r="W11" s="648">
        <f>+V11/$V$18*100</f>
        <v>100</v>
      </c>
      <c r="X11" s="649">
        <f>+'IA3'!T11</f>
        <v>0</v>
      </c>
      <c r="Y11" s="646">
        <f>+'IA3'!AG11</f>
        <v>0</v>
      </c>
      <c r="Z11" s="646">
        <f>+'IA3'!AT11</f>
        <v>0</v>
      </c>
      <c r="AA11" s="647">
        <f>SUM(X11:Z11)</f>
        <v>0</v>
      </c>
      <c r="AB11" s="650" t="e">
        <f>+AA11/$AA$18*100</f>
        <v>#DIV/0!</v>
      </c>
      <c r="AC11" s="645">
        <f>+'IA4'!T11</f>
        <v>0</v>
      </c>
      <c r="AD11" s="646">
        <f>+'IA4'!AG11</f>
        <v>0</v>
      </c>
      <c r="AE11" s="646">
        <f>+'IA4'!AT11</f>
        <v>0</v>
      </c>
      <c r="AF11" s="647">
        <f>SUM(AC11:AE11)</f>
        <v>0</v>
      </c>
      <c r="AG11" s="648" t="e">
        <f>+AF11/$AF$18*100</f>
        <v>#DIV/0!</v>
      </c>
      <c r="AH11" s="649">
        <f>+BNF!T11</f>
        <v>0</v>
      </c>
      <c r="AI11" s="646">
        <f>+BNF!AG11</f>
        <v>0</v>
      </c>
      <c r="AJ11" s="646">
        <f>+BNF!AT11</f>
        <v>0</v>
      </c>
      <c r="AK11" s="647">
        <f>SUM(AH11:AJ11)</f>
        <v>0</v>
      </c>
      <c r="AL11" s="650" t="e">
        <f>+AK11/$AK$18*100</f>
        <v>#DIV/0!</v>
      </c>
      <c r="AM11" s="645">
        <f t="shared" ref="AM11:AM17" si="1">+AH11+AC11+X11+S11+N11+I11+D11</f>
        <v>4600</v>
      </c>
      <c r="AN11" s="646">
        <f t="shared" ref="AN11:AN17" si="2">+AI11+AD11+Y11+T11+O11+J11+E11</f>
        <v>0</v>
      </c>
      <c r="AO11" s="646">
        <f t="shared" ref="AO11:AO17" si="3">+AJ11+AE11+Z11+U11+P11+K11+F11</f>
        <v>0</v>
      </c>
      <c r="AP11" s="647">
        <f>SUM(AM11:AO11)</f>
        <v>4600</v>
      </c>
      <c r="AQ11" s="648">
        <f t="shared" ref="AQ11:AQ17" si="4">+AP11/$AP$18*100</f>
        <v>1.4407057503828207</v>
      </c>
    </row>
    <row r="12" spans="2:43" ht="13.5" customHeight="1" x14ac:dyDescent="0.25">
      <c r="B12" s="651">
        <v>2</v>
      </c>
      <c r="C12" s="652" t="str">
        <f>+'PRESUPUESTO ANALITICO'!C106</f>
        <v xml:space="preserve">Implementación y/o fortalecimiento de negocios en los distritos de Pisac, Taray, Lamay, Coya y Calca, provincia de Calca - región Cusco, con idea de negocio o negocio propio en marcha  </v>
      </c>
      <c r="D12" s="653">
        <f>+FE!T105</f>
        <v>109156.66666666666</v>
      </c>
      <c r="E12" s="654">
        <f>+FE!AG105</f>
        <v>44431.333333333328</v>
      </c>
      <c r="F12" s="654">
        <f>+FE!AT105</f>
        <v>0</v>
      </c>
      <c r="G12" s="655">
        <f t="shared" ref="G12:G17" si="5">SUM(D12:F12)</f>
        <v>153588</v>
      </c>
      <c r="H12" s="656">
        <f t="shared" si="0"/>
        <v>52.385507235699592</v>
      </c>
      <c r="I12" s="653">
        <f>+IE!T105</f>
        <v>1666.6666666666663</v>
      </c>
      <c r="J12" s="654">
        <f>+IE!AG105</f>
        <v>833.33333333333314</v>
      </c>
      <c r="K12" s="654">
        <f>+IE!AT105</f>
        <v>0</v>
      </c>
      <c r="L12" s="655">
        <f>SUM(I12:K12)</f>
        <v>2499.9999999999995</v>
      </c>
      <c r="M12" s="656">
        <f>+L12/$L$18*100</f>
        <v>100</v>
      </c>
      <c r="N12" s="653">
        <f>+'IA1'!T105</f>
        <v>18333.333333333336</v>
      </c>
      <c r="O12" s="654">
        <f>+'IA1'!AG105</f>
        <v>4166.666666666667</v>
      </c>
      <c r="P12" s="654">
        <f>+'IA1'!AT105</f>
        <v>0</v>
      </c>
      <c r="Q12" s="655">
        <f>SUM(N12:P12)</f>
        <v>22500.000000000004</v>
      </c>
      <c r="R12" s="656">
        <f>+Q12/$Q$18*100</f>
        <v>97.402597402597408</v>
      </c>
      <c r="S12" s="653">
        <f>+'IA2'!T105</f>
        <v>0</v>
      </c>
      <c r="T12" s="654">
        <f>+'IA2'!AG105</f>
        <v>0</v>
      </c>
      <c r="U12" s="654">
        <f>+'IA2'!AT105</f>
        <v>0</v>
      </c>
      <c r="V12" s="655">
        <f>SUM(S12:U12)</f>
        <v>0</v>
      </c>
      <c r="W12" s="656">
        <f>+V12/$V$18*100</f>
        <v>0</v>
      </c>
      <c r="X12" s="657">
        <f>+'IA3'!T105</f>
        <v>0</v>
      </c>
      <c r="Y12" s="654">
        <f>+'IA3'!AG105</f>
        <v>0</v>
      </c>
      <c r="Z12" s="654">
        <f>+'IA3'!AT105</f>
        <v>0</v>
      </c>
      <c r="AA12" s="655">
        <f>SUM(X12:Z12)</f>
        <v>0</v>
      </c>
      <c r="AB12" s="658" t="e">
        <f>+AA12/$AA$18*100</f>
        <v>#DIV/0!</v>
      </c>
      <c r="AC12" s="653">
        <f>+'IA4'!T105</f>
        <v>0</v>
      </c>
      <c r="AD12" s="654">
        <f>+'IA4'!AG105</f>
        <v>0</v>
      </c>
      <c r="AE12" s="654">
        <f>+'IA4'!AT105</f>
        <v>0</v>
      </c>
      <c r="AF12" s="655">
        <f>SUM(AC12:AE12)</f>
        <v>0</v>
      </c>
      <c r="AG12" s="656" t="e">
        <f>+AF12/$AF$18*100</f>
        <v>#DIV/0!</v>
      </c>
      <c r="AH12" s="657">
        <f>+BNF!T105</f>
        <v>0</v>
      </c>
      <c r="AI12" s="654">
        <f>+BNF!AG105</f>
        <v>0</v>
      </c>
      <c r="AJ12" s="654">
        <f>+BNF!AT105</f>
        <v>0</v>
      </c>
      <c r="AK12" s="655">
        <f>SUM(AH12:AJ12)</f>
        <v>0</v>
      </c>
      <c r="AL12" s="658" t="e">
        <f>+AK12/$AK$18*100</f>
        <v>#DIV/0!</v>
      </c>
      <c r="AM12" s="645">
        <f t="shared" si="1"/>
        <v>129156.66666666666</v>
      </c>
      <c r="AN12" s="646">
        <f t="shared" si="2"/>
        <v>49431.333333333328</v>
      </c>
      <c r="AO12" s="646">
        <f t="shared" si="3"/>
        <v>0</v>
      </c>
      <c r="AP12" s="655">
        <f t="shared" ref="AP12:AP17" si="6">SUM(AM12:AO12)</f>
        <v>178588</v>
      </c>
      <c r="AQ12" s="656">
        <f t="shared" si="4"/>
        <v>55.933208380297216</v>
      </c>
    </row>
    <row r="13" spans="2:43" x14ac:dyDescent="0.25">
      <c r="B13" s="651">
        <v>6</v>
      </c>
      <c r="C13" s="652" t="str">
        <f>+'PRESUPUESTO ANALITICO'!C200</f>
        <v>MANEJO DEL PROYECTO</v>
      </c>
      <c r="D13" s="653">
        <f>+FE!T199</f>
        <v>77000</v>
      </c>
      <c r="E13" s="654">
        <f>+FE!AG199</f>
        <v>16500</v>
      </c>
      <c r="F13" s="654">
        <f>+FE!AT199</f>
        <v>0</v>
      </c>
      <c r="G13" s="655">
        <f>SUM(D13:F13)</f>
        <v>93500</v>
      </c>
      <c r="H13" s="656">
        <f t="shared" si="0"/>
        <v>31.890804792938976</v>
      </c>
      <c r="I13" s="653">
        <f>+IE!T199</f>
        <v>0</v>
      </c>
      <c r="J13" s="654">
        <f>+IE!AG199</f>
        <v>0</v>
      </c>
      <c r="K13" s="654">
        <f>+IE!AT199</f>
        <v>0</v>
      </c>
      <c r="L13" s="655">
        <f>SUM(I13:K13)</f>
        <v>0</v>
      </c>
      <c r="M13" s="656">
        <f>+L13/$L$18*100</f>
        <v>0</v>
      </c>
      <c r="N13" s="653">
        <f>+'IA1'!T199</f>
        <v>0</v>
      </c>
      <c r="O13" s="654">
        <f>+'IA1'!AG199</f>
        <v>0</v>
      </c>
      <c r="P13" s="654">
        <f>+'IA1'!AT199</f>
        <v>0</v>
      </c>
      <c r="Q13" s="655">
        <f>SUM(N13:P13)</f>
        <v>0</v>
      </c>
      <c r="R13" s="656">
        <f>+Q13/$Q$18*100</f>
        <v>0</v>
      </c>
      <c r="S13" s="653">
        <f>+'IA2'!T199</f>
        <v>0</v>
      </c>
      <c r="T13" s="654">
        <f>+'IA2'!AG199</f>
        <v>0</v>
      </c>
      <c r="U13" s="654">
        <f>+'IA1'!AT199</f>
        <v>0</v>
      </c>
      <c r="V13" s="655">
        <f>SUM(S13:U13)</f>
        <v>0</v>
      </c>
      <c r="W13" s="656">
        <f>+V13/$V$18*100</f>
        <v>0</v>
      </c>
      <c r="X13" s="657">
        <f>+'IA3'!T199</f>
        <v>0</v>
      </c>
      <c r="Y13" s="654">
        <f>+'IA3'!AG199</f>
        <v>0</v>
      </c>
      <c r="Z13" s="654">
        <f>+'IA3'!AT199</f>
        <v>0</v>
      </c>
      <c r="AA13" s="655">
        <f>SUM(X13:Z13)</f>
        <v>0</v>
      </c>
      <c r="AB13" s="658" t="e">
        <f>+AA13/$AA$18*100</f>
        <v>#DIV/0!</v>
      </c>
      <c r="AC13" s="653">
        <f>+'IA4'!T199</f>
        <v>0</v>
      </c>
      <c r="AD13" s="654">
        <f>+'IA4'!AG199</f>
        <v>0</v>
      </c>
      <c r="AE13" s="654">
        <f>+'IA4'!AT199</f>
        <v>0</v>
      </c>
      <c r="AF13" s="655">
        <f>SUM(AC13:AE13)</f>
        <v>0</v>
      </c>
      <c r="AG13" s="656" t="e">
        <f>+AF13/$AF$18*100</f>
        <v>#DIV/0!</v>
      </c>
      <c r="AH13" s="657">
        <f>+BNF!T199</f>
        <v>0</v>
      </c>
      <c r="AI13" s="654">
        <f>+BNF!AG199</f>
        <v>0</v>
      </c>
      <c r="AJ13" s="654">
        <f>+BNF!AT199</f>
        <v>0</v>
      </c>
      <c r="AK13" s="655">
        <f>SUM(AH13:AJ13)</f>
        <v>0</v>
      </c>
      <c r="AL13" s="658" t="e">
        <f>+AK13/$AK$18*100</f>
        <v>#DIV/0!</v>
      </c>
      <c r="AM13" s="645">
        <f t="shared" si="1"/>
        <v>77000</v>
      </c>
      <c r="AN13" s="646">
        <f t="shared" si="2"/>
        <v>16500</v>
      </c>
      <c r="AO13" s="646">
        <f t="shared" si="3"/>
        <v>0</v>
      </c>
      <c r="AP13" s="655">
        <f t="shared" si="6"/>
        <v>93500</v>
      </c>
      <c r="AQ13" s="656">
        <f t="shared" si="4"/>
        <v>29.283910361042114</v>
      </c>
    </row>
    <row r="14" spans="2:43" x14ac:dyDescent="0.25">
      <c r="B14" s="651"/>
      <c r="C14" s="660" t="str">
        <f>+'PRESUPUESTO ANALITICO'!C213</f>
        <v>Gastos administrativos del proyecto</v>
      </c>
      <c r="D14" s="653">
        <f>+FE!T253</f>
        <v>17183.177142857141</v>
      </c>
      <c r="E14" s="654">
        <f>+FE!AG253</f>
        <v>2863.8628571428571</v>
      </c>
      <c r="F14" s="654">
        <f>+FE!AT253</f>
        <v>0</v>
      </c>
      <c r="G14" s="655">
        <f t="shared" si="5"/>
        <v>20047.039999999997</v>
      </c>
      <c r="H14" s="656">
        <f t="shared" si="0"/>
        <v>6.8376068376068373</v>
      </c>
      <c r="I14" s="653"/>
      <c r="J14" s="654"/>
      <c r="K14" s="654"/>
      <c r="L14" s="655"/>
      <c r="M14" s="656"/>
      <c r="N14" s="653"/>
      <c r="O14" s="654"/>
      <c r="P14" s="654"/>
      <c r="Q14" s="655"/>
      <c r="R14" s="656"/>
      <c r="S14" s="653"/>
      <c r="T14" s="654"/>
      <c r="U14" s="654"/>
      <c r="V14" s="655"/>
      <c r="W14" s="656"/>
      <c r="X14" s="657"/>
      <c r="Y14" s="654"/>
      <c r="Z14" s="654"/>
      <c r="AA14" s="655"/>
      <c r="AB14" s="658"/>
      <c r="AC14" s="653"/>
      <c r="AD14" s="654"/>
      <c r="AE14" s="654"/>
      <c r="AF14" s="655"/>
      <c r="AG14" s="656"/>
      <c r="AH14" s="657"/>
      <c r="AI14" s="654"/>
      <c r="AJ14" s="654"/>
      <c r="AK14" s="655"/>
      <c r="AL14" s="658"/>
      <c r="AM14" s="645">
        <f t="shared" si="1"/>
        <v>17183.177142857141</v>
      </c>
      <c r="AN14" s="646">
        <f t="shared" si="2"/>
        <v>2863.8628571428571</v>
      </c>
      <c r="AO14" s="646">
        <f t="shared" si="3"/>
        <v>0</v>
      </c>
      <c r="AP14" s="655">
        <f t="shared" si="6"/>
        <v>20047.039999999997</v>
      </c>
      <c r="AQ14" s="656">
        <f t="shared" si="4"/>
        <v>6.2786708274248735</v>
      </c>
    </row>
    <row r="15" spans="2:43" x14ac:dyDescent="0.25">
      <c r="B15" s="651"/>
      <c r="C15" s="660" t="str">
        <f>+'PRESUPUESTO ANALITICO'!C214</f>
        <v>Línea de base y evaluaciones del proyecto</v>
      </c>
      <c r="D15" s="653"/>
      <c r="E15" s="654"/>
      <c r="F15" s="654"/>
      <c r="G15" s="655">
        <f>+FE!G254</f>
        <v>15035.279999999999</v>
      </c>
      <c r="H15" s="656">
        <f t="shared" si="0"/>
        <v>5.1282051282051286</v>
      </c>
      <c r="I15" s="653"/>
      <c r="J15" s="654"/>
      <c r="K15" s="654"/>
      <c r="L15" s="655"/>
      <c r="M15" s="656"/>
      <c r="N15" s="653"/>
      <c r="O15" s="654"/>
      <c r="P15" s="654"/>
      <c r="Q15" s="655"/>
      <c r="R15" s="656"/>
      <c r="S15" s="653"/>
      <c r="T15" s="654"/>
      <c r="U15" s="654"/>
      <c r="V15" s="655"/>
      <c r="W15" s="656"/>
      <c r="X15" s="657"/>
      <c r="Y15" s="654"/>
      <c r="Z15" s="654"/>
      <c r="AA15" s="655"/>
      <c r="AB15" s="658"/>
      <c r="AC15" s="653"/>
      <c r="AD15" s="654"/>
      <c r="AE15" s="654"/>
      <c r="AF15" s="655"/>
      <c r="AG15" s="656"/>
      <c r="AH15" s="657"/>
      <c r="AI15" s="654"/>
      <c r="AJ15" s="654"/>
      <c r="AK15" s="655"/>
      <c r="AL15" s="658"/>
      <c r="AM15" s="645">
        <f t="shared" si="1"/>
        <v>0</v>
      </c>
      <c r="AN15" s="646">
        <f t="shared" si="2"/>
        <v>0</v>
      </c>
      <c r="AO15" s="646">
        <f t="shared" si="3"/>
        <v>0</v>
      </c>
      <c r="AP15" s="655">
        <f>+G15</f>
        <v>15035.279999999999</v>
      </c>
      <c r="AQ15" s="656">
        <f t="shared" si="4"/>
        <v>4.7090031205686556</v>
      </c>
    </row>
    <row r="16" spans="2:43" x14ac:dyDescent="0.25">
      <c r="B16" s="651"/>
      <c r="C16" s="660" t="str">
        <f>+'PRESUPUESTO ANALITICO'!C215</f>
        <v>Imprevistos</v>
      </c>
      <c r="D16" s="653">
        <f>+FE!T255</f>
        <v>5011.76</v>
      </c>
      <c r="E16" s="654">
        <f>+FE!AG255</f>
        <v>0</v>
      </c>
      <c r="F16" s="654">
        <f>+FE!AT255</f>
        <v>0</v>
      </c>
      <c r="G16" s="655">
        <f t="shared" si="5"/>
        <v>5011.76</v>
      </c>
      <c r="H16" s="656">
        <f t="shared" si="0"/>
        <v>1.7094017094017095</v>
      </c>
      <c r="I16" s="653"/>
      <c r="J16" s="654"/>
      <c r="K16" s="654"/>
      <c r="L16" s="655"/>
      <c r="M16" s="656"/>
      <c r="N16" s="653"/>
      <c r="O16" s="654"/>
      <c r="P16" s="654"/>
      <c r="Q16" s="655"/>
      <c r="R16" s="656"/>
      <c r="S16" s="653"/>
      <c r="T16" s="654"/>
      <c r="U16" s="654"/>
      <c r="V16" s="655"/>
      <c r="W16" s="656"/>
      <c r="X16" s="657"/>
      <c r="Y16" s="654"/>
      <c r="Z16" s="654"/>
      <c r="AA16" s="655"/>
      <c r="AB16" s="658"/>
      <c r="AC16" s="653"/>
      <c r="AD16" s="654"/>
      <c r="AE16" s="654"/>
      <c r="AF16" s="655"/>
      <c r="AG16" s="656"/>
      <c r="AH16" s="657"/>
      <c r="AI16" s="654"/>
      <c r="AJ16" s="654"/>
      <c r="AK16" s="655"/>
      <c r="AL16" s="658"/>
      <c r="AM16" s="645">
        <f t="shared" si="1"/>
        <v>5011.76</v>
      </c>
      <c r="AN16" s="646">
        <f t="shared" si="2"/>
        <v>0</v>
      </c>
      <c r="AO16" s="646">
        <f t="shared" si="3"/>
        <v>0</v>
      </c>
      <c r="AP16" s="661">
        <f t="shared" si="6"/>
        <v>5011.76</v>
      </c>
      <c r="AQ16" s="662">
        <f t="shared" si="4"/>
        <v>1.5696677068562186</v>
      </c>
    </row>
    <row r="17" spans="2:43" x14ac:dyDescent="0.25">
      <c r="B17" s="642"/>
      <c r="C17" s="663" t="str">
        <f>+'PRESUPUESTO ANALITICO'!C216</f>
        <v>Supervisión interna</v>
      </c>
      <c r="D17" s="664">
        <f>+FE!T256</f>
        <v>2505.88</v>
      </c>
      <c r="E17" s="665">
        <f>+FE!AG256</f>
        <v>0</v>
      </c>
      <c r="F17" s="665">
        <f>+FE!AT256</f>
        <v>0</v>
      </c>
      <c r="G17" s="666">
        <f t="shared" si="5"/>
        <v>2505.88</v>
      </c>
      <c r="H17" s="667">
        <f t="shared" si="0"/>
        <v>0.85470085470085477</v>
      </c>
      <c r="I17" s="664"/>
      <c r="J17" s="665"/>
      <c r="K17" s="665"/>
      <c r="L17" s="666"/>
      <c r="M17" s="667"/>
      <c r="N17" s="664"/>
      <c r="O17" s="665"/>
      <c r="P17" s="665"/>
      <c r="Q17" s="666"/>
      <c r="R17" s="667"/>
      <c r="S17" s="664"/>
      <c r="T17" s="665"/>
      <c r="U17" s="665"/>
      <c r="V17" s="666"/>
      <c r="W17" s="667"/>
      <c r="X17" s="668"/>
      <c r="Y17" s="665"/>
      <c r="Z17" s="665"/>
      <c r="AA17" s="666"/>
      <c r="AB17" s="669"/>
      <c r="AC17" s="664"/>
      <c r="AD17" s="665"/>
      <c r="AE17" s="665"/>
      <c r="AF17" s="666"/>
      <c r="AG17" s="667"/>
      <c r="AH17" s="668"/>
      <c r="AI17" s="665"/>
      <c r="AJ17" s="665"/>
      <c r="AK17" s="666"/>
      <c r="AL17" s="669"/>
      <c r="AM17" s="645">
        <f t="shared" si="1"/>
        <v>2505.88</v>
      </c>
      <c r="AN17" s="646">
        <f t="shared" si="2"/>
        <v>0</v>
      </c>
      <c r="AO17" s="646">
        <f t="shared" si="3"/>
        <v>0</v>
      </c>
      <c r="AP17" s="661">
        <f t="shared" si="6"/>
        <v>2505.88</v>
      </c>
      <c r="AQ17" s="662">
        <f t="shared" si="4"/>
        <v>0.7848338534281093</v>
      </c>
    </row>
    <row r="18" spans="2:43" ht="14.25" thickBot="1" x14ac:dyDescent="0.3">
      <c r="B18" s="670"/>
      <c r="C18" s="698" t="s">
        <v>175</v>
      </c>
      <c r="D18" s="699">
        <f t="shared" ref="D18:AQ18" si="7">SUM(D11:D17)</f>
        <v>214357.48380952381</v>
      </c>
      <c r="E18" s="671">
        <f t="shared" si="7"/>
        <v>63795.196190476185</v>
      </c>
      <c r="F18" s="671">
        <f t="shared" si="7"/>
        <v>0</v>
      </c>
      <c r="G18" s="671">
        <f t="shared" si="7"/>
        <v>293187.95999999996</v>
      </c>
      <c r="H18" s="672">
        <f t="shared" si="7"/>
        <v>100</v>
      </c>
      <c r="I18" s="699">
        <f t="shared" si="7"/>
        <v>1666.6666666666663</v>
      </c>
      <c r="J18" s="671">
        <f t="shared" si="7"/>
        <v>833.33333333333314</v>
      </c>
      <c r="K18" s="671">
        <f t="shared" si="7"/>
        <v>0</v>
      </c>
      <c r="L18" s="671">
        <f t="shared" si="7"/>
        <v>2499.9999999999995</v>
      </c>
      <c r="M18" s="672">
        <f t="shared" si="7"/>
        <v>100</v>
      </c>
      <c r="N18" s="699">
        <f t="shared" si="7"/>
        <v>18933.333333333336</v>
      </c>
      <c r="O18" s="671">
        <f t="shared" si="7"/>
        <v>4166.666666666667</v>
      </c>
      <c r="P18" s="671">
        <f t="shared" si="7"/>
        <v>0</v>
      </c>
      <c r="Q18" s="671">
        <f t="shared" si="7"/>
        <v>23100.000000000004</v>
      </c>
      <c r="R18" s="672">
        <f t="shared" si="7"/>
        <v>100</v>
      </c>
      <c r="S18" s="699">
        <f t="shared" si="7"/>
        <v>500</v>
      </c>
      <c r="T18" s="671">
        <f t="shared" si="7"/>
        <v>0</v>
      </c>
      <c r="U18" s="671">
        <f t="shared" si="7"/>
        <v>0</v>
      </c>
      <c r="V18" s="671">
        <f t="shared" si="7"/>
        <v>500</v>
      </c>
      <c r="W18" s="672">
        <f t="shared" si="7"/>
        <v>100</v>
      </c>
      <c r="X18" s="700">
        <f t="shared" si="7"/>
        <v>0</v>
      </c>
      <c r="Y18" s="671">
        <f t="shared" si="7"/>
        <v>0</v>
      </c>
      <c r="Z18" s="671">
        <f t="shared" si="7"/>
        <v>0</v>
      </c>
      <c r="AA18" s="671">
        <f t="shared" si="7"/>
        <v>0</v>
      </c>
      <c r="AB18" s="673" t="e">
        <f t="shared" si="7"/>
        <v>#DIV/0!</v>
      </c>
      <c r="AC18" s="699">
        <f t="shared" si="7"/>
        <v>0</v>
      </c>
      <c r="AD18" s="671">
        <f t="shared" si="7"/>
        <v>0</v>
      </c>
      <c r="AE18" s="671">
        <f t="shared" si="7"/>
        <v>0</v>
      </c>
      <c r="AF18" s="671">
        <f t="shared" si="7"/>
        <v>0</v>
      </c>
      <c r="AG18" s="672" t="e">
        <f t="shared" si="7"/>
        <v>#DIV/0!</v>
      </c>
      <c r="AH18" s="700">
        <f t="shared" si="7"/>
        <v>0</v>
      </c>
      <c r="AI18" s="671">
        <f t="shared" si="7"/>
        <v>0</v>
      </c>
      <c r="AJ18" s="671">
        <f t="shared" si="7"/>
        <v>0</v>
      </c>
      <c r="AK18" s="671">
        <f t="shared" si="7"/>
        <v>0</v>
      </c>
      <c r="AL18" s="673" t="e">
        <f t="shared" si="7"/>
        <v>#DIV/0!</v>
      </c>
      <c r="AM18" s="699">
        <f t="shared" si="7"/>
        <v>235457.48380952381</v>
      </c>
      <c r="AN18" s="671">
        <f t="shared" si="7"/>
        <v>68795.196190476185</v>
      </c>
      <c r="AO18" s="671">
        <f t="shared" si="7"/>
        <v>0</v>
      </c>
      <c r="AP18" s="671">
        <f t="shared" si="7"/>
        <v>319287.95999999996</v>
      </c>
      <c r="AQ18" s="672">
        <f t="shared" si="7"/>
        <v>100.00000000000001</v>
      </c>
    </row>
    <row r="19" spans="2:43" x14ac:dyDescent="0.25">
      <c r="L19" s="659"/>
      <c r="M19" s="659"/>
    </row>
    <row r="20" spans="2:43" hidden="1" x14ac:dyDescent="0.25">
      <c r="G20" s="659"/>
      <c r="H20" s="659"/>
      <c r="L20" s="659"/>
      <c r="M20" s="659"/>
      <c r="AK20" s="659"/>
      <c r="AL20" s="659"/>
      <c r="AP20" s="659"/>
      <c r="AQ20" s="659"/>
    </row>
    <row r="21" spans="2:43" ht="15.75" x14ac:dyDescent="0.25">
      <c r="C21" s="674" t="s">
        <v>195</v>
      </c>
      <c r="D21" s="175"/>
      <c r="E21" s="175"/>
      <c r="F21" s="175"/>
      <c r="G21" s="299"/>
      <c r="H21" s="299"/>
      <c r="I21" s="175"/>
      <c r="J21" s="175"/>
      <c r="K21" s="175"/>
      <c r="L21" s="299"/>
      <c r="M21" s="659"/>
      <c r="AK21" s="659"/>
      <c r="AL21" s="659"/>
      <c r="AP21" s="659"/>
      <c r="AQ21" s="659"/>
    </row>
    <row r="22" spans="2:43" ht="14.25" thickBot="1" x14ac:dyDescent="0.3">
      <c r="C22" s="175"/>
      <c r="D22" s="175"/>
      <c r="E22" s="175"/>
      <c r="F22" s="299"/>
      <c r="G22" s="299"/>
      <c r="H22" s="299"/>
      <c r="I22" s="175"/>
      <c r="J22" s="175"/>
      <c r="K22" s="175"/>
      <c r="L22" s="299"/>
      <c r="M22" s="659"/>
    </row>
    <row r="23" spans="2:43" ht="12" customHeight="1" x14ac:dyDescent="0.25">
      <c r="D23" s="2098" t="s">
        <v>175</v>
      </c>
      <c r="E23" s="2073" t="s">
        <v>48</v>
      </c>
      <c r="F23" s="2074"/>
      <c r="G23" s="2074"/>
      <c r="H23" s="2074"/>
      <c r="I23" s="2074"/>
      <c r="J23" s="2074"/>
      <c r="K23" s="2103"/>
      <c r="L23" s="675"/>
      <c r="M23" s="676"/>
    </row>
    <row r="24" spans="2:43" ht="42.75" customHeight="1" thickBot="1" x14ac:dyDescent="0.3">
      <c r="D24" s="2099"/>
      <c r="E24" s="701">
        <f>+'PRESUPUESTO ANALITICO'!G11</f>
        <v>0</v>
      </c>
      <c r="F24" s="701" t="str">
        <f>+'PRESUPUESTO ANALITICO'!H11</f>
        <v>TOTAL</v>
      </c>
      <c r="G24" s="701" t="str">
        <f>+'PRESUPUESTO ANALITICO'!K11</f>
        <v>TOTAL</v>
      </c>
      <c r="H24" s="701" t="str">
        <f>+'PRESUPUESTO ANALITICO'!N11</f>
        <v>TOTAL</v>
      </c>
      <c r="I24" s="701" t="str">
        <f>+'PRESUPUESTO ANALITICO'!Q11</f>
        <v>TOTAL</v>
      </c>
      <c r="J24" s="701" t="str">
        <f>+'PRESUPUESTO ANALITICO'!T11</f>
        <v>TOTAL</v>
      </c>
      <c r="K24" s="702" t="str">
        <f>+'PRESUPUESTO ANALITICO'!W11</f>
        <v>TOTAL</v>
      </c>
      <c r="L24" s="677"/>
      <c r="N24" s="676"/>
    </row>
    <row r="25" spans="2:43" x14ac:dyDescent="0.25">
      <c r="C25" s="703" t="s">
        <v>168</v>
      </c>
      <c r="D25" s="678">
        <f>+'FORMATO COSTEO C1'!G499</f>
        <v>4600</v>
      </c>
      <c r="E25" s="679">
        <f>+'FORMATO COSTEO C1'!H499</f>
        <v>3500</v>
      </c>
      <c r="F25" s="679">
        <f>+'FORMATO COSTEO C1'!I499</f>
        <v>0</v>
      </c>
      <c r="G25" s="679">
        <f>+'FORMATO COSTEO C1'!L499</f>
        <v>600</v>
      </c>
      <c r="H25" s="679">
        <f>+'FORMATO COSTEO C1'!O499</f>
        <v>500</v>
      </c>
      <c r="I25" s="679">
        <f>+'FORMATO COSTEO C1'!R499</f>
        <v>0</v>
      </c>
      <c r="J25" s="679">
        <f>+'FORMATO COSTEO C1'!U499</f>
        <v>0</v>
      </c>
      <c r="K25" s="680">
        <f>+'FORMATO COSTEO C1'!X499</f>
        <v>0</v>
      </c>
      <c r="L25" s="681"/>
      <c r="M25" s="682"/>
      <c r="N25" s="683"/>
    </row>
    <row r="26" spans="2:43" x14ac:dyDescent="0.25">
      <c r="C26" s="704" t="s">
        <v>185</v>
      </c>
      <c r="D26" s="684">
        <f>+D25-AP11</f>
        <v>0</v>
      </c>
      <c r="E26" s="685">
        <f>+E25-G11</f>
        <v>0</v>
      </c>
      <c r="F26" s="685">
        <f>+F25-L11</f>
        <v>0</v>
      </c>
      <c r="G26" s="685">
        <f>+G25-Q11</f>
        <v>0</v>
      </c>
      <c r="H26" s="685">
        <f>+H25-V11</f>
        <v>0</v>
      </c>
      <c r="I26" s="685">
        <f>+I25-AA11</f>
        <v>0</v>
      </c>
      <c r="J26" s="685">
        <f>+J25-AF11</f>
        <v>0</v>
      </c>
      <c r="K26" s="686">
        <f>+K25-AK11</f>
        <v>0</v>
      </c>
      <c r="L26" s="681"/>
      <c r="N26" s="681"/>
    </row>
    <row r="27" spans="2:43" x14ac:dyDescent="0.25">
      <c r="C27" s="705" t="s">
        <v>169</v>
      </c>
      <c r="D27" s="687">
        <f>+'FORMATO COSTEO C2'!G499</f>
        <v>178588</v>
      </c>
      <c r="E27" s="688">
        <f>+'FORMATO COSTEO C2'!H499</f>
        <v>153588</v>
      </c>
      <c r="F27" s="688">
        <f>+'FORMATO COSTEO C2'!I499</f>
        <v>2500</v>
      </c>
      <c r="G27" s="688">
        <f>+'FORMATO COSTEO C2'!L499</f>
        <v>22500</v>
      </c>
      <c r="H27" s="688">
        <f>+'FORMATO COSTEO C2'!O499</f>
        <v>0</v>
      </c>
      <c r="I27" s="688">
        <f>+'FORMATO COSTEO C2'!R499</f>
        <v>0</v>
      </c>
      <c r="J27" s="688">
        <f>+'FORMATO COSTEO C2'!U499</f>
        <v>0</v>
      </c>
      <c r="K27" s="689">
        <f>+'FORMATO COSTEO C2'!X499</f>
        <v>0</v>
      </c>
      <c r="L27" s="681"/>
      <c r="N27" s="683"/>
    </row>
    <row r="28" spans="2:43" x14ac:dyDescent="0.25">
      <c r="C28" s="704" t="s">
        <v>185</v>
      </c>
      <c r="D28" s="684">
        <f>+D27-AP12</f>
        <v>0</v>
      </c>
      <c r="E28" s="685">
        <f>+E27-G12</f>
        <v>0</v>
      </c>
      <c r="F28" s="685">
        <f>+F27-L12</f>
        <v>0</v>
      </c>
      <c r="G28" s="685">
        <f>+G27-Q12</f>
        <v>0</v>
      </c>
      <c r="H28" s="685">
        <f>+H27-V12</f>
        <v>0</v>
      </c>
      <c r="I28" s="685">
        <f>+I27-AA12</f>
        <v>0</v>
      </c>
      <c r="J28" s="685">
        <f>+J27-AF12</f>
        <v>0</v>
      </c>
      <c r="K28" s="686">
        <f>+K27-AK12</f>
        <v>0</v>
      </c>
      <c r="L28" s="681"/>
      <c r="N28" s="681"/>
    </row>
    <row r="29" spans="2:43" x14ac:dyDescent="0.25">
      <c r="C29" s="705" t="s">
        <v>71</v>
      </c>
      <c r="D29" s="687">
        <f>+'FORMATO COSTEO C6'!G75</f>
        <v>93500</v>
      </c>
      <c r="E29" s="688">
        <f>+'FORMATO COSTEO C6'!H75</f>
        <v>93500</v>
      </c>
      <c r="F29" s="688">
        <f>+'FORMATO COSTEO C6'!I75</f>
        <v>0</v>
      </c>
      <c r="G29" s="688">
        <f>+'FORMATO COSTEO C6'!L75</f>
        <v>0</v>
      </c>
      <c r="H29" s="688">
        <f>+'FORMATO COSTEO C6'!O75</f>
        <v>0</v>
      </c>
      <c r="I29" s="688">
        <f>+'FORMATO COSTEO C6'!R75</f>
        <v>0</v>
      </c>
      <c r="J29" s="688">
        <f>+'FORMATO COSTEO C6'!U75</f>
        <v>0</v>
      </c>
      <c r="K29" s="689">
        <f>+'FORMATO COSTEO C6'!X75</f>
        <v>0</v>
      </c>
      <c r="L29" s="681"/>
      <c r="N29" s="681"/>
    </row>
    <row r="30" spans="2:43" ht="14.25" thickBot="1" x14ac:dyDescent="0.3">
      <c r="C30" s="706" t="s">
        <v>185</v>
      </c>
      <c r="D30" s="690">
        <f>+D29-AP13</f>
        <v>0</v>
      </c>
      <c r="E30" s="691">
        <f>+E29-G13</f>
        <v>0</v>
      </c>
      <c r="F30" s="691">
        <f>+F29-L13</f>
        <v>0</v>
      </c>
      <c r="G30" s="691">
        <f>+G29-Q13</f>
        <v>0</v>
      </c>
      <c r="H30" s="691">
        <f>+H29-V14</f>
        <v>0</v>
      </c>
      <c r="I30" s="691">
        <f>+I29-AA13</f>
        <v>0</v>
      </c>
      <c r="J30" s="691">
        <f>+J29-AF13</f>
        <v>0</v>
      </c>
      <c r="K30" s="692">
        <f>+K29-AK13</f>
        <v>0</v>
      </c>
      <c r="L30" s="681"/>
      <c r="N30" s="683"/>
    </row>
  </sheetData>
  <sheetProtection password="C493" sheet="1" scenarios="1" formatColumns="0" formatRows="0"/>
  <mergeCells count="18">
    <mergeCell ref="B6:C6"/>
    <mergeCell ref="B7:C7"/>
    <mergeCell ref="B4:M4"/>
    <mergeCell ref="D6:M6"/>
    <mergeCell ref="H7:I7"/>
    <mergeCell ref="D7:G7"/>
    <mergeCell ref="J7:M7"/>
    <mergeCell ref="B9:C10"/>
    <mergeCell ref="D9:H9"/>
    <mergeCell ref="I9:M9"/>
    <mergeCell ref="AM9:AQ9"/>
    <mergeCell ref="AH9:AL9"/>
    <mergeCell ref="D23:D24"/>
    <mergeCell ref="N9:R9"/>
    <mergeCell ref="S9:W9"/>
    <mergeCell ref="X9:AB9"/>
    <mergeCell ref="AC9:AG9"/>
    <mergeCell ref="E23:K23"/>
  </mergeCells>
  <phoneticPr fontId="0" type="noConversion"/>
  <conditionalFormatting sqref="D26:L26 D28:L28 D30:L30">
    <cfRule type="cellIs" dxfId="13" priority="6" operator="notEqual">
      <formula>0</formula>
    </cfRule>
  </conditionalFormatting>
  <pageMargins left="0.74803149606299213" right="0.74803149606299213" top="0.98425196850393704" bottom="0.98425196850393704" header="0" footer="0"/>
  <pageSetup paperSize="9" scale="2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FF0000"/>
  </sheetPr>
  <dimension ref="B1:AW348"/>
  <sheetViews>
    <sheetView showGridLines="0" topLeftCell="A140" zoomScale="90" zoomScaleNormal="90" zoomScaleSheetLayoutView="100" workbookViewId="0">
      <selection activeCell="J23" sqref="J23"/>
    </sheetView>
  </sheetViews>
  <sheetFormatPr baseColWidth="10" defaultColWidth="11.42578125" defaultRowHeight="12.75" outlineLevelRow="1" outlineLevelCol="2" x14ac:dyDescent="0.2"/>
  <cols>
    <col min="1" max="1" width="2.7109375" style="297" customWidth="1"/>
    <col min="2" max="2" width="6.7109375" style="1" customWidth="1"/>
    <col min="3" max="3" width="35.7109375" style="313" customWidth="1"/>
    <col min="4" max="4" width="12.7109375" style="311" customWidth="1" outlineLevel="1"/>
    <col min="5" max="5" width="9.7109375" style="351" customWidth="1" outlineLevel="1"/>
    <col min="6" max="6" width="9.7109375" style="5" customWidth="1"/>
    <col min="7" max="7" width="12.7109375" style="5" customWidth="1"/>
    <col min="8" max="45" width="9.7109375" style="5" customWidth="1" outlineLevel="2"/>
    <col min="46" max="46" width="9.7109375" style="5" customWidth="1"/>
    <col min="47" max="47" width="11.7109375" style="5" customWidth="1"/>
    <col min="48" max="16384" width="11.42578125" style="297"/>
  </cols>
  <sheetData>
    <row r="1" spans="2:49" ht="15" customHeight="1" x14ac:dyDescent="0.2">
      <c r="B1" s="2130" t="s">
        <v>187</v>
      </c>
      <c r="C1" s="2130"/>
      <c r="D1" s="2130"/>
      <c r="E1" s="2130"/>
      <c r="F1" s="2130"/>
      <c r="G1" s="2130"/>
      <c r="H1" s="2130"/>
      <c r="I1" s="2130"/>
      <c r="J1" s="2130"/>
      <c r="K1" s="2130"/>
      <c r="L1" s="2130"/>
      <c r="M1" s="2130"/>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c r="AL1" s="2130"/>
      <c r="AM1" s="2130"/>
      <c r="AN1" s="2130"/>
      <c r="AO1" s="2130"/>
      <c r="AP1" s="2130"/>
      <c r="AQ1" s="2130"/>
      <c r="AR1" s="2130"/>
      <c r="AS1" s="2130"/>
      <c r="AT1" s="2130"/>
      <c r="AU1" s="2130"/>
    </row>
    <row r="2" spans="2:49" s="314" customFormat="1" ht="15" customHeight="1" x14ac:dyDescent="0.25">
      <c r="B2" s="236" t="s">
        <v>49</v>
      </c>
      <c r="C2" s="235"/>
      <c r="D2" s="227"/>
      <c r="E2" s="355"/>
      <c r="F2" s="241"/>
      <c r="G2" s="883"/>
      <c r="H2" s="185" t="str">
        <f>+'INFORMACION GENERAL PROYECTO'!$G$2</f>
        <v>Línea 3. Promoción y Fortalecimiento de Capacidades para el Emprendimiento</v>
      </c>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83"/>
      <c r="AJ2" s="883"/>
      <c r="AK2" s="883"/>
      <c r="AL2" s="883"/>
      <c r="AM2" s="883"/>
      <c r="AN2" s="883"/>
      <c r="AO2" s="883"/>
      <c r="AP2" s="883"/>
      <c r="AQ2" s="883"/>
      <c r="AR2" s="883"/>
      <c r="AS2" s="883"/>
      <c r="AT2" s="883"/>
      <c r="AU2" s="883"/>
    </row>
    <row r="3" spans="2:49" ht="15" customHeight="1" x14ac:dyDescent="0.2">
      <c r="B3" s="882"/>
      <c r="C3" s="882"/>
      <c r="D3" s="882"/>
      <c r="E3" s="356"/>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row>
    <row r="4" spans="2:49" ht="30" customHeight="1" x14ac:dyDescent="0.2">
      <c r="B4" s="2139" t="s">
        <v>485</v>
      </c>
      <c r="C4" s="2139"/>
      <c r="D4" s="2139"/>
      <c r="E4" s="2139"/>
      <c r="F4" s="2139"/>
      <c r="G4" s="2139"/>
      <c r="H4" s="2139"/>
      <c r="I4" s="2139"/>
      <c r="J4" s="2139"/>
      <c r="K4" s="2139"/>
      <c r="L4" s="2139"/>
      <c r="M4" s="2139"/>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row>
    <row r="5" spans="2:49" ht="15" customHeight="1" thickBot="1" x14ac:dyDescent="0.25">
      <c r="B5" s="66"/>
      <c r="C5" s="66"/>
      <c r="D5" s="285"/>
      <c r="E5" s="357"/>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row>
    <row r="6" spans="2:49" s="60" customFormat="1" ht="30" customHeight="1" x14ac:dyDescent="0.25">
      <c r="B6" s="2133" t="s">
        <v>267</v>
      </c>
      <c r="C6" s="2134"/>
      <c r="D6" s="2142" t="str">
        <f>+'INFORMACION GENERAL PROYECTO'!E6</f>
        <v>Promoción y fortalecimiento de capacidades para el emprendimiento - Turismo - Calca, Cusco</v>
      </c>
      <c r="E6" s="2142"/>
      <c r="F6" s="2142"/>
      <c r="G6" s="2142"/>
      <c r="H6" s="2142"/>
      <c r="I6" s="2142"/>
      <c r="J6" s="2142"/>
      <c r="K6" s="2142"/>
      <c r="L6" s="2142"/>
      <c r="M6" s="2143"/>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row>
    <row r="7" spans="2:49" s="60" customFormat="1" ht="15" customHeight="1" thickBot="1" x14ac:dyDescent="0.3">
      <c r="B7" s="2140" t="s">
        <v>283</v>
      </c>
      <c r="C7" s="2141"/>
      <c r="D7" s="2135">
        <f>+'INFORMACION GENERAL PROYECTO'!K7</f>
        <v>0</v>
      </c>
      <c r="E7" s="2135"/>
      <c r="F7" s="2135"/>
      <c r="G7" s="2146" t="s">
        <v>271</v>
      </c>
      <c r="H7" s="2146"/>
      <c r="I7" s="2146"/>
      <c r="J7" s="2116"/>
      <c r="K7" s="2144">
        <f>+'INFORMACION GENERAL PROYECTO'!K24</f>
        <v>14.005479452054796</v>
      </c>
      <c r="L7" s="2144"/>
      <c r="M7" s="2145"/>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row>
    <row r="8" spans="2:49" s="60" customFormat="1" ht="15" customHeight="1" thickBot="1" x14ac:dyDescent="0.3">
      <c r="B8" s="528"/>
      <c r="C8" s="529"/>
      <c r="D8" s="888"/>
      <c r="E8" s="529"/>
      <c r="F8" s="529"/>
      <c r="G8" s="529"/>
      <c r="H8" s="529"/>
      <c r="I8" s="529"/>
      <c r="J8" s="529"/>
      <c r="K8" s="529"/>
      <c r="L8" s="529"/>
      <c r="M8" s="529"/>
      <c r="N8" s="529"/>
      <c r="O8" s="529"/>
      <c r="P8" s="529"/>
      <c r="Q8" s="529"/>
      <c r="R8" s="529"/>
      <c r="S8" s="529"/>
      <c r="T8" s="529"/>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c r="AT8" s="529"/>
      <c r="AU8" s="529"/>
      <c r="AV8" s="493"/>
    </row>
    <row r="9" spans="2:49" s="376" customFormat="1" ht="15" customHeight="1" x14ac:dyDescent="0.15">
      <c r="B9" s="2104" t="s">
        <v>211</v>
      </c>
      <c r="C9" s="2124"/>
      <c r="D9" s="2128" t="s">
        <v>284</v>
      </c>
      <c r="E9" s="2128" t="s">
        <v>285</v>
      </c>
      <c r="F9" s="2128" t="s">
        <v>213</v>
      </c>
      <c r="G9" s="2105" t="str">
        <f>+'INFORMACION GENERAL PROYECTO'!B11</f>
        <v>APORTE DE FONDOEMPLEO</v>
      </c>
      <c r="H9" s="2136" t="s">
        <v>53</v>
      </c>
      <c r="I9" s="2137"/>
      <c r="J9" s="2137"/>
      <c r="K9" s="2137"/>
      <c r="L9" s="2137"/>
      <c r="M9" s="2137"/>
      <c r="N9" s="2137"/>
      <c r="O9" s="2137"/>
      <c r="P9" s="2137"/>
      <c r="Q9" s="2137"/>
      <c r="R9" s="2137"/>
      <c r="S9" s="2137"/>
      <c r="T9" s="2138"/>
      <c r="U9" s="2137" t="s">
        <v>54</v>
      </c>
      <c r="V9" s="2137"/>
      <c r="W9" s="2137"/>
      <c r="X9" s="2137"/>
      <c r="Y9" s="2137"/>
      <c r="Z9" s="2137"/>
      <c r="AA9" s="2137"/>
      <c r="AB9" s="2137"/>
      <c r="AC9" s="2137"/>
      <c r="AD9" s="2137"/>
      <c r="AE9" s="2137"/>
      <c r="AF9" s="2137"/>
      <c r="AG9" s="2137"/>
      <c r="AH9" s="2136" t="s">
        <v>55</v>
      </c>
      <c r="AI9" s="2137"/>
      <c r="AJ9" s="2137"/>
      <c r="AK9" s="2137"/>
      <c r="AL9" s="2137"/>
      <c r="AM9" s="2137"/>
      <c r="AN9" s="2137"/>
      <c r="AO9" s="2137"/>
      <c r="AP9" s="2137"/>
      <c r="AQ9" s="2137"/>
      <c r="AR9" s="2137"/>
      <c r="AS9" s="2137"/>
      <c r="AT9" s="2138"/>
      <c r="AU9" s="2131" t="s">
        <v>46</v>
      </c>
    </row>
    <row r="10" spans="2:49" s="376" customFormat="1" ht="15" customHeight="1" x14ac:dyDescent="0.15">
      <c r="B10" s="2106"/>
      <c r="C10" s="2125"/>
      <c r="D10" s="2129"/>
      <c r="E10" s="2129"/>
      <c r="F10" s="2129"/>
      <c r="G10" s="2107" t="str">
        <f>+'INFORMACION GENERAL PROYECTO'!B11</f>
        <v>APORTE DE FONDOEMPLEO</v>
      </c>
      <c r="H10" s="377">
        <f>'CRONOGRAMA PRODUCTOS'!H22</f>
        <v>42675</v>
      </c>
      <c r="I10" s="378">
        <f>'CRONOGRAMA PRODUCTOS'!I22</f>
        <v>42705</v>
      </c>
      <c r="J10" s="378">
        <f>'CRONOGRAMA PRODUCTOS'!J22</f>
        <v>42736</v>
      </c>
      <c r="K10" s="378">
        <f>'CRONOGRAMA PRODUCTOS'!K22</f>
        <v>42767</v>
      </c>
      <c r="L10" s="378">
        <f>'CRONOGRAMA PRODUCTOS'!L22</f>
        <v>42795</v>
      </c>
      <c r="M10" s="378">
        <f>'CRONOGRAMA PRODUCTOS'!M22</f>
        <v>42826</v>
      </c>
      <c r="N10" s="378">
        <f>'CRONOGRAMA PRODUCTOS'!N22</f>
        <v>42856</v>
      </c>
      <c r="O10" s="378">
        <f>'CRONOGRAMA PRODUCTOS'!O22</f>
        <v>42887</v>
      </c>
      <c r="P10" s="378">
        <f>'CRONOGRAMA PRODUCTOS'!P22</f>
        <v>42917</v>
      </c>
      <c r="Q10" s="378">
        <f>'CRONOGRAMA PRODUCTOS'!Q22</f>
        <v>42948</v>
      </c>
      <c r="R10" s="378">
        <f>'CRONOGRAMA PRODUCTOS'!R22</f>
        <v>42979</v>
      </c>
      <c r="S10" s="378">
        <f>'CRONOGRAMA PRODUCTOS'!S22</f>
        <v>43009</v>
      </c>
      <c r="T10" s="379" t="s">
        <v>476</v>
      </c>
      <c r="U10" s="380">
        <f>'CRONOGRAMA PRODUCTOS'!T22</f>
        <v>43040</v>
      </c>
      <c r="V10" s="378">
        <f>'CRONOGRAMA PRODUCTOS'!U22</f>
        <v>43070</v>
      </c>
      <c r="W10" s="378">
        <f>'CRONOGRAMA PRODUCTOS'!V22</f>
        <v>43101</v>
      </c>
      <c r="X10" s="378">
        <f>'CRONOGRAMA PRODUCTOS'!W22</f>
        <v>43132</v>
      </c>
      <c r="Y10" s="378">
        <f>'CRONOGRAMA PRODUCTOS'!X22</f>
        <v>43160</v>
      </c>
      <c r="Z10" s="378">
        <f>'CRONOGRAMA PRODUCTOS'!Y22</f>
        <v>43191</v>
      </c>
      <c r="AA10" s="378">
        <f>'CRONOGRAMA PRODUCTOS'!Z22</f>
        <v>43221</v>
      </c>
      <c r="AB10" s="378">
        <f>'CRONOGRAMA PRODUCTOS'!AA22</f>
        <v>43252</v>
      </c>
      <c r="AC10" s="378">
        <f>'CRONOGRAMA PRODUCTOS'!AB22</f>
        <v>43282</v>
      </c>
      <c r="AD10" s="378">
        <f>'CRONOGRAMA PRODUCTOS'!AC22</f>
        <v>43313</v>
      </c>
      <c r="AE10" s="378">
        <f>'CRONOGRAMA PRODUCTOS'!AD22</f>
        <v>43344</v>
      </c>
      <c r="AF10" s="378">
        <f>'CRONOGRAMA PRODUCTOS'!AE22</f>
        <v>43374</v>
      </c>
      <c r="AG10" s="381" t="s">
        <v>476</v>
      </c>
      <c r="AH10" s="377">
        <f>'CRONOGRAMA PRODUCTOS'!AF22</f>
        <v>43405</v>
      </c>
      <c r="AI10" s="378">
        <f>'CRONOGRAMA PRODUCTOS'!AG22</f>
        <v>43435</v>
      </c>
      <c r="AJ10" s="378">
        <f>'CRONOGRAMA PRODUCTOS'!AH22</f>
        <v>43466</v>
      </c>
      <c r="AK10" s="378">
        <f>'CRONOGRAMA PRODUCTOS'!AI22</f>
        <v>43497</v>
      </c>
      <c r="AL10" s="378">
        <f>'CRONOGRAMA PRODUCTOS'!AJ22</f>
        <v>43525</v>
      </c>
      <c r="AM10" s="378">
        <f>'CRONOGRAMA PRODUCTOS'!AK22</f>
        <v>43556</v>
      </c>
      <c r="AN10" s="378">
        <f>'CRONOGRAMA PRODUCTOS'!AL22</f>
        <v>43586</v>
      </c>
      <c r="AO10" s="378">
        <f>'CRONOGRAMA PRODUCTOS'!AM22</f>
        <v>43617</v>
      </c>
      <c r="AP10" s="378">
        <f>'CRONOGRAMA PRODUCTOS'!AN22</f>
        <v>43647</v>
      </c>
      <c r="AQ10" s="378">
        <f>'CRONOGRAMA PRODUCTOS'!AO22</f>
        <v>43678</v>
      </c>
      <c r="AR10" s="378">
        <f>'CRONOGRAMA PRODUCTOS'!AP22</f>
        <v>43709</v>
      </c>
      <c r="AS10" s="378">
        <f>'CRONOGRAMA PRODUCTOS'!AQ22</f>
        <v>43739</v>
      </c>
      <c r="AT10" s="379" t="s">
        <v>476</v>
      </c>
      <c r="AU10" s="2132"/>
    </row>
    <row r="11" spans="2:49" s="394" customFormat="1" ht="30" customHeight="1" x14ac:dyDescent="0.25">
      <c r="B11" s="382">
        <f>'FORMATO COSTEO C1'!$C$12</f>
        <v>1</v>
      </c>
      <c r="C11" s="383" t="str">
        <f>'FORMATO COSTEO C1'!D$12</f>
        <v xml:space="preserve">Capacitación en Gestión de negocios a Emprendedores del sector turismo de los distritos de Pisac, Taray, Lamay, Coya y Calca, provincia de Calca - región Cusco, con idea de negocio o negocio propio en marcha  </v>
      </c>
      <c r="D11" s="384"/>
      <c r="E11" s="533"/>
      <c r="F11" s="386">
        <f>+F12+F43+F74</f>
        <v>4600</v>
      </c>
      <c r="G11" s="387">
        <f>+G12+G43+G74</f>
        <v>3500</v>
      </c>
      <c r="H11" s="388">
        <f>+H12+H43+H74</f>
        <v>1750</v>
      </c>
      <c r="I11" s="386">
        <f t="shared" ref="I11:AS11" si="0">+I12+I43+I74</f>
        <v>1750</v>
      </c>
      <c r="J11" s="386">
        <f t="shared" si="0"/>
        <v>0</v>
      </c>
      <c r="K11" s="386">
        <f t="shared" si="0"/>
        <v>0</v>
      </c>
      <c r="L11" s="386">
        <f t="shared" si="0"/>
        <v>0</v>
      </c>
      <c r="M11" s="386">
        <f t="shared" si="0"/>
        <v>0</v>
      </c>
      <c r="N11" s="386">
        <f t="shared" si="0"/>
        <v>0</v>
      </c>
      <c r="O11" s="386">
        <f t="shared" si="0"/>
        <v>0</v>
      </c>
      <c r="P11" s="386">
        <f t="shared" si="0"/>
        <v>0</v>
      </c>
      <c r="Q11" s="386">
        <f t="shared" si="0"/>
        <v>0</v>
      </c>
      <c r="R11" s="386">
        <f t="shared" si="0"/>
        <v>0</v>
      </c>
      <c r="S11" s="386">
        <f t="shared" si="0"/>
        <v>0</v>
      </c>
      <c r="T11" s="389">
        <f>+T12+T43+T74</f>
        <v>3500</v>
      </c>
      <c r="U11" s="390">
        <f t="shared" si="0"/>
        <v>0</v>
      </c>
      <c r="V11" s="386">
        <f t="shared" si="0"/>
        <v>0</v>
      </c>
      <c r="W11" s="386">
        <f t="shared" si="0"/>
        <v>0</v>
      </c>
      <c r="X11" s="386">
        <f t="shared" si="0"/>
        <v>0</v>
      </c>
      <c r="Y11" s="386">
        <f t="shared" si="0"/>
        <v>0</v>
      </c>
      <c r="Z11" s="386">
        <f t="shared" si="0"/>
        <v>0</v>
      </c>
      <c r="AA11" s="386">
        <f t="shared" si="0"/>
        <v>0</v>
      </c>
      <c r="AB11" s="386">
        <f t="shared" si="0"/>
        <v>0</v>
      </c>
      <c r="AC11" s="386">
        <f t="shared" si="0"/>
        <v>0</v>
      </c>
      <c r="AD11" s="386">
        <f t="shared" si="0"/>
        <v>0</v>
      </c>
      <c r="AE11" s="386">
        <f t="shared" si="0"/>
        <v>0</v>
      </c>
      <c r="AF11" s="386">
        <f t="shared" si="0"/>
        <v>0</v>
      </c>
      <c r="AG11" s="387">
        <f>+AG12+AG43+AG74</f>
        <v>0</v>
      </c>
      <c r="AH11" s="388">
        <f t="shared" si="0"/>
        <v>0</v>
      </c>
      <c r="AI11" s="386">
        <f t="shared" si="0"/>
        <v>0</v>
      </c>
      <c r="AJ11" s="386">
        <f t="shared" si="0"/>
        <v>0</v>
      </c>
      <c r="AK11" s="386">
        <f t="shared" si="0"/>
        <v>0</v>
      </c>
      <c r="AL11" s="386">
        <f t="shared" si="0"/>
        <v>0</v>
      </c>
      <c r="AM11" s="386">
        <f t="shared" si="0"/>
        <v>0</v>
      </c>
      <c r="AN11" s="386">
        <f t="shared" si="0"/>
        <v>0</v>
      </c>
      <c r="AO11" s="386">
        <f t="shared" si="0"/>
        <v>0</v>
      </c>
      <c r="AP11" s="386">
        <f t="shared" si="0"/>
        <v>0</v>
      </c>
      <c r="AQ11" s="386">
        <f t="shared" si="0"/>
        <v>0</v>
      </c>
      <c r="AR11" s="386">
        <f t="shared" si="0"/>
        <v>0</v>
      </c>
      <c r="AS11" s="386">
        <f t="shared" si="0"/>
        <v>0</v>
      </c>
      <c r="AT11" s="389">
        <f>+AT12+AT43+AT74</f>
        <v>0</v>
      </c>
      <c r="AU11" s="391">
        <f>+AU12+AU43+AU74</f>
        <v>3500</v>
      </c>
      <c r="AV11" s="392">
        <f t="shared" ref="AV11:AV74" si="1">+G11-AU11</f>
        <v>0</v>
      </c>
      <c r="AW11" s="393"/>
    </row>
    <row r="12" spans="2:49" s="405" customFormat="1" ht="12.75" customHeight="1" outlineLevel="1" x14ac:dyDescent="0.25">
      <c r="B12" s="395">
        <f>'FORMATO COSTEO C1'!C$13</f>
        <v>1.1000000000000001</v>
      </c>
      <c r="C12" s="396" t="str">
        <f>'FORMATO COSTEO C1'!D$13</f>
        <v>Emprendedores del sector turismo de los distritos de Pisac, Taray, Lamay, Coya y Calca, provincia de Calca - región Cusco, con idea de negocio o negocio propio en marcha pre seleccionados</v>
      </c>
      <c r="D12" s="397"/>
      <c r="E12" s="534"/>
      <c r="F12" s="399">
        <f>+F13+F19+F25+F31+F37</f>
        <v>4600</v>
      </c>
      <c r="G12" s="400">
        <f t="shared" ref="G12:P12" si="2">+G13+G19+G25+G31+G37</f>
        <v>3500</v>
      </c>
      <c r="H12" s="401">
        <f t="shared" si="2"/>
        <v>1750</v>
      </c>
      <c r="I12" s="399">
        <f>+I13+I19+I25+I31+I37</f>
        <v>1750</v>
      </c>
      <c r="J12" s="399">
        <f>+J13+J19+J25+J31+J37</f>
        <v>0</v>
      </c>
      <c r="K12" s="399">
        <f>+K13+K19+K25+K31+K37</f>
        <v>0</v>
      </c>
      <c r="L12" s="399">
        <f>+L13+L19+L25+L31+L37</f>
        <v>0</v>
      </c>
      <c r="M12" s="399">
        <f>+M13+M19+M25+M31+M37</f>
        <v>0</v>
      </c>
      <c r="N12" s="399">
        <f t="shared" si="2"/>
        <v>0</v>
      </c>
      <c r="O12" s="399">
        <f t="shared" si="2"/>
        <v>0</v>
      </c>
      <c r="P12" s="399">
        <f t="shared" si="2"/>
        <v>0</v>
      </c>
      <c r="Q12" s="399">
        <f>+Q13+Q19+Q25+Q31+Q37</f>
        <v>0</v>
      </c>
      <c r="R12" s="399">
        <f>+R13+R19+R25+R31+R37</f>
        <v>0</v>
      </c>
      <c r="S12" s="399">
        <f>+S13+S19+S25+S31+S37</f>
        <v>0</v>
      </c>
      <c r="T12" s="402">
        <f>+T13+T19+T25+T31+T37</f>
        <v>3500</v>
      </c>
      <c r="U12" s="403">
        <f t="shared" ref="U12:AS12" si="3">+U13+U19+U25+U31+U37</f>
        <v>0</v>
      </c>
      <c r="V12" s="399">
        <f t="shared" si="3"/>
        <v>0</v>
      </c>
      <c r="W12" s="399">
        <f t="shared" si="3"/>
        <v>0</v>
      </c>
      <c r="X12" s="399">
        <f t="shared" si="3"/>
        <v>0</v>
      </c>
      <c r="Y12" s="399">
        <f t="shared" si="3"/>
        <v>0</v>
      </c>
      <c r="Z12" s="399">
        <f t="shared" si="3"/>
        <v>0</v>
      </c>
      <c r="AA12" s="399">
        <f t="shared" si="3"/>
        <v>0</v>
      </c>
      <c r="AB12" s="399">
        <f t="shared" si="3"/>
        <v>0</v>
      </c>
      <c r="AC12" s="399">
        <f t="shared" si="3"/>
        <v>0</v>
      </c>
      <c r="AD12" s="399">
        <f t="shared" si="3"/>
        <v>0</v>
      </c>
      <c r="AE12" s="399">
        <f t="shared" si="3"/>
        <v>0</v>
      </c>
      <c r="AF12" s="399">
        <f t="shared" si="3"/>
        <v>0</v>
      </c>
      <c r="AG12" s="400">
        <f>+AG13+AG19+AG25+AG31+AG37</f>
        <v>0</v>
      </c>
      <c r="AH12" s="401">
        <f t="shared" si="3"/>
        <v>0</v>
      </c>
      <c r="AI12" s="399">
        <f t="shared" si="3"/>
        <v>0</v>
      </c>
      <c r="AJ12" s="399">
        <f t="shared" si="3"/>
        <v>0</v>
      </c>
      <c r="AK12" s="399">
        <f t="shared" si="3"/>
        <v>0</v>
      </c>
      <c r="AL12" s="399">
        <f t="shared" si="3"/>
        <v>0</v>
      </c>
      <c r="AM12" s="399">
        <f t="shared" si="3"/>
        <v>0</v>
      </c>
      <c r="AN12" s="399">
        <f t="shared" si="3"/>
        <v>0</v>
      </c>
      <c r="AO12" s="399">
        <f t="shared" si="3"/>
        <v>0</v>
      </c>
      <c r="AP12" s="399">
        <f t="shared" si="3"/>
        <v>0</v>
      </c>
      <c r="AQ12" s="399">
        <f t="shared" si="3"/>
        <v>0</v>
      </c>
      <c r="AR12" s="399">
        <f t="shared" si="3"/>
        <v>0</v>
      </c>
      <c r="AS12" s="399">
        <f t="shared" si="3"/>
        <v>0</v>
      </c>
      <c r="AT12" s="402">
        <f>+AT13+AT19+AT25+AT31+AT37</f>
        <v>0</v>
      </c>
      <c r="AU12" s="404">
        <f>+AU13+AU19+AU25+AU31+AU37</f>
        <v>3500</v>
      </c>
      <c r="AV12" s="392">
        <f t="shared" si="1"/>
        <v>0</v>
      </c>
    </row>
    <row r="13" spans="2:49" s="394" customFormat="1" ht="12.75" customHeight="1" x14ac:dyDescent="0.15">
      <c r="B13" s="406" t="str">
        <f>+'FORMATO COSTEO C1'!C$14</f>
        <v>1.1.1</v>
      </c>
      <c r="C13" s="407" t="str">
        <f>+'FORMATO COSTEO C1'!$B$14</f>
        <v>Difundir y promocionar el proyecto</v>
      </c>
      <c r="D13" s="543" t="str">
        <f>+'FORMATO COSTEO C1'!$D$14</f>
        <v>Evento</v>
      </c>
      <c r="E13" s="535">
        <f>+'FORMATO COSTEO C1'!$E$14</f>
        <v>2</v>
      </c>
      <c r="F13" s="410">
        <f>SUM(F14:F18)</f>
        <v>3100</v>
      </c>
      <c r="G13" s="411">
        <f t="shared" ref="G13:P13" si="4">SUM(G14:G18)</f>
        <v>2000</v>
      </c>
      <c r="H13" s="412">
        <f t="shared" si="4"/>
        <v>1000</v>
      </c>
      <c r="I13" s="410">
        <f>SUM(I14:I18)</f>
        <v>1000</v>
      </c>
      <c r="J13" s="410">
        <f>SUM(J14:J18)</f>
        <v>0</v>
      </c>
      <c r="K13" s="410">
        <f>SUM(K14:K18)</f>
        <v>0</v>
      </c>
      <c r="L13" s="410">
        <f>SUM(L14:L18)</f>
        <v>0</v>
      </c>
      <c r="M13" s="410">
        <f>SUM(M14:M18)</f>
        <v>0</v>
      </c>
      <c r="N13" s="410">
        <f t="shared" si="4"/>
        <v>0</v>
      </c>
      <c r="O13" s="410">
        <f t="shared" si="4"/>
        <v>0</v>
      </c>
      <c r="P13" s="410">
        <f t="shared" si="4"/>
        <v>0</v>
      </c>
      <c r="Q13" s="410">
        <f>SUM(Q14:Q18)</f>
        <v>0</v>
      </c>
      <c r="R13" s="410">
        <f>SUM(R14:R18)</f>
        <v>0</v>
      </c>
      <c r="S13" s="410">
        <f>SUM(S14:S18)</f>
        <v>0</v>
      </c>
      <c r="T13" s="413">
        <f>SUM(T14:T18)</f>
        <v>2000</v>
      </c>
      <c r="U13" s="414">
        <f t="shared" ref="U13:AU13" si="5">SUM(U14:U18)</f>
        <v>0</v>
      </c>
      <c r="V13" s="410">
        <f t="shared" si="5"/>
        <v>0</v>
      </c>
      <c r="W13" s="410">
        <f t="shared" si="5"/>
        <v>0</v>
      </c>
      <c r="X13" s="410">
        <f t="shared" si="5"/>
        <v>0</v>
      </c>
      <c r="Y13" s="410">
        <f t="shared" si="5"/>
        <v>0</v>
      </c>
      <c r="Z13" s="410">
        <f t="shared" si="5"/>
        <v>0</v>
      </c>
      <c r="AA13" s="410">
        <f t="shared" si="5"/>
        <v>0</v>
      </c>
      <c r="AB13" s="410">
        <f t="shared" si="5"/>
        <v>0</v>
      </c>
      <c r="AC13" s="410">
        <f t="shared" si="5"/>
        <v>0</v>
      </c>
      <c r="AD13" s="410">
        <f t="shared" si="5"/>
        <v>0</v>
      </c>
      <c r="AE13" s="410">
        <f t="shared" si="5"/>
        <v>0</v>
      </c>
      <c r="AF13" s="410">
        <f t="shared" si="5"/>
        <v>0</v>
      </c>
      <c r="AG13" s="411">
        <f t="shared" si="5"/>
        <v>0</v>
      </c>
      <c r="AH13" s="412">
        <f t="shared" si="5"/>
        <v>0</v>
      </c>
      <c r="AI13" s="410">
        <f t="shared" si="5"/>
        <v>0</v>
      </c>
      <c r="AJ13" s="410">
        <f t="shared" si="5"/>
        <v>0</v>
      </c>
      <c r="AK13" s="410">
        <f t="shared" si="5"/>
        <v>0</v>
      </c>
      <c r="AL13" s="410">
        <f t="shared" si="5"/>
        <v>0</v>
      </c>
      <c r="AM13" s="410">
        <f t="shared" si="5"/>
        <v>0</v>
      </c>
      <c r="AN13" s="410">
        <f t="shared" si="5"/>
        <v>0</v>
      </c>
      <c r="AO13" s="410">
        <f t="shared" si="5"/>
        <v>0</v>
      </c>
      <c r="AP13" s="410">
        <f t="shared" si="5"/>
        <v>0</v>
      </c>
      <c r="AQ13" s="410">
        <f t="shared" si="5"/>
        <v>0</v>
      </c>
      <c r="AR13" s="410">
        <f t="shared" si="5"/>
        <v>0</v>
      </c>
      <c r="AS13" s="410">
        <f t="shared" si="5"/>
        <v>0</v>
      </c>
      <c r="AT13" s="413">
        <f>SUM(AT14:AT18)</f>
        <v>0</v>
      </c>
      <c r="AU13" s="415">
        <f t="shared" si="5"/>
        <v>2000</v>
      </c>
      <c r="AV13" s="392">
        <f t="shared" si="1"/>
        <v>0</v>
      </c>
    </row>
    <row r="14" spans="2:49" s="394" customFormat="1" ht="12.75" customHeight="1" x14ac:dyDescent="0.15">
      <c r="B14" s="416" t="str">
        <f>+'FORMATO COSTEO C1'!C$16</f>
        <v>1.1.1.1</v>
      </c>
      <c r="C14" s="417" t="str">
        <f>+'FORMATO COSTEO C1'!B$16</f>
        <v>Alquileres</v>
      </c>
      <c r="D14" s="418"/>
      <c r="E14" s="555"/>
      <c r="F14" s="420">
        <f>+'FORMATO COSTEO C1'!G16</f>
        <v>600</v>
      </c>
      <c r="G14" s="421">
        <f>+'FORMATO COSTEO C1'!H16</f>
        <v>0</v>
      </c>
      <c r="H14" s="422">
        <f>IF( $F14=0,0,((($F14/$E$13)*'PLAN DE ADQUISICIONES'!F$18)*($G14/$F14)))</f>
        <v>0</v>
      </c>
      <c r="I14" s="420">
        <f>IF( $F14=0,0,((($F14/$E$13)*'PLAN DE ADQUISICIONES'!G$18)*($G14/$F14)))</f>
        <v>0</v>
      </c>
      <c r="J14" s="420">
        <f>IF( $F14=0,0,((($F14/$E$13)*'PLAN DE ADQUISICIONES'!H$18)*($G14/$F14)))</f>
        <v>0</v>
      </c>
      <c r="K14" s="420">
        <f>IF( $F14=0,0,((($F14/$E$13)*'PLAN DE ADQUISICIONES'!I$18)*($G14/$F14)))</f>
        <v>0</v>
      </c>
      <c r="L14" s="420">
        <f>IF( $F14=0,0,((($F14/$E$13)*'PLAN DE ADQUISICIONES'!J$18)*($G14/$F14)))</f>
        <v>0</v>
      </c>
      <c r="M14" s="420">
        <f>IF( $F14=0,0,((($F14/$E$13)*'PLAN DE ADQUISICIONES'!K$18)*($G14/$F14)))</f>
        <v>0</v>
      </c>
      <c r="N14" s="420">
        <f>IF( $F14=0,0,((($F14/$E$13)*'PLAN DE ADQUISICIONES'!L$18)*($G14/$F14)))</f>
        <v>0</v>
      </c>
      <c r="O14" s="420">
        <f>IF( $F14=0,0,((($F14/$E$13)*'PLAN DE ADQUISICIONES'!M$18)*($G14/$F14)))</f>
        <v>0</v>
      </c>
      <c r="P14" s="420">
        <f>IF( $F14=0,0,((($F14/$E$13)*'PLAN DE ADQUISICIONES'!N$18)*($G14/$F14)))</f>
        <v>0</v>
      </c>
      <c r="Q14" s="420">
        <f>IF( $F14=0,0,((($F14/$E$13)*'PLAN DE ADQUISICIONES'!O$18)*($G14/$F14)))</f>
        <v>0</v>
      </c>
      <c r="R14" s="420">
        <f>IF( $F14=0,0,((($F14/$E$13)*'PLAN DE ADQUISICIONES'!P$18)*($G14/$F14)))</f>
        <v>0</v>
      </c>
      <c r="S14" s="420">
        <f>IF( $F14=0,0,((($F14/$E$13)*'PLAN DE ADQUISICIONES'!Q$18)*($G14/$F14)))</f>
        <v>0</v>
      </c>
      <c r="T14" s="423">
        <f>H14+I14+J14+K14+L14+M14+N14+O14+P14+Q14+R14+S14</f>
        <v>0</v>
      </c>
      <c r="U14" s="424">
        <f>IF( $F14=0,0,((($F14/$E$13)*'PLAN DE ADQUISICIONES'!R$18)*($G14/$F14)))</f>
        <v>0</v>
      </c>
      <c r="V14" s="420">
        <f>IF( $F14=0,0,((($F14/$E$13)*'PLAN DE ADQUISICIONES'!S$18)*($G14/$F14)))</f>
        <v>0</v>
      </c>
      <c r="W14" s="420">
        <f>IF( $F14=0,0,((($F14/$E$13)*'PLAN DE ADQUISICIONES'!T$18)*($G14/$F14)))</f>
        <v>0</v>
      </c>
      <c r="X14" s="420">
        <f>IF( $F14=0,0,((($F14/$E$13)*'PLAN DE ADQUISICIONES'!U$18)*($G14/$F14)))</f>
        <v>0</v>
      </c>
      <c r="Y14" s="420">
        <f>IF( $F14=0,0,((($F14/$E$13)*'PLAN DE ADQUISICIONES'!V$18)*($G14/$F14)))</f>
        <v>0</v>
      </c>
      <c r="Z14" s="420">
        <f>IF( $F14=0,0,((($F14/$E$13)*'PLAN DE ADQUISICIONES'!W$18)*($G14/$F14)))</f>
        <v>0</v>
      </c>
      <c r="AA14" s="420">
        <f>IF( $F14=0,0,((($F14/$E$13)*'PLAN DE ADQUISICIONES'!X$18)*($G14/$F14)))</f>
        <v>0</v>
      </c>
      <c r="AB14" s="420">
        <f>IF( $F14=0,0,((($F14/$E$13)*'PLAN DE ADQUISICIONES'!Y$18)*($G14/$F14)))</f>
        <v>0</v>
      </c>
      <c r="AC14" s="420">
        <f>IF( $F14=0,0,((($F14/$E$13)*'PLAN DE ADQUISICIONES'!Z$18)*($G14/$F14)))</f>
        <v>0</v>
      </c>
      <c r="AD14" s="420">
        <f>IF( $F14=0,0,((($F14/$E$13)*'PLAN DE ADQUISICIONES'!AA$18)*($G14/$F14)))</f>
        <v>0</v>
      </c>
      <c r="AE14" s="420">
        <f>IF( $F14=0,0,((($F14/$E$13)*'PLAN DE ADQUISICIONES'!AB$18)*($G14/$F14)))</f>
        <v>0</v>
      </c>
      <c r="AF14" s="420">
        <f>IF( $F14=0,0,((($F14/$E$13)*'PLAN DE ADQUISICIONES'!AC$18)*($G14/$F14)))</f>
        <v>0</v>
      </c>
      <c r="AG14" s="421">
        <f>U14+V14+W14+X14+Y14+Z14+AA14+AB14+AC14+AD14+AE14+AF14</f>
        <v>0</v>
      </c>
      <c r="AH14" s="425">
        <f>IF( $F14=0,0,((($F14/$E$13)*'PLAN DE ADQUISICIONES'!AD$18)*($G14/$F14)))</f>
        <v>0</v>
      </c>
      <c r="AI14" s="420">
        <f>IF( $F14=0,0,((($F14/$E$13)*'PLAN DE ADQUISICIONES'!AE$18)*($G14/$F14)))</f>
        <v>0</v>
      </c>
      <c r="AJ14" s="420">
        <f>IF( $F14=0,0,((($F14/$E$13)*'PLAN DE ADQUISICIONES'!AF$18)*($G14/$F14)))</f>
        <v>0</v>
      </c>
      <c r="AK14" s="420">
        <f>IF( $F14=0,0,((($F14/$E$13)*'PLAN DE ADQUISICIONES'!AG$18)*($G14/$F14)))</f>
        <v>0</v>
      </c>
      <c r="AL14" s="420">
        <f>IF( $F14=0,0,((($F14/$E$13)*'PLAN DE ADQUISICIONES'!AH$18)*($G14/$F14)))</f>
        <v>0</v>
      </c>
      <c r="AM14" s="420">
        <f>IF( $F14=0,0,((($F14/$E$13)*'PLAN DE ADQUISICIONES'!AI$18)*($G14/$F14)))</f>
        <v>0</v>
      </c>
      <c r="AN14" s="420">
        <f>IF( $F14=0,0,((($F14/$E$13)*'PLAN DE ADQUISICIONES'!AJ$18)*($G14/$F14)))</f>
        <v>0</v>
      </c>
      <c r="AO14" s="420">
        <f>IF( $F14=0,0,((($F14/$E$13)*'PLAN DE ADQUISICIONES'!AK$18)*($G14/$F14)))</f>
        <v>0</v>
      </c>
      <c r="AP14" s="420">
        <f>IF( $F14=0,0,((($F14/$E$13)*'PLAN DE ADQUISICIONES'!AL$18)*($G14/$F14)))</f>
        <v>0</v>
      </c>
      <c r="AQ14" s="420">
        <f>IF( $F14=0,0,((($F14/$E$13)*'PLAN DE ADQUISICIONES'!AM$18)*($G14/$F14)))</f>
        <v>0</v>
      </c>
      <c r="AR14" s="420">
        <f>IF( $F14=0,0,((($F14/$E$13)*'PLAN DE ADQUISICIONES'!AN$18)*($G14/$F14)))</f>
        <v>0</v>
      </c>
      <c r="AS14" s="420">
        <f>IF( $F14=0,0,((($F14/$E$13)*'PLAN DE ADQUISICIONES'!AO$18)*($G14/$F14)))</f>
        <v>0</v>
      </c>
      <c r="AT14" s="423">
        <f>AH14+AI14+AJ14+AK14+AL14+AM14+AN14+AO14+AP14+AQ14+AR14+AS14</f>
        <v>0</v>
      </c>
      <c r="AU14" s="494">
        <f>AS14+AR14+AQ14+AP14+AO14+AN14+AM14+AL14+AK14+AJ14+AI14+AH14+AF14+AE14+AD14+AC14+AB14+AA14+Z14+Y14+X14+W14+V14+U14+S14+R14+Q14+P14+O14+N14+M14+L14+K14+J14+I14+H14</f>
        <v>0</v>
      </c>
      <c r="AV14" s="392">
        <f t="shared" si="1"/>
        <v>0</v>
      </c>
    </row>
    <row r="15" spans="2:49" s="394" customFormat="1" ht="12.75" customHeight="1" x14ac:dyDescent="0.15">
      <c r="B15" s="416" t="str">
        <f>'FORMATO COSTEO C1'!C$22</f>
        <v>1.1.1.2</v>
      </c>
      <c r="C15" s="417" t="str">
        <f>+'FORMATO COSTEO C1'!B$22</f>
        <v>Refrigerios</v>
      </c>
      <c r="D15" s="418"/>
      <c r="E15" s="555"/>
      <c r="F15" s="420">
        <f>+'FORMATO COSTEO C1'!G22</f>
        <v>2500</v>
      </c>
      <c r="G15" s="421">
        <f>+'FORMATO COSTEO C1'!H22</f>
        <v>2000</v>
      </c>
      <c r="H15" s="425">
        <f>IF( $F15=0,0,((($F15/$E$13)*'PLAN DE ADQUISICIONES'!F$18)*($G15/$F15)))</f>
        <v>1000</v>
      </c>
      <c r="I15" s="420">
        <f>IF( $F15=0,0,((($F15/$E$13)*'PLAN DE ADQUISICIONES'!G$18)*($G15/$F15)))</f>
        <v>1000</v>
      </c>
      <c r="J15" s="420">
        <f>IF( $F15=0,0,((($F15/$E$13)*'PLAN DE ADQUISICIONES'!H$18)*($G15/$F15)))</f>
        <v>0</v>
      </c>
      <c r="K15" s="420">
        <f>IF( $F15=0,0,((($F15/$E$13)*'PLAN DE ADQUISICIONES'!I$18)*($G15/$F15)))</f>
        <v>0</v>
      </c>
      <c r="L15" s="420">
        <f>IF( $F15=0,0,((($F15/$E$13)*'PLAN DE ADQUISICIONES'!J$18)*($G15/$F15)))</f>
        <v>0</v>
      </c>
      <c r="M15" s="420">
        <f>IF( $F15=0,0,((($F15/$E$13)*'PLAN DE ADQUISICIONES'!K$18)*($G15/$F15)))</f>
        <v>0</v>
      </c>
      <c r="N15" s="420">
        <f>IF( $F15=0,0,((($F15/$E$13)*'PLAN DE ADQUISICIONES'!L$18)*($G15/$F15)))</f>
        <v>0</v>
      </c>
      <c r="O15" s="420">
        <f>IF( $F15=0,0,((($F15/$E$13)*'PLAN DE ADQUISICIONES'!M$18)*($G15/$F15)))</f>
        <v>0</v>
      </c>
      <c r="P15" s="420">
        <f>IF( $F15=0,0,((($F15/$E$13)*'PLAN DE ADQUISICIONES'!N$18)*($G15/$F15)))</f>
        <v>0</v>
      </c>
      <c r="Q15" s="420">
        <f>IF( $F15=0,0,((($F15/$E$13)*'PLAN DE ADQUISICIONES'!O$18)*($G15/$F15)))</f>
        <v>0</v>
      </c>
      <c r="R15" s="420">
        <f>IF( $F15=0,0,((($F15/$E$13)*'PLAN DE ADQUISICIONES'!P$18)*($G15/$F15)))</f>
        <v>0</v>
      </c>
      <c r="S15" s="420">
        <f>IF( $F15=0,0,((($F15/$E$13)*'PLAN DE ADQUISICIONES'!Q$18)*($G15/$F15)))</f>
        <v>0</v>
      </c>
      <c r="T15" s="423">
        <f>H15+I15+J15+K15+L15+M15+N15+O15+P15+Q15+R15+S15</f>
        <v>2000</v>
      </c>
      <c r="U15" s="424">
        <f>IF( $F15=0,0,((($F15/$E$13)*'PLAN DE ADQUISICIONES'!R$18)*($G15/$F15)))</f>
        <v>0</v>
      </c>
      <c r="V15" s="420">
        <f>IF( $F15=0,0,((($F15/$E$13)*'PLAN DE ADQUISICIONES'!S$18)*($G15/$F15)))</f>
        <v>0</v>
      </c>
      <c r="W15" s="420">
        <f>IF( $F15=0,0,((($F15/$E$13)*'PLAN DE ADQUISICIONES'!T$18)*($G15/$F15)))</f>
        <v>0</v>
      </c>
      <c r="X15" s="420">
        <f>IF( $F15=0,0,((($F15/$E$13)*'PLAN DE ADQUISICIONES'!U$18)*($G15/$F15)))</f>
        <v>0</v>
      </c>
      <c r="Y15" s="420">
        <f>IF( $F15=0,0,((($F15/$E$13)*'PLAN DE ADQUISICIONES'!V$18)*($G15/$F15)))</f>
        <v>0</v>
      </c>
      <c r="Z15" s="420">
        <f>IF( $F15=0,0,((($F15/$E$13)*'PLAN DE ADQUISICIONES'!W$18)*($G15/$F15)))</f>
        <v>0</v>
      </c>
      <c r="AA15" s="420">
        <f>IF( $F15=0,0,((($F15/$E$13)*'PLAN DE ADQUISICIONES'!X$18)*($G15/$F15)))</f>
        <v>0</v>
      </c>
      <c r="AB15" s="420">
        <f>IF( $F15=0,0,((($F15/$E$13)*'PLAN DE ADQUISICIONES'!Y$18)*($G15/$F15)))</f>
        <v>0</v>
      </c>
      <c r="AC15" s="420">
        <f>IF( $F15=0,0,((($F15/$E$13)*'PLAN DE ADQUISICIONES'!Z$18)*($G15/$F15)))</f>
        <v>0</v>
      </c>
      <c r="AD15" s="420">
        <f>IF( $F15=0,0,((($F15/$E$13)*'PLAN DE ADQUISICIONES'!AA$18)*($G15/$F15)))</f>
        <v>0</v>
      </c>
      <c r="AE15" s="420">
        <f>IF( $F15=0,0,((($F15/$E$13)*'PLAN DE ADQUISICIONES'!AB$18)*($G15/$F15)))</f>
        <v>0</v>
      </c>
      <c r="AF15" s="420">
        <f>IF( $F15=0,0,((($F15/$E$13)*'PLAN DE ADQUISICIONES'!AC$18)*($G15/$F15)))</f>
        <v>0</v>
      </c>
      <c r="AG15" s="421">
        <f>U15+V15+W15+X15+Y15+Z15+AA15+AB15+AC15+AD15+AE15+AF15</f>
        <v>0</v>
      </c>
      <c r="AH15" s="425">
        <f>IF( $F15=0,0,((($F15/$E$13)*'PLAN DE ADQUISICIONES'!AD$18)*($G15/$F15)))</f>
        <v>0</v>
      </c>
      <c r="AI15" s="420">
        <f>IF( $F15=0,0,((($F15/$E$13)*'PLAN DE ADQUISICIONES'!AE$18)*($G15/$F15)))</f>
        <v>0</v>
      </c>
      <c r="AJ15" s="420">
        <f>IF( $F15=0,0,((($F15/$E$13)*'PLAN DE ADQUISICIONES'!AF$18)*($G15/$F15)))</f>
        <v>0</v>
      </c>
      <c r="AK15" s="420">
        <f>IF( $F15=0,0,((($F15/$E$13)*'PLAN DE ADQUISICIONES'!AG$18)*($G15/$F15)))</f>
        <v>0</v>
      </c>
      <c r="AL15" s="420">
        <f>IF( $F15=0,0,((($F15/$E$13)*'PLAN DE ADQUISICIONES'!AH$18)*($G15/$F15)))</f>
        <v>0</v>
      </c>
      <c r="AM15" s="420">
        <f>IF( $F15=0,0,((($F15/$E$13)*'PLAN DE ADQUISICIONES'!AI$18)*($G15/$F15)))</f>
        <v>0</v>
      </c>
      <c r="AN15" s="420">
        <f>IF( $F15=0,0,((($F15/$E$13)*'PLAN DE ADQUISICIONES'!AJ$18)*($G15/$F15)))</f>
        <v>0</v>
      </c>
      <c r="AO15" s="420">
        <f>IF( $F15=0,0,((($F15/$E$13)*'PLAN DE ADQUISICIONES'!AK$18)*($G15/$F15)))</f>
        <v>0</v>
      </c>
      <c r="AP15" s="420">
        <f>IF( $F15=0,0,((($F15/$E$13)*'PLAN DE ADQUISICIONES'!AL$18)*($G15/$F15)))</f>
        <v>0</v>
      </c>
      <c r="AQ15" s="420">
        <f>IF( $F15=0,0,((($F15/$E$13)*'PLAN DE ADQUISICIONES'!AM$18)*($G15/$F15)))</f>
        <v>0</v>
      </c>
      <c r="AR15" s="420">
        <f>IF( $F15=0,0,((($F15/$E$13)*'PLAN DE ADQUISICIONES'!AN$18)*($G15/$F15)))</f>
        <v>0</v>
      </c>
      <c r="AS15" s="420">
        <f>IF( $F15=0,0,((($F15/$E$13)*'PLAN DE ADQUISICIONES'!AO$18)*($G15/$F15)))</f>
        <v>0</v>
      </c>
      <c r="AT15" s="423">
        <f>AH15+AI15+AJ15+AK15+AL15+AM15+AN15+AO15+AP15+AQ15+AR15+AS15</f>
        <v>0</v>
      </c>
      <c r="AU15" s="494">
        <f>AS15+AR15+AQ15+AP15+AO15+AN15+AM15+AL15+AK15+AJ15+AI15+AH15+AF15+AE15+AD15+AC15+AB15+AA15+Z15+Y15+X15+W15+V15+U15+S15+R15+Q15+P15+O15+N15+M15+L15+K15+J15+I15+H15</f>
        <v>2000</v>
      </c>
      <c r="AV15" s="392">
        <f t="shared" si="1"/>
        <v>0</v>
      </c>
    </row>
    <row r="16" spans="2:49" s="394" customFormat="1" ht="12.75" customHeight="1" x14ac:dyDescent="0.15">
      <c r="B16" s="416" t="str">
        <f>'FORMATO COSTEO C1'!C$28</f>
        <v>1.1.1.3</v>
      </c>
      <c r="C16" s="417" t="str">
        <f>+'FORMATO COSTEO C1'!B$28</f>
        <v>Categoría de gasto</v>
      </c>
      <c r="D16" s="418"/>
      <c r="E16" s="555"/>
      <c r="F16" s="420">
        <f>+'FORMATO COSTEO C1'!G28</f>
        <v>0</v>
      </c>
      <c r="G16" s="421">
        <f>+'FORMATO COSTEO C1'!H28</f>
        <v>0</v>
      </c>
      <c r="H16" s="425">
        <f>IF( $F16=0,0,((($F16/$E$13)*'PLAN DE ADQUISICIONES'!F$18)*($G16/$F16)))</f>
        <v>0</v>
      </c>
      <c r="I16" s="420">
        <f>IF( $F16=0,0,((($F16/$E$13)*'PLAN DE ADQUISICIONES'!G$18)*($G16/$F16)))</f>
        <v>0</v>
      </c>
      <c r="J16" s="420">
        <f>IF( $F16=0,0,((($F16/$E$13)*'PLAN DE ADQUISICIONES'!H$18)*($G16/$F16)))</f>
        <v>0</v>
      </c>
      <c r="K16" s="420">
        <f>IF( $F16=0,0,((($F16/$E$13)*'PLAN DE ADQUISICIONES'!I$18)*($G16/$F16)))</f>
        <v>0</v>
      </c>
      <c r="L16" s="420">
        <f>IF( $F16=0,0,((($F16/$E$13)*'PLAN DE ADQUISICIONES'!J$18)*($G16/$F16)))</f>
        <v>0</v>
      </c>
      <c r="M16" s="420">
        <f>IF( $F16=0,0,((($F16/$E$13)*'PLAN DE ADQUISICIONES'!K$18)*($G16/$F16)))</f>
        <v>0</v>
      </c>
      <c r="N16" s="420">
        <f>IF( $F16=0,0,((($F16/$E$13)*'PLAN DE ADQUISICIONES'!L$18)*($G16/$F16)))</f>
        <v>0</v>
      </c>
      <c r="O16" s="420">
        <f>IF( $F16=0,0,((($F16/$E$13)*'PLAN DE ADQUISICIONES'!M$18)*($G16/$F16)))</f>
        <v>0</v>
      </c>
      <c r="P16" s="420">
        <f>IF( $F16=0,0,((($F16/$E$13)*'PLAN DE ADQUISICIONES'!N$18)*($G16/$F16)))</f>
        <v>0</v>
      </c>
      <c r="Q16" s="420">
        <f>IF( $F16=0,0,((($F16/$E$13)*'PLAN DE ADQUISICIONES'!O$18)*($G16/$F16)))</f>
        <v>0</v>
      </c>
      <c r="R16" s="420">
        <f>IF( $F16=0,0,((($F16/$E$13)*'PLAN DE ADQUISICIONES'!P$18)*($G16/$F16)))</f>
        <v>0</v>
      </c>
      <c r="S16" s="420">
        <f>IF( $F16=0,0,((($F16/$E$13)*'PLAN DE ADQUISICIONES'!Q$18)*($G16/$F16)))</f>
        <v>0</v>
      </c>
      <c r="T16" s="423">
        <f>H16+I16+J16+K16+L16+M16+N16+O16+P16+Q16+R16+S16</f>
        <v>0</v>
      </c>
      <c r="U16" s="424">
        <f>IF( $F16=0,0,((($F16/$E$13)*'PLAN DE ADQUISICIONES'!R$18)*($G16/$F16)))</f>
        <v>0</v>
      </c>
      <c r="V16" s="420">
        <f>IF( $F16=0,0,((($F16/$E$13)*'PLAN DE ADQUISICIONES'!S$18)*($G16/$F16)))</f>
        <v>0</v>
      </c>
      <c r="W16" s="420">
        <f>IF( $F16=0,0,((($F16/$E$13)*'PLAN DE ADQUISICIONES'!T$18)*($G16/$F16)))</f>
        <v>0</v>
      </c>
      <c r="X16" s="420">
        <f>IF( $F16=0,0,((($F16/$E$13)*'PLAN DE ADQUISICIONES'!U$18)*($G16/$F16)))</f>
        <v>0</v>
      </c>
      <c r="Y16" s="420">
        <f>IF( $F16=0,0,((($F16/$E$13)*'PLAN DE ADQUISICIONES'!V$18)*($G16/$F16)))</f>
        <v>0</v>
      </c>
      <c r="Z16" s="420">
        <f>IF( $F16=0,0,((($F16/$E$13)*'PLAN DE ADQUISICIONES'!W$18)*($G16/$F16)))</f>
        <v>0</v>
      </c>
      <c r="AA16" s="420">
        <f>IF( $F16=0,0,((($F16/$E$13)*'PLAN DE ADQUISICIONES'!X$18)*($G16/$F16)))</f>
        <v>0</v>
      </c>
      <c r="AB16" s="420">
        <f>IF( $F16=0,0,((($F16/$E$13)*'PLAN DE ADQUISICIONES'!Y$18)*($G16/$F16)))</f>
        <v>0</v>
      </c>
      <c r="AC16" s="420">
        <f>IF( $F16=0,0,((($F16/$E$13)*'PLAN DE ADQUISICIONES'!Z$18)*($G16/$F16)))</f>
        <v>0</v>
      </c>
      <c r="AD16" s="420">
        <f>IF( $F16=0,0,((($F16/$E$13)*'PLAN DE ADQUISICIONES'!AA$18)*($G16/$F16)))</f>
        <v>0</v>
      </c>
      <c r="AE16" s="420">
        <f>IF( $F16=0,0,((($F16/$E$13)*'PLAN DE ADQUISICIONES'!AB$18)*($G16/$F16)))</f>
        <v>0</v>
      </c>
      <c r="AF16" s="420">
        <f>IF( $F16=0,0,((($F16/$E$13)*'PLAN DE ADQUISICIONES'!AC$18)*($G16/$F16)))</f>
        <v>0</v>
      </c>
      <c r="AG16" s="421">
        <f>U16+V16+W16+X16+Y16+Z16+AA16+AB16+AC16+AD16+AE16+AF16</f>
        <v>0</v>
      </c>
      <c r="AH16" s="425">
        <f>IF( $F16=0,0,((($F16/$E$13)*'PLAN DE ADQUISICIONES'!AD$18)*($G16/$F16)))</f>
        <v>0</v>
      </c>
      <c r="AI16" s="420">
        <f>IF( $F16=0,0,((($F16/$E$13)*'PLAN DE ADQUISICIONES'!AE$18)*($G16/$F16)))</f>
        <v>0</v>
      </c>
      <c r="AJ16" s="420">
        <f>IF( $F16=0,0,((($F16/$E$13)*'PLAN DE ADQUISICIONES'!AF$18)*($G16/$F16)))</f>
        <v>0</v>
      </c>
      <c r="AK16" s="420">
        <f>IF( $F16=0,0,((($F16/$E$13)*'PLAN DE ADQUISICIONES'!AG$18)*($G16/$F16)))</f>
        <v>0</v>
      </c>
      <c r="AL16" s="420">
        <f>IF( $F16=0,0,((($F16/$E$13)*'PLAN DE ADQUISICIONES'!AH$18)*($G16/$F16)))</f>
        <v>0</v>
      </c>
      <c r="AM16" s="420">
        <f>IF( $F16=0,0,((($F16/$E$13)*'PLAN DE ADQUISICIONES'!AI$18)*($G16/$F16)))</f>
        <v>0</v>
      </c>
      <c r="AN16" s="420">
        <f>IF( $F16=0,0,((($F16/$E$13)*'PLAN DE ADQUISICIONES'!AJ$18)*($G16/$F16)))</f>
        <v>0</v>
      </c>
      <c r="AO16" s="420">
        <f>IF( $F16=0,0,((($F16/$E$13)*'PLAN DE ADQUISICIONES'!AK$18)*($G16/$F16)))</f>
        <v>0</v>
      </c>
      <c r="AP16" s="420">
        <f>IF( $F16=0,0,((($F16/$E$13)*'PLAN DE ADQUISICIONES'!AL$18)*($G16/$F16)))</f>
        <v>0</v>
      </c>
      <c r="AQ16" s="420">
        <f>IF( $F16=0,0,((($F16/$E$13)*'PLAN DE ADQUISICIONES'!AM$18)*($G16/$F16)))</f>
        <v>0</v>
      </c>
      <c r="AR16" s="420">
        <f>IF( $F16=0,0,((($F16/$E$13)*'PLAN DE ADQUISICIONES'!AN$18)*($G16/$F16)))</f>
        <v>0</v>
      </c>
      <c r="AS16" s="420">
        <f>IF( $F16=0,0,((($F16/$E$13)*'PLAN DE ADQUISICIONES'!AO$18)*($G16/$F16)))</f>
        <v>0</v>
      </c>
      <c r="AT16" s="423">
        <f>AH16+AI16+AJ16+AK16+AL16+AM16+AN16+AO16+AP16+AQ16+AR16+AS16</f>
        <v>0</v>
      </c>
      <c r="AU16" s="494">
        <f>AS16+AR16+AQ16+AP16+AO16+AN16+AM16+AL16+AK16+AJ16+AI16+AH16+AF16+AE16+AD16+AC16+AB16+AA16+Z16+Y16+X16+W16+V16+U16+S16+R16+Q16+P16+O16+N16+M16+L16+K16+J16+I16+H16</f>
        <v>0</v>
      </c>
      <c r="AV16" s="392">
        <f t="shared" si="1"/>
        <v>0</v>
      </c>
    </row>
    <row r="17" spans="2:48" s="394" customFormat="1" ht="12.75" customHeight="1" x14ac:dyDescent="0.15">
      <c r="B17" s="416" t="str">
        <f>+'FORMATO COSTEO C1'!C$34</f>
        <v>1.1.1.4</v>
      </c>
      <c r="C17" s="417" t="str">
        <f>+'FORMATO COSTEO C1'!B$34</f>
        <v>Categoría de gasto</v>
      </c>
      <c r="D17" s="418"/>
      <c r="E17" s="555"/>
      <c r="F17" s="420">
        <f>+'FORMATO COSTEO C1'!G34</f>
        <v>0</v>
      </c>
      <c r="G17" s="421">
        <f>+'FORMATO COSTEO C1'!H34</f>
        <v>0</v>
      </c>
      <c r="H17" s="425">
        <f>IF( $F17=0,0,((($F17/$E$13)*'PLAN DE ADQUISICIONES'!F$18)*($G17/$F17)))</f>
        <v>0</v>
      </c>
      <c r="I17" s="420">
        <f>IF( $F17=0,0,((($F17/$E$13)*'PLAN DE ADQUISICIONES'!G$18)*($G17/$F17)))</f>
        <v>0</v>
      </c>
      <c r="J17" s="420">
        <f>IF( $F17=0,0,((($F17/$E$13)*'PLAN DE ADQUISICIONES'!H$18)*($G17/$F17)))</f>
        <v>0</v>
      </c>
      <c r="K17" s="420">
        <f>IF( $F17=0,0,((($F17/$E$13)*'PLAN DE ADQUISICIONES'!I$18)*($G17/$F17)))</f>
        <v>0</v>
      </c>
      <c r="L17" s="420">
        <f>IF( $F17=0,0,((($F17/$E$13)*'PLAN DE ADQUISICIONES'!J$18)*($G17/$F17)))</f>
        <v>0</v>
      </c>
      <c r="M17" s="420">
        <f>IF( $F17=0,0,((($F17/$E$13)*'PLAN DE ADQUISICIONES'!K$18)*($G17/$F17)))</f>
        <v>0</v>
      </c>
      <c r="N17" s="420">
        <f>IF( $F17=0,0,((($F17/$E$13)*'PLAN DE ADQUISICIONES'!L$18)*($G17/$F17)))</f>
        <v>0</v>
      </c>
      <c r="O17" s="420">
        <f>IF( $F17=0,0,((($F17/$E$13)*'PLAN DE ADQUISICIONES'!M$18)*($G17/$F17)))</f>
        <v>0</v>
      </c>
      <c r="P17" s="420">
        <f>IF( $F17=0,0,((($F17/$E$13)*'PLAN DE ADQUISICIONES'!N$18)*($G17/$F17)))</f>
        <v>0</v>
      </c>
      <c r="Q17" s="420">
        <f>IF( $F17=0,0,((($F17/$E$13)*'PLAN DE ADQUISICIONES'!O$18)*($G17/$F17)))</f>
        <v>0</v>
      </c>
      <c r="R17" s="420">
        <f>IF( $F17=0,0,((($F17/$E$13)*'PLAN DE ADQUISICIONES'!P$18)*($G17/$F17)))</f>
        <v>0</v>
      </c>
      <c r="S17" s="420">
        <f>IF( $F17=0,0,((($F17/$E$13)*'PLAN DE ADQUISICIONES'!Q$18)*($G17/$F17)))</f>
        <v>0</v>
      </c>
      <c r="T17" s="423">
        <f>H17+I17+J17+K17+L17+M17+N17+O17+P17+Q17+R17+S17</f>
        <v>0</v>
      </c>
      <c r="U17" s="424">
        <f>IF( $F17=0,0,((($F17/$E$13)*'PLAN DE ADQUISICIONES'!R$18)*($G17/$F17)))</f>
        <v>0</v>
      </c>
      <c r="V17" s="420">
        <f>IF( $F17=0,0,((($F17/$E$13)*'PLAN DE ADQUISICIONES'!S$18)*($G17/$F17)))</f>
        <v>0</v>
      </c>
      <c r="W17" s="420">
        <f>IF( $F17=0,0,((($F17/$E$13)*'PLAN DE ADQUISICIONES'!T$18)*($G17/$F17)))</f>
        <v>0</v>
      </c>
      <c r="X17" s="420">
        <f>IF( $F17=0,0,((($F17/$E$13)*'PLAN DE ADQUISICIONES'!U$18)*($G17/$F17)))</f>
        <v>0</v>
      </c>
      <c r="Y17" s="420">
        <f>IF( $F17=0,0,((($F17/$E$13)*'PLAN DE ADQUISICIONES'!V$18)*($G17/$F17)))</f>
        <v>0</v>
      </c>
      <c r="Z17" s="420">
        <f>IF( $F17=0,0,((($F17/$E$13)*'PLAN DE ADQUISICIONES'!W$18)*($G17/$F17)))</f>
        <v>0</v>
      </c>
      <c r="AA17" s="420">
        <f>IF( $F17=0,0,((($F17/$E$13)*'PLAN DE ADQUISICIONES'!X$18)*($G17/$F17)))</f>
        <v>0</v>
      </c>
      <c r="AB17" s="420">
        <f>IF( $F17=0,0,((($F17/$E$13)*'PLAN DE ADQUISICIONES'!Y$18)*($G17/$F17)))</f>
        <v>0</v>
      </c>
      <c r="AC17" s="420">
        <f>IF( $F17=0,0,((($F17/$E$13)*'PLAN DE ADQUISICIONES'!Z$18)*($G17/$F17)))</f>
        <v>0</v>
      </c>
      <c r="AD17" s="420">
        <f>IF( $F17=0,0,((($F17/$E$13)*'PLAN DE ADQUISICIONES'!AA$18)*($G17/$F17)))</f>
        <v>0</v>
      </c>
      <c r="AE17" s="420">
        <f>IF( $F17=0,0,((($F17/$E$13)*'PLAN DE ADQUISICIONES'!AB$18)*($G17/$F17)))</f>
        <v>0</v>
      </c>
      <c r="AF17" s="420">
        <f>IF( $F17=0,0,((($F17/$E$13)*'PLAN DE ADQUISICIONES'!AC$18)*($G17/$F17)))</f>
        <v>0</v>
      </c>
      <c r="AG17" s="421">
        <f>U17+V17+W17+X17+Y17+Z17+AA17+AB17+AC17+AD17+AE17+AF17</f>
        <v>0</v>
      </c>
      <c r="AH17" s="425">
        <f>IF( $F17=0,0,((($F17/$E$13)*'PLAN DE ADQUISICIONES'!AD$18)*($G17/$F17)))</f>
        <v>0</v>
      </c>
      <c r="AI17" s="420">
        <f>IF( $F17=0,0,((($F17/$E$13)*'PLAN DE ADQUISICIONES'!AE$18)*($G17/$F17)))</f>
        <v>0</v>
      </c>
      <c r="AJ17" s="420">
        <f>IF( $F17=0,0,((($F17/$E$13)*'PLAN DE ADQUISICIONES'!AF$18)*($G17/$F17)))</f>
        <v>0</v>
      </c>
      <c r="AK17" s="420">
        <f>IF( $F17=0,0,((($F17/$E$13)*'PLAN DE ADQUISICIONES'!AG$18)*($G17/$F17)))</f>
        <v>0</v>
      </c>
      <c r="AL17" s="420">
        <f>IF( $F17=0,0,((($F17/$E$13)*'PLAN DE ADQUISICIONES'!AH$18)*($G17/$F17)))</f>
        <v>0</v>
      </c>
      <c r="AM17" s="420">
        <f>IF( $F17=0,0,((($F17/$E$13)*'PLAN DE ADQUISICIONES'!AI$18)*($G17/$F17)))</f>
        <v>0</v>
      </c>
      <c r="AN17" s="420">
        <f>IF( $F17=0,0,((($F17/$E$13)*'PLAN DE ADQUISICIONES'!AJ$18)*($G17/$F17)))</f>
        <v>0</v>
      </c>
      <c r="AO17" s="420">
        <f>IF( $F17=0,0,((($F17/$E$13)*'PLAN DE ADQUISICIONES'!AK$18)*($G17/$F17)))</f>
        <v>0</v>
      </c>
      <c r="AP17" s="420">
        <f>IF( $F17=0,0,((($F17/$E$13)*'PLAN DE ADQUISICIONES'!AL$18)*($G17/$F17)))</f>
        <v>0</v>
      </c>
      <c r="AQ17" s="420">
        <f>IF( $F17=0,0,((($F17/$E$13)*'PLAN DE ADQUISICIONES'!AM$18)*($G17/$F17)))</f>
        <v>0</v>
      </c>
      <c r="AR17" s="420">
        <f>IF( $F17=0,0,((($F17/$E$13)*'PLAN DE ADQUISICIONES'!AN$18)*($G17/$F17)))</f>
        <v>0</v>
      </c>
      <c r="AS17" s="420">
        <f>IF( $F17=0,0,((($F17/$E$13)*'PLAN DE ADQUISICIONES'!AO$18)*($G17/$F17)))</f>
        <v>0</v>
      </c>
      <c r="AT17" s="423">
        <f>AH17+AI17+AJ17+AK17+AL17+AM17+AN17+AO17+AP17+AQ17+AR17+AS17</f>
        <v>0</v>
      </c>
      <c r="AU17" s="494">
        <f>AS17+AR17+AQ17+AP17+AO17+AN17+AM17+AL17+AK17+AJ17+AI17+AH17+AF17+AE17+AD17+AC17+AB17+AA17+Z17+Y17+X17+W17+V17+U17+S17+R17+Q17+P17+O17+N17+M17+L17+K17+J17+I17+H17</f>
        <v>0</v>
      </c>
      <c r="AV17" s="392">
        <f t="shared" si="1"/>
        <v>0</v>
      </c>
    </row>
    <row r="18" spans="2:48" s="394" customFormat="1" ht="12.75" customHeight="1" x14ac:dyDescent="0.15">
      <c r="B18" s="416" t="str">
        <f>'FORMATO COSTEO C1'!C$40</f>
        <v>1.1.1.5</v>
      </c>
      <c r="C18" s="417" t="str">
        <f>+'FORMATO COSTEO C1'!B$40</f>
        <v>Categoría de gasto</v>
      </c>
      <c r="D18" s="418"/>
      <c r="E18" s="555"/>
      <c r="F18" s="420">
        <f>+'FORMATO COSTEO C1'!G40</f>
        <v>0</v>
      </c>
      <c r="G18" s="421">
        <f>+'FORMATO COSTEO C1'!H40</f>
        <v>0</v>
      </c>
      <c r="H18" s="425">
        <f>IF( $F18=0,0,((($F18/$E$13)*'PLAN DE ADQUISICIONES'!F$18)*($G18/$F18)))</f>
        <v>0</v>
      </c>
      <c r="I18" s="420">
        <f>IF( $F18=0,0,((($F18/$E$13)*'PLAN DE ADQUISICIONES'!G$18)*($G18/$F18)))</f>
        <v>0</v>
      </c>
      <c r="J18" s="420">
        <f>IF( $F18=0,0,((($F18/$E$13)*'PLAN DE ADQUISICIONES'!H$18)*($G18/$F18)))</f>
        <v>0</v>
      </c>
      <c r="K18" s="420">
        <f>IF( $F18=0,0,((($F18/$E$13)*'PLAN DE ADQUISICIONES'!I$18)*($G18/$F18)))</f>
        <v>0</v>
      </c>
      <c r="L18" s="420">
        <f>IF( $F18=0,0,((($F18/$E$13)*'PLAN DE ADQUISICIONES'!J$18)*($G18/$F18)))</f>
        <v>0</v>
      </c>
      <c r="M18" s="420">
        <f>IF( $F18=0,0,((($F18/$E$13)*'PLAN DE ADQUISICIONES'!K$18)*($G18/$F18)))</f>
        <v>0</v>
      </c>
      <c r="N18" s="420">
        <f>IF( $F18=0,0,((($F18/$E$13)*'PLAN DE ADQUISICIONES'!L$18)*($G18/$F18)))</f>
        <v>0</v>
      </c>
      <c r="O18" s="420">
        <f>IF( $F18=0,0,((($F18/$E$13)*'PLAN DE ADQUISICIONES'!M$18)*($G18/$F18)))</f>
        <v>0</v>
      </c>
      <c r="P18" s="420">
        <f>IF( $F18=0,0,((($F18/$E$13)*'PLAN DE ADQUISICIONES'!N$18)*($G18/$F18)))</f>
        <v>0</v>
      </c>
      <c r="Q18" s="420">
        <f>IF( $F18=0,0,((($F18/$E$13)*'PLAN DE ADQUISICIONES'!O$18)*($G18/$F18)))</f>
        <v>0</v>
      </c>
      <c r="R18" s="420">
        <f>IF( $F18=0,0,((($F18/$E$13)*'PLAN DE ADQUISICIONES'!P$18)*($G18/$F18)))</f>
        <v>0</v>
      </c>
      <c r="S18" s="420">
        <f>IF( $F18=0,0,((($F18/$E$13)*'PLAN DE ADQUISICIONES'!Q$18)*($G18/$F18)))</f>
        <v>0</v>
      </c>
      <c r="T18" s="423">
        <f>H18+I18+J18+K18+L18+M18+N18+O18+P18+Q18+R18+S18</f>
        <v>0</v>
      </c>
      <c r="U18" s="424">
        <f>IF( $F18=0,0,((($F18/$E$13)*'PLAN DE ADQUISICIONES'!R$18)*($G18/$F18)))</f>
        <v>0</v>
      </c>
      <c r="V18" s="420">
        <f>IF( $F18=0,0,((($F18/$E$13)*'PLAN DE ADQUISICIONES'!S$18)*($G18/$F18)))</f>
        <v>0</v>
      </c>
      <c r="W18" s="420">
        <f>IF( $F18=0,0,((($F18/$E$13)*'PLAN DE ADQUISICIONES'!T$18)*($G18/$F18)))</f>
        <v>0</v>
      </c>
      <c r="X18" s="420">
        <f>IF( $F18=0,0,((($F18/$E$13)*'PLAN DE ADQUISICIONES'!U$18)*($G18/$F18)))</f>
        <v>0</v>
      </c>
      <c r="Y18" s="420">
        <f>IF( $F18=0,0,((($F18/$E$13)*'PLAN DE ADQUISICIONES'!V$18)*($G18/$F18)))</f>
        <v>0</v>
      </c>
      <c r="Z18" s="420">
        <f>IF( $F18=0,0,((($F18/$E$13)*'PLAN DE ADQUISICIONES'!W$18)*($G18/$F18)))</f>
        <v>0</v>
      </c>
      <c r="AA18" s="420">
        <f>IF( $F18=0,0,((($F18/$E$13)*'PLAN DE ADQUISICIONES'!X$18)*($G18/$F18)))</f>
        <v>0</v>
      </c>
      <c r="AB18" s="420">
        <f>IF( $F18=0,0,((($F18/$E$13)*'PLAN DE ADQUISICIONES'!Y$18)*($G18/$F18)))</f>
        <v>0</v>
      </c>
      <c r="AC18" s="420">
        <f>IF( $F18=0,0,((($F18/$E$13)*'PLAN DE ADQUISICIONES'!Z$18)*($G18/$F18)))</f>
        <v>0</v>
      </c>
      <c r="AD18" s="420">
        <f>IF( $F18=0,0,((($F18/$E$13)*'PLAN DE ADQUISICIONES'!AA$18)*($G18/$F18)))</f>
        <v>0</v>
      </c>
      <c r="AE18" s="420">
        <f>IF( $F18=0,0,((($F18/$E$13)*'PLAN DE ADQUISICIONES'!AB$18)*($G18/$F18)))</f>
        <v>0</v>
      </c>
      <c r="AF18" s="420">
        <f>IF( $F18=0,0,((($F18/$E$13)*'PLAN DE ADQUISICIONES'!AC$18)*($G18/$F18)))</f>
        <v>0</v>
      </c>
      <c r="AG18" s="421">
        <f>U18+V18+W18+X18+Y18+Z18+AA18+AB18+AC18+AD18+AE18+AF18</f>
        <v>0</v>
      </c>
      <c r="AH18" s="425">
        <f>IF( $F18=0,0,((($F18/$E$13)*'PLAN DE ADQUISICIONES'!AD$18)*($G18/$F18)))</f>
        <v>0</v>
      </c>
      <c r="AI18" s="420">
        <f>IF( $F18=0,0,((($F18/$E$13)*'PLAN DE ADQUISICIONES'!AE$18)*($G18/$F18)))</f>
        <v>0</v>
      </c>
      <c r="AJ18" s="420">
        <f>IF( $F18=0,0,((($F18/$E$13)*'PLAN DE ADQUISICIONES'!AF$18)*($G18/$F18)))</f>
        <v>0</v>
      </c>
      <c r="AK18" s="420">
        <f>IF( $F18=0,0,((($F18/$E$13)*'PLAN DE ADQUISICIONES'!AG$18)*($G18/$F18)))</f>
        <v>0</v>
      </c>
      <c r="AL18" s="420">
        <f>IF( $F18=0,0,((($F18/$E$13)*'PLAN DE ADQUISICIONES'!AH$18)*($G18/$F18)))</f>
        <v>0</v>
      </c>
      <c r="AM18" s="420">
        <f>IF( $F18=0,0,((($F18/$E$13)*'PLAN DE ADQUISICIONES'!AI$18)*($G18/$F18)))</f>
        <v>0</v>
      </c>
      <c r="AN18" s="420">
        <f>IF( $F18=0,0,((($F18/$E$13)*'PLAN DE ADQUISICIONES'!AJ$18)*($G18/$F18)))</f>
        <v>0</v>
      </c>
      <c r="AO18" s="420">
        <f>IF( $F18=0,0,((($F18/$E$13)*'PLAN DE ADQUISICIONES'!AK$18)*($G18/$F18)))</f>
        <v>0</v>
      </c>
      <c r="AP18" s="420">
        <f>IF( $F18=0,0,((($F18/$E$13)*'PLAN DE ADQUISICIONES'!AL$18)*($G18/$F18)))</f>
        <v>0</v>
      </c>
      <c r="AQ18" s="420">
        <f>IF( $F18=0,0,((($F18/$E$13)*'PLAN DE ADQUISICIONES'!AM$18)*($G18/$F18)))</f>
        <v>0</v>
      </c>
      <c r="AR18" s="420">
        <f>IF( $F18=0,0,((($F18/$E$13)*'PLAN DE ADQUISICIONES'!AN$18)*($G18/$F18)))</f>
        <v>0</v>
      </c>
      <c r="AS18" s="420">
        <f>IF( $F18=0,0,((($F18/$E$13)*'PLAN DE ADQUISICIONES'!AO$18)*($G18/$F18)))</f>
        <v>0</v>
      </c>
      <c r="AT18" s="423">
        <f>AH18+AI18+AJ18+AK18+AL18+AM18+AN18+AO18+AP18+AQ18+AR18+AS18</f>
        <v>0</v>
      </c>
      <c r="AU18" s="494">
        <f>AS18+AR18+AQ18+AP18+AO18+AN18+AM18+AL18+AK18+AJ18+AI18+AH18+AF18+AE18+AD18+AC18+AB18+AA18+Z18+Y18+X18+W18+V18+U18+S18+R18+Q18+P18+O18+N18+M18+L18+K18+J18+I18+H18</f>
        <v>0</v>
      </c>
      <c r="AV18" s="392">
        <f t="shared" si="1"/>
        <v>0</v>
      </c>
    </row>
    <row r="19" spans="2:48" s="394" customFormat="1" ht="12.75" customHeight="1" x14ac:dyDescent="0.15">
      <c r="B19" s="406" t="str">
        <f>+'FORMATO COSTEO C1'!C$46</f>
        <v>1.1.2</v>
      </c>
      <c r="C19" s="427" t="str">
        <f>+'FORMATO COSTEO C1'!B$46</f>
        <v>Registrar a los participantes</v>
      </c>
      <c r="D19" s="434" t="str">
        <f>+'FORMATO COSTEO C1'!D$46</f>
        <v>Persona</v>
      </c>
      <c r="E19" s="536">
        <f>+'FORMATO COSTEO C1'!E$46</f>
        <v>500</v>
      </c>
      <c r="F19" s="410">
        <f>SUM(F20:F24)</f>
        <v>1500</v>
      </c>
      <c r="G19" s="411">
        <f t="shared" ref="G19:P19" si="6">SUM(G20:G24)</f>
        <v>1500</v>
      </c>
      <c r="H19" s="412">
        <f t="shared" si="6"/>
        <v>750</v>
      </c>
      <c r="I19" s="410">
        <f>SUM(I20:I24)</f>
        <v>750</v>
      </c>
      <c r="J19" s="410">
        <f>SUM(J20:J24)</f>
        <v>0</v>
      </c>
      <c r="K19" s="410">
        <f>SUM(K20:K24)</f>
        <v>0</v>
      </c>
      <c r="L19" s="410">
        <f>SUM(L20:L24)</f>
        <v>0</v>
      </c>
      <c r="M19" s="410">
        <f>SUM(M20:M24)</f>
        <v>0</v>
      </c>
      <c r="N19" s="410">
        <f t="shared" si="6"/>
        <v>0</v>
      </c>
      <c r="O19" s="410">
        <f t="shared" si="6"/>
        <v>0</v>
      </c>
      <c r="P19" s="410">
        <f t="shared" si="6"/>
        <v>0</v>
      </c>
      <c r="Q19" s="410">
        <f>SUM(Q20:Q24)</f>
        <v>0</v>
      </c>
      <c r="R19" s="410">
        <f>SUM(R20:R24)</f>
        <v>0</v>
      </c>
      <c r="S19" s="410">
        <f>SUM(S20:S24)</f>
        <v>0</v>
      </c>
      <c r="T19" s="413">
        <f>SUM(T20:T24)</f>
        <v>1500</v>
      </c>
      <c r="U19" s="414">
        <f t="shared" ref="U19:AS19" si="7">SUM(U20:U24)</f>
        <v>0</v>
      </c>
      <c r="V19" s="410">
        <f t="shared" si="7"/>
        <v>0</v>
      </c>
      <c r="W19" s="410">
        <f t="shared" si="7"/>
        <v>0</v>
      </c>
      <c r="X19" s="410">
        <f t="shared" si="7"/>
        <v>0</v>
      </c>
      <c r="Y19" s="410">
        <f t="shared" si="7"/>
        <v>0</v>
      </c>
      <c r="Z19" s="410">
        <f t="shared" si="7"/>
        <v>0</v>
      </c>
      <c r="AA19" s="410">
        <f t="shared" si="7"/>
        <v>0</v>
      </c>
      <c r="AB19" s="410">
        <f t="shared" si="7"/>
        <v>0</v>
      </c>
      <c r="AC19" s="410">
        <f t="shared" si="7"/>
        <v>0</v>
      </c>
      <c r="AD19" s="410">
        <f t="shared" si="7"/>
        <v>0</v>
      </c>
      <c r="AE19" s="410">
        <f t="shared" si="7"/>
        <v>0</v>
      </c>
      <c r="AF19" s="410">
        <f t="shared" si="7"/>
        <v>0</v>
      </c>
      <c r="AG19" s="411">
        <f t="shared" si="7"/>
        <v>0</v>
      </c>
      <c r="AH19" s="412">
        <f t="shared" si="7"/>
        <v>0</v>
      </c>
      <c r="AI19" s="410">
        <f t="shared" si="7"/>
        <v>0</v>
      </c>
      <c r="AJ19" s="410">
        <f t="shared" si="7"/>
        <v>0</v>
      </c>
      <c r="AK19" s="410">
        <f t="shared" si="7"/>
        <v>0</v>
      </c>
      <c r="AL19" s="410">
        <f t="shared" si="7"/>
        <v>0</v>
      </c>
      <c r="AM19" s="410">
        <f t="shared" si="7"/>
        <v>0</v>
      </c>
      <c r="AN19" s="410">
        <f t="shared" si="7"/>
        <v>0</v>
      </c>
      <c r="AO19" s="410">
        <f t="shared" si="7"/>
        <v>0</v>
      </c>
      <c r="AP19" s="410">
        <f t="shared" si="7"/>
        <v>0</v>
      </c>
      <c r="AQ19" s="410">
        <f t="shared" si="7"/>
        <v>0</v>
      </c>
      <c r="AR19" s="410">
        <f t="shared" si="7"/>
        <v>0</v>
      </c>
      <c r="AS19" s="410">
        <f t="shared" si="7"/>
        <v>0</v>
      </c>
      <c r="AT19" s="413">
        <f>SUM(AT20:AT24)</f>
        <v>0</v>
      </c>
      <c r="AU19" s="415">
        <f>SUM(AU20:AU24)</f>
        <v>1500</v>
      </c>
      <c r="AV19" s="392">
        <f t="shared" si="1"/>
        <v>0</v>
      </c>
    </row>
    <row r="20" spans="2:48" s="394" customFormat="1" ht="12.75" customHeight="1" x14ac:dyDescent="0.15">
      <c r="B20" s="416" t="str">
        <f>+'FORMATO COSTEO C1'!C$48</f>
        <v>1.1.2.1</v>
      </c>
      <c r="C20" s="417" t="str">
        <f>+'FORMATO COSTEO C1'!B$48</f>
        <v>Servicios de terceros</v>
      </c>
      <c r="D20" s="428"/>
      <c r="E20" s="556"/>
      <c r="F20" s="420">
        <f>+'FORMATO COSTEO C1'!G48</f>
        <v>500</v>
      </c>
      <c r="G20" s="421">
        <f>+'FORMATO COSTEO C1'!H48</f>
        <v>500</v>
      </c>
      <c r="H20" s="422">
        <f>IF( $F20=0,0,((($F20/$E$19)*'PLAN DE ADQUISICIONES'!F$19)*($G20/$F20)))</f>
        <v>250</v>
      </c>
      <c r="I20" s="420">
        <f>IF( $F20=0,0,((($F20/$E$19)*'PLAN DE ADQUISICIONES'!G$19)*($G20/$F20)))</f>
        <v>250</v>
      </c>
      <c r="J20" s="420">
        <f>IF( $F20=0,0,((($F20/$E$19)*'PLAN DE ADQUISICIONES'!H$19)*($G20/$F20)))</f>
        <v>0</v>
      </c>
      <c r="K20" s="420">
        <f>IF( $F20=0,0,((($F20/$E$19)*'PLAN DE ADQUISICIONES'!I$19)*($G20/$F20)))</f>
        <v>0</v>
      </c>
      <c r="L20" s="420">
        <f>IF( $F20=0,0,((($F20/$E$19)*'PLAN DE ADQUISICIONES'!J$19)*($G20/$F20)))</f>
        <v>0</v>
      </c>
      <c r="M20" s="420">
        <f>IF( $F20=0,0,((($F20/$E$19)*'PLAN DE ADQUISICIONES'!K$19)*($G20/$F20)))</f>
        <v>0</v>
      </c>
      <c r="N20" s="420">
        <f>IF( $F20=0,0,((($F20/$E$19)*'PLAN DE ADQUISICIONES'!L$19)*($G20/$F20)))</f>
        <v>0</v>
      </c>
      <c r="O20" s="420">
        <f>IF( $F20=0,0,((($F20/$E$19)*'PLAN DE ADQUISICIONES'!M$19)*($G20/$F20)))</f>
        <v>0</v>
      </c>
      <c r="P20" s="420">
        <f>IF( $F20=0,0,((($F20/$E$19)*'PLAN DE ADQUISICIONES'!N$19)*($G20/$F20)))</f>
        <v>0</v>
      </c>
      <c r="Q20" s="420">
        <f>IF( $F20=0,0,((($F20/$E$19)*'PLAN DE ADQUISICIONES'!O$19)*($G20/$F20)))</f>
        <v>0</v>
      </c>
      <c r="R20" s="420">
        <f>IF( $F20=0,0,((($F20/$E$19)*'PLAN DE ADQUISICIONES'!P$19)*($G20/$F20)))</f>
        <v>0</v>
      </c>
      <c r="S20" s="420">
        <f>IF( $F20=0,0,((($F20/$E$19)*'PLAN DE ADQUISICIONES'!Q$19)*($G20/$F20)))</f>
        <v>0</v>
      </c>
      <c r="T20" s="423">
        <f>H20+I20+J20+K20+L20+M20+N20+O20+P20+Q20+R20+S20</f>
        <v>500</v>
      </c>
      <c r="U20" s="424">
        <f>IF( $F20=0,0,((($F20/$E$19)*'PLAN DE ADQUISICIONES'!R$19)*($G20/$F20)))</f>
        <v>0</v>
      </c>
      <c r="V20" s="420">
        <f>IF( $F20=0,0,((($F20/$E$19)*'PLAN DE ADQUISICIONES'!S$19)*($G20/$F20)))</f>
        <v>0</v>
      </c>
      <c r="W20" s="420">
        <f>IF( $F20=0,0,((($F20/$E$19)*'PLAN DE ADQUISICIONES'!T$19)*($G20/$F20)))</f>
        <v>0</v>
      </c>
      <c r="X20" s="420">
        <f>IF( $F20=0,0,((($F20/$E$19)*'PLAN DE ADQUISICIONES'!U$19)*($G20/$F20)))</f>
        <v>0</v>
      </c>
      <c r="Y20" s="420">
        <f>IF( $F20=0,0,((($F20/$E$19)*'PLAN DE ADQUISICIONES'!V$19)*($G20/$F20)))</f>
        <v>0</v>
      </c>
      <c r="Z20" s="420">
        <f>IF( $F20=0,0,((($F20/$E$19)*'PLAN DE ADQUISICIONES'!W$19)*($G20/$F20)))</f>
        <v>0</v>
      </c>
      <c r="AA20" s="420">
        <f>IF( $F20=0,0,((($F20/$E$19)*'PLAN DE ADQUISICIONES'!X$19)*($G20/$F20)))</f>
        <v>0</v>
      </c>
      <c r="AB20" s="420">
        <f>IF( $F20=0,0,((($F20/$E$19)*'PLAN DE ADQUISICIONES'!Y$19)*($G20/$F20)))</f>
        <v>0</v>
      </c>
      <c r="AC20" s="420">
        <f>IF( $F20=0,0,((($F20/$E$19)*'PLAN DE ADQUISICIONES'!Z$19)*($G20/$F20)))</f>
        <v>0</v>
      </c>
      <c r="AD20" s="420">
        <f>IF( $F20=0,0,((($F20/$E$19)*'PLAN DE ADQUISICIONES'!AA$19)*($G20/$F20)))</f>
        <v>0</v>
      </c>
      <c r="AE20" s="420">
        <f>IF( $F20=0,0,((($F20/$E$19)*'PLAN DE ADQUISICIONES'!AB$19)*($G20/$F20)))</f>
        <v>0</v>
      </c>
      <c r="AF20" s="420">
        <f>IF( $F20=0,0,((($F20/$E$19)*'PLAN DE ADQUISICIONES'!AC$19)*($G20/$F20)))</f>
        <v>0</v>
      </c>
      <c r="AG20" s="421">
        <f>U20+V20+W20+X20+Y20+Z20+AA20+AB20+AC20+AD20+AE20+AF20</f>
        <v>0</v>
      </c>
      <c r="AH20" s="425">
        <f>IF( $F20=0,0,((($F20/$E$19)*'PLAN DE ADQUISICIONES'!AD$19)*($G20/$F20)))</f>
        <v>0</v>
      </c>
      <c r="AI20" s="420">
        <f>IF( $F20=0,0,((($F20/$E$19)*'PLAN DE ADQUISICIONES'!AE$19)*($G20/$F20)))</f>
        <v>0</v>
      </c>
      <c r="AJ20" s="420">
        <f>IF( $F20=0,0,((($F20/$E$19)*'PLAN DE ADQUISICIONES'!AF$19)*($G20/$F20)))</f>
        <v>0</v>
      </c>
      <c r="AK20" s="420">
        <f>IF( $F20=0,0,((($F20/$E$19)*'PLAN DE ADQUISICIONES'!AG$19)*($G20/$F20)))</f>
        <v>0</v>
      </c>
      <c r="AL20" s="420">
        <f>IF( $F20=0,0,((($F20/$E$19)*'PLAN DE ADQUISICIONES'!AH$19)*($G20/$F20)))</f>
        <v>0</v>
      </c>
      <c r="AM20" s="420">
        <f>IF( $F20=0,0,((($F20/$E$19)*'PLAN DE ADQUISICIONES'!AI$19)*($G20/$F20)))</f>
        <v>0</v>
      </c>
      <c r="AN20" s="420">
        <f>IF( $F20=0,0,((($F20/$E$19)*'PLAN DE ADQUISICIONES'!AJ$19)*($G20/$F20)))</f>
        <v>0</v>
      </c>
      <c r="AO20" s="420">
        <f>IF( $F20=0,0,((($F20/$E$19)*'PLAN DE ADQUISICIONES'!AK$19)*($G20/$F20)))</f>
        <v>0</v>
      </c>
      <c r="AP20" s="420">
        <f>IF( $F20=0,0,((($F20/$E$19)*'PLAN DE ADQUISICIONES'!AL$19)*($G20/$F20)))</f>
        <v>0</v>
      </c>
      <c r="AQ20" s="420">
        <f>IF( $F20=0,0,((($F20/$E$19)*'PLAN DE ADQUISICIONES'!AM$19)*($G20/$F20)))</f>
        <v>0</v>
      </c>
      <c r="AR20" s="420">
        <f>IF( $F20=0,0,((($F20/$E$19)*'PLAN DE ADQUISICIONES'!AN$19)*($G20/$F20)))</f>
        <v>0</v>
      </c>
      <c r="AS20" s="420">
        <f>IF( $F20=0,0,((($F20/$E$19)*'PLAN DE ADQUISICIONES'!AO$19)*($G20/$F20)))</f>
        <v>0</v>
      </c>
      <c r="AT20" s="423">
        <f>AH20+AI20+AJ20+AK20+AL20+AM20+AN20+AO20+AP20+AQ20+AR20+AS20</f>
        <v>0</v>
      </c>
      <c r="AU20" s="494">
        <f>AS20+AR20+AQ20+AP20+AO20+AN20+AM20+AL20+AK20+AJ20+AI20+AH20+AF20+AE20+AD20+AC20+AB20+AA20+Z20+Y20+X20+W20+V20+U20+S20+R20+Q20+P20+O20+N20+M20+L20+K20+J20+I20+H20</f>
        <v>500</v>
      </c>
      <c r="AV20" s="392">
        <f t="shared" si="1"/>
        <v>0</v>
      </c>
    </row>
    <row r="21" spans="2:48" s="394" customFormat="1" ht="12.75" customHeight="1" x14ac:dyDescent="0.15">
      <c r="B21" s="416" t="str">
        <f>+'FORMATO COSTEO C1'!C$54</f>
        <v>1.1.2.2</v>
      </c>
      <c r="C21" s="417" t="str">
        <f>+'FORMATO COSTEO C1'!B$54</f>
        <v>Consultorías</v>
      </c>
      <c r="D21" s="428"/>
      <c r="E21" s="556"/>
      <c r="F21" s="420">
        <f>+'FORMATO COSTEO C1'!G54</f>
        <v>1000</v>
      </c>
      <c r="G21" s="421">
        <f>+'FORMATO COSTEO C1'!H54</f>
        <v>1000</v>
      </c>
      <c r="H21" s="425">
        <f>IF( $F21=0,0,((($F21/$E$19)*'PLAN DE ADQUISICIONES'!F$19)*($G21/$F21)))</f>
        <v>500</v>
      </c>
      <c r="I21" s="420">
        <f>IF( $F21=0,0,((($F21/$E$19)*'PLAN DE ADQUISICIONES'!G$19)*($G21/$F21)))</f>
        <v>500</v>
      </c>
      <c r="J21" s="420">
        <f>IF( $F21=0,0,((($F21/$E$19)*'PLAN DE ADQUISICIONES'!H$19)*($G21/$F21)))</f>
        <v>0</v>
      </c>
      <c r="K21" s="420">
        <f>IF( $F21=0,0,((($F21/$E$19)*'PLAN DE ADQUISICIONES'!I$19)*($G21/$F21)))</f>
        <v>0</v>
      </c>
      <c r="L21" s="420">
        <f>IF( $F21=0,0,((($F21/$E$19)*'PLAN DE ADQUISICIONES'!J$19)*($G21/$F21)))</f>
        <v>0</v>
      </c>
      <c r="M21" s="420">
        <f>IF( $F21=0,0,((($F21/$E$19)*'PLAN DE ADQUISICIONES'!K$19)*($G21/$F21)))</f>
        <v>0</v>
      </c>
      <c r="N21" s="420">
        <f>IF( $F21=0,0,((($F21/$E$19)*'PLAN DE ADQUISICIONES'!L$19)*($G21/$F21)))</f>
        <v>0</v>
      </c>
      <c r="O21" s="420">
        <f>IF( $F21=0,0,((($F21/$E$19)*'PLAN DE ADQUISICIONES'!M$19)*($G21/$F21)))</f>
        <v>0</v>
      </c>
      <c r="P21" s="420">
        <f>IF( $F21=0,0,((($F21/$E$19)*'PLAN DE ADQUISICIONES'!N$19)*($G21/$F21)))</f>
        <v>0</v>
      </c>
      <c r="Q21" s="420">
        <f>IF( $F21=0,0,((($F21/$E$19)*'PLAN DE ADQUISICIONES'!O$19)*($G21/$F21)))</f>
        <v>0</v>
      </c>
      <c r="R21" s="420">
        <f>IF( $F21=0,0,((($F21/$E$19)*'PLAN DE ADQUISICIONES'!P$19)*($G21/$F21)))</f>
        <v>0</v>
      </c>
      <c r="S21" s="420">
        <f>IF( $F21=0,0,((($F21/$E$19)*'PLAN DE ADQUISICIONES'!Q$19)*($G21/$F21)))</f>
        <v>0</v>
      </c>
      <c r="T21" s="423">
        <f>H21+I21+J21+K21+L21+M21+N21+O21+P21+Q21+R21+S21</f>
        <v>1000</v>
      </c>
      <c r="U21" s="424">
        <f>IF( $F21=0,0,((($F21/$E$19)*'PLAN DE ADQUISICIONES'!R$19)*($G21/$F21)))</f>
        <v>0</v>
      </c>
      <c r="V21" s="420">
        <f>IF( $F21=0,0,((($F21/$E$19)*'PLAN DE ADQUISICIONES'!S$19)*($G21/$F21)))</f>
        <v>0</v>
      </c>
      <c r="W21" s="420">
        <f>IF( $F21=0,0,((($F21/$E$19)*'PLAN DE ADQUISICIONES'!T$19)*($G21/$F21)))</f>
        <v>0</v>
      </c>
      <c r="X21" s="420">
        <f>IF( $F21=0,0,((($F21/$E$19)*'PLAN DE ADQUISICIONES'!U$19)*($G21/$F21)))</f>
        <v>0</v>
      </c>
      <c r="Y21" s="420">
        <f>IF( $F21=0,0,((($F21/$E$19)*'PLAN DE ADQUISICIONES'!V$19)*($G21/$F21)))</f>
        <v>0</v>
      </c>
      <c r="Z21" s="420">
        <f>IF( $F21=0,0,((($F21/$E$19)*'PLAN DE ADQUISICIONES'!W$19)*($G21/$F21)))</f>
        <v>0</v>
      </c>
      <c r="AA21" s="420">
        <f>IF( $F21=0,0,((($F21/$E$19)*'PLAN DE ADQUISICIONES'!X$19)*($G21/$F21)))</f>
        <v>0</v>
      </c>
      <c r="AB21" s="420">
        <f>IF( $F21=0,0,((($F21/$E$19)*'PLAN DE ADQUISICIONES'!Y$19)*($G21/$F21)))</f>
        <v>0</v>
      </c>
      <c r="AC21" s="420">
        <f>IF( $F21=0,0,((($F21/$E$19)*'PLAN DE ADQUISICIONES'!Z$19)*($G21/$F21)))</f>
        <v>0</v>
      </c>
      <c r="AD21" s="420">
        <f>IF( $F21=0,0,((($F21/$E$19)*'PLAN DE ADQUISICIONES'!AA$19)*($G21/$F21)))</f>
        <v>0</v>
      </c>
      <c r="AE21" s="420">
        <f>IF( $F21=0,0,((($F21/$E$19)*'PLAN DE ADQUISICIONES'!AB$19)*($G21/$F21)))</f>
        <v>0</v>
      </c>
      <c r="AF21" s="420">
        <f>IF( $F21=0,0,((($F21/$E$19)*'PLAN DE ADQUISICIONES'!AC$19)*($G21/$F21)))</f>
        <v>0</v>
      </c>
      <c r="AG21" s="421">
        <f>U21+V21+W21+X21+Y21+Z21+AA21+AB21+AC21+AD21+AE21+AF21</f>
        <v>0</v>
      </c>
      <c r="AH21" s="425">
        <f>IF( $F21=0,0,((($F21/$E$19)*'PLAN DE ADQUISICIONES'!AD$19)*($G21/$F21)))</f>
        <v>0</v>
      </c>
      <c r="AI21" s="420">
        <f>IF( $F21=0,0,((($F21/$E$19)*'PLAN DE ADQUISICIONES'!AE$19)*($G21/$F21)))</f>
        <v>0</v>
      </c>
      <c r="AJ21" s="420">
        <f>IF( $F21=0,0,((($F21/$E$19)*'PLAN DE ADQUISICIONES'!AF$19)*($G21/$F21)))</f>
        <v>0</v>
      </c>
      <c r="AK21" s="420">
        <f>IF( $F21=0,0,((($F21/$E$19)*'PLAN DE ADQUISICIONES'!AG$19)*($G21/$F21)))</f>
        <v>0</v>
      </c>
      <c r="AL21" s="420">
        <f>IF( $F21=0,0,((($F21/$E$19)*'PLAN DE ADQUISICIONES'!AH$19)*($G21/$F21)))</f>
        <v>0</v>
      </c>
      <c r="AM21" s="420">
        <f>IF( $F21=0,0,((($F21/$E$19)*'PLAN DE ADQUISICIONES'!AI$19)*($G21/$F21)))</f>
        <v>0</v>
      </c>
      <c r="AN21" s="420">
        <f>IF( $F21=0,0,((($F21/$E$19)*'PLAN DE ADQUISICIONES'!AJ$19)*($G21/$F21)))</f>
        <v>0</v>
      </c>
      <c r="AO21" s="420">
        <f>IF( $F21=0,0,((($F21/$E$19)*'PLAN DE ADQUISICIONES'!AK$19)*($G21/$F21)))</f>
        <v>0</v>
      </c>
      <c r="AP21" s="420">
        <f>IF( $F21=0,0,((($F21/$E$19)*'PLAN DE ADQUISICIONES'!AL$19)*($G21/$F21)))</f>
        <v>0</v>
      </c>
      <c r="AQ21" s="420">
        <f>IF( $F21=0,0,((($F21/$E$19)*'PLAN DE ADQUISICIONES'!AM$19)*($G21/$F21)))</f>
        <v>0</v>
      </c>
      <c r="AR21" s="420">
        <f>IF( $F21=0,0,((($F21/$E$19)*'PLAN DE ADQUISICIONES'!AN$19)*($G21/$F21)))</f>
        <v>0</v>
      </c>
      <c r="AS21" s="420">
        <f>IF( $F21=0,0,((($F21/$E$19)*'PLAN DE ADQUISICIONES'!AO$19)*($G21/$F21)))</f>
        <v>0</v>
      </c>
      <c r="AT21" s="423">
        <f>AH21+AI21+AJ21+AK21+AL21+AM21+AN21+AO21+AP21+AQ21+AR21+AS21</f>
        <v>0</v>
      </c>
      <c r="AU21" s="494">
        <f>AS21+AR21+AQ21+AP21+AO21+AN21+AM21+AL21+AK21+AJ21+AI21+AH21+AF21+AE21+AD21+AC21+AB21+AA21+Z21+Y21+X21+W21+V21+U21+S21+R21+Q21+P21+O21+N21+M21+L21+K21+J21+I21+H21</f>
        <v>1000</v>
      </c>
      <c r="AV21" s="392">
        <f t="shared" si="1"/>
        <v>0</v>
      </c>
    </row>
    <row r="22" spans="2:48" s="394" customFormat="1" ht="12.75" customHeight="1" x14ac:dyDescent="0.15">
      <c r="B22" s="416" t="str">
        <f>+'FORMATO COSTEO C1'!C$60</f>
        <v>1.1.2.3.</v>
      </c>
      <c r="C22" s="417" t="str">
        <f>+'FORMATO COSTEO C1'!B$60</f>
        <v>Categoría de gasto</v>
      </c>
      <c r="D22" s="428"/>
      <c r="E22" s="556"/>
      <c r="F22" s="420">
        <f>+'FORMATO COSTEO C1'!G60</f>
        <v>0</v>
      </c>
      <c r="G22" s="421">
        <f>+'FORMATO COSTEO C1'!H60</f>
        <v>0</v>
      </c>
      <c r="H22" s="425">
        <f>IF( $F22=0,0,((($F22/$E$19)*'PLAN DE ADQUISICIONES'!F$19)*($G22/$F22)))</f>
        <v>0</v>
      </c>
      <c r="I22" s="420">
        <f>IF( $F22=0,0,((($F22/$E$19)*'PLAN DE ADQUISICIONES'!G$19)*($G22/$F22)))</f>
        <v>0</v>
      </c>
      <c r="J22" s="420">
        <f>IF( $F22=0,0,((($F22/$E$19)*'PLAN DE ADQUISICIONES'!H$19)*($G22/$F22)))</f>
        <v>0</v>
      </c>
      <c r="K22" s="420">
        <f>IF( $F22=0,0,((($F22/$E$19)*'PLAN DE ADQUISICIONES'!I$19)*($G22/$F22)))</f>
        <v>0</v>
      </c>
      <c r="L22" s="420">
        <f>IF( $F22=0,0,((($F22/$E$19)*'PLAN DE ADQUISICIONES'!J$19)*($G22/$F22)))</f>
        <v>0</v>
      </c>
      <c r="M22" s="420">
        <f>IF( $F22=0,0,((($F22/$E$19)*'PLAN DE ADQUISICIONES'!K$19)*($G22/$F22)))</f>
        <v>0</v>
      </c>
      <c r="N22" s="420">
        <f>IF( $F22=0,0,((($F22/$E$19)*'PLAN DE ADQUISICIONES'!L$19)*($G22/$F22)))</f>
        <v>0</v>
      </c>
      <c r="O22" s="420">
        <f>IF( $F22=0,0,((($F22/$E$19)*'PLAN DE ADQUISICIONES'!M$19)*($G22/$F22)))</f>
        <v>0</v>
      </c>
      <c r="P22" s="420">
        <f>IF( $F22=0,0,((($F22/$E$19)*'PLAN DE ADQUISICIONES'!N$19)*($G22/$F22)))</f>
        <v>0</v>
      </c>
      <c r="Q22" s="420">
        <f>IF( $F22=0,0,((($F22/$E$19)*'PLAN DE ADQUISICIONES'!O$19)*($G22/$F22)))</f>
        <v>0</v>
      </c>
      <c r="R22" s="420">
        <f>IF( $F22=0,0,((($F22/$E$19)*'PLAN DE ADQUISICIONES'!P$19)*($G22/$F22)))</f>
        <v>0</v>
      </c>
      <c r="S22" s="420">
        <f>IF( $F22=0,0,((($F22/$E$19)*'PLAN DE ADQUISICIONES'!Q$19)*($G22/$F22)))</f>
        <v>0</v>
      </c>
      <c r="T22" s="423">
        <f>H22+I22+J22+K22+L22+M22+N22+O22+P22+Q22+R22+S22</f>
        <v>0</v>
      </c>
      <c r="U22" s="424">
        <f>IF( $F22=0,0,((($F22/$E$19)*'PLAN DE ADQUISICIONES'!R$19)*($G22/$F22)))</f>
        <v>0</v>
      </c>
      <c r="V22" s="420">
        <f>IF( $F22=0,0,((($F22/$E$19)*'PLAN DE ADQUISICIONES'!S$19)*($G22/$F22)))</f>
        <v>0</v>
      </c>
      <c r="W22" s="420">
        <f>IF( $F22=0,0,((($F22/$E$19)*'PLAN DE ADQUISICIONES'!T$19)*($G22/$F22)))</f>
        <v>0</v>
      </c>
      <c r="X22" s="420">
        <f>IF( $F22=0,0,((($F22/$E$19)*'PLAN DE ADQUISICIONES'!U$19)*($G22/$F22)))</f>
        <v>0</v>
      </c>
      <c r="Y22" s="420">
        <f>IF( $F22=0,0,((($F22/$E$19)*'PLAN DE ADQUISICIONES'!V$19)*($G22/$F22)))</f>
        <v>0</v>
      </c>
      <c r="Z22" s="420">
        <f>IF( $F22=0,0,((($F22/$E$19)*'PLAN DE ADQUISICIONES'!W$19)*($G22/$F22)))</f>
        <v>0</v>
      </c>
      <c r="AA22" s="420">
        <f>IF( $F22=0,0,((($F22/$E$19)*'PLAN DE ADQUISICIONES'!X$19)*($G22/$F22)))</f>
        <v>0</v>
      </c>
      <c r="AB22" s="420">
        <f>IF( $F22=0,0,((($F22/$E$19)*'PLAN DE ADQUISICIONES'!Y$19)*($G22/$F22)))</f>
        <v>0</v>
      </c>
      <c r="AC22" s="420">
        <f>IF( $F22=0,0,((($F22/$E$19)*'PLAN DE ADQUISICIONES'!Z$19)*($G22/$F22)))</f>
        <v>0</v>
      </c>
      <c r="AD22" s="420">
        <f>IF( $F22=0,0,((($F22/$E$19)*'PLAN DE ADQUISICIONES'!AA$19)*($G22/$F22)))</f>
        <v>0</v>
      </c>
      <c r="AE22" s="420">
        <f>IF( $F22=0,0,((($F22/$E$19)*'PLAN DE ADQUISICIONES'!AB$19)*($G22/$F22)))</f>
        <v>0</v>
      </c>
      <c r="AF22" s="420">
        <f>IF( $F22=0,0,((($F22/$E$19)*'PLAN DE ADQUISICIONES'!AC$19)*($G22/$F22)))</f>
        <v>0</v>
      </c>
      <c r="AG22" s="421">
        <f>U22+V22+W22+X22+Y22+Z22+AA22+AB22+AC22+AD22+AE22+AF22</f>
        <v>0</v>
      </c>
      <c r="AH22" s="425">
        <f>IF( $F22=0,0,((($F22/$E$19)*'PLAN DE ADQUISICIONES'!AD$19)*($G22/$F22)))</f>
        <v>0</v>
      </c>
      <c r="AI22" s="420">
        <f>IF( $F22=0,0,((($F22/$E$19)*'PLAN DE ADQUISICIONES'!AE$19)*($G22/$F22)))</f>
        <v>0</v>
      </c>
      <c r="AJ22" s="420">
        <f>IF( $F22=0,0,((($F22/$E$19)*'PLAN DE ADQUISICIONES'!AF$19)*($G22/$F22)))</f>
        <v>0</v>
      </c>
      <c r="AK22" s="420">
        <f>IF( $F22=0,0,((($F22/$E$19)*'PLAN DE ADQUISICIONES'!AG$19)*($G22/$F22)))</f>
        <v>0</v>
      </c>
      <c r="AL22" s="420">
        <f>IF( $F22=0,0,((($F22/$E$19)*'PLAN DE ADQUISICIONES'!AH$19)*($G22/$F22)))</f>
        <v>0</v>
      </c>
      <c r="AM22" s="420">
        <f>IF( $F22=0,0,((($F22/$E$19)*'PLAN DE ADQUISICIONES'!AI$19)*($G22/$F22)))</f>
        <v>0</v>
      </c>
      <c r="AN22" s="420">
        <f>IF( $F22=0,0,((($F22/$E$19)*'PLAN DE ADQUISICIONES'!AJ$19)*($G22/$F22)))</f>
        <v>0</v>
      </c>
      <c r="AO22" s="420">
        <f>IF( $F22=0,0,((($F22/$E$19)*'PLAN DE ADQUISICIONES'!AK$19)*($G22/$F22)))</f>
        <v>0</v>
      </c>
      <c r="AP22" s="420">
        <f>IF( $F22=0,0,((($F22/$E$19)*'PLAN DE ADQUISICIONES'!AL$19)*($G22/$F22)))</f>
        <v>0</v>
      </c>
      <c r="AQ22" s="420">
        <f>IF( $F22=0,0,((($F22/$E$19)*'PLAN DE ADQUISICIONES'!AM$19)*($G22/$F22)))</f>
        <v>0</v>
      </c>
      <c r="AR22" s="420">
        <f>IF( $F22=0,0,((($F22/$E$19)*'PLAN DE ADQUISICIONES'!AN$19)*($G22/$F22)))</f>
        <v>0</v>
      </c>
      <c r="AS22" s="420">
        <f>IF( $F22=0,0,((($F22/$E$19)*'PLAN DE ADQUISICIONES'!AO$19)*($G22/$F22)))</f>
        <v>0</v>
      </c>
      <c r="AT22" s="423">
        <f>AH22+AI22+AJ22+AK22+AL22+AM22+AN22+AO22+AP22+AQ22+AR22+AS22</f>
        <v>0</v>
      </c>
      <c r="AU22" s="494">
        <f>AS22+AR22+AQ22+AP22+AO22+AN22+AM22+AL22+AK22+AJ22+AI22+AH22+AF22+AE22+AD22+AC22+AB22+AA22+Z22+Y22+X22+W22+V22+U22+S22+R22+Q22+P22+O22+N22+M22+L22+K22+J22+I22+H22</f>
        <v>0</v>
      </c>
      <c r="AV22" s="392">
        <f t="shared" si="1"/>
        <v>0</v>
      </c>
    </row>
    <row r="23" spans="2:48" s="394" customFormat="1" ht="12.75" customHeight="1" x14ac:dyDescent="0.15">
      <c r="B23" s="416" t="str">
        <f>+'FORMATO COSTEO C1'!C$66</f>
        <v>1.1.2.4</v>
      </c>
      <c r="C23" s="417" t="str">
        <f>+'FORMATO COSTEO C1'!B$66</f>
        <v>Categoría de gasto</v>
      </c>
      <c r="D23" s="428"/>
      <c r="E23" s="556"/>
      <c r="F23" s="420">
        <f>+'FORMATO COSTEO C1'!G66</f>
        <v>0</v>
      </c>
      <c r="G23" s="421">
        <f>+'FORMATO COSTEO C1'!H66</f>
        <v>0</v>
      </c>
      <c r="H23" s="425">
        <f>IF( $F23=0,0,((($F23/$E$19)*'PLAN DE ADQUISICIONES'!F$19)*($G23/$F23)))</f>
        <v>0</v>
      </c>
      <c r="I23" s="420">
        <f>IF( $F23=0,0,((($F23/$E$19)*'PLAN DE ADQUISICIONES'!G$19)*($G23/$F23)))</f>
        <v>0</v>
      </c>
      <c r="J23" s="420">
        <f>IF( $F23=0,0,((($F23/$E$19)*'PLAN DE ADQUISICIONES'!H$19)*($G23/$F23)))</f>
        <v>0</v>
      </c>
      <c r="K23" s="420">
        <f>IF( $F23=0,0,((($F23/$E$19)*'PLAN DE ADQUISICIONES'!I$19)*($G23/$F23)))</f>
        <v>0</v>
      </c>
      <c r="L23" s="420">
        <f>IF( $F23=0,0,((($F23/$E$19)*'PLAN DE ADQUISICIONES'!J$19)*($G23/$F23)))</f>
        <v>0</v>
      </c>
      <c r="M23" s="420">
        <f>IF( $F23=0,0,((($F23/$E$19)*'PLAN DE ADQUISICIONES'!K$19)*($G23/$F23)))</f>
        <v>0</v>
      </c>
      <c r="N23" s="420">
        <f>IF( $F23=0,0,((($F23/$E$19)*'PLAN DE ADQUISICIONES'!L$19)*($G23/$F23)))</f>
        <v>0</v>
      </c>
      <c r="O23" s="420">
        <f>IF( $F23=0,0,((($F23/$E$19)*'PLAN DE ADQUISICIONES'!M$19)*($G23/$F23)))</f>
        <v>0</v>
      </c>
      <c r="P23" s="420">
        <f>IF( $F23=0,0,((($F23/$E$19)*'PLAN DE ADQUISICIONES'!N$19)*($G23/$F23)))</f>
        <v>0</v>
      </c>
      <c r="Q23" s="420">
        <f>IF( $F23=0,0,((($F23/$E$19)*'PLAN DE ADQUISICIONES'!O$19)*($G23/$F23)))</f>
        <v>0</v>
      </c>
      <c r="R23" s="420">
        <f>IF( $F23=0,0,((($F23/$E$19)*'PLAN DE ADQUISICIONES'!P$19)*($G23/$F23)))</f>
        <v>0</v>
      </c>
      <c r="S23" s="420">
        <f>IF( $F23=0,0,((($F23/$E$19)*'PLAN DE ADQUISICIONES'!Q$19)*($G23/$F23)))</f>
        <v>0</v>
      </c>
      <c r="T23" s="423">
        <f>H23+I23+J23+K23+L23+M23+N23+O23+P23+Q23+R23+S23</f>
        <v>0</v>
      </c>
      <c r="U23" s="424">
        <f>IF( $F23=0,0,((($F23/$E$19)*'PLAN DE ADQUISICIONES'!R$19)*($G23/$F23)))</f>
        <v>0</v>
      </c>
      <c r="V23" s="420">
        <f>IF( $F23=0,0,((($F23/$E$19)*'PLAN DE ADQUISICIONES'!S$19)*($G23/$F23)))</f>
        <v>0</v>
      </c>
      <c r="W23" s="420">
        <f>IF( $F23=0,0,((($F23/$E$19)*'PLAN DE ADQUISICIONES'!T$19)*($G23/$F23)))</f>
        <v>0</v>
      </c>
      <c r="X23" s="420">
        <f>IF( $F23=0,0,((($F23/$E$19)*'PLAN DE ADQUISICIONES'!U$19)*($G23/$F23)))</f>
        <v>0</v>
      </c>
      <c r="Y23" s="420">
        <f>IF( $F23=0,0,((($F23/$E$19)*'PLAN DE ADQUISICIONES'!V$19)*($G23/$F23)))</f>
        <v>0</v>
      </c>
      <c r="Z23" s="420">
        <f>IF( $F23=0,0,((($F23/$E$19)*'PLAN DE ADQUISICIONES'!W$19)*($G23/$F23)))</f>
        <v>0</v>
      </c>
      <c r="AA23" s="420">
        <f>IF( $F23=0,0,((($F23/$E$19)*'PLAN DE ADQUISICIONES'!X$19)*($G23/$F23)))</f>
        <v>0</v>
      </c>
      <c r="AB23" s="420">
        <f>IF( $F23=0,0,((($F23/$E$19)*'PLAN DE ADQUISICIONES'!Y$19)*($G23/$F23)))</f>
        <v>0</v>
      </c>
      <c r="AC23" s="420">
        <f>IF( $F23=0,0,((($F23/$E$19)*'PLAN DE ADQUISICIONES'!Z$19)*($G23/$F23)))</f>
        <v>0</v>
      </c>
      <c r="AD23" s="420">
        <f>IF( $F23=0,0,((($F23/$E$19)*'PLAN DE ADQUISICIONES'!AA$19)*($G23/$F23)))</f>
        <v>0</v>
      </c>
      <c r="AE23" s="420">
        <f>IF( $F23=0,0,((($F23/$E$19)*'PLAN DE ADQUISICIONES'!AB$19)*($G23/$F23)))</f>
        <v>0</v>
      </c>
      <c r="AF23" s="420">
        <f>IF( $F23=0,0,((($F23/$E$19)*'PLAN DE ADQUISICIONES'!AC$19)*($G23/$F23)))</f>
        <v>0</v>
      </c>
      <c r="AG23" s="421">
        <f>U23+V23+W23+X23+Y23+Z23+AA23+AB23+AC23+AD23+AE23+AF23</f>
        <v>0</v>
      </c>
      <c r="AH23" s="425">
        <f>IF( $F23=0,0,((($F23/$E$19)*'PLAN DE ADQUISICIONES'!AD$19)*($G23/$F23)))</f>
        <v>0</v>
      </c>
      <c r="AI23" s="420">
        <f>IF( $F23=0,0,((($F23/$E$19)*'PLAN DE ADQUISICIONES'!AE$19)*($G23/$F23)))</f>
        <v>0</v>
      </c>
      <c r="AJ23" s="420">
        <f>IF( $F23=0,0,((($F23/$E$19)*'PLAN DE ADQUISICIONES'!AF$19)*($G23/$F23)))</f>
        <v>0</v>
      </c>
      <c r="AK23" s="420">
        <f>IF( $F23=0,0,((($F23/$E$19)*'PLAN DE ADQUISICIONES'!AG$19)*($G23/$F23)))</f>
        <v>0</v>
      </c>
      <c r="AL23" s="420">
        <f>IF( $F23=0,0,((($F23/$E$19)*'PLAN DE ADQUISICIONES'!AH$19)*($G23/$F23)))</f>
        <v>0</v>
      </c>
      <c r="AM23" s="420">
        <f>IF( $F23=0,0,((($F23/$E$19)*'PLAN DE ADQUISICIONES'!AI$19)*($G23/$F23)))</f>
        <v>0</v>
      </c>
      <c r="AN23" s="420">
        <f>IF( $F23=0,0,((($F23/$E$19)*'PLAN DE ADQUISICIONES'!AJ$19)*($G23/$F23)))</f>
        <v>0</v>
      </c>
      <c r="AO23" s="420">
        <f>IF( $F23=0,0,((($F23/$E$19)*'PLAN DE ADQUISICIONES'!AK$19)*($G23/$F23)))</f>
        <v>0</v>
      </c>
      <c r="AP23" s="420">
        <f>IF( $F23=0,0,((($F23/$E$19)*'PLAN DE ADQUISICIONES'!AL$19)*($G23/$F23)))</f>
        <v>0</v>
      </c>
      <c r="AQ23" s="420">
        <f>IF( $F23=0,0,((($F23/$E$19)*'PLAN DE ADQUISICIONES'!AM$19)*($G23/$F23)))</f>
        <v>0</v>
      </c>
      <c r="AR23" s="420">
        <f>IF( $F23=0,0,((($F23/$E$19)*'PLAN DE ADQUISICIONES'!AN$19)*($G23/$F23)))</f>
        <v>0</v>
      </c>
      <c r="AS23" s="420">
        <f>IF( $F23=0,0,((($F23/$E$19)*'PLAN DE ADQUISICIONES'!AO$19)*($G23/$F23)))</f>
        <v>0</v>
      </c>
      <c r="AT23" s="423">
        <f>AH23+AI23+AJ23+AK23+AL23+AM23+AN23+AO23+AP23+AQ23+AR23+AS23</f>
        <v>0</v>
      </c>
      <c r="AU23" s="494">
        <f>AS23+AR23+AQ23+AP23+AO23+AN23+AM23+AL23+AK23+AJ23+AI23+AH23+AF23+AE23+AD23+AC23+AB23+AA23+Z23+Y23+X23+W23+V23+U23+S23+R23+Q23+P23+O23+N23+M23+L23+K23+J23+I23+H23</f>
        <v>0</v>
      </c>
      <c r="AV23" s="392">
        <f t="shared" si="1"/>
        <v>0</v>
      </c>
    </row>
    <row r="24" spans="2:48" s="394" customFormat="1" ht="12.75" customHeight="1" x14ac:dyDescent="0.15">
      <c r="B24" s="416" t="str">
        <f>+'FORMATO COSTEO C1'!C$72</f>
        <v>1.1.2.5</v>
      </c>
      <c r="C24" s="417" t="str">
        <f>+'FORMATO COSTEO C1'!B$72</f>
        <v>Categoría de gasto</v>
      </c>
      <c r="D24" s="428"/>
      <c r="E24" s="556"/>
      <c r="F24" s="420">
        <f>+'FORMATO COSTEO C1'!G72</f>
        <v>0</v>
      </c>
      <c r="G24" s="421">
        <f>+'FORMATO COSTEO C1'!H72</f>
        <v>0</v>
      </c>
      <c r="H24" s="425">
        <f>IF( $F24=0,0,((($F24/$E$19)*'PLAN DE ADQUISICIONES'!F$19)*($G24/$F24)))</f>
        <v>0</v>
      </c>
      <c r="I24" s="420">
        <f>IF( $F24=0,0,((($F24/$E$19)*'PLAN DE ADQUISICIONES'!G$19)*($G24/$F24)))</f>
        <v>0</v>
      </c>
      <c r="J24" s="420">
        <f>IF( $F24=0,0,((($F24/$E$19)*'PLAN DE ADQUISICIONES'!H$19)*($G24/$F24)))</f>
        <v>0</v>
      </c>
      <c r="K24" s="420">
        <f>IF( $F24=0,0,((($F24/$E$19)*'PLAN DE ADQUISICIONES'!I$19)*($G24/$F24)))</f>
        <v>0</v>
      </c>
      <c r="L24" s="420">
        <f>IF( $F24=0,0,((($F24/$E$19)*'PLAN DE ADQUISICIONES'!J$19)*($G24/$F24)))</f>
        <v>0</v>
      </c>
      <c r="M24" s="420">
        <f>IF( $F24=0,0,((($F24/$E$19)*'PLAN DE ADQUISICIONES'!K$19)*($G24/$F24)))</f>
        <v>0</v>
      </c>
      <c r="N24" s="420">
        <f>IF( $F24=0,0,((($F24/$E$19)*'PLAN DE ADQUISICIONES'!L$19)*($G24/$F24)))</f>
        <v>0</v>
      </c>
      <c r="O24" s="420">
        <f>IF( $F24=0,0,((($F24/$E$19)*'PLAN DE ADQUISICIONES'!M$19)*($G24/$F24)))</f>
        <v>0</v>
      </c>
      <c r="P24" s="420">
        <f>IF( $F24=0,0,((($F24/$E$19)*'PLAN DE ADQUISICIONES'!N$19)*($G24/$F24)))</f>
        <v>0</v>
      </c>
      <c r="Q24" s="420">
        <f>IF( $F24=0,0,((($F24/$E$19)*'PLAN DE ADQUISICIONES'!O$19)*($G24/$F24)))</f>
        <v>0</v>
      </c>
      <c r="R24" s="420">
        <f>IF( $F24=0,0,((($F24/$E$19)*'PLAN DE ADQUISICIONES'!P$19)*($G24/$F24)))</f>
        <v>0</v>
      </c>
      <c r="S24" s="420">
        <f>IF( $F24=0,0,((($F24/$E$19)*'PLAN DE ADQUISICIONES'!Q$19)*($G24/$F24)))</f>
        <v>0</v>
      </c>
      <c r="T24" s="423">
        <f>H24+I24+J24+K24+L24+M24+N24+O24+P24+Q24+R24+S24</f>
        <v>0</v>
      </c>
      <c r="U24" s="424">
        <f>IF( $F24=0,0,((($F24/$E$19)*'PLAN DE ADQUISICIONES'!R$19)*($G24/$F24)))</f>
        <v>0</v>
      </c>
      <c r="V24" s="420">
        <f>IF( $F24=0,0,((($F24/$E$19)*'PLAN DE ADQUISICIONES'!S$19)*($G24/$F24)))</f>
        <v>0</v>
      </c>
      <c r="W24" s="420">
        <f>IF( $F24=0,0,((($F24/$E$19)*'PLAN DE ADQUISICIONES'!T$19)*($G24/$F24)))</f>
        <v>0</v>
      </c>
      <c r="X24" s="420">
        <f>IF( $F24=0,0,((($F24/$E$19)*'PLAN DE ADQUISICIONES'!U$19)*($G24/$F24)))</f>
        <v>0</v>
      </c>
      <c r="Y24" s="420">
        <f>IF( $F24=0,0,((($F24/$E$19)*'PLAN DE ADQUISICIONES'!V$19)*($G24/$F24)))</f>
        <v>0</v>
      </c>
      <c r="Z24" s="420">
        <f>IF( $F24=0,0,((($F24/$E$19)*'PLAN DE ADQUISICIONES'!W$19)*($G24/$F24)))</f>
        <v>0</v>
      </c>
      <c r="AA24" s="420">
        <f>IF( $F24=0,0,((($F24/$E$19)*'PLAN DE ADQUISICIONES'!X$19)*($G24/$F24)))</f>
        <v>0</v>
      </c>
      <c r="AB24" s="420">
        <f>IF( $F24=0,0,((($F24/$E$19)*'PLAN DE ADQUISICIONES'!Y$19)*($G24/$F24)))</f>
        <v>0</v>
      </c>
      <c r="AC24" s="420">
        <f>IF( $F24=0,0,((($F24/$E$19)*'PLAN DE ADQUISICIONES'!Z$19)*($G24/$F24)))</f>
        <v>0</v>
      </c>
      <c r="AD24" s="420">
        <f>IF( $F24=0,0,((($F24/$E$19)*'PLAN DE ADQUISICIONES'!AA$19)*($G24/$F24)))</f>
        <v>0</v>
      </c>
      <c r="AE24" s="420">
        <f>IF( $F24=0,0,((($F24/$E$19)*'PLAN DE ADQUISICIONES'!AB$19)*($G24/$F24)))</f>
        <v>0</v>
      </c>
      <c r="AF24" s="420">
        <f>IF( $F24=0,0,((($F24/$E$19)*'PLAN DE ADQUISICIONES'!AC$19)*($G24/$F24)))</f>
        <v>0</v>
      </c>
      <c r="AG24" s="421">
        <f>U24+V24+W24+X24+Y24+Z24+AA24+AB24+AC24+AD24+AE24+AF24</f>
        <v>0</v>
      </c>
      <c r="AH24" s="425">
        <f>IF( $F24=0,0,((($F24/$E$19)*'PLAN DE ADQUISICIONES'!AD$19)*($G24/$F24)))</f>
        <v>0</v>
      </c>
      <c r="AI24" s="420">
        <f>IF( $F24=0,0,((($F24/$E$19)*'PLAN DE ADQUISICIONES'!AE$19)*($G24/$F24)))</f>
        <v>0</v>
      </c>
      <c r="AJ24" s="420">
        <f>IF( $F24=0,0,((($F24/$E$19)*'PLAN DE ADQUISICIONES'!AF$19)*($G24/$F24)))</f>
        <v>0</v>
      </c>
      <c r="AK24" s="420">
        <f>IF( $F24=0,0,((($F24/$E$19)*'PLAN DE ADQUISICIONES'!AG$19)*($G24/$F24)))</f>
        <v>0</v>
      </c>
      <c r="AL24" s="420">
        <f>IF( $F24=0,0,((($F24/$E$19)*'PLAN DE ADQUISICIONES'!AH$19)*($G24/$F24)))</f>
        <v>0</v>
      </c>
      <c r="AM24" s="420">
        <f>IF( $F24=0,0,((($F24/$E$19)*'PLAN DE ADQUISICIONES'!AI$19)*($G24/$F24)))</f>
        <v>0</v>
      </c>
      <c r="AN24" s="420">
        <f>IF( $F24=0,0,((($F24/$E$19)*'PLAN DE ADQUISICIONES'!AJ$19)*($G24/$F24)))</f>
        <v>0</v>
      </c>
      <c r="AO24" s="420">
        <f>IF( $F24=0,0,((($F24/$E$19)*'PLAN DE ADQUISICIONES'!AK$19)*($G24/$F24)))</f>
        <v>0</v>
      </c>
      <c r="AP24" s="420">
        <f>IF( $F24=0,0,((($F24/$E$19)*'PLAN DE ADQUISICIONES'!AL$19)*($G24/$F24)))</f>
        <v>0</v>
      </c>
      <c r="AQ24" s="420">
        <f>IF( $F24=0,0,((($F24/$E$19)*'PLAN DE ADQUISICIONES'!AM$19)*($G24/$F24)))</f>
        <v>0</v>
      </c>
      <c r="AR24" s="420">
        <f>IF( $F24=0,0,((($F24/$E$19)*'PLAN DE ADQUISICIONES'!AN$19)*($G24/$F24)))</f>
        <v>0</v>
      </c>
      <c r="AS24" s="420">
        <f>IF( $F24=0,0,((($F24/$E$19)*'PLAN DE ADQUISICIONES'!AO$19)*($G24/$F24)))</f>
        <v>0</v>
      </c>
      <c r="AT24" s="423">
        <f>AH24+AI24+AJ24+AK24+AL24+AM24+AN24+AO24+AP24+AQ24+AR24+AS24</f>
        <v>0</v>
      </c>
      <c r="AU24" s="494">
        <f>AS24+AR24+AQ24+AP24+AO24+AN24+AM24+AL24+AK24+AJ24+AI24+AH24+AF24+AE24+AD24+AC24+AB24+AA24+Z24+Y24+X24+W24+V24+U24+S24+R24+Q24+P24+O24+N24+M24+L24+K24+J24+I24+H24</f>
        <v>0</v>
      </c>
      <c r="AV24" s="392">
        <f t="shared" si="1"/>
        <v>0</v>
      </c>
    </row>
    <row r="25" spans="2:48" s="394" customFormat="1" ht="12.75" customHeight="1" x14ac:dyDescent="0.15">
      <c r="B25" s="406" t="str">
        <f>+'FORMATO COSTEO C1'!C$78</f>
        <v>1.1.3</v>
      </c>
      <c r="C25" s="430" t="str">
        <f>+'FORMATO COSTEO C1'!B$78</f>
        <v>Verificar la información y/o documentación entregada por los participantes registrados</v>
      </c>
      <c r="D25" s="543" t="str">
        <f>+'FORMATO COSTEO C1'!D$78</f>
        <v>Unidad</v>
      </c>
      <c r="E25" s="535">
        <f>+'FORMATO COSTEO C1'!E$78</f>
        <v>500</v>
      </c>
      <c r="F25" s="410">
        <f>SUM(F26:F30)</f>
        <v>0</v>
      </c>
      <c r="G25" s="411">
        <f t="shared" ref="G25:P25" si="8">SUM(G26:G30)</f>
        <v>0</v>
      </c>
      <c r="H25" s="412">
        <f t="shared" si="8"/>
        <v>0</v>
      </c>
      <c r="I25" s="410">
        <f>SUM(I26:I30)</f>
        <v>0</v>
      </c>
      <c r="J25" s="410">
        <f>SUM(J26:J30)</f>
        <v>0</v>
      </c>
      <c r="K25" s="410">
        <f>SUM(K26:K30)</f>
        <v>0</v>
      </c>
      <c r="L25" s="410">
        <f>SUM(L26:L30)</f>
        <v>0</v>
      </c>
      <c r="M25" s="410">
        <f>SUM(M26:M30)</f>
        <v>0</v>
      </c>
      <c r="N25" s="410">
        <f t="shared" si="8"/>
        <v>0</v>
      </c>
      <c r="O25" s="410">
        <f t="shared" si="8"/>
        <v>0</v>
      </c>
      <c r="P25" s="410">
        <f t="shared" si="8"/>
        <v>0</v>
      </c>
      <c r="Q25" s="410">
        <f>SUM(Q26:Q30)</f>
        <v>0</v>
      </c>
      <c r="R25" s="410">
        <f>SUM(R26:R30)</f>
        <v>0</v>
      </c>
      <c r="S25" s="410">
        <f>SUM(S26:S30)</f>
        <v>0</v>
      </c>
      <c r="T25" s="413">
        <f>SUM(T26:T30)</f>
        <v>0</v>
      </c>
      <c r="U25" s="414">
        <f t="shared" ref="U25:AS25" si="9">SUM(U26:U30)</f>
        <v>0</v>
      </c>
      <c r="V25" s="410">
        <f t="shared" si="9"/>
        <v>0</v>
      </c>
      <c r="W25" s="410">
        <f t="shared" si="9"/>
        <v>0</v>
      </c>
      <c r="X25" s="410">
        <f t="shared" si="9"/>
        <v>0</v>
      </c>
      <c r="Y25" s="410">
        <f t="shared" si="9"/>
        <v>0</v>
      </c>
      <c r="Z25" s="410">
        <f t="shared" si="9"/>
        <v>0</v>
      </c>
      <c r="AA25" s="410">
        <f t="shared" si="9"/>
        <v>0</v>
      </c>
      <c r="AB25" s="410">
        <f t="shared" si="9"/>
        <v>0</v>
      </c>
      <c r="AC25" s="410">
        <f t="shared" si="9"/>
        <v>0</v>
      </c>
      <c r="AD25" s="410">
        <f t="shared" si="9"/>
        <v>0</v>
      </c>
      <c r="AE25" s="410">
        <f t="shared" si="9"/>
        <v>0</v>
      </c>
      <c r="AF25" s="410">
        <f t="shared" si="9"/>
        <v>0</v>
      </c>
      <c r="AG25" s="411">
        <f t="shared" si="9"/>
        <v>0</v>
      </c>
      <c r="AH25" s="412">
        <f t="shared" si="9"/>
        <v>0</v>
      </c>
      <c r="AI25" s="410">
        <f t="shared" si="9"/>
        <v>0</v>
      </c>
      <c r="AJ25" s="410">
        <f t="shared" si="9"/>
        <v>0</v>
      </c>
      <c r="AK25" s="410">
        <f t="shared" si="9"/>
        <v>0</v>
      </c>
      <c r="AL25" s="410">
        <f t="shared" si="9"/>
        <v>0</v>
      </c>
      <c r="AM25" s="410">
        <f t="shared" si="9"/>
        <v>0</v>
      </c>
      <c r="AN25" s="410">
        <f t="shared" si="9"/>
        <v>0</v>
      </c>
      <c r="AO25" s="410">
        <f t="shared" si="9"/>
        <v>0</v>
      </c>
      <c r="AP25" s="410">
        <f t="shared" si="9"/>
        <v>0</v>
      </c>
      <c r="AQ25" s="410">
        <f t="shared" si="9"/>
        <v>0</v>
      </c>
      <c r="AR25" s="410">
        <f t="shared" si="9"/>
        <v>0</v>
      </c>
      <c r="AS25" s="410">
        <f t="shared" si="9"/>
        <v>0</v>
      </c>
      <c r="AT25" s="413">
        <f>SUM(AT26:AT30)</f>
        <v>0</v>
      </c>
      <c r="AU25" s="415">
        <f>SUM(AU26:AU30)</f>
        <v>0</v>
      </c>
      <c r="AV25" s="392">
        <f t="shared" si="1"/>
        <v>0</v>
      </c>
    </row>
    <row r="26" spans="2:48" s="394" customFormat="1" ht="12.75" customHeight="1" x14ac:dyDescent="0.15">
      <c r="B26" s="416" t="str">
        <f>+'FORMATO COSTEO C1'!C$80</f>
        <v>1.1.3.1</v>
      </c>
      <c r="C26" s="417">
        <f>+'FORMATO COSTEO C1'!B$80</f>
        <v>0</v>
      </c>
      <c r="D26" s="428"/>
      <c r="E26" s="556"/>
      <c r="F26" s="420">
        <f>+'FORMATO COSTEO C1'!G80</f>
        <v>0</v>
      </c>
      <c r="G26" s="421">
        <f>+'FORMATO COSTEO C1'!H80</f>
        <v>0</v>
      </c>
      <c r="H26" s="422">
        <f>IF( $F26=0,0,((($F26/$E$25)*'PLAN DE ADQUISICIONES'!F$20)*($G26/$F26)))</f>
        <v>0</v>
      </c>
      <c r="I26" s="420">
        <f>IF( $F26=0,0,((($F26/$E$25)*'PLAN DE ADQUISICIONES'!G$20)*($G26/$F26)))</f>
        <v>0</v>
      </c>
      <c r="J26" s="420">
        <f>IF( $F26=0,0,((($F26/$E$25)*'PLAN DE ADQUISICIONES'!H$20)*($G26/$F26)))</f>
        <v>0</v>
      </c>
      <c r="K26" s="420">
        <f>IF( $F26=0,0,((($F26/$E$25)*'PLAN DE ADQUISICIONES'!I$20)*($G26/$F26)))</f>
        <v>0</v>
      </c>
      <c r="L26" s="420">
        <f>IF( $F26=0,0,((($F26/$E$25)*'PLAN DE ADQUISICIONES'!J$20)*($G26/$F26)))</f>
        <v>0</v>
      </c>
      <c r="M26" s="420">
        <f>IF( $F26=0,0,((($F26/$E$25)*'PLAN DE ADQUISICIONES'!K$20)*($G26/$F26)))</f>
        <v>0</v>
      </c>
      <c r="N26" s="420">
        <f>IF( $F26=0,0,((($F26/$E$25)*'PLAN DE ADQUISICIONES'!L$20)*($G26/$F26)))</f>
        <v>0</v>
      </c>
      <c r="O26" s="420">
        <f>IF( $F26=0,0,((($F26/$E$25)*'PLAN DE ADQUISICIONES'!M$20)*($G26/$F26)))</f>
        <v>0</v>
      </c>
      <c r="P26" s="420">
        <f>IF( $F26=0,0,((($F26/$E$25)*'PLAN DE ADQUISICIONES'!N$20)*($G26/$F26)))</f>
        <v>0</v>
      </c>
      <c r="Q26" s="420">
        <f>IF( $F26=0,0,((($F26/$E$25)*'PLAN DE ADQUISICIONES'!O$20)*($G26/$F26)))</f>
        <v>0</v>
      </c>
      <c r="R26" s="420">
        <f>IF( $F26=0,0,((($F26/$E$25)*'PLAN DE ADQUISICIONES'!P$20)*($G26/$F26)))</f>
        <v>0</v>
      </c>
      <c r="S26" s="420">
        <f>IF( $F26=0,0,((($F26/$E$25)*'PLAN DE ADQUISICIONES'!Q$20)*($G26/$F26)))</f>
        <v>0</v>
      </c>
      <c r="T26" s="423">
        <f>H26+I26+J26+K26+L26+M26+N26+O26+P26+Q26+R26+S26</f>
        <v>0</v>
      </c>
      <c r="U26" s="424">
        <f>IF( $F26=0,0,((($F26/$E$25)*'PLAN DE ADQUISICIONES'!R$20)*($G26/$F26)))</f>
        <v>0</v>
      </c>
      <c r="V26" s="420">
        <f>IF( $F26=0,0,((($F26/$E$25)*'PLAN DE ADQUISICIONES'!S$20)*($G26/$F26)))</f>
        <v>0</v>
      </c>
      <c r="W26" s="420">
        <f>IF( $F26=0,0,((($F26/$E$25)*'PLAN DE ADQUISICIONES'!T$20)*($G26/$F26)))</f>
        <v>0</v>
      </c>
      <c r="X26" s="420">
        <f>IF( $F26=0,0,((($F26/$E$25)*'PLAN DE ADQUISICIONES'!U$20)*($G26/$F26)))</f>
        <v>0</v>
      </c>
      <c r="Y26" s="420">
        <f>IF( $F26=0,0,((($F26/$E$25)*'PLAN DE ADQUISICIONES'!V$20)*($G26/$F26)))</f>
        <v>0</v>
      </c>
      <c r="Z26" s="420">
        <f>IF( $F26=0,0,((($F26/$E$25)*'PLAN DE ADQUISICIONES'!W$20)*($G26/$F26)))</f>
        <v>0</v>
      </c>
      <c r="AA26" s="420">
        <f>IF( $F26=0,0,((($F26/$E$25)*'PLAN DE ADQUISICIONES'!X$20)*($G26/$F26)))</f>
        <v>0</v>
      </c>
      <c r="AB26" s="420">
        <f>IF( $F26=0,0,((($F26/$E$25)*'PLAN DE ADQUISICIONES'!Y$20)*($G26/$F26)))</f>
        <v>0</v>
      </c>
      <c r="AC26" s="420">
        <f>IF( $F26=0,0,((($F26/$E$25)*'PLAN DE ADQUISICIONES'!Z$20)*($G26/$F26)))</f>
        <v>0</v>
      </c>
      <c r="AD26" s="420">
        <f>IF( $F26=0,0,((($F26/$E$25)*'PLAN DE ADQUISICIONES'!AA$20)*($G26/$F26)))</f>
        <v>0</v>
      </c>
      <c r="AE26" s="420">
        <f>IF( $F26=0,0,((($F26/$E$25)*'PLAN DE ADQUISICIONES'!AB$20)*($G26/$F26)))</f>
        <v>0</v>
      </c>
      <c r="AF26" s="420">
        <f>IF( $F26=0,0,((($F26/$E$25)*'PLAN DE ADQUISICIONES'!AC$20)*($G26/$F26)))</f>
        <v>0</v>
      </c>
      <c r="AG26" s="421">
        <f>U26+V26+W26+X26+Y26+Z26+AA26+AB26+AC26+AD26+AE26+AF26</f>
        <v>0</v>
      </c>
      <c r="AH26" s="425">
        <f>IF( $F26=0,0,((($F26/$E$25)*'PLAN DE ADQUISICIONES'!AD$20)*($G26/$F26)))</f>
        <v>0</v>
      </c>
      <c r="AI26" s="420">
        <f>IF( $F26=0,0,((($F26/$E$25)*'PLAN DE ADQUISICIONES'!AE$20)*($G26/$F26)))</f>
        <v>0</v>
      </c>
      <c r="AJ26" s="420">
        <f>IF( $F26=0,0,((($F26/$E$25)*'PLAN DE ADQUISICIONES'!AF$20)*($G26/$F26)))</f>
        <v>0</v>
      </c>
      <c r="AK26" s="420">
        <f>IF( $F26=0,0,((($F26/$E$25)*'PLAN DE ADQUISICIONES'!AG$20)*($G26/$F26)))</f>
        <v>0</v>
      </c>
      <c r="AL26" s="420">
        <f>IF( $F26=0,0,((($F26/$E$25)*'PLAN DE ADQUISICIONES'!AH$20)*($G26/$F26)))</f>
        <v>0</v>
      </c>
      <c r="AM26" s="420">
        <f>IF( $F26=0,0,((($F26/$E$25)*'PLAN DE ADQUISICIONES'!AI$20)*($G26/$F26)))</f>
        <v>0</v>
      </c>
      <c r="AN26" s="420">
        <f>IF( $F26=0,0,((($F26/$E$25)*'PLAN DE ADQUISICIONES'!AJ$20)*($G26/$F26)))</f>
        <v>0</v>
      </c>
      <c r="AO26" s="420">
        <f>IF( $F26=0,0,((($F26/$E$25)*'PLAN DE ADQUISICIONES'!AK$20)*($G26/$F26)))</f>
        <v>0</v>
      </c>
      <c r="AP26" s="420">
        <f>IF( $F26=0,0,((($F26/$E$25)*'PLAN DE ADQUISICIONES'!AL$20)*($G26/$F26)))</f>
        <v>0</v>
      </c>
      <c r="AQ26" s="420">
        <f>IF( $F26=0,0,((($F26/$E$25)*'PLAN DE ADQUISICIONES'!AM$20)*($G26/$F26)))</f>
        <v>0</v>
      </c>
      <c r="AR26" s="420">
        <f>IF( $F26=0,0,((($F26/$E$25)*'PLAN DE ADQUISICIONES'!AN$20)*($G26/$F26)))</f>
        <v>0</v>
      </c>
      <c r="AS26" s="420">
        <f>IF( $F26=0,0,((($F26/$E$25)*'PLAN DE ADQUISICIONES'!AO$20)*($G26/$F26)))</f>
        <v>0</v>
      </c>
      <c r="AT26" s="423">
        <f>AH26+AI26+AJ26+AK26+AL26+AM26+AN26+AO26+AP26+AQ26+AR26+AS26</f>
        <v>0</v>
      </c>
      <c r="AU26" s="494">
        <f>AS26+AR26+AQ26+AP26+AO26+AN26+AM26+AL26+AK26+AJ26+AI26+AH26+AF26+AE26+AD26+AC26+AB26+AA26+Z26+Y26+X26+W26+V26+U26+S26+R26+Q26+P26+O26+N26+M26+L26+K26+J26+I26+H26</f>
        <v>0</v>
      </c>
      <c r="AV26" s="392">
        <f t="shared" si="1"/>
        <v>0</v>
      </c>
    </row>
    <row r="27" spans="2:48" s="394" customFormat="1" ht="12.75" customHeight="1" x14ac:dyDescent="0.15">
      <c r="B27" s="416" t="str">
        <f>+'FORMATO COSTEO C1'!C$86</f>
        <v>1.1.3.2</v>
      </c>
      <c r="C27" s="417" t="str">
        <f>+'FORMATO COSTEO C1'!B$86</f>
        <v>Categoría de gasto</v>
      </c>
      <c r="D27" s="428"/>
      <c r="E27" s="556"/>
      <c r="F27" s="420">
        <f>+'FORMATO COSTEO C1'!G86</f>
        <v>0</v>
      </c>
      <c r="G27" s="421">
        <f>+'FORMATO COSTEO C1'!H86</f>
        <v>0</v>
      </c>
      <c r="H27" s="425">
        <f>IF( $F27=0,0,((($F27/$E$25)*'PLAN DE ADQUISICIONES'!F$20)*($G27/$F27)))</f>
        <v>0</v>
      </c>
      <c r="I27" s="420">
        <f>IF( $F27=0,0,((($F27/$E$25)*'PLAN DE ADQUISICIONES'!G$20)*($G27/$F27)))</f>
        <v>0</v>
      </c>
      <c r="J27" s="420">
        <f>IF( $F27=0,0,((($F27/$E$25)*'PLAN DE ADQUISICIONES'!H$20)*($G27/$F27)))</f>
        <v>0</v>
      </c>
      <c r="K27" s="420">
        <f>IF( $F27=0,0,((($F27/$E$25)*'PLAN DE ADQUISICIONES'!I$20)*($G27/$F27)))</f>
        <v>0</v>
      </c>
      <c r="L27" s="420">
        <f>IF( $F27=0,0,((($F27/$E$25)*'PLAN DE ADQUISICIONES'!J$20)*($G27/$F27)))</f>
        <v>0</v>
      </c>
      <c r="M27" s="420">
        <f>IF( $F27=0,0,((($F27/$E$25)*'PLAN DE ADQUISICIONES'!K$20)*($G27/$F27)))</f>
        <v>0</v>
      </c>
      <c r="N27" s="420">
        <f>IF( $F27=0,0,((($F27/$E$25)*'PLAN DE ADQUISICIONES'!L$20)*($G27/$F27)))</f>
        <v>0</v>
      </c>
      <c r="O27" s="420">
        <f>IF( $F27=0,0,((($F27/$E$25)*'PLAN DE ADQUISICIONES'!M$20)*($G27/$F27)))</f>
        <v>0</v>
      </c>
      <c r="P27" s="420">
        <f>IF( $F27=0,0,((($F27/$E$25)*'PLAN DE ADQUISICIONES'!N$20)*($G27/$F27)))</f>
        <v>0</v>
      </c>
      <c r="Q27" s="420">
        <f>IF( $F27=0,0,((($F27/$E$25)*'PLAN DE ADQUISICIONES'!O$20)*($G27/$F27)))</f>
        <v>0</v>
      </c>
      <c r="R27" s="420">
        <f>IF( $F27=0,0,((($F27/$E$25)*'PLAN DE ADQUISICIONES'!P$20)*($G27/$F27)))</f>
        <v>0</v>
      </c>
      <c r="S27" s="420">
        <f>IF( $F27=0,0,((($F27/$E$25)*'PLAN DE ADQUISICIONES'!Q$20)*($G27/$F27)))</f>
        <v>0</v>
      </c>
      <c r="T27" s="423">
        <f>H27+I27+J27+K27+L27+M27+N27+O27+P27+Q27+R27+S27</f>
        <v>0</v>
      </c>
      <c r="U27" s="424">
        <f>IF( $F27=0,0,((($F27/$E$25)*'PLAN DE ADQUISICIONES'!R$20)*($G27/$F27)))</f>
        <v>0</v>
      </c>
      <c r="V27" s="420">
        <f>IF( $F27=0,0,((($F27/$E$25)*'PLAN DE ADQUISICIONES'!S$20)*($G27/$F27)))</f>
        <v>0</v>
      </c>
      <c r="W27" s="420">
        <f>IF( $F27=0,0,((($F27/$E$25)*'PLAN DE ADQUISICIONES'!T$20)*($G27/$F27)))</f>
        <v>0</v>
      </c>
      <c r="X27" s="420">
        <f>IF( $F27=0,0,((($F27/$E$25)*'PLAN DE ADQUISICIONES'!U$20)*($G27/$F27)))</f>
        <v>0</v>
      </c>
      <c r="Y27" s="420">
        <f>IF( $F27=0,0,((($F27/$E$25)*'PLAN DE ADQUISICIONES'!V$20)*($G27/$F27)))</f>
        <v>0</v>
      </c>
      <c r="Z27" s="420">
        <f>IF( $F27=0,0,((($F27/$E$25)*'PLAN DE ADQUISICIONES'!W$20)*($G27/$F27)))</f>
        <v>0</v>
      </c>
      <c r="AA27" s="420">
        <f>IF( $F27=0,0,((($F27/$E$25)*'PLAN DE ADQUISICIONES'!X$20)*($G27/$F27)))</f>
        <v>0</v>
      </c>
      <c r="AB27" s="420">
        <f>IF( $F27=0,0,((($F27/$E$25)*'PLAN DE ADQUISICIONES'!Y$20)*($G27/$F27)))</f>
        <v>0</v>
      </c>
      <c r="AC27" s="420">
        <f>IF( $F27=0,0,((($F27/$E$25)*'PLAN DE ADQUISICIONES'!Z$20)*($G27/$F27)))</f>
        <v>0</v>
      </c>
      <c r="AD27" s="420">
        <f>IF( $F27=0,0,((($F27/$E$25)*'PLAN DE ADQUISICIONES'!AA$20)*($G27/$F27)))</f>
        <v>0</v>
      </c>
      <c r="AE27" s="420">
        <f>IF( $F27=0,0,((($F27/$E$25)*'PLAN DE ADQUISICIONES'!AB$20)*($G27/$F27)))</f>
        <v>0</v>
      </c>
      <c r="AF27" s="420">
        <f>IF( $F27=0,0,((($F27/$E$25)*'PLAN DE ADQUISICIONES'!AC$20)*($G27/$F27)))</f>
        <v>0</v>
      </c>
      <c r="AG27" s="421">
        <f>U27+V27+W27+X27+Y27+Z27+AA27+AB27+AC27+AD27+AE27+AF27</f>
        <v>0</v>
      </c>
      <c r="AH27" s="425">
        <f>IF( $F27=0,0,((($F27/$E$25)*'PLAN DE ADQUISICIONES'!AD$20)*($G27/$F27)))</f>
        <v>0</v>
      </c>
      <c r="AI27" s="420">
        <f>IF( $F27=0,0,((($F27/$E$25)*'PLAN DE ADQUISICIONES'!AE$20)*($G27/$F27)))</f>
        <v>0</v>
      </c>
      <c r="AJ27" s="420">
        <f>IF( $F27=0,0,((($F27/$E$25)*'PLAN DE ADQUISICIONES'!AF$20)*($G27/$F27)))</f>
        <v>0</v>
      </c>
      <c r="AK27" s="420">
        <f>IF( $F27=0,0,((($F27/$E$25)*'PLAN DE ADQUISICIONES'!AG$20)*($G27/$F27)))</f>
        <v>0</v>
      </c>
      <c r="AL27" s="420">
        <f>IF( $F27=0,0,((($F27/$E$25)*'PLAN DE ADQUISICIONES'!AH$20)*($G27/$F27)))</f>
        <v>0</v>
      </c>
      <c r="AM27" s="420">
        <f>IF( $F27=0,0,((($F27/$E$25)*'PLAN DE ADQUISICIONES'!AI$20)*($G27/$F27)))</f>
        <v>0</v>
      </c>
      <c r="AN27" s="420">
        <f>IF( $F27=0,0,((($F27/$E$25)*'PLAN DE ADQUISICIONES'!AJ$20)*($G27/$F27)))</f>
        <v>0</v>
      </c>
      <c r="AO27" s="420">
        <f>IF( $F27=0,0,((($F27/$E$25)*'PLAN DE ADQUISICIONES'!AK$20)*($G27/$F27)))</f>
        <v>0</v>
      </c>
      <c r="AP27" s="420">
        <f>IF( $F27=0,0,((($F27/$E$25)*'PLAN DE ADQUISICIONES'!AL$20)*($G27/$F27)))</f>
        <v>0</v>
      </c>
      <c r="AQ27" s="420">
        <f>IF( $F27=0,0,((($F27/$E$25)*'PLAN DE ADQUISICIONES'!AM$20)*($G27/$F27)))</f>
        <v>0</v>
      </c>
      <c r="AR27" s="420">
        <f>IF( $F27=0,0,((($F27/$E$25)*'PLAN DE ADQUISICIONES'!AN$20)*($G27/$F27)))</f>
        <v>0</v>
      </c>
      <c r="AS27" s="420">
        <f>IF( $F27=0,0,((($F27/$E$25)*'PLAN DE ADQUISICIONES'!AO$20)*($G27/$F27)))</f>
        <v>0</v>
      </c>
      <c r="AT27" s="423">
        <f>AH27+AI27+AJ27+AK27+AL27+AM27+AN27+AO27+AP27+AQ27+AR27+AS27</f>
        <v>0</v>
      </c>
      <c r="AU27" s="494">
        <f>AS27+AR27+AQ27+AP27+AO27+AN27+AM27+AL27+AK27+AJ27+AI27+AH27+AF27+AE27+AD27+AC27+AB27+AA27+Z27+Y27+X27+W27+V27+U27+S27+R27+Q27+P27+O27+N27+M27+L27+K27+J27+I27+H27</f>
        <v>0</v>
      </c>
      <c r="AV27" s="392">
        <f t="shared" si="1"/>
        <v>0</v>
      </c>
    </row>
    <row r="28" spans="2:48" s="394" customFormat="1" ht="12.75" customHeight="1" x14ac:dyDescent="0.15">
      <c r="B28" s="416" t="str">
        <f>+'FORMATO COSTEO C1'!C$92</f>
        <v>1.1.3.3</v>
      </c>
      <c r="C28" s="417" t="str">
        <f>+'FORMATO COSTEO C1'!B$92</f>
        <v>Categoría de gasto</v>
      </c>
      <c r="D28" s="428"/>
      <c r="E28" s="556"/>
      <c r="F28" s="420">
        <f>+'FORMATO COSTEO C1'!G92</f>
        <v>0</v>
      </c>
      <c r="G28" s="421">
        <f>+'FORMATO COSTEO C1'!H92</f>
        <v>0</v>
      </c>
      <c r="H28" s="425">
        <f>IF( $F28=0,0,((($F28/$E$25)*'PLAN DE ADQUISICIONES'!F$20)*($G28/$F28)))</f>
        <v>0</v>
      </c>
      <c r="I28" s="420">
        <f>IF( $F28=0,0,((($F28/$E$25)*'PLAN DE ADQUISICIONES'!G$20)*($G28/$F28)))</f>
        <v>0</v>
      </c>
      <c r="J28" s="420">
        <f>IF( $F28=0,0,((($F28/$E$25)*'PLAN DE ADQUISICIONES'!H$20)*($G28/$F28)))</f>
        <v>0</v>
      </c>
      <c r="K28" s="420">
        <f>IF( $F28=0,0,((($F28/$E$25)*'PLAN DE ADQUISICIONES'!I$20)*($G28/$F28)))</f>
        <v>0</v>
      </c>
      <c r="L28" s="420">
        <f>IF( $F28=0,0,((($F28/$E$25)*'PLAN DE ADQUISICIONES'!J$20)*($G28/$F28)))</f>
        <v>0</v>
      </c>
      <c r="M28" s="420">
        <f>IF( $F28=0,0,((($F28/$E$25)*'PLAN DE ADQUISICIONES'!K$20)*($G28/$F28)))</f>
        <v>0</v>
      </c>
      <c r="N28" s="420">
        <f>IF( $F28=0,0,((($F28/$E$25)*'PLAN DE ADQUISICIONES'!L$20)*($G28/$F28)))</f>
        <v>0</v>
      </c>
      <c r="O28" s="420">
        <f>IF( $F28=0,0,((($F28/$E$25)*'PLAN DE ADQUISICIONES'!M$20)*($G28/$F28)))</f>
        <v>0</v>
      </c>
      <c r="P28" s="420">
        <f>IF( $F28=0,0,((($F28/$E$25)*'PLAN DE ADQUISICIONES'!N$20)*($G28/$F28)))</f>
        <v>0</v>
      </c>
      <c r="Q28" s="420">
        <f>IF( $F28=0,0,((($F28/$E$25)*'PLAN DE ADQUISICIONES'!O$20)*($G28/$F28)))</f>
        <v>0</v>
      </c>
      <c r="R28" s="420">
        <f>IF( $F28=0,0,((($F28/$E$25)*'PLAN DE ADQUISICIONES'!P$20)*($G28/$F28)))</f>
        <v>0</v>
      </c>
      <c r="S28" s="420">
        <f>IF( $F28=0,0,((($F28/$E$25)*'PLAN DE ADQUISICIONES'!Q$20)*($G28/$F28)))</f>
        <v>0</v>
      </c>
      <c r="T28" s="423">
        <f>H28+I28+J28+K28+L28+M28+N28+O28+P28+Q28+R28+S28</f>
        <v>0</v>
      </c>
      <c r="U28" s="424">
        <f>IF( $F28=0,0,((($F28/$E$25)*'PLAN DE ADQUISICIONES'!R$20)*($G28/$F28)))</f>
        <v>0</v>
      </c>
      <c r="V28" s="420">
        <f>IF( $F28=0,0,((($F28/$E$25)*'PLAN DE ADQUISICIONES'!S$20)*($G28/$F28)))</f>
        <v>0</v>
      </c>
      <c r="W28" s="420">
        <f>IF( $F28=0,0,((($F28/$E$25)*'PLAN DE ADQUISICIONES'!T$20)*($G28/$F28)))</f>
        <v>0</v>
      </c>
      <c r="X28" s="420">
        <f>IF( $F28=0,0,((($F28/$E$25)*'PLAN DE ADQUISICIONES'!U$20)*($G28/$F28)))</f>
        <v>0</v>
      </c>
      <c r="Y28" s="420">
        <f>IF( $F28=0,0,((($F28/$E$25)*'PLAN DE ADQUISICIONES'!V$20)*($G28/$F28)))</f>
        <v>0</v>
      </c>
      <c r="Z28" s="420">
        <f>IF( $F28=0,0,((($F28/$E$25)*'PLAN DE ADQUISICIONES'!W$20)*($G28/$F28)))</f>
        <v>0</v>
      </c>
      <c r="AA28" s="420">
        <f>IF( $F28=0,0,((($F28/$E$25)*'PLAN DE ADQUISICIONES'!X$20)*($G28/$F28)))</f>
        <v>0</v>
      </c>
      <c r="AB28" s="420">
        <f>IF( $F28=0,0,((($F28/$E$25)*'PLAN DE ADQUISICIONES'!Y$20)*($G28/$F28)))</f>
        <v>0</v>
      </c>
      <c r="AC28" s="420">
        <f>IF( $F28=0,0,((($F28/$E$25)*'PLAN DE ADQUISICIONES'!Z$20)*($G28/$F28)))</f>
        <v>0</v>
      </c>
      <c r="AD28" s="420">
        <f>IF( $F28=0,0,((($F28/$E$25)*'PLAN DE ADQUISICIONES'!AA$20)*($G28/$F28)))</f>
        <v>0</v>
      </c>
      <c r="AE28" s="420">
        <f>IF( $F28=0,0,((($F28/$E$25)*'PLAN DE ADQUISICIONES'!AB$20)*($G28/$F28)))</f>
        <v>0</v>
      </c>
      <c r="AF28" s="420">
        <f>IF( $F28=0,0,((($F28/$E$25)*'PLAN DE ADQUISICIONES'!AC$20)*($G28/$F28)))</f>
        <v>0</v>
      </c>
      <c r="AG28" s="421">
        <f>U28+V28+W28+X28+Y28+Z28+AA28+AB28+AC28+AD28+AE28+AF28</f>
        <v>0</v>
      </c>
      <c r="AH28" s="425">
        <f>IF( $F28=0,0,((($F28/$E$25)*'PLAN DE ADQUISICIONES'!AD$20)*($G28/$F28)))</f>
        <v>0</v>
      </c>
      <c r="AI28" s="420">
        <f>IF( $F28=0,0,((($F28/$E$25)*'PLAN DE ADQUISICIONES'!AE$20)*($G28/$F28)))</f>
        <v>0</v>
      </c>
      <c r="AJ28" s="420">
        <f>IF( $F28=0,0,((($F28/$E$25)*'PLAN DE ADQUISICIONES'!AF$20)*($G28/$F28)))</f>
        <v>0</v>
      </c>
      <c r="AK28" s="420">
        <f>IF( $F28=0,0,((($F28/$E$25)*'PLAN DE ADQUISICIONES'!AG$20)*($G28/$F28)))</f>
        <v>0</v>
      </c>
      <c r="AL28" s="420">
        <f>IF( $F28=0,0,((($F28/$E$25)*'PLAN DE ADQUISICIONES'!AH$20)*($G28/$F28)))</f>
        <v>0</v>
      </c>
      <c r="AM28" s="420">
        <f>IF( $F28=0,0,((($F28/$E$25)*'PLAN DE ADQUISICIONES'!AI$20)*($G28/$F28)))</f>
        <v>0</v>
      </c>
      <c r="AN28" s="420">
        <f>IF( $F28=0,0,((($F28/$E$25)*'PLAN DE ADQUISICIONES'!AJ$20)*($G28/$F28)))</f>
        <v>0</v>
      </c>
      <c r="AO28" s="420">
        <f>IF( $F28=0,0,((($F28/$E$25)*'PLAN DE ADQUISICIONES'!AK$20)*($G28/$F28)))</f>
        <v>0</v>
      </c>
      <c r="AP28" s="420">
        <f>IF( $F28=0,0,((($F28/$E$25)*'PLAN DE ADQUISICIONES'!AL$20)*($G28/$F28)))</f>
        <v>0</v>
      </c>
      <c r="AQ28" s="420">
        <f>IF( $F28=0,0,((($F28/$E$25)*'PLAN DE ADQUISICIONES'!AM$20)*($G28/$F28)))</f>
        <v>0</v>
      </c>
      <c r="AR28" s="420">
        <f>IF( $F28=0,0,((($F28/$E$25)*'PLAN DE ADQUISICIONES'!AN$20)*($G28/$F28)))</f>
        <v>0</v>
      </c>
      <c r="AS28" s="420">
        <f>IF( $F28=0,0,((($F28/$E$25)*'PLAN DE ADQUISICIONES'!AO$20)*($G28/$F28)))</f>
        <v>0</v>
      </c>
      <c r="AT28" s="423">
        <f>AH28+AI28+AJ28+AK28+AL28+AM28+AN28+AO28+AP28+AQ28+AR28+AS28</f>
        <v>0</v>
      </c>
      <c r="AU28" s="494">
        <f>AS28+AR28+AQ28+AP28+AO28+AN28+AM28+AL28+AK28+AJ28+AI28+AH28+AF28+AE28+AD28+AC28+AB28+AA28+Z28+Y28+X28+W28+V28+U28+S28+R28+Q28+P28+O28+N28+M28+L28+K28+J28+I28+H28</f>
        <v>0</v>
      </c>
      <c r="AV28" s="392">
        <f t="shared" si="1"/>
        <v>0</v>
      </c>
    </row>
    <row r="29" spans="2:48" s="394" customFormat="1" ht="12.75" customHeight="1" x14ac:dyDescent="0.15">
      <c r="B29" s="416" t="str">
        <f>+'FORMATO COSTEO C1'!C$98</f>
        <v>1.1.3.4</v>
      </c>
      <c r="C29" s="417" t="str">
        <f>+'FORMATO COSTEO C1'!B$98</f>
        <v>Categoría de gasto</v>
      </c>
      <c r="D29" s="428"/>
      <c r="E29" s="556"/>
      <c r="F29" s="420">
        <f>+'FORMATO COSTEO C1'!G98</f>
        <v>0</v>
      </c>
      <c r="G29" s="421">
        <f>+'FORMATO COSTEO C1'!H98</f>
        <v>0</v>
      </c>
      <c r="H29" s="425">
        <f>IF( $F29=0,0,((($F29/$E$25)*'PLAN DE ADQUISICIONES'!F$20)*($G29/$F29)))</f>
        <v>0</v>
      </c>
      <c r="I29" s="420">
        <f>IF( $F29=0,0,((($F29/$E$25)*'PLAN DE ADQUISICIONES'!G$20)*($G29/$F29)))</f>
        <v>0</v>
      </c>
      <c r="J29" s="420">
        <f>IF( $F29=0,0,((($F29/$E$25)*'PLAN DE ADQUISICIONES'!H$20)*($G29/$F29)))</f>
        <v>0</v>
      </c>
      <c r="K29" s="420">
        <f>IF( $F29=0,0,((($F29/$E$25)*'PLAN DE ADQUISICIONES'!I$20)*($G29/$F29)))</f>
        <v>0</v>
      </c>
      <c r="L29" s="420">
        <f>IF( $F29=0,0,((($F29/$E$25)*'PLAN DE ADQUISICIONES'!J$20)*($G29/$F29)))</f>
        <v>0</v>
      </c>
      <c r="M29" s="420">
        <f>IF( $F29=0,0,((($F29/$E$25)*'PLAN DE ADQUISICIONES'!K$20)*($G29/$F29)))</f>
        <v>0</v>
      </c>
      <c r="N29" s="420">
        <f>IF( $F29=0,0,((($F29/$E$25)*'PLAN DE ADQUISICIONES'!L$20)*($G29/$F29)))</f>
        <v>0</v>
      </c>
      <c r="O29" s="420">
        <f>IF( $F29=0,0,((($F29/$E$25)*'PLAN DE ADQUISICIONES'!M$20)*($G29/$F29)))</f>
        <v>0</v>
      </c>
      <c r="P29" s="420">
        <f>IF( $F29=0,0,((($F29/$E$25)*'PLAN DE ADQUISICIONES'!N$20)*($G29/$F29)))</f>
        <v>0</v>
      </c>
      <c r="Q29" s="420">
        <f>IF( $F29=0,0,((($F29/$E$25)*'PLAN DE ADQUISICIONES'!O$20)*($G29/$F29)))</f>
        <v>0</v>
      </c>
      <c r="R29" s="420">
        <f>IF( $F29=0,0,((($F29/$E$25)*'PLAN DE ADQUISICIONES'!P$20)*($G29/$F29)))</f>
        <v>0</v>
      </c>
      <c r="S29" s="420">
        <f>IF( $F29=0,0,((($F29/$E$25)*'PLAN DE ADQUISICIONES'!Q$20)*($G29/$F29)))</f>
        <v>0</v>
      </c>
      <c r="T29" s="423">
        <f>H29+I29+J29+K29+L29+M29+N29+O29+P29+Q29+R29+S29</f>
        <v>0</v>
      </c>
      <c r="U29" s="424">
        <f>IF( $F29=0,0,((($F29/$E$25)*'PLAN DE ADQUISICIONES'!R$20)*($G29/$F29)))</f>
        <v>0</v>
      </c>
      <c r="V29" s="420">
        <f>IF( $F29=0,0,((($F29/$E$25)*'PLAN DE ADQUISICIONES'!S$20)*($G29/$F29)))</f>
        <v>0</v>
      </c>
      <c r="W29" s="420">
        <f>IF( $F29=0,0,((($F29/$E$25)*'PLAN DE ADQUISICIONES'!T$20)*($G29/$F29)))</f>
        <v>0</v>
      </c>
      <c r="X29" s="420">
        <f>IF( $F29=0,0,((($F29/$E$25)*'PLAN DE ADQUISICIONES'!U$20)*($G29/$F29)))</f>
        <v>0</v>
      </c>
      <c r="Y29" s="420">
        <f>IF( $F29=0,0,((($F29/$E$25)*'PLAN DE ADQUISICIONES'!V$20)*($G29/$F29)))</f>
        <v>0</v>
      </c>
      <c r="Z29" s="420">
        <f>IF( $F29=0,0,((($F29/$E$25)*'PLAN DE ADQUISICIONES'!W$20)*($G29/$F29)))</f>
        <v>0</v>
      </c>
      <c r="AA29" s="420">
        <f>IF( $F29=0,0,((($F29/$E$25)*'PLAN DE ADQUISICIONES'!X$20)*($G29/$F29)))</f>
        <v>0</v>
      </c>
      <c r="AB29" s="420">
        <f>IF( $F29=0,0,((($F29/$E$25)*'PLAN DE ADQUISICIONES'!Y$20)*($G29/$F29)))</f>
        <v>0</v>
      </c>
      <c r="AC29" s="420">
        <f>IF( $F29=0,0,((($F29/$E$25)*'PLAN DE ADQUISICIONES'!Z$20)*($G29/$F29)))</f>
        <v>0</v>
      </c>
      <c r="AD29" s="420">
        <f>IF( $F29=0,0,((($F29/$E$25)*'PLAN DE ADQUISICIONES'!AA$20)*($G29/$F29)))</f>
        <v>0</v>
      </c>
      <c r="AE29" s="420">
        <f>IF( $F29=0,0,((($F29/$E$25)*'PLAN DE ADQUISICIONES'!AB$20)*($G29/$F29)))</f>
        <v>0</v>
      </c>
      <c r="AF29" s="420">
        <f>IF( $F29=0,0,((($F29/$E$25)*'PLAN DE ADQUISICIONES'!AC$20)*($G29/$F29)))</f>
        <v>0</v>
      </c>
      <c r="AG29" s="421">
        <f>U29+V29+W29+X29+Y29+Z29+AA29+AB29+AC29+AD29+AE29+AF29</f>
        <v>0</v>
      </c>
      <c r="AH29" s="425">
        <f>IF( $F29=0,0,((($F29/$E$25)*'PLAN DE ADQUISICIONES'!AD$20)*($G29/$F29)))</f>
        <v>0</v>
      </c>
      <c r="AI29" s="420">
        <f>IF( $F29=0,0,((($F29/$E$25)*'PLAN DE ADQUISICIONES'!AE$20)*($G29/$F29)))</f>
        <v>0</v>
      </c>
      <c r="AJ29" s="420">
        <f>IF( $F29=0,0,((($F29/$E$25)*'PLAN DE ADQUISICIONES'!AF$20)*($G29/$F29)))</f>
        <v>0</v>
      </c>
      <c r="AK29" s="420">
        <f>IF( $F29=0,0,((($F29/$E$25)*'PLAN DE ADQUISICIONES'!AG$20)*($G29/$F29)))</f>
        <v>0</v>
      </c>
      <c r="AL29" s="420">
        <f>IF( $F29=0,0,((($F29/$E$25)*'PLAN DE ADQUISICIONES'!AH$20)*($G29/$F29)))</f>
        <v>0</v>
      </c>
      <c r="AM29" s="420">
        <f>IF( $F29=0,0,((($F29/$E$25)*'PLAN DE ADQUISICIONES'!AI$20)*($G29/$F29)))</f>
        <v>0</v>
      </c>
      <c r="AN29" s="420">
        <f>IF( $F29=0,0,((($F29/$E$25)*'PLAN DE ADQUISICIONES'!AJ$20)*($G29/$F29)))</f>
        <v>0</v>
      </c>
      <c r="AO29" s="420">
        <f>IF( $F29=0,0,((($F29/$E$25)*'PLAN DE ADQUISICIONES'!AK$20)*($G29/$F29)))</f>
        <v>0</v>
      </c>
      <c r="AP29" s="420">
        <f>IF( $F29=0,0,((($F29/$E$25)*'PLAN DE ADQUISICIONES'!AL$20)*($G29/$F29)))</f>
        <v>0</v>
      </c>
      <c r="AQ29" s="420">
        <f>IF( $F29=0,0,((($F29/$E$25)*'PLAN DE ADQUISICIONES'!AM$20)*($G29/$F29)))</f>
        <v>0</v>
      </c>
      <c r="AR29" s="420">
        <f>IF( $F29=0,0,((($F29/$E$25)*'PLAN DE ADQUISICIONES'!AN$20)*($G29/$F29)))</f>
        <v>0</v>
      </c>
      <c r="AS29" s="420">
        <f>IF( $F29=0,0,((($F29/$E$25)*'PLAN DE ADQUISICIONES'!AO$20)*($G29/$F29)))</f>
        <v>0</v>
      </c>
      <c r="AT29" s="423">
        <f>AH29+AI29+AJ29+AK29+AL29+AM29+AN29+AO29+AP29+AQ29+AR29+AS29</f>
        <v>0</v>
      </c>
      <c r="AU29" s="494">
        <f>AS29+AR29+AQ29+AP29+AO29+AN29+AM29+AL29+AK29+AJ29+AI29+AH29+AF29+AE29+AD29+AC29+AB29+AA29+Z29+Y29+X29+W29+V29+U29+S29+R29+Q29+P29+O29+N29+M29+L29+K29+J29+I29+H29</f>
        <v>0</v>
      </c>
      <c r="AV29" s="392">
        <f t="shared" si="1"/>
        <v>0</v>
      </c>
    </row>
    <row r="30" spans="2:48" s="394" customFormat="1" ht="12.75" customHeight="1" x14ac:dyDescent="0.15">
      <c r="B30" s="416" t="str">
        <f>+'FORMATO COSTEO C1'!C$104</f>
        <v>1.1.3.5</v>
      </c>
      <c r="C30" s="417" t="str">
        <f>+'FORMATO COSTEO C1'!B$104</f>
        <v>Categoría de gasto</v>
      </c>
      <c r="D30" s="428"/>
      <c r="E30" s="556"/>
      <c r="F30" s="420">
        <f>+'FORMATO COSTEO C1'!G104</f>
        <v>0</v>
      </c>
      <c r="G30" s="421">
        <f>+'FORMATO COSTEO C1'!H104</f>
        <v>0</v>
      </c>
      <c r="H30" s="425">
        <f>IF( $F30=0,0,((($F30/$E$25)*'PLAN DE ADQUISICIONES'!F$20)*($G30/$F30)))</f>
        <v>0</v>
      </c>
      <c r="I30" s="420">
        <f>IF( $F30=0,0,((($F30/$E$25)*'PLAN DE ADQUISICIONES'!G$20)*($G30/$F30)))</f>
        <v>0</v>
      </c>
      <c r="J30" s="420">
        <f>IF( $F30=0,0,((($F30/$E$25)*'PLAN DE ADQUISICIONES'!H$20)*($G30/$F30)))</f>
        <v>0</v>
      </c>
      <c r="K30" s="420">
        <f>IF( $F30=0,0,((($F30/$E$25)*'PLAN DE ADQUISICIONES'!I$20)*($G30/$F30)))</f>
        <v>0</v>
      </c>
      <c r="L30" s="420">
        <f>IF( $F30=0,0,((($F30/$E$25)*'PLAN DE ADQUISICIONES'!J$20)*($G30/$F30)))</f>
        <v>0</v>
      </c>
      <c r="M30" s="420">
        <f>IF( $F30=0,0,((($F30/$E$25)*'PLAN DE ADQUISICIONES'!K$20)*($G30/$F30)))</f>
        <v>0</v>
      </c>
      <c r="N30" s="420">
        <f>IF( $F30=0,0,((($F30/$E$25)*'PLAN DE ADQUISICIONES'!L$20)*($G30/$F30)))</f>
        <v>0</v>
      </c>
      <c r="O30" s="420">
        <f>IF( $F30=0,0,((($F30/$E$25)*'PLAN DE ADQUISICIONES'!M$20)*($G30/$F30)))</f>
        <v>0</v>
      </c>
      <c r="P30" s="420">
        <f>IF( $F30=0,0,((($F30/$E$25)*'PLAN DE ADQUISICIONES'!N$20)*($G30/$F30)))</f>
        <v>0</v>
      </c>
      <c r="Q30" s="420">
        <f>IF( $F30=0,0,((($F30/$E$25)*'PLAN DE ADQUISICIONES'!O$20)*($G30/$F30)))</f>
        <v>0</v>
      </c>
      <c r="R30" s="420">
        <f>IF( $F30=0,0,((($F30/$E$25)*'PLAN DE ADQUISICIONES'!P$20)*($G30/$F30)))</f>
        <v>0</v>
      </c>
      <c r="S30" s="420">
        <f>IF( $F30=0,0,((($F30/$E$25)*'PLAN DE ADQUISICIONES'!Q$20)*($G30/$F30)))</f>
        <v>0</v>
      </c>
      <c r="T30" s="423">
        <f>H30+I30+J30+K30+L30+M30+N30+O30+P30+Q30+R30+S30</f>
        <v>0</v>
      </c>
      <c r="U30" s="424">
        <f>IF( $F30=0,0,((($F30/$E$25)*'PLAN DE ADQUISICIONES'!R$20)*($G30/$F30)))</f>
        <v>0</v>
      </c>
      <c r="V30" s="420">
        <f>IF( $F30=0,0,((($F30/$E$25)*'PLAN DE ADQUISICIONES'!S$20)*($G30/$F30)))</f>
        <v>0</v>
      </c>
      <c r="W30" s="420">
        <f>IF( $F30=0,0,((($F30/$E$25)*'PLAN DE ADQUISICIONES'!T$20)*($G30/$F30)))</f>
        <v>0</v>
      </c>
      <c r="X30" s="420">
        <f>IF( $F30=0,0,((($F30/$E$25)*'PLAN DE ADQUISICIONES'!U$20)*($G30/$F30)))</f>
        <v>0</v>
      </c>
      <c r="Y30" s="420">
        <f>IF( $F30=0,0,((($F30/$E$25)*'PLAN DE ADQUISICIONES'!V$20)*($G30/$F30)))</f>
        <v>0</v>
      </c>
      <c r="Z30" s="420">
        <f>IF( $F30=0,0,((($F30/$E$25)*'PLAN DE ADQUISICIONES'!W$20)*($G30/$F30)))</f>
        <v>0</v>
      </c>
      <c r="AA30" s="420">
        <f>IF( $F30=0,0,((($F30/$E$25)*'PLAN DE ADQUISICIONES'!X$20)*($G30/$F30)))</f>
        <v>0</v>
      </c>
      <c r="AB30" s="420">
        <f>IF( $F30=0,0,((($F30/$E$25)*'PLAN DE ADQUISICIONES'!Y$20)*($G30/$F30)))</f>
        <v>0</v>
      </c>
      <c r="AC30" s="420">
        <f>IF( $F30=0,0,((($F30/$E$25)*'PLAN DE ADQUISICIONES'!Z$20)*($G30/$F30)))</f>
        <v>0</v>
      </c>
      <c r="AD30" s="420">
        <f>IF( $F30=0,0,((($F30/$E$25)*'PLAN DE ADQUISICIONES'!AA$20)*($G30/$F30)))</f>
        <v>0</v>
      </c>
      <c r="AE30" s="420">
        <f>IF( $F30=0,0,((($F30/$E$25)*'PLAN DE ADQUISICIONES'!AB$20)*($G30/$F30)))</f>
        <v>0</v>
      </c>
      <c r="AF30" s="420">
        <f>IF( $F30=0,0,((($F30/$E$25)*'PLAN DE ADQUISICIONES'!AC$20)*($G30/$F30)))</f>
        <v>0</v>
      </c>
      <c r="AG30" s="421">
        <f>U30+V30+W30+X30+Y30+Z30+AA30+AB30+AC30+AD30+AE30+AF30</f>
        <v>0</v>
      </c>
      <c r="AH30" s="425">
        <f>IF( $F30=0,0,((($F30/$E$25)*'PLAN DE ADQUISICIONES'!AD$20)*($G30/$F30)))</f>
        <v>0</v>
      </c>
      <c r="AI30" s="420">
        <f>IF( $F30=0,0,((($F30/$E$25)*'PLAN DE ADQUISICIONES'!AE$20)*($G30/$F30)))</f>
        <v>0</v>
      </c>
      <c r="AJ30" s="420">
        <f>IF( $F30=0,0,((($F30/$E$25)*'PLAN DE ADQUISICIONES'!AF$20)*($G30/$F30)))</f>
        <v>0</v>
      </c>
      <c r="AK30" s="420">
        <f>IF( $F30=0,0,((($F30/$E$25)*'PLAN DE ADQUISICIONES'!AG$20)*($G30/$F30)))</f>
        <v>0</v>
      </c>
      <c r="AL30" s="420">
        <f>IF( $F30=0,0,((($F30/$E$25)*'PLAN DE ADQUISICIONES'!AH$20)*($G30/$F30)))</f>
        <v>0</v>
      </c>
      <c r="AM30" s="420">
        <f>IF( $F30=0,0,((($F30/$E$25)*'PLAN DE ADQUISICIONES'!AI$20)*($G30/$F30)))</f>
        <v>0</v>
      </c>
      <c r="AN30" s="420">
        <f>IF( $F30=0,0,((($F30/$E$25)*'PLAN DE ADQUISICIONES'!AJ$20)*($G30/$F30)))</f>
        <v>0</v>
      </c>
      <c r="AO30" s="420">
        <f>IF( $F30=0,0,((($F30/$E$25)*'PLAN DE ADQUISICIONES'!AK$20)*($G30/$F30)))</f>
        <v>0</v>
      </c>
      <c r="AP30" s="420">
        <f>IF( $F30=0,0,((($F30/$E$25)*'PLAN DE ADQUISICIONES'!AL$20)*($G30/$F30)))</f>
        <v>0</v>
      </c>
      <c r="AQ30" s="420">
        <f>IF( $F30=0,0,((($F30/$E$25)*'PLAN DE ADQUISICIONES'!AM$20)*($G30/$F30)))</f>
        <v>0</v>
      </c>
      <c r="AR30" s="420">
        <f>IF( $F30=0,0,((($F30/$E$25)*'PLAN DE ADQUISICIONES'!AN$20)*($G30/$F30)))</f>
        <v>0</v>
      </c>
      <c r="AS30" s="420">
        <f>IF( $F30=0,0,((($F30/$E$25)*'PLAN DE ADQUISICIONES'!AO$20)*($G30/$F30)))</f>
        <v>0</v>
      </c>
      <c r="AT30" s="423">
        <f>AH30+AI30+AJ30+AK30+AL30+AM30+AN30+AO30+AP30+AQ30+AR30+AS30</f>
        <v>0</v>
      </c>
      <c r="AU30" s="494">
        <f>AS30+AR30+AQ30+AP30+AO30+AN30+AM30+AL30+AK30+AJ30+AI30+AH30+AF30+AE30+AD30+AC30+AB30+AA30+Z30+Y30+X30+W30+V30+U30+S30+R30+Q30+P30+O30+N30+M30+L30+K30+J30+I30+H30</f>
        <v>0</v>
      </c>
      <c r="AV30" s="392">
        <f t="shared" si="1"/>
        <v>0</v>
      </c>
    </row>
    <row r="31" spans="2:48" s="394" customFormat="1" ht="12.75" customHeight="1" x14ac:dyDescent="0.15">
      <c r="B31" s="406" t="str">
        <f>+'FORMATO COSTEO C1'!C$110</f>
        <v>1.1.4</v>
      </c>
      <c r="C31" s="430" t="str">
        <f>+'FORMATO COSTEO C1'!B$110</f>
        <v>Evaluar a los potenciales beneficiarios</v>
      </c>
      <c r="D31" s="543" t="str">
        <f>+'FORMATO COSTEO C1'!D$110</f>
        <v>Persona</v>
      </c>
      <c r="E31" s="535">
        <f>+'FORMATO COSTEO C1'!E$110</f>
        <v>450</v>
      </c>
      <c r="F31" s="410">
        <f>SUM(F32:F36)</f>
        <v>0</v>
      </c>
      <c r="G31" s="411">
        <f t="shared" ref="G31:P31" si="10">SUM(G32:G36)</f>
        <v>0</v>
      </c>
      <c r="H31" s="412">
        <f t="shared" si="10"/>
        <v>0</v>
      </c>
      <c r="I31" s="410">
        <f>SUM(I32:I36)</f>
        <v>0</v>
      </c>
      <c r="J31" s="410">
        <f>SUM(J32:J36)</f>
        <v>0</v>
      </c>
      <c r="K31" s="410">
        <f>SUM(K32:K36)</f>
        <v>0</v>
      </c>
      <c r="L31" s="410">
        <f>SUM(L32:L36)</f>
        <v>0</v>
      </c>
      <c r="M31" s="410">
        <f>SUM(M32:M36)</f>
        <v>0</v>
      </c>
      <c r="N31" s="410">
        <f t="shared" si="10"/>
        <v>0</v>
      </c>
      <c r="O31" s="410">
        <f t="shared" si="10"/>
        <v>0</v>
      </c>
      <c r="P31" s="410">
        <f t="shared" si="10"/>
        <v>0</v>
      </c>
      <c r="Q31" s="410">
        <f>SUM(Q32:Q36)</f>
        <v>0</v>
      </c>
      <c r="R31" s="410">
        <f>SUM(R32:R36)</f>
        <v>0</v>
      </c>
      <c r="S31" s="410">
        <f>SUM(S32:S36)</f>
        <v>0</v>
      </c>
      <c r="T31" s="413">
        <f>SUM(T32:T36)</f>
        <v>0</v>
      </c>
      <c r="U31" s="414">
        <f t="shared" ref="U31:AS31" si="11">SUM(U32:U36)</f>
        <v>0</v>
      </c>
      <c r="V31" s="410">
        <f t="shared" si="11"/>
        <v>0</v>
      </c>
      <c r="W31" s="410">
        <f t="shared" si="11"/>
        <v>0</v>
      </c>
      <c r="X31" s="410">
        <f t="shared" si="11"/>
        <v>0</v>
      </c>
      <c r="Y31" s="410">
        <f t="shared" si="11"/>
        <v>0</v>
      </c>
      <c r="Z31" s="410">
        <f t="shared" si="11"/>
        <v>0</v>
      </c>
      <c r="AA31" s="410">
        <f t="shared" si="11"/>
        <v>0</v>
      </c>
      <c r="AB31" s="410">
        <f t="shared" si="11"/>
        <v>0</v>
      </c>
      <c r="AC31" s="410">
        <f t="shared" si="11"/>
        <v>0</v>
      </c>
      <c r="AD31" s="410">
        <f t="shared" si="11"/>
        <v>0</v>
      </c>
      <c r="AE31" s="410">
        <f t="shared" si="11"/>
        <v>0</v>
      </c>
      <c r="AF31" s="410">
        <f t="shared" si="11"/>
        <v>0</v>
      </c>
      <c r="AG31" s="411">
        <f t="shared" si="11"/>
        <v>0</v>
      </c>
      <c r="AH31" s="412">
        <f t="shared" si="11"/>
        <v>0</v>
      </c>
      <c r="AI31" s="410">
        <f t="shared" si="11"/>
        <v>0</v>
      </c>
      <c r="AJ31" s="410">
        <f t="shared" si="11"/>
        <v>0</v>
      </c>
      <c r="AK31" s="410">
        <f t="shared" si="11"/>
        <v>0</v>
      </c>
      <c r="AL31" s="410">
        <f t="shared" si="11"/>
        <v>0</v>
      </c>
      <c r="AM31" s="410">
        <f t="shared" si="11"/>
        <v>0</v>
      </c>
      <c r="AN31" s="410">
        <f t="shared" si="11"/>
        <v>0</v>
      </c>
      <c r="AO31" s="410">
        <f t="shared" si="11"/>
        <v>0</v>
      </c>
      <c r="AP31" s="410">
        <f t="shared" si="11"/>
        <v>0</v>
      </c>
      <c r="AQ31" s="410">
        <f t="shared" si="11"/>
        <v>0</v>
      </c>
      <c r="AR31" s="410">
        <f t="shared" si="11"/>
        <v>0</v>
      </c>
      <c r="AS31" s="410">
        <f t="shared" si="11"/>
        <v>0</v>
      </c>
      <c r="AT31" s="413">
        <f>SUM(AT32:AT36)</f>
        <v>0</v>
      </c>
      <c r="AU31" s="415">
        <f>SUM(AU32:AU36)</f>
        <v>0</v>
      </c>
      <c r="AV31" s="392">
        <f t="shared" si="1"/>
        <v>0</v>
      </c>
    </row>
    <row r="32" spans="2:48" s="394" customFormat="1" ht="12.75" customHeight="1" x14ac:dyDescent="0.15">
      <c r="B32" s="416" t="str">
        <f>+'FORMATO COSTEO C1'!C$112</f>
        <v>1.1.4.1</v>
      </c>
      <c r="C32" s="417" t="str">
        <f>+'FORMATO COSTEO C1'!B$112</f>
        <v>Categoría de gasto</v>
      </c>
      <c r="D32" s="428"/>
      <c r="E32" s="556"/>
      <c r="F32" s="420">
        <f>+'FORMATO COSTEO C1'!G112</f>
        <v>0</v>
      </c>
      <c r="G32" s="421">
        <f>+'FORMATO COSTEO C1'!H112</f>
        <v>0</v>
      </c>
      <c r="H32" s="422">
        <f>IF( $F32=0,0,((($F32/$E$31)*'PLAN DE ADQUISICIONES'!F$21)*($G32/$F32)))</f>
        <v>0</v>
      </c>
      <c r="I32" s="420">
        <f>IF( $F32=0,0,((($F32/$E$31)*'PLAN DE ADQUISICIONES'!G$21)*($G32/$F32)))</f>
        <v>0</v>
      </c>
      <c r="J32" s="420">
        <f>IF( $F32=0,0,((($F32/$E$31)*'PLAN DE ADQUISICIONES'!H$21)*($G32/$F32)))</f>
        <v>0</v>
      </c>
      <c r="K32" s="420">
        <f>IF( $F32=0,0,((($F32/$E$31)*'PLAN DE ADQUISICIONES'!I$21)*($G32/$F32)))</f>
        <v>0</v>
      </c>
      <c r="L32" s="420">
        <f>IF( $F32=0,0,((($F32/$E$31)*'PLAN DE ADQUISICIONES'!J$21)*($G32/$F32)))</f>
        <v>0</v>
      </c>
      <c r="M32" s="420">
        <f>IF( $F32=0,0,((($F32/$E$31)*'PLAN DE ADQUISICIONES'!K$21)*($G32/$F32)))</f>
        <v>0</v>
      </c>
      <c r="N32" s="420">
        <f>IF( $F32=0,0,((($F32/$E$31)*'PLAN DE ADQUISICIONES'!L$21)*($G32/$F32)))</f>
        <v>0</v>
      </c>
      <c r="O32" s="420">
        <f>IF( $F32=0,0,((($F32/$E$31)*'PLAN DE ADQUISICIONES'!M$21)*($G32/$F32)))</f>
        <v>0</v>
      </c>
      <c r="P32" s="420">
        <f>IF( $F32=0,0,((($F32/$E$31)*'PLAN DE ADQUISICIONES'!N$21)*($G32/$F32)))</f>
        <v>0</v>
      </c>
      <c r="Q32" s="420">
        <f>IF( $F32=0,0,((($F32/$E$31)*'PLAN DE ADQUISICIONES'!O$21)*($G32/$F32)))</f>
        <v>0</v>
      </c>
      <c r="R32" s="420">
        <f>IF( $F32=0,0,((($F32/$E$31)*'PLAN DE ADQUISICIONES'!P$21)*($G32/$F32)))</f>
        <v>0</v>
      </c>
      <c r="S32" s="420">
        <f>IF( $F32=0,0,((($F32/$E$31)*'PLAN DE ADQUISICIONES'!Q$21)*($G32/$F32)))</f>
        <v>0</v>
      </c>
      <c r="T32" s="423">
        <f>H32+I32+J32+K32+L32+M32+N32+O32+P32+Q32+R32+S32</f>
        <v>0</v>
      </c>
      <c r="U32" s="424">
        <f>IF( $F32=0,0,((($F32/$E$31)*'PLAN DE ADQUISICIONES'!R$21)*($G32/$F32)))</f>
        <v>0</v>
      </c>
      <c r="V32" s="420">
        <f>IF( $F32=0,0,((($F32/$E$31)*'PLAN DE ADQUISICIONES'!S$21)*($G32/$F32)))</f>
        <v>0</v>
      </c>
      <c r="W32" s="420">
        <f>IF( $F32=0,0,((($F32/$E$31)*'PLAN DE ADQUISICIONES'!T$21)*($G32/$F32)))</f>
        <v>0</v>
      </c>
      <c r="X32" s="420">
        <f>IF( $F32=0,0,((($F32/$E$31)*'PLAN DE ADQUISICIONES'!U$21)*($G32/$F32)))</f>
        <v>0</v>
      </c>
      <c r="Y32" s="420">
        <f>IF( $F32=0,0,((($F32/$E$31)*'PLAN DE ADQUISICIONES'!V$21)*($G32/$F32)))</f>
        <v>0</v>
      </c>
      <c r="Z32" s="420">
        <f>IF( $F32=0,0,((($F32/$E$31)*'PLAN DE ADQUISICIONES'!W$21)*($G32/$F32)))</f>
        <v>0</v>
      </c>
      <c r="AA32" s="420">
        <f>IF( $F32=0,0,((($F32/$E$31)*'PLAN DE ADQUISICIONES'!X$21)*($G32/$F32)))</f>
        <v>0</v>
      </c>
      <c r="AB32" s="420">
        <f>IF( $F32=0,0,((($F32/$E$31)*'PLAN DE ADQUISICIONES'!Y$21)*($G32/$F32)))</f>
        <v>0</v>
      </c>
      <c r="AC32" s="420">
        <f>IF( $F32=0,0,((($F32/$E$31)*'PLAN DE ADQUISICIONES'!Z$21)*($G32/$F32)))</f>
        <v>0</v>
      </c>
      <c r="AD32" s="420">
        <f>IF( $F32=0,0,((($F32/$E$31)*'PLAN DE ADQUISICIONES'!AA$21)*($G32/$F32)))</f>
        <v>0</v>
      </c>
      <c r="AE32" s="420">
        <f>IF( $F32=0,0,((($F32/$E$31)*'PLAN DE ADQUISICIONES'!AB$21)*($G32/$F32)))</f>
        <v>0</v>
      </c>
      <c r="AF32" s="420">
        <f>IF( $F32=0,0,((($F32/$E$31)*'PLAN DE ADQUISICIONES'!AC$21)*($G32/$F32)))</f>
        <v>0</v>
      </c>
      <c r="AG32" s="421">
        <f>U32+V32+W32+X32+Y32+Z32+AA32+AB32+AC32+AD32+AE32+AF32</f>
        <v>0</v>
      </c>
      <c r="AH32" s="425">
        <f>IF( $F32=0,0,((($F32/$E$31)*'PLAN DE ADQUISICIONES'!AD$21)*($G32/$F32)))</f>
        <v>0</v>
      </c>
      <c r="AI32" s="420">
        <f>IF( $F32=0,0,((($F32/$E$31)*'PLAN DE ADQUISICIONES'!AE$21)*($G32/$F32)))</f>
        <v>0</v>
      </c>
      <c r="AJ32" s="420">
        <f>IF( $F32=0,0,((($F32/$E$31)*'PLAN DE ADQUISICIONES'!AF$21)*($G32/$F32)))</f>
        <v>0</v>
      </c>
      <c r="AK32" s="420">
        <f>IF( $F32=0,0,((($F32/$E$31)*'PLAN DE ADQUISICIONES'!AG$21)*($G32/$F32)))</f>
        <v>0</v>
      </c>
      <c r="AL32" s="420">
        <f>IF( $F32=0,0,((($F32/$E$31)*'PLAN DE ADQUISICIONES'!AH$21)*($G32/$F32)))</f>
        <v>0</v>
      </c>
      <c r="AM32" s="420">
        <f>IF( $F32=0,0,((($F32/$E$31)*'PLAN DE ADQUISICIONES'!AI$21)*($G32/$F32)))</f>
        <v>0</v>
      </c>
      <c r="AN32" s="420">
        <f>IF( $F32=0,0,((($F32/$E$31)*'PLAN DE ADQUISICIONES'!AJ$21)*($G32/$F32)))</f>
        <v>0</v>
      </c>
      <c r="AO32" s="420">
        <f>IF( $F32=0,0,((($F32/$E$31)*'PLAN DE ADQUISICIONES'!AK$21)*($G32/$F32)))</f>
        <v>0</v>
      </c>
      <c r="AP32" s="420">
        <f>IF( $F32=0,0,((($F32/$E$31)*'PLAN DE ADQUISICIONES'!AL$21)*($G32/$F32)))</f>
        <v>0</v>
      </c>
      <c r="AQ32" s="420">
        <f>IF( $F32=0,0,((($F32/$E$31)*'PLAN DE ADQUISICIONES'!AM$21)*($G32/$F32)))</f>
        <v>0</v>
      </c>
      <c r="AR32" s="420">
        <f>IF( $F32=0,0,((($F32/$E$31)*'PLAN DE ADQUISICIONES'!AN$21)*($G32/$F32)))</f>
        <v>0</v>
      </c>
      <c r="AS32" s="420">
        <f>IF( $F32=0,0,((($F32/$E$31)*'PLAN DE ADQUISICIONES'!AO$21)*($G32/$F32)))</f>
        <v>0</v>
      </c>
      <c r="AT32" s="423">
        <f>AH32+AI32+AJ32+AK32+AL32+AM32+AN32+AO32+AP32+AQ32+AR32+AS32</f>
        <v>0</v>
      </c>
      <c r="AU32" s="494">
        <f>AS32+AR32+AQ32+AP32+AO32+AN32+AM32+AL32+AK32+AJ32+AI32+AH32+AF32+AE32+AD32+AC32+AB32+AA32+Z32+Y32+X32+W32+V32+U32+S32+R32+Q32+P32+O32+N32+M32+L32+K32+J32+I32+H32</f>
        <v>0</v>
      </c>
      <c r="AV32" s="392">
        <f t="shared" si="1"/>
        <v>0</v>
      </c>
    </row>
    <row r="33" spans="2:48" s="394" customFormat="1" ht="12.75" customHeight="1" x14ac:dyDescent="0.15">
      <c r="B33" s="416" t="str">
        <f>+'FORMATO COSTEO C1'!C$118</f>
        <v>1.1.4.2</v>
      </c>
      <c r="C33" s="417" t="str">
        <f>+'FORMATO COSTEO C1'!B$118</f>
        <v>Categoría de gasto</v>
      </c>
      <c r="D33" s="428"/>
      <c r="E33" s="556"/>
      <c r="F33" s="420">
        <f>+'FORMATO COSTEO C1'!G118</f>
        <v>0</v>
      </c>
      <c r="G33" s="421">
        <f>+'FORMATO COSTEO C1'!H118</f>
        <v>0</v>
      </c>
      <c r="H33" s="425">
        <f>IF( $F33=0,0,((($F33/$E$31)*'PLAN DE ADQUISICIONES'!F$21)*($G33/$F33)))</f>
        <v>0</v>
      </c>
      <c r="I33" s="420">
        <f>IF( $F33=0,0,((($F33/$E$31)*'PLAN DE ADQUISICIONES'!G$21)*($G33/$F33)))</f>
        <v>0</v>
      </c>
      <c r="J33" s="420">
        <f>IF( $F33=0,0,((($F33/$E$31)*'PLAN DE ADQUISICIONES'!H$21)*($G33/$F33)))</f>
        <v>0</v>
      </c>
      <c r="K33" s="420">
        <f>IF( $F33=0,0,((($F33/$E$31)*'PLAN DE ADQUISICIONES'!I$21)*($G33/$F33)))</f>
        <v>0</v>
      </c>
      <c r="L33" s="420">
        <f>IF( $F33=0,0,((($F33/$E$31)*'PLAN DE ADQUISICIONES'!J$21)*($G33/$F33)))</f>
        <v>0</v>
      </c>
      <c r="M33" s="420">
        <f>IF( $F33=0,0,((($F33/$E$31)*'PLAN DE ADQUISICIONES'!K$21)*($G33/$F33)))</f>
        <v>0</v>
      </c>
      <c r="N33" s="420">
        <f>IF( $F33=0,0,((($F33/$E$31)*'PLAN DE ADQUISICIONES'!L$21)*($G33/$F33)))</f>
        <v>0</v>
      </c>
      <c r="O33" s="420">
        <f>IF( $F33=0,0,((($F33/$E$31)*'PLAN DE ADQUISICIONES'!M$21)*($G33/$F33)))</f>
        <v>0</v>
      </c>
      <c r="P33" s="420">
        <f>IF( $F33=0,0,((($F33/$E$31)*'PLAN DE ADQUISICIONES'!N$21)*($G33/$F33)))</f>
        <v>0</v>
      </c>
      <c r="Q33" s="420">
        <f>IF( $F33=0,0,((($F33/$E$31)*'PLAN DE ADQUISICIONES'!O$21)*($G33/$F33)))</f>
        <v>0</v>
      </c>
      <c r="R33" s="420">
        <f>IF( $F33=0,0,((($F33/$E$31)*'PLAN DE ADQUISICIONES'!P$21)*($G33/$F33)))</f>
        <v>0</v>
      </c>
      <c r="S33" s="420">
        <f>IF( $F33=0,0,((($F33/$E$31)*'PLAN DE ADQUISICIONES'!Q$21)*($G33/$F33)))</f>
        <v>0</v>
      </c>
      <c r="T33" s="423">
        <f>H33+I33+J33+K33+L33+M33+N33+O33+P33+Q33+R33+S33</f>
        <v>0</v>
      </c>
      <c r="U33" s="424">
        <f>IF( $F33=0,0,((($F33/$E$31)*'PLAN DE ADQUISICIONES'!R$21)*($G33/$F33)))</f>
        <v>0</v>
      </c>
      <c r="V33" s="420">
        <f>IF( $F33=0,0,((($F33/$E$31)*'PLAN DE ADQUISICIONES'!S$21)*($G33/$F33)))</f>
        <v>0</v>
      </c>
      <c r="W33" s="420">
        <f>IF( $F33=0,0,((($F33/$E$31)*'PLAN DE ADQUISICIONES'!T$21)*($G33/$F33)))</f>
        <v>0</v>
      </c>
      <c r="X33" s="420">
        <f>IF( $F33=0,0,((($F33/$E$31)*'PLAN DE ADQUISICIONES'!U$21)*($G33/$F33)))</f>
        <v>0</v>
      </c>
      <c r="Y33" s="420">
        <f>IF( $F33=0,0,((($F33/$E$31)*'PLAN DE ADQUISICIONES'!V$21)*($G33/$F33)))</f>
        <v>0</v>
      </c>
      <c r="Z33" s="420">
        <f>IF( $F33=0,0,((($F33/$E$31)*'PLAN DE ADQUISICIONES'!W$21)*($G33/$F33)))</f>
        <v>0</v>
      </c>
      <c r="AA33" s="420">
        <f>IF( $F33=0,0,((($F33/$E$31)*'PLAN DE ADQUISICIONES'!X$21)*($G33/$F33)))</f>
        <v>0</v>
      </c>
      <c r="AB33" s="420">
        <f>IF( $F33=0,0,((($F33/$E$31)*'PLAN DE ADQUISICIONES'!Y$21)*($G33/$F33)))</f>
        <v>0</v>
      </c>
      <c r="AC33" s="420">
        <f>IF( $F33=0,0,((($F33/$E$31)*'PLAN DE ADQUISICIONES'!Z$21)*($G33/$F33)))</f>
        <v>0</v>
      </c>
      <c r="AD33" s="420">
        <f>IF( $F33=0,0,((($F33/$E$31)*'PLAN DE ADQUISICIONES'!AA$21)*($G33/$F33)))</f>
        <v>0</v>
      </c>
      <c r="AE33" s="420">
        <f>IF( $F33=0,0,((($F33/$E$31)*'PLAN DE ADQUISICIONES'!AB$21)*($G33/$F33)))</f>
        <v>0</v>
      </c>
      <c r="AF33" s="420">
        <f>IF( $F33=0,0,((($F33/$E$31)*'PLAN DE ADQUISICIONES'!AC$21)*($G33/$F33)))</f>
        <v>0</v>
      </c>
      <c r="AG33" s="421">
        <f>U33+V33+W33+X33+Y33+Z33+AA33+AB33+AC33+AD33+AE33+AF33</f>
        <v>0</v>
      </c>
      <c r="AH33" s="425">
        <f>IF( $F33=0,0,((($F33/$E$31)*'PLAN DE ADQUISICIONES'!AD$21)*($G33/$F33)))</f>
        <v>0</v>
      </c>
      <c r="AI33" s="420">
        <f>IF( $F33=0,0,((($F33/$E$31)*'PLAN DE ADQUISICIONES'!AE$21)*($G33/$F33)))</f>
        <v>0</v>
      </c>
      <c r="AJ33" s="420">
        <f>IF( $F33=0,0,((($F33/$E$31)*'PLAN DE ADQUISICIONES'!AF$21)*($G33/$F33)))</f>
        <v>0</v>
      </c>
      <c r="AK33" s="420">
        <f>IF( $F33=0,0,((($F33/$E$31)*'PLAN DE ADQUISICIONES'!AG$21)*($G33/$F33)))</f>
        <v>0</v>
      </c>
      <c r="AL33" s="420">
        <f>IF( $F33=0,0,((($F33/$E$31)*'PLAN DE ADQUISICIONES'!AH$21)*($G33/$F33)))</f>
        <v>0</v>
      </c>
      <c r="AM33" s="420">
        <f>IF( $F33=0,0,((($F33/$E$31)*'PLAN DE ADQUISICIONES'!AI$21)*($G33/$F33)))</f>
        <v>0</v>
      </c>
      <c r="AN33" s="420">
        <f>IF( $F33=0,0,((($F33/$E$31)*'PLAN DE ADQUISICIONES'!AJ$21)*($G33/$F33)))</f>
        <v>0</v>
      </c>
      <c r="AO33" s="420">
        <f>IF( $F33=0,0,((($F33/$E$31)*'PLAN DE ADQUISICIONES'!AK$21)*($G33/$F33)))</f>
        <v>0</v>
      </c>
      <c r="AP33" s="420">
        <f>IF( $F33=0,0,((($F33/$E$31)*'PLAN DE ADQUISICIONES'!AL$21)*($G33/$F33)))</f>
        <v>0</v>
      </c>
      <c r="AQ33" s="420">
        <f>IF( $F33=0,0,((($F33/$E$31)*'PLAN DE ADQUISICIONES'!AM$21)*($G33/$F33)))</f>
        <v>0</v>
      </c>
      <c r="AR33" s="420">
        <f>IF( $F33=0,0,((($F33/$E$31)*'PLAN DE ADQUISICIONES'!AN$21)*($G33/$F33)))</f>
        <v>0</v>
      </c>
      <c r="AS33" s="420">
        <f>IF( $F33=0,0,((($F33/$E$31)*'PLAN DE ADQUISICIONES'!AO$21)*($G33/$F33)))</f>
        <v>0</v>
      </c>
      <c r="AT33" s="423">
        <f>AH33+AI33+AJ33+AK33+AL33+AM33+AN33+AO33+AP33+AQ33+AR33+AS33</f>
        <v>0</v>
      </c>
      <c r="AU33" s="494">
        <f>AS33+AR33+AQ33+AP33+AO33+AN33+AM33+AL33+AK33+AJ33+AI33+AH33+AF33+AE33+AD33+AC33+AB33+AA33+Z33+Y33+X33+W33+V33+U33+S33+R33+Q33+P33+O33+N33+M33+L33+K33+J33+I33+H33</f>
        <v>0</v>
      </c>
      <c r="AV33" s="392">
        <f t="shared" si="1"/>
        <v>0</v>
      </c>
    </row>
    <row r="34" spans="2:48" s="394" customFormat="1" ht="12.75" customHeight="1" x14ac:dyDescent="0.15">
      <c r="B34" s="416" t="str">
        <f>+'FORMATO COSTEO C1'!C$124</f>
        <v>1.1.4.3</v>
      </c>
      <c r="C34" s="417" t="str">
        <f>+'FORMATO COSTEO C1'!B$124</f>
        <v>Categoría de gasto</v>
      </c>
      <c r="D34" s="428"/>
      <c r="E34" s="556"/>
      <c r="F34" s="420">
        <f>+'FORMATO COSTEO C1'!G124</f>
        <v>0</v>
      </c>
      <c r="G34" s="421">
        <f>+'FORMATO COSTEO C1'!H124</f>
        <v>0</v>
      </c>
      <c r="H34" s="425">
        <f>IF( $F34=0,0,((($F34/$E$31)*'PLAN DE ADQUISICIONES'!F$21)*($G34/$F34)))</f>
        <v>0</v>
      </c>
      <c r="I34" s="420">
        <f>IF( $F34=0,0,((($F34/$E$31)*'PLAN DE ADQUISICIONES'!G$21)*($G34/$F34)))</f>
        <v>0</v>
      </c>
      <c r="J34" s="420">
        <f>IF( $F34=0,0,((($F34/$E$31)*'PLAN DE ADQUISICIONES'!H$21)*($G34/$F34)))</f>
        <v>0</v>
      </c>
      <c r="K34" s="420">
        <f>IF( $F34=0,0,((($F34/$E$31)*'PLAN DE ADQUISICIONES'!I$21)*($G34/$F34)))</f>
        <v>0</v>
      </c>
      <c r="L34" s="420">
        <f>IF( $F34=0,0,((($F34/$E$31)*'PLAN DE ADQUISICIONES'!J$21)*($G34/$F34)))</f>
        <v>0</v>
      </c>
      <c r="M34" s="420">
        <f>IF( $F34=0,0,((($F34/$E$31)*'PLAN DE ADQUISICIONES'!K$21)*($G34/$F34)))</f>
        <v>0</v>
      </c>
      <c r="N34" s="420">
        <f>IF( $F34=0,0,((($F34/$E$31)*'PLAN DE ADQUISICIONES'!L$21)*($G34/$F34)))</f>
        <v>0</v>
      </c>
      <c r="O34" s="420">
        <f>IF( $F34=0,0,((($F34/$E$31)*'PLAN DE ADQUISICIONES'!M$21)*($G34/$F34)))</f>
        <v>0</v>
      </c>
      <c r="P34" s="420">
        <f>IF( $F34=0,0,((($F34/$E$31)*'PLAN DE ADQUISICIONES'!N$21)*($G34/$F34)))</f>
        <v>0</v>
      </c>
      <c r="Q34" s="420">
        <f>IF( $F34=0,0,((($F34/$E$31)*'PLAN DE ADQUISICIONES'!O$21)*($G34/$F34)))</f>
        <v>0</v>
      </c>
      <c r="R34" s="420">
        <f>IF( $F34=0,0,((($F34/$E$31)*'PLAN DE ADQUISICIONES'!P$21)*($G34/$F34)))</f>
        <v>0</v>
      </c>
      <c r="S34" s="420">
        <f>IF( $F34=0,0,((($F34/$E$31)*'PLAN DE ADQUISICIONES'!Q$21)*($G34/$F34)))</f>
        <v>0</v>
      </c>
      <c r="T34" s="423">
        <f>H34+I34+J34+K34+L34+M34+N34+O34+P34+Q34+R34+S34</f>
        <v>0</v>
      </c>
      <c r="U34" s="424">
        <f>IF( $F34=0,0,((($F34/$E$31)*'PLAN DE ADQUISICIONES'!R$21)*($G34/$F34)))</f>
        <v>0</v>
      </c>
      <c r="V34" s="420">
        <f>IF( $F34=0,0,((($F34/$E$31)*'PLAN DE ADQUISICIONES'!S$21)*($G34/$F34)))</f>
        <v>0</v>
      </c>
      <c r="W34" s="420">
        <f>IF( $F34=0,0,((($F34/$E$31)*'PLAN DE ADQUISICIONES'!T$21)*($G34/$F34)))</f>
        <v>0</v>
      </c>
      <c r="X34" s="420">
        <f>IF( $F34=0,0,((($F34/$E$31)*'PLAN DE ADQUISICIONES'!U$21)*($G34/$F34)))</f>
        <v>0</v>
      </c>
      <c r="Y34" s="420">
        <f>IF( $F34=0,0,((($F34/$E$31)*'PLAN DE ADQUISICIONES'!V$21)*($G34/$F34)))</f>
        <v>0</v>
      </c>
      <c r="Z34" s="420">
        <f>IF( $F34=0,0,((($F34/$E$31)*'PLAN DE ADQUISICIONES'!W$21)*($G34/$F34)))</f>
        <v>0</v>
      </c>
      <c r="AA34" s="420">
        <f>IF( $F34=0,0,((($F34/$E$31)*'PLAN DE ADQUISICIONES'!X$21)*($G34/$F34)))</f>
        <v>0</v>
      </c>
      <c r="AB34" s="420">
        <f>IF( $F34=0,0,((($F34/$E$31)*'PLAN DE ADQUISICIONES'!Y$21)*($G34/$F34)))</f>
        <v>0</v>
      </c>
      <c r="AC34" s="420">
        <f>IF( $F34=0,0,((($F34/$E$31)*'PLAN DE ADQUISICIONES'!Z$21)*($G34/$F34)))</f>
        <v>0</v>
      </c>
      <c r="AD34" s="420">
        <f>IF( $F34=0,0,((($F34/$E$31)*'PLAN DE ADQUISICIONES'!AA$21)*($G34/$F34)))</f>
        <v>0</v>
      </c>
      <c r="AE34" s="420">
        <f>IF( $F34=0,0,((($F34/$E$31)*'PLAN DE ADQUISICIONES'!AB$21)*($G34/$F34)))</f>
        <v>0</v>
      </c>
      <c r="AF34" s="420">
        <f>IF( $F34=0,0,((($F34/$E$31)*'PLAN DE ADQUISICIONES'!AC$21)*($G34/$F34)))</f>
        <v>0</v>
      </c>
      <c r="AG34" s="421">
        <f>U34+V34+W34+X34+Y34+Z34+AA34+AB34+AC34+AD34+AE34+AF34</f>
        <v>0</v>
      </c>
      <c r="AH34" s="425">
        <f>IF( $F34=0,0,((($F34/$E$31)*'PLAN DE ADQUISICIONES'!AD$21)*($G34/$F34)))</f>
        <v>0</v>
      </c>
      <c r="AI34" s="420">
        <f>IF( $F34=0,0,((($F34/$E$31)*'PLAN DE ADQUISICIONES'!AE$21)*($G34/$F34)))</f>
        <v>0</v>
      </c>
      <c r="AJ34" s="420">
        <f>IF( $F34=0,0,((($F34/$E$31)*'PLAN DE ADQUISICIONES'!AF$21)*($G34/$F34)))</f>
        <v>0</v>
      </c>
      <c r="AK34" s="420">
        <f>IF( $F34=0,0,((($F34/$E$31)*'PLAN DE ADQUISICIONES'!AG$21)*($G34/$F34)))</f>
        <v>0</v>
      </c>
      <c r="AL34" s="420">
        <f>IF( $F34=0,0,((($F34/$E$31)*'PLAN DE ADQUISICIONES'!AH$21)*($G34/$F34)))</f>
        <v>0</v>
      </c>
      <c r="AM34" s="420">
        <f>IF( $F34=0,0,((($F34/$E$31)*'PLAN DE ADQUISICIONES'!AI$21)*($G34/$F34)))</f>
        <v>0</v>
      </c>
      <c r="AN34" s="420">
        <f>IF( $F34=0,0,((($F34/$E$31)*'PLAN DE ADQUISICIONES'!AJ$21)*($G34/$F34)))</f>
        <v>0</v>
      </c>
      <c r="AO34" s="420">
        <f>IF( $F34=0,0,((($F34/$E$31)*'PLAN DE ADQUISICIONES'!AK$21)*($G34/$F34)))</f>
        <v>0</v>
      </c>
      <c r="AP34" s="420">
        <f>IF( $F34=0,0,((($F34/$E$31)*'PLAN DE ADQUISICIONES'!AL$21)*($G34/$F34)))</f>
        <v>0</v>
      </c>
      <c r="AQ34" s="420">
        <f>IF( $F34=0,0,((($F34/$E$31)*'PLAN DE ADQUISICIONES'!AM$21)*($G34/$F34)))</f>
        <v>0</v>
      </c>
      <c r="AR34" s="420">
        <f>IF( $F34=0,0,((($F34/$E$31)*'PLAN DE ADQUISICIONES'!AN$21)*($G34/$F34)))</f>
        <v>0</v>
      </c>
      <c r="AS34" s="420">
        <f>IF( $F34=0,0,((($F34/$E$31)*'PLAN DE ADQUISICIONES'!AO$21)*($G34/$F34)))</f>
        <v>0</v>
      </c>
      <c r="AT34" s="423">
        <f>AH34+AI34+AJ34+AK34+AL34+AM34+AN34+AO34+AP34+AQ34+AR34+AS34</f>
        <v>0</v>
      </c>
      <c r="AU34" s="494">
        <f>AS34+AR34+AQ34+AP34+AO34+AN34+AM34+AL34+AK34+AJ34+AI34+AH34+AF34+AE34+AD34+AC34+AB34+AA34+Z34+Y34+X34+W34+V34+U34+S34+R34+Q34+P34+O34+N34+M34+L34+K34+J34+I34+H34</f>
        <v>0</v>
      </c>
      <c r="AV34" s="392">
        <f t="shared" si="1"/>
        <v>0</v>
      </c>
    </row>
    <row r="35" spans="2:48" s="394" customFormat="1" ht="12.75" customHeight="1" x14ac:dyDescent="0.15">
      <c r="B35" s="416" t="str">
        <f>+'FORMATO COSTEO C1'!C$130</f>
        <v>1.1.4.4</v>
      </c>
      <c r="C35" s="417" t="str">
        <f>++'FORMATO COSTEO C1'!B$130</f>
        <v>Categoría de gasto</v>
      </c>
      <c r="D35" s="428"/>
      <c r="E35" s="556"/>
      <c r="F35" s="420">
        <f>+'FORMATO COSTEO C1'!G130</f>
        <v>0</v>
      </c>
      <c r="G35" s="421">
        <f>+'FORMATO COSTEO C1'!H130</f>
        <v>0</v>
      </c>
      <c r="H35" s="425">
        <f>IF( $F35=0,0,((($F35/$E$31)*'PLAN DE ADQUISICIONES'!F$21)*($G35/$F35)))</f>
        <v>0</v>
      </c>
      <c r="I35" s="420">
        <f>IF( $F35=0,0,((($F35/$E$31)*'PLAN DE ADQUISICIONES'!G$21)*($G35/$F35)))</f>
        <v>0</v>
      </c>
      <c r="J35" s="420">
        <f>IF( $F35=0,0,((($F35/$E$31)*'PLAN DE ADQUISICIONES'!H$21)*($G35/$F35)))</f>
        <v>0</v>
      </c>
      <c r="K35" s="420">
        <f>IF( $F35=0,0,((($F35/$E$31)*'PLAN DE ADQUISICIONES'!I$21)*($G35/$F35)))</f>
        <v>0</v>
      </c>
      <c r="L35" s="420">
        <f>IF( $F35=0,0,((($F35/$E$31)*'PLAN DE ADQUISICIONES'!J$21)*($G35/$F35)))</f>
        <v>0</v>
      </c>
      <c r="M35" s="420">
        <f>IF( $F35=0,0,((($F35/$E$31)*'PLAN DE ADQUISICIONES'!K$21)*($G35/$F35)))</f>
        <v>0</v>
      </c>
      <c r="N35" s="420">
        <f>IF( $F35=0,0,((($F35/$E$31)*'PLAN DE ADQUISICIONES'!L$21)*($G35/$F35)))</f>
        <v>0</v>
      </c>
      <c r="O35" s="420">
        <f>IF( $F35=0,0,((($F35/$E$31)*'PLAN DE ADQUISICIONES'!M$21)*($G35/$F35)))</f>
        <v>0</v>
      </c>
      <c r="P35" s="420">
        <f>IF( $F35=0,0,((($F35/$E$31)*'PLAN DE ADQUISICIONES'!N$21)*($G35/$F35)))</f>
        <v>0</v>
      </c>
      <c r="Q35" s="420">
        <f>IF( $F35=0,0,((($F35/$E$31)*'PLAN DE ADQUISICIONES'!O$21)*($G35/$F35)))</f>
        <v>0</v>
      </c>
      <c r="R35" s="420">
        <f>IF( $F35=0,0,((($F35/$E$31)*'PLAN DE ADQUISICIONES'!P$21)*($G35/$F35)))</f>
        <v>0</v>
      </c>
      <c r="S35" s="420">
        <f>IF( $F35=0,0,((($F35/$E$31)*'PLAN DE ADQUISICIONES'!Q$21)*($G35/$F35)))</f>
        <v>0</v>
      </c>
      <c r="T35" s="423">
        <f>H35+I35+J35+K35+L35+M35+N35+O35+P35+Q35+R35+S35</f>
        <v>0</v>
      </c>
      <c r="U35" s="424">
        <f>IF( $F35=0,0,((($F35/$E$31)*'PLAN DE ADQUISICIONES'!R$21)*($G35/$F35)))</f>
        <v>0</v>
      </c>
      <c r="V35" s="420">
        <f>IF( $F35=0,0,((($F35/$E$31)*'PLAN DE ADQUISICIONES'!S$21)*($G35/$F35)))</f>
        <v>0</v>
      </c>
      <c r="W35" s="420">
        <f>IF( $F35=0,0,((($F35/$E$31)*'PLAN DE ADQUISICIONES'!T$21)*($G35/$F35)))</f>
        <v>0</v>
      </c>
      <c r="X35" s="420">
        <f>IF( $F35=0,0,((($F35/$E$31)*'PLAN DE ADQUISICIONES'!U$21)*($G35/$F35)))</f>
        <v>0</v>
      </c>
      <c r="Y35" s="420">
        <f>IF( $F35=0,0,((($F35/$E$31)*'PLAN DE ADQUISICIONES'!V$21)*($G35/$F35)))</f>
        <v>0</v>
      </c>
      <c r="Z35" s="420">
        <f>IF( $F35=0,0,((($F35/$E$31)*'PLAN DE ADQUISICIONES'!W$21)*($G35/$F35)))</f>
        <v>0</v>
      </c>
      <c r="AA35" s="420">
        <f>IF( $F35=0,0,((($F35/$E$31)*'PLAN DE ADQUISICIONES'!X$21)*($G35/$F35)))</f>
        <v>0</v>
      </c>
      <c r="AB35" s="420">
        <f>IF( $F35=0,0,((($F35/$E$31)*'PLAN DE ADQUISICIONES'!Y$21)*($G35/$F35)))</f>
        <v>0</v>
      </c>
      <c r="AC35" s="420">
        <f>IF( $F35=0,0,((($F35/$E$31)*'PLAN DE ADQUISICIONES'!Z$21)*($G35/$F35)))</f>
        <v>0</v>
      </c>
      <c r="AD35" s="420">
        <f>IF( $F35=0,0,((($F35/$E$31)*'PLAN DE ADQUISICIONES'!AA$21)*($G35/$F35)))</f>
        <v>0</v>
      </c>
      <c r="AE35" s="420">
        <f>IF( $F35=0,0,((($F35/$E$31)*'PLAN DE ADQUISICIONES'!AB$21)*($G35/$F35)))</f>
        <v>0</v>
      </c>
      <c r="AF35" s="420">
        <f>IF( $F35=0,0,((($F35/$E$31)*'PLAN DE ADQUISICIONES'!AC$21)*($G35/$F35)))</f>
        <v>0</v>
      </c>
      <c r="AG35" s="421">
        <f>U35+V35+W35+X35+Y35+Z35+AA35+AB35+AC35+AD35+AE35+AF35</f>
        <v>0</v>
      </c>
      <c r="AH35" s="425">
        <f>IF( $F35=0,0,((($F35/$E$31)*'PLAN DE ADQUISICIONES'!AD$21)*($G35/$F35)))</f>
        <v>0</v>
      </c>
      <c r="AI35" s="420">
        <f>IF( $F35=0,0,((($F35/$E$31)*'PLAN DE ADQUISICIONES'!AE$21)*($G35/$F35)))</f>
        <v>0</v>
      </c>
      <c r="AJ35" s="420">
        <f>IF( $F35=0,0,((($F35/$E$31)*'PLAN DE ADQUISICIONES'!AF$21)*($G35/$F35)))</f>
        <v>0</v>
      </c>
      <c r="AK35" s="420">
        <f>IF( $F35=0,0,((($F35/$E$31)*'PLAN DE ADQUISICIONES'!AG$21)*($G35/$F35)))</f>
        <v>0</v>
      </c>
      <c r="AL35" s="420">
        <f>IF( $F35=0,0,((($F35/$E$31)*'PLAN DE ADQUISICIONES'!AH$21)*($G35/$F35)))</f>
        <v>0</v>
      </c>
      <c r="AM35" s="420">
        <f>IF( $F35=0,0,((($F35/$E$31)*'PLAN DE ADQUISICIONES'!AI$21)*($G35/$F35)))</f>
        <v>0</v>
      </c>
      <c r="AN35" s="420">
        <f>IF( $F35=0,0,((($F35/$E$31)*'PLAN DE ADQUISICIONES'!AJ$21)*($G35/$F35)))</f>
        <v>0</v>
      </c>
      <c r="AO35" s="420">
        <f>IF( $F35=0,0,((($F35/$E$31)*'PLAN DE ADQUISICIONES'!AK$21)*($G35/$F35)))</f>
        <v>0</v>
      </c>
      <c r="AP35" s="420">
        <f>IF( $F35=0,0,((($F35/$E$31)*'PLAN DE ADQUISICIONES'!AL$21)*($G35/$F35)))</f>
        <v>0</v>
      </c>
      <c r="AQ35" s="420">
        <f>IF( $F35=0,0,((($F35/$E$31)*'PLAN DE ADQUISICIONES'!AM$21)*($G35/$F35)))</f>
        <v>0</v>
      </c>
      <c r="AR35" s="420">
        <f>IF( $F35=0,0,((($F35/$E$31)*'PLAN DE ADQUISICIONES'!AN$21)*($G35/$F35)))</f>
        <v>0</v>
      </c>
      <c r="AS35" s="420">
        <f>IF( $F35=0,0,((($F35/$E$31)*'PLAN DE ADQUISICIONES'!AO$21)*($G35/$F35)))</f>
        <v>0</v>
      </c>
      <c r="AT35" s="423">
        <f>AH35+AI35+AJ35+AK35+AL35+AM35+AN35+AO35+AP35+AQ35+AR35+AS35</f>
        <v>0</v>
      </c>
      <c r="AU35" s="494">
        <f>AS35+AR35+AQ35+AP35+AO35+AN35+AM35+AL35+AK35+AJ35+AI35+AH35+AF35+AE35+AD35+AC35+AB35+AA35+Z35+Y35+X35+W35+V35+U35+S35+R35+Q35+P35+O35+N35+M35+L35+K35+J35+I35+H35</f>
        <v>0</v>
      </c>
      <c r="AV35" s="392">
        <f t="shared" si="1"/>
        <v>0</v>
      </c>
    </row>
    <row r="36" spans="2:48" s="394" customFormat="1" ht="12.75" customHeight="1" x14ac:dyDescent="0.15">
      <c r="B36" s="416" t="str">
        <f>+'FORMATO COSTEO C1'!C$136</f>
        <v>1.1.4.5</v>
      </c>
      <c r="C36" s="417" t="str">
        <f>+'FORMATO COSTEO C1'!B$136</f>
        <v>Categoría de gasto</v>
      </c>
      <c r="D36" s="428"/>
      <c r="E36" s="556"/>
      <c r="F36" s="420">
        <f>+'FORMATO COSTEO C1'!G136</f>
        <v>0</v>
      </c>
      <c r="G36" s="421">
        <f>+'FORMATO COSTEO C1'!H136</f>
        <v>0</v>
      </c>
      <c r="H36" s="425">
        <f>IF( $F36=0,0,((($F36/$E$31)*'PLAN DE ADQUISICIONES'!F$21)*($G36/$F36)))</f>
        <v>0</v>
      </c>
      <c r="I36" s="420">
        <f>IF( $F36=0,0,((($F36/$E$31)*'PLAN DE ADQUISICIONES'!G$21)*($G36/$F36)))</f>
        <v>0</v>
      </c>
      <c r="J36" s="420">
        <f>IF( $F36=0,0,((($F36/$E$31)*'PLAN DE ADQUISICIONES'!H$21)*($G36/$F36)))</f>
        <v>0</v>
      </c>
      <c r="K36" s="420">
        <f>IF( $F36=0,0,((($F36/$E$31)*'PLAN DE ADQUISICIONES'!I$21)*($G36/$F36)))</f>
        <v>0</v>
      </c>
      <c r="L36" s="420">
        <f>IF( $F36=0,0,((($F36/$E$31)*'PLAN DE ADQUISICIONES'!J$21)*($G36/$F36)))</f>
        <v>0</v>
      </c>
      <c r="M36" s="420">
        <f>IF( $F36=0,0,((($F36/$E$31)*'PLAN DE ADQUISICIONES'!K$21)*($G36/$F36)))</f>
        <v>0</v>
      </c>
      <c r="N36" s="420">
        <f>IF( $F36=0,0,((($F36/$E$31)*'PLAN DE ADQUISICIONES'!L$21)*($G36/$F36)))</f>
        <v>0</v>
      </c>
      <c r="O36" s="420">
        <f>IF( $F36=0,0,((($F36/$E$31)*'PLAN DE ADQUISICIONES'!M$21)*($G36/$F36)))</f>
        <v>0</v>
      </c>
      <c r="P36" s="420">
        <f>IF( $F36=0,0,((($F36/$E$31)*'PLAN DE ADQUISICIONES'!N$21)*($G36/$F36)))</f>
        <v>0</v>
      </c>
      <c r="Q36" s="420">
        <f>IF( $F36=0,0,((($F36/$E$31)*'PLAN DE ADQUISICIONES'!O$21)*($G36/$F36)))</f>
        <v>0</v>
      </c>
      <c r="R36" s="420">
        <f>IF( $F36=0,0,((($F36/$E$31)*'PLAN DE ADQUISICIONES'!P$21)*($G36/$F36)))</f>
        <v>0</v>
      </c>
      <c r="S36" s="420">
        <f>IF( $F36=0,0,((($F36/$E$31)*'PLAN DE ADQUISICIONES'!Q$21)*($G36/$F36)))</f>
        <v>0</v>
      </c>
      <c r="T36" s="423">
        <f>H36+I36+J36+K36+L36+M36+N36+O36+P36+Q36+R36+S36</f>
        <v>0</v>
      </c>
      <c r="U36" s="424">
        <f>IF( $F36=0,0,((($F36/$E$31)*'PLAN DE ADQUISICIONES'!R$21)*($G36/$F36)))</f>
        <v>0</v>
      </c>
      <c r="V36" s="420">
        <f>IF( $F36=0,0,((($F36/$E$31)*'PLAN DE ADQUISICIONES'!S$21)*($G36/$F36)))</f>
        <v>0</v>
      </c>
      <c r="W36" s="420">
        <f>IF( $F36=0,0,((($F36/$E$31)*'PLAN DE ADQUISICIONES'!T$21)*($G36/$F36)))</f>
        <v>0</v>
      </c>
      <c r="X36" s="420">
        <f>IF( $F36=0,0,((($F36/$E$31)*'PLAN DE ADQUISICIONES'!U$21)*($G36/$F36)))</f>
        <v>0</v>
      </c>
      <c r="Y36" s="420">
        <f>IF( $F36=0,0,((($F36/$E$31)*'PLAN DE ADQUISICIONES'!V$21)*($G36/$F36)))</f>
        <v>0</v>
      </c>
      <c r="Z36" s="420">
        <f>IF( $F36=0,0,((($F36/$E$31)*'PLAN DE ADQUISICIONES'!W$21)*($G36/$F36)))</f>
        <v>0</v>
      </c>
      <c r="AA36" s="420">
        <f>IF( $F36=0,0,((($F36/$E$31)*'PLAN DE ADQUISICIONES'!X$21)*($G36/$F36)))</f>
        <v>0</v>
      </c>
      <c r="AB36" s="420">
        <f>IF( $F36=0,0,((($F36/$E$31)*'PLAN DE ADQUISICIONES'!Y$21)*($G36/$F36)))</f>
        <v>0</v>
      </c>
      <c r="AC36" s="420">
        <f>IF( $F36=0,0,((($F36/$E$31)*'PLAN DE ADQUISICIONES'!Z$21)*($G36/$F36)))</f>
        <v>0</v>
      </c>
      <c r="AD36" s="420">
        <f>IF( $F36=0,0,((($F36/$E$31)*'PLAN DE ADQUISICIONES'!AA$21)*($G36/$F36)))</f>
        <v>0</v>
      </c>
      <c r="AE36" s="420">
        <f>IF( $F36=0,0,((($F36/$E$31)*'PLAN DE ADQUISICIONES'!AB$21)*($G36/$F36)))</f>
        <v>0</v>
      </c>
      <c r="AF36" s="420">
        <f>IF( $F36=0,0,((($F36/$E$31)*'PLAN DE ADQUISICIONES'!AC$21)*($G36/$F36)))</f>
        <v>0</v>
      </c>
      <c r="AG36" s="421">
        <f>U36+V36+W36+X36+Y36+Z36+AA36+AB36+AC36+AD36+AE36+AF36</f>
        <v>0</v>
      </c>
      <c r="AH36" s="425">
        <f>IF( $F36=0,0,((($F36/$E$31)*'PLAN DE ADQUISICIONES'!AD$21)*($G36/$F36)))</f>
        <v>0</v>
      </c>
      <c r="AI36" s="420">
        <f>IF( $F36=0,0,((($F36/$E$31)*'PLAN DE ADQUISICIONES'!AE$21)*($G36/$F36)))</f>
        <v>0</v>
      </c>
      <c r="AJ36" s="420">
        <f>IF( $F36=0,0,((($F36/$E$31)*'PLAN DE ADQUISICIONES'!AF$21)*($G36/$F36)))</f>
        <v>0</v>
      </c>
      <c r="AK36" s="420">
        <f>IF( $F36=0,0,((($F36/$E$31)*'PLAN DE ADQUISICIONES'!AG$21)*($G36/$F36)))</f>
        <v>0</v>
      </c>
      <c r="AL36" s="420">
        <f>IF( $F36=0,0,((($F36/$E$31)*'PLAN DE ADQUISICIONES'!AH$21)*($G36/$F36)))</f>
        <v>0</v>
      </c>
      <c r="AM36" s="420">
        <f>IF( $F36=0,0,((($F36/$E$31)*'PLAN DE ADQUISICIONES'!AI$21)*($G36/$F36)))</f>
        <v>0</v>
      </c>
      <c r="AN36" s="420">
        <f>IF( $F36=0,0,((($F36/$E$31)*'PLAN DE ADQUISICIONES'!AJ$21)*($G36/$F36)))</f>
        <v>0</v>
      </c>
      <c r="AO36" s="420">
        <f>IF( $F36=0,0,((($F36/$E$31)*'PLAN DE ADQUISICIONES'!AK$21)*($G36/$F36)))</f>
        <v>0</v>
      </c>
      <c r="AP36" s="420">
        <f>IF( $F36=0,0,((($F36/$E$31)*'PLAN DE ADQUISICIONES'!AL$21)*($G36/$F36)))</f>
        <v>0</v>
      </c>
      <c r="AQ36" s="420">
        <f>IF( $F36=0,0,((($F36/$E$31)*'PLAN DE ADQUISICIONES'!AM$21)*($G36/$F36)))</f>
        <v>0</v>
      </c>
      <c r="AR36" s="420">
        <f>IF( $F36=0,0,((($F36/$E$31)*'PLAN DE ADQUISICIONES'!AN$21)*($G36/$F36)))</f>
        <v>0</v>
      </c>
      <c r="AS36" s="420">
        <f>IF( $F36=0,0,((($F36/$E$31)*'PLAN DE ADQUISICIONES'!AO$21)*($G36/$F36)))</f>
        <v>0</v>
      </c>
      <c r="AT36" s="423">
        <f>AH36+AI36+AJ36+AK36+AL36+AM36+AN36+AO36+AP36+AQ36+AR36+AS36</f>
        <v>0</v>
      </c>
      <c r="AU36" s="494">
        <f>AS36+AR36+AQ36+AP36+AO36+AN36+AM36+AL36+AK36+AJ36+AI36+AH36+AF36+AE36+AD36+AC36+AB36+AA36+Z36+Y36+X36+W36+V36+U36+S36+R36+Q36+P36+O36+N36+M36+L36+K36+J36+I36+H36</f>
        <v>0</v>
      </c>
      <c r="AV36" s="392">
        <f t="shared" si="1"/>
        <v>0</v>
      </c>
    </row>
    <row r="37" spans="2:48" s="394" customFormat="1" ht="12.75" customHeight="1" x14ac:dyDescent="0.15">
      <c r="B37" s="406" t="str">
        <f>+'FORMATO COSTEO C1'!C$142</f>
        <v>1.1.5</v>
      </c>
      <c r="C37" s="430" t="str">
        <f>+'FORMATO COSTEO C1'!B$142</f>
        <v>Pre seleccionar a los beneficiarios a ser capacitados</v>
      </c>
      <c r="D37" s="543" t="str">
        <f>+'FORMATO COSTEO C1'!D$142</f>
        <v>Persona</v>
      </c>
      <c r="E37" s="535">
        <f>+'FORMATO COSTEO C1'!E$142</f>
        <v>396</v>
      </c>
      <c r="F37" s="410">
        <f>SUM(F38:F42)</f>
        <v>0</v>
      </c>
      <c r="G37" s="411">
        <f t="shared" ref="G37:P37" si="12">SUM(G38:G42)</f>
        <v>0</v>
      </c>
      <c r="H37" s="412">
        <f t="shared" si="12"/>
        <v>0</v>
      </c>
      <c r="I37" s="410">
        <f>SUM(I38:I42)</f>
        <v>0</v>
      </c>
      <c r="J37" s="410">
        <f>SUM(J38:J42)</f>
        <v>0</v>
      </c>
      <c r="K37" s="410">
        <f>SUM(K38:K42)</f>
        <v>0</v>
      </c>
      <c r="L37" s="410">
        <f>SUM(L38:L42)</f>
        <v>0</v>
      </c>
      <c r="M37" s="410">
        <f>SUM(M38:M42)</f>
        <v>0</v>
      </c>
      <c r="N37" s="410">
        <f t="shared" si="12"/>
        <v>0</v>
      </c>
      <c r="O37" s="410">
        <f t="shared" si="12"/>
        <v>0</v>
      </c>
      <c r="P37" s="410">
        <f t="shared" si="12"/>
        <v>0</v>
      </c>
      <c r="Q37" s="410">
        <f>SUM(Q38:Q42)</f>
        <v>0</v>
      </c>
      <c r="R37" s="410">
        <f>SUM(R38:R42)</f>
        <v>0</v>
      </c>
      <c r="S37" s="410">
        <f>SUM(S38:S42)</f>
        <v>0</v>
      </c>
      <c r="T37" s="413">
        <f>SUM(T38:T42)</f>
        <v>0</v>
      </c>
      <c r="U37" s="414">
        <f t="shared" ref="U37:AS37" si="13">SUM(U38:U42)</f>
        <v>0</v>
      </c>
      <c r="V37" s="410">
        <f t="shared" si="13"/>
        <v>0</v>
      </c>
      <c r="W37" s="410">
        <f t="shared" si="13"/>
        <v>0</v>
      </c>
      <c r="X37" s="410">
        <f t="shared" si="13"/>
        <v>0</v>
      </c>
      <c r="Y37" s="410">
        <f t="shared" si="13"/>
        <v>0</v>
      </c>
      <c r="Z37" s="410">
        <f t="shared" si="13"/>
        <v>0</v>
      </c>
      <c r="AA37" s="410">
        <f t="shared" si="13"/>
        <v>0</v>
      </c>
      <c r="AB37" s="410">
        <f t="shared" si="13"/>
        <v>0</v>
      </c>
      <c r="AC37" s="410">
        <f t="shared" si="13"/>
        <v>0</v>
      </c>
      <c r="AD37" s="410">
        <f t="shared" si="13"/>
        <v>0</v>
      </c>
      <c r="AE37" s="410">
        <f t="shared" si="13"/>
        <v>0</v>
      </c>
      <c r="AF37" s="410">
        <f t="shared" si="13"/>
        <v>0</v>
      </c>
      <c r="AG37" s="411">
        <f t="shared" si="13"/>
        <v>0</v>
      </c>
      <c r="AH37" s="412">
        <f t="shared" si="13"/>
        <v>0</v>
      </c>
      <c r="AI37" s="410">
        <f t="shared" si="13"/>
        <v>0</v>
      </c>
      <c r="AJ37" s="410">
        <f t="shared" si="13"/>
        <v>0</v>
      </c>
      <c r="AK37" s="410">
        <f t="shared" si="13"/>
        <v>0</v>
      </c>
      <c r="AL37" s="410">
        <f t="shared" si="13"/>
        <v>0</v>
      </c>
      <c r="AM37" s="410">
        <f t="shared" si="13"/>
        <v>0</v>
      </c>
      <c r="AN37" s="410">
        <f t="shared" si="13"/>
        <v>0</v>
      </c>
      <c r="AO37" s="410">
        <f t="shared" si="13"/>
        <v>0</v>
      </c>
      <c r="AP37" s="410">
        <f t="shared" si="13"/>
        <v>0</v>
      </c>
      <c r="AQ37" s="410">
        <f t="shared" si="13"/>
        <v>0</v>
      </c>
      <c r="AR37" s="410">
        <f t="shared" si="13"/>
        <v>0</v>
      </c>
      <c r="AS37" s="410">
        <f t="shared" si="13"/>
        <v>0</v>
      </c>
      <c r="AT37" s="413">
        <f>SUM(AT38:AT42)</f>
        <v>0</v>
      </c>
      <c r="AU37" s="415">
        <f>SUM(AU38:AU42)</f>
        <v>0</v>
      </c>
      <c r="AV37" s="392">
        <f t="shared" si="1"/>
        <v>0</v>
      </c>
    </row>
    <row r="38" spans="2:48" s="394" customFormat="1" ht="12.75" customHeight="1" x14ac:dyDescent="0.15">
      <c r="B38" s="416" t="str">
        <f>+'FORMATO COSTEO C1'!C$144</f>
        <v>1.1.5.1</v>
      </c>
      <c r="C38" s="417" t="str">
        <f>+'FORMATO COSTEO C1'!B$144</f>
        <v>Categoría de gasto</v>
      </c>
      <c r="D38" s="428"/>
      <c r="E38" s="556"/>
      <c r="F38" s="420">
        <f>+'FORMATO COSTEO C1'!G144</f>
        <v>0</v>
      </c>
      <c r="G38" s="421">
        <f>+'FORMATO COSTEO C1'!H144</f>
        <v>0</v>
      </c>
      <c r="H38" s="422">
        <f>IF( $F38=0,0,((($F38/$E$37)*'PLAN DE ADQUISICIONES'!F$22)*($G38/$F38)))</f>
        <v>0</v>
      </c>
      <c r="I38" s="420">
        <f>IF( $F38=0,0,((($F38/$E$37)*'PLAN DE ADQUISICIONES'!G$22)*($G38/$F38)))</f>
        <v>0</v>
      </c>
      <c r="J38" s="420">
        <f>IF( $F38=0,0,((($F38/$E$37)*'PLAN DE ADQUISICIONES'!H$22)*($G38/$F38)))</f>
        <v>0</v>
      </c>
      <c r="K38" s="420">
        <f>IF( $F38=0,0,((($F38/$E$37)*'PLAN DE ADQUISICIONES'!I$22)*($G38/$F38)))</f>
        <v>0</v>
      </c>
      <c r="L38" s="420">
        <f>IF( $F38=0,0,((($F38/$E$37)*'PLAN DE ADQUISICIONES'!J$22)*($G38/$F38)))</f>
        <v>0</v>
      </c>
      <c r="M38" s="420">
        <f>IF( $F38=0,0,((($F38/$E$37)*'PLAN DE ADQUISICIONES'!K$22)*($G38/$F38)))</f>
        <v>0</v>
      </c>
      <c r="N38" s="420">
        <f>IF( $F38=0,0,((($F38/$E$37)*'PLAN DE ADQUISICIONES'!L$22)*($G38/$F38)))</f>
        <v>0</v>
      </c>
      <c r="O38" s="420">
        <f>IF( $F38=0,0,((($F38/$E$37)*'PLAN DE ADQUISICIONES'!M$22)*($G38/$F38)))</f>
        <v>0</v>
      </c>
      <c r="P38" s="420">
        <f>IF( $F38=0,0,((($F38/$E$37)*'PLAN DE ADQUISICIONES'!N$22)*($G38/$F38)))</f>
        <v>0</v>
      </c>
      <c r="Q38" s="420">
        <f>IF( $F38=0,0,((($F38/$E$37)*'PLAN DE ADQUISICIONES'!O$22)*($G38/$F38)))</f>
        <v>0</v>
      </c>
      <c r="R38" s="420">
        <f>IF( $F38=0,0,((($F38/$E$37)*'PLAN DE ADQUISICIONES'!P$22)*($G38/$F38)))</f>
        <v>0</v>
      </c>
      <c r="S38" s="420">
        <f>IF( $F38=0,0,((($F38/$E$37)*'PLAN DE ADQUISICIONES'!Q$22)*($G38/$F38)))</f>
        <v>0</v>
      </c>
      <c r="T38" s="423">
        <f>H38+I38+J38+K38+L38+M38+N38+O38+P38+Q38+R38+S38</f>
        <v>0</v>
      </c>
      <c r="U38" s="424">
        <f>IF( $F38=0,0,((($F38/$E$37)*'PLAN DE ADQUISICIONES'!R$22)*($G38/$F38)))</f>
        <v>0</v>
      </c>
      <c r="V38" s="420">
        <f>IF( $F38=0,0,((($F38/$E$37)*'PLAN DE ADQUISICIONES'!S$22)*($G38/$F38)))</f>
        <v>0</v>
      </c>
      <c r="W38" s="420">
        <f>IF( $F38=0,0,((($F38/$E$37)*'PLAN DE ADQUISICIONES'!T$22)*($G38/$F38)))</f>
        <v>0</v>
      </c>
      <c r="X38" s="420">
        <f>IF( $F38=0,0,((($F38/$E$37)*'PLAN DE ADQUISICIONES'!U$22)*($G38/$F38)))</f>
        <v>0</v>
      </c>
      <c r="Y38" s="420">
        <f>IF( $F38=0,0,((($F38/$E$37)*'PLAN DE ADQUISICIONES'!V$22)*($G38/$F38)))</f>
        <v>0</v>
      </c>
      <c r="Z38" s="420">
        <f>IF( $F38=0,0,((($F38/$E$37)*'PLAN DE ADQUISICIONES'!W$22)*($G38/$F38)))</f>
        <v>0</v>
      </c>
      <c r="AA38" s="420">
        <f>IF( $F38=0,0,((($F38/$E$37)*'PLAN DE ADQUISICIONES'!X$22)*($G38/$F38)))</f>
        <v>0</v>
      </c>
      <c r="AB38" s="420">
        <f>IF( $F38=0,0,((($F38/$E$37)*'PLAN DE ADQUISICIONES'!Y$22)*($G38/$F38)))</f>
        <v>0</v>
      </c>
      <c r="AC38" s="420">
        <f>IF( $F38=0,0,((($F38/$E$37)*'PLAN DE ADQUISICIONES'!Z$22)*($G38/$F38)))</f>
        <v>0</v>
      </c>
      <c r="AD38" s="420">
        <f>IF( $F38=0,0,((($F38/$E$37)*'PLAN DE ADQUISICIONES'!AA$22)*($G38/$F38)))</f>
        <v>0</v>
      </c>
      <c r="AE38" s="420">
        <f>IF( $F38=0,0,((($F38/$E$37)*'PLAN DE ADQUISICIONES'!AB$22)*($G38/$F38)))</f>
        <v>0</v>
      </c>
      <c r="AF38" s="420">
        <f>IF( $F38=0,0,((($F38/$E$37)*'PLAN DE ADQUISICIONES'!AC$22)*($G38/$F38)))</f>
        <v>0</v>
      </c>
      <c r="AG38" s="421">
        <f>U38+V38+W38+X38+Y38+Z38+AA38+AB38+AC38+AD38+AE38+AF38</f>
        <v>0</v>
      </c>
      <c r="AH38" s="425">
        <f>IF( $F38=0,0,((($F38/$E$37)*'PLAN DE ADQUISICIONES'!AD$22)*($G38/$F38)))</f>
        <v>0</v>
      </c>
      <c r="AI38" s="420">
        <f>IF( $F38=0,0,((($F38/$E$37)*'PLAN DE ADQUISICIONES'!AE$22)*($G38/$F38)))</f>
        <v>0</v>
      </c>
      <c r="AJ38" s="420">
        <f>IF( $F38=0,0,((($F38/$E$37)*'PLAN DE ADQUISICIONES'!AF$22)*($G38/$F38)))</f>
        <v>0</v>
      </c>
      <c r="AK38" s="420">
        <f>IF( $F38=0,0,((($F38/$E$37)*'PLAN DE ADQUISICIONES'!AG$22)*($G38/$F38)))</f>
        <v>0</v>
      </c>
      <c r="AL38" s="420">
        <f>IF( $F38=0,0,((($F38/$E$37)*'PLAN DE ADQUISICIONES'!AH$22)*($G38/$F38)))</f>
        <v>0</v>
      </c>
      <c r="AM38" s="420">
        <f>IF( $F38=0,0,((($F38/$E$37)*'PLAN DE ADQUISICIONES'!AI$22)*($G38/$F38)))</f>
        <v>0</v>
      </c>
      <c r="AN38" s="420">
        <f>IF( $F38=0,0,((($F38/$E$37)*'PLAN DE ADQUISICIONES'!AJ$22)*($G38/$F38)))</f>
        <v>0</v>
      </c>
      <c r="AO38" s="420">
        <f>IF( $F38=0,0,((($F38/$E$37)*'PLAN DE ADQUISICIONES'!AK$22)*($G38/$F38)))</f>
        <v>0</v>
      </c>
      <c r="AP38" s="420">
        <f>IF( $F38=0,0,((($F38/$E$37)*'PLAN DE ADQUISICIONES'!AL$22)*($G38/$F38)))</f>
        <v>0</v>
      </c>
      <c r="AQ38" s="420">
        <f>IF( $F38=0,0,((($F38/$E$37)*'PLAN DE ADQUISICIONES'!AM$22)*($G38/$F38)))</f>
        <v>0</v>
      </c>
      <c r="AR38" s="420">
        <f>IF( $F38=0,0,((($F38/$E$37)*'PLAN DE ADQUISICIONES'!AN$22)*($G38/$F38)))</f>
        <v>0</v>
      </c>
      <c r="AS38" s="420">
        <f>IF( $F38=0,0,((($F38/$E$37)*'PLAN DE ADQUISICIONES'!AO$22)*($G38/$F38)))</f>
        <v>0</v>
      </c>
      <c r="AT38" s="423">
        <f>AH38+AI38+AJ38+AK38+AL38+AM38+AN38+AO38+AP38+AQ38+AR38+AS38</f>
        <v>0</v>
      </c>
      <c r="AU38" s="494">
        <f>AS38+AR38+AQ38+AP38+AO38+AN38+AM38+AL38+AK38+AJ38+AI38+AH38+AF38+AE38+AD38+AC38+AB38+AA38+Z38+Y38+X38+W38+V38+U38+S38+R38+Q38+P38+O38+N38+M38+L38+K38+J38+I38+H38</f>
        <v>0</v>
      </c>
      <c r="AV38" s="392">
        <f t="shared" si="1"/>
        <v>0</v>
      </c>
    </row>
    <row r="39" spans="2:48" s="394" customFormat="1" ht="12.75" customHeight="1" x14ac:dyDescent="0.15">
      <c r="B39" s="416" t="str">
        <f>+'FORMATO COSTEO C1'!C$150</f>
        <v>1.1.5.2</v>
      </c>
      <c r="C39" s="417" t="str">
        <f>+'FORMATO COSTEO C1'!B$150</f>
        <v>Categoría de gasto</v>
      </c>
      <c r="D39" s="428"/>
      <c r="E39" s="556"/>
      <c r="F39" s="420">
        <f>+'FORMATO COSTEO C1'!G150</f>
        <v>0</v>
      </c>
      <c r="G39" s="421">
        <f>+'FORMATO COSTEO C1'!H150</f>
        <v>0</v>
      </c>
      <c r="H39" s="425">
        <f>IF( $F39=0,0,((($F39/$E$37)*'PLAN DE ADQUISICIONES'!F$22)*($G39/$F39)))</f>
        <v>0</v>
      </c>
      <c r="I39" s="420">
        <f>IF( $F39=0,0,((($F39/$E$37)*'PLAN DE ADQUISICIONES'!G$22)*($G39/$F39)))</f>
        <v>0</v>
      </c>
      <c r="J39" s="420">
        <f>IF( $F39=0,0,((($F39/$E$37)*'PLAN DE ADQUISICIONES'!H$22)*($G39/$F39)))</f>
        <v>0</v>
      </c>
      <c r="K39" s="420">
        <f>IF( $F39=0,0,((($F39/$E$37)*'PLAN DE ADQUISICIONES'!I$22)*($G39/$F39)))</f>
        <v>0</v>
      </c>
      <c r="L39" s="420">
        <f>IF( $F39=0,0,((($F39/$E$37)*'PLAN DE ADQUISICIONES'!J$22)*($G39/$F39)))</f>
        <v>0</v>
      </c>
      <c r="M39" s="420">
        <f>IF( $F39=0,0,((($F39/$E$37)*'PLAN DE ADQUISICIONES'!K$22)*($G39/$F39)))</f>
        <v>0</v>
      </c>
      <c r="N39" s="420">
        <f>IF( $F39=0,0,((($F39/$E$37)*'PLAN DE ADQUISICIONES'!L$22)*($G39/$F39)))</f>
        <v>0</v>
      </c>
      <c r="O39" s="420">
        <f>IF( $F39=0,0,((($F39/$E$37)*'PLAN DE ADQUISICIONES'!M$22)*($G39/$F39)))</f>
        <v>0</v>
      </c>
      <c r="P39" s="420">
        <f>IF( $F39=0,0,((($F39/$E$37)*'PLAN DE ADQUISICIONES'!N$22)*($G39/$F39)))</f>
        <v>0</v>
      </c>
      <c r="Q39" s="420">
        <f>IF( $F39=0,0,((($F39/$E$37)*'PLAN DE ADQUISICIONES'!O$22)*($G39/$F39)))</f>
        <v>0</v>
      </c>
      <c r="R39" s="420">
        <f>IF( $F39=0,0,((($F39/$E$37)*'PLAN DE ADQUISICIONES'!P$22)*($G39/$F39)))</f>
        <v>0</v>
      </c>
      <c r="S39" s="420">
        <f>IF( $F39=0,0,((($F39/$E$37)*'PLAN DE ADQUISICIONES'!Q$22)*($G39/$F39)))</f>
        <v>0</v>
      </c>
      <c r="T39" s="423">
        <f>H39+I39+J39+K39+L39+M39+N39+O39+P39+Q39+R39+S39</f>
        <v>0</v>
      </c>
      <c r="U39" s="424">
        <f>IF( $F39=0,0,((($F39/$E$37)*'PLAN DE ADQUISICIONES'!R$22)*($G39/$F39)))</f>
        <v>0</v>
      </c>
      <c r="V39" s="420">
        <f>IF( $F39=0,0,((($F39/$E$37)*'PLAN DE ADQUISICIONES'!S$22)*($G39/$F39)))</f>
        <v>0</v>
      </c>
      <c r="W39" s="420">
        <f>IF( $F39=0,0,((($F39/$E$37)*'PLAN DE ADQUISICIONES'!T$22)*($G39/$F39)))</f>
        <v>0</v>
      </c>
      <c r="X39" s="420">
        <f>IF( $F39=0,0,((($F39/$E$37)*'PLAN DE ADQUISICIONES'!U$22)*($G39/$F39)))</f>
        <v>0</v>
      </c>
      <c r="Y39" s="420">
        <f>IF( $F39=0,0,((($F39/$E$37)*'PLAN DE ADQUISICIONES'!V$22)*($G39/$F39)))</f>
        <v>0</v>
      </c>
      <c r="Z39" s="420">
        <f>IF( $F39=0,0,((($F39/$E$37)*'PLAN DE ADQUISICIONES'!W$22)*($G39/$F39)))</f>
        <v>0</v>
      </c>
      <c r="AA39" s="420">
        <f>IF( $F39=0,0,((($F39/$E$37)*'PLAN DE ADQUISICIONES'!X$22)*($G39/$F39)))</f>
        <v>0</v>
      </c>
      <c r="AB39" s="420">
        <f>IF( $F39=0,0,((($F39/$E$37)*'PLAN DE ADQUISICIONES'!Y$22)*($G39/$F39)))</f>
        <v>0</v>
      </c>
      <c r="AC39" s="420">
        <f>IF( $F39=0,0,((($F39/$E$37)*'PLAN DE ADQUISICIONES'!Z$22)*($G39/$F39)))</f>
        <v>0</v>
      </c>
      <c r="AD39" s="420">
        <f>IF( $F39=0,0,((($F39/$E$37)*'PLAN DE ADQUISICIONES'!AA$22)*($G39/$F39)))</f>
        <v>0</v>
      </c>
      <c r="AE39" s="420">
        <f>IF( $F39=0,0,((($F39/$E$37)*'PLAN DE ADQUISICIONES'!AB$22)*($G39/$F39)))</f>
        <v>0</v>
      </c>
      <c r="AF39" s="420">
        <f>IF( $F39=0,0,((($F39/$E$37)*'PLAN DE ADQUISICIONES'!AC$22)*($G39/$F39)))</f>
        <v>0</v>
      </c>
      <c r="AG39" s="421">
        <f>U39+V39+W39+X39+Y39+Z39+AA39+AB39+AC39+AD39+AE39+AF39</f>
        <v>0</v>
      </c>
      <c r="AH39" s="425">
        <f>IF( $F39=0,0,((($F39/$E$37)*'PLAN DE ADQUISICIONES'!AD$22)*($G39/$F39)))</f>
        <v>0</v>
      </c>
      <c r="AI39" s="420">
        <f>IF( $F39=0,0,((($F39/$E$37)*'PLAN DE ADQUISICIONES'!AE$22)*($G39/$F39)))</f>
        <v>0</v>
      </c>
      <c r="AJ39" s="420">
        <f>IF( $F39=0,0,((($F39/$E$37)*'PLAN DE ADQUISICIONES'!AF$22)*($G39/$F39)))</f>
        <v>0</v>
      </c>
      <c r="AK39" s="420">
        <f>IF( $F39=0,0,((($F39/$E$37)*'PLAN DE ADQUISICIONES'!AG$22)*($G39/$F39)))</f>
        <v>0</v>
      </c>
      <c r="AL39" s="420">
        <f>IF( $F39=0,0,((($F39/$E$37)*'PLAN DE ADQUISICIONES'!AH$22)*($G39/$F39)))</f>
        <v>0</v>
      </c>
      <c r="AM39" s="420">
        <f>IF( $F39=0,0,((($F39/$E$37)*'PLAN DE ADQUISICIONES'!AI$22)*($G39/$F39)))</f>
        <v>0</v>
      </c>
      <c r="AN39" s="420">
        <f>IF( $F39=0,0,((($F39/$E$37)*'PLAN DE ADQUISICIONES'!AJ$22)*($G39/$F39)))</f>
        <v>0</v>
      </c>
      <c r="AO39" s="420">
        <f>IF( $F39=0,0,((($F39/$E$37)*'PLAN DE ADQUISICIONES'!AK$22)*($G39/$F39)))</f>
        <v>0</v>
      </c>
      <c r="AP39" s="420">
        <f>IF( $F39=0,0,((($F39/$E$37)*'PLAN DE ADQUISICIONES'!AL$22)*($G39/$F39)))</f>
        <v>0</v>
      </c>
      <c r="AQ39" s="420">
        <f>IF( $F39=0,0,((($F39/$E$37)*'PLAN DE ADQUISICIONES'!AM$22)*($G39/$F39)))</f>
        <v>0</v>
      </c>
      <c r="AR39" s="420">
        <f>IF( $F39=0,0,((($F39/$E$37)*'PLAN DE ADQUISICIONES'!AN$22)*($G39/$F39)))</f>
        <v>0</v>
      </c>
      <c r="AS39" s="420">
        <f>IF( $F39=0,0,((($F39/$E$37)*'PLAN DE ADQUISICIONES'!AO$22)*($G39/$F39)))</f>
        <v>0</v>
      </c>
      <c r="AT39" s="423">
        <f>AH39+AI39+AJ39+AK39+AL39+AM39+AN39+AO39+AP39+AQ39+AR39+AS39</f>
        <v>0</v>
      </c>
      <c r="AU39" s="494">
        <f>AS39+AR39+AQ39+AP39+AO39+AN39+AM39+AL39+AK39+AJ39+AI39+AH39+AF39+AE39+AD39+AC39+AB39+AA39+Z39+Y39+X39+W39+V39+U39+S39+R39+Q39+P39+O39+N39+M39+L39+K39+J39+I39+H39</f>
        <v>0</v>
      </c>
      <c r="AV39" s="392">
        <f t="shared" si="1"/>
        <v>0</v>
      </c>
    </row>
    <row r="40" spans="2:48" s="405" customFormat="1" ht="12.75" customHeight="1" outlineLevel="1" x14ac:dyDescent="0.15">
      <c r="B40" s="416" t="str">
        <f>+'FORMATO COSTEO C1'!C$156</f>
        <v>1.1.5.3</v>
      </c>
      <c r="C40" s="417" t="str">
        <f>+'FORMATO COSTEO C1'!B$156</f>
        <v>Categoría de gasto</v>
      </c>
      <c r="D40" s="428"/>
      <c r="E40" s="556"/>
      <c r="F40" s="420">
        <f>+'FORMATO COSTEO C1'!G156</f>
        <v>0</v>
      </c>
      <c r="G40" s="421">
        <f>+'FORMATO COSTEO C1'!H156</f>
        <v>0</v>
      </c>
      <c r="H40" s="425">
        <f>IF( $F40=0,0,((($F40/$E$37)*'PLAN DE ADQUISICIONES'!F$22)*($G40/$F40)))</f>
        <v>0</v>
      </c>
      <c r="I40" s="420">
        <f>IF( $F40=0,0,((($F40/$E$37)*'PLAN DE ADQUISICIONES'!G$22)*($G40/$F40)))</f>
        <v>0</v>
      </c>
      <c r="J40" s="420">
        <f>IF( $F40=0,0,((($F40/$E$37)*'PLAN DE ADQUISICIONES'!H$22)*($G40/$F40)))</f>
        <v>0</v>
      </c>
      <c r="K40" s="420">
        <f>IF( $F40=0,0,((($F40/$E$37)*'PLAN DE ADQUISICIONES'!I$22)*($G40/$F40)))</f>
        <v>0</v>
      </c>
      <c r="L40" s="420">
        <f>IF( $F40=0,0,((($F40/$E$37)*'PLAN DE ADQUISICIONES'!J$22)*($G40/$F40)))</f>
        <v>0</v>
      </c>
      <c r="M40" s="420">
        <f>IF( $F40=0,0,((($F40/$E$37)*'PLAN DE ADQUISICIONES'!K$22)*($G40/$F40)))</f>
        <v>0</v>
      </c>
      <c r="N40" s="420">
        <f>IF( $F40=0,0,((($F40/$E$37)*'PLAN DE ADQUISICIONES'!L$22)*($G40/$F40)))</f>
        <v>0</v>
      </c>
      <c r="O40" s="420">
        <f>IF( $F40=0,0,((($F40/$E$37)*'PLAN DE ADQUISICIONES'!M$22)*($G40/$F40)))</f>
        <v>0</v>
      </c>
      <c r="P40" s="420">
        <f>IF( $F40=0,0,((($F40/$E$37)*'PLAN DE ADQUISICIONES'!N$22)*($G40/$F40)))</f>
        <v>0</v>
      </c>
      <c r="Q40" s="420">
        <f>IF( $F40=0,0,((($F40/$E$37)*'PLAN DE ADQUISICIONES'!O$22)*($G40/$F40)))</f>
        <v>0</v>
      </c>
      <c r="R40" s="420">
        <f>IF( $F40=0,0,((($F40/$E$37)*'PLAN DE ADQUISICIONES'!P$22)*($G40/$F40)))</f>
        <v>0</v>
      </c>
      <c r="S40" s="420">
        <f>IF( $F40=0,0,((($F40/$E$37)*'PLAN DE ADQUISICIONES'!Q$22)*($G40/$F40)))</f>
        <v>0</v>
      </c>
      <c r="T40" s="423">
        <f>H40+I40+J40+K40+L40+M40+N40+O40+P40+Q40+R40+S40</f>
        <v>0</v>
      </c>
      <c r="U40" s="424">
        <f>IF( $F40=0,0,((($F40/$E$37)*'PLAN DE ADQUISICIONES'!R$22)*($G40/$F40)))</f>
        <v>0</v>
      </c>
      <c r="V40" s="420">
        <f>IF( $F40=0,0,((($F40/$E$37)*'PLAN DE ADQUISICIONES'!S$22)*($G40/$F40)))</f>
        <v>0</v>
      </c>
      <c r="W40" s="420">
        <f>IF( $F40=0,0,((($F40/$E$37)*'PLAN DE ADQUISICIONES'!T$22)*($G40/$F40)))</f>
        <v>0</v>
      </c>
      <c r="X40" s="420">
        <f>IF( $F40=0,0,((($F40/$E$37)*'PLAN DE ADQUISICIONES'!U$22)*($G40/$F40)))</f>
        <v>0</v>
      </c>
      <c r="Y40" s="420">
        <f>IF( $F40=0,0,((($F40/$E$37)*'PLAN DE ADQUISICIONES'!V$22)*($G40/$F40)))</f>
        <v>0</v>
      </c>
      <c r="Z40" s="420">
        <f>IF( $F40=0,0,((($F40/$E$37)*'PLAN DE ADQUISICIONES'!W$22)*($G40/$F40)))</f>
        <v>0</v>
      </c>
      <c r="AA40" s="420">
        <f>IF( $F40=0,0,((($F40/$E$37)*'PLAN DE ADQUISICIONES'!X$22)*($G40/$F40)))</f>
        <v>0</v>
      </c>
      <c r="AB40" s="420">
        <f>IF( $F40=0,0,((($F40/$E$37)*'PLAN DE ADQUISICIONES'!Y$22)*($G40/$F40)))</f>
        <v>0</v>
      </c>
      <c r="AC40" s="420">
        <f>IF( $F40=0,0,((($F40/$E$37)*'PLAN DE ADQUISICIONES'!Z$22)*($G40/$F40)))</f>
        <v>0</v>
      </c>
      <c r="AD40" s="420">
        <f>IF( $F40=0,0,((($F40/$E$37)*'PLAN DE ADQUISICIONES'!AA$22)*($G40/$F40)))</f>
        <v>0</v>
      </c>
      <c r="AE40" s="420">
        <f>IF( $F40=0,0,((($F40/$E$37)*'PLAN DE ADQUISICIONES'!AB$22)*($G40/$F40)))</f>
        <v>0</v>
      </c>
      <c r="AF40" s="420">
        <f>IF( $F40=0,0,((($F40/$E$37)*'PLAN DE ADQUISICIONES'!AC$22)*($G40/$F40)))</f>
        <v>0</v>
      </c>
      <c r="AG40" s="421">
        <f>U40+V40+W40+X40+Y40+Z40+AA40+AB40+AC40+AD40+AE40+AF40</f>
        <v>0</v>
      </c>
      <c r="AH40" s="425">
        <f>IF( $F40=0,0,((($F40/$E$37)*'PLAN DE ADQUISICIONES'!AD$22)*($G40/$F40)))</f>
        <v>0</v>
      </c>
      <c r="AI40" s="420">
        <f>IF( $F40=0,0,((($F40/$E$37)*'PLAN DE ADQUISICIONES'!AE$22)*($G40/$F40)))</f>
        <v>0</v>
      </c>
      <c r="AJ40" s="420">
        <f>IF( $F40=0,0,((($F40/$E$37)*'PLAN DE ADQUISICIONES'!AF$22)*($G40/$F40)))</f>
        <v>0</v>
      </c>
      <c r="AK40" s="420">
        <f>IF( $F40=0,0,((($F40/$E$37)*'PLAN DE ADQUISICIONES'!AG$22)*($G40/$F40)))</f>
        <v>0</v>
      </c>
      <c r="AL40" s="420">
        <f>IF( $F40=0,0,((($F40/$E$37)*'PLAN DE ADQUISICIONES'!AH$22)*($G40/$F40)))</f>
        <v>0</v>
      </c>
      <c r="AM40" s="420">
        <f>IF( $F40=0,0,((($F40/$E$37)*'PLAN DE ADQUISICIONES'!AI$22)*($G40/$F40)))</f>
        <v>0</v>
      </c>
      <c r="AN40" s="420">
        <f>IF( $F40=0,0,((($F40/$E$37)*'PLAN DE ADQUISICIONES'!AJ$22)*($G40/$F40)))</f>
        <v>0</v>
      </c>
      <c r="AO40" s="420">
        <f>IF( $F40=0,0,((($F40/$E$37)*'PLAN DE ADQUISICIONES'!AK$22)*($G40/$F40)))</f>
        <v>0</v>
      </c>
      <c r="AP40" s="420">
        <f>IF( $F40=0,0,((($F40/$E$37)*'PLAN DE ADQUISICIONES'!AL$22)*($G40/$F40)))</f>
        <v>0</v>
      </c>
      <c r="AQ40" s="420">
        <f>IF( $F40=0,0,((($F40/$E$37)*'PLAN DE ADQUISICIONES'!AM$22)*($G40/$F40)))</f>
        <v>0</v>
      </c>
      <c r="AR40" s="420">
        <f>IF( $F40=0,0,((($F40/$E$37)*'PLAN DE ADQUISICIONES'!AN$22)*($G40/$F40)))</f>
        <v>0</v>
      </c>
      <c r="AS40" s="420">
        <f>IF( $F40=0,0,((($F40/$E$37)*'PLAN DE ADQUISICIONES'!AO$22)*($G40/$F40)))</f>
        <v>0</v>
      </c>
      <c r="AT40" s="423">
        <f>AH40+AI40+AJ40+AK40+AL40+AM40+AN40+AO40+AP40+AQ40+AR40+AS40</f>
        <v>0</v>
      </c>
      <c r="AU40" s="494">
        <f>AS40+AR40+AQ40+AP40+AO40+AN40+AM40+AL40+AK40+AJ40+AI40+AH40+AF40+AE40+AD40+AC40+AB40+AA40+Z40+Y40+X40+W40+V40+U40+S40+R40+Q40+P40+O40+N40+M40+L40+K40+J40+I40+H40</f>
        <v>0</v>
      </c>
      <c r="AV40" s="392">
        <f t="shared" si="1"/>
        <v>0</v>
      </c>
    </row>
    <row r="41" spans="2:48" s="394" customFormat="1" ht="12.75" customHeight="1" x14ac:dyDescent="0.15">
      <c r="B41" s="416" t="str">
        <f>+'FORMATO COSTEO C1'!C$162</f>
        <v>1.1.5.4</v>
      </c>
      <c r="C41" s="417" t="str">
        <f>+'FORMATO COSTEO C1'!B$162</f>
        <v>Categoría de gasto</v>
      </c>
      <c r="D41" s="428"/>
      <c r="E41" s="556"/>
      <c r="F41" s="420">
        <f>+'FORMATO COSTEO C1'!G162</f>
        <v>0</v>
      </c>
      <c r="G41" s="421">
        <f>+'FORMATO COSTEO C1'!H162</f>
        <v>0</v>
      </c>
      <c r="H41" s="425">
        <f>IF( $F41=0,0,((($F41/$E$37)*'PLAN DE ADQUISICIONES'!F$22)*($G41/$F41)))</f>
        <v>0</v>
      </c>
      <c r="I41" s="420">
        <f>IF( $F41=0,0,((($F41/$E$37)*'PLAN DE ADQUISICIONES'!G$22)*($G41/$F41)))</f>
        <v>0</v>
      </c>
      <c r="J41" s="420">
        <f>IF( $F41=0,0,((($F41/$E$37)*'PLAN DE ADQUISICIONES'!H$22)*($G41/$F41)))</f>
        <v>0</v>
      </c>
      <c r="K41" s="420">
        <f>IF( $F41=0,0,((($F41/$E$37)*'PLAN DE ADQUISICIONES'!I$22)*($G41/$F41)))</f>
        <v>0</v>
      </c>
      <c r="L41" s="420">
        <f>IF( $F41=0,0,((($F41/$E$37)*'PLAN DE ADQUISICIONES'!J$22)*($G41/$F41)))</f>
        <v>0</v>
      </c>
      <c r="M41" s="420">
        <f>IF( $F41=0,0,((($F41/$E$37)*'PLAN DE ADQUISICIONES'!K$22)*($G41/$F41)))</f>
        <v>0</v>
      </c>
      <c r="N41" s="420">
        <f>IF( $F41=0,0,((($F41/$E$37)*'PLAN DE ADQUISICIONES'!L$22)*($G41/$F41)))</f>
        <v>0</v>
      </c>
      <c r="O41" s="420">
        <f>IF( $F41=0,0,((($F41/$E$37)*'PLAN DE ADQUISICIONES'!M$22)*($G41/$F41)))</f>
        <v>0</v>
      </c>
      <c r="P41" s="420">
        <f>IF( $F41=0,0,((($F41/$E$37)*'PLAN DE ADQUISICIONES'!N$22)*($G41/$F41)))</f>
        <v>0</v>
      </c>
      <c r="Q41" s="420">
        <f>IF( $F41=0,0,((($F41/$E$37)*'PLAN DE ADQUISICIONES'!O$22)*($G41/$F41)))</f>
        <v>0</v>
      </c>
      <c r="R41" s="420">
        <f>IF( $F41=0,0,((($F41/$E$37)*'PLAN DE ADQUISICIONES'!P$22)*($G41/$F41)))</f>
        <v>0</v>
      </c>
      <c r="S41" s="420">
        <f>IF( $F41=0,0,((($F41/$E$37)*'PLAN DE ADQUISICIONES'!Q$22)*($G41/$F41)))</f>
        <v>0</v>
      </c>
      <c r="T41" s="423">
        <f>H41+I41+J41+K41+L41+M41+N41+O41+P41+Q41+R41+S41</f>
        <v>0</v>
      </c>
      <c r="U41" s="424">
        <f>IF( $F41=0,0,((($F41/$E$37)*'PLAN DE ADQUISICIONES'!R$22)*($G41/$F41)))</f>
        <v>0</v>
      </c>
      <c r="V41" s="420">
        <f>IF( $F41=0,0,((($F41/$E$37)*'PLAN DE ADQUISICIONES'!S$22)*($G41/$F41)))</f>
        <v>0</v>
      </c>
      <c r="W41" s="420">
        <f>IF( $F41=0,0,((($F41/$E$37)*'PLAN DE ADQUISICIONES'!T$22)*($G41/$F41)))</f>
        <v>0</v>
      </c>
      <c r="X41" s="420">
        <f>IF( $F41=0,0,((($F41/$E$37)*'PLAN DE ADQUISICIONES'!U$22)*($G41/$F41)))</f>
        <v>0</v>
      </c>
      <c r="Y41" s="420">
        <f>IF( $F41=0,0,((($F41/$E$37)*'PLAN DE ADQUISICIONES'!V$22)*($G41/$F41)))</f>
        <v>0</v>
      </c>
      <c r="Z41" s="420">
        <f>IF( $F41=0,0,((($F41/$E$37)*'PLAN DE ADQUISICIONES'!W$22)*($G41/$F41)))</f>
        <v>0</v>
      </c>
      <c r="AA41" s="420">
        <f>IF( $F41=0,0,((($F41/$E$37)*'PLAN DE ADQUISICIONES'!X$22)*($G41/$F41)))</f>
        <v>0</v>
      </c>
      <c r="AB41" s="420">
        <f>IF( $F41=0,0,((($F41/$E$37)*'PLAN DE ADQUISICIONES'!Y$22)*($G41/$F41)))</f>
        <v>0</v>
      </c>
      <c r="AC41" s="420">
        <f>IF( $F41=0,0,((($F41/$E$37)*'PLAN DE ADQUISICIONES'!Z$22)*($G41/$F41)))</f>
        <v>0</v>
      </c>
      <c r="AD41" s="420">
        <f>IF( $F41=0,0,((($F41/$E$37)*'PLAN DE ADQUISICIONES'!AA$22)*($G41/$F41)))</f>
        <v>0</v>
      </c>
      <c r="AE41" s="420">
        <f>IF( $F41=0,0,((($F41/$E$37)*'PLAN DE ADQUISICIONES'!AB$22)*($G41/$F41)))</f>
        <v>0</v>
      </c>
      <c r="AF41" s="420">
        <f>IF( $F41=0,0,((($F41/$E$37)*'PLAN DE ADQUISICIONES'!AC$22)*($G41/$F41)))</f>
        <v>0</v>
      </c>
      <c r="AG41" s="421">
        <f>U41+V41+W41+X41+Y41+Z41+AA41+AB41+AC41+AD41+AE41+AF41</f>
        <v>0</v>
      </c>
      <c r="AH41" s="425">
        <f>IF( $F41=0,0,((($F41/$E$37)*'PLAN DE ADQUISICIONES'!AD$22)*($G41/$F41)))</f>
        <v>0</v>
      </c>
      <c r="AI41" s="420">
        <f>IF( $F41=0,0,((($F41/$E$37)*'PLAN DE ADQUISICIONES'!AE$22)*($G41/$F41)))</f>
        <v>0</v>
      </c>
      <c r="AJ41" s="420">
        <f>IF( $F41=0,0,((($F41/$E$37)*'PLAN DE ADQUISICIONES'!AF$22)*($G41/$F41)))</f>
        <v>0</v>
      </c>
      <c r="AK41" s="420">
        <f>IF( $F41=0,0,((($F41/$E$37)*'PLAN DE ADQUISICIONES'!AG$22)*($G41/$F41)))</f>
        <v>0</v>
      </c>
      <c r="AL41" s="420">
        <f>IF( $F41=0,0,((($F41/$E$37)*'PLAN DE ADQUISICIONES'!AH$22)*($G41/$F41)))</f>
        <v>0</v>
      </c>
      <c r="AM41" s="420">
        <f>IF( $F41=0,0,((($F41/$E$37)*'PLAN DE ADQUISICIONES'!AI$22)*($G41/$F41)))</f>
        <v>0</v>
      </c>
      <c r="AN41" s="420">
        <f>IF( $F41=0,0,((($F41/$E$37)*'PLAN DE ADQUISICIONES'!AJ$22)*($G41/$F41)))</f>
        <v>0</v>
      </c>
      <c r="AO41" s="420">
        <f>IF( $F41=0,0,((($F41/$E$37)*'PLAN DE ADQUISICIONES'!AK$22)*($G41/$F41)))</f>
        <v>0</v>
      </c>
      <c r="AP41" s="420">
        <f>IF( $F41=0,0,((($F41/$E$37)*'PLAN DE ADQUISICIONES'!AL$22)*($G41/$F41)))</f>
        <v>0</v>
      </c>
      <c r="AQ41" s="420">
        <f>IF( $F41=0,0,((($F41/$E$37)*'PLAN DE ADQUISICIONES'!AM$22)*($G41/$F41)))</f>
        <v>0</v>
      </c>
      <c r="AR41" s="420">
        <f>IF( $F41=0,0,((($F41/$E$37)*'PLAN DE ADQUISICIONES'!AN$22)*($G41/$F41)))</f>
        <v>0</v>
      </c>
      <c r="AS41" s="420">
        <f>IF( $F41=0,0,((($F41/$E$37)*'PLAN DE ADQUISICIONES'!AO$22)*($G41/$F41)))</f>
        <v>0</v>
      </c>
      <c r="AT41" s="423">
        <f>AH41+AI41+AJ41+AK41+AL41+AM41+AN41+AO41+AP41+AQ41+AR41+AS41</f>
        <v>0</v>
      </c>
      <c r="AU41" s="494">
        <f>AS41+AR41+AQ41+AP41+AO41+AN41+AM41+AL41+AK41+AJ41+AI41+AH41+AF41+AE41+AD41+AC41+AB41+AA41+Z41+Y41+X41+W41+V41+U41+S41+R41+Q41+P41+O41+N41+M41+L41+K41+J41+I41+H41</f>
        <v>0</v>
      </c>
      <c r="AV41" s="392">
        <f t="shared" si="1"/>
        <v>0</v>
      </c>
    </row>
    <row r="42" spans="2:48" s="394" customFormat="1" ht="12.75" customHeight="1" x14ac:dyDescent="0.15">
      <c r="B42" s="416" t="str">
        <f>+'FORMATO COSTEO C1'!C$168</f>
        <v>1.1.5.5</v>
      </c>
      <c r="C42" s="417" t="str">
        <f>+'FORMATO COSTEO C1'!B$168</f>
        <v>Categoría de gasto</v>
      </c>
      <c r="D42" s="428"/>
      <c r="E42" s="556"/>
      <c r="F42" s="420">
        <f>+'FORMATO COSTEO C1'!G168</f>
        <v>0</v>
      </c>
      <c r="G42" s="421">
        <f>+'FORMATO COSTEO C1'!H168</f>
        <v>0</v>
      </c>
      <c r="H42" s="425">
        <f>IF( $F42=0,0,((($F42/$E$37)*'PLAN DE ADQUISICIONES'!F$22)*($G42/$F42)))</f>
        <v>0</v>
      </c>
      <c r="I42" s="420">
        <f>IF( $F42=0,0,((($F42/$E$37)*'PLAN DE ADQUISICIONES'!G$22)*($G42/$F42)))</f>
        <v>0</v>
      </c>
      <c r="J42" s="420">
        <f>IF( $F42=0,0,((($F42/$E$37)*'PLAN DE ADQUISICIONES'!H$22)*($G42/$F42)))</f>
        <v>0</v>
      </c>
      <c r="K42" s="420">
        <f>IF( $F42=0,0,((($F42/$E$37)*'PLAN DE ADQUISICIONES'!I$22)*($G42/$F42)))</f>
        <v>0</v>
      </c>
      <c r="L42" s="420">
        <f>IF( $F42=0,0,((($F42/$E$37)*'PLAN DE ADQUISICIONES'!J$22)*($G42/$F42)))</f>
        <v>0</v>
      </c>
      <c r="M42" s="420">
        <f>IF( $F42=0,0,((($F42/$E$37)*'PLAN DE ADQUISICIONES'!K$22)*($G42/$F42)))</f>
        <v>0</v>
      </c>
      <c r="N42" s="420">
        <f>IF( $F42=0,0,((($F42/$E$37)*'PLAN DE ADQUISICIONES'!L$22)*($G42/$F42)))</f>
        <v>0</v>
      </c>
      <c r="O42" s="420">
        <f>IF( $F42=0,0,((($F42/$E$37)*'PLAN DE ADQUISICIONES'!M$22)*($G42/$F42)))</f>
        <v>0</v>
      </c>
      <c r="P42" s="420">
        <f>IF( $F42=0,0,((($F42/$E$37)*'PLAN DE ADQUISICIONES'!N$22)*($G42/$F42)))</f>
        <v>0</v>
      </c>
      <c r="Q42" s="420">
        <f>IF( $F42=0,0,((($F42/$E$37)*'PLAN DE ADQUISICIONES'!O$22)*($G42/$F42)))</f>
        <v>0</v>
      </c>
      <c r="R42" s="420">
        <f>IF( $F42=0,0,((($F42/$E$37)*'PLAN DE ADQUISICIONES'!P$22)*($G42/$F42)))</f>
        <v>0</v>
      </c>
      <c r="S42" s="420">
        <f>IF( $F42=0,0,((($F42/$E$37)*'PLAN DE ADQUISICIONES'!Q$22)*($G42/$F42)))</f>
        <v>0</v>
      </c>
      <c r="T42" s="423">
        <f>H42+I42+J42+K42+L42+M42+N42+O42+P42+Q42+R42+S42</f>
        <v>0</v>
      </c>
      <c r="U42" s="424">
        <f>IF( $F42=0,0,((($F42/$E$37)*'PLAN DE ADQUISICIONES'!R$22)*($G42/$F42)))</f>
        <v>0</v>
      </c>
      <c r="V42" s="420">
        <f>IF( $F42=0,0,((($F42/$E$37)*'PLAN DE ADQUISICIONES'!S$22)*($G42/$F42)))</f>
        <v>0</v>
      </c>
      <c r="W42" s="420">
        <f>IF( $F42=0,0,((($F42/$E$37)*'PLAN DE ADQUISICIONES'!T$22)*($G42/$F42)))</f>
        <v>0</v>
      </c>
      <c r="X42" s="420">
        <f>IF( $F42=0,0,((($F42/$E$37)*'PLAN DE ADQUISICIONES'!U$22)*($G42/$F42)))</f>
        <v>0</v>
      </c>
      <c r="Y42" s="420">
        <f>IF( $F42=0,0,((($F42/$E$37)*'PLAN DE ADQUISICIONES'!V$22)*($G42/$F42)))</f>
        <v>0</v>
      </c>
      <c r="Z42" s="420">
        <f>IF( $F42=0,0,((($F42/$E$37)*'PLAN DE ADQUISICIONES'!W$22)*($G42/$F42)))</f>
        <v>0</v>
      </c>
      <c r="AA42" s="420">
        <f>IF( $F42=0,0,((($F42/$E$37)*'PLAN DE ADQUISICIONES'!X$22)*($G42/$F42)))</f>
        <v>0</v>
      </c>
      <c r="AB42" s="420">
        <f>IF( $F42=0,0,((($F42/$E$37)*'PLAN DE ADQUISICIONES'!Y$22)*($G42/$F42)))</f>
        <v>0</v>
      </c>
      <c r="AC42" s="420">
        <f>IF( $F42=0,0,((($F42/$E$37)*'PLAN DE ADQUISICIONES'!Z$22)*($G42/$F42)))</f>
        <v>0</v>
      </c>
      <c r="AD42" s="420">
        <f>IF( $F42=0,0,((($F42/$E$37)*'PLAN DE ADQUISICIONES'!AA$22)*($G42/$F42)))</f>
        <v>0</v>
      </c>
      <c r="AE42" s="420">
        <f>IF( $F42=0,0,((($F42/$E$37)*'PLAN DE ADQUISICIONES'!AB$22)*($G42/$F42)))</f>
        <v>0</v>
      </c>
      <c r="AF42" s="420">
        <f>IF( $F42=0,0,((($F42/$E$37)*'PLAN DE ADQUISICIONES'!AC$22)*($G42/$F42)))</f>
        <v>0</v>
      </c>
      <c r="AG42" s="421">
        <f>U42+V42+W42+X42+Y42+Z42+AA42+AB42+AC42+AD42+AE42+AF42</f>
        <v>0</v>
      </c>
      <c r="AH42" s="425">
        <f>IF( $F42=0,0,((($F42/$E$37)*'PLAN DE ADQUISICIONES'!AD$22)*($G42/$F42)))</f>
        <v>0</v>
      </c>
      <c r="AI42" s="420">
        <f>IF( $F42=0,0,((($F42/$E$37)*'PLAN DE ADQUISICIONES'!AE$22)*($G42/$F42)))</f>
        <v>0</v>
      </c>
      <c r="AJ42" s="420">
        <f>IF( $F42=0,0,((($F42/$E$37)*'PLAN DE ADQUISICIONES'!AF$22)*($G42/$F42)))</f>
        <v>0</v>
      </c>
      <c r="AK42" s="420">
        <f>IF( $F42=0,0,((($F42/$E$37)*'PLAN DE ADQUISICIONES'!AG$22)*($G42/$F42)))</f>
        <v>0</v>
      </c>
      <c r="AL42" s="420">
        <f>IF( $F42=0,0,((($F42/$E$37)*'PLAN DE ADQUISICIONES'!AH$22)*($G42/$F42)))</f>
        <v>0</v>
      </c>
      <c r="AM42" s="420">
        <f>IF( $F42=0,0,((($F42/$E$37)*'PLAN DE ADQUISICIONES'!AI$22)*($G42/$F42)))</f>
        <v>0</v>
      </c>
      <c r="AN42" s="420">
        <f>IF( $F42=0,0,((($F42/$E$37)*'PLAN DE ADQUISICIONES'!AJ$22)*($G42/$F42)))</f>
        <v>0</v>
      </c>
      <c r="AO42" s="420">
        <f>IF( $F42=0,0,((($F42/$E$37)*'PLAN DE ADQUISICIONES'!AK$22)*($G42/$F42)))</f>
        <v>0</v>
      </c>
      <c r="AP42" s="420">
        <f>IF( $F42=0,0,((($F42/$E$37)*'PLAN DE ADQUISICIONES'!AL$22)*($G42/$F42)))</f>
        <v>0</v>
      </c>
      <c r="AQ42" s="420">
        <f>IF( $F42=0,0,((($F42/$E$37)*'PLAN DE ADQUISICIONES'!AM$22)*($G42/$F42)))</f>
        <v>0</v>
      </c>
      <c r="AR42" s="420">
        <f>IF( $F42=0,0,((($F42/$E$37)*'PLAN DE ADQUISICIONES'!AN$22)*($G42/$F42)))</f>
        <v>0</v>
      </c>
      <c r="AS42" s="420">
        <f>IF( $F42=0,0,((($F42/$E$37)*'PLAN DE ADQUISICIONES'!AO$22)*($G42/$F42)))</f>
        <v>0</v>
      </c>
      <c r="AT42" s="423">
        <f>AH42+AI42+AJ42+AK42+AL42+AM42+AN42+AO42+AP42+AQ42+AR42+AS42</f>
        <v>0</v>
      </c>
      <c r="AU42" s="494">
        <f>AS42+AR42+AQ42+AP42+AO42+AN42+AM42+AL42+AK42+AJ42+AI42+AH42+AF42+AE42+AD42+AC42+AB42+AA42+Z42+Y42+X42+W42+V42+U42+S42+R42+Q42+P42+O42+N42+M42+L42+K42+J42+I42+H42</f>
        <v>0</v>
      </c>
      <c r="AV42" s="392">
        <f t="shared" si="1"/>
        <v>0</v>
      </c>
    </row>
    <row r="43" spans="2:48" s="394" customFormat="1" ht="12.75" customHeight="1" x14ac:dyDescent="0.25">
      <c r="B43" s="395">
        <f>+'FORMATO COSTEO C1'!C$175</f>
        <v>1.2</v>
      </c>
      <c r="C43" s="396" t="str">
        <f>+'FORMATO COSTEO C1'!D175</f>
        <v>Emprendedores del sector turismo de los distritos de Pisac, Taray, Lamay, Coya y Calca, provincia de Calca - región Cusco, con idea de negocio o negocio propio en marcha seleccionados</v>
      </c>
      <c r="D43" s="397"/>
      <c r="E43" s="534"/>
      <c r="F43" s="399">
        <f>+F44+F50+F56+F62+F68</f>
        <v>0</v>
      </c>
      <c r="G43" s="400">
        <f t="shared" ref="G43:P43" si="14">+G44+G50+G56+G62+G68</f>
        <v>0</v>
      </c>
      <c r="H43" s="401">
        <f t="shared" si="14"/>
        <v>0</v>
      </c>
      <c r="I43" s="399">
        <f>+I44+I50+I56+I62+I68</f>
        <v>0</v>
      </c>
      <c r="J43" s="399">
        <f>+J44+J50+J56+J62+J68</f>
        <v>0</v>
      </c>
      <c r="K43" s="399">
        <f>+K44+K50+K56+K62+K68</f>
        <v>0</v>
      </c>
      <c r="L43" s="399">
        <f>+L44+L50+L56+L62+L68</f>
        <v>0</v>
      </c>
      <c r="M43" s="399">
        <f>+M44+M50+M56+M62+M68</f>
        <v>0</v>
      </c>
      <c r="N43" s="399">
        <f t="shared" si="14"/>
        <v>0</v>
      </c>
      <c r="O43" s="399">
        <f t="shared" si="14"/>
        <v>0</v>
      </c>
      <c r="P43" s="399">
        <f t="shared" si="14"/>
        <v>0</v>
      </c>
      <c r="Q43" s="399">
        <f>+Q44+Q50+Q56+Q62+Q68</f>
        <v>0</v>
      </c>
      <c r="R43" s="399">
        <f>+R44+R50+R56+R62+R68</f>
        <v>0</v>
      </c>
      <c r="S43" s="399">
        <f>+S44+S50+S56+S62+S68</f>
        <v>0</v>
      </c>
      <c r="T43" s="402">
        <f>+T44+T50+T56+T62+T68</f>
        <v>0</v>
      </c>
      <c r="U43" s="403">
        <f t="shared" ref="U43:AS43" si="15">+U44+U50+U56+U62+U68</f>
        <v>0</v>
      </c>
      <c r="V43" s="399">
        <f t="shared" si="15"/>
        <v>0</v>
      </c>
      <c r="W43" s="399">
        <f t="shared" si="15"/>
        <v>0</v>
      </c>
      <c r="X43" s="399">
        <f t="shared" si="15"/>
        <v>0</v>
      </c>
      <c r="Y43" s="399">
        <f t="shared" si="15"/>
        <v>0</v>
      </c>
      <c r="Z43" s="399">
        <f t="shared" si="15"/>
        <v>0</v>
      </c>
      <c r="AA43" s="399">
        <f t="shared" si="15"/>
        <v>0</v>
      </c>
      <c r="AB43" s="399">
        <f t="shared" si="15"/>
        <v>0</v>
      </c>
      <c r="AC43" s="399">
        <f t="shared" si="15"/>
        <v>0</v>
      </c>
      <c r="AD43" s="399">
        <f t="shared" si="15"/>
        <v>0</v>
      </c>
      <c r="AE43" s="399">
        <f t="shared" si="15"/>
        <v>0</v>
      </c>
      <c r="AF43" s="399">
        <f t="shared" si="15"/>
        <v>0</v>
      </c>
      <c r="AG43" s="400">
        <f>+AG44+AG50+AG56+AG62+AG68</f>
        <v>0</v>
      </c>
      <c r="AH43" s="401">
        <f t="shared" si="15"/>
        <v>0</v>
      </c>
      <c r="AI43" s="399">
        <f t="shared" si="15"/>
        <v>0</v>
      </c>
      <c r="AJ43" s="399">
        <f t="shared" si="15"/>
        <v>0</v>
      </c>
      <c r="AK43" s="399">
        <f t="shared" si="15"/>
        <v>0</v>
      </c>
      <c r="AL43" s="399">
        <f t="shared" si="15"/>
        <v>0</v>
      </c>
      <c r="AM43" s="399">
        <f t="shared" si="15"/>
        <v>0</v>
      </c>
      <c r="AN43" s="399">
        <f t="shared" si="15"/>
        <v>0</v>
      </c>
      <c r="AO43" s="399">
        <f t="shared" si="15"/>
        <v>0</v>
      </c>
      <c r="AP43" s="399">
        <f t="shared" si="15"/>
        <v>0</v>
      </c>
      <c r="AQ43" s="399">
        <f t="shared" si="15"/>
        <v>0</v>
      </c>
      <c r="AR43" s="399">
        <f t="shared" si="15"/>
        <v>0</v>
      </c>
      <c r="AS43" s="399">
        <f t="shared" si="15"/>
        <v>0</v>
      </c>
      <c r="AT43" s="402">
        <f>+AT44+AT50+AT56+AT62+AT68</f>
        <v>0</v>
      </c>
      <c r="AU43" s="404">
        <f>+AU44+AU50+AU56+AU62+AU68</f>
        <v>0</v>
      </c>
      <c r="AV43" s="392">
        <f t="shared" si="1"/>
        <v>0</v>
      </c>
    </row>
    <row r="44" spans="2:48" s="394" customFormat="1" ht="12.75" customHeight="1" x14ac:dyDescent="0.15">
      <c r="B44" s="406" t="str">
        <f>+'FORMATO COSTEO C1'!C$176</f>
        <v>1.2.1</v>
      </c>
      <c r="C44" s="430" t="str">
        <f>+'FORMATO COSTEO C1'!B$176</f>
        <v>Proporcionar información de los preseleccionados a FE</v>
      </c>
      <c r="D44" s="543" t="str">
        <f>+'FORMATO COSTEO C1'!D$176</f>
        <v>Unidad medida</v>
      </c>
      <c r="E44" s="535">
        <f>+'FORMATO COSTEO C1'!E$176</f>
        <v>0</v>
      </c>
      <c r="F44" s="410">
        <f>SUM(F45:F49)</f>
        <v>0</v>
      </c>
      <c r="G44" s="411">
        <f t="shared" ref="G44:P44" si="16">SUM(G45:G49)</f>
        <v>0</v>
      </c>
      <c r="H44" s="412">
        <f t="shared" si="16"/>
        <v>0</v>
      </c>
      <c r="I44" s="410">
        <f>SUM(I45:I49)</f>
        <v>0</v>
      </c>
      <c r="J44" s="410">
        <f>SUM(J45:J49)</f>
        <v>0</v>
      </c>
      <c r="K44" s="410">
        <f>SUM(K45:K49)</f>
        <v>0</v>
      </c>
      <c r="L44" s="410">
        <f>SUM(L45:L49)</f>
        <v>0</v>
      </c>
      <c r="M44" s="410">
        <f>SUM(M45:M49)</f>
        <v>0</v>
      </c>
      <c r="N44" s="410">
        <f t="shared" si="16"/>
        <v>0</v>
      </c>
      <c r="O44" s="410">
        <f t="shared" si="16"/>
        <v>0</v>
      </c>
      <c r="P44" s="410">
        <f t="shared" si="16"/>
        <v>0</v>
      </c>
      <c r="Q44" s="410">
        <f t="shared" ref="Q44:AU44" si="17">SUM(Q45:Q49)</f>
        <v>0</v>
      </c>
      <c r="R44" s="410">
        <f t="shared" si="17"/>
        <v>0</v>
      </c>
      <c r="S44" s="410">
        <f t="shared" si="17"/>
        <v>0</v>
      </c>
      <c r="T44" s="413">
        <f>SUM(T45:T49)</f>
        <v>0</v>
      </c>
      <c r="U44" s="414">
        <f t="shared" si="17"/>
        <v>0</v>
      </c>
      <c r="V44" s="410">
        <f t="shared" si="17"/>
        <v>0</v>
      </c>
      <c r="W44" s="410">
        <f t="shared" si="17"/>
        <v>0</v>
      </c>
      <c r="X44" s="410">
        <f t="shared" si="17"/>
        <v>0</v>
      </c>
      <c r="Y44" s="410">
        <f t="shared" si="17"/>
        <v>0</v>
      </c>
      <c r="Z44" s="410">
        <f t="shared" si="17"/>
        <v>0</v>
      </c>
      <c r="AA44" s="410">
        <f t="shared" si="17"/>
        <v>0</v>
      </c>
      <c r="AB44" s="410">
        <f t="shared" si="17"/>
        <v>0</v>
      </c>
      <c r="AC44" s="410">
        <f t="shared" si="17"/>
        <v>0</v>
      </c>
      <c r="AD44" s="410">
        <f t="shared" si="17"/>
        <v>0</v>
      </c>
      <c r="AE44" s="410">
        <f t="shared" si="17"/>
        <v>0</v>
      </c>
      <c r="AF44" s="410">
        <f t="shared" si="17"/>
        <v>0</v>
      </c>
      <c r="AG44" s="411">
        <f>SUM(AG45:AG49)</f>
        <v>0</v>
      </c>
      <c r="AH44" s="412">
        <f t="shared" si="17"/>
        <v>0</v>
      </c>
      <c r="AI44" s="410">
        <f t="shared" si="17"/>
        <v>0</v>
      </c>
      <c r="AJ44" s="410">
        <f t="shared" si="17"/>
        <v>0</v>
      </c>
      <c r="AK44" s="410">
        <f t="shared" si="17"/>
        <v>0</v>
      </c>
      <c r="AL44" s="410">
        <f t="shared" si="17"/>
        <v>0</v>
      </c>
      <c r="AM44" s="410">
        <f t="shared" si="17"/>
        <v>0</v>
      </c>
      <c r="AN44" s="410">
        <f t="shared" si="17"/>
        <v>0</v>
      </c>
      <c r="AO44" s="410">
        <f t="shared" si="17"/>
        <v>0</v>
      </c>
      <c r="AP44" s="410">
        <f t="shared" si="17"/>
        <v>0</v>
      </c>
      <c r="AQ44" s="410">
        <f t="shared" si="17"/>
        <v>0</v>
      </c>
      <c r="AR44" s="410">
        <f t="shared" si="17"/>
        <v>0</v>
      </c>
      <c r="AS44" s="410">
        <f t="shared" si="17"/>
        <v>0</v>
      </c>
      <c r="AT44" s="413">
        <f t="shared" si="17"/>
        <v>0</v>
      </c>
      <c r="AU44" s="415">
        <f t="shared" si="17"/>
        <v>0</v>
      </c>
      <c r="AV44" s="392">
        <f t="shared" si="1"/>
        <v>0</v>
      </c>
    </row>
    <row r="45" spans="2:48" s="394" customFormat="1" ht="12.75" customHeight="1" x14ac:dyDescent="0.15">
      <c r="B45" s="416" t="str">
        <f>+'FORMATO COSTEO C1'!C$178</f>
        <v>1.2.1.1</v>
      </c>
      <c r="C45" s="417" t="str">
        <f>+'FORMATO COSTEO C1'!B$178</f>
        <v>Categoría de gasto</v>
      </c>
      <c r="D45" s="418"/>
      <c r="E45" s="555"/>
      <c r="F45" s="420">
        <f>+'FORMATO COSTEO C1'!G178</f>
        <v>0</v>
      </c>
      <c r="G45" s="421">
        <f>+'FORMATO COSTEO C1'!H178</f>
        <v>0</v>
      </c>
      <c r="H45" s="422">
        <f>IF( $F45=0,0,((($F45/$E$44)*'PLAN DE ADQUISICIONES'!F$27)*($G45/$F45)))</f>
        <v>0</v>
      </c>
      <c r="I45" s="420">
        <f>IF( $F45=0,0,((($F45/$E$44)*'PLAN DE ADQUISICIONES'!G$27)*($G45/$F45)))</f>
        <v>0</v>
      </c>
      <c r="J45" s="420">
        <f>IF( $F45=0,0,((($F45/$E$44)*'PLAN DE ADQUISICIONES'!H$27)*($G45/$F45)))</f>
        <v>0</v>
      </c>
      <c r="K45" s="420">
        <f>IF( $F45=0,0,((($F45/$E$44)*'PLAN DE ADQUISICIONES'!I$27)*($G45/$F45)))</f>
        <v>0</v>
      </c>
      <c r="L45" s="420">
        <f>IF( $F45=0,0,((($F45/$E$44)*'PLAN DE ADQUISICIONES'!J$27)*($G45/$F45)))</f>
        <v>0</v>
      </c>
      <c r="M45" s="420">
        <f>IF( $F45=0,0,((($F45/$E$44)*'PLAN DE ADQUISICIONES'!K$27)*($G45/$F45)))</f>
        <v>0</v>
      </c>
      <c r="N45" s="420">
        <f>IF( $F45=0,0,((($F45/$E$44)*'PLAN DE ADQUISICIONES'!L$27)*($G45/$F45)))</f>
        <v>0</v>
      </c>
      <c r="O45" s="420">
        <f>IF( $F45=0,0,((($F45/$E$44)*'PLAN DE ADQUISICIONES'!M$27)*($G45/$F45)))</f>
        <v>0</v>
      </c>
      <c r="P45" s="420">
        <f>IF( $F45=0,0,((($F45/$E$44)*'PLAN DE ADQUISICIONES'!N$27)*($G45/$F45)))</f>
        <v>0</v>
      </c>
      <c r="Q45" s="420">
        <f>IF( $F45=0,0,((($F45/$E$44)*'PLAN DE ADQUISICIONES'!O$27)*($G45/$F45)))</f>
        <v>0</v>
      </c>
      <c r="R45" s="420">
        <f>IF( $F45=0,0,((($F45/$E$44)*'PLAN DE ADQUISICIONES'!P$27)*($G45/$F45)))</f>
        <v>0</v>
      </c>
      <c r="S45" s="420">
        <f>IF( $F45=0,0,((($F45/$E$44)*'PLAN DE ADQUISICIONES'!Q$27)*($G45/$F45)))</f>
        <v>0</v>
      </c>
      <c r="T45" s="423">
        <f>H45+I45+J45+K45+L45+M45+N45+O45+P45+Q45+R45+S45</f>
        <v>0</v>
      </c>
      <c r="U45" s="424">
        <f>IF( $F45=0,0,((($F45/$E$44)*'PLAN DE ADQUISICIONES'!R$27)*($G45/$F45)))</f>
        <v>0</v>
      </c>
      <c r="V45" s="420">
        <f>IF( $F45=0,0,((($F45/$E$44)*'PLAN DE ADQUISICIONES'!S$27)*($G45/$F45)))</f>
        <v>0</v>
      </c>
      <c r="W45" s="420">
        <f>IF( $F45=0,0,((($F45/$E$44)*'PLAN DE ADQUISICIONES'!T$27)*($G45/$F45)))</f>
        <v>0</v>
      </c>
      <c r="X45" s="420">
        <f>IF( $F45=0,0,((($F45/$E$44)*'PLAN DE ADQUISICIONES'!U$27)*($G45/$F45)))</f>
        <v>0</v>
      </c>
      <c r="Y45" s="420">
        <f>IF( $F45=0,0,((($F45/$E$44)*'PLAN DE ADQUISICIONES'!V$27)*($G45/$F45)))</f>
        <v>0</v>
      </c>
      <c r="Z45" s="420">
        <f>IF( $F45=0,0,((($F45/$E$44)*'PLAN DE ADQUISICIONES'!W$27)*($G45/$F45)))</f>
        <v>0</v>
      </c>
      <c r="AA45" s="420">
        <f>IF( $F45=0,0,((($F45/$E$44)*'PLAN DE ADQUISICIONES'!X$27)*($G45/$F45)))</f>
        <v>0</v>
      </c>
      <c r="AB45" s="420">
        <f>IF( $F45=0,0,((($F45/$E$44)*'PLAN DE ADQUISICIONES'!Y$27)*($G45/$F45)))</f>
        <v>0</v>
      </c>
      <c r="AC45" s="420">
        <f>IF( $F45=0,0,((($F45/$E$44)*'PLAN DE ADQUISICIONES'!Z$27)*($G45/$F45)))</f>
        <v>0</v>
      </c>
      <c r="AD45" s="420">
        <f>IF( $F45=0,0,((($F45/$E$44)*'PLAN DE ADQUISICIONES'!AA$27)*($G45/$F45)))</f>
        <v>0</v>
      </c>
      <c r="AE45" s="420">
        <f>IF( $F45=0,0,((($F45/$E$44)*'PLAN DE ADQUISICIONES'!AB$27)*($G45/$F45)))</f>
        <v>0</v>
      </c>
      <c r="AF45" s="420">
        <f>IF( $F45=0,0,((($F45/$E$44)*'PLAN DE ADQUISICIONES'!AC$27)*($G45/$F45)))</f>
        <v>0</v>
      </c>
      <c r="AG45" s="421">
        <f>U45+V45+W45+X45+Y45+Z45+AA45+AB45+AC45+AD45+AE45+AF45</f>
        <v>0</v>
      </c>
      <c r="AH45" s="425">
        <f>IF( $F45=0,0,((($F45/$E$44)*'PLAN DE ADQUISICIONES'!AD$27)*($G45/$F45)))</f>
        <v>0</v>
      </c>
      <c r="AI45" s="420">
        <f>IF( $F45=0,0,((($F45/$E$44)*'PLAN DE ADQUISICIONES'!AE$27)*($G45/$F45)))</f>
        <v>0</v>
      </c>
      <c r="AJ45" s="420">
        <f>IF( $F45=0,0,((($F45/$E$44)*'PLAN DE ADQUISICIONES'!AF$27)*($G45/$F45)))</f>
        <v>0</v>
      </c>
      <c r="AK45" s="420">
        <f>IF( $F45=0,0,((($F45/$E$44)*'PLAN DE ADQUISICIONES'!AG$27)*($G45/$F45)))</f>
        <v>0</v>
      </c>
      <c r="AL45" s="420">
        <f>IF( $F45=0,0,((($F45/$E$44)*'PLAN DE ADQUISICIONES'!AH$27)*($G45/$F45)))</f>
        <v>0</v>
      </c>
      <c r="AM45" s="420">
        <f>IF( $F45=0,0,((($F45/$E$44)*'PLAN DE ADQUISICIONES'!AI$27)*($G45/$F45)))</f>
        <v>0</v>
      </c>
      <c r="AN45" s="420">
        <f>IF( $F45=0,0,((($F45/$E$44)*'PLAN DE ADQUISICIONES'!AJ$27)*($G45/$F45)))</f>
        <v>0</v>
      </c>
      <c r="AO45" s="420">
        <f>IF( $F45=0,0,((($F45/$E$44)*'PLAN DE ADQUISICIONES'!AK$27)*($G45/$F45)))</f>
        <v>0</v>
      </c>
      <c r="AP45" s="420">
        <f>IF( $F45=0,0,((($F45/$E$44)*'PLAN DE ADQUISICIONES'!AL$27)*($G45/$F45)))</f>
        <v>0</v>
      </c>
      <c r="AQ45" s="420">
        <f>IF( $F45=0,0,((($F45/$E$44)*'PLAN DE ADQUISICIONES'!AM$27)*($G45/$F45)))</f>
        <v>0</v>
      </c>
      <c r="AR45" s="420">
        <f>IF( $F45=0,0,((($F45/$E$44)*'PLAN DE ADQUISICIONES'!AN$27)*($G45/$F45)))</f>
        <v>0</v>
      </c>
      <c r="AS45" s="420">
        <f>IF( $F45=0,0,((($F45/$E$44)*'PLAN DE ADQUISICIONES'!AO$27)*($G45/$F45)))</f>
        <v>0</v>
      </c>
      <c r="AT45" s="423">
        <f>AH45+AI45+AJ45+AK45+AL45+AM45+AN45+AO45+AP45+AQ45+AR45+AS45</f>
        <v>0</v>
      </c>
      <c r="AU45" s="494">
        <f>AS45+AR45+AQ45+AP45+AO45+AN45+AM45+AL45+AK45+AJ45+AI45+AH45+AF45+AE45+AD45+AC45+AB45+AA45+Z45+Y45+X45+W45+V45+U45+S45+R45+Q45+P45+O45+N45+M45+L45+K45+J45+I45+H45</f>
        <v>0</v>
      </c>
      <c r="AV45" s="392">
        <f t="shared" si="1"/>
        <v>0</v>
      </c>
    </row>
    <row r="46" spans="2:48" s="394" customFormat="1" ht="12.75" customHeight="1" x14ac:dyDescent="0.15">
      <c r="B46" s="416" t="str">
        <f>+'FORMATO COSTEO C1'!C$184</f>
        <v>1.2.1.2</v>
      </c>
      <c r="C46" s="417" t="str">
        <f>+'FORMATO COSTEO C1'!B$184</f>
        <v>Categoría de gasto</v>
      </c>
      <c r="D46" s="418"/>
      <c r="E46" s="555"/>
      <c r="F46" s="420">
        <f>+'FORMATO COSTEO C1'!G184</f>
        <v>0</v>
      </c>
      <c r="G46" s="421">
        <f>+'FORMATO COSTEO C1'!H184</f>
        <v>0</v>
      </c>
      <c r="H46" s="425">
        <f>IF( $F46=0,0,((($F46/$E$44)*'PLAN DE ADQUISICIONES'!F$27)*($G46/$F46)))</f>
        <v>0</v>
      </c>
      <c r="I46" s="420">
        <f>IF( $F46=0,0,((($F46/$E$44)*'PLAN DE ADQUISICIONES'!G$27)*($G46/$F46)))</f>
        <v>0</v>
      </c>
      <c r="J46" s="420">
        <f>IF( $F46=0,0,((($F46/$E$44)*'PLAN DE ADQUISICIONES'!H$27)*($G46/$F46)))</f>
        <v>0</v>
      </c>
      <c r="K46" s="420">
        <f>IF( $F46=0,0,((($F46/$E$44)*'PLAN DE ADQUISICIONES'!I$27)*($G46/$F46)))</f>
        <v>0</v>
      </c>
      <c r="L46" s="420">
        <f>IF( $F46=0,0,((($F46/$E$44)*'PLAN DE ADQUISICIONES'!J$27)*($G46/$F46)))</f>
        <v>0</v>
      </c>
      <c r="M46" s="420">
        <f>IF( $F46=0,0,((($F46/$E$44)*'PLAN DE ADQUISICIONES'!K$27)*($G46/$F46)))</f>
        <v>0</v>
      </c>
      <c r="N46" s="420">
        <f>IF( $F46=0,0,((($F46/$E$44)*'PLAN DE ADQUISICIONES'!L$27)*($G46/$F46)))</f>
        <v>0</v>
      </c>
      <c r="O46" s="420">
        <f>IF( $F46=0,0,((($F46/$E$44)*'PLAN DE ADQUISICIONES'!M$27)*($G46/$F46)))</f>
        <v>0</v>
      </c>
      <c r="P46" s="420">
        <f>IF( $F46=0,0,((($F46/$E$44)*'PLAN DE ADQUISICIONES'!N$27)*($G46/$F46)))</f>
        <v>0</v>
      </c>
      <c r="Q46" s="420">
        <f>IF( $F46=0,0,((($F46/$E$44)*'PLAN DE ADQUISICIONES'!O$27)*($G46/$F46)))</f>
        <v>0</v>
      </c>
      <c r="R46" s="420">
        <f>IF( $F46=0,0,((($F46/$E$44)*'PLAN DE ADQUISICIONES'!P$27)*($G46/$F46)))</f>
        <v>0</v>
      </c>
      <c r="S46" s="420">
        <f>IF( $F46=0,0,((($F46/$E$44)*'PLAN DE ADQUISICIONES'!Q$27)*($G46/$F46)))</f>
        <v>0</v>
      </c>
      <c r="T46" s="423">
        <f>H46+I46+J46+K46+L46+M46+N46+O46+P46+Q46+R46+S46</f>
        <v>0</v>
      </c>
      <c r="U46" s="424">
        <f>IF( $F46=0,0,((($F46/$E$44)*'PLAN DE ADQUISICIONES'!R$27)*($G46/$F46)))</f>
        <v>0</v>
      </c>
      <c r="V46" s="420">
        <f>IF( $F46=0,0,((($F46/$E$44)*'PLAN DE ADQUISICIONES'!S$27)*($G46/$F46)))</f>
        <v>0</v>
      </c>
      <c r="W46" s="420">
        <f>IF( $F46=0,0,((($F46/$E$44)*'PLAN DE ADQUISICIONES'!T$27)*($G46/$F46)))</f>
        <v>0</v>
      </c>
      <c r="X46" s="420">
        <f>IF( $F46=0,0,((($F46/$E$44)*'PLAN DE ADQUISICIONES'!U$27)*($G46/$F46)))</f>
        <v>0</v>
      </c>
      <c r="Y46" s="420">
        <f>IF( $F46=0,0,((($F46/$E$44)*'PLAN DE ADQUISICIONES'!V$27)*($G46/$F46)))</f>
        <v>0</v>
      </c>
      <c r="Z46" s="420">
        <f>IF( $F46=0,0,((($F46/$E$44)*'PLAN DE ADQUISICIONES'!W$27)*($G46/$F46)))</f>
        <v>0</v>
      </c>
      <c r="AA46" s="420">
        <f>IF( $F46=0,0,((($F46/$E$44)*'PLAN DE ADQUISICIONES'!X$27)*($G46/$F46)))</f>
        <v>0</v>
      </c>
      <c r="AB46" s="420">
        <f>IF( $F46=0,0,((($F46/$E$44)*'PLAN DE ADQUISICIONES'!Y$27)*($G46/$F46)))</f>
        <v>0</v>
      </c>
      <c r="AC46" s="420">
        <f>IF( $F46=0,0,((($F46/$E$44)*'PLAN DE ADQUISICIONES'!Z$27)*($G46/$F46)))</f>
        <v>0</v>
      </c>
      <c r="AD46" s="420">
        <f>IF( $F46=0,0,((($F46/$E$44)*'PLAN DE ADQUISICIONES'!AA$27)*($G46/$F46)))</f>
        <v>0</v>
      </c>
      <c r="AE46" s="420">
        <f>IF( $F46=0,0,((($F46/$E$44)*'PLAN DE ADQUISICIONES'!AB$27)*($G46/$F46)))</f>
        <v>0</v>
      </c>
      <c r="AF46" s="420">
        <f>IF( $F46=0,0,((($F46/$E$44)*'PLAN DE ADQUISICIONES'!AC$27)*($G46/$F46)))</f>
        <v>0</v>
      </c>
      <c r="AG46" s="421">
        <f>U46+V46+W46+X46+Y46+Z46+AA46+AB46+AC46+AD46+AE46+AF46</f>
        <v>0</v>
      </c>
      <c r="AH46" s="425">
        <f>IF( $F46=0,0,((($F46/$E$44)*'PLAN DE ADQUISICIONES'!AD$27)*($G46/$F46)))</f>
        <v>0</v>
      </c>
      <c r="AI46" s="420">
        <f>IF( $F46=0,0,((($F46/$E$44)*'PLAN DE ADQUISICIONES'!AE$27)*($G46/$F46)))</f>
        <v>0</v>
      </c>
      <c r="AJ46" s="420">
        <f>IF( $F46=0,0,((($F46/$E$44)*'PLAN DE ADQUISICIONES'!AF$27)*($G46/$F46)))</f>
        <v>0</v>
      </c>
      <c r="AK46" s="420">
        <f>IF( $F46=0,0,((($F46/$E$44)*'PLAN DE ADQUISICIONES'!AG$27)*($G46/$F46)))</f>
        <v>0</v>
      </c>
      <c r="AL46" s="420">
        <f>IF( $F46=0,0,((($F46/$E$44)*'PLAN DE ADQUISICIONES'!AH$27)*($G46/$F46)))</f>
        <v>0</v>
      </c>
      <c r="AM46" s="420">
        <f>IF( $F46=0,0,((($F46/$E$44)*'PLAN DE ADQUISICIONES'!AI$27)*($G46/$F46)))</f>
        <v>0</v>
      </c>
      <c r="AN46" s="420">
        <f>IF( $F46=0,0,((($F46/$E$44)*'PLAN DE ADQUISICIONES'!AJ$27)*($G46/$F46)))</f>
        <v>0</v>
      </c>
      <c r="AO46" s="420">
        <f>IF( $F46=0,0,((($F46/$E$44)*'PLAN DE ADQUISICIONES'!AK$27)*($G46/$F46)))</f>
        <v>0</v>
      </c>
      <c r="AP46" s="420">
        <f>IF( $F46=0,0,((($F46/$E$44)*'PLAN DE ADQUISICIONES'!AL$27)*($G46/$F46)))</f>
        <v>0</v>
      </c>
      <c r="AQ46" s="420">
        <f>IF( $F46=0,0,((($F46/$E$44)*'PLAN DE ADQUISICIONES'!AM$27)*($G46/$F46)))</f>
        <v>0</v>
      </c>
      <c r="AR46" s="420">
        <f>IF( $F46=0,0,((($F46/$E$44)*'PLAN DE ADQUISICIONES'!AN$27)*($G46/$F46)))</f>
        <v>0</v>
      </c>
      <c r="AS46" s="420">
        <f>IF( $F46=0,0,((($F46/$E$44)*'PLAN DE ADQUISICIONES'!AO$27)*($G46/$F46)))</f>
        <v>0</v>
      </c>
      <c r="AT46" s="423">
        <f>AH46+AI46+AJ46+AK46+AL46+AM46+AN46+AO46+AP46+AQ46+AR46+AS46</f>
        <v>0</v>
      </c>
      <c r="AU46" s="494">
        <f>AS46+AR46+AQ46+AP46+AO46+AN46+AM46+AL46+AK46+AJ46+AI46+AH46+AF46+AE46+AD46+AC46+AB46+AA46+Z46+Y46+X46+W46+V46+U46+S46+R46+Q46+P46+O46+N46+M46+L46+K46+J46+I46+H46</f>
        <v>0</v>
      </c>
      <c r="AV46" s="392">
        <f t="shared" si="1"/>
        <v>0</v>
      </c>
    </row>
    <row r="47" spans="2:48" s="394" customFormat="1" ht="12.75" customHeight="1" x14ac:dyDescent="0.15">
      <c r="B47" s="416" t="str">
        <f>+'FORMATO COSTEO C1'!C$190</f>
        <v>1.2.1.3</v>
      </c>
      <c r="C47" s="417" t="str">
        <f>+'FORMATO COSTEO C1'!B$190</f>
        <v>Categoría de gasto</v>
      </c>
      <c r="D47" s="418"/>
      <c r="E47" s="555"/>
      <c r="F47" s="420">
        <f>+'FORMATO COSTEO C1'!G190</f>
        <v>0</v>
      </c>
      <c r="G47" s="421">
        <f>+'FORMATO COSTEO C1'!H190</f>
        <v>0</v>
      </c>
      <c r="H47" s="425">
        <f>IF( $F47=0,0,((($F47/$E$44)*'PLAN DE ADQUISICIONES'!F$27)*($G47/$F47)))</f>
        <v>0</v>
      </c>
      <c r="I47" s="420">
        <f>IF( $F47=0,0,((($F47/$E$44)*'PLAN DE ADQUISICIONES'!G$27)*($G47/$F47)))</f>
        <v>0</v>
      </c>
      <c r="J47" s="420">
        <f>IF( $F47=0,0,((($F47/$E$44)*'PLAN DE ADQUISICIONES'!H$27)*($G47/$F47)))</f>
        <v>0</v>
      </c>
      <c r="K47" s="420">
        <f>IF( $F47=0,0,((($F47/$E$44)*'PLAN DE ADQUISICIONES'!I$27)*($G47/$F47)))</f>
        <v>0</v>
      </c>
      <c r="L47" s="420">
        <f>IF( $F47=0,0,((($F47/$E$44)*'PLAN DE ADQUISICIONES'!J$27)*($G47/$F47)))</f>
        <v>0</v>
      </c>
      <c r="M47" s="420">
        <f>IF( $F47=0,0,((($F47/$E$44)*'PLAN DE ADQUISICIONES'!K$27)*($G47/$F47)))</f>
        <v>0</v>
      </c>
      <c r="N47" s="420">
        <f>IF( $F47=0,0,((($F47/$E$44)*'PLAN DE ADQUISICIONES'!L$27)*($G47/$F47)))</f>
        <v>0</v>
      </c>
      <c r="O47" s="420">
        <f>IF( $F47=0,0,((($F47/$E$44)*'PLAN DE ADQUISICIONES'!M$27)*($G47/$F47)))</f>
        <v>0</v>
      </c>
      <c r="P47" s="420">
        <f>IF( $F47=0,0,((($F47/$E$44)*'PLAN DE ADQUISICIONES'!N$27)*($G47/$F47)))</f>
        <v>0</v>
      </c>
      <c r="Q47" s="420">
        <f>IF( $F47=0,0,((($F47/$E$44)*'PLAN DE ADQUISICIONES'!O$27)*($G47/$F47)))</f>
        <v>0</v>
      </c>
      <c r="R47" s="420">
        <f>IF( $F47=0,0,((($F47/$E$44)*'PLAN DE ADQUISICIONES'!P$27)*($G47/$F47)))</f>
        <v>0</v>
      </c>
      <c r="S47" s="420">
        <f>IF( $F47=0,0,((($F47/$E$44)*'PLAN DE ADQUISICIONES'!Q$27)*($G47/$F47)))</f>
        <v>0</v>
      </c>
      <c r="T47" s="423">
        <f>H47+I47+J47+K47+L47+M47+N47+O47+P47+Q47+R47+S47</f>
        <v>0</v>
      </c>
      <c r="U47" s="424">
        <f>IF( $F47=0,0,((($F47/$E$44)*'PLAN DE ADQUISICIONES'!R$27)*($G47/$F47)))</f>
        <v>0</v>
      </c>
      <c r="V47" s="420">
        <f>IF( $F47=0,0,((($F47/$E$44)*'PLAN DE ADQUISICIONES'!S$27)*($G47/$F47)))</f>
        <v>0</v>
      </c>
      <c r="W47" s="420">
        <f>IF( $F47=0,0,((($F47/$E$44)*'PLAN DE ADQUISICIONES'!T$27)*($G47/$F47)))</f>
        <v>0</v>
      </c>
      <c r="X47" s="420">
        <f>IF( $F47=0,0,((($F47/$E$44)*'PLAN DE ADQUISICIONES'!U$27)*($G47/$F47)))</f>
        <v>0</v>
      </c>
      <c r="Y47" s="420">
        <f>IF( $F47=0,0,((($F47/$E$44)*'PLAN DE ADQUISICIONES'!V$27)*($G47/$F47)))</f>
        <v>0</v>
      </c>
      <c r="Z47" s="420">
        <f>IF( $F47=0,0,((($F47/$E$44)*'PLAN DE ADQUISICIONES'!W$27)*($G47/$F47)))</f>
        <v>0</v>
      </c>
      <c r="AA47" s="420">
        <f>IF( $F47=0,0,((($F47/$E$44)*'PLAN DE ADQUISICIONES'!X$27)*($G47/$F47)))</f>
        <v>0</v>
      </c>
      <c r="AB47" s="420">
        <f>IF( $F47=0,0,((($F47/$E$44)*'PLAN DE ADQUISICIONES'!Y$27)*($G47/$F47)))</f>
        <v>0</v>
      </c>
      <c r="AC47" s="420">
        <f>IF( $F47=0,0,((($F47/$E$44)*'PLAN DE ADQUISICIONES'!Z$27)*($G47/$F47)))</f>
        <v>0</v>
      </c>
      <c r="AD47" s="420">
        <f>IF( $F47=0,0,((($F47/$E$44)*'PLAN DE ADQUISICIONES'!AA$27)*($G47/$F47)))</f>
        <v>0</v>
      </c>
      <c r="AE47" s="420">
        <f>IF( $F47=0,0,((($F47/$E$44)*'PLAN DE ADQUISICIONES'!AB$27)*($G47/$F47)))</f>
        <v>0</v>
      </c>
      <c r="AF47" s="420">
        <f>IF( $F47=0,0,((($F47/$E$44)*'PLAN DE ADQUISICIONES'!AC$27)*($G47/$F47)))</f>
        <v>0</v>
      </c>
      <c r="AG47" s="421">
        <f>U47+V47+W47+X47+Y47+Z47+AA47+AB47+AC47+AD47+AE47+AF47</f>
        <v>0</v>
      </c>
      <c r="AH47" s="425">
        <f>IF( $F47=0,0,((($F47/$E$44)*'PLAN DE ADQUISICIONES'!AD$27)*($G47/$F47)))</f>
        <v>0</v>
      </c>
      <c r="AI47" s="420">
        <f>IF( $F47=0,0,((($F47/$E$44)*'PLAN DE ADQUISICIONES'!AE$27)*($G47/$F47)))</f>
        <v>0</v>
      </c>
      <c r="AJ47" s="420">
        <f>IF( $F47=0,0,((($F47/$E$44)*'PLAN DE ADQUISICIONES'!AF$27)*($G47/$F47)))</f>
        <v>0</v>
      </c>
      <c r="AK47" s="420">
        <f>IF( $F47=0,0,((($F47/$E$44)*'PLAN DE ADQUISICIONES'!AG$27)*($G47/$F47)))</f>
        <v>0</v>
      </c>
      <c r="AL47" s="420">
        <f>IF( $F47=0,0,((($F47/$E$44)*'PLAN DE ADQUISICIONES'!AH$27)*($G47/$F47)))</f>
        <v>0</v>
      </c>
      <c r="AM47" s="420">
        <f>IF( $F47=0,0,((($F47/$E$44)*'PLAN DE ADQUISICIONES'!AI$27)*($G47/$F47)))</f>
        <v>0</v>
      </c>
      <c r="AN47" s="420">
        <f>IF( $F47=0,0,((($F47/$E$44)*'PLAN DE ADQUISICIONES'!AJ$27)*($G47/$F47)))</f>
        <v>0</v>
      </c>
      <c r="AO47" s="420">
        <f>IF( $F47=0,0,((($F47/$E$44)*'PLAN DE ADQUISICIONES'!AK$27)*($G47/$F47)))</f>
        <v>0</v>
      </c>
      <c r="AP47" s="420">
        <f>IF( $F47=0,0,((($F47/$E$44)*'PLAN DE ADQUISICIONES'!AL$27)*($G47/$F47)))</f>
        <v>0</v>
      </c>
      <c r="AQ47" s="420">
        <f>IF( $F47=0,0,((($F47/$E$44)*'PLAN DE ADQUISICIONES'!AM$27)*($G47/$F47)))</f>
        <v>0</v>
      </c>
      <c r="AR47" s="420">
        <f>IF( $F47=0,0,((($F47/$E$44)*'PLAN DE ADQUISICIONES'!AN$27)*($G47/$F47)))</f>
        <v>0</v>
      </c>
      <c r="AS47" s="420">
        <f>IF( $F47=0,0,((($F47/$E$44)*'PLAN DE ADQUISICIONES'!AO$27)*($G47/$F47)))</f>
        <v>0</v>
      </c>
      <c r="AT47" s="423">
        <f>AH47+AI47+AJ47+AK47+AL47+AM47+AN47+AO47+AP47+AQ47+AR47+AS47</f>
        <v>0</v>
      </c>
      <c r="AU47" s="494">
        <f>AS47+AR47+AQ47+AP47+AO47+AN47+AM47+AL47+AK47+AJ47+AI47+AH47+AF47+AE47+AD47+AC47+AB47+AA47+Z47+Y47+X47+W47+V47+U47+S47+R47+Q47+P47+O47+N47+M47+L47+K47+J47+I47+H47</f>
        <v>0</v>
      </c>
      <c r="AV47" s="392">
        <f t="shared" si="1"/>
        <v>0</v>
      </c>
    </row>
    <row r="48" spans="2:48" s="394" customFormat="1" ht="12.75" customHeight="1" x14ac:dyDescent="0.15">
      <c r="B48" s="416" t="str">
        <f>+'FORMATO COSTEO C1'!C$196</f>
        <v>1.2.1.4</v>
      </c>
      <c r="C48" s="417" t="str">
        <f>+'FORMATO COSTEO C1'!B$196</f>
        <v>Categoría de gasto</v>
      </c>
      <c r="D48" s="418"/>
      <c r="E48" s="555"/>
      <c r="F48" s="420">
        <f>+'FORMATO COSTEO C1'!G196</f>
        <v>0</v>
      </c>
      <c r="G48" s="421">
        <f>+'FORMATO COSTEO C1'!H196</f>
        <v>0</v>
      </c>
      <c r="H48" s="425">
        <f>IF( $F48=0,0,((($F48/$E$44)*'PLAN DE ADQUISICIONES'!F$27)*($G48/$F48)))</f>
        <v>0</v>
      </c>
      <c r="I48" s="420">
        <f>IF( $F48=0,0,((($F48/$E$44)*'PLAN DE ADQUISICIONES'!G$27)*($G48/$F48)))</f>
        <v>0</v>
      </c>
      <c r="J48" s="420">
        <f>IF( $F48=0,0,((($F48/$E$44)*'PLAN DE ADQUISICIONES'!H$27)*($G48/$F48)))</f>
        <v>0</v>
      </c>
      <c r="K48" s="420">
        <f>IF( $F48=0,0,((($F48/$E$44)*'PLAN DE ADQUISICIONES'!I$27)*($G48/$F48)))</f>
        <v>0</v>
      </c>
      <c r="L48" s="420">
        <f>IF( $F48=0,0,((($F48/$E$44)*'PLAN DE ADQUISICIONES'!J$27)*($G48/$F48)))</f>
        <v>0</v>
      </c>
      <c r="M48" s="420">
        <f>IF( $F48=0,0,((($F48/$E$44)*'PLAN DE ADQUISICIONES'!K$27)*($G48/$F48)))</f>
        <v>0</v>
      </c>
      <c r="N48" s="420">
        <f>IF( $F48=0,0,((($F48/$E$44)*'PLAN DE ADQUISICIONES'!L$27)*($G48/$F48)))</f>
        <v>0</v>
      </c>
      <c r="O48" s="420">
        <f>IF( $F48=0,0,((($F48/$E$44)*'PLAN DE ADQUISICIONES'!M$27)*($G48/$F48)))</f>
        <v>0</v>
      </c>
      <c r="P48" s="420">
        <f>IF( $F48=0,0,((($F48/$E$44)*'PLAN DE ADQUISICIONES'!N$27)*($G48/$F48)))</f>
        <v>0</v>
      </c>
      <c r="Q48" s="420">
        <f>IF( $F48=0,0,((($F48/$E$44)*'PLAN DE ADQUISICIONES'!O$27)*($G48/$F48)))</f>
        <v>0</v>
      </c>
      <c r="R48" s="420">
        <f>IF( $F48=0,0,((($F48/$E$44)*'PLAN DE ADQUISICIONES'!P$27)*($G48/$F48)))</f>
        <v>0</v>
      </c>
      <c r="S48" s="420">
        <f>IF( $F48=0,0,((($F48/$E$44)*'PLAN DE ADQUISICIONES'!Q$27)*($G48/$F48)))</f>
        <v>0</v>
      </c>
      <c r="T48" s="423">
        <f>H48+I48+J48+K48+L48+M48+N48+O48+P48+Q48+R48+S48</f>
        <v>0</v>
      </c>
      <c r="U48" s="424">
        <f>IF( $F48=0,0,((($F48/$E$44)*'PLAN DE ADQUISICIONES'!R$27)*($G48/$F48)))</f>
        <v>0</v>
      </c>
      <c r="V48" s="420">
        <f>IF( $F48=0,0,((($F48/$E$44)*'PLAN DE ADQUISICIONES'!S$27)*($G48/$F48)))</f>
        <v>0</v>
      </c>
      <c r="W48" s="420">
        <f>IF( $F48=0,0,((($F48/$E$44)*'PLAN DE ADQUISICIONES'!T$27)*($G48/$F48)))</f>
        <v>0</v>
      </c>
      <c r="X48" s="420">
        <f>IF( $F48=0,0,((($F48/$E$44)*'PLAN DE ADQUISICIONES'!U$27)*($G48/$F48)))</f>
        <v>0</v>
      </c>
      <c r="Y48" s="420">
        <f>IF( $F48=0,0,((($F48/$E$44)*'PLAN DE ADQUISICIONES'!V$27)*($G48/$F48)))</f>
        <v>0</v>
      </c>
      <c r="Z48" s="420">
        <f>IF( $F48=0,0,((($F48/$E$44)*'PLAN DE ADQUISICIONES'!W$27)*($G48/$F48)))</f>
        <v>0</v>
      </c>
      <c r="AA48" s="420">
        <f>IF( $F48=0,0,((($F48/$E$44)*'PLAN DE ADQUISICIONES'!X$27)*($G48/$F48)))</f>
        <v>0</v>
      </c>
      <c r="AB48" s="420">
        <f>IF( $F48=0,0,((($F48/$E$44)*'PLAN DE ADQUISICIONES'!Y$27)*($G48/$F48)))</f>
        <v>0</v>
      </c>
      <c r="AC48" s="420">
        <f>IF( $F48=0,0,((($F48/$E$44)*'PLAN DE ADQUISICIONES'!Z$27)*($G48/$F48)))</f>
        <v>0</v>
      </c>
      <c r="AD48" s="420">
        <f>IF( $F48=0,0,((($F48/$E$44)*'PLAN DE ADQUISICIONES'!AA$27)*($G48/$F48)))</f>
        <v>0</v>
      </c>
      <c r="AE48" s="420">
        <f>IF( $F48=0,0,((($F48/$E$44)*'PLAN DE ADQUISICIONES'!AB$27)*($G48/$F48)))</f>
        <v>0</v>
      </c>
      <c r="AF48" s="420">
        <f>IF( $F48=0,0,((($F48/$E$44)*'PLAN DE ADQUISICIONES'!AC$27)*($G48/$F48)))</f>
        <v>0</v>
      </c>
      <c r="AG48" s="421">
        <f>U48+V48+W48+X48+Y48+Z48+AA48+AB48+AC48+AD48+AE48+AF48</f>
        <v>0</v>
      </c>
      <c r="AH48" s="425">
        <f>IF( $F48=0,0,((($F48/$E$44)*'PLAN DE ADQUISICIONES'!AD$27)*($G48/$F48)))</f>
        <v>0</v>
      </c>
      <c r="AI48" s="420">
        <f>IF( $F48=0,0,((($F48/$E$44)*'PLAN DE ADQUISICIONES'!AE$27)*($G48/$F48)))</f>
        <v>0</v>
      </c>
      <c r="AJ48" s="420">
        <f>IF( $F48=0,0,((($F48/$E$44)*'PLAN DE ADQUISICIONES'!AF$27)*($G48/$F48)))</f>
        <v>0</v>
      </c>
      <c r="AK48" s="420">
        <f>IF( $F48=0,0,((($F48/$E$44)*'PLAN DE ADQUISICIONES'!AG$27)*($G48/$F48)))</f>
        <v>0</v>
      </c>
      <c r="AL48" s="420">
        <f>IF( $F48=0,0,((($F48/$E$44)*'PLAN DE ADQUISICIONES'!AH$27)*($G48/$F48)))</f>
        <v>0</v>
      </c>
      <c r="AM48" s="420">
        <f>IF( $F48=0,0,((($F48/$E$44)*'PLAN DE ADQUISICIONES'!AI$27)*($G48/$F48)))</f>
        <v>0</v>
      </c>
      <c r="AN48" s="420">
        <f>IF( $F48=0,0,((($F48/$E$44)*'PLAN DE ADQUISICIONES'!AJ$27)*($G48/$F48)))</f>
        <v>0</v>
      </c>
      <c r="AO48" s="420">
        <f>IF( $F48=0,0,((($F48/$E$44)*'PLAN DE ADQUISICIONES'!AK$27)*($G48/$F48)))</f>
        <v>0</v>
      </c>
      <c r="AP48" s="420">
        <f>IF( $F48=0,0,((($F48/$E$44)*'PLAN DE ADQUISICIONES'!AL$27)*($G48/$F48)))</f>
        <v>0</v>
      </c>
      <c r="AQ48" s="420">
        <f>IF( $F48=0,0,((($F48/$E$44)*'PLAN DE ADQUISICIONES'!AM$27)*($G48/$F48)))</f>
        <v>0</v>
      </c>
      <c r="AR48" s="420">
        <f>IF( $F48=0,0,((($F48/$E$44)*'PLAN DE ADQUISICIONES'!AN$27)*($G48/$F48)))</f>
        <v>0</v>
      </c>
      <c r="AS48" s="420">
        <f>IF( $F48=0,0,((($F48/$E$44)*'PLAN DE ADQUISICIONES'!AO$27)*($G48/$F48)))</f>
        <v>0</v>
      </c>
      <c r="AT48" s="423">
        <f>AH48+AI48+AJ48+AK48+AL48+AM48+AN48+AO48+AP48+AQ48+AR48+AS48</f>
        <v>0</v>
      </c>
      <c r="AU48" s="494">
        <f>AS48+AR48+AQ48+AP48+AO48+AN48+AM48+AL48+AK48+AJ48+AI48+AH48+AF48+AE48+AD48+AC48+AB48+AA48+Z48+Y48+X48+W48+V48+U48+S48+R48+Q48+P48+O48+N48+M48+L48+K48+J48+I48+H48</f>
        <v>0</v>
      </c>
      <c r="AV48" s="392">
        <f t="shared" si="1"/>
        <v>0</v>
      </c>
    </row>
    <row r="49" spans="2:48" s="394" customFormat="1" ht="12.75" customHeight="1" x14ac:dyDescent="0.15">
      <c r="B49" s="416" t="str">
        <f>+'FORMATO COSTEO C1'!C$202</f>
        <v>1.2.1.5</v>
      </c>
      <c r="C49" s="417" t="str">
        <f>+'FORMATO COSTEO C1'!B$202</f>
        <v>Categoría de gasto</v>
      </c>
      <c r="D49" s="418"/>
      <c r="E49" s="555"/>
      <c r="F49" s="420">
        <f>+'FORMATO COSTEO C1'!G202</f>
        <v>0</v>
      </c>
      <c r="G49" s="421">
        <f>+'FORMATO COSTEO C1'!H202</f>
        <v>0</v>
      </c>
      <c r="H49" s="425">
        <f>IF( $F49=0,0,((($F49/$E$44)*'PLAN DE ADQUISICIONES'!F$27)*($G49/$F49)))</f>
        <v>0</v>
      </c>
      <c r="I49" s="420">
        <f>IF( $F49=0,0,((($F49/$E$44)*'PLAN DE ADQUISICIONES'!G$27)*($G49/$F49)))</f>
        <v>0</v>
      </c>
      <c r="J49" s="420">
        <f>IF( $F49=0,0,((($F49/$E$44)*'PLAN DE ADQUISICIONES'!H$27)*($G49/$F49)))</f>
        <v>0</v>
      </c>
      <c r="K49" s="420">
        <f>IF( $F49=0,0,((($F49/$E$44)*'PLAN DE ADQUISICIONES'!I$27)*($G49/$F49)))</f>
        <v>0</v>
      </c>
      <c r="L49" s="420">
        <f>IF( $F49=0,0,((($F49/$E$44)*'PLAN DE ADQUISICIONES'!J$27)*($G49/$F49)))</f>
        <v>0</v>
      </c>
      <c r="M49" s="420">
        <f>IF( $F49=0,0,((($F49/$E$44)*'PLAN DE ADQUISICIONES'!K$27)*($G49/$F49)))</f>
        <v>0</v>
      </c>
      <c r="N49" s="420">
        <f>IF( $F49=0,0,((($F49/$E$44)*'PLAN DE ADQUISICIONES'!L$27)*($G49/$F49)))</f>
        <v>0</v>
      </c>
      <c r="O49" s="420">
        <f>IF( $F49=0,0,((($F49/$E$44)*'PLAN DE ADQUISICIONES'!M$27)*($G49/$F49)))</f>
        <v>0</v>
      </c>
      <c r="P49" s="420">
        <f>IF( $F49=0,0,((($F49/$E$44)*'PLAN DE ADQUISICIONES'!N$27)*($G49/$F49)))</f>
        <v>0</v>
      </c>
      <c r="Q49" s="420">
        <f>IF( $F49=0,0,((($F49/$E$44)*'PLAN DE ADQUISICIONES'!O$27)*($G49/$F49)))</f>
        <v>0</v>
      </c>
      <c r="R49" s="420">
        <f>IF( $F49=0,0,((($F49/$E$44)*'PLAN DE ADQUISICIONES'!P$27)*($G49/$F49)))</f>
        <v>0</v>
      </c>
      <c r="S49" s="420">
        <f>IF( $F49=0,0,((($F49/$E$44)*'PLAN DE ADQUISICIONES'!Q$27)*($G49/$F49)))</f>
        <v>0</v>
      </c>
      <c r="T49" s="423">
        <f>H49+I49+J49+K49+L49+M49+N49+O49+P49+Q49+R49+S49</f>
        <v>0</v>
      </c>
      <c r="U49" s="424">
        <f>IF( $F49=0,0,((($F49/$E$44)*'PLAN DE ADQUISICIONES'!R$27)*($G49/$F49)))</f>
        <v>0</v>
      </c>
      <c r="V49" s="420">
        <f>IF( $F49=0,0,((($F49/$E$44)*'PLAN DE ADQUISICIONES'!S$27)*($G49/$F49)))</f>
        <v>0</v>
      </c>
      <c r="W49" s="420">
        <f>IF( $F49=0,0,((($F49/$E$44)*'PLAN DE ADQUISICIONES'!T$27)*($G49/$F49)))</f>
        <v>0</v>
      </c>
      <c r="X49" s="420">
        <f>IF( $F49=0,0,((($F49/$E$44)*'PLAN DE ADQUISICIONES'!U$27)*($G49/$F49)))</f>
        <v>0</v>
      </c>
      <c r="Y49" s="420">
        <f>IF( $F49=0,0,((($F49/$E$44)*'PLAN DE ADQUISICIONES'!V$27)*($G49/$F49)))</f>
        <v>0</v>
      </c>
      <c r="Z49" s="420">
        <f>IF( $F49=0,0,((($F49/$E$44)*'PLAN DE ADQUISICIONES'!W$27)*($G49/$F49)))</f>
        <v>0</v>
      </c>
      <c r="AA49" s="420">
        <f>IF( $F49=0,0,((($F49/$E$44)*'PLAN DE ADQUISICIONES'!X$27)*($G49/$F49)))</f>
        <v>0</v>
      </c>
      <c r="AB49" s="420">
        <f>IF( $F49=0,0,((($F49/$E$44)*'PLAN DE ADQUISICIONES'!Y$27)*($G49/$F49)))</f>
        <v>0</v>
      </c>
      <c r="AC49" s="420">
        <f>IF( $F49=0,0,((($F49/$E$44)*'PLAN DE ADQUISICIONES'!Z$27)*($G49/$F49)))</f>
        <v>0</v>
      </c>
      <c r="AD49" s="420">
        <f>IF( $F49=0,0,((($F49/$E$44)*'PLAN DE ADQUISICIONES'!AA$27)*($G49/$F49)))</f>
        <v>0</v>
      </c>
      <c r="AE49" s="420">
        <f>IF( $F49=0,0,((($F49/$E$44)*'PLAN DE ADQUISICIONES'!AB$27)*($G49/$F49)))</f>
        <v>0</v>
      </c>
      <c r="AF49" s="420">
        <f>IF( $F49=0,0,((($F49/$E$44)*'PLAN DE ADQUISICIONES'!AC$27)*($G49/$F49)))</f>
        <v>0</v>
      </c>
      <c r="AG49" s="421">
        <f>U49+V49+W49+X49+Y49+Z49+AA49+AB49+AC49+AD49+AE49+AF49</f>
        <v>0</v>
      </c>
      <c r="AH49" s="425">
        <f>IF( $F49=0,0,((($F49/$E$44)*'PLAN DE ADQUISICIONES'!AD$27)*($G49/$F49)))</f>
        <v>0</v>
      </c>
      <c r="AI49" s="420">
        <f>IF( $F49=0,0,((($F49/$E$44)*'PLAN DE ADQUISICIONES'!AE$27)*($G49/$F49)))</f>
        <v>0</v>
      </c>
      <c r="AJ49" s="420">
        <f>IF( $F49=0,0,((($F49/$E$44)*'PLAN DE ADQUISICIONES'!AF$27)*($G49/$F49)))</f>
        <v>0</v>
      </c>
      <c r="AK49" s="420">
        <f>IF( $F49=0,0,((($F49/$E$44)*'PLAN DE ADQUISICIONES'!AG$27)*($G49/$F49)))</f>
        <v>0</v>
      </c>
      <c r="AL49" s="420">
        <f>IF( $F49=0,0,((($F49/$E$44)*'PLAN DE ADQUISICIONES'!AH$27)*($G49/$F49)))</f>
        <v>0</v>
      </c>
      <c r="AM49" s="420">
        <f>IF( $F49=0,0,((($F49/$E$44)*'PLAN DE ADQUISICIONES'!AI$27)*($G49/$F49)))</f>
        <v>0</v>
      </c>
      <c r="AN49" s="420">
        <f>IF( $F49=0,0,((($F49/$E$44)*'PLAN DE ADQUISICIONES'!AJ$27)*($G49/$F49)))</f>
        <v>0</v>
      </c>
      <c r="AO49" s="420">
        <f>IF( $F49=0,0,((($F49/$E$44)*'PLAN DE ADQUISICIONES'!AK$27)*($G49/$F49)))</f>
        <v>0</v>
      </c>
      <c r="AP49" s="420">
        <f>IF( $F49=0,0,((($F49/$E$44)*'PLAN DE ADQUISICIONES'!AL$27)*($G49/$F49)))</f>
        <v>0</v>
      </c>
      <c r="AQ49" s="420">
        <f>IF( $F49=0,0,((($F49/$E$44)*'PLAN DE ADQUISICIONES'!AM$27)*($G49/$F49)))</f>
        <v>0</v>
      </c>
      <c r="AR49" s="420">
        <f>IF( $F49=0,0,((($F49/$E$44)*'PLAN DE ADQUISICIONES'!AN$27)*($G49/$F49)))</f>
        <v>0</v>
      </c>
      <c r="AS49" s="420">
        <f>IF( $F49=0,0,((($F49/$E$44)*'PLAN DE ADQUISICIONES'!AO$27)*($G49/$F49)))</f>
        <v>0</v>
      </c>
      <c r="AT49" s="423">
        <f>AH49+AI49+AJ49+AK49+AL49+AM49+AN49+AO49+AP49+AQ49+AR49+AS49</f>
        <v>0</v>
      </c>
      <c r="AU49" s="494">
        <f>AS49+AR49+AQ49+AP49+AO49+AN49+AM49+AL49+AK49+AJ49+AI49+AH49+AF49+AE49+AD49+AC49+AB49+AA49+Z49+Y49+X49+W49+V49+U49+S49+R49+Q49+P49+O49+N49+M49+L49+K49+J49+I49+H49</f>
        <v>0</v>
      </c>
      <c r="AV49" s="392">
        <f t="shared" si="1"/>
        <v>0</v>
      </c>
    </row>
    <row r="50" spans="2:48" s="394" customFormat="1" ht="12.75" customHeight="1" x14ac:dyDescent="0.15">
      <c r="B50" s="406" t="str">
        <f>+'FORMATO COSTEO C1'!C$208</f>
        <v>1.2.2</v>
      </c>
      <c r="C50" s="430" t="str">
        <f>+'FORMATO COSTEO C1'!B$208</f>
        <v>Selección de beneficiarios</v>
      </c>
      <c r="D50" s="543" t="str">
        <f>+'FORMATO COSTEO C1'!D$208</f>
        <v>Unidad medida</v>
      </c>
      <c r="E50" s="535">
        <f>+'FORMATO COSTEO C1'!E$208</f>
        <v>0</v>
      </c>
      <c r="F50" s="410">
        <f>SUM(F51:F55)</f>
        <v>0</v>
      </c>
      <c r="G50" s="411">
        <f t="shared" ref="G50:P50" si="18">SUM(G51:G55)</f>
        <v>0</v>
      </c>
      <c r="H50" s="412">
        <f t="shared" si="18"/>
        <v>0</v>
      </c>
      <c r="I50" s="410">
        <f>SUM(I51:I55)</f>
        <v>0</v>
      </c>
      <c r="J50" s="410">
        <f>SUM(J51:J55)</f>
        <v>0</v>
      </c>
      <c r="K50" s="410">
        <f>SUM(K51:K55)</f>
        <v>0</v>
      </c>
      <c r="L50" s="410">
        <f>SUM(L51:L55)</f>
        <v>0</v>
      </c>
      <c r="M50" s="410">
        <f>SUM(M51:M55)</f>
        <v>0</v>
      </c>
      <c r="N50" s="410">
        <f t="shared" si="18"/>
        <v>0</v>
      </c>
      <c r="O50" s="410">
        <f t="shared" si="18"/>
        <v>0</v>
      </c>
      <c r="P50" s="410">
        <f t="shared" si="18"/>
        <v>0</v>
      </c>
      <c r="Q50" s="410">
        <f t="shared" ref="Q50:AS50" si="19">SUM(Q51:Q55)</f>
        <v>0</v>
      </c>
      <c r="R50" s="410">
        <f t="shared" si="19"/>
        <v>0</v>
      </c>
      <c r="S50" s="410">
        <f t="shared" si="19"/>
        <v>0</v>
      </c>
      <c r="T50" s="413">
        <f t="shared" si="19"/>
        <v>0</v>
      </c>
      <c r="U50" s="414">
        <f t="shared" si="19"/>
        <v>0</v>
      </c>
      <c r="V50" s="410">
        <f t="shared" si="19"/>
        <v>0</v>
      </c>
      <c r="W50" s="410">
        <f t="shared" si="19"/>
        <v>0</v>
      </c>
      <c r="X50" s="410">
        <f t="shared" si="19"/>
        <v>0</v>
      </c>
      <c r="Y50" s="410">
        <f t="shared" si="19"/>
        <v>0</v>
      </c>
      <c r="Z50" s="410">
        <f t="shared" si="19"/>
        <v>0</v>
      </c>
      <c r="AA50" s="410">
        <f t="shared" si="19"/>
        <v>0</v>
      </c>
      <c r="AB50" s="410">
        <f t="shared" si="19"/>
        <v>0</v>
      </c>
      <c r="AC50" s="410">
        <f t="shared" si="19"/>
        <v>0</v>
      </c>
      <c r="AD50" s="410">
        <f t="shared" si="19"/>
        <v>0</v>
      </c>
      <c r="AE50" s="410">
        <f t="shared" si="19"/>
        <v>0</v>
      </c>
      <c r="AF50" s="410">
        <f t="shared" si="19"/>
        <v>0</v>
      </c>
      <c r="AG50" s="411">
        <f t="shared" si="19"/>
        <v>0</v>
      </c>
      <c r="AH50" s="412">
        <f t="shared" si="19"/>
        <v>0</v>
      </c>
      <c r="AI50" s="410">
        <f t="shared" si="19"/>
        <v>0</v>
      </c>
      <c r="AJ50" s="410">
        <f t="shared" si="19"/>
        <v>0</v>
      </c>
      <c r="AK50" s="410">
        <f t="shared" si="19"/>
        <v>0</v>
      </c>
      <c r="AL50" s="410">
        <f t="shared" si="19"/>
        <v>0</v>
      </c>
      <c r="AM50" s="410">
        <f t="shared" si="19"/>
        <v>0</v>
      </c>
      <c r="AN50" s="410">
        <f t="shared" si="19"/>
        <v>0</v>
      </c>
      <c r="AO50" s="410">
        <f t="shared" si="19"/>
        <v>0</v>
      </c>
      <c r="AP50" s="410">
        <f t="shared" si="19"/>
        <v>0</v>
      </c>
      <c r="AQ50" s="410">
        <f t="shared" si="19"/>
        <v>0</v>
      </c>
      <c r="AR50" s="410">
        <f t="shared" si="19"/>
        <v>0</v>
      </c>
      <c r="AS50" s="410">
        <f t="shared" si="19"/>
        <v>0</v>
      </c>
      <c r="AT50" s="413">
        <f>SUM(AT51:AT55)</f>
        <v>0</v>
      </c>
      <c r="AU50" s="415">
        <f>SUM(AU51:AU55)</f>
        <v>0</v>
      </c>
      <c r="AV50" s="392">
        <f t="shared" si="1"/>
        <v>0</v>
      </c>
    </row>
    <row r="51" spans="2:48" s="394" customFormat="1" ht="12.75" customHeight="1" x14ac:dyDescent="0.15">
      <c r="B51" s="416" t="str">
        <f>+'FORMATO COSTEO C1'!C$210</f>
        <v>1.2.2.1</v>
      </c>
      <c r="C51" s="417" t="str">
        <f>+'FORMATO COSTEO C1'!B$210</f>
        <v>Categoría de gasto</v>
      </c>
      <c r="D51" s="428"/>
      <c r="E51" s="556"/>
      <c r="F51" s="420">
        <f>+'FORMATO COSTEO C1'!G210</f>
        <v>0</v>
      </c>
      <c r="G51" s="421">
        <f>+'FORMATO COSTEO C1'!H210</f>
        <v>0</v>
      </c>
      <c r="H51" s="422">
        <f>IF( $F51=0,0,((($F51/$E$50)*'PLAN DE ADQUISICIONES'!F$28)*($G51/$F51)))</f>
        <v>0</v>
      </c>
      <c r="I51" s="420">
        <f>IF( $F51=0,0,((($F51/$E$50)*'PLAN DE ADQUISICIONES'!G$28)*($G51/$F51)))</f>
        <v>0</v>
      </c>
      <c r="J51" s="420">
        <f>IF( $F51=0,0,((($F51/$E$50)*'PLAN DE ADQUISICIONES'!H$28)*($G51/$F51)))</f>
        <v>0</v>
      </c>
      <c r="K51" s="420">
        <f>IF( $F51=0,0,((($F51/$E$50)*'PLAN DE ADQUISICIONES'!I$28)*($G51/$F51)))</f>
        <v>0</v>
      </c>
      <c r="L51" s="420">
        <f>IF( $F51=0,0,((($F51/$E$50)*'PLAN DE ADQUISICIONES'!J$28)*($G51/$F51)))</f>
        <v>0</v>
      </c>
      <c r="M51" s="420">
        <f>IF( $F51=0,0,((($F51/$E$50)*'PLAN DE ADQUISICIONES'!K$28)*($G51/$F51)))</f>
        <v>0</v>
      </c>
      <c r="N51" s="420">
        <f>IF( $F51=0,0,((($F51/$E$50)*'PLAN DE ADQUISICIONES'!L$28)*($G51/$F51)))</f>
        <v>0</v>
      </c>
      <c r="O51" s="420">
        <f>IF( $F51=0,0,((($F51/$E$50)*'PLAN DE ADQUISICIONES'!M$28)*($G51/$F51)))</f>
        <v>0</v>
      </c>
      <c r="P51" s="420">
        <f>IF( $F51=0,0,((($F51/$E$50)*'PLAN DE ADQUISICIONES'!N$28)*($G51/$F51)))</f>
        <v>0</v>
      </c>
      <c r="Q51" s="420">
        <f>IF( $F51=0,0,((($F51/$E$50)*'PLAN DE ADQUISICIONES'!O$28)*($G51/$F51)))</f>
        <v>0</v>
      </c>
      <c r="R51" s="420">
        <f>IF( $F51=0,0,((($F51/$E$50)*'PLAN DE ADQUISICIONES'!P$28)*($G51/$F51)))</f>
        <v>0</v>
      </c>
      <c r="S51" s="420">
        <f>IF( $F51=0,0,((($F51/$E$50)*'PLAN DE ADQUISICIONES'!Q$28)*($G51/$F51)))</f>
        <v>0</v>
      </c>
      <c r="T51" s="423">
        <f>H51+I51+J51+K51+L51+M51+N51+O51+P51+Q51+R51+S51</f>
        <v>0</v>
      </c>
      <c r="U51" s="424">
        <f>IF( $F51=0,0,((($F51/$E$50)*'PLAN DE ADQUISICIONES'!R$28)*($G51/$F51)))</f>
        <v>0</v>
      </c>
      <c r="V51" s="420">
        <f>IF( $F51=0,0,((($F51/$E$50)*'PLAN DE ADQUISICIONES'!S$28)*($G51/$F51)))</f>
        <v>0</v>
      </c>
      <c r="W51" s="420">
        <f>IF( $F51=0,0,((($F51/$E$50)*'PLAN DE ADQUISICIONES'!T$28)*($G51/$F51)))</f>
        <v>0</v>
      </c>
      <c r="X51" s="420">
        <f>IF( $F51=0,0,((($F51/$E$50)*'PLAN DE ADQUISICIONES'!U$28)*($G51/$F51)))</f>
        <v>0</v>
      </c>
      <c r="Y51" s="420">
        <f>IF( $F51=0,0,((($F51/$E$50)*'PLAN DE ADQUISICIONES'!V$28)*($G51/$F51)))</f>
        <v>0</v>
      </c>
      <c r="Z51" s="420">
        <f>IF( $F51=0,0,((($F51/$E$50)*'PLAN DE ADQUISICIONES'!W$28)*($G51/$F51)))</f>
        <v>0</v>
      </c>
      <c r="AA51" s="420">
        <f>IF( $F51=0,0,((($F51/$E$50)*'PLAN DE ADQUISICIONES'!X$28)*($G51/$F51)))</f>
        <v>0</v>
      </c>
      <c r="AB51" s="420">
        <f>IF( $F51=0,0,((($F51/$E$50)*'PLAN DE ADQUISICIONES'!Y$28)*($G51/$F51)))</f>
        <v>0</v>
      </c>
      <c r="AC51" s="420">
        <f>IF( $F51=0,0,((($F51/$E$50)*'PLAN DE ADQUISICIONES'!Z$28)*($G51/$F51)))</f>
        <v>0</v>
      </c>
      <c r="AD51" s="420">
        <f>IF( $F51=0,0,((($F51/$E$50)*'PLAN DE ADQUISICIONES'!AA$28)*($G51/$F51)))</f>
        <v>0</v>
      </c>
      <c r="AE51" s="420">
        <f>IF( $F51=0,0,((($F51/$E$50)*'PLAN DE ADQUISICIONES'!AB$28)*($G51/$F51)))</f>
        <v>0</v>
      </c>
      <c r="AF51" s="420">
        <f>IF( $F51=0,0,((($F51/$E$50)*'PLAN DE ADQUISICIONES'!AC$28)*($G51/$F51)))</f>
        <v>0</v>
      </c>
      <c r="AG51" s="421">
        <f>U51+V51+W51+X51+Y51+Z51+AA51+AB51+AC51+AD51+AE51+AF51</f>
        <v>0</v>
      </c>
      <c r="AH51" s="425">
        <f>IF( $F51=0,0,((($F51/$E$50)*'PLAN DE ADQUISICIONES'!AD$28)*($G51/$F51)))</f>
        <v>0</v>
      </c>
      <c r="AI51" s="420">
        <f>IF( $F51=0,0,((($F51/$E$50)*'PLAN DE ADQUISICIONES'!AE$28)*($G51/$F51)))</f>
        <v>0</v>
      </c>
      <c r="AJ51" s="420">
        <f>IF( $F51=0,0,((($F51/$E$50)*'PLAN DE ADQUISICIONES'!AF$28)*($G51/$F51)))</f>
        <v>0</v>
      </c>
      <c r="AK51" s="420">
        <f>IF( $F51=0,0,((($F51/$E$50)*'PLAN DE ADQUISICIONES'!AG$28)*($G51/$F51)))</f>
        <v>0</v>
      </c>
      <c r="AL51" s="420">
        <f>IF( $F51=0,0,((($F51/$E$50)*'PLAN DE ADQUISICIONES'!AH$28)*($G51/$F51)))</f>
        <v>0</v>
      </c>
      <c r="AM51" s="420">
        <f>IF( $F51=0,0,((($F51/$E$50)*'PLAN DE ADQUISICIONES'!AI$28)*($G51/$F51)))</f>
        <v>0</v>
      </c>
      <c r="AN51" s="420">
        <f>IF( $F51=0,0,((($F51/$E$50)*'PLAN DE ADQUISICIONES'!AJ$28)*($G51/$F51)))</f>
        <v>0</v>
      </c>
      <c r="AO51" s="420">
        <f>IF( $F51=0,0,((($F51/$E$50)*'PLAN DE ADQUISICIONES'!AK$28)*($G51/$F51)))</f>
        <v>0</v>
      </c>
      <c r="AP51" s="420">
        <f>IF( $F51=0,0,((($F51/$E$50)*'PLAN DE ADQUISICIONES'!AL$28)*($G51/$F51)))</f>
        <v>0</v>
      </c>
      <c r="AQ51" s="420">
        <f>IF( $F51=0,0,((($F51/$E$50)*'PLAN DE ADQUISICIONES'!AM$28)*($G51/$F51)))</f>
        <v>0</v>
      </c>
      <c r="AR51" s="420">
        <f>IF( $F51=0,0,((($F51/$E$50)*'PLAN DE ADQUISICIONES'!AN$28)*($G51/$F51)))</f>
        <v>0</v>
      </c>
      <c r="AS51" s="420">
        <f>IF( $F51=0,0,((($F51/$E$50)*'PLAN DE ADQUISICIONES'!AO$28)*($G51/$F51)))</f>
        <v>0</v>
      </c>
      <c r="AT51" s="423">
        <f>AH51+AI51+AJ51+AK51+AL51+AM51+AN51+AO51+AP51+AQ51+AR51+AS51</f>
        <v>0</v>
      </c>
      <c r="AU51" s="494">
        <f>AS51+AR51+AQ51+AP51+AO51+AN51+AM51+AL51+AK51+AJ51+AI51+AH51+AF51+AE51+AD51+AC51+AB51+AA51+Z51+Y51+X51+W51+V51+U51+S51+R51+Q51+P51+O51+N51+M51+L51+K51+J51+I51+H51</f>
        <v>0</v>
      </c>
      <c r="AV51" s="392">
        <f t="shared" si="1"/>
        <v>0</v>
      </c>
    </row>
    <row r="52" spans="2:48" s="394" customFormat="1" ht="12.75" customHeight="1" x14ac:dyDescent="0.15">
      <c r="B52" s="416" t="str">
        <f>+'FORMATO COSTEO C1'!C$216</f>
        <v>1.2.2.2</v>
      </c>
      <c r="C52" s="417" t="str">
        <f>+'FORMATO COSTEO C1'!B$216</f>
        <v>Categoría de gasto</v>
      </c>
      <c r="D52" s="428"/>
      <c r="E52" s="556"/>
      <c r="F52" s="420">
        <f>+'FORMATO COSTEO C1'!G216</f>
        <v>0</v>
      </c>
      <c r="G52" s="421">
        <f>+'FORMATO COSTEO C1'!H216</f>
        <v>0</v>
      </c>
      <c r="H52" s="425">
        <f>IF( $F52=0,0,((($F52/$E$50)*'PLAN DE ADQUISICIONES'!F$28)*($G52/$F52)))</f>
        <v>0</v>
      </c>
      <c r="I52" s="420">
        <f>IF( $F52=0,0,((($F52/$E$50)*'PLAN DE ADQUISICIONES'!G$28)*($G52/$F52)))</f>
        <v>0</v>
      </c>
      <c r="J52" s="420">
        <f>IF( $F52=0,0,((($F52/$E$50)*'PLAN DE ADQUISICIONES'!H$28)*($G52/$F52)))</f>
        <v>0</v>
      </c>
      <c r="K52" s="420">
        <f>IF( $F52=0,0,((($F52/$E$50)*'PLAN DE ADQUISICIONES'!I$28)*($G52/$F52)))</f>
        <v>0</v>
      </c>
      <c r="L52" s="420">
        <f>IF( $F52=0,0,((($F52/$E$50)*'PLAN DE ADQUISICIONES'!J$28)*($G52/$F52)))</f>
        <v>0</v>
      </c>
      <c r="M52" s="420">
        <f>IF( $F52=0,0,((($F52/$E$50)*'PLAN DE ADQUISICIONES'!K$28)*($G52/$F52)))</f>
        <v>0</v>
      </c>
      <c r="N52" s="420">
        <f>IF( $F52=0,0,((($F52/$E$50)*'PLAN DE ADQUISICIONES'!L$28)*($G52/$F52)))</f>
        <v>0</v>
      </c>
      <c r="O52" s="420">
        <f>IF( $F52=0,0,((($F52/$E$50)*'PLAN DE ADQUISICIONES'!M$28)*($G52/$F52)))</f>
        <v>0</v>
      </c>
      <c r="P52" s="420">
        <f>IF( $F52=0,0,((($F52/$E$50)*'PLAN DE ADQUISICIONES'!N$28)*($G52/$F52)))</f>
        <v>0</v>
      </c>
      <c r="Q52" s="420">
        <f>IF( $F52=0,0,((($F52/$E$50)*'PLAN DE ADQUISICIONES'!O$28)*($G52/$F52)))</f>
        <v>0</v>
      </c>
      <c r="R52" s="420">
        <f>IF( $F52=0,0,((($F52/$E$50)*'PLAN DE ADQUISICIONES'!P$28)*($G52/$F52)))</f>
        <v>0</v>
      </c>
      <c r="S52" s="420">
        <f>IF( $F52=0,0,((($F52/$E$50)*'PLAN DE ADQUISICIONES'!Q$28)*($G52/$F52)))</f>
        <v>0</v>
      </c>
      <c r="T52" s="423">
        <f>H52+I52+J52+K52+L52+M52+N52+O52+P52+Q52+R52+S52</f>
        <v>0</v>
      </c>
      <c r="U52" s="424">
        <f>IF( $F52=0,0,((($F52/$E$50)*'PLAN DE ADQUISICIONES'!R$28)*($G52/$F52)))</f>
        <v>0</v>
      </c>
      <c r="V52" s="420">
        <f>IF( $F52=0,0,((($F52/$E$50)*'PLAN DE ADQUISICIONES'!S$28)*($G52/$F52)))</f>
        <v>0</v>
      </c>
      <c r="W52" s="420">
        <f>IF( $F52=0,0,((($F52/$E$50)*'PLAN DE ADQUISICIONES'!T$28)*($G52/$F52)))</f>
        <v>0</v>
      </c>
      <c r="X52" s="420">
        <f>IF( $F52=0,0,((($F52/$E$50)*'PLAN DE ADQUISICIONES'!U$28)*($G52/$F52)))</f>
        <v>0</v>
      </c>
      <c r="Y52" s="420">
        <f>IF( $F52=0,0,((($F52/$E$50)*'PLAN DE ADQUISICIONES'!V$28)*($G52/$F52)))</f>
        <v>0</v>
      </c>
      <c r="Z52" s="420">
        <f>IF( $F52=0,0,((($F52/$E$50)*'PLAN DE ADQUISICIONES'!W$28)*($G52/$F52)))</f>
        <v>0</v>
      </c>
      <c r="AA52" s="420">
        <f>IF( $F52=0,0,((($F52/$E$50)*'PLAN DE ADQUISICIONES'!X$28)*($G52/$F52)))</f>
        <v>0</v>
      </c>
      <c r="AB52" s="420">
        <f>IF( $F52=0,0,((($F52/$E$50)*'PLAN DE ADQUISICIONES'!Y$28)*($G52/$F52)))</f>
        <v>0</v>
      </c>
      <c r="AC52" s="420">
        <f>IF( $F52=0,0,((($F52/$E$50)*'PLAN DE ADQUISICIONES'!Z$28)*($G52/$F52)))</f>
        <v>0</v>
      </c>
      <c r="AD52" s="420">
        <f>IF( $F52=0,0,((($F52/$E$50)*'PLAN DE ADQUISICIONES'!AA$28)*($G52/$F52)))</f>
        <v>0</v>
      </c>
      <c r="AE52" s="420">
        <f>IF( $F52=0,0,((($F52/$E$50)*'PLAN DE ADQUISICIONES'!AB$28)*($G52/$F52)))</f>
        <v>0</v>
      </c>
      <c r="AF52" s="420">
        <f>IF( $F52=0,0,((($F52/$E$50)*'PLAN DE ADQUISICIONES'!AC$28)*($G52/$F52)))</f>
        <v>0</v>
      </c>
      <c r="AG52" s="421">
        <f>U52+V52+W52+X52+Y52+Z52+AA52+AB52+AC52+AD52+AE52+AF52</f>
        <v>0</v>
      </c>
      <c r="AH52" s="425">
        <f>IF( $F52=0,0,((($F52/$E$50)*'PLAN DE ADQUISICIONES'!AD$28)*($G52/$F52)))</f>
        <v>0</v>
      </c>
      <c r="AI52" s="420">
        <f>IF( $F52=0,0,((($F52/$E$50)*'PLAN DE ADQUISICIONES'!AE$28)*($G52/$F52)))</f>
        <v>0</v>
      </c>
      <c r="AJ52" s="420">
        <f>IF( $F52=0,0,((($F52/$E$50)*'PLAN DE ADQUISICIONES'!AF$28)*($G52/$F52)))</f>
        <v>0</v>
      </c>
      <c r="AK52" s="420">
        <f>IF( $F52=0,0,((($F52/$E$50)*'PLAN DE ADQUISICIONES'!AG$28)*($G52/$F52)))</f>
        <v>0</v>
      </c>
      <c r="AL52" s="420">
        <f>IF( $F52=0,0,((($F52/$E$50)*'PLAN DE ADQUISICIONES'!AH$28)*($G52/$F52)))</f>
        <v>0</v>
      </c>
      <c r="AM52" s="420">
        <f>IF( $F52=0,0,((($F52/$E$50)*'PLAN DE ADQUISICIONES'!AI$28)*($G52/$F52)))</f>
        <v>0</v>
      </c>
      <c r="AN52" s="420">
        <f>IF( $F52=0,0,((($F52/$E$50)*'PLAN DE ADQUISICIONES'!AJ$28)*($G52/$F52)))</f>
        <v>0</v>
      </c>
      <c r="AO52" s="420">
        <f>IF( $F52=0,0,((($F52/$E$50)*'PLAN DE ADQUISICIONES'!AK$28)*($G52/$F52)))</f>
        <v>0</v>
      </c>
      <c r="AP52" s="420">
        <f>IF( $F52=0,0,((($F52/$E$50)*'PLAN DE ADQUISICIONES'!AL$28)*($G52/$F52)))</f>
        <v>0</v>
      </c>
      <c r="AQ52" s="420">
        <f>IF( $F52=0,0,((($F52/$E$50)*'PLAN DE ADQUISICIONES'!AM$28)*($G52/$F52)))</f>
        <v>0</v>
      </c>
      <c r="AR52" s="420">
        <f>IF( $F52=0,0,((($F52/$E$50)*'PLAN DE ADQUISICIONES'!AN$28)*($G52/$F52)))</f>
        <v>0</v>
      </c>
      <c r="AS52" s="420">
        <f>IF( $F52=0,0,((($F52/$E$50)*'PLAN DE ADQUISICIONES'!AO$28)*($G52/$F52)))</f>
        <v>0</v>
      </c>
      <c r="AT52" s="423">
        <f>AH52+AI52+AJ52+AK52+AL52+AM52+AN52+AO52+AP52+AQ52+AR52+AS52</f>
        <v>0</v>
      </c>
      <c r="AU52" s="494">
        <f>AS52+AR52+AQ52+AP52+AO52+AN52+AM52+AL52+AK52+AJ52+AI52+AH52+AF52+AE52+AD52+AC52+AB52+AA52+Z52+Y52+X52+W52+V52+U52+S52+R52+Q52+P52+O52+N52+M52+L52+K52+J52+I52+H52</f>
        <v>0</v>
      </c>
      <c r="AV52" s="392">
        <f t="shared" si="1"/>
        <v>0</v>
      </c>
    </row>
    <row r="53" spans="2:48" s="394" customFormat="1" ht="12.75" customHeight="1" x14ac:dyDescent="0.15">
      <c r="B53" s="416" t="str">
        <f>+'FORMATO COSTEO C1'!C$222</f>
        <v>1.2.2.3</v>
      </c>
      <c r="C53" s="417" t="str">
        <f>+'FORMATO COSTEO C1'!B$222</f>
        <v>Categoría de gasto</v>
      </c>
      <c r="D53" s="428"/>
      <c r="E53" s="556"/>
      <c r="F53" s="420">
        <f>+'FORMATO COSTEO C1'!G222</f>
        <v>0</v>
      </c>
      <c r="G53" s="421">
        <f>+'FORMATO COSTEO C1'!H222</f>
        <v>0</v>
      </c>
      <c r="H53" s="425">
        <f>IF( $F53=0,0,((($F53/$E$50)*'PLAN DE ADQUISICIONES'!F$28)*($G53/$F53)))</f>
        <v>0</v>
      </c>
      <c r="I53" s="420">
        <f>IF( $F53=0,0,((($F53/$E$50)*'PLAN DE ADQUISICIONES'!G$28)*($G53/$F53)))</f>
        <v>0</v>
      </c>
      <c r="J53" s="420">
        <f>IF( $F53=0,0,((($F53/$E$50)*'PLAN DE ADQUISICIONES'!H$28)*($G53/$F53)))</f>
        <v>0</v>
      </c>
      <c r="K53" s="420">
        <f>IF( $F53=0,0,((($F53/$E$50)*'PLAN DE ADQUISICIONES'!I$28)*($G53/$F53)))</f>
        <v>0</v>
      </c>
      <c r="L53" s="420">
        <f>IF( $F53=0,0,((($F53/$E$50)*'PLAN DE ADQUISICIONES'!J$28)*($G53/$F53)))</f>
        <v>0</v>
      </c>
      <c r="M53" s="420">
        <f>IF( $F53=0,0,((($F53/$E$50)*'PLAN DE ADQUISICIONES'!K$28)*($G53/$F53)))</f>
        <v>0</v>
      </c>
      <c r="N53" s="420">
        <f>IF( $F53=0,0,((($F53/$E$50)*'PLAN DE ADQUISICIONES'!L$28)*($G53/$F53)))</f>
        <v>0</v>
      </c>
      <c r="O53" s="420">
        <f>IF( $F53=0,0,((($F53/$E$50)*'PLAN DE ADQUISICIONES'!M$28)*($G53/$F53)))</f>
        <v>0</v>
      </c>
      <c r="P53" s="420">
        <f>IF( $F53=0,0,((($F53/$E$50)*'PLAN DE ADQUISICIONES'!N$28)*($G53/$F53)))</f>
        <v>0</v>
      </c>
      <c r="Q53" s="420">
        <f>IF( $F53=0,0,((($F53/$E$50)*'PLAN DE ADQUISICIONES'!O$28)*($G53/$F53)))</f>
        <v>0</v>
      </c>
      <c r="R53" s="420">
        <f>IF( $F53=0,0,((($F53/$E$50)*'PLAN DE ADQUISICIONES'!P$28)*($G53/$F53)))</f>
        <v>0</v>
      </c>
      <c r="S53" s="420">
        <f>IF( $F53=0,0,((($F53/$E$50)*'PLAN DE ADQUISICIONES'!Q$28)*($G53/$F53)))</f>
        <v>0</v>
      </c>
      <c r="T53" s="423">
        <f>H53+I53+J53+K53+L53+M53+N53+O53+P53+Q53+R53+S53</f>
        <v>0</v>
      </c>
      <c r="U53" s="424">
        <f>IF( $F53=0,0,((($F53/$E$50)*'PLAN DE ADQUISICIONES'!R$28)*($G53/$F53)))</f>
        <v>0</v>
      </c>
      <c r="V53" s="420">
        <f>IF( $F53=0,0,((($F53/$E$50)*'PLAN DE ADQUISICIONES'!S$28)*($G53/$F53)))</f>
        <v>0</v>
      </c>
      <c r="W53" s="420">
        <f>IF( $F53=0,0,((($F53/$E$50)*'PLAN DE ADQUISICIONES'!T$28)*($G53/$F53)))</f>
        <v>0</v>
      </c>
      <c r="X53" s="420">
        <f>IF( $F53=0,0,((($F53/$E$50)*'PLAN DE ADQUISICIONES'!U$28)*($G53/$F53)))</f>
        <v>0</v>
      </c>
      <c r="Y53" s="420">
        <f>IF( $F53=0,0,((($F53/$E$50)*'PLAN DE ADQUISICIONES'!V$28)*($G53/$F53)))</f>
        <v>0</v>
      </c>
      <c r="Z53" s="420">
        <f>IF( $F53=0,0,((($F53/$E$50)*'PLAN DE ADQUISICIONES'!W$28)*($G53/$F53)))</f>
        <v>0</v>
      </c>
      <c r="AA53" s="420">
        <f>IF( $F53=0,0,((($F53/$E$50)*'PLAN DE ADQUISICIONES'!X$28)*($G53/$F53)))</f>
        <v>0</v>
      </c>
      <c r="AB53" s="420">
        <f>IF( $F53=0,0,((($F53/$E$50)*'PLAN DE ADQUISICIONES'!Y$28)*($G53/$F53)))</f>
        <v>0</v>
      </c>
      <c r="AC53" s="420">
        <f>IF( $F53=0,0,((($F53/$E$50)*'PLAN DE ADQUISICIONES'!Z$28)*($G53/$F53)))</f>
        <v>0</v>
      </c>
      <c r="AD53" s="420">
        <f>IF( $F53=0,0,((($F53/$E$50)*'PLAN DE ADQUISICIONES'!AA$28)*($G53/$F53)))</f>
        <v>0</v>
      </c>
      <c r="AE53" s="420">
        <f>IF( $F53=0,0,((($F53/$E$50)*'PLAN DE ADQUISICIONES'!AB$28)*($G53/$F53)))</f>
        <v>0</v>
      </c>
      <c r="AF53" s="420">
        <f>IF( $F53=0,0,((($F53/$E$50)*'PLAN DE ADQUISICIONES'!AC$28)*($G53/$F53)))</f>
        <v>0</v>
      </c>
      <c r="AG53" s="421">
        <f>U53+V53+W53+X53+Y53+Z53+AA53+AB53+AC53+AD53+AE53+AF53</f>
        <v>0</v>
      </c>
      <c r="AH53" s="425">
        <f>IF( $F53=0,0,((($F53/$E$50)*'PLAN DE ADQUISICIONES'!AD$28)*($G53/$F53)))</f>
        <v>0</v>
      </c>
      <c r="AI53" s="420">
        <f>IF( $F53=0,0,((($F53/$E$50)*'PLAN DE ADQUISICIONES'!AE$28)*($G53/$F53)))</f>
        <v>0</v>
      </c>
      <c r="AJ53" s="420">
        <f>IF( $F53=0,0,((($F53/$E$50)*'PLAN DE ADQUISICIONES'!AF$28)*($G53/$F53)))</f>
        <v>0</v>
      </c>
      <c r="AK53" s="420">
        <f>IF( $F53=0,0,((($F53/$E$50)*'PLAN DE ADQUISICIONES'!AG$28)*($G53/$F53)))</f>
        <v>0</v>
      </c>
      <c r="AL53" s="420">
        <f>IF( $F53=0,0,((($F53/$E$50)*'PLAN DE ADQUISICIONES'!AH$28)*($G53/$F53)))</f>
        <v>0</v>
      </c>
      <c r="AM53" s="420">
        <f>IF( $F53=0,0,((($F53/$E$50)*'PLAN DE ADQUISICIONES'!AI$28)*($G53/$F53)))</f>
        <v>0</v>
      </c>
      <c r="AN53" s="420">
        <f>IF( $F53=0,0,((($F53/$E$50)*'PLAN DE ADQUISICIONES'!AJ$28)*($G53/$F53)))</f>
        <v>0</v>
      </c>
      <c r="AO53" s="420">
        <f>IF( $F53=0,0,((($F53/$E$50)*'PLAN DE ADQUISICIONES'!AK$28)*($G53/$F53)))</f>
        <v>0</v>
      </c>
      <c r="AP53" s="420">
        <f>IF( $F53=0,0,((($F53/$E$50)*'PLAN DE ADQUISICIONES'!AL$28)*($G53/$F53)))</f>
        <v>0</v>
      </c>
      <c r="AQ53" s="420">
        <f>IF( $F53=0,0,((($F53/$E$50)*'PLAN DE ADQUISICIONES'!AM$28)*($G53/$F53)))</f>
        <v>0</v>
      </c>
      <c r="AR53" s="420">
        <f>IF( $F53=0,0,((($F53/$E$50)*'PLAN DE ADQUISICIONES'!AN$28)*($G53/$F53)))</f>
        <v>0</v>
      </c>
      <c r="AS53" s="420">
        <f>IF( $F53=0,0,((($F53/$E$50)*'PLAN DE ADQUISICIONES'!AO$28)*($G53/$F53)))</f>
        <v>0</v>
      </c>
      <c r="AT53" s="423">
        <f>AH53+AI53+AJ53+AK53+AL53+AM53+AN53+AO53+AP53+AQ53+AR53+AS53</f>
        <v>0</v>
      </c>
      <c r="AU53" s="494">
        <f>AS53+AR53+AQ53+AP53+AO53+AN53+AM53+AL53+AK53+AJ53+AI53+AH53+AF53+AE53+AD53+AC53+AB53+AA53+Z53+Y53+X53+W53+V53+U53+S53+R53+Q53+P53+O53+N53+M53+L53+K53+J53+I53+H53</f>
        <v>0</v>
      </c>
      <c r="AV53" s="392">
        <f t="shared" si="1"/>
        <v>0</v>
      </c>
    </row>
    <row r="54" spans="2:48" s="394" customFormat="1" ht="12.75" customHeight="1" x14ac:dyDescent="0.15">
      <c r="B54" s="416" t="str">
        <f>+'FORMATO COSTEO C1'!C$228</f>
        <v>1.2.2.4</v>
      </c>
      <c r="C54" s="417" t="str">
        <f>+'FORMATO COSTEO C1'!B$228</f>
        <v>Categoría de gasto</v>
      </c>
      <c r="D54" s="428"/>
      <c r="E54" s="556"/>
      <c r="F54" s="420">
        <f>+'FORMATO COSTEO C1'!G228</f>
        <v>0</v>
      </c>
      <c r="G54" s="421">
        <f>+'FORMATO COSTEO C1'!H228</f>
        <v>0</v>
      </c>
      <c r="H54" s="425">
        <f>IF( $F54=0,0,((($F54/$E$50)*'PLAN DE ADQUISICIONES'!F$28)*($G54/$F54)))</f>
        <v>0</v>
      </c>
      <c r="I54" s="420">
        <f>IF( $F54=0,0,((($F54/$E$50)*'PLAN DE ADQUISICIONES'!G$28)*($G54/$F54)))</f>
        <v>0</v>
      </c>
      <c r="J54" s="420">
        <f>IF( $F54=0,0,((($F54/$E$50)*'PLAN DE ADQUISICIONES'!H$28)*($G54/$F54)))</f>
        <v>0</v>
      </c>
      <c r="K54" s="420">
        <f>IF( $F54=0,0,((($F54/$E$50)*'PLAN DE ADQUISICIONES'!I$28)*($G54/$F54)))</f>
        <v>0</v>
      </c>
      <c r="L54" s="420">
        <f>IF( $F54=0,0,((($F54/$E$50)*'PLAN DE ADQUISICIONES'!J$28)*($G54/$F54)))</f>
        <v>0</v>
      </c>
      <c r="M54" s="420">
        <f>IF( $F54=0,0,((($F54/$E$50)*'PLAN DE ADQUISICIONES'!K$28)*($G54/$F54)))</f>
        <v>0</v>
      </c>
      <c r="N54" s="420">
        <f>IF( $F54=0,0,((($F54/$E$50)*'PLAN DE ADQUISICIONES'!L$28)*($G54/$F54)))</f>
        <v>0</v>
      </c>
      <c r="O54" s="420">
        <f>IF( $F54=0,0,((($F54/$E$50)*'PLAN DE ADQUISICIONES'!M$28)*($G54/$F54)))</f>
        <v>0</v>
      </c>
      <c r="P54" s="420">
        <f>IF( $F54=0,0,((($F54/$E$50)*'PLAN DE ADQUISICIONES'!N$28)*($G54/$F54)))</f>
        <v>0</v>
      </c>
      <c r="Q54" s="420">
        <f>IF( $F54=0,0,((($F54/$E$50)*'PLAN DE ADQUISICIONES'!O$28)*($G54/$F54)))</f>
        <v>0</v>
      </c>
      <c r="R54" s="420">
        <f>IF( $F54=0,0,((($F54/$E$50)*'PLAN DE ADQUISICIONES'!P$28)*($G54/$F54)))</f>
        <v>0</v>
      </c>
      <c r="S54" s="420">
        <f>IF( $F54=0,0,((($F54/$E$50)*'PLAN DE ADQUISICIONES'!Q$28)*($G54/$F54)))</f>
        <v>0</v>
      </c>
      <c r="T54" s="423">
        <f>H54+I54+J54+K54+L54+M54+N54+O54+P54+Q54+R54+S54</f>
        <v>0</v>
      </c>
      <c r="U54" s="424">
        <f>IF( $F54=0,0,((($F54/$E$50)*'PLAN DE ADQUISICIONES'!R$28)*($G54/$F54)))</f>
        <v>0</v>
      </c>
      <c r="V54" s="420">
        <f>IF( $F54=0,0,((($F54/$E$50)*'PLAN DE ADQUISICIONES'!S$28)*($G54/$F54)))</f>
        <v>0</v>
      </c>
      <c r="W54" s="420">
        <f>IF( $F54=0,0,((($F54/$E$50)*'PLAN DE ADQUISICIONES'!T$28)*($G54/$F54)))</f>
        <v>0</v>
      </c>
      <c r="X54" s="420">
        <f>IF( $F54=0,0,((($F54/$E$50)*'PLAN DE ADQUISICIONES'!U$28)*($G54/$F54)))</f>
        <v>0</v>
      </c>
      <c r="Y54" s="420">
        <f>IF( $F54=0,0,((($F54/$E$50)*'PLAN DE ADQUISICIONES'!V$28)*($G54/$F54)))</f>
        <v>0</v>
      </c>
      <c r="Z54" s="420">
        <f>IF( $F54=0,0,((($F54/$E$50)*'PLAN DE ADQUISICIONES'!W$28)*($G54/$F54)))</f>
        <v>0</v>
      </c>
      <c r="AA54" s="420">
        <f>IF( $F54=0,0,((($F54/$E$50)*'PLAN DE ADQUISICIONES'!X$28)*($G54/$F54)))</f>
        <v>0</v>
      </c>
      <c r="AB54" s="420">
        <f>IF( $F54=0,0,((($F54/$E$50)*'PLAN DE ADQUISICIONES'!Y$28)*($G54/$F54)))</f>
        <v>0</v>
      </c>
      <c r="AC54" s="420">
        <f>IF( $F54=0,0,((($F54/$E$50)*'PLAN DE ADQUISICIONES'!Z$28)*($G54/$F54)))</f>
        <v>0</v>
      </c>
      <c r="AD54" s="420">
        <f>IF( $F54=0,0,((($F54/$E$50)*'PLAN DE ADQUISICIONES'!AA$28)*($G54/$F54)))</f>
        <v>0</v>
      </c>
      <c r="AE54" s="420">
        <f>IF( $F54=0,0,((($F54/$E$50)*'PLAN DE ADQUISICIONES'!AB$28)*($G54/$F54)))</f>
        <v>0</v>
      </c>
      <c r="AF54" s="420">
        <f>IF( $F54=0,0,((($F54/$E$50)*'PLAN DE ADQUISICIONES'!AC$28)*($G54/$F54)))</f>
        <v>0</v>
      </c>
      <c r="AG54" s="421">
        <f>U54+V54+W54+X54+Y54+Z54+AA54+AB54+AC54+AD54+AE54+AF54</f>
        <v>0</v>
      </c>
      <c r="AH54" s="425">
        <f>IF( $F54=0,0,((($F54/$E$50)*'PLAN DE ADQUISICIONES'!AD$28)*($G54/$F54)))</f>
        <v>0</v>
      </c>
      <c r="AI54" s="420">
        <f>IF( $F54=0,0,((($F54/$E$50)*'PLAN DE ADQUISICIONES'!AE$28)*($G54/$F54)))</f>
        <v>0</v>
      </c>
      <c r="AJ54" s="420">
        <f>IF( $F54=0,0,((($F54/$E$50)*'PLAN DE ADQUISICIONES'!AF$28)*($G54/$F54)))</f>
        <v>0</v>
      </c>
      <c r="AK54" s="420">
        <f>IF( $F54=0,0,((($F54/$E$50)*'PLAN DE ADQUISICIONES'!AG$28)*($G54/$F54)))</f>
        <v>0</v>
      </c>
      <c r="AL54" s="420">
        <f>IF( $F54=0,0,((($F54/$E$50)*'PLAN DE ADQUISICIONES'!AH$28)*($G54/$F54)))</f>
        <v>0</v>
      </c>
      <c r="AM54" s="420">
        <f>IF( $F54=0,0,((($F54/$E$50)*'PLAN DE ADQUISICIONES'!AI$28)*($G54/$F54)))</f>
        <v>0</v>
      </c>
      <c r="AN54" s="420">
        <f>IF( $F54=0,0,((($F54/$E$50)*'PLAN DE ADQUISICIONES'!AJ$28)*($G54/$F54)))</f>
        <v>0</v>
      </c>
      <c r="AO54" s="420">
        <f>IF( $F54=0,0,((($F54/$E$50)*'PLAN DE ADQUISICIONES'!AK$28)*($G54/$F54)))</f>
        <v>0</v>
      </c>
      <c r="AP54" s="420">
        <f>IF( $F54=0,0,((($F54/$E$50)*'PLAN DE ADQUISICIONES'!AL$28)*($G54/$F54)))</f>
        <v>0</v>
      </c>
      <c r="AQ54" s="420">
        <f>IF( $F54=0,0,((($F54/$E$50)*'PLAN DE ADQUISICIONES'!AM$28)*($G54/$F54)))</f>
        <v>0</v>
      </c>
      <c r="AR54" s="420">
        <f>IF( $F54=0,0,((($F54/$E$50)*'PLAN DE ADQUISICIONES'!AN$28)*($G54/$F54)))</f>
        <v>0</v>
      </c>
      <c r="AS54" s="420">
        <f>IF( $F54=0,0,((($F54/$E$50)*'PLAN DE ADQUISICIONES'!AO$28)*($G54/$F54)))</f>
        <v>0</v>
      </c>
      <c r="AT54" s="423">
        <f>AH54+AI54+AJ54+AK54+AL54+AM54+AN54+AO54+AP54+AQ54+AR54+AS54</f>
        <v>0</v>
      </c>
      <c r="AU54" s="494">
        <f>AS54+AR54+AQ54+AP54+AO54+AN54+AM54+AL54+AK54+AJ54+AI54+AH54+AF54+AE54+AD54+AC54+AB54+AA54+Z54+Y54+X54+W54+V54+U54+S54+R54+Q54+P54+O54+N54+M54+L54+K54+J54+I54+H54</f>
        <v>0</v>
      </c>
      <c r="AV54" s="392">
        <f t="shared" si="1"/>
        <v>0</v>
      </c>
    </row>
    <row r="55" spans="2:48" s="394" customFormat="1" ht="12.75" customHeight="1" x14ac:dyDescent="0.15">
      <c r="B55" s="416" t="str">
        <f>+'FORMATO COSTEO C1'!C$234</f>
        <v>1.2.2.5</v>
      </c>
      <c r="C55" s="417" t="str">
        <f>+'FORMATO COSTEO C1'!B$234</f>
        <v>Categoría de gasto</v>
      </c>
      <c r="D55" s="428"/>
      <c r="E55" s="556"/>
      <c r="F55" s="420">
        <f>+'FORMATO COSTEO C1'!G234</f>
        <v>0</v>
      </c>
      <c r="G55" s="421">
        <f>+'FORMATO COSTEO C1'!H234</f>
        <v>0</v>
      </c>
      <c r="H55" s="425">
        <f>IF( $F55=0,0,((($F55/$E$50)*'PLAN DE ADQUISICIONES'!F$28)*($G55/$F55)))</f>
        <v>0</v>
      </c>
      <c r="I55" s="420">
        <f>IF( $F55=0,0,((($F55/$E$50)*'PLAN DE ADQUISICIONES'!G$28)*($G55/$F55)))</f>
        <v>0</v>
      </c>
      <c r="J55" s="420">
        <f>IF( $F55=0,0,((($F55/$E$50)*'PLAN DE ADQUISICIONES'!H$28)*($G55/$F55)))</f>
        <v>0</v>
      </c>
      <c r="K55" s="420">
        <f>IF( $F55=0,0,((($F55/$E$50)*'PLAN DE ADQUISICIONES'!I$28)*($G55/$F55)))</f>
        <v>0</v>
      </c>
      <c r="L55" s="420">
        <f>IF( $F55=0,0,((($F55/$E$50)*'PLAN DE ADQUISICIONES'!J$28)*($G55/$F55)))</f>
        <v>0</v>
      </c>
      <c r="M55" s="420">
        <f>IF( $F55=0,0,((($F55/$E$50)*'PLAN DE ADQUISICIONES'!K$28)*($G55/$F55)))</f>
        <v>0</v>
      </c>
      <c r="N55" s="420">
        <f>IF( $F55=0,0,((($F55/$E$50)*'PLAN DE ADQUISICIONES'!L$28)*($G55/$F55)))</f>
        <v>0</v>
      </c>
      <c r="O55" s="420">
        <f>IF( $F55=0,0,((($F55/$E$50)*'PLAN DE ADQUISICIONES'!M$28)*($G55/$F55)))</f>
        <v>0</v>
      </c>
      <c r="P55" s="420">
        <f>IF( $F55=0,0,((($F55/$E$50)*'PLAN DE ADQUISICIONES'!N$28)*($G55/$F55)))</f>
        <v>0</v>
      </c>
      <c r="Q55" s="420">
        <f>IF( $F55=0,0,((($F55/$E$50)*'PLAN DE ADQUISICIONES'!O$28)*($G55/$F55)))</f>
        <v>0</v>
      </c>
      <c r="R55" s="420">
        <f>IF( $F55=0,0,((($F55/$E$50)*'PLAN DE ADQUISICIONES'!P$28)*($G55/$F55)))</f>
        <v>0</v>
      </c>
      <c r="S55" s="420">
        <f>IF( $F55=0,0,((($F55/$E$50)*'PLAN DE ADQUISICIONES'!Q$28)*($G55/$F55)))</f>
        <v>0</v>
      </c>
      <c r="T55" s="423">
        <f>H55+I55+J55+K55+L55+M55+N55+O55+P55+Q55+R55+S55</f>
        <v>0</v>
      </c>
      <c r="U55" s="424">
        <f>IF( $F55=0,0,((($F55/$E$50)*'PLAN DE ADQUISICIONES'!R$28)*($G55/$F55)))</f>
        <v>0</v>
      </c>
      <c r="V55" s="420">
        <f>IF( $F55=0,0,((($F55/$E$50)*'PLAN DE ADQUISICIONES'!S$28)*($G55/$F55)))</f>
        <v>0</v>
      </c>
      <c r="W55" s="420">
        <f>IF( $F55=0,0,((($F55/$E$50)*'PLAN DE ADQUISICIONES'!T$28)*($G55/$F55)))</f>
        <v>0</v>
      </c>
      <c r="X55" s="420">
        <f>IF( $F55=0,0,((($F55/$E$50)*'PLAN DE ADQUISICIONES'!U$28)*($G55/$F55)))</f>
        <v>0</v>
      </c>
      <c r="Y55" s="420">
        <f>IF( $F55=0,0,((($F55/$E$50)*'PLAN DE ADQUISICIONES'!V$28)*($G55/$F55)))</f>
        <v>0</v>
      </c>
      <c r="Z55" s="420">
        <f>IF( $F55=0,0,((($F55/$E$50)*'PLAN DE ADQUISICIONES'!W$28)*($G55/$F55)))</f>
        <v>0</v>
      </c>
      <c r="AA55" s="420">
        <f>IF( $F55=0,0,((($F55/$E$50)*'PLAN DE ADQUISICIONES'!X$28)*($G55/$F55)))</f>
        <v>0</v>
      </c>
      <c r="AB55" s="420">
        <f>IF( $F55=0,0,((($F55/$E$50)*'PLAN DE ADQUISICIONES'!Y$28)*($G55/$F55)))</f>
        <v>0</v>
      </c>
      <c r="AC55" s="420">
        <f>IF( $F55=0,0,((($F55/$E$50)*'PLAN DE ADQUISICIONES'!Z$28)*($G55/$F55)))</f>
        <v>0</v>
      </c>
      <c r="AD55" s="420">
        <f>IF( $F55=0,0,((($F55/$E$50)*'PLAN DE ADQUISICIONES'!AA$28)*($G55/$F55)))</f>
        <v>0</v>
      </c>
      <c r="AE55" s="420">
        <f>IF( $F55=0,0,((($F55/$E$50)*'PLAN DE ADQUISICIONES'!AB$28)*($G55/$F55)))</f>
        <v>0</v>
      </c>
      <c r="AF55" s="420">
        <f>IF( $F55=0,0,((($F55/$E$50)*'PLAN DE ADQUISICIONES'!AC$28)*($G55/$F55)))</f>
        <v>0</v>
      </c>
      <c r="AG55" s="421">
        <f>U55+V55+W55+X55+Y55+Z55+AA55+AB55+AC55+AD55+AE55+AF55</f>
        <v>0</v>
      </c>
      <c r="AH55" s="425">
        <f>IF( $F55=0,0,((($F55/$E$50)*'PLAN DE ADQUISICIONES'!AD$28)*($G55/$F55)))</f>
        <v>0</v>
      </c>
      <c r="AI55" s="420">
        <f>IF( $F55=0,0,((($F55/$E$50)*'PLAN DE ADQUISICIONES'!AE$28)*($G55/$F55)))</f>
        <v>0</v>
      </c>
      <c r="AJ55" s="420">
        <f>IF( $F55=0,0,((($F55/$E$50)*'PLAN DE ADQUISICIONES'!AF$28)*($G55/$F55)))</f>
        <v>0</v>
      </c>
      <c r="AK55" s="420">
        <f>IF( $F55=0,0,((($F55/$E$50)*'PLAN DE ADQUISICIONES'!AG$28)*($G55/$F55)))</f>
        <v>0</v>
      </c>
      <c r="AL55" s="420">
        <f>IF( $F55=0,0,((($F55/$E$50)*'PLAN DE ADQUISICIONES'!AH$28)*($G55/$F55)))</f>
        <v>0</v>
      </c>
      <c r="AM55" s="420">
        <f>IF( $F55=0,0,((($F55/$E$50)*'PLAN DE ADQUISICIONES'!AI$28)*($G55/$F55)))</f>
        <v>0</v>
      </c>
      <c r="AN55" s="420">
        <f>IF( $F55=0,0,((($F55/$E$50)*'PLAN DE ADQUISICIONES'!AJ$28)*($G55/$F55)))</f>
        <v>0</v>
      </c>
      <c r="AO55" s="420">
        <f>IF( $F55=0,0,((($F55/$E$50)*'PLAN DE ADQUISICIONES'!AK$28)*($G55/$F55)))</f>
        <v>0</v>
      </c>
      <c r="AP55" s="420">
        <f>IF( $F55=0,0,((($F55/$E$50)*'PLAN DE ADQUISICIONES'!AL$28)*($G55/$F55)))</f>
        <v>0</v>
      </c>
      <c r="AQ55" s="420">
        <f>IF( $F55=0,0,((($F55/$E$50)*'PLAN DE ADQUISICIONES'!AM$28)*($G55/$F55)))</f>
        <v>0</v>
      </c>
      <c r="AR55" s="420">
        <f>IF( $F55=0,0,((($F55/$E$50)*'PLAN DE ADQUISICIONES'!AN$28)*($G55/$F55)))</f>
        <v>0</v>
      </c>
      <c r="AS55" s="420">
        <f>IF( $F55=0,0,((($F55/$E$50)*'PLAN DE ADQUISICIONES'!AO$28)*($G55/$F55)))</f>
        <v>0</v>
      </c>
      <c r="AT55" s="423">
        <f>AH55+AI55+AJ55+AK55+AL55+AM55+AN55+AO55+AP55+AQ55+AR55+AS55</f>
        <v>0</v>
      </c>
      <c r="AU55" s="494">
        <f>AS55+AR55+AQ55+AP55+AO55+AN55+AM55+AL55+AK55+AJ55+AI55+AH55+AF55+AE55+AD55+AC55+AB55+AA55+Z55+Y55+X55+W55+V55+U55+S55+R55+Q55+P55+O55+N55+M55+L55+K55+J55+I55+H55</f>
        <v>0</v>
      </c>
      <c r="AV55" s="392">
        <f t="shared" si="1"/>
        <v>0</v>
      </c>
    </row>
    <row r="56" spans="2:48" s="394" customFormat="1" ht="12.75" customHeight="1" x14ac:dyDescent="0.15">
      <c r="B56" s="406" t="str">
        <f>+'FORMATO COSTEO C1'!C$240</f>
        <v>1.2.3</v>
      </c>
      <c r="C56" s="430" t="str">
        <f>+'FORMATO COSTEO C1'!B$240</f>
        <v>Actualización de la información del grupo control (datos generales del beneficiario)</v>
      </c>
      <c r="D56" s="543" t="str">
        <f>+'FORMATO COSTEO C1'!D$240</f>
        <v>Unidad</v>
      </c>
      <c r="E56" s="535">
        <f>+'FORMATO COSTEO C1'!E$240</f>
        <v>352</v>
      </c>
      <c r="F56" s="410">
        <f>SUM(F57:F61)</f>
        <v>0</v>
      </c>
      <c r="G56" s="411">
        <f t="shared" ref="G56:P56" si="20">SUM(G57:G61)</f>
        <v>0</v>
      </c>
      <c r="H56" s="412">
        <f t="shared" si="20"/>
        <v>0</v>
      </c>
      <c r="I56" s="410">
        <f>SUM(I57:I61)</f>
        <v>0</v>
      </c>
      <c r="J56" s="410">
        <f>SUM(J57:J61)</f>
        <v>0</v>
      </c>
      <c r="K56" s="410">
        <f>SUM(K57:K61)</f>
        <v>0</v>
      </c>
      <c r="L56" s="410">
        <f>SUM(L57:L61)</f>
        <v>0</v>
      </c>
      <c r="M56" s="410">
        <f>SUM(M57:M61)</f>
        <v>0</v>
      </c>
      <c r="N56" s="410">
        <f t="shared" si="20"/>
        <v>0</v>
      </c>
      <c r="O56" s="410">
        <f t="shared" si="20"/>
        <v>0</v>
      </c>
      <c r="P56" s="410">
        <f t="shared" si="20"/>
        <v>0</v>
      </c>
      <c r="Q56" s="410">
        <f t="shared" ref="Q56:AS56" si="21">SUM(Q57:Q61)</f>
        <v>0</v>
      </c>
      <c r="R56" s="410">
        <f t="shared" si="21"/>
        <v>0</v>
      </c>
      <c r="S56" s="410">
        <f t="shared" si="21"/>
        <v>0</v>
      </c>
      <c r="T56" s="413">
        <f t="shared" si="21"/>
        <v>0</v>
      </c>
      <c r="U56" s="414">
        <f t="shared" si="21"/>
        <v>0</v>
      </c>
      <c r="V56" s="410">
        <f t="shared" si="21"/>
        <v>0</v>
      </c>
      <c r="W56" s="410">
        <f t="shared" si="21"/>
        <v>0</v>
      </c>
      <c r="X56" s="410">
        <f t="shared" si="21"/>
        <v>0</v>
      </c>
      <c r="Y56" s="410">
        <f t="shared" si="21"/>
        <v>0</v>
      </c>
      <c r="Z56" s="410">
        <f t="shared" si="21"/>
        <v>0</v>
      </c>
      <c r="AA56" s="410">
        <f t="shared" si="21"/>
        <v>0</v>
      </c>
      <c r="AB56" s="410">
        <f t="shared" si="21"/>
        <v>0</v>
      </c>
      <c r="AC56" s="410">
        <f t="shared" si="21"/>
        <v>0</v>
      </c>
      <c r="AD56" s="410">
        <f t="shared" si="21"/>
        <v>0</v>
      </c>
      <c r="AE56" s="410">
        <f t="shared" si="21"/>
        <v>0</v>
      </c>
      <c r="AF56" s="410">
        <f t="shared" si="21"/>
        <v>0</v>
      </c>
      <c r="AG56" s="411">
        <f t="shared" si="21"/>
        <v>0</v>
      </c>
      <c r="AH56" s="412">
        <f t="shared" si="21"/>
        <v>0</v>
      </c>
      <c r="AI56" s="410">
        <f t="shared" si="21"/>
        <v>0</v>
      </c>
      <c r="AJ56" s="410">
        <f t="shared" si="21"/>
        <v>0</v>
      </c>
      <c r="AK56" s="410">
        <f t="shared" si="21"/>
        <v>0</v>
      </c>
      <c r="AL56" s="410">
        <f t="shared" si="21"/>
        <v>0</v>
      </c>
      <c r="AM56" s="410">
        <f t="shared" si="21"/>
        <v>0</v>
      </c>
      <c r="AN56" s="410">
        <f t="shared" si="21"/>
        <v>0</v>
      </c>
      <c r="AO56" s="410">
        <f t="shared" si="21"/>
        <v>0</v>
      </c>
      <c r="AP56" s="410">
        <f t="shared" si="21"/>
        <v>0</v>
      </c>
      <c r="AQ56" s="410">
        <f t="shared" si="21"/>
        <v>0</v>
      </c>
      <c r="AR56" s="410">
        <f t="shared" si="21"/>
        <v>0</v>
      </c>
      <c r="AS56" s="410">
        <f t="shared" si="21"/>
        <v>0</v>
      </c>
      <c r="AT56" s="413">
        <f>SUM(AT57:AT61)</f>
        <v>0</v>
      </c>
      <c r="AU56" s="415">
        <f>SUM(AU57:AU61)</f>
        <v>0</v>
      </c>
      <c r="AV56" s="392">
        <f t="shared" si="1"/>
        <v>0</v>
      </c>
    </row>
    <row r="57" spans="2:48" s="394" customFormat="1" ht="12.75" customHeight="1" x14ac:dyDescent="0.15">
      <c r="B57" s="416" t="str">
        <f>+'FORMATO COSTEO C1'!C$242</f>
        <v>1.2.3.1</v>
      </c>
      <c r="C57" s="417" t="str">
        <f>+'FORMATO COSTEO C1'!B$242</f>
        <v>Categoría de gasto</v>
      </c>
      <c r="D57" s="428"/>
      <c r="E57" s="556"/>
      <c r="F57" s="420">
        <f>+'FORMATO COSTEO C1'!G242</f>
        <v>0</v>
      </c>
      <c r="G57" s="421">
        <f>+'FORMATO COSTEO C1'!H242</f>
        <v>0</v>
      </c>
      <c r="H57" s="422">
        <f>IF( $F57=0,0,((($F57/$E$56)*'PLAN DE ADQUISICIONES'!F$29)*($G57/$F57)))</f>
        <v>0</v>
      </c>
      <c r="I57" s="420">
        <f>IF( $F57=0,0,((($F57/$E$56)*'PLAN DE ADQUISICIONES'!G$29)*($G57/$F57)))</f>
        <v>0</v>
      </c>
      <c r="J57" s="420">
        <f>IF( $F57=0,0,((($F57/$E$56)*'PLAN DE ADQUISICIONES'!H$29)*($G57/$F57)))</f>
        <v>0</v>
      </c>
      <c r="K57" s="420">
        <f>IF( $F57=0,0,((($F57/$E$56)*'PLAN DE ADQUISICIONES'!I$29)*($G57/$F57)))</f>
        <v>0</v>
      </c>
      <c r="L57" s="420">
        <f>IF( $F57=0,0,((($F57/$E$56)*'PLAN DE ADQUISICIONES'!J$29)*($G57/$F57)))</f>
        <v>0</v>
      </c>
      <c r="M57" s="420">
        <f>IF( $F57=0,0,((($F57/$E$56)*'PLAN DE ADQUISICIONES'!K$29)*($G57/$F57)))</f>
        <v>0</v>
      </c>
      <c r="N57" s="420">
        <f>IF( $F57=0,0,((($F57/$E$56)*'PLAN DE ADQUISICIONES'!L$29)*($G57/$F57)))</f>
        <v>0</v>
      </c>
      <c r="O57" s="420">
        <f>IF( $F57=0,0,((($F57/$E$56)*'PLAN DE ADQUISICIONES'!M$29)*($G57/$F57)))</f>
        <v>0</v>
      </c>
      <c r="P57" s="420">
        <f>IF( $F57=0,0,((($F57/$E$56)*'PLAN DE ADQUISICIONES'!N$29)*($G57/$F57)))</f>
        <v>0</v>
      </c>
      <c r="Q57" s="420">
        <f>IF( $F57=0,0,((($F57/$E$56)*'PLAN DE ADQUISICIONES'!O$29)*($G57/$F57)))</f>
        <v>0</v>
      </c>
      <c r="R57" s="420">
        <f>IF( $F57=0,0,((($F57/$E$56)*'PLAN DE ADQUISICIONES'!P$29)*($G57/$F57)))</f>
        <v>0</v>
      </c>
      <c r="S57" s="420">
        <f>IF( $F57=0,0,((($F57/$E$56)*'PLAN DE ADQUISICIONES'!Q$29)*($G57/$F57)))</f>
        <v>0</v>
      </c>
      <c r="T57" s="423">
        <f>H57+I57+J57+K57+L57+M57+N57+O57+P57+Q57+R57+S57</f>
        <v>0</v>
      </c>
      <c r="U57" s="424">
        <f>IF( $F57=0,0,((($F57/$E$56)*'PLAN DE ADQUISICIONES'!R$29)*($G57/$F57)))</f>
        <v>0</v>
      </c>
      <c r="V57" s="420">
        <f>IF( $F57=0,0,((($F57/$E$56)*'PLAN DE ADQUISICIONES'!S$29)*($G57/$F57)))</f>
        <v>0</v>
      </c>
      <c r="W57" s="420">
        <f>IF( $F57=0,0,((($F57/$E$56)*'PLAN DE ADQUISICIONES'!T$29)*($G57/$F57)))</f>
        <v>0</v>
      </c>
      <c r="X57" s="420">
        <f>IF( $F57=0,0,((($F57/$E$56)*'PLAN DE ADQUISICIONES'!U$29)*($G57/$F57)))</f>
        <v>0</v>
      </c>
      <c r="Y57" s="420">
        <f>IF( $F57=0,0,((($F57/$E$56)*'PLAN DE ADQUISICIONES'!V$29)*($G57/$F57)))</f>
        <v>0</v>
      </c>
      <c r="Z57" s="420">
        <f>IF( $F57=0,0,((($F57/$E$56)*'PLAN DE ADQUISICIONES'!W$29)*($G57/$F57)))</f>
        <v>0</v>
      </c>
      <c r="AA57" s="420">
        <f>IF( $F57=0,0,((($F57/$E$56)*'PLAN DE ADQUISICIONES'!X$29)*($G57/$F57)))</f>
        <v>0</v>
      </c>
      <c r="AB57" s="420">
        <f>IF( $F57=0,0,((($F57/$E$56)*'PLAN DE ADQUISICIONES'!Y$29)*($G57/$F57)))</f>
        <v>0</v>
      </c>
      <c r="AC57" s="420">
        <f>IF( $F57=0,0,((($F57/$E$56)*'PLAN DE ADQUISICIONES'!Z$29)*($G57/$F57)))</f>
        <v>0</v>
      </c>
      <c r="AD57" s="420">
        <f>IF( $F57=0,0,((($F57/$E$56)*'PLAN DE ADQUISICIONES'!AA$29)*($G57/$F57)))</f>
        <v>0</v>
      </c>
      <c r="AE57" s="420">
        <f>IF( $F57=0,0,((($F57/$E$56)*'PLAN DE ADQUISICIONES'!AB$29)*($G57/$F57)))</f>
        <v>0</v>
      </c>
      <c r="AF57" s="420">
        <f>IF( $F57=0,0,((($F57/$E$56)*'PLAN DE ADQUISICIONES'!AC$29)*($G57/$F57)))</f>
        <v>0</v>
      </c>
      <c r="AG57" s="421">
        <f>U57+V57+W57+X57+Y57+Z57+AA57+AB57+AC57+AD57+AE57+AF57</f>
        <v>0</v>
      </c>
      <c r="AH57" s="425">
        <f>IF( $F57=0,0,((($F57/$E$56)*'PLAN DE ADQUISICIONES'!AD$29)*($G57/$F57)))</f>
        <v>0</v>
      </c>
      <c r="AI57" s="420">
        <f>IF( $F57=0,0,((($F57/$E$56)*'PLAN DE ADQUISICIONES'!AE$29)*($G57/$F57)))</f>
        <v>0</v>
      </c>
      <c r="AJ57" s="420">
        <f>IF( $F57=0,0,((($F57/$E$56)*'PLAN DE ADQUISICIONES'!AF$29)*($G57/$F57)))</f>
        <v>0</v>
      </c>
      <c r="AK57" s="420">
        <f>IF( $F57=0,0,((($F57/$E$56)*'PLAN DE ADQUISICIONES'!AG$29)*($G57/$F57)))</f>
        <v>0</v>
      </c>
      <c r="AL57" s="420">
        <f>IF( $F57=0,0,((($F57/$E$56)*'PLAN DE ADQUISICIONES'!AH$29)*($G57/$F57)))</f>
        <v>0</v>
      </c>
      <c r="AM57" s="420">
        <f>IF( $F57=0,0,((($F57/$E$56)*'PLAN DE ADQUISICIONES'!AI$29)*($G57/$F57)))</f>
        <v>0</v>
      </c>
      <c r="AN57" s="420">
        <f>IF( $F57=0,0,((($F57/$E$56)*'PLAN DE ADQUISICIONES'!AJ$29)*($G57/$F57)))</f>
        <v>0</v>
      </c>
      <c r="AO57" s="420">
        <f>IF( $F57=0,0,((($F57/$E$56)*'PLAN DE ADQUISICIONES'!AK$29)*($G57/$F57)))</f>
        <v>0</v>
      </c>
      <c r="AP57" s="420">
        <f>IF( $F57=0,0,((($F57/$E$56)*'PLAN DE ADQUISICIONES'!AL$29)*($G57/$F57)))</f>
        <v>0</v>
      </c>
      <c r="AQ57" s="420">
        <f>IF( $F57=0,0,((($F57/$E$56)*'PLAN DE ADQUISICIONES'!AM$29)*($G57/$F57)))</f>
        <v>0</v>
      </c>
      <c r="AR57" s="420">
        <f>IF( $F57=0,0,((($F57/$E$56)*'PLAN DE ADQUISICIONES'!AN$29)*($G57/$F57)))</f>
        <v>0</v>
      </c>
      <c r="AS57" s="420">
        <f>IF( $F57=0,0,((($F57/$E$56)*'PLAN DE ADQUISICIONES'!AO$29)*($G57/$F57)))</f>
        <v>0</v>
      </c>
      <c r="AT57" s="423">
        <f>AH57+AI57+AJ57+AK57+AL57+AM57+AN57+AO57+AP57+AQ57+AR57+AS57</f>
        <v>0</v>
      </c>
      <c r="AU57" s="494">
        <f>AS57+AR57+AQ57+AP57+AO57+AN57+AM57+AL57+AK57+AJ57+AI57+AH57+AF57+AE57+AD57+AC57+AB57+AA57+Z57+Y57+X57+W57+V57+U57+S57+R57+Q57+P57+O57+N57+M57+L57+K57+J57+I57+H57</f>
        <v>0</v>
      </c>
      <c r="AV57" s="392">
        <f t="shared" si="1"/>
        <v>0</v>
      </c>
    </row>
    <row r="58" spans="2:48" s="394" customFormat="1" ht="12.75" customHeight="1" x14ac:dyDescent="0.15">
      <c r="B58" s="416" t="str">
        <f>+'FORMATO COSTEO C1'!C$248</f>
        <v>1.2.3.2</v>
      </c>
      <c r="C58" s="417" t="str">
        <f>+'FORMATO COSTEO C1'!B$248</f>
        <v>Categoría de gasto</v>
      </c>
      <c r="D58" s="428"/>
      <c r="E58" s="556"/>
      <c r="F58" s="420">
        <f>+'FORMATO COSTEO C1'!G248</f>
        <v>0</v>
      </c>
      <c r="G58" s="421">
        <f>+'FORMATO COSTEO C1'!H248</f>
        <v>0</v>
      </c>
      <c r="H58" s="425">
        <f>IF( $F58=0,0,((($F58/$E$56)*'PLAN DE ADQUISICIONES'!F$29)*($G58/$F58)))</f>
        <v>0</v>
      </c>
      <c r="I58" s="420">
        <f>IF( $F58=0,0,((($F58/$E$56)*'PLAN DE ADQUISICIONES'!G$29)*($G58/$F58)))</f>
        <v>0</v>
      </c>
      <c r="J58" s="420">
        <f>IF( $F58=0,0,((($F58/$E$56)*'PLAN DE ADQUISICIONES'!H$29)*($G58/$F58)))</f>
        <v>0</v>
      </c>
      <c r="K58" s="420">
        <f>IF( $F58=0,0,((($F58/$E$56)*'PLAN DE ADQUISICIONES'!I$29)*($G58/$F58)))</f>
        <v>0</v>
      </c>
      <c r="L58" s="420">
        <f>IF( $F58=0,0,((($F58/$E$56)*'PLAN DE ADQUISICIONES'!J$29)*($G58/$F58)))</f>
        <v>0</v>
      </c>
      <c r="M58" s="420">
        <f>IF( $F58=0,0,((($F58/$E$56)*'PLAN DE ADQUISICIONES'!K$29)*($G58/$F58)))</f>
        <v>0</v>
      </c>
      <c r="N58" s="420">
        <f>IF( $F58=0,0,((($F58/$E$56)*'PLAN DE ADQUISICIONES'!L$29)*($G58/$F58)))</f>
        <v>0</v>
      </c>
      <c r="O58" s="420">
        <f>IF( $F58=0,0,((($F58/$E$56)*'PLAN DE ADQUISICIONES'!M$29)*($G58/$F58)))</f>
        <v>0</v>
      </c>
      <c r="P58" s="420">
        <f>IF( $F58=0,0,((($F58/$E$56)*'PLAN DE ADQUISICIONES'!N$29)*($G58/$F58)))</f>
        <v>0</v>
      </c>
      <c r="Q58" s="420">
        <f>IF( $F58=0,0,((($F58/$E$56)*'PLAN DE ADQUISICIONES'!O$29)*($G58/$F58)))</f>
        <v>0</v>
      </c>
      <c r="R58" s="420">
        <f>IF( $F58=0,0,((($F58/$E$56)*'PLAN DE ADQUISICIONES'!P$29)*($G58/$F58)))</f>
        <v>0</v>
      </c>
      <c r="S58" s="420">
        <f>IF( $F58=0,0,((($F58/$E$56)*'PLAN DE ADQUISICIONES'!Q$29)*($G58/$F58)))</f>
        <v>0</v>
      </c>
      <c r="T58" s="423">
        <f>H58+I58+J58+K58+L58+M58+N58+O58+P58+Q58+R58+S58</f>
        <v>0</v>
      </c>
      <c r="U58" s="424">
        <f>IF( $F58=0,0,((($F58/$E$56)*'PLAN DE ADQUISICIONES'!R$29)*($G58/$F58)))</f>
        <v>0</v>
      </c>
      <c r="V58" s="420">
        <f>IF( $F58=0,0,((($F58/$E$56)*'PLAN DE ADQUISICIONES'!S$29)*($G58/$F58)))</f>
        <v>0</v>
      </c>
      <c r="W58" s="420">
        <f>IF( $F58=0,0,((($F58/$E$56)*'PLAN DE ADQUISICIONES'!T$29)*($G58/$F58)))</f>
        <v>0</v>
      </c>
      <c r="X58" s="420">
        <f>IF( $F58=0,0,((($F58/$E$56)*'PLAN DE ADQUISICIONES'!U$29)*($G58/$F58)))</f>
        <v>0</v>
      </c>
      <c r="Y58" s="420">
        <f>IF( $F58=0,0,((($F58/$E$56)*'PLAN DE ADQUISICIONES'!V$29)*($G58/$F58)))</f>
        <v>0</v>
      </c>
      <c r="Z58" s="420">
        <f>IF( $F58=0,0,((($F58/$E$56)*'PLAN DE ADQUISICIONES'!W$29)*($G58/$F58)))</f>
        <v>0</v>
      </c>
      <c r="AA58" s="420">
        <f>IF( $F58=0,0,((($F58/$E$56)*'PLAN DE ADQUISICIONES'!X$29)*($G58/$F58)))</f>
        <v>0</v>
      </c>
      <c r="AB58" s="420">
        <f>IF( $F58=0,0,((($F58/$E$56)*'PLAN DE ADQUISICIONES'!Y$29)*($G58/$F58)))</f>
        <v>0</v>
      </c>
      <c r="AC58" s="420">
        <f>IF( $F58=0,0,((($F58/$E$56)*'PLAN DE ADQUISICIONES'!Z$29)*($G58/$F58)))</f>
        <v>0</v>
      </c>
      <c r="AD58" s="420">
        <f>IF( $F58=0,0,((($F58/$E$56)*'PLAN DE ADQUISICIONES'!AA$29)*($G58/$F58)))</f>
        <v>0</v>
      </c>
      <c r="AE58" s="420">
        <f>IF( $F58=0,0,((($F58/$E$56)*'PLAN DE ADQUISICIONES'!AB$29)*($G58/$F58)))</f>
        <v>0</v>
      </c>
      <c r="AF58" s="420">
        <f>IF( $F58=0,0,((($F58/$E$56)*'PLAN DE ADQUISICIONES'!AC$29)*($G58/$F58)))</f>
        <v>0</v>
      </c>
      <c r="AG58" s="421">
        <f>U58+V58+W58+X58+Y58+Z58+AA58+AB58+AC58+AD58+AE58+AF58</f>
        <v>0</v>
      </c>
      <c r="AH58" s="425">
        <f>IF( $F58=0,0,((($F58/$E$56)*'PLAN DE ADQUISICIONES'!AD$29)*($G58/$F58)))</f>
        <v>0</v>
      </c>
      <c r="AI58" s="420">
        <f>IF( $F58=0,0,((($F58/$E$56)*'PLAN DE ADQUISICIONES'!AE$29)*($G58/$F58)))</f>
        <v>0</v>
      </c>
      <c r="AJ58" s="420">
        <f>IF( $F58=0,0,((($F58/$E$56)*'PLAN DE ADQUISICIONES'!AF$29)*($G58/$F58)))</f>
        <v>0</v>
      </c>
      <c r="AK58" s="420">
        <f>IF( $F58=0,0,((($F58/$E$56)*'PLAN DE ADQUISICIONES'!AG$29)*($G58/$F58)))</f>
        <v>0</v>
      </c>
      <c r="AL58" s="420">
        <f>IF( $F58=0,0,((($F58/$E$56)*'PLAN DE ADQUISICIONES'!AH$29)*($G58/$F58)))</f>
        <v>0</v>
      </c>
      <c r="AM58" s="420">
        <f>IF( $F58=0,0,((($F58/$E$56)*'PLAN DE ADQUISICIONES'!AI$29)*($G58/$F58)))</f>
        <v>0</v>
      </c>
      <c r="AN58" s="420">
        <f>IF( $F58=0,0,((($F58/$E$56)*'PLAN DE ADQUISICIONES'!AJ$29)*($G58/$F58)))</f>
        <v>0</v>
      </c>
      <c r="AO58" s="420">
        <f>IF( $F58=0,0,((($F58/$E$56)*'PLAN DE ADQUISICIONES'!AK$29)*($G58/$F58)))</f>
        <v>0</v>
      </c>
      <c r="AP58" s="420">
        <f>IF( $F58=0,0,((($F58/$E$56)*'PLAN DE ADQUISICIONES'!AL$29)*($G58/$F58)))</f>
        <v>0</v>
      </c>
      <c r="AQ58" s="420">
        <f>IF( $F58=0,0,((($F58/$E$56)*'PLAN DE ADQUISICIONES'!AM$29)*($G58/$F58)))</f>
        <v>0</v>
      </c>
      <c r="AR58" s="420">
        <f>IF( $F58=0,0,((($F58/$E$56)*'PLAN DE ADQUISICIONES'!AN$29)*($G58/$F58)))</f>
        <v>0</v>
      </c>
      <c r="AS58" s="420">
        <f>IF( $F58=0,0,((($F58/$E$56)*'PLAN DE ADQUISICIONES'!AO$29)*($G58/$F58)))</f>
        <v>0</v>
      </c>
      <c r="AT58" s="423">
        <f>AH58+AI58+AJ58+AK58+AL58+AM58+AN58+AO58+AP58+AQ58+AR58+AS58</f>
        <v>0</v>
      </c>
      <c r="AU58" s="494">
        <f>AS58+AR58+AQ58+AP58+AO58+AN58+AM58+AL58+AK58+AJ58+AI58+AH58+AF58+AE58+AD58+AC58+AB58+AA58+Z58+Y58+X58+W58+V58+U58+S58+R58+Q58+P58+O58+N58+M58+L58+K58+J58+I58+H58</f>
        <v>0</v>
      </c>
      <c r="AV58" s="392">
        <f t="shared" si="1"/>
        <v>0</v>
      </c>
    </row>
    <row r="59" spans="2:48" s="394" customFormat="1" ht="12.75" customHeight="1" x14ac:dyDescent="0.15">
      <c r="B59" s="416" t="str">
        <f>+'FORMATO COSTEO C1'!C$254</f>
        <v>1.2.3.3</v>
      </c>
      <c r="C59" s="417" t="str">
        <f>+'FORMATO COSTEO C1'!B$254</f>
        <v>Categoría de gasto</v>
      </c>
      <c r="D59" s="428"/>
      <c r="E59" s="556"/>
      <c r="F59" s="420">
        <f>+'FORMATO COSTEO C1'!G254</f>
        <v>0</v>
      </c>
      <c r="G59" s="421">
        <f>+'FORMATO COSTEO C1'!H254</f>
        <v>0</v>
      </c>
      <c r="H59" s="425">
        <f>IF( $F59=0,0,((($F59/$E$56)*'PLAN DE ADQUISICIONES'!F$29)*($G59/$F59)))</f>
        <v>0</v>
      </c>
      <c r="I59" s="420">
        <f>IF( $F59=0,0,((($F59/$E$56)*'PLAN DE ADQUISICIONES'!G$29)*($G59/$F59)))</f>
        <v>0</v>
      </c>
      <c r="J59" s="420">
        <f>IF( $F59=0,0,((($F59/$E$56)*'PLAN DE ADQUISICIONES'!H$29)*($G59/$F59)))</f>
        <v>0</v>
      </c>
      <c r="K59" s="420">
        <f>IF( $F59=0,0,((($F59/$E$56)*'PLAN DE ADQUISICIONES'!I$29)*($G59/$F59)))</f>
        <v>0</v>
      </c>
      <c r="L59" s="420">
        <f>IF( $F59=0,0,((($F59/$E$56)*'PLAN DE ADQUISICIONES'!J$29)*($G59/$F59)))</f>
        <v>0</v>
      </c>
      <c r="M59" s="420">
        <f>IF( $F59=0,0,((($F59/$E$56)*'PLAN DE ADQUISICIONES'!K$29)*($G59/$F59)))</f>
        <v>0</v>
      </c>
      <c r="N59" s="420">
        <f>IF( $F59=0,0,((($F59/$E$56)*'PLAN DE ADQUISICIONES'!L$29)*($G59/$F59)))</f>
        <v>0</v>
      </c>
      <c r="O59" s="420">
        <f>IF( $F59=0,0,((($F59/$E$56)*'PLAN DE ADQUISICIONES'!M$29)*($G59/$F59)))</f>
        <v>0</v>
      </c>
      <c r="P59" s="420">
        <f>IF( $F59=0,0,((($F59/$E$56)*'PLAN DE ADQUISICIONES'!N$29)*($G59/$F59)))</f>
        <v>0</v>
      </c>
      <c r="Q59" s="420">
        <f>IF( $F59=0,0,((($F59/$E$56)*'PLAN DE ADQUISICIONES'!O$29)*($G59/$F59)))</f>
        <v>0</v>
      </c>
      <c r="R59" s="420">
        <f>IF( $F59=0,0,((($F59/$E$56)*'PLAN DE ADQUISICIONES'!P$29)*($G59/$F59)))</f>
        <v>0</v>
      </c>
      <c r="S59" s="420">
        <f>IF( $F59=0,0,((($F59/$E$56)*'PLAN DE ADQUISICIONES'!Q$29)*($G59/$F59)))</f>
        <v>0</v>
      </c>
      <c r="T59" s="423">
        <f>H59+I59+J59+K59+L59+M59+N59+O59+P59+Q59+R59+S59</f>
        <v>0</v>
      </c>
      <c r="U59" s="424">
        <f>IF( $F59=0,0,((($F59/$E$56)*'PLAN DE ADQUISICIONES'!R$29)*($G59/$F59)))</f>
        <v>0</v>
      </c>
      <c r="V59" s="420">
        <f>IF( $F59=0,0,((($F59/$E$56)*'PLAN DE ADQUISICIONES'!S$29)*($G59/$F59)))</f>
        <v>0</v>
      </c>
      <c r="W59" s="420">
        <f>IF( $F59=0,0,((($F59/$E$56)*'PLAN DE ADQUISICIONES'!T$29)*($G59/$F59)))</f>
        <v>0</v>
      </c>
      <c r="X59" s="420">
        <f>IF( $F59=0,0,((($F59/$E$56)*'PLAN DE ADQUISICIONES'!U$29)*($G59/$F59)))</f>
        <v>0</v>
      </c>
      <c r="Y59" s="420">
        <f>IF( $F59=0,0,((($F59/$E$56)*'PLAN DE ADQUISICIONES'!V$29)*($G59/$F59)))</f>
        <v>0</v>
      </c>
      <c r="Z59" s="420">
        <f>IF( $F59=0,0,((($F59/$E$56)*'PLAN DE ADQUISICIONES'!W$29)*($G59/$F59)))</f>
        <v>0</v>
      </c>
      <c r="AA59" s="420">
        <f>IF( $F59=0,0,((($F59/$E$56)*'PLAN DE ADQUISICIONES'!X$29)*($G59/$F59)))</f>
        <v>0</v>
      </c>
      <c r="AB59" s="420">
        <f>IF( $F59=0,0,((($F59/$E$56)*'PLAN DE ADQUISICIONES'!Y$29)*($G59/$F59)))</f>
        <v>0</v>
      </c>
      <c r="AC59" s="420">
        <f>IF( $F59=0,0,((($F59/$E$56)*'PLAN DE ADQUISICIONES'!Z$29)*($G59/$F59)))</f>
        <v>0</v>
      </c>
      <c r="AD59" s="420">
        <f>IF( $F59=0,0,((($F59/$E$56)*'PLAN DE ADQUISICIONES'!AA$29)*($G59/$F59)))</f>
        <v>0</v>
      </c>
      <c r="AE59" s="420">
        <f>IF( $F59=0,0,((($F59/$E$56)*'PLAN DE ADQUISICIONES'!AB$29)*($G59/$F59)))</f>
        <v>0</v>
      </c>
      <c r="AF59" s="420">
        <f>IF( $F59=0,0,((($F59/$E$56)*'PLAN DE ADQUISICIONES'!AC$29)*($G59/$F59)))</f>
        <v>0</v>
      </c>
      <c r="AG59" s="421">
        <f>U59+V59+W59+X59+Y59+Z59+AA59+AB59+AC59+AD59+AE59+AF59</f>
        <v>0</v>
      </c>
      <c r="AH59" s="425">
        <f>IF( $F59=0,0,((($F59/$E$56)*'PLAN DE ADQUISICIONES'!AD$29)*($G59/$F59)))</f>
        <v>0</v>
      </c>
      <c r="AI59" s="420">
        <f>IF( $F59=0,0,((($F59/$E$56)*'PLAN DE ADQUISICIONES'!AE$29)*($G59/$F59)))</f>
        <v>0</v>
      </c>
      <c r="AJ59" s="420">
        <f>IF( $F59=0,0,((($F59/$E$56)*'PLAN DE ADQUISICIONES'!AF$29)*($G59/$F59)))</f>
        <v>0</v>
      </c>
      <c r="AK59" s="420">
        <f>IF( $F59=0,0,((($F59/$E$56)*'PLAN DE ADQUISICIONES'!AG$29)*($G59/$F59)))</f>
        <v>0</v>
      </c>
      <c r="AL59" s="420">
        <f>IF( $F59=0,0,((($F59/$E$56)*'PLAN DE ADQUISICIONES'!AH$29)*($G59/$F59)))</f>
        <v>0</v>
      </c>
      <c r="AM59" s="420">
        <f>IF( $F59=0,0,((($F59/$E$56)*'PLAN DE ADQUISICIONES'!AI$29)*($G59/$F59)))</f>
        <v>0</v>
      </c>
      <c r="AN59" s="420">
        <f>IF( $F59=0,0,((($F59/$E$56)*'PLAN DE ADQUISICIONES'!AJ$29)*($G59/$F59)))</f>
        <v>0</v>
      </c>
      <c r="AO59" s="420">
        <f>IF( $F59=0,0,((($F59/$E$56)*'PLAN DE ADQUISICIONES'!AK$29)*($G59/$F59)))</f>
        <v>0</v>
      </c>
      <c r="AP59" s="420">
        <f>IF( $F59=0,0,((($F59/$E$56)*'PLAN DE ADQUISICIONES'!AL$29)*($G59/$F59)))</f>
        <v>0</v>
      </c>
      <c r="AQ59" s="420">
        <f>IF( $F59=0,0,((($F59/$E$56)*'PLAN DE ADQUISICIONES'!AM$29)*($G59/$F59)))</f>
        <v>0</v>
      </c>
      <c r="AR59" s="420">
        <f>IF( $F59=0,0,((($F59/$E$56)*'PLAN DE ADQUISICIONES'!AN$29)*($G59/$F59)))</f>
        <v>0</v>
      </c>
      <c r="AS59" s="420">
        <f>IF( $F59=0,0,((($F59/$E$56)*'PLAN DE ADQUISICIONES'!AO$29)*($G59/$F59)))</f>
        <v>0</v>
      </c>
      <c r="AT59" s="423">
        <f>AH59+AI59+AJ59+AK59+AL59+AM59+AN59+AO59+AP59+AQ59+AR59+AS59</f>
        <v>0</v>
      </c>
      <c r="AU59" s="494">
        <f>AS59+AR59+AQ59+AP59+AO59+AN59+AM59+AL59+AK59+AJ59+AI59+AH59+AF59+AE59+AD59+AC59+AB59+AA59+Z59+Y59+X59+W59+V59+U59+S59+R59+Q59+P59+O59+N59+M59+L59+K59+J59+I59+H59</f>
        <v>0</v>
      </c>
      <c r="AV59" s="392">
        <f t="shared" si="1"/>
        <v>0</v>
      </c>
    </row>
    <row r="60" spans="2:48" s="394" customFormat="1" ht="12.75" customHeight="1" x14ac:dyDescent="0.15">
      <c r="B60" s="416" t="str">
        <f>+'FORMATO COSTEO C1'!C$260</f>
        <v>1.2.3.4</v>
      </c>
      <c r="C60" s="417" t="str">
        <f>+'FORMATO COSTEO C1'!B$260</f>
        <v>Categoría de gasto</v>
      </c>
      <c r="D60" s="428"/>
      <c r="E60" s="556"/>
      <c r="F60" s="420">
        <f>+'FORMATO COSTEO C1'!G260</f>
        <v>0</v>
      </c>
      <c r="G60" s="421">
        <f>+'FORMATO COSTEO C1'!H260</f>
        <v>0</v>
      </c>
      <c r="H60" s="425">
        <f>IF( $F60=0,0,((($F60/$E$56)*'PLAN DE ADQUISICIONES'!F$29)*($G60/$F60)))</f>
        <v>0</v>
      </c>
      <c r="I60" s="420">
        <f>IF( $F60=0,0,((($F60/$E$56)*'PLAN DE ADQUISICIONES'!G$29)*($G60/$F60)))</f>
        <v>0</v>
      </c>
      <c r="J60" s="420">
        <f>IF( $F60=0,0,((($F60/$E$56)*'PLAN DE ADQUISICIONES'!H$29)*($G60/$F60)))</f>
        <v>0</v>
      </c>
      <c r="K60" s="420">
        <f>IF( $F60=0,0,((($F60/$E$56)*'PLAN DE ADQUISICIONES'!I$29)*($G60/$F60)))</f>
        <v>0</v>
      </c>
      <c r="L60" s="420">
        <f>IF( $F60=0,0,((($F60/$E$56)*'PLAN DE ADQUISICIONES'!J$29)*($G60/$F60)))</f>
        <v>0</v>
      </c>
      <c r="M60" s="420">
        <f>IF( $F60=0,0,((($F60/$E$56)*'PLAN DE ADQUISICIONES'!K$29)*($G60/$F60)))</f>
        <v>0</v>
      </c>
      <c r="N60" s="420">
        <f>IF( $F60=0,0,((($F60/$E$56)*'PLAN DE ADQUISICIONES'!L$29)*($G60/$F60)))</f>
        <v>0</v>
      </c>
      <c r="O60" s="420">
        <f>IF( $F60=0,0,((($F60/$E$56)*'PLAN DE ADQUISICIONES'!M$29)*($G60/$F60)))</f>
        <v>0</v>
      </c>
      <c r="P60" s="420">
        <f>IF( $F60=0,0,((($F60/$E$56)*'PLAN DE ADQUISICIONES'!N$29)*($G60/$F60)))</f>
        <v>0</v>
      </c>
      <c r="Q60" s="420">
        <f>IF( $F60=0,0,((($F60/$E$56)*'PLAN DE ADQUISICIONES'!O$29)*($G60/$F60)))</f>
        <v>0</v>
      </c>
      <c r="R60" s="420">
        <f>IF( $F60=0,0,((($F60/$E$56)*'PLAN DE ADQUISICIONES'!P$29)*($G60/$F60)))</f>
        <v>0</v>
      </c>
      <c r="S60" s="420">
        <f>IF( $F60=0,0,((($F60/$E$56)*'PLAN DE ADQUISICIONES'!Q$29)*($G60/$F60)))</f>
        <v>0</v>
      </c>
      <c r="T60" s="423">
        <f>H60+I60+J60+K60+L60+M60+N60+O60+P60+Q60+R60+S60</f>
        <v>0</v>
      </c>
      <c r="U60" s="424">
        <f>IF( $F60=0,0,((($F60/$E$56)*'PLAN DE ADQUISICIONES'!R$29)*($G60/$F60)))</f>
        <v>0</v>
      </c>
      <c r="V60" s="420">
        <f>IF( $F60=0,0,((($F60/$E$56)*'PLAN DE ADQUISICIONES'!S$29)*($G60/$F60)))</f>
        <v>0</v>
      </c>
      <c r="W60" s="420">
        <f>IF( $F60=0,0,((($F60/$E$56)*'PLAN DE ADQUISICIONES'!T$29)*($G60/$F60)))</f>
        <v>0</v>
      </c>
      <c r="X60" s="420">
        <f>IF( $F60=0,0,((($F60/$E$56)*'PLAN DE ADQUISICIONES'!U$29)*($G60/$F60)))</f>
        <v>0</v>
      </c>
      <c r="Y60" s="420">
        <f>IF( $F60=0,0,((($F60/$E$56)*'PLAN DE ADQUISICIONES'!V$29)*($G60/$F60)))</f>
        <v>0</v>
      </c>
      <c r="Z60" s="420">
        <f>IF( $F60=0,0,((($F60/$E$56)*'PLAN DE ADQUISICIONES'!W$29)*($G60/$F60)))</f>
        <v>0</v>
      </c>
      <c r="AA60" s="420">
        <f>IF( $F60=0,0,((($F60/$E$56)*'PLAN DE ADQUISICIONES'!X$29)*($G60/$F60)))</f>
        <v>0</v>
      </c>
      <c r="AB60" s="420">
        <f>IF( $F60=0,0,((($F60/$E$56)*'PLAN DE ADQUISICIONES'!Y$29)*($G60/$F60)))</f>
        <v>0</v>
      </c>
      <c r="AC60" s="420">
        <f>IF( $F60=0,0,((($F60/$E$56)*'PLAN DE ADQUISICIONES'!Z$29)*($G60/$F60)))</f>
        <v>0</v>
      </c>
      <c r="AD60" s="420">
        <f>IF( $F60=0,0,((($F60/$E$56)*'PLAN DE ADQUISICIONES'!AA$29)*($G60/$F60)))</f>
        <v>0</v>
      </c>
      <c r="AE60" s="420">
        <f>IF( $F60=0,0,((($F60/$E$56)*'PLAN DE ADQUISICIONES'!AB$29)*($G60/$F60)))</f>
        <v>0</v>
      </c>
      <c r="AF60" s="420">
        <f>IF( $F60=0,0,((($F60/$E$56)*'PLAN DE ADQUISICIONES'!AC$29)*($G60/$F60)))</f>
        <v>0</v>
      </c>
      <c r="AG60" s="421">
        <f>U60+V60+W60+X60+Y60+Z60+AA60+AB60+AC60+AD60+AE60+AF60</f>
        <v>0</v>
      </c>
      <c r="AH60" s="425">
        <f>IF( $F60=0,0,((($F60/$E$56)*'PLAN DE ADQUISICIONES'!AD$29)*($G60/$F60)))</f>
        <v>0</v>
      </c>
      <c r="AI60" s="420">
        <f>IF( $F60=0,0,((($F60/$E$56)*'PLAN DE ADQUISICIONES'!AE$29)*($G60/$F60)))</f>
        <v>0</v>
      </c>
      <c r="AJ60" s="420">
        <f>IF( $F60=0,0,((($F60/$E$56)*'PLAN DE ADQUISICIONES'!AF$29)*($G60/$F60)))</f>
        <v>0</v>
      </c>
      <c r="AK60" s="420">
        <f>IF( $F60=0,0,((($F60/$E$56)*'PLAN DE ADQUISICIONES'!AG$29)*($G60/$F60)))</f>
        <v>0</v>
      </c>
      <c r="AL60" s="420">
        <f>IF( $F60=0,0,((($F60/$E$56)*'PLAN DE ADQUISICIONES'!AH$29)*($G60/$F60)))</f>
        <v>0</v>
      </c>
      <c r="AM60" s="420">
        <f>IF( $F60=0,0,((($F60/$E$56)*'PLAN DE ADQUISICIONES'!AI$29)*($G60/$F60)))</f>
        <v>0</v>
      </c>
      <c r="AN60" s="420">
        <f>IF( $F60=0,0,((($F60/$E$56)*'PLAN DE ADQUISICIONES'!AJ$29)*($G60/$F60)))</f>
        <v>0</v>
      </c>
      <c r="AO60" s="420">
        <f>IF( $F60=0,0,((($F60/$E$56)*'PLAN DE ADQUISICIONES'!AK$29)*($G60/$F60)))</f>
        <v>0</v>
      </c>
      <c r="AP60" s="420">
        <f>IF( $F60=0,0,((($F60/$E$56)*'PLAN DE ADQUISICIONES'!AL$29)*($G60/$F60)))</f>
        <v>0</v>
      </c>
      <c r="AQ60" s="420">
        <f>IF( $F60=0,0,((($F60/$E$56)*'PLAN DE ADQUISICIONES'!AM$29)*($G60/$F60)))</f>
        <v>0</v>
      </c>
      <c r="AR60" s="420">
        <f>IF( $F60=0,0,((($F60/$E$56)*'PLAN DE ADQUISICIONES'!AN$29)*($G60/$F60)))</f>
        <v>0</v>
      </c>
      <c r="AS60" s="420">
        <f>IF( $F60=0,0,((($F60/$E$56)*'PLAN DE ADQUISICIONES'!AO$29)*($G60/$F60)))</f>
        <v>0</v>
      </c>
      <c r="AT60" s="423">
        <f>AH60+AI60+AJ60+AK60+AL60+AM60+AN60+AO60+AP60+AQ60+AR60+AS60</f>
        <v>0</v>
      </c>
      <c r="AU60" s="494">
        <f>AS60+AR60+AQ60+AP60+AO60+AN60+AM60+AL60+AK60+AJ60+AI60+AH60+AF60+AE60+AD60+AC60+AB60+AA60+Z60+Y60+X60+W60+V60+U60+S60+R60+Q60+P60+O60+N60+M60+L60+K60+J60+I60+H60</f>
        <v>0</v>
      </c>
      <c r="AV60" s="392">
        <f t="shared" si="1"/>
        <v>0</v>
      </c>
    </row>
    <row r="61" spans="2:48" s="394" customFormat="1" ht="12.75" customHeight="1" x14ac:dyDescent="0.15">
      <c r="B61" s="416" t="str">
        <f>+'FORMATO COSTEO C1'!C$266</f>
        <v>1.2.3.5</v>
      </c>
      <c r="C61" s="417" t="str">
        <f>+'FORMATO COSTEO C1'!B$266</f>
        <v>Categoría de gasto</v>
      </c>
      <c r="D61" s="428"/>
      <c r="E61" s="556"/>
      <c r="F61" s="420">
        <f>+'FORMATO COSTEO C1'!G266</f>
        <v>0</v>
      </c>
      <c r="G61" s="421">
        <f>+'FORMATO COSTEO C1'!H266</f>
        <v>0</v>
      </c>
      <c r="H61" s="425">
        <f>IF( $F61=0,0,((($F61/$E$56)*'PLAN DE ADQUISICIONES'!F$29)*($G61/$F61)))</f>
        <v>0</v>
      </c>
      <c r="I61" s="420">
        <f>IF( $F61=0,0,((($F61/$E$56)*'PLAN DE ADQUISICIONES'!G$29)*($G61/$F61)))</f>
        <v>0</v>
      </c>
      <c r="J61" s="420">
        <f>IF( $F61=0,0,((($F61/$E$56)*'PLAN DE ADQUISICIONES'!H$29)*($G61/$F61)))</f>
        <v>0</v>
      </c>
      <c r="K61" s="420">
        <f>IF( $F61=0,0,((($F61/$E$56)*'PLAN DE ADQUISICIONES'!I$29)*($G61/$F61)))</f>
        <v>0</v>
      </c>
      <c r="L61" s="420">
        <f>IF( $F61=0,0,((($F61/$E$56)*'PLAN DE ADQUISICIONES'!J$29)*($G61/$F61)))</f>
        <v>0</v>
      </c>
      <c r="M61" s="420">
        <f>IF( $F61=0,0,((($F61/$E$56)*'PLAN DE ADQUISICIONES'!K$29)*($G61/$F61)))</f>
        <v>0</v>
      </c>
      <c r="N61" s="420">
        <f>IF( $F61=0,0,((($F61/$E$56)*'PLAN DE ADQUISICIONES'!L$29)*($G61/$F61)))</f>
        <v>0</v>
      </c>
      <c r="O61" s="420">
        <f>IF( $F61=0,0,((($F61/$E$56)*'PLAN DE ADQUISICIONES'!M$29)*($G61/$F61)))</f>
        <v>0</v>
      </c>
      <c r="P61" s="420">
        <f>IF( $F61=0,0,((($F61/$E$56)*'PLAN DE ADQUISICIONES'!N$29)*($G61/$F61)))</f>
        <v>0</v>
      </c>
      <c r="Q61" s="420">
        <f>IF( $F61=0,0,((($F61/$E$56)*'PLAN DE ADQUISICIONES'!O$29)*($G61/$F61)))</f>
        <v>0</v>
      </c>
      <c r="R61" s="420">
        <f>IF( $F61=0,0,((($F61/$E$56)*'PLAN DE ADQUISICIONES'!P$29)*($G61/$F61)))</f>
        <v>0</v>
      </c>
      <c r="S61" s="420">
        <f>IF( $F61=0,0,((($F61/$E$56)*'PLAN DE ADQUISICIONES'!Q$29)*($G61/$F61)))</f>
        <v>0</v>
      </c>
      <c r="T61" s="423">
        <f>H61+I61+J61+K61+L61+M61+N61+O61+P61+Q61+R61+S61</f>
        <v>0</v>
      </c>
      <c r="U61" s="424">
        <f>IF( $F61=0,0,((($F61/$E$56)*'PLAN DE ADQUISICIONES'!R$29)*($G61/$F61)))</f>
        <v>0</v>
      </c>
      <c r="V61" s="420">
        <f>IF( $F61=0,0,((($F61/$E$56)*'PLAN DE ADQUISICIONES'!S$29)*($G61/$F61)))</f>
        <v>0</v>
      </c>
      <c r="W61" s="420">
        <f>IF( $F61=0,0,((($F61/$E$56)*'PLAN DE ADQUISICIONES'!T$29)*($G61/$F61)))</f>
        <v>0</v>
      </c>
      <c r="X61" s="420">
        <f>IF( $F61=0,0,((($F61/$E$56)*'PLAN DE ADQUISICIONES'!U$29)*($G61/$F61)))</f>
        <v>0</v>
      </c>
      <c r="Y61" s="420">
        <f>IF( $F61=0,0,((($F61/$E$56)*'PLAN DE ADQUISICIONES'!V$29)*($G61/$F61)))</f>
        <v>0</v>
      </c>
      <c r="Z61" s="420">
        <f>IF( $F61=0,0,((($F61/$E$56)*'PLAN DE ADQUISICIONES'!W$29)*($G61/$F61)))</f>
        <v>0</v>
      </c>
      <c r="AA61" s="420">
        <f>IF( $F61=0,0,((($F61/$E$56)*'PLAN DE ADQUISICIONES'!X$29)*($G61/$F61)))</f>
        <v>0</v>
      </c>
      <c r="AB61" s="420">
        <f>IF( $F61=0,0,((($F61/$E$56)*'PLAN DE ADQUISICIONES'!Y$29)*($G61/$F61)))</f>
        <v>0</v>
      </c>
      <c r="AC61" s="420">
        <f>IF( $F61=0,0,((($F61/$E$56)*'PLAN DE ADQUISICIONES'!Z$29)*($G61/$F61)))</f>
        <v>0</v>
      </c>
      <c r="AD61" s="420">
        <f>IF( $F61=0,0,((($F61/$E$56)*'PLAN DE ADQUISICIONES'!AA$29)*($G61/$F61)))</f>
        <v>0</v>
      </c>
      <c r="AE61" s="420">
        <f>IF( $F61=0,0,((($F61/$E$56)*'PLAN DE ADQUISICIONES'!AB$29)*($G61/$F61)))</f>
        <v>0</v>
      </c>
      <c r="AF61" s="420">
        <f>IF( $F61=0,0,((($F61/$E$56)*'PLAN DE ADQUISICIONES'!AC$29)*($G61/$F61)))</f>
        <v>0</v>
      </c>
      <c r="AG61" s="421">
        <f>U61+V61+W61+X61+Y61+Z61+AA61+AB61+AC61+AD61+AE61+AF61</f>
        <v>0</v>
      </c>
      <c r="AH61" s="425">
        <f>IF( $F61=0,0,((($F61/$E$56)*'PLAN DE ADQUISICIONES'!AD$29)*($G61/$F61)))</f>
        <v>0</v>
      </c>
      <c r="AI61" s="420">
        <f>IF( $F61=0,0,((($F61/$E$56)*'PLAN DE ADQUISICIONES'!AE$29)*($G61/$F61)))</f>
        <v>0</v>
      </c>
      <c r="AJ61" s="420">
        <f>IF( $F61=0,0,((($F61/$E$56)*'PLAN DE ADQUISICIONES'!AF$29)*($G61/$F61)))</f>
        <v>0</v>
      </c>
      <c r="AK61" s="420">
        <f>IF( $F61=0,0,((($F61/$E$56)*'PLAN DE ADQUISICIONES'!AG$29)*($G61/$F61)))</f>
        <v>0</v>
      </c>
      <c r="AL61" s="420">
        <f>IF( $F61=0,0,((($F61/$E$56)*'PLAN DE ADQUISICIONES'!AH$29)*($G61/$F61)))</f>
        <v>0</v>
      </c>
      <c r="AM61" s="420">
        <f>IF( $F61=0,0,((($F61/$E$56)*'PLAN DE ADQUISICIONES'!AI$29)*($G61/$F61)))</f>
        <v>0</v>
      </c>
      <c r="AN61" s="420">
        <f>IF( $F61=0,0,((($F61/$E$56)*'PLAN DE ADQUISICIONES'!AJ$29)*($G61/$F61)))</f>
        <v>0</v>
      </c>
      <c r="AO61" s="420">
        <f>IF( $F61=0,0,((($F61/$E$56)*'PLAN DE ADQUISICIONES'!AK$29)*($G61/$F61)))</f>
        <v>0</v>
      </c>
      <c r="AP61" s="420">
        <f>IF( $F61=0,0,((($F61/$E$56)*'PLAN DE ADQUISICIONES'!AL$29)*($G61/$F61)))</f>
        <v>0</v>
      </c>
      <c r="AQ61" s="420">
        <f>IF( $F61=0,0,((($F61/$E$56)*'PLAN DE ADQUISICIONES'!AM$29)*($G61/$F61)))</f>
        <v>0</v>
      </c>
      <c r="AR61" s="420">
        <f>IF( $F61=0,0,((($F61/$E$56)*'PLAN DE ADQUISICIONES'!AN$29)*($G61/$F61)))</f>
        <v>0</v>
      </c>
      <c r="AS61" s="420">
        <f>IF( $F61=0,0,((($F61/$E$56)*'PLAN DE ADQUISICIONES'!AO$29)*($G61/$F61)))</f>
        <v>0</v>
      </c>
      <c r="AT61" s="423">
        <f>AH61+AI61+AJ61+AK61+AL61+AM61+AN61+AO61+AP61+AQ61+AR61+AS61</f>
        <v>0</v>
      </c>
      <c r="AU61" s="494">
        <f>AS61+AR61+AQ61+AP61+AO61+AN61+AM61+AL61+AK61+AJ61+AI61+AH61+AF61+AE61+AD61+AC61+AB61+AA61+Z61+Y61+X61+W61+V61+U61+S61+R61+Q61+P61+O61+N61+M61+L61+K61+J61+I61+H61</f>
        <v>0</v>
      </c>
      <c r="AV61" s="392">
        <f t="shared" si="1"/>
        <v>0</v>
      </c>
    </row>
    <row r="62" spans="2:48" s="394" customFormat="1" ht="12.75" customHeight="1" x14ac:dyDescent="0.15">
      <c r="B62" s="406" t="str">
        <f>+'FORMATO COSTEO C1'!C$272</f>
        <v>1.2.4</v>
      </c>
      <c r="C62" s="430">
        <f>+'FORMATO COSTEO C1'!B$272</f>
        <v>0</v>
      </c>
      <c r="D62" s="543" t="str">
        <f>+'FORMATO COSTEO C1'!D$272</f>
        <v>Unidad medida</v>
      </c>
      <c r="E62" s="535">
        <f>+'FORMATO COSTEO C1'!E$272</f>
        <v>0</v>
      </c>
      <c r="F62" s="410">
        <f>SUM(F63:F67)</f>
        <v>0</v>
      </c>
      <c r="G62" s="411">
        <f t="shared" ref="G62:P62" si="22">SUM(G63:G67)</f>
        <v>0</v>
      </c>
      <c r="H62" s="412">
        <f t="shared" si="22"/>
        <v>0</v>
      </c>
      <c r="I62" s="410">
        <f>SUM(I63:I67)</f>
        <v>0</v>
      </c>
      <c r="J62" s="410">
        <f>SUM(J63:J67)</f>
        <v>0</v>
      </c>
      <c r="K62" s="410">
        <f>SUM(K63:K67)</f>
        <v>0</v>
      </c>
      <c r="L62" s="410">
        <f>SUM(L63:L67)</f>
        <v>0</v>
      </c>
      <c r="M62" s="410">
        <f>SUM(M63:M67)</f>
        <v>0</v>
      </c>
      <c r="N62" s="410">
        <f t="shared" si="22"/>
        <v>0</v>
      </c>
      <c r="O62" s="410">
        <f t="shared" si="22"/>
        <v>0</v>
      </c>
      <c r="P62" s="410">
        <f t="shared" si="22"/>
        <v>0</v>
      </c>
      <c r="Q62" s="410">
        <f t="shared" ref="Q62:AS62" si="23">SUM(Q63:Q67)</f>
        <v>0</v>
      </c>
      <c r="R62" s="410">
        <f t="shared" si="23"/>
        <v>0</v>
      </c>
      <c r="S62" s="410">
        <f t="shared" si="23"/>
        <v>0</v>
      </c>
      <c r="T62" s="413">
        <f t="shared" si="23"/>
        <v>0</v>
      </c>
      <c r="U62" s="414">
        <f t="shared" si="23"/>
        <v>0</v>
      </c>
      <c r="V62" s="410">
        <f t="shared" si="23"/>
        <v>0</v>
      </c>
      <c r="W62" s="410">
        <f t="shared" si="23"/>
        <v>0</v>
      </c>
      <c r="X62" s="410">
        <f t="shared" si="23"/>
        <v>0</v>
      </c>
      <c r="Y62" s="410">
        <f t="shared" si="23"/>
        <v>0</v>
      </c>
      <c r="Z62" s="410">
        <f t="shared" si="23"/>
        <v>0</v>
      </c>
      <c r="AA62" s="410">
        <f t="shared" si="23"/>
        <v>0</v>
      </c>
      <c r="AB62" s="410">
        <f t="shared" si="23"/>
        <v>0</v>
      </c>
      <c r="AC62" s="410">
        <f t="shared" si="23"/>
        <v>0</v>
      </c>
      <c r="AD62" s="410">
        <f t="shared" si="23"/>
        <v>0</v>
      </c>
      <c r="AE62" s="410">
        <f t="shared" si="23"/>
        <v>0</v>
      </c>
      <c r="AF62" s="410">
        <f t="shared" si="23"/>
        <v>0</v>
      </c>
      <c r="AG62" s="411">
        <f t="shared" si="23"/>
        <v>0</v>
      </c>
      <c r="AH62" s="412">
        <f t="shared" si="23"/>
        <v>0</v>
      </c>
      <c r="AI62" s="410">
        <f t="shared" si="23"/>
        <v>0</v>
      </c>
      <c r="AJ62" s="410">
        <f t="shared" si="23"/>
        <v>0</v>
      </c>
      <c r="AK62" s="410">
        <f t="shared" si="23"/>
        <v>0</v>
      </c>
      <c r="AL62" s="410">
        <f t="shared" si="23"/>
        <v>0</v>
      </c>
      <c r="AM62" s="410">
        <f t="shared" si="23"/>
        <v>0</v>
      </c>
      <c r="AN62" s="410">
        <f t="shared" si="23"/>
        <v>0</v>
      </c>
      <c r="AO62" s="410">
        <f t="shared" si="23"/>
        <v>0</v>
      </c>
      <c r="AP62" s="410">
        <f t="shared" si="23"/>
        <v>0</v>
      </c>
      <c r="AQ62" s="410">
        <f t="shared" si="23"/>
        <v>0</v>
      </c>
      <c r="AR62" s="410">
        <f t="shared" si="23"/>
        <v>0</v>
      </c>
      <c r="AS62" s="410">
        <f t="shared" si="23"/>
        <v>0</v>
      </c>
      <c r="AT62" s="413">
        <f>SUM(AT63:AT67)</f>
        <v>0</v>
      </c>
      <c r="AU62" s="415">
        <f>SUM(AU63:AU67)</f>
        <v>0</v>
      </c>
      <c r="AV62" s="392">
        <f t="shared" si="1"/>
        <v>0</v>
      </c>
    </row>
    <row r="63" spans="2:48" s="394" customFormat="1" ht="12.75" customHeight="1" x14ac:dyDescent="0.15">
      <c r="B63" s="416" t="str">
        <f>+'FORMATO COSTEO C1'!C$274</f>
        <v>1.2.4.1</v>
      </c>
      <c r="C63" s="417" t="str">
        <f>+'FORMATO COSTEO C1'!B$274</f>
        <v>Categoría de gasto</v>
      </c>
      <c r="D63" s="428"/>
      <c r="E63" s="556"/>
      <c r="F63" s="420">
        <f>+'FORMATO COSTEO C1'!G274</f>
        <v>0</v>
      </c>
      <c r="G63" s="421">
        <f>+'FORMATO COSTEO C1'!H274</f>
        <v>0</v>
      </c>
      <c r="H63" s="422">
        <f>IF( $F63=0,0,((($F63/$E$62)*'PLAN DE ADQUISICIONES'!F$30)*($G63/$F63)))</f>
        <v>0</v>
      </c>
      <c r="I63" s="420">
        <f>IF( $F63=0,0,((($F63/$E$62)*'PLAN DE ADQUISICIONES'!G$30)*($G63/$F63)))</f>
        <v>0</v>
      </c>
      <c r="J63" s="420">
        <f>IF( $F63=0,0,((($F63/$E$62)*'PLAN DE ADQUISICIONES'!H$30)*($G63/$F63)))</f>
        <v>0</v>
      </c>
      <c r="K63" s="420">
        <f>IF( $F63=0,0,((($F63/$E$62)*'PLAN DE ADQUISICIONES'!I$30)*($G63/$F63)))</f>
        <v>0</v>
      </c>
      <c r="L63" s="420">
        <f>IF( $F63=0,0,((($F63/$E$62)*'PLAN DE ADQUISICIONES'!J$30)*($G63/$F63)))</f>
        <v>0</v>
      </c>
      <c r="M63" s="420">
        <f>IF( $F63=0,0,((($F63/$E$62)*'PLAN DE ADQUISICIONES'!K$30)*($G63/$F63)))</f>
        <v>0</v>
      </c>
      <c r="N63" s="420">
        <f>IF( $F63=0,0,((($F63/$E$62)*'PLAN DE ADQUISICIONES'!L$30)*($G63/$F63)))</f>
        <v>0</v>
      </c>
      <c r="O63" s="420">
        <f>IF( $F63=0,0,((($F63/$E$62)*'PLAN DE ADQUISICIONES'!M$30)*($G63/$F63)))</f>
        <v>0</v>
      </c>
      <c r="P63" s="420">
        <f>IF( $F63=0,0,((($F63/$E$62)*'PLAN DE ADQUISICIONES'!N$30)*($G63/$F63)))</f>
        <v>0</v>
      </c>
      <c r="Q63" s="420">
        <f>IF( $F63=0,0,((($F63/$E$62)*'PLAN DE ADQUISICIONES'!O$30)*($G63/$F63)))</f>
        <v>0</v>
      </c>
      <c r="R63" s="420">
        <f>IF( $F63=0,0,((($F63/$E$62)*'PLAN DE ADQUISICIONES'!P$30)*($G63/$F63)))</f>
        <v>0</v>
      </c>
      <c r="S63" s="420">
        <f>IF( $F63=0,0,((($F63/$E$62)*'PLAN DE ADQUISICIONES'!Q$29)*($G63/$F63)))</f>
        <v>0</v>
      </c>
      <c r="T63" s="423">
        <f>H63+I63+J63+K63+L63+M63+N63+O63+P63+Q63+R63+S63</f>
        <v>0</v>
      </c>
      <c r="U63" s="424">
        <f>IF( $F63=0,0,((($F63/$E$62)*'PLAN DE ADQUISICIONES'!R$30)*($G63/$F63)))</f>
        <v>0</v>
      </c>
      <c r="V63" s="420">
        <f>IF( $F63=0,0,((($F63/$E$62)*'PLAN DE ADQUISICIONES'!S$30)*($G63/$F63)))</f>
        <v>0</v>
      </c>
      <c r="W63" s="420">
        <f>IF( $F63=0,0,((($F63/$E$62)*'PLAN DE ADQUISICIONES'!T$30)*($G63/$F63)))</f>
        <v>0</v>
      </c>
      <c r="X63" s="420">
        <f>IF( $F63=0,0,((($F63/$E$62)*'PLAN DE ADQUISICIONES'!U$30)*($G63/$F63)))</f>
        <v>0</v>
      </c>
      <c r="Y63" s="420">
        <f>IF( $F63=0,0,((($F63/$E$62)*'PLAN DE ADQUISICIONES'!V$30)*($G63/$F63)))</f>
        <v>0</v>
      </c>
      <c r="Z63" s="420">
        <f>IF( $F63=0,0,((($F63/$E$62)*'PLAN DE ADQUISICIONES'!W$30)*($G63/$F63)))</f>
        <v>0</v>
      </c>
      <c r="AA63" s="420">
        <f>IF( $F63=0,0,((($F63/$E$62)*'PLAN DE ADQUISICIONES'!X$30)*($G63/$F63)))</f>
        <v>0</v>
      </c>
      <c r="AB63" s="420">
        <f>IF( $F63=0,0,((($F63/$E$62)*'PLAN DE ADQUISICIONES'!Y$30)*($G63/$F63)))</f>
        <v>0</v>
      </c>
      <c r="AC63" s="420">
        <f>IF( $F63=0,0,((($F63/$E$62)*'PLAN DE ADQUISICIONES'!Z$30)*($G63/$F63)))</f>
        <v>0</v>
      </c>
      <c r="AD63" s="420">
        <f>IF( $F63=0,0,((($F63/$E$62)*'PLAN DE ADQUISICIONES'!AA$30)*($G63/$F63)))</f>
        <v>0</v>
      </c>
      <c r="AE63" s="420">
        <f>IF( $F63=0,0,((($F63/$E$62)*'PLAN DE ADQUISICIONES'!AB$30)*($G63/$F63)))</f>
        <v>0</v>
      </c>
      <c r="AF63" s="420">
        <f>IF( $F63=0,0,((($F63/$E$62)*'PLAN DE ADQUISICIONES'!AC$30)*($G63/$F63)))</f>
        <v>0</v>
      </c>
      <c r="AG63" s="421">
        <f>U63+V63+W63+X63+Y63+Z63+AA63+AB63+AC63+AD63+AE63+AF63</f>
        <v>0</v>
      </c>
      <c r="AH63" s="425">
        <f>IF( $F63=0,0,((($F63/$E$62)*'PLAN DE ADQUISICIONES'!AD$29)*($G63/$F63)))</f>
        <v>0</v>
      </c>
      <c r="AI63" s="420">
        <f>IF( $F63=0,0,((($F63/$E$62)*'PLAN DE ADQUISICIONES'!AE$29)*($G63/$F63)))</f>
        <v>0</v>
      </c>
      <c r="AJ63" s="420">
        <f>IF( $F63=0,0,((($F63/$E$62)*'PLAN DE ADQUISICIONES'!AF$29)*($G63/$F63)))</f>
        <v>0</v>
      </c>
      <c r="AK63" s="420">
        <f>IF( $F63=0,0,((($F63/$E$62)*'PLAN DE ADQUISICIONES'!AG$29)*($G63/$F63)))</f>
        <v>0</v>
      </c>
      <c r="AL63" s="420">
        <f>IF( $F63=0,0,((($F63/$E$62)*'PLAN DE ADQUISICIONES'!AH$29)*($G63/$F63)))</f>
        <v>0</v>
      </c>
      <c r="AM63" s="420">
        <f>IF( $F63=0,0,((($F63/$E$62)*'PLAN DE ADQUISICIONES'!AI$29)*($G63/$F63)))</f>
        <v>0</v>
      </c>
      <c r="AN63" s="420">
        <f>IF( $F63=0,0,((($F63/$E$62)*'PLAN DE ADQUISICIONES'!AJ$29)*($G63/$F63)))</f>
        <v>0</v>
      </c>
      <c r="AO63" s="420">
        <f>IF( $F63=0,0,((($F63/$E$62)*'PLAN DE ADQUISICIONES'!AK$29)*($G63/$F63)))</f>
        <v>0</v>
      </c>
      <c r="AP63" s="420">
        <f>IF( $F63=0,0,((($F63/$E$62)*'PLAN DE ADQUISICIONES'!AL$29)*($G63/$F63)))</f>
        <v>0</v>
      </c>
      <c r="AQ63" s="420">
        <f>IF( $F63=0,0,((($F63/$E$62)*'PLAN DE ADQUISICIONES'!AM$29)*($G63/$F63)))</f>
        <v>0</v>
      </c>
      <c r="AR63" s="420">
        <f>IF( $F63=0,0,((($F63/$E$62)*'PLAN DE ADQUISICIONES'!AN$29)*($G63/$F63)))</f>
        <v>0</v>
      </c>
      <c r="AS63" s="420">
        <f>IF( $F63=0,0,((($F63/$E$62)*'PLAN DE ADQUISICIONES'!AO$29)*($G63/$F63)))</f>
        <v>0</v>
      </c>
      <c r="AT63" s="423">
        <f>AH63+AI63+AJ63+AK63+AL63+AM63+AN63+AO63+AP63+AQ63+AR63+AS63</f>
        <v>0</v>
      </c>
      <c r="AU63" s="494">
        <f>AS63+AR63+AQ63+AP63+AO63+AN63+AM63+AL63+AK63+AJ63+AI63+AH63+AF63+AE63+AD63+AC63+AB63+AA63+Z63+Y63+X63+W63+V63+U63+S63+R63+Q63+P63+O63+N63+M63+L63+K63+J63+I63+H63</f>
        <v>0</v>
      </c>
      <c r="AV63" s="392">
        <f t="shared" si="1"/>
        <v>0</v>
      </c>
    </row>
    <row r="64" spans="2:48" s="394" customFormat="1" ht="12.75" customHeight="1" x14ac:dyDescent="0.15">
      <c r="B64" s="416" t="str">
        <f>+'FORMATO COSTEO C1'!C$280</f>
        <v>1.2.4.2</v>
      </c>
      <c r="C64" s="417" t="str">
        <f>+'FORMATO COSTEO C1'!B$280</f>
        <v>Categoría de gasto</v>
      </c>
      <c r="D64" s="428"/>
      <c r="E64" s="556"/>
      <c r="F64" s="420">
        <f>+'FORMATO COSTEO C1'!G280</f>
        <v>0</v>
      </c>
      <c r="G64" s="421">
        <f>+'FORMATO COSTEO C1'!H280</f>
        <v>0</v>
      </c>
      <c r="H64" s="425">
        <f>IF( $F64=0,0,((($F64/$E$62)*'PLAN DE ADQUISICIONES'!F$30)*($G64/$F64)))</f>
        <v>0</v>
      </c>
      <c r="I64" s="420">
        <f>IF( $F64=0,0,((($F64/$E$62)*'PLAN DE ADQUISICIONES'!G$30)*($G64/$F64)))</f>
        <v>0</v>
      </c>
      <c r="J64" s="420">
        <f>IF( $F64=0,0,((($F64/$E$62)*'PLAN DE ADQUISICIONES'!H$30)*($G64/$F64)))</f>
        <v>0</v>
      </c>
      <c r="K64" s="420">
        <f>IF( $F64=0,0,((($F64/$E$62)*'PLAN DE ADQUISICIONES'!I$30)*($G64/$F64)))</f>
        <v>0</v>
      </c>
      <c r="L64" s="420">
        <f>IF( $F64=0,0,((($F64/$E$62)*'PLAN DE ADQUISICIONES'!J$30)*($G64/$F64)))</f>
        <v>0</v>
      </c>
      <c r="M64" s="420">
        <f>IF( $F64=0,0,((($F64/$E$62)*'PLAN DE ADQUISICIONES'!K$30)*($G64/$F64)))</f>
        <v>0</v>
      </c>
      <c r="N64" s="420">
        <f>IF( $F64=0,0,((($F64/$E$62)*'PLAN DE ADQUISICIONES'!L$30)*($G64/$F64)))</f>
        <v>0</v>
      </c>
      <c r="O64" s="420">
        <f>IF( $F64=0,0,((($F64/$E$62)*'PLAN DE ADQUISICIONES'!M$30)*($G64/$F64)))</f>
        <v>0</v>
      </c>
      <c r="P64" s="420">
        <f>IF( $F64=0,0,((($F64/$E$62)*'PLAN DE ADQUISICIONES'!N$30)*($G64/$F64)))</f>
        <v>0</v>
      </c>
      <c r="Q64" s="420">
        <f>IF( $F64=0,0,((($F64/$E$62)*'PLAN DE ADQUISICIONES'!O$30)*($G64/$F64)))</f>
        <v>0</v>
      </c>
      <c r="R64" s="420">
        <f>IF( $F64=0,0,((($F64/$E$62)*'PLAN DE ADQUISICIONES'!P$30)*($G64/$F64)))</f>
        <v>0</v>
      </c>
      <c r="S64" s="420">
        <f>IF( $F64=0,0,((($F64/$E$62)*'PLAN DE ADQUISICIONES'!Q$29)*($G64/$F64)))</f>
        <v>0</v>
      </c>
      <c r="T64" s="423">
        <f>H64+I64+J64+K64+L64+M64+N64+O64+P64+Q64+R64+S64</f>
        <v>0</v>
      </c>
      <c r="U64" s="424">
        <f>IF( $F64=0,0,((($F64/$E$62)*'PLAN DE ADQUISICIONES'!R$30)*($G64/$F64)))</f>
        <v>0</v>
      </c>
      <c r="V64" s="420">
        <f>IF( $F64=0,0,((($F64/$E$62)*'PLAN DE ADQUISICIONES'!S$30)*($G64/$F64)))</f>
        <v>0</v>
      </c>
      <c r="W64" s="420">
        <f>IF( $F64=0,0,((($F64/$E$62)*'PLAN DE ADQUISICIONES'!T$30)*($G64/$F64)))</f>
        <v>0</v>
      </c>
      <c r="X64" s="420">
        <f>IF( $F64=0,0,((($F64/$E$62)*'PLAN DE ADQUISICIONES'!U$30)*($G64/$F64)))</f>
        <v>0</v>
      </c>
      <c r="Y64" s="420">
        <f>IF( $F64=0,0,((($F64/$E$62)*'PLAN DE ADQUISICIONES'!V$30)*($G64/$F64)))</f>
        <v>0</v>
      </c>
      <c r="Z64" s="420">
        <f>IF( $F64=0,0,((($F64/$E$62)*'PLAN DE ADQUISICIONES'!W$30)*($G64/$F64)))</f>
        <v>0</v>
      </c>
      <c r="AA64" s="420">
        <f>IF( $F64=0,0,((($F64/$E$62)*'PLAN DE ADQUISICIONES'!X$30)*($G64/$F64)))</f>
        <v>0</v>
      </c>
      <c r="AB64" s="420">
        <f>IF( $F64=0,0,((($F64/$E$62)*'PLAN DE ADQUISICIONES'!Y$30)*($G64/$F64)))</f>
        <v>0</v>
      </c>
      <c r="AC64" s="420">
        <f>IF( $F64=0,0,((($F64/$E$62)*'PLAN DE ADQUISICIONES'!Z$30)*($G64/$F64)))</f>
        <v>0</v>
      </c>
      <c r="AD64" s="420">
        <f>IF( $F64=0,0,((($F64/$E$62)*'PLAN DE ADQUISICIONES'!AA$30)*($G64/$F64)))</f>
        <v>0</v>
      </c>
      <c r="AE64" s="420">
        <f>IF( $F64=0,0,((($F64/$E$62)*'PLAN DE ADQUISICIONES'!AB$30)*($G64/$F64)))</f>
        <v>0</v>
      </c>
      <c r="AF64" s="420">
        <f>IF( $F64=0,0,((($F64/$E$62)*'PLAN DE ADQUISICIONES'!AC$30)*($G64/$F64)))</f>
        <v>0</v>
      </c>
      <c r="AG64" s="421">
        <f>U64+V64+W64+X64+Y64+Z64+AA64+AB64+AC64+AD64+AE64+AF64</f>
        <v>0</v>
      </c>
      <c r="AH64" s="425">
        <f>IF( $F64=0,0,((($F64/$E$62)*'PLAN DE ADQUISICIONES'!AD$29)*($G64/$F64)))</f>
        <v>0</v>
      </c>
      <c r="AI64" s="420">
        <f>IF( $F64=0,0,((($F64/$E$62)*'PLAN DE ADQUISICIONES'!AE$29)*($G64/$F64)))</f>
        <v>0</v>
      </c>
      <c r="AJ64" s="420">
        <f>IF( $F64=0,0,((($F64/$E$62)*'PLAN DE ADQUISICIONES'!AF$29)*($G64/$F64)))</f>
        <v>0</v>
      </c>
      <c r="AK64" s="420">
        <f>IF( $F64=0,0,((($F64/$E$62)*'PLAN DE ADQUISICIONES'!AG$29)*($G64/$F64)))</f>
        <v>0</v>
      </c>
      <c r="AL64" s="420">
        <f>IF( $F64=0,0,((($F64/$E$62)*'PLAN DE ADQUISICIONES'!AH$29)*($G64/$F64)))</f>
        <v>0</v>
      </c>
      <c r="AM64" s="420">
        <f>IF( $F64=0,0,((($F64/$E$62)*'PLAN DE ADQUISICIONES'!AI$29)*($G64/$F64)))</f>
        <v>0</v>
      </c>
      <c r="AN64" s="420">
        <f>IF( $F64=0,0,((($F64/$E$62)*'PLAN DE ADQUISICIONES'!AJ$29)*($G64/$F64)))</f>
        <v>0</v>
      </c>
      <c r="AO64" s="420">
        <f>IF( $F64=0,0,((($F64/$E$62)*'PLAN DE ADQUISICIONES'!AK$29)*($G64/$F64)))</f>
        <v>0</v>
      </c>
      <c r="AP64" s="420">
        <f>IF( $F64=0,0,((($F64/$E$62)*'PLAN DE ADQUISICIONES'!AL$29)*($G64/$F64)))</f>
        <v>0</v>
      </c>
      <c r="AQ64" s="420">
        <f>IF( $F64=0,0,((($F64/$E$62)*'PLAN DE ADQUISICIONES'!AM$29)*($G64/$F64)))</f>
        <v>0</v>
      </c>
      <c r="AR64" s="420">
        <f>IF( $F64=0,0,((($F64/$E$62)*'PLAN DE ADQUISICIONES'!AN$29)*($G64/$F64)))</f>
        <v>0</v>
      </c>
      <c r="AS64" s="420">
        <f>IF( $F64=0,0,((($F64/$E$62)*'PLAN DE ADQUISICIONES'!AO$29)*($G64/$F64)))</f>
        <v>0</v>
      </c>
      <c r="AT64" s="423">
        <f>AH64+AI64+AJ64+AK64+AL64+AM64+AN64+AO64+AP64+AQ64+AR64+AS64</f>
        <v>0</v>
      </c>
      <c r="AU64" s="494">
        <f>AS64+AR64+AQ64+AP64+AO64+AN64+AM64+AL64+AK64+AJ64+AI64+AH64+AF64+AE64+AD64+AC64+AB64+AA64+Z64+Y64+X64+W64+V64+U64+S64+R64+Q64+P64+O64+N64+M64+L64+K64+J64+I64+H64</f>
        <v>0</v>
      </c>
      <c r="AV64" s="392">
        <f t="shared" si="1"/>
        <v>0</v>
      </c>
    </row>
    <row r="65" spans="2:48" s="394" customFormat="1" ht="12.75" customHeight="1" x14ac:dyDescent="0.15">
      <c r="B65" s="416" t="str">
        <f>+'FORMATO COSTEO C1'!C$286</f>
        <v>1.2.4.3</v>
      </c>
      <c r="C65" s="417" t="str">
        <f>+'FORMATO COSTEO C1'!B$286</f>
        <v>Categoría de gasto</v>
      </c>
      <c r="D65" s="428"/>
      <c r="E65" s="556"/>
      <c r="F65" s="420">
        <f>+'FORMATO COSTEO C1'!G286</f>
        <v>0</v>
      </c>
      <c r="G65" s="421">
        <f>+'FORMATO COSTEO C1'!H286</f>
        <v>0</v>
      </c>
      <c r="H65" s="425">
        <f>IF( $F65=0,0,((($F65/$E$62)*'PLAN DE ADQUISICIONES'!F$30)*($G65/$F65)))</f>
        <v>0</v>
      </c>
      <c r="I65" s="420">
        <f>IF( $F65=0,0,((($F65/$E$62)*'PLAN DE ADQUISICIONES'!G$30)*($G65/$F65)))</f>
        <v>0</v>
      </c>
      <c r="J65" s="420">
        <f>IF( $F65=0,0,((($F65/$E$62)*'PLAN DE ADQUISICIONES'!H$30)*($G65/$F65)))</f>
        <v>0</v>
      </c>
      <c r="K65" s="420">
        <f>IF( $F65=0,0,((($F65/$E$62)*'PLAN DE ADQUISICIONES'!I$30)*($G65/$F65)))</f>
        <v>0</v>
      </c>
      <c r="L65" s="420">
        <f>IF( $F65=0,0,((($F65/$E$62)*'PLAN DE ADQUISICIONES'!J$30)*($G65/$F65)))</f>
        <v>0</v>
      </c>
      <c r="M65" s="420">
        <f>IF( $F65=0,0,((($F65/$E$62)*'PLAN DE ADQUISICIONES'!K$30)*($G65/$F65)))</f>
        <v>0</v>
      </c>
      <c r="N65" s="420">
        <f>IF( $F65=0,0,((($F65/$E$62)*'PLAN DE ADQUISICIONES'!L$30)*($G65/$F65)))</f>
        <v>0</v>
      </c>
      <c r="O65" s="420">
        <f>IF( $F65=0,0,((($F65/$E$62)*'PLAN DE ADQUISICIONES'!M$30)*($G65/$F65)))</f>
        <v>0</v>
      </c>
      <c r="P65" s="420">
        <f>IF( $F65=0,0,((($F65/$E$62)*'PLAN DE ADQUISICIONES'!N$30)*($G65/$F65)))</f>
        <v>0</v>
      </c>
      <c r="Q65" s="420">
        <f>IF( $F65=0,0,((($F65/$E$62)*'PLAN DE ADQUISICIONES'!O$30)*($G65/$F65)))</f>
        <v>0</v>
      </c>
      <c r="R65" s="420">
        <f>IF( $F65=0,0,((($F65/$E$62)*'PLAN DE ADQUISICIONES'!P$30)*($G65/$F65)))</f>
        <v>0</v>
      </c>
      <c r="S65" s="420">
        <f>IF( $F65=0,0,((($F65/$E$62)*'PLAN DE ADQUISICIONES'!Q$29)*($G65/$F65)))</f>
        <v>0</v>
      </c>
      <c r="T65" s="423">
        <f>H65+I65+J65+K65+L65+M65+N65+O65+P65+Q65+R65+S65</f>
        <v>0</v>
      </c>
      <c r="U65" s="424">
        <f>IF( $F65=0,0,((($F65/$E$62)*'PLAN DE ADQUISICIONES'!R$30)*($G65/$F65)))</f>
        <v>0</v>
      </c>
      <c r="V65" s="420">
        <f>IF( $F65=0,0,((($F65/$E$62)*'PLAN DE ADQUISICIONES'!S$30)*($G65/$F65)))</f>
        <v>0</v>
      </c>
      <c r="W65" s="420">
        <f>IF( $F65=0,0,((($F65/$E$62)*'PLAN DE ADQUISICIONES'!T$30)*($G65/$F65)))</f>
        <v>0</v>
      </c>
      <c r="X65" s="420">
        <f>IF( $F65=0,0,((($F65/$E$62)*'PLAN DE ADQUISICIONES'!U$30)*($G65/$F65)))</f>
        <v>0</v>
      </c>
      <c r="Y65" s="420">
        <f>IF( $F65=0,0,((($F65/$E$62)*'PLAN DE ADQUISICIONES'!V$30)*($G65/$F65)))</f>
        <v>0</v>
      </c>
      <c r="Z65" s="420">
        <f>IF( $F65=0,0,((($F65/$E$62)*'PLAN DE ADQUISICIONES'!W$30)*($G65/$F65)))</f>
        <v>0</v>
      </c>
      <c r="AA65" s="420">
        <f>IF( $F65=0,0,((($F65/$E$62)*'PLAN DE ADQUISICIONES'!X$30)*($G65/$F65)))</f>
        <v>0</v>
      </c>
      <c r="AB65" s="420">
        <f>IF( $F65=0,0,((($F65/$E$62)*'PLAN DE ADQUISICIONES'!Y$30)*($G65/$F65)))</f>
        <v>0</v>
      </c>
      <c r="AC65" s="420">
        <f>IF( $F65=0,0,((($F65/$E$62)*'PLAN DE ADQUISICIONES'!Z$30)*($G65/$F65)))</f>
        <v>0</v>
      </c>
      <c r="AD65" s="420">
        <f>IF( $F65=0,0,((($F65/$E$62)*'PLAN DE ADQUISICIONES'!AA$30)*($G65/$F65)))</f>
        <v>0</v>
      </c>
      <c r="AE65" s="420">
        <f>IF( $F65=0,0,((($F65/$E$62)*'PLAN DE ADQUISICIONES'!AB$30)*($G65/$F65)))</f>
        <v>0</v>
      </c>
      <c r="AF65" s="420">
        <f>IF( $F65=0,0,((($F65/$E$62)*'PLAN DE ADQUISICIONES'!AC$30)*($G65/$F65)))</f>
        <v>0</v>
      </c>
      <c r="AG65" s="421">
        <f>U65+V65+W65+X65+Y65+Z65+AA65+AB65+AC65+AD65+AE65+AF65</f>
        <v>0</v>
      </c>
      <c r="AH65" s="425">
        <f>IF( $F65=0,0,((($F65/$E$62)*'PLAN DE ADQUISICIONES'!AD$29)*($G65/$F65)))</f>
        <v>0</v>
      </c>
      <c r="AI65" s="420">
        <f>IF( $F65=0,0,((($F65/$E$62)*'PLAN DE ADQUISICIONES'!AE$29)*($G65/$F65)))</f>
        <v>0</v>
      </c>
      <c r="AJ65" s="420">
        <f>IF( $F65=0,0,((($F65/$E$62)*'PLAN DE ADQUISICIONES'!AF$29)*($G65/$F65)))</f>
        <v>0</v>
      </c>
      <c r="AK65" s="420">
        <f>IF( $F65=0,0,((($F65/$E$62)*'PLAN DE ADQUISICIONES'!AG$29)*($G65/$F65)))</f>
        <v>0</v>
      </c>
      <c r="AL65" s="420">
        <f>IF( $F65=0,0,((($F65/$E$62)*'PLAN DE ADQUISICIONES'!AH$29)*($G65/$F65)))</f>
        <v>0</v>
      </c>
      <c r="AM65" s="420">
        <f>IF( $F65=0,0,((($F65/$E$62)*'PLAN DE ADQUISICIONES'!AI$29)*($G65/$F65)))</f>
        <v>0</v>
      </c>
      <c r="AN65" s="420">
        <f>IF( $F65=0,0,((($F65/$E$62)*'PLAN DE ADQUISICIONES'!AJ$29)*($G65/$F65)))</f>
        <v>0</v>
      </c>
      <c r="AO65" s="420">
        <f>IF( $F65=0,0,((($F65/$E$62)*'PLAN DE ADQUISICIONES'!AK$29)*($G65/$F65)))</f>
        <v>0</v>
      </c>
      <c r="AP65" s="420">
        <f>IF( $F65=0,0,((($F65/$E$62)*'PLAN DE ADQUISICIONES'!AL$29)*($G65/$F65)))</f>
        <v>0</v>
      </c>
      <c r="AQ65" s="420">
        <f>IF( $F65=0,0,((($F65/$E$62)*'PLAN DE ADQUISICIONES'!AM$29)*($G65/$F65)))</f>
        <v>0</v>
      </c>
      <c r="AR65" s="420">
        <f>IF( $F65=0,0,((($F65/$E$62)*'PLAN DE ADQUISICIONES'!AN$29)*($G65/$F65)))</f>
        <v>0</v>
      </c>
      <c r="AS65" s="420">
        <f>IF( $F65=0,0,((($F65/$E$62)*'PLAN DE ADQUISICIONES'!AO$29)*($G65/$F65)))</f>
        <v>0</v>
      </c>
      <c r="AT65" s="423">
        <f>AH65+AI65+AJ65+AK65+AL65+AM65+AN65+AO65+AP65+AQ65+AR65+AS65</f>
        <v>0</v>
      </c>
      <c r="AU65" s="494">
        <f>AS65+AR65+AQ65+AP65+AO65+AN65+AM65+AL65+AK65+AJ65+AI65+AH65+AF65+AE65+AD65+AC65+AB65+AA65+Z65+Y65+X65+W65+V65+U65+S65+R65+Q65+P65+O65+N65+M65+L65+K65+J65+I65+H65</f>
        <v>0</v>
      </c>
      <c r="AV65" s="392">
        <f t="shared" si="1"/>
        <v>0</v>
      </c>
    </row>
    <row r="66" spans="2:48" s="394" customFormat="1" ht="12.75" customHeight="1" x14ac:dyDescent="0.15">
      <c r="B66" s="416" t="str">
        <f>+'FORMATO COSTEO C1'!C$292</f>
        <v>1.2.4.4</v>
      </c>
      <c r="C66" s="417" t="str">
        <f>+'FORMATO COSTEO C1'!B$292</f>
        <v>Categoría de gasto</v>
      </c>
      <c r="D66" s="428"/>
      <c r="E66" s="556"/>
      <c r="F66" s="420">
        <f>+'FORMATO COSTEO C1'!G292</f>
        <v>0</v>
      </c>
      <c r="G66" s="421">
        <f>+'FORMATO COSTEO C1'!H292</f>
        <v>0</v>
      </c>
      <c r="H66" s="425">
        <f>IF( $F66=0,0,((($F66/$E$62)*'PLAN DE ADQUISICIONES'!F$30)*($G66/$F66)))</f>
        <v>0</v>
      </c>
      <c r="I66" s="420">
        <f>IF( $F66=0,0,((($F66/$E$62)*'PLAN DE ADQUISICIONES'!G$30)*($G66/$F66)))</f>
        <v>0</v>
      </c>
      <c r="J66" s="420">
        <f>IF( $F66=0,0,((($F66/$E$62)*'PLAN DE ADQUISICIONES'!H$30)*($G66/$F66)))</f>
        <v>0</v>
      </c>
      <c r="K66" s="420">
        <f>IF( $F66=0,0,((($F66/$E$62)*'PLAN DE ADQUISICIONES'!I$30)*($G66/$F66)))</f>
        <v>0</v>
      </c>
      <c r="L66" s="420">
        <f>IF( $F66=0,0,((($F66/$E$62)*'PLAN DE ADQUISICIONES'!J$30)*($G66/$F66)))</f>
        <v>0</v>
      </c>
      <c r="M66" s="420">
        <f>IF( $F66=0,0,((($F66/$E$62)*'PLAN DE ADQUISICIONES'!K$30)*($G66/$F66)))</f>
        <v>0</v>
      </c>
      <c r="N66" s="420">
        <f>IF( $F66=0,0,((($F66/$E$62)*'PLAN DE ADQUISICIONES'!L$30)*($G66/$F66)))</f>
        <v>0</v>
      </c>
      <c r="O66" s="420">
        <f>IF( $F66=0,0,((($F66/$E$62)*'PLAN DE ADQUISICIONES'!M$30)*($G66/$F66)))</f>
        <v>0</v>
      </c>
      <c r="P66" s="420">
        <f>IF( $F66=0,0,((($F66/$E$62)*'PLAN DE ADQUISICIONES'!N$30)*($G66/$F66)))</f>
        <v>0</v>
      </c>
      <c r="Q66" s="420">
        <f>IF( $F66=0,0,((($F66/$E$62)*'PLAN DE ADQUISICIONES'!O$30)*($G66/$F66)))</f>
        <v>0</v>
      </c>
      <c r="R66" s="420">
        <f>IF( $F66=0,0,((($F66/$E$62)*'PLAN DE ADQUISICIONES'!P$30)*($G66/$F66)))</f>
        <v>0</v>
      </c>
      <c r="S66" s="420">
        <f>IF( $F66=0,0,((($F66/$E$62)*'PLAN DE ADQUISICIONES'!Q$29)*($G66/$F66)))</f>
        <v>0</v>
      </c>
      <c r="T66" s="423">
        <f>H66+I66+J66+K66+L66+M66+N66+O66+P66+Q66+R66+S66</f>
        <v>0</v>
      </c>
      <c r="U66" s="424">
        <f>IF( $F66=0,0,((($F66/$E$62)*'PLAN DE ADQUISICIONES'!R$30)*($G66/$F66)))</f>
        <v>0</v>
      </c>
      <c r="V66" s="420">
        <f>IF( $F66=0,0,((($F66/$E$62)*'PLAN DE ADQUISICIONES'!S$30)*($G66/$F66)))</f>
        <v>0</v>
      </c>
      <c r="W66" s="420">
        <f>IF( $F66=0,0,((($F66/$E$62)*'PLAN DE ADQUISICIONES'!T$30)*($G66/$F66)))</f>
        <v>0</v>
      </c>
      <c r="X66" s="420">
        <f>IF( $F66=0,0,((($F66/$E$62)*'PLAN DE ADQUISICIONES'!U$30)*($G66/$F66)))</f>
        <v>0</v>
      </c>
      <c r="Y66" s="420">
        <f>IF( $F66=0,0,((($F66/$E$62)*'PLAN DE ADQUISICIONES'!V$30)*($G66/$F66)))</f>
        <v>0</v>
      </c>
      <c r="Z66" s="420">
        <f>IF( $F66=0,0,((($F66/$E$62)*'PLAN DE ADQUISICIONES'!W$30)*($G66/$F66)))</f>
        <v>0</v>
      </c>
      <c r="AA66" s="420">
        <f>IF( $F66=0,0,((($F66/$E$62)*'PLAN DE ADQUISICIONES'!X$30)*($G66/$F66)))</f>
        <v>0</v>
      </c>
      <c r="AB66" s="420">
        <f>IF( $F66=0,0,((($F66/$E$62)*'PLAN DE ADQUISICIONES'!Y$30)*($G66/$F66)))</f>
        <v>0</v>
      </c>
      <c r="AC66" s="420">
        <f>IF( $F66=0,0,((($F66/$E$62)*'PLAN DE ADQUISICIONES'!Z$30)*($G66/$F66)))</f>
        <v>0</v>
      </c>
      <c r="AD66" s="420">
        <f>IF( $F66=0,0,((($F66/$E$62)*'PLAN DE ADQUISICIONES'!AA$30)*($G66/$F66)))</f>
        <v>0</v>
      </c>
      <c r="AE66" s="420">
        <f>IF( $F66=0,0,((($F66/$E$62)*'PLAN DE ADQUISICIONES'!AB$30)*($G66/$F66)))</f>
        <v>0</v>
      </c>
      <c r="AF66" s="420">
        <f>IF( $F66=0,0,((($F66/$E$62)*'PLAN DE ADQUISICIONES'!AC$30)*($G66/$F66)))</f>
        <v>0</v>
      </c>
      <c r="AG66" s="421">
        <f>U66+V66+W66+X66+Y66+Z66+AA66+AB66+AC66+AD66+AE66+AF66</f>
        <v>0</v>
      </c>
      <c r="AH66" s="425">
        <f>IF( $F66=0,0,((($F66/$E$62)*'PLAN DE ADQUISICIONES'!AD$29)*($G66/$F66)))</f>
        <v>0</v>
      </c>
      <c r="AI66" s="420">
        <f>IF( $F66=0,0,((($F66/$E$62)*'PLAN DE ADQUISICIONES'!AE$29)*($G66/$F66)))</f>
        <v>0</v>
      </c>
      <c r="AJ66" s="420">
        <f>IF( $F66=0,0,((($F66/$E$62)*'PLAN DE ADQUISICIONES'!AF$29)*($G66/$F66)))</f>
        <v>0</v>
      </c>
      <c r="AK66" s="420">
        <f>IF( $F66=0,0,((($F66/$E$62)*'PLAN DE ADQUISICIONES'!AG$29)*($G66/$F66)))</f>
        <v>0</v>
      </c>
      <c r="AL66" s="420">
        <f>IF( $F66=0,0,((($F66/$E$62)*'PLAN DE ADQUISICIONES'!AH$29)*($G66/$F66)))</f>
        <v>0</v>
      </c>
      <c r="AM66" s="420">
        <f>IF( $F66=0,0,((($F66/$E$62)*'PLAN DE ADQUISICIONES'!AI$29)*($G66/$F66)))</f>
        <v>0</v>
      </c>
      <c r="AN66" s="420">
        <f>IF( $F66=0,0,((($F66/$E$62)*'PLAN DE ADQUISICIONES'!AJ$29)*($G66/$F66)))</f>
        <v>0</v>
      </c>
      <c r="AO66" s="420">
        <f>IF( $F66=0,0,((($F66/$E$62)*'PLAN DE ADQUISICIONES'!AK$29)*($G66/$F66)))</f>
        <v>0</v>
      </c>
      <c r="AP66" s="420">
        <f>IF( $F66=0,0,((($F66/$E$62)*'PLAN DE ADQUISICIONES'!AL$29)*($G66/$F66)))</f>
        <v>0</v>
      </c>
      <c r="AQ66" s="420">
        <f>IF( $F66=0,0,((($F66/$E$62)*'PLAN DE ADQUISICIONES'!AM$29)*($G66/$F66)))</f>
        <v>0</v>
      </c>
      <c r="AR66" s="420">
        <f>IF( $F66=0,0,((($F66/$E$62)*'PLAN DE ADQUISICIONES'!AN$29)*($G66/$F66)))</f>
        <v>0</v>
      </c>
      <c r="AS66" s="420">
        <f>IF( $F66=0,0,((($F66/$E$62)*'PLAN DE ADQUISICIONES'!AO$29)*($G66/$F66)))</f>
        <v>0</v>
      </c>
      <c r="AT66" s="423">
        <f>AH66+AI66+AJ66+AK66+AL66+AM66+AN66+AO66+AP66+AQ66+AR66+AS66</f>
        <v>0</v>
      </c>
      <c r="AU66" s="494">
        <f>AS66+AR66+AQ66+AP66+AO66+AN66+AM66+AL66+AK66+AJ66+AI66+AH66+AF66+AE66+AD66+AC66+AB66+AA66+Z66+Y66+X66+W66+V66+U66+S66+R66+Q66+P66+O66+N66+M66+L66+K66+J66+I66+H66</f>
        <v>0</v>
      </c>
      <c r="AV66" s="392">
        <f t="shared" si="1"/>
        <v>0</v>
      </c>
    </row>
    <row r="67" spans="2:48" s="394" customFormat="1" ht="12.75" customHeight="1" x14ac:dyDescent="0.15">
      <c r="B67" s="416" t="str">
        <f>+'FORMATO COSTEO C1'!C$298</f>
        <v>1.2.4.5</v>
      </c>
      <c r="C67" s="417" t="str">
        <f>+'FORMATO COSTEO C1'!B$298</f>
        <v>Categoría de gasto</v>
      </c>
      <c r="D67" s="428"/>
      <c r="E67" s="556"/>
      <c r="F67" s="420">
        <f>+'FORMATO COSTEO C1'!G298</f>
        <v>0</v>
      </c>
      <c r="G67" s="421">
        <f>+'FORMATO COSTEO C1'!H298</f>
        <v>0</v>
      </c>
      <c r="H67" s="425">
        <f>IF( $F67=0,0,((($F67/$E$62)*'PLAN DE ADQUISICIONES'!F$30)*($G67/$F67)))</f>
        <v>0</v>
      </c>
      <c r="I67" s="420">
        <f>IF( $F67=0,0,((($F67/$E$62)*'PLAN DE ADQUISICIONES'!G$30)*($G67/$F67)))</f>
        <v>0</v>
      </c>
      <c r="J67" s="420">
        <f>IF( $F67=0,0,((($F67/$E$62)*'PLAN DE ADQUISICIONES'!H$30)*($G67/$F67)))</f>
        <v>0</v>
      </c>
      <c r="K67" s="420">
        <f>IF( $F67=0,0,((($F67/$E$62)*'PLAN DE ADQUISICIONES'!I$30)*($G67/$F67)))</f>
        <v>0</v>
      </c>
      <c r="L67" s="420">
        <f>IF( $F67=0,0,((($F67/$E$62)*'PLAN DE ADQUISICIONES'!J$30)*($G67/$F67)))</f>
        <v>0</v>
      </c>
      <c r="M67" s="420">
        <f>IF( $F67=0,0,((($F67/$E$62)*'PLAN DE ADQUISICIONES'!K$30)*($G67/$F67)))</f>
        <v>0</v>
      </c>
      <c r="N67" s="420">
        <f>IF( $F67=0,0,((($F67/$E$62)*'PLAN DE ADQUISICIONES'!L$30)*($G67/$F67)))</f>
        <v>0</v>
      </c>
      <c r="O67" s="420">
        <f>IF( $F67=0,0,((($F67/$E$62)*'PLAN DE ADQUISICIONES'!M$30)*($G67/$F67)))</f>
        <v>0</v>
      </c>
      <c r="P67" s="420">
        <f>IF( $F67=0,0,((($F67/$E$62)*'PLAN DE ADQUISICIONES'!N$30)*($G67/$F67)))</f>
        <v>0</v>
      </c>
      <c r="Q67" s="420">
        <f>IF( $F67=0,0,((($F67/$E$62)*'PLAN DE ADQUISICIONES'!O$30)*($G67/$F67)))</f>
        <v>0</v>
      </c>
      <c r="R67" s="420">
        <f>IF( $F67=0,0,((($F67/$E$62)*'PLAN DE ADQUISICIONES'!P$30)*($G67/$F67)))</f>
        <v>0</v>
      </c>
      <c r="S67" s="420">
        <f>IF( $F67=0,0,((($F67/$E$62)*'PLAN DE ADQUISICIONES'!Q$29)*($G67/$F67)))</f>
        <v>0</v>
      </c>
      <c r="T67" s="423">
        <f>H67+I67+J67+K67+L67+M67+N67+O67+P67+Q67+R67+S67</f>
        <v>0</v>
      </c>
      <c r="U67" s="424">
        <f>IF( $F67=0,0,((($F67/$E$62)*'PLAN DE ADQUISICIONES'!R$30)*($G67/$F67)))</f>
        <v>0</v>
      </c>
      <c r="V67" s="420">
        <f>IF( $F67=0,0,((($F67/$E$62)*'PLAN DE ADQUISICIONES'!S$30)*($G67/$F67)))</f>
        <v>0</v>
      </c>
      <c r="W67" s="420">
        <f>IF( $F67=0,0,((($F67/$E$62)*'PLAN DE ADQUISICIONES'!T$30)*($G67/$F67)))</f>
        <v>0</v>
      </c>
      <c r="X67" s="420">
        <f>IF( $F67=0,0,((($F67/$E$62)*'PLAN DE ADQUISICIONES'!U$30)*($G67/$F67)))</f>
        <v>0</v>
      </c>
      <c r="Y67" s="420">
        <f>IF( $F67=0,0,((($F67/$E$62)*'PLAN DE ADQUISICIONES'!V$30)*($G67/$F67)))</f>
        <v>0</v>
      </c>
      <c r="Z67" s="420">
        <f>IF( $F67=0,0,((($F67/$E$62)*'PLAN DE ADQUISICIONES'!W$30)*($G67/$F67)))</f>
        <v>0</v>
      </c>
      <c r="AA67" s="420">
        <f>IF( $F67=0,0,((($F67/$E$62)*'PLAN DE ADQUISICIONES'!X$30)*($G67/$F67)))</f>
        <v>0</v>
      </c>
      <c r="AB67" s="420">
        <f>IF( $F67=0,0,((($F67/$E$62)*'PLAN DE ADQUISICIONES'!Y$30)*($G67/$F67)))</f>
        <v>0</v>
      </c>
      <c r="AC67" s="420">
        <f>IF( $F67=0,0,((($F67/$E$62)*'PLAN DE ADQUISICIONES'!Z$30)*($G67/$F67)))</f>
        <v>0</v>
      </c>
      <c r="AD67" s="420">
        <f>IF( $F67=0,0,((($F67/$E$62)*'PLAN DE ADQUISICIONES'!AA$30)*($G67/$F67)))</f>
        <v>0</v>
      </c>
      <c r="AE67" s="420">
        <f>IF( $F67=0,0,((($F67/$E$62)*'PLAN DE ADQUISICIONES'!AB$30)*($G67/$F67)))</f>
        <v>0</v>
      </c>
      <c r="AF67" s="420">
        <f>IF( $F67=0,0,((($F67/$E$62)*'PLAN DE ADQUISICIONES'!AC$30)*($G67/$F67)))</f>
        <v>0</v>
      </c>
      <c r="AG67" s="421">
        <f>U67+V67+W67+X67+Y67+Z67+AA67+AB67+AC67+AD67+AE67+AF67</f>
        <v>0</v>
      </c>
      <c r="AH67" s="425">
        <f>IF( $F67=0,0,((($F67/$E$62)*'PLAN DE ADQUISICIONES'!AD$29)*($G67/$F67)))</f>
        <v>0</v>
      </c>
      <c r="AI67" s="420">
        <f>IF( $F67=0,0,((($F67/$E$62)*'PLAN DE ADQUISICIONES'!AE$29)*($G67/$F67)))</f>
        <v>0</v>
      </c>
      <c r="AJ67" s="420">
        <f>IF( $F67=0,0,((($F67/$E$62)*'PLAN DE ADQUISICIONES'!AF$29)*($G67/$F67)))</f>
        <v>0</v>
      </c>
      <c r="AK67" s="420">
        <f>IF( $F67=0,0,((($F67/$E$62)*'PLAN DE ADQUISICIONES'!AG$29)*($G67/$F67)))</f>
        <v>0</v>
      </c>
      <c r="AL67" s="420">
        <f>IF( $F67=0,0,((($F67/$E$62)*'PLAN DE ADQUISICIONES'!AH$29)*($G67/$F67)))</f>
        <v>0</v>
      </c>
      <c r="AM67" s="420">
        <f>IF( $F67=0,0,((($F67/$E$62)*'PLAN DE ADQUISICIONES'!AI$29)*($G67/$F67)))</f>
        <v>0</v>
      </c>
      <c r="AN67" s="420">
        <f>IF( $F67=0,0,((($F67/$E$62)*'PLAN DE ADQUISICIONES'!AJ$29)*($G67/$F67)))</f>
        <v>0</v>
      </c>
      <c r="AO67" s="420">
        <f>IF( $F67=0,0,((($F67/$E$62)*'PLAN DE ADQUISICIONES'!AK$29)*($G67/$F67)))</f>
        <v>0</v>
      </c>
      <c r="AP67" s="420">
        <f>IF( $F67=0,0,((($F67/$E$62)*'PLAN DE ADQUISICIONES'!AL$29)*($G67/$F67)))</f>
        <v>0</v>
      </c>
      <c r="AQ67" s="420">
        <f>IF( $F67=0,0,((($F67/$E$62)*'PLAN DE ADQUISICIONES'!AM$29)*($G67/$F67)))</f>
        <v>0</v>
      </c>
      <c r="AR67" s="420">
        <f>IF( $F67=0,0,((($F67/$E$62)*'PLAN DE ADQUISICIONES'!AN$29)*($G67/$F67)))</f>
        <v>0</v>
      </c>
      <c r="AS67" s="420">
        <f>IF( $F67=0,0,((($F67/$E$62)*'PLAN DE ADQUISICIONES'!AO$29)*($G67/$F67)))</f>
        <v>0</v>
      </c>
      <c r="AT67" s="423">
        <f>AH67+AI67+AJ67+AK67+AL67+AM67+AN67+AO67+AP67+AQ67+AR67+AS67</f>
        <v>0</v>
      </c>
      <c r="AU67" s="494">
        <f>AS67+AR67+AQ67+AP67+AO67+AN67+AM67+AL67+AK67+AJ67+AI67+AH67+AF67+AE67+AD67+AC67+AB67+AA67+Z67+Y67+X67+W67+V67+U67+S67+R67+Q67+P67+O67+N67+M67+L67+K67+J67+I67+H67</f>
        <v>0</v>
      </c>
      <c r="AV67" s="392">
        <f t="shared" si="1"/>
        <v>0</v>
      </c>
    </row>
    <row r="68" spans="2:48" s="394" customFormat="1" ht="12.75" customHeight="1" x14ac:dyDescent="0.15">
      <c r="B68" s="406" t="str">
        <f>+'FORMATO COSTEO C1'!C$304</f>
        <v>1.2.5</v>
      </c>
      <c r="C68" s="430">
        <f>+'FORMATO COSTEO C1'!B$304</f>
        <v>0</v>
      </c>
      <c r="D68" s="543" t="str">
        <f>+'FORMATO COSTEO C1'!D$304</f>
        <v>Unidad medida</v>
      </c>
      <c r="E68" s="535">
        <f>+'FORMATO COSTEO C1'!E$304</f>
        <v>0</v>
      </c>
      <c r="F68" s="410">
        <f>SUM(F69:F73)</f>
        <v>0</v>
      </c>
      <c r="G68" s="411">
        <f t="shared" ref="G68:P68" si="24">SUM(G69:G73)</f>
        <v>0</v>
      </c>
      <c r="H68" s="412">
        <f t="shared" si="24"/>
        <v>0</v>
      </c>
      <c r="I68" s="410">
        <f>SUM(I69:I73)</f>
        <v>0</v>
      </c>
      <c r="J68" s="410">
        <f>SUM(J69:J73)</f>
        <v>0</v>
      </c>
      <c r="K68" s="410">
        <f>SUM(K69:K73)</f>
        <v>0</v>
      </c>
      <c r="L68" s="410">
        <f>SUM(L69:L73)</f>
        <v>0</v>
      </c>
      <c r="M68" s="410">
        <f>SUM(M69:M73)</f>
        <v>0</v>
      </c>
      <c r="N68" s="410">
        <f t="shared" si="24"/>
        <v>0</v>
      </c>
      <c r="O68" s="410">
        <f t="shared" si="24"/>
        <v>0</v>
      </c>
      <c r="P68" s="410">
        <f t="shared" si="24"/>
        <v>0</v>
      </c>
      <c r="Q68" s="410">
        <f t="shared" ref="Q68:AS68" si="25">SUM(Q69:Q73)</f>
        <v>0</v>
      </c>
      <c r="R68" s="410">
        <f t="shared" si="25"/>
        <v>0</v>
      </c>
      <c r="S68" s="410">
        <f t="shared" si="25"/>
        <v>0</v>
      </c>
      <c r="T68" s="413">
        <f t="shared" si="25"/>
        <v>0</v>
      </c>
      <c r="U68" s="414">
        <f t="shared" si="25"/>
        <v>0</v>
      </c>
      <c r="V68" s="410">
        <f t="shared" si="25"/>
        <v>0</v>
      </c>
      <c r="W68" s="410">
        <f t="shared" si="25"/>
        <v>0</v>
      </c>
      <c r="X68" s="410">
        <f t="shared" si="25"/>
        <v>0</v>
      </c>
      <c r="Y68" s="410">
        <f t="shared" si="25"/>
        <v>0</v>
      </c>
      <c r="Z68" s="410">
        <f t="shared" si="25"/>
        <v>0</v>
      </c>
      <c r="AA68" s="410">
        <f t="shared" si="25"/>
        <v>0</v>
      </c>
      <c r="AB68" s="410">
        <f t="shared" si="25"/>
        <v>0</v>
      </c>
      <c r="AC68" s="410">
        <f t="shared" si="25"/>
        <v>0</v>
      </c>
      <c r="AD68" s="410">
        <f t="shared" si="25"/>
        <v>0</v>
      </c>
      <c r="AE68" s="410">
        <f t="shared" si="25"/>
        <v>0</v>
      </c>
      <c r="AF68" s="410">
        <f t="shared" si="25"/>
        <v>0</v>
      </c>
      <c r="AG68" s="411">
        <f t="shared" si="25"/>
        <v>0</v>
      </c>
      <c r="AH68" s="412">
        <f t="shared" si="25"/>
        <v>0</v>
      </c>
      <c r="AI68" s="410">
        <f t="shared" si="25"/>
        <v>0</v>
      </c>
      <c r="AJ68" s="410">
        <f t="shared" si="25"/>
        <v>0</v>
      </c>
      <c r="AK68" s="410">
        <f t="shared" si="25"/>
        <v>0</v>
      </c>
      <c r="AL68" s="410">
        <f t="shared" si="25"/>
        <v>0</v>
      </c>
      <c r="AM68" s="410">
        <f t="shared" si="25"/>
        <v>0</v>
      </c>
      <c r="AN68" s="410">
        <f t="shared" si="25"/>
        <v>0</v>
      </c>
      <c r="AO68" s="410">
        <f t="shared" si="25"/>
        <v>0</v>
      </c>
      <c r="AP68" s="410">
        <f t="shared" si="25"/>
        <v>0</v>
      </c>
      <c r="AQ68" s="410">
        <f t="shared" si="25"/>
        <v>0</v>
      </c>
      <c r="AR68" s="410">
        <f t="shared" si="25"/>
        <v>0</v>
      </c>
      <c r="AS68" s="410">
        <f t="shared" si="25"/>
        <v>0</v>
      </c>
      <c r="AT68" s="413">
        <f>SUM(AT69:AT73)</f>
        <v>0</v>
      </c>
      <c r="AU68" s="415">
        <f>SUM(AU69:AU73)</f>
        <v>0</v>
      </c>
      <c r="AV68" s="392">
        <f t="shared" si="1"/>
        <v>0</v>
      </c>
    </row>
    <row r="69" spans="2:48" s="394" customFormat="1" ht="12.75" customHeight="1" x14ac:dyDescent="0.15">
      <c r="B69" s="416" t="str">
        <f>+'FORMATO COSTEO C1'!C$306</f>
        <v>1.2.5.1</v>
      </c>
      <c r="C69" s="417" t="str">
        <f>+'FORMATO COSTEO C1'!B$306</f>
        <v>Categoría de gasto</v>
      </c>
      <c r="D69" s="428"/>
      <c r="E69" s="556"/>
      <c r="F69" s="420">
        <f>+'FORMATO COSTEO C1'!G306</f>
        <v>0</v>
      </c>
      <c r="G69" s="421">
        <f>+'FORMATO COSTEO C1'!H306</f>
        <v>0</v>
      </c>
      <c r="H69" s="422">
        <f>IF( $F69=0,0,((($F69/$E$68)*'PLAN DE ADQUISICIONES'!F$31)*($G69/$F69)))</f>
        <v>0</v>
      </c>
      <c r="I69" s="420">
        <f>IF( $F69=0,0,((($F69/$E$68)*'PLAN DE ADQUISICIONES'!G$31)*($G69/$F69)))</f>
        <v>0</v>
      </c>
      <c r="J69" s="420">
        <f>IF( $F69=0,0,((($F69/$E$68)*'PLAN DE ADQUISICIONES'!H$31)*($G69/$F69)))</f>
        <v>0</v>
      </c>
      <c r="K69" s="420">
        <f>IF( $F69=0,0,((($F69/$E$68)*'PLAN DE ADQUISICIONES'!I$31)*($G69/$F69)))</f>
        <v>0</v>
      </c>
      <c r="L69" s="420">
        <f>IF( $F69=0,0,((($F69/$E$68)*'PLAN DE ADQUISICIONES'!J$31)*($G69/$F69)))</f>
        <v>0</v>
      </c>
      <c r="M69" s="420">
        <f>IF( $F69=0,0,((($F69/$E$68)*'PLAN DE ADQUISICIONES'!K$31)*($G69/$F69)))</f>
        <v>0</v>
      </c>
      <c r="N69" s="420">
        <f>IF( $F69=0,0,((($F69/$E$68)*'PLAN DE ADQUISICIONES'!L$31)*($G69/$F69)))</f>
        <v>0</v>
      </c>
      <c r="O69" s="420">
        <f>IF( $F69=0,0,((($F69/$E$68)*'PLAN DE ADQUISICIONES'!M$31)*($G69/$F69)))</f>
        <v>0</v>
      </c>
      <c r="P69" s="420">
        <f>IF( $F69=0,0,((($F69/$E$68)*'PLAN DE ADQUISICIONES'!N$31)*($G69/$F69)))</f>
        <v>0</v>
      </c>
      <c r="Q69" s="420">
        <f>IF( $F69=0,0,((($F69/$E$68)*'PLAN DE ADQUISICIONES'!O$31)*($G69/$F69)))</f>
        <v>0</v>
      </c>
      <c r="R69" s="420">
        <f>IF( $F69=0,0,((($F69/$E$68)*'PLAN DE ADQUISICIONES'!P$31)*($G69/$F69)))</f>
        <v>0</v>
      </c>
      <c r="S69" s="420">
        <f>IF( $F69=0,0,((($F69/$E$68)*'PLAN DE ADQUISICIONES'!Q$31)*($G69/$F69)))</f>
        <v>0</v>
      </c>
      <c r="T69" s="423">
        <f>H69+I69+J69+K69+L69+M69+N69+O69+P69+Q69+R69+S69</f>
        <v>0</v>
      </c>
      <c r="U69" s="424">
        <f>IF( $F69=0,0,((($F69/$E$68)*'PLAN DE ADQUISICIONES'!R$31)*($G69/$F69)))</f>
        <v>0</v>
      </c>
      <c r="V69" s="420">
        <f>IF( $F69=0,0,((($F69/$E$68)*'PLAN DE ADQUISICIONES'!S$31)*($G69/$F69)))</f>
        <v>0</v>
      </c>
      <c r="W69" s="420">
        <f>IF( $F69=0,0,((($F69/$E$68)*'PLAN DE ADQUISICIONES'!T$31)*($G69/$F69)))</f>
        <v>0</v>
      </c>
      <c r="X69" s="420">
        <f>IF( $F69=0,0,((($F69/$E$68)*'PLAN DE ADQUISICIONES'!U$31)*($G69/$F69)))</f>
        <v>0</v>
      </c>
      <c r="Y69" s="420">
        <f>IF( $F69=0,0,((($F69/$E$68)*'PLAN DE ADQUISICIONES'!V$31)*($G69/$F69)))</f>
        <v>0</v>
      </c>
      <c r="Z69" s="420">
        <f>IF( $F69=0,0,((($F69/$E$68)*'PLAN DE ADQUISICIONES'!W$31)*($G69/$F69)))</f>
        <v>0</v>
      </c>
      <c r="AA69" s="420">
        <f>IF( $F69=0,0,((($F69/$E$68)*'PLAN DE ADQUISICIONES'!X$31)*($G69/$F69)))</f>
        <v>0</v>
      </c>
      <c r="AB69" s="420">
        <f>IF( $F69=0,0,((($F69/$E$68)*'PLAN DE ADQUISICIONES'!Y$31)*($G69/$F69)))</f>
        <v>0</v>
      </c>
      <c r="AC69" s="420">
        <f>IF( $F69=0,0,((($F69/$E$68)*'PLAN DE ADQUISICIONES'!Z$31)*($G69/$F69)))</f>
        <v>0</v>
      </c>
      <c r="AD69" s="420">
        <f>IF( $F69=0,0,((($F69/$E$68)*'PLAN DE ADQUISICIONES'!AA$31)*($G69/$F69)))</f>
        <v>0</v>
      </c>
      <c r="AE69" s="420">
        <f>IF( $F69=0,0,((($F69/$E$68)*'PLAN DE ADQUISICIONES'!AB$31)*($G69/$F69)))</f>
        <v>0</v>
      </c>
      <c r="AF69" s="420">
        <f>IF( $F69=0,0,((($F69/$E$68)*'PLAN DE ADQUISICIONES'!AC$31)*($G69/$F69)))</f>
        <v>0</v>
      </c>
      <c r="AG69" s="421">
        <f>U69+V69+W69+X69+Y69+Z69+AA69+AB69+AC69+AD69+AE69+AF69</f>
        <v>0</v>
      </c>
      <c r="AH69" s="425">
        <f>IF( $F69=0,0,((($F69/$E$68)*'PLAN DE ADQUISICIONES'!AD$31)*($G69/$F69)))</f>
        <v>0</v>
      </c>
      <c r="AI69" s="420">
        <f>IF( $F69=0,0,((($F69/$E$68)*'PLAN DE ADQUISICIONES'!AE$31)*($G69/$F69)))</f>
        <v>0</v>
      </c>
      <c r="AJ69" s="420">
        <f>IF( $F69=0,0,((($F69/$E$68)*'PLAN DE ADQUISICIONES'!AF$31)*($G69/$F69)))</f>
        <v>0</v>
      </c>
      <c r="AK69" s="420">
        <f>IF( $F69=0,0,((($F69/$E$68)*'PLAN DE ADQUISICIONES'!AG$31)*($G69/$F69)))</f>
        <v>0</v>
      </c>
      <c r="AL69" s="420">
        <f>IF( $F69=0,0,((($F69/$E$68)*'PLAN DE ADQUISICIONES'!AH$31)*($G69/$F69)))</f>
        <v>0</v>
      </c>
      <c r="AM69" s="420">
        <f>IF( $F69=0,0,((($F69/$E$68)*'PLAN DE ADQUISICIONES'!AI$31)*($G69/$F69)))</f>
        <v>0</v>
      </c>
      <c r="AN69" s="420">
        <f>IF( $F69=0,0,((($F69/$E$68)*'PLAN DE ADQUISICIONES'!AJ$31)*($G69/$F69)))</f>
        <v>0</v>
      </c>
      <c r="AO69" s="420">
        <f>IF( $F69=0,0,((($F69/$E$68)*'PLAN DE ADQUISICIONES'!AK$31)*($G69/$F69)))</f>
        <v>0</v>
      </c>
      <c r="AP69" s="420">
        <f>IF( $F69=0,0,((($F69/$E$68)*'PLAN DE ADQUISICIONES'!AL$31)*($G69/$F69)))</f>
        <v>0</v>
      </c>
      <c r="AQ69" s="420">
        <f>IF( $F69=0,0,((($F69/$E$68)*'PLAN DE ADQUISICIONES'!AM$31)*($G69/$F69)))</f>
        <v>0</v>
      </c>
      <c r="AR69" s="420">
        <f>IF( $F69=0,0,((($F69/$E$68)*'PLAN DE ADQUISICIONES'!AN$31)*($G69/$F69)))</f>
        <v>0</v>
      </c>
      <c r="AS69" s="420">
        <f>IF( $F69=0,0,((($F69/$E$68)*'PLAN DE ADQUISICIONES'!AO$31)*($G69/$F69)))</f>
        <v>0</v>
      </c>
      <c r="AT69" s="423">
        <f>AH69+AI69+AJ69+AK69+AL69+AM69+AN69+AO69+AP69+AQ69+AR69+AS69</f>
        <v>0</v>
      </c>
      <c r="AU69" s="494">
        <f>AS69+AR69+AQ69+AP69+AO69+AN69+AM69+AL69+AK69+AJ69+AI69+AH69+AF69+AE69+AD69+AC69+AB69+AA69+Z69+Y69+X69+W69+V69+U69+S69+R69+Q69+P69+O69+N69+M69+L69+K69+J69+I69+H69</f>
        <v>0</v>
      </c>
      <c r="AV69" s="392">
        <f t="shared" si="1"/>
        <v>0</v>
      </c>
    </row>
    <row r="70" spans="2:48" s="394" customFormat="1" ht="12.75" customHeight="1" outlineLevel="1" x14ac:dyDescent="0.15">
      <c r="B70" s="416" t="str">
        <f>+'FORMATO COSTEO C1'!C$312</f>
        <v>1.2.5.2</v>
      </c>
      <c r="C70" s="417" t="str">
        <f>+'FORMATO COSTEO C1'!B$312</f>
        <v>Categoría de gasto</v>
      </c>
      <c r="D70" s="428"/>
      <c r="E70" s="556"/>
      <c r="F70" s="420">
        <f>+'FORMATO COSTEO C1'!G312</f>
        <v>0</v>
      </c>
      <c r="G70" s="421">
        <f>+'FORMATO COSTEO C1'!H312</f>
        <v>0</v>
      </c>
      <c r="H70" s="425">
        <f>IF( $F70=0,0,((($F70/$E$68)*'PLAN DE ADQUISICIONES'!F$31)*($G70/$F70)))</f>
        <v>0</v>
      </c>
      <c r="I70" s="420">
        <f>IF( $F70=0,0,((($F70/$E$68)*'PLAN DE ADQUISICIONES'!G$31)*($G70/$F70)))</f>
        <v>0</v>
      </c>
      <c r="J70" s="420">
        <f>IF( $F70=0,0,((($F70/$E$68)*'PLAN DE ADQUISICIONES'!H$31)*($G70/$F70)))</f>
        <v>0</v>
      </c>
      <c r="K70" s="420">
        <f>IF( $F70=0,0,((($F70/$E$68)*'PLAN DE ADQUISICIONES'!I$31)*($G70/$F70)))</f>
        <v>0</v>
      </c>
      <c r="L70" s="420">
        <f>IF( $F70=0,0,((($F70/$E$68)*'PLAN DE ADQUISICIONES'!J$31)*($G70/$F70)))</f>
        <v>0</v>
      </c>
      <c r="M70" s="420">
        <f>IF( $F70=0,0,((($F70/$E$68)*'PLAN DE ADQUISICIONES'!K$31)*($G70/$F70)))</f>
        <v>0</v>
      </c>
      <c r="N70" s="420">
        <f>IF( $F70=0,0,((($F70/$E$68)*'PLAN DE ADQUISICIONES'!L$31)*($G70/$F70)))</f>
        <v>0</v>
      </c>
      <c r="O70" s="420">
        <f>IF( $F70=0,0,((($F70/$E$68)*'PLAN DE ADQUISICIONES'!M$31)*($G70/$F70)))</f>
        <v>0</v>
      </c>
      <c r="P70" s="420">
        <f>IF( $F70=0,0,((($F70/$E$68)*'PLAN DE ADQUISICIONES'!N$31)*($G70/$F70)))</f>
        <v>0</v>
      </c>
      <c r="Q70" s="420">
        <f>IF( $F70=0,0,((($F70/$E$68)*'PLAN DE ADQUISICIONES'!O$31)*($G70/$F70)))</f>
        <v>0</v>
      </c>
      <c r="R70" s="420">
        <f>IF( $F70=0,0,((($F70/$E$68)*'PLAN DE ADQUISICIONES'!P$31)*($G70/$F70)))</f>
        <v>0</v>
      </c>
      <c r="S70" s="420">
        <f>IF( $F70=0,0,((($F70/$E$68)*'PLAN DE ADQUISICIONES'!Q$31)*($G70/$F70)))</f>
        <v>0</v>
      </c>
      <c r="T70" s="423">
        <f>H70+I70+J70+K70+L70+M70+N70+O70+P70+Q70+R70+S70</f>
        <v>0</v>
      </c>
      <c r="U70" s="424">
        <f>IF( $F70=0,0,((($F70/$E$68)*'PLAN DE ADQUISICIONES'!R$31)*($G70/$F70)))</f>
        <v>0</v>
      </c>
      <c r="V70" s="420">
        <f>IF( $F70=0,0,((($F70/$E$68)*'PLAN DE ADQUISICIONES'!S$31)*($G70/$F70)))</f>
        <v>0</v>
      </c>
      <c r="W70" s="420">
        <f>IF( $F70=0,0,((($F70/$E$68)*'PLAN DE ADQUISICIONES'!T$31)*($G70/$F70)))</f>
        <v>0</v>
      </c>
      <c r="X70" s="420">
        <f>IF( $F70=0,0,((($F70/$E$68)*'PLAN DE ADQUISICIONES'!U$31)*($G70/$F70)))</f>
        <v>0</v>
      </c>
      <c r="Y70" s="420">
        <f>IF( $F70=0,0,((($F70/$E$68)*'PLAN DE ADQUISICIONES'!V$31)*($G70/$F70)))</f>
        <v>0</v>
      </c>
      <c r="Z70" s="420">
        <f>IF( $F70=0,0,((($F70/$E$68)*'PLAN DE ADQUISICIONES'!W$31)*($G70/$F70)))</f>
        <v>0</v>
      </c>
      <c r="AA70" s="420">
        <f>IF( $F70=0,0,((($F70/$E$68)*'PLAN DE ADQUISICIONES'!X$31)*($G70/$F70)))</f>
        <v>0</v>
      </c>
      <c r="AB70" s="420">
        <f>IF( $F70=0,0,((($F70/$E$68)*'PLAN DE ADQUISICIONES'!Y$31)*($G70/$F70)))</f>
        <v>0</v>
      </c>
      <c r="AC70" s="420">
        <f>IF( $F70=0,0,((($F70/$E$68)*'PLAN DE ADQUISICIONES'!Z$31)*($G70/$F70)))</f>
        <v>0</v>
      </c>
      <c r="AD70" s="420">
        <f>IF( $F70=0,0,((($F70/$E$68)*'PLAN DE ADQUISICIONES'!AA$31)*($G70/$F70)))</f>
        <v>0</v>
      </c>
      <c r="AE70" s="420">
        <f>IF( $F70=0,0,((($F70/$E$68)*'PLAN DE ADQUISICIONES'!AB$31)*($G70/$F70)))</f>
        <v>0</v>
      </c>
      <c r="AF70" s="420">
        <f>IF( $F70=0,0,((($F70/$E$68)*'PLAN DE ADQUISICIONES'!AC$31)*($G70/$F70)))</f>
        <v>0</v>
      </c>
      <c r="AG70" s="421">
        <f>U70+V70+W70+X70+Y70+Z70+AA70+AB70+AC70+AD70+AE70+AF70</f>
        <v>0</v>
      </c>
      <c r="AH70" s="425">
        <f>IF( $F70=0,0,((($F70/$E$68)*'PLAN DE ADQUISICIONES'!AD$31)*($G70/$F70)))</f>
        <v>0</v>
      </c>
      <c r="AI70" s="420">
        <f>IF( $F70=0,0,((($F70/$E$68)*'PLAN DE ADQUISICIONES'!AE$31)*($G70/$F70)))</f>
        <v>0</v>
      </c>
      <c r="AJ70" s="420">
        <f>IF( $F70=0,0,((($F70/$E$68)*'PLAN DE ADQUISICIONES'!AF$31)*($G70/$F70)))</f>
        <v>0</v>
      </c>
      <c r="AK70" s="420">
        <f>IF( $F70=0,0,((($F70/$E$68)*'PLAN DE ADQUISICIONES'!AG$31)*($G70/$F70)))</f>
        <v>0</v>
      </c>
      <c r="AL70" s="420">
        <f>IF( $F70=0,0,((($F70/$E$68)*'PLAN DE ADQUISICIONES'!AH$31)*($G70/$F70)))</f>
        <v>0</v>
      </c>
      <c r="AM70" s="420">
        <f>IF( $F70=0,0,((($F70/$E$68)*'PLAN DE ADQUISICIONES'!AI$31)*($G70/$F70)))</f>
        <v>0</v>
      </c>
      <c r="AN70" s="420">
        <f>IF( $F70=0,0,((($F70/$E$68)*'PLAN DE ADQUISICIONES'!AJ$31)*($G70/$F70)))</f>
        <v>0</v>
      </c>
      <c r="AO70" s="420">
        <f>IF( $F70=0,0,((($F70/$E$68)*'PLAN DE ADQUISICIONES'!AK$31)*($G70/$F70)))</f>
        <v>0</v>
      </c>
      <c r="AP70" s="420">
        <f>IF( $F70=0,0,((($F70/$E$68)*'PLAN DE ADQUISICIONES'!AL$31)*($G70/$F70)))</f>
        <v>0</v>
      </c>
      <c r="AQ70" s="420">
        <f>IF( $F70=0,0,((($F70/$E$68)*'PLAN DE ADQUISICIONES'!AM$31)*($G70/$F70)))</f>
        <v>0</v>
      </c>
      <c r="AR70" s="420">
        <f>IF( $F70=0,0,((($F70/$E$68)*'PLAN DE ADQUISICIONES'!AN$31)*($G70/$F70)))</f>
        <v>0</v>
      </c>
      <c r="AS70" s="420">
        <f>IF( $F70=0,0,((($F70/$E$68)*'PLAN DE ADQUISICIONES'!AO$31)*($G70/$F70)))</f>
        <v>0</v>
      </c>
      <c r="AT70" s="423">
        <f>AH70+AI70+AJ70+AK70+AL70+AM70+AN70+AO70+AP70+AQ70+AR70+AS70</f>
        <v>0</v>
      </c>
      <c r="AU70" s="494">
        <f>AS70+AR70+AQ70+AP70+AO70+AN70+AM70+AL70+AK70+AJ70+AI70+AH70+AF70+AE70+AD70+AC70+AB70+AA70+Z70+Y70+X70+W70+V70+U70+S70+R70+Q70+P70+O70+N70+M70+L70+K70+J70+I70+H70</f>
        <v>0</v>
      </c>
      <c r="AV70" s="392">
        <f t="shared" si="1"/>
        <v>0</v>
      </c>
    </row>
    <row r="71" spans="2:48" s="405" customFormat="1" ht="12.75" customHeight="1" outlineLevel="1" x14ac:dyDescent="0.15">
      <c r="B71" s="416" t="str">
        <f>+'FORMATO COSTEO C1'!C$318</f>
        <v>1.2.5.3</v>
      </c>
      <c r="C71" s="417" t="str">
        <f>+'FORMATO COSTEO C1'!B$318</f>
        <v>Categoría de gasto</v>
      </c>
      <c r="D71" s="428"/>
      <c r="E71" s="556"/>
      <c r="F71" s="420">
        <f>+'FORMATO COSTEO C1'!G318</f>
        <v>0</v>
      </c>
      <c r="G71" s="421">
        <f>+'FORMATO COSTEO C1'!H318</f>
        <v>0</v>
      </c>
      <c r="H71" s="425">
        <f>IF( $F71=0,0,((($F71/$E$68)*'PLAN DE ADQUISICIONES'!F$31)*($G71/$F71)))</f>
        <v>0</v>
      </c>
      <c r="I71" s="420">
        <f>IF( $F71=0,0,((($F71/$E$68)*'PLAN DE ADQUISICIONES'!G$31)*($G71/$F71)))</f>
        <v>0</v>
      </c>
      <c r="J71" s="420">
        <f>IF( $F71=0,0,((($F71/$E$68)*'PLAN DE ADQUISICIONES'!H$31)*($G71/$F71)))</f>
        <v>0</v>
      </c>
      <c r="K71" s="420">
        <f>IF( $F71=0,0,((($F71/$E$68)*'PLAN DE ADQUISICIONES'!I$31)*($G71/$F71)))</f>
        <v>0</v>
      </c>
      <c r="L71" s="420">
        <f>IF( $F71=0,0,((($F71/$E$68)*'PLAN DE ADQUISICIONES'!J$31)*($G71/$F71)))</f>
        <v>0</v>
      </c>
      <c r="M71" s="420">
        <f>IF( $F71=0,0,((($F71/$E$68)*'PLAN DE ADQUISICIONES'!K$31)*($G71/$F71)))</f>
        <v>0</v>
      </c>
      <c r="N71" s="420">
        <f>IF( $F71=0,0,((($F71/$E$68)*'PLAN DE ADQUISICIONES'!L$31)*($G71/$F71)))</f>
        <v>0</v>
      </c>
      <c r="O71" s="420">
        <f>IF( $F71=0,0,((($F71/$E$68)*'PLAN DE ADQUISICIONES'!M$31)*($G71/$F71)))</f>
        <v>0</v>
      </c>
      <c r="P71" s="420">
        <f>IF( $F71=0,0,((($F71/$E$68)*'PLAN DE ADQUISICIONES'!N$31)*($G71/$F71)))</f>
        <v>0</v>
      </c>
      <c r="Q71" s="420">
        <f>IF( $F71=0,0,((($F71/$E$68)*'PLAN DE ADQUISICIONES'!O$31)*($G71/$F71)))</f>
        <v>0</v>
      </c>
      <c r="R71" s="420">
        <f>IF( $F71=0,0,((($F71/$E$68)*'PLAN DE ADQUISICIONES'!P$31)*($G71/$F71)))</f>
        <v>0</v>
      </c>
      <c r="S71" s="420">
        <f>IF( $F71=0,0,((($F71/$E$68)*'PLAN DE ADQUISICIONES'!Q$31)*($G71/$F71)))</f>
        <v>0</v>
      </c>
      <c r="T71" s="423">
        <f>H71+I71+J71+K71+L71+M71+N71+O71+P71+Q71+R71+S71</f>
        <v>0</v>
      </c>
      <c r="U71" s="424">
        <f>IF( $F71=0,0,((($F71/$E$68)*'PLAN DE ADQUISICIONES'!R$31)*($G71/$F71)))</f>
        <v>0</v>
      </c>
      <c r="V71" s="420">
        <f>IF( $F71=0,0,((($F71/$E$68)*'PLAN DE ADQUISICIONES'!S$31)*($G71/$F71)))</f>
        <v>0</v>
      </c>
      <c r="W71" s="420">
        <f>IF( $F71=0,0,((($F71/$E$68)*'PLAN DE ADQUISICIONES'!T$31)*($G71/$F71)))</f>
        <v>0</v>
      </c>
      <c r="X71" s="420">
        <f>IF( $F71=0,0,((($F71/$E$68)*'PLAN DE ADQUISICIONES'!U$31)*($G71/$F71)))</f>
        <v>0</v>
      </c>
      <c r="Y71" s="420">
        <f>IF( $F71=0,0,((($F71/$E$68)*'PLAN DE ADQUISICIONES'!V$31)*($G71/$F71)))</f>
        <v>0</v>
      </c>
      <c r="Z71" s="420">
        <f>IF( $F71=0,0,((($F71/$E$68)*'PLAN DE ADQUISICIONES'!W$31)*($G71/$F71)))</f>
        <v>0</v>
      </c>
      <c r="AA71" s="420">
        <f>IF( $F71=0,0,((($F71/$E$68)*'PLAN DE ADQUISICIONES'!X$31)*($G71/$F71)))</f>
        <v>0</v>
      </c>
      <c r="AB71" s="420">
        <f>IF( $F71=0,0,((($F71/$E$68)*'PLAN DE ADQUISICIONES'!Y$31)*($G71/$F71)))</f>
        <v>0</v>
      </c>
      <c r="AC71" s="420">
        <f>IF( $F71=0,0,((($F71/$E$68)*'PLAN DE ADQUISICIONES'!Z$31)*($G71/$F71)))</f>
        <v>0</v>
      </c>
      <c r="AD71" s="420">
        <f>IF( $F71=0,0,((($F71/$E$68)*'PLAN DE ADQUISICIONES'!AA$31)*($G71/$F71)))</f>
        <v>0</v>
      </c>
      <c r="AE71" s="420">
        <f>IF( $F71=0,0,((($F71/$E$68)*'PLAN DE ADQUISICIONES'!AB$31)*($G71/$F71)))</f>
        <v>0</v>
      </c>
      <c r="AF71" s="420">
        <f>IF( $F71=0,0,((($F71/$E$68)*'PLAN DE ADQUISICIONES'!AC$31)*($G71/$F71)))</f>
        <v>0</v>
      </c>
      <c r="AG71" s="421">
        <f>U71+V71+W71+X71+Y71+Z71+AA71+AB71+AC71+AD71+AE71+AF71</f>
        <v>0</v>
      </c>
      <c r="AH71" s="425">
        <f>IF( $F71=0,0,((($F71/$E$68)*'PLAN DE ADQUISICIONES'!AD$31)*($G71/$F71)))</f>
        <v>0</v>
      </c>
      <c r="AI71" s="420">
        <f>IF( $F71=0,0,((($F71/$E$68)*'PLAN DE ADQUISICIONES'!AE$31)*($G71/$F71)))</f>
        <v>0</v>
      </c>
      <c r="AJ71" s="420">
        <f>IF( $F71=0,0,((($F71/$E$68)*'PLAN DE ADQUISICIONES'!AF$31)*($G71/$F71)))</f>
        <v>0</v>
      </c>
      <c r="AK71" s="420">
        <f>IF( $F71=0,0,((($F71/$E$68)*'PLAN DE ADQUISICIONES'!AG$31)*($G71/$F71)))</f>
        <v>0</v>
      </c>
      <c r="AL71" s="420">
        <f>IF( $F71=0,0,((($F71/$E$68)*'PLAN DE ADQUISICIONES'!AH$31)*($G71/$F71)))</f>
        <v>0</v>
      </c>
      <c r="AM71" s="420">
        <f>IF( $F71=0,0,((($F71/$E$68)*'PLAN DE ADQUISICIONES'!AI$31)*($G71/$F71)))</f>
        <v>0</v>
      </c>
      <c r="AN71" s="420">
        <f>IF( $F71=0,0,((($F71/$E$68)*'PLAN DE ADQUISICIONES'!AJ$31)*($G71/$F71)))</f>
        <v>0</v>
      </c>
      <c r="AO71" s="420">
        <f>IF( $F71=0,0,((($F71/$E$68)*'PLAN DE ADQUISICIONES'!AK$31)*($G71/$F71)))</f>
        <v>0</v>
      </c>
      <c r="AP71" s="420">
        <f>IF( $F71=0,0,((($F71/$E$68)*'PLAN DE ADQUISICIONES'!AL$31)*($G71/$F71)))</f>
        <v>0</v>
      </c>
      <c r="AQ71" s="420">
        <f>IF( $F71=0,0,((($F71/$E$68)*'PLAN DE ADQUISICIONES'!AM$31)*($G71/$F71)))</f>
        <v>0</v>
      </c>
      <c r="AR71" s="420">
        <f>IF( $F71=0,0,((($F71/$E$68)*'PLAN DE ADQUISICIONES'!AN$31)*($G71/$F71)))</f>
        <v>0</v>
      </c>
      <c r="AS71" s="420">
        <f>IF( $F71=0,0,((($F71/$E$68)*'PLAN DE ADQUISICIONES'!AO$31)*($G71/$F71)))</f>
        <v>0</v>
      </c>
      <c r="AT71" s="423">
        <f>AH71+AI71+AJ71+AK71+AL71+AM71+AN71+AO71+AP71+AQ71+AR71+AS71</f>
        <v>0</v>
      </c>
      <c r="AU71" s="494">
        <f>AS71+AR71+AQ71+AP71+AO71+AN71+AM71+AL71+AK71+AJ71+AI71+AH71+AF71+AE71+AD71+AC71+AB71+AA71+Z71+Y71+X71+W71+V71+U71+S71+R71+Q71+P71+O71+N71+M71+L71+K71+J71+I71+H71</f>
        <v>0</v>
      </c>
      <c r="AV71" s="392">
        <f t="shared" si="1"/>
        <v>0</v>
      </c>
    </row>
    <row r="72" spans="2:48" s="394" customFormat="1" ht="12.75" customHeight="1" x14ac:dyDescent="0.15">
      <c r="B72" s="416" t="str">
        <f>+'FORMATO COSTEO C1'!C$324</f>
        <v>1.2.5.4</v>
      </c>
      <c r="C72" s="417" t="str">
        <f>+'FORMATO COSTEO C1'!B$324</f>
        <v>Categoría de gasto</v>
      </c>
      <c r="D72" s="428"/>
      <c r="E72" s="556"/>
      <c r="F72" s="420">
        <f>+'FORMATO COSTEO C1'!G324</f>
        <v>0</v>
      </c>
      <c r="G72" s="421">
        <f>+'FORMATO COSTEO C1'!H324</f>
        <v>0</v>
      </c>
      <c r="H72" s="425">
        <f>IF( $F72=0,0,((($F72/$E$68)*'PLAN DE ADQUISICIONES'!F$31)*($G72/$F72)))</f>
        <v>0</v>
      </c>
      <c r="I72" s="420">
        <f>IF( $F72=0,0,((($F72/$E$68)*'PLAN DE ADQUISICIONES'!G$31)*($G72/$F72)))</f>
        <v>0</v>
      </c>
      <c r="J72" s="420">
        <f>IF( $F72=0,0,((($F72/$E$68)*'PLAN DE ADQUISICIONES'!H$31)*($G72/$F72)))</f>
        <v>0</v>
      </c>
      <c r="K72" s="420">
        <f>IF( $F72=0,0,((($F72/$E$68)*'PLAN DE ADQUISICIONES'!I$31)*($G72/$F72)))</f>
        <v>0</v>
      </c>
      <c r="L72" s="420">
        <f>IF( $F72=0,0,((($F72/$E$68)*'PLAN DE ADQUISICIONES'!J$31)*($G72/$F72)))</f>
        <v>0</v>
      </c>
      <c r="M72" s="420">
        <f>IF( $F72=0,0,((($F72/$E$68)*'PLAN DE ADQUISICIONES'!K$31)*($G72/$F72)))</f>
        <v>0</v>
      </c>
      <c r="N72" s="420">
        <f>IF( $F72=0,0,((($F72/$E$68)*'PLAN DE ADQUISICIONES'!L$31)*($G72/$F72)))</f>
        <v>0</v>
      </c>
      <c r="O72" s="420">
        <f>IF( $F72=0,0,((($F72/$E$68)*'PLAN DE ADQUISICIONES'!M$31)*($G72/$F72)))</f>
        <v>0</v>
      </c>
      <c r="P72" s="420">
        <f>IF( $F72=0,0,((($F72/$E$68)*'PLAN DE ADQUISICIONES'!N$31)*($G72/$F72)))</f>
        <v>0</v>
      </c>
      <c r="Q72" s="420">
        <f>IF( $F72=0,0,((($F72/$E$68)*'PLAN DE ADQUISICIONES'!O$31)*($G72/$F72)))</f>
        <v>0</v>
      </c>
      <c r="R72" s="420">
        <f>IF( $F72=0,0,((($F72/$E$68)*'PLAN DE ADQUISICIONES'!P$31)*($G72/$F72)))</f>
        <v>0</v>
      </c>
      <c r="S72" s="420">
        <f>IF( $F72=0,0,((($F72/$E$68)*'PLAN DE ADQUISICIONES'!Q$31)*($G72/$F72)))</f>
        <v>0</v>
      </c>
      <c r="T72" s="423">
        <f>H72+I72+J72+K72+L72+M72+N72+O72+P72+Q72+R72+S72</f>
        <v>0</v>
      </c>
      <c r="U72" s="424">
        <f>IF( $F72=0,0,((($F72/$E$68)*'PLAN DE ADQUISICIONES'!R$31)*($G72/$F72)))</f>
        <v>0</v>
      </c>
      <c r="V72" s="420">
        <f>IF( $F72=0,0,((($F72/$E$68)*'PLAN DE ADQUISICIONES'!S$31)*($G72/$F72)))</f>
        <v>0</v>
      </c>
      <c r="W72" s="420">
        <f>IF( $F72=0,0,((($F72/$E$68)*'PLAN DE ADQUISICIONES'!T$31)*($G72/$F72)))</f>
        <v>0</v>
      </c>
      <c r="X72" s="420">
        <f>IF( $F72=0,0,((($F72/$E$68)*'PLAN DE ADQUISICIONES'!U$31)*($G72/$F72)))</f>
        <v>0</v>
      </c>
      <c r="Y72" s="420">
        <f>IF( $F72=0,0,((($F72/$E$68)*'PLAN DE ADQUISICIONES'!V$31)*($G72/$F72)))</f>
        <v>0</v>
      </c>
      <c r="Z72" s="420">
        <f>IF( $F72=0,0,((($F72/$E$68)*'PLAN DE ADQUISICIONES'!W$31)*($G72/$F72)))</f>
        <v>0</v>
      </c>
      <c r="AA72" s="420">
        <f>IF( $F72=0,0,((($F72/$E$68)*'PLAN DE ADQUISICIONES'!X$31)*($G72/$F72)))</f>
        <v>0</v>
      </c>
      <c r="AB72" s="420">
        <f>IF( $F72=0,0,((($F72/$E$68)*'PLAN DE ADQUISICIONES'!Y$31)*($G72/$F72)))</f>
        <v>0</v>
      </c>
      <c r="AC72" s="420">
        <f>IF( $F72=0,0,((($F72/$E$68)*'PLAN DE ADQUISICIONES'!Z$31)*($G72/$F72)))</f>
        <v>0</v>
      </c>
      <c r="AD72" s="420">
        <f>IF( $F72=0,0,((($F72/$E$68)*'PLAN DE ADQUISICIONES'!AA$31)*($G72/$F72)))</f>
        <v>0</v>
      </c>
      <c r="AE72" s="420">
        <f>IF( $F72=0,0,((($F72/$E$68)*'PLAN DE ADQUISICIONES'!AB$31)*($G72/$F72)))</f>
        <v>0</v>
      </c>
      <c r="AF72" s="420">
        <f>IF( $F72=0,0,((($F72/$E$68)*'PLAN DE ADQUISICIONES'!AC$31)*($G72/$F72)))</f>
        <v>0</v>
      </c>
      <c r="AG72" s="421">
        <f>U72+V72+W72+X72+Y72+Z72+AA72+AB72+AC72+AD72+AE72+AF72</f>
        <v>0</v>
      </c>
      <c r="AH72" s="425">
        <f>IF( $F72=0,0,((($F72/$E$68)*'PLAN DE ADQUISICIONES'!AD$31)*($G72/$F72)))</f>
        <v>0</v>
      </c>
      <c r="AI72" s="420">
        <f>IF( $F72=0,0,((($F72/$E$68)*'PLAN DE ADQUISICIONES'!AE$31)*($G72/$F72)))</f>
        <v>0</v>
      </c>
      <c r="AJ72" s="420">
        <f>IF( $F72=0,0,((($F72/$E$68)*'PLAN DE ADQUISICIONES'!AF$31)*($G72/$F72)))</f>
        <v>0</v>
      </c>
      <c r="AK72" s="420">
        <f>IF( $F72=0,0,((($F72/$E$68)*'PLAN DE ADQUISICIONES'!AG$31)*($G72/$F72)))</f>
        <v>0</v>
      </c>
      <c r="AL72" s="420">
        <f>IF( $F72=0,0,((($F72/$E$68)*'PLAN DE ADQUISICIONES'!AH$31)*($G72/$F72)))</f>
        <v>0</v>
      </c>
      <c r="AM72" s="420">
        <f>IF( $F72=0,0,((($F72/$E$68)*'PLAN DE ADQUISICIONES'!AI$31)*($G72/$F72)))</f>
        <v>0</v>
      </c>
      <c r="AN72" s="420">
        <f>IF( $F72=0,0,((($F72/$E$68)*'PLAN DE ADQUISICIONES'!AJ$31)*($G72/$F72)))</f>
        <v>0</v>
      </c>
      <c r="AO72" s="420">
        <f>IF( $F72=0,0,((($F72/$E$68)*'PLAN DE ADQUISICIONES'!AK$31)*($G72/$F72)))</f>
        <v>0</v>
      </c>
      <c r="AP72" s="420">
        <f>IF( $F72=0,0,((($F72/$E$68)*'PLAN DE ADQUISICIONES'!AL$31)*($G72/$F72)))</f>
        <v>0</v>
      </c>
      <c r="AQ72" s="420">
        <f>IF( $F72=0,0,((($F72/$E$68)*'PLAN DE ADQUISICIONES'!AM$31)*($G72/$F72)))</f>
        <v>0</v>
      </c>
      <c r="AR72" s="420">
        <f>IF( $F72=0,0,((($F72/$E$68)*'PLAN DE ADQUISICIONES'!AN$31)*($G72/$F72)))</f>
        <v>0</v>
      </c>
      <c r="AS72" s="420">
        <f>IF( $F72=0,0,((($F72/$E$68)*'PLAN DE ADQUISICIONES'!AO$31)*($G72/$F72)))</f>
        <v>0</v>
      </c>
      <c r="AT72" s="423">
        <f>AH72+AI72+AJ72+AK72+AL72+AM72+AN72+AO72+AP72+AQ72+AR72+AS72</f>
        <v>0</v>
      </c>
      <c r="AU72" s="494">
        <f>AS72+AR72+AQ72+AP72+AO72+AN72+AM72+AL72+AK72+AJ72+AI72+AH72+AF72+AE72+AD72+AC72+AB72+AA72+Z72+Y72+X72+W72+V72+U72+S72+R72+Q72+P72+O72+N72+M72+L72+K72+J72+I72+H72</f>
        <v>0</v>
      </c>
      <c r="AV72" s="392">
        <f t="shared" si="1"/>
        <v>0</v>
      </c>
    </row>
    <row r="73" spans="2:48" s="394" customFormat="1" ht="12.75" customHeight="1" x14ac:dyDescent="0.15">
      <c r="B73" s="416" t="str">
        <f>+'FORMATO COSTEO C1'!C$330</f>
        <v>1.2.5.5</v>
      </c>
      <c r="C73" s="417" t="str">
        <f>+'FORMATO COSTEO C1'!B$330</f>
        <v>Categoría de gasto</v>
      </c>
      <c r="D73" s="428"/>
      <c r="E73" s="556"/>
      <c r="F73" s="420">
        <f>+'FORMATO COSTEO C1'!G330</f>
        <v>0</v>
      </c>
      <c r="G73" s="421">
        <f>+'FORMATO COSTEO C1'!H330</f>
        <v>0</v>
      </c>
      <c r="H73" s="425">
        <f>IF( $F73=0,0,((($F73/$E$68)*'PLAN DE ADQUISICIONES'!F$31)*($G73/$F73)))</f>
        <v>0</v>
      </c>
      <c r="I73" s="420">
        <f>IF( $F73=0,0,((($F73/$E$68)*'PLAN DE ADQUISICIONES'!G$31)*($G73/$F73)))</f>
        <v>0</v>
      </c>
      <c r="J73" s="420">
        <f>IF( $F73=0,0,((($F73/$E$68)*'PLAN DE ADQUISICIONES'!H$31)*($G73/$F73)))</f>
        <v>0</v>
      </c>
      <c r="K73" s="420">
        <f>IF( $F73=0,0,((($F73/$E$68)*'PLAN DE ADQUISICIONES'!I$31)*($G73/$F73)))</f>
        <v>0</v>
      </c>
      <c r="L73" s="420">
        <f>IF( $F73=0,0,((($F73/$E$68)*'PLAN DE ADQUISICIONES'!J$31)*($G73/$F73)))</f>
        <v>0</v>
      </c>
      <c r="M73" s="420">
        <f>IF( $F73=0,0,((($F73/$E$68)*'PLAN DE ADQUISICIONES'!K$31)*($G73/$F73)))</f>
        <v>0</v>
      </c>
      <c r="N73" s="420">
        <f>IF( $F73=0,0,((($F73/$E$68)*'PLAN DE ADQUISICIONES'!L$31)*($G73/$F73)))</f>
        <v>0</v>
      </c>
      <c r="O73" s="420">
        <f>IF( $F73=0,0,((($F73/$E$68)*'PLAN DE ADQUISICIONES'!M$31)*($G73/$F73)))</f>
        <v>0</v>
      </c>
      <c r="P73" s="420">
        <f>IF( $F73=0,0,((($F73/$E$68)*'PLAN DE ADQUISICIONES'!N$31)*($G73/$F73)))</f>
        <v>0</v>
      </c>
      <c r="Q73" s="420">
        <f>IF( $F73=0,0,((($F73/$E$68)*'PLAN DE ADQUISICIONES'!O$31)*($G73/$F73)))</f>
        <v>0</v>
      </c>
      <c r="R73" s="420">
        <f>IF( $F73=0,0,((($F73/$E$68)*'PLAN DE ADQUISICIONES'!P$31)*($G73/$F73)))</f>
        <v>0</v>
      </c>
      <c r="S73" s="420">
        <f>IF( $F73=0,0,((($F73/$E$68)*'PLAN DE ADQUISICIONES'!Q$31)*($G73/$F73)))</f>
        <v>0</v>
      </c>
      <c r="T73" s="423">
        <f>H73+I73+J73+K73+L73+M73+N73+O73+P73+Q73+R73+S73</f>
        <v>0</v>
      </c>
      <c r="U73" s="424">
        <f>IF( $F73=0,0,((($F73/$E$68)*'PLAN DE ADQUISICIONES'!R$31)*($G73/$F73)))</f>
        <v>0</v>
      </c>
      <c r="V73" s="420">
        <f>IF( $F73=0,0,((($F73/$E$68)*'PLAN DE ADQUISICIONES'!S$31)*($G73/$F73)))</f>
        <v>0</v>
      </c>
      <c r="W73" s="420">
        <f>IF( $F73=0,0,((($F73/$E$68)*'PLAN DE ADQUISICIONES'!T$31)*($G73/$F73)))</f>
        <v>0</v>
      </c>
      <c r="X73" s="420">
        <f>IF( $F73=0,0,((($F73/$E$68)*'PLAN DE ADQUISICIONES'!U$31)*($G73/$F73)))</f>
        <v>0</v>
      </c>
      <c r="Y73" s="420">
        <f>IF( $F73=0,0,((($F73/$E$68)*'PLAN DE ADQUISICIONES'!V$31)*($G73/$F73)))</f>
        <v>0</v>
      </c>
      <c r="Z73" s="420">
        <f>IF( $F73=0,0,((($F73/$E$68)*'PLAN DE ADQUISICIONES'!W$31)*($G73/$F73)))</f>
        <v>0</v>
      </c>
      <c r="AA73" s="420">
        <f>IF( $F73=0,0,((($F73/$E$68)*'PLAN DE ADQUISICIONES'!X$31)*($G73/$F73)))</f>
        <v>0</v>
      </c>
      <c r="AB73" s="420">
        <f>IF( $F73=0,0,((($F73/$E$68)*'PLAN DE ADQUISICIONES'!Y$31)*($G73/$F73)))</f>
        <v>0</v>
      </c>
      <c r="AC73" s="420">
        <f>IF( $F73=0,0,((($F73/$E$68)*'PLAN DE ADQUISICIONES'!Z$31)*($G73/$F73)))</f>
        <v>0</v>
      </c>
      <c r="AD73" s="420">
        <f>IF( $F73=0,0,((($F73/$E$68)*'PLAN DE ADQUISICIONES'!AA$31)*($G73/$F73)))</f>
        <v>0</v>
      </c>
      <c r="AE73" s="420">
        <f>IF( $F73=0,0,((($F73/$E$68)*'PLAN DE ADQUISICIONES'!AB$31)*($G73/$F73)))</f>
        <v>0</v>
      </c>
      <c r="AF73" s="420">
        <f>IF( $F73=0,0,((($F73/$E$68)*'PLAN DE ADQUISICIONES'!AC$31)*($G73/$F73)))</f>
        <v>0</v>
      </c>
      <c r="AG73" s="421">
        <f>U73+V73+W73+X73+Y73+Z73+AA73+AB73+AC73+AD73+AE73+AF73</f>
        <v>0</v>
      </c>
      <c r="AH73" s="425">
        <f>IF( $F73=0,0,((($F73/$E$68)*'PLAN DE ADQUISICIONES'!AD$31)*($G73/$F73)))</f>
        <v>0</v>
      </c>
      <c r="AI73" s="420">
        <f>IF( $F73=0,0,((($F73/$E$68)*'PLAN DE ADQUISICIONES'!AE$31)*($G73/$F73)))</f>
        <v>0</v>
      </c>
      <c r="AJ73" s="420">
        <f>IF( $F73=0,0,((($F73/$E$68)*'PLAN DE ADQUISICIONES'!AF$31)*($G73/$F73)))</f>
        <v>0</v>
      </c>
      <c r="AK73" s="420">
        <f>IF( $F73=0,0,((($F73/$E$68)*'PLAN DE ADQUISICIONES'!AG$31)*($G73/$F73)))</f>
        <v>0</v>
      </c>
      <c r="AL73" s="420">
        <f>IF( $F73=0,0,((($F73/$E$68)*'PLAN DE ADQUISICIONES'!AH$31)*($G73/$F73)))</f>
        <v>0</v>
      </c>
      <c r="AM73" s="420">
        <f>IF( $F73=0,0,((($F73/$E$68)*'PLAN DE ADQUISICIONES'!AI$31)*($G73/$F73)))</f>
        <v>0</v>
      </c>
      <c r="AN73" s="420">
        <f>IF( $F73=0,0,((($F73/$E$68)*'PLAN DE ADQUISICIONES'!AJ$31)*($G73/$F73)))</f>
        <v>0</v>
      </c>
      <c r="AO73" s="420">
        <f>IF( $F73=0,0,((($F73/$E$68)*'PLAN DE ADQUISICIONES'!AK$31)*($G73/$F73)))</f>
        <v>0</v>
      </c>
      <c r="AP73" s="420">
        <f>IF( $F73=0,0,((($F73/$E$68)*'PLAN DE ADQUISICIONES'!AL$31)*($G73/$F73)))</f>
        <v>0</v>
      </c>
      <c r="AQ73" s="420">
        <f>IF( $F73=0,0,((($F73/$E$68)*'PLAN DE ADQUISICIONES'!AM$31)*($G73/$F73)))</f>
        <v>0</v>
      </c>
      <c r="AR73" s="420">
        <f>IF( $F73=0,0,((($F73/$E$68)*'PLAN DE ADQUISICIONES'!AN$31)*($G73/$F73)))</f>
        <v>0</v>
      </c>
      <c r="AS73" s="420">
        <f>IF( $F73=0,0,((($F73/$E$68)*'PLAN DE ADQUISICIONES'!AO$31)*($G73/$F73)))</f>
        <v>0</v>
      </c>
      <c r="AT73" s="423">
        <f>AH73+AI73+AJ73+AK73+AL73+AM73+AN73+AO73+AP73+AQ73+AR73+AS73</f>
        <v>0</v>
      </c>
      <c r="AU73" s="494">
        <f>AS73+AR73+AQ73+AP73+AO73+AN73+AM73+AL73+AK73+AJ73+AI73+AH73+AF73+AE73+AD73+AC73+AB73+AA73+Z73+Y73+X73+W73+V73+U73+S73+R73+Q73+P73+O73+N73+M73+L73+K73+J73+I73+H73</f>
        <v>0</v>
      </c>
      <c r="AV73" s="392">
        <f t="shared" si="1"/>
        <v>0</v>
      </c>
    </row>
    <row r="74" spans="2:48" s="394" customFormat="1" ht="12.75" customHeight="1" x14ac:dyDescent="0.25">
      <c r="B74" s="431">
        <f>+'FORMATO COSTEO C1'!C$337</f>
        <v>1.3</v>
      </c>
      <c r="C74" s="396" t="str">
        <f>+'FORMATO COSTEO C1'!D$337</f>
        <v>Emprendedores del sector turismo de los distritos de Pisac, Taray, Lamay, Coya y Calca, provincia de Calca - región Cusco cuentan con planes de negocio o planes de mejora aprobados y viables</v>
      </c>
      <c r="D74" s="397"/>
      <c r="E74" s="534"/>
      <c r="F74" s="399">
        <f>+F75+F81+F87+F93+F99</f>
        <v>0</v>
      </c>
      <c r="G74" s="400">
        <f t="shared" ref="G74:P74" si="26">+G75+G81+G87+G93+G99</f>
        <v>0</v>
      </c>
      <c r="H74" s="401">
        <f t="shared" si="26"/>
        <v>0</v>
      </c>
      <c r="I74" s="399">
        <f>+I75+I81+I87+I93+I99</f>
        <v>0</v>
      </c>
      <c r="J74" s="399">
        <f>+J75+J81+J87+J93+J99</f>
        <v>0</v>
      </c>
      <c r="K74" s="399">
        <f>+K75+K81+K87+K93+K99</f>
        <v>0</v>
      </c>
      <c r="L74" s="399">
        <f>+L75+L81+L87+L93+L99</f>
        <v>0</v>
      </c>
      <c r="M74" s="399">
        <f>+M75+M81+M87+M93+M99</f>
        <v>0</v>
      </c>
      <c r="N74" s="399">
        <f t="shared" si="26"/>
        <v>0</v>
      </c>
      <c r="O74" s="399">
        <f t="shared" si="26"/>
        <v>0</v>
      </c>
      <c r="P74" s="399">
        <f t="shared" si="26"/>
        <v>0</v>
      </c>
      <c r="Q74" s="399">
        <f>+Q75+Q81+Q87+Q93+Q99</f>
        <v>0</v>
      </c>
      <c r="R74" s="399">
        <f>+R75+R81+R87+R93+R99</f>
        <v>0</v>
      </c>
      <c r="S74" s="399">
        <f>+S75+S81+S87+S93+S99</f>
        <v>0</v>
      </c>
      <c r="T74" s="402">
        <f>+T75+T81+T87+T93+T99</f>
        <v>0</v>
      </c>
      <c r="U74" s="403">
        <f t="shared" ref="U74:AS74" si="27">+U75+U81+U87+U93+U99</f>
        <v>0</v>
      </c>
      <c r="V74" s="399">
        <f t="shared" si="27"/>
        <v>0</v>
      </c>
      <c r="W74" s="399">
        <f t="shared" si="27"/>
        <v>0</v>
      </c>
      <c r="X74" s="399">
        <f t="shared" si="27"/>
        <v>0</v>
      </c>
      <c r="Y74" s="399">
        <f t="shared" si="27"/>
        <v>0</v>
      </c>
      <c r="Z74" s="399">
        <f t="shared" si="27"/>
        <v>0</v>
      </c>
      <c r="AA74" s="399">
        <f t="shared" si="27"/>
        <v>0</v>
      </c>
      <c r="AB74" s="399">
        <f t="shared" si="27"/>
        <v>0</v>
      </c>
      <c r="AC74" s="399">
        <f t="shared" si="27"/>
        <v>0</v>
      </c>
      <c r="AD74" s="399">
        <f t="shared" si="27"/>
        <v>0</v>
      </c>
      <c r="AE74" s="399">
        <f t="shared" si="27"/>
        <v>0</v>
      </c>
      <c r="AF74" s="399">
        <f t="shared" si="27"/>
        <v>0</v>
      </c>
      <c r="AG74" s="400">
        <f>+AG75+AG81+AG87+AG93+AG99</f>
        <v>0</v>
      </c>
      <c r="AH74" s="401">
        <f t="shared" si="27"/>
        <v>0</v>
      </c>
      <c r="AI74" s="399">
        <f t="shared" si="27"/>
        <v>0</v>
      </c>
      <c r="AJ74" s="399">
        <f t="shared" si="27"/>
        <v>0</v>
      </c>
      <c r="AK74" s="399">
        <f t="shared" si="27"/>
        <v>0</v>
      </c>
      <c r="AL74" s="399">
        <f t="shared" si="27"/>
        <v>0</v>
      </c>
      <c r="AM74" s="399">
        <f t="shared" si="27"/>
        <v>0</v>
      </c>
      <c r="AN74" s="399">
        <f t="shared" si="27"/>
        <v>0</v>
      </c>
      <c r="AO74" s="399">
        <f t="shared" si="27"/>
        <v>0</v>
      </c>
      <c r="AP74" s="399">
        <f t="shared" si="27"/>
        <v>0</v>
      </c>
      <c r="AQ74" s="399">
        <f t="shared" si="27"/>
        <v>0</v>
      </c>
      <c r="AR74" s="399">
        <f t="shared" si="27"/>
        <v>0</v>
      </c>
      <c r="AS74" s="399">
        <f t="shared" si="27"/>
        <v>0</v>
      </c>
      <c r="AT74" s="402">
        <f>+AT75+AT81+AT87+AT93+AT99</f>
        <v>0</v>
      </c>
      <c r="AU74" s="404">
        <f>+AU75+AU81+AU87+AU93+AU99</f>
        <v>0</v>
      </c>
      <c r="AV74" s="392">
        <f t="shared" si="1"/>
        <v>0</v>
      </c>
    </row>
    <row r="75" spans="2:48" s="405" customFormat="1" ht="12.75" customHeight="1" outlineLevel="1" x14ac:dyDescent="0.15">
      <c r="B75" s="559" t="str">
        <f>+'FORMATO COSTEO C1'!C$338</f>
        <v>1.3.1</v>
      </c>
      <c r="C75" s="430">
        <f>+'FORMATO COSTEO C1'!B$338</f>
        <v>0</v>
      </c>
      <c r="D75" s="543" t="str">
        <f>+'FORMATO COSTEO C1'!D$338</f>
        <v>Unidad medida</v>
      </c>
      <c r="E75" s="535">
        <f>+'FORMATO COSTEO C1'!E$338</f>
        <v>0</v>
      </c>
      <c r="F75" s="410">
        <f>SUM(F76:F80)</f>
        <v>0</v>
      </c>
      <c r="G75" s="411">
        <f t="shared" ref="G75:P75" si="28">SUM(G76:G80)</f>
        <v>0</v>
      </c>
      <c r="H75" s="412">
        <f t="shared" si="28"/>
        <v>0</v>
      </c>
      <c r="I75" s="410">
        <f>SUM(I76:I80)</f>
        <v>0</v>
      </c>
      <c r="J75" s="410">
        <f>SUM(J76:J80)</f>
        <v>0</v>
      </c>
      <c r="K75" s="410">
        <f>SUM(K76:K80)</f>
        <v>0</v>
      </c>
      <c r="L75" s="410">
        <f>SUM(L76:L80)</f>
        <v>0</v>
      </c>
      <c r="M75" s="410">
        <f>SUM(M76:M80)</f>
        <v>0</v>
      </c>
      <c r="N75" s="410">
        <f t="shared" si="28"/>
        <v>0</v>
      </c>
      <c r="O75" s="410">
        <f t="shared" si="28"/>
        <v>0</v>
      </c>
      <c r="P75" s="410">
        <f t="shared" si="28"/>
        <v>0</v>
      </c>
      <c r="Q75" s="410">
        <f t="shared" ref="Q75:AU75" si="29">SUM(Q76:Q80)</f>
        <v>0</v>
      </c>
      <c r="R75" s="410">
        <f t="shared" si="29"/>
        <v>0</v>
      </c>
      <c r="S75" s="410">
        <f t="shared" si="29"/>
        <v>0</v>
      </c>
      <c r="T75" s="413">
        <f>SUM(T76:T80)</f>
        <v>0</v>
      </c>
      <c r="U75" s="414">
        <f t="shared" si="29"/>
        <v>0</v>
      </c>
      <c r="V75" s="410">
        <f t="shared" si="29"/>
        <v>0</v>
      </c>
      <c r="W75" s="410">
        <f t="shared" si="29"/>
        <v>0</v>
      </c>
      <c r="X75" s="410">
        <f t="shared" si="29"/>
        <v>0</v>
      </c>
      <c r="Y75" s="410">
        <f t="shared" si="29"/>
        <v>0</v>
      </c>
      <c r="Z75" s="410">
        <f t="shared" si="29"/>
        <v>0</v>
      </c>
      <c r="AA75" s="410">
        <f t="shared" si="29"/>
        <v>0</v>
      </c>
      <c r="AB75" s="410">
        <f t="shared" si="29"/>
        <v>0</v>
      </c>
      <c r="AC75" s="410">
        <f t="shared" si="29"/>
        <v>0</v>
      </c>
      <c r="AD75" s="410">
        <f t="shared" si="29"/>
        <v>0</v>
      </c>
      <c r="AE75" s="410">
        <f t="shared" si="29"/>
        <v>0</v>
      </c>
      <c r="AF75" s="410">
        <f t="shared" si="29"/>
        <v>0</v>
      </c>
      <c r="AG75" s="411">
        <f>SUM(AG76:AG80)</f>
        <v>0</v>
      </c>
      <c r="AH75" s="412">
        <f t="shared" si="29"/>
        <v>0</v>
      </c>
      <c r="AI75" s="410">
        <f t="shared" si="29"/>
        <v>0</v>
      </c>
      <c r="AJ75" s="410">
        <f t="shared" si="29"/>
        <v>0</v>
      </c>
      <c r="AK75" s="410">
        <f t="shared" si="29"/>
        <v>0</v>
      </c>
      <c r="AL75" s="410">
        <f t="shared" si="29"/>
        <v>0</v>
      </c>
      <c r="AM75" s="410">
        <f t="shared" si="29"/>
        <v>0</v>
      </c>
      <c r="AN75" s="410">
        <f t="shared" si="29"/>
        <v>0</v>
      </c>
      <c r="AO75" s="410">
        <f t="shared" si="29"/>
        <v>0</v>
      </c>
      <c r="AP75" s="410">
        <f t="shared" si="29"/>
        <v>0</v>
      </c>
      <c r="AQ75" s="410">
        <f t="shared" si="29"/>
        <v>0</v>
      </c>
      <c r="AR75" s="410">
        <f t="shared" si="29"/>
        <v>0</v>
      </c>
      <c r="AS75" s="410">
        <f t="shared" si="29"/>
        <v>0</v>
      </c>
      <c r="AT75" s="413">
        <f t="shared" si="29"/>
        <v>0</v>
      </c>
      <c r="AU75" s="415">
        <f t="shared" si="29"/>
        <v>0</v>
      </c>
      <c r="AV75" s="392">
        <f t="shared" ref="AV75:AV138" si="30">+G75-AU75</f>
        <v>0</v>
      </c>
    </row>
    <row r="76" spans="2:48" s="394" customFormat="1" ht="12.75" customHeight="1" x14ac:dyDescent="0.15">
      <c r="B76" s="416" t="str">
        <f>+'FORMATO COSTEO C1'!C$340</f>
        <v>1.3.1.1</v>
      </c>
      <c r="C76" s="417" t="str">
        <f>+'FORMATO COSTEO C1'!B$340</f>
        <v>Categoría de gasto</v>
      </c>
      <c r="D76" s="418"/>
      <c r="E76" s="555"/>
      <c r="F76" s="420">
        <f>+'FORMATO COSTEO C1'!G340</f>
        <v>0</v>
      </c>
      <c r="G76" s="421">
        <f>+'FORMATO COSTEO C1'!H340</f>
        <v>0</v>
      </c>
      <c r="H76" s="422">
        <f>IF( $F76=0,0,((($F76/$E$75)*'PLAN DE ADQUISICIONES'!F$36)*($G76/$F76)))</f>
        <v>0</v>
      </c>
      <c r="I76" s="420">
        <f>IF( $F76=0,0,((($F76/$E$75)*'PLAN DE ADQUISICIONES'!G$36)*($G76/$F76)))</f>
        <v>0</v>
      </c>
      <c r="J76" s="420">
        <f>IF( $F76=0,0,((($F76/$E$75)*'PLAN DE ADQUISICIONES'!H$36)*($G76/$F76)))</f>
        <v>0</v>
      </c>
      <c r="K76" s="420">
        <f>IF( $F76=0,0,((($F76/$E$75)*'PLAN DE ADQUISICIONES'!I$36)*($G76/$F76)))</f>
        <v>0</v>
      </c>
      <c r="L76" s="420">
        <f>IF( $F76=0,0,((($F76/$E$75)*'PLAN DE ADQUISICIONES'!J$36)*($G76/$F76)))</f>
        <v>0</v>
      </c>
      <c r="M76" s="420">
        <f>IF( $F76=0,0,((($F76/$E$75)*'PLAN DE ADQUISICIONES'!K$36)*($G76/$F76)))</f>
        <v>0</v>
      </c>
      <c r="N76" s="420">
        <f>IF( $F76=0,0,((($F76/$E$75)*'PLAN DE ADQUISICIONES'!L$36)*($G76/$F76)))</f>
        <v>0</v>
      </c>
      <c r="O76" s="420">
        <f>IF( $F76=0,0,((($F76/$E$75)*'PLAN DE ADQUISICIONES'!M$36)*($G76/$F76)))</f>
        <v>0</v>
      </c>
      <c r="P76" s="420">
        <f>IF( $F76=0,0,((($F76/$E$75)*'PLAN DE ADQUISICIONES'!N$36)*($G76/$F76)))</f>
        <v>0</v>
      </c>
      <c r="Q76" s="420">
        <f>IF( $F76=0,0,((($F76/$E$75)*'PLAN DE ADQUISICIONES'!O$36)*($G76/$F76)))</f>
        <v>0</v>
      </c>
      <c r="R76" s="420">
        <f>IF( $F76=0,0,((($F76/$E$75)*'PLAN DE ADQUISICIONES'!P$36)*($G76/$F76)))</f>
        <v>0</v>
      </c>
      <c r="S76" s="420">
        <f>IF( $F76=0,0,((($F76/$E$75)*'PLAN DE ADQUISICIONES'!Q$36)*($G76/$F76)))</f>
        <v>0</v>
      </c>
      <c r="T76" s="423">
        <f>H76+I76+J76+K76+L76+M76+N76+O76+P76+Q76+R76+S76</f>
        <v>0</v>
      </c>
      <c r="U76" s="424">
        <f>IF( $F76=0,0,((($F76/$E$75)*'PLAN DE ADQUISICIONES'!R$36)*($G76/$F76)))</f>
        <v>0</v>
      </c>
      <c r="V76" s="420">
        <f>IF( $F76=0,0,((($F76/$E$75)*'PLAN DE ADQUISICIONES'!S$36)*($G76/$F76)))</f>
        <v>0</v>
      </c>
      <c r="W76" s="420">
        <f>IF( $F76=0,0,((($F76/$E$75)*'PLAN DE ADQUISICIONES'!T$36)*($G76/$F76)))</f>
        <v>0</v>
      </c>
      <c r="X76" s="420">
        <f>IF( $F76=0,0,((($F76/$E$75)*'PLAN DE ADQUISICIONES'!U$36)*($G76/$F76)))</f>
        <v>0</v>
      </c>
      <c r="Y76" s="420">
        <f>IF( $F76=0,0,((($F76/$E$75)*'PLAN DE ADQUISICIONES'!V$36)*($G76/$F76)))</f>
        <v>0</v>
      </c>
      <c r="Z76" s="420">
        <f>IF( $F76=0,0,((($F76/$E$75)*'PLAN DE ADQUISICIONES'!W$36)*($G76/$F76)))</f>
        <v>0</v>
      </c>
      <c r="AA76" s="420">
        <f>IF( $F76=0,0,((($F76/$E$75)*'PLAN DE ADQUISICIONES'!X$36)*($G76/$F76)))</f>
        <v>0</v>
      </c>
      <c r="AB76" s="420">
        <f>IF( $F76=0,0,((($F76/$E$75)*'PLAN DE ADQUISICIONES'!Y$36)*($G76/$F76)))</f>
        <v>0</v>
      </c>
      <c r="AC76" s="420">
        <f>IF( $F76=0,0,((($F76/$E$75)*'PLAN DE ADQUISICIONES'!Z$36)*($G76/$F76)))</f>
        <v>0</v>
      </c>
      <c r="AD76" s="420">
        <f>IF( $F76=0,0,((($F76/$E$75)*'PLAN DE ADQUISICIONES'!AA$36)*($G76/$F76)))</f>
        <v>0</v>
      </c>
      <c r="AE76" s="420">
        <f>IF( $F76=0,0,((($F76/$E$75)*'PLAN DE ADQUISICIONES'!AB$36)*($G76/$F76)))</f>
        <v>0</v>
      </c>
      <c r="AF76" s="420">
        <f>IF( $F76=0,0,((($F76/$E$75)*'PLAN DE ADQUISICIONES'!AC$36)*($G76/$F76)))</f>
        <v>0</v>
      </c>
      <c r="AG76" s="421">
        <f>U76+V76+W76+X76+Y76+Z76+AA76+AB76+AC76+AD76+AE76+AF76</f>
        <v>0</v>
      </c>
      <c r="AH76" s="425">
        <f>IF( $F76=0,0,((($F76/$E$75)*'PLAN DE ADQUISICIONES'!AD$36)*($G76/$F76)))</f>
        <v>0</v>
      </c>
      <c r="AI76" s="420">
        <f>IF( $F76=0,0,((($F76/$E$75)*'PLAN DE ADQUISICIONES'!AE$36)*($G76/$F76)))</f>
        <v>0</v>
      </c>
      <c r="AJ76" s="420">
        <f>IF( $F76=0,0,((($F76/$E$75)*'PLAN DE ADQUISICIONES'!AF$36)*($G76/$F76)))</f>
        <v>0</v>
      </c>
      <c r="AK76" s="420">
        <f>IF( $F76=0,0,((($F76/$E$75)*'PLAN DE ADQUISICIONES'!AG$36)*($G76/$F76)))</f>
        <v>0</v>
      </c>
      <c r="AL76" s="420">
        <f>IF( $F76=0,0,((($F76/$E$75)*'PLAN DE ADQUISICIONES'!AH$36)*($G76/$F76)))</f>
        <v>0</v>
      </c>
      <c r="AM76" s="420">
        <f>IF( $F76=0,0,((($F76/$E$75)*'PLAN DE ADQUISICIONES'!AI$36)*($G76/$F76)))</f>
        <v>0</v>
      </c>
      <c r="AN76" s="420">
        <f>IF( $F76=0,0,((($F76/$E$75)*'PLAN DE ADQUISICIONES'!AJ$36)*($G76/$F76)))</f>
        <v>0</v>
      </c>
      <c r="AO76" s="420">
        <f>IF( $F76=0,0,((($F76/$E$75)*'PLAN DE ADQUISICIONES'!AK$36)*($G76/$F76)))</f>
        <v>0</v>
      </c>
      <c r="AP76" s="420">
        <f>IF( $F76=0,0,((($F76/$E$75)*'PLAN DE ADQUISICIONES'!AL$36)*($G76/$F76)))</f>
        <v>0</v>
      </c>
      <c r="AQ76" s="420">
        <f>IF( $F76=0,0,((($F76/$E$75)*'PLAN DE ADQUISICIONES'!AM$36)*($G76/$F76)))</f>
        <v>0</v>
      </c>
      <c r="AR76" s="420">
        <f>IF( $F76=0,0,((($F76/$E$75)*'PLAN DE ADQUISICIONES'!AN$36)*($G76/$F76)))</f>
        <v>0</v>
      </c>
      <c r="AS76" s="420">
        <f>IF( $F76=0,0,((($F76/$E$75)*'PLAN DE ADQUISICIONES'!AO$36)*($G76/$F76)))</f>
        <v>0</v>
      </c>
      <c r="AT76" s="423">
        <f>AH76+AI76+AJ76+AK76+AL76+AM76+AN76+AO76+AP76+AQ76+AR76+AS76</f>
        <v>0</v>
      </c>
      <c r="AU76" s="494">
        <f>AS76+AR76+AQ76+AP76+AO76+AN76+AM76+AL76+AK76+AJ76+AI76+AH76+AF76+AE76+AD76+AC76+AB76+AA76+Z76+Y76+X76+W76+V76+U76+S76+R76+Q76+P76+O76+N76+M76+L76+K76+J76+I76+H76</f>
        <v>0</v>
      </c>
      <c r="AV76" s="392">
        <f t="shared" si="30"/>
        <v>0</v>
      </c>
    </row>
    <row r="77" spans="2:48" s="394" customFormat="1" ht="12.75" customHeight="1" x14ac:dyDescent="0.15">
      <c r="B77" s="416" t="str">
        <f>+'FORMATO COSTEO C1'!C$346</f>
        <v>1.3.1.2</v>
      </c>
      <c r="C77" s="417" t="str">
        <f>+'FORMATO COSTEO C1'!B$346</f>
        <v>Categoría de gasto</v>
      </c>
      <c r="D77" s="418"/>
      <c r="E77" s="555"/>
      <c r="F77" s="420">
        <f>+'FORMATO COSTEO C1'!G346</f>
        <v>0</v>
      </c>
      <c r="G77" s="421">
        <f>+'FORMATO COSTEO C1'!H346</f>
        <v>0</v>
      </c>
      <c r="H77" s="425">
        <f>IF( $F77=0,0,((($F77/$E$75)*'PLAN DE ADQUISICIONES'!F$36)*($G77/$F77)))</f>
        <v>0</v>
      </c>
      <c r="I77" s="420">
        <f>IF( $F77=0,0,((($F77/$E$75)*'PLAN DE ADQUISICIONES'!G$36)*($G77/$F77)))</f>
        <v>0</v>
      </c>
      <c r="J77" s="420">
        <f>IF( $F77=0,0,((($F77/$E$75)*'PLAN DE ADQUISICIONES'!H$36)*($G77/$F77)))</f>
        <v>0</v>
      </c>
      <c r="K77" s="420">
        <f>IF( $F77=0,0,((($F77/$E$75)*'PLAN DE ADQUISICIONES'!I$36)*($G77/$F77)))</f>
        <v>0</v>
      </c>
      <c r="L77" s="420">
        <f>IF( $F77=0,0,((($F77/$E$75)*'PLAN DE ADQUISICIONES'!J$36)*($G77/$F77)))</f>
        <v>0</v>
      </c>
      <c r="M77" s="420">
        <f>IF( $F77=0,0,((($F77/$E$75)*'PLAN DE ADQUISICIONES'!K$36)*($G77/$F77)))</f>
        <v>0</v>
      </c>
      <c r="N77" s="420">
        <f>IF( $F77=0,0,((($F77/$E$75)*'PLAN DE ADQUISICIONES'!L$36)*($G77/$F77)))</f>
        <v>0</v>
      </c>
      <c r="O77" s="420">
        <f>IF( $F77=0,0,((($F77/$E$75)*'PLAN DE ADQUISICIONES'!M$36)*($G77/$F77)))</f>
        <v>0</v>
      </c>
      <c r="P77" s="420">
        <f>IF( $F77=0,0,((($F77/$E$75)*'PLAN DE ADQUISICIONES'!N$36)*($G77/$F77)))</f>
        <v>0</v>
      </c>
      <c r="Q77" s="420">
        <f>IF( $F77=0,0,((($F77/$E$75)*'PLAN DE ADQUISICIONES'!O$36)*($G77/$F77)))</f>
        <v>0</v>
      </c>
      <c r="R77" s="420">
        <f>IF( $F77=0,0,((($F77/$E$75)*'PLAN DE ADQUISICIONES'!P$36)*($G77/$F77)))</f>
        <v>0</v>
      </c>
      <c r="S77" s="420">
        <f>IF( $F77=0,0,((($F77/$E$75)*'PLAN DE ADQUISICIONES'!Q$36)*($G77/$F77)))</f>
        <v>0</v>
      </c>
      <c r="T77" s="423">
        <f>H77+I77+J77+K77+L77+M77+N77+O77+P77+Q77+R77+S77</f>
        <v>0</v>
      </c>
      <c r="U77" s="424">
        <f>IF( $F77=0,0,((($F77/$E$75)*'PLAN DE ADQUISICIONES'!R$36)*($G77/$F77)))</f>
        <v>0</v>
      </c>
      <c r="V77" s="420">
        <f>IF( $F77=0,0,((($F77/$E$75)*'PLAN DE ADQUISICIONES'!S$36)*($G77/$F77)))</f>
        <v>0</v>
      </c>
      <c r="W77" s="420">
        <f>IF( $F77=0,0,((($F77/$E$75)*'PLAN DE ADQUISICIONES'!T$36)*($G77/$F77)))</f>
        <v>0</v>
      </c>
      <c r="X77" s="420">
        <f>IF( $F77=0,0,((($F77/$E$75)*'PLAN DE ADQUISICIONES'!U$36)*($G77/$F77)))</f>
        <v>0</v>
      </c>
      <c r="Y77" s="420">
        <f>IF( $F77=0,0,((($F77/$E$75)*'PLAN DE ADQUISICIONES'!V$36)*($G77/$F77)))</f>
        <v>0</v>
      </c>
      <c r="Z77" s="420">
        <f>IF( $F77=0,0,((($F77/$E$75)*'PLAN DE ADQUISICIONES'!W$36)*($G77/$F77)))</f>
        <v>0</v>
      </c>
      <c r="AA77" s="420">
        <f>IF( $F77=0,0,((($F77/$E$75)*'PLAN DE ADQUISICIONES'!X$36)*($G77/$F77)))</f>
        <v>0</v>
      </c>
      <c r="AB77" s="420">
        <f>IF( $F77=0,0,((($F77/$E$75)*'PLAN DE ADQUISICIONES'!Y$36)*($G77/$F77)))</f>
        <v>0</v>
      </c>
      <c r="AC77" s="420">
        <f>IF( $F77=0,0,((($F77/$E$75)*'PLAN DE ADQUISICIONES'!Z$36)*($G77/$F77)))</f>
        <v>0</v>
      </c>
      <c r="AD77" s="420">
        <f>IF( $F77=0,0,((($F77/$E$75)*'PLAN DE ADQUISICIONES'!AA$36)*($G77/$F77)))</f>
        <v>0</v>
      </c>
      <c r="AE77" s="420">
        <f>IF( $F77=0,0,((($F77/$E$75)*'PLAN DE ADQUISICIONES'!AB$36)*($G77/$F77)))</f>
        <v>0</v>
      </c>
      <c r="AF77" s="420">
        <f>IF( $F77=0,0,((($F77/$E$75)*'PLAN DE ADQUISICIONES'!AC$36)*($G77/$F77)))</f>
        <v>0</v>
      </c>
      <c r="AG77" s="421">
        <f>U77+V77+W77+X77+Y77+Z77+AA77+AB77+AC77+AD77+AE77+AF77</f>
        <v>0</v>
      </c>
      <c r="AH77" s="425">
        <f>IF( $F77=0,0,((($F77/$E$75)*'PLAN DE ADQUISICIONES'!AD$36)*($G77/$F77)))</f>
        <v>0</v>
      </c>
      <c r="AI77" s="420">
        <f>IF( $F77=0,0,((($F77/$E$75)*'PLAN DE ADQUISICIONES'!AE$36)*($G77/$F77)))</f>
        <v>0</v>
      </c>
      <c r="AJ77" s="420">
        <f>IF( $F77=0,0,((($F77/$E$75)*'PLAN DE ADQUISICIONES'!AF$36)*($G77/$F77)))</f>
        <v>0</v>
      </c>
      <c r="AK77" s="420">
        <f>IF( $F77=0,0,((($F77/$E$75)*'PLAN DE ADQUISICIONES'!AG$36)*($G77/$F77)))</f>
        <v>0</v>
      </c>
      <c r="AL77" s="420">
        <f>IF( $F77=0,0,((($F77/$E$75)*'PLAN DE ADQUISICIONES'!AH$36)*($G77/$F77)))</f>
        <v>0</v>
      </c>
      <c r="AM77" s="420">
        <f>IF( $F77=0,0,((($F77/$E$75)*'PLAN DE ADQUISICIONES'!AI$36)*($G77/$F77)))</f>
        <v>0</v>
      </c>
      <c r="AN77" s="420">
        <f>IF( $F77=0,0,((($F77/$E$75)*'PLAN DE ADQUISICIONES'!AJ$36)*($G77/$F77)))</f>
        <v>0</v>
      </c>
      <c r="AO77" s="420">
        <f>IF( $F77=0,0,((($F77/$E$75)*'PLAN DE ADQUISICIONES'!AK$36)*($G77/$F77)))</f>
        <v>0</v>
      </c>
      <c r="AP77" s="420">
        <f>IF( $F77=0,0,((($F77/$E$75)*'PLAN DE ADQUISICIONES'!AL$36)*($G77/$F77)))</f>
        <v>0</v>
      </c>
      <c r="AQ77" s="420">
        <f>IF( $F77=0,0,((($F77/$E$75)*'PLAN DE ADQUISICIONES'!AM$36)*($G77/$F77)))</f>
        <v>0</v>
      </c>
      <c r="AR77" s="420">
        <f>IF( $F77=0,0,((($F77/$E$75)*'PLAN DE ADQUISICIONES'!AN$36)*($G77/$F77)))</f>
        <v>0</v>
      </c>
      <c r="AS77" s="420">
        <f>IF( $F77=0,0,((($F77/$E$75)*'PLAN DE ADQUISICIONES'!AO$36)*($G77/$F77)))</f>
        <v>0</v>
      </c>
      <c r="AT77" s="423">
        <f>AH77+AI77+AJ77+AK77+AL77+AM77+AN77+AO77+AP77+AQ77+AR77+AS77</f>
        <v>0</v>
      </c>
      <c r="AU77" s="494">
        <f>AS77+AR77+AQ77+AP77+AO77+AN77+AM77+AL77+AK77+AJ77+AI77+AH77+AF77+AE77+AD77+AC77+AB77+AA77+Z77+Y77+X77+W77+V77+U77+S77+R77+Q77+P77+O77+N77+M77+L77+K77+J77+I77+H77</f>
        <v>0</v>
      </c>
      <c r="AV77" s="392">
        <f t="shared" si="30"/>
        <v>0</v>
      </c>
    </row>
    <row r="78" spans="2:48" s="394" customFormat="1" ht="12.75" customHeight="1" x14ac:dyDescent="0.15">
      <c r="B78" s="416" t="str">
        <f>+'FORMATO COSTEO C1'!C$352</f>
        <v>1.3.1.3</v>
      </c>
      <c r="C78" s="417" t="str">
        <f>+'FORMATO COSTEO C1'!B$352</f>
        <v>Categoría de gasto</v>
      </c>
      <c r="D78" s="418"/>
      <c r="E78" s="555"/>
      <c r="F78" s="420">
        <f>+'FORMATO COSTEO C1'!G352</f>
        <v>0</v>
      </c>
      <c r="G78" s="421">
        <f>+'FORMATO COSTEO C1'!H352</f>
        <v>0</v>
      </c>
      <c r="H78" s="425">
        <f>IF( $F78=0,0,((($F78/$E$75)*'PLAN DE ADQUISICIONES'!F$36)*($G78/$F78)))</f>
        <v>0</v>
      </c>
      <c r="I78" s="420">
        <f>IF( $F78=0,0,((($F78/$E$75)*'PLAN DE ADQUISICIONES'!G$36)*($G78/$F78)))</f>
        <v>0</v>
      </c>
      <c r="J78" s="420">
        <f>IF( $F78=0,0,((($F78/$E$75)*'PLAN DE ADQUISICIONES'!H$36)*($G78/$F78)))</f>
        <v>0</v>
      </c>
      <c r="K78" s="420">
        <f>IF( $F78=0,0,((($F78/$E$75)*'PLAN DE ADQUISICIONES'!I$36)*($G78/$F78)))</f>
        <v>0</v>
      </c>
      <c r="L78" s="420">
        <f>IF( $F78=0,0,((($F78/$E$75)*'PLAN DE ADQUISICIONES'!J$36)*($G78/$F78)))</f>
        <v>0</v>
      </c>
      <c r="M78" s="420">
        <f>IF( $F78=0,0,((($F78/$E$75)*'PLAN DE ADQUISICIONES'!K$36)*($G78/$F78)))</f>
        <v>0</v>
      </c>
      <c r="N78" s="420">
        <f>IF( $F78=0,0,((($F78/$E$75)*'PLAN DE ADQUISICIONES'!L$36)*($G78/$F78)))</f>
        <v>0</v>
      </c>
      <c r="O78" s="420">
        <f>IF( $F78=0,0,((($F78/$E$75)*'PLAN DE ADQUISICIONES'!M$36)*($G78/$F78)))</f>
        <v>0</v>
      </c>
      <c r="P78" s="420">
        <f>IF( $F78=0,0,((($F78/$E$75)*'PLAN DE ADQUISICIONES'!N$36)*($G78/$F78)))</f>
        <v>0</v>
      </c>
      <c r="Q78" s="420">
        <f>IF( $F78=0,0,((($F78/$E$75)*'PLAN DE ADQUISICIONES'!O$36)*($G78/$F78)))</f>
        <v>0</v>
      </c>
      <c r="R78" s="420">
        <f>IF( $F78=0,0,((($F78/$E$75)*'PLAN DE ADQUISICIONES'!P$36)*($G78/$F78)))</f>
        <v>0</v>
      </c>
      <c r="S78" s="420">
        <f>IF( $F78=0,0,((($F78/$E$75)*'PLAN DE ADQUISICIONES'!Q$36)*($G78/$F78)))</f>
        <v>0</v>
      </c>
      <c r="T78" s="423">
        <f>H78+I78+J78+K78+L78+M78+N78+O78+P78+Q78+R78+S78</f>
        <v>0</v>
      </c>
      <c r="U78" s="424">
        <f>IF( $F78=0,0,((($F78/$E$75)*'PLAN DE ADQUISICIONES'!R$36)*($G78/$F78)))</f>
        <v>0</v>
      </c>
      <c r="V78" s="420">
        <f>IF( $F78=0,0,((($F78/$E$75)*'PLAN DE ADQUISICIONES'!S$36)*($G78/$F78)))</f>
        <v>0</v>
      </c>
      <c r="W78" s="420">
        <f>IF( $F78=0,0,((($F78/$E$75)*'PLAN DE ADQUISICIONES'!T$36)*($G78/$F78)))</f>
        <v>0</v>
      </c>
      <c r="X78" s="420">
        <f>IF( $F78=0,0,((($F78/$E$75)*'PLAN DE ADQUISICIONES'!U$36)*($G78/$F78)))</f>
        <v>0</v>
      </c>
      <c r="Y78" s="420">
        <f>IF( $F78=0,0,((($F78/$E$75)*'PLAN DE ADQUISICIONES'!V$36)*($G78/$F78)))</f>
        <v>0</v>
      </c>
      <c r="Z78" s="420">
        <f>IF( $F78=0,0,((($F78/$E$75)*'PLAN DE ADQUISICIONES'!W$36)*($G78/$F78)))</f>
        <v>0</v>
      </c>
      <c r="AA78" s="420">
        <f>IF( $F78=0,0,((($F78/$E$75)*'PLAN DE ADQUISICIONES'!X$36)*($G78/$F78)))</f>
        <v>0</v>
      </c>
      <c r="AB78" s="420">
        <f>IF( $F78=0,0,((($F78/$E$75)*'PLAN DE ADQUISICIONES'!Y$36)*($G78/$F78)))</f>
        <v>0</v>
      </c>
      <c r="AC78" s="420">
        <f>IF( $F78=0,0,((($F78/$E$75)*'PLAN DE ADQUISICIONES'!Z$36)*($G78/$F78)))</f>
        <v>0</v>
      </c>
      <c r="AD78" s="420">
        <f>IF( $F78=0,0,((($F78/$E$75)*'PLAN DE ADQUISICIONES'!AA$36)*($G78/$F78)))</f>
        <v>0</v>
      </c>
      <c r="AE78" s="420">
        <f>IF( $F78=0,0,((($F78/$E$75)*'PLAN DE ADQUISICIONES'!AB$36)*($G78/$F78)))</f>
        <v>0</v>
      </c>
      <c r="AF78" s="420">
        <f>IF( $F78=0,0,((($F78/$E$75)*'PLAN DE ADQUISICIONES'!AC$36)*($G78/$F78)))</f>
        <v>0</v>
      </c>
      <c r="AG78" s="421">
        <f>U78+V78+W78+X78+Y78+Z78+AA78+AB78+AC78+AD78+AE78+AF78</f>
        <v>0</v>
      </c>
      <c r="AH78" s="425">
        <f>IF( $F78=0,0,((($F78/$E$75)*'PLAN DE ADQUISICIONES'!AD$36)*($G78/$F78)))</f>
        <v>0</v>
      </c>
      <c r="AI78" s="420">
        <f>IF( $F78=0,0,((($F78/$E$75)*'PLAN DE ADQUISICIONES'!AE$36)*($G78/$F78)))</f>
        <v>0</v>
      </c>
      <c r="AJ78" s="420">
        <f>IF( $F78=0,0,((($F78/$E$75)*'PLAN DE ADQUISICIONES'!AF$36)*($G78/$F78)))</f>
        <v>0</v>
      </c>
      <c r="AK78" s="420">
        <f>IF( $F78=0,0,((($F78/$E$75)*'PLAN DE ADQUISICIONES'!AG$36)*($G78/$F78)))</f>
        <v>0</v>
      </c>
      <c r="AL78" s="420">
        <f>IF( $F78=0,0,((($F78/$E$75)*'PLAN DE ADQUISICIONES'!AH$36)*($G78/$F78)))</f>
        <v>0</v>
      </c>
      <c r="AM78" s="420">
        <f>IF( $F78=0,0,((($F78/$E$75)*'PLAN DE ADQUISICIONES'!AI$36)*($G78/$F78)))</f>
        <v>0</v>
      </c>
      <c r="AN78" s="420">
        <f>IF( $F78=0,0,((($F78/$E$75)*'PLAN DE ADQUISICIONES'!AJ$36)*($G78/$F78)))</f>
        <v>0</v>
      </c>
      <c r="AO78" s="420">
        <f>IF( $F78=0,0,((($F78/$E$75)*'PLAN DE ADQUISICIONES'!AK$36)*($G78/$F78)))</f>
        <v>0</v>
      </c>
      <c r="AP78" s="420">
        <f>IF( $F78=0,0,((($F78/$E$75)*'PLAN DE ADQUISICIONES'!AL$36)*($G78/$F78)))</f>
        <v>0</v>
      </c>
      <c r="AQ78" s="420">
        <f>IF( $F78=0,0,((($F78/$E$75)*'PLAN DE ADQUISICIONES'!AM$36)*($G78/$F78)))</f>
        <v>0</v>
      </c>
      <c r="AR78" s="420">
        <f>IF( $F78=0,0,((($F78/$E$75)*'PLAN DE ADQUISICIONES'!AN$36)*($G78/$F78)))</f>
        <v>0</v>
      </c>
      <c r="AS78" s="420">
        <f>IF( $F78=0,0,((($F78/$E$75)*'PLAN DE ADQUISICIONES'!AO$36)*($G78/$F78)))</f>
        <v>0</v>
      </c>
      <c r="AT78" s="423">
        <f>AH78+AI78+AJ78+AK78+AL78+AM78+AN78+AO78+AP78+AQ78+AR78+AS78</f>
        <v>0</v>
      </c>
      <c r="AU78" s="494">
        <f>AS78+AR78+AQ78+AP78+AO78+AN78+AM78+AL78+AK78+AJ78+AI78+AH78+AF78+AE78+AD78+AC78+AB78+AA78+Z78+Y78+X78+W78+V78+U78+S78+R78+Q78+P78+O78+N78+M78+L78+K78+J78+I78+H78</f>
        <v>0</v>
      </c>
      <c r="AV78" s="392">
        <f t="shared" si="30"/>
        <v>0</v>
      </c>
    </row>
    <row r="79" spans="2:48" s="405" customFormat="1" ht="12.75" customHeight="1" outlineLevel="1" x14ac:dyDescent="0.15">
      <c r="B79" s="416" t="str">
        <f>+'FORMATO COSTEO C1'!C$358</f>
        <v>1.3.1.4</v>
      </c>
      <c r="C79" s="417" t="str">
        <f>+'FORMATO COSTEO C1'!B$358</f>
        <v>Categoría de gasto</v>
      </c>
      <c r="D79" s="418"/>
      <c r="E79" s="555"/>
      <c r="F79" s="420">
        <f>+'FORMATO COSTEO C1'!G358</f>
        <v>0</v>
      </c>
      <c r="G79" s="421">
        <f>+'FORMATO COSTEO C1'!H358</f>
        <v>0</v>
      </c>
      <c r="H79" s="425">
        <f>IF( $F79=0,0,((($F79/$E$75)*'PLAN DE ADQUISICIONES'!F$36)*($G79/$F79)))</f>
        <v>0</v>
      </c>
      <c r="I79" s="420">
        <f>IF( $F79=0,0,((($F79/$E$75)*'PLAN DE ADQUISICIONES'!G$36)*($G79/$F79)))</f>
        <v>0</v>
      </c>
      <c r="J79" s="420">
        <f>IF( $F79=0,0,((($F79/$E$75)*'PLAN DE ADQUISICIONES'!H$36)*($G79/$F79)))</f>
        <v>0</v>
      </c>
      <c r="K79" s="420">
        <f>IF( $F79=0,0,((($F79/$E$75)*'PLAN DE ADQUISICIONES'!I$36)*($G79/$F79)))</f>
        <v>0</v>
      </c>
      <c r="L79" s="420">
        <f>IF( $F79=0,0,((($F79/$E$75)*'PLAN DE ADQUISICIONES'!J$36)*($G79/$F79)))</f>
        <v>0</v>
      </c>
      <c r="M79" s="420">
        <f>IF( $F79=0,0,((($F79/$E$75)*'PLAN DE ADQUISICIONES'!K$36)*($G79/$F79)))</f>
        <v>0</v>
      </c>
      <c r="N79" s="420">
        <f>IF( $F79=0,0,((($F79/$E$75)*'PLAN DE ADQUISICIONES'!L$36)*($G79/$F79)))</f>
        <v>0</v>
      </c>
      <c r="O79" s="420">
        <f>IF( $F79=0,0,((($F79/$E$75)*'PLAN DE ADQUISICIONES'!M$36)*($G79/$F79)))</f>
        <v>0</v>
      </c>
      <c r="P79" s="420">
        <f>IF( $F79=0,0,((($F79/$E$75)*'PLAN DE ADQUISICIONES'!N$36)*($G79/$F79)))</f>
        <v>0</v>
      </c>
      <c r="Q79" s="420">
        <f>IF( $F79=0,0,((($F79/$E$75)*'PLAN DE ADQUISICIONES'!O$36)*($G79/$F79)))</f>
        <v>0</v>
      </c>
      <c r="R79" s="420">
        <f>IF( $F79=0,0,((($F79/$E$75)*'PLAN DE ADQUISICIONES'!P$36)*($G79/$F79)))</f>
        <v>0</v>
      </c>
      <c r="S79" s="420">
        <f>IF( $F79=0,0,((($F79/$E$75)*'PLAN DE ADQUISICIONES'!Q$36)*($G79/$F79)))</f>
        <v>0</v>
      </c>
      <c r="T79" s="423">
        <f>H79+I79+J79+K79+L79+M79+N79+O79+P79+Q79+R79+S79</f>
        <v>0</v>
      </c>
      <c r="U79" s="424">
        <f>IF( $F79=0,0,((($F79/$E$75)*'PLAN DE ADQUISICIONES'!R$36)*($G79/$F79)))</f>
        <v>0</v>
      </c>
      <c r="V79" s="420">
        <f>IF( $F79=0,0,((($F79/$E$75)*'PLAN DE ADQUISICIONES'!S$36)*($G79/$F79)))</f>
        <v>0</v>
      </c>
      <c r="W79" s="420">
        <f>IF( $F79=0,0,((($F79/$E$75)*'PLAN DE ADQUISICIONES'!T$36)*($G79/$F79)))</f>
        <v>0</v>
      </c>
      <c r="X79" s="420">
        <f>IF( $F79=0,0,((($F79/$E$75)*'PLAN DE ADQUISICIONES'!U$36)*($G79/$F79)))</f>
        <v>0</v>
      </c>
      <c r="Y79" s="420">
        <f>IF( $F79=0,0,((($F79/$E$75)*'PLAN DE ADQUISICIONES'!V$36)*($G79/$F79)))</f>
        <v>0</v>
      </c>
      <c r="Z79" s="420">
        <f>IF( $F79=0,0,((($F79/$E$75)*'PLAN DE ADQUISICIONES'!W$36)*($G79/$F79)))</f>
        <v>0</v>
      </c>
      <c r="AA79" s="420">
        <f>IF( $F79=0,0,((($F79/$E$75)*'PLAN DE ADQUISICIONES'!X$36)*($G79/$F79)))</f>
        <v>0</v>
      </c>
      <c r="AB79" s="420">
        <f>IF( $F79=0,0,((($F79/$E$75)*'PLAN DE ADQUISICIONES'!Y$36)*($G79/$F79)))</f>
        <v>0</v>
      </c>
      <c r="AC79" s="420">
        <f>IF( $F79=0,0,((($F79/$E$75)*'PLAN DE ADQUISICIONES'!Z$36)*($G79/$F79)))</f>
        <v>0</v>
      </c>
      <c r="AD79" s="420">
        <f>IF( $F79=0,0,((($F79/$E$75)*'PLAN DE ADQUISICIONES'!AA$36)*($G79/$F79)))</f>
        <v>0</v>
      </c>
      <c r="AE79" s="420">
        <f>IF( $F79=0,0,((($F79/$E$75)*'PLAN DE ADQUISICIONES'!AB$36)*($G79/$F79)))</f>
        <v>0</v>
      </c>
      <c r="AF79" s="420">
        <f>IF( $F79=0,0,((($F79/$E$75)*'PLAN DE ADQUISICIONES'!AC$36)*($G79/$F79)))</f>
        <v>0</v>
      </c>
      <c r="AG79" s="421">
        <f>U79+V79+W79+X79+Y79+Z79+AA79+AB79+AC79+AD79+AE79+AF79</f>
        <v>0</v>
      </c>
      <c r="AH79" s="425">
        <f>IF( $F79=0,0,((($F79/$E$75)*'PLAN DE ADQUISICIONES'!AD$36)*($G79/$F79)))</f>
        <v>0</v>
      </c>
      <c r="AI79" s="420">
        <f>IF( $F79=0,0,((($F79/$E$75)*'PLAN DE ADQUISICIONES'!AE$36)*($G79/$F79)))</f>
        <v>0</v>
      </c>
      <c r="AJ79" s="420">
        <f>IF( $F79=0,0,((($F79/$E$75)*'PLAN DE ADQUISICIONES'!AF$36)*($G79/$F79)))</f>
        <v>0</v>
      </c>
      <c r="AK79" s="420">
        <f>IF( $F79=0,0,((($F79/$E$75)*'PLAN DE ADQUISICIONES'!AG$36)*($G79/$F79)))</f>
        <v>0</v>
      </c>
      <c r="AL79" s="420">
        <f>IF( $F79=0,0,((($F79/$E$75)*'PLAN DE ADQUISICIONES'!AH$36)*($G79/$F79)))</f>
        <v>0</v>
      </c>
      <c r="AM79" s="420">
        <f>IF( $F79=0,0,((($F79/$E$75)*'PLAN DE ADQUISICIONES'!AI$36)*($G79/$F79)))</f>
        <v>0</v>
      </c>
      <c r="AN79" s="420">
        <f>IF( $F79=0,0,((($F79/$E$75)*'PLAN DE ADQUISICIONES'!AJ$36)*($G79/$F79)))</f>
        <v>0</v>
      </c>
      <c r="AO79" s="420">
        <f>IF( $F79=0,0,((($F79/$E$75)*'PLAN DE ADQUISICIONES'!AK$36)*($G79/$F79)))</f>
        <v>0</v>
      </c>
      <c r="AP79" s="420">
        <f>IF( $F79=0,0,((($F79/$E$75)*'PLAN DE ADQUISICIONES'!AL$36)*($G79/$F79)))</f>
        <v>0</v>
      </c>
      <c r="AQ79" s="420">
        <f>IF( $F79=0,0,((($F79/$E$75)*'PLAN DE ADQUISICIONES'!AM$36)*($G79/$F79)))</f>
        <v>0</v>
      </c>
      <c r="AR79" s="420">
        <f>IF( $F79=0,0,((($F79/$E$75)*'PLAN DE ADQUISICIONES'!AN$36)*($G79/$F79)))</f>
        <v>0</v>
      </c>
      <c r="AS79" s="420">
        <f>IF( $F79=0,0,((($F79/$E$75)*'PLAN DE ADQUISICIONES'!AO$36)*($G79/$F79)))</f>
        <v>0</v>
      </c>
      <c r="AT79" s="423">
        <f>AH79+AI79+AJ79+AK79+AL79+AM79+AN79+AO79+AP79+AQ79+AR79+AS79</f>
        <v>0</v>
      </c>
      <c r="AU79" s="494">
        <f>AS79+AR79+AQ79+AP79+AO79+AN79+AM79+AL79+AK79+AJ79+AI79+AH79+AF79+AE79+AD79+AC79+AB79+AA79+Z79+Y79+X79+W79+V79+U79+S79+R79+Q79+P79+O79+N79+M79+L79+K79+J79+I79+H79</f>
        <v>0</v>
      </c>
      <c r="AV79" s="392">
        <f t="shared" si="30"/>
        <v>0</v>
      </c>
    </row>
    <row r="80" spans="2:48" s="405" customFormat="1" ht="12.75" customHeight="1" outlineLevel="1" x14ac:dyDescent="0.15">
      <c r="B80" s="416" t="str">
        <f>+'FORMATO COSTEO C1'!C$364</f>
        <v>1.3.1.5</v>
      </c>
      <c r="C80" s="417" t="str">
        <f>+'FORMATO COSTEO C1'!B$364</f>
        <v>Categoría de gasto</v>
      </c>
      <c r="D80" s="418"/>
      <c r="E80" s="555"/>
      <c r="F80" s="420">
        <f>+'FORMATO COSTEO C1'!G364</f>
        <v>0</v>
      </c>
      <c r="G80" s="421">
        <f>+'FORMATO COSTEO C1'!H364</f>
        <v>0</v>
      </c>
      <c r="H80" s="425">
        <f>IF( $F80=0,0,((($F80/$E$75)*'PLAN DE ADQUISICIONES'!F$36)*($G80/$F80)))</f>
        <v>0</v>
      </c>
      <c r="I80" s="420">
        <f>IF( $F80=0,0,((($F80/$E$75)*'PLAN DE ADQUISICIONES'!G$36)*($G80/$F80)))</f>
        <v>0</v>
      </c>
      <c r="J80" s="420">
        <f>IF( $F80=0,0,((($F80/$E$75)*'PLAN DE ADQUISICIONES'!H$36)*($G80/$F80)))</f>
        <v>0</v>
      </c>
      <c r="K80" s="420">
        <f>IF( $F80=0,0,((($F80/$E$75)*'PLAN DE ADQUISICIONES'!I$36)*($G80/$F80)))</f>
        <v>0</v>
      </c>
      <c r="L80" s="420">
        <f>IF( $F80=0,0,((($F80/$E$75)*'PLAN DE ADQUISICIONES'!J$36)*($G80/$F80)))</f>
        <v>0</v>
      </c>
      <c r="M80" s="420">
        <f>IF( $F80=0,0,((($F80/$E$75)*'PLAN DE ADQUISICIONES'!K$36)*($G80/$F80)))</f>
        <v>0</v>
      </c>
      <c r="N80" s="420">
        <f>IF( $F80=0,0,((($F80/$E$75)*'PLAN DE ADQUISICIONES'!L$36)*($G80/$F80)))</f>
        <v>0</v>
      </c>
      <c r="O80" s="420">
        <f>IF( $F80=0,0,((($F80/$E$75)*'PLAN DE ADQUISICIONES'!M$36)*($G80/$F80)))</f>
        <v>0</v>
      </c>
      <c r="P80" s="420">
        <f>IF( $F80=0,0,((($F80/$E$75)*'PLAN DE ADQUISICIONES'!N$36)*($G80/$F80)))</f>
        <v>0</v>
      </c>
      <c r="Q80" s="420">
        <f>IF( $F80=0,0,((($F80/$E$75)*'PLAN DE ADQUISICIONES'!O$36)*($G80/$F80)))</f>
        <v>0</v>
      </c>
      <c r="R80" s="420">
        <f>IF( $F80=0,0,((($F80/$E$75)*'PLAN DE ADQUISICIONES'!P$36)*($G80/$F80)))</f>
        <v>0</v>
      </c>
      <c r="S80" s="420">
        <f>IF( $F80=0,0,((($F80/$E$75)*'PLAN DE ADQUISICIONES'!Q$36)*($G80/$F80)))</f>
        <v>0</v>
      </c>
      <c r="T80" s="423">
        <f>H80+I80+J80+K80+L80+M80+N80+O80+P80+Q80+R80+S80</f>
        <v>0</v>
      </c>
      <c r="U80" s="424">
        <f>IF( $F80=0,0,((($F80/$E$75)*'PLAN DE ADQUISICIONES'!R$36)*($G80/$F80)))</f>
        <v>0</v>
      </c>
      <c r="V80" s="420">
        <f>IF( $F80=0,0,((($F80/$E$75)*'PLAN DE ADQUISICIONES'!S$36)*($G80/$F80)))</f>
        <v>0</v>
      </c>
      <c r="W80" s="420">
        <f>IF( $F80=0,0,((($F80/$E$75)*'PLAN DE ADQUISICIONES'!T$36)*($G80/$F80)))</f>
        <v>0</v>
      </c>
      <c r="X80" s="420">
        <f>IF( $F80=0,0,((($F80/$E$75)*'PLAN DE ADQUISICIONES'!U$36)*($G80/$F80)))</f>
        <v>0</v>
      </c>
      <c r="Y80" s="420">
        <f>IF( $F80=0,0,((($F80/$E$75)*'PLAN DE ADQUISICIONES'!V$36)*($G80/$F80)))</f>
        <v>0</v>
      </c>
      <c r="Z80" s="420">
        <f>IF( $F80=0,0,((($F80/$E$75)*'PLAN DE ADQUISICIONES'!W$36)*($G80/$F80)))</f>
        <v>0</v>
      </c>
      <c r="AA80" s="420">
        <f>IF( $F80=0,0,((($F80/$E$75)*'PLAN DE ADQUISICIONES'!X$36)*($G80/$F80)))</f>
        <v>0</v>
      </c>
      <c r="AB80" s="420">
        <f>IF( $F80=0,0,((($F80/$E$75)*'PLAN DE ADQUISICIONES'!Y$36)*($G80/$F80)))</f>
        <v>0</v>
      </c>
      <c r="AC80" s="420">
        <f>IF( $F80=0,0,((($F80/$E$75)*'PLAN DE ADQUISICIONES'!Z$36)*($G80/$F80)))</f>
        <v>0</v>
      </c>
      <c r="AD80" s="420">
        <f>IF( $F80=0,0,((($F80/$E$75)*'PLAN DE ADQUISICIONES'!AA$36)*($G80/$F80)))</f>
        <v>0</v>
      </c>
      <c r="AE80" s="420">
        <f>IF( $F80=0,0,((($F80/$E$75)*'PLAN DE ADQUISICIONES'!AB$36)*($G80/$F80)))</f>
        <v>0</v>
      </c>
      <c r="AF80" s="420">
        <f>IF( $F80=0,0,((($F80/$E$75)*'PLAN DE ADQUISICIONES'!AC$36)*($G80/$F80)))</f>
        <v>0</v>
      </c>
      <c r="AG80" s="421">
        <f>U80+V80+W80+X80+Y80+Z80+AA80+AB80+AC80+AD80+AE80+AF80</f>
        <v>0</v>
      </c>
      <c r="AH80" s="425">
        <f>IF( $F80=0,0,((($F80/$E$75)*'PLAN DE ADQUISICIONES'!AD$36)*($G80/$F80)))</f>
        <v>0</v>
      </c>
      <c r="AI80" s="420">
        <f>IF( $F80=0,0,((($F80/$E$75)*'PLAN DE ADQUISICIONES'!AE$36)*($G80/$F80)))</f>
        <v>0</v>
      </c>
      <c r="AJ80" s="420">
        <f>IF( $F80=0,0,((($F80/$E$75)*'PLAN DE ADQUISICIONES'!AF$36)*($G80/$F80)))</f>
        <v>0</v>
      </c>
      <c r="AK80" s="420">
        <f>IF( $F80=0,0,((($F80/$E$75)*'PLAN DE ADQUISICIONES'!AG$36)*($G80/$F80)))</f>
        <v>0</v>
      </c>
      <c r="AL80" s="420">
        <f>IF( $F80=0,0,((($F80/$E$75)*'PLAN DE ADQUISICIONES'!AH$36)*($G80/$F80)))</f>
        <v>0</v>
      </c>
      <c r="AM80" s="420">
        <f>IF( $F80=0,0,((($F80/$E$75)*'PLAN DE ADQUISICIONES'!AI$36)*($G80/$F80)))</f>
        <v>0</v>
      </c>
      <c r="AN80" s="420">
        <f>IF( $F80=0,0,((($F80/$E$75)*'PLAN DE ADQUISICIONES'!AJ$36)*($G80/$F80)))</f>
        <v>0</v>
      </c>
      <c r="AO80" s="420">
        <f>IF( $F80=0,0,((($F80/$E$75)*'PLAN DE ADQUISICIONES'!AK$36)*($G80/$F80)))</f>
        <v>0</v>
      </c>
      <c r="AP80" s="420">
        <f>IF( $F80=0,0,((($F80/$E$75)*'PLAN DE ADQUISICIONES'!AL$36)*($G80/$F80)))</f>
        <v>0</v>
      </c>
      <c r="AQ80" s="420">
        <f>IF( $F80=0,0,((($F80/$E$75)*'PLAN DE ADQUISICIONES'!AM$36)*($G80/$F80)))</f>
        <v>0</v>
      </c>
      <c r="AR80" s="420">
        <f>IF( $F80=0,0,((($F80/$E$75)*'PLAN DE ADQUISICIONES'!AN$36)*($G80/$F80)))</f>
        <v>0</v>
      </c>
      <c r="AS80" s="420">
        <f>IF( $F80=0,0,((($F80/$E$75)*'PLAN DE ADQUISICIONES'!AO$36)*($G80/$F80)))</f>
        <v>0</v>
      </c>
      <c r="AT80" s="423">
        <f>AH80+AI80+AJ80+AK80+AL80+AM80+AN80+AO80+AP80+AQ80+AR80+AS80</f>
        <v>0</v>
      </c>
      <c r="AU80" s="494">
        <f>AS80+AR80+AQ80+AP80+AO80+AN80+AM80+AL80+AK80+AJ80+AI80+AH80+AF80+AE80+AD80+AC80+AB80+AA80+Z80+Y80+X80+W80+V80+U80+S80+R80+Q80+P80+O80+N80+M80+L80+K80+J80+I80+H80</f>
        <v>0</v>
      </c>
      <c r="AV80" s="392">
        <f t="shared" si="30"/>
        <v>0</v>
      </c>
    </row>
    <row r="81" spans="2:48" s="394" customFormat="1" ht="12.75" customHeight="1" x14ac:dyDescent="0.15">
      <c r="B81" s="406" t="str">
        <f>+'FORMATO COSTEO C1'!C$370</f>
        <v>1.3.2</v>
      </c>
      <c r="C81" s="430">
        <f>+'FORMATO COSTEO C1'!B$370</f>
        <v>0</v>
      </c>
      <c r="D81" s="543" t="str">
        <f>+'FORMATO COSTEO C1'!D$370</f>
        <v>Unidad medida</v>
      </c>
      <c r="E81" s="535">
        <f>+'FORMATO COSTEO C1'!E$370</f>
        <v>0</v>
      </c>
      <c r="F81" s="410">
        <f>SUM(F82:F86)</f>
        <v>0</v>
      </c>
      <c r="G81" s="411">
        <f t="shared" ref="G81:P81" si="31">SUM(G82:G86)</f>
        <v>0</v>
      </c>
      <c r="H81" s="412">
        <f t="shared" si="31"/>
        <v>0</v>
      </c>
      <c r="I81" s="410">
        <f>SUM(I82:I86)</f>
        <v>0</v>
      </c>
      <c r="J81" s="410">
        <f>SUM(J82:J86)</f>
        <v>0</v>
      </c>
      <c r="K81" s="410">
        <f>SUM(K82:K86)</f>
        <v>0</v>
      </c>
      <c r="L81" s="410">
        <f>SUM(L82:L86)</f>
        <v>0</v>
      </c>
      <c r="M81" s="410">
        <f>SUM(M82:M86)</f>
        <v>0</v>
      </c>
      <c r="N81" s="410">
        <f t="shared" si="31"/>
        <v>0</v>
      </c>
      <c r="O81" s="410">
        <f t="shared" si="31"/>
        <v>0</v>
      </c>
      <c r="P81" s="410">
        <f t="shared" si="31"/>
        <v>0</v>
      </c>
      <c r="Q81" s="410">
        <f t="shared" ref="Q81:AS81" si="32">SUM(Q82:Q86)</f>
        <v>0</v>
      </c>
      <c r="R81" s="410">
        <f t="shared" si="32"/>
        <v>0</v>
      </c>
      <c r="S81" s="410">
        <f t="shared" si="32"/>
        <v>0</v>
      </c>
      <c r="T81" s="413">
        <f t="shared" si="32"/>
        <v>0</v>
      </c>
      <c r="U81" s="414">
        <f t="shared" si="32"/>
        <v>0</v>
      </c>
      <c r="V81" s="410">
        <f t="shared" si="32"/>
        <v>0</v>
      </c>
      <c r="W81" s="410">
        <f t="shared" si="32"/>
        <v>0</v>
      </c>
      <c r="X81" s="410">
        <f t="shared" si="32"/>
        <v>0</v>
      </c>
      <c r="Y81" s="410">
        <f t="shared" si="32"/>
        <v>0</v>
      </c>
      <c r="Z81" s="410">
        <f t="shared" si="32"/>
        <v>0</v>
      </c>
      <c r="AA81" s="410">
        <f t="shared" si="32"/>
        <v>0</v>
      </c>
      <c r="AB81" s="410">
        <f t="shared" si="32"/>
        <v>0</v>
      </c>
      <c r="AC81" s="410">
        <f t="shared" si="32"/>
        <v>0</v>
      </c>
      <c r="AD81" s="410">
        <f t="shared" si="32"/>
        <v>0</v>
      </c>
      <c r="AE81" s="410">
        <f t="shared" si="32"/>
        <v>0</v>
      </c>
      <c r="AF81" s="410">
        <f t="shared" si="32"/>
        <v>0</v>
      </c>
      <c r="AG81" s="411">
        <f t="shared" si="32"/>
        <v>0</v>
      </c>
      <c r="AH81" s="412">
        <f t="shared" si="32"/>
        <v>0</v>
      </c>
      <c r="AI81" s="410">
        <f t="shared" si="32"/>
        <v>0</v>
      </c>
      <c r="AJ81" s="410">
        <f t="shared" si="32"/>
        <v>0</v>
      </c>
      <c r="AK81" s="410">
        <f t="shared" si="32"/>
        <v>0</v>
      </c>
      <c r="AL81" s="410">
        <f t="shared" si="32"/>
        <v>0</v>
      </c>
      <c r="AM81" s="410">
        <f t="shared" si="32"/>
        <v>0</v>
      </c>
      <c r="AN81" s="410">
        <f t="shared" si="32"/>
        <v>0</v>
      </c>
      <c r="AO81" s="410">
        <f t="shared" si="32"/>
        <v>0</v>
      </c>
      <c r="AP81" s="410">
        <f t="shared" si="32"/>
        <v>0</v>
      </c>
      <c r="AQ81" s="410">
        <f t="shared" si="32"/>
        <v>0</v>
      </c>
      <c r="AR81" s="410">
        <f t="shared" si="32"/>
        <v>0</v>
      </c>
      <c r="AS81" s="410">
        <f t="shared" si="32"/>
        <v>0</v>
      </c>
      <c r="AT81" s="413">
        <f>SUM(AT82:AT86)</f>
        <v>0</v>
      </c>
      <c r="AU81" s="415">
        <f>SUM(AU82:AU86)</f>
        <v>0</v>
      </c>
      <c r="AV81" s="392">
        <f t="shared" si="30"/>
        <v>0</v>
      </c>
    </row>
    <row r="82" spans="2:48" s="394" customFormat="1" ht="12.75" customHeight="1" x14ac:dyDescent="0.15">
      <c r="B82" s="416" t="str">
        <f>+'FORMATO COSTEO C1'!C372</f>
        <v>1.3.2.1</v>
      </c>
      <c r="C82" s="417" t="str">
        <f>+'FORMATO COSTEO C1'!B$372</f>
        <v>Categoría de gasto</v>
      </c>
      <c r="D82" s="428"/>
      <c r="E82" s="556"/>
      <c r="F82" s="420">
        <f>+'FORMATO COSTEO C1'!G372</f>
        <v>0</v>
      </c>
      <c r="G82" s="421">
        <f>+'FORMATO COSTEO C1'!H372</f>
        <v>0</v>
      </c>
      <c r="H82" s="422">
        <f>IF( $F82=0,0,((($F82/$E$81)*'PLAN DE ADQUISICIONES'!F$37)*($G82/$F82)))</f>
        <v>0</v>
      </c>
      <c r="I82" s="420">
        <f>IF( $F82=0,0,((($F82/$E$81)*'PLAN DE ADQUISICIONES'!G$37)*($G82/$F82)))</f>
        <v>0</v>
      </c>
      <c r="J82" s="420">
        <f>IF( $F82=0,0,((($F82/$E$81)*'PLAN DE ADQUISICIONES'!H$37)*($G82/$F82)))</f>
        <v>0</v>
      </c>
      <c r="K82" s="420">
        <f>IF( $F82=0,0,((($F82/$E$81)*'PLAN DE ADQUISICIONES'!I$37)*($G82/$F82)))</f>
        <v>0</v>
      </c>
      <c r="L82" s="420">
        <f>IF( $F82=0,0,((($F82/$E$81)*'PLAN DE ADQUISICIONES'!J$37)*($G82/$F82)))</f>
        <v>0</v>
      </c>
      <c r="M82" s="420">
        <f>IF( $F82=0,0,((($F82/$E$81)*'PLAN DE ADQUISICIONES'!K$37)*($G82/$F82)))</f>
        <v>0</v>
      </c>
      <c r="N82" s="420">
        <f>IF( $F82=0,0,((($F82/$E$81)*'PLAN DE ADQUISICIONES'!L$37)*($G82/$F82)))</f>
        <v>0</v>
      </c>
      <c r="O82" s="420">
        <f>IF( $F82=0,0,((($F82/$E$81)*'PLAN DE ADQUISICIONES'!M$37)*($G82/$F82)))</f>
        <v>0</v>
      </c>
      <c r="P82" s="420">
        <f>IF( $F82=0,0,((($F82/$E$81)*'PLAN DE ADQUISICIONES'!N$37)*($G82/$F82)))</f>
        <v>0</v>
      </c>
      <c r="Q82" s="420">
        <f>IF( $F82=0,0,((($F82/$E$81)*'PLAN DE ADQUISICIONES'!O$37)*($G82/$F82)))</f>
        <v>0</v>
      </c>
      <c r="R82" s="420">
        <f>IF( $F82=0,0,((($F82/$E$81)*'PLAN DE ADQUISICIONES'!P$37)*($G82/$F82)))</f>
        <v>0</v>
      </c>
      <c r="S82" s="420">
        <f>IF( $F82=0,0,((($F82/$E$81)*'PLAN DE ADQUISICIONES'!Q$37)*($G82/$F82)))</f>
        <v>0</v>
      </c>
      <c r="T82" s="423">
        <f>H82+I82+J82+K82+L82+M82+N82+O82+P82+Q82+R82+S82</f>
        <v>0</v>
      </c>
      <c r="U82" s="424">
        <f>IF( $F82=0,0,((($F82/$E$81)*'PLAN DE ADQUISICIONES'!R$37)*($G82/$F82)))</f>
        <v>0</v>
      </c>
      <c r="V82" s="420">
        <f>IF( $F82=0,0,((($F82/$E$81)*'PLAN DE ADQUISICIONES'!S$37)*($G82/$F82)))</f>
        <v>0</v>
      </c>
      <c r="W82" s="420">
        <f>IF( $F82=0,0,((($F82/$E$81)*'PLAN DE ADQUISICIONES'!T$37)*($G82/$F82)))</f>
        <v>0</v>
      </c>
      <c r="X82" s="420">
        <f>IF( $F82=0,0,((($F82/$E$81)*'PLAN DE ADQUISICIONES'!U$37)*($G82/$F82)))</f>
        <v>0</v>
      </c>
      <c r="Y82" s="420">
        <f>IF( $F82=0,0,((($F82/$E$81)*'PLAN DE ADQUISICIONES'!V$37)*($G82/$F82)))</f>
        <v>0</v>
      </c>
      <c r="Z82" s="420">
        <f>IF( $F82=0,0,((($F82/$E$81)*'PLAN DE ADQUISICIONES'!W$37)*($G82/$F82)))</f>
        <v>0</v>
      </c>
      <c r="AA82" s="420">
        <f>IF( $F82=0,0,((($F82/$E$81)*'PLAN DE ADQUISICIONES'!X$37)*($G82/$F82)))</f>
        <v>0</v>
      </c>
      <c r="AB82" s="420">
        <f>IF( $F82=0,0,((($F82/$E$81)*'PLAN DE ADQUISICIONES'!Y$37)*($G82/$F82)))</f>
        <v>0</v>
      </c>
      <c r="AC82" s="420">
        <f>IF( $F82=0,0,((($F82/$E$81)*'PLAN DE ADQUISICIONES'!Z$37)*($G82/$F82)))</f>
        <v>0</v>
      </c>
      <c r="AD82" s="420">
        <f>IF( $F82=0,0,((($F82/$E$81)*'PLAN DE ADQUISICIONES'!AA$37)*($G82/$F82)))</f>
        <v>0</v>
      </c>
      <c r="AE82" s="420">
        <f>IF( $F82=0,0,((($F82/$E$81)*'PLAN DE ADQUISICIONES'!AB$37)*($G82/$F82)))</f>
        <v>0</v>
      </c>
      <c r="AF82" s="420">
        <f>IF( $F82=0,0,((($F82/$E$81)*'PLAN DE ADQUISICIONES'!AC$37)*($G82/$F82)))</f>
        <v>0</v>
      </c>
      <c r="AG82" s="421">
        <f>U82+V82+W82+X82+Y82+Z82+AA82+AB82+AC82+AD82+AE82+AF82</f>
        <v>0</v>
      </c>
      <c r="AH82" s="425">
        <f>IF( $F82=0,0,((($F82/$E$81)*'PLAN DE ADQUISICIONES'!AD$37)*($G82/$F82)))</f>
        <v>0</v>
      </c>
      <c r="AI82" s="420">
        <f>IF( $F82=0,0,((($F82/$E$81)*'PLAN DE ADQUISICIONES'!AE$37)*($G82/$F82)))</f>
        <v>0</v>
      </c>
      <c r="AJ82" s="420">
        <f>IF( $F82=0,0,((($F82/$E$81)*'PLAN DE ADQUISICIONES'!AF$37)*($G82/$F82)))</f>
        <v>0</v>
      </c>
      <c r="AK82" s="420">
        <f>IF( $F82=0,0,((($F82/$E$81)*'PLAN DE ADQUISICIONES'!AG$37)*($G82/$F82)))</f>
        <v>0</v>
      </c>
      <c r="AL82" s="420">
        <f>IF( $F82=0,0,((($F82/$E$81)*'PLAN DE ADQUISICIONES'!AH$37)*($G82/$F82)))</f>
        <v>0</v>
      </c>
      <c r="AM82" s="420">
        <f>IF( $F82=0,0,((($F82/$E$81)*'PLAN DE ADQUISICIONES'!AI$37)*($G82/$F82)))</f>
        <v>0</v>
      </c>
      <c r="AN82" s="420">
        <f>IF( $F82=0,0,((($F82/$E$81)*'PLAN DE ADQUISICIONES'!AJ$37)*($G82/$F82)))</f>
        <v>0</v>
      </c>
      <c r="AO82" s="420">
        <f>IF( $F82=0,0,((($F82/$E$81)*'PLAN DE ADQUISICIONES'!AK$37)*($G82/$F82)))</f>
        <v>0</v>
      </c>
      <c r="AP82" s="420">
        <f>IF( $F82=0,0,((($F82/$E$81)*'PLAN DE ADQUISICIONES'!AL$37)*($G82/$F82)))</f>
        <v>0</v>
      </c>
      <c r="AQ82" s="420">
        <f>IF( $F82=0,0,((($F82/$E$81)*'PLAN DE ADQUISICIONES'!AM$37)*($G82/$F82)))</f>
        <v>0</v>
      </c>
      <c r="AR82" s="420">
        <f>IF( $F82=0,0,((($F82/$E$81)*'PLAN DE ADQUISICIONES'!AN$37)*($G82/$F82)))</f>
        <v>0</v>
      </c>
      <c r="AS82" s="420">
        <f>IF( $F82=0,0,((($F82/$E$81)*'PLAN DE ADQUISICIONES'!AO$37)*($G82/$F82)))</f>
        <v>0</v>
      </c>
      <c r="AT82" s="423">
        <f>AH82+AI82+AJ82+AK82+AL82+AM82+AN82+AO82+AP82+AQ82+AR82+AS82</f>
        <v>0</v>
      </c>
      <c r="AU82" s="494">
        <f>AS82+AR82+AQ82+AP82+AO82+AN82+AM82+AL82+AK82+AJ82+AI82+AH82+AF82+AE82+AD82+AC82+AB82+AA82+Z82+Y82+X82+W82+V82+U82+S82+R82+Q82+P82+O82+N82+M82+L82+K82+J82+I82+H82</f>
        <v>0</v>
      </c>
      <c r="AV82" s="392">
        <f t="shared" si="30"/>
        <v>0</v>
      </c>
    </row>
    <row r="83" spans="2:48" s="405" customFormat="1" ht="12.75" customHeight="1" outlineLevel="1" x14ac:dyDescent="0.15">
      <c r="B83" s="416" t="str">
        <f>+'FORMATO COSTEO C1'!C378</f>
        <v>1.3.2.2</v>
      </c>
      <c r="C83" s="417" t="str">
        <f>+'FORMATO COSTEO C1'!B$378</f>
        <v>Categoría de gasto</v>
      </c>
      <c r="D83" s="428"/>
      <c r="E83" s="556"/>
      <c r="F83" s="420">
        <f>+'FORMATO COSTEO C1'!G378</f>
        <v>0</v>
      </c>
      <c r="G83" s="421">
        <f>+'FORMATO COSTEO C1'!H378</f>
        <v>0</v>
      </c>
      <c r="H83" s="425">
        <f>IF( $F83=0,0,((($F83/$E$81)*'PLAN DE ADQUISICIONES'!F$37)*($G83/$F83)))</f>
        <v>0</v>
      </c>
      <c r="I83" s="420">
        <f>IF( $F83=0,0,((($F83/$E$81)*'PLAN DE ADQUISICIONES'!G$37)*($G83/$F83)))</f>
        <v>0</v>
      </c>
      <c r="J83" s="420">
        <f>IF( $F83=0,0,((($F83/$E$81)*'PLAN DE ADQUISICIONES'!H$37)*($G83/$F83)))</f>
        <v>0</v>
      </c>
      <c r="K83" s="420">
        <f>IF( $F83=0,0,((($F83/$E$81)*'PLAN DE ADQUISICIONES'!I$37)*($G83/$F83)))</f>
        <v>0</v>
      </c>
      <c r="L83" s="420">
        <f>IF( $F83=0,0,((($F83/$E$81)*'PLAN DE ADQUISICIONES'!J$37)*($G83/$F83)))</f>
        <v>0</v>
      </c>
      <c r="M83" s="420">
        <f>IF( $F83=0,0,((($F83/$E$81)*'PLAN DE ADQUISICIONES'!K$37)*($G83/$F83)))</f>
        <v>0</v>
      </c>
      <c r="N83" s="420">
        <f>IF( $F83=0,0,((($F83/$E$81)*'PLAN DE ADQUISICIONES'!L$37)*($G83/$F83)))</f>
        <v>0</v>
      </c>
      <c r="O83" s="420">
        <f>IF( $F83=0,0,((($F83/$E$81)*'PLAN DE ADQUISICIONES'!M$37)*($G83/$F83)))</f>
        <v>0</v>
      </c>
      <c r="P83" s="420">
        <f>IF( $F83=0,0,((($F83/$E$81)*'PLAN DE ADQUISICIONES'!N$37)*($G83/$F83)))</f>
        <v>0</v>
      </c>
      <c r="Q83" s="420">
        <f>IF( $F83=0,0,((($F83/$E$81)*'PLAN DE ADQUISICIONES'!O$37)*($G83/$F83)))</f>
        <v>0</v>
      </c>
      <c r="R83" s="420">
        <f>IF( $F83=0,0,((($F83/$E$81)*'PLAN DE ADQUISICIONES'!P$37)*($G83/$F83)))</f>
        <v>0</v>
      </c>
      <c r="S83" s="420">
        <f>IF( $F83=0,0,((($F83/$E$81)*'PLAN DE ADQUISICIONES'!Q$37)*($G83/$F83)))</f>
        <v>0</v>
      </c>
      <c r="T83" s="423">
        <f>H83+I83+J83+K83+L83+M83+N83+O83+P83+Q83+R83+S83</f>
        <v>0</v>
      </c>
      <c r="U83" s="424">
        <f>IF( $F83=0,0,((($F83/$E$81)*'PLAN DE ADQUISICIONES'!R$37)*($G83/$F83)))</f>
        <v>0</v>
      </c>
      <c r="V83" s="420">
        <f>IF( $F83=0,0,((($F83/$E$81)*'PLAN DE ADQUISICIONES'!S$37)*($G83/$F83)))</f>
        <v>0</v>
      </c>
      <c r="W83" s="420">
        <f>IF( $F83=0,0,((($F83/$E$81)*'PLAN DE ADQUISICIONES'!T$37)*($G83/$F83)))</f>
        <v>0</v>
      </c>
      <c r="X83" s="420">
        <f>IF( $F83=0,0,((($F83/$E$81)*'PLAN DE ADQUISICIONES'!U$37)*($G83/$F83)))</f>
        <v>0</v>
      </c>
      <c r="Y83" s="420">
        <f>IF( $F83=0,0,((($F83/$E$81)*'PLAN DE ADQUISICIONES'!V$37)*($G83/$F83)))</f>
        <v>0</v>
      </c>
      <c r="Z83" s="420">
        <f>IF( $F83=0,0,((($F83/$E$81)*'PLAN DE ADQUISICIONES'!W$37)*($G83/$F83)))</f>
        <v>0</v>
      </c>
      <c r="AA83" s="420">
        <f>IF( $F83=0,0,((($F83/$E$81)*'PLAN DE ADQUISICIONES'!X$37)*($G83/$F83)))</f>
        <v>0</v>
      </c>
      <c r="AB83" s="420">
        <f>IF( $F83=0,0,((($F83/$E$81)*'PLAN DE ADQUISICIONES'!Y$37)*($G83/$F83)))</f>
        <v>0</v>
      </c>
      <c r="AC83" s="420">
        <f>IF( $F83=0,0,((($F83/$E$81)*'PLAN DE ADQUISICIONES'!Z$37)*($G83/$F83)))</f>
        <v>0</v>
      </c>
      <c r="AD83" s="420">
        <f>IF( $F83=0,0,((($F83/$E$81)*'PLAN DE ADQUISICIONES'!AA$37)*($G83/$F83)))</f>
        <v>0</v>
      </c>
      <c r="AE83" s="420">
        <f>IF( $F83=0,0,((($F83/$E$81)*'PLAN DE ADQUISICIONES'!AB$37)*($G83/$F83)))</f>
        <v>0</v>
      </c>
      <c r="AF83" s="420">
        <f>IF( $F83=0,0,((($F83/$E$81)*'PLAN DE ADQUISICIONES'!AC$37)*($G83/$F83)))</f>
        <v>0</v>
      </c>
      <c r="AG83" s="421">
        <f>U83+V83+W83+X83+Y83+Z83+AA83+AB83+AC83+AD83+AE83+AF83</f>
        <v>0</v>
      </c>
      <c r="AH83" s="425">
        <f>IF( $F83=0,0,((($F83/$E$81)*'PLAN DE ADQUISICIONES'!AD$37)*($G83/$F83)))</f>
        <v>0</v>
      </c>
      <c r="AI83" s="420">
        <f>IF( $F83=0,0,((($F83/$E$81)*'PLAN DE ADQUISICIONES'!AE$37)*($G83/$F83)))</f>
        <v>0</v>
      </c>
      <c r="AJ83" s="420">
        <f>IF( $F83=0,0,((($F83/$E$81)*'PLAN DE ADQUISICIONES'!AF$37)*($G83/$F83)))</f>
        <v>0</v>
      </c>
      <c r="AK83" s="420">
        <f>IF( $F83=0,0,((($F83/$E$81)*'PLAN DE ADQUISICIONES'!AG$37)*($G83/$F83)))</f>
        <v>0</v>
      </c>
      <c r="AL83" s="420">
        <f>IF( $F83=0,0,((($F83/$E$81)*'PLAN DE ADQUISICIONES'!AH$37)*($G83/$F83)))</f>
        <v>0</v>
      </c>
      <c r="AM83" s="420">
        <f>IF( $F83=0,0,((($F83/$E$81)*'PLAN DE ADQUISICIONES'!AI$37)*($G83/$F83)))</f>
        <v>0</v>
      </c>
      <c r="AN83" s="420">
        <f>IF( $F83=0,0,((($F83/$E$81)*'PLAN DE ADQUISICIONES'!AJ$37)*($G83/$F83)))</f>
        <v>0</v>
      </c>
      <c r="AO83" s="420">
        <f>IF( $F83=0,0,((($F83/$E$81)*'PLAN DE ADQUISICIONES'!AK$37)*($G83/$F83)))</f>
        <v>0</v>
      </c>
      <c r="AP83" s="420">
        <f>IF( $F83=0,0,((($F83/$E$81)*'PLAN DE ADQUISICIONES'!AL$37)*($G83/$F83)))</f>
        <v>0</v>
      </c>
      <c r="AQ83" s="420">
        <f>IF( $F83=0,0,((($F83/$E$81)*'PLAN DE ADQUISICIONES'!AM$37)*($G83/$F83)))</f>
        <v>0</v>
      </c>
      <c r="AR83" s="420">
        <f>IF( $F83=0,0,((($F83/$E$81)*'PLAN DE ADQUISICIONES'!AN$37)*($G83/$F83)))</f>
        <v>0</v>
      </c>
      <c r="AS83" s="420">
        <f>IF( $F83=0,0,((($F83/$E$81)*'PLAN DE ADQUISICIONES'!AO$37)*($G83/$F83)))</f>
        <v>0</v>
      </c>
      <c r="AT83" s="423">
        <f>AH83+AI83+AJ83+AK83+AL83+AM83+AN83+AO83+AP83+AQ83+AR83+AS83</f>
        <v>0</v>
      </c>
      <c r="AU83" s="494">
        <f>AS83+AR83+AQ83+AP83+AO83+AN83+AM83+AL83+AK83+AJ83+AI83+AH83+AF83+AE83+AD83+AC83+AB83+AA83+Z83+Y83+X83+W83+V83+U83+S83+R83+Q83+P83+O83+N83+M83+L83+K83+J83+I83+H83</f>
        <v>0</v>
      </c>
      <c r="AV83" s="392">
        <f t="shared" si="30"/>
        <v>0</v>
      </c>
    </row>
    <row r="84" spans="2:48" s="394" customFormat="1" ht="12.75" customHeight="1" x14ac:dyDescent="0.15">
      <c r="B84" s="416" t="str">
        <f>+'FORMATO COSTEO C1'!C$384</f>
        <v>1.3.2.3</v>
      </c>
      <c r="C84" s="417" t="str">
        <f>+'FORMATO COSTEO C1'!B$384</f>
        <v>Categoría de gasto</v>
      </c>
      <c r="D84" s="428"/>
      <c r="E84" s="556"/>
      <c r="F84" s="420">
        <f>+'FORMATO COSTEO C1'!G384</f>
        <v>0</v>
      </c>
      <c r="G84" s="421">
        <f>+'FORMATO COSTEO C1'!H384</f>
        <v>0</v>
      </c>
      <c r="H84" s="425">
        <f>IF( $F84=0,0,((($F84/$E$81)*'PLAN DE ADQUISICIONES'!F$37)*($G84/$F84)))</f>
        <v>0</v>
      </c>
      <c r="I84" s="420">
        <f>IF( $F84=0,0,((($F84/$E$81)*'PLAN DE ADQUISICIONES'!G$37)*($G84/$F84)))</f>
        <v>0</v>
      </c>
      <c r="J84" s="420">
        <f>IF( $F84=0,0,((($F84/$E$81)*'PLAN DE ADQUISICIONES'!H$37)*($G84/$F84)))</f>
        <v>0</v>
      </c>
      <c r="K84" s="420">
        <f>IF( $F84=0,0,((($F84/$E$81)*'PLAN DE ADQUISICIONES'!I$37)*($G84/$F84)))</f>
        <v>0</v>
      </c>
      <c r="L84" s="420">
        <f>IF( $F84=0,0,((($F84/$E$81)*'PLAN DE ADQUISICIONES'!J$37)*($G84/$F84)))</f>
        <v>0</v>
      </c>
      <c r="M84" s="420">
        <f>IF( $F84=0,0,((($F84/$E$81)*'PLAN DE ADQUISICIONES'!K$37)*($G84/$F84)))</f>
        <v>0</v>
      </c>
      <c r="N84" s="420">
        <f>IF( $F84=0,0,((($F84/$E$81)*'PLAN DE ADQUISICIONES'!L$37)*($G84/$F84)))</f>
        <v>0</v>
      </c>
      <c r="O84" s="420">
        <f>IF( $F84=0,0,((($F84/$E$81)*'PLAN DE ADQUISICIONES'!M$37)*($G84/$F84)))</f>
        <v>0</v>
      </c>
      <c r="P84" s="420">
        <f>IF( $F84=0,0,((($F84/$E$81)*'PLAN DE ADQUISICIONES'!N$37)*($G84/$F84)))</f>
        <v>0</v>
      </c>
      <c r="Q84" s="420">
        <f>IF( $F84=0,0,((($F84/$E$81)*'PLAN DE ADQUISICIONES'!O$37)*($G84/$F84)))</f>
        <v>0</v>
      </c>
      <c r="R84" s="420">
        <f>IF( $F84=0,0,((($F84/$E$81)*'PLAN DE ADQUISICIONES'!P$37)*($G84/$F84)))</f>
        <v>0</v>
      </c>
      <c r="S84" s="420">
        <f>IF( $F84=0,0,((($F84/$E$81)*'PLAN DE ADQUISICIONES'!Q$37)*($G84/$F84)))</f>
        <v>0</v>
      </c>
      <c r="T84" s="423">
        <f>H84+I84+J84+K84+L84+M84+N84+O84+P84+Q84+R84+S84</f>
        <v>0</v>
      </c>
      <c r="U84" s="424">
        <f>IF( $F84=0,0,((($F84/$E$81)*'PLAN DE ADQUISICIONES'!R$37)*($G84/$F84)))</f>
        <v>0</v>
      </c>
      <c r="V84" s="420">
        <f>IF( $F84=0,0,((($F84/$E$81)*'PLAN DE ADQUISICIONES'!S$37)*($G84/$F84)))</f>
        <v>0</v>
      </c>
      <c r="W84" s="420">
        <f>IF( $F84=0,0,((($F84/$E$81)*'PLAN DE ADQUISICIONES'!T$37)*($G84/$F84)))</f>
        <v>0</v>
      </c>
      <c r="X84" s="420">
        <f>IF( $F84=0,0,((($F84/$E$81)*'PLAN DE ADQUISICIONES'!U$37)*($G84/$F84)))</f>
        <v>0</v>
      </c>
      <c r="Y84" s="420">
        <f>IF( $F84=0,0,((($F84/$E$81)*'PLAN DE ADQUISICIONES'!V$37)*($G84/$F84)))</f>
        <v>0</v>
      </c>
      <c r="Z84" s="420">
        <f>IF( $F84=0,0,((($F84/$E$81)*'PLAN DE ADQUISICIONES'!W$37)*($G84/$F84)))</f>
        <v>0</v>
      </c>
      <c r="AA84" s="420">
        <f>IF( $F84=0,0,((($F84/$E$81)*'PLAN DE ADQUISICIONES'!X$37)*($G84/$F84)))</f>
        <v>0</v>
      </c>
      <c r="AB84" s="420">
        <f>IF( $F84=0,0,((($F84/$E$81)*'PLAN DE ADQUISICIONES'!Y$37)*($G84/$F84)))</f>
        <v>0</v>
      </c>
      <c r="AC84" s="420">
        <f>IF( $F84=0,0,((($F84/$E$81)*'PLAN DE ADQUISICIONES'!Z$37)*($G84/$F84)))</f>
        <v>0</v>
      </c>
      <c r="AD84" s="420">
        <f>IF( $F84=0,0,((($F84/$E$81)*'PLAN DE ADQUISICIONES'!AA$37)*($G84/$F84)))</f>
        <v>0</v>
      </c>
      <c r="AE84" s="420">
        <f>IF( $F84=0,0,((($F84/$E$81)*'PLAN DE ADQUISICIONES'!AB$37)*($G84/$F84)))</f>
        <v>0</v>
      </c>
      <c r="AF84" s="420">
        <f>IF( $F84=0,0,((($F84/$E$81)*'PLAN DE ADQUISICIONES'!AC$37)*($G84/$F84)))</f>
        <v>0</v>
      </c>
      <c r="AG84" s="421">
        <f>U84+V84+W84+X84+Y84+Z84+AA84+AB84+AC84+AD84+AE84+AF84</f>
        <v>0</v>
      </c>
      <c r="AH84" s="425">
        <f>IF( $F84=0,0,((($F84/$E$81)*'PLAN DE ADQUISICIONES'!AD$37)*($G84/$F84)))</f>
        <v>0</v>
      </c>
      <c r="AI84" s="420">
        <f>IF( $F84=0,0,((($F84/$E$81)*'PLAN DE ADQUISICIONES'!AE$37)*($G84/$F84)))</f>
        <v>0</v>
      </c>
      <c r="AJ84" s="420">
        <f>IF( $F84=0,0,((($F84/$E$81)*'PLAN DE ADQUISICIONES'!AF$37)*($G84/$F84)))</f>
        <v>0</v>
      </c>
      <c r="AK84" s="420">
        <f>IF( $F84=0,0,((($F84/$E$81)*'PLAN DE ADQUISICIONES'!AG$37)*($G84/$F84)))</f>
        <v>0</v>
      </c>
      <c r="AL84" s="420">
        <f>IF( $F84=0,0,((($F84/$E$81)*'PLAN DE ADQUISICIONES'!AH$37)*($G84/$F84)))</f>
        <v>0</v>
      </c>
      <c r="AM84" s="420">
        <f>IF( $F84=0,0,((($F84/$E$81)*'PLAN DE ADQUISICIONES'!AI$37)*($G84/$F84)))</f>
        <v>0</v>
      </c>
      <c r="AN84" s="420">
        <f>IF( $F84=0,0,((($F84/$E$81)*'PLAN DE ADQUISICIONES'!AJ$37)*($G84/$F84)))</f>
        <v>0</v>
      </c>
      <c r="AO84" s="420">
        <f>IF( $F84=0,0,((($F84/$E$81)*'PLAN DE ADQUISICIONES'!AK$37)*($G84/$F84)))</f>
        <v>0</v>
      </c>
      <c r="AP84" s="420">
        <f>IF( $F84=0,0,((($F84/$E$81)*'PLAN DE ADQUISICIONES'!AL$37)*($G84/$F84)))</f>
        <v>0</v>
      </c>
      <c r="AQ84" s="420">
        <f>IF( $F84=0,0,((($F84/$E$81)*'PLAN DE ADQUISICIONES'!AM$37)*($G84/$F84)))</f>
        <v>0</v>
      </c>
      <c r="AR84" s="420">
        <f>IF( $F84=0,0,((($F84/$E$81)*'PLAN DE ADQUISICIONES'!AN$37)*($G84/$F84)))</f>
        <v>0</v>
      </c>
      <c r="AS84" s="420">
        <f>IF( $F84=0,0,((($F84/$E$81)*'PLAN DE ADQUISICIONES'!AO$37)*($G84/$F84)))</f>
        <v>0</v>
      </c>
      <c r="AT84" s="423">
        <f>AH84+AI84+AJ84+AK84+AL84+AM84+AN84+AO84+AP84+AQ84+AR84+AS84</f>
        <v>0</v>
      </c>
      <c r="AU84" s="494">
        <f>AS84+AR84+AQ84+AP84+AO84+AN84+AM84+AL84+AK84+AJ84+AI84+AH84+AF84+AE84+AD84+AC84+AB84+AA84+Z84+Y84+X84+W84+V84+U84+S84+R84+Q84+P84+O84+N84+M84+L84+K84+J84+I84+H84</f>
        <v>0</v>
      </c>
      <c r="AV84" s="392">
        <f t="shared" si="30"/>
        <v>0</v>
      </c>
    </row>
    <row r="85" spans="2:48" s="394" customFormat="1" ht="12.75" customHeight="1" x14ac:dyDescent="0.15">
      <c r="B85" s="416" t="str">
        <f>+'FORMATO COSTEO C1'!C390</f>
        <v>1.3.2.4</v>
      </c>
      <c r="C85" s="417" t="str">
        <f>+'FORMATO COSTEO C1'!B$390</f>
        <v>Categoría de gasto</v>
      </c>
      <c r="D85" s="428"/>
      <c r="E85" s="556"/>
      <c r="F85" s="420">
        <f>+'FORMATO COSTEO C1'!G390</f>
        <v>0</v>
      </c>
      <c r="G85" s="421">
        <f>+'FORMATO COSTEO C1'!H390</f>
        <v>0</v>
      </c>
      <c r="H85" s="425">
        <f>IF( $F85=0,0,((($F85/$E$81)*'PLAN DE ADQUISICIONES'!F$37)*($G85/$F85)))</f>
        <v>0</v>
      </c>
      <c r="I85" s="420">
        <f>IF( $F85=0,0,((($F85/$E$81)*'PLAN DE ADQUISICIONES'!G$37)*($G85/$F85)))</f>
        <v>0</v>
      </c>
      <c r="J85" s="420">
        <f>IF( $F85=0,0,((($F85/$E$81)*'PLAN DE ADQUISICIONES'!H$37)*($G85/$F85)))</f>
        <v>0</v>
      </c>
      <c r="K85" s="420">
        <f>IF( $F85=0,0,((($F85/$E$81)*'PLAN DE ADQUISICIONES'!I$37)*($G85/$F85)))</f>
        <v>0</v>
      </c>
      <c r="L85" s="420">
        <f>IF( $F85=0,0,((($F85/$E$81)*'PLAN DE ADQUISICIONES'!J$37)*($G85/$F85)))</f>
        <v>0</v>
      </c>
      <c r="M85" s="420">
        <f>IF( $F85=0,0,((($F85/$E$81)*'PLAN DE ADQUISICIONES'!K$37)*($G85/$F85)))</f>
        <v>0</v>
      </c>
      <c r="N85" s="420">
        <f>IF( $F85=0,0,((($F85/$E$81)*'PLAN DE ADQUISICIONES'!L$37)*($G85/$F85)))</f>
        <v>0</v>
      </c>
      <c r="O85" s="420">
        <f>IF( $F85=0,0,((($F85/$E$81)*'PLAN DE ADQUISICIONES'!M$37)*($G85/$F85)))</f>
        <v>0</v>
      </c>
      <c r="P85" s="420">
        <f>IF( $F85=0,0,((($F85/$E$81)*'PLAN DE ADQUISICIONES'!N$37)*($G85/$F85)))</f>
        <v>0</v>
      </c>
      <c r="Q85" s="420">
        <f>IF( $F85=0,0,((($F85/$E$81)*'PLAN DE ADQUISICIONES'!O$37)*($G85/$F85)))</f>
        <v>0</v>
      </c>
      <c r="R85" s="420">
        <f>IF( $F85=0,0,((($F85/$E$81)*'PLAN DE ADQUISICIONES'!P$37)*($G85/$F85)))</f>
        <v>0</v>
      </c>
      <c r="S85" s="420">
        <f>IF( $F85=0,0,((($F85/$E$81)*'PLAN DE ADQUISICIONES'!Q$37)*($G85/$F85)))</f>
        <v>0</v>
      </c>
      <c r="T85" s="423">
        <f>H85+I85+J85+K85+L85+M85+N85+O85+P85+Q85+R85+S85</f>
        <v>0</v>
      </c>
      <c r="U85" s="424">
        <f>IF( $F85=0,0,((($F85/$E$81)*'PLAN DE ADQUISICIONES'!R$37)*($G85/$F85)))</f>
        <v>0</v>
      </c>
      <c r="V85" s="420">
        <f>IF( $F85=0,0,((($F85/$E$81)*'PLAN DE ADQUISICIONES'!S$37)*($G85/$F85)))</f>
        <v>0</v>
      </c>
      <c r="W85" s="420">
        <f>IF( $F85=0,0,((($F85/$E$81)*'PLAN DE ADQUISICIONES'!T$37)*($G85/$F85)))</f>
        <v>0</v>
      </c>
      <c r="X85" s="420">
        <f>IF( $F85=0,0,((($F85/$E$81)*'PLAN DE ADQUISICIONES'!U$37)*($G85/$F85)))</f>
        <v>0</v>
      </c>
      <c r="Y85" s="420">
        <f>IF( $F85=0,0,((($F85/$E$81)*'PLAN DE ADQUISICIONES'!V$37)*($G85/$F85)))</f>
        <v>0</v>
      </c>
      <c r="Z85" s="420">
        <f>IF( $F85=0,0,((($F85/$E$81)*'PLAN DE ADQUISICIONES'!W$37)*($G85/$F85)))</f>
        <v>0</v>
      </c>
      <c r="AA85" s="420">
        <f>IF( $F85=0,0,((($F85/$E$81)*'PLAN DE ADQUISICIONES'!X$37)*($G85/$F85)))</f>
        <v>0</v>
      </c>
      <c r="AB85" s="420">
        <f>IF( $F85=0,0,((($F85/$E$81)*'PLAN DE ADQUISICIONES'!Y$37)*($G85/$F85)))</f>
        <v>0</v>
      </c>
      <c r="AC85" s="420">
        <f>IF( $F85=0,0,((($F85/$E$81)*'PLAN DE ADQUISICIONES'!Z$37)*($G85/$F85)))</f>
        <v>0</v>
      </c>
      <c r="AD85" s="420">
        <f>IF( $F85=0,0,((($F85/$E$81)*'PLAN DE ADQUISICIONES'!AA$37)*($G85/$F85)))</f>
        <v>0</v>
      </c>
      <c r="AE85" s="420">
        <f>IF( $F85=0,0,((($F85/$E$81)*'PLAN DE ADQUISICIONES'!AB$37)*($G85/$F85)))</f>
        <v>0</v>
      </c>
      <c r="AF85" s="420">
        <f>IF( $F85=0,0,((($F85/$E$81)*'PLAN DE ADQUISICIONES'!AC$37)*($G85/$F85)))</f>
        <v>0</v>
      </c>
      <c r="AG85" s="421">
        <f>U85+V85+W85+X85+Y85+Z85+AA85+AB85+AC85+AD85+AE85+AF85</f>
        <v>0</v>
      </c>
      <c r="AH85" s="425">
        <f>IF( $F85=0,0,((($F85/$E$81)*'PLAN DE ADQUISICIONES'!AD$37)*($G85/$F85)))</f>
        <v>0</v>
      </c>
      <c r="AI85" s="420">
        <f>IF( $F85=0,0,((($F85/$E$81)*'PLAN DE ADQUISICIONES'!AE$37)*($G85/$F85)))</f>
        <v>0</v>
      </c>
      <c r="AJ85" s="420">
        <f>IF( $F85=0,0,((($F85/$E$81)*'PLAN DE ADQUISICIONES'!AF$37)*($G85/$F85)))</f>
        <v>0</v>
      </c>
      <c r="AK85" s="420">
        <f>IF( $F85=0,0,((($F85/$E$81)*'PLAN DE ADQUISICIONES'!AG$37)*($G85/$F85)))</f>
        <v>0</v>
      </c>
      <c r="AL85" s="420">
        <f>IF( $F85=0,0,((($F85/$E$81)*'PLAN DE ADQUISICIONES'!AH$37)*($G85/$F85)))</f>
        <v>0</v>
      </c>
      <c r="AM85" s="420">
        <f>IF( $F85=0,0,((($F85/$E$81)*'PLAN DE ADQUISICIONES'!AI$37)*($G85/$F85)))</f>
        <v>0</v>
      </c>
      <c r="AN85" s="420">
        <f>IF( $F85=0,0,((($F85/$E$81)*'PLAN DE ADQUISICIONES'!AJ$37)*($G85/$F85)))</f>
        <v>0</v>
      </c>
      <c r="AO85" s="420">
        <f>IF( $F85=0,0,((($F85/$E$81)*'PLAN DE ADQUISICIONES'!AK$37)*($G85/$F85)))</f>
        <v>0</v>
      </c>
      <c r="AP85" s="420">
        <f>IF( $F85=0,0,((($F85/$E$81)*'PLAN DE ADQUISICIONES'!AL$37)*($G85/$F85)))</f>
        <v>0</v>
      </c>
      <c r="AQ85" s="420">
        <f>IF( $F85=0,0,((($F85/$E$81)*'PLAN DE ADQUISICIONES'!AM$37)*($G85/$F85)))</f>
        <v>0</v>
      </c>
      <c r="AR85" s="420">
        <f>IF( $F85=0,0,((($F85/$E$81)*'PLAN DE ADQUISICIONES'!AN$37)*($G85/$F85)))</f>
        <v>0</v>
      </c>
      <c r="AS85" s="420">
        <f>IF( $F85=0,0,((($F85/$E$81)*'PLAN DE ADQUISICIONES'!AO$37)*($G85/$F85)))</f>
        <v>0</v>
      </c>
      <c r="AT85" s="423">
        <f>AH85+AI85+AJ85+AK85+AL85+AM85+AN85+AO85+AP85+AQ85+AR85+AS85</f>
        <v>0</v>
      </c>
      <c r="AU85" s="494">
        <f>AS85+AR85+AQ85+AP85+AO85+AN85+AM85+AL85+AK85+AJ85+AI85+AH85+AF85+AE85+AD85+AC85+AB85+AA85+Z85+Y85+X85+W85+V85+U85+S85+R85+Q85+P85+O85+N85+M85+L85+K85+J85+I85+H85</f>
        <v>0</v>
      </c>
      <c r="AV85" s="392">
        <f t="shared" si="30"/>
        <v>0</v>
      </c>
    </row>
    <row r="86" spans="2:48" s="394" customFormat="1" ht="12.75" customHeight="1" x14ac:dyDescent="0.15">
      <c r="B86" s="416" t="str">
        <f>+'FORMATO COSTEO C1'!C$396</f>
        <v>1.3.2.5</v>
      </c>
      <c r="C86" s="417" t="str">
        <f>+'FORMATO COSTEO C1'!B$396</f>
        <v>Categoría de gasto</v>
      </c>
      <c r="D86" s="428"/>
      <c r="E86" s="556"/>
      <c r="F86" s="420">
        <f>+'FORMATO COSTEO C1'!G396</f>
        <v>0</v>
      </c>
      <c r="G86" s="421">
        <f>+'FORMATO COSTEO C1'!H396</f>
        <v>0</v>
      </c>
      <c r="H86" s="425">
        <f>IF( $F86=0,0,((($F86/$E$81)*'PLAN DE ADQUISICIONES'!F$37)*($G86/$F86)))</f>
        <v>0</v>
      </c>
      <c r="I86" s="420">
        <f>IF( $F86=0,0,((($F86/$E$81)*'PLAN DE ADQUISICIONES'!G$37)*($G86/$F86)))</f>
        <v>0</v>
      </c>
      <c r="J86" s="420">
        <f>IF( $F86=0,0,((($F86/$E$81)*'PLAN DE ADQUISICIONES'!H$37)*($G86/$F86)))</f>
        <v>0</v>
      </c>
      <c r="K86" s="420">
        <f>IF( $F86=0,0,((($F86/$E$81)*'PLAN DE ADQUISICIONES'!I$37)*($G86/$F86)))</f>
        <v>0</v>
      </c>
      <c r="L86" s="420">
        <f>IF( $F86=0,0,((($F86/$E$81)*'PLAN DE ADQUISICIONES'!J$37)*($G86/$F86)))</f>
        <v>0</v>
      </c>
      <c r="M86" s="420">
        <f>IF( $F86=0,0,((($F86/$E$81)*'PLAN DE ADQUISICIONES'!K$37)*($G86/$F86)))</f>
        <v>0</v>
      </c>
      <c r="N86" s="420">
        <f>IF( $F86=0,0,((($F86/$E$81)*'PLAN DE ADQUISICIONES'!L$37)*($G86/$F86)))</f>
        <v>0</v>
      </c>
      <c r="O86" s="420">
        <f>IF( $F86=0,0,((($F86/$E$81)*'PLAN DE ADQUISICIONES'!M$37)*($G86/$F86)))</f>
        <v>0</v>
      </c>
      <c r="P86" s="420">
        <f>IF( $F86=0,0,((($F86/$E$81)*'PLAN DE ADQUISICIONES'!N$37)*($G86/$F86)))</f>
        <v>0</v>
      </c>
      <c r="Q86" s="420">
        <f>IF( $F86=0,0,((($F86/$E$81)*'PLAN DE ADQUISICIONES'!O$37)*($G86/$F86)))</f>
        <v>0</v>
      </c>
      <c r="R86" s="420">
        <f>IF( $F86=0,0,((($F86/$E$81)*'PLAN DE ADQUISICIONES'!P$37)*($G86/$F86)))</f>
        <v>0</v>
      </c>
      <c r="S86" s="420">
        <f>IF( $F86=0,0,((($F86/$E$81)*'PLAN DE ADQUISICIONES'!Q$37)*($G86/$F86)))</f>
        <v>0</v>
      </c>
      <c r="T86" s="423">
        <f>H86+I86+J86+K86+L86+M86+N86+O86+P86+Q86+R86+S86</f>
        <v>0</v>
      </c>
      <c r="U86" s="424">
        <f>IF( $F86=0,0,((($F86/$E$81)*'PLAN DE ADQUISICIONES'!R$37)*($G86/$F86)))</f>
        <v>0</v>
      </c>
      <c r="V86" s="420">
        <f>IF( $F86=0,0,((($F86/$E$81)*'PLAN DE ADQUISICIONES'!S$37)*($G86/$F86)))</f>
        <v>0</v>
      </c>
      <c r="W86" s="420">
        <f>IF( $F86=0,0,((($F86/$E$81)*'PLAN DE ADQUISICIONES'!T$37)*($G86/$F86)))</f>
        <v>0</v>
      </c>
      <c r="X86" s="420">
        <f>IF( $F86=0,0,((($F86/$E$81)*'PLAN DE ADQUISICIONES'!U$37)*($G86/$F86)))</f>
        <v>0</v>
      </c>
      <c r="Y86" s="420">
        <f>IF( $F86=0,0,((($F86/$E$81)*'PLAN DE ADQUISICIONES'!V$37)*($G86/$F86)))</f>
        <v>0</v>
      </c>
      <c r="Z86" s="420">
        <f>IF( $F86=0,0,((($F86/$E$81)*'PLAN DE ADQUISICIONES'!W$37)*($G86/$F86)))</f>
        <v>0</v>
      </c>
      <c r="AA86" s="420">
        <f>IF( $F86=0,0,((($F86/$E$81)*'PLAN DE ADQUISICIONES'!X$37)*($G86/$F86)))</f>
        <v>0</v>
      </c>
      <c r="AB86" s="420">
        <f>IF( $F86=0,0,((($F86/$E$81)*'PLAN DE ADQUISICIONES'!Y$37)*($G86/$F86)))</f>
        <v>0</v>
      </c>
      <c r="AC86" s="420">
        <f>IF( $F86=0,0,((($F86/$E$81)*'PLAN DE ADQUISICIONES'!Z$37)*($G86/$F86)))</f>
        <v>0</v>
      </c>
      <c r="AD86" s="420">
        <f>IF( $F86=0,0,((($F86/$E$81)*'PLAN DE ADQUISICIONES'!AA$37)*($G86/$F86)))</f>
        <v>0</v>
      </c>
      <c r="AE86" s="420">
        <f>IF( $F86=0,0,((($F86/$E$81)*'PLAN DE ADQUISICIONES'!AB$37)*($G86/$F86)))</f>
        <v>0</v>
      </c>
      <c r="AF86" s="420">
        <f>IF( $F86=0,0,((($F86/$E$81)*'PLAN DE ADQUISICIONES'!AC$37)*($G86/$F86)))</f>
        <v>0</v>
      </c>
      <c r="AG86" s="421">
        <f>U86+V86+W86+X86+Y86+Z86+AA86+AB86+AC86+AD86+AE86+AF86</f>
        <v>0</v>
      </c>
      <c r="AH86" s="425">
        <f>IF( $F86=0,0,((($F86/$E$81)*'PLAN DE ADQUISICIONES'!AD$37)*($G86/$F86)))</f>
        <v>0</v>
      </c>
      <c r="AI86" s="420">
        <f>IF( $F86=0,0,((($F86/$E$81)*'PLAN DE ADQUISICIONES'!AE$37)*($G86/$F86)))</f>
        <v>0</v>
      </c>
      <c r="AJ86" s="420">
        <f>IF( $F86=0,0,((($F86/$E$81)*'PLAN DE ADQUISICIONES'!AF$37)*($G86/$F86)))</f>
        <v>0</v>
      </c>
      <c r="AK86" s="420">
        <f>IF( $F86=0,0,((($F86/$E$81)*'PLAN DE ADQUISICIONES'!AG$37)*($G86/$F86)))</f>
        <v>0</v>
      </c>
      <c r="AL86" s="420">
        <f>IF( $F86=0,0,((($F86/$E$81)*'PLAN DE ADQUISICIONES'!AH$37)*($G86/$F86)))</f>
        <v>0</v>
      </c>
      <c r="AM86" s="420">
        <f>IF( $F86=0,0,((($F86/$E$81)*'PLAN DE ADQUISICIONES'!AI$37)*($G86/$F86)))</f>
        <v>0</v>
      </c>
      <c r="AN86" s="420">
        <f>IF( $F86=0,0,((($F86/$E$81)*'PLAN DE ADQUISICIONES'!AJ$37)*($G86/$F86)))</f>
        <v>0</v>
      </c>
      <c r="AO86" s="420">
        <f>IF( $F86=0,0,((($F86/$E$81)*'PLAN DE ADQUISICIONES'!AK$37)*($G86/$F86)))</f>
        <v>0</v>
      </c>
      <c r="AP86" s="420">
        <f>IF( $F86=0,0,((($F86/$E$81)*'PLAN DE ADQUISICIONES'!AL$37)*($G86/$F86)))</f>
        <v>0</v>
      </c>
      <c r="AQ86" s="420">
        <f>IF( $F86=0,0,((($F86/$E$81)*'PLAN DE ADQUISICIONES'!AM$37)*($G86/$F86)))</f>
        <v>0</v>
      </c>
      <c r="AR86" s="420">
        <f>IF( $F86=0,0,((($F86/$E$81)*'PLAN DE ADQUISICIONES'!AN$37)*($G86/$F86)))</f>
        <v>0</v>
      </c>
      <c r="AS86" s="420">
        <f>IF( $F86=0,0,((($F86/$E$81)*'PLAN DE ADQUISICIONES'!AO$37)*($G86/$F86)))</f>
        <v>0</v>
      </c>
      <c r="AT86" s="423">
        <f>AH86+AI86+AJ86+AK86+AL86+AM86+AN86+AO86+AP86+AQ86+AR86+AS86</f>
        <v>0</v>
      </c>
      <c r="AU86" s="494">
        <f>AS86+AR86+AQ86+AP86+AO86+AN86+AM86+AL86+AK86+AJ86+AI86+AH86+AF86+AE86+AD86+AC86+AB86+AA86+Z86+Y86+X86+W86+V86+U86+S86+R86+Q86+P86+O86+N86+M86+L86+K86+J86+I86+H86</f>
        <v>0</v>
      </c>
      <c r="AV86" s="392">
        <f t="shared" si="30"/>
        <v>0</v>
      </c>
    </row>
    <row r="87" spans="2:48" s="405" customFormat="1" ht="12.75" customHeight="1" outlineLevel="1" x14ac:dyDescent="0.15">
      <c r="B87" s="406" t="str">
        <f>+'FORMATO COSTEO C1'!C$402</f>
        <v>1.3.3</v>
      </c>
      <c r="C87" s="430">
        <f>+'FORMATO COSTEO C1'!B$402</f>
        <v>0</v>
      </c>
      <c r="D87" s="543" t="str">
        <f>+'FORMATO COSTEO C1'!D$402</f>
        <v>Unidad medida</v>
      </c>
      <c r="E87" s="535">
        <f>+'FORMATO COSTEO C1'!E$402</f>
        <v>0</v>
      </c>
      <c r="F87" s="410">
        <f>SUM(F88:F92)</f>
        <v>0</v>
      </c>
      <c r="G87" s="411">
        <f t="shared" ref="G87:P87" si="33">SUM(G88:G92)</f>
        <v>0</v>
      </c>
      <c r="H87" s="412">
        <f t="shared" si="33"/>
        <v>0</v>
      </c>
      <c r="I87" s="410">
        <f>SUM(I88:I92)</f>
        <v>0</v>
      </c>
      <c r="J87" s="410">
        <f>SUM(J88:J92)</f>
        <v>0</v>
      </c>
      <c r="K87" s="410">
        <f>SUM(K88:K92)</f>
        <v>0</v>
      </c>
      <c r="L87" s="410">
        <f>SUM(L88:L92)</f>
        <v>0</v>
      </c>
      <c r="M87" s="410">
        <f>SUM(M88:M92)</f>
        <v>0</v>
      </c>
      <c r="N87" s="410">
        <f t="shared" si="33"/>
        <v>0</v>
      </c>
      <c r="O87" s="410">
        <f t="shared" si="33"/>
        <v>0</v>
      </c>
      <c r="P87" s="410">
        <f t="shared" si="33"/>
        <v>0</v>
      </c>
      <c r="Q87" s="410">
        <f t="shared" ref="Q87:AS87" si="34">SUM(Q88:Q92)</f>
        <v>0</v>
      </c>
      <c r="R87" s="410">
        <f t="shared" si="34"/>
        <v>0</v>
      </c>
      <c r="S87" s="410">
        <f t="shared" si="34"/>
        <v>0</v>
      </c>
      <c r="T87" s="413">
        <f t="shared" si="34"/>
        <v>0</v>
      </c>
      <c r="U87" s="414">
        <f t="shared" si="34"/>
        <v>0</v>
      </c>
      <c r="V87" s="410">
        <f t="shared" si="34"/>
        <v>0</v>
      </c>
      <c r="W87" s="410">
        <f t="shared" si="34"/>
        <v>0</v>
      </c>
      <c r="X87" s="410">
        <f t="shared" si="34"/>
        <v>0</v>
      </c>
      <c r="Y87" s="410">
        <f t="shared" si="34"/>
        <v>0</v>
      </c>
      <c r="Z87" s="410">
        <f t="shared" si="34"/>
        <v>0</v>
      </c>
      <c r="AA87" s="410">
        <f t="shared" si="34"/>
        <v>0</v>
      </c>
      <c r="AB87" s="410">
        <f t="shared" si="34"/>
        <v>0</v>
      </c>
      <c r="AC87" s="410">
        <f t="shared" si="34"/>
        <v>0</v>
      </c>
      <c r="AD87" s="410">
        <f t="shared" si="34"/>
        <v>0</v>
      </c>
      <c r="AE87" s="410">
        <f t="shared" si="34"/>
        <v>0</v>
      </c>
      <c r="AF87" s="410">
        <f t="shared" si="34"/>
        <v>0</v>
      </c>
      <c r="AG87" s="411">
        <f t="shared" si="34"/>
        <v>0</v>
      </c>
      <c r="AH87" s="412">
        <f t="shared" si="34"/>
        <v>0</v>
      </c>
      <c r="AI87" s="410">
        <f t="shared" si="34"/>
        <v>0</v>
      </c>
      <c r="AJ87" s="410">
        <f t="shared" si="34"/>
        <v>0</v>
      </c>
      <c r="AK87" s="410">
        <f t="shared" si="34"/>
        <v>0</v>
      </c>
      <c r="AL87" s="410">
        <f t="shared" si="34"/>
        <v>0</v>
      </c>
      <c r="AM87" s="410">
        <f t="shared" si="34"/>
        <v>0</v>
      </c>
      <c r="AN87" s="410">
        <f t="shared" si="34"/>
        <v>0</v>
      </c>
      <c r="AO87" s="410">
        <f t="shared" si="34"/>
        <v>0</v>
      </c>
      <c r="AP87" s="410">
        <f t="shared" si="34"/>
        <v>0</v>
      </c>
      <c r="AQ87" s="410">
        <f t="shared" si="34"/>
        <v>0</v>
      </c>
      <c r="AR87" s="410">
        <f t="shared" si="34"/>
        <v>0</v>
      </c>
      <c r="AS87" s="410">
        <f t="shared" si="34"/>
        <v>0</v>
      </c>
      <c r="AT87" s="413">
        <f>SUM(AT88:AT92)</f>
        <v>0</v>
      </c>
      <c r="AU87" s="415">
        <f>SUM(AU88:AU92)</f>
        <v>0</v>
      </c>
      <c r="AV87" s="392">
        <f t="shared" si="30"/>
        <v>0</v>
      </c>
    </row>
    <row r="88" spans="2:48" s="405" customFormat="1" ht="12.75" customHeight="1" outlineLevel="1" x14ac:dyDescent="0.15">
      <c r="B88" s="416" t="str">
        <f>+'FORMATO COSTEO C1'!C$404</f>
        <v>1.3.3.1</v>
      </c>
      <c r="C88" s="417" t="str">
        <f>+'FORMATO COSTEO C1'!B$404</f>
        <v>Categoría de gasto</v>
      </c>
      <c r="D88" s="428"/>
      <c r="E88" s="556"/>
      <c r="F88" s="420">
        <f>+'FORMATO COSTEO C1'!G404</f>
        <v>0</v>
      </c>
      <c r="G88" s="421">
        <f>+'FORMATO COSTEO C1'!H404</f>
        <v>0</v>
      </c>
      <c r="H88" s="422">
        <f>IF( $F88=0,0,((($F88/$E$87)*'PLAN DE ADQUISICIONES'!F$38)*($G88/$F88)))</f>
        <v>0</v>
      </c>
      <c r="I88" s="420">
        <f>IF( $F88=0,0,((($F88/$E$87)*'PLAN DE ADQUISICIONES'!G$38)*($G88/$F88)))</f>
        <v>0</v>
      </c>
      <c r="J88" s="420">
        <f>IF( $F88=0,0,((($F88/$E$87)*'PLAN DE ADQUISICIONES'!H$38)*($G88/$F88)))</f>
        <v>0</v>
      </c>
      <c r="K88" s="420">
        <f>IF( $F88=0,0,((($F88/$E$87)*'PLAN DE ADQUISICIONES'!I$38)*($G88/$F88)))</f>
        <v>0</v>
      </c>
      <c r="L88" s="420">
        <f>IF( $F88=0,0,((($F88/$E$87)*'PLAN DE ADQUISICIONES'!J$38)*($G88/$F88)))</f>
        <v>0</v>
      </c>
      <c r="M88" s="420">
        <f>IF( $F88=0,0,((($F88/$E$87)*'PLAN DE ADQUISICIONES'!K$38)*($G88/$F88)))</f>
        <v>0</v>
      </c>
      <c r="N88" s="420">
        <f>IF( $F88=0,0,((($F88/$E$87)*'PLAN DE ADQUISICIONES'!L$38)*($G88/$F88)))</f>
        <v>0</v>
      </c>
      <c r="O88" s="420">
        <f>IF( $F88=0,0,((($F88/$E$87)*'PLAN DE ADQUISICIONES'!M$38)*($G88/$F88)))</f>
        <v>0</v>
      </c>
      <c r="P88" s="420">
        <f>IF( $F88=0,0,((($F88/$E$87)*'PLAN DE ADQUISICIONES'!N$38)*($G88/$F88)))</f>
        <v>0</v>
      </c>
      <c r="Q88" s="420">
        <f>IF( $F88=0,0,((($F88/$E$87)*'PLAN DE ADQUISICIONES'!O$38)*($G88/$F88)))</f>
        <v>0</v>
      </c>
      <c r="R88" s="420">
        <f>IF( $F88=0,0,((($F88/$E$87)*'PLAN DE ADQUISICIONES'!P$38)*($G88/$F88)))</f>
        <v>0</v>
      </c>
      <c r="S88" s="420">
        <f>IF( $F88=0,0,((($F88/$E$87)*'PLAN DE ADQUISICIONES'!Q$38)*($G88/$F88)))</f>
        <v>0</v>
      </c>
      <c r="T88" s="423">
        <f>H88+I88+J88+K88+L88+M88+N88+O88+P88+Q88+R88+S88</f>
        <v>0</v>
      </c>
      <c r="U88" s="424">
        <f>IF( $F88=0,0,((($F88/$E$87)*'PLAN DE ADQUISICIONES'!R$38)*($G88/$F88)))</f>
        <v>0</v>
      </c>
      <c r="V88" s="420">
        <f>IF( $F88=0,0,((($F88/$E$87)*'PLAN DE ADQUISICIONES'!S$38)*($G88/$F88)))</f>
        <v>0</v>
      </c>
      <c r="W88" s="420">
        <f>IF( $F88=0,0,((($F88/$E$87)*'PLAN DE ADQUISICIONES'!T$38)*($G88/$F88)))</f>
        <v>0</v>
      </c>
      <c r="X88" s="420">
        <f>IF( $F88=0,0,((($F88/$E$87)*'PLAN DE ADQUISICIONES'!U$38)*($G88/$F88)))</f>
        <v>0</v>
      </c>
      <c r="Y88" s="420">
        <f>IF( $F88=0,0,((($F88/$E$87)*'PLAN DE ADQUISICIONES'!V$38)*($G88/$F88)))</f>
        <v>0</v>
      </c>
      <c r="Z88" s="420">
        <f>IF( $F88=0,0,((($F88/$E$87)*'PLAN DE ADQUISICIONES'!W$38)*($G88/$F88)))</f>
        <v>0</v>
      </c>
      <c r="AA88" s="420">
        <f>IF( $F88=0,0,((($F88/$E$87)*'PLAN DE ADQUISICIONES'!X$38)*($G88/$F88)))</f>
        <v>0</v>
      </c>
      <c r="AB88" s="420">
        <f>IF( $F88=0,0,((($F88/$E$87)*'PLAN DE ADQUISICIONES'!Y$38)*($G88/$F88)))</f>
        <v>0</v>
      </c>
      <c r="AC88" s="420">
        <f>IF( $F88=0,0,((($F88/$E$87)*'PLAN DE ADQUISICIONES'!Z$38)*($G88/$F88)))</f>
        <v>0</v>
      </c>
      <c r="AD88" s="420">
        <f>IF( $F88=0,0,((($F88/$E$87)*'PLAN DE ADQUISICIONES'!AA$38)*($G88/$F88)))</f>
        <v>0</v>
      </c>
      <c r="AE88" s="420">
        <f>IF( $F88=0,0,((($F88/$E$87)*'PLAN DE ADQUISICIONES'!AB$38)*($G88/$F88)))</f>
        <v>0</v>
      </c>
      <c r="AF88" s="420">
        <f>IF( $F88=0,0,((($F88/$E$87)*'PLAN DE ADQUISICIONES'!AC$38)*($G88/$F88)))</f>
        <v>0</v>
      </c>
      <c r="AG88" s="421">
        <f>U88+V88+W88+X88+Y88+Z88+AA88+AB88+AC88+AD88+AE88+AF88</f>
        <v>0</v>
      </c>
      <c r="AH88" s="425">
        <f>IF( $F88=0,0,((($F88/$E$87)*'PLAN DE ADQUISICIONES'!AD$38)*($G88/$F88)))</f>
        <v>0</v>
      </c>
      <c r="AI88" s="420">
        <f>IF( $F88=0,0,((($F88/$E$87)*'PLAN DE ADQUISICIONES'!AE$38)*($G88/$F88)))</f>
        <v>0</v>
      </c>
      <c r="AJ88" s="420">
        <f>IF( $F88=0,0,((($F88/$E$87)*'PLAN DE ADQUISICIONES'!AF$38)*($G88/$F88)))</f>
        <v>0</v>
      </c>
      <c r="AK88" s="420">
        <f>IF( $F88=0,0,((($F88/$E$87)*'PLAN DE ADQUISICIONES'!AG$38)*($G88/$F88)))</f>
        <v>0</v>
      </c>
      <c r="AL88" s="420">
        <f>IF( $F88=0,0,((($F88/$E$87)*'PLAN DE ADQUISICIONES'!AH$38)*($G88/$F88)))</f>
        <v>0</v>
      </c>
      <c r="AM88" s="420">
        <f>IF( $F88=0,0,((($F88/$E$87)*'PLAN DE ADQUISICIONES'!AI$38)*($G88/$F88)))</f>
        <v>0</v>
      </c>
      <c r="AN88" s="420">
        <f>IF( $F88=0,0,((($F88/$E$87)*'PLAN DE ADQUISICIONES'!AJ$38)*($G88/$F88)))</f>
        <v>0</v>
      </c>
      <c r="AO88" s="420">
        <f>IF( $F88=0,0,((($F88/$E$87)*'PLAN DE ADQUISICIONES'!AK$38)*($G88/$F88)))</f>
        <v>0</v>
      </c>
      <c r="AP88" s="420">
        <f>IF( $F88=0,0,((($F88/$E$87)*'PLAN DE ADQUISICIONES'!AL$38)*($G88/$F88)))</f>
        <v>0</v>
      </c>
      <c r="AQ88" s="420">
        <f>IF( $F88=0,0,((($F88/$E$87)*'PLAN DE ADQUISICIONES'!AM$38)*($G88/$F88)))</f>
        <v>0</v>
      </c>
      <c r="AR88" s="420">
        <f>IF( $F88=0,0,((($F88/$E$87)*'PLAN DE ADQUISICIONES'!AN$38)*($G88/$F88)))</f>
        <v>0</v>
      </c>
      <c r="AS88" s="420">
        <f>IF( $F88=0,0,((($F88/$E$87)*'PLAN DE ADQUISICIONES'!AO$38)*($G88/$F88)))</f>
        <v>0</v>
      </c>
      <c r="AT88" s="423">
        <f>AH88+AI88+AJ88+AK88+AL88+AM88+AN88+AO88+AP88+AQ88+AR88+AS88</f>
        <v>0</v>
      </c>
      <c r="AU88" s="494">
        <f>AS88+AR88+AQ88+AP88+AO88+AN88+AM88+AL88+AK88+AJ88+AI88+AH88+AF88+AE88+AD88+AC88+AB88+AA88+Z88+Y88+X88+W88+V88+U88+S88+R88+Q88+P88+O88+N88+M88+L88+K88+J88+I88+H88</f>
        <v>0</v>
      </c>
      <c r="AV88" s="392">
        <f t="shared" si="30"/>
        <v>0</v>
      </c>
    </row>
    <row r="89" spans="2:48" s="394" customFormat="1" ht="12.75" customHeight="1" x14ac:dyDescent="0.15">
      <c r="B89" s="416" t="str">
        <f>+'FORMATO COSTEO C1'!C$410</f>
        <v>1.3.3.2</v>
      </c>
      <c r="C89" s="417" t="str">
        <f>+'FORMATO COSTEO C1'!B$410</f>
        <v>Categoría de gasto</v>
      </c>
      <c r="D89" s="428"/>
      <c r="E89" s="556"/>
      <c r="F89" s="420">
        <f>+'FORMATO COSTEO C1'!G410</f>
        <v>0</v>
      </c>
      <c r="G89" s="421">
        <f>+'FORMATO COSTEO C1'!H410</f>
        <v>0</v>
      </c>
      <c r="H89" s="425">
        <f>IF( $F89=0,0,((($F89/$E$87)*'PLAN DE ADQUISICIONES'!F$38)*($G89/$F89)))</f>
        <v>0</v>
      </c>
      <c r="I89" s="420">
        <f>IF( $F89=0,0,((($F89/$E$87)*'PLAN DE ADQUISICIONES'!G$38)*($G89/$F89)))</f>
        <v>0</v>
      </c>
      <c r="J89" s="420">
        <f>IF( $F89=0,0,((($F89/$E$87)*'PLAN DE ADQUISICIONES'!H$38)*($G89/$F89)))</f>
        <v>0</v>
      </c>
      <c r="K89" s="420">
        <f>IF( $F89=0,0,((($F89/$E$87)*'PLAN DE ADQUISICIONES'!I$38)*($G89/$F89)))</f>
        <v>0</v>
      </c>
      <c r="L89" s="420">
        <f>IF( $F89=0,0,((($F89/$E$87)*'PLAN DE ADQUISICIONES'!J$38)*($G89/$F89)))</f>
        <v>0</v>
      </c>
      <c r="M89" s="420">
        <f>IF( $F89=0,0,((($F89/$E$87)*'PLAN DE ADQUISICIONES'!K$38)*($G89/$F89)))</f>
        <v>0</v>
      </c>
      <c r="N89" s="420">
        <f>IF( $F89=0,0,((($F89/$E$87)*'PLAN DE ADQUISICIONES'!L$38)*($G89/$F89)))</f>
        <v>0</v>
      </c>
      <c r="O89" s="420">
        <f>IF( $F89=0,0,((($F89/$E$87)*'PLAN DE ADQUISICIONES'!M$38)*($G89/$F89)))</f>
        <v>0</v>
      </c>
      <c r="P89" s="420">
        <f>IF( $F89=0,0,((($F89/$E$87)*'PLAN DE ADQUISICIONES'!N$38)*($G89/$F89)))</f>
        <v>0</v>
      </c>
      <c r="Q89" s="420">
        <f>IF( $F89=0,0,((($F89/$E$87)*'PLAN DE ADQUISICIONES'!O$38)*($G89/$F89)))</f>
        <v>0</v>
      </c>
      <c r="R89" s="420">
        <f>IF( $F89=0,0,((($F89/$E$87)*'PLAN DE ADQUISICIONES'!P$38)*($G89/$F89)))</f>
        <v>0</v>
      </c>
      <c r="S89" s="420">
        <f>IF( $F89=0,0,((($F89/$E$87)*'PLAN DE ADQUISICIONES'!Q$38)*($G89/$F89)))</f>
        <v>0</v>
      </c>
      <c r="T89" s="423">
        <f>H89+I89+J89+K89+L89+M89+N89+O89+P89+Q89+R89+S89</f>
        <v>0</v>
      </c>
      <c r="U89" s="424">
        <f>IF( $F89=0,0,((($F89/$E$87)*'PLAN DE ADQUISICIONES'!R$38)*($G89/$F89)))</f>
        <v>0</v>
      </c>
      <c r="V89" s="420">
        <f>IF( $F89=0,0,((($F89/$E$87)*'PLAN DE ADQUISICIONES'!S$38)*($G89/$F89)))</f>
        <v>0</v>
      </c>
      <c r="W89" s="420">
        <f>IF( $F89=0,0,((($F89/$E$87)*'PLAN DE ADQUISICIONES'!T$38)*($G89/$F89)))</f>
        <v>0</v>
      </c>
      <c r="X89" s="420">
        <f>IF( $F89=0,0,((($F89/$E$87)*'PLAN DE ADQUISICIONES'!U$38)*($G89/$F89)))</f>
        <v>0</v>
      </c>
      <c r="Y89" s="420">
        <f>IF( $F89=0,0,((($F89/$E$87)*'PLAN DE ADQUISICIONES'!V$38)*($G89/$F89)))</f>
        <v>0</v>
      </c>
      <c r="Z89" s="420">
        <f>IF( $F89=0,0,((($F89/$E$87)*'PLAN DE ADQUISICIONES'!W$38)*($G89/$F89)))</f>
        <v>0</v>
      </c>
      <c r="AA89" s="420">
        <f>IF( $F89=0,0,((($F89/$E$87)*'PLAN DE ADQUISICIONES'!X$38)*($G89/$F89)))</f>
        <v>0</v>
      </c>
      <c r="AB89" s="420">
        <f>IF( $F89=0,0,((($F89/$E$87)*'PLAN DE ADQUISICIONES'!Y$38)*($G89/$F89)))</f>
        <v>0</v>
      </c>
      <c r="AC89" s="420">
        <f>IF( $F89=0,0,((($F89/$E$87)*'PLAN DE ADQUISICIONES'!Z$38)*($G89/$F89)))</f>
        <v>0</v>
      </c>
      <c r="AD89" s="420">
        <f>IF( $F89=0,0,((($F89/$E$87)*'PLAN DE ADQUISICIONES'!AA$38)*($G89/$F89)))</f>
        <v>0</v>
      </c>
      <c r="AE89" s="420">
        <f>IF( $F89=0,0,((($F89/$E$87)*'PLAN DE ADQUISICIONES'!AB$38)*($G89/$F89)))</f>
        <v>0</v>
      </c>
      <c r="AF89" s="420">
        <f>IF( $F89=0,0,((($F89/$E$87)*'PLAN DE ADQUISICIONES'!AC$38)*($G89/$F89)))</f>
        <v>0</v>
      </c>
      <c r="AG89" s="421">
        <f>U89+V89+W89+X89+Y89+Z89+AA89+AB89+AC89+AD89+AE89+AF89</f>
        <v>0</v>
      </c>
      <c r="AH89" s="425">
        <f>IF( $F89=0,0,((($F89/$E$87)*'PLAN DE ADQUISICIONES'!AD$38)*($G89/$F89)))</f>
        <v>0</v>
      </c>
      <c r="AI89" s="420">
        <f>IF( $F89=0,0,((($F89/$E$87)*'PLAN DE ADQUISICIONES'!AE$38)*($G89/$F89)))</f>
        <v>0</v>
      </c>
      <c r="AJ89" s="420">
        <f>IF( $F89=0,0,((($F89/$E$87)*'PLAN DE ADQUISICIONES'!AF$38)*($G89/$F89)))</f>
        <v>0</v>
      </c>
      <c r="AK89" s="420">
        <f>IF( $F89=0,0,((($F89/$E$87)*'PLAN DE ADQUISICIONES'!AG$38)*($G89/$F89)))</f>
        <v>0</v>
      </c>
      <c r="AL89" s="420">
        <f>IF( $F89=0,0,((($F89/$E$87)*'PLAN DE ADQUISICIONES'!AH$38)*($G89/$F89)))</f>
        <v>0</v>
      </c>
      <c r="AM89" s="420">
        <f>IF( $F89=0,0,((($F89/$E$87)*'PLAN DE ADQUISICIONES'!AI$38)*($G89/$F89)))</f>
        <v>0</v>
      </c>
      <c r="AN89" s="420">
        <f>IF( $F89=0,0,((($F89/$E$87)*'PLAN DE ADQUISICIONES'!AJ$38)*($G89/$F89)))</f>
        <v>0</v>
      </c>
      <c r="AO89" s="420">
        <f>IF( $F89=0,0,((($F89/$E$87)*'PLAN DE ADQUISICIONES'!AK$38)*($G89/$F89)))</f>
        <v>0</v>
      </c>
      <c r="AP89" s="420">
        <f>IF( $F89=0,0,((($F89/$E$87)*'PLAN DE ADQUISICIONES'!AL$38)*($G89/$F89)))</f>
        <v>0</v>
      </c>
      <c r="AQ89" s="420">
        <f>IF( $F89=0,0,((($F89/$E$87)*'PLAN DE ADQUISICIONES'!AM$38)*($G89/$F89)))</f>
        <v>0</v>
      </c>
      <c r="AR89" s="420">
        <f>IF( $F89=0,0,((($F89/$E$87)*'PLAN DE ADQUISICIONES'!AN$38)*($G89/$F89)))</f>
        <v>0</v>
      </c>
      <c r="AS89" s="420">
        <f>IF( $F89=0,0,((($F89/$E$87)*'PLAN DE ADQUISICIONES'!AO$38)*($G89/$F89)))</f>
        <v>0</v>
      </c>
      <c r="AT89" s="423">
        <f>AH89+AI89+AJ89+AK89+AL89+AM89+AN89+AO89+AP89+AQ89+AR89+AS89</f>
        <v>0</v>
      </c>
      <c r="AU89" s="494">
        <f>AS89+AR89+AQ89+AP89+AO89+AN89+AM89+AL89+AK89+AJ89+AI89+AH89+AF89+AE89+AD89+AC89+AB89+AA89+Z89+Y89+X89+W89+V89+U89+S89+R89+Q89+P89+O89+N89+M89+L89+K89+J89+I89+H89</f>
        <v>0</v>
      </c>
      <c r="AV89" s="392">
        <f t="shared" si="30"/>
        <v>0</v>
      </c>
    </row>
    <row r="90" spans="2:48" s="394" customFormat="1" ht="12.75" customHeight="1" x14ac:dyDescent="0.15">
      <c r="B90" s="416" t="str">
        <f>+'FORMATO COSTEO C1'!C$416</f>
        <v>1.3.3.3</v>
      </c>
      <c r="C90" s="417" t="str">
        <f>+'FORMATO COSTEO C1'!B$416</f>
        <v>Categoría de gasto</v>
      </c>
      <c r="D90" s="428"/>
      <c r="E90" s="556"/>
      <c r="F90" s="420">
        <f>+'FORMATO COSTEO C1'!G416</f>
        <v>0</v>
      </c>
      <c r="G90" s="421">
        <f>+'FORMATO COSTEO C1'!H416</f>
        <v>0</v>
      </c>
      <c r="H90" s="425">
        <f>IF( $F90=0,0,((($F90/$E$87)*'PLAN DE ADQUISICIONES'!F$38)*($G90/$F90)))</f>
        <v>0</v>
      </c>
      <c r="I90" s="420">
        <f>IF( $F90=0,0,((($F90/$E$87)*'PLAN DE ADQUISICIONES'!G$38)*($G90/$F90)))</f>
        <v>0</v>
      </c>
      <c r="J90" s="420">
        <f>IF( $F90=0,0,((($F90/$E$87)*'PLAN DE ADQUISICIONES'!H$38)*($G90/$F90)))</f>
        <v>0</v>
      </c>
      <c r="K90" s="420">
        <f>IF( $F90=0,0,((($F90/$E$87)*'PLAN DE ADQUISICIONES'!I$38)*($G90/$F90)))</f>
        <v>0</v>
      </c>
      <c r="L90" s="420">
        <f>IF( $F90=0,0,((($F90/$E$87)*'PLAN DE ADQUISICIONES'!J$38)*($G90/$F90)))</f>
        <v>0</v>
      </c>
      <c r="M90" s="420">
        <f>IF( $F90=0,0,((($F90/$E$87)*'PLAN DE ADQUISICIONES'!K$38)*($G90/$F90)))</f>
        <v>0</v>
      </c>
      <c r="N90" s="420">
        <f>IF( $F90=0,0,((($F90/$E$87)*'PLAN DE ADQUISICIONES'!L$38)*($G90/$F90)))</f>
        <v>0</v>
      </c>
      <c r="O90" s="420">
        <f>IF( $F90=0,0,((($F90/$E$87)*'PLAN DE ADQUISICIONES'!M$38)*($G90/$F90)))</f>
        <v>0</v>
      </c>
      <c r="P90" s="420">
        <f>IF( $F90=0,0,((($F90/$E$87)*'PLAN DE ADQUISICIONES'!N$38)*($G90/$F90)))</f>
        <v>0</v>
      </c>
      <c r="Q90" s="420">
        <f>IF( $F90=0,0,((($F90/$E$87)*'PLAN DE ADQUISICIONES'!O$38)*($G90/$F90)))</f>
        <v>0</v>
      </c>
      <c r="R90" s="420">
        <f>IF( $F90=0,0,((($F90/$E$87)*'PLAN DE ADQUISICIONES'!P$38)*($G90/$F90)))</f>
        <v>0</v>
      </c>
      <c r="S90" s="420">
        <f>IF( $F90=0,0,((($F90/$E$87)*'PLAN DE ADQUISICIONES'!Q$38)*($G90/$F90)))</f>
        <v>0</v>
      </c>
      <c r="T90" s="423">
        <f>H90+I90+J90+K90+L90+M90+N90+O90+P90+Q90+R90+S90</f>
        <v>0</v>
      </c>
      <c r="U90" s="424">
        <f>IF( $F90=0,0,((($F90/$E$87)*'PLAN DE ADQUISICIONES'!R$38)*($G90/$F90)))</f>
        <v>0</v>
      </c>
      <c r="V90" s="420">
        <f>IF( $F90=0,0,((($F90/$E$87)*'PLAN DE ADQUISICIONES'!S$38)*($G90/$F90)))</f>
        <v>0</v>
      </c>
      <c r="W90" s="420">
        <f>IF( $F90=0,0,((($F90/$E$87)*'PLAN DE ADQUISICIONES'!T$38)*($G90/$F90)))</f>
        <v>0</v>
      </c>
      <c r="X90" s="420">
        <f>IF( $F90=0,0,((($F90/$E$87)*'PLAN DE ADQUISICIONES'!U$38)*($G90/$F90)))</f>
        <v>0</v>
      </c>
      <c r="Y90" s="420">
        <f>IF( $F90=0,0,((($F90/$E$87)*'PLAN DE ADQUISICIONES'!V$38)*($G90/$F90)))</f>
        <v>0</v>
      </c>
      <c r="Z90" s="420">
        <f>IF( $F90=0,0,((($F90/$E$87)*'PLAN DE ADQUISICIONES'!W$38)*($G90/$F90)))</f>
        <v>0</v>
      </c>
      <c r="AA90" s="420">
        <f>IF( $F90=0,0,((($F90/$E$87)*'PLAN DE ADQUISICIONES'!X$38)*($G90/$F90)))</f>
        <v>0</v>
      </c>
      <c r="AB90" s="420">
        <f>IF( $F90=0,0,((($F90/$E$87)*'PLAN DE ADQUISICIONES'!Y$38)*($G90/$F90)))</f>
        <v>0</v>
      </c>
      <c r="AC90" s="420">
        <f>IF( $F90=0,0,((($F90/$E$87)*'PLAN DE ADQUISICIONES'!Z$38)*($G90/$F90)))</f>
        <v>0</v>
      </c>
      <c r="AD90" s="420">
        <f>IF( $F90=0,0,((($F90/$E$87)*'PLAN DE ADQUISICIONES'!AA$38)*($G90/$F90)))</f>
        <v>0</v>
      </c>
      <c r="AE90" s="420">
        <f>IF( $F90=0,0,((($F90/$E$87)*'PLAN DE ADQUISICIONES'!AB$38)*($G90/$F90)))</f>
        <v>0</v>
      </c>
      <c r="AF90" s="420">
        <f>IF( $F90=0,0,((($F90/$E$87)*'PLAN DE ADQUISICIONES'!AC$38)*($G90/$F90)))</f>
        <v>0</v>
      </c>
      <c r="AG90" s="421">
        <f>U90+V90+W90+X90+Y90+Z90+AA90+AB90+AC90+AD90+AE90+AF90</f>
        <v>0</v>
      </c>
      <c r="AH90" s="425">
        <f>IF( $F90=0,0,((($F90/$E$87)*'PLAN DE ADQUISICIONES'!AD$38)*($G90/$F90)))</f>
        <v>0</v>
      </c>
      <c r="AI90" s="420">
        <f>IF( $F90=0,0,((($F90/$E$87)*'PLAN DE ADQUISICIONES'!AE$38)*($G90/$F90)))</f>
        <v>0</v>
      </c>
      <c r="AJ90" s="420">
        <f>IF( $F90=0,0,((($F90/$E$87)*'PLAN DE ADQUISICIONES'!AF$38)*($G90/$F90)))</f>
        <v>0</v>
      </c>
      <c r="AK90" s="420">
        <f>IF( $F90=0,0,((($F90/$E$87)*'PLAN DE ADQUISICIONES'!AG$38)*($G90/$F90)))</f>
        <v>0</v>
      </c>
      <c r="AL90" s="420">
        <f>IF( $F90=0,0,((($F90/$E$87)*'PLAN DE ADQUISICIONES'!AH$38)*($G90/$F90)))</f>
        <v>0</v>
      </c>
      <c r="AM90" s="420">
        <f>IF( $F90=0,0,((($F90/$E$87)*'PLAN DE ADQUISICIONES'!AI$38)*($G90/$F90)))</f>
        <v>0</v>
      </c>
      <c r="AN90" s="420">
        <f>IF( $F90=0,0,((($F90/$E$87)*'PLAN DE ADQUISICIONES'!AJ$38)*($G90/$F90)))</f>
        <v>0</v>
      </c>
      <c r="AO90" s="420">
        <f>IF( $F90=0,0,((($F90/$E$87)*'PLAN DE ADQUISICIONES'!AK$38)*($G90/$F90)))</f>
        <v>0</v>
      </c>
      <c r="AP90" s="420">
        <f>IF( $F90=0,0,((($F90/$E$87)*'PLAN DE ADQUISICIONES'!AL$38)*($G90/$F90)))</f>
        <v>0</v>
      </c>
      <c r="AQ90" s="420">
        <f>IF( $F90=0,0,((($F90/$E$87)*'PLAN DE ADQUISICIONES'!AM$38)*($G90/$F90)))</f>
        <v>0</v>
      </c>
      <c r="AR90" s="420">
        <f>IF( $F90=0,0,((($F90/$E$87)*'PLAN DE ADQUISICIONES'!AN$38)*($G90/$F90)))</f>
        <v>0</v>
      </c>
      <c r="AS90" s="420">
        <f>IF( $F90=0,0,((($F90/$E$87)*'PLAN DE ADQUISICIONES'!AO$38)*($G90/$F90)))</f>
        <v>0</v>
      </c>
      <c r="AT90" s="423">
        <f>AH90+AI90+AJ90+AK90+AL90+AM90+AN90+AO90+AP90+AQ90+AR90+AS90</f>
        <v>0</v>
      </c>
      <c r="AU90" s="494">
        <f>AS90+AR90+AQ90+AP90+AO90+AN90+AM90+AL90+AK90+AJ90+AI90+AH90+AF90+AE90+AD90+AC90+AB90+AA90+Z90+Y90+X90+W90+V90+U90+S90+R90+Q90+P90+O90+N90+M90+L90+K90+J90+I90+H90</f>
        <v>0</v>
      </c>
      <c r="AV90" s="392">
        <f t="shared" si="30"/>
        <v>0</v>
      </c>
    </row>
    <row r="91" spans="2:48" s="405" customFormat="1" ht="12.75" customHeight="1" outlineLevel="1" x14ac:dyDescent="0.15">
      <c r="B91" s="416" t="str">
        <f>+'FORMATO COSTEO C1'!C$422</f>
        <v>1.3.3.4</v>
      </c>
      <c r="C91" s="417" t="str">
        <f>+'FORMATO COSTEO C1'!B$422</f>
        <v>Categoría de gasto</v>
      </c>
      <c r="D91" s="428"/>
      <c r="E91" s="556"/>
      <c r="F91" s="420">
        <f>+'FORMATO COSTEO C1'!G422</f>
        <v>0</v>
      </c>
      <c r="G91" s="421">
        <f>+'FORMATO COSTEO C1'!H422</f>
        <v>0</v>
      </c>
      <c r="H91" s="425">
        <f>IF( $F91=0,0,((($F91/$E$87)*'PLAN DE ADQUISICIONES'!F$38)*($G91/$F91)))</f>
        <v>0</v>
      </c>
      <c r="I91" s="420">
        <f>IF( $F91=0,0,((($F91/$E$87)*'PLAN DE ADQUISICIONES'!G$38)*($G91/$F91)))</f>
        <v>0</v>
      </c>
      <c r="J91" s="420">
        <f>IF( $F91=0,0,((($F91/$E$87)*'PLAN DE ADQUISICIONES'!H$38)*($G91/$F91)))</f>
        <v>0</v>
      </c>
      <c r="K91" s="420">
        <f>IF( $F91=0,0,((($F91/$E$87)*'PLAN DE ADQUISICIONES'!I$38)*($G91/$F91)))</f>
        <v>0</v>
      </c>
      <c r="L91" s="420">
        <f>IF( $F91=0,0,((($F91/$E$87)*'PLAN DE ADQUISICIONES'!J$38)*($G91/$F91)))</f>
        <v>0</v>
      </c>
      <c r="M91" s="420">
        <f>IF( $F91=0,0,((($F91/$E$87)*'PLAN DE ADQUISICIONES'!K$38)*($G91/$F91)))</f>
        <v>0</v>
      </c>
      <c r="N91" s="420">
        <f>IF( $F91=0,0,((($F91/$E$87)*'PLAN DE ADQUISICIONES'!L$38)*($G91/$F91)))</f>
        <v>0</v>
      </c>
      <c r="O91" s="420">
        <f>IF( $F91=0,0,((($F91/$E$87)*'PLAN DE ADQUISICIONES'!M$38)*($G91/$F91)))</f>
        <v>0</v>
      </c>
      <c r="P91" s="420">
        <f>IF( $F91=0,0,((($F91/$E$87)*'PLAN DE ADQUISICIONES'!N$38)*($G91/$F91)))</f>
        <v>0</v>
      </c>
      <c r="Q91" s="420">
        <f>IF( $F91=0,0,((($F91/$E$87)*'PLAN DE ADQUISICIONES'!O$38)*($G91/$F91)))</f>
        <v>0</v>
      </c>
      <c r="R91" s="420">
        <f>IF( $F91=0,0,((($F91/$E$87)*'PLAN DE ADQUISICIONES'!P$38)*($G91/$F91)))</f>
        <v>0</v>
      </c>
      <c r="S91" s="420">
        <f>IF( $F91=0,0,((($F91/$E$87)*'PLAN DE ADQUISICIONES'!Q$38)*($G91/$F91)))</f>
        <v>0</v>
      </c>
      <c r="T91" s="423">
        <f>H91+I91+J91+K91+L91+M91+N91+O91+P91+Q91+R91+S91</f>
        <v>0</v>
      </c>
      <c r="U91" s="424">
        <f>IF( $F91=0,0,((($F91/$E$87)*'PLAN DE ADQUISICIONES'!R$38)*($G91/$F91)))</f>
        <v>0</v>
      </c>
      <c r="V91" s="420">
        <f>IF( $F91=0,0,((($F91/$E$87)*'PLAN DE ADQUISICIONES'!S$38)*($G91/$F91)))</f>
        <v>0</v>
      </c>
      <c r="W91" s="420">
        <f>IF( $F91=0,0,((($F91/$E$87)*'PLAN DE ADQUISICIONES'!T$38)*($G91/$F91)))</f>
        <v>0</v>
      </c>
      <c r="X91" s="420">
        <f>IF( $F91=0,0,((($F91/$E$87)*'PLAN DE ADQUISICIONES'!U$38)*($G91/$F91)))</f>
        <v>0</v>
      </c>
      <c r="Y91" s="420">
        <f>IF( $F91=0,0,((($F91/$E$87)*'PLAN DE ADQUISICIONES'!V$38)*($G91/$F91)))</f>
        <v>0</v>
      </c>
      <c r="Z91" s="420">
        <f>IF( $F91=0,0,((($F91/$E$87)*'PLAN DE ADQUISICIONES'!W$38)*($G91/$F91)))</f>
        <v>0</v>
      </c>
      <c r="AA91" s="420">
        <f>IF( $F91=0,0,((($F91/$E$87)*'PLAN DE ADQUISICIONES'!X$38)*($G91/$F91)))</f>
        <v>0</v>
      </c>
      <c r="AB91" s="420">
        <f>IF( $F91=0,0,((($F91/$E$87)*'PLAN DE ADQUISICIONES'!Y$38)*($G91/$F91)))</f>
        <v>0</v>
      </c>
      <c r="AC91" s="420">
        <f>IF( $F91=0,0,((($F91/$E$87)*'PLAN DE ADQUISICIONES'!Z$38)*($G91/$F91)))</f>
        <v>0</v>
      </c>
      <c r="AD91" s="420">
        <f>IF( $F91=0,0,((($F91/$E$87)*'PLAN DE ADQUISICIONES'!AA$38)*($G91/$F91)))</f>
        <v>0</v>
      </c>
      <c r="AE91" s="420">
        <f>IF( $F91=0,0,((($F91/$E$87)*'PLAN DE ADQUISICIONES'!AB$38)*($G91/$F91)))</f>
        <v>0</v>
      </c>
      <c r="AF91" s="420">
        <f>IF( $F91=0,0,((($F91/$E$87)*'PLAN DE ADQUISICIONES'!AC$38)*($G91/$F91)))</f>
        <v>0</v>
      </c>
      <c r="AG91" s="421">
        <f>U91+V91+W91+X91+Y91+Z91+AA91+AB91+AC91+AD91+AE91+AF91</f>
        <v>0</v>
      </c>
      <c r="AH91" s="425">
        <f>IF( $F91=0,0,((($F91/$E$87)*'PLAN DE ADQUISICIONES'!AD$38)*($G91/$F91)))</f>
        <v>0</v>
      </c>
      <c r="AI91" s="420">
        <f>IF( $F91=0,0,((($F91/$E$87)*'PLAN DE ADQUISICIONES'!AE$38)*($G91/$F91)))</f>
        <v>0</v>
      </c>
      <c r="AJ91" s="420">
        <f>IF( $F91=0,0,((($F91/$E$87)*'PLAN DE ADQUISICIONES'!AF$38)*($G91/$F91)))</f>
        <v>0</v>
      </c>
      <c r="AK91" s="420">
        <f>IF( $F91=0,0,((($F91/$E$87)*'PLAN DE ADQUISICIONES'!AG$38)*($G91/$F91)))</f>
        <v>0</v>
      </c>
      <c r="AL91" s="420">
        <f>IF( $F91=0,0,((($F91/$E$87)*'PLAN DE ADQUISICIONES'!AH$38)*($G91/$F91)))</f>
        <v>0</v>
      </c>
      <c r="AM91" s="420">
        <f>IF( $F91=0,0,((($F91/$E$87)*'PLAN DE ADQUISICIONES'!AI$38)*($G91/$F91)))</f>
        <v>0</v>
      </c>
      <c r="AN91" s="420">
        <f>IF( $F91=0,0,((($F91/$E$87)*'PLAN DE ADQUISICIONES'!AJ$38)*($G91/$F91)))</f>
        <v>0</v>
      </c>
      <c r="AO91" s="420">
        <f>IF( $F91=0,0,((($F91/$E$87)*'PLAN DE ADQUISICIONES'!AK$38)*($G91/$F91)))</f>
        <v>0</v>
      </c>
      <c r="AP91" s="420">
        <f>IF( $F91=0,0,((($F91/$E$87)*'PLAN DE ADQUISICIONES'!AL$38)*($G91/$F91)))</f>
        <v>0</v>
      </c>
      <c r="AQ91" s="420">
        <f>IF( $F91=0,0,((($F91/$E$87)*'PLAN DE ADQUISICIONES'!AM$38)*($G91/$F91)))</f>
        <v>0</v>
      </c>
      <c r="AR91" s="420">
        <f>IF( $F91=0,0,((($F91/$E$87)*'PLAN DE ADQUISICIONES'!AN$38)*($G91/$F91)))</f>
        <v>0</v>
      </c>
      <c r="AS91" s="420">
        <f>IF( $F91=0,0,((($F91/$E$87)*'PLAN DE ADQUISICIONES'!AO$38)*($G91/$F91)))</f>
        <v>0</v>
      </c>
      <c r="AT91" s="423">
        <f>AH91+AI91+AJ91+AK91+AL91+AM91+AN91+AO91+AP91+AQ91+AR91+AS91</f>
        <v>0</v>
      </c>
      <c r="AU91" s="494">
        <f>AS91+AR91+AQ91+AP91+AO91+AN91+AM91+AL91+AK91+AJ91+AI91+AH91+AF91+AE91+AD91+AC91+AB91+AA91+Z91+Y91+X91+W91+V91+U91+S91+R91+Q91+P91+O91+N91+M91+L91+K91+J91+I91+H91</f>
        <v>0</v>
      </c>
      <c r="AV91" s="392">
        <f t="shared" si="30"/>
        <v>0</v>
      </c>
    </row>
    <row r="92" spans="2:48" s="394" customFormat="1" ht="12.75" customHeight="1" x14ac:dyDescent="0.15">
      <c r="B92" s="416" t="str">
        <f>+'FORMATO COSTEO C1'!C$428</f>
        <v>1.3.3.5</v>
      </c>
      <c r="C92" s="417" t="str">
        <f>+'FORMATO COSTEO C1'!B$428</f>
        <v>Categoría de gasto</v>
      </c>
      <c r="D92" s="428"/>
      <c r="E92" s="556"/>
      <c r="F92" s="420">
        <f>+'FORMATO COSTEO C1'!G428</f>
        <v>0</v>
      </c>
      <c r="G92" s="421">
        <f>+'FORMATO COSTEO C1'!H428</f>
        <v>0</v>
      </c>
      <c r="H92" s="425">
        <f>IF( $F92=0,0,((($F92/$E$87)*'PLAN DE ADQUISICIONES'!F$38)*($G92/$F92)))</f>
        <v>0</v>
      </c>
      <c r="I92" s="420">
        <f>IF( $F92=0,0,((($F92/$E$87)*'PLAN DE ADQUISICIONES'!G$38)*($G92/$F92)))</f>
        <v>0</v>
      </c>
      <c r="J92" s="420">
        <f>IF( $F92=0,0,((($F92/$E$87)*'PLAN DE ADQUISICIONES'!H$38)*($G92/$F92)))</f>
        <v>0</v>
      </c>
      <c r="K92" s="420">
        <f>IF( $F92=0,0,((($F92/$E$87)*'PLAN DE ADQUISICIONES'!I$38)*($G92/$F92)))</f>
        <v>0</v>
      </c>
      <c r="L92" s="420">
        <f>IF( $F92=0,0,((($F92/$E$87)*'PLAN DE ADQUISICIONES'!J$38)*($G92/$F92)))</f>
        <v>0</v>
      </c>
      <c r="M92" s="420">
        <f>IF( $F92=0,0,((($F92/$E$87)*'PLAN DE ADQUISICIONES'!K$38)*($G92/$F92)))</f>
        <v>0</v>
      </c>
      <c r="N92" s="420">
        <f>IF( $F92=0,0,((($F92/$E$87)*'PLAN DE ADQUISICIONES'!L$38)*($G92/$F92)))</f>
        <v>0</v>
      </c>
      <c r="O92" s="420">
        <f>IF( $F92=0,0,((($F92/$E$87)*'PLAN DE ADQUISICIONES'!M$38)*($G92/$F92)))</f>
        <v>0</v>
      </c>
      <c r="P92" s="420">
        <f>IF( $F92=0,0,((($F92/$E$87)*'PLAN DE ADQUISICIONES'!N$38)*($G92/$F92)))</f>
        <v>0</v>
      </c>
      <c r="Q92" s="420">
        <f>IF( $F92=0,0,((($F92/$E$87)*'PLAN DE ADQUISICIONES'!O$38)*($G92/$F92)))</f>
        <v>0</v>
      </c>
      <c r="R92" s="420">
        <f>IF( $F92=0,0,((($F92/$E$87)*'PLAN DE ADQUISICIONES'!P$38)*($G92/$F92)))</f>
        <v>0</v>
      </c>
      <c r="S92" s="420">
        <f>IF( $F92=0,0,((($F92/$E$87)*'PLAN DE ADQUISICIONES'!Q$38)*($G92/$F92)))</f>
        <v>0</v>
      </c>
      <c r="T92" s="423">
        <f>H92+I92+J92+K92+L92+M92+N92+O92+P92+Q92+R92+S92</f>
        <v>0</v>
      </c>
      <c r="U92" s="424">
        <f>IF( $F92=0,0,((($F92/$E$87)*'PLAN DE ADQUISICIONES'!R$38)*($G92/$F92)))</f>
        <v>0</v>
      </c>
      <c r="V92" s="420">
        <f>IF( $F92=0,0,((($F92/$E$87)*'PLAN DE ADQUISICIONES'!S$38)*($G92/$F92)))</f>
        <v>0</v>
      </c>
      <c r="W92" s="420">
        <f>IF( $F92=0,0,((($F92/$E$87)*'PLAN DE ADQUISICIONES'!T$38)*($G92/$F92)))</f>
        <v>0</v>
      </c>
      <c r="X92" s="420">
        <f>IF( $F92=0,0,((($F92/$E$87)*'PLAN DE ADQUISICIONES'!U$38)*($G92/$F92)))</f>
        <v>0</v>
      </c>
      <c r="Y92" s="420">
        <f>IF( $F92=0,0,((($F92/$E$87)*'PLAN DE ADQUISICIONES'!V$38)*($G92/$F92)))</f>
        <v>0</v>
      </c>
      <c r="Z92" s="420">
        <f>IF( $F92=0,0,((($F92/$E$87)*'PLAN DE ADQUISICIONES'!W$38)*($G92/$F92)))</f>
        <v>0</v>
      </c>
      <c r="AA92" s="420">
        <f>IF( $F92=0,0,((($F92/$E$87)*'PLAN DE ADQUISICIONES'!X$38)*($G92/$F92)))</f>
        <v>0</v>
      </c>
      <c r="AB92" s="420">
        <f>IF( $F92=0,0,((($F92/$E$87)*'PLAN DE ADQUISICIONES'!Y$38)*($G92/$F92)))</f>
        <v>0</v>
      </c>
      <c r="AC92" s="420">
        <f>IF( $F92=0,0,((($F92/$E$87)*'PLAN DE ADQUISICIONES'!Z$38)*($G92/$F92)))</f>
        <v>0</v>
      </c>
      <c r="AD92" s="420">
        <f>IF( $F92=0,0,((($F92/$E$87)*'PLAN DE ADQUISICIONES'!AA$38)*($G92/$F92)))</f>
        <v>0</v>
      </c>
      <c r="AE92" s="420">
        <f>IF( $F92=0,0,((($F92/$E$87)*'PLAN DE ADQUISICIONES'!AB$38)*($G92/$F92)))</f>
        <v>0</v>
      </c>
      <c r="AF92" s="420">
        <f>IF( $F92=0,0,((($F92/$E$87)*'PLAN DE ADQUISICIONES'!AC$38)*($G92/$F92)))</f>
        <v>0</v>
      </c>
      <c r="AG92" s="421">
        <f>U92+V92+W92+X92+Y92+Z92+AA92+AB92+AC92+AD92+AE92+AF92</f>
        <v>0</v>
      </c>
      <c r="AH92" s="425">
        <f>IF( $F92=0,0,((($F92/$E$87)*'PLAN DE ADQUISICIONES'!AD$38)*($G92/$F92)))</f>
        <v>0</v>
      </c>
      <c r="AI92" s="420">
        <f>IF( $F92=0,0,((($F92/$E$87)*'PLAN DE ADQUISICIONES'!AE$38)*($G92/$F92)))</f>
        <v>0</v>
      </c>
      <c r="AJ92" s="420">
        <f>IF( $F92=0,0,((($F92/$E$87)*'PLAN DE ADQUISICIONES'!AF$38)*($G92/$F92)))</f>
        <v>0</v>
      </c>
      <c r="AK92" s="420">
        <f>IF( $F92=0,0,((($F92/$E$87)*'PLAN DE ADQUISICIONES'!AG$38)*($G92/$F92)))</f>
        <v>0</v>
      </c>
      <c r="AL92" s="420">
        <f>IF( $F92=0,0,((($F92/$E$87)*'PLAN DE ADQUISICIONES'!AH$38)*($G92/$F92)))</f>
        <v>0</v>
      </c>
      <c r="AM92" s="420">
        <f>IF( $F92=0,0,((($F92/$E$87)*'PLAN DE ADQUISICIONES'!AI$38)*($G92/$F92)))</f>
        <v>0</v>
      </c>
      <c r="AN92" s="420">
        <f>IF( $F92=0,0,((($F92/$E$87)*'PLAN DE ADQUISICIONES'!AJ$38)*($G92/$F92)))</f>
        <v>0</v>
      </c>
      <c r="AO92" s="420">
        <f>IF( $F92=0,0,((($F92/$E$87)*'PLAN DE ADQUISICIONES'!AK$38)*($G92/$F92)))</f>
        <v>0</v>
      </c>
      <c r="AP92" s="420">
        <f>IF( $F92=0,0,((($F92/$E$87)*'PLAN DE ADQUISICIONES'!AL$38)*($G92/$F92)))</f>
        <v>0</v>
      </c>
      <c r="AQ92" s="420">
        <f>IF( $F92=0,0,((($F92/$E$87)*'PLAN DE ADQUISICIONES'!AM$38)*($G92/$F92)))</f>
        <v>0</v>
      </c>
      <c r="AR92" s="420">
        <f>IF( $F92=0,0,((($F92/$E$87)*'PLAN DE ADQUISICIONES'!AN$38)*($G92/$F92)))</f>
        <v>0</v>
      </c>
      <c r="AS92" s="420">
        <f>IF( $F92=0,0,((($F92/$E$87)*'PLAN DE ADQUISICIONES'!AO$38)*($G92/$F92)))</f>
        <v>0</v>
      </c>
      <c r="AT92" s="423">
        <f>AH92+AI92+AJ92+AK92+AL92+AM92+AN92+AO92+AP92+AQ92+AR92+AS92</f>
        <v>0</v>
      </c>
      <c r="AU92" s="494">
        <f>AS92+AR92+AQ92+AP92+AO92+AN92+AM92+AL92+AK92+AJ92+AI92+AH92+AF92+AE92+AD92+AC92+AB92+AA92+Z92+Y92+X92+W92+V92+U92+S92+R92+Q92+P92+O92+N92+M92+L92+K92+J92+I92+H92</f>
        <v>0</v>
      </c>
      <c r="AV92" s="392">
        <f t="shared" si="30"/>
        <v>0</v>
      </c>
    </row>
    <row r="93" spans="2:48" s="394" customFormat="1" ht="12.75" customHeight="1" x14ac:dyDescent="0.15">
      <c r="B93" s="406" t="str">
        <f>+'FORMATO COSTEO C1'!C$434</f>
        <v>1.3.4</v>
      </c>
      <c r="C93" s="430">
        <f>+'FORMATO COSTEO C1'!B$434</f>
        <v>0</v>
      </c>
      <c r="D93" s="543" t="str">
        <f>+'FORMATO COSTEO C1'!D$434</f>
        <v>Unidad medida</v>
      </c>
      <c r="E93" s="535">
        <f>+'FORMATO COSTEO C1'!E$434</f>
        <v>0</v>
      </c>
      <c r="F93" s="410">
        <f>SUM(F94:F98)</f>
        <v>0</v>
      </c>
      <c r="G93" s="411">
        <f t="shared" ref="G93:P93" si="35">SUM(G94:G98)</f>
        <v>0</v>
      </c>
      <c r="H93" s="412">
        <f t="shared" si="35"/>
        <v>0</v>
      </c>
      <c r="I93" s="410">
        <f>SUM(I94:I98)</f>
        <v>0</v>
      </c>
      <c r="J93" s="410">
        <f>SUM(J94:J98)</f>
        <v>0</v>
      </c>
      <c r="K93" s="410">
        <f>SUM(K94:K98)</f>
        <v>0</v>
      </c>
      <c r="L93" s="410">
        <f>SUM(L94:L98)</f>
        <v>0</v>
      </c>
      <c r="M93" s="410">
        <f>SUM(M94:M98)</f>
        <v>0</v>
      </c>
      <c r="N93" s="410">
        <f t="shared" si="35"/>
        <v>0</v>
      </c>
      <c r="O93" s="410">
        <f t="shared" si="35"/>
        <v>0</v>
      </c>
      <c r="P93" s="410">
        <f t="shared" si="35"/>
        <v>0</v>
      </c>
      <c r="Q93" s="410">
        <f t="shared" ref="Q93:AS93" si="36">SUM(Q94:Q98)</f>
        <v>0</v>
      </c>
      <c r="R93" s="410">
        <f t="shared" si="36"/>
        <v>0</v>
      </c>
      <c r="S93" s="410">
        <f t="shared" si="36"/>
        <v>0</v>
      </c>
      <c r="T93" s="413">
        <f t="shared" si="36"/>
        <v>0</v>
      </c>
      <c r="U93" s="414">
        <f t="shared" si="36"/>
        <v>0</v>
      </c>
      <c r="V93" s="410">
        <f t="shared" si="36"/>
        <v>0</v>
      </c>
      <c r="W93" s="410">
        <f t="shared" si="36"/>
        <v>0</v>
      </c>
      <c r="X93" s="410">
        <f t="shared" si="36"/>
        <v>0</v>
      </c>
      <c r="Y93" s="410">
        <f t="shared" si="36"/>
        <v>0</v>
      </c>
      <c r="Z93" s="410">
        <f t="shared" si="36"/>
        <v>0</v>
      </c>
      <c r="AA93" s="410">
        <f t="shared" si="36"/>
        <v>0</v>
      </c>
      <c r="AB93" s="410">
        <f t="shared" si="36"/>
        <v>0</v>
      </c>
      <c r="AC93" s="410">
        <f t="shared" si="36"/>
        <v>0</v>
      </c>
      <c r="AD93" s="410">
        <f t="shared" si="36"/>
        <v>0</v>
      </c>
      <c r="AE93" s="410">
        <f t="shared" si="36"/>
        <v>0</v>
      </c>
      <c r="AF93" s="410">
        <f t="shared" si="36"/>
        <v>0</v>
      </c>
      <c r="AG93" s="411">
        <f t="shared" si="36"/>
        <v>0</v>
      </c>
      <c r="AH93" s="412">
        <f t="shared" si="36"/>
        <v>0</v>
      </c>
      <c r="AI93" s="410">
        <f t="shared" si="36"/>
        <v>0</v>
      </c>
      <c r="AJ93" s="410">
        <f t="shared" si="36"/>
        <v>0</v>
      </c>
      <c r="AK93" s="410">
        <f t="shared" si="36"/>
        <v>0</v>
      </c>
      <c r="AL93" s="410">
        <f t="shared" si="36"/>
        <v>0</v>
      </c>
      <c r="AM93" s="410">
        <f t="shared" si="36"/>
        <v>0</v>
      </c>
      <c r="AN93" s="410">
        <f t="shared" si="36"/>
        <v>0</v>
      </c>
      <c r="AO93" s="410">
        <f t="shared" si="36"/>
        <v>0</v>
      </c>
      <c r="AP93" s="410">
        <f t="shared" si="36"/>
        <v>0</v>
      </c>
      <c r="AQ93" s="410">
        <f t="shared" si="36"/>
        <v>0</v>
      </c>
      <c r="AR93" s="410">
        <f t="shared" si="36"/>
        <v>0</v>
      </c>
      <c r="AS93" s="410">
        <f t="shared" si="36"/>
        <v>0</v>
      </c>
      <c r="AT93" s="413">
        <f>SUM(AT94:AT98)</f>
        <v>0</v>
      </c>
      <c r="AU93" s="415">
        <f>SUM(AU94:AU98)</f>
        <v>0</v>
      </c>
      <c r="AV93" s="392">
        <f t="shared" si="30"/>
        <v>0</v>
      </c>
    </row>
    <row r="94" spans="2:48" s="405" customFormat="1" ht="12.75" customHeight="1" outlineLevel="1" x14ac:dyDescent="0.15">
      <c r="B94" s="416" t="str">
        <f>+'FORMATO COSTEO C1'!C$436</f>
        <v>1.3.4.1</v>
      </c>
      <c r="C94" s="417" t="str">
        <f>+'FORMATO COSTEO C1'!B$436</f>
        <v>Categoría de gasto</v>
      </c>
      <c r="D94" s="428"/>
      <c r="E94" s="556"/>
      <c r="F94" s="420">
        <f>+'FORMATO COSTEO C1'!G436</f>
        <v>0</v>
      </c>
      <c r="G94" s="421">
        <f>+'FORMATO COSTEO C1'!H436</f>
        <v>0</v>
      </c>
      <c r="H94" s="422">
        <f>IF( $F94=0,0,((($F94/$E$93)*'PLAN DE ADQUISICIONES'!F$39)*($G94/$F94)))</f>
        <v>0</v>
      </c>
      <c r="I94" s="420">
        <f>IF( $F94=0,0,((($F94/$E$93)*'PLAN DE ADQUISICIONES'!G$39)*($G94/$F94)))</f>
        <v>0</v>
      </c>
      <c r="J94" s="420">
        <f>IF( $F94=0,0,((($F94/$E$93)*'PLAN DE ADQUISICIONES'!H$39)*($G94/$F94)))</f>
        <v>0</v>
      </c>
      <c r="K94" s="420">
        <f>IF( $F94=0,0,((($F94/$E$93)*'PLAN DE ADQUISICIONES'!I$39)*($G94/$F94)))</f>
        <v>0</v>
      </c>
      <c r="L94" s="420">
        <f>IF( $F94=0,0,((($F94/$E$93)*'PLAN DE ADQUISICIONES'!J$39)*($G94/$F94)))</f>
        <v>0</v>
      </c>
      <c r="M94" s="420">
        <f>IF( $F94=0,0,((($F94/$E$93)*'PLAN DE ADQUISICIONES'!K$39)*($G94/$F94)))</f>
        <v>0</v>
      </c>
      <c r="N94" s="420">
        <f>IF( $F94=0,0,((($F94/$E$93)*'PLAN DE ADQUISICIONES'!L$39)*($G94/$F94)))</f>
        <v>0</v>
      </c>
      <c r="O94" s="420">
        <f>IF( $F94=0,0,((($F94/$E$93)*'PLAN DE ADQUISICIONES'!M$39)*($G94/$F94)))</f>
        <v>0</v>
      </c>
      <c r="P94" s="420">
        <f>IF( $F94=0,0,((($F94/$E$93)*'PLAN DE ADQUISICIONES'!N$39)*($G94/$F94)))</f>
        <v>0</v>
      </c>
      <c r="Q94" s="420">
        <f>IF( $F94=0,0,((($F94/$E$93)*'PLAN DE ADQUISICIONES'!O$39)*($G94/$F94)))</f>
        <v>0</v>
      </c>
      <c r="R94" s="420">
        <f>IF( $F94=0,0,((($F94/$E$93)*'PLAN DE ADQUISICIONES'!P$39)*($G94/$F94)))</f>
        <v>0</v>
      </c>
      <c r="S94" s="420">
        <f>IF( $F94=0,0,((($F94/$E$93)*'PLAN DE ADQUISICIONES'!Q$39)*($G94/$F94)))</f>
        <v>0</v>
      </c>
      <c r="T94" s="423">
        <f>H94+I94+J94+K94+L94+M94+N94+O94+P94+Q94+R94+S94</f>
        <v>0</v>
      </c>
      <c r="U94" s="424">
        <f>IF( $F94=0,0,((($F94/$E$93)*'PLAN DE ADQUISICIONES'!R$39)*($G94/$F94)))</f>
        <v>0</v>
      </c>
      <c r="V94" s="420">
        <f>IF( $F94=0,0,((($F94/$E$93)*'PLAN DE ADQUISICIONES'!S$39)*($G94/$F94)))</f>
        <v>0</v>
      </c>
      <c r="W94" s="420">
        <f>IF( $F94=0,0,((($F94/$E$93)*'PLAN DE ADQUISICIONES'!T$39)*($G94/$F94)))</f>
        <v>0</v>
      </c>
      <c r="X94" s="420">
        <f>IF( $F94=0,0,((($F94/$E$93)*'PLAN DE ADQUISICIONES'!U$39)*($G94/$F94)))</f>
        <v>0</v>
      </c>
      <c r="Y94" s="420">
        <f>IF( $F94=0,0,((($F94/$E$93)*'PLAN DE ADQUISICIONES'!V$39)*($G94/$F94)))</f>
        <v>0</v>
      </c>
      <c r="Z94" s="420">
        <f>IF( $F94=0,0,((($F94/$E$93)*'PLAN DE ADQUISICIONES'!W$39)*($G94/$F94)))</f>
        <v>0</v>
      </c>
      <c r="AA94" s="420">
        <f>IF( $F94=0,0,((($F94/$E$93)*'PLAN DE ADQUISICIONES'!X$39)*($G94/$F94)))</f>
        <v>0</v>
      </c>
      <c r="AB94" s="420">
        <f>IF( $F94=0,0,((($F94/$E$93)*'PLAN DE ADQUISICIONES'!Y$39)*($G94/$F94)))</f>
        <v>0</v>
      </c>
      <c r="AC94" s="420">
        <f>IF( $F94=0,0,((($F94/$E$93)*'PLAN DE ADQUISICIONES'!Z$39)*($G94/$F94)))</f>
        <v>0</v>
      </c>
      <c r="AD94" s="420">
        <f>IF( $F94=0,0,((($F94/$E$93)*'PLAN DE ADQUISICIONES'!AA$39)*($G94/$F94)))</f>
        <v>0</v>
      </c>
      <c r="AE94" s="420">
        <f>IF( $F94=0,0,((($F94/$E$93)*'PLAN DE ADQUISICIONES'!AB$39)*($G94/$F94)))</f>
        <v>0</v>
      </c>
      <c r="AF94" s="420">
        <f>IF( $F94=0,0,((($F94/$E$93)*'PLAN DE ADQUISICIONES'!AC$39)*($G94/$F94)))</f>
        <v>0</v>
      </c>
      <c r="AG94" s="421">
        <f>U94+V94+W94+X94+Y94+Z94+AA94+AB94+AC94+AD94+AE94+AF94</f>
        <v>0</v>
      </c>
      <c r="AH94" s="425">
        <f>IF( $F94=0,0,((($F94/$E$93)*'PLAN DE ADQUISICIONES'!AD$39)*($G94/$F94)))</f>
        <v>0</v>
      </c>
      <c r="AI94" s="420">
        <f>IF( $F94=0,0,((($F94/$E$93)*'PLAN DE ADQUISICIONES'!AE$39)*($G94/$F94)))</f>
        <v>0</v>
      </c>
      <c r="AJ94" s="420">
        <f>IF( $F94=0,0,((($F94/$E$93)*'PLAN DE ADQUISICIONES'!AF$39)*($G94/$F94)))</f>
        <v>0</v>
      </c>
      <c r="AK94" s="420">
        <f>IF( $F94=0,0,((($F94/$E$93)*'PLAN DE ADQUISICIONES'!AG$39)*($G94/$F94)))</f>
        <v>0</v>
      </c>
      <c r="AL94" s="420">
        <f>IF( $F94=0,0,((($F94/$E$93)*'PLAN DE ADQUISICIONES'!AH$39)*($G94/$F94)))</f>
        <v>0</v>
      </c>
      <c r="AM94" s="420">
        <f>IF( $F94=0,0,((($F94/$E$93)*'PLAN DE ADQUISICIONES'!AI$39)*($G94/$F94)))</f>
        <v>0</v>
      </c>
      <c r="AN94" s="420">
        <f>IF( $F94=0,0,((($F94/$E$93)*'PLAN DE ADQUISICIONES'!AJ$39)*($G94/$F94)))</f>
        <v>0</v>
      </c>
      <c r="AO94" s="420">
        <f>IF( $F94=0,0,((($F94/$E$93)*'PLAN DE ADQUISICIONES'!AK$39)*($G94/$F94)))</f>
        <v>0</v>
      </c>
      <c r="AP94" s="420">
        <f>IF( $F94=0,0,((($F94/$E$93)*'PLAN DE ADQUISICIONES'!AL$39)*($G94/$F94)))</f>
        <v>0</v>
      </c>
      <c r="AQ94" s="420">
        <f>IF( $F94=0,0,((($F94/$E$93)*'PLAN DE ADQUISICIONES'!AM$39)*($G94/$F94)))</f>
        <v>0</v>
      </c>
      <c r="AR94" s="420">
        <f>IF( $F94=0,0,((($F94/$E$93)*'PLAN DE ADQUISICIONES'!AN$39)*($G94/$F94)))</f>
        <v>0</v>
      </c>
      <c r="AS94" s="420">
        <f>IF( $F94=0,0,((($F94/$E$93)*'PLAN DE ADQUISICIONES'!AO$39)*($G94/$F94)))</f>
        <v>0</v>
      </c>
      <c r="AT94" s="423">
        <f>AH94+AI94+AJ94+AK94+AL94+AM94+AN94+AO94+AP94+AQ94+AR94+AS94</f>
        <v>0</v>
      </c>
      <c r="AU94" s="494">
        <f>AS94+AR94+AQ94+AP94+AO94+AN94+AM94+AL94+AK94+AJ94+AI94+AH94+AF94+AE94+AD94+AC94+AB94+AA94+Z94+Y94+X94+W94+V94+U94+S94+R94+Q94+P94+O94+N94+M94+L94+K94+J94+I94+H94</f>
        <v>0</v>
      </c>
      <c r="AV94" s="392">
        <f t="shared" si="30"/>
        <v>0</v>
      </c>
    </row>
    <row r="95" spans="2:48" s="394" customFormat="1" ht="12.75" customHeight="1" x14ac:dyDescent="0.15">
      <c r="B95" s="416" t="str">
        <f>+'FORMATO COSTEO C1'!C$442</f>
        <v>1.3.4.2</v>
      </c>
      <c r="C95" s="417" t="str">
        <f>+'FORMATO COSTEO C1'!B$442</f>
        <v>Categoría de gasto</v>
      </c>
      <c r="D95" s="428"/>
      <c r="E95" s="556"/>
      <c r="F95" s="420">
        <f>+'FORMATO COSTEO C1'!G442</f>
        <v>0</v>
      </c>
      <c r="G95" s="421">
        <f>+'FORMATO COSTEO C1'!H442</f>
        <v>0</v>
      </c>
      <c r="H95" s="425">
        <f>IF( $F95=0,0,((($F95/$E$93)*'PLAN DE ADQUISICIONES'!F$39)*($G95/$F95)))</f>
        <v>0</v>
      </c>
      <c r="I95" s="420">
        <f>IF( $F95=0,0,((($F95/$E$93)*'PLAN DE ADQUISICIONES'!G$39)*($G95/$F95)))</f>
        <v>0</v>
      </c>
      <c r="J95" s="420">
        <f>IF( $F95=0,0,((($F95/$E$93)*'PLAN DE ADQUISICIONES'!H$39)*($G95/$F95)))</f>
        <v>0</v>
      </c>
      <c r="K95" s="420">
        <f>IF( $F95=0,0,((($F95/$E$93)*'PLAN DE ADQUISICIONES'!I$39)*($G95/$F95)))</f>
        <v>0</v>
      </c>
      <c r="L95" s="420">
        <f>IF( $F95=0,0,((($F95/$E$93)*'PLAN DE ADQUISICIONES'!J$39)*($G95/$F95)))</f>
        <v>0</v>
      </c>
      <c r="M95" s="420">
        <f>IF( $F95=0,0,((($F95/$E$93)*'PLAN DE ADQUISICIONES'!K$39)*($G95/$F95)))</f>
        <v>0</v>
      </c>
      <c r="N95" s="420">
        <f>IF( $F95=0,0,((($F95/$E$93)*'PLAN DE ADQUISICIONES'!L$39)*($G95/$F95)))</f>
        <v>0</v>
      </c>
      <c r="O95" s="420">
        <f>IF( $F95=0,0,((($F95/$E$93)*'PLAN DE ADQUISICIONES'!M$39)*($G95/$F95)))</f>
        <v>0</v>
      </c>
      <c r="P95" s="420">
        <f>IF( $F95=0,0,((($F95/$E$93)*'PLAN DE ADQUISICIONES'!N$39)*($G95/$F95)))</f>
        <v>0</v>
      </c>
      <c r="Q95" s="420">
        <f>IF( $F95=0,0,((($F95/$E$93)*'PLAN DE ADQUISICIONES'!O$39)*($G95/$F95)))</f>
        <v>0</v>
      </c>
      <c r="R95" s="420">
        <f>IF( $F95=0,0,((($F95/$E$93)*'PLAN DE ADQUISICIONES'!P$39)*($G95/$F95)))</f>
        <v>0</v>
      </c>
      <c r="S95" s="420">
        <f>IF( $F95=0,0,((($F95/$E$93)*'PLAN DE ADQUISICIONES'!Q$39)*($G95/$F95)))</f>
        <v>0</v>
      </c>
      <c r="T95" s="423">
        <f>H95+I95+J95+K95+L95+M95+N95+O95+P95+Q95+R95+S95</f>
        <v>0</v>
      </c>
      <c r="U95" s="424">
        <f>IF( $F95=0,0,((($F95/$E$93)*'PLAN DE ADQUISICIONES'!R$39)*($G95/$F95)))</f>
        <v>0</v>
      </c>
      <c r="V95" s="420">
        <f>IF( $F95=0,0,((($F95/$E$93)*'PLAN DE ADQUISICIONES'!S$39)*($G95/$F95)))</f>
        <v>0</v>
      </c>
      <c r="W95" s="420">
        <f>IF( $F95=0,0,((($F95/$E$93)*'PLAN DE ADQUISICIONES'!T$39)*($G95/$F95)))</f>
        <v>0</v>
      </c>
      <c r="X95" s="420">
        <f>IF( $F95=0,0,((($F95/$E$93)*'PLAN DE ADQUISICIONES'!U$39)*($G95/$F95)))</f>
        <v>0</v>
      </c>
      <c r="Y95" s="420">
        <f>IF( $F95=0,0,((($F95/$E$93)*'PLAN DE ADQUISICIONES'!V$39)*($G95/$F95)))</f>
        <v>0</v>
      </c>
      <c r="Z95" s="420">
        <f>IF( $F95=0,0,((($F95/$E$93)*'PLAN DE ADQUISICIONES'!W$39)*($G95/$F95)))</f>
        <v>0</v>
      </c>
      <c r="AA95" s="420">
        <f>IF( $F95=0,0,((($F95/$E$93)*'PLAN DE ADQUISICIONES'!X$39)*($G95/$F95)))</f>
        <v>0</v>
      </c>
      <c r="AB95" s="420">
        <f>IF( $F95=0,0,((($F95/$E$93)*'PLAN DE ADQUISICIONES'!Y$39)*($G95/$F95)))</f>
        <v>0</v>
      </c>
      <c r="AC95" s="420">
        <f>IF( $F95=0,0,((($F95/$E$93)*'PLAN DE ADQUISICIONES'!Z$39)*($G95/$F95)))</f>
        <v>0</v>
      </c>
      <c r="AD95" s="420">
        <f>IF( $F95=0,0,((($F95/$E$93)*'PLAN DE ADQUISICIONES'!AA$39)*($G95/$F95)))</f>
        <v>0</v>
      </c>
      <c r="AE95" s="420">
        <f>IF( $F95=0,0,((($F95/$E$93)*'PLAN DE ADQUISICIONES'!AB$39)*($G95/$F95)))</f>
        <v>0</v>
      </c>
      <c r="AF95" s="420">
        <f>IF( $F95=0,0,((($F95/$E$93)*'PLAN DE ADQUISICIONES'!AC$39)*($G95/$F95)))</f>
        <v>0</v>
      </c>
      <c r="AG95" s="421">
        <f>U95+V95+W95+X95+Y95+Z95+AA95+AB95+AC95+AD95+AE95+AF95</f>
        <v>0</v>
      </c>
      <c r="AH95" s="425">
        <f>IF( $F95=0,0,((($F95/$E$93)*'PLAN DE ADQUISICIONES'!AD$39)*($G95/$F95)))</f>
        <v>0</v>
      </c>
      <c r="AI95" s="420">
        <f>IF( $F95=0,0,((($F95/$E$93)*'PLAN DE ADQUISICIONES'!AE$39)*($G95/$F95)))</f>
        <v>0</v>
      </c>
      <c r="AJ95" s="420">
        <f>IF( $F95=0,0,((($F95/$E$93)*'PLAN DE ADQUISICIONES'!AF$39)*($G95/$F95)))</f>
        <v>0</v>
      </c>
      <c r="AK95" s="420">
        <f>IF( $F95=0,0,((($F95/$E$93)*'PLAN DE ADQUISICIONES'!AG$39)*($G95/$F95)))</f>
        <v>0</v>
      </c>
      <c r="AL95" s="420">
        <f>IF( $F95=0,0,((($F95/$E$93)*'PLAN DE ADQUISICIONES'!AH$39)*($G95/$F95)))</f>
        <v>0</v>
      </c>
      <c r="AM95" s="420">
        <f>IF( $F95=0,0,((($F95/$E$93)*'PLAN DE ADQUISICIONES'!AI$39)*($G95/$F95)))</f>
        <v>0</v>
      </c>
      <c r="AN95" s="420">
        <f>IF( $F95=0,0,((($F95/$E$93)*'PLAN DE ADQUISICIONES'!AJ$39)*($G95/$F95)))</f>
        <v>0</v>
      </c>
      <c r="AO95" s="420">
        <f>IF( $F95=0,0,((($F95/$E$93)*'PLAN DE ADQUISICIONES'!AK$39)*($G95/$F95)))</f>
        <v>0</v>
      </c>
      <c r="AP95" s="420">
        <f>IF( $F95=0,0,((($F95/$E$93)*'PLAN DE ADQUISICIONES'!AL$39)*($G95/$F95)))</f>
        <v>0</v>
      </c>
      <c r="AQ95" s="420">
        <f>IF( $F95=0,0,((($F95/$E$93)*'PLAN DE ADQUISICIONES'!AM$39)*($G95/$F95)))</f>
        <v>0</v>
      </c>
      <c r="AR95" s="420">
        <f>IF( $F95=0,0,((($F95/$E$93)*'PLAN DE ADQUISICIONES'!AN$39)*($G95/$F95)))</f>
        <v>0</v>
      </c>
      <c r="AS95" s="420">
        <f>IF( $F95=0,0,((($F95/$E$93)*'PLAN DE ADQUISICIONES'!AO$39)*($G95/$F95)))</f>
        <v>0</v>
      </c>
      <c r="AT95" s="423">
        <f>AH95+AI95+AJ95+AK95+AL95+AM95+AN95+AO95+AP95+AQ95+AR95+AS95</f>
        <v>0</v>
      </c>
      <c r="AU95" s="494">
        <f>AS95+AR95+AQ95+AP95+AO95+AN95+AM95+AL95+AK95+AJ95+AI95+AH95+AF95+AE95+AD95+AC95+AB95+AA95+Z95+Y95+X95+W95+V95+U95+S95+R95+Q95+P95+O95+N95+M95+L95+K95+J95+I95+H95</f>
        <v>0</v>
      </c>
      <c r="AV95" s="392">
        <f t="shared" si="30"/>
        <v>0</v>
      </c>
    </row>
    <row r="96" spans="2:48" s="405" customFormat="1" ht="12.75" customHeight="1" outlineLevel="1" x14ac:dyDescent="0.15">
      <c r="B96" s="416" t="str">
        <f>+'FORMATO COSTEO C1'!C$448</f>
        <v>1.3.4.3</v>
      </c>
      <c r="C96" s="417" t="str">
        <f>+'FORMATO COSTEO C1'!B$448</f>
        <v>Categoría de gasto</v>
      </c>
      <c r="D96" s="428"/>
      <c r="E96" s="556"/>
      <c r="F96" s="420">
        <f>+'FORMATO COSTEO C1'!G448</f>
        <v>0</v>
      </c>
      <c r="G96" s="421">
        <f>+'FORMATO COSTEO C1'!H448</f>
        <v>0</v>
      </c>
      <c r="H96" s="425">
        <f>IF( $F96=0,0,((($F96/$E$93)*'PLAN DE ADQUISICIONES'!F$39)*($G96/$F96)))</f>
        <v>0</v>
      </c>
      <c r="I96" s="420">
        <f>IF( $F96=0,0,((($F96/$E$93)*'PLAN DE ADQUISICIONES'!G$39)*($G96/$F96)))</f>
        <v>0</v>
      </c>
      <c r="J96" s="420">
        <f>IF( $F96=0,0,((($F96/$E$93)*'PLAN DE ADQUISICIONES'!H$39)*($G96/$F96)))</f>
        <v>0</v>
      </c>
      <c r="K96" s="420">
        <f>IF( $F96=0,0,((($F96/$E$93)*'PLAN DE ADQUISICIONES'!I$39)*($G96/$F96)))</f>
        <v>0</v>
      </c>
      <c r="L96" s="420">
        <f>IF( $F96=0,0,((($F96/$E$93)*'PLAN DE ADQUISICIONES'!J$39)*($G96/$F96)))</f>
        <v>0</v>
      </c>
      <c r="M96" s="420">
        <f>IF( $F96=0,0,((($F96/$E$93)*'PLAN DE ADQUISICIONES'!K$39)*($G96/$F96)))</f>
        <v>0</v>
      </c>
      <c r="N96" s="420">
        <f>IF( $F96=0,0,((($F96/$E$93)*'PLAN DE ADQUISICIONES'!L$39)*($G96/$F96)))</f>
        <v>0</v>
      </c>
      <c r="O96" s="420">
        <f>IF( $F96=0,0,((($F96/$E$93)*'PLAN DE ADQUISICIONES'!M$39)*($G96/$F96)))</f>
        <v>0</v>
      </c>
      <c r="P96" s="420">
        <f>IF( $F96=0,0,((($F96/$E$93)*'PLAN DE ADQUISICIONES'!N$39)*($G96/$F96)))</f>
        <v>0</v>
      </c>
      <c r="Q96" s="420">
        <f>IF( $F96=0,0,((($F96/$E$93)*'PLAN DE ADQUISICIONES'!O$39)*($G96/$F96)))</f>
        <v>0</v>
      </c>
      <c r="R96" s="420">
        <f>IF( $F96=0,0,((($F96/$E$93)*'PLAN DE ADQUISICIONES'!P$39)*($G96/$F96)))</f>
        <v>0</v>
      </c>
      <c r="S96" s="420">
        <f>IF( $F96=0,0,((($F96/$E$93)*'PLAN DE ADQUISICIONES'!Q$39)*($G96/$F96)))</f>
        <v>0</v>
      </c>
      <c r="T96" s="423">
        <f>H96+I96+J96+K96+L96+M96+N96+O96+P96+Q96+R96+S96</f>
        <v>0</v>
      </c>
      <c r="U96" s="424">
        <f>IF( $F96=0,0,((($F96/$E$93)*'PLAN DE ADQUISICIONES'!R$39)*($G96/$F96)))</f>
        <v>0</v>
      </c>
      <c r="V96" s="420">
        <f>IF( $F96=0,0,((($F96/$E$93)*'PLAN DE ADQUISICIONES'!S$39)*($G96/$F96)))</f>
        <v>0</v>
      </c>
      <c r="W96" s="420">
        <f>IF( $F96=0,0,((($F96/$E$93)*'PLAN DE ADQUISICIONES'!T$39)*($G96/$F96)))</f>
        <v>0</v>
      </c>
      <c r="X96" s="420">
        <f>IF( $F96=0,0,((($F96/$E$93)*'PLAN DE ADQUISICIONES'!U$39)*($G96/$F96)))</f>
        <v>0</v>
      </c>
      <c r="Y96" s="420">
        <f>IF( $F96=0,0,((($F96/$E$93)*'PLAN DE ADQUISICIONES'!V$39)*($G96/$F96)))</f>
        <v>0</v>
      </c>
      <c r="Z96" s="420">
        <f>IF( $F96=0,0,((($F96/$E$93)*'PLAN DE ADQUISICIONES'!W$39)*($G96/$F96)))</f>
        <v>0</v>
      </c>
      <c r="AA96" s="420">
        <f>IF( $F96=0,0,((($F96/$E$93)*'PLAN DE ADQUISICIONES'!X$39)*($G96/$F96)))</f>
        <v>0</v>
      </c>
      <c r="AB96" s="420">
        <f>IF( $F96=0,0,((($F96/$E$93)*'PLAN DE ADQUISICIONES'!Y$39)*($G96/$F96)))</f>
        <v>0</v>
      </c>
      <c r="AC96" s="420">
        <f>IF( $F96=0,0,((($F96/$E$93)*'PLAN DE ADQUISICIONES'!Z$39)*($G96/$F96)))</f>
        <v>0</v>
      </c>
      <c r="AD96" s="420">
        <f>IF( $F96=0,0,((($F96/$E$93)*'PLAN DE ADQUISICIONES'!AA$39)*($G96/$F96)))</f>
        <v>0</v>
      </c>
      <c r="AE96" s="420">
        <f>IF( $F96=0,0,((($F96/$E$93)*'PLAN DE ADQUISICIONES'!AB$39)*($G96/$F96)))</f>
        <v>0</v>
      </c>
      <c r="AF96" s="420">
        <f>IF( $F96=0,0,((($F96/$E$93)*'PLAN DE ADQUISICIONES'!AC$39)*($G96/$F96)))</f>
        <v>0</v>
      </c>
      <c r="AG96" s="421">
        <f>U96+V96+W96+X96+Y96+Z96+AA96+AB96+AC96+AD96+AE96+AF96</f>
        <v>0</v>
      </c>
      <c r="AH96" s="425">
        <f>IF( $F96=0,0,((($F96/$E$93)*'PLAN DE ADQUISICIONES'!AD$39)*($G96/$F96)))</f>
        <v>0</v>
      </c>
      <c r="AI96" s="420">
        <f>IF( $F96=0,0,((($F96/$E$93)*'PLAN DE ADQUISICIONES'!AE$39)*($G96/$F96)))</f>
        <v>0</v>
      </c>
      <c r="AJ96" s="420">
        <f>IF( $F96=0,0,((($F96/$E$93)*'PLAN DE ADQUISICIONES'!AF$39)*($G96/$F96)))</f>
        <v>0</v>
      </c>
      <c r="AK96" s="420">
        <f>IF( $F96=0,0,((($F96/$E$93)*'PLAN DE ADQUISICIONES'!AG$39)*($G96/$F96)))</f>
        <v>0</v>
      </c>
      <c r="AL96" s="420">
        <f>IF( $F96=0,0,((($F96/$E$93)*'PLAN DE ADQUISICIONES'!AH$39)*($G96/$F96)))</f>
        <v>0</v>
      </c>
      <c r="AM96" s="420">
        <f>IF( $F96=0,0,((($F96/$E$93)*'PLAN DE ADQUISICIONES'!AI$39)*($G96/$F96)))</f>
        <v>0</v>
      </c>
      <c r="AN96" s="420">
        <f>IF( $F96=0,0,((($F96/$E$93)*'PLAN DE ADQUISICIONES'!AJ$39)*($G96/$F96)))</f>
        <v>0</v>
      </c>
      <c r="AO96" s="420">
        <f>IF( $F96=0,0,((($F96/$E$93)*'PLAN DE ADQUISICIONES'!AK$39)*($G96/$F96)))</f>
        <v>0</v>
      </c>
      <c r="AP96" s="420">
        <f>IF( $F96=0,0,((($F96/$E$93)*'PLAN DE ADQUISICIONES'!AL$39)*($G96/$F96)))</f>
        <v>0</v>
      </c>
      <c r="AQ96" s="420">
        <f>IF( $F96=0,0,((($F96/$E$93)*'PLAN DE ADQUISICIONES'!AM$39)*($G96/$F96)))</f>
        <v>0</v>
      </c>
      <c r="AR96" s="420">
        <f>IF( $F96=0,0,((($F96/$E$93)*'PLAN DE ADQUISICIONES'!AN$39)*($G96/$F96)))</f>
        <v>0</v>
      </c>
      <c r="AS96" s="420">
        <f>IF( $F96=0,0,((($F96/$E$93)*'PLAN DE ADQUISICIONES'!AO$39)*($G96/$F96)))</f>
        <v>0</v>
      </c>
      <c r="AT96" s="423">
        <f>AH96+AI96+AJ96+AK96+AL96+AM96+AN96+AO96+AP96+AQ96+AR96+AS96</f>
        <v>0</v>
      </c>
      <c r="AU96" s="494">
        <f>AS96+AR96+AQ96+AP96+AO96+AN96+AM96+AL96+AK96+AJ96+AI96+AH96+AF96+AE96+AD96+AC96+AB96+AA96+Z96+Y96+X96+W96+V96+U96+S96+R96+Q96+P96+O96+N96+M96+L96+K96+J96+I96+H96</f>
        <v>0</v>
      </c>
      <c r="AV96" s="392">
        <f t="shared" si="30"/>
        <v>0</v>
      </c>
    </row>
    <row r="97" spans="2:48" s="394" customFormat="1" ht="12.75" customHeight="1" x14ac:dyDescent="0.15">
      <c r="B97" s="416" t="str">
        <f>+'FORMATO COSTEO C1'!C$454</f>
        <v>1.3.4.4</v>
      </c>
      <c r="C97" s="417" t="str">
        <f>+'FORMATO COSTEO C1'!B$454</f>
        <v>Categoría de gasto</v>
      </c>
      <c r="D97" s="428"/>
      <c r="E97" s="556"/>
      <c r="F97" s="420">
        <f>+'FORMATO COSTEO C1'!G454</f>
        <v>0</v>
      </c>
      <c r="G97" s="421">
        <f>+'FORMATO COSTEO C1'!H454</f>
        <v>0</v>
      </c>
      <c r="H97" s="425">
        <f>IF( $F97=0,0,((($F97/$E$93)*'PLAN DE ADQUISICIONES'!F$39)*($G97/$F97)))</f>
        <v>0</v>
      </c>
      <c r="I97" s="420">
        <f>IF( $F97=0,0,((($F97/$E$93)*'PLAN DE ADQUISICIONES'!G$39)*($G97/$F97)))</f>
        <v>0</v>
      </c>
      <c r="J97" s="420">
        <f>IF( $F97=0,0,((($F97/$E$93)*'PLAN DE ADQUISICIONES'!H$39)*($G97/$F97)))</f>
        <v>0</v>
      </c>
      <c r="K97" s="420">
        <f>IF( $F97=0,0,((($F97/$E$93)*'PLAN DE ADQUISICIONES'!I$39)*($G97/$F97)))</f>
        <v>0</v>
      </c>
      <c r="L97" s="420">
        <f>IF( $F97=0,0,((($F97/$E$93)*'PLAN DE ADQUISICIONES'!J$39)*($G97/$F97)))</f>
        <v>0</v>
      </c>
      <c r="M97" s="420">
        <f>IF( $F97=0,0,((($F97/$E$93)*'PLAN DE ADQUISICIONES'!K$39)*($G97/$F97)))</f>
        <v>0</v>
      </c>
      <c r="N97" s="420">
        <f>IF( $F97=0,0,((($F97/$E$93)*'PLAN DE ADQUISICIONES'!L$39)*($G97/$F97)))</f>
        <v>0</v>
      </c>
      <c r="O97" s="420">
        <f>IF( $F97=0,0,((($F97/$E$93)*'PLAN DE ADQUISICIONES'!M$39)*($G97/$F97)))</f>
        <v>0</v>
      </c>
      <c r="P97" s="420">
        <f>IF( $F97=0,0,((($F97/$E$93)*'PLAN DE ADQUISICIONES'!N$39)*($G97/$F97)))</f>
        <v>0</v>
      </c>
      <c r="Q97" s="420">
        <f>IF( $F97=0,0,((($F97/$E$93)*'PLAN DE ADQUISICIONES'!O$39)*($G97/$F97)))</f>
        <v>0</v>
      </c>
      <c r="R97" s="420">
        <f>IF( $F97=0,0,((($F97/$E$93)*'PLAN DE ADQUISICIONES'!P$39)*($G97/$F97)))</f>
        <v>0</v>
      </c>
      <c r="S97" s="420">
        <f>IF( $F97=0,0,((($F97/$E$93)*'PLAN DE ADQUISICIONES'!Q$39)*($G97/$F97)))</f>
        <v>0</v>
      </c>
      <c r="T97" s="423">
        <f>H97+I97+J97+K97+L97+M97+N97+O97+P97+Q97+R97+S97</f>
        <v>0</v>
      </c>
      <c r="U97" s="424">
        <f>IF( $F97=0,0,((($F97/$E$93)*'PLAN DE ADQUISICIONES'!R$39)*($G97/$F97)))</f>
        <v>0</v>
      </c>
      <c r="V97" s="420">
        <f>IF( $F97=0,0,((($F97/$E$93)*'PLAN DE ADQUISICIONES'!S$39)*($G97/$F97)))</f>
        <v>0</v>
      </c>
      <c r="W97" s="420">
        <f>IF( $F97=0,0,((($F97/$E$93)*'PLAN DE ADQUISICIONES'!T$39)*($G97/$F97)))</f>
        <v>0</v>
      </c>
      <c r="X97" s="420">
        <f>IF( $F97=0,0,((($F97/$E$93)*'PLAN DE ADQUISICIONES'!U$39)*($G97/$F97)))</f>
        <v>0</v>
      </c>
      <c r="Y97" s="420">
        <f>IF( $F97=0,0,((($F97/$E$93)*'PLAN DE ADQUISICIONES'!V$39)*($G97/$F97)))</f>
        <v>0</v>
      </c>
      <c r="Z97" s="420">
        <f>IF( $F97=0,0,((($F97/$E$93)*'PLAN DE ADQUISICIONES'!W$39)*($G97/$F97)))</f>
        <v>0</v>
      </c>
      <c r="AA97" s="420">
        <f>IF( $F97=0,0,((($F97/$E$93)*'PLAN DE ADQUISICIONES'!X$39)*($G97/$F97)))</f>
        <v>0</v>
      </c>
      <c r="AB97" s="420">
        <f>IF( $F97=0,0,((($F97/$E$93)*'PLAN DE ADQUISICIONES'!Y$39)*($G97/$F97)))</f>
        <v>0</v>
      </c>
      <c r="AC97" s="420">
        <f>IF( $F97=0,0,((($F97/$E$93)*'PLAN DE ADQUISICIONES'!Z$39)*($G97/$F97)))</f>
        <v>0</v>
      </c>
      <c r="AD97" s="420">
        <f>IF( $F97=0,0,((($F97/$E$93)*'PLAN DE ADQUISICIONES'!AA$39)*($G97/$F97)))</f>
        <v>0</v>
      </c>
      <c r="AE97" s="420">
        <f>IF( $F97=0,0,((($F97/$E$93)*'PLAN DE ADQUISICIONES'!AB$39)*($G97/$F97)))</f>
        <v>0</v>
      </c>
      <c r="AF97" s="420">
        <f>IF( $F97=0,0,((($F97/$E$93)*'PLAN DE ADQUISICIONES'!AC$39)*($G97/$F97)))</f>
        <v>0</v>
      </c>
      <c r="AG97" s="421">
        <f>U97+V97+W97+X97+Y97+Z97+AA97+AB97+AC97+AD97+AE97+AF97</f>
        <v>0</v>
      </c>
      <c r="AH97" s="425">
        <f>IF( $F97=0,0,((($F97/$E$93)*'PLAN DE ADQUISICIONES'!AD$39)*($G97/$F97)))</f>
        <v>0</v>
      </c>
      <c r="AI97" s="420">
        <f>IF( $F97=0,0,((($F97/$E$93)*'PLAN DE ADQUISICIONES'!AE$39)*($G97/$F97)))</f>
        <v>0</v>
      </c>
      <c r="AJ97" s="420">
        <f>IF( $F97=0,0,((($F97/$E$93)*'PLAN DE ADQUISICIONES'!AF$39)*($G97/$F97)))</f>
        <v>0</v>
      </c>
      <c r="AK97" s="420">
        <f>IF( $F97=0,0,((($F97/$E$93)*'PLAN DE ADQUISICIONES'!AG$39)*($G97/$F97)))</f>
        <v>0</v>
      </c>
      <c r="AL97" s="420">
        <f>IF( $F97=0,0,((($F97/$E$93)*'PLAN DE ADQUISICIONES'!AH$39)*($G97/$F97)))</f>
        <v>0</v>
      </c>
      <c r="AM97" s="420">
        <f>IF( $F97=0,0,((($F97/$E$93)*'PLAN DE ADQUISICIONES'!AI$39)*($G97/$F97)))</f>
        <v>0</v>
      </c>
      <c r="AN97" s="420">
        <f>IF( $F97=0,0,((($F97/$E$93)*'PLAN DE ADQUISICIONES'!AJ$39)*($G97/$F97)))</f>
        <v>0</v>
      </c>
      <c r="AO97" s="420">
        <f>IF( $F97=0,0,((($F97/$E$93)*'PLAN DE ADQUISICIONES'!AK$39)*($G97/$F97)))</f>
        <v>0</v>
      </c>
      <c r="AP97" s="420">
        <f>IF( $F97=0,0,((($F97/$E$93)*'PLAN DE ADQUISICIONES'!AL$39)*($G97/$F97)))</f>
        <v>0</v>
      </c>
      <c r="AQ97" s="420">
        <f>IF( $F97=0,0,((($F97/$E$93)*'PLAN DE ADQUISICIONES'!AM$39)*($G97/$F97)))</f>
        <v>0</v>
      </c>
      <c r="AR97" s="420">
        <f>IF( $F97=0,0,((($F97/$E$93)*'PLAN DE ADQUISICIONES'!AN$39)*($G97/$F97)))</f>
        <v>0</v>
      </c>
      <c r="AS97" s="420">
        <f>IF( $F97=0,0,((($F97/$E$93)*'PLAN DE ADQUISICIONES'!AO$39)*($G97/$F97)))</f>
        <v>0</v>
      </c>
      <c r="AT97" s="423">
        <f>AH97+AI97+AJ97+AK97+AL97+AM97+AN97+AO97+AP97+AQ97+AR97+AS97</f>
        <v>0</v>
      </c>
      <c r="AU97" s="494">
        <f>AS97+AR97+AQ97+AP97+AO97+AN97+AM97+AL97+AK97+AJ97+AI97+AH97+AF97+AE97+AD97+AC97+AB97+AA97+Z97+Y97+X97+W97+V97+U97+S97+R97+Q97+P97+O97+N97+M97+L97+K97+J97+I97+H97</f>
        <v>0</v>
      </c>
      <c r="AV97" s="392">
        <f t="shared" si="30"/>
        <v>0</v>
      </c>
    </row>
    <row r="98" spans="2:48" s="405" customFormat="1" ht="12.75" customHeight="1" outlineLevel="1" x14ac:dyDescent="0.15">
      <c r="B98" s="416" t="str">
        <f>+'FORMATO COSTEO C1'!C$460</f>
        <v>1.3.4.5</v>
      </c>
      <c r="C98" s="417" t="str">
        <f>+'FORMATO COSTEO C1'!B$460</f>
        <v>Categoría de gasto</v>
      </c>
      <c r="D98" s="428"/>
      <c r="E98" s="556"/>
      <c r="F98" s="420">
        <f>+'FORMATO COSTEO C1'!G460</f>
        <v>0</v>
      </c>
      <c r="G98" s="421">
        <f>+'FORMATO COSTEO C1'!H460</f>
        <v>0</v>
      </c>
      <c r="H98" s="425">
        <f>IF( $F98=0,0,((($F98/$E$93)*'PLAN DE ADQUISICIONES'!F$39)*($G98/$F98)))</f>
        <v>0</v>
      </c>
      <c r="I98" s="420">
        <f>IF( $F98=0,0,((($F98/$E$93)*'PLAN DE ADQUISICIONES'!G$39)*($G98/$F98)))</f>
        <v>0</v>
      </c>
      <c r="J98" s="420">
        <f>IF( $F98=0,0,((($F98/$E$93)*'PLAN DE ADQUISICIONES'!H$39)*($G98/$F98)))</f>
        <v>0</v>
      </c>
      <c r="K98" s="420">
        <f>IF( $F98=0,0,((($F98/$E$93)*'PLAN DE ADQUISICIONES'!I$39)*($G98/$F98)))</f>
        <v>0</v>
      </c>
      <c r="L98" s="420">
        <f>IF( $F98=0,0,((($F98/$E$93)*'PLAN DE ADQUISICIONES'!J$39)*($G98/$F98)))</f>
        <v>0</v>
      </c>
      <c r="M98" s="420">
        <f>IF( $F98=0,0,((($F98/$E$93)*'PLAN DE ADQUISICIONES'!K$39)*($G98/$F98)))</f>
        <v>0</v>
      </c>
      <c r="N98" s="420">
        <f>IF( $F98=0,0,((($F98/$E$93)*'PLAN DE ADQUISICIONES'!L$39)*($G98/$F98)))</f>
        <v>0</v>
      </c>
      <c r="O98" s="420">
        <f>IF( $F98=0,0,((($F98/$E$93)*'PLAN DE ADQUISICIONES'!M$39)*($G98/$F98)))</f>
        <v>0</v>
      </c>
      <c r="P98" s="420">
        <f>IF( $F98=0,0,((($F98/$E$93)*'PLAN DE ADQUISICIONES'!N$39)*($G98/$F98)))</f>
        <v>0</v>
      </c>
      <c r="Q98" s="420">
        <f>IF( $F98=0,0,((($F98/$E$93)*'PLAN DE ADQUISICIONES'!O$39)*($G98/$F98)))</f>
        <v>0</v>
      </c>
      <c r="R98" s="420">
        <f>IF( $F98=0,0,((($F98/$E$93)*'PLAN DE ADQUISICIONES'!P$39)*($G98/$F98)))</f>
        <v>0</v>
      </c>
      <c r="S98" s="420">
        <f>IF( $F98=0,0,((($F98/$E$93)*'PLAN DE ADQUISICIONES'!Q$39)*($G98/$F98)))</f>
        <v>0</v>
      </c>
      <c r="T98" s="423">
        <f>H98+I98+J98+K98+L98+M98+N98+O98+P98+Q98+R98+S98</f>
        <v>0</v>
      </c>
      <c r="U98" s="424">
        <f>IF( $F98=0,0,((($F98/$E$93)*'PLAN DE ADQUISICIONES'!R$39)*($G98/$F98)))</f>
        <v>0</v>
      </c>
      <c r="V98" s="420">
        <f>IF( $F98=0,0,((($F98/$E$93)*'PLAN DE ADQUISICIONES'!S$39)*($G98/$F98)))</f>
        <v>0</v>
      </c>
      <c r="W98" s="420">
        <f>IF( $F98=0,0,((($F98/$E$93)*'PLAN DE ADQUISICIONES'!T$39)*($G98/$F98)))</f>
        <v>0</v>
      </c>
      <c r="X98" s="420">
        <f>IF( $F98=0,0,((($F98/$E$93)*'PLAN DE ADQUISICIONES'!U$39)*($G98/$F98)))</f>
        <v>0</v>
      </c>
      <c r="Y98" s="420">
        <f>IF( $F98=0,0,((($F98/$E$93)*'PLAN DE ADQUISICIONES'!V$39)*($G98/$F98)))</f>
        <v>0</v>
      </c>
      <c r="Z98" s="420">
        <f>IF( $F98=0,0,((($F98/$E$93)*'PLAN DE ADQUISICIONES'!W$39)*($G98/$F98)))</f>
        <v>0</v>
      </c>
      <c r="AA98" s="420">
        <f>IF( $F98=0,0,((($F98/$E$93)*'PLAN DE ADQUISICIONES'!X$39)*($G98/$F98)))</f>
        <v>0</v>
      </c>
      <c r="AB98" s="420">
        <f>IF( $F98=0,0,((($F98/$E$93)*'PLAN DE ADQUISICIONES'!Y$39)*($G98/$F98)))</f>
        <v>0</v>
      </c>
      <c r="AC98" s="420">
        <f>IF( $F98=0,0,((($F98/$E$93)*'PLAN DE ADQUISICIONES'!Z$39)*($G98/$F98)))</f>
        <v>0</v>
      </c>
      <c r="AD98" s="420">
        <f>IF( $F98=0,0,((($F98/$E$93)*'PLAN DE ADQUISICIONES'!AA$39)*($G98/$F98)))</f>
        <v>0</v>
      </c>
      <c r="AE98" s="420">
        <f>IF( $F98=0,0,((($F98/$E$93)*'PLAN DE ADQUISICIONES'!AB$39)*($G98/$F98)))</f>
        <v>0</v>
      </c>
      <c r="AF98" s="420">
        <f>IF( $F98=0,0,((($F98/$E$93)*'PLAN DE ADQUISICIONES'!AC$39)*($G98/$F98)))</f>
        <v>0</v>
      </c>
      <c r="AG98" s="421">
        <f>U98+V98+W98+X98+Y98+Z98+AA98+AB98+AC98+AD98+AE98+AF98</f>
        <v>0</v>
      </c>
      <c r="AH98" s="425">
        <f>IF( $F98=0,0,((($F98/$E$93)*'PLAN DE ADQUISICIONES'!AD$39)*($G98/$F98)))</f>
        <v>0</v>
      </c>
      <c r="AI98" s="420">
        <f>IF( $F98=0,0,((($F98/$E$93)*'PLAN DE ADQUISICIONES'!AE$39)*($G98/$F98)))</f>
        <v>0</v>
      </c>
      <c r="AJ98" s="420">
        <f>IF( $F98=0,0,((($F98/$E$93)*'PLAN DE ADQUISICIONES'!AF$39)*($G98/$F98)))</f>
        <v>0</v>
      </c>
      <c r="AK98" s="420">
        <f>IF( $F98=0,0,((($F98/$E$93)*'PLAN DE ADQUISICIONES'!AG$39)*($G98/$F98)))</f>
        <v>0</v>
      </c>
      <c r="AL98" s="420">
        <f>IF( $F98=0,0,((($F98/$E$93)*'PLAN DE ADQUISICIONES'!AH$39)*($G98/$F98)))</f>
        <v>0</v>
      </c>
      <c r="AM98" s="420">
        <f>IF( $F98=0,0,((($F98/$E$93)*'PLAN DE ADQUISICIONES'!AI$39)*($G98/$F98)))</f>
        <v>0</v>
      </c>
      <c r="AN98" s="420">
        <f>IF( $F98=0,0,((($F98/$E$93)*'PLAN DE ADQUISICIONES'!AJ$39)*($G98/$F98)))</f>
        <v>0</v>
      </c>
      <c r="AO98" s="420">
        <f>IF( $F98=0,0,((($F98/$E$93)*'PLAN DE ADQUISICIONES'!AK$39)*($G98/$F98)))</f>
        <v>0</v>
      </c>
      <c r="AP98" s="420">
        <f>IF( $F98=0,0,((($F98/$E$93)*'PLAN DE ADQUISICIONES'!AL$39)*($G98/$F98)))</f>
        <v>0</v>
      </c>
      <c r="AQ98" s="420">
        <f>IF( $F98=0,0,((($F98/$E$93)*'PLAN DE ADQUISICIONES'!AM$39)*($G98/$F98)))</f>
        <v>0</v>
      </c>
      <c r="AR98" s="420">
        <f>IF( $F98=0,0,((($F98/$E$93)*'PLAN DE ADQUISICIONES'!AN$39)*($G98/$F98)))</f>
        <v>0</v>
      </c>
      <c r="AS98" s="420">
        <f>IF( $F98=0,0,((($F98/$E$93)*'PLAN DE ADQUISICIONES'!AO$39)*($G98/$F98)))</f>
        <v>0</v>
      </c>
      <c r="AT98" s="423">
        <f>AH98+AI98+AJ98+AK98+AL98+AM98+AN98+AO98+AP98+AQ98+AR98+AS98</f>
        <v>0</v>
      </c>
      <c r="AU98" s="494">
        <f>AS98+AR98+AQ98+AP98+AO98+AN98+AM98+AL98+AK98+AJ98+AI98+AH98+AF98+AE98+AD98+AC98+AB98+AA98+Z98+Y98+X98+W98+V98+U98+S98+R98+Q98+P98+O98+N98+M98+L98+K98+J98+I98+H98</f>
        <v>0</v>
      </c>
      <c r="AV98" s="392">
        <f t="shared" si="30"/>
        <v>0</v>
      </c>
    </row>
    <row r="99" spans="2:48" s="394" customFormat="1" ht="12.75" customHeight="1" x14ac:dyDescent="0.15">
      <c r="B99" s="406" t="str">
        <f>+'FORMATO COSTEO C1'!C$466</f>
        <v>1.3.5</v>
      </c>
      <c r="C99" s="430">
        <f>+'FORMATO COSTEO C1'!B$466</f>
        <v>0</v>
      </c>
      <c r="D99" s="543" t="str">
        <f>+'FORMATO COSTEO C1'!D$466</f>
        <v>Unidad medida</v>
      </c>
      <c r="E99" s="535">
        <f>+'FORMATO COSTEO C1'!E$466</f>
        <v>0</v>
      </c>
      <c r="F99" s="410">
        <f>SUM(F100:F104)</f>
        <v>0</v>
      </c>
      <c r="G99" s="411">
        <f t="shared" ref="G99:P99" si="37">SUM(G100:G104)</f>
        <v>0</v>
      </c>
      <c r="H99" s="412">
        <f t="shared" si="37"/>
        <v>0</v>
      </c>
      <c r="I99" s="410">
        <f>SUM(I100:I104)</f>
        <v>0</v>
      </c>
      <c r="J99" s="410">
        <f>SUM(J100:J104)</f>
        <v>0</v>
      </c>
      <c r="K99" s="410">
        <f>SUM(K100:K104)</f>
        <v>0</v>
      </c>
      <c r="L99" s="410">
        <f>SUM(L100:L104)</f>
        <v>0</v>
      </c>
      <c r="M99" s="410">
        <f>SUM(M100:M104)</f>
        <v>0</v>
      </c>
      <c r="N99" s="410">
        <f t="shared" si="37"/>
        <v>0</v>
      </c>
      <c r="O99" s="410">
        <f t="shared" si="37"/>
        <v>0</v>
      </c>
      <c r="P99" s="410">
        <f t="shared" si="37"/>
        <v>0</v>
      </c>
      <c r="Q99" s="410">
        <f t="shared" ref="Q99:AS99" si="38">SUM(Q100:Q104)</f>
        <v>0</v>
      </c>
      <c r="R99" s="410">
        <f t="shared" si="38"/>
        <v>0</v>
      </c>
      <c r="S99" s="410">
        <f t="shared" si="38"/>
        <v>0</v>
      </c>
      <c r="T99" s="413">
        <f t="shared" si="38"/>
        <v>0</v>
      </c>
      <c r="U99" s="414">
        <f t="shared" si="38"/>
        <v>0</v>
      </c>
      <c r="V99" s="410">
        <f t="shared" si="38"/>
        <v>0</v>
      </c>
      <c r="W99" s="410">
        <f t="shared" si="38"/>
        <v>0</v>
      </c>
      <c r="X99" s="410">
        <f t="shared" si="38"/>
        <v>0</v>
      </c>
      <c r="Y99" s="410">
        <f t="shared" si="38"/>
        <v>0</v>
      </c>
      <c r="Z99" s="410">
        <f t="shared" si="38"/>
        <v>0</v>
      </c>
      <c r="AA99" s="410">
        <f t="shared" si="38"/>
        <v>0</v>
      </c>
      <c r="AB99" s="410">
        <f t="shared" si="38"/>
        <v>0</v>
      </c>
      <c r="AC99" s="410">
        <f t="shared" si="38"/>
        <v>0</v>
      </c>
      <c r="AD99" s="410">
        <f t="shared" si="38"/>
        <v>0</v>
      </c>
      <c r="AE99" s="410">
        <f t="shared" si="38"/>
        <v>0</v>
      </c>
      <c r="AF99" s="410">
        <f t="shared" si="38"/>
        <v>0</v>
      </c>
      <c r="AG99" s="411">
        <f t="shared" si="38"/>
        <v>0</v>
      </c>
      <c r="AH99" s="412">
        <f t="shared" si="38"/>
        <v>0</v>
      </c>
      <c r="AI99" s="410">
        <f t="shared" si="38"/>
        <v>0</v>
      </c>
      <c r="AJ99" s="410">
        <f t="shared" si="38"/>
        <v>0</v>
      </c>
      <c r="AK99" s="410">
        <f t="shared" si="38"/>
        <v>0</v>
      </c>
      <c r="AL99" s="410">
        <f t="shared" si="38"/>
        <v>0</v>
      </c>
      <c r="AM99" s="410">
        <f t="shared" si="38"/>
        <v>0</v>
      </c>
      <c r="AN99" s="410">
        <f t="shared" si="38"/>
        <v>0</v>
      </c>
      <c r="AO99" s="410">
        <f t="shared" si="38"/>
        <v>0</v>
      </c>
      <c r="AP99" s="410">
        <f t="shared" si="38"/>
        <v>0</v>
      </c>
      <c r="AQ99" s="410">
        <f t="shared" si="38"/>
        <v>0</v>
      </c>
      <c r="AR99" s="410">
        <f t="shared" si="38"/>
        <v>0</v>
      </c>
      <c r="AS99" s="410">
        <f t="shared" si="38"/>
        <v>0</v>
      </c>
      <c r="AT99" s="413">
        <f>SUM(AT100:AT104)</f>
        <v>0</v>
      </c>
      <c r="AU99" s="415">
        <f>SUM(AU100:AU104)</f>
        <v>0</v>
      </c>
      <c r="AV99" s="392">
        <f t="shared" si="30"/>
        <v>0</v>
      </c>
    </row>
    <row r="100" spans="2:48" s="394" customFormat="1" ht="12.75" customHeight="1" x14ac:dyDescent="0.15">
      <c r="B100" s="416" t="str">
        <f>+'FORMATO COSTEO C1'!C$468</f>
        <v>1.3.5.1</v>
      </c>
      <c r="C100" s="417" t="str">
        <f>+'FORMATO COSTEO C1'!B$468</f>
        <v>Categoría de gasto</v>
      </c>
      <c r="D100" s="428"/>
      <c r="E100" s="556"/>
      <c r="F100" s="420">
        <f>+'FORMATO COSTEO C1'!G468</f>
        <v>0</v>
      </c>
      <c r="G100" s="421">
        <f>+'FORMATO COSTEO C1'!H468</f>
        <v>0</v>
      </c>
      <c r="H100" s="422">
        <f>IF( $F100=0,0,((($F100/$E$99)*'PLAN DE ADQUISICIONES'!F$40)*($G100/$F100)))</f>
        <v>0</v>
      </c>
      <c r="I100" s="420">
        <f>IF( $F100=0,0,((($F100/$E$99)*'PLAN DE ADQUISICIONES'!G$40)*($G100/$F100)))</f>
        <v>0</v>
      </c>
      <c r="J100" s="420">
        <f>IF( $F100=0,0,((($F100/$E$99)*'PLAN DE ADQUISICIONES'!H$40)*($G100/$F100)))</f>
        <v>0</v>
      </c>
      <c r="K100" s="420">
        <f>IF( $F100=0,0,((($F100/$E$99)*'PLAN DE ADQUISICIONES'!I$40)*($G100/$F100)))</f>
        <v>0</v>
      </c>
      <c r="L100" s="420">
        <f>IF( $F100=0,0,((($F100/$E$99)*'PLAN DE ADQUISICIONES'!J$40)*($G100/$F100)))</f>
        <v>0</v>
      </c>
      <c r="M100" s="420">
        <f>IF( $F100=0,0,((($F100/$E$99)*'PLAN DE ADQUISICIONES'!K$40)*($G100/$F100)))</f>
        <v>0</v>
      </c>
      <c r="N100" s="420">
        <f>IF( $F100=0,0,((($F100/$E$99)*'PLAN DE ADQUISICIONES'!L$40)*($G100/$F100)))</f>
        <v>0</v>
      </c>
      <c r="O100" s="420">
        <f>IF( $F100=0,0,((($F100/$E$99)*'PLAN DE ADQUISICIONES'!M$40)*($G100/$F100)))</f>
        <v>0</v>
      </c>
      <c r="P100" s="420">
        <f>IF( $F100=0,0,((($F100/$E$99)*'PLAN DE ADQUISICIONES'!N$40)*($G100/$F100)))</f>
        <v>0</v>
      </c>
      <c r="Q100" s="420">
        <f>IF( $F100=0,0,((($F100/$E$99)*'PLAN DE ADQUISICIONES'!O$40)*($G100/$F100)))</f>
        <v>0</v>
      </c>
      <c r="R100" s="420">
        <f>IF( $F100=0,0,((($F100/$E$99)*'PLAN DE ADQUISICIONES'!P$40)*($G100/$F100)))</f>
        <v>0</v>
      </c>
      <c r="S100" s="420">
        <f>IF( $F100=0,0,((($F100/$E$99)*'PLAN DE ADQUISICIONES'!Q$40)*($G100/$F100)))</f>
        <v>0</v>
      </c>
      <c r="T100" s="423">
        <f>H100+I100+J100+K100+L100+M100+N100+O100+P100+Q100+R100+S100</f>
        <v>0</v>
      </c>
      <c r="U100" s="424">
        <f>IF( $F100=0,0,((($F100/$E$99)*'PLAN DE ADQUISICIONES'!R$40)*($G100/$F100)))</f>
        <v>0</v>
      </c>
      <c r="V100" s="420">
        <f>IF( $F100=0,0,((($F100/$E$99)*'PLAN DE ADQUISICIONES'!S$40)*($G100/$F100)))</f>
        <v>0</v>
      </c>
      <c r="W100" s="420">
        <f>IF( $F100=0,0,((($F100/$E$99)*'PLAN DE ADQUISICIONES'!T$40)*($G100/$F100)))</f>
        <v>0</v>
      </c>
      <c r="X100" s="420">
        <f>IF( $F100=0,0,((($F100/$E$99)*'PLAN DE ADQUISICIONES'!U$40)*($G100/$F100)))</f>
        <v>0</v>
      </c>
      <c r="Y100" s="420">
        <f>IF( $F100=0,0,((($F100/$E$99)*'PLAN DE ADQUISICIONES'!V$40)*($G100/$F100)))</f>
        <v>0</v>
      </c>
      <c r="Z100" s="420">
        <f>IF( $F100=0,0,((($F100/$E$99)*'PLAN DE ADQUISICIONES'!W$40)*($G100/$F100)))</f>
        <v>0</v>
      </c>
      <c r="AA100" s="420">
        <f>IF( $F100=0,0,((($F100/$E$99)*'PLAN DE ADQUISICIONES'!X$40)*($G100/$F100)))</f>
        <v>0</v>
      </c>
      <c r="AB100" s="420">
        <f>IF( $F100=0,0,((($F100/$E$99)*'PLAN DE ADQUISICIONES'!Y$40)*($G100/$F100)))</f>
        <v>0</v>
      </c>
      <c r="AC100" s="420">
        <f>IF( $F100=0,0,((($F100/$E$99)*'PLAN DE ADQUISICIONES'!Z$40)*($G100/$F100)))</f>
        <v>0</v>
      </c>
      <c r="AD100" s="420">
        <f>IF( $F100=0,0,((($F100/$E$99)*'PLAN DE ADQUISICIONES'!AA$40)*($G100/$F100)))</f>
        <v>0</v>
      </c>
      <c r="AE100" s="420">
        <f>IF( $F100=0,0,((($F100/$E$99)*'PLAN DE ADQUISICIONES'!AB$40)*($G100/$F100)))</f>
        <v>0</v>
      </c>
      <c r="AF100" s="420">
        <f>IF( $F100=0,0,((($F100/$E$99)*'PLAN DE ADQUISICIONES'!AC$40)*($G100/$F100)))</f>
        <v>0</v>
      </c>
      <c r="AG100" s="421">
        <f>U100+V100+W100+X100+Y100+Z100+AA100+AB100+AC100+AD100+AE100+AF100</f>
        <v>0</v>
      </c>
      <c r="AH100" s="425">
        <f>IF( $F100=0,0,((($F100/$E$99)*'PLAN DE ADQUISICIONES'!AD$40)*($G100/$F100)))</f>
        <v>0</v>
      </c>
      <c r="AI100" s="420">
        <f>IF( $F100=0,0,((($F100/$E$99)*'PLAN DE ADQUISICIONES'!AE$40)*($G100/$F100)))</f>
        <v>0</v>
      </c>
      <c r="AJ100" s="420">
        <f>IF( $F100=0,0,((($F100/$E$99)*'PLAN DE ADQUISICIONES'!AF$40)*($G100/$F100)))</f>
        <v>0</v>
      </c>
      <c r="AK100" s="420">
        <f>IF( $F100=0,0,((($F100/$E$99)*'PLAN DE ADQUISICIONES'!AG$40)*($G100/$F100)))</f>
        <v>0</v>
      </c>
      <c r="AL100" s="420">
        <f>IF( $F100=0,0,((($F100/$E$99)*'PLAN DE ADQUISICIONES'!AH$40)*($G100/$F100)))</f>
        <v>0</v>
      </c>
      <c r="AM100" s="420">
        <f>IF( $F100=0,0,((($F100/$E$99)*'PLAN DE ADQUISICIONES'!AI$40)*($G100/$F100)))</f>
        <v>0</v>
      </c>
      <c r="AN100" s="420">
        <f>IF( $F100=0,0,((($F100/$E$99)*'PLAN DE ADQUISICIONES'!AJ$40)*($G100/$F100)))</f>
        <v>0</v>
      </c>
      <c r="AO100" s="420">
        <f>IF( $F100=0,0,((($F100/$E$99)*'PLAN DE ADQUISICIONES'!AK$40)*($G100/$F100)))</f>
        <v>0</v>
      </c>
      <c r="AP100" s="420">
        <f>IF( $F100=0,0,((($F100/$E$99)*'PLAN DE ADQUISICIONES'!AL$40)*($G100/$F100)))</f>
        <v>0</v>
      </c>
      <c r="AQ100" s="420">
        <f>IF( $F100=0,0,((($F100/$E$99)*'PLAN DE ADQUISICIONES'!AM$40)*($G100/$F100)))</f>
        <v>0</v>
      </c>
      <c r="AR100" s="420">
        <f>IF( $F100=0,0,((($F100/$E$99)*'PLAN DE ADQUISICIONES'!AN$40)*($G100/$F100)))</f>
        <v>0</v>
      </c>
      <c r="AS100" s="420">
        <f>IF( $F100=0,0,((($F100/$E$99)*'PLAN DE ADQUISICIONES'!AO$40)*($G100/$F100)))</f>
        <v>0</v>
      </c>
      <c r="AT100" s="423">
        <f>AH100+AI100+AJ100+AK100+AL100+AM100+AN100+AO100+AP100+AQ100+AR100+AS100</f>
        <v>0</v>
      </c>
      <c r="AU100" s="494">
        <f>AS100+AR100+AQ100+AP100+AO100+AN100+AM100+AL100+AK100+AJ100+AI100+AH100+AF100+AE100+AD100+AC100+AB100+AA100+Z100+Y100+X100+W100+V100+U100+S100+R100+Q100+P100+O100+N100+M100+L100+K100+J100+I100+H100</f>
        <v>0</v>
      </c>
      <c r="AV100" s="392">
        <f t="shared" si="30"/>
        <v>0</v>
      </c>
    </row>
    <row r="101" spans="2:48" s="405" customFormat="1" ht="12.75" customHeight="1" outlineLevel="1" x14ac:dyDescent="0.15">
      <c r="B101" s="416" t="str">
        <f>+'FORMATO COSTEO C1'!C$474</f>
        <v>1.3.5.2</v>
      </c>
      <c r="C101" s="417" t="str">
        <f>+'FORMATO COSTEO C1'!B$474</f>
        <v>Categoría de gasto</v>
      </c>
      <c r="D101" s="428"/>
      <c r="E101" s="556"/>
      <c r="F101" s="420">
        <f>+'FORMATO COSTEO C1'!G474</f>
        <v>0</v>
      </c>
      <c r="G101" s="421">
        <f>+'FORMATO COSTEO C1'!H474</f>
        <v>0</v>
      </c>
      <c r="H101" s="425">
        <f>IF( $F101=0,0,((($F101/$E$99)*'PLAN DE ADQUISICIONES'!F$40)*($G101/$F101)))</f>
        <v>0</v>
      </c>
      <c r="I101" s="420">
        <f>IF( $F101=0,0,((($F101/$E$99)*'PLAN DE ADQUISICIONES'!G$40)*($G101/$F101)))</f>
        <v>0</v>
      </c>
      <c r="J101" s="420">
        <f>IF( $F101=0,0,((($F101/$E$99)*'PLAN DE ADQUISICIONES'!H$40)*($G101/$F101)))</f>
        <v>0</v>
      </c>
      <c r="K101" s="420">
        <f>IF( $F101=0,0,((($F101/$E$99)*'PLAN DE ADQUISICIONES'!I$40)*($G101/$F101)))</f>
        <v>0</v>
      </c>
      <c r="L101" s="420">
        <f>IF( $F101=0,0,((($F101/$E$99)*'PLAN DE ADQUISICIONES'!J$40)*($G101/$F101)))</f>
        <v>0</v>
      </c>
      <c r="M101" s="420">
        <f>IF( $F101=0,0,((($F101/$E$99)*'PLAN DE ADQUISICIONES'!K$40)*($G101/$F101)))</f>
        <v>0</v>
      </c>
      <c r="N101" s="420">
        <f>IF( $F101=0,0,((($F101/$E$99)*'PLAN DE ADQUISICIONES'!L$40)*($G101/$F101)))</f>
        <v>0</v>
      </c>
      <c r="O101" s="420">
        <f>IF( $F101=0,0,((($F101/$E$99)*'PLAN DE ADQUISICIONES'!M$40)*($G101/$F101)))</f>
        <v>0</v>
      </c>
      <c r="P101" s="420">
        <f>IF( $F101=0,0,((($F101/$E$99)*'PLAN DE ADQUISICIONES'!N$40)*($G101/$F101)))</f>
        <v>0</v>
      </c>
      <c r="Q101" s="420">
        <f>IF( $F101=0,0,((($F101/$E$99)*'PLAN DE ADQUISICIONES'!O$40)*($G101/$F101)))</f>
        <v>0</v>
      </c>
      <c r="R101" s="420">
        <f>IF( $F101=0,0,((($F101/$E$99)*'PLAN DE ADQUISICIONES'!P$40)*($G101/$F101)))</f>
        <v>0</v>
      </c>
      <c r="S101" s="420">
        <f>IF( $F101=0,0,((($F101/$E$99)*'PLAN DE ADQUISICIONES'!Q$40)*($G101/$F101)))</f>
        <v>0</v>
      </c>
      <c r="T101" s="423">
        <f>H101+I101+J101+K101+L101+M101+N101+O101+P101+Q101+R101+S101</f>
        <v>0</v>
      </c>
      <c r="U101" s="424">
        <f>IF( $F101=0,0,((($F101/$E$99)*'PLAN DE ADQUISICIONES'!R$40)*($G101/$F101)))</f>
        <v>0</v>
      </c>
      <c r="V101" s="420">
        <f>IF( $F101=0,0,((($F101/$E$99)*'PLAN DE ADQUISICIONES'!S$40)*($G101/$F101)))</f>
        <v>0</v>
      </c>
      <c r="W101" s="420">
        <f>IF( $F101=0,0,((($F101/$E$99)*'PLAN DE ADQUISICIONES'!T$40)*($G101/$F101)))</f>
        <v>0</v>
      </c>
      <c r="X101" s="420">
        <f>IF( $F101=0,0,((($F101/$E$99)*'PLAN DE ADQUISICIONES'!U$40)*($G101/$F101)))</f>
        <v>0</v>
      </c>
      <c r="Y101" s="420">
        <f>IF( $F101=0,0,((($F101/$E$99)*'PLAN DE ADQUISICIONES'!V$40)*($G101/$F101)))</f>
        <v>0</v>
      </c>
      <c r="Z101" s="420">
        <f>IF( $F101=0,0,((($F101/$E$99)*'PLAN DE ADQUISICIONES'!W$40)*($G101/$F101)))</f>
        <v>0</v>
      </c>
      <c r="AA101" s="420">
        <f>IF( $F101=0,0,((($F101/$E$99)*'PLAN DE ADQUISICIONES'!X$40)*($G101/$F101)))</f>
        <v>0</v>
      </c>
      <c r="AB101" s="420">
        <f>IF( $F101=0,0,((($F101/$E$99)*'PLAN DE ADQUISICIONES'!Y$40)*($G101/$F101)))</f>
        <v>0</v>
      </c>
      <c r="AC101" s="420">
        <f>IF( $F101=0,0,((($F101/$E$99)*'PLAN DE ADQUISICIONES'!Z$40)*($G101/$F101)))</f>
        <v>0</v>
      </c>
      <c r="AD101" s="420">
        <f>IF( $F101=0,0,((($F101/$E$99)*'PLAN DE ADQUISICIONES'!AA$40)*($G101/$F101)))</f>
        <v>0</v>
      </c>
      <c r="AE101" s="420">
        <f>IF( $F101=0,0,((($F101/$E$99)*'PLAN DE ADQUISICIONES'!AB$40)*($G101/$F101)))</f>
        <v>0</v>
      </c>
      <c r="AF101" s="420">
        <f>IF( $F101=0,0,((($F101/$E$99)*'PLAN DE ADQUISICIONES'!AC$40)*($G101/$F101)))</f>
        <v>0</v>
      </c>
      <c r="AG101" s="421">
        <f>U101+V101+W101+X101+Y101+Z101+AA101+AB101+AC101+AD101+AE101+AF101</f>
        <v>0</v>
      </c>
      <c r="AH101" s="425">
        <f>IF( $F101=0,0,((($F101/$E$99)*'PLAN DE ADQUISICIONES'!AD$40)*($G101/$F101)))</f>
        <v>0</v>
      </c>
      <c r="AI101" s="420">
        <f>IF( $F101=0,0,((($F101/$E$99)*'PLAN DE ADQUISICIONES'!AE$40)*($G101/$F101)))</f>
        <v>0</v>
      </c>
      <c r="AJ101" s="420">
        <f>IF( $F101=0,0,((($F101/$E$99)*'PLAN DE ADQUISICIONES'!AF$40)*($G101/$F101)))</f>
        <v>0</v>
      </c>
      <c r="AK101" s="420">
        <f>IF( $F101=0,0,((($F101/$E$99)*'PLAN DE ADQUISICIONES'!AG$40)*($G101/$F101)))</f>
        <v>0</v>
      </c>
      <c r="AL101" s="420">
        <f>IF( $F101=0,0,((($F101/$E$99)*'PLAN DE ADQUISICIONES'!AH$40)*($G101/$F101)))</f>
        <v>0</v>
      </c>
      <c r="AM101" s="420">
        <f>IF( $F101=0,0,((($F101/$E$99)*'PLAN DE ADQUISICIONES'!AI$40)*($G101/$F101)))</f>
        <v>0</v>
      </c>
      <c r="AN101" s="420">
        <f>IF( $F101=0,0,((($F101/$E$99)*'PLAN DE ADQUISICIONES'!AJ$40)*($G101/$F101)))</f>
        <v>0</v>
      </c>
      <c r="AO101" s="420">
        <f>IF( $F101=0,0,((($F101/$E$99)*'PLAN DE ADQUISICIONES'!AK$40)*($G101/$F101)))</f>
        <v>0</v>
      </c>
      <c r="AP101" s="420">
        <f>IF( $F101=0,0,((($F101/$E$99)*'PLAN DE ADQUISICIONES'!AL$40)*($G101/$F101)))</f>
        <v>0</v>
      </c>
      <c r="AQ101" s="420">
        <f>IF( $F101=0,0,((($F101/$E$99)*'PLAN DE ADQUISICIONES'!AM$40)*($G101/$F101)))</f>
        <v>0</v>
      </c>
      <c r="AR101" s="420">
        <f>IF( $F101=0,0,((($F101/$E$99)*'PLAN DE ADQUISICIONES'!AN$40)*($G101/$F101)))</f>
        <v>0</v>
      </c>
      <c r="AS101" s="420">
        <f>IF( $F101=0,0,((($F101/$E$99)*'PLAN DE ADQUISICIONES'!AO$40)*($G101/$F101)))</f>
        <v>0</v>
      </c>
      <c r="AT101" s="423">
        <f>AH101+AI101+AJ101+AK101+AL101+AM101+AN101+AO101+AP101+AQ101+AR101+AS101</f>
        <v>0</v>
      </c>
      <c r="AU101" s="494">
        <f>AS101+AR101+AQ101+AP101+AO101+AN101+AM101+AL101+AK101+AJ101+AI101+AH101+AF101+AE101+AD101+AC101+AB101+AA101+Z101+Y101+X101+W101+V101+U101+S101+R101+Q101+P101+O101+N101+M101+L101+K101+J101+I101+H101</f>
        <v>0</v>
      </c>
      <c r="AV101" s="392">
        <f t="shared" si="30"/>
        <v>0</v>
      </c>
    </row>
    <row r="102" spans="2:48" s="394" customFormat="1" ht="12.75" customHeight="1" x14ac:dyDescent="0.15">
      <c r="B102" s="416" t="str">
        <f>+'FORMATO COSTEO C1'!C$480</f>
        <v>1.3.5.3</v>
      </c>
      <c r="C102" s="417" t="str">
        <f>+'FORMATO COSTEO C1'!B$480</f>
        <v>Categoría de gasto</v>
      </c>
      <c r="D102" s="428"/>
      <c r="E102" s="556"/>
      <c r="F102" s="420">
        <f>+'FORMATO COSTEO C1'!G480</f>
        <v>0</v>
      </c>
      <c r="G102" s="421">
        <f>+'FORMATO COSTEO C1'!H480</f>
        <v>0</v>
      </c>
      <c r="H102" s="425">
        <f>IF( $F102=0,0,((($F102/$E$99)*'PLAN DE ADQUISICIONES'!F$40)*($G102/$F102)))</f>
        <v>0</v>
      </c>
      <c r="I102" s="420">
        <f>IF( $F102=0,0,((($F102/$E$99)*'PLAN DE ADQUISICIONES'!G$40)*($G102/$F102)))</f>
        <v>0</v>
      </c>
      <c r="J102" s="420">
        <f>IF( $F102=0,0,((($F102/$E$99)*'PLAN DE ADQUISICIONES'!H$40)*($G102/$F102)))</f>
        <v>0</v>
      </c>
      <c r="K102" s="420">
        <f>IF( $F102=0,0,((($F102/$E$99)*'PLAN DE ADQUISICIONES'!I$40)*($G102/$F102)))</f>
        <v>0</v>
      </c>
      <c r="L102" s="420">
        <f>IF( $F102=0,0,((($F102/$E$99)*'PLAN DE ADQUISICIONES'!J$40)*($G102/$F102)))</f>
        <v>0</v>
      </c>
      <c r="M102" s="420">
        <f>IF( $F102=0,0,((($F102/$E$99)*'PLAN DE ADQUISICIONES'!K$40)*($G102/$F102)))</f>
        <v>0</v>
      </c>
      <c r="N102" s="420">
        <f>IF( $F102=0,0,((($F102/$E$99)*'PLAN DE ADQUISICIONES'!L$40)*($G102/$F102)))</f>
        <v>0</v>
      </c>
      <c r="O102" s="420">
        <f>IF( $F102=0,0,((($F102/$E$99)*'PLAN DE ADQUISICIONES'!M$40)*($G102/$F102)))</f>
        <v>0</v>
      </c>
      <c r="P102" s="420">
        <f>IF( $F102=0,0,((($F102/$E$99)*'PLAN DE ADQUISICIONES'!N$40)*($G102/$F102)))</f>
        <v>0</v>
      </c>
      <c r="Q102" s="420">
        <f>IF( $F102=0,0,((($F102/$E$99)*'PLAN DE ADQUISICIONES'!O$40)*($G102/$F102)))</f>
        <v>0</v>
      </c>
      <c r="R102" s="420">
        <f>IF( $F102=0,0,((($F102/$E$99)*'PLAN DE ADQUISICIONES'!P$40)*($G102/$F102)))</f>
        <v>0</v>
      </c>
      <c r="S102" s="420">
        <f>IF( $F102=0,0,((($F102/$E$99)*'PLAN DE ADQUISICIONES'!Q$40)*($G102/$F102)))</f>
        <v>0</v>
      </c>
      <c r="T102" s="423">
        <f>H102+I102+J102+K102+L102+M102+N102+O102+P102+Q102+R102+S102</f>
        <v>0</v>
      </c>
      <c r="U102" s="424">
        <f>IF( $F102=0,0,((($F102/$E$99)*'PLAN DE ADQUISICIONES'!R$40)*($G102/$F102)))</f>
        <v>0</v>
      </c>
      <c r="V102" s="420">
        <f>IF( $F102=0,0,((($F102/$E$99)*'PLAN DE ADQUISICIONES'!S$40)*($G102/$F102)))</f>
        <v>0</v>
      </c>
      <c r="W102" s="420">
        <f>IF( $F102=0,0,((($F102/$E$99)*'PLAN DE ADQUISICIONES'!T$40)*($G102/$F102)))</f>
        <v>0</v>
      </c>
      <c r="X102" s="420">
        <f>IF( $F102=0,0,((($F102/$E$99)*'PLAN DE ADQUISICIONES'!U$40)*($G102/$F102)))</f>
        <v>0</v>
      </c>
      <c r="Y102" s="420">
        <f>IF( $F102=0,0,((($F102/$E$99)*'PLAN DE ADQUISICIONES'!V$40)*($G102/$F102)))</f>
        <v>0</v>
      </c>
      <c r="Z102" s="420">
        <f>IF( $F102=0,0,((($F102/$E$99)*'PLAN DE ADQUISICIONES'!W$40)*($G102/$F102)))</f>
        <v>0</v>
      </c>
      <c r="AA102" s="420">
        <f>IF( $F102=0,0,((($F102/$E$99)*'PLAN DE ADQUISICIONES'!X$40)*($G102/$F102)))</f>
        <v>0</v>
      </c>
      <c r="AB102" s="420">
        <f>IF( $F102=0,0,((($F102/$E$99)*'PLAN DE ADQUISICIONES'!Y$40)*($G102/$F102)))</f>
        <v>0</v>
      </c>
      <c r="AC102" s="420">
        <f>IF( $F102=0,0,((($F102/$E$99)*'PLAN DE ADQUISICIONES'!Z$40)*($G102/$F102)))</f>
        <v>0</v>
      </c>
      <c r="AD102" s="420">
        <f>IF( $F102=0,0,((($F102/$E$99)*'PLAN DE ADQUISICIONES'!AA$40)*($G102/$F102)))</f>
        <v>0</v>
      </c>
      <c r="AE102" s="420">
        <f>IF( $F102=0,0,((($F102/$E$99)*'PLAN DE ADQUISICIONES'!AB$40)*($G102/$F102)))</f>
        <v>0</v>
      </c>
      <c r="AF102" s="420">
        <f>IF( $F102=0,0,((($F102/$E$99)*'PLAN DE ADQUISICIONES'!AC$40)*($G102/$F102)))</f>
        <v>0</v>
      </c>
      <c r="AG102" s="421">
        <f>U102+V102+W102+X102+Y102+Z102+AA102+AB102+AC102+AD102+AE102+AF102</f>
        <v>0</v>
      </c>
      <c r="AH102" s="425">
        <f>IF( $F102=0,0,((($F102/$E$99)*'PLAN DE ADQUISICIONES'!AD$40)*($G102/$F102)))</f>
        <v>0</v>
      </c>
      <c r="AI102" s="420">
        <f>IF( $F102=0,0,((($F102/$E$99)*'PLAN DE ADQUISICIONES'!AE$40)*($G102/$F102)))</f>
        <v>0</v>
      </c>
      <c r="AJ102" s="420">
        <f>IF( $F102=0,0,((($F102/$E$99)*'PLAN DE ADQUISICIONES'!AF$40)*($G102/$F102)))</f>
        <v>0</v>
      </c>
      <c r="AK102" s="420">
        <f>IF( $F102=0,0,((($F102/$E$99)*'PLAN DE ADQUISICIONES'!AG$40)*($G102/$F102)))</f>
        <v>0</v>
      </c>
      <c r="AL102" s="420">
        <f>IF( $F102=0,0,((($F102/$E$99)*'PLAN DE ADQUISICIONES'!AH$40)*($G102/$F102)))</f>
        <v>0</v>
      </c>
      <c r="AM102" s="420">
        <f>IF( $F102=0,0,((($F102/$E$99)*'PLAN DE ADQUISICIONES'!AI$40)*($G102/$F102)))</f>
        <v>0</v>
      </c>
      <c r="AN102" s="420">
        <f>IF( $F102=0,0,((($F102/$E$99)*'PLAN DE ADQUISICIONES'!AJ$40)*($G102/$F102)))</f>
        <v>0</v>
      </c>
      <c r="AO102" s="420">
        <f>IF( $F102=0,0,((($F102/$E$99)*'PLAN DE ADQUISICIONES'!AK$40)*($G102/$F102)))</f>
        <v>0</v>
      </c>
      <c r="AP102" s="420">
        <f>IF( $F102=0,0,((($F102/$E$99)*'PLAN DE ADQUISICIONES'!AL$40)*($G102/$F102)))</f>
        <v>0</v>
      </c>
      <c r="AQ102" s="420">
        <f>IF( $F102=0,0,((($F102/$E$99)*'PLAN DE ADQUISICIONES'!AM$40)*($G102/$F102)))</f>
        <v>0</v>
      </c>
      <c r="AR102" s="420">
        <f>IF( $F102=0,0,((($F102/$E$99)*'PLAN DE ADQUISICIONES'!AN$40)*($G102/$F102)))</f>
        <v>0</v>
      </c>
      <c r="AS102" s="420">
        <f>IF( $F102=0,0,((($F102/$E$99)*'PLAN DE ADQUISICIONES'!AO$40)*($G102/$F102)))</f>
        <v>0</v>
      </c>
      <c r="AT102" s="423">
        <f>AH102+AI102+AJ102+AK102+AL102+AM102+AN102+AO102+AP102+AQ102+AR102+AS102</f>
        <v>0</v>
      </c>
      <c r="AU102" s="494">
        <f>AS102+AR102+AQ102+AP102+AO102+AN102+AM102+AL102+AK102+AJ102+AI102+AH102+AF102+AE102+AD102+AC102+AB102+AA102+Z102+Y102+X102+W102+V102+U102+S102+R102+Q102+P102+O102+N102+M102+L102+K102+J102+I102+H102</f>
        <v>0</v>
      </c>
      <c r="AV102" s="392">
        <f t="shared" si="30"/>
        <v>0</v>
      </c>
    </row>
    <row r="103" spans="2:48" s="394" customFormat="1" ht="12.75" customHeight="1" x14ac:dyDescent="0.15">
      <c r="B103" s="416" t="str">
        <f>+'FORMATO COSTEO C1'!C$486</f>
        <v>1.3.5.4</v>
      </c>
      <c r="C103" s="417" t="str">
        <f>+'FORMATO COSTEO C1'!B$486</f>
        <v>Categoría de gasto</v>
      </c>
      <c r="D103" s="428"/>
      <c r="E103" s="556"/>
      <c r="F103" s="420">
        <f>+'FORMATO COSTEO C1'!G486</f>
        <v>0</v>
      </c>
      <c r="G103" s="421">
        <f>+'FORMATO COSTEO C1'!H486</f>
        <v>0</v>
      </c>
      <c r="H103" s="425">
        <f>IF( $F103=0,0,((($F103/$E$99)*'PLAN DE ADQUISICIONES'!F$40)*($G103/$F103)))</f>
        <v>0</v>
      </c>
      <c r="I103" s="420">
        <f>IF( $F103=0,0,((($F103/$E$99)*'PLAN DE ADQUISICIONES'!G$40)*($G103/$F103)))</f>
        <v>0</v>
      </c>
      <c r="J103" s="420">
        <f>IF( $F103=0,0,((($F103/$E$99)*'PLAN DE ADQUISICIONES'!H$40)*($G103/$F103)))</f>
        <v>0</v>
      </c>
      <c r="K103" s="420">
        <f>IF( $F103=0,0,((($F103/$E$99)*'PLAN DE ADQUISICIONES'!I$40)*($G103/$F103)))</f>
        <v>0</v>
      </c>
      <c r="L103" s="420">
        <f>IF( $F103=0,0,((($F103/$E$99)*'PLAN DE ADQUISICIONES'!J$40)*($G103/$F103)))</f>
        <v>0</v>
      </c>
      <c r="M103" s="420">
        <f>IF( $F103=0,0,((($F103/$E$99)*'PLAN DE ADQUISICIONES'!K$40)*($G103/$F103)))</f>
        <v>0</v>
      </c>
      <c r="N103" s="420">
        <f>IF( $F103=0,0,((($F103/$E$99)*'PLAN DE ADQUISICIONES'!L$40)*($G103/$F103)))</f>
        <v>0</v>
      </c>
      <c r="O103" s="420">
        <f>IF( $F103=0,0,((($F103/$E$99)*'PLAN DE ADQUISICIONES'!M$40)*($G103/$F103)))</f>
        <v>0</v>
      </c>
      <c r="P103" s="420">
        <f>IF( $F103=0,0,((($F103/$E$99)*'PLAN DE ADQUISICIONES'!N$40)*($G103/$F103)))</f>
        <v>0</v>
      </c>
      <c r="Q103" s="420">
        <f>IF( $F103=0,0,((($F103/$E$99)*'PLAN DE ADQUISICIONES'!O$40)*($G103/$F103)))</f>
        <v>0</v>
      </c>
      <c r="R103" s="420">
        <f>IF( $F103=0,0,((($F103/$E$99)*'PLAN DE ADQUISICIONES'!P$40)*($G103/$F103)))</f>
        <v>0</v>
      </c>
      <c r="S103" s="420">
        <f>IF( $F103=0,0,((($F103/$E$99)*'PLAN DE ADQUISICIONES'!Q$40)*($G103/$F103)))</f>
        <v>0</v>
      </c>
      <c r="T103" s="423">
        <f>H103+I103+J103+K103+L103+M103+N103+O103+P103+Q103+R103+S103</f>
        <v>0</v>
      </c>
      <c r="U103" s="424">
        <f>IF( $F103=0,0,((($F103/$E$99)*'PLAN DE ADQUISICIONES'!R$40)*($G103/$F103)))</f>
        <v>0</v>
      </c>
      <c r="V103" s="420">
        <f>IF( $F103=0,0,((($F103/$E$99)*'PLAN DE ADQUISICIONES'!S$40)*($G103/$F103)))</f>
        <v>0</v>
      </c>
      <c r="W103" s="420">
        <f>IF( $F103=0,0,((($F103/$E$99)*'PLAN DE ADQUISICIONES'!T$40)*($G103/$F103)))</f>
        <v>0</v>
      </c>
      <c r="X103" s="420">
        <f>IF( $F103=0,0,((($F103/$E$99)*'PLAN DE ADQUISICIONES'!U$40)*($G103/$F103)))</f>
        <v>0</v>
      </c>
      <c r="Y103" s="420">
        <f>IF( $F103=0,0,((($F103/$E$99)*'PLAN DE ADQUISICIONES'!V$40)*($G103/$F103)))</f>
        <v>0</v>
      </c>
      <c r="Z103" s="420">
        <f>IF( $F103=0,0,((($F103/$E$99)*'PLAN DE ADQUISICIONES'!W$40)*($G103/$F103)))</f>
        <v>0</v>
      </c>
      <c r="AA103" s="420">
        <f>IF( $F103=0,0,((($F103/$E$99)*'PLAN DE ADQUISICIONES'!X$40)*($G103/$F103)))</f>
        <v>0</v>
      </c>
      <c r="AB103" s="420">
        <f>IF( $F103=0,0,((($F103/$E$99)*'PLAN DE ADQUISICIONES'!Y$40)*($G103/$F103)))</f>
        <v>0</v>
      </c>
      <c r="AC103" s="420">
        <f>IF( $F103=0,0,((($F103/$E$99)*'PLAN DE ADQUISICIONES'!Z$40)*($G103/$F103)))</f>
        <v>0</v>
      </c>
      <c r="AD103" s="420">
        <f>IF( $F103=0,0,((($F103/$E$99)*'PLAN DE ADQUISICIONES'!AA$40)*($G103/$F103)))</f>
        <v>0</v>
      </c>
      <c r="AE103" s="420">
        <f>IF( $F103=0,0,((($F103/$E$99)*'PLAN DE ADQUISICIONES'!AB$40)*($G103/$F103)))</f>
        <v>0</v>
      </c>
      <c r="AF103" s="420">
        <f>IF( $F103=0,0,((($F103/$E$99)*'PLAN DE ADQUISICIONES'!AC$40)*($G103/$F103)))</f>
        <v>0</v>
      </c>
      <c r="AG103" s="421">
        <f>U103+V103+W103+X103+Y103+Z103+AA103+AB103+AC103+AD103+AE103+AF103</f>
        <v>0</v>
      </c>
      <c r="AH103" s="425">
        <f>IF( $F103=0,0,((($F103/$E$99)*'PLAN DE ADQUISICIONES'!AD$40)*($G103/$F103)))</f>
        <v>0</v>
      </c>
      <c r="AI103" s="420">
        <f>IF( $F103=0,0,((($F103/$E$99)*'PLAN DE ADQUISICIONES'!AE$40)*($G103/$F103)))</f>
        <v>0</v>
      </c>
      <c r="AJ103" s="420">
        <f>IF( $F103=0,0,((($F103/$E$99)*'PLAN DE ADQUISICIONES'!AF$40)*($G103/$F103)))</f>
        <v>0</v>
      </c>
      <c r="AK103" s="420">
        <f>IF( $F103=0,0,((($F103/$E$99)*'PLAN DE ADQUISICIONES'!AG$40)*($G103/$F103)))</f>
        <v>0</v>
      </c>
      <c r="AL103" s="420">
        <f>IF( $F103=0,0,((($F103/$E$99)*'PLAN DE ADQUISICIONES'!AH$40)*($G103/$F103)))</f>
        <v>0</v>
      </c>
      <c r="AM103" s="420">
        <f>IF( $F103=0,0,((($F103/$E$99)*'PLAN DE ADQUISICIONES'!AI$40)*($G103/$F103)))</f>
        <v>0</v>
      </c>
      <c r="AN103" s="420">
        <f>IF( $F103=0,0,((($F103/$E$99)*'PLAN DE ADQUISICIONES'!AJ$40)*($G103/$F103)))</f>
        <v>0</v>
      </c>
      <c r="AO103" s="420">
        <f>IF( $F103=0,0,((($F103/$E$99)*'PLAN DE ADQUISICIONES'!AK$40)*($G103/$F103)))</f>
        <v>0</v>
      </c>
      <c r="AP103" s="420">
        <f>IF( $F103=0,0,((($F103/$E$99)*'PLAN DE ADQUISICIONES'!AL$40)*($G103/$F103)))</f>
        <v>0</v>
      </c>
      <c r="AQ103" s="420">
        <f>IF( $F103=0,0,((($F103/$E$99)*'PLAN DE ADQUISICIONES'!AM$40)*($G103/$F103)))</f>
        <v>0</v>
      </c>
      <c r="AR103" s="420">
        <f>IF( $F103=0,0,((($F103/$E$99)*'PLAN DE ADQUISICIONES'!AN$40)*($G103/$F103)))</f>
        <v>0</v>
      </c>
      <c r="AS103" s="420">
        <f>IF( $F103=0,0,((($F103/$E$99)*'PLAN DE ADQUISICIONES'!AO$40)*($G103/$F103)))</f>
        <v>0</v>
      </c>
      <c r="AT103" s="423">
        <f>AH103+AI103+AJ103+AK103+AL103+AM103+AN103+AO103+AP103+AQ103+AR103+AS103</f>
        <v>0</v>
      </c>
      <c r="AU103" s="494">
        <f>AS103+AR103+AQ103+AP103+AO103+AN103+AM103+AL103+AK103+AJ103+AI103+AH103+AF103+AE103+AD103+AC103+AB103+AA103+Z103+Y103+X103+W103+V103+U103+S103+R103+Q103+P103+O103+N103+M103+L103+K103+J103+I103+H103</f>
        <v>0</v>
      </c>
      <c r="AV103" s="392">
        <f t="shared" si="30"/>
        <v>0</v>
      </c>
    </row>
    <row r="104" spans="2:48" s="394" customFormat="1" ht="12.75" customHeight="1" x14ac:dyDescent="0.15">
      <c r="B104" s="416" t="str">
        <f>+'FORMATO COSTEO C1'!C$492</f>
        <v>1.3.5.5</v>
      </c>
      <c r="C104" s="417" t="str">
        <f>+'FORMATO COSTEO C1'!B$492</f>
        <v>Categoría de gasto</v>
      </c>
      <c r="D104" s="428"/>
      <c r="E104" s="556"/>
      <c r="F104" s="420">
        <f>+'FORMATO COSTEO C1'!G492</f>
        <v>0</v>
      </c>
      <c r="G104" s="421">
        <f>+'FORMATO COSTEO C1'!H492</f>
        <v>0</v>
      </c>
      <c r="H104" s="425">
        <f>IF( $F104=0,0,((($F104/$E$99)*'PLAN DE ADQUISICIONES'!F$40)*($G104/$F104)))</f>
        <v>0</v>
      </c>
      <c r="I104" s="420">
        <f>IF( $F104=0,0,((($F104/$E$99)*'PLAN DE ADQUISICIONES'!G$40)*($G104/$F104)))</f>
        <v>0</v>
      </c>
      <c r="J104" s="420">
        <f>IF( $F104=0,0,((($F104/$E$99)*'PLAN DE ADQUISICIONES'!H$40)*($G104/$F104)))</f>
        <v>0</v>
      </c>
      <c r="K104" s="420">
        <f>IF( $F104=0,0,((($F104/$E$99)*'PLAN DE ADQUISICIONES'!I$40)*($G104/$F104)))</f>
        <v>0</v>
      </c>
      <c r="L104" s="420">
        <f>IF( $F104=0,0,((($F104/$E$99)*'PLAN DE ADQUISICIONES'!J$40)*($G104/$F104)))</f>
        <v>0</v>
      </c>
      <c r="M104" s="420">
        <f>IF( $F104=0,0,((($F104/$E$99)*'PLAN DE ADQUISICIONES'!K$40)*($G104/$F104)))</f>
        <v>0</v>
      </c>
      <c r="N104" s="420">
        <f>IF( $F104=0,0,((($F104/$E$99)*'PLAN DE ADQUISICIONES'!L$40)*($G104/$F104)))</f>
        <v>0</v>
      </c>
      <c r="O104" s="420">
        <f>IF( $F104=0,0,((($F104/$E$99)*'PLAN DE ADQUISICIONES'!M$40)*($G104/$F104)))</f>
        <v>0</v>
      </c>
      <c r="P104" s="420">
        <f>IF( $F104=0,0,((($F104/$E$99)*'PLAN DE ADQUISICIONES'!N$40)*($G104/$F104)))</f>
        <v>0</v>
      </c>
      <c r="Q104" s="420">
        <f>IF( $F104=0,0,((($F104/$E$99)*'PLAN DE ADQUISICIONES'!O$40)*($G104/$F104)))</f>
        <v>0</v>
      </c>
      <c r="R104" s="420">
        <f>IF( $F104=0,0,((($F104/$E$99)*'PLAN DE ADQUISICIONES'!P$40)*($G104/$F104)))</f>
        <v>0</v>
      </c>
      <c r="S104" s="420">
        <f>IF( $F104=0,0,((($F104/$E$99)*'PLAN DE ADQUISICIONES'!Q$40)*($G104/$F104)))</f>
        <v>0</v>
      </c>
      <c r="T104" s="423">
        <f>H104+I104+J104+K104+L104+M104+N104+O104+P104+Q104+R104+S104</f>
        <v>0</v>
      </c>
      <c r="U104" s="424">
        <f>IF( $F104=0,0,((($F104/$E$99)*'PLAN DE ADQUISICIONES'!R$40)*($G104/$F104)))</f>
        <v>0</v>
      </c>
      <c r="V104" s="420">
        <f>IF( $F104=0,0,((($F104/$E$99)*'PLAN DE ADQUISICIONES'!S$40)*($G104/$F104)))</f>
        <v>0</v>
      </c>
      <c r="W104" s="420">
        <f>IF( $F104=0,0,((($F104/$E$99)*'PLAN DE ADQUISICIONES'!T$40)*($G104/$F104)))</f>
        <v>0</v>
      </c>
      <c r="X104" s="420">
        <f>IF( $F104=0,0,((($F104/$E$99)*'PLAN DE ADQUISICIONES'!U$40)*($G104/$F104)))</f>
        <v>0</v>
      </c>
      <c r="Y104" s="420">
        <f>IF( $F104=0,0,((($F104/$E$99)*'PLAN DE ADQUISICIONES'!V$40)*($G104/$F104)))</f>
        <v>0</v>
      </c>
      <c r="Z104" s="420">
        <f>IF( $F104=0,0,((($F104/$E$99)*'PLAN DE ADQUISICIONES'!W$40)*($G104/$F104)))</f>
        <v>0</v>
      </c>
      <c r="AA104" s="420">
        <f>IF( $F104=0,0,((($F104/$E$99)*'PLAN DE ADQUISICIONES'!X$40)*($G104/$F104)))</f>
        <v>0</v>
      </c>
      <c r="AB104" s="420">
        <f>IF( $F104=0,0,((($F104/$E$99)*'PLAN DE ADQUISICIONES'!Y$40)*($G104/$F104)))</f>
        <v>0</v>
      </c>
      <c r="AC104" s="420">
        <f>IF( $F104=0,0,((($F104/$E$99)*'PLAN DE ADQUISICIONES'!Z$40)*($G104/$F104)))</f>
        <v>0</v>
      </c>
      <c r="AD104" s="420">
        <f>IF( $F104=0,0,((($F104/$E$99)*'PLAN DE ADQUISICIONES'!AA$40)*($G104/$F104)))</f>
        <v>0</v>
      </c>
      <c r="AE104" s="420">
        <f>IF( $F104=0,0,((($F104/$E$99)*'PLAN DE ADQUISICIONES'!AB$40)*($G104/$F104)))</f>
        <v>0</v>
      </c>
      <c r="AF104" s="420">
        <f>IF( $F104=0,0,((($F104/$E$99)*'PLAN DE ADQUISICIONES'!AC$40)*($G104/$F104)))</f>
        <v>0</v>
      </c>
      <c r="AG104" s="421">
        <f>U104+V104+W104+X104+Y104+Z104+AA104+AB104+AC104+AD104+AE104+AF104</f>
        <v>0</v>
      </c>
      <c r="AH104" s="425">
        <f>IF( $F104=0,0,((($F104/$E$99)*'PLAN DE ADQUISICIONES'!AD$40)*($G104/$F104)))</f>
        <v>0</v>
      </c>
      <c r="AI104" s="420">
        <f>IF( $F104=0,0,((($F104/$E$99)*'PLAN DE ADQUISICIONES'!AE$40)*($G104/$F104)))</f>
        <v>0</v>
      </c>
      <c r="AJ104" s="420">
        <f>IF( $F104=0,0,((($F104/$E$99)*'PLAN DE ADQUISICIONES'!AF$40)*($G104/$F104)))</f>
        <v>0</v>
      </c>
      <c r="AK104" s="420">
        <f>IF( $F104=0,0,((($F104/$E$99)*'PLAN DE ADQUISICIONES'!AG$40)*($G104/$F104)))</f>
        <v>0</v>
      </c>
      <c r="AL104" s="420">
        <f>IF( $F104=0,0,((($F104/$E$99)*'PLAN DE ADQUISICIONES'!AH$40)*($G104/$F104)))</f>
        <v>0</v>
      </c>
      <c r="AM104" s="420">
        <f>IF( $F104=0,0,((($F104/$E$99)*'PLAN DE ADQUISICIONES'!AI$40)*($G104/$F104)))</f>
        <v>0</v>
      </c>
      <c r="AN104" s="420">
        <f>IF( $F104=0,0,((($F104/$E$99)*'PLAN DE ADQUISICIONES'!AJ$40)*($G104/$F104)))</f>
        <v>0</v>
      </c>
      <c r="AO104" s="420">
        <f>IF( $F104=0,0,((($F104/$E$99)*'PLAN DE ADQUISICIONES'!AK$40)*($G104/$F104)))</f>
        <v>0</v>
      </c>
      <c r="AP104" s="420">
        <f>IF( $F104=0,0,((($F104/$E$99)*'PLAN DE ADQUISICIONES'!AL$40)*($G104/$F104)))</f>
        <v>0</v>
      </c>
      <c r="AQ104" s="420">
        <f>IF( $F104=0,0,((($F104/$E$99)*'PLAN DE ADQUISICIONES'!AM$40)*($G104/$F104)))</f>
        <v>0</v>
      </c>
      <c r="AR104" s="420">
        <f>IF( $F104=0,0,((($F104/$E$99)*'PLAN DE ADQUISICIONES'!AN$40)*($G104/$F104)))</f>
        <v>0</v>
      </c>
      <c r="AS104" s="420">
        <f>IF( $F104=0,0,((($F104/$E$99)*'PLAN DE ADQUISICIONES'!AO$40)*($G104/$F104)))</f>
        <v>0</v>
      </c>
      <c r="AT104" s="423">
        <f>AH104+AI104+AJ104+AK104+AL104+AM104+AN104+AO104+AP104+AQ104+AR104+AS104</f>
        <v>0</v>
      </c>
      <c r="AU104" s="494">
        <f>AS104+AR104+AQ104+AP104+AO104+AN104+AM104+AL104+AK104+AJ104+AI104+AH104+AF104+AE104+AD104+AC104+AB104+AA104+Z104+Y104+X104+W104+V104+U104+S104+R104+Q104+P104+O104+N104+M104+L104+K104+J104+I104+H104</f>
        <v>0</v>
      </c>
      <c r="AV104" s="392">
        <f t="shared" si="30"/>
        <v>0</v>
      </c>
    </row>
    <row r="105" spans="2:48" s="394" customFormat="1" ht="30" customHeight="1" outlineLevel="1" x14ac:dyDescent="0.15">
      <c r="B105" s="382">
        <f>+'FORMATO COSTEO C2'!C12</f>
        <v>2</v>
      </c>
      <c r="C105" s="554" t="str">
        <f>+'FORMATO COSTEO C2'!D12</f>
        <v xml:space="preserve">Implementación y/o fortalecimiento de negocios en los distritos de Pisac, Taray, Lamay, Coya y Calca, provincia de Calca - región Cusco, con idea de negocio o negocio propio en marcha  </v>
      </c>
      <c r="D105" s="384"/>
      <c r="E105" s="533"/>
      <c r="F105" s="386">
        <f t="shared" ref="F105:AU105" si="39">+F106+F137+F168</f>
        <v>178588</v>
      </c>
      <c r="G105" s="387">
        <f t="shared" si="39"/>
        <v>153588</v>
      </c>
      <c r="H105" s="388">
        <f t="shared" si="39"/>
        <v>0</v>
      </c>
      <c r="I105" s="386">
        <f t="shared" si="39"/>
        <v>0</v>
      </c>
      <c r="J105" s="386">
        <f t="shared" si="39"/>
        <v>0</v>
      </c>
      <c r="K105" s="386">
        <f t="shared" si="39"/>
        <v>0</v>
      </c>
      <c r="L105" s="386">
        <f t="shared" si="39"/>
        <v>0</v>
      </c>
      <c r="M105" s="386">
        <f t="shared" si="39"/>
        <v>0</v>
      </c>
      <c r="N105" s="386">
        <f t="shared" si="39"/>
        <v>0</v>
      </c>
      <c r="O105" s="386">
        <f t="shared" si="39"/>
        <v>6764.6666666666661</v>
      </c>
      <c r="P105" s="386">
        <f t="shared" si="39"/>
        <v>6764.6666666666661</v>
      </c>
      <c r="Q105" s="386">
        <f t="shared" si="39"/>
        <v>6764.6666666666661</v>
      </c>
      <c r="R105" s="386">
        <f t="shared" si="39"/>
        <v>44431.333333333328</v>
      </c>
      <c r="S105" s="386">
        <f t="shared" si="39"/>
        <v>44431.333333333328</v>
      </c>
      <c r="T105" s="389">
        <f t="shared" si="39"/>
        <v>109156.66666666666</v>
      </c>
      <c r="U105" s="390">
        <f t="shared" si="39"/>
        <v>44431.333333333328</v>
      </c>
      <c r="V105" s="386">
        <f t="shared" si="39"/>
        <v>0</v>
      </c>
      <c r="W105" s="386">
        <f t="shared" si="39"/>
        <v>0</v>
      </c>
      <c r="X105" s="386">
        <f t="shared" si="39"/>
        <v>0</v>
      </c>
      <c r="Y105" s="386">
        <f t="shared" si="39"/>
        <v>0</v>
      </c>
      <c r="Z105" s="386">
        <f t="shared" si="39"/>
        <v>0</v>
      </c>
      <c r="AA105" s="386">
        <f t="shared" si="39"/>
        <v>0</v>
      </c>
      <c r="AB105" s="386">
        <f t="shared" si="39"/>
        <v>0</v>
      </c>
      <c r="AC105" s="386">
        <f t="shared" si="39"/>
        <v>0</v>
      </c>
      <c r="AD105" s="386">
        <f t="shared" si="39"/>
        <v>0</v>
      </c>
      <c r="AE105" s="386">
        <f t="shared" si="39"/>
        <v>0</v>
      </c>
      <c r="AF105" s="386">
        <f t="shared" si="39"/>
        <v>0</v>
      </c>
      <c r="AG105" s="387">
        <f t="shared" si="39"/>
        <v>44431.333333333328</v>
      </c>
      <c r="AH105" s="388">
        <f t="shared" si="39"/>
        <v>0</v>
      </c>
      <c r="AI105" s="386">
        <f t="shared" si="39"/>
        <v>0</v>
      </c>
      <c r="AJ105" s="386">
        <f t="shared" si="39"/>
        <v>0</v>
      </c>
      <c r="AK105" s="386">
        <f t="shared" si="39"/>
        <v>0</v>
      </c>
      <c r="AL105" s="386">
        <f t="shared" si="39"/>
        <v>0</v>
      </c>
      <c r="AM105" s="386">
        <f t="shared" si="39"/>
        <v>0</v>
      </c>
      <c r="AN105" s="386">
        <f t="shared" si="39"/>
        <v>0</v>
      </c>
      <c r="AO105" s="386">
        <f t="shared" si="39"/>
        <v>0</v>
      </c>
      <c r="AP105" s="386">
        <f t="shared" si="39"/>
        <v>0</v>
      </c>
      <c r="AQ105" s="386">
        <f t="shared" si="39"/>
        <v>0</v>
      </c>
      <c r="AR105" s="386">
        <f t="shared" si="39"/>
        <v>0</v>
      </c>
      <c r="AS105" s="386">
        <f t="shared" si="39"/>
        <v>0</v>
      </c>
      <c r="AT105" s="389">
        <f t="shared" si="39"/>
        <v>0</v>
      </c>
      <c r="AU105" s="391">
        <f t="shared" si="39"/>
        <v>153588</v>
      </c>
      <c r="AV105" s="392">
        <f t="shared" si="30"/>
        <v>0</v>
      </c>
    </row>
    <row r="106" spans="2:48" s="394" customFormat="1" ht="12.75" customHeight="1" outlineLevel="1" x14ac:dyDescent="0.25">
      <c r="B106" s="395">
        <f>+'FORMATO COSTEO C2'!C13</f>
        <v>2.1</v>
      </c>
      <c r="C106" s="396" t="str">
        <f>+'FORMATO COSTEO C2'!D13</f>
        <v>Emprendedores del sector turismo de los distritos de Pisac, Taray, Lamay, Coya y Calca, provincia de Calca - región Cusco implementan o fortalecen sus negocios en el marco de su plan de negocios/mejoras</v>
      </c>
      <c r="D106" s="397"/>
      <c r="E106" s="534"/>
      <c r="F106" s="399">
        <f>+F107+F113+F119+F125+F131</f>
        <v>60588</v>
      </c>
      <c r="G106" s="400">
        <f t="shared" ref="G106:P106" si="40">+G107+G113+G119+G125+G131</f>
        <v>40588</v>
      </c>
      <c r="H106" s="401">
        <f t="shared" si="40"/>
        <v>0</v>
      </c>
      <c r="I106" s="399">
        <f>+I107+I113+I119+I125+I131</f>
        <v>0</v>
      </c>
      <c r="J106" s="399">
        <f>+J107+J113+J119+J125+J131</f>
        <v>0</v>
      </c>
      <c r="K106" s="399">
        <f>+K107+K113+K119+K125+K131</f>
        <v>0</v>
      </c>
      <c r="L106" s="399">
        <f>+L107+L113+L119+L125+L131</f>
        <v>0</v>
      </c>
      <c r="M106" s="399">
        <f>+M107+M113+M119+M125+M131</f>
        <v>0</v>
      </c>
      <c r="N106" s="399">
        <f t="shared" si="40"/>
        <v>0</v>
      </c>
      <c r="O106" s="399">
        <f t="shared" si="40"/>
        <v>6764.6666666666661</v>
      </c>
      <c r="P106" s="399">
        <f t="shared" si="40"/>
        <v>6764.6666666666661</v>
      </c>
      <c r="Q106" s="399">
        <f>+Q107+Q113+Q119+Q125+Q131</f>
        <v>6764.6666666666661</v>
      </c>
      <c r="R106" s="399">
        <f>+R107+R113+R119+R125+R131</f>
        <v>6764.6666666666661</v>
      </c>
      <c r="S106" s="399">
        <f>+S107+S113+S119+S125+S131</f>
        <v>6764.6666666666661</v>
      </c>
      <c r="T106" s="402">
        <f>+T107+T113+T119+T125+T131</f>
        <v>33823.333333333328</v>
      </c>
      <c r="U106" s="403">
        <f t="shared" ref="U106:AS106" si="41">+U107+U113+U119+U125+U131</f>
        <v>6764.6666666666661</v>
      </c>
      <c r="V106" s="399">
        <f t="shared" si="41"/>
        <v>0</v>
      </c>
      <c r="W106" s="399">
        <f t="shared" si="41"/>
        <v>0</v>
      </c>
      <c r="X106" s="399">
        <f t="shared" si="41"/>
        <v>0</v>
      </c>
      <c r="Y106" s="399">
        <f t="shared" si="41"/>
        <v>0</v>
      </c>
      <c r="Z106" s="399">
        <f t="shared" si="41"/>
        <v>0</v>
      </c>
      <c r="AA106" s="399">
        <f t="shared" si="41"/>
        <v>0</v>
      </c>
      <c r="AB106" s="399">
        <f t="shared" si="41"/>
        <v>0</v>
      </c>
      <c r="AC106" s="399">
        <f t="shared" si="41"/>
        <v>0</v>
      </c>
      <c r="AD106" s="399">
        <f t="shared" si="41"/>
        <v>0</v>
      </c>
      <c r="AE106" s="399">
        <f t="shared" si="41"/>
        <v>0</v>
      </c>
      <c r="AF106" s="399">
        <f t="shared" si="41"/>
        <v>0</v>
      </c>
      <c r="AG106" s="400">
        <f>+AG107+AG113+AG119+AG125+AG131</f>
        <v>6764.6666666666661</v>
      </c>
      <c r="AH106" s="401">
        <f t="shared" si="41"/>
        <v>0</v>
      </c>
      <c r="AI106" s="399">
        <f t="shared" si="41"/>
        <v>0</v>
      </c>
      <c r="AJ106" s="399">
        <f t="shared" si="41"/>
        <v>0</v>
      </c>
      <c r="AK106" s="399">
        <f t="shared" si="41"/>
        <v>0</v>
      </c>
      <c r="AL106" s="399">
        <f t="shared" si="41"/>
        <v>0</v>
      </c>
      <c r="AM106" s="399">
        <f t="shared" si="41"/>
        <v>0</v>
      </c>
      <c r="AN106" s="399">
        <f t="shared" si="41"/>
        <v>0</v>
      </c>
      <c r="AO106" s="399">
        <f t="shared" si="41"/>
        <v>0</v>
      </c>
      <c r="AP106" s="399">
        <f t="shared" si="41"/>
        <v>0</v>
      </c>
      <c r="AQ106" s="399">
        <f t="shared" si="41"/>
        <v>0</v>
      </c>
      <c r="AR106" s="399">
        <f t="shared" si="41"/>
        <v>0</v>
      </c>
      <c r="AS106" s="399">
        <f t="shared" si="41"/>
        <v>0</v>
      </c>
      <c r="AT106" s="402">
        <f>+AT107+AT113+AT119+AT125+AT131</f>
        <v>0</v>
      </c>
      <c r="AU106" s="404">
        <f>+AU107+AU113+AU119+AU125+AU131</f>
        <v>40587.999999999993</v>
      </c>
      <c r="AV106" s="392">
        <f t="shared" si="30"/>
        <v>0</v>
      </c>
    </row>
    <row r="107" spans="2:48" s="394" customFormat="1" ht="12.75" customHeight="1" outlineLevel="1" x14ac:dyDescent="0.15">
      <c r="B107" s="406" t="str">
        <f>+'FORMATO COSTEO C2'!C14</f>
        <v>2.1.1</v>
      </c>
      <c r="C107" s="430" t="str">
        <f>+'FORMATO COSTEO C2'!B14</f>
        <v>Asistencia técnica para la implementación de sus planes de negocio o planes de mejora</v>
      </c>
      <c r="D107" s="543" t="str">
        <f>+'FORMATO COSTEO C2'!D14</f>
        <v>Visita</v>
      </c>
      <c r="E107" s="535">
        <f>+'FORMATO COSTEO C2'!E14</f>
        <v>1188</v>
      </c>
      <c r="F107" s="410">
        <f>SUM(F108:F112)</f>
        <v>60588</v>
      </c>
      <c r="G107" s="411">
        <f>SUM(G108:G112)</f>
        <v>40588</v>
      </c>
      <c r="H107" s="412">
        <f t="shared" ref="H107:M107" si="42">SUM(H108:H112)</f>
        <v>0</v>
      </c>
      <c r="I107" s="410">
        <f t="shared" si="42"/>
        <v>0</v>
      </c>
      <c r="J107" s="410">
        <f t="shared" si="42"/>
        <v>0</v>
      </c>
      <c r="K107" s="410">
        <f t="shared" si="42"/>
        <v>0</v>
      </c>
      <c r="L107" s="410">
        <f t="shared" si="42"/>
        <v>0</v>
      </c>
      <c r="M107" s="410">
        <f t="shared" si="42"/>
        <v>0</v>
      </c>
      <c r="N107" s="410">
        <f t="shared" ref="N107:T107" si="43">SUM(N108:N112)</f>
        <v>0</v>
      </c>
      <c r="O107" s="410">
        <f t="shared" si="43"/>
        <v>6764.6666666666661</v>
      </c>
      <c r="P107" s="410">
        <f t="shared" si="43"/>
        <v>6764.6666666666661</v>
      </c>
      <c r="Q107" s="410">
        <f t="shared" si="43"/>
        <v>6764.6666666666661</v>
      </c>
      <c r="R107" s="410">
        <f t="shared" si="43"/>
        <v>6764.6666666666661</v>
      </c>
      <c r="S107" s="410">
        <f t="shared" si="43"/>
        <v>6764.6666666666661</v>
      </c>
      <c r="T107" s="413">
        <f t="shared" si="43"/>
        <v>33823.333333333328</v>
      </c>
      <c r="U107" s="414">
        <f t="shared" ref="U107:AJ107" si="44">SUM(U108:U112)</f>
        <v>6764.6666666666661</v>
      </c>
      <c r="V107" s="410">
        <f t="shared" si="44"/>
        <v>0</v>
      </c>
      <c r="W107" s="410">
        <f t="shared" si="44"/>
        <v>0</v>
      </c>
      <c r="X107" s="410">
        <f t="shared" si="44"/>
        <v>0</v>
      </c>
      <c r="Y107" s="410">
        <f t="shared" si="44"/>
        <v>0</v>
      </c>
      <c r="Z107" s="410">
        <f t="shared" si="44"/>
        <v>0</v>
      </c>
      <c r="AA107" s="410">
        <f t="shared" si="44"/>
        <v>0</v>
      </c>
      <c r="AB107" s="410">
        <f t="shared" si="44"/>
        <v>0</v>
      </c>
      <c r="AC107" s="410">
        <f t="shared" si="44"/>
        <v>0</v>
      </c>
      <c r="AD107" s="410">
        <f t="shared" si="44"/>
        <v>0</v>
      </c>
      <c r="AE107" s="410">
        <f t="shared" si="44"/>
        <v>0</v>
      </c>
      <c r="AF107" s="410">
        <f t="shared" si="44"/>
        <v>0</v>
      </c>
      <c r="AG107" s="411">
        <f t="shared" si="44"/>
        <v>6764.6666666666661</v>
      </c>
      <c r="AH107" s="412">
        <f t="shared" si="44"/>
        <v>0</v>
      </c>
      <c r="AI107" s="410">
        <f t="shared" si="44"/>
        <v>0</v>
      </c>
      <c r="AJ107" s="410">
        <f t="shared" si="44"/>
        <v>0</v>
      </c>
      <c r="AK107" s="410">
        <f t="shared" ref="AK107:AS107" si="45">SUM(AK108:AK112)</f>
        <v>0</v>
      </c>
      <c r="AL107" s="410">
        <f t="shared" si="45"/>
        <v>0</v>
      </c>
      <c r="AM107" s="410">
        <f t="shared" si="45"/>
        <v>0</v>
      </c>
      <c r="AN107" s="410">
        <f t="shared" si="45"/>
        <v>0</v>
      </c>
      <c r="AO107" s="410">
        <f t="shared" si="45"/>
        <v>0</v>
      </c>
      <c r="AP107" s="410">
        <f t="shared" si="45"/>
        <v>0</v>
      </c>
      <c r="AQ107" s="410">
        <f t="shared" si="45"/>
        <v>0</v>
      </c>
      <c r="AR107" s="410">
        <f t="shared" si="45"/>
        <v>0</v>
      </c>
      <c r="AS107" s="410">
        <f t="shared" si="45"/>
        <v>0</v>
      </c>
      <c r="AT107" s="413">
        <f>SUM(AT108:AT112)</f>
        <v>0</v>
      </c>
      <c r="AU107" s="415">
        <f>SUM(AU108:AU112)</f>
        <v>40587.999999999993</v>
      </c>
      <c r="AV107" s="392">
        <f t="shared" si="30"/>
        <v>0</v>
      </c>
    </row>
    <row r="108" spans="2:48" s="394" customFormat="1" ht="12.75" customHeight="1" outlineLevel="1" x14ac:dyDescent="0.15">
      <c r="B108" s="416" t="str">
        <f>+'FORMATO COSTEO C2'!C16</f>
        <v>2.1.1.1</v>
      </c>
      <c r="C108" s="417" t="str">
        <f>+'FORMATO COSTEO C2'!B16</f>
        <v>Consultorías</v>
      </c>
      <c r="D108" s="418"/>
      <c r="E108" s="555"/>
      <c r="F108" s="420">
        <f>+'FORMATO COSTEO C2'!G16</f>
        <v>59400</v>
      </c>
      <c r="G108" s="421">
        <f>+'FORMATO COSTEO C2'!H16</f>
        <v>39400</v>
      </c>
      <c r="H108" s="422">
        <f>IF( $F108=0,0,((($F108/$E$107)*'PLAN DE ADQUISICIONES'!F$46)*($G108/$F108)))</f>
        <v>0</v>
      </c>
      <c r="I108" s="420">
        <f>IF( $F108=0,0,((($F108/$E$107)*'PLAN DE ADQUISICIONES'!G$46)*($G108/$F108)))</f>
        <v>0</v>
      </c>
      <c r="J108" s="420">
        <f>IF( $F108=0,0,((($F108/$E$107)*'PLAN DE ADQUISICIONES'!H$46)*($G108/$F108)))</f>
        <v>0</v>
      </c>
      <c r="K108" s="420">
        <f>IF( $F108=0,0,((($F108/$E$107)*'PLAN DE ADQUISICIONES'!I$46)*($G108/$F108)))</f>
        <v>0</v>
      </c>
      <c r="L108" s="420">
        <f>IF( $F108=0,0,((($F108/$E$107)*'PLAN DE ADQUISICIONES'!J$46)*($G108/$F108)))</f>
        <v>0</v>
      </c>
      <c r="M108" s="420">
        <f>IF( $F108=0,0,((($F108/$E$107)*'PLAN DE ADQUISICIONES'!K$46)*($G108/$F108)))</f>
        <v>0</v>
      </c>
      <c r="N108" s="420">
        <f>IF( $F108=0,0,((($F108/$E$107)*'PLAN DE ADQUISICIONES'!L$46)*($G108/$F108)))</f>
        <v>0</v>
      </c>
      <c r="O108" s="420">
        <f>IF( $F108=0,0,((($F108/$E$107)*'PLAN DE ADQUISICIONES'!M$46)*($G108/$F108)))</f>
        <v>6566.6666666666661</v>
      </c>
      <c r="P108" s="420">
        <f>IF( $F108=0,0,((($F108/$E$107)*'PLAN DE ADQUISICIONES'!N$46)*($G108/$F108)))</f>
        <v>6566.6666666666661</v>
      </c>
      <c r="Q108" s="420">
        <f>IF( $F108=0,0,((($F108/$E$107)*'PLAN DE ADQUISICIONES'!O$46)*($G108/$F108)))</f>
        <v>6566.6666666666661</v>
      </c>
      <c r="R108" s="420">
        <f>IF( $F108=0,0,((($F108/$E$107)*'PLAN DE ADQUISICIONES'!P$46)*($G108/$F108)))</f>
        <v>6566.6666666666661</v>
      </c>
      <c r="S108" s="420">
        <f>IF( $F108=0,0,((($F108/$E$107)*'PLAN DE ADQUISICIONES'!Q$46)*($G108/$F108)))</f>
        <v>6566.6666666666661</v>
      </c>
      <c r="T108" s="423">
        <f>H108+I108+J108+K108+L108+M108+N108+O108+P108+Q108+R108+S108</f>
        <v>32833.333333333328</v>
      </c>
      <c r="U108" s="424">
        <f>IF( $F108=0,0,((($F108/$E$107)*'PLAN DE ADQUISICIONES'!R$46)*($G108/$F108)))</f>
        <v>6566.6666666666661</v>
      </c>
      <c r="V108" s="420">
        <f>IF( $F108=0,0,((($F108/$E$107)*'PLAN DE ADQUISICIONES'!S$46)*($G108/$F108)))</f>
        <v>0</v>
      </c>
      <c r="W108" s="420">
        <f>IF( $F108=0,0,((($F108/$E$107)*'PLAN DE ADQUISICIONES'!T$46)*($G108/$F108)))</f>
        <v>0</v>
      </c>
      <c r="X108" s="420">
        <f>IF( $F108=0,0,((($F108/$E$107)*'PLAN DE ADQUISICIONES'!U$46)*($G108/$F108)))</f>
        <v>0</v>
      </c>
      <c r="Y108" s="420">
        <f>IF( $F108=0,0,((($F108/$E$107)*'PLAN DE ADQUISICIONES'!V$46)*($G108/$F108)))</f>
        <v>0</v>
      </c>
      <c r="Z108" s="420">
        <f>IF( $F108=0,0,((($F108/$E$107)*'PLAN DE ADQUISICIONES'!W$46)*($G108/$F108)))</f>
        <v>0</v>
      </c>
      <c r="AA108" s="420">
        <f>IF( $F108=0,0,((($F108/$E$107)*'PLAN DE ADQUISICIONES'!X$46)*($G108/$F108)))</f>
        <v>0</v>
      </c>
      <c r="AB108" s="420">
        <f>IF( $F108=0,0,((($F108/$E$107)*'PLAN DE ADQUISICIONES'!Y$46)*($G108/$F108)))</f>
        <v>0</v>
      </c>
      <c r="AC108" s="420">
        <f>IF( $F108=0,0,((($F108/$E$107)*'PLAN DE ADQUISICIONES'!Z$46)*($G108/$F108)))</f>
        <v>0</v>
      </c>
      <c r="AD108" s="420">
        <f>IF( $F108=0,0,((($F108/$E$107)*'PLAN DE ADQUISICIONES'!AA$46)*($G108/$F108)))</f>
        <v>0</v>
      </c>
      <c r="AE108" s="420">
        <f>IF( $F108=0,0,((($F108/$E$107)*'PLAN DE ADQUISICIONES'!AB$46)*($G108/$F108)))</f>
        <v>0</v>
      </c>
      <c r="AF108" s="420">
        <f>IF( $F108=0,0,((($F108/$E$107)*'PLAN DE ADQUISICIONES'!AC$46)*($G108/$F108)))</f>
        <v>0</v>
      </c>
      <c r="AG108" s="421">
        <f>U108+V108+W108+X108+Y108+Z108+AA108+AB108+AC108+AD108+AE108+AF108</f>
        <v>6566.6666666666661</v>
      </c>
      <c r="AH108" s="425">
        <f>IF( $F108=0,0,((($F108/$E$107)*'PLAN DE ADQUISICIONES'!AD$46)*($G108/$F108)))</f>
        <v>0</v>
      </c>
      <c r="AI108" s="420">
        <f>IF( $F108=0,0,((($F108/$E$107)*'PLAN DE ADQUISICIONES'!AE$46)*($G108/$F108)))</f>
        <v>0</v>
      </c>
      <c r="AJ108" s="420">
        <f>IF( $F108=0,0,((($F108/$E$107)*'PLAN DE ADQUISICIONES'!AF$46)*($G108/$F108)))</f>
        <v>0</v>
      </c>
      <c r="AK108" s="420">
        <f>IF( $F108=0,0,((($F108/$E$107)*'PLAN DE ADQUISICIONES'!AG$46)*($G108/$F108)))</f>
        <v>0</v>
      </c>
      <c r="AL108" s="420">
        <f>IF( $F108=0,0,((($F108/$E$107)*'PLAN DE ADQUISICIONES'!AH$46)*($G108/$F108)))</f>
        <v>0</v>
      </c>
      <c r="AM108" s="420">
        <f>IF( $F108=0,0,((($F108/$E$107)*'PLAN DE ADQUISICIONES'!AI$46)*($G108/$F108)))</f>
        <v>0</v>
      </c>
      <c r="AN108" s="420">
        <f>IF( $F108=0,0,((($F108/$E$107)*'PLAN DE ADQUISICIONES'!AJ$46)*($G108/$F108)))</f>
        <v>0</v>
      </c>
      <c r="AO108" s="420">
        <f>IF( $F108=0,0,((($F108/$E$107)*'PLAN DE ADQUISICIONES'!AK$46)*($G108/$F108)))</f>
        <v>0</v>
      </c>
      <c r="AP108" s="420">
        <f>IF( $F108=0,0,((($F108/$E$107)*'PLAN DE ADQUISICIONES'!AL$46)*($G108/$F108)))</f>
        <v>0</v>
      </c>
      <c r="AQ108" s="420">
        <f>IF( $F108=0,0,((($F108/$E$107)*'PLAN DE ADQUISICIONES'!AM$46)*($G108/$F108)))</f>
        <v>0</v>
      </c>
      <c r="AR108" s="420">
        <f>IF( $F108=0,0,((($F108/$E$107)*'PLAN DE ADQUISICIONES'!AN$46)*($G108/$F108)))</f>
        <v>0</v>
      </c>
      <c r="AS108" s="420">
        <f>IF( $F108=0,0,((($F108/$E$107)*'PLAN DE ADQUISICIONES'!AO$46)*($G108/$F108)))</f>
        <v>0</v>
      </c>
      <c r="AT108" s="423">
        <f>AH108+AI108+AJ108+AK108+AL108+AM108+AN108+AO108+AP108+AQ108+AR108+AS108</f>
        <v>0</v>
      </c>
      <c r="AU108" s="494">
        <f>AS108+AR108+AQ108+AP108+AO108+AN108+AM108+AL108+AK108+AJ108+AI108+AH108+AF108+AE108+AD108+AC108+AB108+AA108+Z108+Y108+X108+W108+V108+U108+S108+R108+Q108+P108+O108+N108+M108+L108+K108+J108+I108+H108</f>
        <v>39399.999999999993</v>
      </c>
      <c r="AV108" s="392">
        <f t="shared" si="30"/>
        <v>0</v>
      </c>
    </row>
    <row r="109" spans="2:48" s="394" customFormat="1" ht="12.75" customHeight="1" outlineLevel="1" x14ac:dyDescent="0.15">
      <c r="B109" s="416" t="str">
        <f>+'FORMATO COSTEO C2'!C22</f>
        <v>2.1.1.2</v>
      </c>
      <c r="C109" s="417" t="str">
        <f>+'FORMATO COSTEO C2'!B$22</f>
        <v>Servicios de terceros</v>
      </c>
      <c r="D109" s="418"/>
      <c r="E109" s="555"/>
      <c r="F109" s="420">
        <f>+'FORMATO COSTEO C2'!G$22</f>
        <v>1188</v>
      </c>
      <c r="G109" s="421">
        <f>+'FORMATO COSTEO C2'!H$22</f>
        <v>1188</v>
      </c>
      <c r="H109" s="425">
        <f>IF( $F109=0,0,((($F109/$E$107)*'PLAN DE ADQUISICIONES'!F$46)*($G109/$F109)))</f>
        <v>0</v>
      </c>
      <c r="I109" s="420">
        <f>IF( $F109=0,0,((($F109/$E$107)*'PLAN DE ADQUISICIONES'!G$46)*($G109/$F109)))</f>
        <v>0</v>
      </c>
      <c r="J109" s="420">
        <f>IF( $F109=0,0,((($F109/$E$107)*'PLAN DE ADQUISICIONES'!H$46)*($G109/$F109)))</f>
        <v>0</v>
      </c>
      <c r="K109" s="420">
        <f>IF( $F109=0,0,((($F109/$E$107)*'PLAN DE ADQUISICIONES'!I$46)*($G109/$F109)))</f>
        <v>0</v>
      </c>
      <c r="L109" s="420">
        <f>IF( $F109=0,0,((($F109/$E$107)*'PLAN DE ADQUISICIONES'!J$46)*($G109/$F109)))</f>
        <v>0</v>
      </c>
      <c r="M109" s="420">
        <f>IF( $F109=0,0,((($F109/$E$107)*'PLAN DE ADQUISICIONES'!K$46)*($G109/$F109)))</f>
        <v>0</v>
      </c>
      <c r="N109" s="420">
        <f>IF( $F109=0,0,((($F109/$E$107)*'PLAN DE ADQUISICIONES'!L$46)*($G109/$F109)))</f>
        <v>0</v>
      </c>
      <c r="O109" s="420">
        <f>IF( $F109=0,0,((($F109/$E$107)*'PLAN DE ADQUISICIONES'!M$46)*($G109/$F109)))</f>
        <v>198</v>
      </c>
      <c r="P109" s="420">
        <f>IF( $F109=0,0,((($F109/$E$107)*'PLAN DE ADQUISICIONES'!N$46)*($G109/$F109)))</f>
        <v>198</v>
      </c>
      <c r="Q109" s="420">
        <f>IF( $F109=0,0,((($F109/$E$107)*'PLAN DE ADQUISICIONES'!O$46)*($G109/$F109)))</f>
        <v>198</v>
      </c>
      <c r="R109" s="420">
        <f>IF( $F109=0,0,((($F109/$E$107)*'PLAN DE ADQUISICIONES'!P$46)*($G109/$F109)))</f>
        <v>198</v>
      </c>
      <c r="S109" s="420">
        <f>IF( $F109=0,0,((($F109/$E$107)*'PLAN DE ADQUISICIONES'!Q$46)*($G109/$F109)))</f>
        <v>198</v>
      </c>
      <c r="T109" s="423">
        <f>H109+I109+J109+K109+L109+M109+N109+O109+P109+Q109+R109+S109</f>
        <v>990</v>
      </c>
      <c r="U109" s="424">
        <f>IF( $F109=0,0,((($F109/$E$107)*'PLAN DE ADQUISICIONES'!R$46)*($G109/$F109)))</f>
        <v>198</v>
      </c>
      <c r="V109" s="420">
        <f>IF( $F109=0,0,((($F109/$E$107)*'PLAN DE ADQUISICIONES'!S$46)*($G109/$F109)))</f>
        <v>0</v>
      </c>
      <c r="W109" s="420">
        <f>IF( $F109=0,0,((($F109/$E$107)*'PLAN DE ADQUISICIONES'!T$46)*($G109/$F109)))</f>
        <v>0</v>
      </c>
      <c r="X109" s="420">
        <f>IF( $F109=0,0,((($F109/$E$107)*'PLAN DE ADQUISICIONES'!U$46)*($G109/$F109)))</f>
        <v>0</v>
      </c>
      <c r="Y109" s="420">
        <f>IF( $F109=0,0,((($F109/$E$107)*'PLAN DE ADQUISICIONES'!V$46)*($G109/$F109)))</f>
        <v>0</v>
      </c>
      <c r="Z109" s="420">
        <f>IF( $F109=0,0,((($F109/$E$107)*'PLAN DE ADQUISICIONES'!W$46)*($G109/$F109)))</f>
        <v>0</v>
      </c>
      <c r="AA109" s="420">
        <f>IF( $F109=0,0,((($F109/$E$107)*'PLAN DE ADQUISICIONES'!X$46)*($G109/$F109)))</f>
        <v>0</v>
      </c>
      <c r="AB109" s="420">
        <f>IF( $F109=0,0,((($F109/$E$107)*'PLAN DE ADQUISICIONES'!Y$46)*($G109/$F109)))</f>
        <v>0</v>
      </c>
      <c r="AC109" s="420">
        <f>IF( $F109=0,0,((($F109/$E$107)*'PLAN DE ADQUISICIONES'!Z$46)*($G109/$F109)))</f>
        <v>0</v>
      </c>
      <c r="AD109" s="420">
        <f>IF( $F109=0,0,((($F109/$E$107)*'PLAN DE ADQUISICIONES'!AA$46)*($G109/$F109)))</f>
        <v>0</v>
      </c>
      <c r="AE109" s="420">
        <f>IF( $F109=0,0,((($F109/$E$107)*'PLAN DE ADQUISICIONES'!AB$46)*($G109/$F109)))</f>
        <v>0</v>
      </c>
      <c r="AF109" s="420">
        <f>IF( $F109=0,0,((($F109/$E$107)*'PLAN DE ADQUISICIONES'!AC$46)*($G109/$F109)))</f>
        <v>0</v>
      </c>
      <c r="AG109" s="421">
        <f>U109+V109+W109+X109+Y109+Z109+AA109+AB109+AC109+AD109+AE109+AF109</f>
        <v>198</v>
      </c>
      <c r="AH109" s="425">
        <f>IF( $F109=0,0,((($F109/$E$107)*'PLAN DE ADQUISICIONES'!AD$46)*($G109/$F109)))</f>
        <v>0</v>
      </c>
      <c r="AI109" s="420">
        <f>IF( $F109=0,0,((($F109/$E$107)*'PLAN DE ADQUISICIONES'!AE$46)*($G109/$F109)))</f>
        <v>0</v>
      </c>
      <c r="AJ109" s="420">
        <f>IF( $F109=0,0,((($F109/$E$107)*'PLAN DE ADQUISICIONES'!AF$46)*($G109/$F109)))</f>
        <v>0</v>
      </c>
      <c r="AK109" s="420">
        <f>IF( $F109=0,0,((($F109/$E$107)*'PLAN DE ADQUISICIONES'!AG$46)*($G109/$F109)))</f>
        <v>0</v>
      </c>
      <c r="AL109" s="420">
        <f>IF( $F109=0,0,((($F109/$E$107)*'PLAN DE ADQUISICIONES'!AH$46)*($G109/$F109)))</f>
        <v>0</v>
      </c>
      <c r="AM109" s="420">
        <f>IF( $F109=0,0,((($F109/$E$107)*'PLAN DE ADQUISICIONES'!AI$46)*($G109/$F109)))</f>
        <v>0</v>
      </c>
      <c r="AN109" s="420">
        <f>IF( $F109=0,0,((($F109/$E$107)*'PLAN DE ADQUISICIONES'!AJ$46)*($G109/$F109)))</f>
        <v>0</v>
      </c>
      <c r="AO109" s="420">
        <f>IF( $F109=0,0,((($F109/$E$107)*'PLAN DE ADQUISICIONES'!AK$46)*($G109/$F109)))</f>
        <v>0</v>
      </c>
      <c r="AP109" s="420">
        <f>IF( $F109=0,0,((($F109/$E$107)*'PLAN DE ADQUISICIONES'!AL$46)*($G109/$F109)))</f>
        <v>0</v>
      </c>
      <c r="AQ109" s="420">
        <f>IF( $F109=0,0,((($F109/$E$107)*'PLAN DE ADQUISICIONES'!AM$46)*($G109/$F109)))</f>
        <v>0</v>
      </c>
      <c r="AR109" s="420">
        <f>IF( $F109=0,0,((($F109/$E$107)*'PLAN DE ADQUISICIONES'!AN$46)*($G109/$F109)))</f>
        <v>0</v>
      </c>
      <c r="AS109" s="420">
        <f>IF( $F109=0,0,((($F109/$E$107)*'PLAN DE ADQUISICIONES'!AO$46)*($G109/$F109)))</f>
        <v>0</v>
      </c>
      <c r="AT109" s="423">
        <f>AH109+AI109+AJ109+AK109+AL109+AM109+AN109+AO109+AP109+AQ109+AR109+AS109</f>
        <v>0</v>
      </c>
      <c r="AU109" s="494">
        <f>AS109+AR109+AQ109+AP109+AO109+AN109+AM109+AL109+AK109+AJ109+AI109+AH109+AF109+AE109+AD109+AC109+AB109+AA109+Z109+Y109+X109+W109+V109+U109+S109+R109+Q109+P109+O109+N109+M109+L109+K109+J109+I109+H109</f>
        <v>1188</v>
      </c>
      <c r="AV109" s="392">
        <f t="shared" si="30"/>
        <v>0</v>
      </c>
    </row>
    <row r="110" spans="2:48" s="394" customFormat="1" ht="12.75" customHeight="1" outlineLevel="1" x14ac:dyDescent="0.15">
      <c r="B110" s="416" t="str">
        <f>+'FORMATO COSTEO C2'!C28</f>
        <v>2.1.1.3</v>
      </c>
      <c r="C110" s="417" t="str">
        <f>+'FORMATO COSTEO C2'!B$28</f>
        <v>Categoría de gasto</v>
      </c>
      <c r="D110" s="418"/>
      <c r="E110" s="555"/>
      <c r="F110" s="420">
        <f>+'FORMATO COSTEO C2'!G$28</f>
        <v>0</v>
      </c>
      <c r="G110" s="421">
        <f>+'FORMATO COSTEO C2'!H$28</f>
        <v>0</v>
      </c>
      <c r="H110" s="425">
        <f>IF( $F110=0,0,((($F110/$E$107)*'PLAN DE ADQUISICIONES'!F$46)*($G110/$F110)))</f>
        <v>0</v>
      </c>
      <c r="I110" s="420">
        <f>IF( $F110=0,0,((($F110/$E$107)*'PLAN DE ADQUISICIONES'!G$46)*($G110/$F110)))</f>
        <v>0</v>
      </c>
      <c r="J110" s="420">
        <f>IF( $F110=0,0,((($F110/$E$107)*'PLAN DE ADQUISICIONES'!H$46)*($G110/$F110)))</f>
        <v>0</v>
      </c>
      <c r="K110" s="420">
        <f>IF( $F110=0,0,((($F110/$E$107)*'PLAN DE ADQUISICIONES'!I$46)*($G110/$F110)))</f>
        <v>0</v>
      </c>
      <c r="L110" s="420">
        <f>IF( $F110=0,0,((($F110/$E$107)*'PLAN DE ADQUISICIONES'!J$46)*($G110/$F110)))</f>
        <v>0</v>
      </c>
      <c r="M110" s="420">
        <f>IF( $F110=0,0,((($F110/$E$107)*'PLAN DE ADQUISICIONES'!K$46)*($G110/$F110)))</f>
        <v>0</v>
      </c>
      <c r="N110" s="420">
        <f>IF( $F110=0,0,((($F110/$E$107)*'PLAN DE ADQUISICIONES'!L$46)*($G110/$F110)))</f>
        <v>0</v>
      </c>
      <c r="O110" s="420">
        <f>IF( $F110=0,0,((($F110/$E$107)*'PLAN DE ADQUISICIONES'!M$46)*($G110/$F110)))</f>
        <v>0</v>
      </c>
      <c r="P110" s="420">
        <f>IF( $F110=0,0,((($F110/$E$107)*'PLAN DE ADQUISICIONES'!N$46)*($G110/$F110)))</f>
        <v>0</v>
      </c>
      <c r="Q110" s="420">
        <f>IF( $F110=0,0,((($F110/$E$107)*'PLAN DE ADQUISICIONES'!O$46)*($G110/$F110)))</f>
        <v>0</v>
      </c>
      <c r="R110" s="420">
        <f>IF( $F110=0,0,((($F110/$E$107)*'PLAN DE ADQUISICIONES'!P$46)*($G110/$F110)))</f>
        <v>0</v>
      </c>
      <c r="S110" s="420">
        <f>IF( $F110=0,0,((($F110/$E$107)*'PLAN DE ADQUISICIONES'!Q$46)*($G110/$F110)))</f>
        <v>0</v>
      </c>
      <c r="T110" s="423">
        <f>H110+I110+J110+K110+L110+M110+N110+O110+P110+Q110+R110+S110</f>
        <v>0</v>
      </c>
      <c r="U110" s="424">
        <f>IF( $F110=0,0,((($F110/$E$107)*'PLAN DE ADQUISICIONES'!R$46)*($G110/$F110)))</f>
        <v>0</v>
      </c>
      <c r="V110" s="420">
        <f>IF( $F110=0,0,((($F110/$E$107)*'PLAN DE ADQUISICIONES'!S$46)*($G110/$F110)))</f>
        <v>0</v>
      </c>
      <c r="W110" s="420">
        <f>IF( $F110=0,0,((($F110/$E$107)*'PLAN DE ADQUISICIONES'!T$46)*($G110/$F110)))</f>
        <v>0</v>
      </c>
      <c r="X110" s="420">
        <f>IF( $F110=0,0,((($F110/$E$107)*'PLAN DE ADQUISICIONES'!U$46)*($G110/$F110)))</f>
        <v>0</v>
      </c>
      <c r="Y110" s="420">
        <f>IF( $F110=0,0,((($F110/$E$107)*'PLAN DE ADQUISICIONES'!V$46)*($G110/$F110)))</f>
        <v>0</v>
      </c>
      <c r="Z110" s="420">
        <f>IF( $F110=0,0,((($F110/$E$107)*'PLAN DE ADQUISICIONES'!W$46)*($G110/$F110)))</f>
        <v>0</v>
      </c>
      <c r="AA110" s="420">
        <f>IF( $F110=0,0,((($F110/$E$107)*'PLAN DE ADQUISICIONES'!X$46)*($G110/$F110)))</f>
        <v>0</v>
      </c>
      <c r="AB110" s="420">
        <f>IF( $F110=0,0,((($F110/$E$107)*'PLAN DE ADQUISICIONES'!Y$46)*($G110/$F110)))</f>
        <v>0</v>
      </c>
      <c r="AC110" s="420">
        <f>IF( $F110=0,0,((($F110/$E$107)*'PLAN DE ADQUISICIONES'!Z$46)*($G110/$F110)))</f>
        <v>0</v>
      </c>
      <c r="AD110" s="420">
        <f>IF( $F110=0,0,((($F110/$E$107)*'PLAN DE ADQUISICIONES'!AA$46)*($G110/$F110)))</f>
        <v>0</v>
      </c>
      <c r="AE110" s="420">
        <f>IF( $F110=0,0,((($F110/$E$107)*'PLAN DE ADQUISICIONES'!AB$46)*($G110/$F110)))</f>
        <v>0</v>
      </c>
      <c r="AF110" s="420">
        <f>IF( $F110=0,0,((($F110/$E$107)*'PLAN DE ADQUISICIONES'!AC$46)*($G110/$F110)))</f>
        <v>0</v>
      </c>
      <c r="AG110" s="421">
        <f>U110+V110+W110+X110+Y110+Z110+AA110+AB110+AC110+AD110+AE110+AF110</f>
        <v>0</v>
      </c>
      <c r="AH110" s="425">
        <f>IF( $F110=0,0,((($F110/$E$107)*'PLAN DE ADQUISICIONES'!AD$46)*($G110/$F110)))</f>
        <v>0</v>
      </c>
      <c r="AI110" s="420">
        <f>IF( $F110=0,0,((($F110/$E$107)*'PLAN DE ADQUISICIONES'!AE$46)*($G110/$F110)))</f>
        <v>0</v>
      </c>
      <c r="AJ110" s="420">
        <f>IF( $F110=0,0,((($F110/$E$107)*'PLAN DE ADQUISICIONES'!AF$46)*($G110/$F110)))</f>
        <v>0</v>
      </c>
      <c r="AK110" s="420">
        <f>IF( $F110=0,0,((($F110/$E$107)*'PLAN DE ADQUISICIONES'!AG$46)*($G110/$F110)))</f>
        <v>0</v>
      </c>
      <c r="AL110" s="420">
        <f>IF( $F110=0,0,((($F110/$E$107)*'PLAN DE ADQUISICIONES'!AH$46)*($G110/$F110)))</f>
        <v>0</v>
      </c>
      <c r="AM110" s="420">
        <f>IF( $F110=0,0,((($F110/$E$107)*'PLAN DE ADQUISICIONES'!AI$46)*($G110/$F110)))</f>
        <v>0</v>
      </c>
      <c r="AN110" s="420">
        <f>IF( $F110=0,0,((($F110/$E$107)*'PLAN DE ADQUISICIONES'!AJ$46)*($G110/$F110)))</f>
        <v>0</v>
      </c>
      <c r="AO110" s="420">
        <f>IF( $F110=0,0,((($F110/$E$107)*'PLAN DE ADQUISICIONES'!AK$46)*($G110/$F110)))</f>
        <v>0</v>
      </c>
      <c r="AP110" s="420">
        <f>IF( $F110=0,0,((($F110/$E$107)*'PLAN DE ADQUISICIONES'!AL$46)*($G110/$F110)))</f>
        <v>0</v>
      </c>
      <c r="AQ110" s="420">
        <f>IF( $F110=0,0,((($F110/$E$107)*'PLAN DE ADQUISICIONES'!AM$46)*($G110/$F110)))</f>
        <v>0</v>
      </c>
      <c r="AR110" s="420">
        <f>IF( $F110=0,0,((($F110/$E$107)*'PLAN DE ADQUISICIONES'!AN$46)*($G110/$F110)))</f>
        <v>0</v>
      </c>
      <c r="AS110" s="420">
        <f>IF( $F110=0,0,((($F110/$E$107)*'PLAN DE ADQUISICIONES'!AO$46)*($G110/$F110)))</f>
        <v>0</v>
      </c>
      <c r="AT110" s="423">
        <f>AH110+AI110+AJ110+AK110+AL110+AM110+AN110+AO110+AP110+AQ110+AR110+AS110</f>
        <v>0</v>
      </c>
      <c r="AU110" s="494">
        <f>AS110+AR110+AQ110+AP110+AO110+AN110+AM110+AL110+AK110+AJ110+AI110+AH110+AF110+AE110+AD110+AC110+AB110+AA110+Z110+Y110+X110+W110+V110+U110+S110+R110+Q110+P110+O110+N110+M110+L110+K110+J110+I110+H110</f>
        <v>0</v>
      </c>
      <c r="AV110" s="392">
        <f t="shared" si="30"/>
        <v>0</v>
      </c>
    </row>
    <row r="111" spans="2:48" s="394" customFormat="1" ht="12.75" customHeight="1" outlineLevel="1" x14ac:dyDescent="0.15">
      <c r="B111" s="416" t="str">
        <f>+'FORMATO COSTEO C2'!C34</f>
        <v>2.1.1.4</v>
      </c>
      <c r="C111" s="417" t="str">
        <f>+'FORMATO COSTEO C2'!B$34</f>
        <v>Categoría de gasto</v>
      </c>
      <c r="D111" s="418"/>
      <c r="E111" s="555"/>
      <c r="F111" s="420">
        <f>+'FORMATO COSTEO C2'!G$34</f>
        <v>0</v>
      </c>
      <c r="G111" s="421">
        <f>+'FORMATO COSTEO C2'!H$34</f>
        <v>0</v>
      </c>
      <c r="H111" s="425">
        <f>IF( $F111=0,0,((($F111/$E$107)*'PLAN DE ADQUISICIONES'!F$46)*($G111/$F111)))</f>
        <v>0</v>
      </c>
      <c r="I111" s="420">
        <f>IF( $F111=0,0,((($F111/$E$107)*'PLAN DE ADQUISICIONES'!G$46)*($G111/$F111)))</f>
        <v>0</v>
      </c>
      <c r="J111" s="420">
        <f>IF( $F111=0,0,((($F111/$E$107)*'PLAN DE ADQUISICIONES'!H$46)*($G111/$F111)))</f>
        <v>0</v>
      </c>
      <c r="K111" s="420">
        <f>IF( $F111=0,0,((($F111/$E$107)*'PLAN DE ADQUISICIONES'!I$46)*($G111/$F111)))</f>
        <v>0</v>
      </c>
      <c r="L111" s="420">
        <f>IF( $F111=0,0,((($F111/$E$107)*'PLAN DE ADQUISICIONES'!J$46)*($G111/$F111)))</f>
        <v>0</v>
      </c>
      <c r="M111" s="420">
        <f>IF( $F111=0,0,((($F111/$E$107)*'PLAN DE ADQUISICIONES'!K$46)*($G111/$F111)))</f>
        <v>0</v>
      </c>
      <c r="N111" s="420">
        <f>IF( $F111=0,0,((($F111/$E$107)*'PLAN DE ADQUISICIONES'!L$46)*($G111/$F111)))</f>
        <v>0</v>
      </c>
      <c r="O111" s="420">
        <f>IF( $F111=0,0,((($F111/$E$107)*'PLAN DE ADQUISICIONES'!M$46)*($G111/$F111)))</f>
        <v>0</v>
      </c>
      <c r="P111" s="420">
        <f>IF( $F111=0,0,((($F111/$E$107)*'PLAN DE ADQUISICIONES'!N$46)*($G111/$F111)))</f>
        <v>0</v>
      </c>
      <c r="Q111" s="420">
        <f>IF( $F111=0,0,((($F111/$E$107)*'PLAN DE ADQUISICIONES'!O$46)*($G111/$F111)))</f>
        <v>0</v>
      </c>
      <c r="R111" s="420">
        <f>IF( $F111=0,0,((($F111/$E$107)*'PLAN DE ADQUISICIONES'!P$46)*($G111/$F111)))</f>
        <v>0</v>
      </c>
      <c r="S111" s="420">
        <f>IF( $F111=0,0,((($F111/$E$107)*'PLAN DE ADQUISICIONES'!Q$46)*($G111/$F111)))</f>
        <v>0</v>
      </c>
      <c r="T111" s="423">
        <f>H111+I111+J111+K111+L111+M111+N111+O111+P111+Q111+R111+S111</f>
        <v>0</v>
      </c>
      <c r="U111" s="424">
        <f>IF( $F111=0,0,((($F111/$E$107)*'PLAN DE ADQUISICIONES'!R$46)*($G111/$F111)))</f>
        <v>0</v>
      </c>
      <c r="V111" s="420">
        <f>IF( $F111=0,0,((($F111/$E$107)*'PLAN DE ADQUISICIONES'!S$46)*($G111/$F111)))</f>
        <v>0</v>
      </c>
      <c r="W111" s="420">
        <f>IF( $F111=0,0,((($F111/$E$107)*'PLAN DE ADQUISICIONES'!T$46)*($G111/$F111)))</f>
        <v>0</v>
      </c>
      <c r="X111" s="420">
        <f>IF( $F111=0,0,((($F111/$E$107)*'PLAN DE ADQUISICIONES'!U$46)*($G111/$F111)))</f>
        <v>0</v>
      </c>
      <c r="Y111" s="420">
        <f>IF( $F111=0,0,((($F111/$E$107)*'PLAN DE ADQUISICIONES'!V$46)*($G111/$F111)))</f>
        <v>0</v>
      </c>
      <c r="Z111" s="420">
        <f>IF( $F111=0,0,((($F111/$E$107)*'PLAN DE ADQUISICIONES'!W$46)*($G111/$F111)))</f>
        <v>0</v>
      </c>
      <c r="AA111" s="420">
        <f>IF( $F111=0,0,((($F111/$E$107)*'PLAN DE ADQUISICIONES'!X$46)*($G111/$F111)))</f>
        <v>0</v>
      </c>
      <c r="AB111" s="420">
        <f>IF( $F111=0,0,((($F111/$E$107)*'PLAN DE ADQUISICIONES'!Y$46)*($G111/$F111)))</f>
        <v>0</v>
      </c>
      <c r="AC111" s="420">
        <f>IF( $F111=0,0,((($F111/$E$107)*'PLAN DE ADQUISICIONES'!Z$46)*($G111/$F111)))</f>
        <v>0</v>
      </c>
      <c r="AD111" s="420">
        <f>IF( $F111=0,0,((($F111/$E$107)*'PLAN DE ADQUISICIONES'!AA$46)*($G111/$F111)))</f>
        <v>0</v>
      </c>
      <c r="AE111" s="420">
        <f>IF( $F111=0,0,((($F111/$E$107)*'PLAN DE ADQUISICIONES'!AB$46)*($G111/$F111)))</f>
        <v>0</v>
      </c>
      <c r="AF111" s="420">
        <f>IF( $F111=0,0,((($F111/$E$107)*'PLAN DE ADQUISICIONES'!AC$46)*($G111/$F111)))</f>
        <v>0</v>
      </c>
      <c r="AG111" s="421">
        <f>U111+V111+W111+X111+Y111+Z111+AA111+AB111+AC111+AD111+AE111+AF111</f>
        <v>0</v>
      </c>
      <c r="AH111" s="425">
        <f>IF( $F111=0,0,((($F111/$E$107)*'PLAN DE ADQUISICIONES'!AD$46)*($G111/$F111)))</f>
        <v>0</v>
      </c>
      <c r="AI111" s="420">
        <f>IF( $F111=0,0,((($F111/$E$107)*'PLAN DE ADQUISICIONES'!AE$46)*($G111/$F111)))</f>
        <v>0</v>
      </c>
      <c r="AJ111" s="420">
        <f>IF( $F111=0,0,((($F111/$E$107)*'PLAN DE ADQUISICIONES'!AF$46)*($G111/$F111)))</f>
        <v>0</v>
      </c>
      <c r="AK111" s="420">
        <f>IF( $F111=0,0,((($F111/$E$107)*'PLAN DE ADQUISICIONES'!AG$46)*($G111/$F111)))</f>
        <v>0</v>
      </c>
      <c r="AL111" s="420">
        <f>IF( $F111=0,0,((($F111/$E$107)*'PLAN DE ADQUISICIONES'!AH$46)*($G111/$F111)))</f>
        <v>0</v>
      </c>
      <c r="AM111" s="420">
        <f>IF( $F111=0,0,((($F111/$E$107)*'PLAN DE ADQUISICIONES'!AI$46)*($G111/$F111)))</f>
        <v>0</v>
      </c>
      <c r="AN111" s="420">
        <f>IF( $F111=0,0,((($F111/$E$107)*'PLAN DE ADQUISICIONES'!AJ$46)*($G111/$F111)))</f>
        <v>0</v>
      </c>
      <c r="AO111" s="420">
        <f>IF( $F111=0,0,((($F111/$E$107)*'PLAN DE ADQUISICIONES'!AK$46)*($G111/$F111)))</f>
        <v>0</v>
      </c>
      <c r="AP111" s="420">
        <f>IF( $F111=0,0,((($F111/$E$107)*'PLAN DE ADQUISICIONES'!AL$46)*($G111/$F111)))</f>
        <v>0</v>
      </c>
      <c r="AQ111" s="420">
        <f>IF( $F111=0,0,((($F111/$E$107)*'PLAN DE ADQUISICIONES'!AM$46)*($G111/$F111)))</f>
        <v>0</v>
      </c>
      <c r="AR111" s="420">
        <f>IF( $F111=0,0,((($F111/$E$107)*'PLAN DE ADQUISICIONES'!AN$46)*($G111/$F111)))</f>
        <v>0</v>
      </c>
      <c r="AS111" s="420">
        <f>IF( $F111=0,0,((($F111/$E$107)*'PLAN DE ADQUISICIONES'!AO$46)*($G111/$F111)))</f>
        <v>0</v>
      </c>
      <c r="AT111" s="423">
        <f>AH111+AI111+AJ111+AK111+AL111+AM111+AN111+AO111+AP111+AQ111+AR111+AS111</f>
        <v>0</v>
      </c>
      <c r="AU111" s="494">
        <f>AS111+AR111+AQ111+AP111+AO111+AN111+AM111+AL111+AK111+AJ111+AI111+AH111+AF111+AE111+AD111+AC111+AB111+AA111+Z111+Y111+X111+W111+V111+U111+S111+R111+Q111+P111+O111+N111+M111+L111+K111+J111+I111+H111</f>
        <v>0</v>
      </c>
      <c r="AV111" s="392">
        <f t="shared" si="30"/>
        <v>0</v>
      </c>
    </row>
    <row r="112" spans="2:48" s="405" customFormat="1" ht="12.75" customHeight="1" x14ac:dyDescent="0.15">
      <c r="B112" s="416" t="str">
        <f>+'FORMATO COSTEO C2'!C40</f>
        <v>2.1.1.5</v>
      </c>
      <c r="C112" s="417" t="str">
        <f>+'FORMATO COSTEO C2'!B$40</f>
        <v>Categoría de gasto</v>
      </c>
      <c r="D112" s="418"/>
      <c r="E112" s="555"/>
      <c r="F112" s="420">
        <f>+'FORMATO COSTEO C2'!G$40</f>
        <v>0</v>
      </c>
      <c r="G112" s="421">
        <f>+'FORMATO COSTEO C2'!H$40</f>
        <v>0</v>
      </c>
      <c r="H112" s="425">
        <f>IF( $F112=0,0,((($F112/$E$107)*'PLAN DE ADQUISICIONES'!F$46)*($G112/$F112)))</f>
        <v>0</v>
      </c>
      <c r="I112" s="420">
        <f>IF( $F112=0,0,((($F112/$E$107)*'PLAN DE ADQUISICIONES'!G$46)*($G112/$F112)))</f>
        <v>0</v>
      </c>
      <c r="J112" s="420">
        <f>IF( $F112=0,0,((($F112/$E$107)*'PLAN DE ADQUISICIONES'!H$46)*($G112/$F112)))</f>
        <v>0</v>
      </c>
      <c r="K112" s="420">
        <f>IF( $F112=0,0,((($F112/$E$107)*'PLAN DE ADQUISICIONES'!I$46)*($G112/$F112)))</f>
        <v>0</v>
      </c>
      <c r="L112" s="420">
        <f>IF( $F112=0,0,((($F112/$E$107)*'PLAN DE ADQUISICIONES'!J$46)*($G112/$F112)))</f>
        <v>0</v>
      </c>
      <c r="M112" s="420">
        <f>IF( $F112=0,0,((($F112/$E$107)*'PLAN DE ADQUISICIONES'!K$46)*($G112/$F112)))</f>
        <v>0</v>
      </c>
      <c r="N112" s="420">
        <f>IF( $F112=0,0,((($F112/$E$107)*'PLAN DE ADQUISICIONES'!L$46)*($G112/$F112)))</f>
        <v>0</v>
      </c>
      <c r="O112" s="420">
        <f>IF( $F112=0,0,((($F112/$E$107)*'PLAN DE ADQUISICIONES'!M$46)*($G112/$F112)))</f>
        <v>0</v>
      </c>
      <c r="P112" s="420">
        <f>IF( $F112=0,0,((($F112/$E$107)*'PLAN DE ADQUISICIONES'!N$46)*($G112/$F112)))</f>
        <v>0</v>
      </c>
      <c r="Q112" s="420">
        <f>IF( $F112=0,0,((($F112/$E$107)*'PLAN DE ADQUISICIONES'!O$46)*($G112/$F112)))</f>
        <v>0</v>
      </c>
      <c r="R112" s="420">
        <f>IF( $F112=0,0,((($F112/$E$107)*'PLAN DE ADQUISICIONES'!P$46)*($G112/$F112)))</f>
        <v>0</v>
      </c>
      <c r="S112" s="420">
        <f>IF( $F112=0,0,((($F112/$E$107)*'PLAN DE ADQUISICIONES'!Q$46)*($G112/$F112)))</f>
        <v>0</v>
      </c>
      <c r="T112" s="423">
        <f>H112+I112+J112+K112+L112+M112+N112+O112+P112+Q112+R112+S112</f>
        <v>0</v>
      </c>
      <c r="U112" s="424">
        <f>IF( $F112=0,0,((($F112/$E$107)*'PLAN DE ADQUISICIONES'!R$46)*($G112/$F112)))</f>
        <v>0</v>
      </c>
      <c r="V112" s="420">
        <f>IF( $F112=0,0,((($F112/$E$107)*'PLAN DE ADQUISICIONES'!S$46)*($G112/$F112)))</f>
        <v>0</v>
      </c>
      <c r="W112" s="420">
        <f>IF( $F112=0,0,((($F112/$E$107)*'PLAN DE ADQUISICIONES'!T$46)*($G112/$F112)))</f>
        <v>0</v>
      </c>
      <c r="X112" s="420">
        <f>IF( $F112=0,0,((($F112/$E$107)*'PLAN DE ADQUISICIONES'!U$46)*($G112/$F112)))</f>
        <v>0</v>
      </c>
      <c r="Y112" s="420">
        <f>IF( $F112=0,0,((($F112/$E$107)*'PLAN DE ADQUISICIONES'!V$46)*($G112/$F112)))</f>
        <v>0</v>
      </c>
      <c r="Z112" s="420">
        <f>IF( $F112=0,0,((($F112/$E$107)*'PLAN DE ADQUISICIONES'!W$46)*($G112/$F112)))</f>
        <v>0</v>
      </c>
      <c r="AA112" s="420">
        <f>IF( $F112=0,0,((($F112/$E$107)*'PLAN DE ADQUISICIONES'!X$46)*($G112/$F112)))</f>
        <v>0</v>
      </c>
      <c r="AB112" s="420">
        <f>IF( $F112=0,0,((($F112/$E$107)*'PLAN DE ADQUISICIONES'!Y$46)*($G112/$F112)))</f>
        <v>0</v>
      </c>
      <c r="AC112" s="420">
        <f>IF( $F112=0,0,((($F112/$E$107)*'PLAN DE ADQUISICIONES'!Z$46)*($G112/$F112)))</f>
        <v>0</v>
      </c>
      <c r="AD112" s="420">
        <f>IF( $F112=0,0,((($F112/$E$107)*'PLAN DE ADQUISICIONES'!AA$46)*($G112/$F112)))</f>
        <v>0</v>
      </c>
      <c r="AE112" s="420">
        <f>IF( $F112=0,0,((($F112/$E$107)*'PLAN DE ADQUISICIONES'!AB$46)*($G112/$F112)))</f>
        <v>0</v>
      </c>
      <c r="AF112" s="420">
        <f>IF( $F112=0,0,((($F112/$E$107)*'PLAN DE ADQUISICIONES'!AC$46)*($G112/$F112)))</f>
        <v>0</v>
      </c>
      <c r="AG112" s="421">
        <f>U112+V112+W112+X112+Y112+Z112+AA112+AB112+AC112+AD112+AE112+AF112</f>
        <v>0</v>
      </c>
      <c r="AH112" s="425">
        <f>IF( $F112=0,0,((($F112/$E$107)*'PLAN DE ADQUISICIONES'!AD$46)*($G112/$F112)))</f>
        <v>0</v>
      </c>
      <c r="AI112" s="420">
        <f>IF( $F112=0,0,((($F112/$E$107)*'PLAN DE ADQUISICIONES'!AE$46)*($G112/$F112)))</f>
        <v>0</v>
      </c>
      <c r="AJ112" s="420">
        <f>IF( $F112=0,0,((($F112/$E$107)*'PLAN DE ADQUISICIONES'!AF$46)*($G112/$F112)))</f>
        <v>0</v>
      </c>
      <c r="AK112" s="420">
        <f>IF( $F112=0,0,((($F112/$E$107)*'PLAN DE ADQUISICIONES'!AG$46)*($G112/$F112)))</f>
        <v>0</v>
      </c>
      <c r="AL112" s="420">
        <f>IF( $F112=0,0,((($F112/$E$107)*'PLAN DE ADQUISICIONES'!AH$46)*($G112/$F112)))</f>
        <v>0</v>
      </c>
      <c r="AM112" s="420">
        <f>IF( $F112=0,0,((($F112/$E$107)*'PLAN DE ADQUISICIONES'!AI$46)*($G112/$F112)))</f>
        <v>0</v>
      </c>
      <c r="AN112" s="420">
        <f>IF( $F112=0,0,((($F112/$E$107)*'PLAN DE ADQUISICIONES'!AJ$46)*($G112/$F112)))</f>
        <v>0</v>
      </c>
      <c r="AO112" s="420">
        <f>IF( $F112=0,0,((($F112/$E$107)*'PLAN DE ADQUISICIONES'!AK$46)*($G112/$F112)))</f>
        <v>0</v>
      </c>
      <c r="AP112" s="420">
        <f>IF( $F112=0,0,((($F112/$E$107)*'PLAN DE ADQUISICIONES'!AL$46)*($G112/$F112)))</f>
        <v>0</v>
      </c>
      <c r="AQ112" s="420">
        <f>IF( $F112=0,0,((($F112/$E$107)*'PLAN DE ADQUISICIONES'!AM$46)*($G112/$F112)))</f>
        <v>0</v>
      </c>
      <c r="AR112" s="420">
        <f>IF( $F112=0,0,((($F112/$E$107)*'PLAN DE ADQUISICIONES'!AN$46)*($G112/$F112)))</f>
        <v>0</v>
      </c>
      <c r="AS112" s="420">
        <f>IF( $F112=0,0,((($F112/$E$107)*'PLAN DE ADQUISICIONES'!AO$46)*($G112/$F112)))</f>
        <v>0</v>
      </c>
      <c r="AT112" s="423">
        <f>AH112+AI112+AJ112+AK112+AL112+AM112+AN112+AO112+AP112+AQ112+AR112+AS112</f>
        <v>0</v>
      </c>
      <c r="AU112" s="494">
        <f>AS112+AR112+AQ112+AP112+AO112+AN112+AM112+AL112+AK112+AJ112+AI112+AH112+AF112+AE112+AD112+AC112+AB112+AA112+Z112+Y112+X112+W112+V112+U112+S112+R112+Q112+P112+O112+N112+M112+L112+K112+J112+I112+H112</f>
        <v>0</v>
      </c>
      <c r="AV112" s="392">
        <f t="shared" si="30"/>
        <v>0</v>
      </c>
    </row>
    <row r="113" spans="2:48" s="405" customFormat="1" ht="12.75" customHeight="1" x14ac:dyDescent="0.15">
      <c r="B113" s="406" t="str">
        <f>+'FORMATO COSTEO C2'!C46</f>
        <v>2.1.2</v>
      </c>
      <c r="C113" s="430">
        <f>+'FORMATO COSTEO C2'!B46</f>
        <v>0</v>
      </c>
      <c r="D113" s="543" t="str">
        <f>+'FORMATO COSTEO C2'!D46</f>
        <v>Unidad medida</v>
      </c>
      <c r="E113" s="535">
        <f>+'FORMATO COSTEO C2'!E46</f>
        <v>0</v>
      </c>
      <c r="F113" s="410">
        <f>SUM(F114:F118)</f>
        <v>0</v>
      </c>
      <c r="G113" s="411">
        <f>SUM(G114:G118)</f>
        <v>0</v>
      </c>
      <c r="H113" s="412">
        <f t="shared" ref="H113:M113" si="46">SUM(H114:H118)</f>
        <v>0</v>
      </c>
      <c r="I113" s="410">
        <f t="shared" si="46"/>
        <v>0</v>
      </c>
      <c r="J113" s="410">
        <f t="shared" si="46"/>
        <v>0</v>
      </c>
      <c r="K113" s="410">
        <f t="shared" si="46"/>
        <v>0</v>
      </c>
      <c r="L113" s="410">
        <f t="shared" si="46"/>
        <v>0</v>
      </c>
      <c r="M113" s="410">
        <f t="shared" si="46"/>
        <v>0</v>
      </c>
      <c r="N113" s="410">
        <f t="shared" ref="N113:T113" si="47">SUM(N114:N118)</f>
        <v>0</v>
      </c>
      <c r="O113" s="410">
        <f t="shared" si="47"/>
        <v>0</v>
      </c>
      <c r="P113" s="410">
        <f t="shared" si="47"/>
        <v>0</v>
      </c>
      <c r="Q113" s="410">
        <f t="shared" si="47"/>
        <v>0</v>
      </c>
      <c r="R113" s="410">
        <f t="shared" si="47"/>
        <v>0</v>
      </c>
      <c r="S113" s="410">
        <f t="shared" si="47"/>
        <v>0</v>
      </c>
      <c r="T113" s="413">
        <f t="shared" si="47"/>
        <v>0</v>
      </c>
      <c r="U113" s="414">
        <f t="shared" ref="U113:AJ113" si="48">SUM(U114:U118)</f>
        <v>0</v>
      </c>
      <c r="V113" s="410">
        <f t="shared" si="48"/>
        <v>0</v>
      </c>
      <c r="W113" s="410">
        <f t="shared" si="48"/>
        <v>0</v>
      </c>
      <c r="X113" s="410">
        <f t="shared" si="48"/>
        <v>0</v>
      </c>
      <c r="Y113" s="410">
        <f t="shared" si="48"/>
        <v>0</v>
      </c>
      <c r="Z113" s="410">
        <f t="shared" si="48"/>
        <v>0</v>
      </c>
      <c r="AA113" s="410">
        <f t="shared" si="48"/>
        <v>0</v>
      </c>
      <c r="AB113" s="410">
        <f t="shared" si="48"/>
        <v>0</v>
      </c>
      <c r="AC113" s="410">
        <f t="shared" si="48"/>
        <v>0</v>
      </c>
      <c r="AD113" s="410">
        <f t="shared" si="48"/>
        <v>0</v>
      </c>
      <c r="AE113" s="410">
        <f t="shared" si="48"/>
        <v>0</v>
      </c>
      <c r="AF113" s="410">
        <f t="shared" si="48"/>
        <v>0</v>
      </c>
      <c r="AG113" s="411">
        <f t="shared" si="48"/>
        <v>0</v>
      </c>
      <c r="AH113" s="412">
        <f t="shared" si="48"/>
        <v>0</v>
      </c>
      <c r="AI113" s="410">
        <f t="shared" si="48"/>
        <v>0</v>
      </c>
      <c r="AJ113" s="410">
        <f t="shared" si="48"/>
        <v>0</v>
      </c>
      <c r="AK113" s="410">
        <f t="shared" ref="AK113:AS113" si="49">SUM(AK114:AK118)</f>
        <v>0</v>
      </c>
      <c r="AL113" s="410">
        <f t="shared" si="49"/>
        <v>0</v>
      </c>
      <c r="AM113" s="410">
        <f t="shared" si="49"/>
        <v>0</v>
      </c>
      <c r="AN113" s="410">
        <f t="shared" si="49"/>
        <v>0</v>
      </c>
      <c r="AO113" s="410">
        <f t="shared" si="49"/>
        <v>0</v>
      </c>
      <c r="AP113" s="410">
        <f t="shared" si="49"/>
        <v>0</v>
      </c>
      <c r="AQ113" s="410">
        <f t="shared" si="49"/>
        <v>0</v>
      </c>
      <c r="AR113" s="410">
        <f t="shared" si="49"/>
        <v>0</v>
      </c>
      <c r="AS113" s="410">
        <f t="shared" si="49"/>
        <v>0</v>
      </c>
      <c r="AT113" s="413">
        <f>SUM(AT114:AT118)</f>
        <v>0</v>
      </c>
      <c r="AU113" s="415">
        <f>SUM(AU114:AU118)</f>
        <v>0</v>
      </c>
      <c r="AV113" s="392">
        <f t="shared" si="30"/>
        <v>0</v>
      </c>
    </row>
    <row r="114" spans="2:48" s="394" customFormat="1" ht="12.75" customHeight="1" x14ac:dyDescent="0.15">
      <c r="B114" s="416" t="str">
        <f>+'FORMATO COSTEO C2'!C48</f>
        <v>2.1.2.1</v>
      </c>
      <c r="C114" s="417" t="str">
        <f>+'FORMATO COSTEO C2'!B48</f>
        <v>Categoría de gasto</v>
      </c>
      <c r="D114" s="428"/>
      <c r="E114" s="556"/>
      <c r="F114" s="420">
        <f>+'FORMATO COSTEO C2'!G48</f>
        <v>0</v>
      </c>
      <c r="G114" s="421">
        <f>+'FORMATO COSTEO C2'!H48</f>
        <v>0</v>
      </c>
      <c r="H114" s="422">
        <f>IF( $F114=0,0,((($F114/$E$113)*'PLAN DE ADQUISICIONES'!F$47)*($G114/$F114)))</f>
        <v>0</v>
      </c>
      <c r="I114" s="420">
        <f>IF( $F114=0,0,((($F114/$E$113)*'PLAN DE ADQUISICIONES'!G$47)*($G114/$F114)))</f>
        <v>0</v>
      </c>
      <c r="J114" s="420">
        <f>IF( $F114=0,0,((($F114/$E$113)*'PLAN DE ADQUISICIONES'!H$47)*($G114/$F114)))</f>
        <v>0</v>
      </c>
      <c r="K114" s="420">
        <f>IF( $F114=0,0,((($F114/$E$113)*'PLAN DE ADQUISICIONES'!I$47)*($G114/$F114)))</f>
        <v>0</v>
      </c>
      <c r="L114" s="420">
        <f>IF( $F114=0,0,((($F114/$E$113)*'PLAN DE ADQUISICIONES'!J$47)*($G114/$F114)))</f>
        <v>0</v>
      </c>
      <c r="M114" s="420">
        <f>IF( $F114=0,0,((($F114/$E$113)*'PLAN DE ADQUISICIONES'!K$47)*($G114/$F114)))</f>
        <v>0</v>
      </c>
      <c r="N114" s="420">
        <f>IF( $F114=0,0,((($F114/$E$113)*'PLAN DE ADQUISICIONES'!L$47)*($G114/$F114)))</f>
        <v>0</v>
      </c>
      <c r="O114" s="420">
        <f>IF( $F114=0,0,((($F114/$E$113)*'PLAN DE ADQUISICIONES'!M$47)*($G114/$F114)))</f>
        <v>0</v>
      </c>
      <c r="P114" s="420">
        <f>IF( $F114=0,0,((($F114/$E$113)*'PLAN DE ADQUISICIONES'!N$47)*($G114/$F114)))</f>
        <v>0</v>
      </c>
      <c r="Q114" s="420">
        <f>IF( $F114=0,0,((($F114/$E$113)*'PLAN DE ADQUISICIONES'!O$47)*($G114/$F114)))</f>
        <v>0</v>
      </c>
      <c r="R114" s="420">
        <f>IF( $F114=0,0,((($F114/$E$113)*'PLAN DE ADQUISICIONES'!P$47)*($G114/$F114)))</f>
        <v>0</v>
      </c>
      <c r="S114" s="420">
        <f>IF( $F114=0,0,((($F114/$E$113)*'PLAN DE ADQUISICIONES'!Q$47)*($G114/$F114)))</f>
        <v>0</v>
      </c>
      <c r="T114" s="423">
        <f>H114+I114+J114+K114+L114+M114+N114+O114+P114+Q114+R114+S114</f>
        <v>0</v>
      </c>
      <c r="U114" s="424">
        <f>IF( $F114=0,0,((($F114/$E$113)*'PLAN DE ADQUISICIONES'!R$47)*($G114/$F114)))</f>
        <v>0</v>
      </c>
      <c r="V114" s="420">
        <f>IF( $F114=0,0,((($F114/$E$113)*'PLAN DE ADQUISICIONES'!S$47)*($G114/$F114)))</f>
        <v>0</v>
      </c>
      <c r="W114" s="420">
        <f>IF( $F114=0,0,((($F114/$E$113)*'PLAN DE ADQUISICIONES'!T$47)*($G114/$F114)))</f>
        <v>0</v>
      </c>
      <c r="X114" s="420">
        <f>IF( $F114=0,0,((($F114/$E$113)*'PLAN DE ADQUISICIONES'!U$47)*($G114/$F114)))</f>
        <v>0</v>
      </c>
      <c r="Y114" s="420">
        <f>IF( $F114=0,0,((($F114/$E$113)*'PLAN DE ADQUISICIONES'!V$47)*($G114/$F114)))</f>
        <v>0</v>
      </c>
      <c r="Z114" s="420">
        <f>IF( $F114=0,0,((($F114/$E$113)*'PLAN DE ADQUISICIONES'!W$47)*($G114/$F114)))</f>
        <v>0</v>
      </c>
      <c r="AA114" s="420">
        <f>IF( $F114=0,0,((($F114/$E$113)*'PLAN DE ADQUISICIONES'!X$47)*($G114/$F114)))</f>
        <v>0</v>
      </c>
      <c r="AB114" s="420">
        <f>IF( $F114=0,0,((($F114/$E$113)*'PLAN DE ADQUISICIONES'!Y$47)*($G114/$F114)))</f>
        <v>0</v>
      </c>
      <c r="AC114" s="420">
        <f>IF( $F114=0,0,((($F114/$E$113)*'PLAN DE ADQUISICIONES'!Z$47)*($G114/$F114)))</f>
        <v>0</v>
      </c>
      <c r="AD114" s="420">
        <f>IF( $F114=0,0,((($F114/$E$113)*'PLAN DE ADQUISICIONES'!AA$47)*($G114/$F114)))</f>
        <v>0</v>
      </c>
      <c r="AE114" s="420">
        <f>IF( $F114=0,0,((($F114/$E$113)*'PLAN DE ADQUISICIONES'!AB$47)*($G114/$F114)))</f>
        <v>0</v>
      </c>
      <c r="AF114" s="420">
        <f>IF( $F114=0,0,((($F114/$E$113)*'PLAN DE ADQUISICIONES'!AC$47)*($G114/$F114)))</f>
        <v>0</v>
      </c>
      <c r="AG114" s="421">
        <f>U114+V114+W114+X114+Y114+Z114+AA114+AB114+AC114+AD114+AE114+AF114</f>
        <v>0</v>
      </c>
      <c r="AH114" s="425">
        <f>IF( $F114=0,0,((($F114/$E$113)*'PLAN DE ADQUISICIONES'!AD$47)*($G114/$F114)))</f>
        <v>0</v>
      </c>
      <c r="AI114" s="420">
        <f>IF( $F114=0,0,((($F114/$E$113)*'PLAN DE ADQUISICIONES'!AE$47)*($G114/$F114)))</f>
        <v>0</v>
      </c>
      <c r="AJ114" s="420">
        <f>IF( $F114=0,0,((($F114/$E$113)*'PLAN DE ADQUISICIONES'!AF$47)*($G114/$F114)))</f>
        <v>0</v>
      </c>
      <c r="AK114" s="420">
        <f>IF( $F114=0,0,((($F114/$E$113)*'PLAN DE ADQUISICIONES'!AG$47)*($G114/$F114)))</f>
        <v>0</v>
      </c>
      <c r="AL114" s="420">
        <f>IF( $F114=0,0,((($F114/$E$113)*'PLAN DE ADQUISICIONES'!AH$47)*($G114/$F114)))</f>
        <v>0</v>
      </c>
      <c r="AM114" s="420">
        <f>IF( $F114=0,0,((($F114/$E$113)*'PLAN DE ADQUISICIONES'!AI$47)*($G114/$F114)))</f>
        <v>0</v>
      </c>
      <c r="AN114" s="420">
        <f>IF( $F114=0,0,((($F114/$E$113)*'PLAN DE ADQUISICIONES'!AJ$47)*($G114/$F114)))</f>
        <v>0</v>
      </c>
      <c r="AO114" s="420">
        <f>IF( $F114=0,0,((($F114/$E$113)*'PLAN DE ADQUISICIONES'!AK$47)*($G114/$F114)))</f>
        <v>0</v>
      </c>
      <c r="AP114" s="420">
        <f>IF( $F114=0,0,((($F114/$E$113)*'PLAN DE ADQUISICIONES'!AL$47)*($G114/$F114)))</f>
        <v>0</v>
      </c>
      <c r="AQ114" s="420">
        <f>IF( $F114=0,0,((($F114/$E$113)*'PLAN DE ADQUISICIONES'!AM$47)*($G114/$F114)))</f>
        <v>0</v>
      </c>
      <c r="AR114" s="420">
        <f>IF( $F114=0,0,((($F114/$E$113)*'PLAN DE ADQUISICIONES'!AN$47)*($G114/$F114)))</f>
        <v>0</v>
      </c>
      <c r="AS114" s="420">
        <f>IF( $F114=0,0,((($F114/$E$113)*'PLAN DE ADQUISICIONES'!AO$47)*($G114/$F114)))</f>
        <v>0</v>
      </c>
      <c r="AT114" s="423">
        <f>AH114+AI114+AJ114+AK114+AL114+AM114+AN114+AO114+AP114+AQ114+AR114+AS114</f>
        <v>0</v>
      </c>
      <c r="AU114" s="494">
        <f>AS114+AR114+AQ114+AP114+AO114+AN114+AM114+AL114+AK114+AJ114+AI114+AH114+AF114+AE114+AD114+AC114+AB114+AA114+Z114+Y114+X114+W114+V114+U114+S114+R114+Q114+P114+O114+N114+M114+L114+K114+J114+I114+H114</f>
        <v>0</v>
      </c>
      <c r="AV114" s="392">
        <f t="shared" si="30"/>
        <v>0</v>
      </c>
    </row>
    <row r="115" spans="2:48" s="60" customFormat="1" ht="12.75" customHeight="1" x14ac:dyDescent="0.25">
      <c r="B115" s="416" t="str">
        <f>+'FORMATO COSTEO C2'!C54</f>
        <v>2.1.2.2</v>
      </c>
      <c r="C115" s="417" t="str">
        <f>+'FORMATO COSTEO C2'!B54</f>
        <v>Categoría de gasto</v>
      </c>
      <c r="D115" s="428"/>
      <c r="E115" s="556"/>
      <c r="F115" s="420">
        <f>+'FORMATO COSTEO C2'!G54</f>
        <v>0</v>
      </c>
      <c r="G115" s="421">
        <f>+'FORMATO COSTEO C2'!H54</f>
        <v>0</v>
      </c>
      <c r="H115" s="425">
        <f>IF( $F115=0,0,((($F115/$E$113)*'PLAN DE ADQUISICIONES'!F$47)*($G115/$F115)))</f>
        <v>0</v>
      </c>
      <c r="I115" s="420">
        <f>IF( $F115=0,0,((($F115/$E$113)*'PLAN DE ADQUISICIONES'!G$47)*($G115/$F115)))</f>
        <v>0</v>
      </c>
      <c r="J115" s="420">
        <f>IF( $F115=0,0,((($F115/$E$113)*'PLAN DE ADQUISICIONES'!H$47)*($G115/$F115)))</f>
        <v>0</v>
      </c>
      <c r="K115" s="420">
        <f>IF( $F115=0,0,((($F115/$E$113)*'PLAN DE ADQUISICIONES'!I$47)*($G115/$F115)))</f>
        <v>0</v>
      </c>
      <c r="L115" s="420">
        <f>IF( $F115=0,0,((($F115/$E$113)*'PLAN DE ADQUISICIONES'!J$47)*($G115/$F115)))</f>
        <v>0</v>
      </c>
      <c r="M115" s="420">
        <f>IF( $F115=0,0,((($F115/$E$113)*'PLAN DE ADQUISICIONES'!K$47)*($G115/$F115)))</f>
        <v>0</v>
      </c>
      <c r="N115" s="420">
        <f>IF( $F115=0,0,((($F115/$E$113)*'PLAN DE ADQUISICIONES'!L$47)*($G115/$F115)))</f>
        <v>0</v>
      </c>
      <c r="O115" s="420">
        <f>IF( $F115=0,0,((($F115/$E$113)*'PLAN DE ADQUISICIONES'!M$47)*($G115/$F115)))</f>
        <v>0</v>
      </c>
      <c r="P115" s="420">
        <f>IF( $F115=0,0,((($F115/$E$113)*'PLAN DE ADQUISICIONES'!N$47)*($G115/$F115)))</f>
        <v>0</v>
      </c>
      <c r="Q115" s="420">
        <f>IF( $F115=0,0,((($F115/$E$113)*'PLAN DE ADQUISICIONES'!O$47)*($G115/$F115)))</f>
        <v>0</v>
      </c>
      <c r="R115" s="420">
        <f>IF( $F115=0,0,((($F115/$E$113)*'PLAN DE ADQUISICIONES'!P$47)*($G115/$F115)))</f>
        <v>0</v>
      </c>
      <c r="S115" s="420">
        <f>IF( $F115=0,0,((($F115/$E$113)*'PLAN DE ADQUISICIONES'!Q$47)*($G115/$F115)))</f>
        <v>0</v>
      </c>
      <c r="T115" s="423">
        <f>H115+I115+J115+K115+L115+M115+N115+O115+P115+Q115+R115+S115</f>
        <v>0</v>
      </c>
      <c r="U115" s="424">
        <f>IF( $F115=0,0,((($F115/$E$113)*'PLAN DE ADQUISICIONES'!R$47)*($G115/$F115)))</f>
        <v>0</v>
      </c>
      <c r="V115" s="420">
        <f>IF( $F115=0,0,((($F115/$E$113)*'PLAN DE ADQUISICIONES'!S$47)*($G115/$F115)))</f>
        <v>0</v>
      </c>
      <c r="W115" s="420">
        <f>IF( $F115=0,0,((($F115/$E$113)*'PLAN DE ADQUISICIONES'!T$47)*($G115/$F115)))</f>
        <v>0</v>
      </c>
      <c r="X115" s="420">
        <f>IF( $F115=0,0,((($F115/$E$113)*'PLAN DE ADQUISICIONES'!U$47)*($G115/$F115)))</f>
        <v>0</v>
      </c>
      <c r="Y115" s="420">
        <f>IF( $F115=0,0,((($F115/$E$113)*'PLAN DE ADQUISICIONES'!V$47)*($G115/$F115)))</f>
        <v>0</v>
      </c>
      <c r="Z115" s="420">
        <f>IF( $F115=0,0,((($F115/$E$113)*'PLAN DE ADQUISICIONES'!W$47)*($G115/$F115)))</f>
        <v>0</v>
      </c>
      <c r="AA115" s="420">
        <f>IF( $F115=0,0,((($F115/$E$113)*'PLAN DE ADQUISICIONES'!X$47)*($G115/$F115)))</f>
        <v>0</v>
      </c>
      <c r="AB115" s="420">
        <f>IF( $F115=0,0,((($F115/$E$113)*'PLAN DE ADQUISICIONES'!Y$47)*($G115/$F115)))</f>
        <v>0</v>
      </c>
      <c r="AC115" s="420">
        <f>IF( $F115=0,0,((($F115/$E$113)*'PLAN DE ADQUISICIONES'!Z$47)*($G115/$F115)))</f>
        <v>0</v>
      </c>
      <c r="AD115" s="420">
        <f>IF( $F115=0,0,((($F115/$E$113)*'PLAN DE ADQUISICIONES'!AA$47)*($G115/$F115)))</f>
        <v>0</v>
      </c>
      <c r="AE115" s="420">
        <f>IF( $F115=0,0,((($F115/$E$113)*'PLAN DE ADQUISICIONES'!AB$47)*($G115/$F115)))</f>
        <v>0</v>
      </c>
      <c r="AF115" s="420">
        <f>IF( $F115=0,0,((($F115/$E$113)*'PLAN DE ADQUISICIONES'!AC$47)*($G115/$F115)))</f>
        <v>0</v>
      </c>
      <c r="AG115" s="421">
        <f>U115+V115+W115+X115+Y115+Z115+AA115+AB115+AC115+AD115+AE115+AF115</f>
        <v>0</v>
      </c>
      <c r="AH115" s="425">
        <f>IF( $F115=0,0,((($F115/$E$113)*'PLAN DE ADQUISICIONES'!AD$47)*($G115/$F115)))</f>
        <v>0</v>
      </c>
      <c r="AI115" s="420">
        <f>IF( $F115=0,0,((($F115/$E$113)*'PLAN DE ADQUISICIONES'!AE$47)*($G115/$F115)))</f>
        <v>0</v>
      </c>
      <c r="AJ115" s="420">
        <f>IF( $F115=0,0,((($F115/$E$113)*'PLAN DE ADQUISICIONES'!AF$47)*($G115/$F115)))</f>
        <v>0</v>
      </c>
      <c r="AK115" s="420">
        <f>IF( $F115=0,0,((($F115/$E$113)*'PLAN DE ADQUISICIONES'!AG$47)*($G115/$F115)))</f>
        <v>0</v>
      </c>
      <c r="AL115" s="420">
        <f>IF( $F115=0,0,((($F115/$E$113)*'PLAN DE ADQUISICIONES'!AH$47)*($G115/$F115)))</f>
        <v>0</v>
      </c>
      <c r="AM115" s="420">
        <f>IF( $F115=0,0,((($F115/$E$113)*'PLAN DE ADQUISICIONES'!AI$47)*($G115/$F115)))</f>
        <v>0</v>
      </c>
      <c r="AN115" s="420">
        <f>IF( $F115=0,0,((($F115/$E$113)*'PLAN DE ADQUISICIONES'!AJ$47)*($G115/$F115)))</f>
        <v>0</v>
      </c>
      <c r="AO115" s="420">
        <f>IF( $F115=0,0,((($F115/$E$113)*'PLAN DE ADQUISICIONES'!AK$47)*($G115/$F115)))</f>
        <v>0</v>
      </c>
      <c r="AP115" s="420">
        <f>IF( $F115=0,0,((($F115/$E$113)*'PLAN DE ADQUISICIONES'!AL$47)*($G115/$F115)))</f>
        <v>0</v>
      </c>
      <c r="AQ115" s="420">
        <f>IF( $F115=0,0,((($F115/$E$113)*'PLAN DE ADQUISICIONES'!AM$47)*($G115/$F115)))</f>
        <v>0</v>
      </c>
      <c r="AR115" s="420">
        <f>IF( $F115=0,0,((($F115/$E$113)*'PLAN DE ADQUISICIONES'!AN$47)*($G115/$F115)))</f>
        <v>0</v>
      </c>
      <c r="AS115" s="420">
        <f>IF( $F115=0,0,((($F115/$E$113)*'PLAN DE ADQUISICIONES'!AO$47)*($G115/$F115)))</f>
        <v>0</v>
      </c>
      <c r="AT115" s="423">
        <f>AH115+AI115+AJ115+AK115+AL115+AM115+AN115+AO115+AP115+AQ115+AR115+AS115</f>
        <v>0</v>
      </c>
      <c r="AU115" s="494">
        <f>AS115+AR115+AQ115+AP115+AO115+AN115+AM115+AL115+AK115+AJ115+AI115+AH115+AF115+AE115+AD115+AC115+AB115+AA115+Z115+Y115+X115+W115+V115+U115+S115+R115+Q115+P115+O115+N115+M115+L115+K115+J115+I115+H115</f>
        <v>0</v>
      </c>
      <c r="AV115" s="392">
        <f t="shared" si="30"/>
        <v>0</v>
      </c>
    </row>
    <row r="116" spans="2:48" s="60" customFormat="1" ht="12.75" customHeight="1" x14ac:dyDescent="0.25">
      <c r="B116" s="416" t="str">
        <f>+'FORMATO COSTEO C2'!C60</f>
        <v>2.1.2.3.</v>
      </c>
      <c r="C116" s="417" t="str">
        <f>+'FORMATO COSTEO C2'!B60</f>
        <v>Categoría de gasto</v>
      </c>
      <c r="D116" s="428"/>
      <c r="E116" s="556"/>
      <c r="F116" s="420">
        <f>+'FORMATO COSTEO C2'!G60</f>
        <v>0</v>
      </c>
      <c r="G116" s="421">
        <f>+'FORMATO COSTEO C2'!H60</f>
        <v>0</v>
      </c>
      <c r="H116" s="425">
        <f>IF( $F116=0,0,((($F116/$E$113)*'PLAN DE ADQUISICIONES'!F$47)*($G116/$F116)))</f>
        <v>0</v>
      </c>
      <c r="I116" s="420">
        <f>IF( $F116=0,0,((($F116/$E$113)*'PLAN DE ADQUISICIONES'!G$47)*($G116/$F116)))</f>
        <v>0</v>
      </c>
      <c r="J116" s="420">
        <f>IF( $F116=0,0,((($F116/$E$113)*'PLAN DE ADQUISICIONES'!H$47)*($G116/$F116)))</f>
        <v>0</v>
      </c>
      <c r="K116" s="420">
        <f>IF( $F116=0,0,((($F116/$E$113)*'PLAN DE ADQUISICIONES'!I$47)*($G116/$F116)))</f>
        <v>0</v>
      </c>
      <c r="L116" s="420">
        <f>IF( $F116=0,0,((($F116/$E$113)*'PLAN DE ADQUISICIONES'!J$47)*($G116/$F116)))</f>
        <v>0</v>
      </c>
      <c r="M116" s="420">
        <f>IF( $F116=0,0,((($F116/$E$113)*'PLAN DE ADQUISICIONES'!K$47)*($G116/$F116)))</f>
        <v>0</v>
      </c>
      <c r="N116" s="420">
        <f>IF( $F116=0,0,((($F116/$E$113)*'PLAN DE ADQUISICIONES'!L$47)*($G116/$F116)))</f>
        <v>0</v>
      </c>
      <c r="O116" s="420">
        <f>IF( $F116=0,0,((($F116/$E$113)*'PLAN DE ADQUISICIONES'!M$47)*($G116/$F116)))</f>
        <v>0</v>
      </c>
      <c r="P116" s="420">
        <f>IF( $F116=0,0,((($F116/$E$113)*'PLAN DE ADQUISICIONES'!N$47)*($G116/$F116)))</f>
        <v>0</v>
      </c>
      <c r="Q116" s="420">
        <f>IF( $F116=0,0,((($F116/$E$113)*'PLAN DE ADQUISICIONES'!O$47)*($G116/$F116)))</f>
        <v>0</v>
      </c>
      <c r="R116" s="420">
        <f>IF( $F116=0,0,((($F116/$E$113)*'PLAN DE ADQUISICIONES'!P$47)*($G116/$F116)))</f>
        <v>0</v>
      </c>
      <c r="S116" s="420">
        <f>IF( $F116=0,0,((($F116/$E$113)*'PLAN DE ADQUISICIONES'!Q$47)*($G116/$F116)))</f>
        <v>0</v>
      </c>
      <c r="T116" s="423">
        <f>H116+I116+J116+K116+L116+M116+N116+O116+P116+Q116+R116+S116</f>
        <v>0</v>
      </c>
      <c r="U116" s="424">
        <f>IF( $F116=0,0,((($F116/$E$113)*'PLAN DE ADQUISICIONES'!R$47)*($G116/$F116)))</f>
        <v>0</v>
      </c>
      <c r="V116" s="420">
        <f>IF( $F116=0,0,((($F116/$E$113)*'PLAN DE ADQUISICIONES'!S$47)*($G116/$F116)))</f>
        <v>0</v>
      </c>
      <c r="W116" s="420">
        <f>IF( $F116=0,0,((($F116/$E$113)*'PLAN DE ADQUISICIONES'!T$47)*($G116/$F116)))</f>
        <v>0</v>
      </c>
      <c r="X116" s="420">
        <f>IF( $F116=0,0,((($F116/$E$113)*'PLAN DE ADQUISICIONES'!U$47)*($G116/$F116)))</f>
        <v>0</v>
      </c>
      <c r="Y116" s="420">
        <f>IF( $F116=0,0,((($F116/$E$113)*'PLAN DE ADQUISICIONES'!V$47)*($G116/$F116)))</f>
        <v>0</v>
      </c>
      <c r="Z116" s="420">
        <f>IF( $F116=0,0,((($F116/$E$113)*'PLAN DE ADQUISICIONES'!W$47)*($G116/$F116)))</f>
        <v>0</v>
      </c>
      <c r="AA116" s="420">
        <f>IF( $F116=0,0,((($F116/$E$113)*'PLAN DE ADQUISICIONES'!X$47)*($G116/$F116)))</f>
        <v>0</v>
      </c>
      <c r="AB116" s="420">
        <f>IF( $F116=0,0,((($F116/$E$113)*'PLAN DE ADQUISICIONES'!Y$47)*($G116/$F116)))</f>
        <v>0</v>
      </c>
      <c r="AC116" s="420">
        <f>IF( $F116=0,0,((($F116/$E$113)*'PLAN DE ADQUISICIONES'!Z$47)*($G116/$F116)))</f>
        <v>0</v>
      </c>
      <c r="AD116" s="420">
        <f>IF( $F116=0,0,((($F116/$E$113)*'PLAN DE ADQUISICIONES'!AA$47)*($G116/$F116)))</f>
        <v>0</v>
      </c>
      <c r="AE116" s="420">
        <f>IF( $F116=0,0,((($F116/$E$113)*'PLAN DE ADQUISICIONES'!AB$47)*($G116/$F116)))</f>
        <v>0</v>
      </c>
      <c r="AF116" s="420">
        <f>IF( $F116=0,0,((($F116/$E$113)*'PLAN DE ADQUISICIONES'!AC$47)*($G116/$F116)))</f>
        <v>0</v>
      </c>
      <c r="AG116" s="421">
        <f>U116+V116+W116+X116+Y116+Z116+AA116+AB116+AC116+AD116+AE116+AF116</f>
        <v>0</v>
      </c>
      <c r="AH116" s="425">
        <f>IF( $F116=0,0,((($F116/$E$113)*'PLAN DE ADQUISICIONES'!AD$47)*($G116/$F116)))</f>
        <v>0</v>
      </c>
      <c r="AI116" s="420">
        <f>IF( $F116=0,0,((($F116/$E$113)*'PLAN DE ADQUISICIONES'!AE$47)*($G116/$F116)))</f>
        <v>0</v>
      </c>
      <c r="AJ116" s="420">
        <f>IF( $F116=0,0,((($F116/$E$113)*'PLAN DE ADQUISICIONES'!AF$47)*($G116/$F116)))</f>
        <v>0</v>
      </c>
      <c r="AK116" s="420">
        <f>IF( $F116=0,0,((($F116/$E$113)*'PLAN DE ADQUISICIONES'!AG$47)*($G116/$F116)))</f>
        <v>0</v>
      </c>
      <c r="AL116" s="420">
        <f>IF( $F116=0,0,((($F116/$E$113)*'PLAN DE ADQUISICIONES'!AH$47)*($G116/$F116)))</f>
        <v>0</v>
      </c>
      <c r="AM116" s="420">
        <f>IF( $F116=0,0,((($F116/$E$113)*'PLAN DE ADQUISICIONES'!AI$47)*($G116/$F116)))</f>
        <v>0</v>
      </c>
      <c r="AN116" s="420">
        <f>IF( $F116=0,0,((($F116/$E$113)*'PLAN DE ADQUISICIONES'!AJ$47)*($G116/$F116)))</f>
        <v>0</v>
      </c>
      <c r="AO116" s="420">
        <f>IF( $F116=0,0,((($F116/$E$113)*'PLAN DE ADQUISICIONES'!AK$47)*($G116/$F116)))</f>
        <v>0</v>
      </c>
      <c r="AP116" s="420">
        <f>IF( $F116=0,0,((($F116/$E$113)*'PLAN DE ADQUISICIONES'!AL$47)*($G116/$F116)))</f>
        <v>0</v>
      </c>
      <c r="AQ116" s="420">
        <f>IF( $F116=0,0,((($F116/$E$113)*'PLAN DE ADQUISICIONES'!AM$47)*($G116/$F116)))</f>
        <v>0</v>
      </c>
      <c r="AR116" s="420">
        <f>IF( $F116=0,0,((($F116/$E$113)*'PLAN DE ADQUISICIONES'!AN$47)*($G116/$F116)))</f>
        <v>0</v>
      </c>
      <c r="AS116" s="420">
        <f>IF( $F116=0,0,((($F116/$E$113)*'PLAN DE ADQUISICIONES'!AO$47)*($G116/$F116)))</f>
        <v>0</v>
      </c>
      <c r="AT116" s="423">
        <f>AH116+AI116+AJ116+AK116+AL116+AM116+AN116+AO116+AP116+AQ116+AR116+AS116</f>
        <v>0</v>
      </c>
      <c r="AU116" s="494">
        <f>AS116+AR116+AQ116+AP116+AO116+AN116+AM116+AL116+AK116+AJ116+AI116+AH116+AF116+AE116+AD116+AC116+AB116+AA116+Z116+Y116+X116+W116+V116+U116+S116+R116+Q116+P116+O116+N116+M116+L116+K116+J116+I116+H116</f>
        <v>0</v>
      </c>
      <c r="AV116" s="392">
        <f t="shared" si="30"/>
        <v>0</v>
      </c>
    </row>
    <row r="117" spans="2:48" s="60" customFormat="1" ht="12.75" customHeight="1" x14ac:dyDescent="0.25">
      <c r="B117" s="416" t="str">
        <f>+'FORMATO COSTEO C2'!C66</f>
        <v>2.1.2.4</v>
      </c>
      <c r="C117" s="417" t="str">
        <f>+'FORMATO COSTEO C2'!B66</f>
        <v>Categoría de gasto</v>
      </c>
      <c r="D117" s="428"/>
      <c r="E117" s="556"/>
      <c r="F117" s="420">
        <f>+'FORMATO COSTEO C2'!G66</f>
        <v>0</v>
      </c>
      <c r="G117" s="421">
        <f>+'FORMATO COSTEO C2'!H66</f>
        <v>0</v>
      </c>
      <c r="H117" s="425">
        <f>IF( $F117=0,0,((($F117/$E$113)*'PLAN DE ADQUISICIONES'!F$47)*($G117/$F117)))</f>
        <v>0</v>
      </c>
      <c r="I117" s="420">
        <f>IF( $F117=0,0,((($F117/$E$113)*'PLAN DE ADQUISICIONES'!G$47)*($G117/$F117)))</f>
        <v>0</v>
      </c>
      <c r="J117" s="420">
        <f>IF( $F117=0,0,((($F117/$E$113)*'PLAN DE ADQUISICIONES'!H$47)*($G117/$F117)))</f>
        <v>0</v>
      </c>
      <c r="K117" s="420">
        <f>IF( $F117=0,0,((($F117/$E$113)*'PLAN DE ADQUISICIONES'!I$47)*($G117/$F117)))</f>
        <v>0</v>
      </c>
      <c r="L117" s="420">
        <f>IF( $F117=0,0,((($F117/$E$113)*'PLAN DE ADQUISICIONES'!J$47)*($G117/$F117)))</f>
        <v>0</v>
      </c>
      <c r="M117" s="420">
        <f>IF( $F117=0,0,((($F117/$E$113)*'PLAN DE ADQUISICIONES'!K$47)*($G117/$F117)))</f>
        <v>0</v>
      </c>
      <c r="N117" s="420">
        <f>IF( $F117=0,0,((($F117/$E$113)*'PLAN DE ADQUISICIONES'!L$47)*($G117/$F117)))</f>
        <v>0</v>
      </c>
      <c r="O117" s="420">
        <f>IF( $F117=0,0,((($F117/$E$113)*'PLAN DE ADQUISICIONES'!M$47)*($G117/$F117)))</f>
        <v>0</v>
      </c>
      <c r="P117" s="420">
        <f>IF( $F117=0,0,((($F117/$E$113)*'PLAN DE ADQUISICIONES'!N$47)*($G117/$F117)))</f>
        <v>0</v>
      </c>
      <c r="Q117" s="420">
        <f>IF( $F117=0,0,((($F117/$E$113)*'PLAN DE ADQUISICIONES'!O$47)*($G117/$F117)))</f>
        <v>0</v>
      </c>
      <c r="R117" s="420">
        <f>IF( $F117=0,0,((($F117/$E$113)*'PLAN DE ADQUISICIONES'!P$47)*($G117/$F117)))</f>
        <v>0</v>
      </c>
      <c r="S117" s="420">
        <f>IF( $F117=0,0,((($F117/$E$113)*'PLAN DE ADQUISICIONES'!Q$47)*($G117/$F117)))</f>
        <v>0</v>
      </c>
      <c r="T117" s="423">
        <f>H117+I117+J117+K117+L117+M117+N117+O117+P117+Q117+R117+S117</f>
        <v>0</v>
      </c>
      <c r="U117" s="424">
        <f>IF( $F117=0,0,((($F117/$E$113)*'PLAN DE ADQUISICIONES'!R$47)*($G117/$F117)))</f>
        <v>0</v>
      </c>
      <c r="V117" s="420">
        <f>IF( $F117=0,0,((($F117/$E$113)*'PLAN DE ADQUISICIONES'!S$47)*($G117/$F117)))</f>
        <v>0</v>
      </c>
      <c r="W117" s="420">
        <f>IF( $F117=0,0,((($F117/$E$113)*'PLAN DE ADQUISICIONES'!T$47)*($G117/$F117)))</f>
        <v>0</v>
      </c>
      <c r="X117" s="420">
        <f>IF( $F117=0,0,((($F117/$E$113)*'PLAN DE ADQUISICIONES'!U$47)*($G117/$F117)))</f>
        <v>0</v>
      </c>
      <c r="Y117" s="420">
        <f>IF( $F117=0,0,((($F117/$E$113)*'PLAN DE ADQUISICIONES'!V$47)*($G117/$F117)))</f>
        <v>0</v>
      </c>
      <c r="Z117" s="420">
        <f>IF( $F117=0,0,((($F117/$E$113)*'PLAN DE ADQUISICIONES'!W$47)*($G117/$F117)))</f>
        <v>0</v>
      </c>
      <c r="AA117" s="420">
        <f>IF( $F117=0,0,((($F117/$E$113)*'PLAN DE ADQUISICIONES'!X$47)*($G117/$F117)))</f>
        <v>0</v>
      </c>
      <c r="AB117" s="420">
        <f>IF( $F117=0,0,((($F117/$E$113)*'PLAN DE ADQUISICIONES'!Y$47)*($G117/$F117)))</f>
        <v>0</v>
      </c>
      <c r="AC117" s="420">
        <f>IF( $F117=0,0,((($F117/$E$113)*'PLAN DE ADQUISICIONES'!Z$47)*($G117/$F117)))</f>
        <v>0</v>
      </c>
      <c r="AD117" s="420">
        <f>IF( $F117=0,0,((($F117/$E$113)*'PLAN DE ADQUISICIONES'!AA$47)*($G117/$F117)))</f>
        <v>0</v>
      </c>
      <c r="AE117" s="420">
        <f>IF( $F117=0,0,((($F117/$E$113)*'PLAN DE ADQUISICIONES'!AB$47)*($G117/$F117)))</f>
        <v>0</v>
      </c>
      <c r="AF117" s="420">
        <f>IF( $F117=0,0,((($F117/$E$113)*'PLAN DE ADQUISICIONES'!AC$47)*($G117/$F117)))</f>
        <v>0</v>
      </c>
      <c r="AG117" s="421">
        <f>U117+V117+W117+X117+Y117+Z117+AA117+AB117+AC117+AD117+AE117+AF117</f>
        <v>0</v>
      </c>
      <c r="AH117" s="425">
        <f>IF( $F117=0,0,((($F117/$E$113)*'PLAN DE ADQUISICIONES'!AD$47)*($G117/$F117)))</f>
        <v>0</v>
      </c>
      <c r="AI117" s="420">
        <f>IF( $F117=0,0,((($F117/$E$113)*'PLAN DE ADQUISICIONES'!AE$47)*($G117/$F117)))</f>
        <v>0</v>
      </c>
      <c r="AJ117" s="420">
        <f>IF( $F117=0,0,((($F117/$E$113)*'PLAN DE ADQUISICIONES'!AF$47)*($G117/$F117)))</f>
        <v>0</v>
      </c>
      <c r="AK117" s="420">
        <f>IF( $F117=0,0,((($F117/$E$113)*'PLAN DE ADQUISICIONES'!AG$47)*($G117/$F117)))</f>
        <v>0</v>
      </c>
      <c r="AL117" s="420">
        <f>IF( $F117=0,0,((($F117/$E$113)*'PLAN DE ADQUISICIONES'!AH$47)*($G117/$F117)))</f>
        <v>0</v>
      </c>
      <c r="AM117" s="420">
        <f>IF( $F117=0,0,((($F117/$E$113)*'PLAN DE ADQUISICIONES'!AI$47)*($G117/$F117)))</f>
        <v>0</v>
      </c>
      <c r="AN117" s="420">
        <f>IF( $F117=0,0,((($F117/$E$113)*'PLAN DE ADQUISICIONES'!AJ$47)*($G117/$F117)))</f>
        <v>0</v>
      </c>
      <c r="AO117" s="420">
        <f>IF( $F117=0,0,((($F117/$E$113)*'PLAN DE ADQUISICIONES'!AK$47)*($G117/$F117)))</f>
        <v>0</v>
      </c>
      <c r="AP117" s="420">
        <f>IF( $F117=0,0,((($F117/$E$113)*'PLAN DE ADQUISICIONES'!AL$47)*($G117/$F117)))</f>
        <v>0</v>
      </c>
      <c r="AQ117" s="420">
        <f>IF( $F117=0,0,((($F117/$E$113)*'PLAN DE ADQUISICIONES'!AM$47)*($G117/$F117)))</f>
        <v>0</v>
      </c>
      <c r="AR117" s="420">
        <f>IF( $F117=0,0,((($F117/$E$113)*'PLAN DE ADQUISICIONES'!AN$47)*($G117/$F117)))</f>
        <v>0</v>
      </c>
      <c r="AS117" s="420">
        <f>IF( $F117=0,0,((($F117/$E$113)*'PLAN DE ADQUISICIONES'!AO$47)*($G117/$F117)))</f>
        <v>0</v>
      </c>
      <c r="AT117" s="423">
        <f>AH117+AI117+AJ117+AK117+AL117+AM117+AN117+AO117+AP117+AQ117+AR117+AS117</f>
        <v>0</v>
      </c>
      <c r="AU117" s="494">
        <f>AS117+AR117+AQ117+AP117+AO117+AN117+AM117+AL117+AK117+AJ117+AI117+AH117+AF117+AE117+AD117+AC117+AB117+AA117+Z117+Y117+X117+W117+V117+U117+S117+R117+Q117+P117+O117+N117+M117+L117+K117+J117+I117+H117</f>
        <v>0</v>
      </c>
      <c r="AV117" s="392">
        <f t="shared" si="30"/>
        <v>0</v>
      </c>
    </row>
    <row r="118" spans="2:48" s="60" customFormat="1" ht="12.75" customHeight="1" x14ac:dyDescent="0.25">
      <c r="B118" s="416" t="str">
        <f>+'FORMATO COSTEO C2'!C72</f>
        <v>2.1.2.5</v>
      </c>
      <c r="C118" s="417" t="str">
        <f>+'FORMATO COSTEO C2'!B72</f>
        <v>Categoría de gasto</v>
      </c>
      <c r="D118" s="428"/>
      <c r="E118" s="556"/>
      <c r="F118" s="420">
        <f>+'FORMATO COSTEO C2'!G72</f>
        <v>0</v>
      </c>
      <c r="G118" s="421">
        <f>+'FORMATO COSTEO C2'!H72</f>
        <v>0</v>
      </c>
      <c r="H118" s="425">
        <f>IF( $F118=0,0,((($F118/$E$113)*'PLAN DE ADQUISICIONES'!F$47)*($G118/$F118)))</f>
        <v>0</v>
      </c>
      <c r="I118" s="420">
        <f>IF( $F118=0,0,((($F118/$E$113)*'PLAN DE ADQUISICIONES'!G$47)*($G118/$F118)))</f>
        <v>0</v>
      </c>
      <c r="J118" s="420">
        <f>IF( $F118=0,0,((($F118/$E$113)*'PLAN DE ADQUISICIONES'!H$47)*($G118/$F118)))</f>
        <v>0</v>
      </c>
      <c r="K118" s="420">
        <f>IF( $F118=0,0,((($F118/$E$113)*'PLAN DE ADQUISICIONES'!I$47)*($G118/$F118)))</f>
        <v>0</v>
      </c>
      <c r="L118" s="420">
        <f>IF( $F118=0,0,((($F118/$E$113)*'PLAN DE ADQUISICIONES'!J$47)*($G118/$F118)))</f>
        <v>0</v>
      </c>
      <c r="M118" s="420">
        <f>IF( $F118=0,0,((($F118/$E$113)*'PLAN DE ADQUISICIONES'!K$47)*($G118/$F118)))</f>
        <v>0</v>
      </c>
      <c r="N118" s="420">
        <f>IF( $F118=0,0,((($F118/$E$113)*'PLAN DE ADQUISICIONES'!L$47)*($G118/$F118)))</f>
        <v>0</v>
      </c>
      <c r="O118" s="420">
        <f>IF( $F118=0,0,((($F118/$E$113)*'PLAN DE ADQUISICIONES'!M$47)*($G118/$F118)))</f>
        <v>0</v>
      </c>
      <c r="P118" s="420">
        <f>IF( $F118=0,0,((($F118/$E$113)*'PLAN DE ADQUISICIONES'!N$47)*($G118/$F118)))</f>
        <v>0</v>
      </c>
      <c r="Q118" s="420">
        <f>IF( $F118=0,0,((($F118/$E$113)*'PLAN DE ADQUISICIONES'!O$47)*($G118/$F118)))</f>
        <v>0</v>
      </c>
      <c r="R118" s="420">
        <f>IF( $F118=0,0,((($F118/$E$113)*'PLAN DE ADQUISICIONES'!P$47)*($G118/$F118)))</f>
        <v>0</v>
      </c>
      <c r="S118" s="420">
        <f>IF( $F118=0,0,((($F118/$E$113)*'PLAN DE ADQUISICIONES'!Q$47)*($G118/$F118)))</f>
        <v>0</v>
      </c>
      <c r="T118" s="423">
        <f>H118+I118+J118+K118+L118+M118+N118+O118+P118+Q118+R118+S118</f>
        <v>0</v>
      </c>
      <c r="U118" s="424">
        <f>IF( $F118=0,0,((($F118/$E$113)*'PLAN DE ADQUISICIONES'!R$47)*($G118/$F118)))</f>
        <v>0</v>
      </c>
      <c r="V118" s="420">
        <f>IF( $F118=0,0,((($F118/$E$113)*'PLAN DE ADQUISICIONES'!S$47)*($G118/$F118)))</f>
        <v>0</v>
      </c>
      <c r="W118" s="420">
        <f>IF( $F118=0,0,((($F118/$E$113)*'PLAN DE ADQUISICIONES'!T$47)*($G118/$F118)))</f>
        <v>0</v>
      </c>
      <c r="X118" s="420">
        <f>IF( $F118=0,0,((($F118/$E$113)*'PLAN DE ADQUISICIONES'!U$47)*($G118/$F118)))</f>
        <v>0</v>
      </c>
      <c r="Y118" s="420">
        <f>IF( $F118=0,0,((($F118/$E$113)*'PLAN DE ADQUISICIONES'!V$47)*($G118/$F118)))</f>
        <v>0</v>
      </c>
      <c r="Z118" s="420">
        <f>IF( $F118=0,0,((($F118/$E$113)*'PLAN DE ADQUISICIONES'!W$47)*($G118/$F118)))</f>
        <v>0</v>
      </c>
      <c r="AA118" s="420">
        <f>IF( $F118=0,0,((($F118/$E$113)*'PLAN DE ADQUISICIONES'!X$47)*($G118/$F118)))</f>
        <v>0</v>
      </c>
      <c r="AB118" s="420">
        <f>IF( $F118=0,0,((($F118/$E$113)*'PLAN DE ADQUISICIONES'!Y$47)*($G118/$F118)))</f>
        <v>0</v>
      </c>
      <c r="AC118" s="420">
        <f>IF( $F118=0,0,((($F118/$E$113)*'PLAN DE ADQUISICIONES'!Z$47)*($G118/$F118)))</f>
        <v>0</v>
      </c>
      <c r="AD118" s="420">
        <f>IF( $F118=0,0,((($F118/$E$113)*'PLAN DE ADQUISICIONES'!AA$47)*($G118/$F118)))</f>
        <v>0</v>
      </c>
      <c r="AE118" s="420">
        <f>IF( $F118=0,0,((($F118/$E$113)*'PLAN DE ADQUISICIONES'!AB$47)*($G118/$F118)))</f>
        <v>0</v>
      </c>
      <c r="AF118" s="420">
        <f>IF( $F118=0,0,((($F118/$E$113)*'PLAN DE ADQUISICIONES'!AC$47)*($G118/$F118)))</f>
        <v>0</v>
      </c>
      <c r="AG118" s="421">
        <f>U118+V118+W118+X118+Y118+Z118+AA118+AB118+AC118+AD118+AE118+AF118</f>
        <v>0</v>
      </c>
      <c r="AH118" s="425">
        <f>IF( $F118=0,0,((($F118/$E$113)*'PLAN DE ADQUISICIONES'!AD$47)*($G118/$F118)))</f>
        <v>0</v>
      </c>
      <c r="AI118" s="420">
        <f>IF( $F118=0,0,((($F118/$E$113)*'PLAN DE ADQUISICIONES'!AE$47)*($G118/$F118)))</f>
        <v>0</v>
      </c>
      <c r="AJ118" s="420">
        <f>IF( $F118=0,0,((($F118/$E$113)*'PLAN DE ADQUISICIONES'!AF$47)*($G118/$F118)))</f>
        <v>0</v>
      </c>
      <c r="AK118" s="420">
        <f>IF( $F118=0,0,((($F118/$E$113)*'PLAN DE ADQUISICIONES'!AG$47)*($G118/$F118)))</f>
        <v>0</v>
      </c>
      <c r="AL118" s="420">
        <f>IF( $F118=0,0,((($F118/$E$113)*'PLAN DE ADQUISICIONES'!AH$47)*($G118/$F118)))</f>
        <v>0</v>
      </c>
      <c r="AM118" s="420">
        <f>IF( $F118=0,0,((($F118/$E$113)*'PLAN DE ADQUISICIONES'!AI$47)*($G118/$F118)))</f>
        <v>0</v>
      </c>
      <c r="AN118" s="420">
        <f>IF( $F118=0,0,((($F118/$E$113)*'PLAN DE ADQUISICIONES'!AJ$47)*($G118/$F118)))</f>
        <v>0</v>
      </c>
      <c r="AO118" s="420">
        <f>IF( $F118=0,0,((($F118/$E$113)*'PLAN DE ADQUISICIONES'!AK$47)*($G118/$F118)))</f>
        <v>0</v>
      </c>
      <c r="AP118" s="420">
        <f>IF( $F118=0,0,((($F118/$E$113)*'PLAN DE ADQUISICIONES'!AL$47)*($G118/$F118)))</f>
        <v>0</v>
      </c>
      <c r="AQ118" s="420">
        <f>IF( $F118=0,0,((($F118/$E$113)*'PLAN DE ADQUISICIONES'!AM$47)*($G118/$F118)))</f>
        <v>0</v>
      </c>
      <c r="AR118" s="420">
        <f>IF( $F118=0,0,((($F118/$E$113)*'PLAN DE ADQUISICIONES'!AN$47)*($G118/$F118)))</f>
        <v>0</v>
      </c>
      <c r="AS118" s="420">
        <f>IF( $F118=0,0,((($F118/$E$113)*'PLAN DE ADQUISICIONES'!AO$47)*($G118/$F118)))</f>
        <v>0</v>
      </c>
      <c r="AT118" s="423">
        <f>AH118+AI118+AJ118+AK118+AL118+AM118+AN118+AO118+AP118+AQ118+AR118+AS118</f>
        <v>0</v>
      </c>
      <c r="AU118" s="494">
        <f>AS118+AR118+AQ118+AP118+AO118+AN118+AM118+AL118+AK118+AJ118+AI118+AH118+AF118+AE118+AD118+AC118+AB118+AA118+Z118+Y118+X118+W118+V118+U118+S118+R118+Q118+P118+O118+N118+M118+L118+K118+J118+I118+H118</f>
        <v>0</v>
      </c>
      <c r="AV118" s="392">
        <f t="shared" si="30"/>
        <v>0</v>
      </c>
    </row>
    <row r="119" spans="2:48" s="60" customFormat="1" ht="12.75" customHeight="1" x14ac:dyDescent="0.25">
      <c r="B119" s="406" t="str">
        <f>+'FORMATO COSTEO C2'!C78</f>
        <v>2.1.3</v>
      </c>
      <c r="C119" s="430">
        <f>+'FORMATO COSTEO C2'!B78</f>
        <v>0</v>
      </c>
      <c r="D119" s="543" t="str">
        <f>+'FORMATO COSTEO C2'!D78</f>
        <v>Unidad medida</v>
      </c>
      <c r="E119" s="535">
        <f>+'FORMATO COSTEO C2'!E78</f>
        <v>0</v>
      </c>
      <c r="F119" s="410">
        <f>SUM(F120:F124)</f>
        <v>0</v>
      </c>
      <c r="G119" s="411">
        <f>SUM(G120:G124)</f>
        <v>0</v>
      </c>
      <c r="H119" s="412">
        <f t="shared" ref="H119:M119" si="50">SUM(H120:H124)</f>
        <v>0</v>
      </c>
      <c r="I119" s="410">
        <f t="shared" si="50"/>
        <v>0</v>
      </c>
      <c r="J119" s="410">
        <f t="shared" si="50"/>
        <v>0</v>
      </c>
      <c r="K119" s="410">
        <f t="shared" si="50"/>
        <v>0</v>
      </c>
      <c r="L119" s="410">
        <f t="shared" si="50"/>
        <v>0</v>
      </c>
      <c r="M119" s="410">
        <f t="shared" si="50"/>
        <v>0</v>
      </c>
      <c r="N119" s="410">
        <f t="shared" ref="N119:T119" si="51">SUM(N120:N124)</f>
        <v>0</v>
      </c>
      <c r="O119" s="410">
        <f t="shared" si="51"/>
        <v>0</v>
      </c>
      <c r="P119" s="410">
        <f t="shared" si="51"/>
        <v>0</v>
      </c>
      <c r="Q119" s="410">
        <f t="shared" si="51"/>
        <v>0</v>
      </c>
      <c r="R119" s="410">
        <f t="shared" si="51"/>
        <v>0</v>
      </c>
      <c r="S119" s="410">
        <f t="shared" si="51"/>
        <v>0</v>
      </c>
      <c r="T119" s="413">
        <f t="shared" si="51"/>
        <v>0</v>
      </c>
      <c r="U119" s="414">
        <f t="shared" ref="U119:AJ119" si="52">SUM(U120:U124)</f>
        <v>0</v>
      </c>
      <c r="V119" s="410">
        <f t="shared" si="52"/>
        <v>0</v>
      </c>
      <c r="W119" s="410">
        <f t="shared" si="52"/>
        <v>0</v>
      </c>
      <c r="X119" s="410">
        <f t="shared" si="52"/>
        <v>0</v>
      </c>
      <c r="Y119" s="410">
        <f t="shared" si="52"/>
        <v>0</v>
      </c>
      <c r="Z119" s="410">
        <f t="shared" si="52"/>
        <v>0</v>
      </c>
      <c r="AA119" s="410">
        <f t="shared" si="52"/>
        <v>0</v>
      </c>
      <c r="AB119" s="410">
        <f t="shared" si="52"/>
        <v>0</v>
      </c>
      <c r="AC119" s="410">
        <f t="shared" si="52"/>
        <v>0</v>
      </c>
      <c r="AD119" s="410">
        <f t="shared" si="52"/>
        <v>0</v>
      </c>
      <c r="AE119" s="410">
        <f t="shared" si="52"/>
        <v>0</v>
      </c>
      <c r="AF119" s="410">
        <f t="shared" si="52"/>
        <v>0</v>
      </c>
      <c r="AG119" s="411">
        <f t="shared" si="52"/>
        <v>0</v>
      </c>
      <c r="AH119" s="412">
        <f t="shared" si="52"/>
        <v>0</v>
      </c>
      <c r="AI119" s="410">
        <f t="shared" si="52"/>
        <v>0</v>
      </c>
      <c r="AJ119" s="410">
        <f t="shared" si="52"/>
        <v>0</v>
      </c>
      <c r="AK119" s="410">
        <f t="shared" ref="AK119:AS119" si="53">SUM(AK120:AK124)</f>
        <v>0</v>
      </c>
      <c r="AL119" s="410">
        <f t="shared" si="53"/>
        <v>0</v>
      </c>
      <c r="AM119" s="410">
        <f t="shared" si="53"/>
        <v>0</v>
      </c>
      <c r="AN119" s="410">
        <f t="shared" si="53"/>
        <v>0</v>
      </c>
      <c r="AO119" s="410">
        <f t="shared" si="53"/>
        <v>0</v>
      </c>
      <c r="AP119" s="410">
        <f t="shared" si="53"/>
        <v>0</v>
      </c>
      <c r="AQ119" s="410">
        <f t="shared" si="53"/>
        <v>0</v>
      </c>
      <c r="AR119" s="410">
        <f t="shared" si="53"/>
        <v>0</v>
      </c>
      <c r="AS119" s="410">
        <f t="shared" si="53"/>
        <v>0</v>
      </c>
      <c r="AT119" s="413">
        <f>SUM(AT120:AT124)</f>
        <v>0</v>
      </c>
      <c r="AU119" s="415">
        <f>SUM(AU120:AU124)</f>
        <v>0</v>
      </c>
      <c r="AV119" s="392">
        <f t="shared" si="30"/>
        <v>0</v>
      </c>
    </row>
    <row r="120" spans="2:48" s="60" customFormat="1" ht="12.75" customHeight="1" x14ac:dyDescent="0.25">
      <c r="B120" s="416" t="str">
        <f>+'FORMATO COSTEO C2'!C80</f>
        <v>2.1.3.1</v>
      </c>
      <c r="C120" s="417" t="str">
        <f>+'FORMATO COSTEO C2'!B80</f>
        <v>Categoría de gasto</v>
      </c>
      <c r="D120" s="428"/>
      <c r="E120" s="556"/>
      <c r="F120" s="420">
        <f>+'FORMATO COSTEO C2'!G80</f>
        <v>0</v>
      </c>
      <c r="G120" s="421">
        <f>+'FORMATO COSTEO C2'!H80</f>
        <v>0</v>
      </c>
      <c r="H120" s="422">
        <f>IF( $F120=0,0,((($F120/$E$119)*'PLAN DE ADQUISICIONES'!F$48)*($G120/$F120)))</f>
        <v>0</v>
      </c>
      <c r="I120" s="420">
        <f>IF( $F120=0,0,((($F120/$E$119)*'PLAN DE ADQUISICIONES'!G$48)*($G120/$F120)))</f>
        <v>0</v>
      </c>
      <c r="J120" s="420">
        <f>IF( $F120=0,0,((($F120/$E$119)*'PLAN DE ADQUISICIONES'!H$48)*($G120/$F120)))</f>
        <v>0</v>
      </c>
      <c r="K120" s="420">
        <f>IF( $F120=0,0,((($F120/$E$119)*'PLAN DE ADQUISICIONES'!I$48)*($G120/$F120)))</f>
        <v>0</v>
      </c>
      <c r="L120" s="420">
        <f>IF( $F120=0,0,((($F120/$E$119)*'PLAN DE ADQUISICIONES'!J$48)*($G120/$F120)))</f>
        <v>0</v>
      </c>
      <c r="M120" s="420">
        <f>IF( $F120=0,0,((($F120/$E$119)*'PLAN DE ADQUISICIONES'!K$48)*($G120/$F120)))</f>
        <v>0</v>
      </c>
      <c r="N120" s="420">
        <f>IF( $F120=0,0,((($F120/$E$119)*'PLAN DE ADQUISICIONES'!L$48)*($G120/$F120)))</f>
        <v>0</v>
      </c>
      <c r="O120" s="420">
        <f>IF( $F120=0,0,((($F120/$E$119)*'PLAN DE ADQUISICIONES'!M$48)*($G120/$F120)))</f>
        <v>0</v>
      </c>
      <c r="P120" s="420">
        <f>IF( $F120=0,0,((($F120/$E$119)*'PLAN DE ADQUISICIONES'!N$48)*($G120/$F120)))</f>
        <v>0</v>
      </c>
      <c r="Q120" s="420">
        <f>IF( $F120=0,0,((($F120/$E$119)*'PLAN DE ADQUISICIONES'!O$48)*($G120/$F120)))</f>
        <v>0</v>
      </c>
      <c r="R120" s="420">
        <f>IF( $F120=0,0,((($F120/$E$119)*'PLAN DE ADQUISICIONES'!P$48)*($G120/$F120)))</f>
        <v>0</v>
      </c>
      <c r="S120" s="420">
        <f>IF( $F120=0,0,((($F120/$E$119)*'PLAN DE ADQUISICIONES'!Q$48)*($G120/$F120)))</f>
        <v>0</v>
      </c>
      <c r="T120" s="423">
        <f>H120+I120+J120+K120+L120+M120+N120+O120+P120+Q120+R120+S120</f>
        <v>0</v>
      </c>
      <c r="U120" s="424">
        <f>IF( $F120=0,0,((($F120/$E$119)*'PLAN DE ADQUISICIONES'!R$48)*($G120/$F120)))</f>
        <v>0</v>
      </c>
      <c r="V120" s="420">
        <f>IF( $F120=0,0,((($F120/$E$119)*'PLAN DE ADQUISICIONES'!S$48)*($G120/$F120)))</f>
        <v>0</v>
      </c>
      <c r="W120" s="420">
        <f>IF( $F120=0,0,((($F120/$E$119)*'PLAN DE ADQUISICIONES'!T$48)*($G120/$F120)))</f>
        <v>0</v>
      </c>
      <c r="X120" s="420">
        <f>IF( $F120=0,0,((($F120/$E$119)*'PLAN DE ADQUISICIONES'!U$48)*($G120/$F120)))</f>
        <v>0</v>
      </c>
      <c r="Y120" s="420">
        <f>IF( $F120=0,0,((($F120/$E$119)*'PLAN DE ADQUISICIONES'!V$48)*($G120/$F120)))</f>
        <v>0</v>
      </c>
      <c r="Z120" s="420">
        <f>IF( $F120=0,0,((($F120/$E$119)*'PLAN DE ADQUISICIONES'!W$48)*($G120/$F120)))</f>
        <v>0</v>
      </c>
      <c r="AA120" s="420">
        <f>IF( $F120=0,0,((($F120/$E$119)*'PLAN DE ADQUISICIONES'!X$48)*($G120/$F120)))</f>
        <v>0</v>
      </c>
      <c r="AB120" s="420">
        <f>IF( $F120=0,0,((($F120/$E$119)*'PLAN DE ADQUISICIONES'!Y$48)*($G120/$F120)))</f>
        <v>0</v>
      </c>
      <c r="AC120" s="420">
        <f>IF( $F120=0,0,((($F120/$E$119)*'PLAN DE ADQUISICIONES'!Z$48)*($G120/$F120)))</f>
        <v>0</v>
      </c>
      <c r="AD120" s="420">
        <f>IF( $F120=0,0,((($F120/$E$119)*'PLAN DE ADQUISICIONES'!AA$48)*($G120/$F120)))</f>
        <v>0</v>
      </c>
      <c r="AE120" s="420">
        <f>IF( $F120=0,0,((($F120/$E$119)*'PLAN DE ADQUISICIONES'!AB$48)*($G120/$F120)))</f>
        <v>0</v>
      </c>
      <c r="AF120" s="420">
        <f>IF( $F120=0,0,((($F120/$E$119)*'PLAN DE ADQUISICIONES'!AC$48)*($G120/$F120)))</f>
        <v>0</v>
      </c>
      <c r="AG120" s="421">
        <f>U120+V120+W120+X120+Y120+Z120+AA120+AB120+AC120+AD120+AE120+AF120</f>
        <v>0</v>
      </c>
      <c r="AH120" s="425">
        <f>IF( $F120=0,0,((($F120/$E$119)*'PLAN DE ADQUISICIONES'!AD$48)*($G120/$F120)))</f>
        <v>0</v>
      </c>
      <c r="AI120" s="420">
        <f>IF( $F120=0,0,((($F120/$E$119)*'PLAN DE ADQUISICIONES'!AE$48)*($G120/$F120)))</f>
        <v>0</v>
      </c>
      <c r="AJ120" s="420">
        <f>IF( $F120=0,0,((($F120/$E$119)*'PLAN DE ADQUISICIONES'!AF$48)*($G120/$F120)))</f>
        <v>0</v>
      </c>
      <c r="AK120" s="420">
        <f>IF( $F120=0,0,((($F120/$E$119)*'PLAN DE ADQUISICIONES'!AG$48)*($G120/$F120)))</f>
        <v>0</v>
      </c>
      <c r="AL120" s="420">
        <f>IF( $F120=0,0,((($F120/$E$119)*'PLAN DE ADQUISICIONES'!AH$48)*($G120/$F120)))</f>
        <v>0</v>
      </c>
      <c r="AM120" s="420">
        <f>IF( $F120=0,0,((($F120/$E$119)*'PLAN DE ADQUISICIONES'!AI$48)*($G120/$F120)))</f>
        <v>0</v>
      </c>
      <c r="AN120" s="420">
        <f>IF( $F120=0,0,((($F120/$E$119)*'PLAN DE ADQUISICIONES'!AJ$48)*($G120/$F120)))</f>
        <v>0</v>
      </c>
      <c r="AO120" s="420">
        <f>IF( $F120=0,0,((($F120/$E$119)*'PLAN DE ADQUISICIONES'!AK$48)*($G120/$F120)))</f>
        <v>0</v>
      </c>
      <c r="AP120" s="420">
        <f>IF( $F120=0,0,((($F120/$E$119)*'PLAN DE ADQUISICIONES'!AL$48)*($G120/$F120)))</f>
        <v>0</v>
      </c>
      <c r="AQ120" s="420">
        <f>IF( $F120=0,0,((($F120/$E$119)*'PLAN DE ADQUISICIONES'!AM$48)*($G120/$F120)))</f>
        <v>0</v>
      </c>
      <c r="AR120" s="420">
        <f>IF( $F120=0,0,((($F120/$E$119)*'PLAN DE ADQUISICIONES'!AN$48)*($G120/$F120)))</f>
        <v>0</v>
      </c>
      <c r="AS120" s="420">
        <f>IF( $F120=0,0,((($F120/$E$119)*'PLAN DE ADQUISICIONES'!AO$48)*($G120/$F120)))</f>
        <v>0</v>
      </c>
      <c r="AT120" s="423">
        <f>AH120+AI120+AJ120+AK120+AL120+AM120+AN120+AO120+AP120+AQ120+AR120+AS120</f>
        <v>0</v>
      </c>
      <c r="AU120" s="494">
        <f>AS120+AR120+AQ120+AP120+AO120+AN120+AM120+AL120+AK120+AJ120+AI120+AH120+AF120+AE120+AD120+AC120+AB120+AA120+Z120+Y120+X120+W120+V120+U120+S120+R120+Q120+P120+O120+N120+M120+L120+K120+J120+I120+H120</f>
        <v>0</v>
      </c>
      <c r="AV120" s="392">
        <f t="shared" si="30"/>
        <v>0</v>
      </c>
    </row>
    <row r="121" spans="2:48" s="60" customFormat="1" ht="12.75" customHeight="1" x14ac:dyDescent="0.25">
      <c r="B121" s="416" t="str">
        <f>+'FORMATO COSTEO C2'!C86</f>
        <v>2.1.3.2</v>
      </c>
      <c r="C121" s="417" t="str">
        <f>+'FORMATO COSTEO C2'!B86</f>
        <v>Categoría de gasto</v>
      </c>
      <c r="D121" s="428"/>
      <c r="E121" s="556"/>
      <c r="F121" s="420">
        <f>+'FORMATO COSTEO C2'!G86</f>
        <v>0</v>
      </c>
      <c r="G121" s="421">
        <f>+'FORMATO COSTEO C2'!H86</f>
        <v>0</v>
      </c>
      <c r="H121" s="425">
        <f>IF( $F121=0,0,((($F121/$E$119)*'PLAN DE ADQUISICIONES'!F$48)*($G121/$F121)))</f>
        <v>0</v>
      </c>
      <c r="I121" s="420">
        <f>IF( $F121=0,0,((($F121/$E$119)*'PLAN DE ADQUISICIONES'!G$48)*($G121/$F121)))</f>
        <v>0</v>
      </c>
      <c r="J121" s="420">
        <f>IF( $F121=0,0,((($F121/$E$119)*'PLAN DE ADQUISICIONES'!H$48)*($G121/$F121)))</f>
        <v>0</v>
      </c>
      <c r="K121" s="420">
        <f>IF( $F121=0,0,((($F121/$E$119)*'PLAN DE ADQUISICIONES'!I$48)*($G121/$F121)))</f>
        <v>0</v>
      </c>
      <c r="L121" s="420">
        <f>IF( $F121=0,0,((($F121/$E$119)*'PLAN DE ADQUISICIONES'!J$48)*($G121/$F121)))</f>
        <v>0</v>
      </c>
      <c r="M121" s="420">
        <f>IF( $F121=0,0,((($F121/$E$119)*'PLAN DE ADQUISICIONES'!K$48)*($G121/$F121)))</f>
        <v>0</v>
      </c>
      <c r="N121" s="420">
        <f>IF( $F121=0,0,((($F121/$E$119)*'PLAN DE ADQUISICIONES'!L$48)*($G121/$F121)))</f>
        <v>0</v>
      </c>
      <c r="O121" s="420">
        <f>IF( $F121=0,0,((($F121/$E$119)*'PLAN DE ADQUISICIONES'!M$48)*($G121/$F121)))</f>
        <v>0</v>
      </c>
      <c r="P121" s="420">
        <f>IF( $F121=0,0,((($F121/$E$119)*'PLAN DE ADQUISICIONES'!N$48)*($G121/$F121)))</f>
        <v>0</v>
      </c>
      <c r="Q121" s="420">
        <f>IF( $F121=0,0,((($F121/$E$119)*'PLAN DE ADQUISICIONES'!O$48)*($G121/$F121)))</f>
        <v>0</v>
      </c>
      <c r="R121" s="420">
        <f>IF( $F121=0,0,((($F121/$E$119)*'PLAN DE ADQUISICIONES'!P$48)*($G121/$F121)))</f>
        <v>0</v>
      </c>
      <c r="S121" s="420">
        <f>IF( $F121=0,0,((($F121/$E$119)*'PLAN DE ADQUISICIONES'!Q$48)*($G121/$F121)))</f>
        <v>0</v>
      </c>
      <c r="T121" s="423">
        <f>H121+I121+J121+K121+L121+M121+N121+O121+P121+Q121+R121+S121</f>
        <v>0</v>
      </c>
      <c r="U121" s="424">
        <f>IF( $F121=0,0,((($F121/$E$119)*'PLAN DE ADQUISICIONES'!R$48)*($G121/$F121)))</f>
        <v>0</v>
      </c>
      <c r="V121" s="420">
        <f>IF( $F121=0,0,((($F121/$E$119)*'PLAN DE ADQUISICIONES'!S$48)*($G121/$F121)))</f>
        <v>0</v>
      </c>
      <c r="W121" s="420">
        <f>IF( $F121=0,0,((($F121/$E$119)*'PLAN DE ADQUISICIONES'!T$48)*($G121/$F121)))</f>
        <v>0</v>
      </c>
      <c r="X121" s="420">
        <f>IF( $F121=0,0,((($F121/$E$119)*'PLAN DE ADQUISICIONES'!U$48)*($G121/$F121)))</f>
        <v>0</v>
      </c>
      <c r="Y121" s="420">
        <f>IF( $F121=0,0,((($F121/$E$119)*'PLAN DE ADQUISICIONES'!V$48)*($G121/$F121)))</f>
        <v>0</v>
      </c>
      <c r="Z121" s="420">
        <f>IF( $F121=0,0,((($F121/$E$119)*'PLAN DE ADQUISICIONES'!W$48)*($G121/$F121)))</f>
        <v>0</v>
      </c>
      <c r="AA121" s="420">
        <f>IF( $F121=0,0,((($F121/$E$119)*'PLAN DE ADQUISICIONES'!X$48)*($G121/$F121)))</f>
        <v>0</v>
      </c>
      <c r="AB121" s="420">
        <f>IF( $F121=0,0,((($F121/$E$119)*'PLAN DE ADQUISICIONES'!Y$48)*($G121/$F121)))</f>
        <v>0</v>
      </c>
      <c r="AC121" s="420">
        <f>IF( $F121=0,0,((($F121/$E$119)*'PLAN DE ADQUISICIONES'!Z$48)*($G121/$F121)))</f>
        <v>0</v>
      </c>
      <c r="AD121" s="420">
        <f>IF( $F121=0,0,((($F121/$E$119)*'PLAN DE ADQUISICIONES'!AA$48)*($G121/$F121)))</f>
        <v>0</v>
      </c>
      <c r="AE121" s="420">
        <f>IF( $F121=0,0,((($F121/$E$119)*'PLAN DE ADQUISICIONES'!AB$48)*($G121/$F121)))</f>
        <v>0</v>
      </c>
      <c r="AF121" s="420">
        <f>IF( $F121=0,0,((($F121/$E$119)*'PLAN DE ADQUISICIONES'!AC$48)*($G121/$F121)))</f>
        <v>0</v>
      </c>
      <c r="AG121" s="421">
        <f>U121+V121+W121+X121+Y121+Z121+AA121+AB121+AC121+AD121+AE121+AF121</f>
        <v>0</v>
      </c>
      <c r="AH121" s="425">
        <f>IF( $F121=0,0,((($F121/$E$119)*'PLAN DE ADQUISICIONES'!AD$48)*($G121/$F121)))</f>
        <v>0</v>
      </c>
      <c r="AI121" s="420">
        <f>IF( $F121=0,0,((($F121/$E$119)*'PLAN DE ADQUISICIONES'!AE$48)*($G121/$F121)))</f>
        <v>0</v>
      </c>
      <c r="AJ121" s="420">
        <f>IF( $F121=0,0,((($F121/$E$119)*'PLAN DE ADQUISICIONES'!AF$48)*($G121/$F121)))</f>
        <v>0</v>
      </c>
      <c r="AK121" s="420">
        <f>IF( $F121=0,0,((($F121/$E$119)*'PLAN DE ADQUISICIONES'!AG$48)*($G121/$F121)))</f>
        <v>0</v>
      </c>
      <c r="AL121" s="420">
        <f>IF( $F121=0,0,((($F121/$E$119)*'PLAN DE ADQUISICIONES'!AH$48)*($G121/$F121)))</f>
        <v>0</v>
      </c>
      <c r="AM121" s="420">
        <f>IF( $F121=0,0,((($F121/$E$119)*'PLAN DE ADQUISICIONES'!AI$48)*($G121/$F121)))</f>
        <v>0</v>
      </c>
      <c r="AN121" s="420">
        <f>IF( $F121=0,0,((($F121/$E$119)*'PLAN DE ADQUISICIONES'!AJ$48)*($G121/$F121)))</f>
        <v>0</v>
      </c>
      <c r="AO121" s="420">
        <f>IF( $F121=0,0,((($F121/$E$119)*'PLAN DE ADQUISICIONES'!AK$48)*($G121/$F121)))</f>
        <v>0</v>
      </c>
      <c r="AP121" s="420">
        <f>IF( $F121=0,0,((($F121/$E$119)*'PLAN DE ADQUISICIONES'!AL$48)*($G121/$F121)))</f>
        <v>0</v>
      </c>
      <c r="AQ121" s="420">
        <f>IF( $F121=0,0,((($F121/$E$119)*'PLAN DE ADQUISICIONES'!AM$48)*($G121/$F121)))</f>
        <v>0</v>
      </c>
      <c r="AR121" s="420">
        <f>IF( $F121=0,0,((($F121/$E$119)*'PLAN DE ADQUISICIONES'!AN$48)*($G121/$F121)))</f>
        <v>0</v>
      </c>
      <c r="AS121" s="420">
        <f>IF( $F121=0,0,((($F121/$E$119)*'PLAN DE ADQUISICIONES'!AO$48)*($G121/$F121)))</f>
        <v>0</v>
      </c>
      <c r="AT121" s="423">
        <f>AH121+AI121+AJ121+AK121+AL121+AM121+AN121+AO121+AP121+AQ121+AR121+AS121</f>
        <v>0</v>
      </c>
      <c r="AU121" s="494">
        <f>AS121+AR121+AQ121+AP121+AO121+AN121+AM121+AL121+AK121+AJ121+AI121+AH121+AF121+AE121+AD121+AC121+AB121+AA121+Z121+Y121+X121+W121+V121+U121+S121+R121+Q121+P121+O121+N121+M121+L121+K121+J121+I121+H121</f>
        <v>0</v>
      </c>
      <c r="AV121" s="392">
        <f t="shared" si="30"/>
        <v>0</v>
      </c>
    </row>
    <row r="122" spans="2:48" s="60" customFormat="1" ht="12.75" customHeight="1" x14ac:dyDescent="0.25">
      <c r="B122" s="416" t="str">
        <f>+'FORMATO COSTEO C2'!C92</f>
        <v>2.1.3.3</v>
      </c>
      <c r="C122" s="417" t="str">
        <f>+'FORMATO COSTEO C2'!B92</f>
        <v>Categoría de gasto</v>
      </c>
      <c r="D122" s="428"/>
      <c r="E122" s="556"/>
      <c r="F122" s="420">
        <f>+'FORMATO COSTEO C2'!G92</f>
        <v>0</v>
      </c>
      <c r="G122" s="421">
        <f>+'FORMATO COSTEO C2'!H92</f>
        <v>0</v>
      </c>
      <c r="H122" s="425">
        <f>IF( $F122=0,0,((($F122/$E$119)*'PLAN DE ADQUISICIONES'!F$48)*($G122/$F122)))</f>
        <v>0</v>
      </c>
      <c r="I122" s="420">
        <f>IF( $F122=0,0,((($F122/$E$119)*'PLAN DE ADQUISICIONES'!G$48)*($G122/$F122)))</f>
        <v>0</v>
      </c>
      <c r="J122" s="420">
        <f>IF( $F122=0,0,((($F122/$E$119)*'PLAN DE ADQUISICIONES'!H$48)*($G122/$F122)))</f>
        <v>0</v>
      </c>
      <c r="K122" s="420">
        <f>IF( $F122=0,0,((($F122/$E$119)*'PLAN DE ADQUISICIONES'!I$48)*($G122/$F122)))</f>
        <v>0</v>
      </c>
      <c r="L122" s="420">
        <f>IF( $F122=0,0,((($F122/$E$119)*'PLAN DE ADQUISICIONES'!J$48)*($G122/$F122)))</f>
        <v>0</v>
      </c>
      <c r="M122" s="420">
        <f>IF( $F122=0,0,((($F122/$E$119)*'PLAN DE ADQUISICIONES'!K$48)*($G122/$F122)))</f>
        <v>0</v>
      </c>
      <c r="N122" s="420">
        <f>IF( $F122=0,0,((($F122/$E$119)*'PLAN DE ADQUISICIONES'!L$48)*($G122/$F122)))</f>
        <v>0</v>
      </c>
      <c r="O122" s="420">
        <f>IF( $F122=0,0,((($F122/$E$119)*'PLAN DE ADQUISICIONES'!M$48)*($G122/$F122)))</f>
        <v>0</v>
      </c>
      <c r="P122" s="420">
        <f>IF( $F122=0,0,((($F122/$E$119)*'PLAN DE ADQUISICIONES'!N$48)*($G122/$F122)))</f>
        <v>0</v>
      </c>
      <c r="Q122" s="420">
        <f>IF( $F122=0,0,((($F122/$E$119)*'PLAN DE ADQUISICIONES'!O$48)*($G122/$F122)))</f>
        <v>0</v>
      </c>
      <c r="R122" s="420">
        <f>IF( $F122=0,0,((($F122/$E$119)*'PLAN DE ADQUISICIONES'!P$48)*($G122/$F122)))</f>
        <v>0</v>
      </c>
      <c r="S122" s="420">
        <f>IF( $F122=0,0,((($F122/$E$119)*'PLAN DE ADQUISICIONES'!Q$48)*($G122/$F122)))</f>
        <v>0</v>
      </c>
      <c r="T122" s="423">
        <f>H122+I122+J122+K122+L122+M122+N122+O122+P122+Q122+R122+S122</f>
        <v>0</v>
      </c>
      <c r="U122" s="424">
        <f>IF( $F122=0,0,((($F122/$E$119)*'PLAN DE ADQUISICIONES'!R$48)*($G122/$F122)))</f>
        <v>0</v>
      </c>
      <c r="V122" s="420">
        <f>IF( $F122=0,0,((($F122/$E$119)*'PLAN DE ADQUISICIONES'!S$48)*($G122/$F122)))</f>
        <v>0</v>
      </c>
      <c r="W122" s="420">
        <f>IF( $F122=0,0,((($F122/$E$119)*'PLAN DE ADQUISICIONES'!T$48)*($G122/$F122)))</f>
        <v>0</v>
      </c>
      <c r="X122" s="420">
        <f>IF( $F122=0,0,((($F122/$E$119)*'PLAN DE ADQUISICIONES'!U$48)*($G122/$F122)))</f>
        <v>0</v>
      </c>
      <c r="Y122" s="420">
        <f>IF( $F122=0,0,((($F122/$E$119)*'PLAN DE ADQUISICIONES'!V$48)*($G122/$F122)))</f>
        <v>0</v>
      </c>
      <c r="Z122" s="420">
        <f>IF( $F122=0,0,((($F122/$E$119)*'PLAN DE ADQUISICIONES'!W$48)*($G122/$F122)))</f>
        <v>0</v>
      </c>
      <c r="AA122" s="420">
        <f>IF( $F122=0,0,((($F122/$E$119)*'PLAN DE ADQUISICIONES'!X$48)*($G122/$F122)))</f>
        <v>0</v>
      </c>
      <c r="AB122" s="420">
        <f>IF( $F122=0,0,((($F122/$E$119)*'PLAN DE ADQUISICIONES'!Y$48)*($G122/$F122)))</f>
        <v>0</v>
      </c>
      <c r="AC122" s="420">
        <f>IF( $F122=0,0,((($F122/$E$119)*'PLAN DE ADQUISICIONES'!Z$48)*($G122/$F122)))</f>
        <v>0</v>
      </c>
      <c r="AD122" s="420">
        <f>IF( $F122=0,0,((($F122/$E$119)*'PLAN DE ADQUISICIONES'!AA$48)*($G122/$F122)))</f>
        <v>0</v>
      </c>
      <c r="AE122" s="420">
        <f>IF( $F122=0,0,((($F122/$E$119)*'PLAN DE ADQUISICIONES'!AB$48)*($G122/$F122)))</f>
        <v>0</v>
      </c>
      <c r="AF122" s="420">
        <f>IF( $F122=0,0,((($F122/$E$119)*'PLAN DE ADQUISICIONES'!AC$48)*($G122/$F122)))</f>
        <v>0</v>
      </c>
      <c r="AG122" s="421">
        <f>U122+V122+W122+X122+Y122+Z122+AA122+AB122+AC122+AD122+AE122+AF122</f>
        <v>0</v>
      </c>
      <c r="AH122" s="425">
        <f>IF( $F122=0,0,((($F122/$E$119)*'PLAN DE ADQUISICIONES'!AD$48)*($G122/$F122)))</f>
        <v>0</v>
      </c>
      <c r="AI122" s="420">
        <f>IF( $F122=0,0,((($F122/$E$119)*'PLAN DE ADQUISICIONES'!AE$48)*($G122/$F122)))</f>
        <v>0</v>
      </c>
      <c r="AJ122" s="420">
        <f>IF( $F122=0,0,((($F122/$E$119)*'PLAN DE ADQUISICIONES'!AF$48)*($G122/$F122)))</f>
        <v>0</v>
      </c>
      <c r="AK122" s="420">
        <f>IF( $F122=0,0,((($F122/$E$119)*'PLAN DE ADQUISICIONES'!AG$48)*($G122/$F122)))</f>
        <v>0</v>
      </c>
      <c r="AL122" s="420">
        <f>IF( $F122=0,0,((($F122/$E$119)*'PLAN DE ADQUISICIONES'!AH$48)*($G122/$F122)))</f>
        <v>0</v>
      </c>
      <c r="AM122" s="420">
        <f>IF( $F122=0,0,((($F122/$E$119)*'PLAN DE ADQUISICIONES'!AI$48)*($G122/$F122)))</f>
        <v>0</v>
      </c>
      <c r="AN122" s="420">
        <f>IF( $F122=0,0,((($F122/$E$119)*'PLAN DE ADQUISICIONES'!AJ$48)*($G122/$F122)))</f>
        <v>0</v>
      </c>
      <c r="AO122" s="420">
        <f>IF( $F122=0,0,((($F122/$E$119)*'PLAN DE ADQUISICIONES'!AK$48)*($G122/$F122)))</f>
        <v>0</v>
      </c>
      <c r="AP122" s="420">
        <f>IF( $F122=0,0,((($F122/$E$119)*'PLAN DE ADQUISICIONES'!AL$48)*($G122/$F122)))</f>
        <v>0</v>
      </c>
      <c r="AQ122" s="420">
        <f>IF( $F122=0,0,((($F122/$E$119)*'PLAN DE ADQUISICIONES'!AM$48)*($G122/$F122)))</f>
        <v>0</v>
      </c>
      <c r="AR122" s="420">
        <f>IF( $F122=0,0,((($F122/$E$119)*'PLAN DE ADQUISICIONES'!AN$48)*($G122/$F122)))</f>
        <v>0</v>
      </c>
      <c r="AS122" s="420">
        <f>IF( $F122=0,0,((($F122/$E$119)*'PLAN DE ADQUISICIONES'!AO$48)*($G122/$F122)))</f>
        <v>0</v>
      </c>
      <c r="AT122" s="423">
        <f>AH122+AI122+AJ122+AK122+AL122+AM122+AN122+AO122+AP122+AQ122+AR122+AS122</f>
        <v>0</v>
      </c>
      <c r="AU122" s="494">
        <f>AS122+AR122+AQ122+AP122+AO122+AN122+AM122+AL122+AK122+AJ122+AI122+AH122+AF122+AE122+AD122+AC122+AB122+AA122+Z122+Y122+X122+W122+V122+U122+S122+R122+Q122+P122+O122+N122+M122+L122+K122+J122+I122+H122</f>
        <v>0</v>
      </c>
      <c r="AV122" s="392">
        <f t="shared" si="30"/>
        <v>0</v>
      </c>
    </row>
    <row r="123" spans="2:48" s="60" customFormat="1" ht="12.75" customHeight="1" x14ac:dyDescent="0.25">
      <c r="B123" s="416" t="str">
        <f>+'FORMATO COSTEO C2'!C98</f>
        <v>2.1.3.4</v>
      </c>
      <c r="C123" s="417" t="str">
        <f>+'FORMATO COSTEO C2'!B98</f>
        <v>Categoría de gasto</v>
      </c>
      <c r="D123" s="428"/>
      <c r="E123" s="556"/>
      <c r="F123" s="420">
        <f>+'FORMATO COSTEO C2'!G98</f>
        <v>0</v>
      </c>
      <c r="G123" s="421">
        <f>+'FORMATO COSTEO C2'!H98</f>
        <v>0</v>
      </c>
      <c r="H123" s="425">
        <f>IF( $F123=0,0,((($F123/$E$119)*'PLAN DE ADQUISICIONES'!F$48)*($G123/$F123)))</f>
        <v>0</v>
      </c>
      <c r="I123" s="420">
        <f>IF( $F123=0,0,((($F123/$E$119)*'PLAN DE ADQUISICIONES'!G$48)*($G123/$F123)))</f>
        <v>0</v>
      </c>
      <c r="J123" s="420">
        <f>IF( $F123=0,0,((($F123/$E$119)*'PLAN DE ADQUISICIONES'!H$48)*($G123/$F123)))</f>
        <v>0</v>
      </c>
      <c r="K123" s="420">
        <f>IF( $F123=0,0,((($F123/$E$119)*'PLAN DE ADQUISICIONES'!I$48)*($G123/$F123)))</f>
        <v>0</v>
      </c>
      <c r="L123" s="420">
        <f>IF( $F123=0,0,((($F123/$E$119)*'PLAN DE ADQUISICIONES'!J$48)*($G123/$F123)))</f>
        <v>0</v>
      </c>
      <c r="M123" s="420">
        <f>IF( $F123=0,0,((($F123/$E$119)*'PLAN DE ADQUISICIONES'!K$48)*($G123/$F123)))</f>
        <v>0</v>
      </c>
      <c r="N123" s="420">
        <f>IF( $F123=0,0,((($F123/$E$119)*'PLAN DE ADQUISICIONES'!L$48)*($G123/$F123)))</f>
        <v>0</v>
      </c>
      <c r="O123" s="420">
        <f>IF( $F123=0,0,((($F123/$E$119)*'PLAN DE ADQUISICIONES'!M$48)*($G123/$F123)))</f>
        <v>0</v>
      </c>
      <c r="P123" s="420">
        <f>IF( $F123=0,0,((($F123/$E$119)*'PLAN DE ADQUISICIONES'!N$48)*($G123/$F123)))</f>
        <v>0</v>
      </c>
      <c r="Q123" s="420">
        <f>IF( $F123=0,0,((($F123/$E$119)*'PLAN DE ADQUISICIONES'!O$48)*($G123/$F123)))</f>
        <v>0</v>
      </c>
      <c r="R123" s="420">
        <f>IF( $F123=0,0,((($F123/$E$119)*'PLAN DE ADQUISICIONES'!P$48)*($G123/$F123)))</f>
        <v>0</v>
      </c>
      <c r="S123" s="420">
        <f>IF( $F123=0,0,((($F123/$E$119)*'PLAN DE ADQUISICIONES'!Q$48)*($G123/$F123)))</f>
        <v>0</v>
      </c>
      <c r="T123" s="423">
        <f>H123+I123+J123+K123+L123+M123+N123+O123+P123+Q123+R123+S123</f>
        <v>0</v>
      </c>
      <c r="U123" s="424">
        <f>IF( $F123=0,0,((($F123/$E$119)*'PLAN DE ADQUISICIONES'!R$48)*($G123/$F123)))</f>
        <v>0</v>
      </c>
      <c r="V123" s="420">
        <f>IF( $F123=0,0,((($F123/$E$119)*'PLAN DE ADQUISICIONES'!S$48)*($G123/$F123)))</f>
        <v>0</v>
      </c>
      <c r="W123" s="420">
        <f>IF( $F123=0,0,((($F123/$E$119)*'PLAN DE ADQUISICIONES'!T$48)*($G123/$F123)))</f>
        <v>0</v>
      </c>
      <c r="X123" s="420">
        <f>IF( $F123=0,0,((($F123/$E$119)*'PLAN DE ADQUISICIONES'!U$48)*($G123/$F123)))</f>
        <v>0</v>
      </c>
      <c r="Y123" s="420">
        <f>IF( $F123=0,0,((($F123/$E$119)*'PLAN DE ADQUISICIONES'!V$48)*($G123/$F123)))</f>
        <v>0</v>
      </c>
      <c r="Z123" s="420">
        <f>IF( $F123=0,0,((($F123/$E$119)*'PLAN DE ADQUISICIONES'!W$48)*($G123/$F123)))</f>
        <v>0</v>
      </c>
      <c r="AA123" s="420">
        <f>IF( $F123=0,0,((($F123/$E$119)*'PLAN DE ADQUISICIONES'!X$48)*($G123/$F123)))</f>
        <v>0</v>
      </c>
      <c r="AB123" s="420">
        <f>IF( $F123=0,0,((($F123/$E$119)*'PLAN DE ADQUISICIONES'!Y$48)*($G123/$F123)))</f>
        <v>0</v>
      </c>
      <c r="AC123" s="420">
        <f>IF( $F123=0,0,((($F123/$E$119)*'PLAN DE ADQUISICIONES'!Z$48)*($G123/$F123)))</f>
        <v>0</v>
      </c>
      <c r="AD123" s="420">
        <f>IF( $F123=0,0,((($F123/$E$119)*'PLAN DE ADQUISICIONES'!AA$48)*($G123/$F123)))</f>
        <v>0</v>
      </c>
      <c r="AE123" s="420">
        <f>IF( $F123=0,0,((($F123/$E$119)*'PLAN DE ADQUISICIONES'!AB$48)*($G123/$F123)))</f>
        <v>0</v>
      </c>
      <c r="AF123" s="420">
        <f>IF( $F123=0,0,((($F123/$E$119)*'PLAN DE ADQUISICIONES'!AC$48)*($G123/$F123)))</f>
        <v>0</v>
      </c>
      <c r="AG123" s="421">
        <f>U123+V123+W123+X123+Y123+Z123+AA123+AB123+AC123+AD123+AE123+AF123</f>
        <v>0</v>
      </c>
      <c r="AH123" s="425">
        <f>IF( $F123=0,0,((($F123/$E$119)*'PLAN DE ADQUISICIONES'!AD$48)*($G123/$F123)))</f>
        <v>0</v>
      </c>
      <c r="AI123" s="420">
        <f>IF( $F123=0,0,((($F123/$E$119)*'PLAN DE ADQUISICIONES'!AE$48)*($G123/$F123)))</f>
        <v>0</v>
      </c>
      <c r="AJ123" s="420">
        <f>IF( $F123=0,0,((($F123/$E$119)*'PLAN DE ADQUISICIONES'!AF$48)*($G123/$F123)))</f>
        <v>0</v>
      </c>
      <c r="AK123" s="420">
        <f>IF( $F123=0,0,((($F123/$E$119)*'PLAN DE ADQUISICIONES'!AG$48)*($G123/$F123)))</f>
        <v>0</v>
      </c>
      <c r="AL123" s="420">
        <f>IF( $F123=0,0,((($F123/$E$119)*'PLAN DE ADQUISICIONES'!AH$48)*($G123/$F123)))</f>
        <v>0</v>
      </c>
      <c r="AM123" s="420">
        <f>IF( $F123=0,0,((($F123/$E$119)*'PLAN DE ADQUISICIONES'!AI$48)*($G123/$F123)))</f>
        <v>0</v>
      </c>
      <c r="AN123" s="420">
        <f>IF( $F123=0,0,((($F123/$E$119)*'PLAN DE ADQUISICIONES'!AJ$48)*($G123/$F123)))</f>
        <v>0</v>
      </c>
      <c r="AO123" s="420">
        <f>IF( $F123=0,0,((($F123/$E$119)*'PLAN DE ADQUISICIONES'!AK$48)*($G123/$F123)))</f>
        <v>0</v>
      </c>
      <c r="AP123" s="420">
        <f>IF( $F123=0,0,((($F123/$E$119)*'PLAN DE ADQUISICIONES'!AL$48)*($G123/$F123)))</f>
        <v>0</v>
      </c>
      <c r="AQ123" s="420">
        <f>IF( $F123=0,0,((($F123/$E$119)*'PLAN DE ADQUISICIONES'!AM$48)*($G123/$F123)))</f>
        <v>0</v>
      </c>
      <c r="AR123" s="420">
        <f>IF( $F123=0,0,((($F123/$E$119)*'PLAN DE ADQUISICIONES'!AN$48)*($G123/$F123)))</f>
        <v>0</v>
      </c>
      <c r="AS123" s="420">
        <f>IF( $F123=0,0,((($F123/$E$119)*'PLAN DE ADQUISICIONES'!AO$48)*($G123/$F123)))</f>
        <v>0</v>
      </c>
      <c r="AT123" s="423">
        <f>AH123+AI123+AJ123+AK123+AL123+AM123+AN123+AO123+AP123+AQ123+AR123+AS123</f>
        <v>0</v>
      </c>
      <c r="AU123" s="494">
        <f>AS123+AR123+AQ123+AP123+AO123+AN123+AM123+AL123+AK123+AJ123+AI123+AH123+AF123+AE123+AD123+AC123+AB123+AA123+Z123+Y123+X123+W123+V123+U123+S123+R123+Q123+P123+O123+N123+M123+L123+K123+J123+I123+H123</f>
        <v>0</v>
      </c>
      <c r="AV123" s="392">
        <f t="shared" si="30"/>
        <v>0</v>
      </c>
    </row>
    <row r="124" spans="2:48" s="60" customFormat="1" ht="12.75" customHeight="1" x14ac:dyDescent="0.25">
      <c r="B124" s="416" t="str">
        <f>+'FORMATO COSTEO C2'!C104</f>
        <v>2.1.3.5</v>
      </c>
      <c r="C124" s="417" t="str">
        <f>+'FORMATO COSTEO C2'!B104</f>
        <v>Categoría de gasto</v>
      </c>
      <c r="D124" s="428"/>
      <c r="E124" s="556"/>
      <c r="F124" s="420">
        <f>+'FORMATO COSTEO C2'!G104</f>
        <v>0</v>
      </c>
      <c r="G124" s="421">
        <f>+'FORMATO COSTEO C2'!H104</f>
        <v>0</v>
      </c>
      <c r="H124" s="425">
        <f>IF( $F124=0,0,((($F124/$E$119)*'PLAN DE ADQUISICIONES'!F$48)*($G124/$F124)))</f>
        <v>0</v>
      </c>
      <c r="I124" s="420">
        <f>IF( $F124=0,0,((($F124/$E$119)*'PLAN DE ADQUISICIONES'!G$48)*($G124/$F124)))</f>
        <v>0</v>
      </c>
      <c r="J124" s="420">
        <f>IF( $F124=0,0,((($F124/$E$119)*'PLAN DE ADQUISICIONES'!H$48)*($G124/$F124)))</f>
        <v>0</v>
      </c>
      <c r="K124" s="420">
        <f>IF( $F124=0,0,((($F124/$E$119)*'PLAN DE ADQUISICIONES'!I$48)*($G124/$F124)))</f>
        <v>0</v>
      </c>
      <c r="L124" s="420">
        <f>IF( $F124=0,0,((($F124/$E$119)*'PLAN DE ADQUISICIONES'!J$48)*($G124/$F124)))</f>
        <v>0</v>
      </c>
      <c r="M124" s="420">
        <f>IF( $F124=0,0,((($F124/$E$119)*'PLAN DE ADQUISICIONES'!K$48)*($G124/$F124)))</f>
        <v>0</v>
      </c>
      <c r="N124" s="420">
        <f>IF( $F124=0,0,((($F124/$E$119)*'PLAN DE ADQUISICIONES'!L$48)*($G124/$F124)))</f>
        <v>0</v>
      </c>
      <c r="O124" s="420">
        <f>IF( $F124=0,0,((($F124/$E$119)*'PLAN DE ADQUISICIONES'!M$48)*($G124/$F124)))</f>
        <v>0</v>
      </c>
      <c r="P124" s="420">
        <f>IF( $F124=0,0,((($F124/$E$119)*'PLAN DE ADQUISICIONES'!N$48)*($G124/$F124)))</f>
        <v>0</v>
      </c>
      <c r="Q124" s="420">
        <f>IF( $F124=0,0,((($F124/$E$119)*'PLAN DE ADQUISICIONES'!O$48)*($G124/$F124)))</f>
        <v>0</v>
      </c>
      <c r="R124" s="420">
        <f>IF( $F124=0,0,((($F124/$E$119)*'PLAN DE ADQUISICIONES'!P$48)*($G124/$F124)))</f>
        <v>0</v>
      </c>
      <c r="S124" s="420">
        <f>IF( $F124=0,0,((($F124/$E$119)*'PLAN DE ADQUISICIONES'!Q$48)*($G124/$F124)))</f>
        <v>0</v>
      </c>
      <c r="T124" s="423">
        <f>H124+I124+J124+K124+L124+M124+N124+O124+P124+Q124+R124+S124</f>
        <v>0</v>
      </c>
      <c r="U124" s="424">
        <f>IF( $F124=0,0,((($F124/$E$119)*'PLAN DE ADQUISICIONES'!R$48)*($G124/$F124)))</f>
        <v>0</v>
      </c>
      <c r="V124" s="420">
        <f>IF( $F124=0,0,((($F124/$E$119)*'PLAN DE ADQUISICIONES'!S$48)*($G124/$F124)))</f>
        <v>0</v>
      </c>
      <c r="W124" s="420">
        <f>IF( $F124=0,0,((($F124/$E$119)*'PLAN DE ADQUISICIONES'!T$48)*($G124/$F124)))</f>
        <v>0</v>
      </c>
      <c r="X124" s="420">
        <f>IF( $F124=0,0,((($F124/$E$119)*'PLAN DE ADQUISICIONES'!U$48)*($G124/$F124)))</f>
        <v>0</v>
      </c>
      <c r="Y124" s="420">
        <f>IF( $F124=0,0,((($F124/$E$119)*'PLAN DE ADQUISICIONES'!V$48)*($G124/$F124)))</f>
        <v>0</v>
      </c>
      <c r="Z124" s="420">
        <f>IF( $F124=0,0,((($F124/$E$119)*'PLAN DE ADQUISICIONES'!W$48)*($G124/$F124)))</f>
        <v>0</v>
      </c>
      <c r="AA124" s="420">
        <f>IF( $F124=0,0,((($F124/$E$119)*'PLAN DE ADQUISICIONES'!X$48)*($G124/$F124)))</f>
        <v>0</v>
      </c>
      <c r="AB124" s="420">
        <f>IF( $F124=0,0,((($F124/$E$119)*'PLAN DE ADQUISICIONES'!Y$48)*($G124/$F124)))</f>
        <v>0</v>
      </c>
      <c r="AC124" s="420">
        <f>IF( $F124=0,0,((($F124/$E$119)*'PLAN DE ADQUISICIONES'!Z$48)*($G124/$F124)))</f>
        <v>0</v>
      </c>
      <c r="AD124" s="420">
        <f>IF( $F124=0,0,((($F124/$E$119)*'PLAN DE ADQUISICIONES'!AA$48)*($G124/$F124)))</f>
        <v>0</v>
      </c>
      <c r="AE124" s="420">
        <f>IF( $F124=0,0,((($F124/$E$119)*'PLAN DE ADQUISICIONES'!AB$48)*($G124/$F124)))</f>
        <v>0</v>
      </c>
      <c r="AF124" s="420">
        <f>IF( $F124=0,0,((($F124/$E$119)*'PLAN DE ADQUISICIONES'!AC$48)*($G124/$F124)))</f>
        <v>0</v>
      </c>
      <c r="AG124" s="421">
        <f>U124+V124+W124+X124+Y124+Z124+AA124+AB124+AC124+AD124+AE124+AF124</f>
        <v>0</v>
      </c>
      <c r="AH124" s="425">
        <f>IF( $F124=0,0,((($F124/$E$119)*'PLAN DE ADQUISICIONES'!AD$48)*($G124/$F124)))</f>
        <v>0</v>
      </c>
      <c r="AI124" s="420">
        <f>IF( $F124=0,0,((($F124/$E$119)*'PLAN DE ADQUISICIONES'!AE$48)*($G124/$F124)))</f>
        <v>0</v>
      </c>
      <c r="AJ124" s="420">
        <f>IF( $F124=0,0,((($F124/$E$119)*'PLAN DE ADQUISICIONES'!AF$48)*($G124/$F124)))</f>
        <v>0</v>
      </c>
      <c r="AK124" s="420">
        <f>IF( $F124=0,0,((($F124/$E$119)*'PLAN DE ADQUISICIONES'!AG$48)*($G124/$F124)))</f>
        <v>0</v>
      </c>
      <c r="AL124" s="420">
        <f>IF( $F124=0,0,((($F124/$E$119)*'PLAN DE ADQUISICIONES'!AH$48)*($G124/$F124)))</f>
        <v>0</v>
      </c>
      <c r="AM124" s="420">
        <f>IF( $F124=0,0,((($F124/$E$119)*'PLAN DE ADQUISICIONES'!AI$48)*($G124/$F124)))</f>
        <v>0</v>
      </c>
      <c r="AN124" s="420">
        <f>IF( $F124=0,0,((($F124/$E$119)*'PLAN DE ADQUISICIONES'!AJ$48)*($G124/$F124)))</f>
        <v>0</v>
      </c>
      <c r="AO124" s="420">
        <f>IF( $F124=0,0,((($F124/$E$119)*'PLAN DE ADQUISICIONES'!AK$48)*($G124/$F124)))</f>
        <v>0</v>
      </c>
      <c r="AP124" s="420">
        <f>IF( $F124=0,0,((($F124/$E$119)*'PLAN DE ADQUISICIONES'!AL$48)*($G124/$F124)))</f>
        <v>0</v>
      </c>
      <c r="AQ124" s="420">
        <f>IF( $F124=0,0,((($F124/$E$119)*'PLAN DE ADQUISICIONES'!AM$48)*($G124/$F124)))</f>
        <v>0</v>
      </c>
      <c r="AR124" s="420">
        <f>IF( $F124=0,0,((($F124/$E$119)*'PLAN DE ADQUISICIONES'!AN$48)*($G124/$F124)))</f>
        <v>0</v>
      </c>
      <c r="AS124" s="420">
        <f>IF( $F124=0,0,((($F124/$E$119)*'PLAN DE ADQUISICIONES'!AO$48)*($G124/$F124)))</f>
        <v>0</v>
      </c>
      <c r="AT124" s="423">
        <f>AH124+AI124+AJ124+AK124+AL124+AM124+AN124+AO124+AP124+AQ124+AR124+AS124</f>
        <v>0</v>
      </c>
      <c r="AU124" s="494">
        <f>AS124+AR124+AQ124+AP124+AO124+AN124+AM124+AL124+AK124+AJ124+AI124+AH124+AF124+AE124+AD124+AC124+AB124+AA124+Z124+Y124+X124+W124+V124+U124+S124+R124+Q124+P124+O124+N124+M124+L124+K124+J124+I124+H124</f>
        <v>0</v>
      </c>
      <c r="AV124" s="392">
        <f t="shared" si="30"/>
        <v>0</v>
      </c>
    </row>
    <row r="125" spans="2:48" s="60" customFormat="1" ht="12.75" customHeight="1" x14ac:dyDescent="0.25">
      <c r="B125" s="406" t="str">
        <f>+'FORMATO COSTEO C2'!C110</f>
        <v>2.1.4</v>
      </c>
      <c r="C125" s="430">
        <f>+'FORMATO COSTEO C2'!B110</f>
        <v>0</v>
      </c>
      <c r="D125" s="543" t="str">
        <f>+'FORMATO COSTEO C2'!D110</f>
        <v>Unidad medida</v>
      </c>
      <c r="E125" s="535">
        <f>+'FORMATO COSTEO C2'!E110</f>
        <v>0</v>
      </c>
      <c r="F125" s="410">
        <f>SUM(F126:F130)</f>
        <v>0</v>
      </c>
      <c r="G125" s="411">
        <f>SUM(G126:G130)</f>
        <v>0</v>
      </c>
      <c r="H125" s="412">
        <f t="shared" ref="H125:M125" si="54">SUM(H126:H130)</f>
        <v>0</v>
      </c>
      <c r="I125" s="410">
        <f t="shared" si="54"/>
        <v>0</v>
      </c>
      <c r="J125" s="410">
        <f t="shared" si="54"/>
        <v>0</v>
      </c>
      <c r="K125" s="410">
        <f t="shared" si="54"/>
        <v>0</v>
      </c>
      <c r="L125" s="410">
        <f t="shared" si="54"/>
        <v>0</v>
      </c>
      <c r="M125" s="410">
        <f t="shared" si="54"/>
        <v>0</v>
      </c>
      <c r="N125" s="410">
        <f t="shared" ref="N125:T125" si="55">SUM(N126:N130)</f>
        <v>0</v>
      </c>
      <c r="O125" s="410">
        <f t="shared" si="55"/>
        <v>0</v>
      </c>
      <c r="P125" s="410">
        <f t="shared" si="55"/>
        <v>0</v>
      </c>
      <c r="Q125" s="410">
        <f t="shared" si="55"/>
        <v>0</v>
      </c>
      <c r="R125" s="410">
        <f t="shared" si="55"/>
        <v>0</v>
      </c>
      <c r="S125" s="410">
        <f t="shared" si="55"/>
        <v>0</v>
      </c>
      <c r="T125" s="413">
        <f t="shared" si="55"/>
        <v>0</v>
      </c>
      <c r="U125" s="414">
        <f t="shared" ref="U125:AJ125" si="56">SUM(U126:U130)</f>
        <v>0</v>
      </c>
      <c r="V125" s="410">
        <f t="shared" si="56"/>
        <v>0</v>
      </c>
      <c r="W125" s="410">
        <f t="shared" si="56"/>
        <v>0</v>
      </c>
      <c r="X125" s="410">
        <f t="shared" si="56"/>
        <v>0</v>
      </c>
      <c r="Y125" s="410">
        <f t="shared" si="56"/>
        <v>0</v>
      </c>
      <c r="Z125" s="410">
        <f t="shared" si="56"/>
        <v>0</v>
      </c>
      <c r="AA125" s="410">
        <f t="shared" si="56"/>
        <v>0</v>
      </c>
      <c r="AB125" s="410">
        <f t="shared" si="56"/>
        <v>0</v>
      </c>
      <c r="AC125" s="410">
        <f t="shared" si="56"/>
        <v>0</v>
      </c>
      <c r="AD125" s="410">
        <f t="shared" si="56"/>
        <v>0</v>
      </c>
      <c r="AE125" s="410">
        <f t="shared" si="56"/>
        <v>0</v>
      </c>
      <c r="AF125" s="410">
        <f t="shared" si="56"/>
        <v>0</v>
      </c>
      <c r="AG125" s="411">
        <f t="shared" si="56"/>
        <v>0</v>
      </c>
      <c r="AH125" s="412">
        <f t="shared" si="56"/>
        <v>0</v>
      </c>
      <c r="AI125" s="410">
        <f t="shared" si="56"/>
        <v>0</v>
      </c>
      <c r="AJ125" s="410">
        <f t="shared" si="56"/>
        <v>0</v>
      </c>
      <c r="AK125" s="410">
        <f t="shared" ref="AK125:AS125" si="57">SUM(AK126:AK130)</f>
        <v>0</v>
      </c>
      <c r="AL125" s="410">
        <f t="shared" si="57"/>
        <v>0</v>
      </c>
      <c r="AM125" s="410">
        <f t="shared" si="57"/>
        <v>0</v>
      </c>
      <c r="AN125" s="410">
        <f t="shared" si="57"/>
        <v>0</v>
      </c>
      <c r="AO125" s="410">
        <f t="shared" si="57"/>
        <v>0</v>
      </c>
      <c r="AP125" s="410">
        <f t="shared" si="57"/>
        <v>0</v>
      </c>
      <c r="AQ125" s="410">
        <f t="shared" si="57"/>
        <v>0</v>
      </c>
      <c r="AR125" s="410">
        <f t="shared" si="57"/>
        <v>0</v>
      </c>
      <c r="AS125" s="410">
        <f t="shared" si="57"/>
        <v>0</v>
      </c>
      <c r="AT125" s="413">
        <f>SUM(AT126:AT130)</f>
        <v>0</v>
      </c>
      <c r="AU125" s="415">
        <f>SUM(AU126:AU130)</f>
        <v>0</v>
      </c>
      <c r="AV125" s="392">
        <f t="shared" si="30"/>
        <v>0</v>
      </c>
    </row>
    <row r="126" spans="2:48" s="60" customFormat="1" ht="12.75" customHeight="1" x14ac:dyDescent="0.25">
      <c r="B126" s="416" t="str">
        <f>+'FORMATO COSTEO C2'!C112</f>
        <v>2.1.4.1</v>
      </c>
      <c r="C126" s="417" t="str">
        <f>+'FORMATO COSTEO C2'!B112</f>
        <v>Categoría de gasto</v>
      </c>
      <c r="D126" s="428"/>
      <c r="E126" s="556"/>
      <c r="F126" s="420">
        <f>+'FORMATO COSTEO C2'!G112</f>
        <v>0</v>
      </c>
      <c r="G126" s="421">
        <f>+'FORMATO COSTEO C2'!H112</f>
        <v>0</v>
      </c>
      <c r="H126" s="422">
        <f>IF( $F126=0,0,((($F126/$E$125)*'PLAN DE ADQUISICIONES'!F$49)*($G126/$F126)))</f>
        <v>0</v>
      </c>
      <c r="I126" s="420">
        <f>IF( $F126=0,0,((($F126/$E$125)*'PLAN DE ADQUISICIONES'!G$49)*($G126/$F126)))</f>
        <v>0</v>
      </c>
      <c r="J126" s="420">
        <f>IF( $F126=0,0,((($F126/$E$125)*'PLAN DE ADQUISICIONES'!H$49)*($G126/$F126)))</f>
        <v>0</v>
      </c>
      <c r="K126" s="420">
        <f>IF( $F126=0,0,((($F126/$E$125)*'PLAN DE ADQUISICIONES'!I$49)*($G126/$F126)))</f>
        <v>0</v>
      </c>
      <c r="L126" s="420">
        <f>IF( $F126=0,0,((($F126/$E$125)*'PLAN DE ADQUISICIONES'!J$49)*($G126/$F126)))</f>
        <v>0</v>
      </c>
      <c r="M126" s="420">
        <f>IF( $F126=0,0,((($F126/$E$125)*'PLAN DE ADQUISICIONES'!K$49)*($G126/$F126)))</f>
        <v>0</v>
      </c>
      <c r="N126" s="420">
        <f>IF( $F126=0,0,((($F126/$E$125)*'PLAN DE ADQUISICIONES'!L$49)*($G126/$F126)))</f>
        <v>0</v>
      </c>
      <c r="O126" s="420">
        <f>IF( $F126=0,0,((($F126/$E$125)*'PLAN DE ADQUISICIONES'!M$49)*($G126/$F126)))</f>
        <v>0</v>
      </c>
      <c r="P126" s="420">
        <f>IF( $F126=0,0,((($F126/$E$125)*'PLAN DE ADQUISICIONES'!N$49)*($G126/$F126)))</f>
        <v>0</v>
      </c>
      <c r="Q126" s="420">
        <f>IF( $F126=0,0,((($F126/$E$125)*'PLAN DE ADQUISICIONES'!O$49)*($G126/$F126)))</f>
        <v>0</v>
      </c>
      <c r="R126" s="420">
        <f>IF( $F126=0,0,((($F126/$E$125)*'PLAN DE ADQUISICIONES'!P$49)*($G126/$F126)))</f>
        <v>0</v>
      </c>
      <c r="S126" s="420">
        <f>IF( $F126=0,0,((($F126/$E$125)*'PLAN DE ADQUISICIONES'!Q$49)*($G126/$F126)))</f>
        <v>0</v>
      </c>
      <c r="T126" s="423">
        <f>H126+I126+J126+K126+L126+M126+N126+O126+P126+Q126+R126+S126</f>
        <v>0</v>
      </c>
      <c r="U126" s="424">
        <f>IF( $F126=0,0,((($F126/$E$125)*'PLAN DE ADQUISICIONES'!R$49)*($G126/$F126)))</f>
        <v>0</v>
      </c>
      <c r="V126" s="420">
        <f>IF( $F126=0,0,((($F126/$E$125)*'PLAN DE ADQUISICIONES'!S$49)*($G126/$F126)))</f>
        <v>0</v>
      </c>
      <c r="W126" s="420">
        <f>IF( $F126=0,0,((($F126/$E$125)*'PLAN DE ADQUISICIONES'!T$49)*($G126/$F126)))</f>
        <v>0</v>
      </c>
      <c r="X126" s="420">
        <f>IF( $F126=0,0,((($F126/$E$125)*'PLAN DE ADQUISICIONES'!U$49)*($G126/$F126)))</f>
        <v>0</v>
      </c>
      <c r="Y126" s="420">
        <f>IF( $F126=0,0,((($F126/$E$125)*'PLAN DE ADQUISICIONES'!V$49)*($G126/$F126)))</f>
        <v>0</v>
      </c>
      <c r="Z126" s="420">
        <f>IF( $F126=0,0,((($F126/$E$125)*'PLAN DE ADQUISICIONES'!W$49)*($G126/$F126)))</f>
        <v>0</v>
      </c>
      <c r="AA126" s="420">
        <f>IF( $F126=0,0,((($F126/$E$125)*'PLAN DE ADQUISICIONES'!X$49)*($G126/$F126)))</f>
        <v>0</v>
      </c>
      <c r="AB126" s="420">
        <f>IF( $F126=0,0,((($F126/$E$125)*'PLAN DE ADQUISICIONES'!Y$49)*($G126/$F126)))</f>
        <v>0</v>
      </c>
      <c r="AC126" s="420">
        <f>IF( $F126=0,0,((($F126/$E$125)*'PLAN DE ADQUISICIONES'!Z$49)*($G126/$F126)))</f>
        <v>0</v>
      </c>
      <c r="AD126" s="420">
        <f>IF( $F126=0,0,((($F126/$E$125)*'PLAN DE ADQUISICIONES'!AA$49)*($G126/$F126)))</f>
        <v>0</v>
      </c>
      <c r="AE126" s="420">
        <f>IF( $F126=0,0,((($F126/$E$125)*'PLAN DE ADQUISICIONES'!AB$49)*($G126/$F126)))</f>
        <v>0</v>
      </c>
      <c r="AF126" s="420">
        <f>IF( $F126=0,0,((($F126/$E$125)*'PLAN DE ADQUISICIONES'!AC$49)*($G126/$F126)))</f>
        <v>0</v>
      </c>
      <c r="AG126" s="421">
        <f>U126+V126+W126+X126+Y126+Z126+AA126+AB126+AC126+AD126+AE126+AF126</f>
        <v>0</v>
      </c>
      <c r="AH126" s="425">
        <f>IF( $F126=0,0,((($F126/$E$125)*'PLAN DE ADQUISICIONES'!AD$49)*($G126/$F126)))</f>
        <v>0</v>
      </c>
      <c r="AI126" s="420">
        <f>IF( $F126=0,0,((($F126/$E$125)*'PLAN DE ADQUISICIONES'!AE$49)*($G126/$F126)))</f>
        <v>0</v>
      </c>
      <c r="AJ126" s="420">
        <f>IF( $F126=0,0,((($F126/$E$125)*'PLAN DE ADQUISICIONES'!AF$49)*($G126/$F126)))</f>
        <v>0</v>
      </c>
      <c r="AK126" s="420">
        <f>IF( $F126=0,0,((($F126/$E$125)*'PLAN DE ADQUISICIONES'!AG$49)*($G126/$F126)))</f>
        <v>0</v>
      </c>
      <c r="AL126" s="420">
        <f>IF( $F126=0,0,((($F126/$E$125)*'PLAN DE ADQUISICIONES'!AH$49)*($G126/$F126)))</f>
        <v>0</v>
      </c>
      <c r="AM126" s="420">
        <f>IF( $F126=0,0,((($F126/$E$125)*'PLAN DE ADQUISICIONES'!AI$49)*($G126/$F126)))</f>
        <v>0</v>
      </c>
      <c r="AN126" s="420">
        <f>IF( $F126=0,0,((($F126/$E$125)*'PLAN DE ADQUISICIONES'!AJ$49)*($G126/$F126)))</f>
        <v>0</v>
      </c>
      <c r="AO126" s="420">
        <f>IF( $F126=0,0,((($F126/$E$125)*'PLAN DE ADQUISICIONES'!AK$49)*($G126/$F126)))</f>
        <v>0</v>
      </c>
      <c r="AP126" s="420">
        <f>IF( $F126=0,0,((($F126/$E$125)*'PLAN DE ADQUISICIONES'!AL$49)*($G126/$F126)))</f>
        <v>0</v>
      </c>
      <c r="AQ126" s="420">
        <f>IF( $F126=0,0,((($F126/$E$125)*'PLAN DE ADQUISICIONES'!AM$49)*($G126/$F126)))</f>
        <v>0</v>
      </c>
      <c r="AR126" s="420">
        <f>IF( $F126=0,0,((($F126/$E$125)*'PLAN DE ADQUISICIONES'!AN$49)*($G126/$F126)))</f>
        <v>0</v>
      </c>
      <c r="AS126" s="420">
        <f>IF( $F126=0,0,((($F126/$E$125)*'PLAN DE ADQUISICIONES'!AO$49)*($G126/$F126)))</f>
        <v>0</v>
      </c>
      <c r="AT126" s="423">
        <f>AH126+AI126+AJ126+AK126+AL126+AM126+AN126+AO126+AP126+AQ126+AR126+AS126</f>
        <v>0</v>
      </c>
      <c r="AU126" s="494">
        <f>AS126+AR126+AQ126+AP126+AO126+AN126+AM126+AL126+AK126+AJ126+AI126+AH126+AF126+AE126+AD126+AC126+AB126+AA126+Z126+Y126+X126+W126+V126+U126+S126+R126+Q126+P126+O126+N126+M126+L126+K126+J126+I126+H126</f>
        <v>0</v>
      </c>
      <c r="AV126" s="392">
        <f t="shared" si="30"/>
        <v>0</v>
      </c>
    </row>
    <row r="127" spans="2:48" s="60" customFormat="1" ht="12.75" customHeight="1" x14ac:dyDescent="0.25">
      <c r="B127" s="416" t="str">
        <f>+'FORMATO COSTEO C2'!C118</f>
        <v>2.1.4.2</v>
      </c>
      <c r="C127" s="417" t="str">
        <f>+'FORMATO COSTEO C2'!B118</f>
        <v>Categoría de gasto</v>
      </c>
      <c r="D127" s="428"/>
      <c r="E127" s="556"/>
      <c r="F127" s="420">
        <f>+'FORMATO COSTEO C2'!G118</f>
        <v>0</v>
      </c>
      <c r="G127" s="421">
        <f>+'FORMATO COSTEO C2'!H118</f>
        <v>0</v>
      </c>
      <c r="H127" s="425">
        <f>IF( $F127=0,0,((($F127/$E$125)*'PLAN DE ADQUISICIONES'!F$49)*($G127/$F127)))</f>
        <v>0</v>
      </c>
      <c r="I127" s="420">
        <f>IF( $F127=0,0,((($F127/$E$125)*'PLAN DE ADQUISICIONES'!G$49)*($G127/$F127)))</f>
        <v>0</v>
      </c>
      <c r="J127" s="420">
        <f>IF( $F127=0,0,((($F127/$E$125)*'PLAN DE ADQUISICIONES'!H$49)*($G127/$F127)))</f>
        <v>0</v>
      </c>
      <c r="K127" s="420">
        <f>IF( $F127=0,0,((($F127/$E$125)*'PLAN DE ADQUISICIONES'!I$49)*($G127/$F127)))</f>
        <v>0</v>
      </c>
      <c r="L127" s="420">
        <f>IF( $F127=0,0,((($F127/$E$125)*'PLAN DE ADQUISICIONES'!J$49)*($G127/$F127)))</f>
        <v>0</v>
      </c>
      <c r="M127" s="420">
        <f>IF( $F127=0,0,((($F127/$E$125)*'PLAN DE ADQUISICIONES'!K$49)*($G127/$F127)))</f>
        <v>0</v>
      </c>
      <c r="N127" s="420">
        <f>IF( $F127=0,0,((($F127/$E$125)*'PLAN DE ADQUISICIONES'!L$49)*($G127/$F127)))</f>
        <v>0</v>
      </c>
      <c r="O127" s="420">
        <f>IF( $F127=0,0,((($F127/$E$125)*'PLAN DE ADQUISICIONES'!M$49)*($G127/$F127)))</f>
        <v>0</v>
      </c>
      <c r="P127" s="420">
        <f>IF( $F127=0,0,((($F127/$E$125)*'PLAN DE ADQUISICIONES'!N$49)*($G127/$F127)))</f>
        <v>0</v>
      </c>
      <c r="Q127" s="420">
        <f>IF( $F127=0,0,((($F127/$E$125)*'PLAN DE ADQUISICIONES'!O$49)*($G127/$F127)))</f>
        <v>0</v>
      </c>
      <c r="R127" s="420">
        <f>IF( $F127=0,0,((($F127/$E$125)*'PLAN DE ADQUISICIONES'!P$49)*($G127/$F127)))</f>
        <v>0</v>
      </c>
      <c r="S127" s="420">
        <f>IF( $F127=0,0,((($F127/$E$125)*'PLAN DE ADQUISICIONES'!Q$49)*($G127/$F127)))</f>
        <v>0</v>
      </c>
      <c r="T127" s="423">
        <f>H127+I127+J127+K127+L127+M127+N127+O127+P127+Q127+R127+S127</f>
        <v>0</v>
      </c>
      <c r="U127" s="424">
        <f>IF( $F127=0,0,((($F127/$E$125)*'PLAN DE ADQUISICIONES'!R$49)*($G127/$F127)))</f>
        <v>0</v>
      </c>
      <c r="V127" s="420">
        <f>IF( $F127=0,0,((($F127/$E$125)*'PLAN DE ADQUISICIONES'!S$49)*($G127/$F127)))</f>
        <v>0</v>
      </c>
      <c r="W127" s="420">
        <f>IF( $F127=0,0,((($F127/$E$125)*'PLAN DE ADQUISICIONES'!T$49)*($G127/$F127)))</f>
        <v>0</v>
      </c>
      <c r="X127" s="420">
        <f>IF( $F127=0,0,((($F127/$E$125)*'PLAN DE ADQUISICIONES'!U$49)*($G127/$F127)))</f>
        <v>0</v>
      </c>
      <c r="Y127" s="420">
        <f>IF( $F127=0,0,((($F127/$E$125)*'PLAN DE ADQUISICIONES'!V$49)*($G127/$F127)))</f>
        <v>0</v>
      </c>
      <c r="Z127" s="420">
        <f>IF( $F127=0,0,((($F127/$E$125)*'PLAN DE ADQUISICIONES'!W$49)*($G127/$F127)))</f>
        <v>0</v>
      </c>
      <c r="AA127" s="420">
        <f>IF( $F127=0,0,((($F127/$E$125)*'PLAN DE ADQUISICIONES'!X$49)*($G127/$F127)))</f>
        <v>0</v>
      </c>
      <c r="AB127" s="420">
        <f>IF( $F127=0,0,((($F127/$E$125)*'PLAN DE ADQUISICIONES'!Y$49)*($G127/$F127)))</f>
        <v>0</v>
      </c>
      <c r="AC127" s="420">
        <f>IF( $F127=0,0,((($F127/$E$125)*'PLAN DE ADQUISICIONES'!Z$49)*($G127/$F127)))</f>
        <v>0</v>
      </c>
      <c r="AD127" s="420">
        <f>IF( $F127=0,0,((($F127/$E$125)*'PLAN DE ADQUISICIONES'!AA$49)*($G127/$F127)))</f>
        <v>0</v>
      </c>
      <c r="AE127" s="420">
        <f>IF( $F127=0,0,((($F127/$E$125)*'PLAN DE ADQUISICIONES'!AB$49)*($G127/$F127)))</f>
        <v>0</v>
      </c>
      <c r="AF127" s="420">
        <f>IF( $F127=0,0,((($F127/$E$125)*'PLAN DE ADQUISICIONES'!AC$49)*($G127/$F127)))</f>
        <v>0</v>
      </c>
      <c r="AG127" s="421">
        <f>U127+V127+W127+X127+Y127+Z127+AA127+AB127+AC127+AD127+AE127+AF127</f>
        <v>0</v>
      </c>
      <c r="AH127" s="425">
        <f>IF( $F127=0,0,((($F127/$E$125)*'PLAN DE ADQUISICIONES'!AD$49)*($G127/$F127)))</f>
        <v>0</v>
      </c>
      <c r="AI127" s="420">
        <f>IF( $F127=0,0,((($F127/$E$125)*'PLAN DE ADQUISICIONES'!AE$49)*($G127/$F127)))</f>
        <v>0</v>
      </c>
      <c r="AJ127" s="420">
        <f>IF( $F127=0,0,((($F127/$E$125)*'PLAN DE ADQUISICIONES'!AF$49)*($G127/$F127)))</f>
        <v>0</v>
      </c>
      <c r="AK127" s="420">
        <f>IF( $F127=0,0,((($F127/$E$125)*'PLAN DE ADQUISICIONES'!AG$49)*($G127/$F127)))</f>
        <v>0</v>
      </c>
      <c r="AL127" s="420">
        <f>IF( $F127=0,0,((($F127/$E$125)*'PLAN DE ADQUISICIONES'!AH$49)*($G127/$F127)))</f>
        <v>0</v>
      </c>
      <c r="AM127" s="420">
        <f>IF( $F127=0,0,((($F127/$E$125)*'PLAN DE ADQUISICIONES'!AI$49)*($G127/$F127)))</f>
        <v>0</v>
      </c>
      <c r="AN127" s="420">
        <f>IF( $F127=0,0,((($F127/$E$125)*'PLAN DE ADQUISICIONES'!AJ$49)*($G127/$F127)))</f>
        <v>0</v>
      </c>
      <c r="AO127" s="420">
        <f>IF( $F127=0,0,((($F127/$E$125)*'PLAN DE ADQUISICIONES'!AK$49)*($G127/$F127)))</f>
        <v>0</v>
      </c>
      <c r="AP127" s="420">
        <f>IF( $F127=0,0,((($F127/$E$125)*'PLAN DE ADQUISICIONES'!AL$49)*($G127/$F127)))</f>
        <v>0</v>
      </c>
      <c r="AQ127" s="420">
        <f>IF( $F127=0,0,((($F127/$E$125)*'PLAN DE ADQUISICIONES'!AM$49)*($G127/$F127)))</f>
        <v>0</v>
      </c>
      <c r="AR127" s="420">
        <f>IF( $F127=0,0,((($F127/$E$125)*'PLAN DE ADQUISICIONES'!AN$49)*($G127/$F127)))</f>
        <v>0</v>
      </c>
      <c r="AS127" s="420">
        <f>IF( $F127=0,0,((($F127/$E$125)*'PLAN DE ADQUISICIONES'!AO$49)*($G127/$F127)))</f>
        <v>0</v>
      </c>
      <c r="AT127" s="423">
        <f>AH127+AI127+AJ127+AK127+AL127+AM127+AN127+AO127+AP127+AQ127+AR127+AS127</f>
        <v>0</v>
      </c>
      <c r="AU127" s="494">
        <f>AS127+AR127+AQ127+AP127+AO127+AN127+AM127+AL127+AK127+AJ127+AI127+AH127+AF127+AE127+AD127+AC127+AB127+AA127+Z127+Y127+X127+W127+V127+U127+S127+R127+Q127+P127+O127+N127+M127+L127+K127+J127+I127+H127</f>
        <v>0</v>
      </c>
      <c r="AV127" s="392">
        <f t="shared" si="30"/>
        <v>0</v>
      </c>
    </row>
    <row r="128" spans="2:48" s="60" customFormat="1" ht="12.75" customHeight="1" x14ac:dyDescent="0.25">
      <c r="B128" s="416" t="str">
        <f>+'FORMATO COSTEO C2'!C124</f>
        <v>2.1.4.3</v>
      </c>
      <c r="C128" s="417" t="str">
        <f>+'FORMATO COSTEO C2'!B124</f>
        <v>Categoría de gasto</v>
      </c>
      <c r="D128" s="428"/>
      <c r="E128" s="556"/>
      <c r="F128" s="420">
        <f>+'FORMATO COSTEO C2'!G124</f>
        <v>0</v>
      </c>
      <c r="G128" s="421">
        <f>+'FORMATO COSTEO C2'!H124</f>
        <v>0</v>
      </c>
      <c r="H128" s="425">
        <f>IF( $F128=0,0,((($F128/$E$125)*'PLAN DE ADQUISICIONES'!F$49)*($G128/$F128)))</f>
        <v>0</v>
      </c>
      <c r="I128" s="420">
        <f>IF( $F128=0,0,((($F128/$E$125)*'PLAN DE ADQUISICIONES'!G$49)*($G128/$F128)))</f>
        <v>0</v>
      </c>
      <c r="J128" s="420">
        <f>IF( $F128=0,0,((($F128/$E$125)*'PLAN DE ADQUISICIONES'!H$49)*($G128/$F128)))</f>
        <v>0</v>
      </c>
      <c r="K128" s="420">
        <f>IF( $F128=0,0,((($F128/$E$125)*'PLAN DE ADQUISICIONES'!I$49)*($G128/$F128)))</f>
        <v>0</v>
      </c>
      <c r="L128" s="420">
        <f>IF( $F128=0,0,((($F128/$E$125)*'PLAN DE ADQUISICIONES'!J$49)*($G128/$F128)))</f>
        <v>0</v>
      </c>
      <c r="M128" s="420">
        <f>IF( $F128=0,0,((($F128/$E$125)*'PLAN DE ADQUISICIONES'!K$49)*($G128/$F128)))</f>
        <v>0</v>
      </c>
      <c r="N128" s="420">
        <f>IF( $F128=0,0,((($F128/$E$125)*'PLAN DE ADQUISICIONES'!L$49)*($G128/$F128)))</f>
        <v>0</v>
      </c>
      <c r="O128" s="420">
        <f>IF( $F128=0,0,((($F128/$E$125)*'PLAN DE ADQUISICIONES'!M$49)*($G128/$F128)))</f>
        <v>0</v>
      </c>
      <c r="P128" s="420">
        <f>IF( $F128=0,0,((($F128/$E$125)*'PLAN DE ADQUISICIONES'!N$49)*($G128/$F128)))</f>
        <v>0</v>
      </c>
      <c r="Q128" s="420">
        <f>IF( $F128=0,0,((($F128/$E$125)*'PLAN DE ADQUISICIONES'!O$49)*($G128/$F128)))</f>
        <v>0</v>
      </c>
      <c r="R128" s="420">
        <f>IF( $F128=0,0,((($F128/$E$125)*'PLAN DE ADQUISICIONES'!P$49)*($G128/$F128)))</f>
        <v>0</v>
      </c>
      <c r="S128" s="420">
        <f>IF( $F128=0,0,((($F128/$E$125)*'PLAN DE ADQUISICIONES'!Q$49)*($G128/$F128)))</f>
        <v>0</v>
      </c>
      <c r="T128" s="423">
        <f>H128+I128+J128+K128+L128+M128+N128+O128+P128+Q128+R128+S128</f>
        <v>0</v>
      </c>
      <c r="U128" s="424">
        <f>IF( $F128=0,0,((($F128/$E$125)*'PLAN DE ADQUISICIONES'!R$49)*($G128/$F128)))</f>
        <v>0</v>
      </c>
      <c r="V128" s="420">
        <f>IF( $F128=0,0,((($F128/$E$125)*'PLAN DE ADQUISICIONES'!S$49)*($G128/$F128)))</f>
        <v>0</v>
      </c>
      <c r="W128" s="420">
        <f>IF( $F128=0,0,((($F128/$E$125)*'PLAN DE ADQUISICIONES'!T$49)*($G128/$F128)))</f>
        <v>0</v>
      </c>
      <c r="X128" s="420">
        <f>IF( $F128=0,0,((($F128/$E$125)*'PLAN DE ADQUISICIONES'!U$49)*($G128/$F128)))</f>
        <v>0</v>
      </c>
      <c r="Y128" s="420">
        <f>IF( $F128=0,0,((($F128/$E$125)*'PLAN DE ADQUISICIONES'!V$49)*($G128/$F128)))</f>
        <v>0</v>
      </c>
      <c r="Z128" s="420">
        <f>IF( $F128=0,0,((($F128/$E$125)*'PLAN DE ADQUISICIONES'!W$49)*($G128/$F128)))</f>
        <v>0</v>
      </c>
      <c r="AA128" s="420">
        <f>IF( $F128=0,0,((($F128/$E$125)*'PLAN DE ADQUISICIONES'!X$49)*($G128/$F128)))</f>
        <v>0</v>
      </c>
      <c r="AB128" s="420">
        <f>IF( $F128=0,0,((($F128/$E$125)*'PLAN DE ADQUISICIONES'!Y$49)*($G128/$F128)))</f>
        <v>0</v>
      </c>
      <c r="AC128" s="420">
        <f>IF( $F128=0,0,((($F128/$E$125)*'PLAN DE ADQUISICIONES'!Z$49)*($G128/$F128)))</f>
        <v>0</v>
      </c>
      <c r="AD128" s="420">
        <f>IF( $F128=0,0,((($F128/$E$125)*'PLAN DE ADQUISICIONES'!AA$49)*($G128/$F128)))</f>
        <v>0</v>
      </c>
      <c r="AE128" s="420">
        <f>IF( $F128=0,0,((($F128/$E$125)*'PLAN DE ADQUISICIONES'!AB$49)*($G128/$F128)))</f>
        <v>0</v>
      </c>
      <c r="AF128" s="420">
        <f>IF( $F128=0,0,((($F128/$E$125)*'PLAN DE ADQUISICIONES'!AC$49)*($G128/$F128)))</f>
        <v>0</v>
      </c>
      <c r="AG128" s="421">
        <f>U128+V128+W128+X128+Y128+Z128+AA128+AB128+AC128+AD128+AE128+AF128</f>
        <v>0</v>
      </c>
      <c r="AH128" s="425">
        <f>IF( $F128=0,0,((($F128/$E$125)*'PLAN DE ADQUISICIONES'!AD$49)*($G128/$F128)))</f>
        <v>0</v>
      </c>
      <c r="AI128" s="420">
        <f>IF( $F128=0,0,((($F128/$E$125)*'PLAN DE ADQUISICIONES'!AE$49)*($G128/$F128)))</f>
        <v>0</v>
      </c>
      <c r="AJ128" s="420">
        <f>IF( $F128=0,0,((($F128/$E$125)*'PLAN DE ADQUISICIONES'!AF$49)*($G128/$F128)))</f>
        <v>0</v>
      </c>
      <c r="AK128" s="420">
        <f>IF( $F128=0,0,((($F128/$E$125)*'PLAN DE ADQUISICIONES'!AG$49)*($G128/$F128)))</f>
        <v>0</v>
      </c>
      <c r="AL128" s="420">
        <f>IF( $F128=0,0,((($F128/$E$125)*'PLAN DE ADQUISICIONES'!AH$49)*($G128/$F128)))</f>
        <v>0</v>
      </c>
      <c r="AM128" s="420">
        <f>IF( $F128=0,0,((($F128/$E$125)*'PLAN DE ADQUISICIONES'!AI$49)*($G128/$F128)))</f>
        <v>0</v>
      </c>
      <c r="AN128" s="420">
        <f>IF( $F128=0,0,((($F128/$E$125)*'PLAN DE ADQUISICIONES'!AJ$49)*($G128/$F128)))</f>
        <v>0</v>
      </c>
      <c r="AO128" s="420">
        <f>IF( $F128=0,0,((($F128/$E$125)*'PLAN DE ADQUISICIONES'!AK$49)*($G128/$F128)))</f>
        <v>0</v>
      </c>
      <c r="AP128" s="420">
        <f>IF( $F128=0,0,((($F128/$E$125)*'PLAN DE ADQUISICIONES'!AL$49)*($G128/$F128)))</f>
        <v>0</v>
      </c>
      <c r="AQ128" s="420">
        <f>IF( $F128=0,0,((($F128/$E$125)*'PLAN DE ADQUISICIONES'!AM$49)*($G128/$F128)))</f>
        <v>0</v>
      </c>
      <c r="AR128" s="420">
        <f>IF( $F128=0,0,((($F128/$E$125)*'PLAN DE ADQUISICIONES'!AN$49)*($G128/$F128)))</f>
        <v>0</v>
      </c>
      <c r="AS128" s="420">
        <f>IF( $F128=0,0,((($F128/$E$125)*'PLAN DE ADQUISICIONES'!AO$49)*($G128/$F128)))</f>
        <v>0</v>
      </c>
      <c r="AT128" s="423">
        <f>AH128+AI128+AJ128+AK128+AL128+AM128+AN128+AO128+AP128+AQ128+AR128+AS128</f>
        <v>0</v>
      </c>
      <c r="AU128" s="494">
        <f>AS128+AR128+AQ128+AP128+AO128+AN128+AM128+AL128+AK128+AJ128+AI128+AH128+AF128+AE128+AD128+AC128+AB128+AA128+Z128+Y128+X128+W128+V128+U128+S128+R128+Q128+P128+O128+N128+M128+L128+K128+J128+I128+H128</f>
        <v>0</v>
      </c>
      <c r="AV128" s="392">
        <f t="shared" si="30"/>
        <v>0</v>
      </c>
    </row>
    <row r="129" spans="2:48" s="60" customFormat="1" ht="12.75" customHeight="1" x14ac:dyDescent="0.25">
      <c r="B129" s="416" t="str">
        <f>+'FORMATO COSTEO C2'!C130</f>
        <v>2.1.4.4</v>
      </c>
      <c r="C129" s="417" t="str">
        <f>+'FORMATO COSTEO C2'!B130</f>
        <v>Categoría de gasto</v>
      </c>
      <c r="D129" s="428"/>
      <c r="E129" s="556"/>
      <c r="F129" s="420">
        <f>+'FORMATO COSTEO C2'!G130</f>
        <v>0</v>
      </c>
      <c r="G129" s="421">
        <f>+'FORMATO COSTEO C2'!H130</f>
        <v>0</v>
      </c>
      <c r="H129" s="425">
        <f>IF( $F129=0,0,((($F129/$E$125)*'PLAN DE ADQUISICIONES'!F$49)*($G129/$F129)))</f>
        <v>0</v>
      </c>
      <c r="I129" s="420">
        <f>IF( $F129=0,0,((($F129/$E$125)*'PLAN DE ADQUISICIONES'!G$49)*($G129/$F129)))</f>
        <v>0</v>
      </c>
      <c r="J129" s="420">
        <f>IF( $F129=0,0,((($F129/$E$125)*'PLAN DE ADQUISICIONES'!H$49)*($G129/$F129)))</f>
        <v>0</v>
      </c>
      <c r="K129" s="420">
        <f>IF( $F129=0,0,((($F129/$E$125)*'PLAN DE ADQUISICIONES'!I$49)*($G129/$F129)))</f>
        <v>0</v>
      </c>
      <c r="L129" s="420">
        <f>IF( $F129=0,0,((($F129/$E$125)*'PLAN DE ADQUISICIONES'!J$49)*($G129/$F129)))</f>
        <v>0</v>
      </c>
      <c r="M129" s="420">
        <f>IF( $F129=0,0,((($F129/$E$125)*'PLAN DE ADQUISICIONES'!K$49)*($G129/$F129)))</f>
        <v>0</v>
      </c>
      <c r="N129" s="420">
        <f>IF( $F129=0,0,((($F129/$E$125)*'PLAN DE ADQUISICIONES'!L$49)*($G129/$F129)))</f>
        <v>0</v>
      </c>
      <c r="O129" s="420">
        <f>IF( $F129=0,0,((($F129/$E$125)*'PLAN DE ADQUISICIONES'!M$49)*($G129/$F129)))</f>
        <v>0</v>
      </c>
      <c r="P129" s="420">
        <f>IF( $F129=0,0,((($F129/$E$125)*'PLAN DE ADQUISICIONES'!N$49)*($G129/$F129)))</f>
        <v>0</v>
      </c>
      <c r="Q129" s="420">
        <f>IF( $F129=0,0,((($F129/$E$125)*'PLAN DE ADQUISICIONES'!O$49)*($G129/$F129)))</f>
        <v>0</v>
      </c>
      <c r="R129" s="420">
        <f>IF( $F129=0,0,((($F129/$E$125)*'PLAN DE ADQUISICIONES'!P$49)*($G129/$F129)))</f>
        <v>0</v>
      </c>
      <c r="S129" s="420">
        <f>IF( $F129=0,0,((($F129/$E$125)*'PLAN DE ADQUISICIONES'!Q$49)*($G129/$F129)))</f>
        <v>0</v>
      </c>
      <c r="T129" s="423">
        <f>H129+I129+J129+K129+L129+M129+N129+O129+P129+Q129+R129+S129</f>
        <v>0</v>
      </c>
      <c r="U129" s="424">
        <f>IF( $F129=0,0,((($F129/$E$125)*'PLAN DE ADQUISICIONES'!R$49)*($G129/$F129)))</f>
        <v>0</v>
      </c>
      <c r="V129" s="420">
        <f>IF( $F129=0,0,((($F129/$E$125)*'PLAN DE ADQUISICIONES'!S$49)*($G129/$F129)))</f>
        <v>0</v>
      </c>
      <c r="W129" s="420">
        <f>IF( $F129=0,0,((($F129/$E$125)*'PLAN DE ADQUISICIONES'!T$49)*($G129/$F129)))</f>
        <v>0</v>
      </c>
      <c r="X129" s="420">
        <f>IF( $F129=0,0,((($F129/$E$125)*'PLAN DE ADQUISICIONES'!U$49)*($G129/$F129)))</f>
        <v>0</v>
      </c>
      <c r="Y129" s="420">
        <f>IF( $F129=0,0,((($F129/$E$125)*'PLAN DE ADQUISICIONES'!V$49)*($G129/$F129)))</f>
        <v>0</v>
      </c>
      <c r="Z129" s="420">
        <f>IF( $F129=0,0,((($F129/$E$125)*'PLAN DE ADQUISICIONES'!W$49)*($G129/$F129)))</f>
        <v>0</v>
      </c>
      <c r="AA129" s="420">
        <f>IF( $F129=0,0,((($F129/$E$125)*'PLAN DE ADQUISICIONES'!X$49)*($G129/$F129)))</f>
        <v>0</v>
      </c>
      <c r="AB129" s="420">
        <f>IF( $F129=0,0,((($F129/$E$125)*'PLAN DE ADQUISICIONES'!Y$49)*($G129/$F129)))</f>
        <v>0</v>
      </c>
      <c r="AC129" s="420">
        <f>IF( $F129=0,0,((($F129/$E$125)*'PLAN DE ADQUISICIONES'!Z$49)*($G129/$F129)))</f>
        <v>0</v>
      </c>
      <c r="AD129" s="420">
        <f>IF( $F129=0,0,((($F129/$E$125)*'PLAN DE ADQUISICIONES'!AA$49)*($G129/$F129)))</f>
        <v>0</v>
      </c>
      <c r="AE129" s="420">
        <f>IF( $F129=0,0,((($F129/$E$125)*'PLAN DE ADQUISICIONES'!AB$49)*($G129/$F129)))</f>
        <v>0</v>
      </c>
      <c r="AF129" s="420">
        <f>IF( $F129=0,0,((($F129/$E$125)*'PLAN DE ADQUISICIONES'!AC$49)*($G129/$F129)))</f>
        <v>0</v>
      </c>
      <c r="AG129" s="421">
        <f>U129+V129+W129+X129+Y129+Z129+AA129+AB129+AC129+AD129+AE129+AF129</f>
        <v>0</v>
      </c>
      <c r="AH129" s="425">
        <f>IF( $F129=0,0,((($F129/$E$125)*'PLAN DE ADQUISICIONES'!AD$49)*($G129/$F129)))</f>
        <v>0</v>
      </c>
      <c r="AI129" s="420">
        <f>IF( $F129=0,0,((($F129/$E$125)*'PLAN DE ADQUISICIONES'!AE$49)*($G129/$F129)))</f>
        <v>0</v>
      </c>
      <c r="AJ129" s="420">
        <f>IF( $F129=0,0,((($F129/$E$125)*'PLAN DE ADQUISICIONES'!AF$49)*($G129/$F129)))</f>
        <v>0</v>
      </c>
      <c r="AK129" s="420">
        <f>IF( $F129=0,0,((($F129/$E$125)*'PLAN DE ADQUISICIONES'!AG$49)*($G129/$F129)))</f>
        <v>0</v>
      </c>
      <c r="AL129" s="420">
        <f>IF( $F129=0,0,((($F129/$E$125)*'PLAN DE ADQUISICIONES'!AH$49)*($G129/$F129)))</f>
        <v>0</v>
      </c>
      <c r="AM129" s="420">
        <f>IF( $F129=0,0,((($F129/$E$125)*'PLAN DE ADQUISICIONES'!AI$49)*($G129/$F129)))</f>
        <v>0</v>
      </c>
      <c r="AN129" s="420">
        <f>IF( $F129=0,0,((($F129/$E$125)*'PLAN DE ADQUISICIONES'!AJ$49)*($G129/$F129)))</f>
        <v>0</v>
      </c>
      <c r="AO129" s="420">
        <f>IF( $F129=0,0,((($F129/$E$125)*'PLAN DE ADQUISICIONES'!AK$49)*($G129/$F129)))</f>
        <v>0</v>
      </c>
      <c r="AP129" s="420">
        <f>IF( $F129=0,0,((($F129/$E$125)*'PLAN DE ADQUISICIONES'!AL$49)*($G129/$F129)))</f>
        <v>0</v>
      </c>
      <c r="AQ129" s="420">
        <f>IF( $F129=0,0,((($F129/$E$125)*'PLAN DE ADQUISICIONES'!AM$49)*($G129/$F129)))</f>
        <v>0</v>
      </c>
      <c r="AR129" s="420">
        <f>IF( $F129=0,0,((($F129/$E$125)*'PLAN DE ADQUISICIONES'!AN$49)*($G129/$F129)))</f>
        <v>0</v>
      </c>
      <c r="AS129" s="420">
        <f>IF( $F129=0,0,((($F129/$E$125)*'PLAN DE ADQUISICIONES'!AO$49)*($G129/$F129)))</f>
        <v>0</v>
      </c>
      <c r="AT129" s="423">
        <f>AH129+AI129+AJ129+AK129+AL129+AM129+AN129+AO129+AP129+AQ129+AR129+AS129</f>
        <v>0</v>
      </c>
      <c r="AU129" s="494">
        <f>AS129+AR129+AQ129+AP129+AO129+AN129+AM129+AL129+AK129+AJ129+AI129+AH129+AF129+AE129+AD129+AC129+AB129+AA129+Z129+Y129+X129+W129+V129+U129+S129+R129+Q129+P129+O129+N129+M129+L129+K129+J129+I129+H129</f>
        <v>0</v>
      </c>
      <c r="AV129" s="392">
        <f t="shared" si="30"/>
        <v>0</v>
      </c>
    </row>
    <row r="130" spans="2:48" s="60" customFormat="1" ht="12.75" customHeight="1" x14ac:dyDescent="0.25">
      <c r="B130" s="416" t="str">
        <f>+'FORMATO COSTEO C2'!C136</f>
        <v>2.1.4.5</v>
      </c>
      <c r="C130" s="417" t="str">
        <f>+'FORMATO COSTEO C2'!B136</f>
        <v>Categoría de gasto</v>
      </c>
      <c r="D130" s="428"/>
      <c r="E130" s="556"/>
      <c r="F130" s="420">
        <f>+'FORMATO COSTEO C2'!G136</f>
        <v>0</v>
      </c>
      <c r="G130" s="421">
        <f>+'FORMATO COSTEO C2'!H136</f>
        <v>0</v>
      </c>
      <c r="H130" s="425">
        <f>IF( $F130=0,0,((($F130/$E$125)*'PLAN DE ADQUISICIONES'!F$49)*($G130/$F130)))</f>
        <v>0</v>
      </c>
      <c r="I130" s="420">
        <f>IF( $F130=0,0,((($F130/$E$125)*'PLAN DE ADQUISICIONES'!G$49)*($G130/$F130)))</f>
        <v>0</v>
      </c>
      <c r="J130" s="420">
        <f>IF( $F130=0,0,((($F130/$E$125)*'PLAN DE ADQUISICIONES'!H$49)*($G130/$F130)))</f>
        <v>0</v>
      </c>
      <c r="K130" s="420">
        <f>IF( $F130=0,0,((($F130/$E$125)*'PLAN DE ADQUISICIONES'!I$49)*($G130/$F130)))</f>
        <v>0</v>
      </c>
      <c r="L130" s="420">
        <f>IF( $F130=0,0,((($F130/$E$125)*'PLAN DE ADQUISICIONES'!J$49)*($G130/$F130)))</f>
        <v>0</v>
      </c>
      <c r="M130" s="420">
        <f>IF( $F130=0,0,((($F130/$E$125)*'PLAN DE ADQUISICIONES'!K$49)*($G130/$F130)))</f>
        <v>0</v>
      </c>
      <c r="N130" s="420">
        <f>IF( $F130=0,0,((($F130/$E$125)*'PLAN DE ADQUISICIONES'!L$49)*($G130/$F130)))</f>
        <v>0</v>
      </c>
      <c r="O130" s="420">
        <f>IF( $F130=0,0,((($F130/$E$125)*'PLAN DE ADQUISICIONES'!M$49)*($G130/$F130)))</f>
        <v>0</v>
      </c>
      <c r="P130" s="420">
        <f>IF( $F130=0,0,((($F130/$E$125)*'PLAN DE ADQUISICIONES'!N$49)*($G130/$F130)))</f>
        <v>0</v>
      </c>
      <c r="Q130" s="420">
        <f>IF( $F130=0,0,((($F130/$E$125)*'PLAN DE ADQUISICIONES'!O$49)*($G130/$F130)))</f>
        <v>0</v>
      </c>
      <c r="R130" s="420">
        <f>IF( $F130=0,0,((($F130/$E$125)*'PLAN DE ADQUISICIONES'!P$49)*($G130/$F130)))</f>
        <v>0</v>
      </c>
      <c r="S130" s="420">
        <f>IF( $F130=0,0,((($F130/$E$125)*'PLAN DE ADQUISICIONES'!Q$49)*($G130/$F130)))</f>
        <v>0</v>
      </c>
      <c r="T130" s="423">
        <f>H130+I130+J130+K130+L130+M130+N130+O130+P130+Q130+R130+S130</f>
        <v>0</v>
      </c>
      <c r="U130" s="424">
        <f>IF( $F130=0,0,((($F130/$E$125)*'PLAN DE ADQUISICIONES'!R$49)*($G130/$F130)))</f>
        <v>0</v>
      </c>
      <c r="V130" s="420">
        <f>IF( $F130=0,0,((($F130/$E$125)*'PLAN DE ADQUISICIONES'!S$49)*($G130/$F130)))</f>
        <v>0</v>
      </c>
      <c r="W130" s="420">
        <f>IF( $F130=0,0,((($F130/$E$125)*'PLAN DE ADQUISICIONES'!T$49)*($G130/$F130)))</f>
        <v>0</v>
      </c>
      <c r="X130" s="420">
        <f>IF( $F130=0,0,((($F130/$E$125)*'PLAN DE ADQUISICIONES'!U$49)*($G130/$F130)))</f>
        <v>0</v>
      </c>
      <c r="Y130" s="420">
        <f>IF( $F130=0,0,((($F130/$E$125)*'PLAN DE ADQUISICIONES'!V$49)*($G130/$F130)))</f>
        <v>0</v>
      </c>
      <c r="Z130" s="420">
        <f>IF( $F130=0,0,((($F130/$E$125)*'PLAN DE ADQUISICIONES'!W$49)*($G130/$F130)))</f>
        <v>0</v>
      </c>
      <c r="AA130" s="420">
        <f>IF( $F130=0,0,((($F130/$E$125)*'PLAN DE ADQUISICIONES'!X$49)*($G130/$F130)))</f>
        <v>0</v>
      </c>
      <c r="AB130" s="420">
        <f>IF( $F130=0,0,((($F130/$E$125)*'PLAN DE ADQUISICIONES'!Y$49)*($G130/$F130)))</f>
        <v>0</v>
      </c>
      <c r="AC130" s="420">
        <f>IF( $F130=0,0,((($F130/$E$125)*'PLAN DE ADQUISICIONES'!Z$49)*($G130/$F130)))</f>
        <v>0</v>
      </c>
      <c r="AD130" s="420">
        <f>IF( $F130=0,0,((($F130/$E$125)*'PLAN DE ADQUISICIONES'!AA$49)*($G130/$F130)))</f>
        <v>0</v>
      </c>
      <c r="AE130" s="420">
        <f>IF( $F130=0,0,((($F130/$E$125)*'PLAN DE ADQUISICIONES'!AB$49)*($G130/$F130)))</f>
        <v>0</v>
      </c>
      <c r="AF130" s="420">
        <f>IF( $F130=0,0,((($F130/$E$125)*'PLAN DE ADQUISICIONES'!AC$49)*($G130/$F130)))</f>
        <v>0</v>
      </c>
      <c r="AG130" s="421">
        <f>U130+V130+W130+X130+Y130+Z130+AA130+AB130+AC130+AD130+AE130+AF130</f>
        <v>0</v>
      </c>
      <c r="AH130" s="425">
        <f>IF( $F130=0,0,((($F130/$E$125)*'PLAN DE ADQUISICIONES'!AD$49)*($G130/$F130)))</f>
        <v>0</v>
      </c>
      <c r="AI130" s="420">
        <f>IF( $F130=0,0,((($F130/$E$125)*'PLAN DE ADQUISICIONES'!AE$49)*($G130/$F130)))</f>
        <v>0</v>
      </c>
      <c r="AJ130" s="420">
        <f>IF( $F130=0,0,((($F130/$E$125)*'PLAN DE ADQUISICIONES'!AF$49)*($G130/$F130)))</f>
        <v>0</v>
      </c>
      <c r="AK130" s="420">
        <f>IF( $F130=0,0,((($F130/$E$125)*'PLAN DE ADQUISICIONES'!AG$49)*($G130/$F130)))</f>
        <v>0</v>
      </c>
      <c r="AL130" s="420">
        <f>IF( $F130=0,0,((($F130/$E$125)*'PLAN DE ADQUISICIONES'!AH$49)*($G130/$F130)))</f>
        <v>0</v>
      </c>
      <c r="AM130" s="420">
        <f>IF( $F130=0,0,((($F130/$E$125)*'PLAN DE ADQUISICIONES'!AI$49)*($G130/$F130)))</f>
        <v>0</v>
      </c>
      <c r="AN130" s="420">
        <f>IF( $F130=0,0,((($F130/$E$125)*'PLAN DE ADQUISICIONES'!AJ$49)*($G130/$F130)))</f>
        <v>0</v>
      </c>
      <c r="AO130" s="420">
        <f>IF( $F130=0,0,((($F130/$E$125)*'PLAN DE ADQUISICIONES'!AK$49)*($G130/$F130)))</f>
        <v>0</v>
      </c>
      <c r="AP130" s="420">
        <f>IF( $F130=0,0,((($F130/$E$125)*'PLAN DE ADQUISICIONES'!AL$49)*($G130/$F130)))</f>
        <v>0</v>
      </c>
      <c r="AQ130" s="420">
        <f>IF( $F130=0,0,((($F130/$E$125)*'PLAN DE ADQUISICIONES'!AM$49)*($G130/$F130)))</f>
        <v>0</v>
      </c>
      <c r="AR130" s="420">
        <f>IF( $F130=0,0,((($F130/$E$125)*'PLAN DE ADQUISICIONES'!AN$49)*($G130/$F130)))</f>
        <v>0</v>
      </c>
      <c r="AS130" s="420">
        <f>IF( $F130=0,0,((($F130/$E$125)*'PLAN DE ADQUISICIONES'!AO$49)*($G130/$F130)))</f>
        <v>0</v>
      </c>
      <c r="AT130" s="423">
        <f>AH130+AI130+AJ130+AK130+AL130+AM130+AN130+AO130+AP130+AQ130+AR130+AS130</f>
        <v>0</v>
      </c>
      <c r="AU130" s="494">
        <f>AS130+AR130+AQ130+AP130+AO130+AN130+AM130+AL130+AK130+AJ130+AI130+AH130+AF130+AE130+AD130+AC130+AB130+AA130+Z130+Y130+X130+W130+V130+U130+S130+R130+Q130+P130+O130+N130+M130+L130+K130+J130+I130+H130</f>
        <v>0</v>
      </c>
      <c r="AV130" s="392">
        <f t="shared" si="30"/>
        <v>0</v>
      </c>
    </row>
    <row r="131" spans="2:48" s="60" customFormat="1" ht="12.75" customHeight="1" x14ac:dyDescent="0.25">
      <c r="B131" s="406" t="str">
        <f>+'FORMATO COSTEO C2'!C142</f>
        <v>2.1.5</v>
      </c>
      <c r="C131" s="430">
        <f>+'FORMATO COSTEO C2'!B142</f>
        <v>0</v>
      </c>
      <c r="D131" s="543" t="str">
        <f>+'FORMATO COSTEO C2'!D142</f>
        <v>Unidad medida</v>
      </c>
      <c r="E131" s="535">
        <f>+'FORMATO COSTEO C2'!E142</f>
        <v>0</v>
      </c>
      <c r="F131" s="410">
        <f>SUM(F132:F136)</f>
        <v>0</v>
      </c>
      <c r="G131" s="411">
        <f>SUM(G132:G136)</f>
        <v>0</v>
      </c>
      <c r="H131" s="412">
        <f t="shared" ref="H131:M131" si="58">SUM(H132:H136)</f>
        <v>0</v>
      </c>
      <c r="I131" s="410">
        <f t="shared" si="58"/>
        <v>0</v>
      </c>
      <c r="J131" s="410">
        <f t="shared" si="58"/>
        <v>0</v>
      </c>
      <c r="K131" s="410">
        <f t="shared" si="58"/>
        <v>0</v>
      </c>
      <c r="L131" s="410">
        <f t="shared" si="58"/>
        <v>0</v>
      </c>
      <c r="M131" s="410">
        <f t="shared" si="58"/>
        <v>0</v>
      </c>
      <c r="N131" s="410">
        <f t="shared" ref="N131:T131" si="59">SUM(N132:N136)</f>
        <v>0</v>
      </c>
      <c r="O131" s="410">
        <f t="shared" si="59"/>
        <v>0</v>
      </c>
      <c r="P131" s="410">
        <f t="shared" si="59"/>
        <v>0</v>
      </c>
      <c r="Q131" s="410">
        <f t="shared" si="59"/>
        <v>0</v>
      </c>
      <c r="R131" s="410">
        <f t="shared" si="59"/>
        <v>0</v>
      </c>
      <c r="S131" s="410">
        <f t="shared" si="59"/>
        <v>0</v>
      </c>
      <c r="T131" s="413">
        <f t="shared" si="59"/>
        <v>0</v>
      </c>
      <c r="U131" s="414">
        <f t="shared" ref="U131:AJ131" si="60">SUM(U132:U136)</f>
        <v>0</v>
      </c>
      <c r="V131" s="410">
        <f t="shared" si="60"/>
        <v>0</v>
      </c>
      <c r="W131" s="410">
        <f t="shared" si="60"/>
        <v>0</v>
      </c>
      <c r="X131" s="410">
        <f t="shared" si="60"/>
        <v>0</v>
      </c>
      <c r="Y131" s="410">
        <f t="shared" si="60"/>
        <v>0</v>
      </c>
      <c r="Z131" s="410">
        <f t="shared" si="60"/>
        <v>0</v>
      </c>
      <c r="AA131" s="410">
        <f t="shared" si="60"/>
        <v>0</v>
      </c>
      <c r="AB131" s="410">
        <f t="shared" si="60"/>
        <v>0</v>
      </c>
      <c r="AC131" s="410">
        <f t="shared" si="60"/>
        <v>0</v>
      </c>
      <c r="AD131" s="410">
        <f t="shared" si="60"/>
        <v>0</v>
      </c>
      <c r="AE131" s="410">
        <f t="shared" si="60"/>
        <v>0</v>
      </c>
      <c r="AF131" s="410">
        <f t="shared" si="60"/>
        <v>0</v>
      </c>
      <c r="AG131" s="411">
        <f t="shared" si="60"/>
        <v>0</v>
      </c>
      <c r="AH131" s="412">
        <f t="shared" si="60"/>
        <v>0</v>
      </c>
      <c r="AI131" s="410">
        <f t="shared" si="60"/>
        <v>0</v>
      </c>
      <c r="AJ131" s="410">
        <f t="shared" si="60"/>
        <v>0</v>
      </c>
      <c r="AK131" s="410">
        <f t="shared" ref="AK131:AS131" si="61">SUM(AK132:AK136)</f>
        <v>0</v>
      </c>
      <c r="AL131" s="410">
        <f t="shared" si="61"/>
        <v>0</v>
      </c>
      <c r="AM131" s="410">
        <f t="shared" si="61"/>
        <v>0</v>
      </c>
      <c r="AN131" s="410">
        <f t="shared" si="61"/>
        <v>0</v>
      </c>
      <c r="AO131" s="410">
        <f t="shared" si="61"/>
        <v>0</v>
      </c>
      <c r="AP131" s="410">
        <f t="shared" si="61"/>
        <v>0</v>
      </c>
      <c r="AQ131" s="410">
        <f t="shared" si="61"/>
        <v>0</v>
      </c>
      <c r="AR131" s="410">
        <f t="shared" si="61"/>
        <v>0</v>
      </c>
      <c r="AS131" s="410">
        <f t="shared" si="61"/>
        <v>0</v>
      </c>
      <c r="AT131" s="413">
        <f>SUM(AT132:AT136)</f>
        <v>0</v>
      </c>
      <c r="AU131" s="415">
        <f>SUM(AU132:AU136)</f>
        <v>0</v>
      </c>
      <c r="AV131" s="392">
        <f t="shared" si="30"/>
        <v>0</v>
      </c>
    </row>
    <row r="132" spans="2:48" s="60" customFormat="1" ht="12.75" customHeight="1" x14ac:dyDescent="0.25">
      <c r="B132" s="416" t="str">
        <f>+'FORMATO COSTEO C2'!C144</f>
        <v>2.1.5.1</v>
      </c>
      <c r="C132" s="417" t="str">
        <f>+'FORMATO COSTEO C2'!B144</f>
        <v>Categoría de gasto</v>
      </c>
      <c r="D132" s="428"/>
      <c r="E132" s="556"/>
      <c r="F132" s="420">
        <f>+'FORMATO COSTEO C2'!G144</f>
        <v>0</v>
      </c>
      <c r="G132" s="421">
        <f>+'FORMATO COSTEO C2'!H144</f>
        <v>0</v>
      </c>
      <c r="H132" s="422">
        <f>IF( $F132=0,0,((($F132/$E$131)*'PLAN DE ADQUISICIONES'!F$50)*($G132/$F132)))</f>
        <v>0</v>
      </c>
      <c r="I132" s="420">
        <f>IF( $F132=0,0,((($F132/$E$131)*'PLAN DE ADQUISICIONES'!G$50)*($G132/$F132)))</f>
        <v>0</v>
      </c>
      <c r="J132" s="420">
        <f>IF( $F132=0,0,((($F132/$E$131)*'PLAN DE ADQUISICIONES'!H$50)*($G132/$F132)))</f>
        <v>0</v>
      </c>
      <c r="K132" s="420">
        <f>IF( $F132=0,0,((($F132/$E$131)*'PLAN DE ADQUISICIONES'!I$50)*($G132/$F132)))</f>
        <v>0</v>
      </c>
      <c r="L132" s="420">
        <f>IF( $F132=0,0,((($F132/$E$131)*'PLAN DE ADQUISICIONES'!J$50)*($G132/$F132)))</f>
        <v>0</v>
      </c>
      <c r="M132" s="420">
        <f>IF( $F132=0,0,((($F132/$E$131)*'PLAN DE ADQUISICIONES'!K$50)*($G132/$F132)))</f>
        <v>0</v>
      </c>
      <c r="N132" s="420">
        <f>IF( $F132=0,0,((($F132/$E$131)*'PLAN DE ADQUISICIONES'!L$50)*($G132/$F132)))</f>
        <v>0</v>
      </c>
      <c r="O132" s="420">
        <f>IF( $F132=0,0,((($F132/$E$131)*'PLAN DE ADQUISICIONES'!M$50)*($G132/$F132)))</f>
        <v>0</v>
      </c>
      <c r="P132" s="420">
        <f>IF( $F132=0,0,((($F132/$E$131)*'PLAN DE ADQUISICIONES'!N$50)*($G132/$F132)))</f>
        <v>0</v>
      </c>
      <c r="Q132" s="420">
        <f>IF( $F132=0,0,((($F132/$E$131)*'PLAN DE ADQUISICIONES'!O$50)*($G132/$F132)))</f>
        <v>0</v>
      </c>
      <c r="R132" s="420">
        <f>IF( $F132=0,0,((($F132/$E$131)*'PLAN DE ADQUISICIONES'!P$50)*($G132/$F132)))</f>
        <v>0</v>
      </c>
      <c r="S132" s="420">
        <f>IF( $F132=0,0,((($F132/$E$131)*'PLAN DE ADQUISICIONES'!Q$50)*($G132/$F132)))</f>
        <v>0</v>
      </c>
      <c r="T132" s="423">
        <f>H132+I132+J132+K132+L132+M132+N132+O132+P132+Q132+R132+S132</f>
        <v>0</v>
      </c>
      <c r="U132" s="424">
        <f>IF( $F132=0,0,((($F132/$E$131)*'PLAN DE ADQUISICIONES'!R$50)*($G132/$F132)))</f>
        <v>0</v>
      </c>
      <c r="V132" s="420">
        <f>IF( $F132=0,0,((($F132/$E$131)*'PLAN DE ADQUISICIONES'!S$50)*($G132/$F132)))</f>
        <v>0</v>
      </c>
      <c r="W132" s="420">
        <f>IF( $F132=0,0,((($F132/$E$131)*'PLAN DE ADQUISICIONES'!T$50)*($G132/$F132)))</f>
        <v>0</v>
      </c>
      <c r="X132" s="420">
        <f>IF( $F132=0,0,((($F132/$E$131)*'PLAN DE ADQUISICIONES'!U$50)*($G132/$F132)))</f>
        <v>0</v>
      </c>
      <c r="Y132" s="420">
        <f>IF( $F132=0,0,((($F132/$E$131)*'PLAN DE ADQUISICIONES'!V$50)*($G132/$F132)))</f>
        <v>0</v>
      </c>
      <c r="Z132" s="420">
        <f>IF( $F132=0,0,((($F132/$E$131)*'PLAN DE ADQUISICIONES'!W$50)*($G132/$F132)))</f>
        <v>0</v>
      </c>
      <c r="AA132" s="420">
        <f>IF( $F132=0,0,((($F132/$E$131)*'PLAN DE ADQUISICIONES'!X$50)*($G132/$F132)))</f>
        <v>0</v>
      </c>
      <c r="AB132" s="420">
        <f>IF( $F132=0,0,((($F132/$E$131)*'PLAN DE ADQUISICIONES'!Y$50)*($G132/$F132)))</f>
        <v>0</v>
      </c>
      <c r="AC132" s="420">
        <f>IF( $F132=0,0,((($F132/$E$131)*'PLAN DE ADQUISICIONES'!Z$50)*($G132/$F132)))</f>
        <v>0</v>
      </c>
      <c r="AD132" s="420">
        <f>IF( $F132=0,0,((($F132/$E$131)*'PLAN DE ADQUISICIONES'!AA$50)*($G132/$F132)))</f>
        <v>0</v>
      </c>
      <c r="AE132" s="420">
        <f>IF( $F132=0,0,((($F132/$E$131)*'PLAN DE ADQUISICIONES'!AB$50)*($G132/$F132)))</f>
        <v>0</v>
      </c>
      <c r="AF132" s="420">
        <f>IF( $F132=0,0,((($F132/$E$131)*'PLAN DE ADQUISICIONES'!AC$50)*($G132/$F132)))</f>
        <v>0</v>
      </c>
      <c r="AG132" s="421">
        <f>U132+V132+W132+X132+Y132+Z132+AA132+AB132+AC132+AD132+AE132+AF132</f>
        <v>0</v>
      </c>
      <c r="AH132" s="425">
        <f>IF( $F132=0,0,((($F132/$E$131)*'PLAN DE ADQUISICIONES'!AD$50)*($G132/$F132)))</f>
        <v>0</v>
      </c>
      <c r="AI132" s="420">
        <f>IF( $F132=0,0,((($F132/$E$131)*'PLAN DE ADQUISICIONES'!AE$50)*($G132/$F132)))</f>
        <v>0</v>
      </c>
      <c r="AJ132" s="420">
        <f>IF( $F132=0,0,((($F132/$E$131)*'PLAN DE ADQUISICIONES'!AF$50)*($G132/$F132)))</f>
        <v>0</v>
      </c>
      <c r="AK132" s="420">
        <f>IF( $F132=0,0,((($F132/$E$131)*'PLAN DE ADQUISICIONES'!AG$50)*($G132/$F132)))</f>
        <v>0</v>
      </c>
      <c r="AL132" s="420">
        <f>IF( $F132=0,0,((($F132/$E$131)*'PLAN DE ADQUISICIONES'!AH$50)*($G132/$F132)))</f>
        <v>0</v>
      </c>
      <c r="AM132" s="420">
        <f>IF( $F132=0,0,((($F132/$E$131)*'PLAN DE ADQUISICIONES'!AI$50)*($G132/$F132)))</f>
        <v>0</v>
      </c>
      <c r="AN132" s="420">
        <f>IF( $F132=0,0,((($F132/$E$131)*'PLAN DE ADQUISICIONES'!AJ$50)*($G132/$F132)))</f>
        <v>0</v>
      </c>
      <c r="AO132" s="420">
        <f>IF( $F132=0,0,((($F132/$E$131)*'PLAN DE ADQUISICIONES'!AK$50)*($G132/$F132)))</f>
        <v>0</v>
      </c>
      <c r="AP132" s="420">
        <f>IF( $F132=0,0,((($F132/$E$131)*'PLAN DE ADQUISICIONES'!AL$50)*($G132/$F132)))</f>
        <v>0</v>
      </c>
      <c r="AQ132" s="420">
        <f>IF( $F132=0,0,((($F132/$E$131)*'PLAN DE ADQUISICIONES'!AM$50)*($G132/$F132)))</f>
        <v>0</v>
      </c>
      <c r="AR132" s="420">
        <f>IF( $F132=0,0,((($F132/$E$131)*'PLAN DE ADQUISICIONES'!AN$50)*($G132/$F132)))</f>
        <v>0</v>
      </c>
      <c r="AS132" s="420">
        <f>IF( $F132=0,0,((($F132/$E$131)*'PLAN DE ADQUISICIONES'!AO$50)*($G132/$F132)))</f>
        <v>0</v>
      </c>
      <c r="AT132" s="423">
        <f>AH132+AI132+AJ132+AK132+AL132+AM132+AN132+AO132+AP132+AQ132+AR132+AS132</f>
        <v>0</v>
      </c>
      <c r="AU132" s="494">
        <f>AS132+AR132+AQ132+AP132+AO132+AN132+AM132+AL132+AK132+AJ132+AI132+AH132+AF132+AE132+AD132+AC132+AB132+AA132+Z132+Y132+X132+W132+V132+U132+S132+R132+Q132+P132+O132+N132+M132+L132+K132+J132+I132+H132</f>
        <v>0</v>
      </c>
      <c r="AV132" s="392">
        <f t="shared" si="30"/>
        <v>0</v>
      </c>
    </row>
    <row r="133" spans="2:48" s="60" customFormat="1" ht="12.75" customHeight="1" x14ac:dyDescent="0.25">
      <c r="B133" s="416" t="str">
        <f>+'FORMATO COSTEO C2'!C150</f>
        <v>2.1.5.2</v>
      </c>
      <c r="C133" s="417" t="str">
        <f>+'FORMATO COSTEO C2'!B150</f>
        <v>Categoría de gasto</v>
      </c>
      <c r="D133" s="428"/>
      <c r="E133" s="556"/>
      <c r="F133" s="420">
        <f>+'FORMATO COSTEO C2'!G150</f>
        <v>0</v>
      </c>
      <c r="G133" s="421">
        <f>+'FORMATO COSTEO C2'!H150</f>
        <v>0</v>
      </c>
      <c r="H133" s="425">
        <f>IF( $F133=0,0,((($F133/$E$131)*'PLAN DE ADQUISICIONES'!F$50)*($G133/$F133)))</f>
        <v>0</v>
      </c>
      <c r="I133" s="420">
        <f>IF( $F133=0,0,((($F133/$E$131)*'PLAN DE ADQUISICIONES'!G$50)*($G133/$F133)))</f>
        <v>0</v>
      </c>
      <c r="J133" s="420">
        <f>IF( $F133=0,0,((($F133/$E$131)*'PLAN DE ADQUISICIONES'!H$50)*($G133/$F133)))</f>
        <v>0</v>
      </c>
      <c r="K133" s="420">
        <f>IF( $F133=0,0,((($F133/$E$131)*'PLAN DE ADQUISICIONES'!I$50)*($G133/$F133)))</f>
        <v>0</v>
      </c>
      <c r="L133" s="420">
        <f>IF( $F133=0,0,((($F133/$E$131)*'PLAN DE ADQUISICIONES'!J$50)*($G133/$F133)))</f>
        <v>0</v>
      </c>
      <c r="M133" s="420">
        <f>IF( $F133=0,0,((($F133/$E$131)*'PLAN DE ADQUISICIONES'!K$50)*($G133/$F133)))</f>
        <v>0</v>
      </c>
      <c r="N133" s="420">
        <f>IF( $F133=0,0,((($F133/$E$131)*'PLAN DE ADQUISICIONES'!L$50)*($G133/$F133)))</f>
        <v>0</v>
      </c>
      <c r="O133" s="420">
        <f>IF( $F133=0,0,((($F133/$E$131)*'PLAN DE ADQUISICIONES'!M$50)*($G133/$F133)))</f>
        <v>0</v>
      </c>
      <c r="P133" s="420">
        <f>IF( $F133=0,0,((($F133/$E$131)*'PLAN DE ADQUISICIONES'!N$50)*($G133/$F133)))</f>
        <v>0</v>
      </c>
      <c r="Q133" s="420">
        <f>IF( $F133=0,0,((($F133/$E$131)*'PLAN DE ADQUISICIONES'!O$50)*($G133/$F133)))</f>
        <v>0</v>
      </c>
      <c r="R133" s="420">
        <f>IF( $F133=0,0,((($F133/$E$131)*'PLAN DE ADQUISICIONES'!P$50)*($G133/$F133)))</f>
        <v>0</v>
      </c>
      <c r="S133" s="420">
        <f>IF( $F133=0,0,((($F133/$E$131)*'PLAN DE ADQUISICIONES'!Q$50)*($G133/$F133)))</f>
        <v>0</v>
      </c>
      <c r="T133" s="423">
        <f>H133+I133+J133+K133+L133+M133+N133+O133+P133+Q133+R133+S133</f>
        <v>0</v>
      </c>
      <c r="U133" s="424">
        <f>IF( $F133=0,0,((($F133/$E$131)*'PLAN DE ADQUISICIONES'!R$50)*($G133/$F133)))</f>
        <v>0</v>
      </c>
      <c r="V133" s="420">
        <f>IF( $F133=0,0,((($F133/$E$131)*'PLAN DE ADQUISICIONES'!S$50)*($G133/$F133)))</f>
        <v>0</v>
      </c>
      <c r="W133" s="420">
        <f>IF( $F133=0,0,((($F133/$E$131)*'PLAN DE ADQUISICIONES'!T$50)*($G133/$F133)))</f>
        <v>0</v>
      </c>
      <c r="X133" s="420">
        <f>IF( $F133=0,0,((($F133/$E$131)*'PLAN DE ADQUISICIONES'!U$50)*($G133/$F133)))</f>
        <v>0</v>
      </c>
      <c r="Y133" s="420">
        <f>IF( $F133=0,0,((($F133/$E$131)*'PLAN DE ADQUISICIONES'!V$50)*($G133/$F133)))</f>
        <v>0</v>
      </c>
      <c r="Z133" s="420">
        <f>IF( $F133=0,0,((($F133/$E$131)*'PLAN DE ADQUISICIONES'!W$50)*($G133/$F133)))</f>
        <v>0</v>
      </c>
      <c r="AA133" s="420">
        <f>IF( $F133=0,0,((($F133/$E$131)*'PLAN DE ADQUISICIONES'!X$50)*($G133/$F133)))</f>
        <v>0</v>
      </c>
      <c r="AB133" s="420">
        <f>IF( $F133=0,0,((($F133/$E$131)*'PLAN DE ADQUISICIONES'!Y$50)*($G133/$F133)))</f>
        <v>0</v>
      </c>
      <c r="AC133" s="420">
        <f>IF( $F133=0,0,((($F133/$E$131)*'PLAN DE ADQUISICIONES'!Z$50)*($G133/$F133)))</f>
        <v>0</v>
      </c>
      <c r="AD133" s="420">
        <f>IF( $F133=0,0,((($F133/$E$131)*'PLAN DE ADQUISICIONES'!AA$50)*($G133/$F133)))</f>
        <v>0</v>
      </c>
      <c r="AE133" s="420">
        <f>IF( $F133=0,0,((($F133/$E$131)*'PLAN DE ADQUISICIONES'!AB$50)*($G133/$F133)))</f>
        <v>0</v>
      </c>
      <c r="AF133" s="420">
        <f>IF( $F133=0,0,((($F133/$E$131)*'PLAN DE ADQUISICIONES'!AC$50)*($G133/$F133)))</f>
        <v>0</v>
      </c>
      <c r="AG133" s="421">
        <f>U133+V133+W133+X133+Y133+Z133+AA133+AB133+AC133+AD133+AE133+AF133</f>
        <v>0</v>
      </c>
      <c r="AH133" s="425">
        <f>IF( $F133=0,0,((($F133/$E$131)*'PLAN DE ADQUISICIONES'!AD$50)*($G133/$F133)))</f>
        <v>0</v>
      </c>
      <c r="AI133" s="420">
        <f>IF( $F133=0,0,((($F133/$E$131)*'PLAN DE ADQUISICIONES'!AE$50)*($G133/$F133)))</f>
        <v>0</v>
      </c>
      <c r="AJ133" s="420">
        <f>IF( $F133=0,0,((($F133/$E$131)*'PLAN DE ADQUISICIONES'!AF$50)*($G133/$F133)))</f>
        <v>0</v>
      </c>
      <c r="AK133" s="420">
        <f>IF( $F133=0,0,((($F133/$E$131)*'PLAN DE ADQUISICIONES'!AG$50)*($G133/$F133)))</f>
        <v>0</v>
      </c>
      <c r="AL133" s="420">
        <f>IF( $F133=0,0,((($F133/$E$131)*'PLAN DE ADQUISICIONES'!AH$50)*($G133/$F133)))</f>
        <v>0</v>
      </c>
      <c r="AM133" s="420">
        <f>IF( $F133=0,0,((($F133/$E$131)*'PLAN DE ADQUISICIONES'!AI$50)*($G133/$F133)))</f>
        <v>0</v>
      </c>
      <c r="AN133" s="420">
        <f>IF( $F133=0,0,((($F133/$E$131)*'PLAN DE ADQUISICIONES'!AJ$50)*($G133/$F133)))</f>
        <v>0</v>
      </c>
      <c r="AO133" s="420">
        <f>IF( $F133=0,0,((($F133/$E$131)*'PLAN DE ADQUISICIONES'!AK$50)*($G133/$F133)))</f>
        <v>0</v>
      </c>
      <c r="AP133" s="420">
        <f>IF( $F133=0,0,((($F133/$E$131)*'PLAN DE ADQUISICIONES'!AL$50)*($G133/$F133)))</f>
        <v>0</v>
      </c>
      <c r="AQ133" s="420">
        <f>IF( $F133=0,0,((($F133/$E$131)*'PLAN DE ADQUISICIONES'!AM$50)*($G133/$F133)))</f>
        <v>0</v>
      </c>
      <c r="AR133" s="420">
        <f>IF( $F133=0,0,((($F133/$E$131)*'PLAN DE ADQUISICIONES'!AN$50)*($G133/$F133)))</f>
        <v>0</v>
      </c>
      <c r="AS133" s="420">
        <f>IF( $F133=0,0,((($F133/$E$131)*'PLAN DE ADQUISICIONES'!AO$50)*($G133/$F133)))</f>
        <v>0</v>
      </c>
      <c r="AT133" s="423">
        <f>AH133+AI133+AJ133+AK133+AL133+AM133+AN133+AO133+AP133+AQ133+AR133+AS133</f>
        <v>0</v>
      </c>
      <c r="AU133" s="494">
        <f>AS133+AR133+AQ133+AP133+AO133+AN133+AM133+AL133+AK133+AJ133+AI133+AH133+AF133+AE133+AD133+AC133+AB133+AA133+Z133+Y133+X133+W133+V133+U133+S133+R133+Q133+P133+O133+N133+M133+L133+K133+J133+I133+H133</f>
        <v>0</v>
      </c>
      <c r="AV133" s="392">
        <f t="shared" si="30"/>
        <v>0</v>
      </c>
    </row>
    <row r="134" spans="2:48" s="60" customFormat="1" ht="12.75" customHeight="1" x14ac:dyDescent="0.25">
      <c r="B134" s="416" t="str">
        <f>+'FORMATO COSTEO C2'!C156</f>
        <v>2.1.5.3</v>
      </c>
      <c r="C134" s="417" t="str">
        <f>+'FORMATO COSTEO C2'!B156</f>
        <v>Categoría de gasto</v>
      </c>
      <c r="D134" s="428"/>
      <c r="E134" s="556"/>
      <c r="F134" s="420">
        <f>+'FORMATO COSTEO C2'!G156</f>
        <v>0</v>
      </c>
      <c r="G134" s="421">
        <f>+'FORMATO COSTEO C2'!H156</f>
        <v>0</v>
      </c>
      <c r="H134" s="425">
        <f>IF( $F134=0,0,((($F134/$E$131)*'PLAN DE ADQUISICIONES'!F$50)*($G134/$F134)))</f>
        <v>0</v>
      </c>
      <c r="I134" s="420">
        <f>IF( $F134=0,0,((($F134/$E$131)*'PLAN DE ADQUISICIONES'!G$50)*($G134/$F134)))</f>
        <v>0</v>
      </c>
      <c r="J134" s="420">
        <f>IF( $F134=0,0,((($F134/$E$131)*'PLAN DE ADQUISICIONES'!H$50)*($G134/$F134)))</f>
        <v>0</v>
      </c>
      <c r="K134" s="420">
        <f>IF( $F134=0,0,((($F134/$E$131)*'PLAN DE ADQUISICIONES'!I$50)*($G134/$F134)))</f>
        <v>0</v>
      </c>
      <c r="L134" s="420">
        <f>IF( $F134=0,0,((($F134/$E$131)*'PLAN DE ADQUISICIONES'!J$50)*($G134/$F134)))</f>
        <v>0</v>
      </c>
      <c r="M134" s="420">
        <f>IF( $F134=0,0,((($F134/$E$131)*'PLAN DE ADQUISICIONES'!K$50)*($G134/$F134)))</f>
        <v>0</v>
      </c>
      <c r="N134" s="420">
        <f>IF( $F134=0,0,((($F134/$E$131)*'PLAN DE ADQUISICIONES'!L$50)*($G134/$F134)))</f>
        <v>0</v>
      </c>
      <c r="O134" s="420">
        <f>IF( $F134=0,0,((($F134/$E$131)*'PLAN DE ADQUISICIONES'!M$50)*($G134/$F134)))</f>
        <v>0</v>
      </c>
      <c r="P134" s="420">
        <f>IF( $F134=0,0,((($F134/$E$131)*'PLAN DE ADQUISICIONES'!N$50)*($G134/$F134)))</f>
        <v>0</v>
      </c>
      <c r="Q134" s="420">
        <f>IF( $F134=0,0,((($F134/$E$131)*'PLAN DE ADQUISICIONES'!O$50)*($G134/$F134)))</f>
        <v>0</v>
      </c>
      <c r="R134" s="420">
        <f>IF( $F134=0,0,((($F134/$E$131)*'PLAN DE ADQUISICIONES'!P$50)*($G134/$F134)))</f>
        <v>0</v>
      </c>
      <c r="S134" s="420">
        <f>IF( $F134=0,0,((($F134/$E$131)*'PLAN DE ADQUISICIONES'!Q$50)*($G134/$F134)))</f>
        <v>0</v>
      </c>
      <c r="T134" s="423">
        <f>H134+I134+J134+K134+L134+M134+N134+O134+P134+Q134+R134+S134</f>
        <v>0</v>
      </c>
      <c r="U134" s="424">
        <f>IF( $F134=0,0,((($F134/$E$131)*'PLAN DE ADQUISICIONES'!R$50)*($G134/$F134)))</f>
        <v>0</v>
      </c>
      <c r="V134" s="420">
        <f>IF( $F134=0,0,((($F134/$E$131)*'PLAN DE ADQUISICIONES'!S$50)*($G134/$F134)))</f>
        <v>0</v>
      </c>
      <c r="W134" s="420">
        <f>IF( $F134=0,0,((($F134/$E$131)*'PLAN DE ADQUISICIONES'!T$50)*($G134/$F134)))</f>
        <v>0</v>
      </c>
      <c r="X134" s="420">
        <f>IF( $F134=0,0,((($F134/$E$131)*'PLAN DE ADQUISICIONES'!U$50)*($G134/$F134)))</f>
        <v>0</v>
      </c>
      <c r="Y134" s="420">
        <f>IF( $F134=0,0,((($F134/$E$131)*'PLAN DE ADQUISICIONES'!V$50)*($G134/$F134)))</f>
        <v>0</v>
      </c>
      <c r="Z134" s="420">
        <f>IF( $F134=0,0,((($F134/$E$131)*'PLAN DE ADQUISICIONES'!W$50)*($G134/$F134)))</f>
        <v>0</v>
      </c>
      <c r="AA134" s="420">
        <f>IF( $F134=0,0,((($F134/$E$131)*'PLAN DE ADQUISICIONES'!X$50)*($G134/$F134)))</f>
        <v>0</v>
      </c>
      <c r="AB134" s="420">
        <f>IF( $F134=0,0,((($F134/$E$131)*'PLAN DE ADQUISICIONES'!Y$50)*($G134/$F134)))</f>
        <v>0</v>
      </c>
      <c r="AC134" s="420">
        <f>IF( $F134=0,0,((($F134/$E$131)*'PLAN DE ADQUISICIONES'!Z$50)*($G134/$F134)))</f>
        <v>0</v>
      </c>
      <c r="AD134" s="420">
        <f>IF( $F134=0,0,((($F134/$E$131)*'PLAN DE ADQUISICIONES'!AA$50)*($G134/$F134)))</f>
        <v>0</v>
      </c>
      <c r="AE134" s="420">
        <f>IF( $F134=0,0,((($F134/$E$131)*'PLAN DE ADQUISICIONES'!AB$50)*($G134/$F134)))</f>
        <v>0</v>
      </c>
      <c r="AF134" s="420">
        <f>IF( $F134=0,0,((($F134/$E$131)*'PLAN DE ADQUISICIONES'!AC$50)*($G134/$F134)))</f>
        <v>0</v>
      </c>
      <c r="AG134" s="421">
        <f>U134+V134+W134+X134+Y134+Z134+AA134+AB134+AC134+AD134+AE134+AF134</f>
        <v>0</v>
      </c>
      <c r="AH134" s="425">
        <f>IF( $F134=0,0,((($F134/$E$131)*'PLAN DE ADQUISICIONES'!AD$50)*($G134/$F134)))</f>
        <v>0</v>
      </c>
      <c r="AI134" s="420">
        <f>IF( $F134=0,0,((($F134/$E$131)*'PLAN DE ADQUISICIONES'!AE$50)*($G134/$F134)))</f>
        <v>0</v>
      </c>
      <c r="AJ134" s="420">
        <f>IF( $F134=0,0,((($F134/$E$131)*'PLAN DE ADQUISICIONES'!AF$50)*($G134/$F134)))</f>
        <v>0</v>
      </c>
      <c r="AK134" s="420">
        <f>IF( $F134=0,0,((($F134/$E$131)*'PLAN DE ADQUISICIONES'!AG$50)*($G134/$F134)))</f>
        <v>0</v>
      </c>
      <c r="AL134" s="420">
        <f>IF( $F134=0,0,((($F134/$E$131)*'PLAN DE ADQUISICIONES'!AH$50)*($G134/$F134)))</f>
        <v>0</v>
      </c>
      <c r="AM134" s="420">
        <f>IF( $F134=0,0,((($F134/$E$131)*'PLAN DE ADQUISICIONES'!AI$50)*($G134/$F134)))</f>
        <v>0</v>
      </c>
      <c r="AN134" s="420">
        <f>IF( $F134=0,0,((($F134/$E$131)*'PLAN DE ADQUISICIONES'!AJ$50)*($G134/$F134)))</f>
        <v>0</v>
      </c>
      <c r="AO134" s="420">
        <f>IF( $F134=0,0,((($F134/$E$131)*'PLAN DE ADQUISICIONES'!AK$50)*($G134/$F134)))</f>
        <v>0</v>
      </c>
      <c r="AP134" s="420">
        <f>IF( $F134=0,0,((($F134/$E$131)*'PLAN DE ADQUISICIONES'!AL$50)*($G134/$F134)))</f>
        <v>0</v>
      </c>
      <c r="AQ134" s="420">
        <f>IF( $F134=0,0,((($F134/$E$131)*'PLAN DE ADQUISICIONES'!AM$50)*($G134/$F134)))</f>
        <v>0</v>
      </c>
      <c r="AR134" s="420">
        <f>IF( $F134=0,0,((($F134/$E$131)*'PLAN DE ADQUISICIONES'!AN$50)*($G134/$F134)))</f>
        <v>0</v>
      </c>
      <c r="AS134" s="420">
        <f>IF( $F134=0,0,((($F134/$E$131)*'PLAN DE ADQUISICIONES'!AO$50)*($G134/$F134)))</f>
        <v>0</v>
      </c>
      <c r="AT134" s="423">
        <f>AH134+AI134+AJ134+AK134+AL134+AM134+AN134+AO134+AP134+AQ134+AR134+AS134</f>
        <v>0</v>
      </c>
      <c r="AU134" s="494">
        <f>AS134+AR134+AQ134+AP134+AO134+AN134+AM134+AL134+AK134+AJ134+AI134+AH134+AF134+AE134+AD134+AC134+AB134+AA134+Z134+Y134+X134+W134+V134+U134+S134+R134+Q134+P134+O134+N134+M134+L134+K134+J134+I134+H134</f>
        <v>0</v>
      </c>
      <c r="AV134" s="392">
        <f t="shared" si="30"/>
        <v>0</v>
      </c>
    </row>
    <row r="135" spans="2:48" s="60" customFormat="1" ht="12.75" customHeight="1" x14ac:dyDescent="0.25">
      <c r="B135" s="416" t="str">
        <f>+'FORMATO COSTEO C2'!C162</f>
        <v>2.1.5.4</v>
      </c>
      <c r="C135" s="417" t="str">
        <f>+'FORMATO COSTEO C2'!B162</f>
        <v>Categoría de gasto</v>
      </c>
      <c r="D135" s="428"/>
      <c r="E135" s="556"/>
      <c r="F135" s="420">
        <f>+'FORMATO COSTEO C2'!G162</f>
        <v>0</v>
      </c>
      <c r="G135" s="421">
        <f>+'FORMATO COSTEO C2'!H162</f>
        <v>0</v>
      </c>
      <c r="H135" s="425">
        <f>IF( $F135=0,0,((($F135/$E$131)*'PLAN DE ADQUISICIONES'!F$50)*($G135/$F135)))</f>
        <v>0</v>
      </c>
      <c r="I135" s="420">
        <f>IF( $F135=0,0,((($F135/$E$131)*'PLAN DE ADQUISICIONES'!G$50)*($G135/$F135)))</f>
        <v>0</v>
      </c>
      <c r="J135" s="420">
        <f>IF( $F135=0,0,((($F135/$E$131)*'PLAN DE ADQUISICIONES'!H$50)*($G135/$F135)))</f>
        <v>0</v>
      </c>
      <c r="K135" s="420">
        <f>IF( $F135=0,0,((($F135/$E$131)*'PLAN DE ADQUISICIONES'!I$50)*($G135/$F135)))</f>
        <v>0</v>
      </c>
      <c r="L135" s="420">
        <f>IF( $F135=0,0,((($F135/$E$131)*'PLAN DE ADQUISICIONES'!J$50)*($G135/$F135)))</f>
        <v>0</v>
      </c>
      <c r="M135" s="420">
        <f>IF( $F135=0,0,((($F135/$E$131)*'PLAN DE ADQUISICIONES'!K$50)*($G135/$F135)))</f>
        <v>0</v>
      </c>
      <c r="N135" s="420">
        <f>IF( $F135=0,0,((($F135/$E$131)*'PLAN DE ADQUISICIONES'!L$50)*($G135/$F135)))</f>
        <v>0</v>
      </c>
      <c r="O135" s="420">
        <f>IF( $F135=0,0,((($F135/$E$131)*'PLAN DE ADQUISICIONES'!M$50)*($G135/$F135)))</f>
        <v>0</v>
      </c>
      <c r="P135" s="420">
        <f>IF( $F135=0,0,((($F135/$E$131)*'PLAN DE ADQUISICIONES'!N$50)*($G135/$F135)))</f>
        <v>0</v>
      </c>
      <c r="Q135" s="420">
        <f>IF( $F135=0,0,((($F135/$E$131)*'PLAN DE ADQUISICIONES'!O$50)*($G135/$F135)))</f>
        <v>0</v>
      </c>
      <c r="R135" s="420">
        <f>IF( $F135=0,0,((($F135/$E$131)*'PLAN DE ADQUISICIONES'!P$50)*($G135/$F135)))</f>
        <v>0</v>
      </c>
      <c r="S135" s="420">
        <f>IF( $F135=0,0,((($F135/$E$131)*'PLAN DE ADQUISICIONES'!Q$50)*($G135/$F135)))</f>
        <v>0</v>
      </c>
      <c r="T135" s="423">
        <f>H135+I135+J135+K135+L135+M135+N135+O135+P135+Q135+R135+S135</f>
        <v>0</v>
      </c>
      <c r="U135" s="424">
        <f>IF( $F135=0,0,((($F135/$E$131)*'PLAN DE ADQUISICIONES'!R$50)*($G135/$F135)))</f>
        <v>0</v>
      </c>
      <c r="V135" s="420">
        <f>IF( $F135=0,0,((($F135/$E$131)*'PLAN DE ADQUISICIONES'!S$50)*($G135/$F135)))</f>
        <v>0</v>
      </c>
      <c r="W135" s="420">
        <f>IF( $F135=0,0,((($F135/$E$131)*'PLAN DE ADQUISICIONES'!T$50)*($G135/$F135)))</f>
        <v>0</v>
      </c>
      <c r="X135" s="420">
        <f>IF( $F135=0,0,((($F135/$E$131)*'PLAN DE ADQUISICIONES'!U$50)*($G135/$F135)))</f>
        <v>0</v>
      </c>
      <c r="Y135" s="420">
        <f>IF( $F135=0,0,((($F135/$E$131)*'PLAN DE ADQUISICIONES'!V$50)*($G135/$F135)))</f>
        <v>0</v>
      </c>
      <c r="Z135" s="420">
        <f>IF( $F135=0,0,((($F135/$E$131)*'PLAN DE ADQUISICIONES'!W$50)*($G135/$F135)))</f>
        <v>0</v>
      </c>
      <c r="AA135" s="420">
        <f>IF( $F135=0,0,((($F135/$E$131)*'PLAN DE ADQUISICIONES'!X$50)*($G135/$F135)))</f>
        <v>0</v>
      </c>
      <c r="AB135" s="420">
        <f>IF( $F135=0,0,((($F135/$E$131)*'PLAN DE ADQUISICIONES'!Y$50)*($G135/$F135)))</f>
        <v>0</v>
      </c>
      <c r="AC135" s="420">
        <f>IF( $F135=0,0,((($F135/$E$131)*'PLAN DE ADQUISICIONES'!Z$50)*($G135/$F135)))</f>
        <v>0</v>
      </c>
      <c r="AD135" s="420">
        <f>IF( $F135=0,0,((($F135/$E$131)*'PLAN DE ADQUISICIONES'!AA$50)*($G135/$F135)))</f>
        <v>0</v>
      </c>
      <c r="AE135" s="420">
        <f>IF( $F135=0,0,((($F135/$E$131)*'PLAN DE ADQUISICIONES'!AB$50)*($G135/$F135)))</f>
        <v>0</v>
      </c>
      <c r="AF135" s="420">
        <f>IF( $F135=0,0,((($F135/$E$131)*'PLAN DE ADQUISICIONES'!AC$50)*($G135/$F135)))</f>
        <v>0</v>
      </c>
      <c r="AG135" s="421">
        <f>U135+V135+W135+X135+Y135+Z135+AA135+AB135+AC135+AD135+AE135+AF135</f>
        <v>0</v>
      </c>
      <c r="AH135" s="425">
        <f>IF( $F135=0,0,((($F135/$E$131)*'PLAN DE ADQUISICIONES'!AD$50)*($G135/$F135)))</f>
        <v>0</v>
      </c>
      <c r="AI135" s="420">
        <f>IF( $F135=0,0,((($F135/$E$131)*'PLAN DE ADQUISICIONES'!AE$50)*($G135/$F135)))</f>
        <v>0</v>
      </c>
      <c r="AJ135" s="420">
        <f>IF( $F135=0,0,((($F135/$E$131)*'PLAN DE ADQUISICIONES'!AF$50)*($G135/$F135)))</f>
        <v>0</v>
      </c>
      <c r="AK135" s="420">
        <f>IF( $F135=0,0,((($F135/$E$131)*'PLAN DE ADQUISICIONES'!AG$50)*($G135/$F135)))</f>
        <v>0</v>
      </c>
      <c r="AL135" s="420">
        <f>IF( $F135=0,0,((($F135/$E$131)*'PLAN DE ADQUISICIONES'!AH$50)*($G135/$F135)))</f>
        <v>0</v>
      </c>
      <c r="AM135" s="420">
        <f>IF( $F135=0,0,((($F135/$E$131)*'PLAN DE ADQUISICIONES'!AI$50)*($G135/$F135)))</f>
        <v>0</v>
      </c>
      <c r="AN135" s="420">
        <f>IF( $F135=0,0,((($F135/$E$131)*'PLAN DE ADQUISICIONES'!AJ$50)*($G135/$F135)))</f>
        <v>0</v>
      </c>
      <c r="AO135" s="420">
        <f>IF( $F135=0,0,((($F135/$E$131)*'PLAN DE ADQUISICIONES'!AK$50)*($G135/$F135)))</f>
        <v>0</v>
      </c>
      <c r="AP135" s="420">
        <f>IF( $F135=0,0,((($F135/$E$131)*'PLAN DE ADQUISICIONES'!AL$50)*($G135/$F135)))</f>
        <v>0</v>
      </c>
      <c r="AQ135" s="420">
        <f>IF( $F135=0,0,((($F135/$E$131)*'PLAN DE ADQUISICIONES'!AM$50)*($G135/$F135)))</f>
        <v>0</v>
      </c>
      <c r="AR135" s="420">
        <f>IF( $F135=0,0,((($F135/$E$131)*'PLAN DE ADQUISICIONES'!AN$50)*($G135/$F135)))</f>
        <v>0</v>
      </c>
      <c r="AS135" s="420">
        <f>IF( $F135=0,0,((($F135/$E$131)*'PLAN DE ADQUISICIONES'!AO$50)*($G135/$F135)))</f>
        <v>0</v>
      </c>
      <c r="AT135" s="423">
        <f>AH135+AI135+AJ135+AK135+AL135+AM135+AN135+AO135+AP135+AQ135+AR135+AS135</f>
        <v>0</v>
      </c>
      <c r="AU135" s="494">
        <f>AS135+AR135+AQ135+AP135+AO135+AN135+AM135+AL135+AK135+AJ135+AI135+AH135+AF135+AE135+AD135+AC135+AB135+AA135+Z135+Y135+X135+W135+V135+U135+S135+R135+Q135+P135+O135+N135+M135+L135+K135+J135+I135+H135</f>
        <v>0</v>
      </c>
      <c r="AV135" s="392">
        <f t="shared" si="30"/>
        <v>0</v>
      </c>
    </row>
    <row r="136" spans="2:48" s="60" customFormat="1" ht="12.75" customHeight="1" x14ac:dyDescent="0.25">
      <c r="B136" s="416" t="str">
        <f>+'FORMATO COSTEO C2'!C168</f>
        <v>2.1.5.5</v>
      </c>
      <c r="C136" s="417" t="str">
        <f>+'FORMATO COSTEO C2'!B168</f>
        <v>Categoría de gasto</v>
      </c>
      <c r="D136" s="428"/>
      <c r="E136" s="556"/>
      <c r="F136" s="420">
        <f>+'FORMATO COSTEO C2'!G168</f>
        <v>0</v>
      </c>
      <c r="G136" s="421">
        <f>+'FORMATO COSTEO C2'!H168</f>
        <v>0</v>
      </c>
      <c r="H136" s="425">
        <f>IF( $F136=0,0,((($F136/$E$131)*'PLAN DE ADQUISICIONES'!F$50)*($G136/$F136)))</f>
        <v>0</v>
      </c>
      <c r="I136" s="420">
        <f>IF( $F136=0,0,((($F136/$E$131)*'PLAN DE ADQUISICIONES'!G$50)*($G136/$F136)))</f>
        <v>0</v>
      </c>
      <c r="J136" s="420">
        <f>IF( $F136=0,0,((($F136/$E$131)*'PLAN DE ADQUISICIONES'!H$50)*($G136/$F136)))</f>
        <v>0</v>
      </c>
      <c r="K136" s="420">
        <f>IF( $F136=0,0,((($F136/$E$131)*'PLAN DE ADQUISICIONES'!I$50)*($G136/$F136)))</f>
        <v>0</v>
      </c>
      <c r="L136" s="420">
        <f>IF( $F136=0,0,((($F136/$E$131)*'PLAN DE ADQUISICIONES'!J$50)*($G136/$F136)))</f>
        <v>0</v>
      </c>
      <c r="M136" s="420">
        <f>IF( $F136=0,0,((($F136/$E$131)*'PLAN DE ADQUISICIONES'!K$50)*($G136/$F136)))</f>
        <v>0</v>
      </c>
      <c r="N136" s="420">
        <f>IF( $F136=0,0,((($F136/$E$131)*'PLAN DE ADQUISICIONES'!L$50)*($G136/$F136)))</f>
        <v>0</v>
      </c>
      <c r="O136" s="420">
        <f>IF( $F136=0,0,((($F136/$E$131)*'PLAN DE ADQUISICIONES'!M$50)*($G136/$F136)))</f>
        <v>0</v>
      </c>
      <c r="P136" s="420">
        <f>IF( $F136=0,0,((($F136/$E$131)*'PLAN DE ADQUISICIONES'!N$50)*($G136/$F136)))</f>
        <v>0</v>
      </c>
      <c r="Q136" s="420">
        <f>IF( $F136=0,0,((($F136/$E$131)*'PLAN DE ADQUISICIONES'!O$50)*($G136/$F136)))</f>
        <v>0</v>
      </c>
      <c r="R136" s="420">
        <f>IF( $F136=0,0,((($F136/$E$131)*'PLAN DE ADQUISICIONES'!P$50)*($G136/$F136)))</f>
        <v>0</v>
      </c>
      <c r="S136" s="420">
        <f>IF( $F136=0,0,((($F136/$E$131)*'PLAN DE ADQUISICIONES'!Q$50)*($G136/$F136)))</f>
        <v>0</v>
      </c>
      <c r="T136" s="423">
        <f>H136+I136+J136+K136+L136+M136+N136+O136+P136+Q136+R136+S136</f>
        <v>0</v>
      </c>
      <c r="U136" s="424">
        <f>IF( $F136=0,0,((($F136/$E$131)*'PLAN DE ADQUISICIONES'!R$50)*($G136/$F136)))</f>
        <v>0</v>
      </c>
      <c r="V136" s="420">
        <f>IF( $F136=0,0,((($F136/$E$131)*'PLAN DE ADQUISICIONES'!S$50)*($G136/$F136)))</f>
        <v>0</v>
      </c>
      <c r="W136" s="420">
        <f>IF( $F136=0,0,((($F136/$E$131)*'PLAN DE ADQUISICIONES'!T$50)*($G136/$F136)))</f>
        <v>0</v>
      </c>
      <c r="X136" s="420">
        <f>IF( $F136=0,0,((($F136/$E$131)*'PLAN DE ADQUISICIONES'!U$50)*($G136/$F136)))</f>
        <v>0</v>
      </c>
      <c r="Y136" s="420">
        <f>IF( $F136=0,0,((($F136/$E$131)*'PLAN DE ADQUISICIONES'!V$50)*($G136/$F136)))</f>
        <v>0</v>
      </c>
      <c r="Z136" s="420">
        <f>IF( $F136=0,0,((($F136/$E$131)*'PLAN DE ADQUISICIONES'!W$50)*($G136/$F136)))</f>
        <v>0</v>
      </c>
      <c r="AA136" s="420">
        <f>IF( $F136=0,0,((($F136/$E$131)*'PLAN DE ADQUISICIONES'!X$50)*($G136/$F136)))</f>
        <v>0</v>
      </c>
      <c r="AB136" s="420">
        <f>IF( $F136=0,0,((($F136/$E$131)*'PLAN DE ADQUISICIONES'!Y$50)*($G136/$F136)))</f>
        <v>0</v>
      </c>
      <c r="AC136" s="420">
        <f>IF( $F136=0,0,((($F136/$E$131)*'PLAN DE ADQUISICIONES'!Z$50)*($G136/$F136)))</f>
        <v>0</v>
      </c>
      <c r="AD136" s="420">
        <f>IF( $F136=0,0,((($F136/$E$131)*'PLAN DE ADQUISICIONES'!AA$50)*($G136/$F136)))</f>
        <v>0</v>
      </c>
      <c r="AE136" s="420">
        <f>IF( $F136=0,0,((($F136/$E$131)*'PLAN DE ADQUISICIONES'!AB$50)*($G136/$F136)))</f>
        <v>0</v>
      </c>
      <c r="AF136" s="420">
        <f>IF( $F136=0,0,((($F136/$E$131)*'PLAN DE ADQUISICIONES'!AC$50)*($G136/$F136)))</f>
        <v>0</v>
      </c>
      <c r="AG136" s="421">
        <f>U136+V136+W136+X136+Y136+Z136+AA136+AB136+AC136+AD136+AE136+AF136</f>
        <v>0</v>
      </c>
      <c r="AH136" s="425">
        <f>IF( $F136=0,0,((($F136/$E$131)*'PLAN DE ADQUISICIONES'!AD$50)*($G136/$F136)))</f>
        <v>0</v>
      </c>
      <c r="AI136" s="420">
        <f>IF( $F136=0,0,((($F136/$E$131)*'PLAN DE ADQUISICIONES'!AE$50)*($G136/$F136)))</f>
        <v>0</v>
      </c>
      <c r="AJ136" s="420">
        <f>IF( $F136=0,0,((($F136/$E$131)*'PLAN DE ADQUISICIONES'!AF$50)*($G136/$F136)))</f>
        <v>0</v>
      </c>
      <c r="AK136" s="420">
        <f>IF( $F136=0,0,((($F136/$E$131)*'PLAN DE ADQUISICIONES'!AG$50)*($G136/$F136)))</f>
        <v>0</v>
      </c>
      <c r="AL136" s="420">
        <f>IF( $F136=0,0,((($F136/$E$131)*'PLAN DE ADQUISICIONES'!AH$50)*($G136/$F136)))</f>
        <v>0</v>
      </c>
      <c r="AM136" s="420">
        <f>IF( $F136=0,0,((($F136/$E$131)*'PLAN DE ADQUISICIONES'!AI$50)*($G136/$F136)))</f>
        <v>0</v>
      </c>
      <c r="AN136" s="420">
        <f>IF( $F136=0,0,((($F136/$E$131)*'PLAN DE ADQUISICIONES'!AJ$50)*($G136/$F136)))</f>
        <v>0</v>
      </c>
      <c r="AO136" s="420">
        <f>IF( $F136=0,0,((($F136/$E$131)*'PLAN DE ADQUISICIONES'!AK$50)*($G136/$F136)))</f>
        <v>0</v>
      </c>
      <c r="AP136" s="420">
        <f>IF( $F136=0,0,((($F136/$E$131)*'PLAN DE ADQUISICIONES'!AL$50)*($G136/$F136)))</f>
        <v>0</v>
      </c>
      <c r="AQ136" s="420">
        <f>IF( $F136=0,0,((($F136/$E$131)*'PLAN DE ADQUISICIONES'!AM$50)*($G136/$F136)))</f>
        <v>0</v>
      </c>
      <c r="AR136" s="420">
        <f>IF( $F136=0,0,((($F136/$E$131)*'PLAN DE ADQUISICIONES'!AN$50)*($G136/$F136)))</f>
        <v>0</v>
      </c>
      <c r="AS136" s="420">
        <f>IF( $F136=0,0,((($F136/$E$131)*'PLAN DE ADQUISICIONES'!AO$50)*($G136/$F136)))</f>
        <v>0</v>
      </c>
      <c r="AT136" s="423">
        <f>AH136+AI136+AJ136+AK136+AL136+AM136+AN136+AO136+AP136+AQ136+AR136+AS136</f>
        <v>0</v>
      </c>
      <c r="AU136" s="494">
        <f>AS136+AR136+AQ136+AP136+AO136+AN136+AM136+AL136+AK136+AJ136+AI136+AH136+AF136+AE136+AD136+AC136+AB136+AA136+Z136+Y136+X136+W136+V136+U136+S136+R136+Q136+P136+O136+N136+M136+L136+K136+J136+I136+H136</f>
        <v>0</v>
      </c>
      <c r="AV136" s="392">
        <f t="shared" si="30"/>
        <v>0</v>
      </c>
    </row>
    <row r="137" spans="2:48" s="60" customFormat="1" ht="12.75" customHeight="1" x14ac:dyDescent="0.25">
      <c r="B137" s="395">
        <f>+'FORMATO COSTEO C2'!C175</f>
        <v>2.2000000000000002</v>
      </c>
      <c r="C137" s="396" t="str">
        <f>+'FORMATO COSTEO C2'!D175</f>
        <v>Emprendedores del sector turismo de los distritos de Pisac, Taray, Lamay, Coya y Calca, provincia de Calca - región Cusco resuleven cuellos de botella en sus negocios implementados o fortalecidos</v>
      </c>
      <c r="D137" s="397"/>
      <c r="E137" s="534"/>
      <c r="F137" s="399">
        <f>+F138+F144+F150+F156+F162</f>
        <v>118000</v>
      </c>
      <c r="G137" s="400">
        <f t="shared" ref="G137:P137" si="62">+G138+G144+G150+G156+G162</f>
        <v>113000</v>
      </c>
      <c r="H137" s="401">
        <f t="shared" si="62"/>
        <v>0</v>
      </c>
      <c r="I137" s="399">
        <f>+I138+I144+I150+I156+I162</f>
        <v>0</v>
      </c>
      <c r="J137" s="399">
        <f>+J138+J144+J150+J156+J162</f>
        <v>0</v>
      </c>
      <c r="K137" s="399">
        <f>+K138+K144+K150+K156+K162</f>
        <v>0</v>
      </c>
      <c r="L137" s="399">
        <f>+L138+L144+L150+L156+L162</f>
        <v>0</v>
      </c>
      <c r="M137" s="399">
        <f>+M138+M144+M150+M156+M162</f>
        <v>0</v>
      </c>
      <c r="N137" s="399">
        <f t="shared" si="62"/>
        <v>0</v>
      </c>
      <c r="O137" s="399">
        <f t="shared" si="62"/>
        <v>0</v>
      </c>
      <c r="P137" s="399">
        <f t="shared" si="62"/>
        <v>0</v>
      </c>
      <c r="Q137" s="399">
        <f>+Q138+Q144+Q150+Q156+Q162</f>
        <v>0</v>
      </c>
      <c r="R137" s="399">
        <f>+R138+R144+R150+R156+R162</f>
        <v>37666.666666666664</v>
      </c>
      <c r="S137" s="399">
        <f>+S138+S144+S150+S156+S162</f>
        <v>37666.666666666664</v>
      </c>
      <c r="T137" s="402">
        <f>+T138+T144+T150+T156+T162</f>
        <v>75333.333333333328</v>
      </c>
      <c r="U137" s="403">
        <f t="shared" ref="U137:AS137" si="63">+U138+U144+U150+U156+U162</f>
        <v>37666.666666666664</v>
      </c>
      <c r="V137" s="399">
        <f t="shared" si="63"/>
        <v>0</v>
      </c>
      <c r="W137" s="399">
        <f t="shared" si="63"/>
        <v>0</v>
      </c>
      <c r="X137" s="399">
        <f t="shared" si="63"/>
        <v>0</v>
      </c>
      <c r="Y137" s="399">
        <f t="shared" si="63"/>
        <v>0</v>
      </c>
      <c r="Z137" s="399">
        <f t="shared" si="63"/>
        <v>0</v>
      </c>
      <c r="AA137" s="399">
        <f t="shared" si="63"/>
        <v>0</v>
      </c>
      <c r="AB137" s="399">
        <f t="shared" si="63"/>
        <v>0</v>
      </c>
      <c r="AC137" s="399">
        <f t="shared" si="63"/>
        <v>0</v>
      </c>
      <c r="AD137" s="399">
        <f t="shared" si="63"/>
        <v>0</v>
      </c>
      <c r="AE137" s="399">
        <f t="shared" si="63"/>
        <v>0</v>
      </c>
      <c r="AF137" s="399">
        <f t="shared" si="63"/>
        <v>0</v>
      </c>
      <c r="AG137" s="400">
        <f>+AG138+AG144+AG150+AG156+AG162</f>
        <v>37666.666666666664</v>
      </c>
      <c r="AH137" s="401">
        <f t="shared" si="63"/>
        <v>0</v>
      </c>
      <c r="AI137" s="399">
        <f t="shared" si="63"/>
        <v>0</v>
      </c>
      <c r="AJ137" s="399">
        <f t="shared" si="63"/>
        <v>0</v>
      </c>
      <c r="AK137" s="399">
        <f t="shared" si="63"/>
        <v>0</v>
      </c>
      <c r="AL137" s="399">
        <f t="shared" si="63"/>
        <v>0</v>
      </c>
      <c r="AM137" s="399">
        <f t="shared" si="63"/>
        <v>0</v>
      </c>
      <c r="AN137" s="399">
        <f t="shared" si="63"/>
        <v>0</v>
      </c>
      <c r="AO137" s="399">
        <f t="shared" si="63"/>
        <v>0</v>
      </c>
      <c r="AP137" s="399">
        <f t="shared" si="63"/>
        <v>0</v>
      </c>
      <c r="AQ137" s="399">
        <f t="shared" si="63"/>
        <v>0</v>
      </c>
      <c r="AR137" s="399">
        <f t="shared" si="63"/>
        <v>0</v>
      </c>
      <c r="AS137" s="399">
        <f t="shared" si="63"/>
        <v>0</v>
      </c>
      <c r="AT137" s="402">
        <f>+AT138+AT144+AT150+AT156+AT162</f>
        <v>0</v>
      </c>
      <c r="AU137" s="404">
        <f>+AU138+AU144+AU150+AU156+AU162</f>
        <v>113000</v>
      </c>
      <c r="AV137" s="392">
        <f t="shared" si="30"/>
        <v>0</v>
      </c>
    </row>
    <row r="138" spans="2:48" s="60" customFormat="1" ht="12.75" customHeight="1" x14ac:dyDescent="0.25">
      <c r="B138" s="406" t="str">
        <f>+'FORMATO COSTEO C2'!C176</f>
        <v>2.2.1</v>
      </c>
      <c r="C138" s="430" t="str">
        <f>+'FORMATO COSTEO C2'!B176</f>
        <v>Asistencia técnica para resolver cuellos de botella en la línea de negocios restaurantes</v>
      </c>
      <c r="D138" s="543" t="str">
        <f>+'FORMATO COSTEO C2'!D176</f>
        <v>Visita</v>
      </c>
      <c r="E138" s="535">
        <f>+'FORMATO COSTEO C2'!E176</f>
        <v>150</v>
      </c>
      <c r="F138" s="410">
        <f>SUM(F139:F143)</f>
        <v>118000</v>
      </c>
      <c r="G138" s="411">
        <f>SUM(G139:G143)</f>
        <v>113000</v>
      </c>
      <c r="H138" s="412">
        <f t="shared" ref="H138:M138" si="64">SUM(H139:H143)</f>
        <v>0</v>
      </c>
      <c r="I138" s="410">
        <f t="shared" si="64"/>
        <v>0</v>
      </c>
      <c r="J138" s="410">
        <f t="shared" si="64"/>
        <v>0</v>
      </c>
      <c r="K138" s="410">
        <f t="shared" si="64"/>
        <v>0</v>
      </c>
      <c r="L138" s="410">
        <f t="shared" si="64"/>
        <v>0</v>
      </c>
      <c r="M138" s="410">
        <f t="shared" si="64"/>
        <v>0</v>
      </c>
      <c r="N138" s="410">
        <f t="shared" ref="N138:T138" si="65">SUM(N139:N143)</f>
        <v>0</v>
      </c>
      <c r="O138" s="410">
        <f t="shared" si="65"/>
        <v>0</v>
      </c>
      <c r="P138" s="410">
        <f t="shared" si="65"/>
        <v>0</v>
      </c>
      <c r="Q138" s="410">
        <f t="shared" si="65"/>
        <v>0</v>
      </c>
      <c r="R138" s="410">
        <f t="shared" si="65"/>
        <v>37666.666666666664</v>
      </c>
      <c r="S138" s="410">
        <f t="shared" si="65"/>
        <v>37666.666666666664</v>
      </c>
      <c r="T138" s="413">
        <f t="shared" si="65"/>
        <v>75333.333333333328</v>
      </c>
      <c r="U138" s="414">
        <f t="shared" ref="U138:AJ138" si="66">SUM(U139:U143)</f>
        <v>37666.666666666664</v>
      </c>
      <c r="V138" s="410">
        <f t="shared" si="66"/>
        <v>0</v>
      </c>
      <c r="W138" s="410">
        <f t="shared" si="66"/>
        <v>0</v>
      </c>
      <c r="X138" s="410">
        <f t="shared" si="66"/>
        <v>0</v>
      </c>
      <c r="Y138" s="410">
        <f t="shared" si="66"/>
        <v>0</v>
      </c>
      <c r="Z138" s="410">
        <f t="shared" si="66"/>
        <v>0</v>
      </c>
      <c r="AA138" s="410">
        <f t="shared" si="66"/>
        <v>0</v>
      </c>
      <c r="AB138" s="410">
        <f t="shared" si="66"/>
        <v>0</v>
      </c>
      <c r="AC138" s="410">
        <f t="shared" si="66"/>
        <v>0</v>
      </c>
      <c r="AD138" s="410">
        <f t="shared" si="66"/>
        <v>0</v>
      </c>
      <c r="AE138" s="410">
        <f t="shared" si="66"/>
        <v>0</v>
      </c>
      <c r="AF138" s="410">
        <f t="shared" si="66"/>
        <v>0</v>
      </c>
      <c r="AG138" s="411">
        <f t="shared" si="66"/>
        <v>37666.666666666664</v>
      </c>
      <c r="AH138" s="412">
        <f t="shared" si="66"/>
        <v>0</v>
      </c>
      <c r="AI138" s="410">
        <f t="shared" si="66"/>
        <v>0</v>
      </c>
      <c r="AJ138" s="410">
        <f t="shared" si="66"/>
        <v>0</v>
      </c>
      <c r="AK138" s="410">
        <f t="shared" ref="AK138:AS138" si="67">SUM(AK139:AK143)</f>
        <v>0</v>
      </c>
      <c r="AL138" s="410">
        <f t="shared" si="67"/>
        <v>0</v>
      </c>
      <c r="AM138" s="410">
        <f t="shared" si="67"/>
        <v>0</v>
      </c>
      <c r="AN138" s="410">
        <f t="shared" si="67"/>
        <v>0</v>
      </c>
      <c r="AO138" s="410">
        <f t="shared" si="67"/>
        <v>0</v>
      </c>
      <c r="AP138" s="410">
        <f t="shared" si="67"/>
        <v>0</v>
      </c>
      <c r="AQ138" s="410">
        <f t="shared" si="67"/>
        <v>0</v>
      </c>
      <c r="AR138" s="410">
        <f t="shared" si="67"/>
        <v>0</v>
      </c>
      <c r="AS138" s="410">
        <f t="shared" si="67"/>
        <v>0</v>
      </c>
      <c r="AT138" s="413">
        <f>SUM(AT139:AT143)</f>
        <v>0</v>
      </c>
      <c r="AU138" s="415">
        <f>SUM(AU139:AU143)</f>
        <v>113000</v>
      </c>
      <c r="AV138" s="392">
        <f t="shared" si="30"/>
        <v>0</v>
      </c>
    </row>
    <row r="139" spans="2:48" s="60" customFormat="1" ht="12.75" customHeight="1" x14ac:dyDescent="0.25">
      <c r="B139" s="416" t="str">
        <f>+'FORMATO COSTEO C2'!C178</f>
        <v>2.2.1.1</v>
      </c>
      <c r="C139" s="417" t="str">
        <f>+'FORMATO COSTEO C2'!B178</f>
        <v>Asesoría técnica para cuellos de botella</v>
      </c>
      <c r="D139" s="418"/>
      <c r="E139" s="555"/>
      <c r="F139" s="420">
        <f>+'FORMATO COSTEO C2'!G178</f>
        <v>118000</v>
      </c>
      <c r="G139" s="421">
        <f>+'FORMATO COSTEO C2'!H178</f>
        <v>113000</v>
      </c>
      <c r="H139" s="422">
        <f>IF( $F139=0,0,((($F139/$E$138)*'PLAN DE ADQUISICIONES'!F$55)*($G139/$F139)))</f>
        <v>0</v>
      </c>
      <c r="I139" s="420">
        <f>IF( $F139=0,0,((($F139/$E$138)*'PLAN DE ADQUISICIONES'!G$55)*($G139/$F139)))</f>
        <v>0</v>
      </c>
      <c r="J139" s="420">
        <f>IF( $F139=0,0,((($F139/$E$138)*'PLAN DE ADQUISICIONES'!H$55)*($G139/$F139)))</f>
        <v>0</v>
      </c>
      <c r="K139" s="420">
        <f>IF( $F139=0,0,((($F139/$E$138)*'PLAN DE ADQUISICIONES'!I$55)*($G139/$F139)))</f>
        <v>0</v>
      </c>
      <c r="L139" s="420">
        <f>IF( $F139=0,0,((($F139/$E$138)*'PLAN DE ADQUISICIONES'!J$55)*($G139/$F139)))</f>
        <v>0</v>
      </c>
      <c r="M139" s="420">
        <f>IF( $F139=0,0,((($F139/$E$138)*'PLAN DE ADQUISICIONES'!K$55)*($G139/$F139)))</f>
        <v>0</v>
      </c>
      <c r="N139" s="420">
        <f>IF( $F139=0,0,((($F139/$E$138)*'PLAN DE ADQUISICIONES'!L$55)*($G139/$F139)))</f>
        <v>0</v>
      </c>
      <c r="O139" s="420">
        <f>IF( $F139=0,0,((($F139/$E$138)*'PLAN DE ADQUISICIONES'!M$55)*($G139/$F139)))</f>
        <v>0</v>
      </c>
      <c r="P139" s="420">
        <f>IF( $F139=0,0,((($F139/$E$138)*'PLAN DE ADQUISICIONES'!N$55)*($G139/$F139)))</f>
        <v>0</v>
      </c>
      <c r="Q139" s="420">
        <f>IF( $F139=0,0,((($F139/$E$138)*'PLAN DE ADQUISICIONES'!O$55)*($G139/$F139)))</f>
        <v>0</v>
      </c>
      <c r="R139" s="420">
        <f>IF( $F139=0,0,((($F139/$E$138)*'PLAN DE ADQUISICIONES'!P$55)*($G139/$F139)))</f>
        <v>37666.666666666664</v>
      </c>
      <c r="S139" s="420">
        <f>IF( $F139=0,0,((($F139/$E$138)*'PLAN DE ADQUISICIONES'!Q$55)*($G139/$F139)))</f>
        <v>37666.666666666664</v>
      </c>
      <c r="T139" s="423">
        <f>H139+I139+J139+K139+L139+M139+N139+O139+P139+Q139+R139+S139</f>
        <v>75333.333333333328</v>
      </c>
      <c r="U139" s="424">
        <f>IF( $F139=0,0,((($F139/$E$138)*'PLAN DE ADQUISICIONES'!R$55)*($G139/$F139)))</f>
        <v>37666.666666666664</v>
      </c>
      <c r="V139" s="420">
        <f>IF( $F139=0,0,((($F139/$E$138)*'PLAN DE ADQUISICIONES'!S$55)*($G139/$F139)))</f>
        <v>0</v>
      </c>
      <c r="W139" s="420">
        <f>IF( $F139=0,0,((($F139/$E$138)*'PLAN DE ADQUISICIONES'!T$55)*($G139/$F139)))</f>
        <v>0</v>
      </c>
      <c r="X139" s="420">
        <f>IF( $F139=0,0,((($F139/$E$138)*'PLAN DE ADQUISICIONES'!U$55)*($G139/$F139)))</f>
        <v>0</v>
      </c>
      <c r="Y139" s="420">
        <f>IF( $F139=0,0,((($F139/$E$138)*'PLAN DE ADQUISICIONES'!V$55)*($G139/$F139)))</f>
        <v>0</v>
      </c>
      <c r="Z139" s="420">
        <f>IF( $F139=0,0,((($F139/$E$138)*'PLAN DE ADQUISICIONES'!W$55)*($G139/$F139)))</f>
        <v>0</v>
      </c>
      <c r="AA139" s="420">
        <f>IF( $F139=0,0,((($F139/$E$138)*'PLAN DE ADQUISICIONES'!X$55)*($G139/$F139)))</f>
        <v>0</v>
      </c>
      <c r="AB139" s="420">
        <f>IF( $F139=0,0,((($F139/$E$138)*'PLAN DE ADQUISICIONES'!Y$55)*($G139/$F139)))</f>
        <v>0</v>
      </c>
      <c r="AC139" s="420">
        <f>IF( $F139=0,0,((($F139/$E$138)*'PLAN DE ADQUISICIONES'!Z$55)*($G139/$F139)))</f>
        <v>0</v>
      </c>
      <c r="AD139" s="420">
        <f>IF( $F139=0,0,((($F139/$E$138)*'PLAN DE ADQUISICIONES'!AA$55)*($G139/$F139)))</f>
        <v>0</v>
      </c>
      <c r="AE139" s="420">
        <f>IF( $F139=0,0,((($F139/$E$138)*'PLAN DE ADQUISICIONES'!AB$55)*($G139/$F139)))</f>
        <v>0</v>
      </c>
      <c r="AF139" s="420">
        <f>IF( $F139=0,0,((($F139/$E$138)*'PLAN DE ADQUISICIONES'!AC$55)*($G139/$F139)))</f>
        <v>0</v>
      </c>
      <c r="AG139" s="421">
        <f>U139+V139+W139+X139+Y139+Z139+AA139+AB139+AC139+AD139+AE139+AF139</f>
        <v>37666.666666666664</v>
      </c>
      <c r="AH139" s="425">
        <f>IF( $F139=0,0,((($F139/$E$138)*'PLAN DE ADQUISICIONES'!AD$55)*($G139/$F139)))</f>
        <v>0</v>
      </c>
      <c r="AI139" s="420">
        <f>IF( $F139=0,0,((($F139/$E$138)*'PLAN DE ADQUISICIONES'!AE$55)*($G139/$F139)))</f>
        <v>0</v>
      </c>
      <c r="AJ139" s="420">
        <f>IF( $F139=0,0,((($F139/$E$138)*'PLAN DE ADQUISICIONES'!AF$55)*($G139/$F139)))</f>
        <v>0</v>
      </c>
      <c r="AK139" s="420">
        <f>IF( $F139=0,0,((($F139/$E$138)*'PLAN DE ADQUISICIONES'!AG$55)*($G139/$F139)))</f>
        <v>0</v>
      </c>
      <c r="AL139" s="420">
        <f>IF( $F139=0,0,((($F139/$E$138)*'PLAN DE ADQUISICIONES'!AH$55)*($G139/$F139)))</f>
        <v>0</v>
      </c>
      <c r="AM139" s="420">
        <f>IF( $F139=0,0,((($F139/$E$138)*'PLAN DE ADQUISICIONES'!AI$55)*($G139/$F139)))</f>
        <v>0</v>
      </c>
      <c r="AN139" s="420">
        <f>IF( $F139=0,0,((($F139/$E$138)*'PLAN DE ADQUISICIONES'!AJ$55)*($G139/$F139)))</f>
        <v>0</v>
      </c>
      <c r="AO139" s="420">
        <f>IF( $F139=0,0,((($F139/$E$138)*'PLAN DE ADQUISICIONES'!AK$55)*($G139/$F139)))</f>
        <v>0</v>
      </c>
      <c r="AP139" s="420">
        <f>IF( $F139=0,0,((($F139/$E$138)*'PLAN DE ADQUISICIONES'!AL$55)*($G139/$F139)))</f>
        <v>0</v>
      </c>
      <c r="AQ139" s="420">
        <f>IF( $F139=0,0,((($F139/$E$138)*'PLAN DE ADQUISICIONES'!AM$55)*($G139/$F139)))</f>
        <v>0</v>
      </c>
      <c r="AR139" s="420">
        <f>IF( $F139=0,0,((($F139/$E$138)*'PLAN DE ADQUISICIONES'!AN$55)*($G139/$F139)))</f>
        <v>0</v>
      </c>
      <c r="AS139" s="420">
        <f>IF( $F139=0,0,((($F139/$E$138)*'PLAN DE ADQUISICIONES'!AO$55)*($G139/$F139)))</f>
        <v>0</v>
      </c>
      <c r="AT139" s="423">
        <f>AH139+AI139+AJ139+AK139+AL139+AM139+AN139+AO139+AP139+AQ139+AR139+AS139</f>
        <v>0</v>
      </c>
      <c r="AU139" s="494">
        <f>AS139+AR139+AQ139+AP139+AO139+AN139+AM139+AL139+AK139+AJ139+AI139+AH139+AF139+AE139+AD139+AC139+AB139+AA139+Z139+Y139+X139+W139+V139+U139+S139+R139+Q139+P139+O139+N139+M139+L139+K139+J139+I139+H139</f>
        <v>113000</v>
      </c>
      <c r="AV139" s="392">
        <f t="shared" ref="AV139:AV198" si="68">+G139-AU139</f>
        <v>0</v>
      </c>
    </row>
    <row r="140" spans="2:48" s="60" customFormat="1" ht="12.75" customHeight="1" x14ac:dyDescent="0.25">
      <c r="B140" s="416" t="str">
        <f>+'FORMATO COSTEO C2'!C184</f>
        <v>2.2.1.2</v>
      </c>
      <c r="C140" s="417" t="str">
        <f>+'FORMATO COSTEO C2'!B184</f>
        <v>Servicios de terceros</v>
      </c>
      <c r="D140" s="418"/>
      <c r="E140" s="555"/>
      <c r="F140" s="420">
        <f>+'FORMATO COSTEO C2'!G184</f>
        <v>0</v>
      </c>
      <c r="G140" s="421">
        <f>+'FORMATO COSTEO C2'!H184</f>
        <v>0</v>
      </c>
      <c r="H140" s="425">
        <f>IF( $F140=0,0,((($F140/$E$138)*'PLAN DE ADQUISICIONES'!F$55)*($G140/$F140)))</f>
        <v>0</v>
      </c>
      <c r="I140" s="420">
        <f>IF( $F140=0,0,((($F140/$E$138)*'PLAN DE ADQUISICIONES'!G$55)*($G140/$F140)))</f>
        <v>0</v>
      </c>
      <c r="J140" s="420">
        <f>IF( $F140=0,0,((($F140/$E$138)*'PLAN DE ADQUISICIONES'!H$55)*($G140/$F140)))</f>
        <v>0</v>
      </c>
      <c r="K140" s="420">
        <f>IF( $F140=0,0,((($F140/$E$138)*'PLAN DE ADQUISICIONES'!I$55)*($G140/$F140)))</f>
        <v>0</v>
      </c>
      <c r="L140" s="420">
        <f>IF( $F140=0,0,((($F140/$E$138)*'PLAN DE ADQUISICIONES'!J$55)*($G140/$F140)))</f>
        <v>0</v>
      </c>
      <c r="M140" s="420">
        <f>IF( $F140=0,0,((($F140/$E$138)*'PLAN DE ADQUISICIONES'!K$55)*($G140/$F140)))</f>
        <v>0</v>
      </c>
      <c r="N140" s="420">
        <f>IF( $F140=0,0,((($F140/$E$138)*'PLAN DE ADQUISICIONES'!L$55)*($G140/$F140)))</f>
        <v>0</v>
      </c>
      <c r="O140" s="420">
        <f>IF( $F140=0,0,((($F140/$E$138)*'PLAN DE ADQUISICIONES'!M$55)*($G140/$F140)))</f>
        <v>0</v>
      </c>
      <c r="P140" s="420">
        <f>IF( $F140=0,0,((($F140/$E$138)*'PLAN DE ADQUISICIONES'!N$55)*($G140/$F140)))</f>
        <v>0</v>
      </c>
      <c r="Q140" s="420">
        <f>IF( $F140=0,0,((($F140/$E$138)*'PLAN DE ADQUISICIONES'!O$55)*($G140/$F140)))</f>
        <v>0</v>
      </c>
      <c r="R140" s="420">
        <f>IF( $F140=0,0,((($F140/$E$138)*'PLAN DE ADQUISICIONES'!P$55)*($G140/$F140)))</f>
        <v>0</v>
      </c>
      <c r="S140" s="420">
        <f>IF( $F140=0,0,((($F140/$E$138)*'PLAN DE ADQUISICIONES'!Q$55)*($G140/$F140)))</f>
        <v>0</v>
      </c>
      <c r="T140" s="423">
        <f>H140+I140+J140+K140+L140+M140+N140+O140+P140+Q140+R140+S140</f>
        <v>0</v>
      </c>
      <c r="U140" s="424">
        <f>IF( $F140=0,0,((($F140/$E$138)*'PLAN DE ADQUISICIONES'!R$55)*($G140/$F140)))</f>
        <v>0</v>
      </c>
      <c r="V140" s="420">
        <f>IF( $F140=0,0,((($F140/$E$138)*'PLAN DE ADQUISICIONES'!S$55)*($G140/$F140)))</f>
        <v>0</v>
      </c>
      <c r="W140" s="420">
        <f>IF( $F140=0,0,((($F140/$E$138)*'PLAN DE ADQUISICIONES'!T$55)*($G140/$F140)))</f>
        <v>0</v>
      </c>
      <c r="X140" s="420">
        <f>IF( $F140=0,0,((($F140/$E$138)*'PLAN DE ADQUISICIONES'!U$55)*($G140/$F140)))</f>
        <v>0</v>
      </c>
      <c r="Y140" s="420">
        <f>IF( $F140=0,0,((($F140/$E$138)*'PLAN DE ADQUISICIONES'!V$55)*($G140/$F140)))</f>
        <v>0</v>
      </c>
      <c r="Z140" s="420">
        <f>IF( $F140=0,0,((($F140/$E$138)*'PLAN DE ADQUISICIONES'!W$55)*($G140/$F140)))</f>
        <v>0</v>
      </c>
      <c r="AA140" s="420">
        <f>IF( $F140=0,0,((($F140/$E$138)*'PLAN DE ADQUISICIONES'!X$55)*($G140/$F140)))</f>
        <v>0</v>
      </c>
      <c r="AB140" s="420">
        <f>IF( $F140=0,0,((($F140/$E$138)*'PLAN DE ADQUISICIONES'!Y$55)*($G140/$F140)))</f>
        <v>0</v>
      </c>
      <c r="AC140" s="420">
        <f>IF( $F140=0,0,((($F140/$E$138)*'PLAN DE ADQUISICIONES'!Z$55)*($G140/$F140)))</f>
        <v>0</v>
      </c>
      <c r="AD140" s="420">
        <f>IF( $F140=0,0,((($F140/$E$138)*'PLAN DE ADQUISICIONES'!AA$55)*($G140/$F140)))</f>
        <v>0</v>
      </c>
      <c r="AE140" s="420">
        <f>IF( $F140=0,0,((($F140/$E$138)*'PLAN DE ADQUISICIONES'!AB$55)*($G140/$F140)))</f>
        <v>0</v>
      </c>
      <c r="AF140" s="420">
        <f>IF( $F140=0,0,((($F140/$E$138)*'PLAN DE ADQUISICIONES'!AC$55)*($G140/$F140)))</f>
        <v>0</v>
      </c>
      <c r="AG140" s="421">
        <f>U140+V140+W140+X140+Y140+Z140+AA140+AB140+AC140+AD140+AE140+AF140</f>
        <v>0</v>
      </c>
      <c r="AH140" s="425">
        <f>IF( $F140=0,0,((($F140/$E$138)*'PLAN DE ADQUISICIONES'!AD$55)*($G140/$F140)))</f>
        <v>0</v>
      </c>
      <c r="AI140" s="420">
        <f>IF( $F140=0,0,((($F140/$E$138)*'PLAN DE ADQUISICIONES'!AE$55)*($G140/$F140)))</f>
        <v>0</v>
      </c>
      <c r="AJ140" s="420">
        <f>IF( $F140=0,0,((($F140/$E$138)*'PLAN DE ADQUISICIONES'!AF$55)*($G140/$F140)))</f>
        <v>0</v>
      </c>
      <c r="AK140" s="420">
        <f>IF( $F140=0,0,((($F140/$E$138)*'PLAN DE ADQUISICIONES'!AG$55)*($G140/$F140)))</f>
        <v>0</v>
      </c>
      <c r="AL140" s="420">
        <f>IF( $F140=0,0,((($F140/$E$138)*'PLAN DE ADQUISICIONES'!AH$55)*($G140/$F140)))</f>
        <v>0</v>
      </c>
      <c r="AM140" s="420">
        <f>IF( $F140=0,0,((($F140/$E$138)*'PLAN DE ADQUISICIONES'!AI$55)*($G140/$F140)))</f>
        <v>0</v>
      </c>
      <c r="AN140" s="420">
        <f>IF( $F140=0,0,((($F140/$E$138)*'PLAN DE ADQUISICIONES'!AJ$55)*($G140/$F140)))</f>
        <v>0</v>
      </c>
      <c r="AO140" s="420">
        <f>IF( $F140=0,0,((($F140/$E$138)*'PLAN DE ADQUISICIONES'!AK$55)*($G140/$F140)))</f>
        <v>0</v>
      </c>
      <c r="AP140" s="420">
        <f>IF( $F140=0,0,((($F140/$E$138)*'PLAN DE ADQUISICIONES'!AL$55)*($G140/$F140)))</f>
        <v>0</v>
      </c>
      <c r="AQ140" s="420">
        <f>IF( $F140=0,0,((($F140/$E$138)*'PLAN DE ADQUISICIONES'!AM$55)*($G140/$F140)))</f>
        <v>0</v>
      </c>
      <c r="AR140" s="420">
        <f>IF( $F140=0,0,((($F140/$E$138)*'PLAN DE ADQUISICIONES'!AN$55)*($G140/$F140)))</f>
        <v>0</v>
      </c>
      <c r="AS140" s="420">
        <f>IF( $F140=0,0,((($F140/$E$138)*'PLAN DE ADQUISICIONES'!AO$55)*($G140/$F140)))</f>
        <v>0</v>
      </c>
      <c r="AT140" s="423">
        <f>AH140+AI140+AJ140+AK140+AL140+AM140+AN140+AO140+AP140+AQ140+AR140+AS140</f>
        <v>0</v>
      </c>
      <c r="AU140" s="494">
        <f>AS140+AR140+AQ140+AP140+AO140+AN140+AM140+AL140+AK140+AJ140+AI140+AH140+AF140+AE140+AD140+AC140+AB140+AA140+Z140+Y140+X140+W140+V140+U140+S140+R140+Q140+P140+O140+N140+M140+L140+K140+J140+I140+H140</f>
        <v>0</v>
      </c>
      <c r="AV140" s="392">
        <f t="shared" si="68"/>
        <v>0</v>
      </c>
    </row>
    <row r="141" spans="2:48" s="60" customFormat="1" ht="12.75" customHeight="1" x14ac:dyDescent="0.25">
      <c r="B141" s="416" t="str">
        <f>+'FORMATO COSTEO C2'!C190</f>
        <v>2.2.1.3</v>
      </c>
      <c r="C141" s="417" t="str">
        <f>+'FORMATO COSTEO C2'!B190</f>
        <v>Categoría de gasto</v>
      </c>
      <c r="D141" s="418"/>
      <c r="E141" s="555"/>
      <c r="F141" s="420">
        <f>+'FORMATO COSTEO C2'!G190</f>
        <v>0</v>
      </c>
      <c r="G141" s="421">
        <f>+'FORMATO COSTEO C2'!H190</f>
        <v>0</v>
      </c>
      <c r="H141" s="425">
        <f>IF( $F141=0,0,((($F141/$E$138)*'PLAN DE ADQUISICIONES'!F$55)*($G141/$F141)))</f>
        <v>0</v>
      </c>
      <c r="I141" s="420">
        <f>IF( $F141=0,0,((($F141/$E$138)*'PLAN DE ADQUISICIONES'!G$55)*($G141/$F141)))</f>
        <v>0</v>
      </c>
      <c r="J141" s="420">
        <f>IF( $F141=0,0,((($F141/$E$138)*'PLAN DE ADQUISICIONES'!H$55)*($G141/$F141)))</f>
        <v>0</v>
      </c>
      <c r="K141" s="420">
        <f>IF( $F141=0,0,((($F141/$E$138)*'PLAN DE ADQUISICIONES'!I$55)*($G141/$F141)))</f>
        <v>0</v>
      </c>
      <c r="L141" s="420">
        <f>IF( $F141=0,0,((($F141/$E$138)*'PLAN DE ADQUISICIONES'!J$55)*($G141/$F141)))</f>
        <v>0</v>
      </c>
      <c r="M141" s="420">
        <f>IF( $F141=0,0,((($F141/$E$138)*'PLAN DE ADQUISICIONES'!K$55)*($G141/$F141)))</f>
        <v>0</v>
      </c>
      <c r="N141" s="420">
        <f>IF( $F141=0,0,((($F141/$E$138)*'PLAN DE ADQUISICIONES'!L$55)*($G141/$F141)))</f>
        <v>0</v>
      </c>
      <c r="O141" s="420">
        <f>IF( $F141=0,0,((($F141/$E$138)*'PLAN DE ADQUISICIONES'!M$55)*($G141/$F141)))</f>
        <v>0</v>
      </c>
      <c r="P141" s="420">
        <f>IF( $F141=0,0,((($F141/$E$138)*'PLAN DE ADQUISICIONES'!N$55)*($G141/$F141)))</f>
        <v>0</v>
      </c>
      <c r="Q141" s="420">
        <f>IF( $F141=0,0,((($F141/$E$138)*'PLAN DE ADQUISICIONES'!O$55)*($G141/$F141)))</f>
        <v>0</v>
      </c>
      <c r="R141" s="420">
        <f>IF( $F141=0,0,((($F141/$E$138)*'PLAN DE ADQUISICIONES'!P$55)*($G141/$F141)))</f>
        <v>0</v>
      </c>
      <c r="S141" s="420">
        <f>IF( $F141=0,0,((($F141/$E$138)*'PLAN DE ADQUISICIONES'!Q$55)*($G141/$F141)))</f>
        <v>0</v>
      </c>
      <c r="T141" s="423">
        <f>H141+I141+J141+K141+L141+M141+N141+O141+P141+Q141+R141+S141</f>
        <v>0</v>
      </c>
      <c r="U141" s="424">
        <f>IF( $F141=0,0,((($F141/$E$138)*'PLAN DE ADQUISICIONES'!R$55)*($G141/$F141)))</f>
        <v>0</v>
      </c>
      <c r="V141" s="420">
        <f>IF( $F141=0,0,((($F141/$E$138)*'PLAN DE ADQUISICIONES'!S$55)*($G141/$F141)))</f>
        <v>0</v>
      </c>
      <c r="W141" s="420">
        <f>IF( $F141=0,0,((($F141/$E$138)*'PLAN DE ADQUISICIONES'!T$55)*($G141/$F141)))</f>
        <v>0</v>
      </c>
      <c r="X141" s="420">
        <f>IF( $F141=0,0,((($F141/$E$138)*'PLAN DE ADQUISICIONES'!U$55)*($G141/$F141)))</f>
        <v>0</v>
      </c>
      <c r="Y141" s="420">
        <f>IF( $F141=0,0,((($F141/$E$138)*'PLAN DE ADQUISICIONES'!V$55)*($G141/$F141)))</f>
        <v>0</v>
      </c>
      <c r="Z141" s="420">
        <f>IF( $F141=0,0,((($F141/$E$138)*'PLAN DE ADQUISICIONES'!W$55)*($G141/$F141)))</f>
        <v>0</v>
      </c>
      <c r="AA141" s="420">
        <f>IF( $F141=0,0,((($F141/$E$138)*'PLAN DE ADQUISICIONES'!X$55)*($G141/$F141)))</f>
        <v>0</v>
      </c>
      <c r="AB141" s="420">
        <f>IF( $F141=0,0,((($F141/$E$138)*'PLAN DE ADQUISICIONES'!Y$55)*($G141/$F141)))</f>
        <v>0</v>
      </c>
      <c r="AC141" s="420">
        <f>IF( $F141=0,0,((($F141/$E$138)*'PLAN DE ADQUISICIONES'!Z$55)*($G141/$F141)))</f>
        <v>0</v>
      </c>
      <c r="AD141" s="420">
        <f>IF( $F141=0,0,((($F141/$E$138)*'PLAN DE ADQUISICIONES'!AA$55)*($G141/$F141)))</f>
        <v>0</v>
      </c>
      <c r="AE141" s="420">
        <f>IF( $F141=0,0,((($F141/$E$138)*'PLAN DE ADQUISICIONES'!AB$55)*($G141/$F141)))</f>
        <v>0</v>
      </c>
      <c r="AF141" s="420">
        <f>IF( $F141=0,0,((($F141/$E$138)*'PLAN DE ADQUISICIONES'!AC$55)*($G141/$F141)))</f>
        <v>0</v>
      </c>
      <c r="AG141" s="421">
        <f>U141+V141+W141+X141+Y141+Z141+AA141+AB141+AC141+AD141+AE141+AF141</f>
        <v>0</v>
      </c>
      <c r="AH141" s="425">
        <f>IF( $F141=0,0,((($F141/$E$138)*'PLAN DE ADQUISICIONES'!AD$55)*($G141/$F141)))</f>
        <v>0</v>
      </c>
      <c r="AI141" s="420">
        <f>IF( $F141=0,0,((($F141/$E$138)*'PLAN DE ADQUISICIONES'!AE$55)*($G141/$F141)))</f>
        <v>0</v>
      </c>
      <c r="AJ141" s="420">
        <f>IF( $F141=0,0,((($F141/$E$138)*'PLAN DE ADQUISICIONES'!AF$55)*($G141/$F141)))</f>
        <v>0</v>
      </c>
      <c r="AK141" s="420">
        <f>IF( $F141=0,0,((($F141/$E$138)*'PLAN DE ADQUISICIONES'!AG$55)*($G141/$F141)))</f>
        <v>0</v>
      </c>
      <c r="AL141" s="420">
        <f>IF( $F141=0,0,((($F141/$E$138)*'PLAN DE ADQUISICIONES'!AH$55)*($G141/$F141)))</f>
        <v>0</v>
      </c>
      <c r="AM141" s="420">
        <f>IF( $F141=0,0,((($F141/$E$138)*'PLAN DE ADQUISICIONES'!AI$55)*($G141/$F141)))</f>
        <v>0</v>
      </c>
      <c r="AN141" s="420">
        <f>IF( $F141=0,0,((($F141/$E$138)*'PLAN DE ADQUISICIONES'!AJ$55)*($G141/$F141)))</f>
        <v>0</v>
      </c>
      <c r="AO141" s="420">
        <f>IF( $F141=0,0,((($F141/$E$138)*'PLAN DE ADQUISICIONES'!AK$55)*($G141/$F141)))</f>
        <v>0</v>
      </c>
      <c r="AP141" s="420">
        <f>IF( $F141=0,0,((($F141/$E$138)*'PLAN DE ADQUISICIONES'!AL$55)*($G141/$F141)))</f>
        <v>0</v>
      </c>
      <c r="AQ141" s="420">
        <f>IF( $F141=0,0,((($F141/$E$138)*'PLAN DE ADQUISICIONES'!AM$55)*($G141/$F141)))</f>
        <v>0</v>
      </c>
      <c r="AR141" s="420">
        <f>IF( $F141=0,0,((($F141/$E$138)*'PLAN DE ADQUISICIONES'!AN$55)*($G141/$F141)))</f>
        <v>0</v>
      </c>
      <c r="AS141" s="420">
        <f>IF( $F141=0,0,((($F141/$E$138)*'PLAN DE ADQUISICIONES'!AO$55)*($G141/$F141)))</f>
        <v>0</v>
      </c>
      <c r="AT141" s="423">
        <f>AH141+AI141+AJ141+AK141+AL141+AM141+AN141+AO141+AP141+AQ141+AR141+AS141</f>
        <v>0</v>
      </c>
      <c r="AU141" s="494">
        <f>AS141+AR141+AQ141+AP141+AO141+AN141+AM141+AL141+AK141+AJ141+AI141+AH141+AF141+AE141+AD141+AC141+AB141+AA141+Z141+Y141+X141+W141+V141+U141+S141+R141+Q141+P141+O141+N141+M141+L141+K141+J141+I141+H141</f>
        <v>0</v>
      </c>
      <c r="AV141" s="392">
        <f t="shared" si="68"/>
        <v>0</v>
      </c>
    </row>
    <row r="142" spans="2:48" s="60" customFormat="1" ht="12.75" customHeight="1" x14ac:dyDescent="0.25">
      <c r="B142" s="416" t="str">
        <f>+'FORMATO COSTEO C2'!C196</f>
        <v>2.2.1.4</v>
      </c>
      <c r="C142" s="417" t="str">
        <f>+'FORMATO COSTEO C2'!B196</f>
        <v>Categoría de gasto</v>
      </c>
      <c r="D142" s="418"/>
      <c r="E142" s="555"/>
      <c r="F142" s="420">
        <f>+'FORMATO COSTEO C2'!G196</f>
        <v>0</v>
      </c>
      <c r="G142" s="421">
        <f>+'FORMATO COSTEO C2'!H196</f>
        <v>0</v>
      </c>
      <c r="H142" s="425">
        <f>IF( $F142=0,0,((($F142/$E$138)*'PLAN DE ADQUISICIONES'!F$55)*($G142/$F142)))</f>
        <v>0</v>
      </c>
      <c r="I142" s="420">
        <f>IF( $F142=0,0,((($F142/$E$138)*'PLAN DE ADQUISICIONES'!G$55)*($G142/$F142)))</f>
        <v>0</v>
      </c>
      <c r="J142" s="420">
        <f>IF( $F142=0,0,((($F142/$E$138)*'PLAN DE ADQUISICIONES'!H$55)*($G142/$F142)))</f>
        <v>0</v>
      </c>
      <c r="K142" s="420">
        <f>IF( $F142=0,0,((($F142/$E$138)*'PLAN DE ADQUISICIONES'!I$55)*($G142/$F142)))</f>
        <v>0</v>
      </c>
      <c r="L142" s="420">
        <f>IF( $F142=0,0,((($F142/$E$138)*'PLAN DE ADQUISICIONES'!J$55)*($G142/$F142)))</f>
        <v>0</v>
      </c>
      <c r="M142" s="420">
        <f>IF( $F142=0,0,((($F142/$E$138)*'PLAN DE ADQUISICIONES'!K$55)*($G142/$F142)))</f>
        <v>0</v>
      </c>
      <c r="N142" s="420">
        <f>IF( $F142=0,0,((($F142/$E$138)*'PLAN DE ADQUISICIONES'!L$55)*($G142/$F142)))</f>
        <v>0</v>
      </c>
      <c r="O142" s="420">
        <f>IF( $F142=0,0,((($F142/$E$138)*'PLAN DE ADQUISICIONES'!M$55)*($G142/$F142)))</f>
        <v>0</v>
      </c>
      <c r="P142" s="420">
        <f>IF( $F142=0,0,((($F142/$E$138)*'PLAN DE ADQUISICIONES'!N$55)*($G142/$F142)))</f>
        <v>0</v>
      </c>
      <c r="Q142" s="420">
        <f>IF( $F142=0,0,((($F142/$E$138)*'PLAN DE ADQUISICIONES'!O$55)*($G142/$F142)))</f>
        <v>0</v>
      </c>
      <c r="R142" s="420">
        <f>IF( $F142=0,0,((($F142/$E$138)*'PLAN DE ADQUISICIONES'!P$55)*($G142/$F142)))</f>
        <v>0</v>
      </c>
      <c r="S142" s="420">
        <f>IF( $F142=0,0,((($F142/$E$138)*'PLAN DE ADQUISICIONES'!Q$55)*($G142/$F142)))</f>
        <v>0</v>
      </c>
      <c r="T142" s="423">
        <f>H142+I142+J142+K142+L142+M142+N142+O142+P142+Q142+R142+S142</f>
        <v>0</v>
      </c>
      <c r="U142" s="424">
        <f>IF( $F142=0,0,((($F142/$E$138)*'PLAN DE ADQUISICIONES'!R$55)*($G142/$F142)))</f>
        <v>0</v>
      </c>
      <c r="V142" s="420">
        <f>IF( $F142=0,0,((($F142/$E$138)*'PLAN DE ADQUISICIONES'!S$55)*($G142/$F142)))</f>
        <v>0</v>
      </c>
      <c r="W142" s="420">
        <f>IF( $F142=0,0,((($F142/$E$138)*'PLAN DE ADQUISICIONES'!T$55)*($G142/$F142)))</f>
        <v>0</v>
      </c>
      <c r="X142" s="420">
        <f>IF( $F142=0,0,((($F142/$E$138)*'PLAN DE ADQUISICIONES'!U$55)*($G142/$F142)))</f>
        <v>0</v>
      </c>
      <c r="Y142" s="420">
        <f>IF( $F142=0,0,((($F142/$E$138)*'PLAN DE ADQUISICIONES'!V$55)*($G142/$F142)))</f>
        <v>0</v>
      </c>
      <c r="Z142" s="420">
        <f>IF( $F142=0,0,((($F142/$E$138)*'PLAN DE ADQUISICIONES'!W$55)*($G142/$F142)))</f>
        <v>0</v>
      </c>
      <c r="AA142" s="420">
        <f>IF( $F142=0,0,((($F142/$E$138)*'PLAN DE ADQUISICIONES'!X$55)*($G142/$F142)))</f>
        <v>0</v>
      </c>
      <c r="AB142" s="420">
        <f>IF( $F142=0,0,((($F142/$E$138)*'PLAN DE ADQUISICIONES'!Y$55)*($G142/$F142)))</f>
        <v>0</v>
      </c>
      <c r="AC142" s="420">
        <f>IF( $F142=0,0,((($F142/$E$138)*'PLAN DE ADQUISICIONES'!Z$55)*($G142/$F142)))</f>
        <v>0</v>
      </c>
      <c r="AD142" s="420">
        <f>IF( $F142=0,0,((($F142/$E$138)*'PLAN DE ADQUISICIONES'!AA$55)*($G142/$F142)))</f>
        <v>0</v>
      </c>
      <c r="AE142" s="420">
        <f>IF( $F142=0,0,((($F142/$E$138)*'PLAN DE ADQUISICIONES'!AB$55)*($G142/$F142)))</f>
        <v>0</v>
      </c>
      <c r="AF142" s="420">
        <f>IF( $F142=0,0,((($F142/$E$138)*'PLAN DE ADQUISICIONES'!AC$55)*($G142/$F142)))</f>
        <v>0</v>
      </c>
      <c r="AG142" s="421">
        <f>U142+V142+W142+X142+Y142+Z142+AA142+AB142+AC142+AD142+AE142+AF142</f>
        <v>0</v>
      </c>
      <c r="AH142" s="425">
        <f>IF( $F142=0,0,((($F142/$E$138)*'PLAN DE ADQUISICIONES'!AD$55)*($G142/$F142)))</f>
        <v>0</v>
      </c>
      <c r="AI142" s="420">
        <f>IF( $F142=0,0,((($F142/$E$138)*'PLAN DE ADQUISICIONES'!AE$55)*($G142/$F142)))</f>
        <v>0</v>
      </c>
      <c r="AJ142" s="420">
        <f>IF( $F142=0,0,((($F142/$E$138)*'PLAN DE ADQUISICIONES'!AF$55)*($G142/$F142)))</f>
        <v>0</v>
      </c>
      <c r="AK142" s="420">
        <f>IF( $F142=0,0,((($F142/$E$138)*'PLAN DE ADQUISICIONES'!AG$55)*($G142/$F142)))</f>
        <v>0</v>
      </c>
      <c r="AL142" s="420">
        <f>IF( $F142=0,0,((($F142/$E$138)*'PLAN DE ADQUISICIONES'!AH$55)*($G142/$F142)))</f>
        <v>0</v>
      </c>
      <c r="AM142" s="420">
        <f>IF( $F142=0,0,((($F142/$E$138)*'PLAN DE ADQUISICIONES'!AI$55)*($G142/$F142)))</f>
        <v>0</v>
      </c>
      <c r="AN142" s="420">
        <f>IF( $F142=0,0,((($F142/$E$138)*'PLAN DE ADQUISICIONES'!AJ$55)*($G142/$F142)))</f>
        <v>0</v>
      </c>
      <c r="AO142" s="420">
        <f>IF( $F142=0,0,((($F142/$E$138)*'PLAN DE ADQUISICIONES'!AK$55)*($G142/$F142)))</f>
        <v>0</v>
      </c>
      <c r="AP142" s="420">
        <f>IF( $F142=0,0,((($F142/$E$138)*'PLAN DE ADQUISICIONES'!AL$55)*($G142/$F142)))</f>
        <v>0</v>
      </c>
      <c r="AQ142" s="420">
        <f>IF( $F142=0,0,((($F142/$E$138)*'PLAN DE ADQUISICIONES'!AM$55)*($G142/$F142)))</f>
        <v>0</v>
      </c>
      <c r="AR142" s="420">
        <f>IF( $F142=0,0,((($F142/$E$138)*'PLAN DE ADQUISICIONES'!AN$55)*($G142/$F142)))</f>
        <v>0</v>
      </c>
      <c r="AS142" s="420">
        <f>IF( $F142=0,0,((($F142/$E$138)*'PLAN DE ADQUISICIONES'!AO$55)*($G142/$F142)))</f>
        <v>0</v>
      </c>
      <c r="AT142" s="423">
        <f>AH142+AI142+AJ142+AK142+AL142+AM142+AN142+AO142+AP142+AQ142+AR142+AS142</f>
        <v>0</v>
      </c>
      <c r="AU142" s="494">
        <f>AS142+AR142+AQ142+AP142+AO142+AN142+AM142+AL142+AK142+AJ142+AI142+AH142+AF142+AE142+AD142+AC142+AB142+AA142+Z142+Y142+X142+W142+V142+U142+S142+R142+Q142+P142+O142+N142+M142+L142+K142+J142+I142+H142</f>
        <v>0</v>
      </c>
      <c r="AV142" s="392">
        <f t="shared" si="68"/>
        <v>0</v>
      </c>
    </row>
    <row r="143" spans="2:48" s="60" customFormat="1" ht="12.75" customHeight="1" x14ac:dyDescent="0.25">
      <c r="B143" s="416" t="str">
        <f>+'FORMATO COSTEO C2'!C202</f>
        <v>2.2.1.5</v>
      </c>
      <c r="C143" s="417" t="str">
        <f>+'FORMATO COSTEO C2'!B202</f>
        <v>Categoría de gasto</v>
      </c>
      <c r="D143" s="418"/>
      <c r="E143" s="555"/>
      <c r="F143" s="420">
        <f>+'FORMATO COSTEO C2'!G202</f>
        <v>0</v>
      </c>
      <c r="G143" s="421">
        <f>+'FORMATO COSTEO C2'!H202</f>
        <v>0</v>
      </c>
      <c r="H143" s="425">
        <f>IF( $F143=0,0,((($F143/$E$138)*'PLAN DE ADQUISICIONES'!F$55)*($G143/$F143)))</f>
        <v>0</v>
      </c>
      <c r="I143" s="420">
        <f>IF( $F143=0,0,((($F143/$E$138)*'PLAN DE ADQUISICIONES'!G$55)*($G143/$F143)))</f>
        <v>0</v>
      </c>
      <c r="J143" s="420">
        <f>IF( $F143=0,0,((($F143/$E$138)*'PLAN DE ADQUISICIONES'!H$55)*($G143/$F143)))</f>
        <v>0</v>
      </c>
      <c r="K143" s="420">
        <f>IF( $F143=0,0,((($F143/$E$138)*'PLAN DE ADQUISICIONES'!I$55)*($G143/$F143)))</f>
        <v>0</v>
      </c>
      <c r="L143" s="420">
        <f>IF( $F143=0,0,((($F143/$E$138)*'PLAN DE ADQUISICIONES'!J$55)*($G143/$F143)))</f>
        <v>0</v>
      </c>
      <c r="M143" s="420">
        <f>IF( $F143=0,0,((($F143/$E$138)*'PLAN DE ADQUISICIONES'!K$55)*($G143/$F143)))</f>
        <v>0</v>
      </c>
      <c r="N143" s="420">
        <f>IF( $F143=0,0,((($F143/$E$138)*'PLAN DE ADQUISICIONES'!L$55)*($G143/$F143)))</f>
        <v>0</v>
      </c>
      <c r="O143" s="420">
        <f>IF( $F143=0,0,((($F143/$E$138)*'PLAN DE ADQUISICIONES'!M$55)*($G143/$F143)))</f>
        <v>0</v>
      </c>
      <c r="P143" s="420">
        <f>IF( $F143=0,0,((($F143/$E$138)*'PLAN DE ADQUISICIONES'!N$55)*($G143/$F143)))</f>
        <v>0</v>
      </c>
      <c r="Q143" s="420">
        <f>IF( $F143=0,0,((($F143/$E$138)*'PLAN DE ADQUISICIONES'!O$55)*($G143/$F143)))</f>
        <v>0</v>
      </c>
      <c r="R143" s="420">
        <f>IF( $F143=0,0,((($F143/$E$138)*'PLAN DE ADQUISICIONES'!P$55)*($G143/$F143)))</f>
        <v>0</v>
      </c>
      <c r="S143" s="420">
        <f>IF( $F143=0,0,((($F143/$E$138)*'PLAN DE ADQUISICIONES'!Q$55)*($G143/$F143)))</f>
        <v>0</v>
      </c>
      <c r="T143" s="423">
        <f>H143+I143+J143+K143+L143+M143+N143+O143+P143+Q143+R143+S143</f>
        <v>0</v>
      </c>
      <c r="U143" s="424">
        <f>IF( $F143=0,0,((($F143/$E$138)*'PLAN DE ADQUISICIONES'!R$55)*($G143/$F143)))</f>
        <v>0</v>
      </c>
      <c r="V143" s="420">
        <f>IF( $F143=0,0,((($F143/$E$138)*'PLAN DE ADQUISICIONES'!S$55)*($G143/$F143)))</f>
        <v>0</v>
      </c>
      <c r="W143" s="420">
        <f>IF( $F143=0,0,((($F143/$E$138)*'PLAN DE ADQUISICIONES'!T$55)*($G143/$F143)))</f>
        <v>0</v>
      </c>
      <c r="X143" s="420">
        <f>IF( $F143=0,0,((($F143/$E$138)*'PLAN DE ADQUISICIONES'!U$55)*($G143/$F143)))</f>
        <v>0</v>
      </c>
      <c r="Y143" s="420">
        <f>IF( $F143=0,0,((($F143/$E$138)*'PLAN DE ADQUISICIONES'!V$55)*($G143/$F143)))</f>
        <v>0</v>
      </c>
      <c r="Z143" s="420">
        <f>IF( $F143=0,0,((($F143/$E$138)*'PLAN DE ADQUISICIONES'!W$55)*($G143/$F143)))</f>
        <v>0</v>
      </c>
      <c r="AA143" s="420">
        <f>IF( $F143=0,0,((($F143/$E$138)*'PLAN DE ADQUISICIONES'!X$55)*($G143/$F143)))</f>
        <v>0</v>
      </c>
      <c r="AB143" s="420">
        <f>IF( $F143=0,0,((($F143/$E$138)*'PLAN DE ADQUISICIONES'!Y$55)*($G143/$F143)))</f>
        <v>0</v>
      </c>
      <c r="AC143" s="420">
        <f>IF( $F143=0,0,((($F143/$E$138)*'PLAN DE ADQUISICIONES'!Z$55)*($G143/$F143)))</f>
        <v>0</v>
      </c>
      <c r="AD143" s="420">
        <f>IF( $F143=0,0,((($F143/$E$138)*'PLAN DE ADQUISICIONES'!AA$55)*($G143/$F143)))</f>
        <v>0</v>
      </c>
      <c r="AE143" s="420">
        <f>IF( $F143=0,0,((($F143/$E$138)*'PLAN DE ADQUISICIONES'!AB$55)*($G143/$F143)))</f>
        <v>0</v>
      </c>
      <c r="AF143" s="420">
        <f>IF( $F143=0,0,((($F143/$E$138)*'PLAN DE ADQUISICIONES'!AC$55)*($G143/$F143)))</f>
        <v>0</v>
      </c>
      <c r="AG143" s="421">
        <f>U143+V143+W143+X143+Y143+Z143+AA143+AB143+AC143+AD143+AE143+AF143</f>
        <v>0</v>
      </c>
      <c r="AH143" s="425">
        <f>IF( $F143=0,0,((($F143/$E$138)*'PLAN DE ADQUISICIONES'!AD$55)*($G143/$F143)))</f>
        <v>0</v>
      </c>
      <c r="AI143" s="420">
        <f>IF( $F143=0,0,((($F143/$E$138)*'PLAN DE ADQUISICIONES'!AE$55)*($G143/$F143)))</f>
        <v>0</v>
      </c>
      <c r="AJ143" s="420">
        <f>IF( $F143=0,0,((($F143/$E$138)*'PLAN DE ADQUISICIONES'!AF$55)*($G143/$F143)))</f>
        <v>0</v>
      </c>
      <c r="AK143" s="420">
        <f>IF( $F143=0,0,((($F143/$E$138)*'PLAN DE ADQUISICIONES'!AG$55)*($G143/$F143)))</f>
        <v>0</v>
      </c>
      <c r="AL143" s="420">
        <f>IF( $F143=0,0,((($F143/$E$138)*'PLAN DE ADQUISICIONES'!AH$55)*($G143/$F143)))</f>
        <v>0</v>
      </c>
      <c r="AM143" s="420">
        <f>IF( $F143=0,0,((($F143/$E$138)*'PLAN DE ADQUISICIONES'!AI$55)*($G143/$F143)))</f>
        <v>0</v>
      </c>
      <c r="AN143" s="420">
        <f>IF( $F143=0,0,((($F143/$E$138)*'PLAN DE ADQUISICIONES'!AJ$55)*($G143/$F143)))</f>
        <v>0</v>
      </c>
      <c r="AO143" s="420">
        <f>IF( $F143=0,0,((($F143/$E$138)*'PLAN DE ADQUISICIONES'!AK$55)*($G143/$F143)))</f>
        <v>0</v>
      </c>
      <c r="AP143" s="420">
        <f>IF( $F143=0,0,((($F143/$E$138)*'PLAN DE ADQUISICIONES'!AL$55)*($G143/$F143)))</f>
        <v>0</v>
      </c>
      <c r="AQ143" s="420">
        <f>IF( $F143=0,0,((($F143/$E$138)*'PLAN DE ADQUISICIONES'!AM$55)*($G143/$F143)))</f>
        <v>0</v>
      </c>
      <c r="AR143" s="420">
        <f>IF( $F143=0,0,((($F143/$E$138)*'PLAN DE ADQUISICIONES'!AN$55)*($G143/$F143)))</f>
        <v>0</v>
      </c>
      <c r="AS143" s="420">
        <f>IF( $F143=0,0,((($F143/$E$138)*'PLAN DE ADQUISICIONES'!AO$55)*($G143/$F143)))</f>
        <v>0</v>
      </c>
      <c r="AT143" s="423">
        <f>AH143+AI143+AJ143+AK143+AL143+AM143+AN143+AO143+AP143+AQ143+AR143+AS143</f>
        <v>0</v>
      </c>
      <c r="AU143" s="494">
        <f>AS143+AR143+AQ143+AP143+AO143+AN143+AM143+AL143+AK143+AJ143+AI143+AH143+AF143+AE143+AD143+AC143+AB143+AA143+Z143+Y143+X143+W143+V143+U143+S143+R143+Q143+P143+O143+N143+M143+L143+K143+J143+I143+H143</f>
        <v>0</v>
      </c>
      <c r="AV143" s="392">
        <f t="shared" si="68"/>
        <v>0</v>
      </c>
    </row>
    <row r="144" spans="2:48" s="60" customFormat="1" ht="12.75" customHeight="1" x14ac:dyDescent="0.25">
      <c r="B144" s="406" t="str">
        <f>+'FORMATO COSTEO C2'!C208</f>
        <v>2.2.2</v>
      </c>
      <c r="C144" s="430" t="str">
        <f>+'FORMATO COSTEO C2'!B208</f>
        <v>Asistencia técnica para resolver cuellos de botella en la línea de negocios de alojamientos rurales</v>
      </c>
      <c r="D144" s="543" t="str">
        <f>+'FORMATO COSTEO C2'!D208</f>
        <v>Visita</v>
      </c>
      <c r="E144" s="535">
        <f>+'FORMATO COSTEO C2'!E208</f>
        <v>100</v>
      </c>
      <c r="F144" s="410">
        <f>SUM(F145:F149)</f>
        <v>0</v>
      </c>
      <c r="G144" s="411">
        <f>SUM(G145:G149)</f>
        <v>0</v>
      </c>
      <c r="H144" s="412">
        <f t="shared" ref="H144:M144" si="69">SUM(H145:H149)</f>
        <v>0</v>
      </c>
      <c r="I144" s="410">
        <f t="shared" si="69"/>
        <v>0</v>
      </c>
      <c r="J144" s="410">
        <f t="shared" si="69"/>
        <v>0</v>
      </c>
      <c r="K144" s="410">
        <f t="shared" si="69"/>
        <v>0</v>
      </c>
      <c r="L144" s="410">
        <f t="shared" si="69"/>
        <v>0</v>
      </c>
      <c r="M144" s="410">
        <f t="shared" si="69"/>
        <v>0</v>
      </c>
      <c r="N144" s="410">
        <f t="shared" ref="N144:T144" si="70">SUM(N145:N149)</f>
        <v>0</v>
      </c>
      <c r="O144" s="410">
        <f t="shared" si="70"/>
        <v>0</v>
      </c>
      <c r="P144" s="410">
        <f t="shared" si="70"/>
        <v>0</v>
      </c>
      <c r="Q144" s="410">
        <f t="shared" si="70"/>
        <v>0</v>
      </c>
      <c r="R144" s="410">
        <f t="shared" si="70"/>
        <v>0</v>
      </c>
      <c r="S144" s="410">
        <f t="shared" si="70"/>
        <v>0</v>
      </c>
      <c r="T144" s="413">
        <f t="shared" si="70"/>
        <v>0</v>
      </c>
      <c r="U144" s="414">
        <f t="shared" ref="U144:AJ144" si="71">SUM(U145:U149)</f>
        <v>0</v>
      </c>
      <c r="V144" s="410">
        <f t="shared" si="71"/>
        <v>0</v>
      </c>
      <c r="W144" s="410">
        <f t="shared" si="71"/>
        <v>0</v>
      </c>
      <c r="X144" s="410">
        <f t="shared" si="71"/>
        <v>0</v>
      </c>
      <c r="Y144" s="410">
        <f t="shared" si="71"/>
        <v>0</v>
      </c>
      <c r="Z144" s="410">
        <f t="shared" si="71"/>
        <v>0</v>
      </c>
      <c r="AA144" s="410">
        <f t="shared" si="71"/>
        <v>0</v>
      </c>
      <c r="AB144" s="410">
        <f t="shared" si="71"/>
        <v>0</v>
      </c>
      <c r="AC144" s="410">
        <f t="shared" si="71"/>
        <v>0</v>
      </c>
      <c r="AD144" s="410">
        <f t="shared" si="71"/>
        <v>0</v>
      </c>
      <c r="AE144" s="410">
        <f t="shared" si="71"/>
        <v>0</v>
      </c>
      <c r="AF144" s="410">
        <f t="shared" si="71"/>
        <v>0</v>
      </c>
      <c r="AG144" s="411">
        <f t="shared" si="71"/>
        <v>0</v>
      </c>
      <c r="AH144" s="412">
        <f t="shared" si="71"/>
        <v>0</v>
      </c>
      <c r="AI144" s="410">
        <f t="shared" si="71"/>
        <v>0</v>
      </c>
      <c r="AJ144" s="410">
        <f t="shared" si="71"/>
        <v>0</v>
      </c>
      <c r="AK144" s="410">
        <f t="shared" ref="AK144:AS144" si="72">SUM(AK145:AK149)</f>
        <v>0</v>
      </c>
      <c r="AL144" s="410">
        <f t="shared" si="72"/>
        <v>0</v>
      </c>
      <c r="AM144" s="410">
        <f t="shared" si="72"/>
        <v>0</v>
      </c>
      <c r="AN144" s="410">
        <f t="shared" si="72"/>
        <v>0</v>
      </c>
      <c r="AO144" s="410">
        <f t="shared" si="72"/>
        <v>0</v>
      </c>
      <c r="AP144" s="410">
        <f t="shared" si="72"/>
        <v>0</v>
      </c>
      <c r="AQ144" s="410">
        <f t="shared" si="72"/>
        <v>0</v>
      </c>
      <c r="AR144" s="410">
        <f t="shared" si="72"/>
        <v>0</v>
      </c>
      <c r="AS144" s="410">
        <f t="shared" si="72"/>
        <v>0</v>
      </c>
      <c r="AT144" s="413">
        <f>SUM(AT145:AT149)</f>
        <v>0</v>
      </c>
      <c r="AU144" s="415">
        <f>SUM(AU145:AU149)</f>
        <v>0</v>
      </c>
      <c r="AV144" s="392">
        <f t="shared" si="68"/>
        <v>0</v>
      </c>
    </row>
    <row r="145" spans="2:48" s="60" customFormat="1" ht="12.75" customHeight="1" x14ac:dyDescent="0.25">
      <c r="B145" s="416" t="str">
        <f>+'FORMATO COSTEO C2'!C210</f>
        <v>2.2.2.1</v>
      </c>
      <c r="C145" s="417" t="str">
        <f>+'FORMATO COSTEO C2'!B210</f>
        <v>Categoría de gasto</v>
      </c>
      <c r="D145" s="428"/>
      <c r="E145" s="556"/>
      <c r="F145" s="420">
        <f>+'FORMATO COSTEO C2'!G210</f>
        <v>0</v>
      </c>
      <c r="G145" s="421">
        <f>+'FORMATO COSTEO C2'!H210</f>
        <v>0</v>
      </c>
      <c r="H145" s="422">
        <f>IF( $F145=0,0,((($F145/$E$144)*'PLAN DE ADQUISICIONES'!F$56)*($G145/$F145)))</f>
        <v>0</v>
      </c>
      <c r="I145" s="420">
        <f>IF( $F145=0,0,((($F145/$E$144)*'PLAN DE ADQUISICIONES'!G$56)*($G145/$F145)))</f>
        <v>0</v>
      </c>
      <c r="J145" s="420">
        <f>IF( $F145=0,0,((($F145/$E$144)*'PLAN DE ADQUISICIONES'!H$56)*($G145/$F145)))</f>
        <v>0</v>
      </c>
      <c r="K145" s="420">
        <f>IF( $F145=0,0,((($F145/$E$144)*'PLAN DE ADQUISICIONES'!I$56)*($G145/$F145)))</f>
        <v>0</v>
      </c>
      <c r="L145" s="420">
        <f>IF( $F145=0,0,((($F145/$E$144)*'PLAN DE ADQUISICIONES'!J$56)*($G145/$F145)))</f>
        <v>0</v>
      </c>
      <c r="M145" s="420">
        <f>IF( $F145=0,0,((($F145/$E$144)*'PLAN DE ADQUISICIONES'!K$56)*($G145/$F145)))</f>
        <v>0</v>
      </c>
      <c r="N145" s="420">
        <f>IF( $F145=0,0,((($F145/$E$144)*'PLAN DE ADQUISICIONES'!L$56)*($G145/$F145)))</f>
        <v>0</v>
      </c>
      <c r="O145" s="420">
        <f>IF( $F145=0,0,((($F145/$E$144)*'PLAN DE ADQUISICIONES'!M$56)*($G145/$F145)))</f>
        <v>0</v>
      </c>
      <c r="P145" s="420">
        <f>IF( $F145=0,0,((($F145/$E$144)*'PLAN DE ADQUISICIONES'!N$56)*($G145/$F145)))</f>
        <v>0</v>
      </c>
      <c r="Q145" s="420">
        <f>IF( $F145=0,0,((($F145/$E$144)*'PLAN DE ADQUISICIONES'!O$56)*($G145/$F145)))</f>
        <v>0</v>
      </c>
      <c r="R145" s="420">
        <f>IF( $F145=0,0,((($F145/$E$144)*'PLAN DE ADQUISICIONES'!P$56)*($G145/$F145)))</f>
        <v>0</v>
      </c>
      <c r="S145" s="420">
        <f>IF( $F145=0,0,((($F145/$E$144)*'PLAN DE ADQUISICIONES'!Q$56)*($G145/$F145)))</f>
        <v>0</v>
      </c>
      <c r="T145" s="423">
        <f>H145+I145+J145+K145+L145+M145+N145+O145+P145+Q145+R145+S145</f>
        <v>0</v>
      </c>
      <c r="U145" s="424">
        <f>IF( $F145=0,0,((($F145/$E$144)*'PLAN DE ADQUISICIONES'!R$56)*($G145/$F145)))</f>
        <v>0</v>
      </c>
      <c r="V145" s="420">
        <f>IF( $F145=0,0,((($F145/$E$144)*'PLAN DE ADQUISICIONES'!S$56)*($G145/$F145)))</f>
        <v>0</v>
      </c>
      <c r="W145" s="420">
        <f>IF( $F145=0,0,((($F145/$E$144)*'PLAN DE ADQUISICIONES'!T$56)*($G145/$F145)))</f>
        <v>0</v>
      </c>
      <c r="X145" s="420">
        <f>IF( $F145=0,0,((($F145/$E$144)*'PLAN DE ADQUISICIONES'!U$56)*($G145/$F145)))</f>
        <v>0</v>
      </c>
      <c r="Y145" s="420">
        <f>IF( $F145=0,0,((($F145/$E$144)*'PLAN DE ADQUISICIONES'!V$56)*($G145/$F145)))</f>
        <v>0</v>
      </c>
      <c r="Z145" s="420">
        <f>IF( $F145=0,0,((($F145/$E$144)*'PLAN DE ADQUISICIONES'!W$56)*($G145/$F145)))</f>
        <v>0</v>
      </c>
      <c r="AA145" s="420">
        <f>IF( $F145=0,0,((($F145/$E$144)*'PLAN DE ADQUISICIONES'!X$56)*($G145/$F145)))</f>
        <v>0</v>
      </c>
      <c r="AB145" s="420">
        <f>IF( $F145=0,0,((($F145/$E$144)*'PLAN DE ADQUISICIONES'!Y$56)*($G145/$F145)))</f>
        <v>0</v>
      </c>
      <c r="AC145" s="420">
        <f>IF( $F145=0,0,((($F145/$E$144)*'PLAN DE ADQUISICIONES'!Z$56)*($G145/$F145)))</f>
        <v>0</v>
      </c>
      <c r="AD145" s="420">
        <f>IF( $F145=0,0,((($F145/$E$144)*'PLAN DE ADQUISICIONES'!AA$56)*($G145/$F145)))</f>
        <v>0</v>
      </c>
      <c r="AE145" s="420">
        <f>IF( $F145=0,0,((($F145/$E$144)*'PLAN DE ADQUISICIONES'!AB$56)*($G145/$F145)))</f>
        <v>0</v>
      </c>
      <c r="AF145" s="420">
        <f>IF( $F145=0,0,((($F145/$E$144)*'PLAN DE ADQUISICIONES'!AC$56)*($G145/$F145)))</f>
        <v>0</v>
      </c>
      <c r="AG145" s="421">
        <f>U145+V145+W145+X145+Y145+Z145+AA145+AB145+AC145+AD145+AE145+AF145</f>
        <v>0</v>
      </c>
      <c r="AH145" s="425">
        <f>IF( $F145=0,0,((($F145/$E$144)*'PLAN DE ADQUISICIONES'!AD$56)*($G145/$F145)))</f>
        <v>0</v>
      </c>
      <c r="AI145" s="420">
        <f>IF( $F145=0,0,((($F145/$E$144)*'PLAN DE ADQUISICIONES'!AE$56)*($G145/$F145)))</f>
        <v>0</v>
      </c>
      <c r="AJ145" s="420">
        <f>IF( $F145=0,0,((($F145/$E$144)*'PLAN DE ADQUISICIONES'!AF$56)*($G145/$F145)))</f>
        <v>0</v>
      </c>
      <c r="AK145" s="420">
        <f>IF( $F145=0,0,((($F145/$E$144)*'PLAN DE ADQUISICIONES'!AG$56)*($G145/$F145)))</f>
        <v>0</v>
      </c>
      <c r="AL145" s="420">
        <f>IF( $F145=0,0,((($F145/$E$144)*'PLAN DE ADQUISICIONES'!AH$56)*($G145/$F145)))</f>
        <v>0</v>
      </c>
      <c r="AM145" s="420">
        <f>IF( $F145=0,0,((($F145/$E$144)*'PLAN DE ADQUISICIONES'!AI$56)*($G145/$F145)))</f>
        <v>0</v>
      </c>
      <c r="AN145" s="420">
        <f>IF( $F145=0,0,((($F145/$E$144)*'PLAN DE ADQUISICIONES'!AJ$56)*($G145/$F145)))</f>
        <v>0</v>
      </c>
      <c r="AO145" s="420">
        <f>IF( $F145=0,0,((($F145/$E$144)*'PLAN DE ADQUISICIONES'!AK$56)*($G145/$F145)))</f>
        <v>0</v>
      </c>
      <c r="AP145" s="420">
        <f>IF( $F145=0,0,((($F145/$E$144)*'PLAN DE ADQUISICIONES'!AL$56)*($G145/$F145)))</f>
        <v>0</v>
      </c>
      <c r="AQ145" s="420">
        <f>IF( $F145=0,0,((($F145/$E$144)*'PLAN DE ADQUISICIONES'!AM$56)*($G145/$F145)))</f>
        <v>0</v>
      </c>
      <c r="AR145" s="420">
        <f>IF( $F145=0,0,((($F145/$E$144)*'PLAN DE ADQUISICIONES'!AN$56)*($G145/$F145)))</f>
        <v>0</v>
      </c>
      <c r="AS145" s="420">
        <f>IF( $F145=0,0,((($F145/$E$144)*'PLAN DE ADQUISICIONES'!AO$56)*($G145/$F145)))</f>
        <v>0</v>
      </c>
      <c r="AT145" s="423">
        <f>AH145+AI145+AJ145+AK145+AL145+AM145+AN145+AO145+AP145+AQ145+AR145+AS145</f>
        <v>0</v>
      </c>
      <c r="AU145" s="494">
        <f>AS145+AR145+AQ145+AP145+AO145+AN145+AM145+AL145+AK145+AJ145+AI145+AH145+AF145+AE145+AD145+AC145+AB145+AA145+Z145+Y145+X145+W145+V145+U145+S145+R145+Q145+P145+O145+N145+M145+L145+K145+J145+I145+H145</f>
        <v>0</v>
      </c>
      <c r="AV145" s="392">
        <f t="shared" si="68"/>
        <v>0</v>
      </c>
    </row>
    <row r="146" spans="2:48" s="60" customFormat="1" ht="12.75" customHeight="1" x14ac:dyDescent="0.25">
      <c r="B146" s="416" t="str">
        <f>+'FORMATO COSTEO C2'!C216</f>
        <v>2.2.2.2</v>
      </c>
      <c r="C146" s="417" t="str">
        <f>+'FORMATO COSTEO C2'!B216</f>
        <v>Categoría de gasto</v>
      </c>
      <c r="D146" s="428"/>
      <c r="E146" s="556"/>
      <c r="F146" s="420">
        <f>+'FORMATO COSTEO C2'!G216</f>
        <v>0</v>
      </c>
      <c r="G146" s="421">
        <f>+'FORMATO COSTEO C2'!H216</f>
        <v>0</v>
      </c>
      <c r="H146" s="425">
        <f>IF( $F146=0,0,((($F146/$E$144)*'PLAN DE ADQUISICIONES'!F$56)*($G146/$F146)))</f>
        <v>0</v>
      </c>
      <c r="I146" s="420">
        <f>IF( $F146=0,0,((($F146/$E$144)*'PLAN DE ADQUISICIONES'!G$56)*($G146/$F146)))</f>
        <v>0</v>
      </c>
      <c r="J146" s="420">
        <f>IF( $F146=0,0,((($F146/$E$144)*'PLAN DE ADQUISICIONES'!H$56)*($G146/$F146)))</f>
        <v>0</v>
      </c>
      <c r="K146" s="420">
        <f>IF( $F146=0,0,((($F146/$E$144)*'PLAN DE ADQUISICIONES'!I$56)*($G146/$F146)))</f>
        <v>0</v>
      </c>
      <c r="L146" s="420">
        <f>IF( $F146=0,0,((($F146/$E$144)*'PLAN DE ADQUISICIONES'!J$56)*($G146/$F146)))</f>
        <v>0</v>
      </c>
      <c r="M146" s="420">
        <f>IF( $F146=0,0,((($F146/$E$144)*'PLAN DE ADQUISICIONES'!K$56)*($G146/$F146)))</f>
        <v>0</v>
      </c>
      <c r="N146" s="420">
        <f>IF( $F146=0,0,((($F146/$E$144)*'PLAN DE ADQUISICIONES'!L$56)*($G146/$F146)))</f>
        <v>0</v>
      </c>
      <c r="O146" s="420">
        <f>IF( $F146=0,0,((($F146/$E$144)*'PLAN DE ADQUISICIONES'!M$56)*($G146/$F146)))</f>
        <v>0</v>
      </c>
      <c r="P146" s="420">
        <f>IF( $F146=0,0,((($F146/$E$144)*'PLAN DE ADQUISICIONES'!N$56)*($G146/$F146)))</f>
        <v>0</v>
      </c>
      <c r="Q146" s="420">
        <f>IF( $F146=0,0,((($F146/$E$144)*'PLAN DE ADQUISICIONES'!O$56)*($G146/$F146)))</f>
        <v>0</v>
      </c>
      <c r="R146" s="420">
        <f>IF( $F146=0,0,((($F146/$E$144)*'PLAN DE ADQUISICIONES'!P$56)*($G146/$F146)))</f>
        <v>0</v>
      </c>
      <c r="S146" s="420">
        <f>IF( $F146=0,0,((($F146/$E$144)*'PLAN DE ADQUISICIONES'!Q$56)*($G146/$F146)))</f>
        <v>0</v>
      </c>
      <c r="T146" s="423">
        <f>H146+I146+J146+K146+L146+M146+N146+O146+P146+Q146+R146+S146</f>
        <v>0</v>
      </c>
      <c r="U146" s="424">
        <f>IF( $F146=0,0,((($F146/$E$144)*'PLAN DE ADQUISICIONES'!R$56)*($G146/$F146)))</f>
        <v>0</v>
      </c>
      <c r="V146" s="420">
        <f>IF( $F146=0,0,((($F146/$E$144)*'PLAN DE ADQUISICIONES'!S$56)*($G146/$F146)))</f>
        <v>0</v>
      </c>
      <c r="W146" s="420">
        <f>IF( $F146=0,0,((($F146/$E$144)*'PLAN DE ADQUISICIONES'!T$56)*($G146/$F146)))</f>
        <v>0</v>
      </c>
      <c r="X146" s="420">
        <f>IF( $F146=0,0,((($F146/$E$144)*'PLAN DE ADQUISICIONES'!U$56)*($G146/$F146)))</f>
        <v>0</v>
      </c>
      <c r="Y146" s="420">
        <f>IF( $F146=0,0,((($F146/$E$144)*'PLAN DE ADQUISICIONES'!V$56)*($G146/$F146)))</f>
        <v>0</v>
      </c>
      <c r="Z146" s="420">
        <f>IF( $F146=0,0,((($F146/$E$144)*'PLAN DE ADQUISICIONES'!W$56)*($G146/$F146)))</f>
        <v>0</v>
      </c>
      <c r="AA146" s="420">
        <f>IF( $F146=0,0,((($F146/$E$144)*'PLAN DE ADQUISICIONES'!X$56)*($G146/$F146)))</f>
        <v>0</v>
      </c>
      <c r="AB146" s="420">
        <f>IF( $F146=0,0,((($F146/$E$144)*'PLAN DE ADQUISICIONES'!Y$56)*($G146/$F146)))</f>
        <v>0</v>
      </c>
      <c r="AC146" s="420">
        <f>IF( $F146=0,0,((($F146/$E$144)*'PLAN DE ADQUISICIONES'!Z$56)*($G146/$F146)))</f>
        <v>0</v>
      </c>
      <c r="AD146" s="420">
        <f>IF( $F146=0,0,((($F146/$E$144)*'PLAN DE ADQUISICIONES'!AA$56)*($G146/$F146)))</f>
        <v>0</v>
      </c>
      <c r="AE146" s="420">
        <f>IF( $F146=0,0,((($F146/$E$144)*'PLAN DE ADQUISICIONES'!AB$56)*($G146/$F146)))</f>
        <v>0</v>
      </c>
      <c r="AF146" s="420">
        <f>IF( $F146=0,0,((($F146/$E$144)*'PLAN DE ADQUISICIONES'!AC$56)*($G146/$F146)))</f>
        <v>0</v>
      </c>
      <c r="AG146" s="421">
        <f>U146+V146+W146+X146+Y146+Z146+AA146+AB146+AC146+AD146+AE146+AF146</f>
        <v>0</v>
      </c>
      <c r="AH146" s="425">
        <f>IF( $F146=0,0,((($F146/$E$144)*'PLAN DE ADQUISICIONES'!AD$56)*($G146/$F146)))</f>
        <v>0</v>
      </c>
      <c r="AI146" s="420">
        <f>IF( $F146=0,0,((($F146/$E$144)*'PLAN DE ADQUISICIONES'!AE$56)*($G146/$F146)))</f>
        <v>0</v>
      </c>
      <c r="AJ146" s="420">
        <f>IF( $F146=0,0,((($F146/$E$144)*'PLAN DE ADQUISICIONES'!AF$56)*($G146/$F146)))</f>
        <v>0</v>
      </c>
      <c r="AK146" s="420">
        <f>IF( $F146=0,0,((($F146/$E$144)*'PLAN DE ADQUISICIONES'!AG$56)*($G146/$F146)))</f>
        <v>0</v>
      </c>
      <c r="AL146" s="420">
        <f>IF( $F146=0,0,((($F146/$E$144)*'PLAN DE ADQUISICIONES'!AH$56)*($G146/$F146)))</f>
        <v>0</v>
      </c>
      <c r="AM146" s="420">
        <f>IF( $F146=0,0,((($F146/$E$144)*'PLAN DE ADQUISICIONES'!AI$56)*($G146/$F146)))</f>
        <v>0</v>
      </c>
      <c r="AN146" s="420">
        <f>IF( $F146=0,0,((($F146/$E$144)*'PLAN DE ADQUISICIONES'!AJ$56)*($G146/$F146)))</f>
        <v>0</v>
      </c>
      <c r="AO146" s="420">
        <f>IF( $F146=0,0,((($F146/$E$144)*'PLAN DE ADQUISICIONES'!AK$56)*($G146/$F146)))</f>
        <v>0</v>
      </c>
      <c r="AP146" s="420">
        <f>IF( $F146=0,0,((($F146/$E$144)*'PLAN DE ADQUISICIONES'!AL$56)*($G146/$F146)))</f>
        <v>0</v>
      </c>
      <c r="AQ146" s="420">
        <f>IF( $F146=0,0,((($F146/$E$144)*'PLAN DE ADQUISICIONES'!AM$56)*($G146/$F146)))</f>
        <v>0</v>
      </c>
      <c r="AR146" s="420">
        <f>IF( $F146=0,0,((($F146/$E$144)*'PLAN DE ADQUISICIONES'!AN$56)*($G146/$F146)))</f>
        <v>0</v>
      </c>
      <c r="AS146" s="420">
        <f>IF( $F146=0,0,((($F146/$E$144)*'PLAN DE ADQUISICIONES'!AO$56)*($G146/$F146)))</f>
        <v>0</v>
      </c>
      <c r="AT146" s="423">
        <f>AH146+AI146+AJ146+AK146+AL146+AM146+AN146+AO146+AP146+AQ146+AR146+AS146</f>
        <v>0</v>
      </c>
      <c r="AU146" s="494">
        <f>AS146+AR146+AQ146+AP146+AO146+AN146+AM146+AL146+AK146+AJ146+AI146+AH146+AF146+AE146+AD146+AC146+AB146+AA146+Z146+Y146+X146+W146+V146+U146+S146+R146+Q146+P146+O146+N146+M146+L146+K146+J146+I146+H146</f>
        <v>0</v>
      </c>
      <c r="AV146" s="392">
        <f t="shared" si="68"/>
        <v>0</v>
      </c>
    </row>
    <row r="147" spans="2:48" s="60" customFormat="1" ht="12.75" customHeight="1" x14ac:dyDescent="0.25">
      <c r="B147" s="416" t="str">
        <f>+'FORMATO COSTEO C2'!C222</f>
        <v>2.2.2.3</v>
      </c>
      <c r="C147" s="417" t="str">
        <f>+'FORMATO COSTEO C2'!B222</f>
        <v>Categoría de gasto</v>
      </c>
      <c r="D147" s="428"/>
      <c r="E147" s="556"/>
      <c r="F147" s="420">
        <f>+'FORMATO COSTEO C2'!G222</f>
        <v>0</v>
      </c>
      <c r="G147" s="421">
        <f>+'FORMATO COSTEO C2'!H222</f>
        <v>0</v>
      </c>
      <c r="H147" s="425">
        <f>IF( $F147=0,0,((($F147/$E$144)*'PLAN DE ADQUISICIONES'!F$56)*($G147/$F147)))</f>
        <v>0</v>
      </c>
      <c r="I147" s="420">
        <f>IF( $F147=0,0,((($F147/$E$144)*'PLAN DE ADQUISICIONES'!G$56)*($G147/$F147)))</f>
        <v>0</v>
      </c>
      <c r="J147" s="420">
        <f>IF( $F147=0,0,((($F147/$E$144)*'PLAN DE ADQUISICIONES'!H$56)*($G147/$F147)))</f>
        <v>0</v>
      </c>
      <c r="K147" s="420">
        <f>IF( $F147=0,0,((($F147/$E$144)*'PLAN DE ADQUISICIONES'!I$56)*($G147/$F147)))</f>
        <v>0</v>
      </c>
      <c r="L147" s="420">
        <f>IF( $F147=0,0,((($F147/$E$144)*'PLAN DE ADQUISICIONES'!J$56)*($G147/$F147)))</f>
        <v>0</v>
      </c>
      <c r="M147" s="420">
        <f>IF( $F147=0,0,((($F147/$E$144)*'PLAN DE ADQUISICIONES'!K$56)*($G147/$F147)))</f>
        <v>0</v>
      </c>
      <c r="N147" s="420">
        <f>IF( $F147=0,0,((($F147/$E$144)*'PLAN DE ADQUISICIONES'!L$56)*($G147/$F147)))</f>
        <v>0</v>
      </c>
      <c r="O147" s="420">
        <f>IF( $F147=0,0,((($F147/$E$144)*'PLAN DE ADQUISICIONES'!M$56)*($G147/$F147)))</f>
        <v>0</v>
      </c>
      <c r="P147" s="420">
        <f>IF( $F147=0,0,((($F147/$E$144)*'PLAN DE ADQUISICIONES'!N$56)*($G147/$F147)))</f>
        <v>0</v>
      </c>
      <c r="Q147" s="420">
        <f>IF( $F147=0,0,((($F147/$E$144)*'PLAN DE ADQUISICIONES'!O$56)*($G147/$F147)))</f>
        <v>0</v>
      </c>
      <c r="R147" s="420">
        <f>IF( $F147=0,0,((($F147/$E$144)*'PLAN DE ADQUISICIONES'!P$56)*($G147/$F147)))</f>
        <v>0</v>
      </c>
      <c r="S147" s="420">
        <f>IF( $F147=0,0,((($F147/$E$144)*'PLAN DE ADQUISICIONES'!Q$56)*($G147/$F147)))</f>
        <v>0</v>
      </c>
      <c r="T147" s="423">
        <f>H147+I147+J147+K147+L147+M147+N147+O147+P147+Q147+R147+S147</f>
        <v>0</v>
      </c>
      <c r="U147" s="424">
        <f>IF( $F147=0,0,((($F147/$E$144)*'PLAN DE ADQUISICIONES'!R$56)*($G147/$F147)))</f>
        <v>0</v>
      </c>
      <c r="V147" s="420">
        <f>IF( $F147=0,0,((($F147/$E$144)*'PLAN DE ADQUISICIONES'!S$56)*($G147/$F147)))</f>
        <v>0</v>
      </c>
      <c r="W147" s="420">
        <f>IF( $F147=0,0,((($F147/$E$144)*'PLAN DE ADQUISICIONES'!T$56)*($G147/$F147)))</f>
        <v>0</v>
      </c>
      <c r="X147" s="420">
        <f>IF( $F147=0,0,((($F147/$E$144)*'PLAN DE ADQUISICIONES'!U$56)*($G147/$F147)))</f>
        <v>0</v>
      </c>
      <c r="Y147" s="420">
        <f>IF( $F147=0,0,((($F147/$E$144)*'PLAN DE ADQUISICIONES'!V$56)*($G147/$F147)))</f>
        <v>0</v>
      </c>
      <c r="Z147" s="420">
        <f>IF( $F147=0,0,((($F147/$E$144)*'PLAN DE ADQUISICIONES'!W$56)*($G147/$F147)))</f>
        <v>0</v>
      </c>
      <c r="AA147" s="420">
        <f>IF( $F147=0,0,((($F147/$E$144)*'PLAN DE ADQUISICIONES'!X$56)*($G147/$F147)))</f>
        <v>0</v>
      </c>
      <c r="AB147" s="420">
        <f>IF( $F147=0,0,((($F147/$E$144)*'PLAN DE ADQUISICIONES'!Y$56)*($G147/$F147)))</f>
        <v>0</v>
      </c>
      <c r="AC147" s="420">
        <f>IF( $F147=0,0,((($F147/$E$144)*'PLAN DE ADQUISICIONES'!Z$56)*($G147/$F147)))</f>
        <v>0</v>
      </c>
      <c r="AD147" s="420">
        <f>IF( $F147=0,0,((($F147/$E$144)*'PLAN DE ADQUISICIONES'!AA$56)*($G147/$F147)))</f>
        <v>0</v>
      </c>
      <c r="AE147" s="420">
        <f>IF( $F147=0,0,((($F147/$E$144)*'PLAN DE ADQUISICIONES'!AB$56)*($G147/$F147)))</f>
        <v>0</v>
      </c>
      <c r="AF147" s="420">
        <f>IF( $F147=0,0,((($F147/$E$144)*'PLAN DE ADQUISICIONES'!AC$56)*($G147/$F147)))</f>
        <v>0</v>
      </c>
      <c r="AG147" s="421">
        <f>U147+V147+W147+X147+Y147+Z147+AA147+AB147+AC147+AD147+AE147+AF147</f>
        <v>0</v>
      </c>
      <c r="AH147" s="425">
        <f>IF( $F147=0,0,((($F147/$E$144)*'PLAN DE ADQUISICIONES'!AD$56)*($G147/$F147)))</f>
        <v>0</v>
      </c>
      <c r="AI147" s="420">
        <f>IF( $F147=0,0,((($F147/$E$144)*'PLAN DE ADQUISICIONES'!AE$56)*($G147/$F147)))</f>
        <v>0</v>
      </c>
      <c r="AJ147" s="420">
        <f>IF( $F147=0,0,((($F147/$E$144)*'PLAN DE ADQUISICIONES'!AF$56)*($G147/$F147)))</f>
        <v>0</v>
      </c>
      <c r="AK147" s="420">
        <f>IF( $F147=0,0,((($F147/$E$144)*'PLAN DE ADQUISICIONES'!AG$56)*($G147/$F147)))</f>
        <v>0</v>
      </c>
      <c r="AL147" s="420">
        <f>IF( $F147=0,0,((($F147/$E$144)*'PLAN DE ADQUISICIONES'!AH$56)*($G147/$F147)))</f>
        <v>0</v>
      </c>
      <c r="AM147" s="420">
        <f>IF( $F147=0,0,((($F147/$E$144)*'PLAN DE ADQUISICIONES'!AI$56)*($G147/$F147)))</f>
        <v>0</v>
      </c>
      <c r="AN147" s="420">
        <f>IF( $F147=0,0,((($F147/$E$144)*'PLAN DE ADQUISICIONES'!AJ$56)*($G147/$F147)))</f>
        <v>0</v>
      </c>
      <c r="AO147" s="420">
        <f>IF( $F147=0,0,((($F147/$E$144)*'PLAN DE ADQUISICIONES'!AK$56)*($G147/$F147)))</f>
        <v>0</v>
      </c>
      <c r="AP147" s="420">
        <f>IF( $F147=0,0,((($F147/$E$144)*'PLAN DE ADQUISICIONES'!AL$56)*($G147/$F147)))</f>
        <v>0</v>
      </c>
      <c r="AQ147" s="420">
        <f>IF( $F147=0,0,((($F147/$E$144)*'PLAN DE ADQUISICIONES'!AM$56)*($G147/$F147)))</f>
        <v>0</v>
      </c>
      <c r="AR147" s="420">
        <f>IF( $F147=0,0,((($F147/$E$144)*'PLAN DE ADQUISICIONES'!AN$56)*($G147/$F147)))</f>
        <v>0</v>
      </c>
      <c r="AS147" s="420">
        <f>IF( $F147=0,0,((($F147/$E$144)*'PLAN DE ADQUISICIONES'!AO$56)*($G147/$F147)))</f>
        <v>0</v>
      </c>
      <c r="AT147" s="423">
        <f>AH147+AI147+AJ147+AK147+AL147+AM147+AN147+AO147+AP147+AQ147+AR147+AS147</f>
        <v>0</v>
      </c>
      <c r="AU147" s="494">
        <f>AS147+AR147+AQ147+AP147+AO147+AN147+AM147+AL147+AK147+AJ147+AI147+AH147+AF147+AE147+AD147+AC147+AB147+AA147+Z147+Y147+X147+W147+V147+U147+S147+R147+Q147+P147+O147+N147+M147+L147+K147+J147+I147+H147</f>
        <v>0</v>
      </c>
      <c r="AV147" s="392">
        <f t="shared" si="68"/>
        <v>0</v>
      </c>
    </row>
    <row r="148" spans="2:48" s="60" customFormat="1" ht="12.75" customHeight="1" x14ac:dyDescent="0.25">
      <c r="B148" s="416" t="str">
        <f>+'FORMATO COSTEO C2'!C228</f>
        <v>2.2.2.4</v>
      </c>
      <c r="C148" s="417" t="str">
        <f>+'FORMATO COSTEO C2'!B228</f>
        <v>Categoría de gasto</v>
      </c>
      <c r="D148" s="428"/>
      <c r="E148" s="556"/>
      <c r="F148" s="420">
        <f>+'FORMATO COSTEO C2'!G228</f>
        <v>0</v>
      </c>
      <c r="G148" s="421">
        <f>+'FORMATO COSTEO C2'!H228</f>
        <v>0</v>
      </c>
      <c r="H148" s="425">
        <f>IF( $F148=0,0,((($F148/$E$144)*'PLAN DE ADQUISICIONES'!F$56)*($G148/$F148)))</f>
        <v>0</v>
      </c>
      <c r="I148" s="420">
        <f>IF( $F148=0,0,((($F148/$E$144)*'PLAN DE ADQUISICIONES'!G$56)*($G148/$F148)))</f>
        <v>0</v>
      </c>
      <c r="J148" s="420">
        <f>IF( $F148=0,0,((($F148/$E$144)*'PLAN DE ADQUISICIONES'!H$56)*($G148/$F148)))</f>
        <v>0</v>
      </c>
      <c r="K148" s="420">
        <f>IF( $F148=0,0,((($F148/$E$144)*'PLAN DE ADQUISICIONES'!I$56)*($G148/$F148)))</f>
        <v>0</v>
      </c>
      <c r="L148" s="420">
        <f>IF( $F148=0,0,((($F148/$E$144)*'PLAN DE ADQUISICIONES'!J$56)*($G148/$F148)))</f>
        <v>0</v>
      </c>
      <c r="M148" s="420">
        <f>IF( $F148=0,0,((($F148/$E$144)*'PLAN DE ADQUISICIONES'!K$56)*($G148/$F148)))</f>
        <v>0</v>
      </c>
      <c r="N148" s="420">
        <f>IF( $F148=0,0,((($F148/$E$144)*'PLAN DE ADQUISICIONES'!L$56)*($G148/$F148)))</f>
        <v>0</v>
      </c>
      <c r="O148" s="420">
        <f>IF( $F148=0,0,((($F148/$E$144)*'PLAN DE ADQUISICIONES'!M$56)*($G148/$F148)))</f>
        <v>0</v>
      </c>
      <c r="P148" s="420">
        <f>IF( $F148=0,0,((($F148/$E$144)*'PLAN DE ADQUISICIONES'!N$56)*($G148/$F148)))</f>
        <v>0</v>
      </c>
      <c r="Q148" s="420">
        <f>IF( $F148=0,0,((($F148/$E$144)*'PLAN DE ADQUISICIONES'!O$56)*($G148/$F148)))</f>
        <v>0</v>
      </c>
      <c r="R148" s="420">
        <f>IF( $F148=0,0,((($F148/$E$144)*'PLAN DE ADQUISICIONES'!P$56)*($G148/$F148)))</f>
        <v>0</v>
      </c>
      <c r="S148" s="420">
        <f>IF( $F148=0,0,((($F148/$E$144)*'PLAN DE ADQUISICIONES'!Q$56)*($G148/$F148)))</f>
        <v>0</v>
      </c>
      <c r="T148" s="423">
        <f>H148+I148+J148+K148+L148+M148+N148+O148+P148+Q148+R148+S148</f>
        <v>0</v>
      </c>
      <c r="U148" s="424">
        <f>IF( $F148=0,0,((($F148/$E$144)*'PLAN DE ADQUISICIONES'!R$56)*($G148/$F148)))</f>
        <v>0</v>
      </c>
      <c r="V148" s="420">
        <f>IF( $F148=0,0,((($F148/$E$144)*'PLAN DE ADQUISICIONES'!S$56)*($G148/$F148)))</f>
        <v>0</v>
      </c>
      <c r="W148" s="420">
        <f>IF( $F148=0,0,((($F148/$E$144)*'PLAN DE ADQUISICIONES'!T$56)*($G148/$F148)))</f>
        <v>0</v>
      </c>
      <c r="X148" s="420">
        <f>IF( $F148=0,0,((($F148/$E$144)*'PLAN DE ADQUISICIONES'!U$56)*($G148/$F148)))</f>
        <v>0</v>
      </c>
      <c r="Y148" s="420">
        <f>IF( $F148=0,0,((($F148/$E$144)*'PLAN DE ADQUISICIONES'!V$56)*($G148/$F148)))</f>
        <v>0</v>
      </c>
      <c r="Z148" s="420">
        <f>IF( $F148=0,0,((($F148/$E$144)*'PLAN DE ADQUISICIONES'!W$56)*($G148/$F148)))</f>
        <v>0</v>
      </c>
      <c r="AA148" s="420">
        <f>IF( $F148=0,0,((($F148/$E$144)*'PLAN DE ADQUISICIONES'!X$56)*($G148/$F148)))</f>
        <v>0</v>
      </c>
      <c r="AB148" s="420">
        <f>IF( $F148=0,0,((($F148/$E$144)*'PLAN DE ADQUISICIONES'!Y$56)*($G148/$F148)))</f>
        <v>0</v>
      </c>
      <c r="AC148" s="420">
        <f>IF( $F148=0,0,((($F148/$E$144)*'PLAN DE ADQUISICIONES'!Z$56)*($G148/$F148)))</f>
        <v>0</v>
      </c>
      <c r="AD148" s="420">
        <f>IF( $F148=0,0,((($F148/$E$144)*'PLAN DE ADQUISICIONES'!AA$56)*($G148/$F148)))</f>
        <v>0</v>
      </c>
      <c r="AE148" s="420">
        <f>IF( $F148=0,0,((($F148/$E$144)*'PLAN DE ADQUISICIONES'!AB$56)*($G148/$F148)))</f>
        <v>0</v>
      </c>
      <c r="AF148" s="420">
        <f>IF( $F148=0,0,((($F148/$E$144)*'PLAN DE ADQUISICIONES'!AC$56)*($G148/$F148)))</f>
        <v>0</v>
      </c>
      <c r="AG148" s="421">
        <f>U148+V148+W148+X148+Y148+Z148+AA148+AB148+AC148+AD148+AE148+AF148</f>
        <v>0</v>
      </c>
      <c r="AH148" s="425">
        <f>IF( $F148=0,0,((($F148/$E$144)*'PLAN DE ADQUISICIONES'!AD$56)*($G148/$F148)))</f>
        <v>0</v>
      </c>
      <c r="AI148" s="420">
        <f>IF( $F148=0,0,((($F148/$E$144)*'PLAN DE ADQUISICIONES'!AE$56)*($G148/$F148)))</f>
        <v>0</v>
      </c>
      <c r="AJ148" s="420">
        <f>IF( $F148=0,0,((($F148/$E$144)*'PLAN DE ADQUISICIONES'!AF$56)*($G148/$F148)))</f>
        <v>0</v>
      </c>
      <c r="AK148" s="420">
        <f>IF( $F148=0,0,((($F148/$E$144)*'PLAN DE ADQUISICIONES'!AG$56)*($G148/$F148)))</f>
        <v>0</v>
      </c>
      <c r="AL148" s="420">
        <f>IF( $F148=0,0,((($F148/$E$144)*'PLAN DE ADQUISICIONES'!AH$56)*($G148/$F148)))</f>
        <v>0</v>
      </c>
      <c r="AM148" s="420">
        <f>IF( $F148=0,0,((($F148/$E$144)*'PLAN DE ADQUISICIONES'!AI$56)*($G148/$F148)))</f>
        <v>0</v>
      </c>
      <c r="AN148" s="420">
        <f>IF( $F148=0,0,((($F148/$E$144)*'PLAN DE ADQUISICIONES'!AJ$56)*($G148/$F148)))</f>
        <v>0</v>
      </c>
      <c r="AO148" s="420">
        <f>IF( $F148=0,0,((($F148/$E$144)*'PLAN DE ADQUISICIONES'!AK$56)*($G148/$F148)))</f>
        <v>0</v>
      </c>
      <c r="AP148" s="420">
        <f>IF( $F148=0,0,((($F148/$E$144)*'PLAN DE ADQUISICIONES'!AL$56)*($G148/$F148)))</f>
        <v>0</v>
      </c>
      <c r="AQ148" s="420">
        <f>IF( $F148=0,0,((($F148/$E$144)*'PLAN DE ADQUISICIONES'!AM$56)*($G148/$F148)))</f>
        <v>0</v>
      </c>
      <c r="AR148" s="420">
        <f>IF( $F148=0,0,((($F148/$E$144)*'PLAN DE ADQUISICIONES'!AN$56)*($G148/$F148)))</f>
        <v>0</v>
      </c>
      <c r="AS148" s="420">
        <f>IF( $F148=0,0,((($F148/$E$144)*'PLAN DE ADQUISICIONES'!AO$56)*($G148/$F148)))</f>
        <v>0</v>
      </c>
      <c r="AT148" s="423">
        <f>AH148+AI148+AJ148+AK148+AL148+AM148+AN148+AO148+AP148+AQ148+AR148+AS148</f>
        <v>0</v>
      </c>
      <c r="AU148" s="494">
        <f>AS148+AR148+AQ148+AP148+AO148+AN148+AM148+AL148+AK148+AJ148+AI148+AH148+AF148+AE148+AD148+AC148+AB148+AA148+Z148+Y148+X148+W148+V148+U148+S148+R148+Q148+P148+O148+N148+M148+L148+K148+J148+I148+H148</f>
        <v>0</v>
      </c>
      <c r="AV148" s="392">
        <f t="shared" si="68"/>
        <v>0</v>
      </c>
    </row>
    <row r="149" spans="2:48" s="60" customFormat="1" ht="12.75" customHeight="1" x14ac:dyDescent="0.25">
      <c r="B149" s="416" t="str">
        <f>+'FORMATO COSTEO C2'!C234</f>
        <v>2.2.2.5</v>
      </c>
      <c r="C149" s="417" t="str">
        <f>+'FORMATO COSTEO C2'!B234</f>
        <v>Categoría de gasto</v>
      </c>
      <c r="D149" s="428"/>
      <c r="E149" s="556"/>
      <c r="F149" s="420">
        <f>+'FORMATO COSTEO C2'!G234</f>
        <v>0</v>
      </c>
      <c r="G149" s="421">
        <f>+'FORMATO COSTEO C2'!H234</f>
        <v>0</v>
      </c>
      <c r="H149" s="425">
        <f>IF( $F149=0,0,((($F149/$E$144)*'PLAN DE ADQUISICIONES'!F$56)*($G149/$F149)))</f>
        <v>0</v>
      </c>
      <c r="I149" s="420">
        <f>IF( $F149=0,0,((($F149/$E$144)*'PLAN DE ADQUISICIONES'!G$56)*($G149/$F149)))</f>
        <v>0</v>
      </c>
      <c r="J149" s="420">
        <f>IF( $F149=0,0,((($F149/$E$144)*'PLAN DE ADQUISICIONES'!H$56)*($G149/$F149)))</f>
        <v>0</v>
      </c>
      <c r="K149" s="420">
        <f>IF( $F149=0,0,((($F149/$E$144)*'PLAN DE ADQUISICIONES'!I$56)*($G149/$F149)))</f>
        <v>0</v>
      </c>
      <c r="L149" s="420">
        <f>IF( $F149=0,0,((($F149/$E$144)*'PLAN DE ADQUISICIONES'!J$56)*($G149/$F149)))</f>
        <v>0</v>
      </c>
      <c r="M149" s="420">
        <f>IF( $F149=0,0,((($F149/$E$144)*'PLAN DE ADQUISICIONES'!K$56)*($G149/$F149)))</f>
        <v>0</v>
      </c>
      <c r="N149" s="420">
        <f>IF( $F149=0,0,((($F149/$E$144)*'PLAN DE ADQUISICIONES'!L$56)*($G149/$F149)))</f>
        <v>0</v>
      </c>
      <c r="O149" s="420">
        <f>IF( $F149=0,0,((($F149/$E$144)*'PLAN DE ADQUISICIONES'!M$56)*($G149/$F149)))</f>
        <v>0</v>
      </c>
      <c r="P149" s="420">
        <f>IF( $F149=0,0,((($F149/$E$144)*'PLAN DE ADQUISICIONES'!N$56)*($G149/$F149)))</f>
        <v>0</v>
      </c>
      <c r="Q149" s="420">
        <f>IF( $F149=0,0,((($F149/$E$144)*'PLAN DE ADQUISICIONES'!O$56)*($G149/$F149)))</f>
        <v>0</v>
      </c>
      <c r="R149" s="420">
        <f>IF( $F149=0,0,((($F149/$E$144)*'PLAN DE ADQUISICIONES'!P$56)*($G149/$F149)))</f>
        <v>0</v>
      </c>
      <c r="S149" s="420">
        <f>IF( $F149=0,0,((($F149/$E$144)*'PLAN DE ADQUISICIONES'!Q$56)*($G149/$F149)))</f>
        <v>0</v>
      </c>
      <c r="T149" s="423">
        <f>H149+I149+J149+K149+L149+M149+N149+O149+P149+Q149+R149+S149</f>
        <v>0</v>
      </c>
      <c r="U149" s="424">
        <f>IF( $F149=0,0,((($F149/$E$144)*'PLAN DE ADQUISICIONES'!R$56)*($G149/$F149)))</f>
        <v>0</v>
      </c>
      <c r="V149" s="420">
        <f>IF( $F149=0,0,((($F149/$E$144)*'PLAN DE ADQUISICIONES'!S$56)*($G149/$F149)))</f>
        <v>0</v>
      </c>
      <c r="W149" s="420">
        <f>IF( $F149=0,0,((($F149/$E$144)*'PLAN DE ADQUISICIONES'!T$56)*($G149/$F149)))</f>
        <v>0</v>
      </c>
      <c r="X149" s="420">
        <f>IF( $F149=0,0,((($F149/$E$144)*'PLAN DE ADQUISICIONES'!U$56)*($G149/$F149)))</f>
        <v>0</v>
      </c>
      <c r="Y149" s="420">
        <f>IF( $F149=0,0,((($F149/$E$144)*'PLAN DE ADQUISICIONES'!V$56)*($G149/$F149)))</f>
        <v>0</v>
      </c>
      <c r="Z149" s="420">
        <f>IF( $F149=0,0,((($F149/$E$144)*'PLAN DE ADQUISICIONES'!W$56)*($G149/$F149)))</f>
        <v>0</v>
      </c>
      <c r="AA149" s="420">
        <f>IF( $F149=0,0,((($F149/$E$144)*'PLAN DE ADQUISICIONES'!X$56)*($G149/$F149)))</f>
        <v>0</v>
      </c>
      <c r="AB149" s="420">
        <f>IF( $F149=0,0,((($F149/$E$144)*'PLAN DE ADQUISICIONES'!Y$56)*($G149/$F149)))</f>
        <v>0</v>
      </c>
      <c r="AC149" s="420">
        <f>IF( $F149=0,0,((($F149/$E$144)*'PLAN DE ADQUISICIONES'!Z$56)*($G149/$F149)))</f>
        <v>0</v>
      </c>
      <c r="AD149" s="420">
        <f>IF( $F149=0,0,((($F149/$E$144)*'PLAN DE ADQUISICIONES'!AA$56)*($G149/$F149)))</f>
        <v>0</v>
      </c>
      <c r="AE149" s="420">
        <f>IF( $F149=0,0,((($F149/$E$144)*'PLAN DE ADQUISICIONES'!AB$56)*($G149/$F149)))</f>
        <v>0</v>
      </c>
      <c r="AF149" s="420">
        <f>IF( $F149=0,0,((($F149/$E$144)*'PLAN DE ADQUISICIONES'!AC$56)*($G149/$F149)))</f>
        <v>0</v>
      </c>
      <c r="AG149" s="421">
        <f>U149+V149+W149+X149+Y149+Z149+AA149+AB149+AC149+AD149+AE149+AF149</f>
        <v>0</v>
      </c>
      <c r="AH149" s="425">
        <f>IF( $F149=0,0,((($F149/$E$144)*'PLAN DE ADQUISICIONES'!AD$56)*($G149/$F149)))</f>
        <v>0</v>
      </c>
      <c r="AI149" s="420">
        <f>IF( $F149=0,0,((($F149/$E$144)*'PLAN DE ADQUISICIONES'!AE$56)*($G149/$F149)))</f>
        <v>0</v>
      </c>
      <c r="AJ149" s="420">
        <f>IF( $F149=0,0,((($F149/$E$144)*'PLAN DE ADQUISICIONES'!AF$56)*($G149/$F149)))</f>
        <v>0</v>
      </c>
      <c r="AK149" s="420">
        <f>IF( $F149=0,0,((($F149/$E$144)*'PLAN DE ADQUISICIONES'!AG$56)*($G149/$F149)))</f>
        <v>0</v>
      </c>
      <c r="AL149" s="420">
        <f>IF( $F149=0,0,((($F149/$E$144)*'PLAN DE ADQUISICIONES'!AH$56)*($G149/$F149)))</f>
        <v>0</v>
      </c>
      <c r="AM149" s="420">
        <f>IF( $F149=0,0,((($F149/$E$144)*'PLAN DE ADQUISICIONES'!AI$56)*($G149/$F149)))</f>
        <v>0</v>
      </c>
      <c r="AN149" s="420">
        <f>IF( $F149=0,0,((($F149/$E$144)*'PLAN DE ADQUISICIONES'!AJ$56)*($G149/$F149)))</f>
        <v>0</v>
      </c>
      <c r="AO149" s="420">
        <f>IF( $F149=0,0,((($F149/$E$144)*'PLAN DE ADQUISICIONES'!AK$56)*($G149/$F149)))</f>
        <v>0</v>
      </c>
      <c r="AP149" s="420">
        <f>IF( $F149=0,0,((($F149/$E$144)*'PLAN DE ADQUISICIONES'!AL$56)*($G149/$F149)))</f>
        <v>0</v>
      </c>
      <c r="AQ149" s="420">
        <f>IF( $F149=0,0,((($F149/$E$144)*'PLAN DE ADQUISICIONES'!AM$56)*($G149/$F149)))</f>
        <v>0</v>
      </c>
      <c r="AR149" s="420">
        <f>IF( $F149=0,0,((($F149/$E$144)*'PLAN DE ADQUISICIONES'!AN$56)*($G149/$F149)))</f>
        <v>0</v>
      </c>
      <c r="AS149" s="420">
        <f>IF( $F149=0,0,((($F149/$E$144)*'PLAN DE ADQUISICIONES'!AO$56)*($G149/$F149)))</f>
        <v>0</v>
      </c>
      <c r="AT149" s="423">
        <f>AH149+AI149+AJ149+AK149+AL149+AM149+AN149+AO149+AP149+AQ149+AR149+AS149</f>
        <v>0</v>
      </c>
      <c r="AU149" s="494">
        <f>AS149+AR149+AQ149+AP149+AO149+AN149+AM149+AL149+AK149+AJ149+AI149+AH149+AF149+AE149+AD149+AC149+AB149+AA149+Z149+Y149+X149+W149+V149+U149+S149+R149+Q149+P149+O149+N149+M149+L149+K149+J149+I149+H149</f>
        <v>0</v>
      </c>
      <c r="AV149" s="392">
        <f t="shared" si="68"/>
        <v>0</v>
      </c>
    </row>
    <row r="150" spans="2:48" s="60" customFormat="1" ht="12.75" customHeight="1" x14ac:dyDescent="0.25">
      <c r="B150" s="406" t="str">
        <f>+'FORMATO COSTEO C2'!C240</f>
        <v>2.2.3</v>
      </c>
      <c r="C150" s="430">
        <f>+'FORMATO COSTEO C2'!B240</f>
        <v>0</v>
      </c>
      <c r="D150" s="543" t="str">
        <f>+'FORMATO COSTEO C2'!D240</f>
        <v>Unidad medida</v>
      </c>
      <c r="E150" s="535">
        <f>+'FORMATO COSTEO C2'!E240</f>
        <v>0</v>
      </c>
      <c r="F150" s="410">
        <f>SUM(F151:F155)</f>
        <v>0</v>
      </c>
      <c r="G150" s="411">
        <f>SUM(G151:G155)</f>
        <v>0</v>
      </c>
      <c r="H150" s="412">
        <f t="shared" ref="H150:M150" si="73">SUM(H151:H155)</f>
        <v>0</v>
      </c>
      <c r="I150" s="410">
        <f t="shared" si="73"/>
        <v>0</v>
      </c>
      <c r="J150" s="410">
        <f t="shared" si="73"/>
        <v>0</v>
      </c>
      <c r="K150" s="410">
        <f t="shared" si="73"/>
        <v>0</v>
      </c>
      <c r="L150" s="410">
        <f t="shared" si="73"/>
        <v>0</v>
      </c>
      <c r="M150" s="410">
        <f t="shared" si="73"/>
        <v>0</v>
      </c>
      <c r="N150" s="410">
        <f t="shared" ref="N150:T150" si="74">SUM(N151:N155)</f>
        <v>0</v>
      </c>
      <c r="O150" s="410">
        <f t="shared" si="74"/>
        <v>0</v>
      </c>
      <c r="P150" s="410">
        <f t="shared" si="74"/>
        <v>0</v>
      </c>
      <c r="Q150" s="410">
        <f t="shared" si="74"/>
        <v>0</v>
      </c>
      <c r="R150" s="410">
        <f t="shared" si="74"/>
        <v>0</v>
      </c>
      <c r="S150" s="410">
        <f t="shared" si="74"/>
        <v>0</v>
      </c>
      <c r="T150" s="413">
        <f t="shared" si="74"/>
        <v>0</v>
      </c>
      <c r="U150" s="414">
        <f t="shared" ref="U150:AJ150" si="75">SUM(U151:U155)</f>
        <v>0</v>
      </c>
      <c r="V150" s="410">
        <f t="shared" si="75"/>
        <v>0</v>
      </c>
      <c r="W150" s="410">
        <f t="shared" si="75"/>
        <v>0</v>
      </c>
      <c r="X150" s="410">
        <f t="shared" si="75"/>
        <v>0</v>
      </c>
      <c r="Y150" s="410">
        <f t="shared" si="75"/>
        <v>0</v>
      </c>
      <c r="Z150" s="410">
        <f t="shared" si="75"/>
        <v>0</v>
      </c>
      <c r="AA150" s="410">
        <f t="shared" si="75"/>
        <v>0</v>
      </c>
      <c r="AB150" s="410">
        <f t="shared" si="75"/>
        <v>0</v>
      </c>
      <c r="AC150" s="410">
        <f t="shared" si="75"/>
        <v>0</v>
      </c>
      <c r="AD150" s="410">
        <f t="shared" si="75"/>
        <v>0</v>
      </c>
      <c r="AE150" s="410">
        <f t="shared" si="75"/>
        <v>0</v>
      </c>
      <c r="AF150" s="410">
        <f t="shared" si="75"/>
        <v>0</v>
      </c>
      <c r="AG150" s="411">
        <f t="shared" si="75"/>
        <v>0</v>
      </c>
      <c r="AH150" s="412">
        <f t="shared" si="75"/>
        <v>0</v>
      </c>
      <c r="AI150" s="410">
        <f t="shared" si="75"/>
        <v>0</v>
      </c>
      <c r="AJ150" s="410">
        <f t="shared" si="75"/>
        <v>0</v>
      </c>
      <c r="AK150" s="410">
        <f t="shared" ref="AK150:AS150" si="76">SUM(AK151:AK155)</f>
        <v>0</v>
      </c>
      <c r="AL150" s="410">
        <f t="shared" si="76"/>
        <v>0</v>
      </c>
      <c r="AM150" s="410">
        <f t="shared" si="76"/>
        <v>0</v>
      </c>
      <c r="AN150" s="410">
        <f t="shared" si="76"/>
        <v>0</v>
      </c>
      <c r="AO150" s="410">
        <f t="shared" si="76"/>
        <v>0</v>
      </c>
      <c r="AP150" s="410">
        <f t="shared" si="76"/>
        <v>0</v>
      </c>
      <c r="AQ150" s="410">
        <f t="shared" si="76"/>
        <v>0</v>
      </c>
      <c r="AR150" s="410">
        <f t="shared" si="76"/>
        <v>0</v>
      </c>
      <c r="AS150" s="410">
        <f t="shared" si="76"/>
        <v>0</v>
      </c>
      <c r="AT150" s="413">
        <f>SUM(AT151:AT155)</f>
        <v>0</v>
      </c>
      <c r="AU150" s="415">
        <f>SUM(AU151:AU155)</f>
        <v>0</v>
      </c>
      <c r="AV150" s="392">
        <f t="shared" si="68"/>
        <v>0</v>
      </c>
    </row>
    <row r="151" spans="2:48" s="60" customFormat="1" ht="12.75" customHeight="1" x14ac:dyDescent="0.25">
      <c r="B151" s="416" t="str">
        <f>+'FORMATO COSTEO C2'!C242</f>
        <v>2.2.3.1</v>
      </c>
      <c r="C151" s="417" t="str">
        <f>+'FORMATO COSTEO C2'!B242</f>
        <v>Categoría de gasto</v>
      </c>
      <c r="D151" s="428"/>
      <c r="E151" s="556"/>
      <c r="F151" s="420">
        <f>+'FORMATO COSTEO C2'!G242</f>
        <v>0</v>
      </c>
      <c r="G151" s="421">
        <f>+'FORMATO COSTEO C2'!H242</f>
        <v>0</v>
      </c>
      <c r="H151" s="422">
        <f>IF( $F151=0,0,((($F151/$E$150)*'PLAN DE ADQUISICIONES'!F$57)*($G151/$F151)))</f>
        <v>0</v>
      </c>
      <c r="I151" s="420">
        <f>IF( $F151=0,0,((($F151/$E$150)*'PLAN DE ADQUISICIONES'!G$57)*($G151/$F151)))</f>
        <v>0</v>
      </c>
      <c r="J151" s="420">
        <f>IF( $F151=0,0,((($F151/$E$150)*'PLAN DE ADQUISICIONES'!H$57)*($G151/$F151)))</f>
        <v>0</v>
      </c>
      <c r="K151" s="420">
        <f>IF( $F151=0,0,((($F151/$E$150)*'PLAN DE ADQUISICIONES'!I$57)*($G151/$F151)))</f>
        <v>0</v>
      </c>
      <c r="L151" s="420">
        <f>IF( $F151=0,0,((($F151/$E$150)*'PLAN DE ADQUISICIONES'!J$57)*($G151/$F151)))</f>
        <v>0</v>
      </c>
      <c r="M151" s="420">
        <f>IF( $F151=0,0,((($F151/$E$150)*'PLAN DE ADQUISICIONES'!K$57)*($G151/$F151)))</f>
        <v>0</v>
      </c>
      <c r="N151" s="420">
        <f>IF( $F151=0,0,((($F151/$E$150)*'PLAN DE ADQUISICIONES'!L$57)*($G151/$F151)))</f>
        <v>0</v>
      </c>
      <c r="O151" s="420">
        <f>IF( $F151=0,0,((($F151/$E$150)*'PLAN DE ADQUISICIONES'!M$57)*($G151/$F151)))</f>
        <v>0</v>
      </c>
      <c r="P151" s="420">
        <f>IF( $F151=0,0,((($F151/$E$150)*'PLAN DE ADQUISICIONES'!N$57)*($G151/$F151)))</f>
        <v>0</v>
      </c>
      <c r="Q151" s="420">
        <f>IF( $F151=0,0,((($F151/$E$150)*'PLAN DE ADQUISICIONES'!O$57)*($G151/$F151)))</f>
        <v>0</v>
      </c>
      <c r="R151" s="420">
        <f>IF( $F151=0,0,((($F151/$E$150)*'PLAN DE ADQUISICIONES'!P$57)*($G151/$F151)))</f>
        <v>0</v>
      </c>
      <c r="S151" s="420">
        <f>IF( $F151=0,0,((($F151/$E$150)*'PLAN DE ADQUISICIONES'!Q$57)*($G151/$F151)))</f>
        <v>0</v>
      </c>
      <c r="T151" s="423">
        <f>H151+I151+J151+K151+L151+M151+N151+O151+P151+Q151+R151+S151</f>
        <v>0</v>
      </c>
      <c r="U151" s="424">
        <f>IF( $F151=0,0,((($F151/$E$150)*'PLAN DE ADQUISICIONES'!R$57)*($G151/$F151)))</f>
        <v>0</v>
      </c>
      <c r="V151" s="420">
        <f>IF( $F151=0,0,((($F151/$E$150)*'PLAN DE ADQUISICIONES'!S$57)*($G151/$F151)))</f>
        <v>0</v>
      </c>
      <c r="W151" s="420">
        <f>IF( $F151=0,0,((($F151/$E$150)*'PLAN DE ADQUISICIONES'!T$57)*($G151/$F151)))</f>
        <v>0</v>
      </c>
      <c r="X151" s="420">
        <f>IF( $F151=0,0,((($F151/$E$150)*'PLAN DE ADQUISICIONES'!U$57)*($G151/$F151)))</f>
        <v>0</v>
      </c>
      <c r="Y151" s="420">
        <f>IF( $F151=0,0,((($F151/$E$150)*'PLAN DE ADQUISICIONES'!V$57)*($G151/$F151)))</f>
        <v>0</v>
      </c>
      <c r="Z151" s="420">
        <f>IF( $F151=0,0,((($F151/$E$150)*'PLAN DE ADQUISICIONES'!W$57)*($G151/$F151)))</f>
        <v>0</v>
      </c>
      <c r="AA151" s="420">
        <f>IF( $F151=0,0,((($F151/$E$150)*'PLAN DE ADQUISICIONES'!X$57)*($G151/$F151)))</f>
        <v>0</v>
      </c>
      <c r="AB151" s="420">
        <f>IF( $F151=0,0,((($F151/$E$150)*'PLAN DE ADQUISICIONES'!Y$57)*($G151/$F151)))</f>
        <v>0</v>
      </c>
      <c r="AC151" s="420">
        <f>IF( $F151=0,0,((($F151/$E$150)*'PLAN DE ADQUISICIONES'!Z$57)*($G151/$F151)))</f>
        <v>0</v>
      </c>
      <c r="AD151" s="420">
        <f>IF( $F151=0,0,((($F151/$E$150)*'PLAN DE ADQUISICIONES'!AA$57)*($G151/$F151)))</f>
        <v>0</v>
      </c>
      <c r="AE151" s="420">
        <f>IF( $F151=0,0,((($F151/$E$150)*'PLAN DE ADQUISICIONES'!AB$57)*($G151/$F151)))</f>
        <v>0</v>
      </c>
      <c r="AF151" s="420">
        <f>IF( $F151=0,0,((($F151/$E$150)*'PLAN DE ADQUISICIONES'!AC$57)*($G151/$F151)))</f>
        <v>0</v>
      </c>
      <c r="AG151" s="421">
        <f>U151+V151+W151+X151+Y151+Z151+AA151+AB151+AC151+AD151+AE151+AF151</f>
        <v>0</v>
      </c>
      <c r="AH151" s="425">
        <f>IF( $F151=0,0,((($F151/$E$150)*'PLAN DE ADQUISICIONES'!AD$57)*($G151/$F151)))</f>
        <v>0</v>
      </c>
      <c r="AI151" s="420">
        <f>IF( $F151=0,0,((($F151/$E$150)*'PLAN DE ADQUISICIONES'!AE$57)*($G151/$F151)))</f>
        <v>0</v>
      </c>
      <c r="AJ151" s="420">
        <f>IF( $F151=0,0,((($F151/$E$150)*'PLAN DE ADQUISICIONES'!AF$57)*($G151/$F151)))</f>
        <v>0</v>
      </c>
      <c r="AK151" s="420">
        <f>IF( $F151=0,0,((($F151/$E$150)*'PLAN DE ADQUISICIONES'!AG$57)*($G151/$F151)))</f>
        <v>0</v>
      </c>
      <c r="AL151" s="420">
        <f>IF( $F151=0,0,((($F151/$E$150)*'PLAN DE ADQUISICIONES'!AH$57)*($G151/$F151)))</f>
        <v>0</v>
      </c>
      <c r="AM151" s="420">
        <f>IF( $F151=0,0,((($F151/$E$150)*'PLAN DE ADQUISICIONES'!AI$57)*($G151/$F151)))</f>
        <v>0</v>
      </c>
      <c r="AN151" s="420">
        <f>IF( $F151=0,0,((($F151/$E$150)*'PLAN DE ADQUISICIONES'!AJ$57)*($G151/$F151)))</f>
        <v>0</v>
      </c>
      <c r="AO151" s="420">
        <f>IF( $F151=0,0,((($F151/$E$150)*'PLAN DE ADQUISICIONES'!AK$57)*($G151/$F151)))</f>
        <v>0</v>
      </c>
      <c r="AP151" s="420">
        <f>IF( $F151=0,0,((($F151/$E$150)*'PLAN DE ADQUISICIONES'!AL$57)*($G151/$F151)))</f>
        <v>0</v>
      </c>
      <c r="AQ151" s="420">
        <f>IF( $F151=0,0,((($F151/$E$150)*'PLAN DE ADQUISICIONES'!AM$57)*($G151/$F151)))</f>
        <v>0</v>
      </c>
      <c r="AR151" s="420">
        <f>IF( $F151=0,0,((($F151/$E$150)*'PLAN DE ADQUISICIONES'!AN$57)*($G151/$F151)))</f>
        <v>0</v>
      </c>
      <c r="AS151" s="420">
        <f>IF( $F151=0,0,((($F151/$E$150)*'PLAN DE ADQUISICIONES'!AO$57)*($G151/$F151)))</f>
        <v>0</v>
      </c>
      <c r="AT151" s="423">
        <f>AH151+AI151+AJ151+AK151+AL151+AM151+AN151+AO151+AP151+AQ151+AR151+AS151</f>
        <v>0</v>
      </c>
      <c r="AU151" s="494">
        <f>AS151+AR151+AQ151+AP151+AO151+AN151+AM151+AL151+AK151+AJ151+AI151+AH151+AF151+AE151+AD151+AC151+AB151+AA151+Z151+Y151+X151+W151+V151+U151+S151+R151+Q151+P151+O151+N151+M151+L151+K151+J151+I151+H151</f>
        <v>0</v>
      </c>
      <c r="AV151" s="392">
        <f t="shared" si="68"/>
        <v>0</v>
      </c>
    </row>
    <row r="152" spans="2:48" s="60" customFormat="1" ht="12.75" customHeight="1" x14ac:dyDescent="0.25">
      <c r="B152" s="416" t="str">
        <f>+'FORMATO COSTEO C2'!C248</f>
        <v>2.2.3.2</v>
      </c>
      <c r="C152" s="417" t="str">
        <f>+'FORMATO COSTEO C2'!B248</f>
        <v>Categoría de gasto</v>
      </c>
      <c r="D152" s="428"/>
      <c r="E152" s="556"/>
      <c r="F152" s="420">
        <f>+'FORMATO COSTEO C2'!G248</f>
        <v>0</v>
      </c>
      <c r="G152" s="421">
        <f>+'FORMATO COSTEO C2'!H248</f>
        <v>0</v>
      </c>
      <c r="H152" s="425">
        <f>IF( $F152=0,0,((($F152/$E$150)*'PLAN DE ADQUISICIONES'!F$57)*($G152/$F152)))</f>
        <v>0</v>
      </c>
      <c r="I152" s="420">
        <f>IF( $F152=0,0,((($F152/$E$150)*'PLAN DE ADQUISICIONES'!G$57)*($G152/$F152)))</f>
        <v>0</v>
      </c>
      <c r="J152" s="420">
        <f>IF( $F152=0,0,((($F152/$E$150)*'PLAN DE ADQUISICIONES'!H$57)*($G152/$F152)))</f>
        <v>0</v>
      </c>
      <c r="K152" s="420">
        <f>IF( $F152=0,0,((($F152/$E$150)*'PLAN DE ADQUISICIONES'!I$57)*($G152/$F152)))</f>
        <v>0</v>
      </c>
      <c r="L152" s="420">
        <f>IF( $F152=0,0,((($F152/$E$150)*'PLAN DE ADQUISICIONES'!J$57)*($G152/$F152)))</f>
        <v>0</v>
      </c>
      <c r="M152" s="420">
        <f>IF( $F152=0,0,((($F152/$E$150)*'PLAN DE ADQUISICIONES'!K$57)*($G152/$F152)))</f>
        <v>0</v>
      </c>
      <c r="N152" s="420">
        <f>IF( $F152=0,0,((($F152/$E$150)*'PLAN DE ADQUISICIONES'!L$57)*($G152/$F152)))</f>
        <v>0</v>
      </c>
      <c r="O152" s="420">
        <f>IF( $F152=0,0,((($F152/$E$150)*'PLAN DE ADQUISICIONES'!M$57)*($G152/$F152)))</f>
        <v>0</v>
      </c>
      <c r="P152" s="420">
        <f>IF( $F152=0,0,((($F152/$E$150)*'PLAN DE ADQUISICIONES'!N$57)*($G152/$F152)))</f>
        <v>0</v>
      </c>
      <c r="Q152" s="420">
        <f>IF( $F152=0,0,((($F152/$E$150)*'PLAN DE ADQUISICIONES'!O$57)*($G152/$F152)))</f>
        <v>0</v>
      </c>
      <c r="R152" s="420">
        <f>IF( $F152=0,0,((($F152/$E$150)*'PLAN DE ADQUISICIONES'!P$57)*($G152/$F152)))</f>
        <v>0</v>
      </c>
      <c r="S152" s="420">
        <f>IF( $F152=0,0,((($F152/$E$150)*'PLAN DE ADQUISICIONES'!Q$57)*($G152/$F152)))</f>
        <v>0</v>
      </c>
      <c r="T152" s="423">
        <f>H152+I152+J152+K152+L152+M152+N152+O152+P152+Q152+R152+S152</f>
        <v>0</v>
      </c>
      <c r="U152" s="424">
        <f>IF( $F152=0,0,((($F152/$E$150)*'PLAN DE ADQUISICIONES'!R$57)*($G152/$F152)))</f>
        <v>0</v>
      </c>
      <c r="V152" s="420">
        <f>IF( $F152=0,0,((($F152/$E$150)*'PLAN DE ADQUISICIONES'!S$57)*($G152/$F152)))</f>
        <v>0</v>
      </c>
      <c r="W152" s="420">
        <f>IF( $F152=0,0,((($F152/$E$150)*'PLAN DE ADQUISICIONES'!T$57)*($G152/$F152)))</f>
        <v>0</v>
      </c>
      <c r="X152" s="420">
        <f>IF( $F152=0,0,((($F152/$E$150)*'PLAN DE ADQUISICIONES'!U$57)*($G152/$F152)))</f>
        <v>0</v>
      </c>
      <c r="Y152" s="420">
        <f>IF( $F152=0,0,((($F152/$E$150)*'PLAN DE ADQUISICIONES'!V$57)*($G152/$F152)))</f>
        <v>0</v>
      </c>
      <c r="Z152" s="420">
        <f>IF( $F152=0,0,((($F152/$E$150)*'PLAN DE ADQUISICIONES'!W$57)*($G152/$F152)))</f>
        <v>0</v>
      </c>
      <c r="AA152" s="420">
        <f>IF( $F152=0,0,((($F152/$E$150)*'PLAN DE ADQUISICIONES'!X$57)*($G152/$F152)))</f>
        <v>0</v>
      </c>
      <c r="AB152" s="420">
        <f>IF( $F152=0,0,((($F152/$E$150)*'PLAN DE ADQUISICIONES'!Y$57)*($G152/$F152)))</f>
        <v>0</v>
      </c>
      <c r="AC152" s="420">
        <f>IF( $F152=0,0,((($F152/$E$150)*'PLAN DE ADQUISICIONES'!Z$57)*($G152/$F152)))</f>
        <v>0</v>
      </c>
      <c r="AD152" s="420">
        <f>IF( $F152=0,0,((($F152/$E$150)*'PLAN DE ADQUISICIONES'!AA$57)*($G152/$F152)))</f>
        <v>0</v>
      </c>
      <c r="AE152" s="420">
        <f>IF( $F152=0,0,((($F152/$E$150)*'PLAN DE ADQUISICIONES'!AB$57)*($G152/$F152)))</f>
        <v>0</v>
      </c>
      <c r="AF152" s="420">
        <f>IF( $F152=0,0,((($F152/$E$150)*'PLAN DE ADQUISICIONES'!AC$57)*($G152/$F152)))</f>
        <v>0</v>
      </c>
      <c r="AG152" s="421">
        <f>U152+V152+W152+X152+Y152+Z152+AA152+AB152+AC152+AD152+AE152+AF152</f>
        <v>0</v>
      </c>
      <c r="AH152" s="425">
        <f>IF( $F152=0,0,((($F152/$E$150)*'PLAN DE ADQUISICIONES'!AD$57)*($G152/$F152)))</f>
        <v>0</v>
      </c>
      <c r="AI152" s="420">
        <f>IF( $F152=0,0,((($F152/$E$150)*'PLAN DE ADQUISICIONES'!AE$57)*($G152/$F152)))</f>
        <v>0</v>
      </c>
      <c r="AJ152" s="420">
        <f>IF( $F152=0,0,((($F152/$E$150)*'PLAN DE ADQUISICIONES'!AF$57)*($G152/$F152)))</f>
        <v>0</v>
      </c>
      <c r="AK152" s="420">
        <f>IF( $F152=0,0,((($F152/$E$150)*'PLAN DE ADQUISICIONES'!AG$57)*($G152/$F152)))</f>
        <v>0</v>
      </c>
      <c r="AL152" s="420">
        <f>IF( $F152=0,0,((($F152/$E$150)*'PLAN DE ADQUISICIONES'!AH$57)*($G152/$F152)))</f>
        <v>0</v>
      </c>
      <c r="AM152" s="420">
        <f>IF( $F152=0,0,((($F152/$E$150)*'PLAN DE ADQUISICIONES'!AI$57)*($G152/$F152)))</f>
        <v>0</v>
      </c>
      <c r="AN152" s="420">
        <f>IF( $F152=0,0,((($F152/$E$150)*'PLAN DE ADQUISICIONES'!AJ$57)*($G152/$F152)))</f>
        <v>0</v>
      </c>
      <c r="AO152" s="420">
        <f>IF( $F152=0,0,((($F152/$E$150)*'PLAN DE ADQUISICIONES'!AK$57)*($G152/$F152)))</f>
        <v>0</v>
      </c>
      <c r="AP152" s="420">
        <f>IF( $F152=0,0,((($F152/$E$150)*'PLAN DE ADQUISICIONES'!AL$57)*($G152/$F152)))</f>
        <v>0</v>
      </c>
      <c r="AQ152" s="420">
        <f>IF( $F152=0,0,((($F152/$E$150)*'PLAN DE ADQUISICIONES'!AM$57)*($G152/$F152)))</f>
        <v>0</v>
      </c>
      <c r="AR152" s="420">
        <f>IF( $F152=0,0,((($F152/$E$150)*'PLAN DE ADQUISICIONES'!AN$57)*($G152/$F152)))</f>
        <v>0</v>
      </c>
      <c r="AS152" s="420">
        <f>IF( $F152=0,0,((($F152/$E$150)*'PLAN DE ADQUISICIONES'!AO$57)*($G152/$F152)))</f>
        <v>0</v>
      </c>
      <c r="AT152" s="423">
        <f>AH152+AI152+AJ152+AK152+AL152+AM152+AN152+AO152+AP152+AQ152+AR152+AS152</f>
        <v>0</v>
      </c>
      <c r="AU152" s="494">
        <f>AS152+AR152+AQ152+AP152+AO152+AN152+AM152+AL152+AK152+AJ152+AI152+AH152+AF152+AE152+AD152+AC152+AB152+AA152+Z152+Y152+X152+W152+V152+U152+S152+R152+Q152+P152+O152+N152+M152+L152+K152+J152+I152+H152</f>
        <v>0</v>
      </c>
      <c r="AV152" s="392">
        <f t="shared" si="68"/>
        <v>0</v>
      </c>
    </row>
    <row r="153" spans="2:48" s="60" customFormat="1" ht="12.75" customHeight="1" x14ac:dyDescent="0.25">
      <c r="B153" s="416" t="str">
        <f>+'FORMATO COSTEO C2'!C254</f>
        <v>2.2.3.3</v>
      </c>
      <c r="C153" s="417" t="str">
        <f>+'FORMATO COSTEO C2'!B254</f>
        <v>Categoría de gasto</v>
      </c>
      <c r="D153" s="428"/>
      <c r="E153" s="556"/>
      <c r="F153" s="420">
        <f>+'FORMATO COSTEO C2'!G254</f>
        <v>0</v>
      </c>
      <c r="G153" s="421">
        <f>+'FORMATO COSTEO C2'!H254</f>
        <v>0</v>
      </c>
      <c r="H153" s="425">
        <f>IF( $F153=0,0,((($F153/$E$150)*'PLAN DE ADQUISICIONES'!F$57)*($G153/$F153)))</f>
        <v>0</v>
      </c>
      <c r="I153" s="420">
        <f>IF( $F153=0,0,((($F153/$E$150)*'PLAN DE ADQUISICIONES'!G$57)*($G153/$F153)))</f>
        <v>0</v>
      </c>
      <c r="J153" s="420">
        <f>IF( $F153=0,0,((($F153/$E$150)*'PLAN DE ADQUISICIONES'!H$57)*($G153/$F153)))</f>
        <v>0</v>
      </c>
      <c r="K153" s="420">
        <f>IF( $F153=0,0,((($F153/$E$150)*'PLAN DE ADQUISICIONES'!I$57)*($G153/$F153)))</f>
        <v>0</v>
      </c>
      <c r="L153" s="420">
        <f>IF( $F153=0,0,((($F153/$E$150)*'PLAN DE ADQUISICIONES'!J$57)*($G153/$F153)))</f>
        <v>0</v>
      </c>
      <c r="M153" s="420">
        <f>IF( $F153=0,0,((($F153/$E$150)*'PLAN DE ADQUISICIONES'!K$57)*($G153/$F153)))</f>
        <v>0</v>
      </c>
      <c r="N153" s="420">
        <f>IF( $F153=0,0,((($F153/$E$150)*'PLAN DE ADQUISICIONES'!L$57)*($G153/$F153)))</f>
        <v>0</v>
      </c>
      <c r="O153" s="420">
        <f>IF( $F153=0,0,((($F153/$E$150)*'PLAN DE ADQUISICIONES'!M$57)*($G153/$F153)))</f>
        <v>0</v>
      </c>
      <c r="P153" s="420">
        <f>IF( $F153=0,0,((($F153/$E$150)*'PLAN DE ADQUISICIONES'!N$57)*($G153/$F153)))</f>
        <v>0</v>
      </c>
      <c r="Q153" s="420">
        <f>IF( $F153=0,0,((($F153/$E$150)*'PLAN DE ADQUISICIONES'!O$57)*($G153/$F153)))</f>
        <v>0</v>
      </c>
      <c r="R153" s="420">
        <f>IF( $F153=0,0,((($F153/$E$150)*'PLAN DE ADQUISICIONES'!P$57)*($G153/$F153)))</f>
        <v>0</v>
      </c>
      <c r="S153" s="420">
        <f>IF( $F153=0,0,((($F153/$E$150)*'PLAN DE ADQUISICIONES'!Q$57)*($G153/$F153)))</f>
        <v>0</v>
      </c>
      <c r="T153" s="423">
        <f>H153+I153+J153+K153+L153+M153+N153+O153+P153+Q153+R153+S153</f>
        <v>0</v>
      </c>
      <c r="U153" s="424">
        <f>IF( $F153=0,0,((($F153/$E$150)*'PLAN DE ADQUISICIONES'!R$57)*($G153/$F153)))</f>
        <v>0</v>
      </c>
      <c r="V153" s="420">
        <f>IF( $F153=0,0,((($F153/$E$150)*'PLAN DE ADQUISICIONES'!S$57)*($G153/$F153)))</f>
        <v>0</v>
      </c>
      <c r="W153" s="420">
        <f>IF( $F153=0,0,((($F153/$E$150)*'PLAN DE ADQUISICIONES'!T$57)*($G153/$F153)))</f>
        <v>0</v>
      </c>
      <c r="X153" s="420">
        <f>IF( $F153=0,0,((($F153/$E$150)*'PLAN DE ADQUISICIONES'!U$57)*($G153/$F153)))</f>
        <v>0</v>
      </c>
      <c r="Y153" s="420">
        <f>IF( $F153=0,0,((($F153/$E$150)*'PLAN DE ADQUISICIONES'!V$57)*($G153/$F153)))</f>
        <v>0</v>
      </c>
      <c r="Z153" s="420">
        <f>IF( $F153=0,0,((($F153/$E$150)*'PLAN DE ADQUISICIONES'!W$57)*($G153/$F153)))</f>
        <v>0</v>
      </c>
      <c r="AA153" s="420">
        <f>IF( $F153=0,0,((($F153/$E$150)*'PLAN DE ADQUISICIONES'!X$57)*($G153/$F153)))</f>
        <v>0</v>
      </c>
      <c r="AB153" s="420">
        <f>IF( $F153=0,0,((($F153/$E$150)*'PLAN DE ADQUISICIONES'!Y$57)*($G153/$F153)))</f>
        <v>0</v>
      </c>
      <c r="AC153" s="420">
        <f>IF( $F153=0,0,((($F153/$E$150)*'PLAN DE ADQUISICIONES'!Z$57)*($G153/$F153)))</f>
        <v>0</v>
      </c>
      <c r="AD153" s="420">
        <f>IF( $F153=0,0,((($F153/$E$150)*'PLAN DE ADQUISICIONES'!AA$57)*($G153/$F153)))</f>
        <v>0</v>
      </c>
      <c r="AE153" s="420">
        <f>IF( $F153=0,0,((($F153/$E$150)*'PLAN DE ADQUISICIONES'!AB$57)*($G153/$F153)))</f>
        <v>0</v>
      </c>
      <c r="AF153" s="420">
        <f>IF( $F153=0,0,((($F153/$E$150)*'PLAN DE ADQUISICIONES'!AC$57)*($G153/$F153)))</f>
        <v>0</v>
      </c>
      <c r="AG153" s="421">
        <f>U153+V153+W153+X153+Y153+Z153+AA153+AB153+AC153+AD153+AE153+AF153</f>
        <v>0</v>
      </c>
      <c r="AH153" s="425">
        <f>IF( $F153=0,0,((($F153/$E$150)*'PLAN DE ADQUISICIONES'!AD$57)*($G153/$F153)))</f>
        <v>0</v>
      </c>
      <c r="AI153" s="420">
        <f>IF( $F153=0,0,((($F153/$E$150)*'PLAN DE ADQUISICIONES'!AE$57)*($G153/$F153)))</f>
        <v>0</v>
      </c>
      <c r="AJ153" s="420">
        <f>IF( $F153=0,0,((($F153/$E$150)*'PLAN DE ADQUISICIONES'!AF$57)*($G153/$F153)))</f>
        <v>0</v>
      </c>
      <c r="AK153" s="420">
        <f>IF( $F153=0,0,((($F153/$E$150)*'PLAN DE ADQUISICIONES'!AG$57)*($G153/$F153)))</f>
        <v>0</v>
      </c>
      <c r="AL153" s="420">
        <f>IF( $F153=0,0,((($F153/$E$150)*'PLAN DE ADQUISICIONES'!AH$57)*($G153/$F153)))</f>
        <v>0</v>
      </c>
      <c r="AM153" s="420">
        <f>IF( $F153=0,0,((($F153/$E$150)*'PLAN DE ADQUISICIONES'!AI$57)*($G153/$F153)))</f>
        <v>0</v>
      </c>
      <c r="AN153" s="420">
        <f>IF( $F153=0,0,((($F153/$E$150)*'PLAN DE ADQUISICIONES'!AJ$57)*($G153/$F153)))</f>
        <v>0</v>
      </c>
      <c r="AO153" s="420">
        <f>IF( $F153=0,0,((($F153/$E$150)*'PLAN DE ADQUISICIONES'!AK$57)*($G153/$F153)))</f>
        <v>0</v>
      </c>
      <c r="AP153" s="420">
        <f>IF( $F153=0,0,((($F153/$E$150)*'PLAN DE ADQUISICIONES'!AL$57)*($G153/$F153)))</f>
        <v>0</v>
      </c>
      <c r="AQ153" s="420">
        <f>IF( $F153=0,0,((($F153/$E$150)*'PLAN DE ADQUISICIONES'!AM$57)*($G153/$F153)))</f>
        <v>0</v>
      </c>
      <c r="AR153" s="420">
        <f>IF( $F153=0,0,((($F153/$E$150)*'PLAN DE ADQUISICIONES'!AN$57)*($G153/$F153)))</f>
        <v>0</v>
      </c>
      <c r="AS153" s="420">
        <f>IF( $F153=0,0,((($F153/$E$150)*'PLAN DE ADQUISICIONES'!AO$57)*($G153/$F153)))</f>
        <v>0</v>
      </c>
      <c r="AT153" s="423">
        <f>AH153+AI153+AJ153+AK153+AL153+AM153+AN153+AO153+AP153+AQ153+AR153+AS153</f>
        <v>0</v>
      </c>
      <c r="AU153" s="494">
        <f>AS153+AR153+AQ153+AP153+AO153+AN153+AM153+AL153+AK153+AJ153+AI153+AH153+AF153+AE153+AD153+AC153+AB153+AA153+Z153+Y153+X153+W153+V153+U153+S153+R153+Q153+P153+O153+N153+M153+L153+K153+J153+I153+H153</f>
        <v>0</v>
      </c>
      <c r="AV153" s="392">
        <f t="shared" si="68"/>
        <v>0</v>
      </c>
    </row>
    <row r="154" spans="2:48" s="60" customFormat="1" ht="12.75" customHeight="1" x14ac:dyDescent="0.25">
      <c r="B154" s="416" t="str">
        <f>+'FORMATO COSTEO C2'!C260</f>
        <v>2.2.3.4</v>
      </c>
      <c r="C154" s="417" t="str">
        <f>+'FORMATO COSTEO C2'!B260</f>
        <v>Categoría de gasto</v>
      </c>
      <c r="D154" s="428"/>
      <c r="E154" s="556"/>
      <c r="F154" s="420">
        <f>+'FORMATO COSTEO C2'!G260</f>
        <v>0</v>
      </c>
      <c r="G154" s="421">
        <f>+'FORMATO COSTEO C2'!H260</f>
        <v>0</v>
      </c>
      <c r="H154" s="425">
        <f>IF( $F154=0,0,((($F154/$E$150)*'PLAN DE ADQUISICIONES'!F$57)*($G154/$F154)))</f>
        <v>0</v>
      </c>
      <c r="I154" s="420">
        <f>IF( $F154=0,0,((($F154/$E$150)*'PLAN DE ADQUISICIONES'!G$57)*($G154/$F154)))</f>
        <v>0</v>
      </c>
      <c r="J154" s="420">
        <f>IF( $F154=0,0,((($F154/$E$150)*'PLAN DE ADQUISICIONES'!H$57)*($G154/$F154)))</f>
        <v>0</v>
      </c>
      <c r="K154" s="420">
        <f>IF( $F154=0,0,((($F154/$E$150)*'PLAN DE ADQUISICIONES'!I$57)*($G154/$F154)))</f>
        <v>0</v>
      </c>
      <c r="L154" s="420">
        <f>IF( $F154=0,0,((($F154/$E$150)*'PLAN DE ADQUISICIONES'!J$57)*($G154/$F154)))</f>
        <v>0</v>
      </c>
      <c r="M154" s="420">
        <f>IF( $F154=0,0,((($F154/$E$150)*'PLAN DE ADQUISICIONES'!K$57)*($G154/$F154)))</f>
        <v>0</v>
      </c>
      <c r="N154" s="420">
        <f>IF( $F154=0,0,((($F154/$E$150)*'PLAN DE ADQUISICIONES'!L$57)*($G154/$F154)))</f>
        <v>0</v>
      </c>
      <c r="O154" s="420">
        <f>IF( $F154=0,0,((($F154/$E$150)*'PLAN DE ADQUISICIONES'!M$57)*($G154/$F154)))</f>
        <v>0</v>
      </c>
      <c r="P154" s="420">
        <f>IF( $F154=0,0,((($F154/$E$150)*'PLAN DE ADQUISICIONES'!N$57)*($G154/$F154)))</f>
        <v>0</v>
      </c>
      <c r="Q154" s="420">
        <f>IF( $F154=0,0,((($F154/$E$150)*'PLAN DE ADQUISICIONES'!O$57)*($G154/$F154)))</f>
        <v>0</v>
      </c>
      <c r="R154" s="420">
        <f>IF( $F154=0,0,((($F154/$E$150)*'PLAN DE ADQUISICIONES'!P$57)*($G154/$F154)))</f>
        <v>0</v>
      </c>
      <c r="S154" s="420">
        <f>IF( $F154=0,0,((($F154/$E$150)*'PLAN DE ADQUISICIONES'!Q$57)*($G154/$F154)))</f>
        <v>0</v>
      </c>
      <c r="T154" s="423">
        <f>H154+I154+J154+K154+L154+M154+N154+O154+P154+Q154+R154+S154</f>
        <v>0</v>
      </c>
      <c r="U154" s="424">
        <f>IF( $F154=0,0,((($F154/$E$150)*'PLAN DE ADQUISICIONES'!R$57)*($G154/$F154)))</f>
        <v>0</v>
      </c>
      <c r="V154" s="420">
        <f>IF( $F154=0,0,((($F154/$E$150)*'PLAN DE ADQUISICIONES'!S$57)*($G154/$F154)))</f>
        <v>0</v>
      </c>
      <c r="W154" s="420">
        <f>IF( $F154=0,0,((($F154/$E$150)*'PLAN DE ADQUISICIONES'!T$57)*($G154/$F154)))</f>
        <v>0</v>
      </c>
      <c r="X154" s="420">
        <f>IF( $F154=0,0,((($F154/$E$150)*'PLAN DE ADQUISICIONES'!U$57)*($G154/$F154)))</f>
        <v>0</v>
      </c>
      <c r="Y154" s="420">
        <f>IF( $F154=0,0,((($F154/$E$150)*'PLAN DE ADQUISICIONES'!V$57)*($G154/$F154)))</f>
        <v>0</v>
      </c>
      <c r="Z154" s="420">
        <f>IF( $F154=0,0,((($F154/$E$150)*'PLAN DE ADQUISICIONES'!W$57)*($G154/$F154)))</f>
        <v>0</v>
      </c>
      <c r="AA154" s="420">
        <f>IF( $F154=0,0,((($F154/$E$150)*'PLAN DE ADQUISICIONES'!X$57)*($G154/$F154)))</f>
        <v>0</v>
      </c>
      <c r="AB154" s="420">
        <f>IF( $F154=0,0,((($F154/$E$150)*'PLAN DE ADQUISICIONES'!Y$57)*($G154/$F154)))</f>
        <v>0</v>
      </c>
      <c r="AC154" s="420">
        <f>IF( $F154=0,0,((($F154/$E$150)*'PLAN DE ADQUISICIONES'!Z$57)*($G154/$F154)))</f>
        <v>0</v>
      </c>
      <c r="AD154" s="420">
        <f>IF( $F154=0,0,((($F154/$E$150)*'PLAN DE ADQUISICIONES'!AA$57)*($G154/$F154)))</f>
        <v>0</v>
      </c>
      <c r="AE154" s="420">
        <f>IF( $F154=0,0,((($F154/$E$150)*'PLAN DE ADQUISICIONES'!AB$57)*($G154/$F154)))</f>
        <v>0</v>
      </c>
      <c r="AF154" s="420">
        <f>IF( $F154=0,0,((($F154/$E$150)*'PLAN DE ADQUISICIONES'!AC$57)*($G154/$F154)))</f>
        <v>0</v>
      </c>
      <c r="AG154" s="421">
        <f>U154+V154+W154+X154+Y154+Z154+AA154+AB154+AC154+AD154+AE154+AF154</f>
        <v>0</v>
      </c>
      <c r="AH154" s="425">
        <f>IF( $F154=0,0,((($F154/$E$150)*'PLAN DE ADQUISICIONES'!AD$57)*($G154/$F154)))</f>
        <v>0</v>
      </c>
      <c r="AI154" s="420">
        <f>IF( $F154=0,0,((($F154/$E$150)*'PLAN DE ADQUISICIONES'!AE$57)*($G154/$F154)))</f>
        <v>0</v>
      </c>
      <c r="AJ154" s="420">
        <f>IF( $F154=0,0,((($F154/$E$150)*'PLAN DE ADQUISICIONES'!AF$57)*($G154/$F154)))</f>
        <v>0</v>
      </c>
      <c r="AK154" s="420">
        <f>IF( $F154=0,0,((($F154/$E$150)*'PLAN DE ADQUISICIONES'!AG$57)*($G154/$F154)))</f>
        <v>0</v>
      </c>
      <c r="AL154" s="420">
        <f>IF( $F154=0,0,((($F154/$E$150)*'PLAN DE ADQUISICIONES'!AH$57)*($G154/$F154)))</f>
        <v>0</v>
      </c>
      <c r="AM154" s="420">
        <f>IF( $F154=0,0,((($F154/$E$150)*'PLAN DE ADQUISICIONES'!AI$57)*($G154/$F154)))</f>
        <v>0</v>
      </c>
      <c r="AN154" s="420">
        <f>IF( $F154=0,0,((($F154/$E$150)*'PLAN DE ADQUISICIONES'!AJ$57)*($G154/$F154)))</f>
        <v>0</v>
      </c>
      <c r="AO154" s="420">
        <f>IF( $F154=0,0,((($F154/$E$150)*'PLAN DE ADQUISICIONES'!AK$57)*($G154/$F154)))</f>
        <v>0</v>
      </c>
      <c r="AP154" s="420">
        <f>IF( $F154=0,0,((($F154/$E$150)*'PLAN DE ADQUISICIONES'!AL$57)*($G154/$F154)))</f>
        <v>0</v>
      </c>
      <c r="AQ154" s="420">
        <f>IF( $F154=0,0,((($F154/$E$150)*'PLAN DE ADQUISICIONES'!AM$57)*($G154/$F154)))</f>
        <v>0</v>
      </c>
      <c r="AR154" s="420">
        <f>IF( $F154=0,0,((($F154/$E$150)*'PLAN DE ADQUISICIONES'!AN$57)*($G154/$F154)))</f>
        <v>0</v>
      </c>
      <c r="AS154" s="420">
        <f>IF( $F154=0,0,((($F154/$E$150)*'PLAN DE ADQUISICIONES'!AO$57)*($G154/$F154)))</f>
        <v>0</v>
      </c>
      <c r="AT154" s="423">
        <f>AH154+AI154+AJ154+AK154+AL154+AM154+AN154+AO154+AP154+AQ154+AR154+AS154</f>
        <v>0</v>
      </c>
      <c r="AU154" s="494">
        <f>AS154+AR154+AQ154+AP154+AO154+AN154+AM154+AL154+AK154+AJ154+AI154+AH154+AF154+AE154+AD154+AC154+AB154+AA154+Z154+Y154+X154+W154+V154+U154+S154+R154+Q154+P154+O154+N154+M154+L154+K154+J154+I154+H154</f>
        <v>0</v>
      </c>
      <c r="AV154" s="392">
        <f t="shared" si="68"/>
        <v>0</v>
      </c>
    </row>
    <row r="155" spans="2:48" s="60" customFormat="1" ht="12.75" customHeight="1" x14ac:dyDescent="0.25">
      <c r="B155" s="416" t="str">
        <f>+'FORMATO COSTEO C2'!C266</f>
        <v>2.2.3.5</v>
      </c>
      <c r="C155" s="417" t="str">
        <f>+'FORMATO COSTEO C2'!B266</f>
        <v>Categoría de gasto</v>
      </c>
      <c r="D155" s="428"/>
      <c r="E155" s="556"/>
      <c r="F155" s="420">
        <f>+'FORMATO COSTEO C2'!G266</f>
        <v>0</v>
      </c>
      <c r="G155" s="421">
        <f>+'FORMATO COSTEO C2'!H266</f>
        <v>0</v>
      </c>
      <c r="H155" s="425">
        <f>IF( $F155=0,0,((($F155/$E$150)*'PLAN DE ADQUISICIONES'!F$57)*($G155/$F155)))</f>
        <v>0</v>
      </c>
      <c r="I155" s="420">
        <f>IF( $F155=0,0,((($F155/$E$150)*'PLAN DE ADQUISICIONES'!G$57)*($G155/$F155)))</f>
        <v>0</v>
      </c>
      <c r="J155" s="420">
        <f>IF( $F155=0,0,((($F155/$E$150)*'PLAN DE ADQUISICIONES'!H$57)*($G155/$F155)))</f>
        <v>0</v>
      </c>
      <c r="K155" s="420">
        <f>IF( $F155=0,0,((($F155/$E$150)*'PLAN DE ADQUISICIONES'!I$57)*($G155/$F155)))</f>
        <v>0</v>
      </c>
      <c r="L155" s="420">
        <f>IF( $F155=0,0,((($F155/$E$150)*'PLAN DE ADQUISICIONES'!J$57)*($G155/$F155)))</f>
        <v>0</v>
      </c>
      <c r="M155" s="420">
        <f>IF( $F155=0,0,((($F155/$E$150)*'PLAN DE ADQUISICIONES'!K$57)*($G155/$F155)))</f>
        <v>0</v>
      </c>
      <c r="N155" s="420">
        <f>IF( $F155=0,0,((($F155/$E$150)*'PLAN DE ADQUISICIONES'!L$57)*($G155/$F155)))</f>
        <v>0</v>
      </c>
      <c r="O155" s="420">
        <f>IF( $F155=0,0,((($F155/$E$150)*'PLAN DE ADQUISICIONES'!M$57)*($G155/$F155)))</f>
        <v>0</v>
      </c>
      <c r="P155" s="420">
        <f>IF( $F155=0,0,((($F155/$E$150)*'PLAN DE ADQUISICIONES'!N$57)*($G155/$F155)))</f>
        <v>0</v>
      </c>
      <c r="Q155" s="420">
        <f>IF( $F155=0,0,((($F155/$E$150)*'PLAN DE ADQUISICIONES'!O$57)*($G155/$F155)))</f>
        <v>0</v>
      </c>
      <c r="R155" s="420">
        <f>IF( $F155=0,0,((($F155/$E$150)*'PLAN DE ADQUISICIONES'!P$57)*($G155/$F155)))</f>
        <v>0</v>
      </c>
      <c r="S155" s="420">
        <f>IF( $F155=0,0,((($F155/$E$150)*'PLAN DE ADQUISICIONES'!Q$57)*($G155/$F155)))</f>
        <v>0</v>
      </c>
      <c r="T155" s="423">
        <f>H155+I155+J155+K155+L155+M155+N155+O155+P155+Q155+R155+S155</f>
        <v>0</v>
      </c>
      <c r="U155" s="424">
        <f>IF( $F155=0,0,((($F155/$E$150)*'PLAN DE ADQUISICIONES'!R$57)*($G155/$F155)))</f>
        <v>0</v>
      </c>
      <c r="V155" s="420">
        <f>IF( $F155=0,0,((($F155/$E$150)*'PLAN DE ADQUISICIONES'!S$57)*($G155/$F155)))</f>
        <v>0</v>
      </c>
      <c r="W155" s="420">
        <f>IF( $F155=0,0,((($F155/$E$150)*'PLAN DE ADQUISICIONES'!T$57)*($G155/$F155)))</f>
        <v>0</v>
      </c>
      <c r="X155" s="420">
        <f>IF( $F155=0,0,((($F155/$E$150)*'PLAN DE ADQUISICIONES'!U$57)*($G155/$F155)))</f>
        <v>0</v>
      </c>
      <c r="Y155" s="420">
        <f>IF( $F155=0,0,((($F155/$E$150)*'PLAN DE ADQUISICIONES'!V$57)*($G155/$F155)))</f>
        <v>0</v>
      </c>
      <c r="Z155" s="420">
        <f>IF( $F155=0,0,((($F155/$E$150)*'PLAN DE ADQUISICIONES'!W$57)*($G155/$F155)))</f>
        <v>0</v>
      </c>
      <c r="AA155" s="420">
        <f>IF( $F155=0,0,((($F155/$E$150)*'PLAN DE ADQUISICIONES'!X$57)*($G155/$F155)))</f>
        <v>0</v>
      </c>
      <c r="AB155" s="420">
        <f>IF( $F155=0,0,((($F155/$E$150)*'PLAN DE ADQUISICIONES'!Y$57)*($G155/$F155)))</f>
        <v>0</v>
      </c>
      <c r="AC155" s="420">
        <f>IF( $F155=0,0,((($F155/$E$150)*'PLAN DE ADQUISICIONES'!Z$57)*($G155/$F155)))</f>
        <v>0</v>
      </c>
      <c r="AD155" s="420">
        <f>IF( $F155=0,0,((($F155/$E$150)*'PLAN DE ADQUISICIONES'!AA$57)*($G155/$F155)))</f>
        <v>0</v>
      </c>
      <c r="AE155" s="420">
        <f>IF( $F155=0,0,((($F155/$E$150)*'PLAN DE ADQUISICIONES'!AB$57)*($G155/$F155)))</f>
        <v>0</v>
      </c>
      <c r="AF155" s="420">
        <f>IF( $F155=0,0,((($F155/$E$150)*'PLAN DE ADQUISICIONES'!AC$57)*($G155/$F155)))</f>
        <v>0</v>
      </c>
      <c r="AG155" s="421">
        <f>U155+V155+W155+X155+Y155+Z155+AA155+AB155+AC155+AD155+AE155+AF155</f>
        <v>0</v>
      </c>
      <c r="AH155" s="425">
        <f>IF( $F155=0,0,((($F155/$E$150)*'PLAN DE ADQUISICIONES'!AD$57)*($G155/$F155)))</f>
        <v>0</v>
      </c>
      <c r="AI155" s="420">
        <f>IF( $F155=0,0,((($F155/$E$150)*'PLAN DE ADQUISICIONES'!AE$57)*($G155/$F155)))</f>
        <v>0</v>
      </c>
      <c r="AJ155" s="420">
        <f>IF( $F155=0,0,((($F155/$E$150)*'PLAN DE ADQUISICIONES'!AF$57)*($G155/$F155)))</f>
        <v>0</v>
      </c>
      <c r="AK155" s="420">
        <f>IF( $F155=0,0,((($F155/$E$150)*'PLAN DE ADQUISICIONES'!AG$57)*($G155/$F155)))</f>
        <v>0</v>
      </c>
      <c r="AL155" s="420">
        <f>IF( $F155=0,0,((($F155/$E$150)*'PLAN DE ADQUISICIONES'!AH$57)*($G155/$F155)))</f>
        <v>0</v>
      </c>
      <c r="AM155" s="420">
        <f>IF( $F155=0,0,((($F155/$E$150)*'PLAN DE ADQUISICIONES'!AI$57)*($G155/$F155)))</f>
        <v>0</v>
      </c>
      <c r="AN155" s="420">
        <f>IF( $F155=0,0,((($F155/$E$150)*'PLAN DE ADQUISICIONES'!AJ$57)*($G155/$F155)))</f>
        <v>0</v>
      </c>
      <c r="AO155" s="420">
        <f>IF( $F155=0,0,((($F155/$E$150)*'PLAN DE ADQUISICIONES'!AK$57)*($G155/$F155)))</f>
        <v>0</v>
      </c>
      <c r="AP155" s="420">
        <f>IF( $F155=0,0,((($F155/$E$150)*'PLAN DE ADQUISICIONES'!AL$57)*($G155/$F155)))</f>
        <v>0</v>
      </c>
      <c r="AQ155" s="420">
        <f>IF( $F155=0,0,((($F155/$E$150)*'PLAN DE ADQUISICIONES'!AM$57)*($G155/$F155)))</f>
        <v>0</v>
      </c>
      <c r="AR155" s="420">
        <f>IF( $F155=0,0,((($F155/$E$150)*'PLAN DE ADQUISICIONES'!AN$57)*($G155/$F155)))</f>
        <v>0</v>
      </c>
      <c r="AS155" s="420">
        <f>IF( $F155=0,0,((($F155/$E$150)*'PLAN DE ADQUISICIONES'!AO$57)*($G155/$F155)))</f>
        <v>0</v>
      </c>
      <c r="AT155" s="423">
        <f>AH155+AI155+AJ155+AK155+AL155+AM155+AN155+AO155+AP155+AQ155+AR155+AS155</f>
        <v>0</v>
      </c>
      <c r="AU155" s="494">
        <f>AS155+AR155+AQ155+AP155+AO155+AN155+AM155+AL155+AK155+AJ155+AI155+AH155+AF155+AE155+AD155+AC155+AB155+AA155+Z155+Y155+X155+W155+V155+U155+S155+R155+Q155+P155+O155+N155+M155+L155+K155+J155+I155+H155</f>
        <v>0</v>
      </c>
      <c r="AV155" s="392">
        <f t="shared" si="68"/>
        <v>0</v>
      </c>
    </row>
    <row r="156" spans="2:48" s="60" customFormat="1" ht="12.75" customHeight="1" x14ac:dyDescent="0.25">
      <c r="B156" s="406" t="str">
        <f>+'FORMATO COSTEO C2'!C272</f>
        <v>2.2.4</v>
      </c>
      <c r="C156" s="430">
        <f>+'FORMATO COSTEO C2'!B272</f>
        <v>0</v>
      </c>
      <c r="D156" s="543" t="str">
        <f>+'FORMATO COSTEO C2'!D272</f>
        <v>Unidad medida</v>
      </c>
      <c r="E156" s="535">
        <f>+'FORMATO COSTEO C2'!E272</f>
        <v>0</v>
      </c>
      <c r="F156" s="410">
        <f>SUM(F157:F161)</f>
        <v>0</v>
      </c>
      <c r="G156" s="411">
        <f>SUM(G157:G161)</f>
        <v>0</v>
      </c>
      <c r="H156" s="412">
        <f t="shared" ref="H156:M156" si="77">SUM(H157:H161)</f>
        <v>0</v>
      </c>
      <c r="I156" s="410">
        <f t="shared" si="77"/>
        <v>0</v>
      </c>
      <c r="J156" s="410">
        <f t="shared" si="77"/>
        <v>0</v>
      </c>
      <c r="K156" s="410">
        <f t="shared" si="77"/>
        <v>0</v>
      </c>
      <c r="L156" s="410">
        <f t="shared" si="77"/>
        <v>0</v>
      </c>
      <c r="M156" s="410">
        <f t="shared" si="77"/>
        <v>0</v>
      </c>
      <c r="N156" s="410">
        <f t="shared" ref="N156:T156" si="78">SUM(N157:N161)</f>
        <v>0</v>
      </c>
      <c r="O156" s="410">
        <f t="shared" si="78"/>
        <v>0</v>
      </c>
      <c r="P156" s="410">
        <f t="shared" si="78"/>
        <v>0</v>
      </c>
      <c r="Q156" s="410">
        <f t="shared" si="78"/>
        <v>0</v>
      </c>
      <c r="R156" s="410">
        <f t="shared" si="78"/>
        <v>0</v>
      </c>
      <c r="S156" s="410">
        <f t="shared" si="78"/>
        <v>0</v>
      </c>
      <c r="T156" s="413">
        <f t="shared" si="78"/>
        <v>0</v>
      </c>
      <c r="U156" s="414">
        <f t="shared" ref="U156:AJ156" si="79">SUM(U157:U161)</f>
        <v>0</v>
      </c>
      <c r="V156" s="410">
        <f t="shared" si="79"/>
        <v>0</v>
      </c>
      <c r="W156" s="410">
        <f t="shared" si="79"/>
        <v>0</v>
      </c>
      <c r="X156" s="410">
        <f t="shared" si="79"/>
        <v>0</v>
      </c>
      <c r="Y156" s="410">
        <f t="shared" si="79"/>
        <v>0</v>
      </c>
      <c r="Z156" s="410">
        <f t="shared" si="79"/>
        <v>0</v>
      </c>
      <c r="AA156" s="410">
        <f t="shared" si="79"/>
        <v>0</v>
      </c>
      <c r="AB156" s="410">
        <f t="shared" si="79"/>
        <v>0</v>
      </c>
      <c r="AC156" s="410">
        <f t="shared" si="79"/>
        <v>0</v>
      </c>
      <c r="AD156" s="410">
        <f t="shared" si="79"/>
        <v>0</v>
      </c>
      <c r="AE156" s="410">
        <f t="shared" si="79"/>
        <v>0</v>
      </c>
      <c r="AF156" s="410">
        <f t="shared" si="79"/>
        <v>0</v>
      </c>
      <c r="AG156" s="411">
        <f t="shared" si="79"/>
        <v>0</v>
      </c>
      <c r="AH156" s="412">
        <f t="shared" si="79"/>
        <v>0</v>
      </c>
      <c r="AI156" s="410">
        <f t="shared" si="79"/>
        <v>0</v>
      </c>
      <c r="AJ156" s="410">
        <f t="shared" si="79"/>
        <v>0</v>
      </c>
      <c r="AK156" s="410">
        <f t="shared" ref="AK156:AS156" si="80">SUM(AK157:AK161)</f>
        <v>0</v>
      </c>
      <c r="AL156" s="410">
        <f t="shared" si="80"/>
        <v>0</v>
      </c>
      <c r="AM156" s="410">
        <f t="shared" si="80"/>
        <v>0</v>
      </c>
      <c r="AN156" s="410">
        <f t="shared" si="80"/>
        <v>0</v>
      </c>
      <c r="AO156" s="410">
        <f t="shared" si="80"/>
        <v>0</v>
      </c>
      <c r="AP156" s="410">
        <f t="shared" si="80"/>
        <v>0</v>
      </c>
      <c r="AQ156" s="410">
        <f t="shared" si="80"/>
        <v>0</v>
      </c>
      <c r="AR156" s="410">
        <f t="shared" si="80"/>
        <v>0</v>
      </c>
      <c r="AS156" s="410">
        <f t="shared" si="80"/>
        <v>0</v>
      </c>
      <c r="AT156" s="413">
        <f>SUM(AT157:AT161)</f>
        <v>0</v>
      </c>
      <c r="AU156" s="415">
        <f>SUM(AU157:AU161)</f>
        <v>0</v>
      </c>
      <c r="AV156" s="392">
        <f t="shared" si="68"/>
        <v>0</v>
      </c>
    </row>
    <row r="157" spans="2:48" s="60" customFormat="1" ht="12.75" customHeight="1" x14ac:dyDescent="0.25">
      <c r="B157" s="416" t="str">
        <f>+'FORMATO COSTEO C2'!C274</f>
        <v>2.2.4.1</v>
      </c>
      <c r="C157" s="417" t="str">
        <f>+'FORMATO COSTEO C2'!B274</f>
        <v>Categoría de gasto</v>
      </c>
      <c r="D157" s="428"/>
      <c r="E157" s="556"/>
      <c r="F157" s="420">
        <f>+'FORMATO COSTEO C2'!G274</f>
        <v>0</v>
      </c>
      <c r="G157" s="421">
        <f>+'FORMATO COSTEO C2'!H274</f>
        <v>0</v>
      </c>
      <c r="H157" s="422">
        <f>IF( $F157=0,0,((($F157/$E$156)*'PLAN DE ADQUISICIONES'!F$58)*($G157/$F157)))</f>
        <v>0</v>
      </c>
      <c r="I157" s="420">
        <f>IF( $F157=0,0,((($F157/$E$156)*'PLAN DE ADQUISICIONES'!G$58)*($G157/$F157)))</f>
        <v>0</v>
      </c>
      <c r="J157" s="420">
        <f>IF( $F157=0,0,((($F157/$E$156)*'PLAN DE ADQUISICIONES'!H$58)*($G157/$F157)))</f>
        <v>0</v>
      </c>
      <c r="K157" s="420">
        <f>IF( $F157=0,0,((($F157/$E$156)*'PLAN DE ADQUISICIONES'!I$58)*($G157/$F157)))</f>
        <v>0</v>
      </c>
      <c r="L157" s="420">
        <f>IF( $F157=0,0,((($F157/$E$156)*'PLAN DE ADQUISICIONES'!J$58)*($G157/$F157)))</f>
        <v>0</v>
      </c>
      <c r="M157" s="420">
        <f>IF( $F157=0,0,((($F157/$E$156)*'PLAN DE ADQUISICIONES'!K$58)*($G157/$F157)))</f>
        <v>0</v>
      </c>
      <c r="N157" s="420">
        <f>IF( $F157=0,0,((($F157/$E$156)*'PLAN DE ADQUISICIONES'!L$58)*($G157/$F157)))</f>
        <v>0</v>
      </c>
      <c r="O157" s="420">
        <f>IF( $F157=0,0,((($F157/$E$156)*'PLAN DE ADQUISICIONES'!M$58)*($G157/$F157)))</f>
        <v>0</v>
      </c>
      <c r="P157" s="420">
        <f>IF( $F157=0,0,((($F157/$E$156)*'PLAN DE ADQUISICIONES'!N$58)*($G157/$F157)))</f>
        <v>0</v>
      </c>
      <c r="Q157" s="420">
        <f>IF( $F157=0,0,((($F157/$E$156)*'PLAN DE ADQUISICIONES'!O$58)*($G157/$F157)))</f>
        <v>0</v>
      </c>
      <c r="R157" s="420">
        <f>IF( $F157=0,0,((($F157/$E$156)*'PLAN DE ADQUISICIONES'!P$58)*($G157/$F157)))</f>
        <v>0</v>
      </c>
      <c r="S157" s="420">
        <f>IF( $F157=0,0,((($F157/$E$156)*'PLAN DE ADQUISICIONES'!Q$58)*($G157/$F157)))</f>
        <v>0</v>
      </c>
      <c r="T157" s="423">
        <f>H157+I157+J157+K157+L157+M157+N157+O157+P157+Q157+R157+S157</f>
        <v>0</v>
      </c>
      <c r="U157" s="424">
        <f>IF( $F157=0,0,((($F157/$E$156)*'PLAN DE ADQUISICIONES'!R$58)*($G157/$F157)))</f>
        <v>0</v>
      </c>
      <c r="V157" s="420">
        <f>IF( $F157=0,0,((($F157/$E$156)*'PLAN DE ADQUISICIONES'!S$58)*($G157/$F157)))</f>
        <v>0</v>
      </c>
      <c r="W157" s="420">
        <f>IF( $F157=0,0,((($F157/$E$156)*'PLAN DE ADQUISICIONES'!T$58)*($G157/$F157)))</f>
        <v>0</v>
      </c>
      <c r="X157" s="420">
        <f>IF( $F157=0,0,((($F157/$E$156)*'PLAN DE ADQUISICIONES'!U$58)*($G157/$F157)))</f>
        <v>0</v>
      </c>
      <c r="Y157" s="420">
        <f>IF( $F157=0,0,((($F157/$E$156)*'PLAN DE ADQUISICIONES'!V$58)*($G157/$F157)))</f>
        <v>0</v>
      </c>
      <c r="Z157" s="420">
        <f>IF( $F157=0,0,((($F157/$E$156)*'PLAN DE ADQUISICIONES'!W$58)*($G157/$F157)))</f>
        <v>0</v>
      </c>
      <c r="AA157" s="420">
        <f>IF( $F157=0,0,((($F157/$E$156)*'PLAN DE ADQUISICIONES'!X$58)*($G157/$F157)))</f>
        <v>0</v>
      </c>
      <c r="AB157" s="420">
        <f>IF( $F157=0,0,((($F157/$E$156)*'PLAN DE ADQUISICIONES'!Y$58)*($G157/$F157)))</f>
        <v>0</v>
      </c>
      <c r="AC157" s="420">
        <f>IF( $F157=0,0,((($F157/$E$156)*'PLAN DE ADQUISICIONES'!Z$58)*($G157/$F157)))</f>
        <v>0</v>
      </c>
      <c r="AD157" s="420">
        <f>IF( $F157=0,0,((($F157/$E$156)*'PLAN DE ADQUISICIONES'!AA$58)*($G157/$F157)))</f>
        <v>0</v>
      </c>
      <c r="AE157" s="420">
        <f>IF( $F157=0,0,((($F157/$E$156)*'PLAN DE ADQUISICIONES'!AB$58)*($G157/$F157)))</f>
        <v>0</v>
      </c>
      <c r="AF157" s="420">
        <f>IF( $F157=0,0,((($F157/$E$156)*'PLAN DE ADQUISICIONES'!AC$58)*($G157/$F157)))</f>
        <v>0</v>
      </c>
      <c r="AG157" s="421">
        <f>U157+V157+W157+X157+Y157+Z157+AA157+AB157+AC157+AD157+AE157+AF157</f>
        <v>0</v>
      </c>
      <c r="AH157" s="425">
        <f>IF( $F157=0,0,((($F157/$E$156)*'PLAN DE ADQUISICIONES'!AD$58)*($G157/$F157)))</f>
        <v>0</v>
      </c>
      <c r="AI157" s="420">
        <f>IF( $F157=0,0,((($F157/$E$156)*'PLAN DE ADQUISICIONES'!AE$58)*($G157/$F157)))</f>
        <v>0</v>
      </c>
      <c r="AJ157" s="420">
        <f>IF( $F157=0,0,((($F157/$E$156)*'PLAN DE ADQUISICIONES'!AF$58)*($G157/$F157)))</f>
        <v>0</v>
      </c>
      <c r="AK157" s="420">
        <f>IF( $F157=0,0,((($F157/$E$156)*'PLAN DE ADQUISICIONES'!AG$58)*($G157/$F157)))</f>
        <v>0</v>
      </c>
      <c r="AL157" s="420">
        <f>IF( $F157=0,0,((($F157/$E$156)*'PLAN DE ADQUISICIONES'!AH$58)*($G157/$F157)))</f>
        <v>0</v>
      </c>
      <c r="AM157" s="420">
        <f>IF( $F157=0,0,((($F157/$E$156)*'PLAN DE ADQUISICIONES'!AI$58)*($G157/$F157)))</f>
        <v>0</v>
      </c>
      <c r="AN157" s="420">
        <f>IF( $F157=0,0,((($F157/$E$156)*'PLAN DE ADQUISICIONES'!AJ$58)*($G157/$F157)))</f>
        <v>0</v>
      </c>
      <c r="AO157" s="420">
        <f>IF( $F157=0,0,((($F157/$E$156)*'PLAN DE ADQUISICIONES'!AK$58)*($G157/$F157)))</f>
        <v>0</v>
      </c>
      <c r="AP157" s="420">
        <f>IF( $F157=0,0,((($F157/$E$156)*'PLAN DE ADQUISICIONES'!AL$58)*($G157/$F157)))</f>
        <v>0</v>
      </c>
      <c r="AQ157" s="420">
        <f>IF( $F157=0,0,((($F157/$E$156)*'PLAN DE ADQUISICIONES'!AM$58)*($G157/$F157)))</f>
        <v>0</v>
      </c>
      <c r="AR157" s="420">
        <f>IF( $F157=0,0,((($F157/$E$156)*'PLAN DE ADQUISICIONES'!AN$58)*($G157/$F157)))</f>
        <v>0</v>
      </c>
      <c r="AS157" s="420">
        <f>IF( $F157=0,0,((($F157/$E$156)*'PLAN DE ADQUISICIONES'!AO$58)*($G157/$F157)))</f>
        <v>0</v>
      </c>
      <c r="AT157" s="423">
        <f>AH157+AI157+AJ157+AK157+AL157+AM157+AN157+AO157+AP157+AQ157+AR157+AS157</f>
        <v>0</v>
      </c>
      <c r="AU157" s="494">
        <f>AS157+AR157+AQ157+AP157+AO157+AN157+AM157+AL157+AK157+AJ157+AI157+AH157+AF157+AE157+AD157+AC157+AB157+AA157+Z157+Y157+X157+W157+V157+U157+S157+R157+Q157+P157+O157+N157+M157+L157+K157+J157+I157+H157</f>
        <v>0</v>
      </c>
      <c r="AV157" s="392">
        <f t="shared" si="68"/>
        <v>0</v>
      </c>
    </row>
    <row r="158" spans="2:48" s="60" customFormat="1" ht="12.75" customHeight="1" x14ac:dyDescent="0.25">
      <c r="B158" s="416" t="str">
        <f>+'FORMATO COSTEO C2'!C280</f>
        <v>2.2.4.2</v>
      </c>
      <c r="C158" s="417" t="str">
        <f>+'FORMATO COSTEO C2'!B280</f>
        <v>Categoría de gasto</v>
      </c>
      <c r="D158" s="428"/>
      <c r="E158" s="556"/>
      <c r="F158" s="420">
        <f>+'FORMATO COSTEO C2'!G280</f>
        <v>0</v>
      </c>
      <c r="G158" s="421">
        <f>+'FORMATO COSTEO C2'!H280</f>
        <v>0</v>
      </c>
      <c r="H158" s="425">
        <f>IF( $F158=0,0,((($F158/$E$156)*'PLAN DE ADQUISICIONES'!F$58)*($G158/$F158)))</f>
        <v>0</v>
      </c>
      <c r="I158" s="420">
        <f>IF( $F158=0,0,((($F158/$E$156)*'PLAN DE ADQUISICIONES'!G$58)*($G158/$F158)))</f>
        <v>0</v>
      </c>
      <c r="J158" s="420">
        <f>IF( $F158=0,0,((($F158/$E$156)*'PLAN DE ADQUISICIONES'!H$58)*($G158/$F158)))</f>
        <v>0</v>
      </c>
      <c r="K158" s="420">
        <f>IF( $F158=0,0,((($F158/$E$156)*'PLAN DE ADQUISICIONES'!I$58)*($G158/$F158)))</f>
        <v>0</v>
      </c>
      <c r="L158" s="420">
        <f>IF( $F158=0,0,((($F158/$E$156)*'PLAN DE ADQUISICIONES'!J$58)*($G158/$F158)))</f>
        <v>0</v>
      </c>
      <c r="M158" s="420">
        <f>IF( $F158=0,0,((($F158/$E$156)*'PLAN DE ADQUISICIONES'!K$58)*($G158/$F158)))</f>
        <v>0</v>
      </c>
      <c r="N158" s="420">
        <f>IF( $F158=0,0,((($F158/$E$156)*'PLAN DE ADQUISICIONES'!L$58)*($G158/$F158)))</f>
        <v>0</v>
      </c>
      <c r="O158" s="420">
        <f>IF( $F158=0,0,((($F158/$E$156)*'PLAN DE ADQUISICIONES'!M$58)*($G158/$F158)))</f>
        <v>0</v>
      </c>
      <c r="P158" s="420">
        <f>IF( $F158=0,0,((($F158/$E$156)*'PLAN DE ADQUISICIONES'!N$58)*($G158/$F158)))</f>
        <v>0</v>
      </c>
      <c r="Q158" s="420">
        <f>IF( $F158=0,0,((($F158/$E$156)*'PLAN DE ADQUISICIONES'!O$58)*($G158/$F158)))</f>
        <v>0</v>
      </c>
      <c r="R158" s="420">
        <f>IF( $F158=0,0,((($F158/$E$156)*'PLAN DE ADQUISICIONES'!P$58)*($G158/$F158)))</f>
        <v>0</v>
      </c>
      <c r="S158" s="420">
        <f>IF( $F158=0,0,((($F158/$E$156)*'PLAN DE ADQUISICIONES'!Q$58)*($G158/$F158)))</f>
        <v>0</v>
      </c>
      <c r="T158" s="423">
        <f>H158+I158+J158+K158+L158+M158+N158+O158+P158+Q158+R158+S158</f>
        <v>0</v>
      </c>
      <c r="U158" s="424">
        <f>IF( $F158=0,0,((($F158/$E$156)*'PLAN DE ADQUISICIONES'!R$58)*($G158/$F158)))</f>
        <v>0</v>
      </c>
      <c r="V158" s="420">
        <f>IF( $F158=0,0,((($F158/$E$156)*'PLAN DE ADQUISICIONES'!S$58)*($G158/$F158)))</f>
        <v>0</v>
      </c>
      <c r="W158" s="420">
        <f>IF( $F158=0,0,((($F158/$E$156)*'PLAN DE ADQUISICIONES'!T$58)*($G158/$F158)))</f>
        <v>0</v>
      </c>
      <c r="X158" s="420">
        <f>IF( $F158=0,0,((($F158/$E$156)*'PLAN DE ADQUISICIONES'!U$58)*($G158/$F158)))</f>
        <v>0</v>
      </c>
      <c r="Y158" s="420">
        <f>IF( $F158=0,0,((($F158/$E$156)*'PLAN DE ADQUISICIONES'!V$58)*($G158/$F158)))</f>
        <v>0</v>
      </c>
      <c r="Z158" s="420">
        <f>IF( $F158=0,0,((($F158/$E$156)*'PLAN DE ADQUISICIONES'!W$58)*($G158/$F158)))</f>
        <v>0</v>
      </c>
      <c r="AA158" s="420">
        <f>IF( $F158=0,0,((($F158/$E$156)*'PLAN DE ADQUISICIONES'!X$58)*($G158/$F158)))</f>
        <v>0</v>
      </c>
      <c r="AB158" s="420">
        <f>IF( $F158=0,0,((($F158/$E$156)*'PLAN DE ADQUISICIONES'!Y$58)*($G158/$F158)))</f>
        <v>0</v>
      </c>
      <c r="AC158" s="420">
        <f>IF( $F158=0,0,((($F158/$E$156)*'PLAN DE ADQUISICIONES'!Z$58)*($G158/$F158)))</f>
        <v>0</v>
      </c>
      <c r="AD158" s="420">
        <f>IF( $F158=0,0,((($F158/$E$156)*'PLAN DE ADQUISICIONES'!AA$58)*($G158/$F158)))</f>
        <v>0</v>
      </c>
      <c r="AE158" s="420">
        <f>IF( $F158=0,0,((($F158/$E$156)*'PLAN DE ADQUISICIONES'!AB$58)*($G158/$F158)))</f>
        <v>0</v>
      </c>
      <c r="AF158" s="420">
        <f>IF( $F158=0,0,((($F158/$E$156)*'PLAN DE ADQUISICIONES'!AC$58)*($G158/$F158)))</f>
        <v>0</v>
      </c>
      <c r="AG158" s="421">
        <f>U158+V158+W158+X158+Y158+Z158+AA158+AB158+AC158+AD158+AE158+AF158</f>
        <v>0</v>
      </c>
      <c r="AH158" s="425">
        <f>IF( $F158=0,0,((($F158/$E$156)*'PLAN DE ADQUISICIONES'!AD$58)*($G158/$F158)))</f>
        <v>0</v>
      </c>
      <c r="AI158" s="420">
        <f>IF( $F158=0,0,((($F158/$E$156)*'PLAN DE ADQUISICIONES'!AE$58)*($G158/$F158)))</f>
        <v>0</v>
      </c>
      <c r="AJ158" s="420">
        <f>IF( $F158=0,0,((($F158/$E$156)*'PLAN DE ADQUISICIONES'!AF$58)*($G158/$F158)))</f>
        <v>0</v>
      </c>
      <c r="AK158" s="420">
        <f>IF( $F158=0,0,((($F158/$E$156)*'PLAN DE ADQUISICIONES'!AG$58)*($G158/$F158)))</f>
        <v>0</v>
      </c>
      <c r="AL158" s="420">
        <f>IF( $F158=0,0,((($F158/$E$156)*'PLAN DE ADQUISICIONES'!AH$58)*($G158/$F158)))</f>
        <v>0</v>
      </c>
      <c r="AM158" s="420">
        <f>IF( $F158=0,0,((($F158/$E$156)*'PLAN DE ADQUISICIONES'!AI$58)*($G158/$F158)))</f>
        <v>0</v>
      </c>
      <c r="AN158" s="420">
        <f>IF( $F158=0,0,((($F158/$E$156)*'PLAN DE ADQUISICIONES'!AJ$58)*($G158/$F158)))</f>
        <v>0</v>
      </c>
      <c r="AO158" s="420">
        <f>IF( $F158=0,0,((($F158/$E$156)*'PLAN DE ADQUISICIONES'!AK$58)*($G158/$F158)))</f>
        <v>0</v>
      </c>
      <c r="AP158" s="420">
        <f>IF( $F158=0,0,((($F158/$E$156)*'PLAN DE ADQUISICIONES'!AL$58)*($G158/$F158)))</f>
        <v>0</v>
      </c>
      <c r="AQ158" s="420">
        <f>IF( $F158=0,0,((($F158/$E$156)*'PLAN DE ADQUISICIONES'!AM$58)*($G158/$F158)))</f>
        <v>0</v>
      </c>
      <c r="AR158" s="420">
        <f>IF( $F158=0,0,((($F158/$E$156)*'PLAN DE ADQUISICIONES'!AN$58)*($G158/$F158)))</f>
        <v>0</v>
      </c>
      <c r="AS158" s="420">
        <f>IF( $F158=0,0,((($F158/$E$156)*'PLAN DE ADQUISICIONES'!AO$58)*($G158/$F158)))</f>
        <v>0</v>
      </c>
      <c r="AT158" s="423">
        <f>AH158+AI158+AJ158+AK158+AL158+AM158+AN158+AO158+AP158+AQ158+AR158+AS158</f>
        <v>0</v>
      </c>
      <c r="AU158" s="494">
        <f>AS158+AR158+AQ158+AP158+AO158+AN158+AM158+AL158+AK158+AJ158+AI158+AH158+AF158+AE158+AD158+AC158+AB158+AA158+Z158+Y158+X158+W158+V158+U158+S158+R158+Q158+P158+O158+N158+M158+L158+K158+J158+I158+H158</f>
        <v>0</v>
      </c>
      <c r="AV158" s="392">
        <f t="shared" si="68"/>
        <v>0</v>
      </c>
    </row>
    <row r="159" spans="2:48" s="60" customFormat="1" ht="12.75" customHeight="1" x14ac:dyDescent="0.25">
      <c r="B159" s="416" t="str">
        <f>+'FORMATO COSTEO C2'!C286</f>
        <v>2.2.4.3</v>
      </c>
      <c r="C159" s="417" t="str">
        <f>+'FORMATO COSTEO C2'!B286</f>
        <v>Categoría de gasto</v>
      </c>
      <c r="D159" s="428"/>
      <c r="E159" s="556"/>
      <c r="F159" s="420">
        <f>+'FORMATO COSTEO C2'!G286</f>
        <v>0</v>
      </c>
      <c r="G159" s="421">
        <f>+'FORMATO COSTEO C2'!H286</f>
        <v>0</v>
      </c>
      <c r="H159" s="425">
        <f>IF( $F159=0,0,((($F159/$E$156)*'PLAN DE ADQUISICIONES'!F$58)*($G159/$F159)))</f>
        <v>0</v>
      </c>
      <c r="I159" s="420">
        <f>IF( $F159=0,0,((($F159/$E$156)*'PLAN DE ADQUISICIONES'!G$58)*($G159/$F159)))</f>
        <v>0</v>
      </c>
      <c r="J159" s="420">
        <f>IF( $F159=0,0,((($F159/$E$156)*'PLAN DE ADQUISICIONES'!H$58)*($G159/$F159)))</f>
        <v>0</v>
      </c>
      <c r="K159" s="420">
        <f>IF( $F159=0,0,((($F159/$E$156)*'PLAN DE ADQUISICIONES'!I$58)*($G159/$F159)))</f>
        <v>0</v>
      </c>
      <c r="L159" s="420">
        <f>IF( $F159=0,0,((($F159/$E$156)*'PLAN DE ADQUISICIONES'!J$58)*($G159/$F159)))</f>
        <v>0</v>
      </c>
      <c r="M159" s="420">
        <f>IF( $F159=0,0,((($F159/$E$156)*'PLAN DE ADQUISICIONES'!K$58)*($G159/$F159)))</f>
        <v>0</v>
      </c>
      <c r="N159" s="420">
        <f>IF( $F159=0,0,((($F159/$E$156)*'PLAN DE ADQUISICIONES'!L$58)*($G159/$F159)))</f>
        <v>0</v>
      </c>
      <c r="O159" s="420">
        <f>IF( $F159=0,0,((($F159/$E$156)*'PLAN DE ADQUISICIONES'!M$58)*($G159/$F159)))</f>
        <v>0</v>
      </c>
      <c r="P159" s="420">
        <f>IF( $F159=0,0,((($F159/$E$156)*'PLAN DE ADQUISICIONES'!N$58)*($G159/$F159)))</f>
        <v>0</v>
      </c>
      <c r="Q159" s="420">
        <f>IF( $F159=0,0,((($F159/$E$156)*'PLAN DE ADQUISICIONES'!O$58)*($G159/$F159)))</f>
        <v>0</v>
      </c>
      <c r="R159" s="420">
        <f>IF( $F159=0,0,((($F159/$E$156)*'PLAN DE ADQUISICIONES'!P$58)*($G159/$F159)))</f>
        <v>0</v>
      </c>
      <c r="S159" s="420">
        <f>IF( $F159=0,0,((($F159/$E$156)*'PLAN DE ADQUISICIONES'!Q$58)*($G159/$F159)))</f>
        <v>0</v>
      </c>
      <c r="T159" s="423">
        <f>H159+I159+J159+K159+L159+M159+N159+O159+P159+Q159+R159+S159</f>
        <v>0</v>
      </c>
      <c r="U159" s="424">
        <f>IF( $F159=0,0,((($F159/$E$156)*'PLAN DE ADQUISICIONES'!R$58)*($G159/$F159)))</f>
        <v>0</v>
      </c>
      <c r="V159" s="420">
        <f>IF( $F159=0,0,((($F159/$E$156)*'PLAN DE ADQUISICIONES'!S$58)*($G159/$F159)))</f>
        <v>0</v>
      </c>
      <c r="W159" s="420">
        <f>IF( $F159=0,0,((($F159/$E$156)*'PLAN DE ADQUISICIONES'!T$58)*($G159/$F159)))</f>
        <v>0</v>
      </c>
      <c r="X159" s="420">
        <f>IF( $F159=0,0,((($F159/$E$156)*'PLAN DE ADQUISICIONES'!U$58)*($G159/$F159)))</f>
        <v>0</v>
      </c>
      <c r="Y159" s="420">
        <f>IF( $F159=0,0,((($F159/$E$156)*'PLAN DE ADQUISICIONES'!V$58)*($G159/$F159)))</f>
        <v>0</v>
      </c>
      <c r="Z159" s="420">
        <f>IF( $F159=0,0,((($F159/$E$156)*'PLAN DE ADQUISICIONES'!W$58)*($G159/$F159)))</f>
        <v>0</v>
      </c>
      <c r="AA159" s="420">
        <f>IF( $F159=0,0,((($F159/$E$156)*'PLAN DE ADQUISICIONES'!X$58)*($G159/$F159)))</f>
        <v>0</v>
      </c>
      <c r="AB159" s="420">
        <f>IF( $F159=0,0,((($F159/$E$156)*'PLAN DE ADQUISICIONES'!Y$58)*($G159/$F159)))</f>
        <v>0</v>
      </c>
      <c r="AC159" s="420">
        <f>IF( $F159=0,0,((($F159/$E$156)*'PLAN DE ADQUISICIONES'!Z$58)*($G159/$F159)))</f>
        <v>0</v>
      </c>
      <c r="AD159" s="420">
        <f>IF( $F159=0,0,((($F159/$E$156)*'PLAN DE ADQUISICIONES'!AA$58)*($G159/$F159)))</f>
        <v>0</v>
      </c>
      <c r="AE159" s="420">
        <f>IF( $F159=0,0,((($F159/$E$156)*'PLAN DE ADQUISICIONES'!AB$58)*($G159/$F159)))</f>
        <v>0</v>
      </c>
      <c r="AF159" s="420">
        <f>IF( $F159=0,0,((($F159/$E$156)*'PLAN DE ADQUISICIONES'!AC$58)*($G159/$F159)))</f>
        <v>0</v>
      </c>
      <c r="AG159" s="421">
        <f>U159+V159+W159+X159+Y159+Z159+AA159+AB159+AC159+AD159+AE159+AF159</f>
        <v>0</v>
      </c>
      <c r="AH159" s="425">
        <f>IF( $F159=0,0,((($F159/$E$156)*'PLAN DE ADQUISICIONES'!AD$58)*($G159/$F159)))</f>
        <v>0</v>
      </c>
      <c r="AI159" s="420">
        <f>IF( $F159=0,0,((($F159/$E$156)*'PLAN DE ADQUISICIONES'!AE$58)*($G159/$F159)))</f>
        <v>0</v>
      </c>
      <c r="AJ159" s="420">
        <f>IF( $F159=0,0,((($F159/$E$156)*'PLAN DE ADQUISICIONES'!AF$58)*($G159/$F159)))</f>
        <v>0</v>
      </c>
      <c r="AK159" s="420">
        <f>IF( $F159=0,0,((($F159/$E$156)*'PLAN DE ADQUISICIONES'!AG$58)*($G159/$F159)))</f>
        <v>0</v>
      </c>
      <c r="AL159" s="420">
        <f>IF( $F159=0,0,((($F159/$E$156)*'PLAN DE ADQUISICIONES'!AH$58)*($G159/$F159)))</f>
        <v>0</v>
      </c>
      <c r="AM159" s="420">
        <f>IF( $F159=0,0,((($F159/$E$156)*'PLAN DE ADQUISICIONES'!AI$58)*($G159/$F159)))</f>
        <v>0</v>
      </c>
      <c r="AN159" s="420">
        <f>IF( $F159=0,0,((($F159/$E$156)*'PLAN DE ADQUISICIONES'!AJ$58)*($G159/$F159)))</f>
        <v>0</v>
      </c>
      <c r="AO159" s="420">
        <f>IF( $F159=0,0,((($F159/$E$156)*'PLAN DE ADQUISICIONES'!AK$58)*($G159/$F159)))</f>
        <v>0</v>
      </c>
      <c r="AP159" s="420">
        <f>IF( $F159=0,0,((($F159/$E$156)*'PLAN DE ADQUISICIONES'!AL$58)*($G159/$F159)))</f>
        <v>0</v>
      </c>
      <c r="AQ159" s="420">
        <f>IF( $F159=0,0,((($F159/$E$156)*'PLAN DE ADQUISICIONES'!AM$58)*($G159/$F159)))</f>
        <v>0</v>
      </c>
      <c r="AR159" s="420">
        <f>IF( $F159=0,0,((($F159/$E$156)*'PLAN DE ADQUISICIONES'!AN$58)*($G159/$F159)))</f>
        <v>0</v>
      </c>
      <c r="AS159" s="420">
        <f>IF( $F159=0,0,((($F159/$E$156)*'PLAN DE ADQUISICIONES'!AO$58)*($G159/$F159)))</f>
        <v>0</v>
      </c>
      <c r="AT159" s="423">
        <f>AH159+AI159+AJ159+AK159+AL159+AM159+AN159+AO159+AP159+AQ159+AR159+AS159</f>
        <v>0</v>
      </c>
      <c r="AU159" s="494">
        <f>AS159+AR159+AQ159+AP159+AO159+AN159+AM159+AL159+AK159+AJ159+AI159+AH159+AF159+AE159+AD159+AC159+AB159+AA159+Z159+Y159+X159+W159+V159+U159+S159+R159+Q159+P159+O159+N159+M159+L159+K159+J159+I159+H159</f>
        <v>0</v>
      </c>
      <c r="AV159" s="392">
        <f t="shared" si="68"/>
        <v>0</v>
      </c>
    </row>
    <row r="160" spans="2:48" s="60" customFormat="1" ht="12.75" customHeight="1" x14ac:dyDescent="0.25">
      <c r="B160" s="416" t="str">
        <f>+'FORMATO COSTEO C2'!C292</f>
        <v>2.2.4.4</v>
      </c>
      <c r="C160" s="417" t="str">
        <f>+'FORMATO COSTEO C2'!B292</f>
        <v>Categoría de gasto</v>
      </c>
      <c r="D160" s="428"/>
      <c r="E160" s="556"/>
      <c r="F160" s="420">
        <f>+'FORMATO COSTEO C2'!G292</f>
        <v>0</v>
      </c>
      <c r="G160" s="421">
        <f>+'FORMATO COSTEO C2'!H292</f>
        <v>0</v>
      </c>
      <c r="H160" s="425">
        <f>IF( $F160=0,0,((($F160/$E$156)*'PLAN DE ADQUISICIONES'!F$58)*($G160/$F160)))</f>
        <v>0</v>
      </c>
      <c r="I160" s="420">
        <f>IF( $F160=0,0,((($F160/$E$156)*'PLAN DE ADQUISICIONES'!G$58)*($G160/$F160)))</f>
        <v>0</v>
      </c>
      <c r="J160" s="420">
        <f>IF( $F160=0,0,((($F160/$E$156)*'PLAN DE ADQUISICIONES'!H$58)*($G160/$F160)))</f>
        <v>0</v>
      </c>
      <c r="K160" s="420">
        <f>IF( $F160=0,0,((($F160/$E$156)*'PLAN DE ADQUISICIONES'!I$58)*($G160/$F160)))</f>
        <v>0</v>
      </c>
      <c r="L160" s="420">
        <f>IF( $F160=0,0,((($F160/$E$156)*'PLAN DE ADQUISICIONES'!J$58)*($G160/$F160)))</f>
        <v>0</v>
      </c>
      <c r="M160" s="420">
        <f>IF( $F160=0,0,((($F160/$E$156)*'PLAN DE ADQUISICIONES'!K$58)*($G160/$F160)))</f>
        <v>0</v>
      </c>
      <c r="N160" s="420">
        <f>IF( $F160=0,0,((($F160/$E$156)*'PLAN DE ADQUISICIONES'!L$58)*($G160/$F160)))</f>
        <v>0</v>
      </c>
      <c r="O160" s="420">
        <f>IF( $F160=0,0,((($F160/$E$156)*'PLAN DE ADQUISICIONES'!M$58)*($G160/$F160)))</f>
        <v>0</v>
      </c>
      <c r="P160" s="420">
        <f>IF( $F160=0,0,((($F160/$E$156)*'PLAN DE ADQUISICIONES'!N$58)*($G160/$F160)))</f>
        <v>0</v>
      </c>
      <c r="Q160" s="420">
        <f>IF( $F160=0,0,((($F160/$E$156)*'PLAN DE ADQUISICIONES'!O$58)*($G160/$F160)))</f>
        <v>0</v>
      </c>
      <c r="R160" s="420">
        <f>IF( $F160=0,0,((($F160/$E$156)*'PLAN DE ADQUISICIONES'!P$58)*($G160/$F160)))</f>
        <v>0</v>
      </c>
      <c r="S160" s="420">
        <f>IF( $F160=0,0,((($F160/$E$156)*'PLAN DE ADQUISICIONES'!Q$58)*($G160/$F160)))</f>
        <v>0</v>
      </c>
      <c r="T160" s="423">
        <f>H160+I160+J160+K160+L160+M160+N160+O160+P160+Q160+R160+S160</f>
        <v>0</v>
      </c>
      <c r="U160" s="424">
        <f>IF( $F160=0,0,((($F160/$E$156)*'PLAN DE ADQUISICIONES'!R$58)*($G160/$F160)))</f>
        <v>0</v>
      </c>
      <c r="V160" s="420">
        <f>IF( $F160=0,0,((($F160/$E$156)*'PLAN DE ADQUISICIONES'!S$58)*($G160/$F160)))</f>
        <v>0</v>
      </c>
      <c r="W160" s="420">
        <f>IF( $F160=0,0,((($F160/$E$156)*'PLAN DE ADQUISICIONES'!T$58)*($G160/$F160)))</f>
        <v>0</v>
      </c>
      <c r="X160" s="420">
        <f>IF( $F160=0,0,((($F160/$E$156)*'PLAN DE ADQUISICIONES'!U$58)*($G160/$F160)))</f>
        <v>0</v>
      </c>
      <c r="Y160" s="420">
        <f>IF( $F160=0,0,((($F160/$E$156)*'PLAN DE ADQUISICIONES'!V$58)*($G160/$F160)))</f>
        <v>0</v>
      </c>
      <c r="Z160" s="420">
        <f>IF( $F160=0,0,((($F160/$E$156)*'PLAN DE ADQUISICIONES'!W$58)*($G160/$F160)))</f>
        <v>0</v>
      </c>
      <c r="AA160" s="420">
        <f>IF( $F160=0,0,((($F160/$E$156)*'PLAN DE ADQUISICIONES'!X$58)*($G160/$F160)))</f>
        <v>0</v>
      </c>
      <c r="AB160" s="420">
        <f>IF( $F160=0,0,((($F160/$E$156)*'PLAN DE ADQUISICIONES'!Y$58)*($G160/$F160)))</f>
        <v>0</v>
      </c>
      <c r="AC160" s="420">
        <f>IF( $F160=0,0,((($F160/$E$156)*'PLAN DE ADQUISICIONES'!Z$58)*($G160/$F160)))</f>
        <v>0</v>
      </c>
      <c r="AD160" s="420">
        <f>IF( $F160=0,0,((($F160/$E$156)*'PLAN DE ADQUISICIONES'!AA$58)*($G160/$F160)))</f>
        <v>0</v>
      </c>
      <c r="AE160" s="420">
        <f>IF( $F160=0,0,((($F160/$E$156)*'PLAN DE ADQUISICIONES'!AB$58)*($G160/$F160)))</f>
        <v>0</v>
      </c>
      <c r="AF160" s="420">
        <f>IF( $F160=0,0,((($F160/$E$156)*'PLAN DE ADQUISICIONES'!AC$58)*($G160/$F160)))</f>
        <v>0</v>
      </c>
      <c r="AG160" s="421">
        <f>U160+V160+W160+X160+Y160+Z160+AA160+AB160+AC160+AD160+AE160+AF160</f>
        <v>0</v>
      </c>
      <c r="AH160" s="425">
        <f>IF( $F160=0,0,((($F160/$E$156)*'PLAN DE ADQUISICIONES'!AD$58)*($G160/$F160)))</f>
        <v>0</v>
      </c>
      <c r="AI160" s="420">
        <f>IF( $F160=0,0,((($F160/$E$156)*'PLAN DE ADQUISICIONES'!AE$58)*($G160/$F160)))</f>
        <v>0</v>
      </c>
      <c r="AJ160" s="420">
        <f>IF( $F160=0,0,((($F160/$E$156)*'PLAN DE ADQUISICIONES'!AF$58)*($G160/$F160)))</f>
        <v>0</v>
      </c>
      <c r="AK160" s="420">
        <f>IF( $F160=0,0,((($F160/$E$156)*'PLAN DE ADQUISICIONES'!AG$58)*($G160/$F160)))</f>
        <v>0</v>
      </c>
      <c r="AL160" s="420">
        <f>IF( $F160=0,0,((($F160/$E$156)*'PLAN DE ADQUISICIONES'!AH$58)*($G160/$F160)))</f>
        <v>0</v>
      </c>
      <c r="AM160" s="420">
        <f>IF( $F160=0,0,((($F160/$E$156)*'PLAN DE ADQUISICIONES'!AI$58)*($G160/$F160)))</f>
        <v>0</v>
      </c>
      <c r="AN160" s="420">
        <f>IF( $F160=0,0,((($F160/$E$156)*'PLAN DE ADQUISICIONES'!AJ$58)*($G160/$F160)))</f>
        <v>0</v>
      </c>
      <c r="AO160" s="420">
        <f>IF( $F160=0,0,((($F160/$E$156)*'PLAN DE ADQUISICIONES'!AK$58)*($G160/$F160)))</f>
        <v>0</v>
      </c>
      <c r="AP160" s="420">
        <f>IF( $F160=0,0,((($F160/$E$156)*'PLAN DE ADQUISICIONES'!AL$58)*($G160/$F160)))</f>
        <v>0</v>
      </c>
      <c r="AQ160" s="420">
        <f>IF( $F160=0,0,((($F160/$E$156)*'PLAN DE ADQUISICIONES'!AM$58)*($G160/$F160)))</f>
        <v>0</v>
      </c>
      <c r="AR160" s="420">
        <f>IF( $F160=0,0,((($F160/$E$156)*'PLAN DE ADQUISICIONES'!AN$58)*($G160/$F160)))</f>
        <v>0</v>
      </c>
      <c r="AS160" s="420">
        <f>IF( $F160=0,0,((($F160/$E$156)*'PLAN DE ADQUISICIONES'!AO$58)*($G160/$F160)))</f>
        <v>0</v>
      </c>
      <c r="AT160" s="423">
        <f>AH160+AI160+AJ160+AK160+AL160+AM160+AN160+AO160+AP160+AQ160+AR160+AS160</f>
        <v>0</v>
      </c>
      <c r="AU160" s="494">
        <f>AS160+AR160+AQ160+AP160+AO160+AN160+AM160+AL160+AK160+AJ160+AI160+AH160+AF160+AE160+AD160+AC160+AB160+AA160+Z160+Y160+X160+W160+V160+U160+S160+R160+Q160+P160+O160+N160+M160+L160+K160+J160+I160+H160</f>
        <v>0</v>
      </c>
      <c r="AV160" s="392">
        <f t="shared" si="68"/>
        <v>0</v>
      </c>
    </row>
    <row r="161" spans="2:48" s="60" customFormat="1" ht="12.75" customHeight="1" x14ac:dyDescent="0.25">
      <c r="B161" s="416" t="str">
        <f>+'FORMATO COSTEO C2'!C298</f>
        <v>2.2.4.5</v>
      </c>
      <c r="C161" s="417" t="str">
        <f>+'FORMATO COSTEO C2'!B298</f>
        <v>Categoría de gasto</v>
      </c>
      <c r="D161" s="428"/>
      <c r="E161" s="556"/>
      <c r="F161" s="420">
        <f>+'FORMATO COSTEO C2'!G298</f>
        <v>0</v>
      </c>
      <c r="G161" s="421">
        <f>+'FORMATO COSTEO C2'!H298</f>
        <v>0</v>
      </c>
      <c r="H161" s="425">
        <f>IF( $F161=0,0,((($F161/$E$156)*'PLAN DE ADQUISICIONES'!F$58)*($G161/$F161)))</f>
        <v>0</v>
      </c>
      <c r="I161" s="420">
        <f>IF( $F161=0,0,((($F161/$E$156)*'PLAN DE ADQUISICIONES'!G$58)*($G161/$F161)))</f>
        <v>0</v>
      </c>
      <c r="J161" s="420">
        <f>IF( $F161=0,0,((($F161/$E$156)*'PLAN DE ADQUISICIONES'!H$58)*($G161/$F161)))</f>
        <v>0</v>
      </c>
      <c r="K161" s="420">
        <f>IF( $F161=0,0,((($F161/$E$156)*'PLAN DE ADQUISICIONES'!I$58)*($G161/$F161)))</f>
        <v>0</v>
      </c>
      <c r="L161" s="420">
        <f>IF( $F161=0,0,((($F161/$E$156)*'PLAN DE ADQUISICIONES'!J$58)*($G161/$F161)))</f>
        <v>0</v>
      </c>
      <c r="M161" s="420">
        <f>IF( $F161=0,0,((($F161/$E$156)*'PLAN DE ADQUISICIONES'!K$58)*($G161/$F161)))</f>
        <v>0</v>
      </c>
      <c r="N161" s="420">
        <f>IF( $F161=0,0,((($F161/$E$156)*'PLAN DE ADQUISICIONES'!L$58)*($G161/$F161)))</f>
        <v>0</v>
      </c>
      <c r="O161" s="420">
        <f>IF( $F161=0,0,((($F161/$E$156)*'PLAN DE ADQUISICIONES'!M$58)*($G161/$F161)))</f>
        <v>0</v>
      </c>
      <c r="P161" s="420">
        <f>IF( $F161=0,0,((($F161/$E$156)*'PLAN DE ADQUISICIONES'!N$58)*($G161/$F161)))</f>
        <v>0</v>
      </c>
      <c r="Q161" s="420">
        <f>IF( $F161=0,0,((($F161/$E$156)*'PLAN DE ADQUISICIONES'!O$58)*($G161/$F161)))</f>
        <v>0</v>
      </c>
      <c r="R161" s="420">
        <f>IF( $F161=0,0,((($F161/$E$156)*'PLAN DE ADQUISICIONES'!P$58)*($G161/$F161)))</f>
        <v>0</v>
      </c>
      <c r="S161" s="420">
        <f>IF( $F161=0,0,((($F161/$E$156)*'PLAN DE ADQUISICIONES'!Q$58)*($G161/$F161)))</f>
        <v>0</v>
      </c>
      <c r="T161" s="423">
        <f>H161+I161+J161+K161+L161+M161+N161+O161+P161+Q161+R161+S161</f>
        <v>0</v>
      </c>
      <c r="U161" s="424">
        <f>IF( $F161=0,0,((($F161/$E$156)*'PLAN DE ADQUISICIONES'!R$58)*($G161/$F161)))</f>
        <v>0</v>
      </c>
      <c r="V161" s="420">
        <f>IF( $F161=0,0,((($F161/$E$156)*'PLAN DE ADQUISICIONES'!S$58)*($G161/$F161)))</f>
        <v>0</v>
      </c>
      <c r="W161" s="420">
        <f>IF( $F161=0,0,((($F161/$E$156)*'PLAN DE ADQUISICIONES'!T$58)*($G161/$F161)))</f>
        <v>0</v>
      </c>
      <c r="X161" s="420">
        <f>IF( $F161=0,0,((($F161/$E$156)*'PLAN DE ADQUISICIONES'!U$58)*($G161/$F161)))</f>
        <v>0</v>
      </c>
      <c r="Y161" s="420">
        <f>IF( $F161=0,0,((($F161/$E$156)*'PLAN DE ADQUISICIONES'!V$58)*($G161/$F161)))</f>
        <v>0</v>
      </c>
      <c r="Z161" s="420">
        <f>IF( $F161=0,0,((($F161/$E$156)*'PLAN DE ADQUISICIONES'!W$58)*($G161/$F161)))</f>
        <v>0</v>
      </c>
      <c r="AA161" s="420">
        <f>IF( $F161=0,0,((($F161/$E$156)*'PLAN DE ADQUISICIONES'!X$58)*($G161/$F161)))</f>
        <v>0</v>
      </c>
      <c r="AB161" s="420">
        <f>IF( $F161=0,0,((($F161/$E$156)*'PLAN DE ADQUISICIONES'!Y$58)*($G161/$F161)))</f>
        <v>0</v>
      </c>
      <c r="AC161" s="420">
        <f>IF( $F161=0,0,((($F161/$E$156)*'PLAN DE ADQUISICIONES'!Z$58)*($G161/$F161)))</f>
        <v>0</v>
      </c>
      <c r="AD161" s="420">
        <f>IF( $F161=0,0,((($F161/$E$156)*'PLAN DE ADQUISICIONES'!AA$58)*($G161/$F161)))</f>
        <v>0</v>
      </c>
      <c r="AE161" s="420">
        <f>IF( $F161=0,0,((($F161/$E$156)*'PLAN DE ADQUISICIONES'!AB$58)*($G161/$F161)))</f>
        <v>0</v>
      </c>
      <c r="AF161" s="420">
        <f>IF( $F161=0,0,((($F161/$E$156)*'PLAN DE ADQUISICIONES'!AC$58)*($G161/$F161)))</f>
        <v>0</v>
      </c>
      <c r="AG161" s="421">
        <f>U161+V161+W161+X161+Y161+Z161+AA161+AB161+AC161+AD161+AE161+AF161</f>
        <v>0</v>
      </c>
      <c r="AH161" s="425">
        <f>IF( $F161=0,0,((($F161/$E$156)*'PLAN DE ADQUISICIONES'!AD$58)*($G161/$F161)))</f>
        <v>0</v>
      </c>
      <c r="AI161" s="420">
        <f>IF( $F161=0,0,((($F161/$E$156)*'PLAN DE ADQUISICIONES'!AE$58)*($G161/$F161)))</f>
        <v>0</v>
      </c>
      <c r="AJ161" s="420">
        <f>IF( $F161=0,0,((($F161/$E$156)*'PLAN DE ADQUISICIONES'!AF$58)*($G161/$F161)))</f>
        <v>0</v>
      </c>
      <c r="AK161" s="420">
        <f>IF( $F161=0,0,((($F161/$E$156)*'PLAN DE ADQUISICIONES'!AG$58)*($G161/$F161)))</f>
        <v>0</v>
      </c>
      <c r="AL161" s="420">
        <f>IF( $F161=0,0,((($F161/$E$156)*'PLAN DE ADQUISICIONES'!AH$58)*($G161/$F161)))</f>
        <v>0</v>
      </c>
      <c r="AM161" s="420">
        <f>IF( $F161=0,0,((($F161/$E$156)*'PLAN DE ADQUISICIONES'!AI$58)*($G161/$F161)))</f>
        <v>0</v>
      </c>
      <c r="AN161" s="420">
        <f>IF( $F161=0,0,((($F161/$E$156)*'PLAN DE ADQUISICIONES'!AJ$58)*($G161/$F161)))</f>
        <v>0</v>
      </c>
      <c r="AO161" s="420">
        <f>IF( $F161=0,0,((($F161/$E$156)*'PLAN DE ADQUISICIONES'!AK$58)*($G161/$F161)))</f>
        <v>0</v>
      </c>
      <c r="AP161" s="420">
        <f>IF( $F161=0,0,((($F161/$E$156)*'PLAN DE ADQUISICIONES'!AL$58)*($G161/$F161)))</f>
        <v>0</v>
      </c>
      <c r="AQ161" s="420">
        <f>IF( $F161=0,0,((($F161/$E$156)*'PLAN DE ADQUISICIONES'!AM$58)*($G161/$F161)))</f>
        <v>0</v>
      </c>
      <c r="AR161" s="420">
        <f>IF( $F161=0,0,((($F161/$E$156)*'PLAN DE ADQUISICIONES'!AN$58)*($G161/$F161)))</f>
        <v>0</v>
      </c>
      <c r="AS161" s="420">
        <f>IF( $F161=0,0,((($F161/$E$156)*'PLAN DE ADQUISICIONES'!AO$58)*($G161/$F161)))</f>
        <v>0</v>
      </c>
      <c r="AT161" s="423">
        <f>AH161+AI161+AJ161+AK161+AL161+AM161+AN161+AO161+AP161+AQ161+AR161+AS161</f>
        <v>0</v>
      </c>
      <c r="AU161" s="494">
        <f>AS161+AR161+AQ161+AP161+AO161+AN161+AM161+AL161+AK161+AJ161+AI161+AH161+AF161+AE161+AD161+AC161+AB161+AA161+Z161+Y161+X161+W161+V161+U161+S161+R161+Q161+P161+O161+N161+M161+L161+K161+J161+I161+H161</f>
        <v>0</v>
      </c>
      <c r="AV161" s="392">
        <f t="shared" si="68"/>
        <v>0</v>
      </c>
    </row>
    <row r="162" spans="2:48" s="60" customFormat="1" ht="12.75" customHeight="1" x14ac:dyDescent="0.25">
      <c r="B162" s="406" t="str">
        <f>+'FORMATO COSTEO C2'!C304</f>
        <v>2.2.5</v>
      </c>
      <c r="C162" s="430">
        <f>+'FORMATO COSTEO C2'!B304</f>
        <v>0</v>
      </c>
      <c r="D162" s="543" t="str">
        <f>+'FORMATO COSTEO C2'!D304</f>
        <v>Unidad medida</v>
      </c>
      <c r="E162" s="535">
        <f>+'FORMATO COSTEO C2'!E304</f>
        <v>0</v>
      </c>
      <c r="F162" s="410">
        <f>SUM(F163:F167)</f>
        <v>0</v>
      </c>
      <c r="G162" s="411">
        <f>SUM(G163:G167)</f>
        <v>0</v>
      </c>
      <c r="H162" s="412">
        <f t="shared" ref="H162:M162" si="81">SUM(H163:H167)</f>
        <v>0</v>
      </c>
      <c r="I162" s="410">
        <f t="shared" si="81"/>
        <v>0</v>
      </c>
      <c r="J162" s="410">
        <f t="shared" si="81"/>
        <v>0</v>
      </c>
      <c r="K162" s="410">
        <f t="shared" si="81"/>
        <v>0</v>
      </c>
      <c r="L162" s="410">
        <f t="shared" si="81"/>
        <v>0</v>
      </c>
      <c r="M162" s="410">
        <f t="shared" si="81"/>
        <v>0</v>
      </c>
      <c r="N162" s="410">
        <f t="shared" ref="N162:T162" si="82">SUM(N163:N167)</f>
        <v>0</v>
      </c>
      <c r="O162" s="410">
        <f t="shared" si="82"/>
        <v>0</v>
      </c>
      <c r="P162" s="410">
        <f t="shared" si="82"/>
        <v>0</v>
      </c>
      <c r="Q162" s="410">
        <f t="shared" si="82"/>
        <v>0</v>
      </c>
      <c r="R162" s="410">
        <f t="shared" si="82"/>
        <v>0</v>
      </c>
      <c r="S162" s="410">
        <f t="shared" si="82"/>
        <v>0</v>
      </c>
      <c r="T162" s="413">
        <f t="shared" si="82"/>
        <v>0</v>
      </c>
      <c r="U162" s="414">
        <f t="shared" ref="U162:AJ162" si="83">SUM(U163:U167)</f>
        <v>0</v>
      </c>
      <c r="V162" s="410">
        <f t="shared" si="83"/>
        <v>0</v>
      </c>
      <c r="W162" s="410">
        <f t="shared" si="83"/>
        <v>0</v>
      </c>
      <c r="X162" s="410">
        <f t="shared" si="83"/>
        <v>0</v>
      </c>
      <c r="Y162" s="410">
        <f t="shared" si="83"/>
        <v>0</v>
      </c>
      <c r="Z162" s="410">
        <f t="shared" si="83"/>
        <v>0</v>
      </c>
      <c r="AA162" s="410">
        <f t="shared" si="83"/>
        <v>0</v>
      </c>
      <c r="AB162" s="410">
        <f t="shared" si="83"/>
        <v>0</v>
      </c>
      <c r="AC162" s="410">
        <f t="shared" si="83"/>
        <v>0</v>
      </c>
      <c r="AD162" s="410">
        <f t="shared" si="83"/>
        <v>0</v>
      </c>
      <c r="AE162" s="410">
        <f t="shared" si="83"/>
        <v>0</v>
      </c>
      <c r="AF162" s="410">
        <f t="shared" si="83"/>
        <v>0</v>
      </c>
      <c r="AG162" s="411">
        <f t="shared" si="83"/>
        <v>0</v>
      </c>
      <c r="AH162" s="412">
        <f t="shared" si="83"/>
        <v>0</v>
      </c>
      <c r="AI162" s="410">
        <f t="shared" si="83"/>
        <v>0</v>
      </c>
      <c r="AJ162" s="410">
        <f t="shared" si="83"/>
        <v>0</v>
      </c>
      <c r="AK162" s="410">
        <f t="shared" ref="AK162:AS162" si="84">SUM(AK163:AK167)</f>
        <v>0</v>
      </c>
      <c r="AL162" s="410">
        <f t="shared" si="84"/>
        <v>0</v>
      </c>
      <c r="AM162" s="410">
        <f t="shared" si="84"/>
        <v>0</v>
      </c>
      <c r="AN162" s="410">
        <f t="shared" si="84"/>
        <v>0</v>
      </c>
      <c r="AO162" s="410">
        <f t="shared" si="84"/>
        <v>0</v>
      </c>
      <c r="AP162" s="410">
        <f t="shared" si="84"/>
        <v>0</v>
      </c>
      <c r="AQ162" s="410">
        <f t="shared" si="84"/>
        <v>0</v>
      </c>
      <c r="AR162" s="410">
        <f t="shared" si="84"/>
        <v>0</v>
      </c>
      <c r="AS162" s="410">
        <f t="shared" si="84"/>
        <v>0</v>
      </c>
      <c r="AT162" s="413">
        <f>SUM(AT163:AT167)</f>
        <v>0</v>
      </c>
      <c r="AU162" s="415">
        <f>SUM(AU163:AU167)</f>
        <v>0</v>
      </c>
      <c r="AV162" s="392">
        <f t="shared" si="68"/>
        <v>0</v>
      </c>
    </row>
    <row r="163" spans="2:48" s="60" customFormat="1" ht="12.75" customHeight="1" x14ac:dyDescent="0.25">
      <c r="B163" s="416" t="str">
        <f>+'FORMATO COSTEO C2'!C306</f>
        <v>2.2.5.1</v>
      </c>
      <c r="C163" s="417" t="str">
        <f>+'FORMATO COSTEO C2'!B306</f>
        <v>Categoría de gasto</v>
      </c>
      <c r="D163" s="428"/>
      <c r="E163" s="556"/>
      <c r="F163" s="420">
        <f>+'FORMATO COSTEO C2'!G306</f>
        <v>0</v>
      </c>
      <c r="G163" s="421">
        <f>+'FORMATO COSTEO C2'!H306</f>
        <v>0</v>
      </c>
      <c r="H163" s="422">
        <f>IF( $F163=0,0,((($F163/$E$162)*'PLAN DE ADQUISICIONES'!F$59)*($G163/$F163)))</f>
        <v>0</v>
      </c>
      <c r="I163" s="420">
        <f>IF( $F163=0,0,((($F163/$E$162)*'PLAN DE ADQUISICIONES'!G$59)*($G163/$F163)))</f>
        <v>0</v>
      </c>
      <c r="J163" s="420">
        <f>IF( $F163=0,0,((($F163/$E$162)*'PLAN DE ADQUISICIONES'!H$59)*($G163/$F163)))</f>
        <v>0</v>
      </c>
      <c r="K163" s="420">
        <f>IF( $F163=0,0,((($F163/$E$162)*'PLAN DE ADQUISICIONES'!I$59)*($G163/$F163)))</f>
        <v>0</v>
      </c>
      <c r="L163" s="420">
        <f>IF( $F163=0,0,((($F163/$E$162)*'PLAN DE ADQUISICIONES'!J$59)*($G163/$F163)))</f>
        <v>0</v>
      </c>
      <c r="M163" s="420">
        <f>IF( $F163=0,0,((($F163/$E$162)*'PLAN DE ADQUISICIONES'!K$59)*($G163/$F163)))</f>
        <v>0</v>
      </c>
      <c r="N163" s="420">
        <f>IF( $F163=0,0,((($F163/$E$162)*'PLAN DE ADQUISICIONES'!L$59)*($G163/$F163)))</f>
        <v>0</v>
      </c>
      <c r="O163" s="420">
        <f>IF( $F163=0,0,((($F163/$E$162)*'PLAN DE ADQUISICIONES'!M$59)*($G163/$F163)))</f>
        <v>0</v>
      </c>
      <c r="P163" s="420">
        <f>IF( $F163=0,0,((($F163/$E$162)*'PLAN DE ADQUISICIONES'!N$59)*($G163/$F163)))</f>
        <v>0</v>
      </c>
      <c r="Q163" s="420">
        <f>IF( $F163=0,0,((($F163/$E$162)*'PLAN DE ADQUISICIONES'!O$59)*($G163/$F163)))</f>
        <v>0</v>
      </c>
      <c r="R163" s="420">
        <f>IF( $F163=0,0,((($F163/$E$162)*'PLAN DE ADQUISICIONES'!P$59)*($G163/$F163)))</f>
        <v>0</v>
      </c>
      <c r="S163" s="420">
        <f>IF( $F163=0,0,((($F163/$E$162)*'PLAN DE ADQUISICIONES'!Q$59)*($G163/$F163)))</f>
        <v>0</v>
      </c>
      <c r="T163" s="423">
        <f>H163+I163+J163+K163+L163+M163+N163+O163+P163+Q163+R163+S163</f>
        <v>0</v>
      </c>
      <c r="U163" s="424">
        <f>IF( $F163=0,0,((($F163/$E$162)*'PLAN DE ADQUISICIONES'!R$59)*($G163/$F163)))</f>
        <v>0</v>
      </c>
      <c r="V163" s="420">
        <f>IF( $F163=0,0,((($F163/$E$162)*'PLAN DE ADQUISICIONES'!S$59)*($G163/$F163)))</f>
        <v>0</v>
      </c>
      <c r="W163" s="420">
        <f>IF( $F163=0,0,((($F163/$E$162)*'PLAN DE ADQUISICIONES'!T$59)*($G163/$F163)))</f>
        <v>0</v>
      </c>
      <c r="X163" s="420">
        <f>IF( $F163=0,0,((($F163/$E$162)*'PLAN DE ADQUISICIONES'!U$59)*($G163/$F163)))</f>
        <v>0</v>
      </c>
      <c r="Y163" s="420">
        <f>IF( $F163=0,0,((($F163/$E$162)*'PLAN DE ADQUISICIONES'!V$59)*($G163/$F163)))</f>
        <v>0</v>
      </c>
      <c r="Z163" s="420">
        <f>IF( $F163=0,0,((($F163/$E$162)*'PLAN DE ADQUISICIONES'!W$59)*($G163/$F163)))</f>
        <v>0</v>
      </c>
      <c r="AA163" s="420">
        <f>IF( $F163=0,0,((($F163/$E$162)*'PLAN DE ADQUISICIONES'!X$59)*($G163/$F163)))</f>
        <v>0</v>
      </c>
      <c r="AB163" s="420">
        <f>IF( $F163=0,0,((($F163/$E$162)*'PLAN DE ADQUISICIONES'!Y$59)*($G163/$F163)))</f>
        <v>0</v>
      </c>
      <c r="AC163" s="420">
        <f>IF( $F163=0,0,((($F163/$E$162)*'PLAN DE ADQUISICIONES'!Z$59)*($G163/$F163)))</f>
        <v>0</v>
      </c>
      <c r="AD163" s="420">
        <f>IF( $F163=0,0,((($F163/$E$162)*'PLAN DE ADQUISICIONES'!AA$59)*($G163/$F163)))</f>
        <v>0</v>
      </c>
      <c r="AE163" s="420">
        <f>IF( $F163=0,0,((($F163/$E$162)*'PLAN DE ADQUISICIONES'!AB$59)*($G163/$F163)))</f>
        <v>0</v>
      </c>
      <c r="AF163" s="420">
        <f>IF( $F163=0,0,((($F163/$E$162)*'PLAN DE ADQUISICIONES'!AC$59)*($G163/$F163)))</f>
        <v>0</v>
      </c>
      <c r="AG163" s="421">
        <f>U163+V163+W163+X163+Y163+Z163+AA163+AB163+AC163+AD163+AE163+AF163</f>
        <v>0</v>
      </c>
      <c r="AH163" s="425">
        <f>IF( $F163=0,0,((($F163/$E$162)*'PLAN DE ADQUISICIONES'!AD$59)*($G163/$F163)))</f>
        <v>0</v>
      </c>
      <c r="AI163" s="420">
        <f>IF( $F163=0,0,((($F163/$E$162)*'PLAN DE ADQUISICIONES'!AE$59)*($G163/$F163)))</f>
        <v>0</v>
      </c>
      <c r="AJ163" s="420">
        <f>IF( $F163=0,0,((($F163/$E$162)*'PLAN DE ADQUISICIONES'!AF$59)*($G163/$F163)))</f>
        <v>0</v>
      </c>
      <c r="AK163" s="420">
        <f>IF( $F163=0,0,((($F163/$E$162)*'PLAN DE ADQUISICIONES'!AG$59)*($G163/$F163)))</f>
        <v>0</v>
      </c>
      <c r="AL163" s="420">
        <f>IF( $F163=0,0,((($F163/$E$162)*'PLAN DE ADQUISICIONES'!AH$59)*($G163/$F163)))</f>
        <v>0</v>
      </c>
      <c r="AM163" s="420">
        <f>IF( $F163=0,0,((($F163/$E$162)*'PLAN DE ADQUISICIONES'!AI$59)*($G163/$F163)))</f>
        <v>0</v>
      </c>
      <c r="AN163" s="420">
        <f>IF( $F163=0,0,((($F163/$E$162)*'PLAN DE ADQUISICIONES'!AJ$59)*($G163/$F163)))</f>
        <v>0</v>
      </c>
      <c r="AO163" s="420">
        <f>IF( $F163=0,0,((($F163/$E$162)*'PLAN DE ADQUISICIONES'!AK$59)*($G163/$F163)))</f>
        <v>0</v>
      </c>
      <c r="AP163" s="420">
        <f>IF( $F163=0,0,((($F163/$E$162)*'PLAN DE ADQUISICIONES'!AL$59)*($G163/$F163)))</f>
        <v>0</v>
      </c>
      <c r="AQ163" s="420">
        <f>IF( $F163=0,0,((($F163/$E$162)*'PLAN DE ADQUISICIONES'!AM$59)*($G163/$F163)))</f>
        <v>0</v>
      </c>
      <c r="AR163" s="420">
        <f>IF( $F163=0,0,((($F163/$E$162)*'PLAN DE ADQUISICIONES'!AN$59)*($G163/$F163)))</f>
        <v>0</v>
      </c>
      <c r="AS163" s="420">
        <f>IF( $F163=0,0,((($F163/$E$162)*'PLAN DE ADQUISICIONES'!AO$59)*($G163/$F163)))</f>
        <v>0</v>
      </c>
      <c r="AT163" s="423">
        <f>AH163+AI163+AJ163+AK163+AL163+AM163+AN163+AO163+AP163+AQ163+AR163+AS163</f>
        <v>0</v>
      </c>
      <c r="AU163" s="494">
        <f>AS163+AR163+AQ163+AP163+AO163+AN163+AM163+AL163+AK163+AJ163+AI163+AH163+AF163+AE163+AD163+AC163+AB163+AA163+Z163+Y163+X163+W163+V163+U163+S163+R163+Q163+P163+O163+N163+M163+L163+K163+J163+I163+H163</f>
        <v>0</v>
      </c>
      <c r="AV163" s="392">
        <f t="shared" si="68"/>
        <v>0</v>
      </c>
    </row>
    <row r="164" spans="2:48" s="60" customFormat="1" ht="12.75" customHeight="1" x14ac:dyDescent="0.25">
      <c r="B164" s="416" t="str">
        <f>+'FORMATO COSTEO C2'!C312</f>
        <v>2.2.5.2</v>
      </c>
      <c r="C164" s="417" t="str">
        <f>+'FORMATO COSTEO C2'!B312</f>
        <v>Categoría de gasto</v>
      </c>
      <c r="D164" s="428"/>
      <c r="E164" s="556"/>
      <c r="F164" s="420">
        <f>+'FORMATO COSTEO C2'!G312</f>
        <v>0</v>
      </c>
      <c r="G164" s="421">
        <f>+'FORMATO COSTEO C2'!H312</f>
        <v>0</v>
      </c>
      <c r="H164" s="425">
        <f>IF( $F164=0,0,((($F164/$E$162)*'PLAN DE ADQUISICIONES'!F$59)*($G164/$F164)))</f>
        <v>0</v>
      </c>
      <c r="I164" s="420">
        <f>IF( $F164=0,0,((($F164/$E$162)*'PLAN DE ADQUISICIONES'!G$59)*($G164/$F164)))</f>
        <v>0</v>
      </c>
      <c r="J164" s="420">
        <f>IF( $F164=0,0,((($F164/$E$162)*'PLAN DE ADQUISICIONES'!H$59)*($G164/$F164)))</f>
        <v>0</v>
      </c>
      <c r="K164" s="420">
        <f>IF( $F164=0,0,((($F164/$E$162)*'PLAN DE ADQUISICIONES'!I$59)*($G164/$F164)))</f>
        <v>0</v>
      </c>
      <c r="L164" s="420">
        <f>IF( $F164=0,0,((($F164/$E$162)*'PLAN DE ADQUISICIONES'!J$59)*($G164/$F164)))</f>
        <v>0</v>
      </c>
      <c r="M164" s="420">
        <f>IF( $F164=0,0,((($F164/$E$162)*'PLAN DE ADQUISICIONES'!K$59)*($G164/$F164)))</f>
        <v>0</v>
      </c>
      <c r="N164" s="420">
        <f>IF( $F164=0,0,((($F164/$E$162)*'PLAN DE ADQUISICIONES'!L$59)*($G164/$F164)))</f>
        <v>0</v>
      </c>
      <c r="O164" s="420">
        <f>IF( $F164=0,0,((($F164/$E$162)*'PLAN DE ADQUISICIONES'!M$59)*($G164/$F164)))</f>
        <v>0</v>
      </c>
      <c r="P164" s="420">
        <f>IF( $F164=0,0,((($F164/$E$162)*'PLAN DE ADQUISICIONES'!N$59)*($G164/$F164)))</f>
        <v>0</v>
      </c>
      <c r="Q164" s="420">
        <f>IF( $F164=0,0,((($F164/$E$162)*'PLAN DE ADQUISICIONES'!O$59)*($G164/$F164)))</f>
        <v>0</v>
      </c>
      <c r="R164" s="420">
        <f>IF( $F164=0,0,((($F164/$E$162)*'PLAN DE ADQUISICIONES'!P$59)*($G164/$F164)))</f>
        <v>0</v>
      </c>
      <c r="S164" s="420">
        <f>IF( $F164=0,0,((($F164/$E$162)*'PLAN DE ADQUISICIONES'!Q$59)*($G164/$F164)))</f>
        <v>0</v>
      </c>
      <c r="T164" s="423">
        <f>H164+I164+J164+K164+L164+M164+N164+O164+P164+Q164+R164+S164</f>
        <v>0</v>
      </c>
      <c r="U164" s="424">
        <f>IF( $F164=0,0,((($F164/$E$162)*'PLAN DE ADQUISICIONES'!R$59)*($G164/$F164)))</f>
        <v>0</v>
      </c>
      <c r="V164" s="420">
        <f>IF( $F164=0,0,((($F164/$E$162)*'PLAN DE ADQUISICIONES'!S$59)*($G164/$F164)))</f>
        <v>0</v>
      </c>
      <c r="W164" s="420">
        <f>IF( $F164=0,0,((($F164/$E$162)*'PLAN DE ADQUISICIONES'!T$59)*($G164/$F164)))</f>
        <v>0</v>
      </c>
      <c r="X164" s="420">
        <f>IF( $F164=0,0,((($F164/$E$162)*'PLAN DE ADQUISICIONES'!U$59)*($G164/$F164)))</f>
        <v>0</v>
      </c>
      <c r="Y164" s="420">
        <f>IF( $F164=0,0,((($F164/$E$162)*'PLAN DE ADQUISICIONES'!V$59)*($G164/$F164)))</f>
        <v>0</v>
      </c>
      <c r="Z164" s="420">
        <f>IF( $F164=0,0,((($F164/$E$162)*'PLAN DE ADQUISICIONES'!W$59)*($G164/$F164)))</f>
        <v>0</v>
      </c>
      <c r="AA164" s="420">
        <f>IF( $F164=0,0,((($F164/$E$162)*'PLAN DE ADQUISICIONES'!X$59)*($G164/$F164)))</f>
        <v>0</v>
      </c>
      <c r="AB164" s="420">
        <f>IF( $F164=0,0,((($F164/$E$162)*'PLAN DE ADQUISICIONES'!Y$59)*($G164/$F164)))</f>
        <v>0</v>
      </c>
      <c r="AC164" s="420">
        <f>IF( $F164=0,0,((($F164/$E$162)*'PLAN DE ADQUISICIONES'!Z$59)*($G164/$F164)))</f>
        <v>0</v>
      </c>
      <c r="AD164" s="420">
        <f>IF( $F164=0,0,((($F164/$E$162)*'PLAN DE ADQUISICIONES'!AA$59)*($G164/$F164)))</f>
        <v>0</v>
      </c>
      <c r="AE164" s="420">
        <f>IF( $F164=0,0,((($F164/$E$162)*'PLAN DE ADQUISICIONES'!AB$59)*($G164/$F164)))</f>
        <v>0</v>
      </c>
      <c r="AF164" s="420">
        <f>IF( $F164=0,0,((($F164/$E$162)*'PLAN DE ADQUISICIONES'!AC$59)*($G164/$F164)))</f>
        <v>0</v>
      </c>
      <c r="AG164" s="421">
        <f>U164+V164+W164+X164+Y164+Z164+AA164+AB164+AC164+AD164+AE164+AF164</f>
        <v>0</v>
      </c>
      <c r="AH164" s="425">
        <f>IF( $F164=0,0,((($F164/$E$162)*'PLAN DE ADQUISICIONES'!AD$59)*($G164/$F164)))</f>
        <v>0</v>
      </c>
      <c r="AI164" s="420">
        <f>IF( $F164=0,0,((($F164/$E$162)*'PLAN DE ADQUISICIONES'!AE$59)*($G164/$F164)))</f>
        <v>0</v>
      </c>
      <c r="AJ164" s="420">
        <f>IF( $F164=0,0,((($F164/$E$162)*'PLAN DE ADQUISICIONES'!AF$59)*($G164/$F164)))</f>
        <v>0</v>
      </c>
      <c r="AK164" s="420">
        <f>IF( $F164=0,0,((($F164/$E$162)*'PLAN DE ADQUISICIONES'!AG$59)*($G164/$F164)))</f>
        <v>0</v>
      </c>
      <c r="AL164" s="420">
        <f>IF( $F164=0,0,((($F164/$E$162)*'PLAN DE ADQUISICIONES'!AH$59)*($G164/$F164)))</f>
        <v>0</v>
      </c>
      <c r="AM164" s="420">
        <f>IF( $F164=0,0,((($F164/$E$162)*'PLAN DE ADQUISICIONES'!AI$59)*($G164/$F164)))</f>
        <v>0</v>
      </c>
      <c r="AN164" s="420">
        <f>IF( $F164=0,0,((($F164/$E$162)*'PLAN DE ADQUISICIONES'!AJ$59)*($G164/$F164)))</f>
        <v>0</v>
      </c>
      <c r="AO164" s="420">
        <f>IF( $F164=0,0,((($F164/$E$162)*'PLAN DE ADQUISICIONES'!AK$59)*($G164/$F164)))</f>
        <v>0</v>
      </c>
      <c r="AP164" s="420">
        <f>IF( $F164=0,0,((($F164/$E$162)*'PLAN DE ADQUISICIONES'!AL$59)*($G164/$F164)))</f>
        <v>0</v>
      </c>
      <c r="AQ164" s="420">
        <f>IF( $F164=0,0,((($F164/$E$162)*'PLAN DE ADQUISICIONES'!AM$59)*($G164/$F164)))</f>
        <v>0</v>
      </c>
      <c r="AR164" s="420">
        <f>IF( $F164=0,0,((($F164/$E$162)*'PLAN DE ADQUISICIONES'!AN$59)*($G164/$F164)))</f>
        <v>0</v>
      </c>
      <c r="AS164" s="420">
        <f>IF( $F164=0,0,((($F164/$E$162)*'PLAN DE ADQUISICIONES'!AO$59)*($G164/$F164)))</f>
        <v>0</v>
      </c>
      <c r="AT164" s="423">
        <f>AH164+AI164+AJ164+AK164+AL164+AM164+AN164+AO164+AP164+AQ164+AR164+AS164</f>
        <v>0</v>
      </c>
      <c r="AU164" s="494">
        <f>AS164+AR164+AQ164+AP164+AO164+AN164+AM164+AL164+AK164+AJ164+AI164+AH164+AF164+AE164+AD164+AC164+AB164+AA164+Z164+Y164+X164+W164+V164+U164+S164+R164+Q164+P164+O164+N164+M164+L164+K164+J164+I164+H164</f>
        <v>0</v>
      </c>
      <c r="AV164" s="392">
        <f t="shared" si="68"/>
        <v>0</v>
      </c>
    </row>
    <row r="165" spans="2:48" s="60" customFormat="1" ht="12.75" customHeight="1" x14ac:dyDescent="0.25">
      <c r="B165" s="416" t="str">
        <f>+'FORMATO COSTEO C2'!C318</f>
        <v>2.2.5.3</v>
      </c>
      <c r="C165" s="417" t="str">
        <f>+'FORMATO COSTEO C2'!B318</f>
        <v>Categoría de gasto</v>
      </c>
      <c r="D165" s="428"/>
      <c r="E165" s="556"/>
      <c r="F165" s="420">
        <f>+'FORMATO COSTEO C2'!G318</f>
        <v>0</v>
      </c>
      <c r="G165" s="421">
        <f>+'FORMATO COSTEO C2'!H318</f>
        <v>0</v>
      </c>
      <c r="H165" s="425">
        <f>IF( $F165=0,0,((($F165/$E$162)*'PLAN DE ADQUISICIONES'!F$59)*($G165/$F165)))</f>
        <v>0</v>
      </c>
      <c r="I165" s="420">
        <f>IF( $F165=0,0,((($F165/$E$162)*'PLAN DE ADQUISICIONES'!G$59)*($G165/$F165)))</f>
        <v>0</v>
      </c>
      <c r="J165" s="420">
        <f>IF( $F165=0,0,((($F165/$E$162)*'PLAN DE ADQUISICIONES'!H$59)*($G165/$F165)))</f>
        <v>0</v>
      </c>
      <c r="K165" s="420">
        <f>IF( $F165=0,0,((($F165/$E$162)*'PLAN DE ADQUISICIONES'!I$59)*($G165/$F165)))</f>
        <v>0</v>
      </c>
      <c r="L165" s="420">
        <f>IF( $F165=0,0,((($F165/$E$162)*'PLAN DE ADQUISICIONES'!J$59)*($G165/$F165)))</f>
        <v>0</v>
      </c>
      <c r="M165" s="420">
        <f>IF( $F165=0,0,((($F165/$E$162)*'PLAN DE ADQUISICIONES'!K$59)*($G165/$F165)))</f>
        <v>0</v>
      </c>
      <c r="N165" s="420">
        <f>IF( $F165=0,0,((($F165/$E$162)*'PLAN DE ADQUISICIONES'!L$59)*($G165/$F165)))</f>
        <v>0</v>
      </c>
      <c r="O165" s="420">
        <f>IF( $F165=0,0,((($F165/$E$162)*'PLAN DE ADQUISICIONES'!M$59)*($G165/$F165)))</f>
        <v>0</v>
      </c>
      <c r="P165" s="420">
        <f>IF( $F165=0,0,((($F165/$E$162)*'PLAN DE ADQUISICIONES'!N$59)*($G165/$F165)))</f>
        <v>0</v>
      </c>
      <c r="Q165" s="420">
        <f>IF( $F165=0,0,((($F165/$E$162)*'PLAN DE ADQUISICIONES'!O$59)*($G165/$F165)))</f>
        <v>0</v>
      </c>
      <c r="R165" s="420">
        <f>IF( $F165=0,0,((($F165/$E$162)*'PLAN DE ADQUISICIONES'!P$59)*($G165/$F165)))</f>
        <v>0</v>
      </c>
      <c r="S165" s="420">
        <f>IF( $F165=0,0,((($F165/$E$162)*'PLAN DE ADQUISICIONES'!Q$59)*($G165/$F165)))</f>
        <v>0</v>
      </c>
      <c r="T165" s="423">
        <f>H165+I165+J165+K165+L165+M165+N165+O165+P165+Q165+R165+S165</f>
        <v>0</v>
      </c>
      <c r="U165" s="424">
        <f>IF( $F165=0,0,((($F165/$E$162)*'PLAN DE ADQUISICIONES'!R$59)*($G165/$F165)))</f>
        <v>0</v>
      </c>
      <c r="V165" s="420">
        <f>IF( $F165=0,0,((($F165/$E$162)*'PLAN DE ADQUISICIONES'!S$59)*($G165/$F165)))</f>
        <v>0</v>
      </c>
      <c r="W165" s="420">
        <f>IF( $F165=0,0,((($F165/$E$162)*'PLAN DE ADQUISICIONES'!T$59)*($G165/$F165)))</f>
        <v>0</v>
      </c>
      <c r="X165" s="420">
        <f>IF( $F165=0,0,((($F165/$E$162)*'PLAN DE ADQUISICIONES'!U$59)*($G165/$F165)))</f>
        <v>0</v>
      </c>
      <c r="Y165" s="420">
        <f>IF( $F165=0,0,((($F165/$E$162)*'PLAN DE ADQUISICIONES'!V$59)*($G165/$F165)))</f>
        <v>0</v>
      </c>
      <c r="Z165" s="420">
        <f>IF( $F165=0,0,((($F165/$E$162)*'PLAN DE ADQUISICIONES'!W$59)*($G165/$F165)))</f>
        <v>0</v>
      </c>
      <c r="AA165" s="420">
        <f>IF( $F165=0,0,((($F165/$E$162)*'PLAN DE ADQUISICIONES'!X$59)*($G165/$F165)))</f>
        <v>0</v>
      </c>
      <c r="AB165" s="420">
        <f>IF( $F165=0,0,((($F165/$E$162)*'PLAN DE ADQUISICIONES'!Y$59)*($G165/$F165)))</f>
        <v>0</v>
      </c>
      <c r="AC165" s="420">
        <f>IF( $F165=0,0,((($F165/$E$162)*'PLAN DE ADQUISICIONES'!Z$59)*($G165/$F165)))</f>
        <v>0</v>
      </c>
      <c r="AD165" s="420">
        <f>IF( $F165=0,0,((($F165/$E$162)*'PLAN DE ADQUISICIONES'!AA$59)*($G165/$F165)))</f>
        <v>0</v>
      </c>
      <c r="AE165" s="420">
        <f>IF( $F165=0,0,((($F165/$E$162)*'PLAN DE ADQUISICIONES'!AB$59)*($G165/$F165)))</f>
        <v>0</v>
      </c>
      <c r="AF165" s="420">
        <f>IF( $F165=0,0,((($F165/$E$162)*'PLAN DE ADQUISICIONES'!AC$59)*($G165/$F165)))</f>
        <v>0</v>
      </c>
      <c r="AG165" s="421">
        <f>U165+V165+W165+X165+Y165+Z165+AA165+AB165+AC165+AD165+AE165+AF165</f>
        <v>0</v>
      </c>
      <c r="AH165" s="425">
        <f>IF( $F165=0,0,((($F165/$E$162)*'PLAN DE ADQUISICIONES'!AD$59)*($G165/$F165)))</f>
        <v>0</v>
      </c>
      <c r="AI165" s="420">
        <f>IF( $F165=0,0,((($F165/$E$162)*'PLAN DE ADQUISICIONES'!AE$59)*($G165/$F165)))</f>
        <v>0</v>
      </c>
      <c r="AJ165" s="420">
        <f>IF( $F165=0,0,((($F165/$E$162)*'PLAN DE ADQUISICIONES'!AF$59)*($G165/$F165)))</f>
        <v>0</v>
      </c>
      <c r="AK165" s="420">
        <f>IF( $F165=0,0,((($F165/$E$162)*'PLAN DE ADQUISICIONES'!AG$59)*($G165/$F165)))</f>
        <v>0</v>
      </c>
      <c r="AL165" s="420">
        <f>IF( $F165=0,0,((($F165/$E$162)*'PLAN DE ADQUISICIONES'!AH$59)*($G165/$F165)))</f>
        <v>0</v>
      </c>
      <c r="AM165" s="420">
        <f>IF( $F165=0,0,((($F165/$E$162)*'PLAN DE ADQUISICIONES'!AI$59)*($G165/$F165)))</f>
        <v>0</v>
      </c>
      <c r="AN165" s="420">
        <f>IF( $F165=0,0,((($F165/$E$162)*'PLAN DE ADQUISICIONES'!AJ$59)*($G165/$F165)))</f>
        <v>0</v>
      </c>
      <c r="AO165" s="420">
        <f>IF( $F165=0,0,((($F165/$E$162)*'PLAN DE ADQUISICIONES'!AK$59)*($G165/$F165)))</f>
        <v>0</v>
      </c>
      <c r="AP165" s="420">
        <f>IF( $F165=0,0,((($F165/$E$162)*'PLAN DE ADQUISICIONES'!AL$59)*($G165/$F165)))</f>
        <v>0</v>
      </c>
      <c r="AQ165" s="420">
        <f>IF( $F165=0,0,((($F165/$E$162)*'PLAN DE ADQUISICIONES'!AM$59)*($G165/$F165)))</f>
        <v>0</v>
      </c>
      <c r="AR165" s="420">
        <f>IF( $F165=0,0,((($F165/$E$162)*'PLAN DE ADQUISICIONES'!AN$59)*($G165/$F165)))</f>
        <v>0</v>
      </c>
      <c r="AS165" s="420">
        <f>IF( $F165=0,0,((($F165/$E$162)*'PLAN DE ADQUISICIONES'!AO$59)*($G165/$F165)))</f>
        <v>0</v>
      </c>
      <c r="AT165" s="423">
        <f>AH165+AI165+AJ165+AK165+AL165+AM165+AN165+AO165+AP165+AQ165+AR165+AS165</f>
        <v>0</v>
      </c>
      <c r="AU165" s="494">
        <f>AS165+AR165+AQ165+AP165+AO165+AN165+AM165+AL165+AK165+AJ165+AI165+AH165+AF165+AE165+AD165+AC165+AB165+AA165+Z165+Y165+X165+W165+V165+U165+S165+R165+Q165+P165+O165+N165+M165+L165+K165+J165+I165+H165</f>
        <v>0</v>
      </c>
      <c r="AV165" s="392">
        <f t="shared" si="68"/>
        <v>0</v>
      </c>
    </row>
    <row r="166" spans="2:48" s="60" customFormat="1" ht="12.75" customHeight="1" x14ac:dyDescent="0.25">
      <c r="B166" s="416" t="str">
        <f>+'FORMATO COSTEO C2'!C324</f>
        <v>2.2.5.4</v>
      </c>
      <c r="C166" s="417" t="str">
        <f>+'FORMATO COSTEO C2'!B324</f>
        <v>Categoría de gasto</v>
      </c>
      <c r="D166" s="428"/>
      <c r="E166" s="556"/>
      <c r="F166" s="420">
        <f>+'FORMATO COSTEO C2'!G324</f>
        <v>0</v>
      </c>
      <c r="G166" s="421">
        <f>+'FORMATO COSTEO C2'!H324</f>
        <v>0</v>
      </c>
      <c r="H166" s="425">
        <f>IF( $F166=0,0,((($F166/$E$162)*'PLAN DE ADQUISICIONES'!F$59)*($G166/$F166)))</f>
        <v>0</v>
      </c>
      <c r="I166" s="420">
        <f>IF( $F166=0,0,((($F166/$E$162)*'PLAN DE ADQUISICIONES'!G$59)*($G166/$F166)))</f>
        <v>0</v>
      </c>
      <c r="J166" s="420">
        <f>IF( $F166=0,0,((($F166/$E$162)*'PLAN DE ADQUISICIONES'!H$59)*($G166/$F166)))</f>
        <v>0</v>
      </c>
      <c r="K166" s="420">
        <f>IF( $F166=0,0,((($F166/$E$162)*'PLAN DE ADQUISICIONES'!I$59)*($G166/$F166)))</f>
        <v>0</v>
      </c>
      <c r="L166" s="420">
        <f>IF( $F166=0,0,((($F166/$E$162)*'PLAN DE ADQUISICIONES'!J$59)*($G166/$F166)))</f>
        <v>0</v>
      </c>
      <c r="M166" s="420">
        <f>IF( $F166=0,0,((($F166/$E$162)*'PLAN DE ADQUISICIONES'!K$59)*($G166/$F166)))</f>
        <v>0</v>
      </c>
      <c r="N166" s="420">
        <f>IF( $F166=0,0,((($F166/$E$162)*'PLAN DE ADQUISICIONES'!L$59)*($G166/$F166)))</f>
        <v>0</v>
      </c>
      <c r="O166" s="420">
        <f>IF( $F166=0,0,((($F166/$E$162)*'PLAN DE ADQUISICIONES'!M$59)*($G166/$F166)))</f>
        <v>0</v>
      </c>
      <c r="P166" s="420">
        <f>IF( $F166=0,0,((($F166/$E$162)*'PLAN DE ADQUISICIONES'!N$59)*($G166/$F166)))</f>
        <v>0</v>
      </c>
      <c r="Q166" s="420">
        <f>IF( $F166=0,0,((($F166/$E$162)*'PLAN DE ADQUISICIONES'!O$59)*($G166/$F166)))</f>
        <v>0</v>
      </c>
      <c r="R166" s="420">
        <f>IF( $F166=0,0,((($F166/$E$162)*'PLAN DE ADQUISICIONES'!P$59)*($G166/$F166)))</f>
        <v>0</v>
      </c>
      <c r="S166" s="420">
        <f>IF( $F166=0,0,((($F166/$E$162)*'PLAN DE ADQUISICIONES'!Q$59)*($G166/$F166)))</f>
        <v>0</v>
      </c>
      <c r="T166" s="423">
        <f>H166+I166+J166+K166+L166+M166+N166+O166+P166+Q166+R166+S166</f>
        <v>0</v>
      </c>
      <c r="U166" s="424">
        <f>IF( $F166=0,0,((($F166/$E$162)*'PLAN DE ADQUISICIONES'!R$59)*($G166/$F166)))</f>
        <v>0</v>
      </c>
      <c r="V166" s="420">
        <f>IF( $F166=0,0,((($F166/$E$162)*'PLAN DE ADQUISICIONES'!S$59)*($G166/$F166)))</f>
        <v>0</v>
      </c>
      <c r="W166" s="420">
        <f>IF( $F166=0,0,((($F166/$E$162)*'PLAN DE ADQUISICIONES'!T$59)*($G166/$F166)))</f>
        <v>0</v>
      </c>
      <c r="X166" s="420">
        <f>IF( $F166=0,0,((($F166/$E$162)*'PLAN DE ADQUISICIONES'!U$59)*($G166/$F166)))</f>
        <v>0</v>
      </c>
      <c r="Y166" s="420">
        <f>IF( $F166=0,0,((($F166/$E$162)*'PLAN DE ADQUISICIONES'!V$59)*($G166/$F166)))</f>
        <v>0</v>
      </c>
      <c r="Z166" s="420">
        <f>IF( $F166=0,0,((($F166/$E$162)*'PLAN DE ADQUISICIONES'!W$59)*($G166/$F166)))</f>
        <v>0</v>
      </c>
      <c r="AA166" s="420">
        <f>IF( $F166=0,0,((($F166/$E$162)*'PLAN DE ADQUISICIONES'!X$59)*($G166/$F166)))</f>
        <v>0</v>
      </c>
      <c r="AB166" s="420">
        <f>IF( $F166=0,0,((($F166/$E$162)*'PLAN DE ADQUISICIONES'!Y$59)*($G166/$F166)))</f>
        <v>0</v>
      </c>
      <c r="AC166" s="420">
        <f>IF( $F166=0,0,((($F166/$E$162)*'PLAN DE ADQUISICIONES'!Z$59)*($G166/$F166)))</f>
        <v>0</v>
      </c>
      <c r="AD166" s="420">
        <f>IF( $F166=0,0,((($F166/$E$162)*'PLAN DE ADQUISICIONES'!AA$59)*($G166/$F166)))</f>
        <v>0</v>
      </c>
      <c r="AE166" s="420">
        <f>IF( $F166=0,0,((($F166/$E$162)*'PLAN DE ADQUISICIONES'!AB$59)*($G166/$F166)))</f>
        <v>0</v>
      </c>
      <c r="AF166" s="420">
        <f>IF( $F166=0,0,((($F166/$E$162)*'PLAN DE ADQUISICIONES'!AC$59)*($G166/$F166)))</f>
        <v>0</v>
      </c>
      <c r="AG166" s="421">
        <f>U166+V166+W166+X166+Y166+Z166+AA166+AB166+AC166+AD166+AE166+AF166</f>
        <v>0</v>
      </c>
      <c r="AH166" s="425">
        <f>IF( $F166=0,0,((($F166/$E$162)*'PLAN DE ADQUISICIONES'!AD$59)*($G166/$F166)))</f>
        <v>0</v>
      </c>
      <c r="AI166" s="420">
        <f>IF( $F166=0,0,((($F166/$E$162)*'PLAN DE ADQUISICIONES'!AE$59)*($G166/$F166)))</f>
        <v>0</v>
      </c>
      <c r="AJ166" s="420">
        <f>IF( $F166=0,0,((($F166/$E$162)*'PLAN DE ADQUISICIONES'!AF$59)*($G166/$F166)))</f>
        <v>0</v>
      </c>
      <c r="AK166" s="420">
        <f>IF( $F166=0,0,((($F166/$E$162)*'PLAN DE ADQUISICIONES'!AG$59)*($G166/$F166)))</f>
        <v>0</v>
      </c>
      <c r="AL166" s="420">
        <f>IF( $F166=0,0,((($F166/$E$162)*'PLAN DE ADQUISICIONES'!AH$59)*($G166/$F166)))</f>
        <v>0</v>
      </c>
      <c r="AM166" s="420">
        <f>IF( $F166=0,0,((($F166/$E$162)*'PLAN DE ADQUISICIONES'!AI$59)*($G166/$F166)))</f>
        <v>0</v>
      </c>
      <c r="AN166" s="420">
        <f>IF( $F166=0,0,((($F166/$E$162)*'PLAN DE ADQUISICIONES'!AJ$59)*($G166/$F166)))</f>
        <v>0</v>
      </c>
      <c r="AO166" s="420">
        <f>IF( $F166=0,0,((($F166/$E$162)*'PLAN DE ADQUISICIONES'!AK$59)*($G166/$F166)))</f>
        <v>0</v>
      </c>
      <c r="AP166" s="420">
        <f>IF( $F166=0,0,((($F166/$E$162)*'PLAN DE ADQUISICIONES'!AL$59)*($G166/$F166)))</f>
        <v>0</v>
      </c>
      <c r="AQ166" s="420">
        <f>IF( $F166=0,0,((($F166/$E$162)*'PLAN DE ADQUISICIONES'!AM$59)*($G166/$F166)))</f>
        <v>0</v>
      </c>
      <c r="AR166" s="420">
        <f>IF( $F166=0,0,((($F166/$E$162)*'PLAN DE ADQUISICIONES'!AN$59)*($G166/$F166)))</f>
        <v>0</v>
      </c>
      <c r="AS166" s="420">
        <f>IF( $F166=0,0,((($F166/$E$162)*'PLAN DE ADQUISICIONES'!AO$59)*($G166/$F166)))</f>
        <v>0</v>
      </c>
      <c r="AT166" s="423">
        <f>AH166+AI166+AJ166+AK166+AL166+AM166+AN166+AO166+AP166+AQ166+AR166+AS166</f>
        <v>0</v>
      </c>
      <c r="AU166" s="494">
        <f>AS166+AR166+AQ166+AP166+AO166+AN166+AM166+AL166+AK166+AJ166+AI166+AH166+AF166+AE166+AD166+AC166+AB166+AA166+Z166+Y166+X166+W166+V166+U166+S166+R166+Q166+P166+O166+N166+M166+L166+K166+J166+I166+H166</f>
        <v>0</v>
      </c>
      <c r="AV166" s="392">
        <f t="shared" si="68"/>
        <v>0</v>
      </c>
    </row>
    <row r="167" spans="2:48" s="60" customFormat="1" ht="12.75" customHeight="1" x14ac:dyDescent="0.25">
      <c r="B167" s="416" t="str">
        <f>+'FORMATO COSTEO C2'!C330</f>
        <v>2.2.5.5</v>
      </c>
      <c r="C167" s="417" t="str">
        <f>+'FORMATO COSTEO C2'!B330</f>
        <v>Categoría de gasto</v>
      </c>
      <c r="D167" s="428"/>
      <c r="E167" s="556"/>
      <c r="F167" s="420">
        <f>+'FORMATO COSTEO C2'!G330</f>
        <v>0</v>
      </c>
      <c r="G167" s="421">
        <f>+'FORMATO COSTEO C2'!H330</f>
        <v>0</v>
      </c>
      <c r="H167" s="425">
        <f>IF( $F167=0,0,((($F167/$E$162)*'PLAN DE ADQUISICIONES'!F$59)*($G167/$F167)))</f>
        <v>0</v>
      </c>
      <c r="I167" s="420">
        <f>IF( $F167=0,0,((($F167/$E$162)*'PLAN DE ADQUISICIONES'!G$59)*($G167/$F167)))</f>
        <v>0</v>
      </c>
      <c r="J167" s="420">
        <f>IF( $F167=0,0,((($F167/$E$162)*'PLAN DE ADQUISICIONES'!H$59)*($G167/$F167)))</f>
        <v>0</v>
      </c>
      <c r="K167" s="420">
        <f>IF( $F167=0,0,((($F167/$E$162)*'PLAN DE ADQUISICIONES'!I$59)*($G167/$F167)))</f>
        <v>0</v>
      </c>
      <c r="L167" s="420">
        <f>IF( $F167=0,0,((($F167/$E$162)*'PLAN DE ADQUISICIONES'!J$59)*($G167/$F167)))</f>
        <v>0</v>
      </c>
      <c r="M167" s="420">
        <f>IF( $F167=0,0,((($F167/$E$162)*'PLAN DE ADQUISICIONES'!K$59)*($G167/$F167)))</f>
        <v>0</v>
      </c>
      <c r="N167" s="420">
        <f>IF( $F167=0,0,((($F167/$E$162)*'PLAN DE ADQUISICIONES'!L$59)*($G167/$F167)))</f>
        <v>0</v>
      </c>
      <c r="O167" s="420">
        <f>IF( $F167=0,0,((($F167/$E$162)*'PLAN DE ADQUISICIONES'!M$59)*($G167/$F167)))</f>
        <v>0</v>
      </c>
      <c r="P167" s="420">
        <f>IF( $F167=0,0,((($F167/$E$162)*'PLAN DE ADQUISICIONES'!N$59)*($G167/$F167)))</f>
        <v>0</v>
      </c>
      <c r="Q167" s="420">
        <f>IF( $F167=0,0,((($F167/$E$162)*'PLAN DE ADQUISICIONES'!O$59)*($G167/$F167)))</f>
        <v>0</v>
      </c>
      <c r="R167" s="420">
        <f>IF( $F167=0,0,((($F167/$E$162)*'PLAN DE ADQUISICIONES'!P$59)*($G167/$F167)))</f>
        <v>0</v>
      </c>
      <c r="S167" s="420">
        <f>IF( $F167=0,0,((($F167/$E$162)*'PLAN DE ADQUISICIONES'!Q$59)*($G167/$F167)))</f>
        <v>0</v>
      </c>
      <c r="T167" s="423">
        <f>H167+I167+J167+K167+L167+M167+N167+O167+P167+Q167+R167+S167</f>
        <v>0</v>
      </c>
      <c r="U167" s="424">
        <f>IF( $F167=0,0,((($F167/$E$162)*'PLAN DE ADQUISICIONES'!R$59)*($G167/$F167)))</f>
        <v>0</v>
      </c>
      <c r="V167" s="420">
        <f>IF( $F167=0,0,((($F167/$E$162)*'PLAN DE ADQUISICIONES'!S$59)*($G167/$F167)))</f>
        <v>0</v>
      </c>
      <c r="W167" s="420">
        <f>IF( $F167=0,0,((($F167/$E$162)*'PLAN DE ADQUISICIONES'!T$59)*($G167/$F167)))</f>
        <v>0</v>
      </c>
      <c r="X167" s="420">
        <f>IF( $F167=0,0,((($F167/$E$162)*'PLAN DE ADQUISICIONES'!U$59)*($G167/$F167)))</f>
        <v>0</v>
      </c>
      <c r="Y167" s="420">
        <f>IF( $F167=0,0,((($F167/$E$162)*'PLAN DE ADQUISICIONES'!V$59)*($G167/$F167)))</f>
        <v>0</v>
      </c>
      <c r="Z167" s="420">
        <f>IF( $F167=0,0,((($F167/$E$162)*'PLAN DE ADQUISICIONES'!W$59)*($G167/$F167)))</f>
        <v>0</v>
      </c>
      <c r="AA167" s="420">
        <f>IF( $F167=0,0,((($F167/$E$162)*'PLAN DE ADQUISICIONES'!X$59)*($G167/$F167)))</f>
        <v>0</v>
      </c>
      <c r="AB167" s="420">
        <f>IF( $F167=0,0,((($F167/$E$162)*'PLAN DE ADQUISICIONES'!Y$59)*($G167/$F167)))</f>
        <v>0</v>
      </c>
      <c r="AC167" s="420">
        <f>IF( $F167=0,0,((($F167/$E$162)*'PLAN DE ADQUISICIONES'!Z$59)*($G167/$F167)))</f>
        <v>0</v>
      </c>
      <c r="AD167" s="420">
        <f>IF( $F167=0,0,((($F167/$E$162)*'PLAN DE ADQUISICIONES'!AA$59)*($G167/$F167)))</f>
        <v>0</v>
      </c>
      <c r="AE167" s="420">
        <f>IF( $F167=0,0,((($F167/$E$162)*'PLAN DE ADQUISICIONES'!AB$59)*($G167/$F167)))</f>
        <v>0</v>
      </c>
      <c r="AF167" s="420">
        <f>IF( $F167=0,0,((($F167/$E$162)*'PLAN DE ADQUISICIONES'!AC$59)*($G167/$F167)))</f>
        <v>0</v>
      </c>
      <c r="AG167" s="421">
        <f>U167+V167+W167+X167+Y167+Z167+AA167+AB167+AC167+AD167+AE167+AF167</f>
        <v>0</v>
      </c>
      <c r="AH167" s="425">
        <f>IF( $F167=0,0,((($F167/$E$162)*'PLAN DE ADQUISICIONES'!AD$59)*($G167/$F167)))</f>
        <v>0</v>
      </c>
      <c r="AI167" s="420">
        <f>IF( $F167=0,0,((($F167/$E$162)*'PLAN DE ADQUISICIONES'!AE$59)*($G167/$F167)))</f>
        <v>0</v>
      </c>
      <c r="AJ167" s="420">
        <f>IF( $F167=0,0,((($F167/$E$162)*'PLAN DE ADQUISICIONES'!AF$59)*($G167/$F167)))</f>
        <v>0</v>
      </c>
      <c r="AK167" s="420">
        <f>IF( $F167=0,0,((($F167/$E$162)*'PLAN DE ADQUISICIONES'!AG$59)*($G167/$F167)))</f>
        <v>0</v>
      </c>
      <c r="AL167" s="420">
        <f>IF( $F167=0,0,((($F167/$E$162)*'PLAN DE ADQUISICIONES'!AH$59)*($G167/$F167)))</f>
        <v>0</v>
      </c>
      <c r="AM167" s="420">
        <f>IF( $F167=0,0,((($F167/$E$162)*'PLAN DE ADQUISICIONES'!AI$59)*($G167/$F167)))</f>
        <v>0</v>
      </c>
      <c r="AN167" s="420">
        <f>IF( $F167=0,0,((($F167/$E$162)*'PLAN DE ADQUISICIONES'!AJ$59)*($G167/$F167)))</f>
        <v>0</v>
      </c>
      <c r="AO167" s="420">
        <f>IF( $F167=0,0,((($F167/$E$162)*'PLAN DE ADQUISICIONES'!AK$59)*($G167/$F167)))</f>
        <v>0</v>
      </c>
      <c r="AP167" s="420">
        <f>IF( $F167=0,0,((($F167/$E$162)*'PLAN DE ADQUISICIONES'!AL$59)*($G167/$F167)))</f>
        <v>0</v>
      </c>
      <c r="AQ167" s="420">
        <f>IF( $F167=0,0,((($F167/$E$162)*'PLAN DE ADQUISICIONES'!AM$59)*($G167/$F167)))</f>
        <v>0</v>
      </c>
      <c r="AR167" s="420">
        <f>IF( $F167=0,0,((($F167/$E$162)*'PLAN DE ADQUISICIONES'!AN$59)*($G167/$F167)))</f>
        <v>0</v>
      </c>
      <c r="AS167" s="420">
        <f>IF( $F167=0,0,((($F167/$E$162)*'PLAN DE ADQUISICIONES'!AO$59)*($G167/$F167)))</f>
        <v>0</v>
      </c>
      <c r="AT167" s="423">
        <f>AH167+AI167+AJ167+AK167+AL167+AM167+AN167+AO167+AP167+AQ167+AR167+AS167</f>
        <v>0</v>
      </c>
      <c r="AU167" s="494">
        <f>AS167+AR167+AQ167+AP167+AO167+AN167+AM167+AL167+AK167+AJ167+AI167+AH167+AF167+AE167+AD167+AC167+AB167+AA167+Z167+Y167+X167+W167+V167+U167+S167+R167+Q167+P167+O167+N167+M167+L167+K167+J167+I167+H167</f>
        <v>0</v>
      </c>
      <c r="AV167" s="392">
        <f t="shared" si="68"/>
        <v>0</v>
      </c>
    </row>
    <row r="168" spans="2:48" s="60" customFormat="1" ht="12.75" customHeight="1" x14ac:dyDescent="0.25">
      <c r="B168" s="431">
        <f>+'FORMATO COSTEO C2'!C337</f>
        <v>2.2999999999999998</v>
      </c>
      <c r="C168" s="396">
        <f>+'FORMATO COSTEO C2'!D337</f>
        <v>0</v>
      </c>
      <c r="D168" s="397"/>
      <c r="E168" s="534"/>
      <c r="F168" s="399">
        <f>+F169+F175+F181+F187+F193</f>
        <v>0</v>
      </c>
      <c r="G168" s="400">
        <f t="shared" ref="G168:P168" si="85">+G169+G175+G181+G187+G193</f>
        <v>0</v>
      </c>
      <c r="H168" s="401">
        <f t="shared" si="85"/>
        <v>0</v>
      </c>
      <c r="I168" s="399">
        <f>+I169+I175+I181+I187+I193</f>
        <v>0</v>
      </c>
      <c r="J168" s="399">
        <f>+J169+J175+J181+J187+J193</f>
        <v>0</v>
      </c>
      <c r="K168" s="399">
        <f>+K169+K175+K181+K187+K193</f>
        <v>0</v>
      </c>
      <c r="L168" s="399">
        <f>+L169+L175+L181+L187+L193</f>
        <v>0</v>
      </c>
      <c r="M168" s="399">
        <f>+M169+M175+M181+M187+M193</f>
        <v>0</v>
      </c>
      <c r="N168" s="399">
        <f t="shared" si="85"/>
        <v>0</v>
      </c>
      <c r="O168" s="399">
        <f t="shared" si="85"/>
        <v>0</v>
      </c>
      <c r="P168" s="399">
        <f t="shared" si="85"/>
        <v>0</v>
      </c>
      <c r="Q168" s="399">
        <f>+Q169+Q175+Q181+Q187+Q193</f>
        <v>0</v>
      </c>
      <c r="R168" s="399">
        <f>+R169+R175+R181+R187+R193</f>
        <v>0</v>
      </c>
      <c r="S168" s="399">
        <f>+S169+S175+S181+S187+S193</f>
        <v>0</v>
      </c>
      <c r="T168" s="402">
        <f>+T169+T175+T181+T187+T193</f>
        <v>0</v>
      </c>
      <c r="U168" s="403">
        <f t="shared" ref="U168:AS168" si="86">+U169+U175+U181+U187+U193</f>
        <v>0</v>
      </c>
      <c r="V168" s="399">
        <f t="shared" si="86"/>
        <v>0</v>
      </c>
      <c r="W168" s="399">
        <f t="shared" si="86"/>
        <v>0</v>
      </c>
      <c r="X168" s="399">
        <f t="shared" si="86"/>
        <v>0</v>
      </c>
      <c r="Y168" s="399">
        <f t="shared" si="86"/>
        <v>0</v>
      </c>
      <c r="Z168" s="399">
        <f t="shared" si="86"/>
        <v>0</v>
      </c>
      <c r="AA168" s="399">
        <f t="shared" si="86"/>
        <v>0</v>
      </c>
      <c r="AB168" s="399">
        <f t="shared" si="86"/>
        <v>0</v>
      </c>
      <c r="AC168" s="399">
        <f t="shared" si="86"/>
        <v>0</v>
      </c>
      <c r="AD168" s="399">
        <f t="shared" si="86"/>
        <v>0</v>
      </c>
      <c r="AE168" s="399">
        <f t="shared" si="86"/>
        <v>0</v>
      </c>
      <c r="AF168" s="399">
        <f t="shared" si="86"/>
        <v>0</v>
      </c>
      <c r="AG168" s="400">
        <f>+AG169+AG175+AG181+AG187+AG193</f>
        <v>0</v>
      </c>
      <c r="AH168" s="401">
        <f t="shared" si="86"/>
        <v>0</v>
      </c>
      <c r="AI168" s="399">
        <f t="shared" si="86"/>
        <v>0</v>
      </c>
      <c r="AJ168" s="399">
        <f t="shared" si="86"/>
        <v>0</v>
      </c>
      <c r="AK168" s="399">
        <f t="shared" si="86"/>
        <v>0</v>
      </c>
      <c r="AL168" s="399">
        <f t="shared" si="86"/>
        <v>0</v>
      </c>
      <c r="AM168" s="399">
        <f t="shared" si="86"/>
        <v>0</v>
      </c>
      <c r="AN168" s="399">
        <f t="shared" si="86"/>
        <v>0</v>
      </c>
      <c r="AO168" s="399">
        <f t="shared" si="86"/>
        <v>0</v>
      </c>
      <c r="AP168" s="399">
        <f t="shared" si="86"/>
        <v>0</v>
      </c>
      <c r="AQ168" s="399">
        <f t="shared" si="86"/>
        <v>0</v>
      </c>
      <c r="AR168" s="399">
        <f t="shared" si="86"/>
        <v>0</v>
      </c>
      <c r="AS168" s="399">
        <f t="shared" si="86"/>
        <v>0</v>
      </c>
      <c r="AT168" s="402">
        <f>+AT169+AT175+AT181+AT187+AT193</f>
        <v>0</v>
      </c>
      <c r="AU168" s="404">
        <f>+AU169+AU175+AU181+AU187+AU193</f>
        <v>0</v>
      </c>
      <c r="AV168" s="392">
        <f t="shared" si="68"/>
        <v>0</v>
      </c>
    </row>
    <row r="169" spans="2:48" s="60" customFormat="1" ht="12.75" customHeight="1" x14ac:dyDescent="0.25">
      <c r="B169" s="406" t="str">
        <f>+'FORMATO COSTEO C2'!C338</f>
        <v>2.3.1</v>
      </c>
      <c r="C169" s="430">
        <f>+'FORMATO COSTEO C2'!B338</f>
        <v>0</v>
      </c>
      <c r="D169" s="543" t="str">
        <f>+'FORMATO COSTEO C2'!D338</f>
        <v>Unidad medida</v>
      </c>
      <c r="E169" s="535">
        <f>+'FORMATO COSTEO C2'!E338</f>
        <v>0</v>
      </c>
      <c r="F169" s="410">
        <f>SUM(F170:F174)</f>
        <v>0</v>
      </c>
      <c r="G169" s="411">
        <f>SUM(G170:G174)</f>
        <v>0</v>
      </c>
      <c r="H169" s="412">
        <f t="shared" ref="H169:M169" si="87">SUM(H170:H174)</f>
        <v>0</v>
      </c>
      <c r="I169" s="410">
        <f t="shared" si="87"/>
        <v>0</v>
      </c>
      <c r="J169" s="410">
        <f t="shared" si="87"/>
        <v>0</v>
      </c>
      <c r="K169" s="410">
        <f t="shared" si="87"/>
        <v>0</v>
      </c>
      <c r="L169" s="410">
        <f t="shared" si="87"/>
        <v>0</v>
      </c>
      <c r="M169" s="410">
        <f t="shared" si="87"/>
        <v>0</v>
      </c>
      <c r="N169" s="410">
        <f t="shared" ref="N169:T169" si="88">SUM(N170:N174)</f>
        <v>0</v>
      </c>
      <c r="O169" s="410">
        <f t="shared" si="88"/>
        <v>0</v>
      </c>
      <c r="P169" s="410">
        <f t="shared" si="88"/>
        <v>0</v>
      </c>
      <c r="Q169" s="410">
        <f t="shared" si="88"/>
        <v>0</v>
      </c>
      <c r="R169" s="410">
        <f t="shared" si="88"/>
        <v>0</v>
      </c>
      <c r="S169" s="410">
        <f t="shared" si="88"/>
        <v>0</v>
      </c>
      <c r="T169" s="413">
        <f t="shared" si="88"/>
        <v>0</v>
      </c>
      <c r="U169" s="414">
        <f t="shared" ref="U169:AJ169" si="89">SUM(U170:U174)</f>
        <v>0</v>
      </c>
      <c r="V169" s="410">
        <f t="shared" si="89"/>
        <v>0</v>
      </c>
      <c r="W169" s="410">
        <f t="shared" si="89"/>
        <v>0</v>
      </c>
      <c r="X169" s="410">
        <f t="shared" si="89"/>
        <v>0</v>
      </c>
      <c r="Y169" s="410">
        <f t="shared" si="89"/>
        <v>0</v>
      </c>
      <c r="Z169" s="410">
        <f t="shared" si="89"/>
        <v>0</v>
      </c>
      <c r="AA169" s="410">
        <f t="shared" si="89"/>
        <v>0</v>
      </c>
      <c r="AB169" s="410">
        <f t="shared" si="89"/>
        <v>0</v>
      </c>
      <c r="AC169" s="410">
        <f t="shared" si="89"/>
        <v>0</v>
      </c>
      <c r="AD169" s="410">
        <f t="shared" si="89"/>
        <v>0</v>
      </c>
      <c r="AE169" s="410">
        <f t="shared" si="89"/>
        <v>0</v>
      </c>
      <c r="AF169" s="410">
        <f t="shared" si="89"/>
        <v>0</v>
      </c>
      <c r="AG169" s="411">
        <f t="shared" si="89"/>
        <v>0</v>
      </c>
      <c r="AH169" s="412">
        <f t="shared" si="89"/>
        <v>0</v>
      </c>
      <c r="AI169" s="410">
        <f t="shared" si="89"/>
        <v>0</v>
      </c>
      <c r="AJ169" s="410">
        <f t="shared" si="89"/>
        <v>0</v>
      </c>
      <c r="AK169" s="410">
        <f t="shared" ref="AK169:AS169" si="90">SUM(AK170:AK174)</f>
        <v>0</v>
      </c>
      <c r="AL169" s="410">
        <f t="shared" si="90"/>
        <v>0</v>
      </c>
      <c r="AM169" s="410">
        <f t="shared" si="90"/>
        <v>0</v>
      </c>
      <c r="AN169" s="410">
        <f t="shared" si="90"/>
        <v>0</v>
      </c>
      <c r="AO169" s="410">
        <f t="shared" si="90"/>
        <v>0</v>
      </c>
      <c r="AP169" s="410">
        <f t="shared" si="90"/>
        <v>0</v>
      </c>
      <c r="AQ169" s="410">
        <f t="shared" si="90"/>
        <v>0</v>
      </c>
      <c r="AR169" s="410">
        <f t="shared" si="90"/>
        <v>0</v>
      </c>
      <c r="AS169" s="410">
        <f t="shared" si="90"/>
        <v>0</v>
      </c>
      <c r="AT169" s="413">
        <f>SUM(AT170:AT174)</f>
        <v>0</v>
      </c>
      <c r="AU169" s="415">
        <f>SUM(AU170:AU174)</f>
        <v>0</v>
      </c>
      <c r="AV169" s="392">
        <f t="shared" si="68"/>
        <v>0</v>
      </c>
    </row>
    <row r="170" spans="2:48" s="60" customFormat="1" ht="12.75" customHeight="1" x14ac:dyDescent="0.25">
      <c r="B170" s="416" t="str">
        <f>+'FORMATO COSTEO C2'!C340</f>
        <v>2.3.1.1</v>
      </c>
      <c r="C170" s="417" t="str">
        <f>+'FORMATO COSTEO C2'!B340</f>
        <v>Categoría de gasto</v>
      </c>
      <c r="D170" s="418"/>
      <c r="E170" s="555"/>
      <c r="F170" s="420">
        <f>+'FORMATO COSTEO C2'!G340</f>
        <v>0</v>
      </c>
      <c r="G170" s="421">
        <f>+'FORMATO COSTEO C2'!H340</f>
        <v>0</v>
      </c>
      <c r="H170" s="422">
        <f>IF( $F170=0,0,((($F170/$E$169)*'PLAN DE ADQUISICIONES'!F$64)*($G170/$F170)))</f>
        <v>0</v>
      </c>
      <c r="I170" s="420">
        <f>IF( $F170=0,0,((($F170/$E$169)*'PLAN DE ADQUISICIONES'!G$64)*($G170/$F170)))</f>
        <v>0</v>
      </c>
      <c r="J170" s="420">
        <f>IF( $F170=0,0,((($F170/$E$169)*'PLAN DE ADQUISICIONES'!H$64)*($G170/$F170)))</f>
        <v>0</v>
      </c>
      <c r="K170" s="420">
        <f>IF( $F170=0,0,((($F170/$E$169)*'PLAN DE ADQUISICIONES'!I$64)*($G170/$F170)))</f>
        <v>0</v>
      </c>
      <c r="L170" s="420">
        <f>IF( $F170=0,0,((($F170/$E$169)*'PLAN DE ADQUISICIONES'!J$64)*($G170/$F170)))</f>
        <v>0</v>
      </c>
      <c r="M170" s="420">
        <f>IF( $F170=0,0,((($F170/$E$169)*'PLAN DE ADQUISICIONES'!K$64)*($G170/$F170)))</f>
        <v>0</v>
      </c>
      <c r="N170" s="420">
        <f>IF( $F170=0,0,((($F170/$E$169)*'PLAN DE ADQUISICIONES'!L$64)*($G170/$F170)))</f>
        <v>0</v>
      </c>
      <c r="O170" s="420">
        <f>IF( $F170=0,0,((($F170/$E$169)*'PLAN DE ADQUISICIONES'!M$64)*($G170/$F170)))</f>
        <v>0</v>
      </c>
      <c r="P170" s="420">
        <f>IF( $F170=0,0,((($F170/$E$169)*'PLAN DE ADQUISICIONES'!N$64)*($G170/$F170)))</f>
        <v>0</v>
      </c>
      <c r="Q170" s="420">
        <f>IF( $F170=0,0,((($F170/$E$169)*'PLAN DE ADQUISICIONES'!O$64)*($G170/$F170)))</f>
        <v>0</v>
      </c>
      <c r="R170" s="420">
        <f>IF( $F170=0,0,((($F170/$E$169)*'PLAN DE ADQUISICIONES'!P$64)*($G170/$F170)))</f>
        <v>0</v>
      </c>
      <c r="S170" s="420">
        <f>IF( $F170=0,0,((($F170/$E$169)*'PLAN DE ADQUISICIONES'!Q$64)*($G170/$F170)))</f>
        <v>0</v>
      </c>
      <c r="T170" s="423">
        <f>H170+I170+J170+K170+L170+M170+N170+O170+P170+Q170+R170+S170</f>
        <v>0</v>
      </c>
      <c r="U170" s="424">
        <f>IF( $F170=0,0,((($F170/$E$169)*'PLAN DE ADQUISICIONES'!R$64)*($G170/$F170)))</f>
        <v>0</v>
      </c>
      <c r="V170" s="420">
        <f>IF( $F170=0,0,((($F170/$E$169)*'PLAN DE ADQUISICIONES'!S$64)*($G170/$F170)))</f>
        <v>0</v>
      </c>
      <c r="W170" s="420">
        <f>IF( $F170=0,0,((($F170/$E$169)*'PLAN DE ADQUISICIONES'!T$64)*($G170/$F170)))</f>
        <v>0</v>
      </c>
      <c r="X170" s="420">
        <f>IF( $F170=0,0,((($F170/$E$169)*'PLAN DE ADQUISICIONES'!U$64)*($G170/$F170)))</f>
        <v>0</v>
      </c>
      <c r="Y170" s="420">
        <f>IF( $F170=0,0,((($F170/$E$169)*'PLAN DE ADQUISICIONES'!V$64)*($G170/$F170)))</f>
        <v>0</v>
      </c>
      <c r="Z170" s="420">
        <f>IF( $F170=0,0,((($F170/$E$169)*'PLAN DE ADQUISICIONES'!W$64)*($G170/$F170)))</f>
        <v>0</v>
      </c>
      <c r="AA170" s="420">
        <f>IF( $F170=0,0,((($F170/$E$169)*'PLAN DE ADQUISICIONES'!X$64)*($G170/$F170)))</f>
        <v>0</v>
      </c>
      <c r="AB170" s="420">
        <f>IF( $F170=0,0,((($F170/$E$169)*'PLAN DE ADQUISICIONES'!Y$64)*($G170/$F170)))</f>
        <v>0</v>
      </c>
      <c r="AC170" s="420">
        <f>IF( $F170=0,0,((($F170/$E$169)*'PLAN DE ADQUISICIONES'!Z$64)*($G170/$F170)))</f>
        <v>0</v>
      </c>
      <c r="AD170" s="420">
        <f>IF( $F170=0,0,((($F170/$E$169)*'PLAN DE ADQUISICIONES'!AA$64)*($G170/$F170)))</f>
        <v>0</v>
      </c>
      <c r="AE170" s="420">
        <f>IF( $F170=0,0,((($F170/$E$169)*'PLAN DE ADQUISICIONES'!AB$64)*($G170/$F170)))</f>
        <v>0</v>
      </c>
      <c r="AF170" s="420">
        <f>IF( $F170=0,0,((($F170/$E$169)*'PLAN DE ADQUISICIONES'!AC$64)*($G170/$F170)))</f>
        <v>0</v>
      </c>
      <c r="AG170" s="421">
        <f>U170+V170+W170+X170+Y170+Z170+AA170+AB170+AC170+AD170+AE170+AF170</f>
        <v>0</v>
      </c>
      <c r="AH170" s="425">
        <f>IF( $F170=0,0,((($F170/$E$169)*'PLAN DE ADQUISICIONES'!AD$64)*($G170/$F170)))</f>
        <v>0</v>
      </c>
      <c r="AI170" s="420">
        <f>IF( $F170=0,0,((($F170/$E$169)*'PLAN DE ADQUISICIONES'!AE$64)*($G170/$F170)))</f>
        <v>0</v>
      </c>
      <c r="AJ170" s="420">
        <f>IF( $F170=0,0,((($F170/$E$169)*'PLAN DE ADQUISICIONES'!AF$64)*($G170/$F170)))</f>
        <v>0</v>
      </c>
      <c r="AK170" s="420">
        <f>IF( $F170=0,0,((($F170/$E$169)*'PLAN DE ADQUISICIONES'!AG$64)*($G170/$F170)))</f>
        <v>0</v>
      </c>
      <c r="AL170" s="420">
        <f>IF( $F170=0,0,((($F170/$E$169)*'PLAN DE ADQUISICIONES'!AH$64)*($G170/$F170)))</f>
        <v>0</v>
      </c>
      <c r="AM170" s="420">
        <f>IF( $F170=0,0,((($F170/$E$169)*'PLAN DE ADQUISICIONES'!AI$64)*($G170/$F170)))</f>
        <v>0</v>
      </c>
      <c r="AN170" s="420">
        <f>IF( $F170=0,0,((($F170/$E$169)*'PLAN DE ADQUISICIONES'!AJ$64)*($G170/$F170)))</f>
        <v>0</v>
      </c>
      <c r="AO170" s="420">
        <f>IF( $F170=0,0,((($F170/$E$169)*'PLAN DE ADQUISICIONES'!AK$64)*($G170/$F170)))</f>
        <v>0</v>
      </c>
      <c r="AP170" s="420">
        <f>IF( $F170=0,0,((($F170/$E$169)*'PLAN DE ADQUISICIONES'!AL$64)*($G170/$F170)))</f>
        <v>0</v>
      </c>
      <c r="AQ170" s="420">
        <f>IF( $F170=0,0,((($F170/$E$169)*'PLAN DE ADQUISICIONES'!AM$64)*($G170/$F170)))</f>
        <v>0</v>
      </c>
      <c r="AR170" s="420">
        <f>IF( $F170=0,0,((($F170/$E$169)*'PLAN DE ADQUISICIONES'!AN$64)*($G170/$F170)))</f>
        <v>0</v>
      </c>
      <c r="AS170" s="420">
        <f>IF( $F170=0,0,((($F170/$E$169)*'PLAN DE ADQUISICIONES'!AO$64)*($G170/$F170)))</f>
        <v>0</v>
      </c>
      <c r="AT170" s="423">
        <f>AH170+AI170+AJ170+AK170+AL170+AM170+AN170+AO170+AP170+AQ170+AR170+AS170</f>
        <v>0</v>
      </c>
      <c r="AU170" s="494">
        <f>AS170+AR170+AQ170+AP170+AO170+AN170+AM170+AL170+AK170+AJ170+AI170+AH170+AF170+AE170+AD170+AC170+AB170+AA170+Z170+Y170+X170+W170+V170+U170+S170+R170+Q170+P170+O170+N170+M170+L170+K170+J170+I170+H170</f>
        <v>0</v>
      </c>
      <c r="AV170" s="392">
        <f t="shared" si="68"/>
        <v>0</v>
      </c>
    </row>
    <row r="171" spans="2:48" s="60" customFormat="1" ht="12.75" customHeight="1" x14ac:dyDescent="0.25">
      <c r="B171" s="416" t="str">
        <f>+'FORMATO COSTEO C2'!C346</f>
        <v>2.3.1.2</v>
      </c>
      <c r="C171" s="417" t="str">
        <f>+'FORMATO COSTEO C2'!B346</f>
        <v>Categoría de gasto</v>
      </c>
      <c r="D171" s="418"/>
      <c r="E171" s="555"/>
      <c r="F171" s="420">
        <f>+'FORMATO COSTEO C2'!G346</f>
        <v>0</v>
      </c>
      <c r="G171" s="421">
        <f>+'FORMATO COSTEO C2'!H346</f>
        <v>0</v>
      </c>
      <c r="H171" s="425">
        <f>IF( $F171=0,0,((($F171/$E$169)*'PLAN DE ADQUISICIONES'!F$64)*($G171/$F171)))</f>
        <v>0</v>
      </c>
      <c r="I171" s="420">
        <f>IF( $F171=0,0,((($F171/$E$169)*'PLAN DE ADQUISICIONES'!G$64)*($G171/$F171)))</f>
        <v>0</v>
      </c>
      <c r="J171" s="420">
        <f>IF( $F171=0,0,((($F171/$E$169)*'PLAN DE ADQUISICIONES'!H$64)*($G171/$F171)))</f>
        <v>0</v>
      </c>
      <c r="K171" s="420">
        <f>IF( $F171=0,0,((($F171/$E$169)*'PLAN DE ADQUISICIONES'!I$64)*($G171/$F171)))</f>
        <v>0</v>
      </c>
      <c r="L171" s="420">
        <f>IF( $F171=0,0,((($F171/$E$169)*'PLAN DE ADQUISICIONES'!J$64)*($G171/$F171)))</f>
        <v>0</v>
      </c>
      <c r="M171" s="420">
        <f>IF( $F171=0,0,((($F171/$E$169)*'PLAN DE ADQUISICIONES'!K$64)*($G171/$F171)))</f>
        <v>0</v>
      </c>
      <c r="N171" s="420">
        <f>IF( $F171=0,0,((($F171/$E$169)*'PLAN DE ADQUISICIONES'!L$64)*($G171/$F171)))</f>
        <v>0</v>
      </c>
      <c r="O171" s="420">
        <f>IF( $F171=0,0,((($F171/$E$169)*'PLAN DE ADQUISICIONES'!M$64)*($G171/$F171)))</f>
        <v>0</v>
      </c>
      <c r="P171" s="420">
        <f>IF( $F171=0,0,((($F171/$E$169)*'PLAN DE ADQUISICIONES'!N$64)*($G171/$F171)))</f>
        <v>0</v>
      </c>
      <c r="Q171" s="420">
        <f>IF( $F171=0,0,((($F171/$E$169)*'PLAN DE ADQUISICIONES'!O$64)*($G171/$F171)))</f>
        <v>0</v>
      </c>
      <c r="R171" s="420">
        <f>IF( $F171=0,0,((($F171/$E$169)*'PLAN DE ADQUISICIONES'!P$64)*($G171/$F171)))</f>
        <v>0</v>
      </c>
      <c r="S171" s="420">
        <f>IF( $F171=0,0,((($F171/$E$169)*'PLAN DE ADQUISICIONES'!Q$64)*($G171/$F171)))</f>
        <v>0</v>
      </c>
      <c r="T171" s="423">
        <f>H171+I171+J171+K171+L171+M171+N171+O171+P171+Q171+R171+S171</f>
        <v>0</v>
      </c>
      <c r="U171" s="424">
        <f>IF( $F171=0,0,((($F171/$E$169)*'PLAN DE ADQUISICIONES'!R$64)*($G171/$F171)))</f>
        <v>0</v>
      </c>
      <c r="V171" s="420">
        <f>IF( $F171=0,0,((($F171/$E$169)*'PLAN DE ADQUISICIONES'!S$64)*($G171/$F171)))</f>
        <v>0</v>
      </c>
      <c r="W171" s="420">
        <f>IF( $F171=0,0,((($F171/$E$169)*'PLAN DE ADQUISICIONES'!T$64)*($G171/$F171)))</f>
        <v>0</v>
      </c>
      <c r="X171" s="420">
        <f>IF( $F171=0,0,((($F171/$E$169)*'PLAN DE ADQUISICIONES'!U$64)*($G171/$F171)))</f>
        <v>0</v>
      </c>
      <c r="Y171" s="420">
        <f>IF( $F171=0,0,((($F171/$E$169)*'PLAN DE ADQUISICIONES'!V$64)*($G171/$F171)))</f>
        <v>0</v>
      </c>
      <c r="Z171" s="420">
        <f>IF( $F171=0,0,((($F171/$E$169)*'PLAN DE ADQUISICIONES'!W$64)*($G171/$F171)))</f>
        <v>0</v>
      </c>
      <c r="AA171" s="420">
        <f>IF( $F171=0,0,((($F171/$E$169)*'PLAN DE ADQUISICIONES'!X$64)*($G171/$F171)))</f>
        <v>0</v>
      </c>
      <c r="AB171" s="420">
        <f>IF( $F171=0,0,((($F171/$E$169)*'PLAN DE ADQUISICIONES'!Y$64)*($G171/$F171)))</f>
        <v>0</v>
      </c>
      <c r="AC171" s="420">
        <f>IF( $F171=0,0,((($F171/$E$169)*'PLAN DE ADQUISICIONES'!Z$64)*($G171/$F171)))</f>
        <v>0</v>
      </c>
      <c r="AD171" s="420">
        <f>IF( $F171=0,0,((($F171/$E$169)*'PLAN DE ADQUISICIONES'!AA$64)*($G171/$F171)))</f>
        <v>0</v>
      </c>
      <c r="AE171" s="420">
        <f>IF( $F171=0,0,((($F171/$E$169)*'PLAN DE ADQUISICIONES'!AB$64)*($G171/$F171)))</f>
        <v>0</v>
      </c>
      <c r="AF171" s="420">
        <f>IF( $F171=0,0,((($F171/$E$169)*'PLAN DE ADQUISICIONES'!AC$64)*($G171/$F171)))</f>
        <v>0</v>
      </c>
      <c r="AG171" s="421">
        <f>U171+V171+W171+X171+Y171+Z171+AA171+AB171+AC171+AD171+AE171+AF171</f>
        <v>0</v>
      </c>
      <c r="AH171" s="425">
        <f>IF( $F171=0,0,((($F171/$E$169)*'PLAN DE ADQUISICIONES'!AD$64)*($G171/$F171)))</f>
        <v>0</v>
      </c>
      <c r="AI171" s="420">
        <f>IF( $F171=0,0,((($F171/$E$169)*'PLAN DE ADQUISICIONES'!AE$64)*($G171/$F171)))</f>
        <v>0</v>
      </c>
      <c r="AJ171" s="420">
        <f>IF( $F171=0,0,((($F171/$E$169)*'PLAN DE ADQUISICIONES'!AF$64)*($G171/$F171)))</f>
        <v>0</v>
      </c>
      <c r="AK171" s="420">
        <f>IF( $F171=0,0,((($F171/$E$169)*'PLAN DE ADQUISICIONES'!AG$64)*($G171/$F171)))</f>
        <v>0</v>
      </c>
      <c r="AL171" s="420">
        <f>IF( $F171=0,0,((($F171/$E$169)*'PLAN DE ADQUISICIONES'!AH$64)*($G171/$F171)))</f>
        <v>0</v>
      </c>
      <c r="AM171" s="420">
        <f>IF( $F171=0,0,((($F171/$E$169)*'PLAN DE ADQUISICIONES'!AI$64)*($G171/$F171)))</f>
        <v>0</v>
      </c>
      <c r="AN171" s="420">
        <f>IF( $F171=0,0,((($F171/$E$169)*'PLAN DE ADQUISICIONES'!AJ$64)*($G171/$F171)))</f>
        <v>0</v>
      </c>
      <c r="AO171" s="420">
        <f>IF( $F171=0,0,((($F171/$E$169)*'PLAN DE ADQUISICIONES'!AK$64)*($G171/$F171)))</f>
        <v>0</v>
      </c>
      <c r="AP171" s="420">
        <f>IF( $F171=0,0,((($F171/$E$169)*'PLAN DE ADQUISICIONES'!AL$64)*($G171/$F171)))</f>
        <v>0</v>
      </c>
      <c r="AQ171" s="420">
        <f>IF( $F171=0,0,((($F171/$E$169)*'PLAN DE ADQUISICIONES'!AM$64)*($G171/$F171)))</f>
        <v>0</v>
      </c>
      <c r="AR171" s="420">
        <f>IF( $F171=0,0,((($F171/$E$169)*'PLAN DE ADQUISICIONES'!AN$64)*($G171/$F171)))</f>
        <v>0</v>
      </c>
      <c r="AS171" s="420">
        <f>IF( $F171=0,0,((($F171/$E$169)*'PLAN DE ADQUISICIONES'!AO$64)*($G171/$F171)))</f>
        <v>0</v>
      </c>
      <c r="AT171" s="423">
        <f>AH171+AI171+AJ171+AK171+AL171+AM171+AN171+AO171+AP171+AQ171+AR171+AS171</f>
        <v>0</v>
      </c>
      <c r="AU171" s="494">
        <f>AS171+AR171+AQ171+AP171+AO171+AN171+AM171+AL171+AK171+AJ171+AI171+AH171+AF171+AE171+AD171+AC171+AB171+AA171+Z171+Y171+X171+W171+V171+U171+S171+R171+Q171+P171+O171+N171+M171+L171+K171+J171+I171+H171</f>
        <v>0</v>
      </c>
      <c r="AV171" s="392">
        <f t="shared" si="68"/>
        <v>0</v>
      </c>
    </row>
    <row r="172" spans="2:48" s="60" customFormat="1" ht="12.75" customHeight="1" x14ac:dyDescent="0.25">
      <c r="B172" s="416" t="str">
        <f>+'FORMATO COSTEO C2'!C352</f>
        <v>2.3.1.3</v>
      </c>
      <c r="C172" s="417" t="str">
        <f>+'FORMATO COSTEO C2'!B352</f>
        <v>Categoría de gasto</v>
      </c>
      <c r="D172" s="418"/>
      <c r="E172" s="555"/>
      <c r="F172" s="420">
        <f>+'FORMATO COSTEO C2'!G352</f>
        <v>0</v>
      </c>
      <c r="G172" s="421">
        <f>+'FORMATO COSTEO C2'!H352</f>
        <v>0</v>
      </c>
      <c r="H172" s="425">
        <f>IF( $F172=0,0,((($F172/$E$169)*'PLAN DE ADQUISICIONES'!F$64)*($G172/$F172)))</f>
        <v>0</v>
      </c>
      <c r="I172" s="420">
        <f>IF( $F172=0,0,((($F172/$E$169)*'PLAN DE ADQUISICIONES'!G$64)*($G172/$F172)))</f>
        <v>0</v>
      </c>
      <c r="J172" s="420">
        <f>IF( $F172=0,0,((($F172/$E$169)*'PLAN DE ADQUISICIONES'!H$64)*($G172/$F172)))</f>
        <v>0</v>
      </c>
      <c r="K172" s="420">
        <f>IF( $F172=0,0,((($F172/$E$169)*'PLAN DE ADQUISICIONES'!I$64)*($G172/$F172)))</f>
        <v>0</v>
      </c>
      <c r="L172" s="420">
        <f>IF( $F172=0,0,((($F172/$E$169)*'PLAN DE ADQUISICIONES'!J$64)*($G172/$F172)))</f>
        <v>0</v>
      </c>
      <c r="M172" s="420">
        <f>IF( $F172=0,0,((($F172/$E$169)*'PLAN DE ADQUISICIONES'!K$64)*($G172/$F172)))</f>
        <v>0</v>
      </c>
      <c r="N172" s="420">
        <f>IF( $F172=0,0,((($F172/$E$169)*'PLAN DE ADQUISICIONES'!L$64)*($G172/$F172)))</f>
        <v>0</v>
      </c>
      <c r="O172" s="420">
        <f>IF( $F172=0,0,((($F172/$E$169)*'PLAN DE ADQUISICIONES'!M$64)*($G172/$F172)))</f>
        <v>0</v>
      </c>
      <c r="P172" s="420">
        <f>IF( $F172=0,0,((($F172/$E$169)*'PLAN DE ADQUISICIONES'!N$64)*($G172/$F172)))</f>
        <v>0</v>
      </c>
      <c r="Q172" s="420">
        <f>IF( $F172=0,0,((($F172/$E$169)*'PLAN DE ADQUISICIONES'!O$64)*($G172/$F172)))</f>
        <v>0</v>
      </c>
      <c r="R172" s="420">
        <f>IF( $F172=0,0,((($F172/$E$169)*'PLAN DE ADQUISICIONES'!P$64)*($G172/$F172)))</f>
        <v>0</v>
      </c>
      <c r="S172" s="420">
        <f>IF( $F172=0,0,((($F172/$E$169)*'PLAN DE ADQUISICIONES'!Q$64)*($G172/$F172)))</f>
        <v>0</v>
      </c>
      <c r="T172" s="423">
        <f>H172+I172+J172+K172+L172+M172+N172+O172+P172+Q172+R172+S172</f>
        <v>0</v>
      </c>
      <c r="U172" s="424">
        <f>IF( $F172=0,0,((($F172/$E$169)*'PLAN DE ADQUISICIONES'!R$64)*($G172/$F172)))</f>
        <v>0</v>
      </c>
      <c r="V172" s="420">
        <f>IF( $F172=0,0,((($F172/$E$169)*'PLAN DE ADQUISICIONES'!S$64)*($G172/$F172)))</f>
        <v>0</v>
      </c>
      <c r="W172" s="420">
        <f>IF( $F172=0,0,((($F172/$E$169)*'PLAN DE ADQUISICIONES'!T$64)*($G172/$F172)))</f>
        <v>0</v>
      </c>
      <c r="X172" s="420">
        <f>IF( $F172=0,0,((($F172/$E$169)*'PLAN DE ADQUISICIONES'!U$64)*($G172/$F172)))</f>
        <v>0</v>
      </c>
      <c r="Y172" s="420">
        <f>IF( $F172=0,0,((($F172/$E$169)*'PLAN DE ADQUISICIONES'!V$64)*($G172/$F172)))</f>
        <v>0</v>
      </c>
      <c r="Z172" s="420">
        <f>IF( $F172=0,0,((($F172/$E$169)*'PLAN DE ADQUISICIONES'!W$64)*($G172/$F172)))</f>
        <v>0</v>
      </c>
      <c r="AA172" s="420">
        <f>IF( $F172=0,0,((($F172/$E$169)*'PLAN DE ADQUISICIONES'!X$64)*($G172/$F172)))</f>
        <v>0</v>
      </c>
      <c r="AB172" s="420">
        <f>IF( $F172=0,0,((($F172/$E$169)*'PLAN DE ADQUISICIONES'!Y$64)*($G172/$F172)))</f>
        <v>0</v>
      </c>
      <c r="AC172" s="420">
        <f>IF( $F172=0,0,((($F172/$E$169)*'PLAN DE ADQUISICIONES'!Z$64)*($G172/$F172)))</f>
        <v>0</v>
      </c>
      <c r="AD172" s="420">
        <f>IF( $F172=0,0,((($F172/$E$169)*'PLAN DE ADQUISICIONES'!AA$64)*($G172/$F172)))</f>
        <v>0</v>
      </c>
      <c r="AE172" s="420">
        <f>IF( $F172=0,0,((($F172/$E$169)*'PLAN DE ADQUISICIONES'!AB$64)*($G172/$F172)))</f>
        <v>0</v>
      </c>
      <c r="AF172" s="420">
        <f>IF( $F172=0,0,((($F172/$E$169)*'PLAN DE ADQUISICIONES'!AC$64)*($G172/$F172)))</f>
        <v>0</v>
      </c>
      <c r="AG172" s="421">
        <f>U172+V172+W172+X172+Y172+Z172+AA172+AB172+AC172+AD172+AE172+AF172</f>
        <v>0</v>
      </c>
      <c r="AH172" s="425">
        <f>IF( $F172=0,0,((($F172/$E$169)*'PLAN DE ADQUISICIONES'!AD$64)*($G172/$F172)))</f>
        <v>0</v>
      </c>
      <c r="AI172" s="420">
        <f>IF( $F172=0,0,((($F172/$E$169)*'PLAN DE ADQUISICIONES'!AE$64)*($G172/$F172)))</f>
        <v>0</v>
      </c>
      <c r="AJ172" s="420">
        <f>IF( $F172=0,0,((($F172/$E$169)*'PLAN DE ADQUISICIONES'!AF$64)*($G172/$F172)))</f>
        <v>0</v>
      </c>
      <c r="AK172" s="420">
        <f>IF( $F172=0,0,((($F172/$E$169)*'PLAN DE ADQUISICIONES'!AG$64)*($G172/$F172)))</f>
        <v>0</v>
      </c>
      <c r="AL172" s="420">
        <f>IF( $F172=0,0,((($F172/$E$169)*'PLAN DE ADQUISICIONES'!AH$64)*($G172/$F172)))</f>
        <v>0</v>
      </c>
      <c r="AM172" s="420">
        <f>IF( $F172=0,0,((($F172/$E$169)*'PLAN DE ADQUISICIONES'!AI$64)*($G172/$F172)))</f>
        <v>0</v>
      </c>
      <c r="AN172" s="420">
        <f>IF( $F172=0,0,((($F172/$E$169)*'PLAN DE ADQUISICIONES'!AJ$64)*($G172/$F172)))</f>
        <v>0</v>
      </c>
      <c r="AO172" s="420">
        <f>IF( $F172=0,0,((($F172/$E$169)*'PLAN DE ADQUISICIONES'!AK$64)*($G172/$F172)))</f>
        <v>0</v>
      </c>
      <c r="AP172" s="420">
        <f>IF( $F172=0,0,((($F172/$E$169)*'PLAN DE ADQUISICIONES'!AL$64)*($G172/$F172)))</f>
        <v>0</v>
      </c>
      <c r="AQ172" s="420">
        <f>IF( $F172=0,0,((($F172/$E$169)*'PLAN DE ADQUISICIONES'!AM$64)*($G172/$F172)))</f>
        <v>0</v>
      </c>
      <c r="AR172" s="420">
        <f>IF( $F172=0,0,((($F172/$E$169)*'PLAN DE ADQUISICIONES'!AN$64)*($G172/$F172)))</f>
        <v>0</v>
      </c>
      <c r="AS172" s="420">
        <f>IF( $F172=0,0,((($F172/$E$169)*'PLAN DE ADQUISICIONES'!AO$64)*($G172/$F172)))</f>
        <v>0</v>
      </c>
      <c r="AT172" s="423">
        <f>AH172+AI172+AJ172+AK172+AL172+AM172+AN172+AO172+AP172+AQ172+AR172+AS172</f>
        <v>0</v>
      </c>
      <c r="AU172" s="494">
        <f>AS172+AR172+AQ172+AP172+AO172+AN172+AM172+AL172+AK172+AJ172+AI172+AH172+AF172+AE172+AD172+AC172+AB172+AA172+Z172+Y172+X172+W172+V172+U172+S172+R172+Q172+P172+O172+N172+M172+L172+K172+J172+I172+H172</f>
        <v>0</v>
      </c>
      <c r="AV172" s="392">
        <f t="shared" si="68"/>
        <v>0</v>
      </c>
    </row>
    <row r="173" spans="2:48" s="60" customFormat="1" ht="12.75" customHeight="1" x14ac:dyDescent="0.25">
      <c r="B173" s="416" t="str">
        <f>+'FORMATO COSTEO C2'!C358</f>
        <v>2.3.1.4</v>
      </c>
      <c r="C173" s="417" t="str">
        <f>+'FORMATO COSTEO C2'!B358</f>
        <v>Categoría de gasto</v>
      </c>
      <c r="D173" s="418"/>
      <c r="E173" s="555"/>
      <c r="F173" s="420">
        <f>+'FORMATO COSTEO C2'!G358</f>
        <v>0</v>
      </c>
      <c r="G173" s="421">
        <f>+'FORMATO COSTEO C2'!H358</f>
        <v>0</v>
      </c>
      <c r="H173" s="425">
        <f>IF( $F173=0,0,((($F173/$E$169)*'PLAN DE ADQUISICIONES'!F$64)*($G173/$F173)))</f>
        <v>0</v>
      </c>
      <c r="I173" s="420">
        <f>IF( $F173=0,0,((($F173/$E$169)*'PLAN DE ADQUISICIONES'!G$64)*($G173/$F173)))</f>
        <v>0</v>
      </c>
      <c r="J173" s="420">
        <f>IF( $F173=0,0,((($F173/$E$169)*'PLAN DE ADQUISICIONES'!H$64)*($G173/$F173)))</f>
        <v>0</v>
      </c>
      <c r="K173" s="420">
        <f>IF( $F173=0,0,((($F173/$E$169)*'PLAN DE ADQUISICIONES'!I$64)*($G173/$F173)))</f>
        <v>0</v>
      </c>
      <c r="L173" s="420">
        <f>IF( $F173=0,0,((($F173/$E$169)*'PLAN DE ADQUISICIONES'!J$64)*($G173/$F173)))</f>
        <v>0</v>
      </c>
      <c r="M173" s="420">
        <f>IF( $F173=0,0,((($F173/$E$169)*'PLAN DE ADQUISICIONES'!K$64)*($G173/$F173)))</f>
        <v>0</v>
      </c>
      <c r="N173" s="420">
        <f>IF( $F173=0,0,((($F173/$E$169)*'PLAN DE ADQUISICIONES'!L$64)*($G173/$F173)))</f>
        <v>0</v>
      </c>
      <c r="O173" s="420">
        <f>IF( $F173=0,0,((($F173/$E$169)*'PLAN DE ADQUISICIONES'!M$64)*($G173/$F173)))</f>
        <v>0</v>
      </c>
      <c r="P173" s="420">
        <f>IF( $F173=0,0,((($F173/$E$169)*'PLAN DE ADQUISICIONES'!N$64)*($G173/$F173)))</f>
        <v>0</v>
      </c>
      <c r="Q173" s="420">
        <f>IF( $F173=0,0,((($F173/$E$169)*'PLAN DE ADQUISICIONES'!O$64)*($G173/$F173)))</f>
        <v>0</v>
      </c>
      <c r="R173" s="420">
        <f>IF( $F173=0,0,((($F173/$E$169)*'PLAN DE ADQUISICIONES'!P$64)*($G173/$F173)))</f>
        <v>0</v>
      </c>
      <c r="S173" s="420">
        <f>IF( $F173=0,0,((($F173/$E$169)*'PLAN DE ADQUISICIONES'!Q$64)*($G173/$F173)))</f>
        <v>0</v>
      </c>
      <c r="T173" s="423">
        <f>H173+I173+J173+K173+L173+M173+N173+O173+P173+Q173+R173+S173</f>
        <v>0</v>
      </c>
      <c r="U173" s="424">
        <f>IF( $F173=0,0,((($F173/$E$169)*'PLAN DE ADQUISICIONES'!R$64)*($G173/$F173)))</f>
        <v>0</v>
      </c>
      <c r="V173" s="420">
        <f>IF( $F173=0,0,((($F173/$E$169)*'PLAN DE ADQUISICIONES'!S$64)*($G173/$F173)))</f>
        <v>0</v>
      </c>
      <c r="W173" s="420">
        <f>IF( $F173=0,0,((($F173/$E$169)*'PLAN DE ADQUISICIONES'!T$64)*($G173/$F173)))</f>
        <v>0</v>
      </c>
      <c r="X173" s="420">
        <f>IF( $F173=0,0,((($F173/$E$169)*'PLAN DE ADQUISICIONES'!U$64)*($G173/$F173)))</f>
        <v>0</v>
      </c>
      <c r="Y173" s="420">
        <f>IF( $F173=0,0,((($F173/$E$169)*'PLAN DE ADQUISICIONES'!V$64)*($G173/$F173)))</f>
        <v>0</v>
      </c>
      <c r="Z173" s="420">
        <f>IF( $F173=0,0,((($F173/$E$169)*'PLAN DE ADQUISICIONES'!W$64)*($G173/$F173)))</f>
        <v>0</v>
      </c>
      <c r="AA173" s="420">
        <f>IF( $F173=0,0,((($F173/$E$169)*'PLAN DE ADQUISICIONES'!X$64)*($G173/$F173)))</f>
        <v>0</v>
      </c>
      <c r="AB173" s="420">
        <f>IF( $F173=0,0,((($F173/$E$169)*'PLAN DE ADQUISICIONES'!Y$64)*($G173/$F173)))</f>
        <v>0</v>
      </c>
      <c r="AC173" s="420">
        <f>IF( $F173=0,0,((($F173/$E$169)*'PLAN DE ADQUISICIONES'!Z$64)*($G173/$F173)))</f>
        <v>0</v>
      </c>
      <c r="AD173" s="420">
        <f>IF( $F173=0,0,((($F173/$E$169)*'PLAN DE ADQUISICIONES'!AA$64)*($G173/$F173)))</f>
        <v>0</v>
      </c>
      <c r="AE173" s="420">
        <f>IF( $F173=0,0,((($F173/$E$169)*'PLAN DE ADQUISICIONES'!AB$64)*($G173/$F173)))</f>
        <v>0</v>
      </c>
      <c r="AF173" s="420">
        <f>IF( $F173=0,0,((($F173/$E$169)*'PLAN DE ADQUISICIONES'!AC$64)*($G173/$F173)))</f>
        <v>0</v>
      </c>
      <c r="AG173" s="421">
        <f>U173+V173+W173+X173+Y173+Z173+AA173+AB173+AC173+AD173+AE173+AF173</f>
        <v>0</v>
      </c>
      <c r="AH173" s="425">
        <f>IF( $F173=0,0,((($F173/$E$169)*'PLAN DE ADQUISICIONES'!AD$64)*($G173/$F173)))</f>
        <v>0</v>
      </c>
      <c r="AI173" s="420">
        <f>IF( $F173=0,0,((($F173/$E$169)*'PLAN DE ADQUISICIONES'!AE$64)*($G173/$F173)))</f>
        <v>0</v>
      </c>
      <c r="AJ173" s="420">
        <f>IF( $F173=0,0,((($F173/$E$169)*'PLAN DE ADQUISICIONES'!AF$64)*($G173/$F173)))</f>
        <v>0</v>
      </c>
      <c r="AK173" s="420">
        <f>IF( $F173=0,0,((($F173/$E$169)*'PLAN DE ADQUISICIONES'!AG$64)*($G173/$F173)))</f>
        <v>0</v>
      </c>
      <c r="AL173" s="420">
        <f>IF( $F173=0,0,((($F173/$E$169)*'PLAN DE ADQUISICIONES'!AH$64)*($G173/$F173)))</f>
        <v>0</v>
      </c>
      <c r="AM173" s="420">
        <f>IF( $F173=0,0,((($F173/$E$169)*'PLAN DE ADQUISICIONES'!AI$64)*($G173/$F173)))</f>
        <v>0</v>
      </c>
      <c r="AN173" s="420">
        <f>IF( $F173=0,0,((($F173/$E$169)*'PLAN DE ADQUISICIONES'!AJ$64)*($G173/$F173)))</f>
        <v>0</v>
      </c>
      <c r="AO173" s="420">
        <f>IF( $F173=0,0,((($F173/$E$169)*'PLAN DE ADQUISICIONES'!AK$64)*($G173/$F173)))</f>
        <v>0</v>
      </c>
      <c r="AP173" s="420">
        <f>IF( $F173=0,0,((($F173/$E$169)*'PLAN DE ADQUISICIONES'!AL$64)*($G173/$F173)))</f>
        <v>0</v>
      </c>
      <c r="AQ173" s="420">
        <f>IF( $F173=0,0,((($F173/$E$169)*'PLAN DE ADQUISICIONES'!AM$64)*($G173/$F173)))</f>
        <v>0</v>
      </c>
      <c r="AR173" s="420">
        <f>IF( $F173=0,0,((($F173/$E$169)*'PLAN DE ADQUISICIONES'!AN$64)*($G173/$F173)))</f>
        <v>0</v>
      </c>
      <c r="AS173" s="420">
        <f>IF( $F173=0,0,((($F173/$E$169)*'PLAN DE ADQUISICIONES'!AO$64)*($G173/$F173)))</f>
        <v>0</v>
      </c>
      <c r="AT173" s="423">
        <f>AH173+AI173+AJ173+AK173+AL173+AM173+AN173+AO173+AP173+AQ173+AR173+AS173</f>
        <v>0</v>
      </c>
      <c r="AU173" s="494">
        <f>AS173+AR173+AQ173+AP173+AO173+AN173+AM173+AL173+AK173+AJ173+AI173+AH173+AF173+AE173+AD173+AC173+AB173+AA173+Z173+Y173+X173+W173+V173+U173+S173+R173+Q173+P173+O173+N173+M173+L173+K173+J173+I173+H173</f>
        <v>0</v>
      </c>
      <c r="AV173" s="392">
        <f t="shared" si="68"/>
        <v>0</v>
      </c>
    </row>
    <row r="174" spans="2:48" s="60" customFormat="1" ht="12.75" customHeight="1" x14ac:dyDescent="0.25">
      <c r="B174" s="416" t="str">
        <f>+'FORMATO COSTEO C2'!C364</f>
        <v>2.3.1.5</v>
      </c>
      <c r="C174" s="417" t="str">
        <f>+'FORMATO COSTEO C2'!B364</f>
        <v>Categoría de gasto</v>
      </c>
      <c r="D174" s="418"/>
      <c r="E174" s="555"/>
      <c r="F174" s="420">
        <f>+'FORMATO COSTEO C2'!G364</f>
        <v>0</v>
      </c>
      <c r="G174" s="421">
        <f>+'FORMATO COSTEO C2'!H364</f>
        <v>0</v>
      </c>
      <c r="H174" s="425">
        <f>IF( $F174=0,0,((($F174/$E$169)*'PLAN DE ADQUISICIONES'!F$64)*($G174/$F174)))</f>
        <v>0</v>
      </c>
      <c r="I174" s="420">
        <f>IF( $F174=0,0,((($F174/$E$169)*'PLAN DE ADQUISICIONES'!G$64)*($G174/$F174)))</f>
        <v>0</v>
      </c>
      <c r="J174" s="420">
        <f>IF( $F174=0,0,((($F174/$E$169)*'PLAN DE ADQUISICIONES'!H$64)*($G174/$F174)))</f>
        <v>0</v>
      </c>
      <c r="K174" s="420">
        <f>IF( $F174=0,0,((($F174/$E$169)*'PLAN DE ADQUISICIONES'!I$64)*($G174/$F174)))</f>
        <v>0</v>
      </c>
      <c r="L174" s="420">
        <f>IF( $F174=0,0,((($F174/$E$169)*'PLAN DE ADQUISICIONES'!J$64)*($G174/$F174)))</f>
        <v>0</v>
      </c>
      <c r="M174" s="420">
        <f>IF( $F174=0,0,((($F174/$E$169)*'PLAN DE ADQUISICIONES'!K$64)*($G174/$F174)))</f>
        <v>0</v>
      </c>
      <c r="N174" s="420">
        <f>IF( $F174=0,0,((($F174/$E$169)*'PLAN DE ADQUISICIONES'!L$64)*($G174/$F174)))</f>
        <v>0</v>
      </c>
      <c r="O174" s="420">
        <f>IF( $F174=0,0,((($F174/$E$169)*'PLAN DE ADQUISICIONES'!M$64)*($G174/$F174)))</f>
        <v>0</v>
      </c>
      <c r="P174" s="420">
        <f>IF( $F174=0,0,((($F174/$E$169)*'PLAN DE ADQUISICIONES'!N$64)*($G174/$F174)))</f>
        <v>0</v>
      </c>
      <c r="Q174" s="420">
        <f>IF( $F174=0,0,((($F174/$E$169)*'PLAN DE ADQUISICIONES'!O$64)*($G174/$F174)))</f>
        <v>0</v>
      </c>
      <c r="R174" s="420">
        <f>IF( $F174=0,0,((($F174/$E$169)*'PLAN DE ADQUISICIONES'!P$64)*($G174/$F174)))</f>
        <v>0</v>
      </c>
      <c r="S174" s="420">
        <f>IF( $F174=0,0,((($F174/$E$169)*'PLAN DE ADQUISICIONES'!Q$64)*($G174/$F174)))</f>
        <v>0</v>
      </c>
      <c r="T174" s="423">
        <f>H174+I174+J174+K174+L174+M174+N174+O174+P174+Q174+R174+S174</f>
        <v>0</v>
      </c>
      <c r="U174" s="424">
        <f>IF( $F174=0,0,((($F174/$E$169)*'PLAN DE ADQUISICIONES'!R$64)*($G174/$F174)))</f>
        <v>0</v>
      </c>
      <c r="V174" s="420">
        <f>IF( $F174=0,0,((($F174/$E$169)*'PLAN DE ADQUISICIONES'!S$64)*($G174/$F174)))</f>
        <v>0</v>
      </c>
      <c r="W174" s="420">
        <f>IF( $F174=0,0,((($F174/$E$169)*'PLAN DE ADQUISICIONES'!T$64)*($G174/$F174)))</f>
        <v>0</v>
      </c>
      <c r="X174" s="420">
        <f>IF( $F174=0,0,((($F174/$E$169)*'PLAN DE ADQUISICIONES'!U$64)*($G174/$F174)))</f>
        <v>0</v>
      </c>
      <c r="Y174" s="420">
        <f>IF( $F174=0,0,((($F174/$E$169)*'PLAN DE ADQUISICIONES'!V$64)*($G174/$F174)))</f>
        <v>0</v>
      </c>
      <c r="Z174" s="420">
        <f>IF( $F174=0,0,((($F174/$E$169)*'PLAN DE ADQUISICIONES'!W$64)*($G174/$F174)))</f>
        <v>0</v>
      </c>
      <c r="AA174" s="420">
        <f>IF( $F174=0,0,((($F174/$E$169)*'PLAN DE ADQUISICIONES'!X$64)*($G174/$F174)))</f>
        <v>0</v>
      </c>
      <c r="AB174" s="420">
        <f>IF( $F174=0,0,((($F174/$E$169)*'PLAN DE ADQUISICIONES'!Y$64)*($G174/$F174)))</f>
        <v>0</v>
      </c>
      <c r="AC174" s="420">
        <f>IF( $F174=0,0,((($F174/$E$169)*'PLAN DE ADQUISICIONES'!Z$64)*($G174/$F174)))</f>
        <v>0</v>
      </c>
      <c r="AD174" s="420">
        <f>IF( $F174=0,0,((($F174/$E$169)*'PLAN DE ADQUISICIONES'!AA$64)*($G174/$F174)))</f>
        <v>0</v>
      </c>
      <c r="AE174" s="420">
        <f>IF( $F174=0,0,((($F174/$E$169)*'PLAN DE ADQUISICIONES'!AB$64)*($G174/$F174)))</f>
        <v>0</v>
      </c>
      <c r="AF174" s="420">
        <f>IF( $F174=0,0,((($F174/$E$169)*'PLAN DE ADQUISICIONES'!AC$64)*($G174/$F174)))</f>
        <v>0</v>
      </c>
      <c r="AG174" s="421">
        <f>U174+V174+W174+X174+Y174+Z174+AA174+AB174+AC174+AD174+AE174+AF174</f>
        <v>0</v>
      </c>
      <c r="AH174" s="425">
        <f>IF( $F174=0,0,((($F174/$E$169)*'PLAN DE ADQUISICIONES'!AD$64)*($G174/$F174)))</f>
        <v>0</v>
      </c>
      <c r="AI174" s="420">
        <f>IF( $F174=0,0,((($F174/$E$169)*'PLAN DE ADQUISICIONES'!AE$64)*($G174/$F174)))</f>
        <v>0</v>
      </c>
      <c r="AJ174" s="420">
        <f>IF( $F174=0,0,((($F174/$E$169)*'PLAN DE ADQUISICIONES'!AF$64)*($G174/$F174)))</f>
        <v>0</v>
      </c>
      <c r="AK174" s="420">
        <f>IF( $F174=0,0,((($F174/$E$169)*'PLAN DE ADQUISICIONES'!AG$64)*($G174/$F174)))</f>
        <v>0</v>
      </c>
      <c r="AL174" s="420">
        <f>IF( $F174=0,0,((($F174/$E$169)*'PLAN DE ADQUISICIONES'!AH$64)*($G174/$F174)))</f>
        <v>0</v>
      </c>
      <c r="AM174" s="420">
        <f>IF( $F174=0,0,((($F174/$E$169)*'PLAN DE ADQUISICIONES'!AI$64)*($G174/$F174)))</f>
        <v>0</v>
      </c>
      <c r="AN174" s="420">
        <f>IF( $F174=0,0,((($F174/$E$169)*'PLAN DE ADQUISICIONES'!AJ$64)*($G174/$F174)))</f>
        <v>0</v>
      </c>
      <c r="AO174" s="420">
        <f>IF( $F174=0,0,((($F174/$E$169)*'PLAN DE ADQUISICIONES'!AK$64)*($G174/$F174)))</f>
        <v>0</v>
      </c>
      <c r="AP174" s="420">
        <f>IF( $F174=0,0,((($F174/$E$169)*'PLAN DE ADQUISICIONES'!AL$64)*($G174/$F174)))</f>
        <v>0</v>
      </c>
      <c r="AQ174" s="420">
        <f>IF( $F174=0,0,((($F174/$E$169)*'PLAN DE ADQUISICIONES'!AM$64)*($G174/$F174)))</f>
        <v>0</v>
      </c>
      <c r="AR174" s="420">
        <f>IF( $F174=0,0,((($F174/$E$169)*'PLAN DE ADQUISICIONES'!AN$64)*($G174/$F174)))</f>
        <v>0</v>
      </c>
      <c r="AS174" s="420">
        <f>IF( $F174=0,0,((($F174/$E$169)*'PLAN DE ADQUISICIONES'!AO$64)*($G174/$F174)))</f>
        <v>0</v>
      </c>
      <c r="AT174" s="423">
        <f>AH174+AI174+AJ174+AK174+AL174+AM174+AN174+AO174+AP174+AQ174+AR174+AS174</f>
        <v>0</v>
      </c>
      <c r="AU174" s="494">
        <f>AS174+AR174+AQ174+AP174+AO174+AN174+AM174+AL174+AK174+AJ174+AI174+AH174+AF174+AE174+AD174+AC174+AB174+AA174+Z174+Y174+X174+W174+V174+U174+S174+R174+Q174+P174+O174+N174+M174+L174+K174+J174+I174+H174</f>
        <v>0</v>
      </c>
      <c r="AV174" s="392">
        <f t="shared" si="68"/>
        <v>0</v>
      </c>
    </row>
    <row r="175" spans="2:48" s="60" customFormat="1" ht="12.75" customHeight="1" x14ac:dyDescent="0.25">
      <c r="B175" s="406" t="str">
        <f>+'FORMATO COSTEO C2'!C370</f>
        <v>2.3.2</v>
      </c>
      <c r="C175" s="430">
        <f>+'FORMATO COSTEO C2'!B370</f>
        <v>0</v>
      </c>
      <c r="D175" s="543" t="str">
        <f>+'FORMATO COSTEO C2'!D370</f>
        <v>Unidad medida</v>
      </c>
      <c r="E175" s="535">
        <f>+'FORMATO COSTEO C2'!E370</f>
        <v>0</v>
      </c>
      <c r="F175" s="410">
        <f>SUM(F176:F180)</f>
        <v>0</v>
      </c>
      <c r="G175" s="411">
        <f>SUM(G176:G180)</f>
        <v>0</v>
      </c>
      <c r="H175" s="412">
        <f t="shared" ref="H175:M175" si="91">SUM(H176:H180)</f>
        <v>0</v>
      </c>
      <c r="I175" s="410">
        <f t="shared" si="91"/>
        <v>0</v>
      </c>
      <c r="J175" s="410">
        <f t="shared" si="91"/>
        <v>0</v>
      </c>
      <c r="K175" s="410">
        <f t="shared" si="91"/>
        <v>0</v>
      </c>
      <c r="L175" s="410">
        <f t="shared" si="91"/>
        <v>0</v>
      </c>
      <c r="M175" s="410">
        <f t="shared" si="91"/>
        <v>0</v>
      </c>
      <c r="N175" s="410">
        <f t="shared" ref="N175:T175" si="92">SUM(N176:N180)</f>
        <v>0</v>
      </c>
      <c r="O175" s="410">
        <f t="shared" si="92"/>
        <v>0</v>
      </c>
      <c r="P175" s="410">
        <f t="shared" si="92"/>
        <v>0</v>
      </c>
      <c r="Q175" s="410">
        <f t="shared" si="92"/>
        <v>0</v>
      </c>
      <c r="R175" s="410">
        <f t="shared" si="92"/>
        <v>0</v>
      </c>
      <c r="S175" s="410">
        <f t="shared" si="92"/>
        <v>0</v>
      </c>
      <c r="T175" s="413">
        <f t="shared" si="92"/>
        <v>0</v>
      </c>
      <c r="U175" s="414">
        <f t="shared" ref="U175:AJ175" si="93">SUM(U176:U180)</f>
        <v>0</v>
      </c>
      <c r="V175" s="410">
        <f t="shared" si="93"/>
        <v>0</v>
      </c>
      <c r="W175" s="410">
        <f t="shared" si="93"/>
        <v>0</v>
      </c>
      <c r="X175" s="410">
        <f t="shared" si="93"/>
        <v>0</v>
      </c>
      <c r="Y175" s="410">
        <f t="shared" si="93"/>
        <v>0</v>
      </c>
      <c r="Z175" s="410">
        <f t="shared" si="93"/>
        <v>0</v>
      </c>
      <c r="AA175" s="410">
        <f t="shared" si="93"/>
        <v>0</v>
      </c>
      <c r="AB175" s="410">
        <f t="shared" si="93"/>
        <v>0</v>
      </c>
      <c r="AC175" s="410">
        <f t="shared" si="93"/>
        <v>0</v>
      </c>
      <c r="AD175" s="410">
        <f t="shared" si="93"/>
        <v>0</v>
      </c>
      <c r="AE175" s="410">
        <f t="shared" si="93"/>
        <v>0</v>
      </c>
      <c r="AF175" s="410">
        <f t="shared" si="93"/>
        <v>0</v>
      </c>
      <c r="AG175" s="411">
        <f t="shared" si="93"/>
        <v>0</v>
      </c>
      <c r="AH175" s="412">
        <f t="shared" si="93"/>
        <v>0</v>
      </c>
      <c r="AI175" s="410">
        <f t="shared" si="93"/>
        <v>0</v>
      </c>
      <c r="AJ175" s="410">
        <f t="shared" si="93"/>
        <v>0</v>
      </c>
      <c r="AK175" s="410">
        <f t="shared" ref="AK175:AS175" si="94">SUM(AK176:AK180)</f>
        <v>0</v>
      </c>
      <c r="AL175" s="410">
        <f t="shared" si="94"/>
        <v>0</v>
      </c>
      <c r="AM175" s="410">
        <f t="shared" si="94"/>
        <v>0</v>
      </c>
      <c r="AN175" s="410">
        <f t="shared" si="94"/>
        <v>0</v>
      </c>
      <c r="AO175" s="410">
        <f t="shared" si="94"/>
        <v>0</v>
      </c>
      <c r="AP175" s="410">
        <f t="shared" si="94"/>
        <v>0</v>
      </c>
      <c r="AQ175" s="410">
        <f t="shared" si="94"/>
        <v>0</v>
      </c>
      <c r="AR175" s="410">
        <f t="shared" si="94"/>
        <v>0</v>
      </c>
      <c r="AS175" s="410">
        <f t="shared" si="94"/>
        <v>0</v>
      </c>
      <c r="AT175" s="413">
        <f>SUM(AT176:AT180)</f>
        <v>0</v>
      </c>
      <c r="AU175" s="415">
        <f>SUM(AU176:AU180)</f>
        <v>0</v>
      </c>
      <c r="AV175" s="392">
        <f t="shared" si="68"/>
        <v>0</v>
      </c>
    </row>
    <row r="176" spans="2:48" s="60" customFormat="1" ht="12.75" customHeight="1" x14ac:dyDescent="0.25">
      <c r="B176" s="416" t="str">
        <f>+'FORMATO COSTEO C2'!C372</f>
        <v>2.3.2.1</v>
      </c>
      <c r="C176" s="417" t="str">
        <f>+'FORMATO COSTEO C2'!B372</f>
        <v>Categoría de gasto</v>
      </c>
      <c r="D176" s="428"/>
      <c r="E176" s="556"/>
      <c r="F176" s="420">
        <f>+'FORMATO COSTEO C2'!G372</f>
        <v>0</v>
      </c>
      <c r="G176" s="421">
        <f>+'FORMATO COSTEO C2'!H372</f>
        <v>0</v>
      </c>
      <c r="H176" s="422">
        <f>IF( $F176=0,0,((($F176/$E$175)*'PLAN DE ADQUISICIONES'!F$65)*($G176/$F176)))</f>
        <v>0</v>
      </c>
      <c r="I176" s="420">
        <f>IF( $F176=0,0,((($F176/$E$175)*'PLAN DE ADQUISICIONES'!G$65)*($G176/$F176)))</f>
        <v>0</v>
      </c>
      <c r="J176" s="420">
        <f>IF( $F176=0,0,((($F176/$E$175)*'PLAN DE ADQUISICIONES'!H$65)*($G176/$F176)))</f>
        <v>0</v>
      </c>
      <c r="K176" s="420">
        <f>IF( $F176=0,0,((($F176/$E$175)*'PLAN DE ADQUISICIONES'!I$65)*($G176/$F176)))</f>
        <v>0</v>
      </c>
      <c r="L176" s="420">
        <f>IF( $F176=0,0,((($F176/$E$175)*'PLAN DE ADQUISICIONES'!J$65)*($G176/$F176)))</f>
        <v>0</v>
      </c>
      <c r="M176" s="420">
        <f>IF( $F176=0,0,((($F176/$E$175)*'PLAN DE ADQUISICIONES'!K$65)*($G176/$F176)))</f>
        <v>0</v>
      </c>
      <c r="N176" s="420">
        <f>IF( $F176=0,0,((($F176/$E$175)*'PLAN DE ADQUISICIONES'!L$65)*($G176/$F176)))</f>
        <v>0</v>
      </c>
      <c r="O176" s="420">
        <f>IF( $F176=0,0,((($F176/$E$175)*'PLAN DE ADQUISICIONES'!M$65)*($G176/$F176)))</f>
        <v>0</v>
      </c>
      <c r="P176" s="420">
        <f>IF( $F176=0,0,((($F176/$E$175)*'PLAN DE ADQUISICIONES'!N$65)*($G176/$F176)))</f>
        <v>0</v>
      </c>
      <c r="Q176" s="420">
        <f>IF( $F176=0,0,((($F176/$E$175)*'PLAN DE ADQUISICIONES'!O$65)*($G176/$F176)))</f>
        <v>0</v>
      </c>
      <c r="R176" s="420">
        <f>IF( $F176=0,0,((($F176/$E$175)*'PLAN DE ADQUISICIONES'!P$65)*($G176/$F176)))</f>
        <v>0</v>
      </c>
      <c r="S176" s="420">
        <f>IF( $F176=0,0,((($F176/$E$175)*'PLAN DE ADQUISICIONES'!Q$65)*($G176/$F176)))</f>
        <v>0</v>
      </c>
      <c r="T176" s="423">
        <f>H176+I176+J176+K176+L176+M176+N176+O176+P176+Q176+R176+S176</f>
        <v>0</v>
      </c>
      <c r="U176" s="424">
        <f>IF( $F176=0,0,((($F176/$E$175)*'PLAN DE ADQUISICIONES'!R$65)*($G176/$F176)))</f>
        <v>0</v>
      </c>
      <c r="V176" s="420">
        <f>IF( $F176=0,0,((($F176/$E$175)*'PLAN DE ADQUISICIONES'!S$65)*($G176/$F176)))</f>
        <v>0</v>
      </c>
      <c r="W176" s="420">
        <f>IF( $F176=0,0,((($F176/$E$175)*'PLAN DE ADQUISICIONES'!T$65)*($G176/$F176)))</f>
        <v>0</v>
      </c>
      <c r="X176" s="420">
        <f>IF( $F176=0,0,((($F176/$E$175)*'PLAN DE ADQUISICIONES'!U$65)*($G176/$F176)))</f>
        <v>0</v>
      </c>
      <c r="Y176" s="420">
        <f>IF( $F176=0,0,((($F176/$E$175)*'PLAN DE ADQUISICIONES'!V$65)*($G176/$F176)))</f>
        <v>0</v>
      </c>
      <c r="Z176" s="420">
        <f>IF( $F176=0,0,((($F176/$E$175)*'PLAN DE ADQUISICIONES'!W$65)*($G176/$F176)))</f>
        <v>0</v>
      </c>
      <c r="AA176" s="420">
        <f>IF( $F176=0,0,((($F176/$E$175)*'PLAN DE ADQUISICIONES'!X$65)*($G176/$F176)))</f>
        <v>0</v>
      </c>
      <c r="AB176" s="420">
        <f>IF( $F176=0,0,((($F176/$E$175)*'PLAN DE ADQUISICIONES'!Y$65)*($G176/$F176)))</f>
        <v>0</v>
      </c>
      <c r="AC176" s="420">
        <f>IF( $F176=0,0,((($F176/$E$175)*'PLAN DE ADQUISICIONES'!Z$65)*($G176/$F176)))</f>
        <v>0</v>
      </c>
      <c r="AD176" s="420">
        <f>IF( $F176=0,0,((($F176/$E$175)*'PLAN DE ADQUISICIONES'!AA$65)*($G176/$F176)))</f>
        <v>0</v>
      </c>
      <c r="AE176" s="420">
        <f>IF( $F176=0,0,((($F176/$E$175)*'PLAN DE ADQUISICIONES'!AB$65)*($G176/$F176)))</f>
        <v>0</v>
      </c>
      <c r="AF176" s="420">
        <f>IF( $F176=0,0,((($F176/$E$175)*'PLAN DE ADQUISICIONES'!AC$65)*($G176/$F176)))</f>
        <v>0</v>
      </c>
      <c r="AG176" s="421">
        <f>U176+V176+W176+X176+Y176+Z176+AA176+AB176+AC176+AD176+AE176+AF176</f>
        <v>0</v>
      </c>
      <c r="AH176" s="425">
        <f>IF( $F176=0,0,((($F176/$E$175)*'PLAN DE ADQUISICIONES'!AD$65)*($G176/$F176)))</f>
        <v>0</v>
      </c>
      <c r="AI176" s="420">
        <f>IF( $F176=0,0,((($F176/$E$175)*'PLAN DE ADQUISICIONES'!AE$65)*($G176/$F176)))</f>
        <v>0</v>
      </c>
      <c r="AJ176" s="420">
        <f>IF( $F176=0,0,((($F176/$E$175)*'PLAN DE ADQUISICIONES'!AF$65)*($G176/$F176)))</f>
        <v>0</v>
      </c>
      <c r="AK176" s="420">
        <f>IF( $F176=0,0,((($F176/$E$175)*'PLAN DE ADQUISICIONES'!AG$65)*($G176/$F176)))</f>
        <v>0</v>
      </c>
      <c r="AL176" s="420">
        <f>IF( $F176=0,0,((($F176/$E$175)*'PLAN DE ADQUISICIONES'!AH$65)*($G176/$F176)))</f>
        <v>0</v>
      </c>
      <c r="AM176" s="420">
        <f>IF( $F176=0,0,((($F176/$E$175)*'PLAN DE ADQUISICIONES'!AI$65)*($G176/$F176)))</f>
        <v>0</v>
      </c>
      <c r="AN176" s="420">
        <f>IF( $F176=0,0,((($F176/$E$175)*'PLAN DE ADQUISICIONES'!AJ$65)*($G176/$F176)))</f>
        <v>0</v>
      </c>
      <c r="AO176" s="420">
        <f>IF( $F176=0,0,((($F176/$E$175)*'PLAN DE ADQUISICIONES'!AK$65)*($G176/$F176)))</f>
        <v>0</v>
      </c>
      <c r="AP176" s="420">
        <f>IF( $F176=0,0,((($F176/$E$175)*'PLAN DE ADQUISICIONES'!AL$65)*($G176/$F176)))</f>
        <v>0</v>
      </c>
      <c r="AQ176" s="420">
        <f>IF( $F176=0,0,((($F176/$E$175)*'PLAN DE ADQUISICIONES'!AM$65)*($G176/$F176)))</f>
        <v>0</v>
      </c>
      <c r="AR176" s="420">
        <f>IF( $F176=0,0,((($F176/$E$175)*'PLAN DE ADQUISICIONES'!AN$65)*($G176/$F176)))</f>
        <v>0</v>
      </c>
      <c r="AS176" s="420">
        <f>IF( $F176=0,0,((($F176/$E$175)*'PLAN DE ADQUISICIONES'!AO$65)*($G176/$F176)))</f>
        <v>0</v>
      </c>
      <c r="AT176" s="423">
        <f>AH176+AI176+AJ176+AK176+AL176+AM176+AN176+AO176+AP176+AQ176+AR176+AS176</f>
        <v>0</v>
      </c>
      <c r="AU176" s="494">
        <f>AS176+AR176+AQ176+AP176+AO176+AN176+AM176+AL176+AK176+AJ176+AI176+AH176+AF176+AE176+AD176+AC176+AB176+AA176+Z176+Y176+X176+W176+V176+U176+S176+R176+Q176+P176+O176+N176+M176+L176+K176+J176+I176+H176</f>
        <v>0</v>
      </c>
      <c r="AV176" s="392">
        <f t="shared" si="68"/>
        <v>0</v>
      </c>
    </row>
    <row r="177" spans="2:48" s="60" customFormat="1" ht="12.75" customHeight="1" x14ac:dyDescent="0.25">
      <c r="B177" s="416" t="str">
        <f>+'FORMATO COSTEO C2'!C378</f>
        <v>2.3.2.2</v>
      </c>
      <c r="C177" s="417" t="str">
        <f>+'FORMATO COSTEO C2'!B378</f>
        <v>Categoría de gasto</v>
      </c>
      <c r="D177" s="428"/>
      <c r="E177" s="556"/>
      <c r="F177" s="420">
        <f>+'FORMATO COSTEO C2'!G378</f>
        <v>0</v>
      </c>
      <c r="G177" s="421">
        <f>+'FORMATO COSTEO C2'!H378</f>
        <v>0</v>
      </c>
      <c r="H177" s="425">
        <f>IF( $F177=0,0,((($F177/$E$175)*'PLAN DE ADQUISICIONES'!F$65)*($G177/$F177)))</f>
        <v>0</v>
      </c>
      <c r="I177" s="420">
        <f>IF( $F177=0,0,((($F177/$E$175)*'PLAN DE ADQUISICIONES'!G$65)*($G177/$F177)))</f>
        <v>0</v>
      </c>
      <c r="J177" s="420">
        <f>IF( $F177=0,0,((($F177/$E$175)*'PLAN DE ADQUISICIONES'!H$65)*($G177/$F177)))</f>
        <v>0</v>
      </c>
      <c r="K177" s="420">
        <f>IF( $F177=0,0,((($F177/$E$175)*'PLAN DE ADQUISICIONES'!I$65)*($G177/$F177)))</f>
        <v>0</v>
      </c>
      <c r="L177" s="420">
        <f>IF( $F177=0,0,((($F177/$E$175)*'PLAN DE ADQUISICIONES'!J$65)*($G177/$F177)))</f>
        <v>0</v>
      </c>
      <c r="M177" s="420">
        <f>IF( $F177=0,0,((($F177/$E$175)*'PLAN DE ADQUISICIONES'!K$65)*($G177/$F177)))</f>
        <v>0</v>
      </c>
      <c r="N177" s="420">
        <f>IF( $F177=0,0,((($F177/$E$175)*'PLAN DE ADQUISICIONES'!L$65)*($G177/$F177)))</f>
        <v>0</v>
      </c>
      <c r="O177" s="420">
        <f>IF( $F177=0,0,((($F177/$E$175)*'PLAN DE ADQUISICIONES'!M$65)*($G177/$F177)))</f>
        <v>0</v>
      </c>
      <c r="P177" s="420">
        <f>IF( $F177=0,0,((($F177/$E$175)*'PLAN DE ADQUISICIONES'!N$65)*($G177/$F177)))</f>
        <v>0</v>
      </c>
      <c r="Q177" s="420">
        <f>IF( $F177=0,0,((($F177/$E$175)*'PLAN DE ADQUISICIONES'!O$65)*($G177/$F177)))</f>
        <v>0</v>
      </c>
      <c r="R177" s="420">
        <f>IF( $F177=0,0,((($F177/$E$175)*'PLAN DE ADQUISICIONES'!P$65)*($G177/$F177)))</f>
        <v>0</v>
      </c>
      <c r="S177" s="420">
        <f>IF( $F177=0,0,((($F177/$E$175)*'PLAN DE ADQUISICIONES'!Q$65)*($G177/$F177)))</f>
        <v>0</v>
      </c>
      <c r="T177" s="423">
        <f>H177+I177+J177+K177+L177+M177+N177+O177+P177+Q177+R177+S177</f>
        <v>0</v>
      </c>
      <c r="U177" s="424">
        <f>IF( $F177=0,0,((($F177/$E$175)*'PLAN DE ADQUISICIONES'!R$65)*($G177/$F177)))</f>
        <v>0</v>
      </c>
      <c r="V177" s="420">
        <f>IF( $F177=0,0,((($F177/$E$175)*'PLAN DE ADQUISICIONES'!S$65)*($G177/$F177)))</f>
        <v>0</v>
      </c>
      <c r="W177" s="420">
        <f>IF( $F177=0,0,((($F177/$E$175)*'PLAN DE ADQUISICIONES'!T$65)*($G177/$F177)))</f>
        <v>0</v>
      </c>
      <c r="X177" s="420">
        <f>IF( $F177=0,0,((($F177/$E$175)*'PLAN DE ADQUISICIONES'!U$65)*($G177/$F177)))</f>
        <v>0</v>
      </c>
      <c r="Y177" s="420">
        <f>IF( $F177=0,0,((($F177/$E$175)*'PLAN DE ADQUISICIONES'!V$65)*($G177/$F177)))</f>
        <v>0</v>
      </c>
      <c r="Z177" s="420">
        <f>IF( $F177=0,0,((($F177/$E$175)*'PLAN DE ADQUISICIONES'!W$65)*($G177/$F177)))</f>
        <v>0</v>
      </c>
      <c r="AA177" s="420">
        <f>IF( $F177=0,0,((($F177/$E$175)*'PLAN DE ADQUISICIONES'!X$65)*($G177/$F177)))</f>
        <v>0</v>
      </c>
      <c r="AB177" s="420">
        <f>IF( $F177=0,0,((($F177/$E$175)*'PLAN DE ADQUISICIONES'!Y$65)*($G177/$F177)))</f>
        <v>0</v>
      </c>
      <c r="AC177" s="420">
        <f>IF( $F177=0,0,((($F177/$E$175)*'PLAN DE ADQUISICIONES'!Z$65)*($G177/$F177)))</f>
        <v>0</v>
      </c>
      <c r="AD177" s="420">
        <f>IF( $F177=0,0,((($F177/$E$175)*'PLAN DE ADQUISICIONES'!AA$65)*($G177/$F177)))</f>
        <v>0</v>
      </c>
      <c r="AE177" s="420">
        <f>IF( $F177=0,0,((($F177/$E$175)*'PLAN DE ADQUISICIONES'!AB$65)*($G177/$F177)))</f>
        <v>0</v>
      </c>
      <c r="AF177" s="420">
        <f>IF( $F177=0,0,((($F177/$E$175)*'PLAN DE ADQUISICIONES'!AC$65)*($G177/$F177)))</f>
        <v>0</v>
      </c>
      <c r="AG177" s="421">
        <f>U177+V177+W177+X177+Y177+Z177+AA177+AB177+AC177+AD177+AE177+AF177</f>
        <v>0</v>
      </c>
      <c r="AH177" s="425">
        <f>IF( $F177=0,0,((($F177/$E$175)*'PLAN DE ADQUISICIONES'!AD$65)*($G177/$F177)))</f>
        <v>0</v>
      </c>
      <c r="AI177" s="420">
        <f>IF( $F177=0,0,((($F177/$E$175)*'PLAN DE ADQUISICIONES'!AE$65)*($G177/$F177)))</f>
        <v>0</v>
      </c>
      <c r="AJ177" s="420">
        <f>IF( $F177=0,0,((($F177/$E$175)*'PLAN DE ADQUISICIONES'!AF$65)*($G177/$F177)))</f>
        <v>0</v>
      </c>
      <c r="AK177" s="420">
        <f>IF( $F177=0,0,((($F177/$E$175)*'PLAN DE ADQUISICIONES'!AG$65)*($G177/$F177)))</f>
        <v>0</v>
      </c>
      <c r="AL177" s="420">
        <f>IF( $F177=0,0,((($F177/$E$175)*'PLAN DE ADQUISICIONES'!AH$65)*($G177/$F177)))</f>
        <v>0</v>
      </c>
      <c r="AM177" s="420">
        <f>IF( $F177=0,0,((($F177/$E$175)*'PLAN DE ADQUISICIONES'!AI$65)*($G177/$F177)))</f>
        <v>0</v>
      </c>
      <c r="AN177" s="420">
        <f>IF( $F177=0,0,((($F177/$E$175)*'PLAN DE ADQUISICIONES'!AJ$65)*($G177/$F177)))</f>
        <v>0</v>
      </c>
      <c r="AO177" s="420">
        <f>IF( $F177=0,0,((($F177/$E$175)*'PLAN DE ADQUISICIONES'!AK$65)*($G177/$F177)))</f>
        <v>0</v>
      </c>
      <c r="AP177" s="420">
        <f>IF( $F177=0,0,((($F177/$E$175)*'PLAN DE ADQUISICIONES'!AL$65)*($G177/$F177)))</f>
        <v>0</v>
      </c>
      <c r="AQ177" s="420">
        <f>IF( $F177=0,0,((($F177/$E$175)*'PLAN DE ADQUISICIONES'!AM$65)*($G177/$F177)))</f>
        <v>0</v>
      </c>
      <c r="AR177" s="420">
        <f>IF( $F177=0,0,((($F177/$E$175)*'PLAN DE ADQUISICIONES'!AN$65)*($G177/$F177)))</f>
        <v>0</v>
      </c>
      <c r="AS177" s="420">
        <f>IF( $F177=0,0,((($F177/$E$175)*'PLAN DE ADQUISICIONES'!AO$65)*($G177/$F177)))</f>
        <v>0</v>
      </c>
      <c r="AT177" s="423">
        <f>AH177+AI177+AJ177+AK177+AL177+AM177+AN177+AO177+AP177+AQ177+AR177+AS177</f>
        <v>0</v>
      </c>
      <c r="AU177" s="494">
        <f>AS177+AR177+AQ177+AP177+AO177+AN177+AM177+AL177+AK177+AJ177+AI177+AH177+AF177+AE177+AD177+AC177+AB177+AA177+Z177+Y177+X177+W177+V177+U177+S177+R177+Q177+P177+O177+N177+M177+L177+K177+J177+I177+H177</f>
        <v>0</v>
      </c>
      <c r="AV177" s="392">
        <f t="shared" si="68"/>
        <v>0</v>
      </c>
    </row>
    <row r="178" spans="2:48" s="60" customFormat="1" ht="12.75" customHeight="1" x14ac:dyDescent="0.25">
      <c r="B178" s="416" t="str">
        <f>+'FORMATO COSTEO C2'!C384</f>
        <v>2.3.2.3</v>
      </c>
      <c r="C178" s="417" t="str">
        <f>+'FORMATO COSTEO C2'!B384</f>
        <v>Categoría de gasto</v>
      </c>
      <c r="D178" s="428"/>
      <c r="E178" s="556"/>
      <c r="F178" s="420">
        <f>+'FORMATO COSTEO C2'!G384</f>
        <v>0</v>
      </c>
      <c r="G178" s="421">
        <f>+'FORMATO COSTEO C2'!H384</f>
        <v>0</v>
      </c>
      <c r="H178" s="425">
        <f>IF( $F178=0,0,((($F178/$E$175)*'PLAN DE ADQUISICIONES'!F$65)*($G178/$F178)))</f>
        <v>0</v>
      </c>
      <c r="I178" s="420">
        <f>IF( $F178=0,0,((($F178/$E$175)*'PLAN DE ADQUISICIONES'!G$65)*($G178/$F178)))</f>
        <v>0</v>
      </c>
      <c r="J178" s="420">
        <f>IF( $F178=0,0,((($F178/$E$175)*'PLAN DE ADQUISICIONES'!H$65)*($G178/$F178)))</f>
        <v>0</v>
      </c>
      <c r="K178" s="420">
        <f>IF( $F178=0,0,((($F178/$E$175)*'PLAN DE ADQUISICIONES'!I$65)*($G178/$F178)))</f>
        <v>0</v>
      </c>
      <c r="L178" s="420">
        <f>IF( $F178=0,0,((($F178/$E$175)*'PLAN DE ADQUISICIONES'!J$65)*($G178/$F178)))</f>
        <v>0</v>
      </c>
      <c r="M178" s="420">
        <f>IF( $F178=0,0,((($F178/$E$175)*'PLAN DE ADQUISICIONES'!K$65)*($G178/$F178)))</f>
        <v>0</v>
      </c>
      <c r="N178" s="420">
        <f>IF( $F178=0,0,((($F178/$E$175)*'PLAN DE ADQUISICIONES'!L$65)*($G178/$F178)))</f>
        <v>0</v>
      </c>
      <c r="O178" s="420">
        <f>IF( $F178=0,0,((($F178/$E$175)*'PLAN DE ADQUISICIONES'!M$65)*($G178/$F178)))</f>
        <v>0</v>
      </c>
      <c r="P178" s="420">
        <f>IF( $F178=0,0,((($F178/$E$175)*'PLAN DE ADQUISICIONES'!N$65)*($G178/$F178)))</f>
        <v>0</v>
      </c>
      <c r="Q178" s="420">
        <f>IF( $F178=0,0,((($F178/$E$175)*'PLAN DE ADQUISICIONES'!O$65)*($G178/$F178)))</f>
        <v>0</v>
      </c>
      <c r="R178" s="420">
        <f>IF( $F178=0,0,((($F178/$E$175)*'PLAN DE ADQUISICIONES'!P$65)*($G178/$F178)))</f>
        <v>0</v>
      </c>
      <c r="S178" s="420">
        <f>IF( $F178=0,0,((($F178/$E$175)*'PLAN DE ADQUISICIONES'!Q$65)*($G178/$F178)))</f>
        <v>0</v>
      </c>
      <c r="T178" s="423">
        <f>H178+I178+J178+K178+L178+M178+N178+O178+P178+Q178+R178+S178</f>
        <v>0</v>
      </c>
      <c r="U178" s="424">
        <f>IF( $F178=0,0,((($F178/$E$175)*'PLAN DE ADQUISICIONES'!R$65)*($G178/$F178)))</f>
        <v>0</v>
      </c>
      <c r="V178" s="420">
        <f>IF( $F178=0,0,((($F178/$E$175)*'PLAN DE ADQUISICIONES'!S$65)*($G178/$F178)))</f>
        <v>0</v>
      </c>
      <c r="W178" s="420">
        <f>IF( $F178=0,0,((($F178/$E$175)*'PLAN DE ADQUISICIONES'!T$65)*($G178/$F178)))</f>
        <v>0</v>
      </c>
      <c r="X178" s="420">
        <f>IF( $F178=0,0,((($F178/$E$175)*'PLAN DE ADQUISICIONES'!U$65)*($G178/$F178)))</f>
        <v>0</v>
      </c>
      <c r="Y178" s="420">
        <f>IF( $F178=0,0,((($F178/$E$175)*'PLAN DE ADQUISICIONES'!V$65)*($G178/$F178)))</f>
        <v>0</v>
      </c>
      <c r="Z178" s="420">
        <f>IF( $F178=0,0,((($F178/$E$175)*'PLAN DE ADQUISICIONES'!W$65)*($G178/$F178)))</f>
        <v>0</v>
      </c>
      <c r="AA178" s="420">
        <f>IF( $F178=0,0,((($F178/$E$175)*'PLAN DE ADQUISICIONES'!X$65)*($G178/$F178)))</f>
        <v>0</v>
      </c>
      <c r="AB178" s="420">
        <f>IF( $F178=0,0,((($F178/$E$175)*'PLAN DE ADQUISICIONES'!Y$65)*($G178/$F178)))</f>
        <v>0</v>
      </c>
      <c r="AC178" s="420">
        <f>IF( $F178=0,0,((($F178/$E$175)*'PLAN DE ADQUISICIONES'!Z$65)*($G178/$F178)))</f>
        <v>0</v>
      </c>
      <c r="AD178" s="420">
        <f>IF( $F178=0,0,((($F178/$E$175)*'PLAN DE ADQUISICIONES'!AA$65)*($G178/$F178)))</f>
        <v>0</v>
      </c>
      <c r="AE178" s="420">
        <f>IF( $F178=0,0,((($F178/$E$175)*'PLAN DE ADQUISICIONES'!AB$65)*($G178/$F178)))</f>
        <v>0</v>
      </c>
      <c r="AF178" s="420">
        <f>IF( $F178=0,0,((($F178/$E$175)*'PLAN DE ADQUISICIONES'!AC$65)*($G178/$F178)))</f>
        <v>0</v>
      </c>
      <c r="AG178" s="421">
        <f>U178+V178+W178+X178+Y178+Z178+AA178+AB178+AC178+AD178+AE178+AF178</f>
        <v>0</v>
      </c>
      <c r="AH178" s="425">
        <f>IF( $F178=0,0,((($F178/$E$175)*'PLAN DE ADQUISICIONES'!AD$65)*($G178/$F178)))</f>
        <v>0</v>
      </c>
      <c r="AI178" s="420">
        <f>IF( $F178=0,0,((($F178/$E$175)*'PLAN DE ADQUISICIONES'!AE$65)*($G178/$F178)))</f>
        <v>0</v>
      </c>
      <c r="AJ178" s="420">
        <f>IF( $F178=0,0,((($F178/$E$175)*'PLAN DE ADQUISICIONES'!AF$65)*($G178/$F178)))</f>
        <v>0</v>
      </c>
      <c r="AK178" s="420">
        <f>IF( $F178=0,0,((($F178/$E$175)*'PLAN DE ADQUISICIONES'!AG$65)*($G178/$F178)))</f>
        <v>0</v>
      </c>
      <c r="AL178" s="420">
        <f>IF( $F178=0,0,((($F178/$E$175)*'PLAN DE ADQUISICIONES'!AH$65)*($G178/$F178)))</f>
        <v>0</v>
      </c>
      <c r="AM178" s="420">
        <f>IF( $F178=0,0,((($F178/$E$175)*'PLAN DE ADQUISICIONES'!AI$65)*($G178/$F178)))</f>
        <v>0</v>
      </c>
      <c r="AN178" s="420">
        <f>IF( $F178=0,0,((($F178/$E$175)*'PLAN DE ADQUISICIONES'!AJ$65)*($G178/$F178)))</f>
        <v>0</v>
      </c>
      <c r="AO178" s="420">
        <f>IF( $F178=0,0,((($F178/$E$175)*'PLAN DE ADQUISICIONES'!AK$65)*($G178/$F178)))</f>
        <v>0</v>
      </c>
      <c r="AP178" s="420">
        <f>IF( $F178=0,0,((($F178/$E$175)*'PLAN DE ADQUISICIONES'!AL$65)*($G178/$F178)))</f>
        <v>0</v>
      </c>
      <c r="AQ178" s="420">
        <f>IF( $F178=0,0,((($F178/$E$175)*'PLAN DE ADQUISICIONES'!AM$65)*($G178/$F178)))</f>
        <v>0</v>
      </c>
      <c r="AR178" s="420">
        <f>IF( $F178=0,0,((($F178/$E$175)*'PLAN DE ADQUISICIONES'!AN$65)*($G178/$F178)))</f>
        <v>0</v>
      </c>
      <c r="AS178" s="420">
        <f>IF( $F178=0,0,((($F178/$E$175)*'PLAN DE ADQUISICIONES'!AO$65)*($G178/$F178)))</f>
        <v>0</v>
      </c>
      <c r="AT178" s="423">
        <f>AH178+AI178+AJ178+AK178+AL178+AM178+AN178+AO178+AP178+AQ178+AR178+AS178</f>
        <v>0</v>
      </c>
      <c r="AU178" s="494">
        <f>AS178+AR178+AQ178+AP178+AO178+AN178+AM178+AL178+AK178+AJ178+AI178+AH178+AF178+AE178+AD178+AC178+AB178+AA178+Z178+Y178+X178+W178+V178+U178+S178+R178+Q178+P178+O178+N178+M178+L178+K178+J178+I178+H178</f>
        <v>0</v>
      </c>
      <c r="AV178" s="392">
        <f t="shared" si="68"/>
        <v>0</v>
      </c>
    </row>
    <row r="179" spans="2:48" s="60" customFormat="1" ht="12.75" customHeight="1" x14ac:dyDescent="0.25">
      <c r="B179" s="416" t="str">
        <f>+'FORMATO COSTEO C2'!C390</f>
        <v>2.3.2.4</v>
      </c>
      <c r="C179" s="417" t="str">
        <f>+'FORMATO COSTEO C2'!B390</f>
        <v>Categoría de gasto</v>
      </c>
      <c r="D179" s="428"/>
      <c r="E179" s="556"/>
      <c r="F179" s="420">
        <f>+'FORMATO COSTEO C2'!G390</f>
        <v>0</v>
      </c>
      <c r="G179" s="421">
        <f>+'FORMATO COSTEO C2'!H390</f>
        <v>0</v>
      </c>
      <c r="H179" s="425">
        <f>IF( $F179=0,0,((($F179/$E$175)*'PLAN DE ADQUISICIONES'!F$65)*($G179/$F179)))</f>
        <v>0</v>
      </c>
      <c r="I179" s="420">
        <f>IF( $F179=0,0,((($F179/$E$175)*'PLAN DE ADQUISICIONES'!G$65)*($G179/$F179)))</f>
        <v>0</v>
      </c>
      <c r="J179" s="420">
        <f>IF( $F179=0,0,((($F179/$E$175)*'PLAN DE ADQUISICIONES'!H$65)*($G179/$F179)))</f>
        <v>0</v>
      </c>
      <c r="K179" s="420">
        <f>IF( $F179=0,0,((($F179/$E$175)*'PLAN DE ADQUISICIONES'!I$65)*($G179/$F179)))</f>
        <v>0</v>
      </c>
      <c r="L179" s="420">
        <f>IF( $F179=0,0,((($F179/$E$175)*'PLAN DE ADQUISICIONES'!J$65)*($G179/$F179)))</f>
        <v>0</v>
      </c>
      <c r="M179" s="420">
        <f>IF( $F179=0,0,((($F179/$E$175)*'PLAN DE ADQUISICIONES'!K$65)*($G179/$F179)))</f>
        <v>0</v>
      </c>
      <c r="N179" s="420">
        <f>IF( $F179=0,0,((($F179/$E$175)*'PLAN DE ADQUISICIONES'!L$65)*($G179/$F179)))</f>
        <v>0</v>
      </c>
      <c r="O179" s="420">
        <f>IF( $F179=0,0,((($F179/$E$175)*'PLAN DE ADQUISICIONES'!M$65)*($G179/$F179)))</f>
        <v>0</v>
      </c>
      <c r="P179" s="420">
        <f>IF( $F179=0,0,((($F179/$E$175)*'PLAN DE ADQUISICIONES'!N$65)*($G179/$F179)))</f>
        <v>0</v>
      </c>
      <c r="Q179" s="420">
        <f>IF( $F179=0,0,((($F179/$E$175)*'PLAN DE ADQUISICIONES'!O$65)*($G179/$F179)))</f>
        <v>0</v>
      </c>
      <c r="R179" s="420">
        <f>IF( $F179=0,0,((($F179/$E$175)*'PLAN DE ADQUISICIONES'!P$65)*($G179/$F179)))</f>
        <v>0</v>
      </c>
      <c r="S179" s="420">
        <f>IF( $F179=0,0,((($F179/$E$175)*'PLAN DE ADQUISICIONES'!Q$65)*($G179/$F179)))</f>
        <v>0</v>
      </c>
      <c r="T179" s="423">
        <f>H179+I179+J179+K179+L179+M179+N179+O179+P179+Q179+R179+S179</f>
        <v>0</v>
      </c>
      <c r="U179" s="424">
        <f>IF( $F179=0,0,((($F179/$E$175)*'PLAN DE ADQUISICIONES'!R$65)*($G179/$F179)))</f>
        <v>0</v>
      </c>
      <c r="V179" s="420">
        <f>IF( $F179=0,0,((($F179/$E$175)*'PLAN DE ADQUISICIONES'!S$65)*($G179/$F179)))</f>
        <v>0</v>
      </c>
      <c r="W179" s="420">
        <f>IF( $F179=0,0,((($F179/$E$175)*'PLAN DE ADQUISICIONES'!T$65)*($G179/$F179)))</f>
        <v>0</v>
      </c>
      <c r="X179" s="420">
        <f>IF( $F179=0,0,((($F179/$E$175)*'PLAN DE ADQUISICIONES'!U$65)*($G179/$F179)))</f>
        <v>0</v>
      </c>
      <c r="Y179" s="420">
        <f>IF( $F179=0,0,((($F179/$E$175)*'PLAN DE ADQUISICIONES'!V$65)*($G179/$F179)))</f>
        <v>0</v>
      </c>
      <c r="Z179" s="420">
        <f>IF( $F179=0,0,((($F179/$E$175)*'PLAN DE ADQUISICIONES'!W$65)*($G179/$F179)))</f>
        <v>0</v>
      </c>
      <c r="AA179" s="420">
        <f>IF( $F179=0,0,((($F179/$E$175)*'PLAN DE ADQUISICIONES'!X$65)*($G179/$F179)))</f>
        <v>0</v>
      </c>
      <c r="AB179" s="420">
        <f>IF( $F179=0,0,((($F179/$E$175)*'PLAN DE ADQUISICIONES'!Y$65)*($G179/$F179)))</f>
        <v>0</v>
      </c>
      <c r="AC179" s="420">
        <f>IF( $F179=0,0,((($F179/$E$175)*'PLAN DE ADQUISICIONES'!Z$65)*($G179/$F179)))</f>
        <v>0</v>
      </c>
      <c r="AD179" s="420">
        <f>IF( $F179=0,0,((($F179/$E$175)*'PLAN DE ADQUISICIONES'!AA$65)*($G179/$F179)))</f>
        <v>0</v>
      </c>
      <c r="AE179" s="420">
        <f>IF( $F179=0,0,((($F179/$E$175)*'PLAN DE ADQUISICIONES'!AB$65)*($G179/$F179)))</f>
        <v>0</v>
      </c>
      <c r="AF179" s="420">
        <f>IF( $F179=0,0,((($F179/$E$175)*'PLAN DE ADQUISICIONES'!AC$65)*($G179/$F179)))</f>
        <v>0</v>
      </c>
      <c r="AG179" s="421">
        <f>U179+V179+W179+X179+Y179+Z179+AA179+AB179+AC179+AD179+AE179+AF179</f>
        <v>0</v>
      </c>
      <c r="AH179" s="425">
        <f>IF( $F179=0,0,((($F179/$E$175)*'PLAN DE ADQUISICIONES'!AD$65)*($G179/$F179)))</f>
        <v>0</v>
      </c>
      <c r="AI179" s="420">
        <f>IF( $F179=0,0,((($F179/$E$175)*'PLAN DE ADQUISICIONES'!AE$65)*($G179/$F179)))</f>
        <v>0</v>
      </c>
      <c r="AJ179" s="420">
        <f>IF( $F179=0,0,((($F179/$E$175)*'PLAN DE ADQUISICIONES'!AF$65)*($G179/$F179)))</f>
        <v>0</v>
      </c>
      <c r="AK179" s="420">
        <f>IF( $F179=0,0,((($F179/$E$175)*'PLAN DE ADQUISICIONES'!AG$65)*($G179/$F179)))</f>
        <v>0</v>
      </c>
      <c r="AL179" s="420">
        <f>IF( $F179=0,0,((($F179/$E$175)*'PLAN DE ADQUISICIONES'!AH$65)*($G179/$F179)))</f>
        <v>0</v>
      </c>
      <c r="AM179" s="420">
        <f>IF( $F179=0,0,((($F179/$E$175)*'PLAN DE ADQUISICIONES'!AI$65)*($G179/$F179)))</f>
        <v>0</v>
      </c>
      <c r="AN179" s="420">
        <f>IF( $F179=0,0,((($F179/$E$175)*'PLAN DE ADQUISICIONES'!AJ$65)*($G179/$F179)))</f>
        <v>0</v>
      </c>
      <c r="AO179" s="420">
        <f>IF( $F179=0,0,((($F179/$E$175)*'PLAN DE ADQUISICIONES'!AK$65)*($G179/$F179)))</f>
        <v>0</v>
      </c>
      <c r="AP179" s="420">
        <f>IF( $F179=0,0,((($F179/$E$175)*'PLAN DE ADQUISICIONES'!AL$65)*($G179/$F179)))</f>
        <v>0</v>
      </c>
      <c r="AQ179" s="420">
        <f>IF( $F179=0,0,((($F179/$E$175)*'PLAN DE ADQUISICIONES'!AM$65)*($G179/$F179)))</f>
        <v>0</v>
      </c>
      <c r="AR179" s="420">
        <f>IF( $F179=0,0,((($F179/$E$175)*'PLAN DE ADQUISICIONES'!AN$65)*($G179/$F179)))</f>
        <v>0</v>
      </c>
      <c r="AS179" s="420">
        <f>IF( $F179=0,0,((($F179/$E$175)*'PLAN DE ADQUISICIONES'!AO$65)*($G179/$F179)))</f>
        <v>0</v>
      </c>
      <c r="AT179" s="423">
        <f>AH179+AI179+AJ179+AK179+AL179+AM179+AN179+AO179+AP179+AQ179+AR179+AS179</f>
        <v>0</v>
      </c>
      <c r="AU179" s="494">
        <f>AS179+AR179+AQ179+AP179+AO179+AN179+AM179+AL179+AK179+AJ179+AI179+AH179+AF179+AE179+AD179+AC179+AB179+AA179+Z179+Y179+X179+W179+V179+U179+S179+R179+Q179+P179+O179+N179+M179+L179+K179+J179+I179+H179</f>
        <v>0</v>
      </c>
      <c r="AV179" s="392">
        <f t="shared" si="68"/>
        <v>0</v>
      </c>
    </row>
    <row r="180" spans="2:48" s="60" customFormat="1" ht="12.75" customHeight="1" x14ac:dyDescent="0.25">
      <c r="B180" s="416" t="str">
        <f>+'FORMATO COSTEO C2'!C396</f>
        <v>2.3.2.5</v>
      </c>
      <c r="C180" s="417" t="str">
        <f>+'FORMATO COSTEO C2'!B396</f>
        <v>Categoría de gasto</v>
      </c>
      <c r="D180" s="428"/>
      <c r="E180" s="556"/>
      <c r="F180" s="420">
        <f>+'FORMATO COSTEO C2'!G396</f>
        <v>0</v>
      </c>
      <c r="G180" s="421">
        <f>+'FORMATO COSTEO C2'!H396</f>
        <v>0</v>
      </c>
      <c r="H180" s="425">
        <f>IF( $F180=0,0,((($F180/$E$175)*'PLAN DE ADQUISICIONES'!F$65)*($G180/$F180)))</f>
        <v>0</v>
      </c>
      <c r="I180" s="420">
        <f>IF( $F180=0,0,((($F180/$E$175)*'PLAN DE ADQUISICIONES'!G$65)*($G180/$F180)))</f>
        <v>0</v>
      </c>
      <c r="J180" s="420">
        <f>IF( $F180=0,0,((($F180/$E$175)*'PLAN DE ADQUISICIONES'!H$65)*($G180/$F180)))</f>
        <v>0</v>
      </c>
      <c r="K180" s="420">
        <f>IF( $F180=0,0,((($F180/$E$175)*'PLAN DE ADQUISICIONES'!I$65)*($G180/$F180)))</f>
        <v>0</v>
      </c>
      <c r="L180" s="420">
        <f>IF( $F180=0,0,((($F180/$E$175)*'PLAN DE ADQUISICIONES'!J$65)*($G180/$F180)))</f>
        <v>0</v>
      </c>
      <c r="M180" s="420">
        <f>IF( $F180=0,0,((($F180/$E$175)*'PLAN DE ADQUISICIONES'!K$65)*($G180/$F180)))</f>
        <v>0</v>
      </c>
      <c r="N180" s="420">
        <f>IF( $F180=0,0,((($F180/$E$175)*'PLAN DE ADQUISICIONES'!L$65)*($G180/$F180)))</f>
        <v>0</v>
      </c>
      <c r="O180" s="420">
        <f>IF( $F180=0,0,((($F180/$E$175)*'PLAN DE ADQUISICIONES'!M$65)*($G180/$F180)))</f>
        <v>0</v>
      </c>
      <c r="P180" s="420">
        <f>IF( $F180=0,0,((($F180/$E$175)*'PLAN DE ADQUISICIONES'!N$65)*($G180/$F180)))</f>
        <v>0</v>
      </c>
      <c r="Q180" s="420">
        <f>IF( $F180=0,0,((($F180/$E$175)*'PLAN DE ADQUISICIONES'!O$65)*($G180/$F180)))</f>
        <v>0</v>
      </c>
      <c r="R180" s="420">
        <f>IF( $F180=0,0,((($F180/$E$175)*'PLAN DE ADQUISICIONES'!P$65)*($G180/$F180)))</f>
        <v>0</v>
      </c>
      <c r="S180" s="420">
        <f>IF( $F180=0,0,((($F180/$E$175)*'PLAN DE ADQUISICIONES'!Q$65)*($G180/$F180)))</f>
        <v>0</v>
      </c>
      <c r="T180" s="423">
        <f>H180+I180+J180+K180+L180+M180+N180+O180+P180+Q180+R180+S180</f>
        <v>0</v>
      </c>
      <c r="U180" s="424">
        <f>IF( $F180=0,0,((($F180/$E$175)*'PLAN DE ADQUISICIONES'!R$65)*($G180/$F180)))</f>
        <v>0</v>
      </c>
      <c r="V180" s="420">
        <f>IF( $F180=0,0,((($F180/$E$175)*'PLAN DE ADQUISICIONES'!S$65)*($G180/$F180)))</f>
        <v>0</v>
      </c>
      <c r="W180" s="420">
        <f>IF( $F180=0,0,((($F180/$E$175)*'PLAN DE ADQUISICIONES'!T$65)*($G180/$F180)))</f>
        <v>0</v>
      </c>
      <c r="X180" s="420">
        <f>IF( $F180=0,0,((($F180/$E$175)*'PLAN DE ADQUISICIONES'!U$65)*($G180/$F180)))</f>
        <v>0</v>
      </c>
      <c r="Y180" s="420">
        <f>IF( $F180=0,0,((($F180/$E$175)*'PLAN DE ADQUISICIONES'!V$65)*($G180/$F180)))</f>
        <v>0</v>
      </c>
      <c r="Z180" s="420">
        <f>IF( $F180=0,0,((($F180/$E$175)*'PLAN DE ADQUISICIONES'!W$65)*($G180/$F180)))</f>
        <v>0</v>
      </c>
      <c r="AA180" s="420">
        <f>IF( $F180=0,0,((($F180/$E$175)*'PLAN DE ADQUISICIONES'!X$65)*($G180/$F180)))</f>
        <v>0</v>
      </c>
      <c r="AB180" s="420">
        <f>IF( $F180=0,0,((($F180/$E$175)*'PLAN DE ADQUISICIONES'!Y$65)*($G180/$F180)))</f>
        <v>0</v>
      </c>
      <c r="AC180" s="420">
        <f>IF( $F180=0,0,((($F180/$E$175)*'PLAN DE ADQUISICIONES'!Z$65)*($G180/$F180)))</f>
        <v>0</v>
      </c>
      <c r="AD180" s="420">
        <f>IF( $F180=0,0,((($F180/$E$175)*'PLAN DE ADQUISICIONES'!AA$65)*($G180/$F180)))</f>
        <v>0</v>
      </c>
      <c r="AE180" s="420">
        <f>IF( $F180=0,0,((($F180/$E$175)*'PLAN DE ADQUISICIONES'!AB$65)*($G180/$F180)))</f>
        <v>0</v>
      </c>
      <c r="AF180" s="420">
        <f>IF( $F180=0,0,((($F180/$E$175)*'PLAN DE ADQUISICIONES'!AC$65)*($G180/$F180)))</f>
        <v>0</v>
      </c>
      <c r="AG180" s="421">
        <f>U180+V180+W180+X180+Y180+Z180+AA180+AB180+AC180+AD180+AE180+AF180</f>
        <v>0</v>
      </c>
      <c r="AH180" s="425">
        <f>IF( $F180=0,0,((($F180/$E$175)*'PLAN DE ADQUISICIONES'!AD$65)*($G180/$F180)))</f>
        <v>0</v>
      </c>
      <c r="AI180" s="420">
        <f>IF( $F180=0,0,((($F180/$E$175)*'PLAN DE ADQUISICIONES'!AE$65)*($G180/$F180)))</f>
        <v>0</v>
      </c>
      <c r="AJ180" s="420">
        <f>IF( $F180=0,0,((($F180/$E$175)*'PLAN DE ADQUISICIONES'!AF$65)*($G180/$F180)))</f>
        <v>0</v>
      </c>
      <c r="AK180" s="420">
        <f>IF( $F180=0,0,((($F180/$E$175)*'PLAN DE ADQUISICIONES'!AG$65)*($G180/$F180)))</f>
        <v>0</v>
      </c>
      <c r="AL180" s="420">
        <f>IF( $F180=0,0,((($F180/$E$175)*'PLAN DE ADQUISICIONES'!AH$65)*($G180/$F180)))</f>
        <v>0</v>
      </c>
      <c r="AM180" s="420">
        <f>IF( $F180=0,0,((($F180/$E$175)*'PLAN DE ADQUISICIONES'!AI$65)*($G180/$F180)))</f>
        <v>0</v>
      </c>
      <c r="AN180" s="420">
        <f>IF( $F180=0,0,((($F180/$E$175)*'PLAN DE ADQUISICIONES'!AJ$65)*($G180/$F180)))</f>
        <v>0</v>
      </c>
      <c r="AO180" s="420">
        <f>IF( $F180=0,0,((($F180/$E$175)*'PLAN DE ADQUISICIONES'!AK$65)*($G180/$F180)))</f>
        <v>0</v>
      </c>
      <c r="AP180" s="420">
        <f>IF( $F180=0,0,((($F180/$E$175)*'PLAN DE ADQUISICIONES'!AL$65)*($G180/$F180)))</f>
        <v>0</v>
      </c>
      <c r="AQ180" s="420">
        <f>IF( $F180=0,0,((($F180/$E$175)*'PLAN DE ADQUISICIONES'!AM$65)*($G180/$F180)))</f>
        <v>0</v>
      </c>
      <c r="AR180" s="420">
        <f>IF( $F180=0,0,((($F180/$E$175)*'PLAN DE ADQUISICIONES'!AN$65)*($G180/$F180)))</f>
        <v>0</v>
      </c>
      <c r="AS180" s="420">
        <f>IF( $F180=0,0,((($F180/$E$175)*'PLAN DE ADQUISICIONES'!AO$65)*($G180/$F180)))</f>
        <v>0</v>
      </c>
      <c r="AT180" s="423">
        <f>AH180+AI180+AJ180+AK180+AL180+AM180+AN180+AO180+AP180+AQ180+AR180+AS180</f>
        <v>0</v>
      </c>
      <c r="AU180" s="494">
        <f>AS180+AR180+AQ180+AP180+AO180+AN180+AM180+AL180+AK180+AJ180+AI180+AH180+AF180+AE180+AD180+AC180+AB180+AA180+Z180+Y180+X180+W180+V180+U180+S180+R180+Q180+P180+O180+N180+M180+L180+K180+J180+I180+H180</f>
        <v>0</v>
      </c>
      <c r="AV180" s="392">
        <f t="shared" si="68"/>
        <v>0</v>
      </c>
    </row>
    <row r="181" spans="2:48" s="60" customFormat="1" ht="12.75" customHeight="1" x14ac:dyDescent="0.25">
      <c r="B181" s="406" t="str">
        <f>+'FORMATO COSTEO C2'!C402</f>
        <v>2.3.3</v>
      </c>
      <c r="C181" s="430">
        <f>+'FORMATO COSTEO C2'!B402</f>
        <v>0</v>
      </c>
      <c r="D181" s="543" t="str">
        <f>+'FORMATO COSTEO C2'!D402</f>
        <v>Unidad medida</v>
      </c>
      <c r="E181" s="535">
        <f>+'FORMATO COSTEO C2'!E402</f>
        <v>0</v>
      </c>
      <c r="F181" s="410">
        <f>SUM(F182:F186)</f>
        <v>0</v>
      </c>
      <c r="G181" s="411">
        <f>SUM(G182:G186)</f>
        <v>0</v>
      </c>
      <c r="H181" s="412">
        <f t="shared" ref="H181:M181" si="95">SUM(H182:H186)</f>
        <v>0</v>
      </c>
      <c r="I181" s="410">
        <f t="shared" si="95"/>
        <v>0</v>
      </c>
      <c r="J181" s="410">
        <f t="shared" si="95"/>
        <v>0</v>
      </c>
      <c r="K181" s="410">
        <f t="shared" si="95"/>
        <v>0</v>
      </c>
      <c r="L181" s="410">
        <f t="shared" si="95"/>
        <v>0</v>
      </c>
      <c r="M181" s="410">
        <f t="shared" si="95"/>
        <v>0</v>
      </c>
      <c r="N181" s="410">
        <f t="shared" ref="N181:T181" si="96">SUM(N182:N186)</f>
        <v>0</v>
      </c>
      <c r="O181" s="410">
        <f t="shared" si="96"/>
        <v>0</v>
      </c>
      <c r="P181" s="410">
        <f t="shared" si="96"/>
        <v>0</v>
      </c>
      <c r="Q181" s="410">
        <f t="shared" si="96"/>
        <v>0</v>
      </c>
      <c r="R181" s="410">
        <f t="shared" si="96"/>
        <v>0</v>
      </c>
      <c r="S181" s="410">
        <f t="shared" si="96"/>
        <v>0</v>
      </c>
      <c r="T181" s="413">
        <f t="shared" si="96"/>
        <v>0</v>
      </c>
      <c r="U181" s="414">
        <f t="shared" ref="U181:AJ181" si="97">SUM(U182:U186)</f>
        <v>0</v>
      </c>
      <c r="V181" s="410">
        <f t="shared" si="97"/>
        <v>0</v>
      </c>
      <c r="W181" s="410">
        <f t="shared" si="97"/>
        <v>0</v>
      </c>
      <c r="X181" s="410">
        <f t="shared" si="97"/>
        <v>0</v>
      </c>
      <c r="Y181" s="410">
        <f t="shared" si="97"/>
        <v>0</v>
      </c>
      <c r="Z181" s="410">
        <f t="shared" si="97"/>
        <v>0</v>
      </c>
      <c r="AA181" s="410">
        <f t="shared" si="97"/>
        <v>0</v>
      </c>
      <c r="AB181" s="410">
        <f t="shared" si="97"/>
        <v>0</v>
      </c>
      <c r="AC181" s="410">
        <f t="shared" si="97"/>
        <v>0</v>
      </c>
      <c r="AD181" s="410">
        <f t="shared" si="97"/>
        <v>0</v>
      </c>
      <c r="AE181" s="410">
        <f t="shared" si="97"/>
        <v>0</v>
      </c>
      <c r="AF181" s="410">
        <f t="shared" si="97"/>
        <v>0</v>
      </c>
      <c r="AG181" s="411">
        <f t="shared" si="97"/>
        <v>0</v>
      </c>
      <c r="AH181" s="412">
        <f t="shared" si="97"/>
        <v>0</v>
      </c>
      <c r="AI181" s="410">
        <f t="shared" si="97"/>
        <v>0</v>
      </c>
      <c r="AJ181" s="410">
        <f t="shared" si="97"/>
        <v>0</v>
      </c>
      <c r="AK181" s="410">
        <f t="shared" ref="AK181:AS181" si="98">SUM(AK182:AK186)</f>
        <v>0</v>
      </c>
      <c r="AL181" s="410">
        <f t="shared" si="98"/>
        <v>0</v>
      </c>
      <c r="AM181" s="410">
        <f t="shared" si="98"/>
        <v>0</v>
      </c>
      <c r="AN181" s="410">
        <f t="shared" si="98"/>
        <v>0</v>
      </c>
      <c r="AO181" s="410">
        <f t="shared" si="98"/>
        <v>0</v>
      </c>
      <c r="AP181" s="410">
        <f t="shared" si="98"/>
        <v>0</v>
      </c>
      <c r="AQ181" s="410">
        <f t="shared" si="98"/>
        <v>0</v>
      </c>
      <c r="AR181" s="410">
        <f t="shared" si="98"/>
        <v>0</v>
      </c>
      <c r="AS181" s="410">
        <f t="shared" si="98"/>
        <v>0</v>
      </c>
      <c r="AT181" s="413">
        <f>SUM(AT182:AT186)</f>
        <v>0</v>
      </c>
      <c r="AU181" s="415">
        <f>SUM(AU182:AU186)</f>
        <v>0</v>
      </c>
      <c r="AV181" s="392">
        <f t="shared" si="68"/>
        <v>0</v>
      </c>
    </row>
    <row r="182" spans="2:48" s="60" customFormat="1" ht="12.75" customHeight="1" x14ac:dyDescent="0.25">
      <c r="B182" s="416" t="str">
        <f>+'FORMATO COSTEO C2'!C404</f>
        <v>2.3.3.1</v>
      </c>
      <c r="C182" s="417" t="str">
        <f>+'FORMATO COSTEO C2'!B404</f>
        <v>Categoría de gasto</v>
      </c>
      <c r="D182" s="428"/>
      <c r="E182" s="556"/>
      <c r="F182" s="420">
        <f>+'FORMATO COSTEO C2'!G404</f>
        <v>0</v>
      </c>
      <c r="G182" s="421">
        <f>+'FORMATO COSTEO C2'!H404</f>
        <v>0</v>
      </c>
      <c r="H182" s="422">
        <f>IF( $F182=0,0,((($F182/$E$181)*'PLAN DE ADQUISICIONES'!F$66)*($G182/$F182)))</f>
        <v>0</v>
      </c>
      <c r="I182" s="420">
        <f>IF( $F182=0,0,((($F182/$E$181)*'PLAN DE ADQUISICIONES'!G$66)*($G182/$F182)))</f>
        <v>0</v>
      </c>
      <c r="J182" s="420">
        <f>IF( $F182=0,0,((($F182/$E$181)*'PLAN DE ADQUISICIONES'!H$66)*($G182/$F182)))</f>
        <v>0</v>
      </c>
      <c r="K182" s="420">
        <f>IF( $F182=0,0,((($F182/$E$181)*'PLAN DE ADQUISICIONES'!I$66)*($G182/$F182)))</f>
        <v>0</v>
      </c>
      <c r="L182" s="420">
        <f>IF( $F182=0,0,((($F182/$E$181)*'PLAN DE ADQUISICIONES'!J$66)*($G182/$F182)))</f>
        <v>0</v>
      </c>
      <c r="M182" s="420">
        <f>IF( $F182=0,0,((($F182/$E$181)*'PLAN DE ADQUISICIONES'!K$66)*($G182/$F182)))</f>
        <v>0</v>
      </c>
      <c r="N182" s="420">
        <f>IF( $F182=0,0,((($F182/$E$181)*'PLAN DE ADQUISICIONES'!L$66)*($G182/$F182)))</f>
        <v>0</v>
      </c>
      <c r="O182" s="420">
        <f>IF( $F182=0,0,((($F182/$E$181)*'PLAN DE ADQUISICIONES'!M$66)*($G182/$F182)))</f>
        <v>0</v>
      </c>
      <c r="P182" s="420">
        <f>IF( $F182=0,0,((($F182/$E$181)*'PLAN DE ADQUISICIONES'!N$66)*($G182/$F182)))</f>
        <v>0</v>
      </c>
      <c r="Q182" s="420">
        <f>IF( $F182=0,0,((($F182/$E$181)*'PLAN DE ADQUISICIONES'!O$66)*($G182/$F182)))</f>
        <v>0</v>
      </c>
      <c r="R182" s="420">
        <f>IF( $F182=0,0,((($F182/$E$181)*'PLAN DE ADQUISICIONES'!P$66)*($G182/$F182)))</f>
        <v>0</v>
      </c>
      <c r="S182" s="420">
        <f>IF( $F182=0,0,((($F182/$E$181)*'PLAN DE ADQUISICIONES'!Q$66)*($G182/$F182)))</f>
        <v>0</v>
      </c>
      <c r="T182" s="423">
        <f>H182+I182+J182+K182+L182+M182+N182+O182+P182+Q182+R182+S182</f>
        <v>0</v>
      </c>
      <c r="U182" s="424">
        <f>IF( $F182=0,0,((($F182/$E$181)*'PLAN DE ADQUISICIONES'!R$66)*($G182/$F182)))</f>
        <v>0</v>
      </c>
      <c r="V182" s="420">
        <f>IF( $F182=0,0,((($F182/$E$181)*'PLAN DE ADQUISICIONES'!S$66)*($G182/$F182)))</f>
        <v>0</v>
      </c>
      <c r="W182" s="420">
        <f>IF( $F182=0,0,((($F182/$E$181)*'PLAN DE ADQUISICIONES'!T$66)*($G182/$F182)))</f>
        <v>0</v>
      </c>
      <c r="X182" s="420">
        <f>IF( $F182=0,0,((($F182/$E$181)*'PLAN DE ADQUISICIONES'!U$66)*($G182/$F182)))</f>
        <v>0</v>
      </c>
      <c r="Y182" s="420">
        <f>IF( $F182=0,0,((($F182/$E$181)*'PLAN DE ADQUISICIONES'!V$66)*($G182/$F182)))</f>
        <v>0</v>
      </c>
      <c r="Z182" s="420">
        <f>IF( $F182=0,0,((($F182/$E$181)*'PLAN DE ADQUISICIONES'!W$66)*($G182/$F182)))</f>
        <v>0</v>
      </c>
      <c r="AA182" s="420">
        <f>IF( $F182=0,0,((($F182/$E$181)*'PLAN DE ADQUISICIONES'!X$66)*($G182/$F182)))</f>
        <v>0</v>
      </c>
      <c r="AB182" s="420">
        <f>IF( $F182=0,0,((($F182/$E$181)*'PLAN DE ADQUISICIONES'!Y$66)*($G182/$F182)))</f>
        <v>0</v>
      </c>
      <c r="AC182" s="420">
        <f>IF( $F182=0,0,((($F182/$E$181)*'PLAN DE ADQUISICIONES'!Z$66)*($G182/$F182)))</f>
        <v>0</v>
      </c>
      <c r="AD182" s="420">
        <f>IF( $F182=0,0,((($F182/$E$181)*'PLAN DE ADQUISICIONES'!AA$66)*($G182/$F182)))</f>
        <v>0</v>
      </c>
      <c r="AE182" s="420">
        <f>IF( $F182=0,0,((($F182/$E$181)*'PLAN DE ADQUISICIONES'!AB$66)*($G182/$F182)))</f>
        <v>0</v>
      </c>
      <c r="AF182" s="420">
        <f>IF( $F182=0,0,((($F182/$E$181)*'PLAN DE ADQUISICIONES'!AC$66)*($G182/$F182)))</f>
        <v>0</v>
      </c>
      <c r="AG182" s="421">
        <f>U182+V182+W182+X182+Y182+Z182+AA182+AB182+AC182+AD182+AE182+AF182</f>
        <v>0</v>
      </c>
      <c r="AH182" s="425">
        <f>IF( $F182=0,0,((($F182/$E$181)*'PLAN DE ADQUISICIONES'!AD$66)*($G182/$F182)))</f>
        <v>0</v>
      </c>
      <c r="AI182" s="420">
        <f>IF( $F182=0,0,((($F182/$E$181)*'PLAN DE ADQUISICIONES'!AE$66)*($G182/$F182)))</f>
        <v>0</v>
      </c>
      <c r="AJ182" s="420">
        <f>IF( $F182=0,0,((($F182/$E$181)*'PLAN DE ADQUISICIONES'!AF$66)*($G182/$F182)))</f>
        <v>0</v>
      </c>
      <c r="AK182" s="420">
        <f>IF( $F182=0,0,((($F182/$E$181)*'PLAN DE ADQUISICIONES'!AG$66)*($G182/$F182)))</f>
        <v>0</v>
      </c>
      <c r="AL182" s="420">
        <f>IF( $F182=0,0,((($F182/$E$181)*'PLAN DE ADQUISICIONES'!AH$66)*($G182/$F182)))</f>
        <v>0</v>
      </c>
      <c r="AM182" s="420">
        <f>IF( $F182=0,0,((($F182/$E$181)*'PLAN DE ADQUISICIONES'!AI$66)*($G182/$F182)))</f>
        <v>0</v>
      </c>
      <c r="AN182" s="420">
        <f>IF( $F182=0,0,((($F182/$E$181)*'PLAN DE ADQUISICIONES'!AJ$66)*($G182/$F182)))</f>
        <v>0</v>
      </c>
      <c r="AO182" s="420">
        <f>IF( $F182=0,0,((($F182/$E$181)*'PLAN DE ADQUISICIONES'!AK$66)*($G182/$F182)))</f>
        <v>0</v>
      </c>
      <c r="AP182" s="420">
        <f>IF( $F182=0,0,((($F182/$E$181)*'PLAN DE ADQUISICIONES'!AL$66)*($G182/$F182)))</f>
        <v>0</v>
      </c>
      <c r="AQ182" s="420">
        <f>IF( $F182=0,0,((($F182/$E$181)*'PLAN DE ADQUISICIONES'!AM$66)*($G182/$F182)))</f>
        <v>0</v>
      </c>
      <c r="AR182" s="420">
        <f>IF( $F182=0,0,((($F182/$E$181)*'PLAN DE ADQUISICIONES'!AN$66)*($G182/$F182)))</f>
        <v>0</v>
      </c>
      <c r="AS182" s="420">
        <f>IF( $F182=0,0,((($F182/$E$181)*'PLAN DE ADQUISICIONES'!AO$66)*($G182/$F182)))</f>
        <v>0</v>
      </c>
      <c r="AT182" s="423">
        <f>AH182+AI182+AJ182+AK182+AL182+AM182+AN182+AO182+AP182+AQ182+AR182+AS182</f>
        <v>0</v>
      </c>
      <c r="AU182" s="494">
        <f>AS182+AR182+AQ182+AP182+AO182+AN182+AM182+AL182+AK182+AJ182+AI182+AH182+AF182+AE182+AD182+AC182+AB182+AA182+Z182+Y182+X182+W182+V182+U182+S182+R182+Q182+P182+O182+N182+M182+L182+K182+J182+I182+H182</f>
        <v>0</v>
      </c>
      <c r="AV182" s="392">
        <f t="shared" si="68"/>
        <v>0</v>
      </c>
    </row>
    <row r="183" spans="2:48" s="60" customFormat="1" ht="12.75" customHeight="1" x14ac:dyDescent="0.25">
      <c r="B183" s="416" t="str">
        <f>+'FORMATO COSTEO C2'!C410</f>
        <v>2.3.3.2</v>
      </c>
      <c r="C183" s="417" t="str">
        <f>+'FORMATO COSTEO C2'!B410</f>
        <v>Categoría de gasto</v>
      </c>
      <c r="D183" s="428"/>
      <c r="E183" s="556"/>
      <c r="F183" s="420">
        <f>+'FORMATO COSTEO C2'!G410</f>
        <v>0</v>
      </c>
      <c r="G183" s="421">
        <f>+'FORMATO COSTEO C2'!H410</f>
        <v>0</v>
      </c>
      <c r="H183" s="425">
        <f>IF( $F183=0,0,((($F183/$E$181)*'PLAN DE ADQUISICIONES'!F$66)*($G183/$F183)))</f>
        <v>0</v>
      </c>
      <c r="I183" s="420">
        <f>IF( $F183=0,0,((($F183/$E$181)*'PLAN DE ADQUISICIONES'!G$66)*($G183/$F183)))</f>
        <v>0</v>
      </c>
      <c r="J183" s="420">
        <f>IF( $F183=0,0,((($F183/$E$181)*'PLAN DE ADQUISICIONES'!H$66)*($G183/$F183)))</f>
        <v>0</v>
      </c>
      <c r="K183" s="420">
        <f>IF( $F183=0,0,((($F183/$E$181)*'PLAN DE ADQUISICIONES'!I$66)*($G183/$F183)))</f>
        <v>0</v>
      </c>
      <c r="L183" s="420">
        <f>IF( $F183=0,0,((($F183/$E$181)*'PLAN DE ADQUISICIONES'!J$66)*($G183/$F183)))</f>
        <v>0</v>
      </c>
      <c r="M183" s="420">
        <f>IF( $F183=0,0,((($F183/$E$181)*'PLAN DE ADQUISICIONES'!K$66)*($G183/$F183)))</f>
        <v>0</v>
      </c>
      <c r="N183" s="420">
        <f>IF( $F183=0,0,((($F183/$E$181)*'PLAN DE ADQUISICIONES'!L$66)*($G183/$F183)))</f>
        <v>0</v>
      </c>
      <c r="O183" s="420">
        <f>IF( $F183=0,0,((($F183/$E$181)*'PLAN DE ADQUISICIONES'!M$66)*($G183/$F183)))</f>
        <v>0</v>
      </c>
      <c r="P183" s="420">
        <f>IF( $F183=0,0,((($F183/$E$181)*'PLAN DE ADQUISICIONES'!N$66)*($G183/$F183)))</f>
        <v>0</v>
      </c>
      <c r="Q183" s="420">
        <f>IF( $F183=0,0,((($F183/$E$181)*'PLAN DE ADQUISICIONES'!O$66)*($G183/$F183)))</f>
        <v>0</v>
      </c>
      <c r="R183" s="420">
        <f>IF( $F183=0,0,((($F183/$E$181)*'PLAN DE ADQUISICIONES'!P$66)*($G183/$F183)))</f>
        <v>0</v>
      </c>
      <c r="S183" s="420">
        <f>IF( $F183=0,0,((($F183/$E$181)*'PLAN DE ADQUISICIONES'!Q$66)*($G183/$F183)))</f>
        <v>0</v>
      </c>
      <c r="T183" s="423">
        <f>H183+I183+J183+K183+L183+M183+N183+O183+P183+Q183+R183+S183</f>
        <v>0</v>
      </c>
      <c r="U183" s="424">
        <f>IF( $F183=0,0,((($F183/$E$181)*'PLAN DE ADQUISICIONES'!R$66)*($G183/$F183)))</f>
        <v>0</v>
      </c>
      <c r="V183" s="420">
        <f>IF( $F183=0,0,((($F183/$E$181)*'PLAN DE ADQUISICIONES'!S$66)*($G183/$F183)))</f>
        <v>0</v>
      </c>
      <c r="W183" s="420">
        <f>IF( $F183=0,0,((($F183/$E$181)*'PLAN DE ADQUISICIONES'!T$66)*($G183/$F183)))</f>
        <v>0</v>
      </c>
      <c r="X183" s="420">
        <f>IF( $F183=0,0,((($F183/$E$181)*'PLAN DE ADQUISICIONES'!U$66)*($G183/$F183)))</f>
        <v>0</v>
      </c>
      <c r="Y183" s="420">
        <f>IF( $F183=0,0,((($F183/$E$181)*'PLAN DE ADQUISICIONES'!V$66)*($G183/$F183)))</f>
        <v>0</v>
      </c>
      <c r="Z183" s="420">
        <f>IF( $F183=0,0,((($F183/$E$181)*'PLAN DE ADQUISICIONES'!W$66)*($G183/$F183)))</f>
        <v>0</v>
      </c>
      <c r="AA183" s="420">
        <f>IF( $F183=0,0,((($F183/$E$181)*'PLAN DE ADQUISICIONES'!X$66)*($G183/$F183)))</f>
        <v>0</v>
      </c>
      <c r="AB183" s="420">
        <f>IF( $F183=0,0,((($F183/$E$181)*'PLAN DE ADQUISICIONES'!Y$66)*($G183/$F183)))</f>
        <v>0</v>
      </c>
      <c r="AC183" s="420">
        <f>IF( $F183=0,0,((($F183/$E$181)*'PLAN DE ADQUISICIONES'!Z$66)*($G183/$F183)))</f>
        <v>0</v>
      </c>
      <c r="AD183" s="420">
        <f>IF( $F183=0,0,((($F183/$E$181)*'PLAN DE ADQUISICIONES'!AA$66)*($G183/$F183)))</f>
        <v>0</v>
      </c>
      <c r="AE183" s="420">
        <f>IF( $F183=0,0,((($F183/$E$181)*'PLAN DE ADQUISICIONES'!AB$66)*($G183/$F183)))</f>
        <v>0</v>
      </c>
      <c r="AF183" s="420">
        <f>IF( $F183=0,0,((($F183/$E$181)*'PLAN DE ADQUISICIONES'!AC$66)*($G183/$F183)))</f>
        <v>0</v>
      </c>
      <c r="AG183" s="421">
        <f>U183+V183+W183+X183+Y183+Z183+AA183+AB183+AC183+AD183+AE183+AF183</f>
        <v>0</v>
      </c>
      <c r="AH183" s="425">
        <f>IF( $F183=0,0,((($F183/$E$181)*'PLAN DE ADQUISICIONES'!AD$66)*($G183/$F183)))</f>
        <v>0</v>
      </c>
      <c r="AI183" s="420">
        <f>IF( $F183=0,0,((($F183/$E$181)*'PLAN DE ADQUISICIONES'!AE$66)*($G183/$F183)))</f>
        <v>0</v>
      </c>
      <c r="AJ183" s="420">
        <f>IF( $F183=0,0,((($F183/$E$181)*'PLAN DE ADQUISICIONES'!AF$66)*($G183/$F183)))</f>
        <v>0</v>
      </c>
      <c r="AK183" s="420">
        <f>IF( $F183=0,0,((($F183/$E$181)*'PLAN DE ADQUISICIONES'!AG$66)*($G183/$F183)))</f>
        <v>0</v>
      </c>
      <c r="AL183" s="420">
        <f>IF( $F183=0,0,((($F183/$E$181)*'PLAN DE ADQUISICIONES'!AH$66)*($G183/$F183)))</f>
        <v>0</v>
      </c>
      <c r="AM183" s="420">
        <f>IF( $F183=0,0,((($F183/$E$181)*'PLAN DE ADQUISICIONES'!AI$66)*($G183/$F183)))</f>
        <v>0</v>
      </c>
      <c r="AN183" s="420">
        <f>IF( $F183=0,0,((($F183/$E$181)*'PLAN DE ADQUISICIONES'!AJ$66)*($G183/$F183)))</f>
        <v>0</v>
      </c>
      <c r="AO183" s="420">
        <f>IF( $F183=0,0,((($F183/$E$181)*'PLAN DE ADQUISICIONES'!AK$66)*($G183/$F183)))</f>
        <v>0</v>
      </c>
      <c r="AP183" s="420">
        <f>IF( $F183=0,0,((($F183/$E$181)*'PLAN DE ADQUISICIONES'!AL$66)*($G183/$F183)))</f>
        <v>0</v>
      </c>
      <c r="AQ183" s="420">
        <f>IF( $F183=0,0,((($F183/$E$181)*'PLAN DE ADQUISICIONES'!AM$66)*($G183/$F183)))</f>
        <v>0</v>
      </c>
      <c r="AR183" s="420">
        <f>IF( $F183=0,0,((($F183/$E$181)*'PLAN DE ADQUISICIONES'!AN$66)*($G183/$F183)))</f>
        <v>0</v>
      </c>
      <c r="AS183" s="420">
        <f>IF( $F183=0,0,((($F183/$E$181)*'PLAN DE ADQUISICIONES'!AO$66)*($G183/$F183)))</f>
        <v>0</v>
      </c>
      <c r="AT183" s="423">
        <f>AH183+AI183+AJ183+AK183+AL183+AM183+AN183+AO183+AP183+AQ183+AR183+AS183</f>
        <v>0</v>
      </c>
      <c r="AU183" s="494">
        <f>AS183+AR183+AQ183+AP183+AO183+AN183+AM183+AL183+AK183+AJ183+AI183+AH183+AF183+AE183+AD183+AC183+AB183+AA183+Z183+Y183+X183+W183+V183+U183+S183+R183+Q183+P183+O183+N183+M183+L183+K183+J183+I183+H183</f>
        <v>0</v>
      </c>
      <c r="AV183" s="392">
        <f t="shared" si="68"/>
        <v>0</v>
      </c>
    </row>
    <row r="184" spans="2:48" s="60" customFormat="1" ht="12.75" customHeight="1" x14ac:dyDescent="0.25">
      <c r="B184" s="416" t="str">
        <f>+'FORMATO COSTEO C2'!C416</f>
        <v>2.3.3.3</v>
      </c>
      <c r="C184" s="417" t="str">
        <f>+'FORMATO COSTEO C2'!B416</f>
        <v>Categoría de gasto</v>
      </c>
      <c r="D184" s="428"/>
      <c r="E184" s="556"/>
      <c r="F184" s="420">
        <f>+'FORMATO COSTEO C2'!G416</f>
        <v>0</v>
      </c>
      <c r="G184" s="421">
        <f>+'FORMATO COSTEO C2'!H416</f>
        <v>0</v>
      </c>
      <c r="H184" s="425">
        <f>IF( $F184=0,0,((($F184/$E$181)*'PLAN DE ADQUISICIONES'!F$66)*($G184/$F184)))</f>
        <v>0</v>
      </c>
      <c r="I184" s="420">
        <f>IF( $F184=0,0,((($F184/$E$181)*'PLAN DE ADQUISICIONES'!G$66)*($G184/$F184)))</f>
        <v>0</v>
      </c>
      <c r="J184" s="420">
        <f>IF( $F184=0,0,((($F184/$E$181)*'PLAN DE ADQUISICIONES'!H$66)*($G184/$F184)))</f>
        <v>0</v>
      </c>
      <c r="K184" s="420">
        <f>IF( $F184=0,0,((($F184/$E$181)*'PLAN DE ADQUISICIONES'!I$66)*($G184/$F184)))</f>
        <v>0</v>
      </c>
      <c r="L184" s="420">
        <f>IF( $F184=0,0,((($F184/$E$181)*'PLAN DE ADQUISICIONES'!J$66)*($G184/$F184)))</f>
        <v>0</v>
      </c>
      <c r="M184" s="420">
        <f>IF( $F184=0,0,((($F184/$E$181)*'PLAN DE ADQUISICIONES'!K$66)*($G184/$F184)))</f>
        <v>0</v>
      </c>
      <c r="N184" s="420">
        <f>IF( $F184=0,0,((($F184/$E$181)*'PLAN DE ADQUISICIONES'!L$66)*($G184/$F184)))</f>
        <v>0</v>
      </c>
      <c r="O184" s="420">
        <f>IF( $F184=0,0,((($F184/$E$181)*'PLAN DE ADQUISICIONES'!M$66)*($G184/$F184)))</f>
        <v>0</v>
      </c>
      <c r="P184" s="420">
        <f>IF( $F184=0,0,((($F184/$E$181)*'PLAN DE ADQUISICIONES'!N$66)*($G184/$F184)))</f>
        <v>0</v>
      </c>
      <c r="Q184" s="420">
        <f>IF( $F184=0,0,((($F184/$E$181)*'PLAN DE ADQUISICIONES'!O$66)*($G184/$F184)))</f>
        <v>0</v>
      </c>
      <c r="R184" s="420">
        <f>IF( $F184=0,0,((($F184/$E$181)*'PLAN DE ADQUISICIONES'!P$66)*($G184/$F184)))</f>
        <v>0</v>
      </c>
      <c r="S184" s="420">
        <f>IF( $F184=0,0,((($F184/$E$181)*'PLAN DE ADQUISICIONES'!Q$66)*($G184/$F184)))</f>
        <v>0</v>
      </c>
      <c r="T184" s="423">
        <f>H184+I184+J184+K184+L184+M184+N184+O184+P184+Q184+R184+S184</f>
        <v>0</v>
      </c>
      <c r="U184" s="424">
        <f>IF( $F184=0,0,((($F184/$E$181)*'PLAN DE ADQUISICIONES'!R$66)*($G184/$F184)))</f>
        <v>0</v>
      </c>
      <c r="V184" s="420">
        <f>IF( $F184=0,0,((($F184/$E$181)*'PLAN DE ADQUISICIONES'!S$66)*($G184/$F184)))</f>
        <v>0</v>
      </c>
      <c r="W184" s="420">
        <f>IF( $F184=0,0,((($F184/$E$181)*'PLAN DE ADQUISICIONES'!T$66)*($G184/$F184)))</f>
        <v>0</v>
      </c>
      <c r="X184" s="420">
        <f>IF( $F184=0,0,((($F184/$E$181)*'PLAN DE ADQUISICIONES'!U$66)*($G184/$F184)))</f>
        <v>0</v>
      </c>
      <c r="Y184" s="420">
        <f>IF( $F184=0,0,((($F184/$E$181)*'PLAN DE ADQUISICIONES'!V$66)*($G184/$F184)))</f>
        <v>0</v>
      </c>
      <c r="Z184" s="420">
        <f>IF( $F184=0,0,((($F184/$E$181)*'PLAN DE ADQUISICIONES'!W$66)*($G184/$F184)))</f>
        <v>0</v>
      </c>
      <c r="AA184" s="420">
        <f>IF( $F184=0,0,((($F184/$E$181)*'PLAN DE ADQUISICIONES'!X$66)*($G184/$F184)))</f>
        <v>0</v>
      </c>
      <c r="AB184" s="420">
        <f>IF( $F184=0,0,((($F184/$E$181)*'PLAN DE ADQUISICIONES'!Y$66)*($G184/$F184)))</f>
        <v>0</v>
      </c>
      <c r="AC184" s="420">
        <f>IF( $F184=0,0,((($F184/$E$181)*'PLAN DE ADQUISICIONES'!Z$66)*($G184/$F184)))</f>
        <v>0</v>
      </c>
      <c r="AD184" s="420">
        <f>IF( $F184=0,0,((($F184/$E$181)*'PLAN DE ADQUISICIONES'!AA$66)*($G184/$F184)))</f>
        <v>0</v>
      </c>
      <c r="AE184" s="420">
        <f>IF( $F184=0,0,((($F184/$E$181)*'PLAN DE ADQUISICIONES'!AB$66)*($G184/$F184)))</f>
        <v>0</v>
      </c>
      <c r="AF184" s="420">
        <f>IF( $F184=0,0,((($F184/$E$181)*'PLAN DE ADQUISICIONES'!AC$66)*($G184/$F184)))</f>
        <v>0</v>
      </c>
      <c r="AG184" s="421">
        <f>U184+V184+W184+X184+Y184+Z184+AA184+AB184+AC184+AD184+AE184+AF184</f>
        <v>0</v>
      </c>
      <c r="AH184" s="425">
        <f>IF( $F184=0,0,((($F184/$E$181)*'PLAN DE ADQUISICIONES'!AD$66)*($G184/$F184)))</f>
        <v>0</v>
      </c>
      <c r="AI184" s="420">
        <f>IF( $F184=0,0,((($F184/$E$181)*'PLAN DE ADQUISICIONES'!AE$66)*($G184/$F184)))</f>
        <v>0</v>
      </c>
      <c r="AJ184" s="420">
        <f>IF( $F184=0,0,((($F184/$E$181)*'PLAN DE ADQUISICIONES'!AF$66)*($G184/$F184)))</f>
        <v>0</v>
      </c>
      <c r="AK184" s="420">
        <f>IF( $F184=0,0,((($F184/$E$181)*'PLAN DE ADQUISICIONES'!AG$66)*($G184/$F184)))</f>
        <v>0</v>
      </c>
      <c r="AL184" s="420">
        <f>IF( $F184=0,0,((($F184/$E$181)*'PLAN DE ADQUISICIONES'!AH$66)*($G184/$F184)))</f>
        <v>0</v>
      </c>
      <c r="AM184" s="420">
        <f>IF( $F184=0,0,((($F184/$E$181)*'PLAN DE ADQUISICIONES'!AI$66)*($G184/$F184)))</f>
        <v>0</v>
      </c>
      <c r="AN184" s="420">
        <f>IF( $F184=0,0,((($F184/$E$181)*'PLAN DE ADQUISICIONES'!AJ$66)*($G184/$F184)))</f>
        <v>0</v>
      </c>
      <c r="AO184" s="420">
        <f>IF( $F184=0,0,((($F184/$E$181)*'PLAN DE ADQUISICIONES'!AK$66)*($G184/$F184)))</f>
        <v>0</v>
      </c>
      <c r="AP184" s="420">
        <f>IF( $F184=0,0,((($F184/$E$181)*'PLAN DE ADQUISICIONES'!AL$66)*($G184/$F184)))</f>
        <v>0</v>
      </c>
      <c r="AQ184" s="420">
        <f>IF( $F184=0,0,((($F184/$E$181)*'PLAN DE ADQUISICIONES'!AM$66)*($G184/$F184)))</f>
        <v>0</v>
      </c>
      <c r="AR184" s="420">
        <f>IF( $F184=0,0,((($F184/$E$181)*'PLAN DE ADQUISICIONES'!AN$66)*($G184/$F184)))</f>
        <v>0</v>
      </c>
      <c r="AS184" s="420">
        <f>IF( $F184=0,0,((($F184/$E$181)*'PLAN DE ADQUISICIONES'!AO$66)*($G184/$F184)))</f>
        <v>0</v>
      </c>
      <c r="AT184" s="423">
        <f>AH184+AI184+AJ184+AK184+AL184+AM184+AN184+AO184+AP184+AQ184+AR184+AS184</f>
        <v>0</v>
      </c>
      <c r="AU184" s="494">
        <f>AS184+AR184+AQ184+AP184+AO184+AN184+AM184+AL184+AK184+AJ184+AI184+AH184+AF184+AE184+AD184+AC184+AB184+AA184+Z184+Y184+X184+W184+V184+U184+S184+R184+Q184+P184+O184+N184+M184+L184+K184+J184+I184+H184</f>
        <v>0</v>
      </c>
      <c r="AV184" s="392">
        <f t="shared" si="68"/>
        <v>0</v>
      </c>
    </row>
    <row r="185" spans="2:48" s="60" customFormat="1" ht="12.75" customHeight="1" x14ac:dyDescent="0.25">
      <c r="B185" s="416" t="str">
        <f>+'FORMATO COSTEO C2'!C422</f>
        <v>2.3.3.4</v>
      </c>
      <c r="C185" s="417" t="str">
        <f>+'FORMATO COSTEO C2'!B422</f>
        <v>Categoría de gasto</v>
      </c>
      <c r="D185" s="428"/>
      <c r="E185" s="556"/>
      <c r="F185" s="420">
        <f>+'FORMATO COSTEO C2'!G422</f>
        <v>0</v>
      </c>
      <c r="G185" s="421">
        <f>+'FORMATO COSTEO C2'!H422</f>
        <v>0</v>
      </c>
      <c r="H185" s="425">
        <f>IF( $F185=0,0,((($F185/$E$181)*'PLAN DE ADQUISICIONES'!F$66)*($G185/$F185)))</f>
        <v>0</v>
      </c>
      <c r="I185" s="420">
        <f>IF( $F185=0,0,((($F185/$E$181)*'PLAN DE ADQUISICIONES'!G$66)*($G185/$F185)))</f>
        <v>0</v>
      </c>
      <c r="J185" s="420">
        <f>IF( $F185=0,0,((($F185/$E$181)*'PLAN DE ADQUISICIONES'!H$66)*($G185/$F185)))</f>
        <v>0</v>
      </c>
      <c r="K185" s="420">
        <f>IF( $F185=0,0,((($F185/$E$181)*'PLAN DE ADQUISICIONES'!I$66)*($G185/$F185)))</f>
        <v>0</v>
      </c>
      <c r="L185" s="420">
        <f>IF( $F185=0,0,((($F185/$E$181)*'PLAN DE ADQUISICIONES'!J$66)*($G185/$F185)))</f>
        <v>0</v>
      </c>
      <c r="M185" s="420">
        <f>IF( $F185=0,0,((($F185/$E$181)*'PLAN DE ADQUISICIONES'!K$66)*($G185/$F185)))</f>
        <v>0</v>
      </c>
      <c r="N185" s="420">
        <f>IF( $F185=0,0,((($F185/$E$181)*'PLAN DE ADQUISICIONES'!L$66)*($G185/$F185)))</f>
        <v>0</v>
      </c>
      <c r="O185" s="420">
        <f>IF( $F185=0,0,((($F185/$E$181)*'PLAN DE ADQUISICIONES'!M$66)*($G185/$F185)))</f>
        <v>0</v>
      </c>
      <c r="P185" s="420">
        <f>IF( $F185=0,0,((($F185/$E$181)*'PLAN DE ADQUISICIONES'!N$66)*($G185/$F185)))</f>
        <v>0</v>
      </c>
      <c r="Q185" s="420">
        <f>IF( $F185=0,0,((($F185/$E$181)*'PLAN DE ADQUISICIONES'!O$66)*($G185/$F185)))</f>
        <v>0</v>
      </c>
      <c r="R185" s="420">
        <f>IF( $F185=0,0,((($F185/$E$181)*'PLAN DE ADQUISICIONES'!P$66)*($G185/$F185)))</f>
        <v>0</v>
      </c>
      <c r="S185" s="420">
        <f>IF( $F185=0,0,((($F185/$E$181)*'PLAN DE ADQUISICIONES'!Q$66)*($G185/$F185)))</f>
        <v>0</v>
      </c>
      <c r="T185" s="423">
        <f>H185+I185+J185+K185+L185+M185+N185+O185+P185+Q185+R185+S185</f>
        <v>0</v>
      </c>
      <c r="U185" s="424">
        <f>IF( $F185=0,0,((($F185/$E$181)*'PLAN DE ADQUISICIONES'!R$66)*($G185/$F185)))</f>
        <v>0</v>
      </c>
      <c r="V185" s="420">
        <f>IF( $F185=0,0,((($F185/$E$181)*'PLAN DE ADQUISICIONES'!S$66)*($G185/$F185)))</f>
        <v>0</v>
      </c>
      <c r="W185" s="420">
        <f>IF( $F185=0,0,((($F185/$E$181)*'PLAN DE ADQUISICIONES'!T$66)*($G185/$F185)))</f>
        <v>0</v>
      </c>
      <c r="X185" s="420">
        <f>IF( $F185=0,0,((($F185/$E$181)*'PLAN DE ADQUISICIONES'!U$66)*($G185/$F185)))</f>
        <v>0</v>
      </c>
      <c r="Y185" s="420">
        <f>IF( $F185=0,0,((($F185/$E$181)*'PLAN DE ADQUISICIONES'!V$66)*($G185/$F185)))</f>
        <v>0</v>
      </c>
      <c r="Z185" s="420">
        <f>IF( $F185=0,0,((($F185/$E$181)*'PLAN DE ADQUISICIONES'!W$66)*($G185/$F185)))</f>
        <v>0</v>
      </c>
      <c r="AA185" s="420">
        <f>IF( $F185=0,0,((($F185/$E$181)*'PLAN DE ADQUISICIONES'!X$66)*($G185/$F185)))</f>
        <v>0</v>
      </c>
      <c r="AB185" s="420">
        <f>IF( $F185=0,0,((($F185/$E$181)*'PLAN DE ADQUISICIONES'!Y$66)*($G185/$F185)))</f>
        <v>0</v>
      </c>
      <c r="AC185" s="420">
        <f>IF( $F185=0,0,((($F185/$E$181)*'PLAN DE ADQUISICIONES'!Z$66)*($G185/$F185)))</f>
        <v>0</v>
      </c>
      <c r="AD185" s="420">
        <f>IF( $F185=0,0,((($F185/$E$181)*'PLAN DE ADQUISICIONES'!AA$66)*($G185/$F185)))</f>
        <v>0</v>
      </c>
      <c r="AE185" s="420">
        <f>IF( $F185=0,0,((($F185/$E$181)*'PLAN DE ADQUISICIONES'!AB$66)*($G185/$F185)))</f>
        <v>0</v>
      </c>
      <c r="AF185" s="420">
        <f>IF( $F185=0,0,((($F185/$E$181)*'PLAN DE ADQUISICIONES'!AC$66)*($G185/$F185)))</f>
        <v>0</v>
      </c>
      <c r="AG185" s="421">
        <f>U185+V185+W185+X185+Y185+Z185+AA185+AB185+AC185+AD185+AE185+AF185</f>
        <v>0</v>
      </c>
      <c r="AH185" s="425">
        <f>IF( $F185=0,0,((($F185/$E$181)*'PLAN DE ADQUISICIONES'!AD$66)*($G185/$F185)))</f>
        <v>0</v>
      </c>
      <c r="AI185" s="420">
        <f>IF( $F185=0,0,((($F185/$E$181)*'PLAN DE ADQUISICIONES'!AE$66)*($G185/$F185)))</f>
        <v>0</v>
      </c>
      <c r="AJ185" s="420">
        <f>IF( $F185=0,0,((($F185/$E$181)*'PLAN DE ADQUISICIONES'!AF$66)*($G185/$F185)))</f>
        <v>0</v>
      </c>
      <c r="AK185" s="420">
        <f>IF( $F185=0,0,((($F185/$E$181)*'PLAN DE ADQUISICIONES'!AG$66)*($G185/$F185)))</f>
        <v>0</v>
      </c>
      <c r="AL185" s="420">
        <f>IF( $F185=0,0,((($F185/$E$181)*'PLAN DE ADQUISICIONES'!AH$66)*($G185/$F185)))</f>
        <v>0</v>
      </c>
      <c r="AM185" s="420">
        <f>IF( $F185=0,0,((($F185/$E$181)*'PLAN DE ADQUISICIONES'!AI$66)*($G185/$F185)))</f>
        <v>0</v>
      </c>
      <c r="AN185" s="420">
        <f>IF( $F185=0,0,((($F185/$E$181)*'PLAN DE ADQUISICIONES'!AJ$66)*($G185/$F185)))</f>
        <v>0</v>
      </c>
      <c r="AO185" s="420">
        <f>IF( $F185=0,0,((($F185/$E$181)*'PLAN DE ADQUISICIONES'!AK$66)*($G185/$F185)))</f>
        <v>0</v>
      </c>
      <c r="AP185" s="420">
        <f>IF( $F185=0,0,((($F185/$E$181)*'PLAN DE ADQUISICIONES'!AL$66)*($G185/$F185)))</f>
        <v>0</v>
      </c>
      <c r="AQ185" s="420">
        <f>IF( $F185=0,0,((($F185/$E$181)*'PLAN DE ADQUISICIONES'!AM$66)*($G185/$F185)))</f>
        <v>0</v>
      </c>
      <c r="AR185" s="420">
        <f>IF( $F185=0,0,((($F185/$E$181)*'PLAN DE ADQUISICIONES'!AN$66)*($G185/$F185)))</f>
        <v>0</v>
      </c>
      <c r="AS185" s="420">
        <f>IF( $F185=0,0,((($F185/$E$181)*'PLAN DE ADQUISICIONES'!AO$66)*($G185/$F185)))</f>
        <v>0</v>
      </c>
      <c r="AT185" s="423">
        <f>AH185+AI185+AJ185+AK185+AL185+AM185+AN185+AO185+AP185+AQ185+AR185+AS185</f>
        <v>0</v>
      </c>
      <c r="AU185" s="494">
        <f>AS185+AR185+AQ185+AP185+AO185+AN185+AM185+AL185+AK185+AJ185+AI185+AH185+AF185+AE185+AD185+AC185+AB185+AA185+Z185+Y185+X185+W185+V185+U185+S185+R185+Q185+P185+O185+N185+M185+L185+K185+J185+I185+H185</f>
        <v>0</v>
      </c>
      <c r="AV185" s="392">
        <f t="shared" si="68"/>
        <v>0</v>
      </c>
    </row>
    <row r="186" spans="2:48" s="60" customFormat="1" ht="12.75" customHeight="1" x14ac:dyDescent="0.25">
      <c r="B186" s="416" t="str">
        <f>+'FORMATO COSTEO C2'!C428</f>
        <v>2.3.3.5</v>
      </c>
      <c r="C186" s="417" t="str">
        <f>+'FORMATO COSTEO C2'!B428</f>
        <v>Categoría de gasto</v>
      </c>
      <c r="D186" s="428"/>
      <c r="E186" s="556"/>
      <c r="F186" s="420">
        <f>+'FORMATO COSTEO C2'!G428</f>
        <v>0</v>
      </c>
      <c r="G186" s="421">
        <f>+'FORMATO COSTEO C2'!H428</f>
        <v>0</v>
      </c>
      <c r="H186" s="425">
        <f>IF( $F186=0,0,((($F186/$E$181)*'PLAN DE ADQUISICIONES'!F$66)*($G186/$F186)))</f>
        <v>0</v>
      </c>
      <c r="I186" s="420">
        <f>IF( $F186=0,0,((($F186/$E$181)*'PLAN DE ADQUISICIONES'!G$66)*($G186/$F186)))</f>
        <v>0</v>
      </c>
      <c r="J186" s="420">
        <f>IF( $F186=0,0,((($F186/$E$181)*'PLAN DE ADQUISICIONES'!H$66)*($G186/$F186)))</f>
        <v>0</v>
      </c>
      <c r="K186" s="420">
        <f>IF( $F186=0,0,((($F186/$E$181)*'PLAN DE ADQUISICIONES'!I$66)*($G186/$F186)))</f>
        <v>0</v>
      </c>
      <c r="L186" s="420">
        <f>IF( $F186=0,0,((($F186/$E$181)*'PLAN DE ADQUISICIONES'!J$66)*($G186/$F186)))</f>
        <v>0</v>
      </c>
      <c r="M186" s="420">
        <f>IF( $F186=0,0,((($F186/$E$181)*'PLAN DE ADQUISICIONES'!K$66)*($G186/$F186)))</f>
        <v>0</v>
      </c>
      <c r="N186" s="420">
        <f>IF( $F186=0,0,((($F186/$E$181)*'PLAN DE ADQUISICIONES'!L$66)*($G186/$F186)))</f>
        <v>0</v>
      </c>
      <c r="O186" s="420">
        <f>IF( $F186=0,0,((($F186/$E$181)*'PLAN DE ADQUISICIONES'!M$66)*($G186/$F186)))</f>
        <v>0</v>
      </c>
      <c r="P186" s="420">
        <f>IF( $F186=0,0,((($F186/$E$181)*'PLAN DE ADQUISICIONES'!N$66)*($G186/$F186)))</f>
        <v>0</v>
      </c>
      <c r="Q186" s="420">
        <f>IF( $F186=0,0,((($F186/$E$181)*'PLAN DE ADQUISICIONES'!O$66)*($G186/$F186)))</f>
        <v>0</v>
      </c>
      <c r="R186" s="420">
        <f>IF( $F186=0,0,((($F186/$E$181)*'PLAN DE ADQUISICIONES'!P$66)*($G186/$F186)))</f>
        <v>0</v>
      </c>
      <c r="S186" s="420">
        <f>IF( $F186=0,0,((($F186/$E$181)*'PLAN DE ADQUISICIONES'!Q$66)*($G186/$F186)))</f>
        <v>0</v>
      </c>
      <c r="T186" s="423">
        <f>H186+I186+J186+K186+L186+M186+N186+O186+P186+Q186+R186+S186</f>
        <v>0</v>
      </c>
      <c r="U186" s="424">
        <f>IF( $F186=0,0,((($F186/$E$181)*'PLAN DE ADQUISICIONES'!R$66)*($G186/$F186)))</f>
        <v>0</v>
      </c>
      <c r="V186" s="420">
        <f>IF( $F186=0,0,((($F186/$E$181)*'PLAN DE ADQUISICIONES'!S$66)*($G186/$F186)))</f>
        <v>0</v>
      </c>
      <c r="W186" s="420">
        <f>IF( $F186=0,0,((($F186/$E$181)*'PLAN DE ADQUISICIONES'!T$66)*($G186/$F186)))</f>
        <v>0</v>
      </c>
      <c r="X186" s="420">
        <f>IF( $F186=0,0,((($F186/$E$181)*'PLAN DE ADQUISICIONES'!U$66)*($G186/$F186)))</f>
        <v>0</v>
      </c>
      <c r="Y186" s="420">
        <f>IF( $F186=0,0,((($F186/$E$181)*'PLAN DE ADQUISICIONES'!V$66)*($G186/$F186)))</f>
        <v>0</v>
      </c>
      <c r="Z186" s="420">
        <f>IF( $F186=0,0,((($F186/$E$181)*'PLAN DE ADQUISICIONES'!W$66)*($G186/$F186)))</f>
        <v>0</v>
      </c>
      <c r="AA186" s="420">
        <f>IF( $F186=0,0,((($F186/$E$181)*'PLAN DE ADQUISICIONES'!X$66)*($G186/$F186)))</f>
        <v>0</v>
      </c>
      <c r="AB186" s="420">
        <f>IF( $F186=0,0,((($F186/$E$181)*'PLAN DE ADQUISICIONES'!Y$66)*($G186/$F186)))</f>
        <v>0</v>
      </c>
      <c r="AC186" s="420">
        <f>IF( $F186=0,0,((($F186/$E$181)*'PLAN DE ADQUISICIONES'!Z$66)*($G186/$F186)))</f>
        <v>0</v>
      </c>
      <c r="AD186" s="420">
        <f>IF( $F186=0,0,((($F186/$E$181)*'PLAN DE ADQUISICIONES'!AA$66)*($G186/$F186)))</f>
        <v>0</v>
      </c>
      <c r="AE186" s="420">
        <f>IF( $F186=0,0,((($F186/$E$181)*'PLAN DE ADQUISICIONES'!AB$66)*($G186/$F186)))</f>
        <v>0</v>
      </c>
      <c r="AF186" s="420">
        <f>IF( $F186=0,0,((($F186/$E$181)*'PLAN DE ADQUISICIONES'!AC$66)*($G186/$F186)))</f>
        <v>0</v>
      </c>
      <c r="AG186" s="421">
        <f>U186+V186+W186+X186+Y186+Z186+AA186+AB186+AC186+AD186+AE186+AF186</f>
        <v>0</v>
      </c>
      <c r="AH186" s="425">
        <f>IF( $F186=0,0,((($F186/$E$181)*'PLAN DE ADQUISICIONES'!AD$66)*($G186/$F186)))</f>
        <v>0</v>
      </c>
      <c r="AI186" s="420">
        <f>IF( $F186=0,0,((($F186/$E$181)*'PLAN DE ADQUISICIONES'!AE$66)*($G186/$F186)))</f>
        <v>0</v>
      </c>
      <c r="AJ186" s="420">
        <f>IF( $F186=0,0,((($F186/$E$181)*'PLAN DE ADQUISICIONES'!AF$66)*($G186/$F186)))</f>
        <v>0</v>
      </c>
      <c r="AK186" s="420">
        <f>IF( $F186=0,0,((($F186/$E$181)*'PLAN DE ADQUISICIONES'!AG$66)*($G186/$F186)))</f>
        <v>0</v>
      </c>
      <c r="AL186" s="420">
        <f>IF( $F186=0,0,((($F186/$E$181)*'PLAN DE ADQUISICIONES'!AH$66)*($G186/$F186)))</f>
        <v>0</v>
      </c>
      <c r="AM186" s="420">
        <f>IF( $F186=0,0,((($F186/$E$181)*'PLAN DE ADQUISICIONES'!AI$66)*($G186/$F186)))</f>
        <v>0</v>
      </c>
      <c r="AN186" s="420">
        <f>IF( $F186=0,0,((($F186/$E$181)*'PLAN DE ADQUISICIONES'!AJ$66)*($G186/$F186)))</f>
        <v>0</v>
      </c>
      <c r="AO186" s="420">
        <f>IF( $F186=0,0,((($F186/$E$181)*'PLAN DE ADQUISICIONES'!AK$66)*($G186/$F186)))</f>
        <v>0</v>
      </c>
      <c r="AP186" s="420">
        <f>IF( $F186=0,0,((($F186/$E$181)*'PLAN DE ADQUISICIONES'!AL$66)*($G186/$F186)))</f>
        <v>0</v>
      </c>
      <c r="AQ186" s="420">
        <f>IF( $F186=0,0,((($F186/$E$181)*'PLAN DE ADQUISICIONES'!AM$66)*($G186/$F186)))</f>
        <v>0</v>
      </c>
      <c r="AR186" s="420">
        <f>IF( $F186=0,0,((($F186/$E$181)*'PLAN DE ADQUISICIONES'!AN$66)*($G186/$F186)))</f>
        <v>0</v>
      </c>
      <c r="AS186" s="420">
        <f>IF( $F186=0,0,((($F186/$E$181)*'PLAN DE ADQUISICIONES'!AO$66)*($G186/$F186)))</f>
        <v>0</v>
      </c>
      <c r="AT186" s="423">
        <f>AH186+AI186+AJ186+AK186+AL186+AM186+AN186+AO186+AP186+AQ186+AR186+AS186</f>
        <v>0</v>
      </c>
      <c r="AU186" s="494">
        <f>AS186+AR186+AQ186+AP186+AO186+AN186+AM186+AL186+AK186+AJ186+AI186+AH186+AF186+AE186+AD186+AC186+AB186+AA186+Z186+Y186+X186+W186+V186+U186+S186+R186+Q186+P186+O186+N186+M186+L186+K186+J186+I186+H186</f>
        <v>0</v>
      </c>
      <c r="AV186" s="392">
        <f t="shared" si="68"/>
        <v>0</v>
      </c>
    </row>
    <row r="187" spans="2:48" s="60" customFormat="1" ht="12.75" customHeight="1" x14ac:dyDescent="0.25">
      <c r="B187" s="406" t="str">
        <f>+'FORMATO COSTEO C2'!C434</f>
        <v>2.3.4</v>
      </c>
      <c r="C187" s="430">
        <f>+'FORMATO COSTEO C2'!B434</f>
        <v>0</v>
      </c>
      <c r="D187" s="543" t="str">
        <f>+'FORMATO COSTEO C2'!D434</f>
        <v>Unidad medida</v>
      </c>
      <c r="E187" s="535">
        <f>+'FORMATO COSTEO C2'!E434</f>
        <v>0</v>
      </c>
      <c r="F187" s="410">
        <f>SUM(F188:F192)</f>
        <v>0</v>
      </c>
      <c r="G187" s="411">
        <f>SUM(G188:G192)</f>
        <v>0</v>
      </c>
      <c r="H187" s="412">
        <f t="shared" ref="H187:M187" si="99">SUM(H188:H192)</f>
        <v>0</v>
      </c>
      <c r="I187" s="410">
        <f t="shared" si="99"/>
        <v>0</v>
      </c>
      <c r="J187" s="410">
        <f t="shared" si="99"/>
        <v>0</v>
      </c>
      <c r="K187" s="410">
        <f t="shared" si="99"/>
        <v>0</v>
      </c>
      <c r="L187" s="410">
        <f t="shared" si="99"/>
        <v>0</v>
      </c>
      <c r="M187" s="410">
        <f t="shared" si="99"/>
        <v>0</v>
      </c>
      <c r="N187" s="410">
        <f t="shared" ref="N187:T187" si="100">SUM(N188:N192)</f>
        <v>0</v>
      </c>
      <c r="O187" s="410">
        <f t="shared" si="100"/>
        <v>0</v>
      </c>
      <c r="P187" s="410">
        <f t="shared" si="100"/>
        <v>0</v>
      </c>
      <c r="Q187" s="410">
        <f t="shared" si="100"/>
        <v>0</v>
      </c>
      <c r="R187" s="410">
        <f t="shared" si="100"/>
        <v>0</v>
      </c>
      <c r="S187" s="410">
        <f t="shared" si="100"/>
        <v>0</v>
      </c>
      <c r="T187" s="413">
        <f t="shared" si="100"/>
        <v>0</v>
      </c>
      <c r="U187" s="414">
        <f t="shared" ref="U187:AJ187" si="101">SUM(U188:U192)</f>
        <v>0</v>
      </c>
      <c r="V187" s="410">
        <f t="shared" si="101"/>
        <v>0</v>
      </c>
      <c r="W187" s="410">
        <f t="shared" si="101"/>
        <v>0</v>
      </c>
      <c r="X187" s="410">
        <f t="shared" si="101"/>
        <v>0</v>
      </c>
      <c r="Y187" s="410">
        <f t="shared" si="101"/>
        <v>0</v>
      </c>
      <c r="Z187" s="410">
        <f t="shared" si="101"/>
        <v>0</v>
      </c>
      <c r="AA187" s="410">
        <f t="shared" si="101"/>
        <v>0</v>
      </c>
      <c r="AB187" s="410">
        <f t="shared" si="101"/>
        <v>0</v>
      </c>
      <c r="AC187" s="410">
        <f t="shared" si="101"/>
        <v>0</v>
      </c>
      <c r="AD187" s="410">
        <f t="shared" si="101"/>
        <v>0</v>
      </c>
      <c r="AE187" s="410">
        <f t="shared" si="101"/>
        <v>0</v>
      </c>
      <c r="AF187" s="410">
        <f t="shared" si="101"/>
        <v>0</v>
      </c>
      <c r="AG187" s="411">
        <f t="shared" si="101"/>
        <v>0</v>
      </c>
      <c r="AH187" s="412">
        <f t="shared" si="101"/>
        <v>0</v>
      </c>
      <c r="AI187" s="410">
        <f t="shared" si="101"/>
        <v>0</v>
      </c>
      <c r="AJ187" s="410">
        <f t="shared" si="101"/>
        <v>0</v>
      </c>
      <c r="AK187" s="410">
        <f t="shared" ref="AK187:AS187" si="102">SUM(AK188:AK192)</f>
        <v>0</v>
      </c>
      <c r="AL187" s="410">
        <f t="shared" si="102"/>
        <v>0</v>
      </c>
      <c r="AM187" s="410">
        <f t="shared" si="102"/>
        <v>0</v>
      </c>
      <c r="AN187" s="410">
        <f t="shared" si="102"/>
        <v>0</v>
      </c>
      <c r="AO187" s="410">
        <f t="shared" si="102"/>
        <v>0</v>
      </c>
      <c r="AP187" s="410">
        <f t="shared" si="102"/>
        <v>0</v>
      </c>
      <c r="AQ187" s="410">
        <f t="shared" si="102"/>
        <v>0</v>
      </c>
      <c r="AR187" s="410">
        <f t="shared" si="102"/>
        <v>0</v>
      </c>
      <c r="AS187" s="410">
        <f t="shared" si="102"/>
        <v>0</v>
      </c>
      <c r="AT187" s="413">
        <f>SUM(AT188:AT192)</f>
        <v>0</v>
      </c>
      <c r="AU187" s="415">
        <f>SUM(AU188:AU192)</f>
        <v>0</v>
      </c>
      <c r="AV187" s="392">
        <f t="shared" si="68"/>
        <v>0</v>
      </c>
    </row>
    <row r="188" spans="2:48" s="60" customFormat="1" ht="12.75" customHeight="1" x14ac:dyDescent="0.25">
      <c r="B188" s="416" t="str">
        <f>+'FORMATO COSTEO C2'!C436</f>
        <v>2.3.4.1</v>
      </c>
      <c r="C188" s="417" t="str">
        <f>+'FORMATO COSTEO C2'!B436</f>
        <v>Categoría de gasto</v>
      </c>
      <c r="D188" s="428"/>
      <c r="E188" s="556"/>
      <c r="F188" s="420">
        <f>+'FORMATO COSTEO C2'!G436</f>
        <v>0</v>
      </c>
      <c r="G188" s="421">
        <f>+'FORMATO COSTEO C2'!H436</f>
        <v>0</v>
      </c>
      <c r="H188" s="422">
        <f>IF( $F188=0,0,((($F188/$E$187)*'PLAN DE ADQUISICIONES'!F$67)*($G188/$F188)))</f>
        <v>0</v>
      </c>
      <c r="I188" s="420">
        <f>IF( $F188=0,0,((($F188/$E$187)*'PLAN DE ADQUISICIONES'!G$67)*($G188/$F188)))</f>
        <v>0</v>
      </c>
      <c r="J188" s="420">
        <f>IF( $F188=0,0,((($F188/$E$187)*'PLAN DE ADQUISICIONES'!H$67)*($G188/$F188)))</f>
        <v>0</v>
      </c>
      <c r="K188" s="420">
        <f>IF( $F188=0,0,((($F188/$E$187)*'PLAN DE ADQUISICIONES'!I$67)*($G188/$F188)))</f>
        <v>0</v>
      </c>
      <c r="L188" s="420">
        <f>IF( $F188=0,0,((($F188/$E$187)*'PLAN DE ADQUISICIONES'!J$67)*($G188/$F188)))</f>
        <v>0</v>
      </c>
      <c r="M188" s="420">
        <f>IF( $F188=0,0,((($F188/$E$187)*'PLAN DE ADQUISICIONES'!K$67)*($G188/$F188)))</f>
        <v>0</v>
      </c>
      <c r="N188" s="420">
        <f>IF( $F188=0,0,((($F188/$E$187)*'PLAN DE ADQUISICIONES'!L$67)*($G188/$F188)))</f>
        <v>0</v>
      </c>
      <c r="O188" s="420">
        <f>IF( $F188=0,0,((($F188/$E$187)*'PLAN DE ADQUISICIONES'!M$67)*($G188/$F188)))</f>
        <v>0</v>
      </c>
      <c r="P188" s="420">
        <f>IF( $F188=0,0,((($F188/$E$187)*'PLAN DE ADQUISICIONES'!N$67)*($G188/$F188)))</f>
        <v>0</v>
      </c>
      <c r="Q188" s="420">
        <f>IF( $F188=0,0,((($F188/$E$187)*'PLAN DE ADQUISICIONES'!O$67)*($G188/$F188)))</f>
        <v>0</v>
      </c>
      <c r="R188" s="420">
        <f>IF( $F188=0,0,((($F188/$E$187)*'PLAN DE ADQUISICIONES'!P$67)*($G188/$F188)))</f>
        <v>0</v>
      </c>
      <c r="S188" s="420">
        <f>IF( $F188=0,0,((($F188/$E$187)*'PLAN DE ADQUISICIONES'!Q$67)*($G188/$F188)))</f>
        <v>0</v>
      </c>
      <c r="T188" s="423">
        <f>H188+I188+J188+K188+L188+M188+N188+O188+P188+Q188+R188+S188</f>
        <v>0</v>
      </c>
      <c r="U188" s="424">
        <f>IF( $F188=0,0,((($F188/$E$187)*'PLAN DE ADQUISICIONES'!R$67)*($G188/$F188)))</f>
        <v>0</v>
      </c>
      <c r="V188" s="420">
        <f>IF( $F188=0,0,((($F188/$E$187)*'PLAN DE ADQUISICIONES'!S$67)*($G188/$F188)))</f>
        <v>0</v>
      </c>
      <c r="W188" s="420">
        <f>IF( $F188=0,0,((($F188/$E$187)*'PLAN DE ADQUISICIONES'!T$67)*($G188/$F188)))</f>
        <v>0</v>
      </c>
      <c r="X188" s="420">
        <f>IF( $F188=0,0,((($F188/$E$187)*'PLAN DE ADQUISICIONES'!U$67)*($G188/$F188)))</f>
        <v>0</v>
      </c>
      <c r="Y188" s="420">
        <f>IF( $F188=0,0,((($F188/$E$187)*'PLAN DE ADQUISICIONES'!V$67)*($G188/$F188)))</f>
        <v>0</v>
      </c>
      <c r="Z188" s="420">
        <f>IF( $F188=0,0,((($F188/$E$187)*'PLAN DE ADQUISICIONES'!W$67)*($G188/$F188)))</f>
        <v>0</v>
      </c>
      <c r="AA188" s="420">
        <f>IF( $F188=0,0,((($F188/$E$187)*'PLAN DE ADQUISICIONES'!X$67)*($G188/$F188)))</f>
        <v>0</v>
      </c>
      <c r="AB188" s="420">
        <f>IF( $F188=0,0,((($F188/$E$187)*'PLAN DE ADQUISICIONES'!Y$67)*($G188/$F188)))</f>
        <v>0</v>
      </c>
      <c r="AC188" s="420">
        <f>IF( $F188=0,0,((($F188/$E$187)*'PLAN DE ADQUISICIONES'!Z$67)*($G188/$F188)))</f>
        <v>0</v>
      </c>
      <c r="AD188" s="420">
        <f>IF( $F188=0,0,((($F188/$E$187)*'PLAN DE ADQUISICIONES'!AA$67)*($G188/$F188)))</f>
        <v>0</v>
      </c>
      <c r="AE188" s="420">
        <f>IF( $F188=0,0,((($F188/$E$187)*'PLAN DE ADQUISICIONES'!AB$67)*($G188/$F188)))</f>
        <v>0</v>
      </c>
      <c r="AF188" s="420">
        <f>IF( $F188=0,0,((($F188/$E$187)*'PLAN DE ADQUISICIONES'!AC$67)*($G188/$F188)))</f>
        <v>0</v>
      </c>
      <c r="AG188" s="421">
        <f>U188+V188+W188+X188+Y188+Z188+AA188+AB188+AC188+AD188+AE188+AF188</f>
        <v>0</v>
      </c>
      <c r="AH188" s="425">
        <f>IF( $F188=0,0,((($F188/$E$187)*'PLAN DE ADQUISICIONES'!AD$67)*($G188/$F188)))</f>
        <v>0</v>
      </c>
      <c r="AI188" s="420">
        <f>IF( $F188=0,0,((($F188/$E$187)*'PLAN DE ADQUISICIONES'!AE$67)*($G188/$F188)))</f>
        <v>0</v>
      </c>
      <c r="AJ188" s="420">
        <f>IF( $F188=0,0,((($F188/$E$187)*'PLAN DE ADQUISICIONES'!AF$67)*($G188/$F188)))</f>
        <v>0</v>
      </c>
      <c r="AK188" s="420">
        <f>IF( $F188=0,0,((($F188/$E$187)*'PLAN DE ADQUISICIONES'!AG$67)*($G188/$F188)))</f>
        <v>0</v>
      </c>
      <c r="AL188" s="420">
        <f>IF( $F188=0,0,((($F188/$E$187)*'PLAN DE ADQUISICIONES'!AH$67)*($G188/$F188)))</f>
        <v>0</v>
      </c>
      <c r="AM188" s="420">
        <f>IF( $F188=0,0,((($F188/$E$187)*'PLAN DE ADQUISICIONES'!AI$67)*($G188/$F188)))</f>
        <v>0</v>
      </c>
      <c r="AN188" s="420">
        <f>IF( $F188=0,0,((($F188/$E$187)*'PLAN DE ADQUISICIONES'!AJ$67)*($G188/$F188)))</f>
        <v>0</v>
      </c>
      <c r="AO188" s="420">
        <f>IF( $F188=0,0,((($F188/$E$187)*'PLAN DE ADQUISICIONES'!AK$67)*($G188/$F188)))</f>
        <v>0</v>
      </c>
      <c r="AP188" s="420">
        <f>IF( $F188=0,0,((($F188/$E$187)*'PLAN DE ADQUISICIONES'!AL$67)*($G188/$F188)))</f>
        <v>0</v>
      </c>
      <c r="AQ188" s="420">
        <f>IF( $F188=0,0,((($F188/$E$187)*'PLAN DE ADQUISICIONES'!AM$67)*($G188/$F188)))</f>
        <v>0</v>
      </c>
      <c r="AR188" s="420">
        <f>IF( $F188=0,0,((($F188/$E$187)*'PLAN DE ADQUISICIONES'!AN$67)*($G188/$F188)))</f>
        <v>0</v>
      </c>
      <c r="AS188" s="420">
        <f>IF( $F188=0,0,((($F188/$E$187)*'PLAN DE ADQUISICIONES'!AO$67)*($G188/$F188)))</f>
        <v>0</v>
      </c>
      <c r="AT188" s="423">
        <f>AH188+AI188+AJ188+AK188+AL188+AM188+AN188+AO188+AP188+AQ188+AR188+AS188</f>
        <v>0</v>
      </c>
      <c r="AU188" s="494">
        <f>AS188+AR188+AQ188+AP188+AO188+AN188+AM188+AL188+AK188+AJ188+AI188+AH188+AF188+AE188+AD188+AC188+AB188+AA188+Z188+Y188+X188+W188+V188+U188+S188+R188+Q188+P188+O188+N188+M188+L188+K188+J188+I188+H188</f>
        <v>0</v>
      </c>
      <c r="AV188" s="392">
        <f t="shared" si="68"/>
        <v>0</v>
      </c>
    </row>
    <row r="189" spans="2:48" s="60" customFormat="1" ht="12.75" customHeight="1" x14ac:dyDescent="0.25">
      <c r="B189" s="416" t="str">
        <f>+'FORMATO COSTEO C2'!C442</f>
        <v>2.3.4.2</v>
      </c>
      <c r="C189" s="417" t="str">
        <f>+'FORMATO COSTEO C2'!B442</f>
        <v>Categoría de gasto</v>
      </c>
      <c r="D189" s="428"/>
      <c r="E189" s="556"/>
      <c r="F189" s="420">
        <f>+'FORMATO COSTEO C2'!G442</f>
        <v>0</v>
      </c>
      <c r="G189" s="421">
        <f>+'FORMATO COSTEO C2'!H442</f>
        <v>0</v>
      </c>
      <c r="H189" s="425">
        <f>IF( $F189=0,0,((($F189/$E$187)*'PLAN DE ADQUISICIONES'!F$67)*($G189/$F189)))</f>
        <v>0</v>
      </c>
      <c r="I189" s="420">
        <f>IF( $F189=0,0,((($F189/$E$187)*'PLAN DE ADQUISICIONES'!G$67)*($G189/$F189)))</f>
        <v>0</v>
      </c>
      <c r="J189" s="420">
        <f>IF( $F189=0,0,((($F189/$E$187)*'PLAN DE ADQUISICIONES'!H$67)*($G189/$F189)))</f>
        <v>0</v>
      </c>
      <c r="K189" s="420">
        <f>IF( $F189=0,0,((($F189/$E$187)*'PLAN DE ADQUISICIONES'!I$67)*($G189/$F189)))</f>
        <v>0</v>
      </c>
      <c r="L189" s="420">
        <f>IF( $F189=0,0,((($F189/$E$187)*'PLAN DE ADQUISICIONES'!J$67)*($G189/$F189)))</f>
        <v>0</v>
      </c>
      <c r="M189" s="420">
        <f>IF( $F189=0,0,((($F189/$E$187)*'PLAN DE ADQUISICIONES'!K$67)*($G189/$F189)))</f>
        <v>0</v>
      </c>
      <c r="N189" s="420">
        <f>IF( $F189=0,0,((($F189/$E$187)*'PLAN DE ADQUISICIONES'!L$67)*($G189/$F189)))</f>
        <v>0</v>
      </c>
      <c r="O189" s="420">
        <f>IF( $F189=0,0,((($F189/$E$187)*'PLAN DE ADQUISICIONES'!M$67)*($G189/$F189)))</f>
        <v>0</v>
      </c>
      <c r="P189" s="420">
        <f>IF( $F189=0,0,((($F189/$E$187)*'PLAN DE ADQUISICIONES'!N$67)*($G189/$F189)))</f>
        <v>0</v>
      </c>
      <c r="Q189" s="420">
        <f>IF( $F189=0,0,((($F189/$E$187)*'PLAN DE ADQUISICIONES'!O$67)*($G189/$F189)))</f>
        <v>0</v>
      </c>
      <c r="R189" s="420">
        <f>IF( $F189=0,0,((($F189/$E$187)*'PLAN DE ADQUISICIONES'!P$67)*($G189/$F189)))</f>
        <v>0</v>
      </c>
      <c r="S189" s="420">
        <f>IF( $F189=0,0,((($F189/$E$187)*'PLAN DE ADQUISICIONES'!Q$67)*($G189/$F189)))</f>
        <v>0</v>
      </c>
      <c r="T189" s="423">
        <f>H189+I189+J189+K189+L189+M189+N189+O189+P189+Q189+R189+S189</f>
        <v>0</v>
      </c>
      <c r="U189" s="424">
        <f>IF( $F189=0,0,((($F189/$E$187)*'PLAN DE ADQUISICIONES'!R$67)*($G189/$F189)))</f>
        <v>0</v>
      </c>
      <c r="V189" s="420">
        <f>IF( $F189=0,0,((($F189/$E$187)*'PLAN DE ADQUISICIONES'!S$67)*($G189/$F189)))</f>
        <v>0</v>
      </c>
      <c r="W189" s="420">
        <f>IF( $F189=0,0,((($F189/$E$187)*'PLAN DE ADQUISICIONES'!T$67)*($G189/$F189)))</f>
        <v>0</v>
      </c>
      <c r="X189" s="420">
        <f>IF( $F189=0,0,((($F189/$E$187)*'PLAN DE ADQUISICIONES'!U$67)*($G189/$F189)))</f>
        <v>0</v>
      </c>
      <c r="Y189" s="420">
        <f>IF( $F189=0,0,((($F189/$E$187)*'PLAN DE ADQUISICIONES'!V$67)*($G189/$F189)))</f>
        <v>0</v>
      </c>
      <c r="Z189" s="420">
        <f>IF( $F189=0,0,((($F189/$E$187)*'PLAN DE ADQUISICIONES'!W$67)*($G189/$F189)))</f>
        <v>0</v>
      </c>
      <c r="AA189" s="420">
        <f>IF( $F189=0,0,((($F189/$E$187)*'PLAN DE ADQUISICIONES'!X$67)*($G189/$F189)))</f>
        <v>0</v>
      </c>
      <c r="AB189" s="420">
        <f>IF( $F189=0,0,((($F189/$E$187)*'PLAN DE ADQUISICIONES'!Y$67)*($G189/$F189)))</f>
        <v>0</v>
      </c>
      <c r="AC189" s="420">
        <f>IF( $F189=0,0,((($F189/$E$187)*'PLAN DE ADQUISICIONES'!Z$67)*($G189/$F189)))</f>
        <v>0</v>
      </c>
      <c r="AD189" s="420">
        <f>IF( $F189=0,0,((($F189/$E$187)*'PLAN DE ADQUISICIONES'!AA$67)*($G189/$F189)))</f>
        <v>0</v>
      </c>
      <c r="AE189" s="420">
        <f>IF( $F189=0,0,((($F189/$E$187)*'PLAN DE ADQUISICIONES'!AB$67)*($G189/$F189)))</f>
        <v>0</v>
      </c>
      <c r="AF189" s="420">
        <f>IF( $F189=0,0,((($F189/$E$187)*'PLAN DE ADQUISICIONES'!AC$67)*($G189/$F189)))</f>
        <v>0</v>
      </c>
      <c r="AG189" s="421">
        <f>U189+V189+W189+X189+Y189+Z189+AA189+AB189+AC189+AD189+AE189+AF189</f>
        <v>0</v>
      </c>
      <c r="AH189" s="425">
        <f>IF( $F189=0,0,((($F189/$E$187)*'PLAN DE ADQUISICIONES'!AD$67)*($G189/$F189)))</f>
        <v>0</v>
      </c>
      <c r="AI189" s="420">
        <f>IF( $F189=0,0,((($F189/$E$187)*'PLAN DE ADQUISICIONES'!AE$67)*($G189/$F189)))</f>
        <v>0</v>
      </c>
      <c r="AJ189" s="420">
        <f>IF( $F189=0,0,((($F189/$E$187)*'PLAN DE ADQUISICIONES'!AF$67)*($G189/$F189)))</f>
        <v>0</v>
      </c>
      <c r="AK189" s="420">
        <f>IF( $F189=0,0,((($F189/$E$187)*'PLAN DE ADQUISICIONES'!AG$67)*($G189/$F189)))</f>
        <v>0</v>
      </c>
      <c r="AL189" s="420">
        <f>IF( $F189=0,0,((($F189/$E$187)*'PLAN DE ADQUISICIONES'!AH$67)*($G189/$F189)))</f>
        <v>0</v>
      </c>
      <c r="AM189" s="420">
        <f>IF( $F189=0,0,((($F189/$E$187)*'PLAN DE ADQUISICIONES'!AI$67)*($G189/$F189)))</f>
        <v>0</v>
      </c>
      <c r="AN189" s="420">
        <f>IF( $F189=0,0,((($F189/$E$187)*'PLAN DE ADQUISICIONES'!AJ$67)*($G189/$F189)))</f>
        <v>0</v>
      </c>
      <c r="AO189" s="420">
        <f>IF( $F189=0,0,((($F189/$E$187)*'PLAN DE ADQUISICIONES'!AK$67)*($G189/$F189)))</f>
        <v>0</v>
      </c>
      <c r="AP189" s="420">
        <f>IF( $F189=0,0,((($F189/$E$187)*'PLAN DE ADQUISICIONES'!AL$67)*($G189/$F189)))</f>
        <v>0</v>
      </c>
      <c r="AQ189" s="420">
        <f>IF( $F189=0,0,((($F189/$E$187)*'PLAN DE ADQUISICIONES'!AM$67)*($G189/$F189)))</f>
        <v>0</v>
      </c>
      <c r="AR189" s="420">
        <f>IF( $F189=0,0,((($F189/$E$187)*'PLAN DE ADQUISICIONES'!AN$67)*($G189/$F189)))</f>
        <v>0</v>
      </c>
      <c r="AS189" s="420">
        <f>IF( $F189=0,0,((($F189/$E$187)*'PLAN DE ADQUISICIONES'!AO$67)*($G189/$F189)))</f>
        <v>0</v>
      </c>
      <c r="AT189" s="423">
        <f>AH189+AI189+AJ189+AK189+AL189+AM189+AN189+AO189+AP189+AQ189+AR189+AS189</f>
        <v>0</v>
      </c>
      <c r="AU189" s="494">
        <f>AS189+AR189+AQ189+AP189+AO189+AN189+AM189+AL189+AK189+AJ189+AI189+AH189+AF189+AE189+AD189+AC189+AB189+AA189+Z189+Y189+X189+W189+V189+U189+S189+R189+Q189+P189+O189+N189+M189+L189+K189+J189+I189+H189</f>
        <v>0</v>
      </c>
      <c r="AV189" s="392">
        <f t="shared" si="68"/>
        <v>0</v>
      </c>
    </row>
    <row r="190" spans="2:48" s="60" customFormat="1" ht="12.75" customHeight="1" x14ac:dyDescent="0.25">
      <c r="B190" s="416" t="str">
        <f>+'FORMATO COSTEO C2'!C448</f>
        <v>2.3.4.3</v>
      </c>
      <c r="C190" s="417" t="str">
        <f>+'FORMATO COSTEO C2'!B448</f>
        <v>Categoría de gasto</v>
      </c>
      <c r="D190" s="428"/>
      <c r="E190" s="556"/>
      <c r="F190" s="420">
        <f>+'FORMATO COSTEO C2'!G448</f>
        <v>0</v>
      </c>
      <c r="G190" s="421">
        <f>+'FORMATO COSTEO C2'!H448</f>
        <v>0</v>
      </c>
      <c r="H190" s="425">
        <f>IF( $F190=0,0,((($F190/$E$187)*'PLAN DE ADQUISICIONES'!F$67)*($G190/$F190)))</f>
        <v>0</v>
      </c>
      <c r="I190" s="420">
        <f>IF( $F190=0,0,((($F190/$E$187)*'PLAN DE ADQUISICIONES'!G$67)*($G190/$F190)))</f>
        <v>0</v>
      </c>
      <c r="J190" s="420">
        <f>IF( $F190=0,0,((($F190/$E$187)*'PLAN DE ADQUISICIONES'!H$67)*($G190/$F190)))</f>
        <v>0</v>
      </c>
      <c r="K190" s="420">
        <f>IF( $F190=0,0,((($F190/$E$187)*'PLAN DE ADQUISICIONES'!I$67)*($G190/$F190)))</f>
        <v>0</v>
      </c>
      <c r="L190" s="420">
        <f>IF( $F190=0,0,((($F190/$E$187)*'PLAN DE ADQUISICIONES'!J$67)*($G190/$F190)))</f>
        <v>0</v>
      </c>
      <c r="M190" s="420">
        <f>IF( $F190=0,0,((($F190/$E$187)*'PLAN DE ADQUISICIONES'!K$67)*($G190/$F190)))</f>
        <v>0</v>
      </c>
      <c r="N190" s="420">
        <f>IF( $F190=0,0,((($F190/$E$187)*'PLAN DE ADQUISICIONES'!L$67)*($G190/$F190)))</f>
        <v>0</v>
      </c>
      <c r="O190" s="420">
        <f>IF( $F190=0,0,((($F190/$E$187)*'PLAN DE ADQUISICIONES'!M$67)*($G190/$F190)))</f>
        <v>0</v>
      </c>
      <c r="P190" s="420">
        <f>IF( $F190=0,0,((($F190/$E$187)*'PLAN DE ADQUISICIONES'!N$67)*($G190/$F190)))</f>
        <v>0</v>
      </c>
      <c r="Q190" s="420">
        <f>IF( $F190=0,0,((($F190/$E$187)*'PLAN DE ADQUISICIONES'!O$67)*($G190/$F190)))</f>
        <v>0</v>
      </c>
      <c r="R190" s="420">
        <f>IF( $F190=0,0,((($F190/$E$187)*'PLAN DE ADQUISICIONES'!P$67)*($G190/$F190)))</f>
        <v>0</v>
      </c>
      <c r="S190" s="420">
        <f>IF( $F190=0,0,((($F190/$E$187)*'PLAN DE ADQUISICIONES'!Q$67)*($G190/$F190)))</f>
        <v>0</v>
      </c>
      <c r="T190" s="423">
        <f>H190+I190+J190+K190+L190+M190+N190+O190+P190+Q190+R190+S190</f>
        <v>0</v>
      </c>
      <c r="U190" s="424">
        <f>IF( $F190=0,0,((($F190/$E$187)*'PLAN DE ADQUISICIONES'!R$67)*($G190/$F190)))</f>
        <v>0</v>
      </c>
      <c r="V190" s="420">
        <f>IF( $F190=0,0,((($F190/$E$187)*'PLAN DE ADQUISICIONES'!S$67)*($G190/$F190)))</f>
        <v>0</v>
      </c>
      <c r="W190" s="420">
        <f>IF( $F190=0,0,((($F190/$E$187)*'PLAN DE ADQUISICIONES'!T$67)*($G190/$F190)))</f>
        <v>0</v>
      </c>
      <c r="X190" s="420">
        <f>IF( $F190=0,0,((($F190/$E$187)*'PLAN DE ADQUISICIONES'!U$67)*($G190/$F190)))</f>
        <v>0</v>
      </c>
      <c r="Y190" s="420">
        <f>IF( $F190=0,0,((($F190/$E$187)*'PLAN DE ADQUISICIONES'!V$67)*($G190/$F190)))</f>
        <v>0</v>
      </c>
      <c r="Z190" s="420">
        <f>IF( $F190=0,0,((($F190/$E$187)*'PLAN DE ADQUISICIONES'!W$67)*($G190/$F190)))</f>
        <v>0</v>
      </c>
      <c r="AA190" s="420">
        <f>IF( $F190=0,0,((($F190/$E$187)*'PLAN DE ADQUISICIONES'!X$67)*($G190/$F190)))</f>
        <v>0</v>
      </c>
      <c r="AB190" s="420">
        <f>IF( $F190=0,0,((($F190/$E$187)*'PLAN DE ADQUISICIONES'!Y$67)*($G190/$F190)))</f>
        <v>0</v>
      </c>
      <c r="AC190" s="420">
        <f>IF( $F190=0,0,((($F190/$E$187)*'PLAN DE ADQUISICIONES'!Z$67)*($G190/$F190)))</f>
        <v>0</v>
      </c>
      <c r="AD190" s="420">
        <f>IF( $F190=0,0,((($F190/$E$187)*'PLAN DE ADQUISICIONES'!AA$67)*($G190/$F190)))</f>
        <v>0</v>
      </c>
      <c r="AE190" s="420">
        <f>IF( $F190=0,0,((($F190/$E$187)*'PLAN DE ADQUISICIONES'!AB$67)*($G190/$F190)))</f>
        <v>0</v>
      </c>
      <c r="AF190" s="420">
        <f>IF( $F190=0,0,((($F190/$E$187)*'PLAN DE ADQUISICIONES'!AC$67)*($G190/$F190)))</f>
        <v>0</v>
      </c>
      <c r="AG190" s="421">
        <f>U190+V190+W190+X190+Y190+Z190+AA190+AB190+AC190+AD190+AE190+AF190</f>
        <v>0</v>
      </c>
      <c r="AH190" s="425">
        <f>IF( $F190=0,0,((($F190/$E$187)*'PLAN DE ADQUISICIONES'!AD$67)*($G190/$F190)))</f>
        <v>0</v>
      </c>
      <c r="AI190" s="420">
        <f>IF( $F190=0,0,((($F190/$E$187)*'PLAN DE ADQUISICIONES'!AE$67)*($G190/$F190)))</f>
        <v>0</v>
      </c>
      <c r="AJ190" s="420">
        <f>IF( $F190=0,0,((($F190/$E$187)*'PLAN DE ADQUISICIONES'!AF$67)*($G190/$F190)))</f>
        <v>0</v>
      </c>
      <c r="AK190" s="420">
        <f>IF( $F190=0,0,((($F190/$E$187)*'PLAN DE ADQUISICIONES'!AG$67)*($G190/$F190)))</f>
        <v>0</v>
      </c>
      <c r="AL190" s="420">
        <f>IF( $F190=0,0,((($F190/$E$187)*'PLAN DE ADQUISICIONES'!AH$67)*($G190/$F190)))</f>
        <v>0</v>
      </c>
      <c r="AM190" s="420">
        <f>IF( $F190=0,0,((($F190/$E$187)*'PLAN DE ADQUISICIONES'!AI$67)*($G190/$F190)))</f>
        <v>0</v>
      </c>
      <c r="AN190" s="420">
        <f>IF( $F190=0,0,((($F190/$E$187)*'PLAN DE ADQUISICIONES'!AJ$67)*($G190/$F190)))</f>
        <v>0</v>
      </c>
      <c r="AO190" s="420">
        <f>IF( $F190=0,0,((($F190/$E$187)*'PLAN DE ADQUISICIONES'!AK$67)*($G190/$F190)))</f>
        <v>0</v>
      </c>
      <c r="AP190" s="420">
        <f>IF( $F190=0,0,((($F190/$E$187)*'PLAN DE ADQUISICIONES'!AL$67)*($G190/$F190)))</f>
        <v>0</v>
      </c>
      <c r="AQ190" s="420">
        <f>IF( $F190=0,0,((($F190/$E$187)*'PLAN DE ADQUISICIONES'!AM$67)*($G190/$F190)))</f>
        <v>0</v>
      </c>
      <c r="AR190" s="420">
        <f>IF( $F190=0,0,((($F190/$E$187)*'PLAN DE ADQUISICIONES'!AN$67)*($G190/$F190)))</f>
        <v>0</v>
      </c>
      <c r="AS190" s="420">
        <f>IF( $F190=0,0,((($F190/$E$187)*'PLAN DE ADQUISICIONES'!AO$67)*($G190/$F190)))</f>
        <v>0</v>
      </c>
      <c r="AT190" s="423">
        <f>AH190+AI190+AJ190+AK190+AL190+AM190+AN190+AO190+AP190+AQ190+AR190+AS190</f>
        <v>0</v>
      </c>
      <c r="AU190" s="494">
        <f>AS190+AR190+AQ190+AP190+AO190+AN190+AM190+AL190+AK190+AJ190+AI190+AH190+AF190+AE190+AD190+AC190+AB190+AA190+Z190+Y190+X190+W190+V190+U190+S190+R190+Q190+P190+O190+N190+M190+L190+K190+J190+I190+H190</f>
        <v>0</v>
      </c>
      <c r="AV190" s="392">
        <f t="shared" si="68"/>
        <v>0</v>
      </c>
    </row>
    <row r="191" spans="2:48" s="60" customFormat="1" ht="12.75" customHeight="1" x14ac:dyDescent="0.25">
      <c r="B191" s="416" t="str">
        <f>+'FORMATO COSTEO C2'!C454</f>
        <v>2.3.4.4</v>
      </c>
      <c r="C191" s="417" t="str">
        <f>+'FORMATO COSTEO C2'!B454</f>
        <v>Categoría de gasto</v>
      </c>
      <c r="D191" s="428"/>
      <c r="E191" s="556"/>
      <c r="F191" s="420">
        <f>+'FORMATO COSTEO C2'!G454</f>
        <v>0</v>
      </c>
      <c r="G191" s="421">
        <f>+'FORMATO COSTEO C2'!H454</f>
        <v>0</v>
      </c>
      <c r="H191" s="425">
        <f>IF( $F191=0,0,((($F191/$E$187)*'PLAN DE ADQUISICIONES'!F$67)*($G191/$F191)))</f>
        <v>0</v>
      </c>
      <c r="I191" s="420">
        <f>IF( $F191=0,0,((($F191/$E$187)*'PLAN DE ADQUISICIONES'!G$67)*($G191/$F191)))</f>
        <v>0</v>
      </c>
      <c r="J191" s="420">
        <f>IF( $F191=0,0,((($F191/$E$187)*'PLAN DE ADQUISICIONES'!H$67)*($G191/$F191)))</f>
        <v>0</v>
      </c>
      <c r="K191" s="420">
        <f>IF( $F191=0,0,((($F191/$E$187)*'PLAN DE ADQUISICIONES'!I$67)*($G191/$F191)))</f>
        <v>0</v>
      </c>
      <c r="L191" s="420">
        <f>IF( $F191=0,0,((($F191/$E$187)*'PLAN DE ADQUISICIONES'!J$67)*($G191/$F191)))</f>
        <v>0</v>
      </c>
      <c r="M191" s="420">
        <f>IF( $F191=0,0,((($F191/$E$187)*'PLAN DE ADQUISICIONES'!K$67)*($G191/$F191)))</f>
        <v>0</v>
      </c>
      <c r="N191" s="420">
        <f>IF( $F191=0,0,((($F191/$E$187)*'PLAN DE ADQUISICIONES'!L$67)*($G191/$F191)))</f>
        <v>0</v>
      </c>
      <c r="O191" s="420">
        <f>IF( $F191=0,0,((($F191/$E$187)*'PLAN DE ADQUISICIONES'!M$67)*($G191/$F191)))</f>
        <v>0</v>
      </c>
      <c r="P191" s="420">
        <f>IF( $F191=0,0,((($F191/$E$187)*'PLAN DE ADQUISICIONES'!N$67)*($G191/$F191)))</f>
        <v>0</v>
      </c>
      <c r="Q191" s="420">
        <f>IF( $F191=0,0,((($F191/$E$187)*'PLAN DE ADQUISICIONES'!O$67)*($G191/$F191)))</f>
        <v>0</v>
      </c>
      <c r="R191" s="420">
        <f>IF( $F191=0,0,((($F191/$E$187)*'PLAN DE ADQUISICIONES'!P$67)*($G191/$F191)))</f>
        <v>0</v>
      </c>
      <c r="S191" s="420">
        <f>IF( $F191=0,0,((($F191/$E$187)*'PLAN DE ADQUISICIONES'!Q$67)*($G191/$F191)))</f>
        <v>0</v>
      </c>
      <c r="T191" s="423">
        <f>H191+I191+J191+K191+L191+M191+N191+O191+P191+Q191+R191+S191</f>
        <v>0</v>
      </c>
      <c r="U191" s="424">
        <f>IF( $F191=0,0,((($F191/$E$187)*'PLAN DE ADQUISICIONES'!R$67)*($G191/$F191)))</f>
        <v>0</v>
      </c>
      <c r="V191" s="420">
        <f>IF( $F191=0,0,((($F191/$E$187)*'PLAN DE ADQUISICIONES'!S$67)*($G191/$F191)))</f>
        <v>0</v>
      </c>
      <c r="W191" s="420">
        <f>IF( $F191=0,0,((($F191/$E$187)*'PLAN DE ADQUISICIONES'!T$67)*($G191/$F191)))</f>
        <v>0</v>
      </c>
      <c r="X191" s="420">
        <f>IF( $F191=0,0,((($F191/$E$187)*'PLAN DE ADQUISICIONES'!U$67)*($G191/$F191)))</f>
        <v>0</v>
      </c>
      <c r="Y191" s="420">
        <f>IF( $F191=0,0,((($F191/$E$187)*'PLAN DE ADQUISICIONES'!V$67)*($G191/$F191)))</f>
        <v>0</v>
      </c>
      <c r="Z191" s="420">
        <f>IF( $F191=0,0,((($F191/$E$187)*'PLAN DE ADQUISICIONES'!W$67)*($G191/$F191)))</f>
        <v>0</v>
      </c>
      <c r="AA191" s="420">
        <f>IF( $F191=0,0,((($F191/$E$187)*'PLAN DE ADQUISICIONES'!X$67)*($G191/$F191)))</f>
        <v>0</v>
      </c>
      <c r="AB191" s="420">
        <f>IF( $F191=0,0,((($F191/$E$187)*'PLAN DE ADQUISICIONES'!Y$67)*($G191/$F191)))</f>
        <v>0</v>
      </c>
      <c r="AC191" s="420">
        <f>IF( $F191=0,0,((($F191/$E$187)*'PLAN DE ADQUISICIONES'!Z$67)*($G191/$F191)))</f>
        <v>0</v>
      </c>
      <c r="AD191" s="420">
        <f>IF( $F191=0,0,((($F191/$E$187)*'PLAN DE ADQUISICIONES'!AA$67)*($G191/$F191)))</f>
        <v>0</v>
      </c>
      <c r="AE191" s="420">
        <f>IF( $F191=0,0,((($F191/$E$187)*'PLAN DE ADQUISICIONES'!AB$67)*($G191/$F191)))</f>
        <v>0</v>
      </c>
      <c r="AF191" s="420">
        <f>IF( $F191=0,0,((($F191/$E$187)*'PLAN DE ADQUISICIONES'!AC$67)*($G191/$F191)))</f>
        <v>0</v>
      </c>
      <c r="AG191" s="421">
        <f>U191+V191+W191+X191+Y191+Z191+AA191+AB191+AC191+AD191+AE191+AF191</f>
        <v>0</v>
      </c>
      <c r="AH191" s="425">
        <f>IF( $F191=0,0,((($F191/$E$187)*'PLAN DE ADQUISICIONES'!AD$67)*($G191/$F191)))</f>
        <v>0</v>
      </c>
      <c r="AI191" s="420">
        <f>IF( $F191=0,0,((($F191/$E$187)*'PLAN DE ADQUISICIONES'!AE$67)*($G191/$F191)))</f>
        <v>0</v>
      </c>
      <c r="AJ191" s="420">
        <f>IF( $F191=0,0,((($F191/$E$187)*'PLAN DE ADQUISICIONES'!AF$67)*($G191/$F191)))</f>
        <v>0</v>
      </c>
      <c r="AK191" s="420">
        <f>IF( $F191=0,0,((($F191/$E$187)*'PLAN DE ADQUISICIONES'!AG$67)*($G191/$F191)))</f>
        <v>0</v>
      </c>
      <c r="AL191" s="420">
        <f>IF( $F191=0,0,((($F191/$E$187)*'PLAN DE ADQUISICIONES'!AH$67)*($G191/$F191)))</f>
        <v>0</v>
      </c>
      <c r="AM191" s="420">
        <f>IF( $F191=0,0,((($F191/$E$187)*'PLAN DE ADQUISICIONES'!AI$67)*($G191/$F191)))</f>
        <v>0</v>
      </c>
      <c r="AN191" s="420">
        <f>IF( $F191=0,0,((($F191/$E$187)*'PLAN DE ADQUISICIONES'!AJ$67)*($G191/$F191)))</f>
        <v>0</v>
      </c>
      <c r="AO191" s="420">
        <f>IF( $F191=0,0,((($F191/$E$187)*'PLAN DE ADQUISICIONES'!AK$67)*($G191/$F191)))</f>
        <v>0</v>
      </c>
      <c r="AP191" s="420">
        <f>IF( $F191=0,0,((($F191/$E$187)*'PLAN DE ADQUISICIONES'!AL$67)*($G191/$F191)))</f>
        <v>0</v>
      </c>
      <c r="AQ191" s="420">
        <f>IF( $F191=0,0,((($F191/$E$187)*'PLAN DE ADQUISICIONES'!AM$67)*($G191/$F191)))</f>
        <v>0</v>
      </c>
      <c r="AR191" s="420">
        <f>IF( $F191=0,0,((($F191/$E$187)*'PLAN DE ADQUISICIONES'!AN$67)*($G191/$F191)))</f>
        <v>0</v>
      </c>
      <c r="AS191" s="420">
        <f>IF( $F191=0,0,((($F191/$E$187)*'PLAN DE ADQUISICIONES'!AO$67)*($G191/$F191)))</f>
        <v>0</v>
      </c>
      <c r="AT191" s="423">
        <f>AH191+AI191+AJ191+AK191+AL191+AM191+AN191+AO191+AP191+AQ191+AR191+AS191</f>
        <v>0</v>
      </c>
      <c r="AU191" s="494">
        <f>AS191+AR191+AQ191+AP191+AO191+AN191+AM191+AL191+AK191+AJ191+AI191+AH191+AF191+AE191+AD191+AC191+AB191+AA191+Z191+Y191+X191+W191+V191+U191+S191+R191+Q191+P191+O191+N191+M191+L191+K191+J191+I191+H191</f>
        <v>0</v>
      </c>
      <c r="AV191" s="392">
        <f t="shared" si="68"/>
        <v>0</v>
      </c>
    </row>
    <row r="192" spans="2:48" s="60" customFormat="1" ht="12.75" customHeight="1" x14ac:dyDescent="0.25">
      <c r="B192" s="416" t="str">
        <f>+'FORMATO COSTEO C2'!C460</f>
        <v>2.3.4.5</v>
      </c>
      <c r="C192" s="417" t="str">
        <f>+'FORMATO COSTEO C2'!B460</f>
        <v>Categoría de gasto</v>
      </c>
      <c r="D192" s="428"/>
      <c r="E192" s="556"/>
      <c r="F192" s="420">
        <f>+'FORMATO COSTEO C2'!G460</f>
        <v>0</v>
      </c>
      <c r="G192" s="421">
        <f>+'FORMATO COSTEO C2'!H460</f>
        <v>0</v>
      </c>
      <c r="H192" s="425">
        <f>IF( $F192=0,0,((($F192/$E$187)*'PLAN DE ADQUISICIONES'!F$67)*($G192/$F192)))</f>
        <v>0</v>
      </c>
      <c r="I192" s="420">
        <f>IF( $F192=0,0,((($F192/$E$187)*'PLAN DE ADQUISICIONES'!G$67)*($G192/$F192)))</f>
        <v>0</v>
      </c>
      <c r="J192" s="420">
        <f>IF( $F192=0,0,((($F192/$E$187)*'PLAN DE ADQUISICIONES'!H$67)*($G192/$F192)))</f>
        <v>0</v>
      </c>
      <c r="K192" s="420">
        <f>IF( $F192=0,0,((($F192/$E$187)*'PLAN DE ADQUISICIONES'!I$67)*($G192/$F192)))</f>
        <v>0</v>
      </c>
      <c r="L192" s="420">
        <f>IF( $F192=0,0,((($F192/$E$187)*'PLAN DE ADQUISICIONES'!J$67)*($G192/$F192)))</f>
        <v>0</v>
      </c>
      <c r="M192" s="420">
        <f>IF( $F192=0,0,((($F192/$E$187)*'PLAN DE ADQUISICIONES'!K$67)*($G192/$F192)))</f>
        <v>0</v>
      </c>
      <c r="N192" s="420">
        <f>IF( $F192=0,0,((($F192/$E$187)*'PLAN DE ADQUISICIONES'!L$67)*($G192/$F192)))</f>
        <v>0</v>
      </c>
      <c r="O192" s="420">
        <f>IF( $F192=0,0,((($F192/$E$187)*'PLAN DE ADQUISICIONES'!M$67)*($G192/$F192)))</f>
        <v>0</v>
      </c>
      <c r="P192" s="420">
        <f>IF( $F192=0,0,((($F192/$E$187)*'PLAN DE ADQUISICIONES'!N$67)*($G192/$F192)))</f>
        <v>0</v>
      </c>
      <c r="Q192" s="420">
        <f>IF( $F192=0,0,((($F192/$E$187)*'PLAN DE ADQUISICIONES'!O$67)*($G192/$F192)))</f>
        <v>0</v>
      </c>
      <c r="R192" s="420">
        <f>IF( $F192=0,0,((($F192/$E$187)*'PLAN DE ADQUISICIONES'!P$67)*($G192/$F192)))</f>
        <v>0</v>
      </c>
      <c r="S192" s="420">
        <f>IF( $F192=0,0,((($F192/$E$187)*'PLAN DE ADQUISICIONES'!Q$67)*($G192/$F192)))</f>
        <v>0</v>
      </c>
      <c r="T192" s="423">
        <f>H192+I192+J192+K192+L192+M192+N192+O192+P192+Q192+R192+S192</f>
        <v>0</v>
      </c>
      <c r="U192" s="424">
        <f>IF( $F192=0,0,((($F192/$E$187)*'PLAN DE ADQUISICIONES'!R$67)*($G192/$F192)))</f>
        <v>0</v>
      </c>
      <c r="V192" s="420">
        <f>IF( $F192=0,0,((($F192/$E$187)*'PLAN DE ADQUISICIONES'!S$67)*($G192/$F192)))</f>
        <v>0</v>
      </c>
      <c r="W192" s="420">
        <f>IF( $F192=0,0,((($F192/$E$187)*'PLAN DE ADQUISICIONES'!T$67)*($G192/$F192)))</f>
        <v>0</v>
      </c>
      <c r="X192" s="420">
        <f>IF( $F192=0,0,((($F192/$E$187)*'PLAN DE ADQUISICIONES'!U$67)*($G192/$F192)))</f>
        <v>0</v>
      </c>
      <c r="Y192" s="420">
        <f>IF( $F192=0,0,((($F192/$E$187)*'PLAN DE ADQUISICIONES'!V$67)*($G192/$F192)))</f>
        <v>0</v>
      </c>
      <c r="Z192" s="420">
        <f>IF( $F192=0,0,((($F192/$E$187)*'PLAN DE ADQUISICIONES'!W$67)*($G192/$F192)))</f>
        <v>0</v>
      </c>
      <c r="AA192" s="420">
        <f>IF( $F192=0,0,((($F192/$E$187)*'PLAN DE ADQUISICIONES'!X$67)*($G192/$F192)))</f>
        <v>0</v>
      </c>
      <c r="AB192" s="420">
        <f>IF( $F192=0,0,((($F192/$E$187)*'PLAN DE ADQUISICIONES'!Y$67)*($G192/$F192)))</f>
        <v>0</v>
      </c>
      <c r="AC192" s="420">
        <f>IF( $F192=0,0,((($F192/$E$187)*'PLAN DE ADQUISICIONES'!Z$67)*($G192/$F192)))</f>
        <v>0</v>
      </c>
      <c r="AD192" s="420">
        <f>IF( $F192=0,0,((($F192/$E$187)*'PLAN DE ADQUISICIONES'!AA$67)*($G192/$F192)))</f>
        <v>0</v>
      </c>
      <c r="AE192" s="420">
        <f>IF( $F192=0,0,((($F192/$E$187)*'PLAN DE ADQUISICIONES'!AB$67)*($G192/$F192)))</f>
        <v>0</v>
      </c>
      <c r="AF192" s="420">
        <f>IF( $F192=0,0,((($F192/$E$187)*'PLAN DE ADQUISICIONES'!AC$67)*($G192/$F192)))</f>
        <v>0</v>
      </c>
      <c r="AG192" s="421">
        <f>U192+V192+W192+X192+Y192+Z192+AA192+AB192+AC192+AD192+AE192+AF192</f>
        <v>0</v>
      </c>
      <c r="AH192" s="425">
        <f>IF( $F192=0,0,((($F192/$E$187)*'PLAN DE ADQUISICIONES'!AD$67)*($G192/$F192)))</f>
        <v>0</v>
      </c>
      <c r="AI192" s="420">
        <f>IF( $F192=0,0,((($F192/$E$187)*'PLAN DE ADQUISICIONES'!AE$67)*($G192/$F192)))</f>
        <v>0</v>
      </c>
      <c r="AJ192" s="420">
        <f>IF( $F192=0,0,((($F192/$E$187)*'PLAN DE ADQUISICIONES'!AF$67)*($G192/$F192)))</f>
        <v>0</v>
      </c>
      <c r="AK192" s="420">
        <f>IF( $F192=0,0,((($F192/$E$187)*'PLAN DE ADQUISICIONES'!AG$67)*($G192/$F192)))</f>
        <v>0</v>
      </c>
      <c r="AL192" s="420">
        <f>IF( $F192=0,0,((($F192/$E$187)*'PLAN DE ADQUISICIONES'!AH$67)*($G192/$F192)))</f>
        <v>0</v>
      </c>
      <c r="AM192" s="420">
        <f>IF( $F192=0,0,((($F192/$E$187)*'PLAN DE ADQUISICIONES'!AI$67)*($G192/$F192)))</f>
        <v>0</v>
      </c>
      <c r="AN192" s="420">
        <f>IF( $F192=0,0,((($F192/$E$187)*'PLAN DE ADQUISICIONES'!AJ$67)*($G192/$F192)))</f>
        <v>0</v>
      </c>
      <c r="AO192" s="420">
        <f>IF( $F192=0,0,((($F192/$E$187)*'PLAN DE ADQUISICIONES'!AK$67)*($G192/$F192)))</f>
        <v>0</v>
      </c>
      <c r="AP192" s="420">
        <f>IF( $F192=0,0,((($F192/$E$187)*'PLAN DE ADQUISICIONES'!AL$67)*($G192/$F192)))</f>
        <v>0</v>
      </c>
      <c r="AQ192" s="420">
        <f>IF( $F192=0,0,((($F192/$E$187)*'PLAN DE ADQUISICIONES'!AM$67)*($G192/$F192)))</f>
        <v>0</v>
      </c>
      <c r="AR192" s="420">
        <f>IF( $F192=0,0,((($F192/$E$187)*'PLAN DE ADQUISICIONES'!AN$67)*($G192/$F192)))</f>
        <v>0</v>
      </c>
      <c r="AS192" s="420">
        <f>IF( $F192=0,0,((($F192/$E$187)*'PLAN DE ADQUISICIONES'!AO$67)*($G192/$F192)))</f>
        <v>0</v>
      </c>
      <c r="AT192" s="423">
        <f>AH192+AI192+AJ192+AK192+AL192+AM192+AN192+AO192+AP192+AQ192+AR192+AS192</f>
        <v>0</v>
      </c>
      <c r="AU192" s="494">
        <f>AS192+AR192+AQ192+AP192+AO192+AN192+AM192+AL192+AK192+AJ192+AI192+AH192+AF192+AE192+AD192+AC192+AB192+AA192+Z192+Y192+X192+W192+V192+U192+S192+R192+Q192+P192+O192+N192+M192+L192+K192+J192+I192+H192</f>
        <v>0</v>
      </c>
      <c r="AV192" s="392">
        <f t="shared" si="68"/>
        <v>0</v>
      </c>
    </row>
    <row r="193" spans="2:49" s="60" customFormat="1" ht="12.75" customHeight="1" x14ac:dyDescent="0.25">
      <c r="B193" s="406" t="str">
        <f>+'FORMATO COSTEO C2'!C466</f>
        <v>2.3.5</v>
      </c>
      <c r="C193" s="430">
        <f>+'FORMATO COSTEO C2'!B466</f>
        <v>0</v>
      </c>
      <c r="D193" s="543" t="str">
        <f>+'FORMATO COSTEO C2'!D466</f>
        <v>Unidad medida</v>
      </c>
      <c r="E193" s="535">
        <f>+'FORMATO COSTEO C2'!E466</f>
        <v>0</v>
      </c>
      <c r="F193" s="410">
        <f>SUM(F194:F198)</f>
        <v>0</v>
      </c>
      <c r="G193" s="411">
        <f>SUM(G194:G198)</f>
        <v>0</v>
      </c>
      <c r="H193" s="412">
        <f t="shared" ref="H193:M193" si="103">SUM(H194:H198)</f>
        <v>0</v>
      </c>
      <c r="I193" s="410">
        <f t="shared" si="103"/>
        <v>0</v>
      </c>
      <c r="J193" s="410">
        <f t="shared" si="103"/>
        <v>0</v>
      </c>
      <c r="K193" s="410">
        <f t="shared" si="103"/>
        <v>0</v>
      </c>
      <c r="L193" s="410">
        <f t="shared" si="103"/>
        <v>0</v>
      </c>
      <c r="M193" s="410">
        <f t="shared" si="103"/>
        <v>0</v>
      </c>
      <c r="N193" s="410">
        <f t="shared" ref="N193:T193" si="104">SUM(N194:N198)</f>
        <v>0</v>
      </c>
      <c r="O193" s="410">
        <f t="shared" si="104"/>
        <v>0</v>
      </c>
      <c r="P193" s="410">
        <f t="shared" si="104"/>
        <v>0</v>
      </c>
      <c r="Q193" s="410">
        <f t="shared" si="104"/>
        <v>0</v>
      </c>
      <c r="R193" s="410">
        <f t="shared" si="104"/>
        <v>0</v>
      </c>
      <c r="S193" s="410">
        <f t="shared" si="104"/>
        <v>0</v>
      </c>
      <c r="T193" s="413">
        <f t="shared" si="104"/>
        <v>0</v>
      </c>
      <c r="U193" s="414">
        <f t="shared" ref="U193:AJ193" si="105">SUM(U194:U198)</f>
        <v>0</v>
      </c>
      <c r="V193" s="410">
        <f t="shared" si="105"/>
        <v>0</v>
      </c>
      <c r="W193" s="410">
        <f t="shared" si="105"/>
        <v>0</v>
      </c>
      <c r="X193" s="410">
        <f t="shared" si="105"/>
        <v>0</v>
      </c>
      <c r="Y193" s="410">
        <f t="shared" si="105"/>
        <v>0</v>
      </c>
      <c r="Z193" s="410">
        <f t="shared" si="105"/>
        <v>0</v>
      </c>
      <c r="AA193" s="410">
        <f t="shared" si="105"/>
        <v>0</v>
      </c>
      <c r="AB193" s="410">
        <f t="shared" si="105"/>
        <v>0</v>
      </c>
      <c r="AC193" s="410">
        <f t="shared" si="105"/>
        <v>0</v>
      </c>
      <c r="AD193" s="410">
        <f t="shared" si="105"/>
        <v>0</v>
      </c>
      <c r="AE193" s="410">
        <f t="shared" si="105"/>
        <v>0</v>
      </c>
      <c r="AF193" s="410">
        <f t="shared" si="105"/>
        <v>0</v>
      </c>
      <c r="AG193" s="411">
        <f t="shared" si="105"/>
        <v>0</v>
      </c>
      <c r="AH193" s="412">
        <f t="shared" si="105"/>
        <v>0</v>
      </c>
      <c r="AI193" s="410">
        <f t="shared" si="105"/>
        <v>0</v>
      </c>
      <c r="AJ193" s="410">
        <f t="shared" si="105"/>
        <v>0</v>
      </c>
      <c r="AK193" s="410">
        <f t="shared" ref="AK193:AS193" si="106">SUM(AK194:AK198)</f>
        <v>0</v>
      </c>
      <c r="AL193" s="410">
        <f t="shared" si="106"/>
        <v>0</v>
      </c>
      <c r="AM193" s="410">
        <f t="shared" si="106"/>
        <v>0</v>
      </c>
      <c r="AN193" s="410">
        <f t="shared" si="106"/>
        <v>0</v>
      </c>
      <c r="AO193" s="410">
        <f t="shared" si="106"/>
        <v>0</v>
      </c>
      <c r="AP193" s="410">
        <f t="shared" si="106"/>
        <v>0</v>
      </c>
      <c r="AQ193" s="410">
        <f t="shared" si="106"/>
        <v>0</v>
      </c>
      <c r="AR193" s="410">
        <f t="shared" si="106"/>
        <v>0</v>
      </c>
      <c r="AS193" s="410">
        <f t="shared" si="106"/>
        <v>0</v>
      </c>
      <c r="AT193" s="413">
        <f>SUM(AT194:AT198)</f>
        <v>0</v>
      </c>
      <c r="AU193" s="415">
        <f>SUM(AU194:AU198)</f>
        <v>0</v>
      </c>
      <c r="AV193" s="392">
        <f t="shared" si="68"/>
        <v>0</v>
      </c>
    </row>
    <row r="194" spans="2:49" s="60" customFormat="1" ht="12.75" customHeight="1" x14ac:dyDescent="0.25">
      <c r="B194" s="416" t="str">
        <f>+'FORMATO COSTEO C2'!C468</f>
        <v>2.3.5.1</v>
      </c>
      <c r="C194" s="417" t="str">
        <f>+'FORMATO COSTEO C2'!B468</f>
        <v>Categoría de gasto</v>
      </c>
      <c r="D194" s="428"/>
      <c r="E194" s="556"/>
      <c r="F194" s="420">
        <f>+'FORMATO COSTEO C2'!G468</f>
        <v>0</v>
      </c>
      <c r="G194" s="421">
        <f>+'FORMATO COSTEO C2'!H468</f>
        <v>0</v>
      </c>
      <c r="H194" s="422">
        <f>IF( $F194=0,0,((($F194/$E$193)*'PLAN DE ADQUISICIONES'!F$68)*($G194/$F194)))</f>
        <v>0</v>
      </c>
      <c r="I194" s="420">
        <f>IF( $F194=0,0,((($F194/$E$193)*'PLAN DE ADQUISICIONES'!G$68)*($G194/$F194)))</f>
        <v>0</v>
      </c>
      <c r="J194" s="420">
        <f>IF( $F194=0,0,((($F194/$E$193)*'PLAN DE ADQUISICIONES'!H$68)*($G194/$F194)))</f>
        <v>0</v>
      </c>
      <c r="K194" s="420">
        <f>IF( $F194=0,0,((($F194/$E$193)*'PLAN DE ADQUISICIONES'!I$68)*($G194/$F194)))</f>
        <v>0</v>
      </c>
      <c r="L194" s="420">
        <f>IF( $F194=0,0,((($F194/$E$193)*'PLAN DE ADQUISICIONES'!J$68)*($G194/$F194)))</f>
        <v>0</v>
      </c>
      <c r="M194" s="420">
        <f>IF( $F194=0,0,((($F194/$E$193)*'PLAN DE ADQUISICIONES'!K$68)*($G194/$F194)))</f>
        <v>0</v>
      </c>
      <c r="N194" s="420">
        <f>IF( $F194=0,0,((($F194/$E$193)*'PLAN DE ADQUISICIONES'!L$68)*($G194/$F194)))</f>
        <v>0</v>
      </c>
      <c r="O194" s="420">
        <f>IF( $F194=0,0,((($F194/$E$193)*'PLAN DE ADQUISICIONES'!M$68)*($G194/$F194)))</f>
        <v>0</v>
      </c>
      <c r="P194" s="420">
        <f>IF( $F194=0,0,((($F194/$E$193)*'PLAN DE ADQUISICIONES'!N$68)*($G194/$F194)))</f>
        <v>0</v>
      </c>
      <c r="Q194" s="420">
        <f>IF( $F194=0,0,((($F194/$E$193)*'PLAN DE ADQUISICIONES'!O$68)*($G194/$F194)))</f>
        <v>0</v>
      </c>
      <c r="R194" s="420">
        <f>IF( $F194=0,0,((($F194/$E$193)*'PLAN DE ADQUISICIONES'!P$68)*($G194/$F194)))</f>
        <v>0</v>
      </c>
      <c r="S194" s="420">
        <f>IF( $F194=0,0,((($F194/$E$193)*'PLAN DE ADQUISICIONES'!Q$68)*($G194/$F194)))</f>
        <v>0</v>
      </c>
      <c r="T194" s="423">
        <f>H194+I194+J194+K194+L194+M194+N194+O194+P194+Q194+R194+S194</f>
        <v>0</v>
      </c>
      <c r="U194" s="424">
        <f>IF( $F194=0,0,((($F194/$E$193)*'PLAN DE ADQUISICIONES'!R$68)*($G194/$F194)))</f>
        <v>0</v>
      </c>
      <c r="V194" s="420">
        <f>IF( $F194=0,0,((($F194/$E$193)*'PLAN DE ADQUISICIONES'!S$68)*($G194/$F194)))</f>
        <v>0</v>
      </c>
      <c r="W194" s="420">
        <f>IF( $F194=0,0,((($F194/$E$193)*'PLAN DE ADQUISICIONES'!T$68)*($G194/$F194)))</f>
        <v>0</v>
      </c>
      <c r="X194" s="420">
        <f>IF( $F194=0,0,((($F194/$E$193)*'PLAN DE ADQUISICIONES'!U$68)*($G194/$F194)))</f>
        <v>0</v>
      </c>
      <c r="Y194" s="420">
        <f>IF( $F194=0,0,((($F194/$E$193)*'PLAN DE ADQUISICIONES'!V$68)*($G194/$F194)))</f>
        <v>0</v>
      </c>
      <c r="Z194" s="420">
        <f>IF( $F194=0,0,((($F194/$E$193)*'PLAN DE ADQUISICIONES'!W$68)*($G194/$F194)))</f>
        <v>0</v>
      </c>
      <c r="AA194" s="420">
        <f>IF( $F194=0,0,((($F194/$E$193)*'PLAN DE ADQUISICIONES'!X$68)*($G194/$F194)))</f>
        <v>0</v>
      </c>
      <c r="AB194" s="420">
        <f>IF( $F194=0,0,((($F194/$E$193)*'PLAN DE ADQUISICIONES'!Y$68)*($G194/$F194)))</f>
        <v>0</v>
      </c>
      <c r="AC194" s="420">
        <f>IF( $F194=0,0,((($F194/$E$193)*'PLAN DE ADQUISICIONES'!Z$68)*($G194/$F194)))</f>
        <v>0</v>
      </c>
      <c r="AD194" s="420">
        <f>IF( $F194=0,0,((($F194/$E$193)*'PLAN DE ADQUISICIONES'!AA$68)*($G194/$F194)))</f>
        <v>0</v>
      </c>
      <c r="AE194" s="420">
        <f>IF( $F194=0,0,((($F194/$E$193)*'PLAN DE ADQUISICIONES'!AB$68)*($G194/$F194)))</f>
        <v>0</v>
      </c>
      <c r="AF194" s="420">
        <f>IF( $F194=0,0,((($F194/$E$193)*'PLAN DE ADQUISICIONES'!AC$68)*($G194/$F194)))</f>
        <v>0</v>
      </c>
      <c r="AG194" s="421">
        <f>U194+V194+W194+X194+Y194+Z194+AA194+AB194+AC194+AD194+AE194+AF194</f>
        <v>0</v>
      </c>
      <c r="AH194" s="425">
        <f>IF( $F194=0,0,((($F194/$E$193)*'PLAN DE ADQUISICIONES'!AD$68)*($G194/$F194)))</f>
        <v>0</v>
      </c>
      <c r="AI194" s="420">
        <f>IF( $F194=0,0,((($F194/$E$193)*'PLAN DE ADQUISICIONES'!AE$68)*($G194/$F194)))</f>
        <v>0</v>
      </c>
      <c r="AJ194" s="420">
        <f>IF( $F194=0,0,((($F194/$E$193)*'PLAN DE ADQUISICIONES'!AF$68)*($G194/$F194)))</f>
        <v>0</v>
      </c>
      <c r="AK194" s="420">
        <f>IF( $F194=0,0,((($F194/$E$193)*'PLAN DE ADQUISICIONES'!AG$68)*($G194/$F194)))</f>
        <v>0</v>
      </c>
      <c r="AL194" s="420">
        <f>IF( $F194=0,0,((($F194/$E$193)*'PLAN DE ADQUISICIONES'!AH$68)*($G194/$F194)))</f>
        <v>0</v>
      </c>
      <c r="AM194" s="420">
        <f>IF( $F194=0,0,((($F194/$E$193)*'PLAN DE ADQUISICIONES'!AI$68)*($G194/$F194)))</f>
        <v>0</v>
      </c>
      <c r="AN194" s="420">
        <f>IF( $F194=0,0,((($F194/$E$193)*'PLAN DE ADQUISICIONES'!AJ$68)*($G194/$F194)))</f>
        <v>0</v>
      </c>
      <c r="AO194" s="420">
        <f>IF( $F194=0,0,((($F194/$E$193)*'PLAN DE ADQUISICIONES'!AK$68)*($G194/$F194)))</f>
        <v>0</v>
      </c>
      <c r="AP194" s="420">
        <f>IF( $F194=0,0,((($F194/$E$193)*'PLAN DE ADQUISICIONES'!AL$68)*($G194/$F194)))</f>
        <v>0</v>
      </c>
      <c r="AQ194" s="420">
        <f>IF( $F194=0,0,((($F194/$E$193)*'PLAN DE ADQUISICIONES'!AM$68)*($G194/$F194)))</f>
        <v>0</v>
      </c>
      <c r="AR194" s="420">
        <f>IF( $F194=0,0,((($F194/$E$193)*'PLAN DE ADQUISICIONES'!AN$68)*($G194/$F194)))</f>
        <v>0</v>
      </c>
      <c r="AS194" s="420">
        <f>IF( $F194=0,0,((($F194/$E$193)*'PLAN DE ADQUISICIONES'!AO$68)*($G194/$F194)))</f>
        <v>0</v>
      </c>
      <c r="AT194" s="423">
        <f>AH194+AI194+AJ194+AK194+AL194+AM194+AN194+AO194+AP194+AQ194+AR194+AS194</f>
        <v>0</v>
      </c>
      <c r="AU194" s="494">
        <f>AS194+AR194+AQ194+AP194+AO194+AN194+AM194+AL194+AK194+AJ194+AI194+AH194+AF194+AE194+AD194+AC194+AB194+AA194+Z194+Y194+X194+W194+V194+U194+S194+R194+Q194+P194+O194+N194+M194+L194+K194+J194+I194+H194</f>
        <v>0</v>
      </c>
      <c r="AV194" s="392">
        <f t="shared" si="68"/>
        <v>0</v>
      </c>
    </row>
    <row r="195" spans="2:49" s="60" customFormat="1" ht="12.75" customHeight="1" x14ac:dyDescent="0.25">
      <c r="B195" s="416" t="str">
        <f>+'FORMATO COSTEO C2'!C474</f>
        <v>2.3.5.2</v>
      </c>
      <c r="C195" s="417" t="str">
        <f>+'FORMATO COSTEO C2'!B474</f>
        <v>Categoría de gasto</v>
      </c>
      <c r="D195" s="428"/>
      <c r="E195" s="556"/>
      <c r="F195" s="420">
        <f>+'FORMATO COSTEO C2'!G474</f>
        <v>0</v>
      </c>
      <c r="G195" s="421">
        <f>+'FORMATO COSTEO C2'!H474</f>
        <v>0</v>
      </c>
      <c r="H195" s="425">
        <f>IF( $F195=0,0,((($F195/$E$193)*'PLAN DE ADQUISICIONES'!F$68)*($G195/$F195)))</f>
        <v>0</v>
      </c>
      <c r="I195" s="420">
        <f>IF( $F195=0,0,((($F195/$E$193)*'PLAN DE ADQUISICIONES'!G$68)*($G195/$F195)))</f>
        <v>0</v>
      </c>
      <c r="J195" s="420">
        <f>IF( $F195=0,0,((($F195/$E$193)*'PLAN DE ADQUISICIONES'!H$68)*($G195/$F195)))</f>
        <v>0</v>
      </c>
      <c r="K195" s="420">
        <f>IF( $F195=0,0,((($F195/$E$193)*'PLAN DE ADQUISICIONES'!I$68)*($G195/$F195)))</f>
        <v>0</v>
      </c>
      <c r="L195" s="420">
        <f>IF( $F195=0,0,((($F195/$E$193)*'PLAN DE ADQUISICIONES'!J$68)*($G195/$F195)))</f>
        <v>0</v>
      </c>
      <c r="M195" s="420">
        <f>IF( $F195=0,0,((($F195/$E$193)*'PLAN DE ADQUISICIONES'!K$68)*($G195/$F195)))</f>
        <v>0</v>
      </c>
      <c r="N195" s="420">
        <f>IF( $F195=0,0,((($F195/$E$193)*'PLAN DE ADQUISICIONES'!L$68)*($G195/$F195)))</f>
        <v>0</v>
      </c>
      <c r="O195" s="420">
        <f>IF( $F195=0,0,((($F195/$E$193)*'PLAN DE ADQUISICIONES'!M$68)*($G195/$F195)))</f>
        <v>0</v>
      </c>
      <c r="P195" s="420">
        <f>IF( $F195=0,0,((($F195/$E$193)*'PLAN DE ADQUISICIONES'!N$68)*($G195/$F195)))</f>
        <v>0</v>
      </c>
      <c r="Q195" s="420">
        <f>IF( $F195=0,0,((($F195/$E$193)*'PLAN DE ADQUISICIONES'!O$68)*($G195/$F195)))</f>
        <v>0</v>
      </c>
      <c r="R195" s="420">
        <f>IF( $F195=0,0,((($F195/$E$193)*'PLAN DE ADQUISICIONES'!P$68)*($G195/$F195)))</f>
        <v>0</v>
      </c>
      <c r="S195" s="420">
        <f>IF( $F195=0,0,((($F195/$E$193)*'PLAN DE ADQUISICIONES'!Q$68)*($G195/$F195)))</f>
        <v>0</v>
      </c>
      <c r="T195" s="423">
        <f>H195+I195+J195+K195+L195+M195+N195+O195+P195+Q195+R195+S195</f>
        <v>0</v>
      </c>
      <c r="U195" s="424">
        <f>IF( $F195=0,0,((($F195/$E$193)*'PLAN DE ADQUISICIONES'!R$68)*($G195/$F195)))</f>
        <v>0</v>
      </c>
      <c r="V195" s="420">
        <f>IF( $F195=0,0,((($F195/$E$193)*'PLAN DE ADQUISICIONES'!S$68)*($G195/$F195)))</f>
        <v>0</v>
      </c>
      <c r="W195" s="420">
        <f>IF( $F195=0,0,((($F195/$E$193)*'PLAN DE ADQUISICIONES'!T$68)*($G195/$F195)))</f>
        <v>0</v>
      </c>
      <c r="X195" s="420">
        <f>IF( $F195=0,0,((($F195/$E$193)*'PLAN DE ADQUISICIONES'!U$68)*($G195/$F195)))</f>
        <v>0</v>
      </c>
      <c r="Y195" s="420">
        <f>IF( $F195=0,0,((($F195/$E$193)*'PLAN DE ADQUISICIONES'!V$68)*($G195/$F195)))</f>
        <v>0</v>
      </c>
      <c r="Z195" s="420">
        <f>IF( $F195=0,0,((($F195/$E$193)*'PLAN DE ADQUISICIONES'!W$68)*($G195/$F195)))</f>
        <v>0</v>
      </c>
      <c r="AA195" s="420">
        <f>IF( $F195=0,0,((($F195/$E$193)*'PLAN DE ADQUISICIONES'!X$68)*($G195/$F195)))</f>
        <v>0</v>
      </c>
      <c r="AB195" s="420">
        <f>IF( $F195=0,0,((($F195/$E$193)*'PLAN DE ADQUISICIONES'!Y$68)*($G195/$F195)))</f>
        <v>0</v>
      </c>
      <c r="AC195" s="420">
        <f>IF( $F195=0,0,((($F195/$E$193)*'PLAN DE ADQUISICIONES'!Z$68)*($G195/$F195)))</f>
        <v>0</v>
      </c>
      <c r="AD195" s="420">
        <f>IF( $F195=0,0,((($F195/$E$193)*'PLAN DE ADQUISICIONES'!AA$68)*($G195/$F195)))</f>
        <v>0</v>
      </c>
      <c r="AE195" s="420">
        <f>IF( $F195=0,0,((($F195/$E$193)*'PLAN DE ADQUISICIONES'!AB$68)*($G195/$F195)))</f>
        <v>0</v>
      </c>
      <c r="AF195" s="420">
        <f>IF( $F195=0,0,((($F195/$E$193)*'PLAN DE ADQUISICIONES'!AC$68)*($G195/$F195)))</f>
        <v>0</v>
      </c>
      <c r="AG195" s="421">
        <f>U195+V195+W195+X195+Y195+Z195+AA195+AB195+AC195+AD195+AE195+AF195</f>
        <v>0</v>
      </c>
      <c r="AH195" s="425">
        <f>IF( $F195=0,0,((($F195/$E$193)*'PLAN DE ADQUISICIONES'!AD$68)*($G195/$F195)))</f>
        <v>0</v>
      </c>
      <c r="AI195" s="420">
        <f>IF( $F195=0,0,((($F195/$E$193)*'PLAN DE ADQUISICIONES'!AE$68)*($G195/$F195)))</f>
        <v>0</v>
      </c>
      <c r="AJ195" s="420">
        <f>IF( $F195=0,0,((($F195/$E$193)*'PLAN DE ADQUISICIONES'!AF$68)*($G195/$F195)))</f>
        <v>0</v>
      </c>
      <c r="AK195" s="420">
        <f>IF( $F195=0,0,((($F195/$E$193)*'PLAN DE ADQUISICIONES'!AG$68)*($G195/$F195)))</f>
        <v>0</v>
      </c>
      <c r="AL195" s="420">
        <f>IF( $F195=0,0,((($F195/$E$193)*'PLAN DE ADQUISICIONES'!AH$68)*($G195/$F195)))</f>
        <v>0</v>
      </c>
      <c r="AM195" s="420">
        <f>IF( $F195=0,0,((($F195/$E$193)*'PLAN DE ADQUISICIONES'!AI$68)*($G195/$F195)))</f>
        <v>0</v>
      </c>
      <c r="AN195" s="420">
        <f>IF( $F195=0,0,((($F195/$E$193)*'PLAN DE ADQUISICIONES'!AJ$68)*($G195/$F195)))</f>
        <v>0</v>
      </c>
      <c r="AO195" s="420">
        <f>IF( $F195=0,0,((($F195/$E$193)*'PLAN DE ADQUISICIONES'!AK$68)*($G195/$F195)))</f>
        <v>0</v>
      </c>
      <c r="AP195" s="420">
        <f>IF( $F195=0,0,((($F195/$E$193)*'PLAN DE ADQUISICIONES'!AL$68)*($G195/$F195)))</f>
        <v>0</v>
      </c>
      <c r="AQ195" s="420">
        <f>IF( $F195=0,0,((($F195/$E$193)*'PLAN DE ADQUISICIONES'!AM$68)*($G195/$F195)))</f>
        <v>0</v>
      </c>
      <c r="AR195" s="420">
        <f>IF( $F195=0,0,((($F195/$E$193)*'PLAN DE ADQUISICIONES'!AN$68)*($G195/$F195)))</f>
        <v>0</v>
      </c>
      <c r="AS195" s="420">
        <f>IF( $F195=0,0,((($F195/$E$193)*'PLAN DE ADQUISICIONES'!AO$68)*($G195/$F195)))</f>
        <v>0</v>
      </c>
      <c r="AT195" s="423">
        <f>AH195+AI195+AJ195+AK195+AL195+AM195+AN195+AO195+AP195+AQ195+AR195+AS195</f>
        <v>0</v>
      </c>
      <c r="AU195" s="494">
        <f>AS195+AR195+AQ195+AP195+AO195+AN195+AM195+AL195+AK195+AJ195+AI195+AH195+AF195+AE195+AD195+AC195+AB195+AA195+Z195+Y195+X195+W195+V195+U195+S195+R195+Q195+P195+O195+N195+M195+L195+K195+J195+I195+H195</f>
        <v>0</v>
      </c>
      <c r="AV195" s="392">
        <f t="shared" si="68"/>
        <v>0</v>
      </c>
    </row>
    <row r="196" spans="2:49" s="60" customFormat="1" ht="12.75" customHeight="1" x14ac:dyDescent="0.25">
      <c r="B196" s="416" t="str">
        <f>+'FORMATO COSTEO C2'!C480</f>
        <v>2.3.5.3</v>
      </c>
      <c r="C196" s="417" t="str">
        <f>+'FORMATO COSTEO C2'!B480</f>
        <v>Categoría de gasto</v>
      </c>
      <c r="D196" s="428"/>
      <c r="E196" s="556"/>
      <c r="F196" s="420">
        <f>+'FORMATO COSTEO C2'!G480</f>
        <v>0</v>
      </c>
      <c r="G196" s="421">
        <f>+'FORMATO COSTEO C2'!H480</f>
        <v>0</v>
      </c>
      <c r="H196" s="425">
        <f>IF( $F196=0,0,((($F196/$E$193)*'PLAN DE ADQUISICIONES'!F$68)*($G196/$F196)))</f>
        <v>0</v>
      </c>
      <c r="I196" s="420">
        <f>IF( $F196=0,0,((($F196/$E$193)*'PLAN DE ADQUISICIONES'!G$68)*($G196/$F196)))</f>
        <v>0</v>
      </c>
      <c r="J196" s="420">
        <f>IF( $F196=0,0,((($F196/$E$193)*'PLAN DE ADQUISICIONES'!H$68)*($G196/$F196)))</f>
        <v>0</v>
      </c>
      <c r="K196" s="420">
        <f>IF( $F196=0,0,((($F196/$E$193)*'PLAN DE ADQUISICIONES'!I$68)*($G196/$F196)))</f>
        <v>0</v>
      </c>
      <c r="L196" s="420">
        <f>IF( $F196=0,0,((($F196/$E$193)*'PLAN DE ADQUISICIONES'!J$68)*($G196/$F196)))</f>
        <v>0</v>
      </c>
      <c r="M196" s="420">
        <f>IF( $F196=0,0,((($F196/$E$193)*'PLAN DE ADQUISICIONES'!K$68)*($G196/$F196)))</f>
        <v>0</v>
      </c>
      <c r="N196" s="420">
        <f>IF( $F196=0,0,((($F196/$E$193)*'PLAN DE ADQUISICIONES'!L$68)*($G196/$F196)))</f>
        <v>0</v>
      </c>
      <c r="O196" s="420">
        <f>IF( $F196=0,0,((($F196/$E$193)*'PLAN DE ADQUISICIONES'!M$68)*($G196/$F196)))</f>
        <v>0</v>
      </c>
      <c r="P196" s="420">
        <f>IF( $F196=0,0,((($F196/$E$193)*'PLAN DE ADQUISICIONES'!N$68)*($G196/$F196)))</f>
        <v>0</v>
      </c>
      <c r="Q196" s="420">
        <f>IF( $F196=0,0,((($F196/$E$193)*'PLAN DE ADQUISICIONES'!O$68)*($G196/$F196)))</f>
        <v>0</v>
      </c>
      <c r="R196" s="420">
        <f>IF( $F196=0,0,((($F196/$E$193)*'PLAN DE ADQUISICIONES'!P$68)*($G196/$F196)))</f>
        <v>0</v>
      </c>
      <c r="S196" s="420">
        <f>IF( $F196=0,0,((($F196/$E$193)*'PLAN DE ADQUISICIONES'!Q$68)*($G196/$F196)))</f>
        <v>0</v>
      </c>
      <c r="T196" s="423">
        <f>H196+I196+J196+K196+L196+M196+N196+O196+P196+Q196+R196+S196</f>
        <v>0</v>
      </c>
      <c r="U196" s="424">
        <f>IF( $F196=0,0,((($F196/$E$193)*'PLAN DE ADQUISICIONES'!R$68)*($G196/$F196)))</f>
        <v>0</v>
      </c>
      <c r="V196" s="420">
        <f>IF( $F196=0,0,((($F196/$E$193)*'PLAN DE ADQUISICIONES'!S$68)*($G196/$F196)))</f>
        <v>0</v>
      </c>
      <c r="W196" s="420">
        <f>IF( $F196=0,0,((($F196/$E$193)*'PLAN DE ADQUISICIONES'!T$68)*($G196/$F196)))</f>
        <v>0</v>
      </c>
      <c r="X196" s="420">
        <f>IF( $F196=0,0,((($F196/$E$193)*'PLAN DE ADQUISICIONES'!U$68)*($G196/$F196)))</f>
        <v>0</v>
      </c>
      <c r="Y196" s="420">
        <f>IF( $F196=0,0,((($F196/$E$193)*'PLAN DE ADQUISICIONES'!V$68)*($G196/$F196)))</f>
        <v>0</v>
      </c>
      <c r="Z196" s="420">
        <f>IF( $F196=0,0,((($F196/$E$193)*'PLAN DE ADQUISICIONES'!W$68)*($G196/$F196)))</f>
        <v>0</v>
      </c>
      <c r="AA196" s="420">
        <f>IF( $F196=0,0,((($F196/$E$193)*'PLAN DE ADQUISICIONES'!X$68)*($G196/$F196)))</f>
        <v>0</v>
      </c>
      <c r="AB196" s="420">
        <f>IF( $F196=0,0,((($F196/$E$193)*'PLAN DE ADQUISICIONES'!Y$68)*($G196/$F196)))</f>
        <v>0</v>
      </c>
      <c r="AC196" s="420">
        <f>IF( $F196=0,0,((($F196/$E$193)*'PLAN DE ADQUISICIONES'!Z$68)*($G196/$F196)))</f>
        <v>0</v>
      </c>
      <c r="AD196" s="420">
        <f>IF( $F196=0,0,((($F196/$E$193)*'PLAN DE ADQUISICIONES'!AA$68)*($G196/$F196)))</f>
        <v>0</v>
      </c>
      <c r="AE196" s="420">
        <f>IF( $F196=0,0,((($F196/$E$193)*'PLAN DE ADQUISICIONES'!AB$68)*($G196/$F196)))</f>
        <v>0</v>
      </c>
      <c r="AF196" s="420">
        <f>IF( $F196=0,0,((($F196/$E$193)*'PLAN DE ADQUISICIONES'!AC$68)*($G196/$F196)))</f>
        <v>0</v>
      </c>
      <c r="AG196" s="421">
        <f>U196+V196+W196+X196+Y196+Z196+AA196+AB196+AC196+AD196+AE196+AF196</f>
        <v>0</v>
      </c>
      <c r="AH196" s="425">
        <f>IF( $F196=0,0,((($F196/$E$193)*'PLAN DE ADQUISICIONES'!AD$68)*($G196/$F196)))</f>
        <v>0</v>
      </c>
      <c r="AI196" s="420">
        <f>IF( $F196=0,0,((($F196/$E$193)*'PLAN DE ADQUISICIONES'!AE$68)*($G196/$F196)))</f>
        <v>0</v>
      </c>
      <c r="AJ196" s="420">
        <f>IF( $F196=0,0,((($F196/$E$193)*'PLAN DE ADQUISICIONES'!AF$68)*($G196/$F196)))</f>
        <v>0</v>
      </c>
      <c r="AK196" s="420">
        <f>IF( $F196=0,0,((($F196/$E$193)*'PLAN DE ADQUISICIONES'!AG$68)*($G196/$F196)))</f>
        <v>0</v>
      </c>
      <c r="AL196" s="420">
        <f>IF( $F196=0,0,((($F196/$E$193)*'PLAN DE ADQUISICIONES'!AH$68)*($G196/$F196)))</f>
        <v>0</v>
      </c>
      <c r="AM196" s="420">
        <f>IF( $F196=0,0,((($F196/$E$193)*'PLAN DE ADQUISICIONES'!AI$68)*($G196/$F196)))</f>
        <v>0</v>
      </c>
      <c r="AN196" s="420">
        <f>IF( $F196=0,0,((($F196/$E$193)*'PLAN DE ADQUISICIONES'!AJ$68)*($G196/$F196)))</f>
        <v>0</v>
      </c>
      <c r="AO196" s="420">
        <f>IF( $F196=0,0,((($F196/$E$193)*'PLAN DE ADQUISICIONES'!AK$68)*($G196/$F196)))</f>
        <v>0</v>
      </c>
      <c r="AP196" s="420">
        <f>IF( $F196=0,0,((($F196/$E$193)*'PLAN DE ADQUISICIONES'!AL$68)*($G196/$F196)))</f>
        <v>0</v>
      </c>
      <c r="AQ196" s="420">
        <f>IF( $F196=0,0,((($F196/$E$193)*'PLAN DE ADQUISICIONES'!AM$68)*($G196/$F196)))</f>
        <v>0</v>
      </c>
      <c r="AR196" s="420">
        <f>IF( $F196=0,0,((($F196/$E$193)*'PLAN DE ADQUISICIONES'!AN$68)*($G196/$F196)))</f>
        <v>0</v>
      </c>
      <c r="AS196" s="420">
        <f>IF( $F196=0,0,((($F196/$E$193)*'PLAN DE ADQUISICIONES'!AO$68)*($G196/$F196)))</f>
        <v>0</v>
      </c>
      <c r="AT196" s="423">
        <f>AH196+AI196+AJ196+AK196+AL196+AM196+AN196+AO196+AP196+AQ196+AR196+AS196</f>
        <v>0</v>
      </c>
      <c r="AU196" s="494">
        <f>AS196+AR196+AQ196+AP196+AO196+AN196+AM196+AL196+AK196+AJ196+AI196+AH196+AF196+AE196+AD196+AC196+AB196+AA196+Z196+Y196+X196+W196+V196+U196+S196+R196+Q196+P196+O196+N196+M196+L196+K196+J196+I196+H196</f>
        <v>0</v>
      </c>
      <c r="AV196" s="392">
        <f t="shared" si="68"/>
        <v>0</v>
      </c>
    </row>
    <row r="197" spans="2:49" s="60" customFormat="1" ht="12.75" customHeight="1" x14ac:dyDescent="0.25">
      <c r="B197" s="416" t="str">
        <f>+'FORMATO COSTEO C2'!C486</f>
        <v>2.3.5.4</v>
      </c>
      <c r="C197" s="417" t="str">
        <f>+'FORMATO COSTEO C2'!B486</f>
        <v>Categoría de gasto</v>
      </c>
      <c r="D197" s="428"/>
      <c r="E197" s="556"/>
      <c r="F197" s="420">
        <f>+'FORMATO COSTEO C2'!G486</f>
        <v>0</v>
      </c>
      <c r="G197" s="421">
        <f>+'FORMATO COSTEO C2'!H486</f>
        <v>0</v>
      </c>
      <c r="H197" s="425">
        <f>IF( $F197=0,0,((($F197/$E$193)*'PLAN DE ADQUISICIONES'!F$68)*($G197/$F197)))</f>
        <v>0</v>
      </c>
      <c r="I197" s="420">
        <f>IF( $F197=0,0,((($F197/$E$193)*'PLAN DE ADQUISICIONES'!G$68)*($G197/$F197)))</f>
        <v>0</v>
      </c>
      <c r="J197" s="420">
        <f>IF( $F197=0,0,((($F197/$E$193)*'PLAN DE ADQUISICIONES'!H$68)*($G197/$F197)))</f>
        <v>0</v>
      </c>
      <c r="K197" s="420">
        <f>IF( $F197=0,0,((($F197/$E$193)*'PLAN DE ADQUISICIONES'!I$68)*($G197/$F197)))</f>
        <v>0</v>
      </c>
      <c r="L197" s="420">
        <f>IF( $F197=0,0,((($F197/$E$193)*'PLAN DE ADQUISICIONES'!J$68)*($G197/$F197)))</f>
        <v>0</v>
      </c>
      <c r="M197" s="420">
        <f>IF( $F197=0,0,((($F197/$E$193)*'PLAN DE ADQUISICIONES'!K$68)*($G197/$F197)))</f>
        <v>0</v>
      </c>
      <c r="N197" s="420">
        <f>IF( $F197=0,0,((($F197/$E$193)*'PLAN DE ADQUISICIONES'!L$68)*($G197/$F197)))</f>
        <v>0</v>
      </c>
      <c r="O197" s="420">
        <f>IF( $F197=0,0,((($F197/$E$193)*'PLAN DE ADQUISICIONES'!M$68)*($G197/$F197)))</f>
        <v>0</v>
      </c>
      <c r="P197" s="420">
        <f>IF( $F197=0,0,((($F197/$E$193)*'PLAN DE ADQUISICIONES'!N$68)*($G197/$F197)))</f>
        <v>0</v>
      </c>
      <c r="Q197" s="420">
        <f>IF( $F197=0,0,((($F197/$E$193)*'PLAN DE ADQUISICIONES'!O$68)*($G197/$F197)))</f>
        <v>0</v>
      </c>
      <c r="R197" s="420">
        <f>IF( $F197=0,0,((($F197/$E$193)*'PLAN DE ADQUISICIONES'!P$68)*($G197/$F197)))</f>
        <v>0</v>
      </c>
      <c r="S197" s="420">
        <f>IF( $F197=0,0,((($F197/$E$193)*'PLAN DE ADQUISICIONES'!Q$68)*($G197/$F197)))</f>
        <v>0</v>
      </c>
      <c r="T197" s="423">
        <f>H197+I197+J197+K197+L197+M197+N197+O197+P197+Q197+R197+S197</f>
        <v>0</v>
      </c>
      <c r="U197" s="424">
        <f>IF( $F197=0,0,((($F197/$E$193)*'PLAN DE ADQUISICIONES'!R$68)*($G197/$F197)))</f>
        <v>0</v>
      </c>
      <c r="V197" s="420">
        <f>IF( $F197=0,0,((($F197/$E$193)*'PLAN DE ADQUISICIONES'!S$68)*($G197/$F197)))</f>
        <v>0</v>
      </c>
      <c r="W197" s="420">
        <f>IF( $F197=0,0,((($F197/$E$193)*'PLAN DE ADQUISICIONES'!T$68)*($G197/$F197)))</f>
        <v>0</v>
      </c>
      <c r="X197" s="420">
        <f>IF( $F197=0,0,((($F197/$E$193)*'PLAN DE ADQUISICIONES'!U$68)*($G197/$F197)))</f>
        <v>0</v>
      </c>
      <c r="Y197" s="420">
        <f>IF( $F197=0,0,((($F197/$E$193)*'PLAN DE ADQUISICIONES'!V$68)*($G197/$F197)))</f>
        <v>0</v>
      </c>
      <c r="Z197" s="420">
        <f>IF( $F197=0,0,((($F197/$E$193)*'PLAN DE ADQUISICIONES'!W$68)*($G197/$F197)))</f>
        <v>0</v>
      </c>
      <c r="AA197" s="420">
        <f>IF( $F197=0,0,((($F197/$E$193)*'PLAN DE ADQUISICIONES'!X$68)*($G197/$F197)))</f>
        <v>0</v>
      </c>
      <c r="AB197" s="420">
        <f>IF( $F197=0,0,((($F197/$E$193)*'PLAN DE ADQUISICIONES'!Y$68)*($G197/$F197)))</f>
        <v>0</v>
      </c>
      <c r="AC197" s="420">
        <f>IF( $F197=0,0,((($F197/$E$193)*'PLAN DE ADQUISICIONES'!Z$68)*($G197/$F197)))</f>
        <v>0</v>
      </c>
      <c r="AD197" s="420">
        <f>IF( $F197=0,0,((($F197/$E$193)*'PLAN DE ADQUISICIONES'!AA$68)*($G197/$F197)))</f>
        <v>0</v>
      </c>
      <c r="AE197" s="420">
        <f>IF( $F197=0,0,((($F197/$E$193)*'PLAN DE ADQUISICIONES'!AB$68)*($G197/$F197)))</f>
        <v>0</v>
      </c>
      <c r="AF197" s="420">
        <f>IF( $F197=0,0,((($F197/$E$193)*'PLAN DE ADQUISICIONES'!AC$68)*($G197/$F197)))</f>
        <v>0</v>
      </c>
      <c r="AG197" s="421">
        <f>U197+V197+W197+X197+Y197+Z197+AA197+AB197+AC197+AD197+AE197+AF197</f>
        <v>0</v>
      </c>
      <c r="AH197" s="425">
        <f>IF( $F197=0,0,((($F197/$E$193)*'PLAN DE ADQUISICIONES'!AD$68)*($G197/$F197)))</f>
        <v>0</v>
      </c>
      <c r="AI197" s="420">
        <f>IF( $F197=0,0,((($F197/$E$193)*'PLAN DE ADQUISICIONES'!AE$68)*($G197/$F197)))</f>
        <v>0</v>
      </c>
      <c r="AJ197" s="420">
        <f>IF( $F197=0,0,((($F197/$E$193)*'PLAN DE ADQUISICIONES'!AF$68)*($G197/$F197)))</f>
        <v>0</v>
      </c>
      <c r="AK197" s="420">
        <f>IF( $F197=0,0,((($F197/$E$193)*'PLAN DE ADQUISICIONES'!AG$68)*($G197/$F197)))</f>
        <v>0</v>
      </c>
      <c r="AL197" s="420">
        <f>IF( $F197=0,0,((($F197/$E$193)*'PLAN DE ADQUISICIONES'!AH$68)*($G197/$F197)))</f>
        <v>0</v>
      </c>
      <c r="AM197" s="420">
        <f>IF( $F197=0,0,((($F197/$E$193)*'PLAN DE ADQUISICIONES'!AI$68)*($G197/$F197)))</f>
        <v>0</v>
      </c>
      <c r="AN197" s="420">
        <f>IF( $F197=0,0,((($F197/$E$193)*'PLAN DE ADQUISICIONES'!AJ$68)*($G197/$F197)))</f>
        <v>0</v>
      </c>
      <c r="AO197" s="420">
        <f>IF( $F197=0,0,((($F197/$E$193)*'PLAN DE ADQUISICIONES'!AK$68)*($G197/$F197)))</f>
        <v>0</v>
      </c>
      <c r="AP197" s="420">
        <f>IF( $F197=0,0,((($F197/$E$193)*'PLAN DE ADQUISICIONES'!AL$68)*($G197/$F197)))</f>
        <v>0</v>
      </c>
      <c r="AQ197" s="420">
        <f>IF( $F197=0,0,((($F197/$E$193)*'PLAN DE ADQUISICIONES'!AM$68)*($G197/$F197)))</f>
        <v>0</v>
      </c>
      <c r="AR197" s="420">
        <f>IF( $F197=0,0,((($F197/$E$193)*'PLAN DE ADQUISICIONES'!AN$68)*($G197/$F197)))</f>
        <v>0</v>
      </c>
      <c r="AS197" s="420">
        <f>IF( $F197=0,0,((($F197/$E$193)*'PLAN DE ADQUISICIONES'!AO$68)*($G197/$F197)))</f>
        <v>0</v>
      </c>
      <c r="AT197" s="423">
        <f>AH197+AI197+AJ197+AK197+AL197+AM197+AN197+AO197+AP197+AQ197+AR197+AS197</f>
        <v>0</v>
      </c>
      <c r="AU197" s="494">
        <f>AS197+AR197+AQ197+AP197+AO197+AN197+AM197+AL197+AK197+AJ197+AI197+AH197+AF197+AE197+AD197+AC197+AB197+AA197+Z197+Y197+X197+W197+V197+U197+S197+R197+Q197+P197+O197+N197+M197+L197+K197+J197+I197+H197</f>
        <v>0</v>
      </c>
      <c r="AV197" s="392">
        <f t="shared" si="68"/>
        <v>0</v>
      </c>
    </row>
    <row r="198" spans="2:49" s="60" customFormat="1" ht="12.75" customHeight="1" x14ac:dyDescent="0.25">
      <c r="B198" s="416" t="str">
        <f>+'FORMATO COSTEO C2'!C492</f>
        <v>2.3.5.5</v>
      </c>
      <c r="C198" s="417" t="str">
        <f>+'FORMATO COSTEO C2'!B492</f>
        <v>Categoría de gasto</v>
      </c>
      <c r="D198" s="428"/>
      <c r="E198" s="556"/>
      <c r="F198" s="420">
        <f>+'FORMATO COSTEO C2'!G492</f>
        <v>0</v>
      </c>
      <c r="G198" s="421">
        <f>+'FORMATO COSTEO C2'!H492</f>
        <v>0</v>
      </c>
      <c r="H198" s="425">
        <f>IF( $F198=0,0,((($F198/$E$193)*'PLAN DE ADQUISICIONES'!F$68)*($G198/$F198)))</f>
        <v>0</v>
      </c>
      <c r="I198" s="420">
        <f>IF( $F198=0,0,((($F198/$E$193)*'PLAN DE ADQUISICIONES'!G$68)*($G198/$F198)))</f>
        <v>0</v>
      </c>
      <c r="J198" s="420">
        <f>IF( $F198=0,0,((($F198/$E$193)*'PLAN DE ADQUISICIONES'!H$68)*($G198/$F198)))</f>
        <v>0</v>
      </c>
      <c r="K198" s="420">
        <f>IF( $F198=0,0,((($F198/$E$193)*'PLAN DE ADQUISICIONES'!I$68)*($G198/$F198)))</f>
        <v>0</v>
      </c>
      <c r="L198" s="420">
        <f>IF( $F198=0,0,((($F198/$E$193)*'PLAN DE ADQUISICIONES'!J$68)*($G198/$F198)))</f>
        <v>0</v>
      </c>
      <c r="M198" s="420">
        <f>IF( $F198=0,0,((($F198/$E$193)*'PLAN DE ADQUISICIONES'!K$68)*($G198/$F198)))</f>
        <v>0</v>
      </c>
      <c r="N198" s="420">
        <f>IF( $F198=0,0,((($F198/$E$193)*'PLAN DE ADQUISICIONES'!L$68)*($G198/$F198)))</f>
        <v>0</v>
      </c>
      <c r="O198" s="420">
        <f>IF( $F198=0,0,((($F198/$E$193)*'PLAN DE ADQUISICIONES'!M$68)*($G198/$F198)))</f>
        <v>0</v>
      </c>
      <c r="P198" s="420">
        <f>IF( $F198=0,0,((($F198/$E$193)*'PLAN DE ADQUISICIONES'!N$68)*($G198/$F198)))</f>
        <v>0</v>
      </c>
      <c r="Q198" s="420">
        <f>IF( $F198=0,0,((($F198/$E$193)*'PLAN DE ADQUISICIONES'!O$68)*($G198/$F198)))</f>
        <v>0</v>
      </c>
      <c r="R198" s="420">
        <f>IF( $F198=0,0,((($F198/$E$193)*'PLAN DE ADQUISICIONES'!P$68)*($G198/$F198)))</f>
        <v>0</v>
      </c>
      <c r="S198" s="420">
        <f>IF( $F198=0,0,((($F198/$E$193)*'PLAN DE ADQUISICIONES'!Q$68)*($G198/$F198)))</f>
        <v>0</v>
      </c>
      <c r="T198" s="423">
        <f>H198+I198+J198+K198+L198+M198+N198+O198+P198+Q198+R198+S198</f>
        <v>0</v>
      </c>
      <c r="U198" s="424">
        <f>IF( $F198=0,0,((($F198/$E$193)*'PLAN DE ADQUISICIONES'!R$68)*($G198/$F198)))</f>
        <v>0</v>
      </c>
      <c r="V198" s="420">
        <f>IF( $F198=0,0,((($F198/$E$193)*'PLAN DE ADQUISICIONES'!S$68)*($G198/$F198)))</f>
        <v>0</v>
      </c>
      <c r="W198" s="420">
        <f>IF( $F198=0,0,((($F198/$E$193)*'PLAN DE ADQUISICIONES'!T$68)*($G198/$F198)))</f>
        <v>0</v>
      </c>
      <c r="X198" s="420">
        <f>IF( $F198=0,0,((($F198/$E$193)*'PLAN DE ADQUISICIONES'!U$68)*($G198/$F198)))</f>
        <v>0</v>
      </c>
      <c r="Y198" s="420">
        <f>IF( $F198=0,0,((($F198/$E$193)*'PLAN DE ADQUISICIONES'!V$68)*($G198/$F198)))</f>
        <v>0</v>
      </c>
      <c r="Z198" s="420">
        <f>IF( $F198=0,0,((($F198/$E$193)*'PLAN DE ADQUISICIONES'!W$68)*($G198/$F198)))</f>
        <v>0</v>
      </c>
      <c r="AA198" s="420">
        <f>IF( $F198=0,0,((($F198/$E$193)*'PLAN DE ADQUISICIONES'!X$68)*($G198/$F198)))</f>
        <v>0</v>
      </c>
      <c r="AB198" s="420">
        <f>IF( $F198=0,0,((($F198/$E$193)*'PLAN DE ADQUISICIONES'!Y$68)*($G198/$F198)))</f>
        <v>0</v>
      </c>
      <c r="AC198" s="420">
        <f>IF( $F198=0,0,((($F198/$E$193)*'PLAN DE ADQUISICIONES'!Z$68)*($G198/$F198)))</f>
        <v>0</v>
      </c>
      <c r="AD198" s="420">
        <f>IF( $F198=0,0,((($F198/$E$193)*'PLAN DE ADQUISICIONES'!AA$68)*($G198/$F198)))</f>
        <v>0</v>
      </c>
      <c r="AE198" s="420">
        <f>IF( $F198=0,0,((($F198/$E$193)*'PLAN DE ADQUISICIONES'!AB$68)*($G198/$F198)))</f>
        <v>0</v>
      </c>
      <c r="AF198" s="420">
        <f>IF( $F198=0,0,((($F198/$E$193)*'PLAN DE ADQUISICIONES'!AC$68)*($G198/$F198)))</f>
        <v>0</v>
      </c>
      <c r="AG198" s="421">
        <f>U198+V198+W198+X198+Y198+Z198+AA198+AB198+AC198+AD198+AE198+AF198</f>
        <v>0</v>
      </c>
      <c r="AH198" s="425">
        <f>IF( $F198=0,0,((($F198/$E$193)*'PLAN DE ADQUISICIONES'!AD$68)*($G198/$F198)))</f>
        <v>0</v>
      </c>
      <c r="AI198" s="420">
        <f>IF( $F198=0,0,((($F198/$E$193)*'PLAN DE ADQUISICIONES'!AE$68)*($G198/$F198)))</f>
        <v>0</v>
      </c>
      <c r="AJ198" s="420">
        <f>IF( $F198=0,0,((($F198/$E$193)*'PLAN DE ADQUISICIONES'!AF$68)*($G198/$F198)))</f>
        <v>0</v>
      </c>
      <c r="AK198" s="420">
        <f>IF( $F198=0,0,((($F198/$E$193)*'PLAN DE ADQUISICIONES'!AG$68)*($G198/$F198)))</f>
        <v>0</v>
      </c>
      <c r="AL198" s="420">
        <f>IF( $F198=0,0,((($F198/$E$193)*'PLAN DE ADQUISICIONES'!AH$68)*($G198/$F198)))</f>
        <v>0</v>
      </c>
      <c r="AM198" s="420">
        <f>IF( $F198=0,0,((($F198/$E$193)*'PLAN DE ADQUISICIONES'!AI$68)*($G198/$F198)))</f>
        <v>0</v>
      </c>
      <c r="AN198" s="420">
        <f>IF( $F198=0,0,((($F198/$E$193)*'PLAN DE ADQUISICIONES'!AJ$68)*($G198/$F198)))</f>
        <v>0</v>
      </c>
      <c r="AO198" s="420">
        <f>IF( $F198=0,0,((($F198/$E$193)*'PLAN DE ADQUISICIONES'!AK$68)*($G198/$F198)))</f>
        <v>0</v>
      </c>
      <c r="AP198" s="420">
        <f>IF( $F198=0,0,((($F198/$E$193)*'PLAN DE ADQUISICIONES'!AL$68)*($G198/$F198)))</f>
        <v>0</v>
      </c>
      <c r="AQ198" s="420">
        <f>IF( $F198=0,0,((($F198/$E$193)*'PLAN DE ADQUISICIONES'!AM$68)*($G198/$F198)))</f>
        <v>0</v>
      </c>
      <c r="AR198" s="420">
        <f>IF( $F198=0,0,((($F198/$E$193)*'PLAN DE ADQUISICIONES'!AN$68)*($G198/$F198)))</f>
        <v>0</v>
      </c>
      <c r="AS198" s="420">
        <f>IF( $F198=0,0,((($F198/$E$193)*'PLAN DE ADQUISICIONES'!AO$68)*($G198/$F198)))</f>
        <v>0</v>
      </c>
      <c r="AT198" s="423">
        <f>AH198+AI198+AJ198+AK198+AL198+AM198+AN198+AO198+AP198+AQ198+AR198+AS198</f>
        <v>0</v>
      </c>
      <c r="AU198" s="494">
        <f>AS198+AR198+AQ198+AP198+AO198+AN198+AM198+AL198+AK198+AJ198+AI198+AH198+AF198+AE198+AD198+AC198+AB198+AA198+Z198+Y198+X198+W198+V198+U198+S198+R198+Q198+P198+O198+N198+M198+L198+K198+J198+I198+H198</f>
        <v>0</v>
      </c>
      <c r="AV198" s="392">
        <f t="shared" si="68"/>
        <v>0</v>
      </c>
    </row>
    <row r="199" spans="2:49" s="60" customFormat="1" ht="30" customHeight="1" x14ac:dyDescent="0.25">
      <c r="B199" s="382">
        <f>'FORMATO COSTEO C6'!C12</f>
        <v>6</v>
      </c>
      <c r="C199" s="436" t="str">
        <f>'FORMATO COSTEO C6'!D12</f>
        <v>MANEJO DEL PROYECTO</v>
      </c>
      <c r="D199" s="384"/>
      <c r="E199" s="533"/>
      <c r="F199" s="386">
        <f>+F200+F211+F222</f>
        <v>93500</v>
      </c>
      <c r="G199" s="387">
        <f>+G200+G211+G222</f>
        <v>93500</v>
      </c>
      <c r="H199" s="388">
        <f>+H200+H211+H222</f>
        <v>5500</v>
      </c>
      <c r="I199" s="386">
        <f t="shared" ref="I199:AS199" si="107">+I200+I211+I222</f>
        <v>11000</v>
      </c>
      <c r="J199" s="386">
        <f t="shared" si="107"/>
        <v>5500</v>
      </c>
      <c r="K199" s="386">
        <f t="shared" si="107"/>
        <v>5500</v>
      </c>
      <c r="L199" s="386">
        <f t="shared" si="107"/>
        <v>5500</v>
      </c>
      <c r="M199" s="386">
        <f t="shared" si="107"/>
        <v>5500</v>
      </c>
      <c r="N199" s="386">
        <f t="shared" si="107"/>
        <v>5500</v>
      </c>
      <c r="O199" s="386">
        <f t="shared" si="107"/>
        <v>5500</v>
      </c>
      <c r="P199" s="386">
        <f t="shared" si="107"/>
        <v>11000</v>
      </c>
      <c r="Q199" s="386">
        <f t="shared" si="107"/>
        <v>5500</v>
      </c>
      <c r="R199" s="386">
        <f t="shared" si="107"/>
        <v>5500</v>
      </c>
      <c r="S199" s="386">
        <f t="shared" si="107"/>
        <v>5500</v>
      </c>
      <c r="T199" s="389">
        <f t="shared" si="107"/>
        <v>77000</v>
      </c>
      <c r="U199" s="390">
        <f t="shared" si="107"/>
        <v>5500</v>
      </c>
      <c r="V199" s="386">
        <f t="shared" si="107"/>
        <v>11000</v>
      </c>
      <c r="W199" s="386">
        <f t="shared" si="107"/>
        <v>0</v>
      </c>
      <c r="X199" s="386">
        <f t="shared" si="107"/>
        <v>0</v>
      </c>
      <c r="Y199" s="386">
        <f t="shared" si="107"/>
        <v>0</v>
      </c>
      <c r="Z199" s="386">
        <f t="shared" si="107"/>
        <v>0</v>
      </c>
      <c r="AA199" s="386">
        <f t="shared" si="107"/>
        <v>0</v>
      </c>
      <c r="AB199" s="386">
        <f t="shared" si="107"/>
        <v>0</v>
      </c>
      <c r="AC199" s="386">
        <f t="shared" si="107"/>
        <v>0</v>
      </c>
      <c r="AD199" s="386">
        <f t="shared" si="107"/>
        <v>0</v>
      </c>
      <c r="AE199" s="386">
        <f t="shared" si="107"/>
        <v>0</v>
      </c>
      <c r="AF199" s="386">
        <f t="shared" si="107"/>
        <v>0</v>
      </c>
      <c r="AG199" s="387">
        <f t="shared" si="107"/>
        <v>16500</v>
      </c>
      <c r="AH199" s="388">
        <f t="shared" si="107"/>
        <v>0</v>
      </c>
      <c r="AI199" s="386">
        <f t="shared" si="107"/>
        <v>0</v>
      </c>
      <c r="AJ199" s="386">
        <f t="shared" si="107"/>
        <v>0</v>
      </c>
      <c r="AK199" s="386">
        <f t="shared" si="107"/>
        <v>0</v>
      </c>
      <c r="AL199" s="386">
        <f t="shared" si="107"/>
        <v>0</v>
      </c>
      <c r="AM199" s="386">
        <f t="shared" si="107"/>
        <v>0</v>
      </c>
      <c r="AN199" s="386">
        <f t="shared" si="107"/>
        <v>0</v>
      </c>
      <c r="AO199" s="386">
        <f t="shared" si="107"/>
        <v>0</v>
      </c>
      <c r="AP199" s="386">
        <f t="shared" si="107"/>
        <v>0</v>
      </c>
      <c r="AQ199" s="386">
        <f t="shared" si="107"/>
        <v>0</v>
      </c>
      <c r="AR199" s="386">
        <f t="shared" si="107"/>
        <v>0</v>
      </c>
      <c r="AS199" s="386">
        <f t="shared" si="107"/>
        <v>0</v>
      </c>
      <c r="AT199" s="389">
        <f>+AT200+AT211+AT222</f>
        <v>0</v>
      </c>
      <c r="AU199" s="391">
        <f>+AU200+AU211+AU222</f>
        <v>93500</v>
      </c>
      <c r="AV199" s="392">
        <f t="shared" ref="AV199:AV206" si="108">+G199-AU199</f>
        <v>0</v>
      </c>
      <c r="AW199" s="393"/>
    </row>
    <row r="200" spans="2:49" s="60" customFormat="1" ht="13.5" x14ac:dyDescent="0.25">
      <c r="B200" s="395">
        <f>'FORMATO COSTEO C6'!C15</f>
        <v>6.1</v>
      </c>
      <c r="C200" s="396" t="str">
        <f>+'FORMATO COSTEO C6'!B15</f>
        <v>Equipo técnico del proyecto</v>
      </c>
      <c r="D200" s="437"/>
      <c r="E200" s="539"/>
      <c r="F200" s="399">
        <f>+'FORMATO COSTEO C6'!G15</f>
        <v>93500</v>
      </c>
      <c r="G200" s="400">
        <f>+'FORMATO COSTEO C6'!H15</f>
        <v>93500</v>
      </c>
      <c r="H200" s="401">
        <f>SUM(H201:H210)</f>
        <v>5500</v>
      </c>
      <c r="I200" s="399">
        <f t="shared" ref="I200:AS200" si="109">SUM(I201:I210)</f>
        <v>11000</v>
      </c>
      <c r="J200" s="399">
        <f t="shared" si="109"/>
        <v>5500</v>
      </c>
      <c r="K200" s="399">
        <f t="shared" si="109"/>
        <v>5500</v>
      </c>
      <c r="L200" s="399">
        <f t="shared" si="109"/>
        <v>5500</v>
      </c>
      <c r="M200" s="399">
        <f t="shared" si="109"/>
        <v>5500</v>
      </c>
      <c r="N200" s="399">
        <f t="shared" si="109"/>
        <v>5500</v>
      </c>
      <c r="O200" s="399">
        <f t="shared" si="109"/>
        <v>5500</v>
      </c>
      <c r="P200" s="399">
        <f t="shared" si="109"/>
        <v>11000</v>
      </c>
      <c r="Q200" s="399">
        <f t="shared" si="109"/>
        <v>5500</v>
      </c>
      <c r="R200" s="399">
        <f t="shared" si="109"/>
        <v>5500</v>
      </c>
      <c r="S200" s="399">
        <f t="shared" si="109"/>
        <v>5500</v>
      </c>
      <c r="T200" s="402">
        <f t="shared" si="109"/>
        <v>77000</v>
      </c>
      <c r="U200" s="403">
        <f t="shared" si="109"/>
        <v>5500</v>
      </c>
      <c r="V200" s="399">
        <f t="shared" si="109"/>
        <v>11000</v>
      </c>
      <c r="W200" s="399">
        <f t="shared" si="109"/>
        <v>0</v>
      </c>
      <c r="X200" s="399">
        <f t="shared" si="109"/>
        <v>0</v>
      </c>
      <c r="Y200" s="399">
        <f t="shared" si="109"/>
        <v>0</v>
      </c>
      <c r="Z200" s="399">
        <f t="shared" si="109"/>
        <v>0</v>
      </c>
      <c r="AA200" s="399">
        <f t="shared" si="109"/>
        <v>0</v>
      </c>
      <c r="AB200" s="399">
        <f t="shared" si="109"/>
        <v>0</v>
      </c>
      <c r="AC200" s="399">
        <f t="shared" si="109"/>
        <v>0</v>
      </c>
      <c r="AD200" s="399">
        <f t="shared" si="109"/>
        <v>0</v>
      </c>
      <c r="AE200" s="399">
        <f t="shared" si="109"/>
        <v>0</v>
      </c>
      <c r="AF200" s="399">
        <f t="shared" si="109"/>
        <v>0</v>
      </c>
      <c r="AG200" s="400">
        <f t="shared" si="109"/>
        <v>16500</v>
      </c>
      <c r="AH200" s="401">
        <f t="shared" si="109"/>
        <v>0</v>
      </c>
      <c r="AI200" s="399">
        <f t="shared" si="109"/>
        <v>0</v>
      </c>
      <c r="AJ200" s="399">
        <f t="shared" si="109"/>
        <v>0</v>
      </c>
      <c r="AK200" s="399">
        <f t="shared" si="109"/>
        <v>0</v>
      </c>
      <c r="AL200" s="399">
        <f t="shared" si="109"/>
        <v>0</v>
      </c>
      <c r="AM200" s="399">
        <f t="shared" si="109"/>
        <v>0</v>
      </c>
      <c r="AN200" s="399">
        <f t="shared" si="109"/>
        <v>0</v>
      </c>
      <c r="AO200" s="399">
        <f t="shared" si="109"/>
        <v>0</v>
      </c>
      <c r="AP200" s="399">
        <f t="shared" si="109"/>
        <v>0</v>
      </c>
      <c r="AQ200" s="399">
        <f t="shared" si="109"/>
        <v>0</v>
      </c>
      <c r="AR200" s="399">
        <f t="shared" si="109"/>
        <v>0</v>
      </c>
      <c r="AS200" s="399">
        <f t="shared" si="109"/>
        <v>0</v>
      </c>
      <c r="AT200" s="402">
        <f>SUM(AT201:AT210)</f>
        <v>0</v>
      </c>
      <c r="AU200" s="404">
        <f>SUM(AU201:AU210)</f>
        <v>93500</v>
      </c>
      <c r="AV200" s="392">
        <f t="shared" si="108"/>
        <v>0</v>
      </c>
    </row>
    <row r="201" spans="2:49" s="60" customFormat="1" ht="13.5" x14ac:dyDescent="0.25">
      <c r="B201" s="416" t="str">
        <f>'FORMATO COSTEO C6'!C16</f>
        <v>6.1.1</v>
      </c>
      <c r="C201" s="513" t="str">
        <f>'FORMATO COSTEO C6'!B16</f>
        <v>Jefe de proyecto</v>
      </c>
      <c r="D201" s="428" t="str">
        <f>'FORMATO COSTEO C6'!D16</f>
        <v>Remuneración mensual</v>
      </c>
      <c r="E201" s="530">
        <f>'FORMATO COSTEO C6'!E16</f>
        <v>17</v>
      </c>
      <c r="F201" s="441">
        <f>'FORMATO COSTEO C6'!G16</f>
        <v>93500</v>
      </c>
      <c r="G201" s="442">
        <f>'FORMATO COSTEO C6'!H16</f>
        <v>93500</v>
      </c>
      <c r="H201" s="443">
        <f>IF( $F201=0,0,((($F201/$E201)*'PLAN DE ADQUISICIONES'!F$71)*($G201/$F201)))</f>
        <v>5500</v>
      </c>
      <c r="I201" s="441">
        <f>IF( $F201=0,0,((($F201/$E201)*'PLAN DE ADQUISICIONES'!G$71)*($G201/$F201)))</f>
        <v>11000</v>
      </c>
      <c r="J201" s="441">
        <f>IF( $F201=0,0,((($F201/$E201)*'PLAN DE ADQUISICIONES'!H$71)*($G201/$F201)))</f>
        <v>5500</v>
      </c>
      <c r="K201" s="441">
        <f>IF( $F201=0,0,((($F201/$E201)*'PLAN DE ADQUISICIONES'!I$71)*($G201/$F201)))</f>
        <v>5500</v>
      </c>
      <c r="L201" s="441">
        <f>IF( $F201=0,0,((($F201/$E201)*'PLAN DE ADQUISICIONES'!J$71)*($G201/$F201)))</f>
        <v>5500</v>
      </c>
      <c r="M201" s="441">
        <f>IF( $F201=0,0,((($F201/$E201)*'PLAN DE ADQUISICIONES'!K$71)*($G201/$F201)))</f>
        <v>5500</v>
      </c>
      <c r="N201" s="441">
        <f>IF( $F201=0,0,((($F201/$E201)*'PLAN DE ADQUISICIONES'!L$71)*($G201/$F201)))</f>
        <v>5500</v>
      </c>
      <c r="O201" s="441">
        <f>IF( $F201=0,0,((($F201/$E201)*'PLAN DE ADQUISICIONES'!M$71)*($G201/$F201)))</f>
        <v>5500</v>
      </c>
      <c r="P201" s="441">
        <f>IF( $F201=0,0,((($F201/$E201)*'PLAN DE ADQUISICIONES'!N$71)*($G201/$F201)))</f>
        <v>11000</v>
      </c>
      <c r="Q201" s="441">
        <f>IF( $F201=0,0,((($F201/$E201)*'PLAN DE ADQUISICIONES'!O$71)*($G201/$F201)))</f>
        <v>5500</v>
      </c>
      <c r="R201" s="441">
        <f>IF( $F201=0,0,((($F201/$E201)*'PLAN DE ADQUISICIONES'!P$71)*($G201/$F201)))</f>
        <v>5500</v>
      </c>
      <c r="S201" s="441">
        <f>IF( $F201=0,0,((($F201/$E201)*'PLAN DE ADQUISICIONES'!Q$71)*($G201/$F201)))</f>
        <v>5500</v>
      </c>
      <c r="T201" s="423">
        <f t="shared" ref="T201:T210" si="110">H201+I201+J201+K201+L201+M201+N201+O201+P201+Q201+R201+S201</f>
        <v>77000</v>
      </c>
      <c r="U201" s="444">
        <f>IF( $F201=0,0,((($F201/$E201)*'PLAN DE ADQUISICIONES'!R$71)*($G201/$F201)))</f>
        <v>5500</v>
      </c>
      <c r="V201" s="441">
        <f>IF( $F201=0,0,((($F201/$E201)*'PLAN DE ADQUISICIONES'!S$71)*($G201/$F201)))</f>
        <v>11000</v>
      </c>
      <c r="W201" s="441">
        <f>IF( $F201=0,0,((($F201/$E201)*'PLAN DE ADQUISICIONES'!T$71)*($G201/$F201)))</f>
        <v>0</v>
      </c>
      <c r="X201" s="441">
        <f>IF( $F201=0,0,((($F201/$E201)*'PLAN DE ADQUISICIONES'!U$71)*($G201/$F201)))</f>
        <v>0</v>
      </c>
      <c r="Y201" s="441">
        <f>IF( $F201=0,0,((($F201/$E201)*'PLAN DE ADQUISICIONES'!V$71)*($G201/$F201)))</f>
        <v>0</v>
      </c>
      <c r="Z201" s="441">
        <f>IF( $F201=0,0,((($F201/$E201)*'PLAN DE ADQUISICIONES'!W$71)*($G201/$F201)))</f>
        <v>0</v>
      </c>
      <c r="AA201" s="441">
        <f>IF( $F201=0,0,((($F201/$E201)*'PLAN DE ADQUISICIONES'!X$71)*($G201/$F201)))</f>
        <v>0</v>
      </c>
      <c r="AB201" s="441">
        <f>IF( $F201=0,0,((($F201/$E201)*'PLAN DE ADQUISICIONES'!Y$71)*($G201/$F201)))</f>
        <v>0</v>
      </c>
      <c r="AC201" s="441">
        <f>IF( $F201=0,0,((($F201/$E201)*'PLAN DE ADQUISICIONES'!Z$71)*($G201/$F201)))</f>
        <v>0</v>
      </c>
      <c r="AD201" s="441">
        <f>IF( $F201=0,0,((($F201/$E201)*'PLAN DE ADQUISICIONES'!AA$71)*($G201/$F201)))</f>
        <v>0</v>
      </c>
      <c r="AE201" s="441">
        <f>IF( $F201=0,0,((($F201/$E201)*'PLAN DE ADQUISICIONES'!AB$71)*($G201/$F201)))</f>
        <v>0</v>
      </c>
      <c r="AF201" s="441">
        <f>IF( $F201=0,0,((($F201/$E201)*'PLAN DE ADQUISICIONES'!AC$71)*($G201/$F201)))</f>
        <v>0</v>
      </c>
      <c r="AG201" s="421">
        <f t="shared" ref="AG201:AG210" si="111">U201+V201+W201+X201+Y201+Z201+AA201+AB201+AC201+AD201+AE201+AF201</f>
        <v>16500</v>
      </c>
      <c r="AH201" s="443">
        <f>IF( $F201=0,0,((($F201/$E201)*'PLAN DE ADQUISICIONES'!AD$71)*($G201/$F201)))</f>
        <v>0</v>
      </c>
      <c r="AI201" s="441">
        <f>IF( $F201=0,0,((($F201/$E201)*'PLAN DE ADQUISICIONES'!AE$71)*($G201/$F201)))</f>
        <v>0</v>
      </c>
      <c r="AJ201" s="441">
        <f>IF( $F201=0,0,((($F201/$E201)*'PLAN DE ADQUISICIONES'!AF$71)*($G201/$F201)))</f>
        <v>0</v>
      </c>
      <c r="AK201" s="441">
        <f>IF( $F201=0,0,((($F201/$E201)*'PLAN DE ADQUISICIONES'!AG$71)*($G201/$F201)))</f>
        <v>0</v>
      </c>
      <c r="AL201" s="441">
        <f>IF( $F201=0,0,((($F201/$E201)*'PLAN DE ADQUISICIONES'!AH$71)*($G201/$F201)))</f>
        <v>0</v>
      </c>
      <c r="AM201" s="441">
        <f>IF( $F201=0,0,((($F201/$E201)*'PLAN DE ADQUISICIONES'!AI$71)*($G201/$F201)))</f>
        <v>0</v>
      </c>
      <c r="AN201" s="441">
        <f>IF( $F201=0,0,((($F201/$E201)*'PLAN DE ADQUISICIONES'!AJ$71)*($G201/$F201)))</f>
        <v>0</v>
      </c>
      <c r="AO201" s="441">
        <f>IF( $F201=0,0,((($F201/$E201)*'PLAN DE ADQUISICIONES'!AK$71)*($G201/$F201)))</f>
        <v>0</v>
      </c>
      <c r="AP201" s="441">
        <f>IF( $F201=0,0,((($F201/$E201)*'PLAN DE ADQUISICIONES'!AL$71)*($G201/$F201)))</f>
        <v>0</v>
      </c>
      <c r="AQ201" s="441">
        <f>IF( $F201=0,0,((($F201/$E201)*'PLAN DE ADQUISICIONES'!AM$71)*($G201/$F201)))</f>
        <v>0</v>
      </c>
      <c r="AR201" s="441">
        <f>IF( $F201=0,0,((($F201/$E201)*'PLAN DE ADQUISICIONES'!AN$71)*($G201/$F201)))</f>
        <v>0</v>
      </c>
      <c r="AS201" s="441">
        <f>IF( $F201=0,0,((($F201/$E201)*'PLAN DE ADQUISICIONES'!AO$71)*($G201/$F201)))</f>
        <v>0</v>
      </c>
      <c r="AT201" s="423">
        <f t="shared" ref="AT201:AT210" si="112">AH201+AI201+AJ201+AK201+AL201+AM201+AN201+AO201+AP201+AQ201+AR201+AS201</f>
        <v>0</v>
      </c>
      <c r="AU201" s="494">
        <f t="shared" ref="AU201:AU210" si="113">AS201+AR201+AQ201+AP201+AO201+AN201+AM201+AL201+AK201+AJ201+AI201+AH201+AF201+AE201+AD201+AC201+AB201+AA201+Z201+Y201+X201+W201+V201+U201+S201+R201+Q201+P201+O201+N201+M201+L201+K201+J201+I201+H201</f>
        <v>93500</v>
      </c>
      <c r="AV201" s="392">
        <f t="shared" si="108"/>
        <v>0</v>
      </c>
    </row>
    <row r="202" spans="2:49" s="60" customFormat="1" ht="13.5" x14ac:dyDescent="0.25">
      <c r="B202" s="416" t="str">
        <f>'FORMATO COSTEO C6'!C17</f>
        <v>6.1.2</v>
      </c>
      <c r="C202" s="513" t="str">
        <f>'FORMATO COSTEO C6'!B17</f>
        <v>Especilista técnico</v>
      </c>
      <c r="D202" s="428" t="str">
        <f>'FORMATO COSTEO C6'!D17</f>
        <v>Remuneración mensual</v>
      </c>
      <c r="E202" s="530">
        <f>'FORMATO COSTEO C6'!E17</f>
        <v>0</v>
      </c>
      <c r="F202" s="441">
        <f>'FORMATO COSTEO C6'!G17</f>
        <v>0</v>
      </c>
      <c r="G202" s="442">
        <f>'FORMATO COSTEO C6'!H17</f>
        <v>0</v>
      </c>
      <c r="H202" s="443">
        <f>IF( $F202=0,0,((($F202/$E202)*'PLAN DE ADQUISICIONES'!F$72)*($G202/$F202)))</f>
        <v>0</v>
      </c>
      <c r="I202" s="441">
        <f>IF( $F202=0,0,((($F202/$E202)*'PLAN DE ADQUISICIONES'!G$72)*($G202/$F202)))</f>
        <v>0</v>
      </c>
      <c r="J202" s="441">
        <f>IF( $F202=0,0,((($F202/$E202)*'PLAN DE ADQUISICIONES'!H$72)*($G202/$F202)))</f>
        <v>0</v>
      </c>
      <c r="K202" s="441">
        <f>IF( $F202=0,0,((($F202/$E202)*'PLAN DE ADQUISICIONES'!I$72)*($G202/$F202)))</f>
        <v>0</v>
      </c>
      <c r="L202" s="441">
        <f>IF( $F202=0,0,((($F202/$E202)*'PLAN DE ADQUISICIONES'!J$72)*($G202/$F202)))</f>
        <v>0</v>
      </c>
      <c r="M202" s="441">
        <f>IF( $F202=0,0,((($F202/$E202)*'PLAN DE ADQUISICIONES'!K$72)*($G202/$F202)))</f>
        <v>0</v>
      </c>
      <c r="N202" s="441">
        <f>IF( $F202=0,0,((($F202/$E202)*'PLAN DE ADQUISICIONES'!L$72)*($G202/$F202)))</f>
        <v>0</v>
      </c>
      <c r="O202" s="441">
        <f>IF( $F202=0,0,((($F202/$E202)*'PLAN DE ADQUISICIONES'!M$72)*($G202/$F202)))</f>
        <v>0</v>
      </c>
      <c r="P202" s="441">
        <f>IF( $F202=0,0,((($F202/$E202)*'PLAN DE ADQUISICIONES'!N$72)*($G202/$F202)))</f>
        <v>0</v>
      </c>
      <c r="Q202" s="441">
        <f>IF( $F202=0,0,((($F202/$E202)*'PLAN DE ADQUISICIONES'!O$72)*($G202/$F202)))</f>
        <v>0</v>
      </c>
      <c r="R202" s="441">
        <f>IF( $F202=0,0,((($F202/$E202)*'PLAN DE ADQUISICIONES'!P$72)*($G202/$F202)))</f>
        <v>0</v>
      </c>
      <c r="S202" s="441">
        <f>IF( $F202=0,0,((($F202/$E202)*'PLAN DE ADQUISICIONES'!Q$72)*($G202/$F202)))</f>
        <v>0</v>
      </c>
      <c r="T202" s="423">
        <f t="shared" si="110"/>
        <v>0</v>
      </c>
      <c r="U202" s="444">
        <f>IF( $F202=0,0,((($F202/$E202)*'PLAN DE ADQUISICIONES'!R$72)*($G202/$F202)))</f>
        <v>0</v>
      </c>
      <c r="V202" s="441">
        <f>IF( $F202=0,0,((($F202/$E202)*'PLAN DE ADQUISICIONES'!S$72)*($G202/$F202)))</f>
        <v>0</v>
      </c>
      <c r="W202" s="441">
        <f>IF( $F202=0,0,((($F202/$E202)*'PLAN DE ADQUISICIONES'!T$72)*($G202/$F202)))</f>
        <v>0</v>
      </c>
      <c r="X202" s="441">
        <f>IF( $F202=0,0,((($F202/$E202)*'PLAN DE ADQUISICIONES'!U$72)*($G202/$F202)))</f>
        <v>0</v>
      </c>
      <c r="Y202" s="441">
        <f>IF( $F202=0,0,((($F202/$E202)*'PLAN DE ADQUISICIONES'!V$72)*($G202/$F202)))</f>
        <v>0</v>
      </c>
      <c r="Z202" s="441">
        <f>IF( $F202=0,0,((($F202/$E202)*'PLAN DE ADQUISICIONES'!W$72)*($G202/$F202)))</f>
        <v>0</v>
      </c>
      <c r="AA202" s="441">
        <f>IF( $F202=0,0,((($F202/$E202)*'PLAN DE ADQUISICIONES'!X$72)*($G202/$F202)))</f>
        <v>0</v>
      </c>
      <c r="AB202" s="441">
        <f>IF( $F202=0,0,((($F202/$E202)*'PLAN DE ADQUISICIONES'!Y$72)*($G202/$F202)))</f>
        <v>0</v>
      </c>
      <c r="AC202" s="441">
        <f>IF( $F202=0,0,((($F202/$E202)*'PLAN DE ADQUISICIONES'!Z$72)*($G202/$F202)))</f>
        <v>0</v>
      </c>
      <c r="AD202" s="441">
        <f>IF( $F202=0,0,((($F202/$E202)*'PLAN DE ADQUISICIONES'!AA$72)*($G202/$F202)))</f>
        <v>0</v>
      </c>
      <c r="AE202" s="441">
        <f>IF( $F202=0,0,((($F202/$E202)*'PLAN DE ADQUISICIONES'!AB$72)*($G202/$F202)))</f>
        <v>0</v>
      </c>
      <c r="AF202" s="441">
        <f>IF( $F202=0,0,((($F202/$E202)*'PLAN DE ADQUISICIONES'!AC$72)*($G202/$F202)))</f>
        <v>0</v>
      </c>
      <c r="AG202" s="421">
        <f t="shared" si="111"/>
        <v>0</v>
      </c>
      <c r="AH202" s="443">
        <f>IF( $F202=0,0,((($F202/$E202)*'PLAN DE ADQUISICIONES'!AD$72)*($G202/$F202)))</f>
        <v>0</v>
      </c>
      <c r="AI202" s="441">
        <f>IF( $F202=0,0,((($F202/$E202)*'PLAN DE ADQUISICIONES'!AE$72)*($G202/$F202)))</f>
        <v>0</v>
      </c>
      <c r="AJ202" s="441">
        <f>IF( $F202=0,0,((($F202/$E202)*'PLAN DE ADQUISICIONES'!AF$72)*($G202/$F202)))</f>
        <v>0</v>
      </c>
      <c r="AK202" s="441">
        <f>IF( $F202=0,0,((($F202/$E202)*'PLAN DE ADQUISICIONES'!AG$72)*($G202/$F202)))</f>
        <v>0</v>
      </c>
      <c r="AL202" s="441">
        <f>IF( $F202=0,0,((($F202/$E202)*'PLAN DE ADQUISICIONES'!AH$72)*($G202/$F202)))</f>
        <v>0</v>
      </c>
      <c r="AM202" s="441">
        <f>IF( $F202=0,0,((($F202/$E202)*'PLAN DE ADQUISICIONES'!AI$72)*($G202/$F202)))</f>
        <v>0</v>
      </c>
      <c r="AN202" s="441">
        <f>IF( $F202=0,0,((($F202/$E202)*'PLAN DE ADQUISICIONES'!AJ$72)*($G202/$F202)))</f>
        <v>0</v>
      </c>
      <c r="AO202" s="441">
        <f>IF( $F202=0,0,((($F202/$E202)*'PLAN DE ADQUISICIONES'!AK$72)*($G202/$F202)))</f>
        <v>0</v>
      </c>
      <c r="AP202" s="441">
        <f>IF( $F202=0,0,((($F202/$E202)*'PLAN DE ADQUISICIONES'!AL$72)*($G202/$F202)))</f>
        <v>0</v>
      </c>
      <c r="AQ202" s="441">
        <f>IF( $F202=0,0,((($F202/$E202)*'PLAN DE ADQUISICIONES'!AM$72)*($G202/$F202)))</f>
        <v>0</v>
      </c>
      <c r="AR202" s="441">
        <f>IF( $F202=0,0,((($F202/$E202)*'PLAN DE ADQUISICIONES'!AN$72)*($G202/$F202)))</f>
        <v>0</v>
      </c>
      <c r="AS202" s="441">
        <f>IF( $F202=0,0,((($F202/$E202)*'PLAN DE ADQUISICIONES'!AO$72)*($G202/$F202)))</f>
        <v>0</v>
      </c>
      <c r="AT202" s="423">
        <f t="shared" si="112"/>
        <v>0</v>
      </c>
      <c r="AU202" s="494">
        <f t="shared" si="113"/>
        <v>0</v>
      </c>
      <c r="AV202" s="392">
        <f t="shared" si="108"/>
        <v>0</v>
      </c>
    </row>
    <row r="203" spans="2:49" s="60" customFormat="1" ht="13.5" x14ac:dyDescent="0.25">
      <c r="B203" s="416" t="str">
        <f>'FORMATO COSTEO C6'!C18</f>
        <v>6.1.3</v>
      </c>
      <c r="C203" s="439" t="str">
        <f>'FORMATO COSTEO C6'!B18</f>
        <v>Asistente del proyecto</v>
      </c>
      <c r="D203" s="428" t="str">
        <f>'FORMATO COSTEO C6'!D18</f>
        <v>Unidad medida</v>
      </c>
      <c r="E203" s="530">
        <f>'FORMATO COSTEO C6'!E18</f>
        <v>0</v>
      </c>
      <c r="F203" s="441">
        <f>'FORMATO COSTEO C6'!G18</f>
        <v>0</v>
      </c>
      <c r="G203" s="442">
        <f>'FORMATO COSTEO C6'!H18</f>
        <v>0</v>
      </c>
      <c r="H203" s="443">
        <f>IF( $F203=0,0,((($F203/$E203)*'PLAN DE ADQUISICIONES'!F$73)*($G203/$F203)))</f>
        <v>0</v>
      </c>
      <c r="I203" s="441">
        <f>IF( $F203=0,0,((($F203/$E203)*'PLAN DE ADQUISICIONES'!G$73)*($G203/$F203)))</f>
        <v>0</v>
      </c>
      <c r="J203" s="441">
        <f>IF( $F203=0,0,((($F203/$E203)*'PLAN DE ADQUISICIONES'!H$73)*($G203/$F203)))</f>
        <v>0</v>
      </c>
      <c r="K203" s="441">
        <f>IF( $F203=0,0,((($F203/$E203)*'PLAN DE ADQUISICIONES'!I$73)*($G203/$F203)))</f>
        <v>0</v>
      </c>
      <c r="L203" s="441">
        <f>IF( $F203=0,0,((($F203/$E203)*'PLAN DE ADQUISICIONES'!J$73)*($G203/$F203)))</f>
        <v>0</v>
      </c>
      <c r="M203" s="441">
        <f>IF( $F203=0,0,((($F203/$E203)*'PLAN DE ADQUISICIONES'!K$73)*($G203/$F203)))</f>
        <v>0</v>
      </c>
      <c r="N203" s="441">
        <f>IF( $F203=0,0,((($F203/$E203)*'PLAN DE ADQUISICIONES'!L$73)*($G203/$F203)))</f>
        <v>0</v>
      </c>
      <c r="O203" s="441">
        <f>IF( $F203=0,0,((($F203/$E203)*'PLAN DE ADQUISICIONES'!M$73)*($G203/$F203)))</f>
        <v>0</v>
      </c>
      <c r="P203" s="441">
        <f>IF( $F203=0,0,((($F203/$E203)*'PLAN DE ADQUISICIONES'!N$73)*($G203/$F203)))</f>
        <v>0</v>
      </c>
      <c r="Q203" s="441">
        <f>IF( $F203=0,0,((($F203/$E203)*'PLAN DE ADQUISICIONES'!O$73)*($G203/$F203)))</f>
        <v>0</v>
      </c>
      <c r="R203" s="441">
        <f>IF( $F203=0,0,((($F203/$E203)*'PLAN DE ADQUISICIONES'!P$73)*($G203/$F203)))</f>
        <v>0</v>
      </c>
      <c r="S203" s="441">
        <f>IF( $F203=0,0,((($F203/$E203)*'PLAN DE ADQUISICIONES'!Q$73)*($G203/$F203)))</f>
        <v>0</v>
      </c>
      <c r="T203" s="423">
        <f t="shared" si="110"/>
        <v>0</v>
      </c>
      <c r="U203" s="444">
        <f>IF( $F203=0,0,((($F203/$E203)*'PLAN DE ADQUISICIONES'!R$73)*($G203/$F203)))</f>
        <v>0</v>
      </c>
      <c r="V203" s="441">
        <f>IF( $F203=0,0,((($F203/$E203)*'PLAN DE ADQUISICIONES'!S$73)*($G203/$F203)))</f>
        <v>0</v>
      </c>
      <c r="W203" s="441">
        <f>IF( $F203=0,0,((($F203/$E203)*'PLAN DE ADQUISICIONES'!T$73)*($G203/$F203)))</f>
        <v>0</v>
      </c>
      <c r="X203" s="441">
        <f>IF( $F203=0,0,((($F203/$E203)*'PLAN DE ADQUISICIONES'!U$73)*($G203/$F203)))</f>
        <v>0</v>
      </c>
      <c r="Y203" s="441">
        <f>IF( $F203=0,0,((($F203/$E203)*'PLAN DE ADQUISICIONES'!V$73)*($G203/$F203)))</f>
        <v>0</v>
      </c>
      <c r="Z203" s="441">
        <f>IF( $F203=0,0,((($F203/$E203)*'PLAN DE ADQUISICIONES'!W$73)*($G203/$F203)))</f>
        <v>0</v>
      </c>
      <c r="AA203" s="441">
        <f>IF( $F203=0,0,((($F203/$E203)*'PLAN DE ADQUISICIONES'!X$73)*($G203/$F203)))</f>
        <v>0</v>
      </c>
      <c r="AB203" s="441">
        <f>IF( $F203=0,0,((($F203/$E203)*'PLAN DE ADQUISICIONES'!Y$73)*($G203/$F203)))</f>
        <v>0</v>
      </c>
      <c r="AC203" s="441">
        <f>IF( $F203=0,0,((($F203/$E203)*'PLAN DE ADQUISICIONES'!Z$73)*($G203/$F203)))</f>
        <v>0</v>
      </c>
      <c r="AD203" s="441">
        <f>IF( $F203=0,0,((($F203/$E203)*'PLAN DE ADQUISICIONES'!AA$73)*($G203/$F203)))</f>
        <v>0</v>
      </c>
      <c r="AE203" s="441">
        <f>IF( $F203=0,0,((($F203/$E203)*'PLAN DE ADQUISICIONES'!AB$73)*($G203/$F203)))</f>
        <v>0</v>
      </c>
      <c r="AF203" s="441">
        <f>IF( $F203=0,0,((($F203/$E203)*'PLAN DE ADQUISICIONES'!AC$73)*($G203/$F203)))</f>
        <v>0</v>
      </c>
      <c r="AG203" s="421">
        <f t="shared" si="111"/>
        <v>0</v>
      </c>
      <c r="AH203" s="443">
        <f>IF( $F203=0,0,((($F203/$E203)*'PLAN DE ADQUISICIONES'!AD$73)*($G203/$F203)))</f>
        <v>0</v>
      </c>
      <c r="AI203" s="441">
        <f>IF( $F203=0,0,((($F203/$E203)*'PLAN DE ADQUISICIONES'!AE$73)*($G203/$F203)))</f>
        <v>0</v>
      </c>
      <c r="AJ203" s="441">
        <f>IF( $F203=0,0,((($F203/$E203)*'PLAN DE ADQUISICIONES'!AF$73)*($G203/$F203)))</f>
        <v>0</v>
      </c>
      <c r="AK203" s="441">
        <f>IF( $F203=0,0,((($F203/$E203)*'PLAN DE ADQUISICIONES'!AG$73)*($G203/$F203)))</f>
        <v>0</v>
      </c>
      <c r="AL203" s="441">
        <f>IF( $F203=0,0,((($F203/$E203)*'PLAN DE ADQUISICIONES'!AH$73)*($G203/$F203)))</f>
        <v>0</v>
      </c>
      <c r="AM203" s="441">
        <f>IF( $F203=0,0,((($F203/$E203)*'PLAN DE ADQUISICIONES'!AI$73)*($G203/$F203)))</f>
        <v>0</v>
      </c>
      <c r="AN203" s="441">
        <f>IF( $F203=0,0,((($F203/$E203)*'PLAN DE ADQUISICIONES'!AJ$73)*($G203/$F203)))</f>
        <v>0</v>
      </c>
      <c r="AO203" s="441">
        <f>IF( $F203=0,0,((($F203/$E203)*'PLAN DE ADQUISICIONES'!AK$73)*($G203/$F203)))</f>
        <v>0</v>
      </c>
      <c r="AP203" s="441">
        <f>IF( $F203=0,0,((($F203/$E203)*'PLAN DE ADQUISICIONES'!AL$73)*($G203/$F203)))</f>
        <v>0</v>
      </c>
      <c r="AQ203" s="441">
        <f>IF( $F203=0,0,((($F203/$E203)*'PLAN DE ADQUISICIONES'!AM$73)*($G203/$F203)))</f>
        <v>0</v>
      </c>
      <c r="AR203" s="441">
        <f>IF( $F203=0,0,((($F203/$E203)*'PLAN DE ADQUISICIONES'!AN$73)*($G203/$F203)))</f>
        <v>0</v>
      </c>
      <c r="AS203" s="441">
        <f>IF( $F203=0,0,((($F203/$E203)*'PLAN DE ADQUISICIONES'!AO$73)*($G203/$F203)))</f>
        <v>0</v>
      </c>
      <c r="AT203" s="423">
        <f t="shared" si="112"/>
        <v>0</v>
      </c>
      <c r="AU203" s="494">
        <f t="shared" si="113"/>
        <v>0</v>
      </c>
      <c r="AV203" s="392">
        <f t="shared" si="108"/>
        <v>0</v>
      </c>
    </row>
    <row r="204" spans="2:49" s="60" customFormat="1" ht="13.5" x14ac:dyDescent="0.25">
      <c r="B204" s="416" t="str">
        <f>'FORMATO COSTEO C6'!C19</f>
        <v>6.1.4</v>
      </c>
      <c r="C204" s="439">
        <f>'FORMATO COSTEO C6'!B19</f>
        <v>0</v>
      </c>
      <c r="D204" s="428" t="str">
        <f>'FORMATO COSTEO C6'!D19</f>
        <v>Unidad medida</v>
      </c>
      <c r="E204" s="530">
        <f>'FORMATO COSTEO C6'!E19</f>
        <v>0</v>
      </c>
      <c r="F204" s="441">
        <f>'FORMATO COSTEO C6'!G19</f>
        <v>0</v>
      </c>
      <c r="G204" s="442">
        <f>'FORMATO COSTEO C6'!H19</f>
        <v>0</v>
      </c>
      <c r="H204" s="443">
        <f>IF( $F204=0,0,((($F204/$E204)*'PLAN DE ADQUISICIONES'!F$74)*($G204/$F204)))</f>
        <v>0</v>
      </c>
      <c r="I204" s="441">
        <f>IF( $F204=0,0,((($F204/$E204)*'PLAN DE ADQUISICIONES'!G$74)*($G204/$F204)))</f>
        <v>0</v>
      </c>
      <c r="J204" s="441">
        <f>IF( $F204=0,0,((($F204/$E204)*'PLAN DE ADQUISICIONES'!H$74)*($G204/$F204)))</f>
        <v>0</v>
      </c>
      <c r="K204" s="441">
        <f>IF( $F204=0,0,((($F204/$E204)*'PLAN DE ADQUISICIONES'!I$74)*($G204/$F204)))</f>
        <v>0</v>
      </c>
      <c r="L204" s="441">
        <f>IF( $F204=0,0,((($F204/$E204)*'PLAN DE ADQUISICIONES'!J$74)*($G204/$F204)))</f>
        <v>0</v>
      </c>
      <c r="M204" s="441">
        <f>IF( $F204=0,0,((($F204/$E204)*'PLAN DE ADQUISICIONES'!K$74)*($G204/$F204)))</f>
        <v>0</v>
      </c>
      <c r="N204" s="441">
        <f>IF( $F204=0,0,((($F204/$E204)*'PLAN DE ADQUISICIONES'!L$74)*($G204/$F204)))</f>
        <v>0</v>
      </c>
      <c r="O204" s="441">
        <f>IF( $F204=0,0,((($F204/$E204)*'PLAN DE ADQUISICIONES'!M$74)*($G204/$F204)))</f>
        <v>0</v>
      </c>
      <c r="P204" s="441">
        <f>IF( $F204=0,0,((($F204/$E204)*'PLAN DE ADQUISICIONES'!N$74)*($G204/$F204)))</f>
        <v>0</v>
      </c>
      <c r="Q204" s="441">
        <f>IF( $F204=0,0,((($F204/$E204)*'PLAN DE ADQUISICIONES'!O$74)*($G204/$F204)))</f>
        <v>0</v>
      </c>
      <c r="R204" s="441">
        <f>IF( $F204=0,0,((($F204/$E204)*'PLAN DE ADQUISICIONES'!P$74)*($G204/$F204)))</f>
        <v>0</v>
      </c>
      <c r="S204" s="441">
        <f>IF( $F204=0,0,((($F204/$E204)*'PLAN DE ADQUISICIONES'!Q$74)*($G204/$F204)))</f>
        <v>0</v>
      </c>
      <c r="T204" s="423">
        <f t="shared" si="110"/>
        <v>0</v>
      </c>
      <c r="U204" s="444">
        <f>IF( $F204=0,0,((($F204/$E204)*'PLAN DE ADQUISICIONES'!R$74)*($G204/$F204)))</f>
        <v>0</v>
      </c>
      <c r="V204" s="441">
        <f>IF( $F204=0,0,((($F204/$E204)*'PLAN DE ADQUISICIONES'!S$74)*($G204/$F204)))</f>
        <v>0</v>
      </c>
      <c r="W204" s="441">
        <f>IF( $F204=0,0,((($F204/$E204)*'PLAN DE ADQUISICIONES'!T$74)*($G204/$F204)))</f>
        <v>0</v>
      </c>
      <c r="X204" s="441">
        <f>IF( $F204=0,0,((($F204/$E204)*'PLAN DE ADQUISICIONES'!U$74)*($G204/$F204)))</f>
        <v>0</v>
      </c>
      <c r="Y204" s="441">
        <f>IF( $F204=0,0,((($F204/$E204)*'PLAN DE ADQUISICIONES'!V$74)*($G204/$F204)))</f>
        <v>0</v>
      </c>
      <c r="Z204" s="441">
        <f>IF( $F204=0,0,((($F204/$E204)*'PLAN DE ADQUISICIONES'!W$74)*($G204/$F204)))</f>
        <v>0</v>
      </c>
      <c r="AA204" s="441">
        <f>IF( $F204=0,0,((($F204/$E204)*'PLAN DE ADQUISICIONES'!X$74)*($G204/$F204)))</f>
        <v>0</v>
      </c>
      <c r="AB204" s="441">
        <f>IF( $F204=0,0,((($F204/$E204)*'PLAN DE ADQUISICIONES'!Y$74)*($G204/$F204)))</f>
        <v>0</v>
      </c>
      <c r="AC204" s="441">
        <f>IF( $F204=0,0,((($F204/$E204)*'PLAN DE ADQUISICIONES'!Z$74)*($G204/$F204)))</f>
        <v>0</v>
      </c>
      <c r="AD204" s="441">
        <f>IF( $F204=0,0,((($F204/$E204)*'PLAN DE ADQUISICIONES'!AA$74)*($G204/$F204)))</f>
        <v>0</v>
      </c>
      <c r="AE204" s="441">
        <f>IF( $F204=0,0,((($F204/$E204)*'PLAN DE ADQUISICIONES'!AB$74)*($G204/$F204)))</f>
        <v>0</v>
      </c>
      <c r="AF204" s="441">
        <f>IF( $F204=0,0,((($F204/$E204)*'PLAN DE ADQUISICIONES'!AC$74)*($G204/$F204)))</f>
        <v>0</v>
      </c>
      <c r="AG204" s="421">
        <f t="shared" si="111"/>
        <v>0</v>
      </c>
      <c r="AH204" s="443">
        <f>IF( $F204=0,0,((($F204/$E204)*'PLAN DE ADQUISICIONES'!AD$74)*($G204/$F204)))</f>
        <v>0</v>
      </c>
      <c r="AI204" s="441">
        <f>IF( $F204=0,0,((($F204/$E204)*'PLAN DE ADQUISICIONES'!AE$74)*($G204/$F204)))</f>
        <v>0</v>
      </c>
      <c r="AJ204" s="441">
        <f>IF( $F204=0,0,((($F204/$E204)*'PLAN DE ADQUISICIONES'!AF$74)*($G204/$F204)))</f>
        <v>0</v>
      </c>
      <c r="AK204" s="441">
        <f>IF( $F204=0,0,((($F204/$E204)*'PLAN DE ADQUISICIONES'!AG$74)*($G204/$F204)))</f>
        <v>0</v>
      </c>
      <c r="AL204" s="441">
        <f>IF( $F204=0,0,((($F204/$E204)*'PLAN DE ADQUISICIONES'!AH$74)*($G204/$F204)))</f>
        <v>0</v>
      </c>
      <c r="AM204" s="441">
        <f>IF( $F204=0,0,((($F204/$E204)*'PLAN DE ADQUISICIONES'!AI$74)*($G204/$F204)))</f>
        <v>0</v>
      </c>
      <c r="AN204" s="441">
        <f>IF( $F204=0,0,((($F204/$E204)*'PLAN DE ADQUISICIONES'!AJ$74)*($G204/$F204)))</f>
        <v>0</v>
      </c>
      <c r="AO204" s="441">
        <f>IF( $F204=0,0,((($F204/$E204)*'PLAN DE ADQUISICIONES'!AK$74)*($G204/$F204)))</f>
        <v>0</v>
      </c>
      <c r="AP204" s="441">
        <f>IF( $F204=0,0,((($F204/$E204)*'PLAN DE ADQUISICIONES'!AL$74)*($G204/$F204)))</f>
        <v>0</v>
      </c>
      <c r="AQ204" s="441">
        <f>IF( $F204=0,0,((($F204/$E204)*'PLAN DE ADQUISICIONES'!AM$74)*($G204/$F204)))</f>
        <v>0</v>
      </c>
      <c r="AR204" s="441">
        <f>IF( $F204=0,0,((($F204/$E204)*'PLAN DE ADQUISICIONES'!AN$74)*($G204/$F204)))</f>
        <v>0</v>
      </c>
      <c r="AS204" s="441">
        <f>IF( $F204=0,0,((($F204/$E204)*'PLAN DE ADQUISICIONES'!AO$74)*($G204/$F204)))</f>
        <v>0</v>
      </c>
      <c r="AT204" s="423">
        <f t="shared" si="112"/>
        <v>0</v>
      </c>
      <c r="AU204" s="494">
        <f t="shared" si="113"/>
        <v>0</v>
      </c>
      <c r="AV204" s="392">
        <f t="shared" si="108"/>
        <v>0</v>
      </c>
    </row>
    <row r="205" spans="2:49" s="60" customFormat="1" ht="13.5" x14ac:dyDescent="0.25">
      <c r="B205" s="416" t="str">
        <f>'FORMATO COSTEO C6'!C20</f>
        <v>6.1.5</v>
      </c>
      <c r="C205" s="439">
        <f>'FORMATO COSTEO C6'!B20</f>
        <v>0</v>
      </c>
      <c r="D205" s="428" t="str">
        <f>'FORMATO COSTEO C6'!D20</f>
        <v>Unidad medida</v>
      </c>
      <c r="E205" s="530">
        <f>'FORMATO COSTEO C6'!E20</f>
        <v>0</v>
      </c>
      <c r="F205" s="441">
        <f>'FORMATO COSTEO C6'!G20</f>
        <v>0</v>
      </c>
      <c r="G205" s="442">
        <f>'FORMATO COSTEO C6'!H20</f>
        <v>0</v>
      </c>
      <c r="H205" s="443">
        <f>IF( $F205=0,0,((($F205/$E205)*'PLAN DE ADQUISICIONES'!F$75)*($G205/$F205)))</f>
        <v>0</v>
      </c>
      <c r="I205" s="441">
        <f>IF( $F205=0,0,((($F205/$E205)*'PLAN DE ADQUISICIONES'!G$75)*($G205/$F205)))</f>
        <v>0</v>
      </c>
      <c r="J205" s="441">
        <f>IF( $F205=0,0,((($F205/$E205)*'PLAN DE ADQUISICIONES'!H$75)*($G205/$F205)))</f>
        <v>0</v>
      </c>
      <c r="K205" s="441">
        <f>IF( $F205=0,0,((($F205/$E205)*'PLAN DE ADQUISICIONES'!I$75)*($G205/$F205)))</f>
        <v>0</v>
      </c>
      <c r="L205" s="441">
        <f>IF( $F205=0,0,((($F205/$E205)*'PLAN DE ADQUISICIONES'!J$75)*($G205/$F205)))</f>
        <v>0</v>
      </c>
      <c r="M205" s="441">
        <f>IF( $F205=0,0,((($F205/$E205)*'PLAN DE ADQUISICIONES'!K$75)*($G205/$F205)))</f>
        <v>0</v>
      </c>
      <c r="N205" s="441">
        <f>IF( $F205=0,0,((($F205/$E205)*'PLAN DE ADQUISICIONES'!L$75)*($G205/$F205)))</f>
        <v>0</v>
      </c>
      <c r="O205" s="441">
        <f>IF( $F205=0,0,((($F205/$E205)*'PLAN DE ADQUISICIONES'!M$75)*($G205/$F205)))</f>
        <v>0</v>
      </c>
      <c r="P205" s="441">
        <f>IF( $F205=0,0,((($F205/$E205)*'PLAN DE ADQUISICIONES'!N$75)*($G205/$F205)))</f>
        <v>0</v>
      </c>
      <c r="Q205" s="441">
        <f>IF( $F205=0,0,((($F205/$E205)*'PLAN DE ADQUISICIONES'!O$75)*($G205/$F205)))</f>
        <v>0</v>
      </c>
      <c r="R205" s="441">
        <f>IF( $F205=0,0,((($F205/$E205)*'PLAN DE ADQUISICIONES'!P$75)*($G205/$F205)))</f>
        <v>0</v>
      </c>
      <c r="S205" s="441">
        <f>IF( $F205=0,0,((($F205/$E205)*'PLAN DE ADQUISICIONES'!Q$75)*($G205/$F205)))</f>
        <v>0</v>
      </c>
      <c r="T205" s="423">
        <f t="shared" si="110"/>
        <v>0</v>
      </c>
      <c r="U205" s="444">
        <f>IF( $F205=0,0,((($F205/$E205)*'PLAN DE ADQUISICIONES'!R$75)*($G205/$F205)))</f>
        <v>0</v>
      </c>
      <c r="V205" s="441">
        <f>IF( $F205=0,0,((($F205/$E205)*'PLAN DE ADQUISICIONES'!S$75)*($G205/$F205)))</f>
        <v>0</v>
      </c>
      <c r="W205" s="441">
        <f>IF( $F205=0,0,((($F205/$E205)*'PLAN DE ADQUISICIONES'!T$75)*($G205/$F205)))</f>
        <v>0</v>
      </c>
      <c r="X205" s="441">
        <f>IF( $F205=0,0,((($F205/$E205)*'PLAN DE ADQUISICIONES'!U$75)*($G205/$F205)))</f>
        <v>0</v>
      </c>
      <c r="Y205" s="441">
        <f>IF( $F205=0,0,((($F205/$E205)*'PLAN DE ADQUISICIONES'!V$75)*($G205/$F205)))</f>
        <v>0</v>
      </c>
      <c r="Z205" s="441">
        <f>IF( $F205=0,0,((($F205/$E205)*'PLAN DE ADQUISICIONES'!W$75)*($G205/$F205)))</f>
        <v>0</v>
      </c>
      <c r="AA205" s="441">
        <f>IF( $F205=0,0,((($F205/$E205)*'PLAN DE ADQUISICIONES'!X$75)*($G205/$F205)))</f>
        <v>0</v>
      </c>
      <c r="AB205" s="441">
        <f>IF( $F205=0,0,((($F205/$E205)*'PLAN DE ADQUISICIONES'!Y$75)*($G205/$F205)))</f>
        <v>0</v>
      </c>
      <c r="AC205" s="441">
        <f>IF( $F205=0,0,((($F205/$E205)*'PLAN DE ADQUISICIONES'!Z$75)*($G205/$F205)))</f>
        <v>0</v>
      </c>
      <c r="AD205" s="441">
        <f>IF( $F205=0,0,((($F205/$E205)*'PLAN DE ADQUISICIONES'!AA$75)*($G205/$F205)))</f>
        <v>0</v>
      </c>
      <c r="AE205" s="441">
        <f>IF( $F205=0,0,((($F205/$E205)*'PLAN DE ADQUISICIONES'!AB$75)*($G205/$F205)))</f>
        <v>0</v>
      </c>
      <c r="AF205" s="441">
        <f>IF( $F205=0,0,((($F205/$E205)*'PLAN DE ADQUISICIONES'!AC$75)*($G205/$F205)))</f>
        <v>0</v>
      </c>
      <c r="AG205" s="421">
        <f t="shared" si="111"/>
        <v>0</v>
      </c>
      <c r="AH205" s="443">
        <f>IF( $F205=0,0,((($F205/$E205)*'PLAN DE ADQUISICIONES'!AD$75)*($G205/$F205)))</f>
        <v>0</v>
      </c>
      <c r="AI205" s="441">
        <f>IF( $F205=0,0,((($F205/$E205)*'PLAN DE ADQUISICIONES'!AE$75)*($G205/$F205)))</f>
        <v>0</v>
      </c>
      <c r="AJ205" s="441">
        <f>IF( $F205=0,0,((($F205/$E205)*'PLAN DE ADQUISICIONES'!AF$75)*($G205/$F205)))</f>
        <v>0</v>
      </c>
      <c r="AK205" s="441">
        <f>IF( $F205=0,0,((($F205/$E205)*'PLAN DE ADQUISICIONES'!AG$75)*($G205/$F205)))</f>
        <v>0</v>
      </c>
      <c r="AL205" s="441">
        <f>IF( $F205=0,0,((($F205/$E205)*'PLAN DE ADQUISICIONES'!AH$75)*($G205/$F205)))</f>
        <v>0</v>
      </c>
      <c r="AM205" s="441">
        <f>IF( $F205=0,0,((($F205/$E205)*'PLAN DE ADQUISICIONES'!AI$75)*($G205/$F205)))</f>
        <v>0</v>
      </c>
      <c r="AN205" s="441">
        <f>IF( $F205=0,0,((($F205/$E205)*'PLAN DE ADQUISICIONES'!AJ$75)*($G205/$F205)))</f>
        <v>0</v>
      </c>
      <c r="AO205" s="441">
        <f>IF( $F205=0,0,((($F205/$E205)*'PLAN DE ADQUISICIONES'!AK$75)*($G205/$F205)))</f>
        <v>0</v>
      </c>
      <c r="AP205" s="441">
        <f>IF( $F205=0,0,((($F205/$E205)*'PLAN DE ADQUISICIONES'!AL$75)*($G205/$F205)))</f>
        <v>0</v>
      </c>
      <c r="AQ205" s="441">
        <f>IF( $F205=0,0,((($F205/$E205)*'PLAN DE ADQUISICIONES'!AM$75)*($G205/$F205)))</f>
        <v>0</v>
      </c>
      <c r="AR205" s="441">
        <f>IF( $F205=0,0,((($F205/$E205)*'PLAN DE ADQUISICIONES'!AN$75)*($G205/$F205)))</f>
        <v>0</v>
      </c>
      <c r="AS205" s="441">
        <f>IF( $F205=0,0,((($F205/$E205)*'PLAN DE ADQUISICIONES'!AO$75)*($G205/$F205)))</f>
        <v>0</v>
      </c>
      <c r="AT205" s="423">
        <f t="shared" si="112"/>
        <v>0</v>
      </c>
      <c r="AU205" s="494">
        <f t="shared" si="113"/>
        <v>0</v>
      </c>
      <c r="AV205" s="392">
        <f t="shared" si="108"/>
        <v>0</v>
      </c>
    </row>
    <row r="206" spans="2:49" s="60" customFormat="1" ht="13.5" x14ac:dyDescent="0.25">
      <c r="B206" s="416" t="str">
        <f>'FORMATO COSTEO C6'!C21</f>
        <v>6.1.6</v>
      </c>
      <c r="C206" s="439">
        <f>'FORMATO COSTEO C6'!B21</f>
        <v>0</v>
      </c>
      <c r="D206" s="428" t="str">
        <f>'FORMATO COSTEO C6'!D21</f>
        <v>Unidad medida</v>
      </c>
      <c r="E206" s="530">
        <f>'FORMATO COSTEO C6'!E21</f>
        <v>0</v>
      </c>
      <c r="F206" s="441">
        <f>'FORMATO COSTEO C6'!G21</f>
        <v>0</v>
      </c>
      <c r="G206" s="442">
        <f>'FORMATO COSTEO C6'!H21</f>
        <v>0</v>
      </c>
      <c r="H206" s="443">
        <f>IF( $F206=0,0,((($F206/$E206)*'PLAN DE ADQUISICIONES'!F$76)*($G206/$F206)))</f>
        <v>0</v>
      </c>
      <c r="I206" s="441">
        <f>IF( $F206=0,0,((($F206/$E206)*'PLAN DE ADQUISICIONES'!G$76)*($G206/$F206)))</f>
        <v>0</v>
      </c>
      <c r="J206" s="441">
        <f>IF( $F206=0,0,((($F206/$E206)*'PLAN DE ADQUISICIONES'!H$76)*($G206/$F206)))</f>
        <v>0</v>
      </c>
      <c r="K206" s="441">
        <f>IF( $F206=0,0,((($F206/$E206)*'PLAN DE ADQUISICIONES'!I$76)*($G206/$F206)))</f>
        <v>0</v>
      </c>
      <c r="L206" s="441">
        <f>IF( $F206=0,0,((($F206/$E206)*'PLAN DE ADQUISICIONES'!J$76)*($G206/$F206)))</f>
        <v>0</v>
      </c>
      <c r="M206" s="441">
        <f>IF( $F206=0,0,((($F206/$E206)*'PLAN DE ADQUISICIONES'!K$76)*($G206/$F206)))</f>
        <v>0</v>
      </c>
      <c r="N206" s="441">
        <f>IF( $F206=0,0,((($F206/$E206)*'PLAN DE ADQUISICIONES'!L$76)*($G206/$F206)))</f>
        <v>0</v>
      </c>
      <c r="O206" s="441">
        <f>IF( $F206=0,0,((($F206/$E206)*'PLAN DE ADQUISICIONES'!M$76)*($G206/$F206)))</f>
        <v>0</v>
      </c>
      <c r="P206" s="441">
        <f>IF( $F206=0,0,((($F206/$E206)*'PLAN DE ADQUISICIONES'!N$76)*($G206/$F206)))</f>
        <v>0</v>
      </c>
      <c r="Q206" s="441">
        <f>IF( $F206=0,0,((($F206/$E206)*'PLAN DE ADQUISICIONES'!O$76)*($G206/$F206)))</f>
        <v>0</v>
      </c>
      <c r="R206" s="441">
        <f>IF( $F206=0,0,((($F206/$E206)*'PLAN DE ADQUISICIONES'!P$76)*($G206/$F206)))</f>
        <v>0</v>
      </c>
      <c r="S206" s="441">
        <f>IF( $F206=0,0,((($F206/$E206)*'PLAN DE ADQUISICIONES'!Q$76)*($G206/$F206)))</f>
        <v>0</v>
      </c>
      <c r="T206" s="423">
        <f t="shared" si="110"/>
        <v>0</v>
      </c>
      <c r="U206" s="444">
        <f>IF( $F206=0,0,((($F206/$E206)*'PLAN DE ADQUISICIONES'!R$76)*($G206/$F206)))</f>
        <v>0</v>
      </c>
      <c r="V206" s="441">
        <f>IF( $F206=0,0,((($F206/$E206)*'PLAN DE ADQUISICIONES'!S$76)*($G206/$F206)))</f>
        <v>0</v>
      </c>
      <c r="W206" s="441">
        <f>IF( $F206=0,0,((($F206/$E206)*'PLAN DE ADQUISICIONES'!T$76)*($G206/$F206)))</f>
        <v>0</v>
      </c>
      <c r="X206" s="441">
        <f>IF( $F206=0,0,((($F206/$E206)*'PLAN DE ADQUISICIONES'!U$76)*($G206/$F206)))</f>
        <v>0</v>
      </c>
      <c r="Y206" s="441">
        <f>IF( $F206=0,0,((($F206/$E206)*'PLAN DE ADQUISICIONES'!V$76)*($G206/$F206)))</f>
        <v>0</v>
      </c>
      <c r="Z206" s="441">
        <f>IF( $F206=0,0,((($F206/$E206)*'PLAN DE ADQUISICIONES'!W$76)*($G206/$F206)))</f>
        <v>0</v>
      </c>
      <c r="AA206" s="441">
        <f>IF( $F206=0,0,((($F206/$E206)*'PLAN DE ADQUISICIONES'!X$76)*($G206/$F206)))</f>
        <v>0</v>
      </c>
      <c r="AB206" s="441">
        <f>IF( $F206=0,0,((($F206/$E206)*'PLAN DE ADQUISICIONES'!Y$76)*($G206/$F206)))</f>
        <v>0</v>
      </c>
      <c r="AC206" s="441">
        <f>IF( $F206=0,0,((($F206/$E206)*'PLAN DE ADQUISICIONES'!Z$76)*($G206/$F206)))</f>
        <v>0</v>
      </c>
      <c r="AD206" s="441">
        <f>IF( $F206=0,0,((($F206/$E206)*'PLAN DE ADQUISICIONES'!AA$76)*($G206/$F206)))</f>
        <v>0</v>
      </c>
      <c r="AE206" s="441">
        <f>IF( $F206=0,0,((($F206/$E206)*'PLAN DE ADQUISICIONES'!AB$76)*($G206/$F206)))</f>
        <v>0</v>
      </c>
      <c r="AF206" s="441">
        <f>IF( $F206=0,0,((($F206/$E206)*'PLAN DE ADQUISICIONES'!AC$76)*($G206/$F206)))</f>
        <v>0</v>
      </c>
      <c r="AG206" s="421">
        <f t="shared" si="111"/>
        <v>0</v>
      </c>
      <c r="AH206" s="443">
        <f>IF( $F206=0,0,((($F206/$E206)*'PLAN DE ADQUISICIONES'!AD$76)*($G206/$F206)))</f>
        <v>0</v>
      </c>
      <c r="AI206" s="441">
        <f>IF( $F206=0,0,((($F206/$E206)*'PLAN DE ADQUISICIONES'!AE$76)*($G206/$F206)))</f>
        <v>0</v>
      </c>
      <c r="AJ206" s="441">
        <f>IF( $F206=0,0,((($F206/$E206)*'PLAN DE ADQUISICIONES'!AF$76)*($G206/$F206)))</f>
        <v>0</v>
      </c>
      <c r="AK206" s="441">
        <f>IF( $F206=0,0,((($F206/$E206)*'PLAN DE ADQUISICIONES'!AG$76)*($G206/$F206)))</f>
        <v>0</v>
      </c>
      <c r="AL206" s="441">
        <f>IF( $F206=0,0,((($F206/$E206)*'PLAN DE ADQUISICIONES'!AH$76)*($G206/$F206)))</f>
        <v>0</v>
      </c>
      <c r="AM206" s="441">
        <f>IF( $F206=0,0,((($F206/$E206)*'PLAN DE ADQUISICIONES'!AI$76)*($G206/$F206)))</f>
        <v>0</v>
      </c>
      <c r="AN206" s="441">
        <f>IF( $F206=0,0,((($F206/$E206)*'PLAN DE ADQUISICIONES'!AJ$76)*($G206/$F206)))</f>
        <v>0</v>
      </c>
      <c r="AO206" s="441">
        <f>IF( $F206=0,0,((($F206/$E206)*'PLAN DE ADQUISICIONES'!AK$76)*($G206/$F206)))</f>
        <v>0</v>
      </c>
      <c r="AP206" s="441">
        <f>IF( $F206=0,0,((($F206/$E206)*'PLAN DE ADQUISICIONES'!AL$76)*($G206/$F206)))</f>
        <v>0</v>
      </c>
      <c r="AQ206" s="441">
        <f>IF( $F206=0,0,((($F206/$E206)*'PLAN DE ADQUISICIONES'!AM$76)*($G206/$F206)))</f>
        <v>0</v>
      </c>
      <c r="AR206" s="441">
        <f>IF( $F206=0,0,((($F206/$E206)*'PLAN DE ADQUISICIONES'!AN$76)*($G206/$F206)))</f>
        <v>0</v>
      </c>
      <c r="AS206" s="441">
        <f>IF( $F206=0,0,((($F206/$E206)*'PLAN DE ADQUISICIONES'!AO$76)*($G206/$F206)))</f>
        <v>0</v>
      </c>
      <c r="AT206" s="423">
        <f t="shared" si="112"/>
        <v>0</v>
      </c>
      <c r="AU206" s="494">
        <f t="shared" si="113"/>
        <v>0</v>
      </c>
      <c r="AV206" s="392">
        <f t="shared" si="108"/>
        <v>0</v>
      </c>
    </row>
    <row r="207" spans="2:49" s="60" customFormat="1" ht="13.5" x14ac:dyDescent="0.25">
      <c r="B207" s="416" t="str">
        <f>'FORMATO COSTEO C6'!C22</f>
        <v>6.1.7</v>
      </c>
      <c r="C207" s="439">
        <f>'FORMATO COSTEO C6'!B22</f>
        <v>0</v>
      </c>
      <c r="D207" s="428" t="str">
        <f>'FORMATO COSTEO C6'!D22</f>
        <v>Unidad medida</v>
      </c>
      <c r="E207" s="530">
        <f>'FORMATO COSTEO C6'!E22</f>
        <v>0</v>
      </c>
      <c r="F207" s="441">
        <f>'FORMATO COSTEO C6'!G22</f>
        <v>0</v>
      </c>
      <c r="G207" s="442">
        <f>'FORMATO COSTEO C6'!H22</f>
        <v>0</v>
      </c>
      <c r="H207" s="443">
        <f>IF( $F207=0,0,((($F207/$E207)*'PLAN DE ADQUISICIONES'!F$77)*($G207/$F207)))</f>
        <v>0</v>
      </c>
      <c r="I207" s="441">
        <f>IF( $F207=0,0,((($F207/$E207)*'PLAN DE ADQUISICIONES'!G$77)*($G207/$F207)))</f>
        <v>0</v>
      </c>
      <c r="J207" s="441">
        <f>IF( $F207=0,0,((($F207/$E207)*'PLAN DE ADQUISICIONES'!H$77)*($G207/$F207)))</f>
        <v>0</v>
      </c>
      <c r="K207" s="441">
        <f>IF( $F207=0,0,((($F207/$E207)*'PLAN DE ADQUISICIONES'!I$77)*($G207/$F207)))</f>
        <v>0</v>
      </c>
      <c r="L207" s="441">
        <f>IF( $F207=0,0,((($F207/$E207)*'PLAN DE ADQUISICIONES'!J$77)*($G207/$F207)))</f>
        <v>0</v>
      </c>
      <c r="M207" s="441">
        <f>IF( $F207=0,0,((($F207/$E207)*'PLAN DE ADQUISICIONES'!K$77)*($G207/$F207)))</f>
        <v>0</v>
      </c>
      <c r="N207" s="441">
        <f>IF( $F207=0,0,((($F207/$E207)*'PLAN DE ADQUISICIONES'!L$77)*($G207/$F207)))</f>
        <v>0</v>
      </c>
      <c r="O207" s="441">
        <f>IF( $F207=0,0,((($F207/$E207)*'PLAN DE ADQUISICIONES'!M$77)*($G207/$F207)))</f>
        <v>0</v>
      </c>
      <c r="P207" s="441">
        <f>IF( $F207=0,0,((($F207/$E207)*'PLAN DE ADQUISICIONES'!N$77)*($G207/$F207)))</f>
        <v>0</v>
      </c>
      <c r="Q207" s="441">
        <f>IF( $F207=0,0,((($F207/$E207)*'PLAN DE ADQUISICIONES'!O$77)*($G207/$F207)))</f>
        <v>0</v>
      </c>
      <c r="R207" s="441">
        <f>IF( $F207=0,0,((($F207/$E207)*'PLAN DE ADQUISICIONES'!P$77)*($G207/$F207)))</f>
        <v>0</v>
      </c>
      <c r="S207" s="441">
        <f>IF( $F207=0,0,((($F207/$E207)*'PLAN DE ADQUISICIONES'!Q$77)*($G207/$F207)))</f>
        <v>0</v>
      </c>
      <c r="T207" s="423">
        <f t="shared" si="110"/>
        <v>0</v>
      </c>
      <c r="U207" s="444">
        <f>IF( $F207=0,0,((($F207/$E207)*'PLAN DE ADQUISICIONES'!R$77)*($G207/$F207)))</f>
        <v>0</v>
      </c>
      <c r="V207" s="441">
        <f>IF( $F207=0,0,((($F207/$E207)*'PLAN DE ADQUISICIONES'!S$77)*($G207/$F207)))</f>
        <v>0</v>
      </c>
      <c r="W207" s="441">
        <f>IF( $F207=0,0,((($F207/$E207)*'PLAN DE ADQUISICIONES'!T$77)*($G207/$F207)))</f>
        <v>0</v>
      </c>
      <c r="X207" s="441">
        <f>IF( $F207=0,0,((($F207/$E207)*'PLAN DE ADQUISICIONES'!U$77)*($G207/$F207)))</f>
        <v>0</v>
      </c>
      <c r="Y207" s="441">
        <f>IF( $F207=0,0,((($F207/$E207)*'PLAN DE ADQUISICIONES'!V$77)*($G207/$F207)))</f>
        <v>0</v>
      </c>
      <c r="Z207" s="441">
        <f>IF( $F207=0,0,((($F207/$E207)*'PLAN DE ADQUISICIONES'!W$77)*($G207/$F207)))</f>
        <v>0</v>
      </c>
      <c r="AA207" s="441">
        <f>IF( $F207=0,0,((($F207/$E207)*'PLAN DE ADQUISICIONES'!X$77)*($G207/$F207)))</f>
        <v>0</v>
      </c>
      <c r="AB207" s="441">
        <f>IF( $F207=0,0,((($F207/$E207)*'PLAN DE ADQUISICIONES'!Y$77)*($G207/$F207)))</f>
        <v>0</v>
      </c>
      <c r="AC207" s="441">
        <f>IF( $F207=0,0,((($F207/$E207)*'PLAN DE ADQUISICIONES'!Z$77)*($G207/$F207)))</f>
        <v>0</v>
      </c>
      <c r="AD207" s="441">
        <f>IF( $F207=0,0,((($F207/$E207)*'PLAN DE ADQUISICIONES'!AA$77)*($G207/$F207)))</f>
        <v>0</v>
      </c>
      <c r="AE207" s="441">
        <f>IF( $F207=0,0,((($F207/$E207)*'PLAN DE ADQUISICIONES'!AB$77)*($G207/$F207)))</f>
        <v>0</v>
      </c>
      <c r="AF207" s="441">
        <f>IF( $F207=0,0,((($F207/$E207)*'PLAN DE ADQUISICIONES'!AC$77)*($G207/$F207)))</f>
        <v>0</v>
      </c>
      <c r="AG207" s="421">
        <f t="shared" si="111"/>
        <v>0</v>
      </c>
      <c r="AH207" s="443">
        <f>IF( $F207=0,0,((($F207/$E207)*'PLAN DE ADQUISICIONES'!AD$77)*($G207/$F207)))</f>
        <v>0</v>
      </c>
      <c r="AI207" s="441">
        <f>IF( $F207=0,0,((($F207/$E207)*'PLAN DE ADQUISICIONES'!AE$77)*($G207/$F207)))</f>
        <v>0</v>
      </c>
      <c r="AJ207" s="441">
        <f>IF( $F207=0,0,((($F207/$E207)*'PLAN DE ADQUISICIONES'!AF$77)*($G207/$F207)))</f>
        <v>0</v>
      </c>
      <c r="AK207" s="441">
        <f>IF( $F207=0,0,((($F207/$E207)*'PLAN DE ADQUISICIONES'!AG$77)*($G207/$F207)))</f>
        <v>0</v>
      </c>
      <c r="AL207" s="441">
        <f>IF( $F207=0,0,((($F207/$E207)*'PLAN DE ADQUISICIONES'!AH$77)*($G207/$F207)))</f>
        <v>0</v>
      </c>
      <c r="AM207" s="441">
        <f>IF( $F207=0,0,((($F207/$E207)*'PLAN DE ADQUISICIONES'!AI$77)*($G207/$F207)))</f>
        <v>0</v>
      </c>
      <c r="AN207" s="441">
        <f>IF( $F207=0,0,((($F207/$E207)*'PLAN DE ADQUISICIONES'!AJ$77)*($G207/$F207)))</f>
        <v>0</v>
      </c>
      <c r="AO207" s="441">
        <f>IF( $F207=0,0,((($F207/$E207)*'PLAN DE ADQUISICIONES'!AK$77)*($G207/$F207)))</f>
        <v>0</v>
      </c>
      <c r="AP207" s="441">
        <f>IF( $F207=0,0,((($F207/$E207)*'PLAN DE ADQUISICIONES'!AL$77)*($G207/$F207)))</f>
        <v>0</v>
      </c>
      <c r="AQ207" s="441">
        <f>IF( $F207=0,0,((($F207/$E207)*'PLAN DE ADQUISICIONES'!AM$77)*($G207/$F207)))</f>
        <v>0</v>
      </c>
      <c r="AR207" s="441">
        <f>IF( $F207=0,0,((($F207/$E207)*'PLAN DE ADQUISICIONES'!AN$77)*($G207/$F207)))</f>
        <v>0</v>
      </c>
      <c r="AS207" s="441">
        <f>IF( $F207=0,0,((($F207/$E207)*'PLAN DE ADQUISICIONES'!AO$77)*($G207/$F207)))</f>
        <v>0</v>
      </c>
      <c r="AT207" s="423">
        <f t="shared" si="112"/>
        <v>0</v>
      </c>
      <c r="AU207" s="494">
        <f t="shared" si="113"/>
        <v>0</v>
      </c>
      <c r="AV207" s="392">
        <f t="shared" ref="AV207:AV250" si="114">+G207-AU207</f>
        <v>0</v>
      </c>
    </row>
    <row r="208" spans="2:49" s="60" customFormat="1" ht="13.5" x14ac:dyDescent="0.25">
      <c r="B208" s="416" t="str">
        <f>'FORMATO COSTEO C6'!C23</f>
        <v>6.1.8</v>
      </c>
      <c r="C208" s="439">
        <f>'FORMATO COSTEO C6'!B23</f>
        <v>0</v>
      </c>
      <c r="D208" s="428" t="str">
        <f>'FORMATO COSTEO C6'!D23</f>
        <v>Unidad medida</v>
      </c>
      <c r="E208" s="530">
        <f>'FORMATO COSTEO C6'!E23</f>
        <v>0</v>
      </c>
      <c r="F208" s="441">
        <f>'FORMATO COSTEO C6'!G23</f>
        <v>0</v>
      </c>
      <c r="G208" s="442">
        <f>'FORMATO COSTEO C6'!H23</f>
        <v>0</v>
      </c>
      <c r="H208" s="443">
        <f>IF( $F208=0,0,((($F208/$E208)*'PLAN DE ADQUISICIONES'!F$78)*($G208/$F208)))</f>
        <v>0</v>
      </c>
      <c r="I208" s="441">
        <f>IF( $F208=0,0,((($F208/$E208)*'PLAN DE ADQUISICIONES'!G$78)*($G208/$F208)))</f>
        <v>0</v>
      </c>
      <c r="J208" s="441">
        <f>IF( $F208=0,0,((($F208/$E208)*'PLAN DE ADQUISICIONES'!H$78)*($G208/$F208)))</f>
        <v>0</v>
      </c>
      <c r="K208" s="441">
        <f>IF( $F208=0,0,((($F208/$E208)*'PLAN DE ADQUISICIONES'!I$78)*($G208/$F208)))</f>
        <v>0</v>
      </c>
      <c r="L208" s="441">
        <f>IF( $F208=0,0,((($F208/$E208)*'PLAN DE ADQUISICIONES'!J$78)*($G208/$F208)))</f>
        <v>0</v>
      </c>
      <c r="M208" s="441">
        <f>IF( $F208=0,0,((($F208/$E208)*'PLAN DE ADQUISICIONES'!K$78)*($G208/$F208)))</f>
        <v>0</v>
      </c>
      <c r="N208" s="441">
        <f>IF( $F208=0,0,((($F208/$E208)*'PLAN DE ADQUISICIONES'!L$78)*($G208/$F208)))</f>
        <v>0</v>
      </c>
      <c r="O208" s="441">
        <f>IF( $F208=0,0,((($F208/$E208)*'PLAN DE ADQUISICIONES'!M$78)*($G208/$F208)))</f>
        <v>0</v>
      </c>
      <c r="P208" s="441">
        <f>IF( $F208=0,0,((($F208/$E208)*'PLAN DE ADQUISICIONES'!N$78)*($G208/$F208)))</f>
        <v>0</v>
      </c>
      <c r="Q208" s="441">
        <f>IF( $F208=0,0,((($F208/$E208)*'PLAN DE ADQUISICIONES'!O$78)*($G208/$F208)))</f>
        <v>0</v>
      </c>
      <c r="R208" s="441">
        <f>IF( $F208=0,0,((($F208/$E208)*'PLAN DE ADQUISICIONES'!P$78)*($G208/$F208)))</f>
        <v>0</v>
      </c>
      <c r="S208" s="441">
        <f>IF( $F208=0,0,((($F208/$E208)*'PLAN DE ADQUISICIONES'!Q$78)*($G208/$F208)))</f>
        <v>0</v>
      </c>
      <c r="T208" s="423">
        <f t="shared" si="110"/>
        <v>0</v>
      </c>
      <c r="U208" s="444">
        <f>IF( $F208=0,0,((($F208/$E208)*'PLAN DE ADQUISICIONES'!R$78)*($G208/$F208)))</f>
        <v>0</v>
      </c>
      <c r="V208" s="441">
        <f>IF( $F208=0,0,((($F208/$E208)*'PLAN DE ADQUISICIONES'!S$78)*($G208/$F208)))</f>
        <v>0</v>
      </c>
      <c r="W208" s="441">
        <f>IF( $F208=0,0,((($F208/$E208)*'PLAN DE ADQUISICIONES'!T$78)*($G208/$F208)))</f>
        <v>0</v>
      </c>
      <c r="X208" s="441">
        <f>IF( $F208=0,0,((($F208/$E208)*'PLAN DE ADQUISICIONES'!U$78)*($G208/$F208)))</f>
        <v>0</v>
      </c>
      <c r="Y208" s="441">
        <f>IF( $F208=0,0,((($F208/$E208)*'PLAN DE ADQUISICIONES'!V$78)*($G208/$F208)))</f>
        <v>0</v>
      </c>
      <c r="Z208" s="441">
        <f>IF( $F208=0,0,((($F208/$E208)*'PLAN DE ADQUISICIONES'!W$78)*($G208/$F208)))</f>
        <v>0</v>
      </c>
      <c r="AA208" s="441">
        <f>IF( $F208=0,0,((($F208/$E208)*'PLAN DE ADQUISICIONES'!X$78)*($G208/$F208)))</f>
        <v>0</v>
      </c>
      <c r="AB208" s="441">
        <f>IF( $F208=0,0,((($F208/$E208)*'PLAN DE ADQUISICIONES'!Y$78)*($G208/$F208)))</f>
        <v>0</v>
      </c>
      <c r="AC208" s="441">
        <f>IF( $F208=0,0,((($F208/$E208)*'PLAN DE ADQUISICIONES'!Z$78)*($G208/$F208)))</f>
        <v>0</v>
      </c>
      <c r="AD208" s="441">
        <f>IF( $F208=0,0,((($F208/$E208)*'PLAN DE ADQUISICIONES'!AA$78)*($G208/$F208)))</f>
        <v>0</v>
      </c>
      <c r="AE208" s="441">
        <f>IF( $F208=0,0,((($F208/$E208)*'PLAN DE ADQUISICIONES'!AB$78)*($G208/$F208)))</f>
        <v>0</v>
      </c>
      <c r="AF208" s="441">
        <f>IF( $F208=0,0,((($F208/$E208)*'PLAN DE ADQUISICIONES'!AC$78)*($G208/$F208)))</f>
        <v>0</v>
      </c>
      <c r="AG208" s="421">
        <f t="shared" si="111"/>
        <v>0</v>
      </c>
      <c r="AH208" s="443">
        <f>IF( $F208=0,0,((($F208/$E208)*'PLAN DE ADQUISICIONES'!AD$78)*($G208/$F208)))</f>
        <v>0</v>
      </c>
      <c r="AI208" s="441">
        <f>IF( $F208=0,0,((($F208/$E208)*'PLAN DE ADQUISICIONES'!AE$78)*($G208/$F208)))</f>
        <v>0</v>
      </c>
      <c r="AJ208" s="441">
        <f>IF( $F208=0,0,((($F208/$E208)*'PLAN DE ADQUISICIONES'!AF$78)*($G208/$F208)))</f>
        <v>0</v>
      </c>
      <c r="AK208" s="441">
        <f>IF( $F208=0,0,((($F208/$E208)*'PLAN DE ADQUISICIONES'!AG$78)*($G208/$F208)))</f>
        <v>0</v>
      </c>
      <c r="AL208" s="441">
        <f>IF( $F208=0,0,((($F208/$E208)*'PLAN DE ADQUISICIONES'!AH$78)*($G208/$F208)))</f>
        <v>0</v>
      </c>
      <c r="AM208" s="441">
        <f>IF( $F208=0,0,((($F208/$E208)*'PLAN DE ADQUISICIONES'!AI$78)*($G208/$F208)))</f>
        <v>0</v>
      </c>
      <c r="AN208" s="441">
        <f>IF( $F208=0,0,((($F208/$E208)*'PLAN DE ADQUISICIONES'!AJ$78)*($G208/$F208)))</f>
        <v>0</v>
      </c>
      <c r="AO208" s="441">
        <f>IF( $F208=0,0,((($F208/$E208)*'PLAN DE ADQUISICIONES'!AK$78)*($G208/$F208)))</f>
        <v>0</v>
      </c>
      <c r="AP208" s="441">
        <f>IF( $F208=0,0,((($F208/$E208)*'PLAN DE ADQUISICIONES'!AL$78)*($G208/$F208)))</f>
        <v>0</v>
      </c>
      <c r="AQ208" s="441">
        <f>IF( $F208=0,0,((($F208/$E208)*'PLAN DE ADQUISICIONES'!AM$78)*($G208/$F208)))</f>
        <v>0</v>
      </c>
      <c r="AR208" s="441">
        <f>IF( $F208=0,0,((($F208/$E208)*'PLAN DE ADQUISICIONES'!AN$78)*($G208/$F208)))</f>
        <v>0</v>
      </c>
      <c r="AS208" s="441">
        <f>IF( $F208=0,0,((($F208/$E208)*'PLAN DE ADQUISICIONES'!AO$78)*($G208/$F208)))</f>
        <v>0</v>
      </c>
      <c r="AT208" s="423">
        <f t="shared" si="112"/>
        <v>0</v>
      </c>
      <c r="AU208" s="494">
        <f t="shared" si="113"/>
        <v>0</v>
      </c>
      <c r="AV208" s="392">
        <f t="shared" si="114"/>
        <v>0</v>
      </c>
    </row>
    <row r="209" spans="2:48" s="60" customFormat="1" ht="13.5" x14ac:dyDescent="0.25">
      <c r="B209" s="416" t="str">
        <f>'FORMATO COSTEO C6'!C24</f>
        <v>6.1.9</v>
      </c>
      <c r="C209" s="439">
        <f>'FORMATO COSTEO C6'!B24</f>
        <v>0</v>
      </c>
      <c r="D209" s="428" t="str">
        <f>'FORMATO COSTEO C6'!D24</f>
        <v>Unidad medida</v>
      </c>
      <c r="E209" s="530">
        <f>'FORMATO COSTEO C6'!E24</f>
        <v>0</v>
      </c>
      <c r="F209" s="441">
        <f>'FORMATO COSTEO C6'!G24</f>
        <v>0</v>
      </c>
      <c r="G209" s="442">
        <f>'FORMATO COSTEO C6'!H24</f>
        <v>0</v>
      </c>
      <c r="H209" s="443">
        <f>IF( $F209=0,0,((($F209/$E209)*'PLAN DE ADQUISICIONES'!F$79)*($G209/$F209)))</f>
        <v>0</v>
      </c>
      <c r="I209" s="441">
        <f>IF( $F209=0,0,((($F209/$E209)*'PLAN DE ADQUISICIONES'!G$79)*($G209/$F209)))</f>
        <v>0</v>
      </c>
      <c r="J209" s="441">
        <f>IF( $F209=0,0,((($F209/$E209)*'PLAN DE ADQUISICIONES'!H$79)*($G209/$F209)))</f>
        <v>0</v>
      </c>
      <c r="K209" s="441">
        <f>IF( $F209=0,0,((($F209/$E209)*'PLAN DE ADQUISICIONES'!I$79)*($G209/$F209)))</f>
        <v>0</v>
      </c>
      <c r="L209" s="441">
        <f>IF( $F209=0,0,((($F209/$E209)*'PLAN DE ADQUISICIONES'!J$79)*($G209/$F209)))</f>
        <v>0</v>
      </c>
      <c r="M209" s="441">
        <f>IF( $F209=0,0,((($F209/$E209)*'PLAN DE ADQUISICIONES'!K$79)*($G209/$F209)))</f>
        <v>0</v>
      </c>
      <c r="N209" s="441">
        <f>IF( $F209=0,0,((($F209/$E209)*'PLAN DE ADQUISICIONES'!L$79)*($G209/$F209)))</f>
        <v>0</v>
      </c>
      <c r="O209" s="441">
        <f>IF( $F209=0,0,((($F209/$E209)*'PLAN DE ADQUISICIONES'!M$79)*($G209/$F209)))</f>
        <v>0</v>
      </c>
      <c r="P209" s="441">
        <f>IF( $F209=0,0,((($F209/$E209)*'PLAN DE ADQUISICIONES'!N$79)*($G209/$F209)))</f>
        <v>0</v>
      </c>
      <c r="Q209" s="441">
        <f>IF( $F209=0,0,((($F209/$E209)*'PLAN DE ADQUISICIONES'!O$79)*($G209/$F209)))</f>
        <v>0</v>
      </c>
      <c r="R209" s="441">
        <f>IF( $F209=0,0,((($F209/$E209)*'PLAN DE ADQUISICIONES'!P$79)*($G209/$F209)))</f>
        <v>0</v>
      </c>
      <c r="S209" s="441">
        <f>IF( $F209=0,0,((($F209/$E209)*'PLAN DE ADQUISICIONES'!Q$79)*($G209/$F209)))</f>
        <v>0</v>
      </c>
      <c r="T209" s="423">
        <f t="shared" si="110"/>
        <v>0</v>
      </c>
      <c r="U209" s="444">
        <f>IF( $F209=0,0,((($F209/$E209)*'PLAN DE ADQUISICIONES'!R$79)*($G209/$F209)))</f>
        <v>0</v>
      </c>
      <c r="V209" s="441">
        <f>IF( $F209=0,0,((($F209/$E209)*'PLAN DE ADQUISICIONES'!S$79)*($G209/$F209)))</f>
        <v>0</v>
      </c>
      <c r="W209" s="441">
        <f>IF( $F209=0,0,((($F209/$E209)*'PLAN DE ADQUISICIONES'!T$79)*($G209/$F209)))</f>
        <v>0</v>
      </c>
      <c r="X209" s="441">
        <f>IF( $F209=0,0,((($F209/$E209)*'PLAN DE ADQUISICIONES'!U$79)*($G209/$F209)))</f>
        <v>0</v>
      </c>
      <c r="Y209" s="441">
        <f>IF( $F209=0,0,((($F209/$E209)*'PLAN DE ADQUISICIONES'!V$79)*($G209/$F209)))</f>
        <v>0</v>
      </c>
      <c r="Z209" s="441">
        <f>IF( $F209=0,0,((($F209/$E209)*'PLAN DE ADQUISICIONES'!W$79)*($G209/$F209)))</f>
        <v>0</v>
      </c>
      <c r="AA209" s="441">
        <f>IF( $F209=0,0,((($F209/$E209)*'PLAN DE ADQUISICIONES'!X$79)*($G209/$F209)))</f>
        <v>0</v>
      </c>
      <c r="AB209" s="441">
        <f>IF( $F209=0,0,((($F209/$E209)*'PLAN DE ADQUISICIONES'!Y$79)*($G209/$F209)))</f>
        <v>0</v>
      </c>
      <c r="AC209" s="441">
        <f>IF( $F209=0,0,((($F209/$E209)*'PLAN DE ADQUISICIONES'!Z$79)*($G209/$F209)))</f>
        <v>0</v>
      </c>
      <c r="AD209" s="441">
        <f>IF( $F209=0,0,((($F209/$E209)*'PLAN DE ADQUISICIONES'!AA$79)*($G209/$F209)))</f>
        <v>0</v>
      </c>
      <c r="AE209" s="441">
        <f>IF( $F209=0,0,((($F209/$E209)*'PLAN DE ADQUISICIONES'!AB$79)*($G209/$F209)))</f>
        <v>0</v>
      </c>
      <c r="AF209" s="441">
        <f>IF( $F209=0,0,((($F209/$E209)*'PLAN DE ADQUISICIONES'!AC$79)*($G209/$F209)))</f>
        <v>0</v>
      </c>
      <c r="AG209" s="421">
        <f t="shared" si="111"/>
        <v>0</v>
      </c>
      <c r="AH209" s="443">
        <f>IF( $F209=0,0,((($F209/$E209)*'PLAN DE ADQUISICIONES'!AD$79)*($G209/$F209)))</f>
        <v>0</v>
      </c>
      <c r="AI209" s="441">
        <f>IF( $F209=0,0,((($F209/$E209)*'PLAN DE ADQUISICIONES'!AE$79)*($G209/$F209)))</f>
        <v>0</v>
      </c>
      <c r="AJ209" s="441">
        <f>IF( $F209=0,0,((($F209/$E209)*'PLAN DE ADQUISICIONES'!AF$79)*($G209/$F209)))</f>
        <v>0</v>
      </c>
      <c r="AK209" s="441">
        <f>IF( $F209=0,0,((($F209/$E209)*'PLAN DE ADQUISICIONES'!AG$79)*($G209/$F209)))</f>
        <v>0</v>
      </c>
      <c r="AL209" s="441">
        <f>IF( $F209=0,0,((($F209/$E209)*'PLAN DE ADQUISICIONES'!AH$79)*($G209/$F209)))</f>
        <v>0</v>
      </c>
      <c r="AM209" s="441">
        <f>IF( $F209=0,0,((($F209/$E209)*'PLAN DE ADQUISICIONES'!AI$79)*($G209/$F209)))</f>
        <v>0</v>
      </c>
      <c r="AN209" s="441">
        <f>IF( $F209=0,0,((($F209/$E209)*'PLAN DE ADQUISICIONES'!AJ$79)*($G209/$F209)))</f>
        <v>0</v>
      </c>
      <c r="AO209" s="441">
        <f>IF( $F209=0,0,((($F209/$E209)*'PLAN DE ADQUISICIONES'!AK$79)*($G209/$F209)))</f>
        <v>0</v>
      </c>
      <c r="AP209" s="441">
        <f>IF( $F209=0,0,((($F209/$E209)*'PLAN DE ADQUISICIONES'!AL$79)*($G209/$F209)))</f>
        <v>0</v>
      </c>
      <c r="AQ209" s="441">
        <f>IF( $F209=0,0,((($F209/$E209)*'PLAN DE ADQUISICIONES'!AM$79)*($G209/$F209)))</f>
        <v>0</v>
      </c>
      <c r="AR209" s="441">
        <f>IF( $F209=0,0,((($F209/$E209)*'PLAN DE ADQUISICIONES'!AN$79)*($G209/$F209)))</f>
        <v>0</v>
      </c>
      <c r="AS209" s="441">
        <f>IF( $F209=0,0,((($F209/$E209)*'PLAN DE ADQUISICIONES'!AO$79)*($G209/$F209)))</f>
        <v>0</v>
      </c>
      <c r="AT209" s="423">
        <f t="shared" si="112"/>
        <v>0</v>
      </c>
      <c r="AU209" s="494">
        <f t="shared" si="113"/>
        <v>0</v>
      </c>
      <c r="AV209" s="392">
        <f t="shared" si="114"/>
        <v>0</v>
      </c>
    </row>
    <row r="210" spans="2:48" s="60" customFormat="1" ht="13.5" x14ac:dyDescent="0.25">
      <c r="B210" s="416" t="str">
        <f>'FORMATO COSTEO C6'!C25</f>
        <v>6.1.10</v>
      </c>
      <c r="C210" s="439">
        <f>'FORMATO COSTEO C6'!B25</f>
        <v>0</v>
      </c>
      <c r="D210" s="428" t="str">
        <f>'FORMATO COSTEO C6'!D25</f>
        <v>Unidad medida</v>
      </c>
      <c r="E210" s="530">
        <f>'FORMATO COSTEO C6'!E25</f>
        <v>0</v>
      </c>
      <c r="F210" s="441">
        <f>'FORMATO COSTEO C6'!G25</f>
        <v>0</v>
      </c>
      <c r="G210" s="442">
        <f>'FORMATO COSTEO C6'!H25</f>
        <v>0</v>
      </c>
      <c r="H210" s="443">
        <f>IF( $F210=0,0,((($F210/$E210)*'PLAN DE ADQUISICIONES'!F$80)*($G210/$F210)))</f>
        <v>0</v>
      </c>
      <c r="I210" s="441">
        <f>IF( $F210=0,0,((($F210/$E210)*'PLAN DE ADQUISICIONES'!G$80)*($G210/$F210)))</f>
        <v>0</v>
      </c>
      <c r="J210" s="441">
        <f>IF( $F210=0,0,((($F210/$E210)*'PLAN DE ADQUISICIONES'!H$80)*($G210/$F210)))</f>
        <v>0</v>
      </c>
      <c r="K210" s="441">
        <f>IF( $F210=0,0,((($F210/$E210)*'PLAN DE ADQUISICIONES'!I$80)*($G210/$F210)))</f>
        <v>0</v>
      </c>
      <c r="L210" s="441">
        <f>IF( $F210=0,0,((($F210/$E210)*'PLAN DE ADQUISICIONES'!J$80)*($G210/$F210)))</f>
        <v>0</v>
      </c>
      <c r="M210" s="441">
        <f>IF( $F210=0,0,((($F210/$E210)*'PLAN DE ADQUISICIONES'!K$80)*($G210/$F210)))</f>
        <v>0</v>
      </c>
      <c r="N210" s="441">
        <f>IF( $F210=0,0,((($F210/$E210)*'PLAN DE ADQUISICIONES'!L$80)*($G210/$F210)))</f>
        <v>0</v>
      </c>
      <c r="O210" s="441">
        <f>IF( $F210=0,0,((($F210/$E210)*'PLAN DE ADQUISICIONES'!M$80)*($G210/$F210)))</f>
        <v>0</v>
      </c>
      <c r="P210" s="441">
        <f>IF( $F210=0,0,((($F210/$E210)*'PLAN DE ADQUISICIONES'!N$80)*($G210/$F210)))</f>
        <v>0</v>
      </c>
      <c r="Q210" s="441">
        <f>IF( $F210=0,0,((($F210/$E210)*'PLAN DE ADQUISICIONES'!O$80)*($G210/$F210)))</f>
        <v>0</v>
      </c>
      <c r="R210" s="441">
        <f>IF( $F210=0,0,((($F210/$E210)*'PLAN DE ADQUISICIONES'!P$80)*($G210/$F210)))</f>
        <v>0</v>
      </c>
      <c r="S210" s="441">
        <f>IF( $F210=0,0,((($F210/$E210)*'PLAN DE ADQUISICIONES'!Q$80)*($G210/$F210)))</f>
        <v>0</v>
      </c>
      <c r="T210" s="423">
        <f t="shared" si="110"/>
        <v>0</v>
      </c>
      <c r="U210" s="444">
        <f>IF( $F210=0,0,((($F210/$E210)*'PLAN DE ADQUISICIONES'!R$80)*($G210/$F210)))</f>
        <v>0</v>
      </c>
      <c r="V210" s="441">
        <f>IF( $F210=0,0,((($F210/$E210)*'PLAN DE ADQUISICIONES'!S$80)*($G210/$F210)))</f>
        <v>0</v>
      </c>
      <c r="W210" s="441">
        <f>IF( $F210=0,0,((($F210/$E210)*'PLAN DE ADQUISICIONES'!T$80)*($G210/$F210)))</f>
        <v>0</v>
      </c>
      <c r="X210" s="441">
        <f>IF( $F210=0,0,((($F210/$E210)*'PLAN DE ADQUISICIONES'!U$80)*($G210/$F210)))</f>
        <v>0</v>
      </c>
      <c r="Y210" s="441">
        <f>IF( $F210=0,0,((($F210/$E210)*'PLAN DE ADQUISICIONES'!V$80)*($G210/$F210)))</f>
        <v>0</v>
      </c>
      <c r="Z210" s="441">
        <f>IF( $F210=0,0,((($F210/$E210)*'PLAN DE ADQUISICIONES'!W$80)*($G210/$F210)))</f>
        <v>0</v>
      </c>
      <c r="AA210" s="441">
        <f>IF( $F210=0,0,((($F210/$E210)*'PLAN DE ADQUISICIONES'!X$80)*($G210/$F210)))</f>
        <v>0</v>
      </c>
      <c r="AB210" s="441">
        <f>IF( $F210=0,0,((($F210/$E210)*'PLAN DE ADQUISICIONES'!Y$80)*($G210/$F210)))</f>
        <v>0</v>
      </c>
      <c r="AC210" s="441">
        <f>IF( $F210=0,0,((($F210/$E210)*'PLAN DE ADQUISICIONES'!Z$80)*($G210/$F210)))</f>
        <v>0</v>
      </c>
      <c r="AD210" s="441">
        <f>IF( $F210=0,0,((($F210/$E210)*'PLAN DE ADQUISICIONES'!AA$80)*($G210/$F210)))</f>
        <v>0</v>
      </c>
      <c r="AE210" s="441">
        <f>IF( $F210=0,0,((($F210/$E210)*'PLAN DE ADQUISICIONES'!AB$80)*($G210/$F210)))</f>
        <v>0</v>
      </c>
      <c r="AF210" s="441">
        <f>IF( $F210=0,0,((($F210/$E210)*'PLAN DE ADQUISICIONES'!AC$80)*($G210/$F210)))</f>
        <v>0</v>
      </c>
      <c r="AG210" s="421">
        <f t="shared" si="111"/>
        <v>0</v>
      </c>
      <c r="AH210" s="443">
        <f>IF( $F210=0,0,((($F210/$E210)*'PLAN DE ADQUISICIONES'!AD$80)*($G210/$F210)))</f>
        <v>0</v>
      </c>
      <c r="AI210" s="441">
        <f>IF( $F210=0,0,((($F210/$E210)*'PLAN DE ADQUISICIONES'!AE$80)*($G210/$F210)))</f>
        <v>0</v>
      </c>
      <c r="AJ210" s="441">
        <f>IF( $F210=0,0,((($F210/$E210)*'PLAN DE ADQUISICIONES'!AF$80)*($G210/$F210)))</f>
        <v>0</v>
      </c>
      <c r="AK210" s="441">
        <f>IF( $F210=0,0,((($F210/$E210)*'PLAN DE ADQUISICIONES'!AG$80)*($G210/$F210)))</f>
        <v>0</v>
      </c>
      <c r="AL210" s="441">
        <f>IF( $F210=0,0,((($F210/$E210)*'PLAN DE ADQUISICIONES'!AH$80)*($G210/$F210)))</f>
        <v>0</v>
      </c>
      <c r="AM210" s="441">
        <f>IF( $F210=0,0,((($F210/$E210)*'PLAN DE ADQUISICIONES'!AI$80)*($G210/$F210)))</f>
        <v>0</v>
      </c>
      <c r="AN210" s="441">
        <f>IF( $F210=0,0,((($F210/$E210)*'PLAN DE ADQUISICIONES'!AJ$80)*($G210/$F210)))</f>
        <v>0</v>
      </c>
      <c r="AO210" s="441">
        <f>IF( $F210=0,0,((($F210/$E210)*'PLAN DE ADQUISICIONES'!AK$80)*($G210/$F210)))</f>
        <v>0</v>
      </c>
      <c r="AP210" s="441">
        <f>IF( $F210=0,0,((($F210/$E210)*'PLAN DE ADQUISICIONES'!AL$80)*($G210/$F210)))</f>
        <v>0</v>
      </c>
      <c r="AQ210" s="441">
        <f>IF( $F210=0,0,((($F210/$E210)*'PLAN DE ADQUISICIONES'!AM$80)*($G210/$F210)))</f>
        <v>0</v>
      </c>
      <c r="AR210" s="441">
        <f>IF( $F210=0,0,((($F210/$E210)*'PLAN DE ADQUISICIONES'!AN$80)*($G210/$F210)))</f>
        <v>0</v>
      </c>
      <c r="AS210" s="441">
        <f>IF( $F210=0,0,((($F210/$E210)*'PLAN DE ADQUISICIONES'!AO$80)*($G210/$F210)))</f>
        <v>0</v>
      </c>
      <c r="AT210" s="423">
        <f t="shared" si="112"/>
        <v>0</v>
      </c>
      <c r="AU210" s="494">
        <f t="shared" si="113"/>
        <v>0</v>
      </c>
      <c r="AV210" s="392">
        <f t="shared" si="114"/>
        <v>0</v>
      </c>
    </row>
    <row r="211" spans="2:48" s="60" customFormat="1" ht="13.5" x14ac:dyDescent="0.25">
      <c r="B211" s="395">
        <f>'FORMATO COSTEO C6'!C29</f>
        <v>6.2</v>
      </c>
      <c r="C211" s="396" t="str">
        <f>+'FORMATO COSTEO C6'!B29</f>
        <v>Equipamiento para gestión del proyecto</v>
      </c>
      <c r="D211" s="437"/>
      <c r="E211" s="531"/>
      <c r="F211" s="399">
        <f>+'FORMATO COSTEO C6'!G29</f>
        <v>0</v>
      </c>
      <c r="G211" s="400">
        <f>+'FORMATO COSTEO C6'!H29</f>
        <v>0</v>
      </c>
      <c r="H211" s="401">
        <f>SUM(H212:H221)</f>
        <v>0</v>
      </c>
      <c r="I211" s="399">
        <f t="shared" ref="I211:AS211" si="115">SUM(I212:I221)</f>
        <v>0</v>
      </c>
      <c r="J211" s="399">
        <f t="shared" si="115"/>
        <v>0</v>
      </c>
      <c r="K211" s="399">
        <f t="shared" si="115"/>
        <v>0</v>
      </c>
      <c r="L211" s="399">
        <f t="shared" si="115"/>
        <v>0</v>
      </c>
      <c r="M211" s="399">
        <f t="shared" si="115"/>
        <v>0</v>
      </c>
      <c r="N211" s="399">
        <f t="shared" si="115"/>
        <v>0</v>
      </c>
      <c r="O211" s="399">
        <f t="shared" si="115"/>
        <v>0</v>
      </c>
      <c r="P211" s="399">
        <f t="shared" si="115"/>
        <v>0</v>
      </c>
      <c r="Q211" s="399">
        <f t="shared" si="115"/>
        <v>0</v>
      </c>
      <c r="R211" s="399">
        <f t="shared" si="115"/>
        <v>0</v>
      </c>
      <c r="S211" s="399">
        <f t="shared" si="115"/>
        <v>0</v>
      </c>
      <c r="T211" s="402">
        <f t="shared" si="115"/>
        <v>0</v>
      </c>
      <c r="U211" s="403">
        <f t="shared" si="115"/>
        <v>0</v>
      </c>
      <c r="V211" s="399">
        <f t="shared" si="115"/>
        <v>0</v>
      </c>
      <c r="W211" s="399">
        <f t="shared" si="115"/>
        <v>0</v>
      </c>
      <c r="X211" s="399">
        <f t="shared" si="115"/>
        <v>0</v>
      </c>
      <c r="Y211" s="399">
        <f t="shared" si="115"/>
        <v>0</v>
      </c>
      <c r="Z211" s="399">
        <f t="shared" si="115"/>
        <v>0</v>
      </c>
      <c r="AA211" s="399">
        <f t="shared" si="115"/>
        <v>0</v>
      </c>
      <c r="AB211" s="399">
        <f t="shared" si="115"/>
        <v>0</v>
      </c>
      <c r="AC211" s="399">
        <f t="shared" si="115"/>
        <v>0</v>
      </c>
      <c r="AD211" s="399">
        <f t="shared" si="115"/>
        <v>0</v>
      </c>
      <c r="AE211" s="399">
        <f t="shared" si="115"/>
        <v>0</v>
      </c>
      <c r="AF211" s="399">
        <f t="shared" si="115"/>
        <v>0</v>
      </c>
      <c r="AG211" s="400">
        <f t="shared" si="115"/>
        <v>0</v>
      </c>
      <c r="AH211" s="401">
        <f t="shared" si="115"/>
        <v>0</v>
      </c>
      <c r="AI211" s="399">
        <f t="shared" si="115"/>
        <v>0</v>
      </c>
      <c r="AJ211" s="399">
        <f t="shared" si="115"/>
        <v>0</v>
      </c>
      <c r="AK211" s="399">
        <f t="shared" si="115"/>
        <v>0</v>
      </c>
      <c r="AL211" s="399">
        <f t="shared" si="115"/>
        <v>0</v>
      </c>
      <c r="AM211" s="399">
        <f t="shared" si="115"/>
        <v>0</v>
      </c>
      <c r="AN211" s="399">
        <f t="shared" si="115"/>
        <v>0</v>
      </c>
      <c r="AO211" s="399">
        <f t="shared" si="115"/>
        <v>0</v>
      </c>
      <c r="AP211" s="399">
        <f t="shared" si="115"/>
        <v>0</v>
      </c>
      <c r="AQ211" s="399">
        <f t="shared" si="115"/>
        <v>0</v>
      </c>
      <c r="AR211" s="399">
        <f t="shared" si="115"/>
        <v>0</v>
      </c>
      <c r="AS211" s="399">
        <f t="shared" si="115"/>
        <v>0</v>
      </c>
      <c r="AT211" s="402">
        <f>SUM(AT212:AT221)</f>
        <v>0</v>
      </c>
      <c r="AU211" s="404">
        <f>SUM(AU212:AU221)</f>
        <v>0</v>
      </c>
      <c r="AV211" s="392">
        <f t="shared" si="114"/>
        <v>0</v>
      </c>
    </row>
    <row r="212" spans="2:48" s="60" customFormat="1" ht="13.5" x14ac:dyDescent="0.25">
      <c r="B212" s="416" t="str">
        <f>'FORMATO COSTEO C6'!C30</f>
        <v>6.2.1</v>
      </c>
      <c r="C212" s="439" t="str">
        <f>'FORMATO COSTEO C6'!B30</f>
        <v>Laptopos</v>
      </c>
      <c r="D212" s="428" t="str">
        <f>'FORMATO COSTEO C6'!D30</f>
        <v>Unidad</v>
      </c>
      <c r="E212" s="530">
        <f>'FORMATO COSTEO C6'!E30</f>
        <v>2</v>
      </c>
      <c r="F212" s="441">
        <f>'FORMATO COSTEO C6'!G30</f>
        <v>0</v>
      </c>
      <c r="G212" s="442">
        <f>'FORMATO COSTEO C6'!H30</f>
        <v>0</v>
      </c>
      <c r="H212" s="443">
        <f>IF( $F212=0,0,((($F212/$E212)*'PLAN DE ADQUISICIONES'!F$82)*($G212/$F212)))</f>
        <v>0</v>
      </c>
      <c r="I212" s="441">
        <f>IF( $F212=0,0,((($F212/$E212)*'PLAN DE ADQUISICIONES'!G$82)*($G212/$F212)))</f>
        <v>0</v>
      </c>
      <c r="J212" s="441">
        <f>IF( $F212=0,0,((($F212/$E212)*'PLAN DE ADQUISICIONES'!H$82)*($G212/$F212)))</f>
        <v>0</v>
      </c>
      <c r="K212" s="441">
        <f>IF( $F212=0,0,((($F212/$E212)*'PLAN DE ADQUISICIONES'!I$82)*($G212/$F212)))</f>
        <v>0</v>
      </c>
      <c r="L212" s="441">
        <f>IF( $F212=0,0,((($F212/$E212)*'PLAN DE ADQUISICIONES'!J$82)*($G212/$F212)))</f>
        <v>0</v>
      </c>
      <c r="M212" s="441">
        <f>IF( $F212=0,0,((($F212/$E212)*'PLAN DE ADQUISICIONES'!K$82)*($G212/$F212)))</f>
        <v>0</v>
      </c>
      <c r="N212" s="441">
        <f>IF( $F212=0,0,((($F212/$E212)*'PLAN DE ADQUISICIONES'!L$82)*($G212/$F212)))</f>
        <v>0</v>
      </c>
      <c r="O212" s="441">
        <f>IF( $F212=0,0,((($F212/$E212)*'PLAN DE ADQUISICIONES'!M$82)*($G212/$F212)))</f>
        <v>0</v>
      </c>
      <c r="P212" s="441">
        <f>IF( $F212=0,0,((($F212/$E212)*'PLAN DE ADQUISICIONES'!N$82)*($G212/$F212)))</f>
        <v>0</v>
      </c>
      <c r="Q212" s="441">
        <f>IF( $F212=0,0,((($F212/$E212)*'PLAN DE ADQUISICIONES'!O$82)*($G212/$F212)))</f>
        <v>0</v>
      </c>
      <c r="R212" s="441">
        <f>IF( $F212=0,0,((($F212/$E212)*'PLAN DE ADQUISICIONES'!P$82)*($G212/$F212)))</f>
        <v>0</v>
      </c>
      <c r="S212" s="441">
        <f>IF( $F212=0,0,((($F212/$E212)*'PLAN DE ADQUISICIONES'!Q$82)*($G212/$F212)))</f>
        <v>0</v>
      </c>
      <c r="T212" s="423">
        <f t="shared" ref="T212:T221" si="116">H212+I212+J212+K212+L212+M212+N212+O212+P212+Q212+R212+S212</f>
        <v>0</v>
      </c>
      <c r="U212" s="444">
        <f>IF( $F212=0,0,((($F212/$E212)*'PLAN DE ADQUISICIONES'!R$82)*($G212/$F212)))</f>
        <v>0</v>
      </c>
      <c r="V212" s="441">
        <f>IF( $F212=0,0,((($F212/$E212)*'PLAN DE ADQUISICIONES'!S$82)*($G212/$F212)))</f>
        <v>0</v>
      </c>
      <c r="W212" s="441">
        <f>IF( $F212=0,0,((($F212/$E212)*'PLAN DE ADQUISICIONES'!T$82)*($G212/$F212)))</f>
        <v>0</v>
      </c>
      <c r="X212" s="441">
        <f>IF( $F212=0,0,((($F212/$E212)*'PLAN DE ADQUISICIONES'!U$82)*($G212/$F212)))</f>
        <v>0</v>
      </c>
      <c r="Y212" s="441">
        <f>IF( $F212=0,0,((($F212/$E212)*'PLAN DE ADQUISICIONES'!V$82)*($G212/$F212)))</f>
        <v>0</v>
      </c>
      <c r="Z212" s="441">
        <f>IF( $F212=0,0,((($F212/$E212)*'PLAN DE ADQUISICIONES'!W$82)*($G212/$F212)))</f>
        <v>0</v>
      </c>
      <c r="AA212" s="441">
        <f>IF( $F212=0,0,((($F212/$E212)*'PLAN DE ADQUISICIONES'!X$82)*($G212/$F212)))</f>
        <v>0</v>
      </c>
      <c r="AB212" s="441">
        <f>IF( $F212=0,0,((($F212/$E212)*'PLAN DE ADQUISICIONES'!Y$82)*($G212/$F212)))</f>
        <v>0</v>
      </c>
      <c r="AC212" s="441">
        <f>IF( $F212=0,0,((($F212/$E212)*'PLAN DE ADQUISICIONES'!Z$82)*($G212/$F212)))</f>
        <v>0</v>
      </c>
      <c r="AD212" s="441">
        <f>IF( $F212=0,0,((($F212/$E212)*'PLAN DE ADQUISICIONES'!AA$82)*($G212/$F212)))</f>
        <v>0</v>
      </c>
      <c r="AE212" s="441">
        <f>IF( $F212=0,0,((($F212/$E212)*'PLAN DE ADQUISICIONES'!AB$82)*($G212/$F212)))</f>
        <v>0</v>
      </c>
      <c r="AF212" s="441">
        <f>IF( $F212=0,0,((($F212/$E212)*'PLAN DE ADQUISICIONES'!AC$82)*($G212/$F212)))</f>
        <v>0</v>
      </c>
      <c r="AG212" s="421">
        <f t="shared" ref="AG212:AG221" si="117">U212+V212+W212+X212+Y212+Z212+AA212+AB212+AC212+AD212+AE212+AF212</f>
        <v>0</v>
      </c>
      <c r="AH212" s="443">
        <f>IF( $F212=0,0,((($F212/$E212)*'PLAN DE ADQUISICIONES'!AD$82)*($G212/$F212)))</f>
        <v>0</v>
      </c>
      <c r="AI212" s="441">
        <f>IF( $F212=0,0,((($F212/$E212)*'PLAN DE ADQUISICIONES'!AE$82)*($G212/$F212)))</f>
        <v>0</v>
      </c>
      <c r="AJ212" s="441">
        <f>IF( $F212=0,0,((($F212/$E212)*'PLAN DE ADQUISICIONES'!AF$82)*($G212/$F212)))</f>
        <v>0</v>
      </c>
      <c r="AK212" s="441">
        <f>IF( $F212=0,0,((($F212/$E212)*'PLAN DE ADQUISICIONES'!AG$82)*($G212/$F212)))</f>
        <v>0</v>
      </c>
      <c r="AL212" s="441">
        <f>IF( $F212=0,0,((($F212/$E212)*'PLAN DE ADQUISICIONES'!AH$82)*($G212/$F212)))</f>
        <v>0</v>
      </c>
      <c r="AM212" s="441">
        <f>IF( $F212=0,0,((($F212/$E212)*'PLAN DE ADQUISICIONES'!AI$82)*($G212/$F212)))</f>
        <v>0</v>
      </c>
      <c r="AN212" s="441">
        <f>IF( $F212=0,0,((($F212/$E212)*'PLAN DE ADQUISICIONES'!AJ$82)*($G212/$F212)))</f>
        <v>0</v>
      </c>
      <c r="AO212" s="441">
        <f>IF( $F212=0,0,((($F212/$E212)*'PLAN DE ADQUISICIONES'!AK$82)*($G212/$F212)))</f>
        <v>0</v>
      </c>
      <c r="AP212" s="441">
        <f>IF( $F212=0,0,((($F212/$E212)*'PLAN DE ADQUISICIONES'!AL$82)*($G212/$F212)))</f>
        <v>0</v>
      </c>
      <c r="AQ212" s="441">
        <f>IF( $F212=0,0,((($F212/$E212)*'PLAN DE ADQUISICIONES'!AM$82)*($G212/$F212)))</f>
        <v>0</v>
      </c>
      <c r="AR212" s="441">
        <f>IF( $F212=0,0,((($F212/$E212)*'PLAN DE ADQUISICIONES'!AN$82)*($G212/$F212)))</f>
        <v>0</v>
      </c>
      <c r="AS212" s="441">
        <f>IF( $F212=0,0,((($F212/$E212)*'PLAN DE ADQUISICIONES'!AO$82)*($G212/$F212)))</f>
        <v>0</v>
      </c>
      <c r="AT212" s="423">
        <f t="shared" ref="AT212:AT221" si="118">AH212+AI212+AJ212+AK212+AL212+AM212+AN212+AO212+AP212+AQ212+AR212+AS212</f>
        <v>0</v>
      </c>
      <c r="AU212" s="494">
        <f t="shared" ref="AU212:AU221" si="119">AS212+AR212+AQ212+AP212+AO212+AN212+AM212+AL212+AK212+AJ212+AI212+AH212+AF212+AE212+AD212+AC212+AB212+AA212+Z212+Y212+X212+W212+V212+U212+S212+R212+Q212+P212+O212+N212+M212+L212+K212+J212+I212+H212</f>
        <v>0</v>
      </c>
      <c r="AV212" s="392">
        <f t="shared" si="114"/>
        <v>0</v>
      </c>
    </row>
    <row r="213" spans="2:48" s="60" customFormat="1" ht="13.5" x14ac:dyDescent="0.25">
      <c r="B213" s="416" t="str">
        <f>'FORMATO COSTEO C6'!C31</f>
        <v>6.2.2</v>
      </c>
      <c r="C213" s="439" t="str">
        <f>'FORMATO COSTEO C6'!B31</f>
        <v xml:space="preserve">Camara </v>
      </c>
      <c r="D213" s="428" t="str">
        <f>'FORMATO COSTEO C6'!D31</f>
        <v>Unidad</v>
      </c>
      <c r="E213" s="530">
        <f>'FORMATO COSTEO C6'!E31</f>
        <v>1</v>
      </c>
      <c r="F213" s="441">
        <f>'FORMATO COSTEO C6'!G31</f>
        <v>0</v>
      </c>
      <c r="G213" s="442">
        <f>'FORMATO COSTEO C6'!H31</f>
        <v>0</v>
      </c>
      <c r="H213" s="443">
        <f>IF( $F213=0,0,((($F213/$E213)*'PLAN DE ADQUISICIONES'!F$83)*($G213/$F213)))</f>
        <v>0</v>
      </c>
      <c r="I213" s="441">
        <f>IF( $F213=0,0,((($F213/$E213)*'PLAN DE ADQUISICIONES'!G$83)*($G213/$F213)))</f>
        <v>0</v>
      </c>
      <c r="J213" s="441">
        <f>IF( $F213=0,0,((($F213/$E213)*'PLAN DE ADQUISICIONES'!H$83)*($G213/$F213)))</f>
        <v>0</v>
      </c>
      <c r="K213" s="441">
        <f>IF( $F213=0,0,((($F213/$E213)*'PLAN DE ADQUISICIONES'!I$83)*($G213/$F213)))</f>
        <v>0</v>
      </c>
      <c r="L213" s="441">
        <f>IF( $F213=0,0,((($F213/$E213)*'PLAN DE ADQUISICIONES'!J$83)*($G213/$F213)))</f>
        <v>0</v>
      </c>
      <c r="M213" s="441">
        <f>IF( $F213=0,0,((($F213/$E213)*'PLAN DE ADQUISICIONES'!K$83)*($G213/$F213)))</f>
        <v>0</v>
      </c>
      <c r="N213" s="441">
        <f>IF( $F213=0,0,((($F213/$E213)*'PLAN DE ADQUISICIONES'!L$83)*($G213/$F213)))</f>
        <v>0</v>
      </c>
      <c r="O213" s="441">
        <f>IF( $F213=0,0,((($F213/$E213)*'PLAN DE ADQUISICIONES'!M$83)*($G213/$F213)))</f>
        <v>0</v>
      </c>
      <c r="P213" s="441">
        <f>IF( $F213=0,0,((($F213/$E213)*'PLAN DE ADQUISICIONES'!N$83)*($G213/$F213)))</f>
        <v>0</v>
      </c>
      <c r="Q213" s="441">
        <f>IF( $F213=0,0,((($F213/$E213)*'PLAN DE ADQUISICIONES'!O$83)*($G213/$F213)))</f>
        <v>0</v>
      </c>
      <c r="R213" s="441">
        <f>IF( $F213=0,0,((($F213/$E213)*'PLAN DE ADQUISICIONES'!P$83)*($G213/$F213)))</f>
        <v>0</v>
      </c>
      <c r="S213" s="441">
        <f>IF( $F213=0,0,((($F213/$E213)*'PLAN DE ADQUISICIONES'!Q$83)*($G213/$F213)))</f>
        <v>0</v>
      </c>
      <c r="T213" s="423">
        <f t="shared" si="116"/>
        <v>0</v>
      </c>
      <c r="U213" s="444">
        <f>IF( $F213=0,0,((($F213/$E213)*'PLAN DE ADQUISICIONES'!R$83)*($G213/$F213)))</f>
        <v>0</v>
      </c>
      <c r="V213" s="441">
        <f>IF( $F213=0,0,((($F213/$E213)*'PLAN DE ADQUISICIONES'!S$83)*($G213/$F213)))</f>
        <v>0</v>
      </c>
      <c r="W213" s="441">
        <f>IF( $F213=0,0,((($F213/$E213)*'PLAN DE ADQUISICIONES'!T$83)*($G213/$F213)))</f>
        <v>0</v>
      </c>
      <c r="X213" s="441">
        <f>IF( $F213=0,0,((($F213/$E213)*'PLAN DE ADQUISICIONES'!U$83)*($G213/$F213)))</f>
        <v>0</v>
      </c>
      <c r="Y213" s="441">
        <f>IF( $F213=0,0,((($F213/$E213)*'PLAN DE ADQUISICIONES'!V$83)*($G213/$F213)))</f>
        <v>0</v>
      </c>
      <c r="Z213" s="441">
        <f>IF( $F213=0,0,((($F213/$E213)*'PLAN DE ADQUISICIONES'!W$83)*($G213/$F213)))</f>
        <v>0</v>
      </c>
      <c r="AA213" s="441">
        <f>IF( $F213=0,0,((($F213/$E213)*'PLAN DE ADQUISICIONES'!X$83)*($G213/$F213)))</f>
        <v>0</v>
      </c>
      <c r="AB213" s="441">
        <f>IF( $F213=0,0,((($F213/$E213)*'PLAN DE ADQUISICIONES'!Y$83)*($G213/$F213)))</f>
        <v>0</v>
      </c>
      <c r="AC213" s="441">
        <f>IF( $F213=0,0,((($F213/$E213)*'PLAN DE ADQUISICIONES'!Z$83)*($G213/$F213)))</f>
        <v>0</v>
      </c>
      <c r="AD213" s="441">
        <f>IF( $F213=0,0,((($F213/$E213)*'PLAN DE ADQUISICIONES'!AA$83)*($G213/$F213)))</f>
        <v>0</v>
      </c>
      <c r="AE213" s="441">
        <f>IF( $F213=0,0,((($F213/$E213)*'PLAN DE ADQUISICIONES'!AB$83)*($G213/$F213)))</f>
        <v>0</v>
      </c>
      <c r="AF213" s="441">
        <f>IF( $F213=0,0,((($F213/$E213)*'PLAN DE ADQUISICIONES'!AC$83)*($G213/$F213)))</f>
        <v>0</v>
      </c>
      <c r="AG213" s="421">
        <f t="shared" si="117"/>
        <v>0</v>
      </c>
      <c r="AH213" s="443">
        <f>IF( $F213=0,0,((($F213/$E213)*'PLAN DE ADQUISICIONES'!AD$83)*($G213/$F213)))</f>
        <v>0</v>
      </c>
      <c r="AI213" s="441">
        <f>IF( $F213=0,0,((($F213/$E213)*'PLAN DE ADQUISICIONES'!AE$83)*($G213/$F213)))</f>
        <v>0</v>
      </c>
      <c r="AJ213" s="441">
        <f>IF( $F213=0,0,((($F213/$E213)*'PLAN DE ADQUISICIONES'!AF$83)*($G213/$F213)))</f>
        <v>0</v>
      </c>
      <c r="AK213" s="441">
        <f>IF( $F213=0,0,((($F213/$E213)*'PLAN DE ADQUISICIONES'!AG$83)*($G213/$F213)))</f>
        <v>0</v>
      </c>
      <c r="AL213" s="441">
        <f>IF( $F213=0,0,((($F213/$E213)*'PLAN DE ADQUISICIONES'!AH$83)*($G213/$F213)))</f>
        <v>0</v>
      </c>
      <c r="AM213" s="441">
        <f>IF( $F213=0,0,((($F213/$E213)*'PLAN DE ADQUISICIONES'!AI$83)*($G213/$F213)))</f>
        <v>0</v>
      </c>
      <c r="AN213" s="441">
        <f>IF( $F213=0,0,((($F213/$E213)*'PLAN DE ADQUISICIONES'!AJ$83)*($G213/$F213)))</f>
        <v>0</v>
      </c>
      <c r="AO213" s="441">
        <f>IF( $F213=0,0,((($F213/$E213)*'PLAN DE ADQUISICIONES'!AK$83)*($G213/$F213)))</f>
        <v>0</v>
      </c>
      <c r="AP213" s="441">
        <f>IF( $F213=0,0,((($F213/$E213)*'PLAN DE ADQUISICIONES'!AL$83)*($G213/$F213)))</f>
        <v>0</v>
      </c>
      <c r="AQ213" s="441">
        <f>IF( $F213=0,0,((($F213/$E213)*'PLAN DE ADQUISICIONES'!AM$83)*($G213/$F213)))</f>
        <v>0</v>
      </c>
      <c r="AR213" s="441">
        <f>IF( $F213=0,0,((($F213/$E213)*'PLAN DE ADQUISICIONES'!AN$83)*($G213/$F213)))</f>
        <v>0</v>
      </c>
      <c r="AS213" s="441">
        <f>IF( $F213=0,0,((($F213/$E213)*'PLAN DE ADQUISICIONES'!AO$83)*($G213/$F213)))</f>
        <v>0</v>
      </c>
      <c r="AT213" s="423">
        <f t="shared" si="118"/>
        <v>0</v>
      </c>
      <c r="AU213" s="494">
        <f t="shared" si="119"/>
        <v>0</v>
      </c>
      <c r="AV213" s="392">
        <f t="shared" si="114"/>
        <v>0</v>
      </c>
    </row>
    <row r="214" spans="2:48" s="60" customFormat="1" ht="13.5" x14ac:dyDescent="0.25">
      <c r="B214" s="416" t="str">
        <f>'FORMATO COSTEO C6'!C32</f>
        <v>6.2.3</v>
      </c>
      <c r="C214" s="439" t="str">
        <f>'FORMATO COSTEO C6'!B32</f>
        <v>Impresora</v>
      </c>
      <c r="D214" s="428" t="str">
        <f>'FORMATO COSTEO C6'!D32</f>
        <v>Unidad</v>
      </c>
      <c r="E214" s="530">
        <f>'FORMATO COSTEO C6'!E32</f>
        <v>1</v>
      </c>
      <c r="F214" s="441">
        <f>'FORMATO COSTEO C6'!G32</f>
        <v>0</v>
      </c>
      <c r="G214" s="442">
        <f>'FORMATO COSTEO C6'!H32</f>
        <v>0</v>
      </c>
      <c r="H214" s="443">
        <f>IF( $F214=0,0,((($F214/$E214)*'PLAN DE ADQUISICIONES'!F$84)*($G214/$F214)))</f>
        <v>0</v>
      </c>
      <c r="I214" s="441">
        <f>IF( $F214=0,0,((($F214/$E214)*'PLAN DE ADQUISICIONES'!G$84)*($G214/$F214)))</f>
        <v>0</v>
      </c>
      <c r="J214" s="441">
        <f>IF( $F214=0,0,((($F214/$E214)*'PLAN DE ADQUISICIONES'!H$84)*($G214/$F214)))</f>
        <v>0</v>
      </c>
      <c r="K214" s="441">
        <f>IF( $F214=0,0,((($F214/$E214)*'PLAN DE ADQUISICIONES'!I$84)*($G214/$F214)))</f>
        <v>0</v>
      </c>
      <c r="L214" s="441">
        <f>IF( $F214=0,0,((($F214/$E214)*'PLAN DE ADQUISICIONES'!J$84)*($G214/$F214)))</f>
        <v>0</v>
      </c>
      <c r="M214" s="441">
        <f>IF( $F214=0,0,((($F214/$E214)*'PLAN DE ADQUISICIONES'!K$84)*($G214/$F214)))</f>
        <v>0</v>
      </c>
      <c r="N214" s="441">
        <f>IF( $F214=0,0,((($F214/$E214)*'PLAN DE ADQUISICIONES'!L$84)*($G214/$F214)))</f>
        <v>0</v>
      </c>
      <c r="O214" s="441">
        <f>IF( $F214=0,0,((($F214/$E214)*'PLAN DE ADQUISICIONES'!M$84)*($G214/$F214)))</f>
        <v>0</v>
      </c>
      <c r="P214" s="441">
        <f>IF( $F214=0,0,((($F214/$E214)*'PLAN DE ADQUISICIONES'!N$84)*($G214/$F214)))</f>
        <v>0</v>
      </c>
      <c r="Q214" s="441">
        <f>IF( $F214=0,0,((($F214/$E214)*'PLAN DE ADQUISICIONES'!O$84)*($G214/$F214)))</f>
        <v>0</v>
      </c>
      <c r="R214" s="441">
        <f>IF( $F214=0,0,((($F214/$E214)*'PLAN DE ADQUISICIONES'!P$84)*($G214/$F214)))</f>
        <v>0</v>
      </c>
      <c r="S214" s="441">
        <f>IF( $F214=0,0,((($F214/$E214)*'PLAN DE ADQUISICIONES'!Q$84)*($G214/$F214)))</f>
        <v>0</v>
      </c>
      <c r="T214" s="423">
        <f t="shared" si="116"/>
        <v>0</v>
      </c>
      <c r="U214" s="444">
        <f>IF( $F214=0,0,((($F214/$E214)*'PLAN DE ADQUISICIONES'!R$84)*($G214/$F214)))</f>
        <v>0</v>
      </c>
      <c r="V214" s="441">
        <f>IF( $F214=0,0,((($F214/$E214)*'PLAN DE ADQUISICIONES'!S$84)*($G214/$F214)))</f>
        <v>0</v>
      </c>
      <c r="W214" s="441">
        <f>IF( $F214=0,0,((($F214/$E214)*'PLAN DE ADQUISICIONES'!T$84)*($G214/$F214)))</f>
        <v>0</v>
      </c>
      <c r="X214" s="441">
        <f>IF( $F214=0,0,((($F214/$E214)*'PLAN DE ADQUISICIONES'!U$84)*($G214/$F214)))</f>
        <v>0</v>
      </c>
      <c r="Y214" s="441">
        <f>IF( $F214=0,0,((($F214/$E214)*'PLAN DE ADQUISICIONES'!V$84)*($G214/$F214)))</f>
        <v>0</v>
      </c>
      <c r="Z214" s="441">
        <f>IF( $F214=0,0,((($F214/$E214)*'PLAN DE ADQUISICIONES'!W$84)*($G214/$F214)))</f>
        <v>0</v>
      </c>
      <c r="AA214" s="441">
        <f>IF( $F214=0,0,((($F214/$E214)*'PLAN DE ADQUISICIONES'!X$84)*($G214/$F214)))</f>
        <v>0</v>
      </c>
      <c r="AB214" s="441">
        <f>IF( $F214=0,0,((($F214/$E214)*'PLAN DE ADQUISICIONES'!Y$84)*($G214/$F214)))</f>
        <v>0</v>
      </c>
      <c r="AC214" s="441">
        <f>IF( $F214=0,0,((($F214/$E214)*'PLAN DE ADQUISICIONES'!Z$84)*($G214/$F214)))</f>
        <v>0</v>
      </c>
      <c r="AD214" s="441">
        <f>IF( $F214=0,0,((($F214/$E214)*'PLAN DE ADQUISICIONES'!AA$84)*($G214/$F214)))</f>
        <v>0</v>
      </c>
      <c r="AE214" s="441">
        <f>IF( $F214=0,0,((($F214/$E214)*'PLAN DE ADQUISICIONES'!AB$84)*($G214/$F214)))</f>
        <v>0</v>
      </c>
      <c r="AF214" s="441">
        <f>IF( $F214=0,0,((($F214/$E214)*'PLAN DE ADQUISICIONES'!AC$84)*($G214/$F214)))</f>
        <v>0</v>
      </c>
      <c r="AG214" s="421">
        <f t="shared" si="117"/>
        <v>0</v>
      </c>
      <c r="AH214" s="443">
        <f>IF( $F214=0,0,((($F214/$E214)*'PLAN DE ADQUISICIONES'!AD$84)*($G214/$F214)))</f>
        <v>0</v>
      </c>
      <c r="AI214" s="441">
        <f>IF( $F214=0,0,((($F214/$E214)*'PLAN DE ADQUISICIONES'!AE$84)*($G214/$F214)))</f>
        <v>0</v>
      </c>
      <c r="AJ214" s="441">
        <f>IF( $F214=0,0,((($F214/$E214)*'PLAN DE ADQUISICIONES'!AF$84)*($G214/$F214)))</f>
        <v>0</v>
      </c>
      <c r="AK214" s="441">
        <f>IF( $F214=0,0,((($F214/$E214)*'PLAN DE ADQUISICIONES'!AG$84)*($G214/$F214)))</f>
        <v>0</v>
      </c>
      <c r="AL214" s="441">
        <f>IF( $F214=0,0,((($F214/$E214)*'PLAN DE ADQUISICIONES'!AH$84)*($G214/$F214)))</f>
        <v>0</v>
      </c>
      <c r="AM214" s="441">
        <f>IF( $F214=0,0,((($F214/$E214)*'PLAN DE ADQUISICIONES'!AI$84)*($G214/$F214)))</f>
        <v>0</v>
      </c>
      <c r="AN214" s="441">
        <f>IF( $F214=0,0,((($F214/$E214)*'PLAN DE ADQUISICIONES'!AJ$84)*($G214/$F214)))</f>
        <v>0</v>
      </c>
      <c r="AO214" s="441">
        <f>IF( $F214=0,0,((($F214/$E214)*'PLAN DE ADQUISICIONES'!AK$84)*($G214/$F214)))</f>
        <v>0</v>
      </c>
      <c r="AP214" s="441">
        <f>IF( $F214=0,0,((($F214/$E214)*'PLAN DE ADQUISICIONES'!AL$84)*($G214/$F214)))</f>
        <v>0</v>
      </c>
      <c r="AQ214" s="441">
        <f>IF( $F214=0,0,((($F214/$E214)*'PLAN DE ADQUISICIONES'!AM$84)*($G214/$F214)))</f>
        <v>0</v>
      </c>
      <c r="AR214" s="441">
        <f>IF( $F214=0,0,((($F214/$E214)*'PLAN DE ADQUISICIONES'!AN$84)*($G214/$F214)))</f>
        <v>0</v>
      </c>
      <c r="AS214" s="441">
        <f>IF( $F214=0,0,((($F214/$E214)*'PLAN DE ADQUISICIONES'!AO$84)*($G214/$F214)))</f>
        <v>0</v>
      </c>
      <c r="AT214" s="423">
        <f t="shared" si="118"/>
        <v>0</v>
      </c>
      <c r="AU214" s="494">
        <f t="shared" si="119"/>
        <v>0</v>
      </c>
      <c r="AV214" s="392">
        <f t="shared" si="114"/>
        <v>0</v>
      </c>
    </row>
    <row r="215" spans="2:48" s="60" customFormat="1" ht="13.5" x14ac:dyDescent="0.25">
      <c r="B215" s="416" t="str">
        <f>'FORMATO COSTEO C6'!C33</f>
        <v>6.2.4</v>
      </c>
      <c r="C215" s="439" t="str">
        <f>'FORMATO COSTEO C6'!B33</f>
        <v>Mobiliario oficina</v>
      </c>
      <c r="D215" s="428" t="str">
        <f>'FORMATO COSTEO C6'!D33</f>
        <v>Unidad</v>
      </c>
      <c r="E215" s="530">
        <f>'FORMATO COSTEO C6'!E33</f>
        <v>4</v>
      </c>
      <c r="F215" s="441">
        <f>'FORMATO COSTEO C6'!G33</f>
        <v>0</v>
      </c>
      <c r="G215" s="442">
        <f>'FORMATO COSTEO C6'!H33</f>
        <v>0</v>
      </c>
      <c r="H215" s="443">
        <f>IF( $F215=0,0,((($F215/$E215)*'PLAN DE ADQUISICIONES'!F$85)*($G215/$F215)))</f>
        <v>0</v>
      </c>
      <c r="I215" s="441">
        <f>IF( $F215=0,0,((($F215/$E215)*'PLAN DE ADQUISICIONES'!G$85)*($G215/$F215)))</f>
        <v>0</v>
      </c>
      <c r="J215" s="441">
        <f>IF( $F215=0,0,((($F215/$E215)*'PLAN DE ADQUISICIONES'!H$85)*($G215/$F215)))</f>
        <v>0</v>
      </c>
      <c r="K215" s="441">
        <f>IF( $F215=0,0,((($F215/$E215)*'PLAN DE ADQUISICIONES'!I$85)*($G215/$F215)))</f>
        <v>0</v>
      </c>
      <c r="L215" s="441">
        <f>IF( $F215=0,0,((($F215/$E215)*'PLAN DE ADQUISICIONES'!J$85)*($G215/$F215)))</f>
        <v>0</v>
      </c>
      <c r="M215" s="441">
        <f>IF( $F215=0,0,((($F215/$E215)*'PLAN DE ADQUISICIONES'!K$85)*($G215/$F215)))</f>
        <v>0</v>
      </c>
      <c r="N215" s="441">
        <f>IF( $F215=0,0,((($F215/$E215)*'PLAN DE ADQUISICIONES'!L$85)*($G215/$F215)))</f>
        <v>0</v>
      </c>
      <c r="O215" s="441">
        <f>IF( $F215=0,0,((($F215/$E215)*'PLAN DE ADQUISICIONES'!M$85)*($G215/$F215)))</f>
        <v>0</v>
      </c>
      <c r="P215" s="441">
        <f>IF( $F215=0,0,((($F215/$E215)*'PLAN DE ADQUISICIONES'!N$85)*($G215/$F215)))</f>
        <v>0</v>
      </c>
      <c r="Q215" s="441">
        <f>IF( $F215=0,0,((($F215/$E215)*'PLAN DE ADQUISICIONES'!O$85)*($G215/$F215)))</f>
        <v>0</v>
      </c>
      <c r="R215" s="441">
        <f>IF( $F215=0,0,((($F215/$E215)*'PLAN DE ADQUISICIONES'!P$85)*($G215/$F215)))</f>
        <v>0</v>
      </c>
      <c r="S215" s="441">
        <f>IF( $F215=0,0,((($F215/$E215)*'PLAN DE ADQUISICIONES'!Q$85)*($G215/$F215)))</f>
        <v>0</v>
      </c>
      <c r="T215" s="423">
        <f t="shared" si="116"/>
        <v>0</v>
      </c>
      <c r="U215" s="444">
        <f>IF( $F215=0,0,((($F215/$E215)*'PLAN DE ADQUISICIONES'!R$85)*($G215/$F215)))</f>
        <v>0</v>
      </c>
      <c r="V215" s="441">
        <f>IF( $F215=0,0,((($F215/$E215)*'PLAN DE ADQUISICIONES'!S$85)*($G215/$F215)))</f>
        <v>0</v>
      </c>
      <c r="W215" s="441">
        <f>IF( $F215=0,0,((($F215/$E215)*'PLAN DE ADQUISICIONES'!T$85)*($G215/$F215)))</f>
        <v>0</v>
      </c>
      <c r="X215" s="441">
        <f>IF( $F215=0,0,((($F215/$E215)*'PLAN DE ADQUISICIONES'!U$85)*($G215/$F215)))</f>
        <v>0</v>
      </c>
      <c r="Y215" s="441">
        <f>IF( $F215=0,0,((($F215/$E215)*'PLAN DE ADQUISICIONES'!V$85)*($G215/$F215)))</f>
        <v>0</v>
      </c>
      <c r="Z215" s="441">
        <f>IF( $F215=0,0,((($F215/$E215)*'PLAN DE ADQUISICIONES'!W$85)*($G215/$F215)))</f>
        <v>0</v>
      </c>
      <c r="AA215" s="441">
        <f>IF( $F215=0,0,((($F215/$E215)*'PLAN DE ADQUISICIONES'!X$85)*($G215/$F215)))</f>
        <v>0</v>
      </c>
      <c r="AB215" s="441">
        <f>IF( $F215=0,0,((($F215/$E215)*'PLAN DE ADQUISICIONES'!Y$85)*($G215/$F215)))</f>
        <v>0</v>
      </c>
      <c r="AC215" s="441">
        <f>IF( $F215=0,0,((($F215/$E215)*'PLAN DE ADQUISICIONES'!Z$85)*($G215/$F215)))</f>
        <v>0</v>
      </c>
      <c r="AD215" s="441">
        <f>IF( $F215=0,0,((($F215/$E215)*'PLAN DE ADQUISICIONES'!AA$85)*($G215/$F215)))</f>
        <v>0</v>
      </c>
      <c r="AE215" s="441">
        <f>IF( $F215=0,0,((($F215/$E215)*'PLAN DE ADQUISICIONES'!AB$85)*($G215/$F215)))</f>
        <v>0</v>
      </c>
      <c r="AF215" s="441">
        <f>IF( $F215=0,0,((($F215/$E215)*'PLAN DE ADQUISICIONES'!AC$85)*($G215/$F215)))</f>
        <v>0</v>
      </c>
      <c r="AG215" s="421">
        <f t="shared" si="117"/>
        <v>0</v>
      </c>
      <c r="AH215" s="443">
        <f>IF( $F215=0,0,((($F215/$E215)*'PLAN DE ADQUISICIONES'!AD$85)*($G215/$F215)))</f>
        <v>0</v>
      </c>
      <c r="AI215" s="441">
        <f>IF( $F215=0,0,((($F215/$E215)*'PLAN DE ADQUISICIONES'!AE$85)*($G215/$F215)))</f>
        <v>0</v>
      </c>
      <c r="AJ215" s="441">
        <f>IF( $F215=0,0,((($F215/$E215)*'PLAN DE ADQUISICIONES'!AF$85)*($G215/$F215)))</f>
        <v>0</v>
      </c>
      <c r="AK215" s="441">
        <f>IF( $F215=0,0,((($F215/$E215)*'PLAN DE ADQUISICIONES'!AG$85)*($G215/$F215)))</f>
        <v>0</v>
      </c>
      <c r="AL215" s="441">
        <f>IF( $F215=0,0,((($F215/$E215)*'PLAN DE ADQUISICIONES'!AH$85)*($G215/$F215)))</f>
        <v>0</v>
      </c>
      <c r="AM215" s="441">
        <f>IF( $F215=0,0,((($F215/$E215)*'PLAN DE ADQUISICIONES'!AI$85)*($G215/$F215)))</f>
        <v>0</v>
      </c>
      <c r="AN215" s="441">
        <f>IF( $F215=0,0,((($F215/$E215)*'PLAN DE ADQUISICIONES'!AJ$85)*($G215/$F215)))</f>
        <v>0</v>
      </c>
      <c r="AO215" s="441">
        <f>IF( $F215=0,0,((($F215/$E215)*'PLAN DE ADQUISICIONES'!AK$85)*($G215/$F215)))</f>
        <v>0</v>
      </c>
      <c r="AP215" s="441">
        <f>IF( $F215=0,0,((($F215/$E215)*'PLAN DE ADQUISICIONES'!AL$85)*($G215/$F215)))</f>
        <v>0</v>
      </c>
      <c r="AQ215" s="441">
        <f>IF( $F215=0,0,((($F215/$E215)*'PLAN DE ADQUISICIONES'!AM$85)*($G215/$F215)))</f>
        <v>0</v>
      </c>
      <c r="AR215" s="441">
        <f>IF( $F215=0,0,((($F215/$E215)*'PLAN DE ADQUISICIONES'!AN$85)*($G215/$F215)))</f>
        <v>0</v>
      </c>
      <c r="AS215" s="441">
        <f>IF( $F215=0,0,((($F215/$E215)*'PLAN DE ADQUISICIONES'!AO$85)*($G215/$F215)))</f>
        <v>0</v>
      </c>
      <c r="AT215" s="423">
        <f t="shared" si="118"/>
        <v>0</v>
      </c>
      <c r="AU215" s="494">
        <f t="shared" si="119"/>
        <v>0</v>
      </c>
      <c r="AV215" s="392">
        <f t="shared" si="114"/>
        <v>0</v>
      </c>
    </row>
    <row r="216" spans="2:48" s="60" customFormat="1" ht="13.5" x14ac:dyDescent="0.25">
      <c r="B216" s="416" t="str">
        <f>'FORMATO COSTEO C6'!C34</f>
        <v>6.2.5</v>
      </c>
      <c r="C216" s="439">
        <f>'FORMATO COSTEO C6'!B34</f>
        <v>0</v>
      </c>
      <c r="D216" s="428" t="str">
        <f>'FORMATO COSTEO C6'!D34</f>
        <v>Unidad medida</v>
      </c>
      <c r="E216" s="530">
        <f>'FORMATO COSTEO C6'!E34</f>
        <v>0</v>
      </c>
      <c r="F216" s="441">
        <f>'FORMATO COSTEO C6'!G34</f>
        <v>0</v>
      </c>
      <c r="G216" s="442">
        <f>'FORMATO COSTEO C6'!H34</f>
        <v>0</v>
      </c>
      <c r="H216" s="443">
        <f>IF( $F216=0,0,((($F216/$E216)*'PLAN DE ADQUISICIONES'!F$86)*($G216/$F216)))</f>
        <v>0</v>
      </c>
      <c r="I216" s="441">
        <f>IF( $F216=0,0,((($F216/$E216)*'PLAN DE ADQUISICIONES'!G$86)*($G216/$F216)))</f>
        <v>0</v>
      </c>
      <c r="J216" s="441">
        <f>IF( $F216=0,0,((($F216/$E216)*'PLAN DE ADQUISICIONES'!H$86)*($G216/$F216)))</f>
        <v>0</v>
      </c>
      <c r="K216" s="441">
        <f>IF( $F216=0,0,((($F216/$E216)*'PLAN DE ADQUISICIONES'!I$86)*($G216/$F216)))</f>
        <v>0</v>
      </c>
      <c r="L216" s="441">
        <f>IF( $F216=0,0,((($F216/$E216)*'PLAN DE ADQUISICIONES'!J$86)*($G216/$F216)))</f>
        <v>0</v>
      </c>
      <c r="M216" s="441">
        <f>IF( $F216=0,0,((($F216/$E216)*'PLAN DE ADQUISICIONES'!K$86)*($G216/$F216)))</f>
        <v>0</v>
      </c>
      <c r="N216" s="441">
        <f>IF( $F216=0,0,((($F216/$E216)*'PLAN DE ADQUISICIONES'!L$86)*($G216/$F216)))</f>
        <v>0</v>
      </c>
      <c r="O216" s="441">
        <f>IF( $F216=0,0,((($F216/$E216)*'PLAN DE ADQUISICIONES'!M$86)*($G216/$F216)))</f>
        <v>0</v>
      </c>
      <c r="P216" s="441">
        <f>IF( $F216=0,0,((($F216/$E216)*'PLAN DE ADQUISICIONES'!N$86)*($G216/$F216)))</f>
        <v>0</v>
      </c>
      <c r="Q216" s="441">
        <f>IF( $F216=0,0,((($F216/$E216)*'PLAN DE ADQUISICIONES'!O$86)*($G216/$F216)))</f>
        <v>0</v>
      </c>
      <c r="R216" s="441">
        <f>IF( $F216=0,0,((($F216/$E216)*'PLAN DE ADQUISICIONES'!P$86)*($G216/$F216)))</f>
        <v>0</v>
      </c>
      <c r="S216" s="441">
        <f>IF( $F216=0,0,((($F216/$E216)*'PLAN DE ADQUISICIONES'!Q$86)*($G216/$F216)))</f>
        <v>0</v>
      </c>
      <c r="T216" s="423">
        <f t="shared" si="116"/>
        <v>0</v>
      </c>
      <c r="U216" s="444">
        <f>IF( $F216=0,0,((($F216/$E216)*'PLAN DE ADQUISICIONES'!R$86)*($G216/$F216)))</f>
        <v>0</v>
      </c>
      <c r="V216" s="441">
        <f>IF( $F216=0,0,((($F216/$E216)*'PLAN DE ADQUISICIONES'!S$86)*($G216/$F216)))</f>
        <v>0</v>
      </c>
      <c r="W216" s="441">
        <f>IF( $F216=0,0,((($F216/$E216)*'PLAN DE ADQUISICIONES'!T$86)*($G216/$F216)))</f>
        <v>0</v>
      </c>
      <c r="X216" s="441">
        <f>IF( $F216=0,0,((($F216/$E216)*'PLAN DE ADQUISICIONES'!U$86)*($G216/$F216)))</f>
        <v>0</v>
      </c>
      <c r="Y216" s="441">
        <f>IF( $F216=0,0,((($F216/$E216)*'PLAN DE ADQUISICIONES'!V$86)*($G216/$F216)))</f>
        <v>0</v>
      </c>
      <c r="Z216" s="441">
        <f>IF( $F216=0,0,((($F216/$E216)*'PLAN DE ADQUISICIONES'!W$86)*($G216/$F216)))</f>
        <v>0</v>
      </c>
      <c r="AA216" s="441">
        <f>IF( $F216=0,0,((($F216/$E216)*'PLAN DE ADQUISICIONES'!X$86)*($G216/$F216)))</f>
        <v>0</v>
      </c>
      <c r="AB216" s="441">
        <f>IF( $F216=0,0,((($F216/$E216)*'PLAN DE ADQUISICIONES'!Y$86)*($G216/$F216)))</f>
        <v>0</v>
      </c>
      <c r="AC216" s="441">
        <f>IF( $F216=0,0,((($F216/$E216)*'PLAN DE ADQUISICIONES'!Z$86)*($G216/$F216)))</f>
        <v>0</v>
      </c>
      <c r="AD216" s="441">
        <f>IF( $F216=0,0,((($F216/$E216)*'PLAN DE ADQUISICIONES'!AA$86)*($G216/$F216)))</f>
        <v>0</v>
      </c>
      <c r="AE216" s="441">
        <f>IF( $F216=0,0,((($F216/$E216)*'PLAN DE ADQUISICIONES'!AB$86)*($G216/$F216)))</f>
        <v>0</v>
      </c>
      <c r="AF216" s="441">
        <f>IF( $F216=0,0,((($F216/$E216)*'PLAN DE ADQUISICIONES'!AC$86)*($G216/$F216)))</f>
        <v>0</v>
      </c>
      <c r="AG216" s="421">
        <f t="shared" si="117"/>
        <v>0</v>
      </c>
      <c r="AH216" s="443">
        <f>IF( $F216=0,0,((($F216/$E216)*'PLAN DE ADQUISICIONES'!AD$86)*($G216/$F216)))</f>
        <v>0</v>
      </c>
      <c r="AI216" s="441">
        <f>IF( $F216=0,0,((($F216/$E216)*'PLAN DE ADQUISICIONES'!AE$86)*($G216/$F216)))</f>
        <v>0</v>
      </c>
      <c r="AJ216" s="441">
        <f>IF( $F216=0,0,((($F216/$E216)*'PLAN DE ADQUISICIONES'!AF$86)*($G216/$F216)))</f>
        <v>0</v>
      </c>
      <c r="AK216" s="441">
        <f>IF( $F216=0,0,((($F216/$E216)*'PLAN DE ADQUISICIONES'!AG$86)*($G216/$F216)))</f>
        <v>0</v>
      </c>
      <c r="AL216" s="441">
        <f>IF( $F216=0,0,((($F216/$E216)*'PLAN DE ADQUISICIONES'!AH$86)*($G216/$F216)))</f>
        <v>0</v>
      </c>
      <c r="AM216" s="441">
        <f>IF( $F216=0,0,((($F216/$E216)*'PLAN DE ADQUISICIONES'!AI$86)*($G216/$F216)))</f>
        <v>0</v>
      </c>
      <c r="AN216" s="441">
        <f>IF( $F216=0,0,((($F216/$E216)*'PLAN DE ADQUISICIONES'!AJ$86)*($G216/$F216)))</f>
        <v>0</v>
      </c>
      <c r="AO216" s="441">
        <f>IF( $F216=0,0,((($F216/$E216)*'PLAN DE ADQUISICIONES'!AK$86)*($G216/$F216)))</f>
        <v>0</v>
      </c>
      <c r="AP216" s="441">
        <f>IF( $F216=0,0,((($F216/$E216)*'PLAN DE ADQUISICIONES'!AL$86)*($G216/$F216)))</f>
        <v>0</v>
      </c>
      <c r="AQ216" s="441">
        <f>IF( $F216=0,0,((($F216/$E216)*'PLAN DE ADQUISICIONES'!AM$86)*($G216/$F216)))</f>
        <v>0</v>
      </c>
      <c r="AR216" s="441">
        <f>IF( $F216=0,0,((($F216/$E216)*'PLAN DE ADQUISICIONES'!AN$86)*($G216/$F216)))</f>
        <v>0</v>
      </c>
      <c r="AS216" s="441">
        <f>IF( $F216=0,0,((($F216/$E216)*'PLAN DE ADQUISICIONES'!AO$86)*($G216/$F216)))</f>
        <v>0</v>
      </c>
      <c r="AT216" s="423">
        <f t="shared" si="118"/>
        <v>0</v>
      </c>
      <c r="AU216" s="494">
        <f t="shared" si="119"/>
        <v>0</v>
      </c>
      <c r="AV216" s="392">
        <f t="shared" si="114"/>
        <v>0</v>
      </c>
    </row>
    <row r="217" spans="2:48" s="60" customFormat="1" ht="13.5" x14ac:dyDescent="0.25">
      <c r="B217" s="416" t="str">
        <f>'FORMATO COSTEO C6'!C35</f>
        <v>6.2.6</v>
      </c>
      <c r="C217" s="439">
        <f>'FORMATO COSTEO C6'!B35</f>
        <v>0</v>
      </c>
      <c r="D217" s="428" t="str">
        <f>'FORMATO COSTEO C6'!D35</f>
        <v>Unidad medida</v>
      </c>
      <c r="E217" s="530">
        <f>'FORMATO COSTEO C6'!E35</f>
        <v>0</v>
      </c>
      <c r="F217" s="441">
        <f>'FORMATO COSTEO C6'!G35</f>
        <v>0</v>
      </c>
      <c r="G217" s="442">
        <f>'FORMATO COSTEO C6'!H35</f>
        <v>0</v>
      </c>
      <c r="H217" s="443">
        <f>IF( $F217=0,0,((($F217/$E217)*'PLAN DE ADQUISICIONES'!F$87)*($G217/$F217)))</f>
        <v>0</v>
      </c>
      <c r="I217" s="441">
        <f>IF( $F217=0,0,((($F217/$E217)*'PLAN DE ADQUISICIONES'!G$87)*($G217/$F217)))</f>
        <v>0</v>
      </c>
      <c r="J217" s="441">
        <f>IF( $F217=0,0,((($F217/$E217)*'PLAN DE ADQUISICIONES'!H$87)*($G217/$F217)))</f>
        <v>0</v>
      </c>
      <c r="K217" s="441">
        <f>IF( $F217=0,0,((($F217/$E217)*'PLAN DE ADQUISICIONES'!I$87)*($G217/$F217)))</f>
        <v>0</v>
      </c>
      <c r="L217" s="441">
        <f>IF( $F217=0,0,((($F217/$E217)*'PLAN DE ADQUISICIONES'!J$87)*($G217/$F217)))</f>
        <v>0</v>
      </c>
      <c r="M217" s="441">
        <f>IF( $F217=0,0,((($F217/$E217)*'PLAN DE ADQUISICIONES'!K$87)*($G217/$F217)))</f>
        <v>0</v>
      </c>
      <c r="N217" s="441">
        <f>IF( $F217=0,0,((($F217/$E217)*'PLAN DE ADQUISICIONES'!L$87)*($G217/$F217)))</f>
        <v>0</v>
      </c>
      <c r="O217" s="441">
        <f>IF( $F217=0,0,((($F217/$E217)*'PLAN DE ADQUISICIONES'!M$87)*($G217/$F217)))</f>
        <v>0</v>
      </c>
      <c r="P217" s="441">
        <f>IF( $F217=0,0,((($F217/$E217)*'PLAN DE ADQUISICIONES'!N$87)*($G217/$F217)))</f>
        <v>0</v>
      </c>
      <c r="Q217" s="441">
        <f>IF( $F217=0,0,((($F217/$E217)*'PLAN DE ADQUISICIONES'!O$87)*($G217/$F217)))</f>
        <v>0</v>
      </c>
      <c r="R217" s="441">
        <f>IF( $F217=0,0,((($F217/$E217)*'PLAN DE ADQUISICIONES'!P$87)*($G217/$F217)))</f>
        <v>0</v>
      </c>
      <c r="S217" s="441">
        <f>IF( $F217=0,0,((($F217/$E217)*'PLAN DE ADQUISICIONES'!Q$87)*($G217/$F217)))</f>
        <v>0</v>
      </c>
      <c r="T217" s="423">
        <f t="shared" si="116"/>
        <v>0</v>
      </c>
      <c r="U217" s="444">
        <f>IF( $F217=0,0,((($F217/$E217)*'PLAN DE ADQUISICIONES'!R$87)*($G217/$F217)))</f>
        <v>0</v>
      </c>
      <c r="V217" s="441">
        <f>IF( $F217=0,0,((($F217/$E217)*'PLAN DE ADQUISICIONES'!S$87)*($G217/$F217)))</f>
        <v>0</v>
      </c>
      <c r="W217" s="441">
        <f>IF( $F217=0,0,((($F217/$E217)*'PLAN DE ADQUISICIONES'!T$87)*($G217/$F217)))</f>
        <v>0</v>
      </c>
      <c r="X217" s="441">
        <f>IF( $F217=0,0,((($F217/$E217)*'PLAN DE ADQUISICIONES'!U$87)*($G217/$F217)))</f>
        <v>0</v>
      </c>
      <c r="Y217" s="441">
        <f>IF( $F217=0,0,((($F217/$E217)*'PLAN DE ADQUISICIONES'!V$87)*($G217/$F217)))</f>
        <v>0</v>
      </c>
      <c r="Z217" s="441">
        <f>IF( $F217=0,0,((($F217/$E217)*'PLAN DE ADQUISICIONES'!W$87)*($G217/$F217)))</f>
        <v>0</v>
      </c>
      <c r="AA217" s="441">
        <f>IF( $F217=0,0,((($F217/$E217)*'PLAN DE ADQUISICIONES'!X$87)*($G217/$F217)))</f>
        <v>0</v>
      </c>
      <c r="AB217" s="441">
        <f>IF( $F217=0,0,((($F217/$E217)*'PLAN DE ADQUISICIONES'!Y$87)*($G217/$F217)))</f>
        <v>0</v>
      </c>
      <c r="AC217" s="441">
        <f>IF( $F217=0,0,((($F217/$E217)*'PLAN DE ADQUISICIONES'!Z$87)*($G217/$F217)))</f>
        <v>0</v>
      </c>
      <c r="AD217" s="441">
        <f>IF( $F217=0,0,((($F217/$E217)*'PLAN DE ADQUISICIONES'!AA$87)*($G217/$F217)))</f>
        <v>0</v>
      </c>
      <c r="AE217" s="441">
        <f>IF( $F217=0,0,((($F217/$E217)*'PLAN DE ADQUISICIONES'!AB$87)*($G217/$F217)))</f>
        <v>0</v>
      </c>
      <c r="AF217" s="441">
        <f>IF( $F217=0,0,((($F217/$E217)*'PLAN DE ADQUISICIONES'!AC$87)*($G217/$F217)))</f>
        <v>0</v>
      </c>
      <c r="AG217" s="421">
        <f t="shared" si="117"/>
        <v>0</v>
      </c>
      <c r="AH217" s="443">
        <f>IF( $F217=0,0,((($F217/$E217)*'PLAN DE ADQUISICIONES'!AD$87)*($G217/$F217)))</f>
        <v>0</v>
      </c>
      <c r="AI217" s="441">
        <f>IF( $F217=0,0,((($F217/$E217)*'PLAN DE ADQUISICIONES'!AE$87)*($G217/$F217)))</f>
        <v>0</v>
      </c>
      <c r="AJ217" s="441">
        <f>IF( $F217=0,0,((($F217/$E217)*'PLAN DE ADQUISICIONES'!AF$87)*($G217/$F217)))</f>
        <v>0</v>
      </c>
      <c r="AK217" s="441">
        <f>IF( $F217=0,0,((($F217/$E217)*'PLAN DE ADQUISICIONES'!AG$87)*($G217/$F217)))</f>
        <v>0</v>
      </c>
      <c r="AL217" s="441">
        <f>IF( $F217=0,0,((($F217/$E217)*'PLAN DE ADQUISICIONES'!AH$87)*($G217/$F217)))</f>
        <v>0</v>
      </c>
      <c r="AM217" s="441">
        <f>IF( $F217=0,0,((($F217/$E217)*'PLAN DE ADQUISICIONES'!AI$87)*($G217/$F217)))</f>
        <v>0</v>
      </c>
      <c r="AN217" s="441">
        <f>IF( $F217=0,0,((($F217/$E217)*'PLAN DE ADQUISICIONES'!AJ$87)*($G217/$F217)))</f>
        <v>0</v>
      </c>
      <c r="AO217" s="441">
        <f>IF( $F217=0,0,((($F217/$E217)*'PLAN DE ADQUISICIONES'!AK$87)*($G217/$F217)))</f>
        <v>0</v>
      </c>
      <c r="AP217" s="441">
        <f>IF( $F217=0,0,((($F217/$E217)*'PLAN DE ADQUISICIONES'!AL$87)*($G217/$F217)))</f>
        <v>0</v>
      </c>
      <c r="AQ217" s="441">
        <f>IF( $F217=0,0,((($F217/$E217)*'PLAN DE ADQUISICIONES'!AM$87)*($G217/$F217)))</f>
        <v>0</v>
      </c>
      <c r="AR217" s="441">
        <f>IF( $F217=0,0,((($F217/$E217)*'PLAN DE ADQUISICIONES'!AN$87)*($G217/$F217)))</f>
        <v>0</v>
      </c>
      <c r="AS217" s="441">
        <f>IF( $F217=0,0,((($F217/$E217)*'PLAN DE ADQUISICIONES'!AO$87)*($G217/$F217)))</f>
        <v>0</v>
      </c>
      <c r="AT217" s="423">
        <f t="shared" si="118"/>
        <v>0</v>
      </c>
      <c r="AU217" s="494">
        <f t="shared" si="119"/>
        <v>0</v>
      </c>
      <c r="AV217" s="392">
        <f t="shared" si="114"/>
        <v>0</v>
      </c>
    </row>
    <row r="218" spans="2:48" s="60" customFormat="1" ht="13.5" x14ac:dyDescent="0.25">
      <c r="B218" s="416" t="str">
        <f>'FORMATO COSTEO C6'!C36</f>
        <v>6.2.7</v>
      </c>
      <c r="C218" s="439">
        <f>'FORMATO COSTEO C6'!B36</f>
        <v>0</v>
      </c>
      <c r="D218" s="428" t="str">
        <f>'FORMATO COSTEO C6'!D36</f>
        <v>Unidad medida</v>
      </c>
      <c r="E218" s="530">
        <f>'FORMATO COSTEO C6'!E36</f>
        <v>0</v>
      </c>
      <c r="F218" s="441">
        <f>'FORMATO COSTEO C6'!G36</f>
        <v>0</v>
      </c>
      <c r="G218" s="442">
        <f>'FORMATO COSTEO C6'!H36</f>
        <v>0</v>
      </c>
      <c r="H218" s="443">
        <f>IF( $F218=0,0,((($F218/$E218)*'PLAN DE ADQUISICIONES'!F$88)*($G218/$F218)))</f>
        <v>0</v>
      </c>
      <c r="I218" s="441">
        <f>IF( $F218=0,0,((($F218/$E218)*'PLAN DE ADQUISICIONES'!G$88)*($G218/$F218)))</f>
        <v>0</v>
      </c>
      <c r="J218" s="441">
        <f>IF( $F218=0,0,((($F218/$E218)*'PLAN DE ADQUISICIONES'!H$88)*($G218/$F218)))</f>
        <v>0</v>
      </c>
      <c r="K218" s="441">
        <f>IF( $F218=0,0,((($F218/$E218)*'PLAN DE ADQUISICIONES'!I$88)*($G218/$F218)))</f>
        <v>0</v>
      </c>
      <c r="L218" s="441">
        <f>IF( $F218=0,0,((($F218/$E218)*'PLAN DE ADQUISICIONES'!J$88)*($G218/$F218)))</f>
        <v>0</v>
      </c>
      <c r="M218" s="441">
        <f>IF( $F218=0,0,((($F218/$E218)*'PLAN DE ADQUISICIONES'!K$88)*($G218/$F218)))</f>
        <v>0</v>
      </c>
      <c r="N218" s="441">
        <f>IF( $F218=0,0,((($F218/$E218)*'PLAN DE ADQUISICIONES'!L$88)*($G218/$F218)))</f>
        <v>0</v>
      </c>
      <c r="O218" s="441">
        <f>IF( $F218=0,0,((($F218/$E218)*'PLAN DE ADQUISICIONES'!M$88)*($G218/$F218)))</f>
        <v>0</v>
      </c>
      <c r="P218" s="441">
        <f>IF( $F218=0,0,((($F218/$E218)*'PLAN DE ADQUISICIONES'!N$88)*($G218/$F218)))</f>
        <v>0</v>
      </c>
      <c r="Q218" s="441">
        <f>IF( $F218=0,0,((($F218/$E218)*'PLAN DE ADQUISICIONES'!O$88)*($G218/$F218)))</f>
        <v>0</v>
      </c>
      <c r="R218" s="441">
        <f>IF( $F218=0,0,((($F218/$E218)*'PLAN DE ADQUISICIONES'!P$88)*($G218/$F218)))</f>
        <v>0</v>
      </c>
      <c r="S218" s="441">
        <f>IF( $F218=0,0,((($F218/$E218)*'PLAN DE ADQUISICIONES'!Q$88)*($G218/$F218)))</f>
        <v>0</v>
      </c>
      <c r="T218" s="423">
        <f t="shared" si="116"/>
        <v>0</v>
      </c>
      <c r="U218" s="444">
        <f>IF( $F218=0,0,((($F218/$E218)*'PLAN DE ADQUISICIONES'!R$88)*($G218/$F218)))</f>
        <v>0</v>
      </c>
      <c r="V218" s="441">
        <f>IF( $F218=0,0,((($F218/$E218)*'PLAN DE ADQUISICIONES'!S$88)*($G218/$F218)))</f>
        <v>0</v>
      </c>
      <c r="W218" s="441">
        <f>IF( $F218=0,0,((($F218/$E218)*'PLAN DE ADQUISICIONES'!T$88)*($G218/$F218)))</f>
        <v>0</v>
      </c>
      <c r="X218" s="441">
        <f>IF( $F218=0,0,((($F218/$E218)*'PLAN DE ADQUISICIONES'!U$88)*($G218/$F218)))</f>
        <v>0</v>
      </c>
      <c r="Y218" s="441">
        <f>IF( $F218=0,0,((($F218/$E218)*'PLAN DE ADQUISICIONES'!V$88)*($G218/$F218)))</f>
        <v>0</v>
      </c>
      <c r="Z218" s="441">
        <f>IF( $F218=0,0,((($F218/$E218)*'PLAN DE ADQUISICIONES'!W$88)*($G218/$F218)))</f>
        <v>0</v>
      </c>
      <c r="AA218" s="441">
        <f>IF( $F218=0,0,((($F218/$E218)*'PLAN DE ADQUISICIONES'!X$88)*($G218/$F218)))</f>
        <v>0</v>
      </c>
      <c r="AB218" s="441">
        <f>IF( $F218=0,0,((($F218/$E218)*'PLAN DE ADQUISICIONES'!Y$88)*($G218/$F218)))</f>
        <v>0</v>
      </c>
      <c r="AC218" s="441">
        <f>IF( $F218=0,0,((($F218/$E218)*'PLAN DE ADQUISICIONES'!Z$88)*($G218/$F218)))</f>
        <v>0</v>
      </c>
      <c r="AD218" s="441">
        <f>IF( $F218=0,0,((($F218/$E218)*'PLAN DE ADQUISICIONES'!AA$88)*($G218/$F218)))</f>
        <v>0</v>
      </c>
      <c r="AE218" s="441">
        <f>IF( $F218=0,0,((($F218/$E218)*'PLAN DE ADQUISICIONES'!AB$88)*($G218/$F218)))</f>
        <v>0</v>
      </c>
      <c r="AF218" s="441">
        <f>IF( $F218=0,0,((($F218/$E218)*'PLAN DE ADQUISICIONES'!AC$88)*($G218/$F218)))</f>
        <v>0</v>
      </c>
      <c r="AG218" s="421">
        <f t="shared" si="117"/>
        <v>0</v>
      </c>
      <c r="AH218" s="443">
        <f>IF( $F218=0,0,((($F218/$E218)*'PLAN DE ADQUISICIONES'!AD$88)*($G218/$F218)))</f>
        <v>0</v>
      </c>
      <c r="AI218" s="441">
        <f>IF( $F218=0,0,((($F218/$E218)*'PLAN DE ADQUISICIONES'!AE$88)*($G218/$F218)))</f>
        <v>0</v>
      </c>
      <c r="AJ218" s="441">
        <f>IF( $F218=0,0,((($F218/$E218)*'PLAN DE ADQUISICIONES'!AF$88)*($G218/$F218)))</f>
        <v>0</v>
      </c>
      <c r="AK218" s="441">
        <f>IF( $F218=0,0,((($F218/$E218)*'PLAN DE ADQUISICIONES'!AG$88)*($G218/$F218)))</f>
        <v>0</v>
      </c>
      <c r="AL218" s="441">
        <f>IF( $F218=0,0,((($F218/$E218)*'PLAN DE ADQUISICIONES'!AH$88)*($G218/$F218)))</f>
        <v>0</v>
      </c>
      <c r="AM218" s="441">
        <f>IF( $F218=0,0,((($F218/$E218)*'PLAN DE ADQUISICIONES'!AI$88)*($G218/$F218)))</f>
        <v>0</v>
      </c>
      <c r="AN218" s="441">
        <f>IF( $F218=0,0,((($F218/$E218)*'PLAN DE ADQUISICIONES'!AJ$88)*($G218/$F218)))</f>
        <v>0</v>
      </c>
      <c r="AO218" s="441">
        <f>IF( $F218=0,0,((($F218/$E218)*'PLAN DE ADQUISICIONES'!AK$88)*($G218/$F218)))</f>
        <v>0</v>
      </c>
      <c r="AP218" s="441">
        <f>IF( $F218=0,0,((($F218/$E218)*'PLAN DE ADQUISICIONES'!AL$88)*($G218/$F218)))</f>
        <v>0</v>
      </c>
      <c r="AQ218" s="441">
        <f>IF( $F218=0,0,((($F218/$E218)*'PLAN DE ADQUISICIONES'!AM$88)*($G218/$F218)))</f>
        <v>0</v>
      </c>
      <c r="AR218" s="441">
        <f>IF( $F218=0,0,((($F218/$E218)*'PLAN DE ADQUISICIONES'!AN$88)*($G218/$F218)))</f>
        <v>0</v>
      </c>
      <c r="AS218" s="441">
        <f>IF( $F218=0,0,((($F218/$E218)*'PLAN DE ADQUISICIONES'!AO$88)*($G218/$F218)))</f>
        <v>0</v>
      </c>
      <c r="AT218" s="423">
        <f t="shared" si="118"/>
        <v>0</v>
      </c>
      <c r="AU218" s="494">
        <f t="shared" si="119"/>
        <v>0</v>
      </c>
      <c r="AV218" s="392">
        <f t="shared" si="114"/>
        <v>0</v>
      </c>
    </row>
    <row r="219" spans="2:48" s="60" customFormat="1" ht="13.5" x14ac:dyDescent="0.25">
      <c r="B219" s="416" t="str">
        <f>'FORMATO COSTEO C6'!C37</f>
        <v>6.2.8</v>
      </c>
      <c r="C219" s="439">
        <f>'FORMATO COSTEO C6'!B37</f>
        <v>0</v>
      </c>
      <c r="D219" s="428" t="str">
        <f>'FORMATO COSTEO C6'!D37</f>
        <v>Unidad medida</v>
      </c>
      <c r="E219" s="530">
        <f>'FORMATO COSTEO C6'!E37</f>
        <v>0</v>
      </c>
      <c r="F219" s="441">
        <f>'FORMATO COSTEO C6'!G37</f>
        <v>0</v>
      </c>
      <c r="G219" s="442">
        <f>'FORMATO COSTEO C6'!H37</f>
        <v>0</v>
      </c>
      <c r="H219" s="443">
        <f>IF( $F219=0,0,((($F219/$E219)*'PLAN DE ADQUISICIONES'!F$89)*($G219/$F219)))</f>
        <v>0</v>
      </c>
      <c r="I219" s="441">
        <f>IF( $F219=0,0,((($F219/$E219)*'PLAN DE ADQUISICIONES'!G$89)*($G219/$F219)))</f>
        <v>0</v>
      </c>
      <c r="J219" s="441">
        <f>IF( $F219=0,0,((($F219/$E219)*'PLAN DE ADQUISICIONES'!H$89)*($G219/$F219)))</f>
        <v>0</v>
      </c>
      <c r="K219" s="441">
        <f>IF( $F219=0,0,((($F219/$E219)*'PLAN DE ADQUISICIONES'!I$89)*($G219/$F219)))</f>
        <v>0</v>
      </c>
      <c r="L219" s="441">
        <f>IF( $F219=0,0,((($F219/$E219)*'PLAN DE ADQUISICIONES'!J$89)*($G219/$F219)))</f>
        <v>0</v>
      </c>
      <c r="M219" s="441">
        <f>IF( $F219=0,0,((($F219/$E219)*'PLAN DE ADQUISICIONES'!K$89)*($G219/$F219)))</f>
        <v>0</v>
      </c>
      <c r="N219" s="441">
        <f>IF( $F219=0,0,((($F219/$E219)*'PLAN DE ADQUISICIONES'!L$89)*($G219/$F219)))</f>
        <v>0</v>
      </c>
      <c r="O219" s="441">
        <f>IF( $F219=0,0,((($F219/$E219)*'PLAN DE ADQUISICIONES'!M$89)*($G219/$F219)))</f>
        <v>0</v>
      </c>
      <c r="P219" s="441">
        <f>IF( $F219=0,0,((($F219/$E219)*'PLAN DE ADQUISICIONES'!N$89)*($G219/$F219)))</f>
        <v>0</v>
      </c>
      <c r="Q219" s="441">
        <f>IF( $F219=0,0,((($F219/$E219)*'PLAN DE ADQUISICIONES'!O$89)*($G219/$F219)))</f>
        <v>0</v>
      </c>
      <c r="R219" s="441">
        <f>IF( $F219=0,0,((($F219/$E219)*'PLAN DE ADQUISICIONES'!P$89)*($G219/$F219)))</f>
        <v>0</v>
      </c>
      <c r="S219" s="441">
        <f>IF( $F219=0,0,((($F219/$E219)*'PLAN DE ADQUISICIONES'!Q$89)*($G219/$F219)))</f>
        <v>0</v>
      </c>
      <c r="T219" s="423">
        <f t="shared" si="116"/>
        <v>0</v>
      </c>
      <c r="U219" s="444">
        <f>IF( $F219=0,0,((($F219/$E219)*'PLAN DE ADQUISICIONES'!R$89)*($G219/$F219)))</f>
        <v>0</v>
      </c>
      <c r="V219" s="441">
        <f>IF( $F219=0,0,((($F219/$E219)*'PLAN DE ADQUISICIONES'!S$89)*($G219/$F219)))</f>
        <v>0</v>
      </c>
      <c r="W219" s="441">
        <f>IF( $F219=0,0,((($F219/$E219)*'PLAN DE ADQUISICIONES'!T$89)*($G219/$F219)))</f>
        <v>0</v>
      </c>
      <c r="X219" s="441">
        <f>IF( $F219=0,0,((($F219/$E219)*'PLAN DE ADQUISICIONES'!U$89)*($G219/$F219)))</f>
        <v>0</v>
      </c>
      <c r="Y219" s="441">
        <f>IF( $F219=0,0,((($F219/$E219)*'PLAN DE ADQUISICIONES'!V$89)*($G219/$F219)))</f>
        <v>0</v>
      </c>
      <c r="Z219" s="441">
        <f>IF( $F219=0,0,((($F219/$E219)*'PLAN DE ADQUISICIONES'!W$89)*($G219/$F219)))</f>
        <v>0</v>
      </c>
      <c r="AA219" s="441">
        <f>IF( $F219=0,0,((($F219/$E219)*'PLAN DE ADQUISICIONES'!X$89)*($G219/$F219)))</f>
        <v>0</v>
      </c>
      <c r="AB219" s="441">
        <f>IF( $F219=0,0,((($F219/$E219)*'PLAN DE ADQUISICIONES'!Y$89)*($G219/$F219)))</f>
        <v>0</v>
      </c>
      <c r="AC219" s="441">
        <f>IF( $F219=0,0,((($F219/$E219)*'PLAN DE ADQUISICIONES'!Z$89)*($G219/$F219)))</f>
        <v>0</v>
      </c>
      <c r="AD219" s="441">
        <f>IF( $F219=0,0,((($F219/$E219)*'PLAN DE ADQUISICIONES'!AA$89)*($G219/$F219)))</f>
        <v>0</v>
      </c>
      <c r="AE219" s="441">
        <f>IF( $F219=0,0,((($F219/$E219)*'PLAN DE ADQUISICIONES'!AB$89)*($G219/$F219)))</f>
        <v>0</v>
      </c>
      <c r="AF219" s="441">
        <f>IF( $F219=0,0,((($F219/$E219)*'PLAN DE ADQUISICIONES'!AC$89)*($G219/$F219)))</f>
        <v>0</v>
      </c>
      <c r="AG219" s="421">
        <f t="shared" si="117"/>
        <v>0</v>
      </c>
      <c r="AH219" s="443">
        <f>IF( $F219=0,0,((($F219/$E219)*'PLAN DE ADQUISICIONES'!AD$89)*($G219/$F219)))</f>
        <v>0</v>
      </c>
      <c r="AI219" s="441">
        <f>IF( $F219=0,0,((($F219/$E219)*'PLAN DE ADQUISICIONES'!AE$89)*($G219/$F219)))</f>
        <v>0</v>
      </c>
      <c r="AJ219" s="441">
        <f>IF( $F219=0,0,((($F219/$E219)*'PLAN DE ADQUISICIONES'!AF$89)*($G219/$F219)))</f>
        <v>0</v>
      </c>
      <c r="AK219" s="441">
        <f>IF( $F219=0,0,((($F219/$E219)*'PLAN DE ADQUISICIONES'!AG$89)*($G219/$F219)))</f>
        <v>0</v>
      </c>
      <c r="AL219" s="441">
        <f>IF( $F219=0,0,((($F219/$E219)*'PLAN DE ADQUISICIONES'!AH$89)*($G219/$F219)))</f>
        <v>0</v>
      </c>
      <c r="AM219" s="441">
        <f>IF( $F219=0,0,((($F219/$E219)*'PLAN DE ADQUISICIONES'!AI$89)*($G219/$F219)))</f>
        <v>0</v>
      </c>
      <c r="AN219" s="441">
        <f>IF( $F219=0,0,((($F219/$E219)*'PLAN DE ADQUISICIONES'!AJ$89)*($G219/$F219)))</f>
        <v>0</v>
      </c>
      <c r="AO219" s="441">
        <f>IF( $F219=0,0,((($F219/$E219)*'PLAN DE ADQUISICIONES'!AK$89)*($G219/$F219)))</f>
        <v>0</v>
      </c>
      <c r="AP219" s="441">
        <f>IF( $F219=0,0,((($F219/$E219)*'PLAN DE ADQUISICIONES'!AL$89)*($G219/$F219)))</f>
        <v>0</v>
      </c>
      <c r="AQ219" s="441">
        <f>IF( $F219=0,0,((($F219/$E219)*'PLAN DE ADQUISICIONES'!AM$89)*($G219/$F219)))</f>
        <v>0</v>
      </c>
      <c r="AR219" s="441">
        <f>IF( $F219=0,0,((($F219/$E219)*'PLAN DE ADQUISICIONES'!AN$89)*($G219/$F219)))</f>
        <v>0</v>
      </c>
      <c r="AS219" s="441">
        <f>IF( $F219=0,0,((($F219/$E219)*'PLAN DE ADQUISICIONES'!AO$89)*($G219/$F219)))</f>
        <v>0</v>
      </c>
      <c r="AT219" s="423">
        <f t="shared" si="118"/>
        <v>0</v>
      </c>
      <c r="AU219" s="494">
        <f t="shared" si="119"/>
        <v>0</v>
      </c>
      <c r="AV219" s="392">
        <f t="shared" si="114"/>
        <v>0</v>
      </c>
    </row>
    <row r="220" spans="2:48" s="60" customFormat="1" ht="13.5" x14ac:dyDescent="0.25">
      <c r="B220" s="416" t="str">
        <f>'FORMATO COSTEO C6'!C38</f>
        <v>6.2.9</v>
      </c>
      <c r="C220" s="439">
        <f>'FORMATO COSTEO C6'!B38</f>
        <v>0</v>
      </c>
      <c r="D220" s="428" t="str">
        <f>'FORMATO COSTEO C6'!D38</f>
        <v>Unidad medida</v>
      </c>
      <c r="E220" s="530">
        <f>'FORMATO COSTEO C6'!E38</f>
        <v>0</v>
      </c>
      <c r="F220" s="441">
        <f>'FORMATO COSTEO C6'!G38</f>
        <v>0</v>
      </c>
      <c r="G220" s="442">
        <f>'FORMATO COSTEO C6'!H38</f>
        <v>0</v>
      </c>
      <c r="H220" s="443">
        <f>IF( $F220=0,0,((($F220/$E220)*'PLAN DE ADQUISICIONES'!F$90)*($G220/$F220)))</f>
        <v>0</v>
      </c>
      <c r="I220" s="441">
        <f>IF( $F220=0,0,((($F220/$E220)*'PLAN DE ADQUISICIONES'!G$90)*($G220/$F220)))</f>
        <v>0</v>
      </c>
      <c r="J220" s="441">
        <f>IF( $F220=0,0,((($F220/$E220)*'PLAN DE ADQUISICIONES'!H$90)*($G220/$F220)))</f>
        <v>0</v>
      </c>
      <c r="K220" s="441">
        <f>IF( $F220=0,0,((($F220/$E220)*'PLAN DE ADQUISICIONES'!I$90)*($G220/$F220)))</f>
        <v>0</v>
      </c>
      <c r="L220" s="441">
        <f>IF( $F220=0,0,((($F220/$E220)*'PLAN DE ADQUISICIONES'!J$90)*($G220/$F220)))</f>
        <v>0</v>
      </c>
      <c r="M220" s="441">
        <f>IF( $F220=0,0,((($F220/$E220)*'PLAN DE ADQUISICIONES'!K$90)*($G220/$F220)))</f>
        <v>0</v>
      </c>
      <c r="N220" s="441">
        <f>IF( $F220=0,0,((($F220/$E220)*'PLAN DE ADQUISICIONES'!L$90)*($G220/$F220)))</f>
        <v>0</v>
      </c>
      <c r="O220" s="441">
        <f>IF( $F220=0,0,((($F220/$E220)*'PLAN DE ADQUISICIONES'!M$90)*($G220/$F220)))</f>
        <v>0</v>
      </c>
      <c r="P220" s="441">
        <f>IF( $F220=0,0,((($F220/$E220)*'PLAN DE ADQUISICIONES'!N$90)*($G220/$F220)))</f>
        <v>0</v>
      </c>
      <c r="Q220" s="441">
        <f>IF( $F220=0,0,((($F220/$E220)*'PLAN DE ADQUISICIONES'!O$90)*($G220/$F220)))</f>
        <v>0</v>
      </c>
      <c r="R220" s="441">
        <f>IF( $F220=0,0,((($F220/$E220)*'PLAN DE ADQUISICIONES'!P$90)*($G220/$F220)))</f>
        <v>0</v>
      </c>
      <c r="S220" s="441">
        <f>IF( $F220=0,0,((($F220/$E220)*'PLAN DE ADQUISICIONES'!Q$90)*($G220/$F220)))</f>
        <v>0</v>
      </c>
      <c r="T220" s="423">
        <f t="shared" si="116"/>
        <v>0</v>
      </c>
      <c r="U220" s="444">
        <f>IF( $F220=0,0,((($F220/$E220)*'PLAN DE ADQUISICIONES'!R$90)*($G220/$F220)))</f>
        <v>0</v>
      </c>
      <c r="V220" s="441">
        <f>IF( $F220=0,0,((($F220/$E220)*'PLAN DE ADQUISICIONES'!S$90)*($G220/$F220)))</f>
        <v>0</v>
      </c>
      <c r="W220" s="441">
        <f>IF( $F220=0,0,((($F220/$E220)*'PLAN DE ADQUISICIONES'!T$90)*($G220/$F220)))</f>
        <v>0</v>
      </c>
      <c r="X220" s="441">
        <f>IF( $F220=0,0,((($F220/$E220)*'PLAN DE ADQUISICIONES'!U$90)*($G220/$F220)))</f>
        <v>0</v>
      </c>
      <c r="Y220" s="441">
        <f>IF( $F220=0,0,((($F220/$E220)*'PLAN DE ADQUISICIONES'!V$90)*($G220/$F220)))</f>
        <v>0</v>
      </c>
      <c r="Z220" s="441">
        <f>IF( $F220=0,0,((($F220/$E220)*'PLAN DE ADQUISICIONES'!W$90)*($G220/$F220)))</f>
        <v>0</v>
      </c>
      <c r="AA220" s="441">
        <f>IF( $F220=0,0,((($F220/$E220)*'PLAN DE ADQUISICIONES'!X$90)*($G220/$F220)))</f>
        <v>0</v>
      </c>
      <c r="AB220" s="441">
        <f>IF( $F220=0,0,((($F220/$E220)*'PLAN DE ADQUISICIONES'!Y$90)*($G220/$F220)))</f>
        <v>0</v>
      </c>
      <c r="AC220" s="441">
        <f>IF( $F220=0,0,((($F220/$E220)*'PLAN DE ADQUISICIONES'!Z$90)*($G220/$F220)))</f>
        <v>0</v>
      </c>
      <c r="AD220" s="441">
        <f>IF( $F220=0,0,((($F220/$E220)*'PLAN DE ADQUISICIONES'!AA$90)*($G220/$F220)))</f>
        <v>0</v>
      </c>
      <c r="AE220" s="441">
        <f>IF( $F220=0,0,((($F220/$E220)*'PLAN DE ADQUISICIONES'!AB$90)*($G220/$F220)))</f>
        <v>0</v>
      </c>
      <c r="AF220" s="441">
        <f>IF( $F220=0,0,((($F220/$E220)*'PLAN DE ADQUISICIONES'!AC$90)*($G220/$F220)))</f>
        <v>0</v>
      </c>
      <c r="AG220" s="421">
        <f t="shared" si="117"/>
        <v>0</v>
      </c>
      <c r="AH220" s="443">
        <f>IF( $F220=0,0,((($F220/$E220)*'PLAN DE ADQUISICIONES'!AD$90)*($G220/$F220)))</f>
        <v>0</v>
      </c>
      <c r="AI220" s="441">
        <f>IF( $F220=0,0,((($F220/$E220)*'PLAN DE ADQUISICIONES'!AE$90)*($G220/$F220)))</f>
        <v>0</v>
      </c>
      <c r="AJ220" s="441">
        <f>IF( $F220=0,0,((($F220/$E220)*'PLAN DE ADQUISICIONES'!AF$90)*($G220/$F220)))</f>
        <v>0</v>
      </c>
      <c r="AK220" s="441">
        <f>IF( $F220=0,0,((($F220/$E220)*'PLAN DE ADQUISICIONES'!AG$90)*($G220/$F220)))</f>
        <v>0</v>
      </c>
      <c r="AL220" s="441">
        <f>IF( $F220=0,0,((($F220/$E220)*'PLAN DE ADQUISICIONES'!AH$90)*($G220/$F220)))</f>
        <v>0</v>
      </c>
      <c r="AM220" s="441">
        <f>IF( $F220=0,0,((($F220/$E220)*'PLAN DE ADQUISICIONES'!AI$90)*($G220/$F220)))</f>
        <v>0</v>
      </c>
      <c r="AN220" s="441">
        <f>IF( $F220=0,0,((($F220/$E220)*'PLAN DE ADQUISICIONES'!AJ$90)*($G220/$F220)))</f>
        <v>0</v>
      </c>
      <c r="AO220" s="441">
        <f>IF( $F220=0,0,((($F220/$E220)*'PLAN DE ADQUISICIONES'!AK$90)*($G220/$F220)))</f>
        <v>0</v>
      </c>
      <c r="AP220" s="441">
        <f>IF( $F220=0,0,((($F220/$E220)*'PLAN DE ADQUISICIONES'!AL$90)*($G220/$F220)))</f>
        <v>0</v>
      </c>
      <c r="AQ220" s="441">
        <f>IF( $F220=0,0,((($F220/$E220)*'PLAN DE ADQUISICIONES'!AM$90)*($G220/$F220)))</f>
        <v>0</v>
      </c>
      <c r="AR220" s="441">
        <f>IF( $F220=0,0,((($F220/$E220)*'PLAN DE ADQUISICIONES'!AN$90)*($G220/$F220)))</f>
        <v>0</v>
      </c>
      <c r="AS220" s="441">
        <f>IF( $F220=0,0,((($F220/$E220)*'PLAN DE ADQUISICIONES'!AO$90)*($G220/$F220)))</f>
        <v>0</v>
      </c>
      <c r="AT220" s="423">
        <f t="shared" si="118"/>
        <v>0</v>
      </c>
      <c r="AU220" s="494">
        <f t="shared" si="119"/>
        <v>0</v>
      </c>
      <c r="AV220" s="392">
        <f t="shared" si="114"/>
        <v>0</v>
      </c>
    </row>
    <row r="221" spans="2:48" s="60" customFormat="1" ht="13.5" x14ac:dyDescent="0.25">
      <c r="B221" s="416" t="str">
        <f>'FORMATO COSTEO C6'!C39</f>
        <v>6.2.10</v>
      </c>
      <c r="C221" s="439">
        <f>'FORMATO COSTEO C6'!B39</f>
        <v>0</v>
      </c>
      <c r="D221" s="428" t="str">
        <f>'FORMATO COSTEO C6'!D39</f>
        <v>Unidad medida</v>
      </c>
      <c r="E221" s="530">
        <f>'FORMATO COSTEO C6'!E39</f>
        <v>0</v>
      </c>
      <c r="F221" s="441">
        <f>'FORMATO COSTEO C6'!G39</f>
        <v>0</v>
      </c>
      <c r="G221" s="442">
        <f>'FORMATO COSTEO C6'!H39</f>
        <v>0</v>
      </c>
      <c r="H221" s="443">
        <f>IF( $F221=0,0,((($F221/$E221)*'PLAN DE ADQUISICIONES'!F$91)*($G221/$F221)))</f>
        <v>0</v>
      </c>
      <c r="I221" s="441">
        <f>IF( $F221=0,0,((($F221/$E221)*'PLAN DE ADQUISICIONES'!G$91)*($G221/$F221)))</f>
        <v>0</v>
      </c>
      <c r="J221" s="441">
        <f>IF( $F221=0,0,((($F221/$E221)*'PLAN DE ADQUISICIONES'!H$91)*($G221/$F221)))</f>
        <v>0</v>
      </c>
      <c r="K221" s="441">
        <f>IF( $F221=0,0,((($F221/$E221)*'PLAN DE ADQUISICIONES'!I$91)*($G221/$F221)))</f>
        <v>0</v>
      </c>
      <c r="L221" s="441">
        <f>IF( $F221=0,0,((($F221/$E221)*'PLAN DE ADQUISICIONES'!J$91)*($G221/$F221)))</f>
        <v>0</v>
      </c>
      <c r="M221" s="441">
        <f>IF( $F221=0,0,((($F221/$E221)*'PLAN DE ADQUISICIONES'!K$91)*($G221/$F221)))</f>
        <v>0</v>
      </c>
      <c r="N221" s="441">
        <f>IF( $F221=0,0,((($F221/$E221)*'PLAN DE ADQUISICIONES'!L$91)*($G221/$F221)))</f>
        <v>0</v>
      </c>
      <c r="O221" s="441">
        <f>IF( $F221=0,0,((($F221/$E221)*'PLAN DE ADQUISICIONES'!M$91)*($G221/$F221)))</f>
        <v>0</v>
      </c>
      <c r="P221" s="441">
        <f>IF( $F221=0,0,((($F221/$E221)*'PLAN DE ADQUISICIONES'!N$91)*($G221/$F221)))</f>
        <v>0</v>
      </c>
      <c r="Q221" s="441">
        <f>IF( $F221=0,0,((($F221/$E221)*'PLAN DE ADQUISICIONES'!O$91)*($G221/$F221)))</f>
        <v>0</v>
      </c>
      <c r="R221" s="441">
        <f>IF( $F221=0,0,((($F221/$E221)*'PLAN DE ADQUISICIONES'!P$91)*($G221/$F221)))</f>
        <v>0</v>
      </c>
      <c r="S221" s="441">
        <f>IF( $F221=0,0,((($F221/$E221)*'PLAN DE ADQUISICIONES'!Q$91)*($G221/$F221)))</f>
        <v>0</v>
      </c>
      <c r="T221" s="423">
        <f t="shared" si="116"/>
        <v>0</v>
      </c>
      <c r="U221" s="444">
        <f>IF( $F221=0,0,((($F221/$E221)*'PLAN DE ADQUISICIONES'!R$91)*($G221/$F221)))</f>
        <v>0</v>
      </c>
      <c r="V221" s="441">
        <f>IF( $F221=0,0,((($F221/$E221)*'PLAN DE ADQUISICIONES'!S$91)*($G221/$F221)))</f>
        <v>0</v>
      </c>
      <c r="W221" s="441">
        <f>IF( $F221=0,0,((($F221/$E221)*'PLAN DE ADQUISICIONES'!T$91)*($G221/$F221)))</f>
        <v>0</v>
      </c>
      <c r="X221" s="441">
        <f>IF( $F221=0,0,((($F221/$E221)*'PLAN DE ADQUISICIONES'!U$91)*($G221/$F221)))</f>
        <v>0</v>
      </c>
      <c r="Y221" s="441">
        <f>IF( $F221=0,0,((($F221/$E221)*'PLAN DE ADQUISICIONES'!V$91)*($G221/$F221)))</f>
        <v>0</v>
      </c>
      <c r="Z221" s="441">
        <f>IF( $F221=0,0,((($F221/$E221)*'PLAN DE ADQUISICIONES'!W$91)*($G221/$F221)))</f>
        <v>0</v>
      </c>
      <c r="AA221" s="441">
        <f>IF( $F221=0,0,((($F221/$E221)*'PLAN DE ADQUISICIONES'!X$91)*($G221/$F221)))</f>
        <v>0</v>
      </c>
      <c r="AB221" s="441">
        <f>IF( $F221=0,0,((($F221/$E221)*'PLAN DE ADQUISICIONES'!Y$91)*($G221/$F221)))</f>
        <v>0</v>
      </c>
      <c r="AC221" s="441">
        <f>IF( $F221=0,0,((($F221/$E221)*'PLAN DE ADQUISICIONES'!Z$91)*($G221/$F221)))</f>
        <v>0</v>
      </c>
      <c r="AD221" s="441">
        <f>IF( $F221=0,0,((($F221/$E221)*'PLAN DE ADQUISICIONES'!AA$91)*($G221/$F221)))</f>
        <v>0</v>
      </c>
      <c r="AE221" s="441">
        <f>IF( $F221=0,0,((($F221/$E221)*'PLAN DE ADQUISICIONES'!AB$91)*($G221/$F221)))</f>
        <v>0</v>
      </c>
      <c r="AF221" s="441">
        <f>IF( $F221=0,0,((($F221/$E221)*'PLAN DE ADQUISICIONES'!AC$91)*($G221/$F221)))</f>
        <v>0</v>
      </c>
      <c r="AG221" s="421">
        <f t="shared" si="117"/>
        <v>0</v>
      </c>
      <c r="AH221" s="443">
        <f>IF( $F221=0,0,((($F221/$E221)*'PLAN DE ADQUISICIONES'!AD$91)*($G221/$F221)))</f>
        <v>0</v>
      </c>
      <c r="AI221" s="441">
        <f>IF( $F221=0,0,((($F221/$E221)*'PLAN DE ADQUISICIONES'!AE$91)*($G221/$F221)))</f>
        <v>0</v>
      </c>
      <c r="AJ221" s="441">
        <f>IF( $F221=0,0,((($F221/$E221)*'PLAN DE ADQUISICIONES'!AF$91)*($G221/$F221)))</f>
        <v>0</v>
      </c>
      <c r="AK221" s="441">
        <f>IF( $F221=0,0,((($F221/$E221)*'PLAN DE ADQUISICIONES'!AG$91)*($G221/$F221)))</f>
        <v>0</v>
      </c>
      <c r="AL221" s="441">
        <f>IF( $F221=0,0,((($F221/$E221)*'PLAN DE ADQUISICIONES'!AH$91)*($G221/$F221)))</f>
        <v>0</v>
      </c>
      <c r="AM221" s="441">
        <f>IF( $F221=0,0,((($F221/$E221)*'PLAN DE ADQUISICIONES'!AI$91)*($G221/$F221)))</f>
        <v>0</v>
      </c>
      <c r="AN221" s="441">
        <f>IF( $F221=0,0,((($F221/$E221)*'PLAN DE ADQUISICIONES'!AJ$91)*($G221/$F221)))</f>
        <v>0</v>
      </c>
      <c r="AO221" s="441">
        <f>IF( $F221=0,0,((($F221/$E221)*'PLAN DE ADQUISICIONES'!AK$91)*($G221/$F221)))</f>
        <v>0</v>
      </c>
      <c r="AP221" s="441">
        <f>IF( $F221=0,0,((($F221/$E221)*'PLAN DE ADQUISICIONES'!AL$91)*($G221/$F221)))</f>
        <v>0</v>
      </c>
      <c r="AQ221" s="441">
        <f>IF( $F221=0,0,((($F221/$E221)*'PLAN DE ADQUISICIONES'!AM$91)*($G221/$F221)))</f>
        <v>0</v>
      </c>
      <c r="AR221" s="441">
        <f>IF( $F221=0,0,((($F221/$E221)*'PLAN DE ADQUISICIONES'!AN$91)*($G221/$F221)))</f>
        <v>0</v>
      </c>
      <c r="AS221" s="441">
        <f>IF( $F221=0,0,((($F221/$E221)*'PLAN DE ADQUISICIONES'!AO$91)*($G221/$F221)))</f>
        <v>0</v>
      </c>
      <c r="AT221" s="423">
        <f t="shared" si="118"/>
        <v>0</v>
      </c>
      <c r="AU221" s="494">
        <f t="shared" si="119"/>
        <v>0</v>
      </c>
      <c r="AV221" s="392">
        <f t="shared" si="114"/>
        <v>0</v>
      </c>
    </row>
    <row r="222" spans="2:48" s="60" customFormat="1" ht="13.5" x14ac:dyDescent="0.25">
      <c r="B222" s="395">
        <f>'FORMATO COSTEO C6'!C41</f>
        <v>6.3</v>
      </c>
      <c r="C222" s="396" t="str">
        <f>'FORMATO COSTEO C6'!D41</f>
        <v>GASTOS DE FUNCIONAMIENTO</v>
      </c>
      <c r="D222" s="437"/>
      <c r="E222" s="531"/>
      <c r="F222" s="399">
        <f>F223+F227+F231+F235+F239+F243+F247</f>
        <v>0</v>
      </c>
      <c r="G222" s="400">
        <f>G223+G227+G231+G235+G239+G243+G247</f>
        <v>0</v>
      </c>
      <c r="H222" s="401">
        <f>H223+H227+H231+H235+H239+H243+H247</f>
        <v>0</v>
      </c>
      <c r="I222" s="399">
        <f t="shared" ref="I222:AS222" si="120">I223+I227+I231+I235+I239+I243+I247</f>
        <v>0</v>
      </c>
      <c r="J222" s="399">
        <f t="shared" si="120"/>
        <v>0</v>
      </c>
      <c r="K222" s="399">
        <f t="shared" si="120"/>
        <v>0</v>
      </c>
      <c r="L222" s="399">
        <f t="shared" si="120"/>
        <v>0</v>
      </c>
      <c r="M222" s="399">
        <f t="shared" si="120"/>
        <v>0</v>
      </c>
      <c r="N222" s="399">
        <f t="shared" si="120"/>
        <v>0</v>
      </c>
      <c r="O222" s="399">
        <f t="shared" si="120"/>
        <v>0</v>
      </c>
      <c r="P222" s="399">
        <f t="shared" si="120"/>
        <v>0</v>
      </c>
      <c r="Q222" s="399">
        <f t="shared" si="120"/>
        <v>0</v>
      </c>
      <c r="R222" s="399">
        <f t="shared" si="120"/>
        <v>0</v>
      </c>
      <c r="S222" s="399">
        <f t="shared" si="120"/>
        <v>0</v>
      </c>
      <c r="T222" s="402">
        <f t="shared" si="120"/>
        <v>0</v>
      </c>
      <c r="U222" s="403">
        <f t="shared" si="120"/>
        <v>0</v>
      </c>
      <c r="V222" s="399">
        <f t="shared" si="120"/>
        <v>0</v>
      </c>
      <c r="W222" s="399">
        <f t="shared" si="120"/>
        <v>0</v>
      </c>
      <c r="X222" s="399">
        <f t="shared" si="120"/>
        <v>0</v>
      </c>
      <c r="Y222" s="399">
        <f t="shared" si="120"/>
        <v>0</v>
      </c>
      <c r="Z222" s="399">
        <f t="shared" si="120"/>
        <v>0</v>
      </c>
      <c r="AA222" s="399">
        <f t="shared" si="120"/>
        <v>0</v>
      </c>
      <c r="AB222" s="399">
        <f t="shared" si="120"/>
        <v>0</v>
      </c>
      <c r="AC222" s="399">
        <f t="shared" si="120"/>
        <v>0</v>
      </c>
      <c r="AD222" s="399">
        <f t="shared" si="120"/>
        <v>0</v>
      </c>
      <c r="AE222" s="399">
        <f t="shared" si="120"/>
        <v>0</v>
      </c>
      <c r="AF222" s="399">
        <f t="shared" si="120"/>
        <v>0</v>
      </c>
      <c r="AG222" s="400">
        <f t="shared" si="120"/>
        <v>0</v>
      </c>
      <c r="AH222" s="401">
        <f t="shared" si="120"/>
        <v>0</v>
      </c>
      <c r="AI222" s="399">
        <f t="shared" si="120"/>
        <v>0</v>
      </c>
      <c r="AJ222" s="399">
        <f t="shared" si="120"/>
        <v>0</v>
      </c>
      <c r="AK222" s="399">
        <f t="shared" si="120"/>
        <v>0</v>
      </c>
      <c r="AL222" s="399">
        <f t="shared" si="120"/>
        <v>0</v>
      </c>
      <c r="AM222" s="399">
        <f t="shared" si="120"/>
        <v>0</v>
      </c>
      <c r="AN222" s="399">
        <f t="shared" si="120"/>
        <v>0</v>
      </c>
      <c r="AO222" s="399">
        <f t="shared" si="120"/>
        <v>0</v>
      </c>
      <c r="AP222" s="399">
        <f t="shared" si="120"/>
        <v>0</v>
      </c>
      <c r="AQ222" s="399">
        <f t="shared" si="120"/>
        <v>0</v>
      </c>
      <c r="AR222" s="399">
        <f t="shared" si="120"/>
        <v>0</v>
      </c>
      <c r="AS222" s="399">
        <f t="shared" si="120"/>
        <v>0</v>
      </c>
      <c r="AT222" s="402">
        <f>AT223+AT227+AT231+AT235+AT239+AT243+AT247</f>
        <v>0</v>
      </c>
      <c r="AU222" s="404">
        <f>AU223+AU227+AU231+AU235+AU239+AU243+AU247</f>
        <v>0</v>
      </c>
      <c r="AV222" s="392">
        <f t="shared" si="114"/>
        <v>0</v>
      </c>
    </row>
    <row r="223" spans="2:48" s="60" customFormat="1" ht="13.5" x14ac:dyDescent="0.25">
      <c r="B223" s="446" t="str">
        <f>'FORMATO COSTEO C6'!C43</f>
        <v>6.3.1</v>
      </c>
      <c r="C223" s="447" t="str">
        <f>'FORMATO COSTEO C6'!B43</f>
        <v>Mantenimiento y reparaciones</v>
      </c>
      <c r="D223" s="448"/>
      <c r="E223" s="540"/>
      <c r="F223" s="450">
        <f>'FORMATO COSTEO C6'!G43</f>
        <v>0</v>
      </c>
      <c r="G223" s="451">
        <f>'FORMATO COSTEO C6'!H43</f>
        <v>0</v>
      </c>
      <c r="H223" s="452">
        <f>SUM(H224:H226)</f>
        <v>0</v>
      </c>
      <c r="I223" s="450">
        <f t="shared" ref="I223:AS223" si="121">SUM(I224:I226)</f>
        <v>0</v>
      </c>
      <c r="J223" s="450">
        <f t="shared" si="121"/>
        <v>0</v>
      </c>
      <c r="K223" s="450">
        <f t="shared" si="121"/>
        <v>0</v>
      </c>
      <c r="L223" s="450">
        <f t="shared" si="121"/>
        <v>0</v>
      </c>
      <c r="M223" s="450">
        <f t="shared" si="121"/>
        <v>0</v>
      </c>
      <c r="N223" s="450">
        <f t="shared" si="121"/>
        <v>0</v>
      </c>
      <c r="O223" s="450">
        <f t="shared" si="121"/>
        <v>0</v>
      </c>
      <c r="P223" s="450">
        <f t="shared" si="121"/>
        <v>0</v>
      </c>
      <c r="Q223" s="450">
        <f t="shared" si="121"/>
        <v>0</v>
      </c>
      <c r="R223" s="450">
        <f t="shared" si="121"/>
        <v>0</v>
      </c>
      <c r="S223" s="450">
        <f t="shared" si="121"/>
        <v>0</v>
      </c>
      <c r="T223" s="453">
        <f t="shared" si="121"/>
        <v>0</v>
      </c>
      <c r="U223" s="454">
        <f t="shared" si="121"/>
        <v>0</v>
      </c>
      <c r="V223" s="450">
        <f t="shared" si="121"/>
        <v>0</v>
      </c>
      <c r="W223" s="450">
        <f t="shared" si="121"/>
        <v>0</v>
      </c>
      <c r="X223" s="450">
        <f t="shared" si="121"/>
        <v>0</v>
      </c>
      <c r="Y223" s="450">
        <f t="shared" si="121"/>
        <v>0</v>
      </c>
      <c r="Z223" s="450">
        <f t="shared" si="121"/>
        <v>0</v>
      </c>
      <c r="AA223" s="450">
        <f t="shared" si="121"/>
        <v>0</v>
      </c>
      <c r="AB223" s="450">
        <f t="shared" si="121"/>
        <v>0</v>
      </c>
      <c r="AC223" s="450">
        <f t="shared" si="121"/>
        <v>0</v>
      </c>
      <c r="AD223" s="450">
        <f t="shared" si="121"/>
        <v>0</v>
      </c>
      <c r="AE223" s="450">
        <f t="shared" si="121"/>
        <v>0</v>
      </c>
      <c r="AF223" s="450">
        <f t="shared" si="121"/>
        <v>0</v>
      </c>
      <c r="AG223" s="451">
        <f t="shared" si="121"/>
        <v>0</v>
      </c>
      <c r="AH223" s="452">
        <f t="shared" si="121"/>
        <v>0</v>
      </c>
      <c r="AI223" s="450">
        <f t="shared" si="121"/>
        <v>0</v>
      </c>
      <c r="AJ223" s="450">
        <f t="shared" si="121"/>
        <v>0</v>
      </c>
      <c r="AK223" s="450">
        <f t="shared" si="121"/>
        <v>0</v>
      </c>
      <c r="AL223" s="450">
        <f t="shared" si="121"/>
        <v>0</v>
      </c>
      <c r="AM223" s="450">
        <f t="shared" si="121"/>
        <v>0</v>
      </c>
      <c r="AN223" s="450">
        <f t="shared" si="121"/>
        <v>0</v>
      </c>
      <c r="AO223" s="450">
        <f t="shared" si="121"/>
        <v>0</v>
      </c>
      <c r="AP223" s="450">
        <f t="shared" si="121"/>
        <v>0</v>
      </c>
      <c r="AQ223" s="450">
        <f t="shared" si="121"/>
        <v>0</v>
      </c>
      <c r="AR223" s="450">
        <f t="shared" si="121"/>
        <v>0</v>
      </c>
      <c r="AS223" s="450">
        <f t="shared" si="121"/>
        <v>0</v>
      </c>
      <c r="AT223" s="453">
        <f>SUM(AT224:AT226)</f>
        <v>0</v>
      </c>
      <c r="AU223" s="455">
        <f>SUM(AU224:AU226)</f>
        <v>0</v>
      </c>
      <c r="AV223" s="392">
        <f t="shared" si="114"/>
        <v>0</v>
      </c>
    </row>
    <row r="224" spans="2:48" s="60" customFormat="1" ht="13.5" x14ac:dyDescent="0.25">
      <c r="B224" s="416" t="str">
        <f>'FORMATO COSTEO C6'!C44</f>
        <v>6.3.1.1</v>
      </c>
      <c r="C224" s="439" t="str">
        <f>'FORMATO COSTEO C6'!B44</f>
        <v>Mantenimiento y reparaciones</v>
      </c>
      <c r="D224" s="428" t="str">
        <f>'FORMATO COSTEO C6'!D44</f>
        <v>Unidad</v>
      </c>
      <c r="E224" s="530">
        <f>'FORMATO COSTEO C6'!E44</f>
        <v>14</v>
      </c>
      <c r="F224" s="441">
        <f>'FORMATO COSTEO C6'!G44</f>
        <v>0</v>
      </c>
      <c r="G224" s="442">
        <f>'FORMATO COSTEO C6'!H44</f>
        <v>0</v>
      </c>
      <c r="H224" s="443">
        <f>IF( $F224=0,0,((($F224/$E224)*'PLAN DE ADQUISICIONES'!F$94)*($G224/$F224)))</f>
        <v>0</v>
      </c>
      <c r="I224" s="441">
        <f>IF( $F224=0,0,((($F224/$E224)*'PLAN DE ADQUISICIONES'!G$94)*($G224/$F224)))</f>
        <v>0</v>
      </c>
      <c r="J224" s="441">
        <f>IF( $F224=0,0,((($F224/$E224)*'PLAN DE ADQUISICIONES'!H$94)*($G224/$F224)))</f>
        <v>0</v>
      </c>
      <c r="K224" s="441">
        <f>IF( $F224=0,0,((($F224/$E224)*'PLAN DE ADQUISICIONES'!I$94)*($G224/$F224)))</f>
        <v>0</v>
      </c>
      <c r="L224" s="441">
        <f>IF( $F224=0,0,((($F224/$E224)*'PLAN DE ADQUISICIONES'!J$94)*($G224/$F224)))</f>
        <v>0</v>
      </c>
      <c r="M224" s="441">
        <f>IF( $F224=0,0,((($F224/$E224)*'PLAN DE ADQUISICIONES'!K$94)*($G224/$F224)))</f>
        <v>0</v>
      </c>
      <c r="N224" s="441">
        <f>IF( $F224=0,0,((($F224/$E224)*'PLAN DE ADQUISICIONES'!L$94)*($G224/$F224)))</f>
        <v>0</v>
      </c>
      <c r="O224" s="441">
        <f>IF( $F224=0,0,((($F224/$E224)*'PLAN DE ADQUISICIONES'!M$94)*($G224/$F224)))</f>
        <v>0</v>
      </c>
      <c r="P224" s="441">
        <f>IF( $F224=0,0,((($F224/$E224)*'PLAN DE ADQUISICIONES'!N$94)*($G224/$F224)))</f>
        <v>0</v>
      </c>
      <c r="Q224" s="441">
        <f>IF( $F224=0,0,((($F224/$E224)*'PLAN DE ADQUISICIONES'!O$94)*($G224/$F224)))</f>
        <v>0</v>
      </c>
      <c r="R224" s="441">
        <f>IF( $F224=0,0,((($F224/$E224)*'PLAN DE ADQUISICIONES'!P$94)*($G224/$F224)))</f>
        <v>0</v>
      </c>
      <c r="S224" s="441">
        <f>IF( $F224=0,0,((($F224/$E224)*'PLAN DE ADQUISICIONES'!Q$94)*($G224/$F224)))</f>
        <v>0</v>
      </c>
      <c r="T224" s="423">
        <f t="shared" ref="T224:T250" si="122">H224+I224+J224+K224+L224+M224+N224+O224+P224+Q224+R224+S224</f>
        <v>0</v>
      </c>
      <c r="U224" s="444">
        <f>IF( $F224=0,0,((($F224/$E224)*'PLAN DE ADQUISICIONES'!R$94)*($G224/$F224)))</f>
        <v>0</v>
      </c>
      <c r="V224" s="441">
        <f>IF( $F224=0,0,((($F224/$E224)*'PLAN DE ADQUISICIONES'!S$94)*($G224/$F224)))</f>
        <v>0</v>
      </c>
      <c r="W224" s="441">
        <f>IF( $F224=0,0,((($F224/$E224)*'PLAN DE ADQUISICIONES'!T$94)*($G224/$F224)))</f>
        <v>0</v>
      </c>
      <c r="X224" s="441">
        <f>IF( $F224=0,0,((($F224/$E224)*'PLAN DE ADQUISICIONES'!U$94)*($G224/$F224)))</f>
        <v>0</v>
      </c>
      <c r="Y224" s="441">
        <f>IF( $F224=0,0,((($F224/$E224)*'PLAN DE ADQUISICIONES'!V$94)*($G224/$F224)))</f>
        <v>0</v>
      </c>
      <c r="Z224" s="441">
        <f>IF( $F224=0,0,((($F224/$E224)*'PLAN DE ADQUISICIONES'!W$94)*($G224/$F224)))</f>
        <v>0</v>
      </c>
      <c r="AA224" s="441">
        <f>IF( $F224=0,0,((($F224/$E224)*'PLAN DE ADQUISICIONES'!X$94)*($G224/$F224)))</f>
        <v>0</v>
      </c>
      <c r="AB224" s="441">
        <f>IF( $F224=0,0,((($F224/$E224)*'PLAN DE ADQUISICIONES'!Y$94)*($G224/$F224)))</f>
        <v>0</v>
      </c>
      <c r="AC224" s="441">
        <f>IF( $F224=0,0,((($F224/$E224)*'PLAN DE ADQUISICIONES'!Z$94)*($G224/$F224)))</f>
        <v>0</v>
      </c>
      <c r="AD224" s="441">
        <f>IF( $F224=0,0,((($F224/$E224)*'PLAN DE ADQUISICIONES'!AA$94)*($G224/$F224)))</f>
        <v>0</v>
      </c>
      <c r="AE224" s="441">
        <f>IF( $F224=0,0,((($F224/$E224)*'PLAN DE ADQUISICIONES'!AB$94)*($G224/$F224)))</f>
        <v>0</v>
      </c>
      <c r="AF224" s="441">
        <f>IF( $F224=0,0,((($F224/$E224)*'PLAN DE ADQUISICIONES'!AC$94)*($G224/$F224)))</f>
        <v>0</v>
      </c>
      <c r="AG224" s="421">
        <f t="shared" ref="AG224:AG250" si="123">U224+V224+W224+X224+Y224+Z224+AA224+AB224+AC224+AD224+AE224+AF224</f>
        <v>0</v>
      </c>
      <c r="AH224" s="443">
        <f>IF( $F224=0,0,((($F224/$E224)*'PLAN DE ADQUISICIONES'!AD$94)*($G224/$F224)))</f>
        <v>0</v>
      </c>
      <c r="AI224" s="441">
        <f>IF( $F224=0,0,((($F224/$E224)*'PLAN DE ADQUISICIONES'!AE$94)*($G224/$F224)))</f>
        <v>0</v>
      </c>
      <c r="AJ224" s="441">
        <f>IF( $F224=0,0,((($F224/$E224)*'PLAN DE ADQUISICIONES'!AF$94)*($G224/$F224)))</f>
        <v>0</v>
      </c>
      <c r="AK224" s="441">
        <f>IF( $F224=0,0,((($F224/$E224)*'PLAN DE ADQUISICIONES'!AG$94)*($G224/$F224)))</f>
        <v>0</v>
      </c>
      <c r="AL224" s="441">
        <f>IF( $F224=0,0,((($F224/$E224)*'PLAN DE ADQUISICIONES'!AH$94)*($G224/$F224)))</f>
        <v>0</v>
      </c>
      <c r="AM224" s="441">
        <f>IF( $F224=0,0,((($F224/$E224)*'PLAN DE ADQUISICIONES'!AI$94)*($G224/$F224)))</f>
        <v>0</v>
      </c>
      <c r="AN224" s="441">
        <f>IF( $F224=0,0,((($F224/$E224)*'PLAN DE ADQUISICIONES'!AJ$94)*($G224/$F224)))</f>
        <v>0</v>
      </c>
      <c r="AO224" s="441">
        <f>IF( $F224=0,0,((($F224/$E224)*'PLAN DE ADQUISICIONES'!AK$94)*($G224/$F224)))</f>
        <v>0</v>
      </c>
      <c r="AP224" s="441">
        <f>IF( $F224=0,0,((($F224/$E224)*'PLAN DE ADQUISICIONES'!AL$94)*($G224/$F224)))</f>
        <v>0</v>
      </c>
      <c r="AQ224" s="441">
        <f>IF( $F224=0,0,((($F224/$E224)*'PLAN DE ADQUISICIONES'!AM$94)*($G224/$F224)))</f>
        <v>0</v>
      </c>
      <c r="AR224" s="441">
        <f>IF( $F224=0,0,((($F224/$E224)*'PLAN DE ADQUISICIONES'!AN$94)*($G224/$F224)))</f>
        <v>0</v>
      </c>
      <c r="AS224" s="441">
        <f>IF( $F224=0,0,((($F224/$E224)*'PLAN DE ADQUISICIONES'!AO$94)*($G224/$F224)))</f>
        <v>0</v>
      </c>
      <c r="AT224" s="423">
        <f t="shared" ref="AT224:AT250" si="124">AH224+AI224+AJ224+AK224+AL224+AM224+AN224+AO224+AP224+AQ224+AR224+AS224</f>
        <v>0</v>
      </c>
      <c r="AU224" s="494">
        <f>AS224+AR224+AQ224+AP224+AO224+AN224+AM224+AL224+AK224+AJ224+AI224+AH224+AF224+AE224+AD224+AC224+AB224+AA224+Z224+Y224+X224+W224+V224+U224+S224+R224+Q224+P224+O224+N224+M224+L224+K224+J224+I224+H224</f>
        <v>0</v>
      </c>
      <c r="AV224" s="392">
        <f t="shared" si="114"/>
        <v>0</v>
      </c>
    </row>
    <row r="225" spans="2:48" s="60" customFormat="1" ht="13.5" x14ac:dyDescent="0.25">
      <c r="B225" s="416" t="str">
        <f>'FORMATO COSTEO C6'!C45</f>
        <v>6.3.1.2</v>
      </c>
      <c r="C225" s="439" t="str">
        <f>'FORMATO COSTEO C6'!B45</f>
        <v>Limpieza de oficina</v>
      </c>
      <c r="D225" s="428" t="str">
        <f>'FORMATO COSTEO C6'!D45</f>
        <v>Unidad</v>
      </c>
      <c r="E225" s="530">
        <f>'FORMATO COSTEO C6'!E45</f>
        <v>0</v>
      </c>
      <c r="F225" s="441">
        <f>'FORMATO COSTEO C6'!G45</f>
        <v>0</v>
      </c>
      <c r="G225" s="442">
        <f>'FORMATO COSTEO C6'!H45</f>
        <v>0</v>
      </c>
      <c r="H225" s="443">
        <f>IF( $F225=0,0,((($F225/$E225)*'PLAN DE ADQUISICIONES'!F$95)*($G225/$F225)))</f>
        <v>0</v>
      </c>
      <c r="I225" s="441">
        <f>IF( $F225=0,0,((($F225/$E225)*'PLAN DE ADQUISICIONES'!G$95)*($G225/$F225)))</f>
        <v>0</v>
      </c>
      <c r="J225" s="441">
        <f>IF( $F225=0,0,((($F225/$E225)*'PLAN DE ADQUISICIONES'!H$95)*($G225/$F225)))</f>
        <v>0</v>
      </c>
      <c r="K225" s="441">
        <f>IF( $F225=0,0,((($F225/$E225)*'PLAN DE ADQUISICIONES'!I$95)*($G225/$F225)))</f>
        <v>0</v>
      </c>
      <c r="L225" s="441">
        <f>IF( $F225=0,0,((($F225/$E225)*'PLAN DE ADQUISICIONES'!J$95)*($G225/$F225)))</f>
        <v>0</v>
      </c>
      <c r="M225" s="441">
        <f>IF( $F225=0,0,((($F225/$E225)*'PLAN DE ADQUISICIONES'!K$95)*($G225/$F225)))</f>
        <v>0</v>
      </c>
      <c r="N225" s="441">
        <f>IF( $F225=0,0,((($F225/$E225)*'PLAN DE ADQUISICIONES'!L$95)*($G225/$F225)))</f>
        <v>0</v>
      </c>
      <c r="O225" s="441">
        <f>IF( $F225=0,0,((($F225/$E225)*'PLAN DE ADQUISICIONES'!M$95)*($G225/$F225)))</f>
        <v>0</v>
      </c>
      <c r="P225" s="441">
        <f>IF( $F225=0,0,((($F225/$E225)*'PLAN DE ADQUISICIONES'!N$95)*($G225/$F225)))</f>
        <v>0</v>
      </c>
      <c r="Q225" s="441">
        <f>IF( $F225=0,0,((($F225/$E225)*'PLAN DE ADQUISICIONES'!O$95)*($G225/$F225)))</f>
        <v>0</v>
      </c>
      <c r="R225" s="441">
        <f>IF( $F225=0,0,((($F225/$E225)*'PLAN DE ADQUISICIONES'!P$95)*($G225/$F225)))</f>
        <v>0</v>
      </c>
      <c r="S225" s="441">
        <f>IF( $F225=0,0,((($F225/$E225)*'PLAN DE ADQUISICIONES'!Q$95)*($G225/$F225)))</f>
        <v>0</v>
      </c>
      <c r="T225" s="423">
        <f t="shared" si="122"/>
        <v>0</v>
      </c>
      <c r="U225" s="444">
        <f>IF( $F225=0,0,((($F225/$E225)*'PLAN DE ADQUISICIONES'!R$95)*($G225/$F225)))</f>
        <v>0</v>
      </c>
      <c r="V225" s="441">
        <f>IF( $F225=0,0,((($F225/$E225)*'PLAN DE ADQUISICIONES'!S$95)*($G225/$F225)))</f>
        <v>0</v>
      </c>
      <c r="W225" s="441">
        <f>IF( $F225=0,0,((($F225/$E225)*'PLAN DE ADQUISICIONES'!T$95)*($G225/$F225)))</f>
        <v>0</v>
      </c>
      <c r="X225" s="441">
        <f>IF( $F225=0,0,((($F225/$E225)*'PLAN DE ADQUISICIONES'!U$95)*($G225/$F225)))</f>
        <v>0</v>
      </c>
      <c r="Y225" s="441">
        <f>IF( $F225=0,0,((($F225/$E225)*'PLAN DE ADQUISICIONES'!V$95)*($G225/$F225)))</f>
        <v>0</v>
      </c>
      <c r="Z225" s="441">
        <f>IF( $F225=0,0,((($F225/$E225)*'PLAN DE ADQUISICIONES'!W$95)*($G225/$F225)))</f>
        <v>0</v>
      </c>
      <c r="AA225" s="441">
        <f>IF( $F225=0,0,((($F225/$E225)*'PLAN DE ADQUISICIONES'!X$95)*($G225/$F225)))</f>
        <v>0</v>
      </c>
      <c r="AB225" s="441">
        <f>IF( $F225=0,0,((($F225/$E225)*'PLAN DE ADQUISICIONES'!Y$95)*($G225/$F225)))</f>
        <v>0</v>
      </c>
      <c r="AC225" s="441">
        <f>IF( $F225=0,0,((($F225/$E225)*'PLAN DE ADQUISICIONES'!Z$95)*($G225/$F225)))</f>
        <v>0</v>
      </c>
      <c r="AD225" s="441">
        <f>IF( $F225=0,0,((($F225/$E225)*'PLAN DE ADQUISICIONES'!AA$95)*($G225/$F225)))</f>
        <v>0</v>
      </c>
      <c r="AE225" s="441">
        <f>IF( $F225=0,0,((($F225/$E225)*'PLAN DE ADQUISICIONES'!AB$95)*($G225/$F225)))</f>
        <v>0</v>
      </c>
      <c r="AF225" s="441">
        <f>IF( $F225=0,0,((($F225/$E225)*'PLAN DE ADQUISICIONES'!AC$95)*($G225/$F225)))</f>
        <v>0</v>
      </c>
      <c r="AG225" s="421">
        <f t="shared" si="123"/>
        <v>0</v>
      </c>
      <c r="AH225" s="443">
        <f>IF( $F225=0,0,((($F225/$E225)*'PLAN DE ADQUISICIONES'!AD$95)*($G225/$F225)))</f>
        <v>0</v>
      </c>
      <c r="AI225" s="441">
        <f>IF( $F225=0,0,((($F225/$E225)*'PLAN DE ADQUISICIONES'!AE$95)*($G225/$F225)))</f>
        <v>0</v>
      </c>
      <c r="AJ225" s="441">
        <f>IF( $F225=0,0,((($F225/$E225)*'PLAN DE ADQUISICIONES'!AF$95)*($G225/$F225)))</f>
        <v>0</v>
      </c>
      <c r="AK225" s="441">
        <f>IF( $F225=0,0,((($F225/$E225)*'PLAN DE ADQUISICIONES'!AG$95)*($G225/$F225)))</f>
        <v>0</v>
      </c>
      <c r="AL225" s="441">
        <f>IF( $F225=0,0,((($F225/$E225)*'PLAN DE ADQUISICIONES'!AH$95)*($G225/$F225)))</f>
        <v>0</v>
      </c>
      <c r="AM225" s="441">
        <f>IF( $F225=0,0,((($F225/$E225)*'PLAN DE ADQUISICIONES'!AI$95)*($G225/$F225)))</f>
        <v>0</v>
      </c>
      <c r="AN225" s="441">
        <f>IF( $F225=0,0,((($F225/$E225)*'PLAN DE ADQUISICIONES'!AJ$95)*($G225/$F225)))</f>
        <v>0</v>
      </c>
      <c r="AO225" s="441">
        <f>IF( $F225=0,0,((($F225/$E225)*'PLAN DE ADQUISICIONES'!AK$95)*($G225/$F225)))</f>
        <v>0</v>
      </c>
      <c r="AP225" s="441">
        <f>IF( $F225=0,0,((($F225/$E225)*'PLAN DE ADQUISICIONES'!AL$95)*($G225/$F225)))</f>
        <v>0</v>
      </c>
      <c r="AQ225" s="441">
        <f>IF( $F225=0,0,((($F225/$E225)*'PLAN DE ADQUISICIONES'!AM$95)*($G225/$F225)))</f>
        <v>0</v>
      </c>
      <c r="AR225" s="441">
        <f>IF( $F225=0,0,((($F225/$E225)*'PLAN DE ADQUISICIONES'!AN$95)*($G225/$F225)))</f>
        <v>0</v>
      </c>
      <c r="AS225" s="441">
        <f>IF( $F225=0,0,((($F225/$E225)*'PLAN DE ADQUISICIONES'!AO$95)*($G225/$F225)))</f>
        <v>0</v>
      </c>
      <c r="AT225" s="423">
        <f t="shared" si="124"/>
        <v>0</v>
      </c>
      <c r="AU225" s="494">
        <f>AS225+AR225+AQ225+AP225+AO225+AN225+AM225+AL225+AK225+AJ225+AI225+AH225+AF225+AE225+AD225+AC225+AB225+AA225+Z225+Y225+X225+W225+V225+U225+S225+R225+Q225+P225+O225+N225+M225+L225+K225+J225+I225+H225</f>
        <v>0</v>
      </c>
      <c r="AV225" s="392">
        <f t="shared" si="114"/>
        <v>0</v>
      </c>
    </row>
    <row r="226" spans="2:48" s="60" customFormat="1" ht="13.5" x14ac:dyDescent="0.25">
      <c r="B226" s="416" t="str">
        <f>'FORMATO COSTEO C6'!C46</f>
        <v>6.3.1.3</v>
      </c>
      <c r="C226" s="439">
        <f>'FORMATO COSTEO C6'!B46</f>
        <v>0</v>
      </c>
      <c r="D226" s="428" t="str">
        <f>'FORMATO COSTEO C6'!D46</f>
        <v>Unidad medida</v>
      </c>
      <c r="E226" s="530">
        <f>'FORMATO COSTEO C6'!E46</f>
        <v>0</v>
      </c>
      <c r="F226" s="441">
        <f>'FORMATO COSTEO C6'!G46</f>
        <v>0</v>
      </c>
      <c r="G226" s="442">
        <f>'FORMATO COSTEO C6'!H46</f>
        <v>0</v>
      </c>
      <c r="H226" s="443">
        <f>IF( $F226=0,0,((($F226/$E226)*'PLAN DE ADQUISICIONES'!F$96)*($G226/$F226)))</f>
        <v>0</v>
      </c>
      <c r="I226" s="441">
        <f>IF( $F226=0,0,((($F226/$E226)*'PLAN DE ADQUISICIONES'!G$96)*($G226/$F226)))</f>
        <v>0</v>
      </c>
      <c r="J226" s="441">
        <f>IF( $F226=0,0,((($F226/$E226)*'PLAN DE ADQUISICIONES'!H$96)*($G226/$F226)))</f>
        <v>0</v>
      </c>
      <c r="K226" s="441">
        <f>IF( $F226=0,0,((($F226/$E226)*'PLAN DE ADQUISICIONES'!I$96)*($G226/$F226)))</f>
        <v>0</v>
      </c>
      <c r="L226" s="441">
        <f>IF( $F226=0,0,((($F226/$E226)*'PLAN DE ADQUISICIONES'!J$96)*($G226/$F226)))</f>
        <v>0</v>
      </c>
      <c r="M226" s="441">
        <f>IF( $F226=0,0,((($F226/$E226)*'PLAN DE ADQUISICIONES'!K$96)*($G226/$F226)))</f>
        <v>0</v>
      </c>
      <c r="N226" s="441">
        <f>IF( $F226=0,0,((($F226/$E226)*'PLAN DE ADQUISICIONES'!L$96)*($G226/$F226)))</f>
        <v>0</v>
      </c>
      <c r="O226" s="441">
        <f>IF( $F226=0,0,((($F226/$E226)*'PLAN DE ADQUISICIONES'!M$96)*($G226/$F226)))</f>
        <v>0</v>
      </c>
      <c r="P226" s="441">
        <f>IF( $F226=0,0,((($F226/$E226)*'PLAN DE ADQUISICIONES'!N$96)*($G226/$F226)))</f>
        <v>0</v>
      </c>
      <c r="Q226" s="441">
        <f>IF( $F226=0,0,((($F226/$E226)*'PLAN DE ADQUISICIONES'!O$96)*($G226/$F226)))</f>
        <v>0</v>
      </c>
      <c r="R226" s="441">
        <f>IF( $F226=0,0,((($F226/$E226)*'PLAN DE ADQUISICIONES'!P$96)*($G226/$F226)))</f>
        <v>0</v>
      </c>
      <c r="S226" s="441">
        <f>IF( $F226=0,0,((($F226/$E226)*'PLAN DE ADQUISICIONES'!Q$96)*($G226/$F226)))</f>
        <v>0</v>
      </c>
      <c r="T226" s="423">
        <f t="shared" si="122"/>
        <v>0</v>
      </c>
      <c r="U226" s="444">
        <f>IF( $F226=0,0,((($F226/$E226)*'PLAN DE ADQUISICIONES'!R$96)*($G226/$F226)))</f>
        <v>0</v>
      </c>
      <c r="V226" s="441">
        <f>IF( $F226=0,0,((($F226/$E226)*'PLAN DE ADQUISICIONES'!S$96)*($G226/$F226)))</f>
        <v>0</v>
      </c>
      <c r="W226" s="441">
        <f>IF( $F226=0,0,((($F226/$E226)*'PLAN DE ADQUISICIONES'!T$96)*($G226/$F226)))</f>
        <v>0</v>
      </c>
      <c r="X226" s="441">
        <f>IF( $F226=0,0,((($F226/$E226)*'PLAN DE ADQUISICIONES'!U$96)*($G226/$F226)))</f>
        <v>0</v>
      </c>
      <c r="Y226" s="441">
        <f>IF( $F226=0,0,((($F226/$E226)*'PLAN DE ADQUISICIONES'!V$96)*($G226/$F226)))</f>
        <v>0</v>
      </c>
      <c r="Z226" s="441">
        <f>IF( $F226=0,0,((($F226/$E226)*'PLAN DE ADQUISICIONES'!W$96)*($G226/$F226)))</f>
        <v>0</v>
      </c>
      <c r="AA226" s="441">
        <f>IF( $F226=0,0,((($F226/$E226)*'PLAN DE ADQUISICIONES'!X$96)*($G226/$F226)))</f>
        <v>0</v>
      </c>
      <c r="AB226" s="441">
        <f>IF( $F226=0,0,((($F226/$E226)*'PLAN DE ADQUISICIONES'!Y$96)*($G226/$F226)))</f>
        <v>0</v>
      </c>
      <c r="AC226" s="441">
        <f>IF( $F226=0,0,((($F226/$E226)*'PLAN DE ADQUISICIONES'!Z$96)*($G226/$F226)))</f>
        <v>0</v>
      </c>
      <c r="AD226" s="441">
        <f>IF( $F226=0,0,((($F226/$E226)*'PLAN DE ADQUISICIONES'!AA$96)*($G226/$F226)))</f>
        <v>0</v>
      </c>
      <c r="AE226" s="441">
        <f>IF( $F226=0,0,((($F226/$E226)*'PLAN DE ADQUISICIONES'!AB$96)*($G226/$F226)))</f>
        <v>0</v>
      </c>
      <c r="AF226" s="441">
        <f>IF( $F226=0,0,((($F226/$E226)*'PLAN DE ADQUISICIONES'!AC$96)*($G226/$F226)))</f>
        <v>0</v>
      </c>
      <c r="AG226" s="421">
        <f t="shared" si="123"/>
        <v>0</v>
      </c>
      <c r="AH226" s="443">
        <f>IF( $F226=0,0,((($F226/$E226)*'PLAN DE ADQUISICIONES'!AD$96)*($G226/$F226)))</f>
        <v>0</v>
      </c>
      <c r="AI226" s="441">
        <f>IF( $F226=0,0,((($F226/$E226)*'PLAN DE ADQUISICIONES'!AE$96)*($G226/$F226)))</f>
        <v>0</v>
      </c>
      <c r="AJ226" s="441">
        <f>IF( $F226=0,0,((($F226/$E226)*'PLAN DE ADQUISICIONES'!AF$96)*($G226/$F226)))</f>
        <v>0</v>
      </c>
      <c r="AK226" s="441">
        <f>IF( $F226=0,0,((($F226/$E226)*'PLAN DE ADQUISICIONES'!AG$96)*($G226/$F226)))</f>
        <v>0</v>
      </c>
      <c r="AL226" s="441">
        <f>IF( $F226=0,0,((($F226/$E226)*'PLAN DE ADQUISICIONES'!AH$96)*($G226/$F226)))</f>
        <v>0</v>
      </c>
      <c r="AM226" s="441">
        <f>IF( $F226=0,0,((($F226/$E226)*'PLAN DE ADQUISICIONES'!AI$96)*($G226/$F226)))</f>
        <v>0</v>
      </c>
      <c r="AN226" s="441">
        <f>IF( $F226=0,0,((($F226/$E226)*'PLAN DE ADQUISICIONES'!AJ$96)*($G226/$F226)))</f>
        <v>0</v>
      </c>
      <c r="AO226" s="441">
        <f>IF( $F226=0,0,((($F226/$E226)*'PLAN DE ADQUISICIONES'!AK$96)*($G226/$F226)))</f>
        <v>0</v>
      </c>
      <c r="AP226" s="441">
        <f>IF( $F226=0,0,((($F226/$E226)*'PLAN DE ADQUISICIONES'!AL$96)*($G226/$F226)))</f>
        <v>0</v>
      </c>
      <c r="AQ226" s="441">
        <f>IF( $F226=0,0,((($F226/$E226)*'PLAN DE ADQUISICIONES'!AM$96)*($G226/$F226)))</f>
        <v>0</v>
      </c>
      <c r="AR226" s="441">
        <f>IF( $F226=0,0,((($F226/$E226)*'PLAN DE ADQUISICIONES'!AN$96)*($G226/$F226)))</f>
        <v>0</v>
      </c>
      <c r="AS226" s="441">
        <f>IF( $F226=0,0,((($F226/$E226)*'PLAN DE ADQUISICIONES'!AO$96)*($G226/$F226)))</f>
        <v>0</v>
      </c>
      <c r="AT226" s="423">
        <f t="shared" si="124"/>
        <v>0</v>
      </c>
      <c r="AU226" s="494">
        <f>AS226+AR226+AQ226+AP226+AO226+AN226+AM226+AL226+AK226+AJ226+AI226+AH226+AF226+AE226+AD226+AC226+AB226+AA226+Z226+Y226+X226+W226+V226+U226+S226+R226+Q226+P226+O226+N226+M226+L226+K226+J226+I226+H226</f>
        <v>0</v>
      </c>
      <c r="AV226" s="392">
        <f t="shared" si="114"/>
        <v>0</v>
      </c>
    </row>
    <row r="227" spans="2:48" s="60" customFormat="1" ht="13.5" x14ac:dyDescent="0.25">
      <c r="B227" s="446" t="str">
        <f>'FORMATO COSTEO C6'!C47</f>
        <v>6.3.2</v>
      </c>
      <c r="C227" s="447" t="str">
        <f>+'FORMATO COSTEO C6'!B47</f>
        <v>Seguros</v>
      </c>
      <c r="D227" s="448"/>
      <c r="E227" s="540"/>
      <c r="F227" s="450">
        <f>+'FORMATO COSTEO C6'!G47</f>
        <v>0</v>
      </c>
      <c r="G227" s="451">
        <f>+'FORMATO COSTEO C6'!H47</f>
        <v>0</v>
      </c>
      <c r="H227" s="452">
        <f>SUM(H228:H230)</f>
        <v>0</v>
      </c>
      <c r="I227" s="450">
        <f t="shared" ref="I227:AS227" si="125">SUM(I228:I230)</f>
        <v>0</v>
      </c>
      <c r="J227" s="450">
        <f t="shared" si="125"/>
        <v>0</v>
      </c>
      <c r="K227" s="450">
        <f t="shared" si="125"/>
        <v>0</v>
      </c>
      <c r="L227" s="450">
        <f t="shared" si="125"/>
        <v>0</v>
      </c>
      <c r="M227" s="450">
        <f t="shared" si="125"/>
        <v>0</v>
      </c>
      <c r="N227" s="450">
        <f t="shared" si="125"/>
        <v>0</v>
      </c>
      <c r="O227" s="450">
        <f t="shared" si="125"/>
        <v>0</v>
      </c>
      <c r="P227" s="450">
        <f t="shared" si="125"/>
        <v>0</v>
      </c>
      <c r="Q227" s="450">
        <f t="shared" si="125"/>
        <v>0</v>
      </c>
      <c r="R227" s="450">
        <f t="shared" si="125"/>
        <v>0</v>
      </c>
      <c r="S227" s="450">
        <f t="shared" si="125"/>
        <v>0</v>
      </c>
      <c r="T227" s="453">
        <f t="shared" si="125"/>
        <v>0</v>
      </c>
      <c r="U227" s="454">
        <f t="shared" si="125"/>
        <v>0</v>
      </c>
      <c r="V227" s="450">
        <f t="shared" si="125"/>
        <v>0</v>
      </c>
      <c r="W227" s="450">
        <f t="shared" si="125"/>
        <v>0</v>
      </c>
      <c r="X227" s="450">
        <f t="shared" si="125"/>
        <v>0</v>
      </c>
      <c r="Y227" s="450">
        <f t="shared" si="125"/>
        <v>0</v>
      </c>
      <c r="Z227" s="450">
        <f t="shared" si="125"/>
        <v>0</v>
      </c>
      <c r="AA227" s="450">
        <f t="shared" si="125"/>
        <v>0</v>
      </c>
      <c r="AB227" s="450">
        <f t="shared" si="125"/>
        <v>0</v>
      </c>
      <c r="AC227" s="450">
        <f t="shared" si="125"/>
        <v>0</v>
      </c>
      <c r="AD227" s="450">
        <f t="shared" si="125"/>
        <v>0</v>
      </c>
      <c r="AE227" s="450">
        <f t="shared" si="125"/>
        <v>0</v>
      </c>
      <c r="AF227" s="450">
        <f t="shared" si="125"/>
        <v>0</v>
      </c>
      <c r="AG227" s="451">
        <f t="shared" si="125"/>
        <v>0</v>
      </c>
      <c r="AH227" s="452">
        <f t="shared" si="125"/>
        <v>0</v>
      </c>
      <c r="AI227" s="450">
        <f t="shared" si="125"/>
        <v>0</v>
      </c>
      <c r="AJ227" s="450">
        <f t="shared" si="125"/>
        <v>0</v>
      </c>
      <c r="AK227" s="450">
        <f t="shared" si="125"/>
        <v>0</v>
      </c>
      <c r="AL227" s="450">
        <f t="shared" si="125"/>
        <v>0</v>
      </c>
      <c r="AM227" s="450">
        <f t="shared" si="125"/>
        <v>0</v>
      </c>
      <c r="AN227" s="450">
        <f t="shared" si="125"/>
        <v>0</v>
      </c>
      <c r="AO227" s="450">
        <f t="shared" si="125"/>
        <v>0</v>
      </c>
      <c r="AP227" s="450">
        <f t="shared" si="125"/>
        <v>0</v>
      </c>
      <c r="AQ227" s="450">
        <f t="shared" si="125"/>
        <v>0</v>
      </c>
      <c r="AR227" s="450">
        <f t="shared" si="125"/>
        <v>0</v>
      </c>
      <c r="AS227" s="450">
        <f t="shared" si="125"/>
        <v>0</v>
      </c>
      <c r="AT227" s="453">
        <f>SUM(AT228:AT230)</f>
        <v>0</v>
      </c>
      <c r="AU227" s="455">
        <f>SUM(AU228:AU230)</f>
        <v>0</v>
      </c>
      <c r="AV227" s="392">
        <f t="shared" si="114"/>
        <v>0</v>
      </c>
    </row>
    <row r="228" spans="2:48" s="60" customFormat="1" ht="13.5" x14ac:dyDescent="0.25">
      <c r="B228" s="416" t="str">
        <f>'FORMATO COSTEO C6'!C48</f>
        <v>6.3.2.1</v>
      </c>
      <c r="C228" s="439">
        <f>'FORMATO COSTEO C6'!B48</f>
        <v>0</v>
      </c>
      <c r="D228" s="428" t="str">
        <f>'FORMATO COSTEO C6'!D48</f>
        <v>Unidad medida</v>
      </c>
      <c r="E228" s="530">
        <f>'FORMATO COSTEO C6'!E48</f>
        <v>0</v>
      </c>
      <c r="F228" s="441">
        <f>'FORMATO COSTEO C6'!G48</f>
        <v>0</v>
      </c>
      <c r="G228" s="442">
        <f>'FORMATO COSTEO C6'!H48</f>
        <v>0</v>
      </c>
      <c r="H228" s="443">
        <f>IF( $F228=0,0,((($F228/$E228)*'PLAN DE ADQUISICIONES'!F$98)*($G228/$F228)))</f>
        <v>0</v>
      </c>
      <c r="I228" s="441">
        <f>IF( $F228=0,0,((($F228/$E228)*'PLAN DE ADQUISICIONES'!G$98)*($G228/$F228)))</f>
        <v>0</v>
      </c>
      <c r="J228" s="441">
        <f>IF( $F228=0,0,((($F228/$E228)*'PLAN DE ADQUISICIONES'!H$98)*($G228/$F228)))</f>
        <v>0</v>
      </c>
      <c r="K228" s="441">
        <f>IF( $F228=0,0,((($F228/$E228)*'PLAN DE ADQUISICIONES'!I$98)*($G228/$F228)))</f>
        <v>0</v>
      </c>
      <c r="L228" s="441">
        <f>IF( $F228=0,0,((($F228/$E228)*'PLAN DE ADQUISICIONES'!J$98)*($G228/$F228)))</f>
        <v>0</v>
      </c>
      <c r="M228" s="441">
        <f>IF( $F228=0,0,((($F228/$E228)*'PLAN DE ADQUISICIONES'!K$98)*($G228/$F228)))</f>
        <v>0</v>
      </c>
      <c r="N228" s="441">
        <f>IF( $F228=0,0,((($F228/$E228)*'PLAN DE ADQUISICIONES'!L$98)*($G228/$F228)))</f>
        <v>0</v>
      </c>
      <c r="O228" s="441">
        <f>IF( $F228=0,0,((($F228/$E228)*'PLAN DE ADQUISICIONES'!M$98)*($G228/$F228)))</f>
        <v>0</v>
      </c>
      <c r="P228" s="441">
        <f>IF( $F228=0,0,((($F228/$E228)*'PLAN DE ADQUISICIONES'!N$98)*($G228/$F228)))</f>
        <v>0</v>
      </c>
      <c r="Q228" s="441">
        <f>IF( $F228=0,0,((($F228/$E228)*'PLAN DE ADQUISICIONES'!O$98)*($G228/$F228)))</f>
        <v>0</v>
      </c>
      <c r="R228" s="441">
        <f>IF( $F228=0,0,((($F228/$E228)*'PLAN DE ADQUISICIONES'!P$98)*($G228/$F228)))</f>
        <v>0</v>
      </c>
      <c r="S228" s="441">
        <f>IF( $F228=0,0,((($F228/$E228)*'PLAN DE ADQUISICIONES'!Q$98)*($G228/$F228)))</f>
        <v>0</v>
      </c>
      <c r="T228" s="423">
        <f t="shared" si="122"/>
        <v>0</v>
      </c>
      <c r="U228" s="444">
        <f>IF( $F228=0,0,((($F228/$E228)*'PLAN DE ADQUISICIONES'!R$98)*($G228/$F228)))</f>
        <v>0</v>
      </c>
      <c r="V228" s="441">
        <f>IF( $F228=0,0,((($F228/$E228)*'PLAN DE ADQUISICIONES'!S$98)*($G228/$F228)))</f>
        <v>0</v>
      </c>
      <c r="W228" s="441">
        <f>IF( $F228=0,0,((($F228/$E228)*'PLAN DE ADQUISICIONES'!T$98)*($G228/$F228)))</f>
        <v>0</v>
      </c>
      <c r="X228" s="441">
        <f>IF( $F228=0,0,((($F228/$E228)*'PLAN DE ADQUISICIONES'!U$98)*($G228/$F228)))</f>
        <v>0</v>
      </c>
      <c r="Y228" s="441">
        <f>IF( $F228=0,0,((($F228/$E228)*'PLAN DE ADQUISICIONES'!V$98)*($G228/$F228)))</f>
        <v>0</v>
      </c>
      <c r="Z228" s="441">
        <f>IF( $F228=0,0,((($F228/$E228)*'PLAN DE ADQUISICIONES'!W$98)*($G228/$F228)))</f>
        <v>0</v>
      </c>
      <c r="AA228" s="441">
        <f>IF( $F228=0,0,((($F228/$E228)*'PLAN DE ADQUISICIONES'!X$98)*($G228/$F228)))</f>
        <v>0</v>
      </c>
      <c r="AB228" s="441">
        <f>IF( $F228=0,0,((($F228/$E228)*'PLAN DE ADQUISICIONES'!Y$98)*($G228/$F228)))</f>
        <v>0</v>
      </c>
      <c r="AC228" s="441">
        <f>IF( $F228=0,0,((($F228/$E228)*'PLAN DE ADQUISICIONES'!Z$98)*($G228/$F228)))</f>
        <v>0</v>
      </c>
      <c r="AD228" s="441">
        <f>IF( $F228=0,0,((($F228/$E228)*'PLAN DE ADQUISICIONES'!AA$98)*($G228/$F228)))</f>
        <v>0</v>
      </c>
      <c r="AE228" s="441">
        <f>IF( $F228=0,0,((($F228/$E228)*'PLAN DE ADQUISICIONES'!AB$98)*($G228/$F228)))</f>
        <v>0</v>
      </c>
      <c r="AF228" s="441">
        <f>IF( $F228=0,0,((($F228/$E228)*'PLAN DE ADQUISICIONES'!AC$98)*($G228/$F228)))</f>
        <v>0</v>
      </c>
      <c r="AG228" s="421">
        <f t="shared" si="123"/>
        <v>0</v>
      </c>
      <c r="AH228" s="443">
        <f>IF( $F228=0,0,((($F228/$E228)*'PLAN DE ADQUISICIONES'!AD$98)*($G228/$F228)))</f>
        <v>0</v>
      </c>
      <c r="AI228" s="441">
        <f>IF( $F228=0,0,((($F228/$E228)*'PLAN DE ADQUISICIONES'!AE$98)*($G228/$F228)))</f>
        <v>0</v>
      </c>
      <c r="AJ228" s="441">
        <f>IF( $F228=0,0,((($F228/$E228)*'PLAN DE ADQUISICIONES'!AF$98)*($G228/$F228)))</f>
        <v>0</v>
      </c>
      <c r="AK228" s="441">
        <f>IF( $F228=0,0,((($F228/$E228)*'PLAN DE ADQUISICIONES'!AG$98)*($G228/$F228)))</f>
        <v>0</v>
      </c>
      <c r="AL228" s="441">
        <f>IF( $F228=0,0,((($F228/$E228)*'PLAN DE ADQUISICIONES'!AH$98)*($G228/$F228)))</f>
        <v>0</v>
      </c>
      <c r="AM228" s="441">
        <f>IF( $F228=0,0,((($F228/$E228)*'PLAN DE ADQUISICIONES'!AI$98)*($G228/$F228)))</f>
        <v>0</v>
      </c>
      <c r="AN228" s="441">
        <f>IF( $F228=0,0,((($F228/$E228)*'PLAN DE ADQUISICIONES'!AJ$98)*($G228/$F228)))</f>
        <v>0</v>
      </c>
      <c r="AO228" s="441">
        <f>IF( $F228=0,0,((($F228/$E228)*'PLAN DE ADQUISICIONES'!AK$98)*($G228/$F228)))</f>
        <v>0</v>
      </c>
      <c r="AP228" s="441">
        <f>IF( $F228=0,0,((($F228/$E228)*'PLAN DE ADQUISICIONES'!AL$98)*($G228/$F228)))</f>
        <v>0</v>
      </c>
      <c r="AQ228" s="441">
        <f>IF( $F228=0,0,((($F228/$E228)*'PLAN DE ADQUISICIONES'!AM$98)*($G228/$F228)))</f>
        <v>0</v>
      </c>
      <c r="AR228" s="441">
        <f>IF( $F228=0,0,((($F228/$E228)*'PLAN DE ADQUISICIONES'!AN$98)*($G228/$F228)))</f>
        <v>0</v>
      </c>
      <c r="AS228" s="441">
        <f>IF( $F228=0,0,((($F228/$E228)*'PLAN DE ADQUISICIONES'!AO$98)*($G228/$F228)))</f>
        <v>0</v>
      </c>
      <c r="AT228" s="423">
        <f t="shared" si="124"/>
        <v>0</v>
      </c>
      <c r="AU228" s="494">
        <f>AS228+AR228+AQ228+AP228+AO228+AN228+AM228+AL228+AK228+AJ228+AI228+AH228+AF228+AE228+AD228+AC228+AB228+AA228+Z228+Y228+X228+W228+V228+U228+S228+R228+Q228+P228+O228+N228+M228+L228+K228+J228+I228+H228</f>
        <v>0</v>
      </c>
      <c r="AV228" s="392">
        <f t="shared" si="114"/>
        <v>0</v>
      </c>
    </row>
    <row r="229" spans="2:48" s="60" customFormat="1" ht="13.5" x14ac:dyDescent="0.25">
      <c r="B229" s="416" t="str">
        <f>'FORMATO COSTEO C6'!C49</f>
        <v>6.3.2.2</v>
      </c>
      <c r="C229" s="439">
        <f>'FORMATO COSTEO C6'!B49</f>
        <v>0</v>
      </c>
      <c r="D229" s="428" t="str">
        <f>'FORMATO COSTEO C6'!D49</f>
        <v>Unidad medida</v>
      </c>
      <c r="E229" s="530">
        <f>'FORMATO COSTEO C6'!E49</f>
        <v>0</v>
      </c>
      <c r="F229" s="441">
        <f>'FORMATO COSTEO C6'!G49</f>
        <v>0</v>
      </c>
      <c r="G229" s="442">
        <f>'FORMATO COSTEO C6'!H49</f>
        <v>0</v>
      </c>
      <c r="H229" s="443">
        <f>IF( $F229=0,0,((($F229/$E229)*'PLAN DE ADQUISICIONES'!F$99)*($G229/$F229)))</f>
        <v>0</v>
      </c>
      <c r="I229" s="441">
        <f>IF( $F229=0,0,((($F229/$E229)*'PLAN DE ADQUISICIONES'!G$99)*($G229/$F229)))</f>
        <v>0</v>
      </c>
      <c r="J229" s="441">
        <f>IF( $F229=0,0,((($F229/$E229)*'PLAN DE ADQUISICIONES'!H$99)*($G229/$F229)))</f>
        <v>0</v>
      </c>
      <c r="K229" s="441">
        <f>IF( $F229=0,0,((($F229/$E229)*'PLAN DE ADQUISICIONES'!I$99)*($G229/$F229)))</f>
        <v>0</v>
      </c>
      <c r="L229" s="441">
        <f>IF( $F229=0,0,((($F229/$E229)*'PLAN DE ADQUISICIONES'!J$99)*($G229/$F229)))</f>
        <v>0</v>
      </c>
      <c r="M229" s="441">
        <f>IF( $F229=0,0,((($F229/$E229)*'PLAN DE ADQUISICIONES'!K$99)*($G229/$F229)))</f>
        <v>0</v>
      </c>
      <c r="N229" s="441">
        <f>IF( $F229=0,0,((($F229/$E229)*'PLAN DE ADQUISICIONES'!L$99)*($G229/$F229)))</f>
        <v>0</v>
      </c>
      <c r="O229" s="441">
        <f>IF( $F229=0,0,((($F229/$E229)*'PLAN DE ADQUISICIONES'!M$99)*($G229/$F229)))</f>
        <v>0</v>
      </c>
      <c r="P229" s="441">
        <f>IF( $F229=0,0,((($F229/$E229)*'PLAN DE ADQUISICIONES'!N$99)*($G229/$F229)))</f>
        <v>0</v>
      </c>
      <c r="Q229" s="441">
        <f>IF( $F229=0,0,((($F229/$E229)*'PLAN DE ADQUISICIONES'!O$99)*($G229/$F229)))</f>
        <v>0</v>
      </c>
      <c r="R229" s="441">
        <f>IF( $F229=0,0,((($F229/$E229)*'PLAN DE ADQUISICIONES'!P$99)*($G229/$F229)))</f>
        <v>0</v>
      </c>
      <c r="S229" s="441">
        <f>IF( $F229=0,0,((($F229/$E229)*'PLAN DE ADQUISICIONES'!Q$99)*($G229/$F229)))</f>
        <v>0</v>
      </c>
      <c r="T229" s="423">
        <f t="shared" si="122"/>
        <v>0</v>
      </c>
      <c r="U229" s="444">
        <f>IF( $F229=0,0,((($F229/$E229)*'PLAN DE ADQUISICIONES'!R$99)*($G229/$F229)))</f>
        <v>0</v>
      </c>
      <c r="V229" s="441">
        <f>IF( $F229=0,0,((($F229/$E229)*'PLAN DE ADQUISICIONES'!S$99)*($G229/$F229)))</f>
        <v>0</v>
      </c>
      <c r="W229" s="441">
        <f>IF( $F229=0,0,((($F229/$E229)*'PLAN DE ADQUISICIONES'!T$99)*($G229/$F229)))</f>
        <v>0</v>
      </c>
      <c r="X229" s="441">
        <f>IF( $F229=0,0,((($F229/$E229)*'PLAN DE ADQUISICIONES'!U$99)*($G229/$F229)))</f>
        <v>0</v>
      </c>
      <c r="Y229" s="441">
        <f>IF( $F229=0,0,((($F229/$E229)*'PLAN DE ADQUISICIONES'!V$99)*($G229/$F229)))</f>
        <v>0</v>
      </c>
      <c r="Z229" s="441">
        <f>IF( $F229=0,0,((($F229/$E229)*'PLAN DE ADQUISICIONES'!W$99)*($G229/$F229)))</f>
        <v>0</v>
      </c>
      <c r="AA229" s="441">
        <f>IF( $F229=0,0,((($F229/$E229)*'PLAN DE ADQUISICIONES'!X$99)*($G229/$F229)))</f>
        <v>0</v>
      </c>
      <c r="AB229" s="441">
        <f>IF( $F229=0,0,((($F229/$E229)*'PLAN DE ADQUISICIONES'!Y$99)*($G229/$F229)))</f>
        <v>0</v>
      </c>
      <c r="AC229" s="441">
        <f>IF( $F229=0,0,((($F229/$E229)*'PLAN DE ADQUISICIONES'!Z$99)*($G229/$F229)))</f>
        <v>0</v>
      </c>
      <c r="AD229" s="441">
        <f>IF( $F229=0,0,((($F229/$E229)*'PLAN DE ADQUISICIONES'!AA$99)*($G229/$F229)))</f>
        <v>0</v>
      </c>
      <c r="AE229" s="441">
        <f>IF( $F229=0,0,((($F229/$E229)*'PLAN DE ADQUISICIONES'!AB$99)*($G229/$F229)))</f>
        <v>0</v>
      </c>
      <c r="AF229" s="441">
        <f>IF( $F229=0,0,((($F229/$E229)*'PLAN DE ADQUISICIONES'!AC$99)*($G229/$F229)))</f>
        <v>0</v>
      </c>
      <c r="AG229" s="421">
        <f t="shared" si="123"/>
        <v>0</v>
      </c>
      <c r="AH229" s="443">
        <f>IF( $F229=0,0,((($F229/$E229)*'PLAN DE ADQUISICIONES'!AD$99)*($G229/$F229)))</f>
        <v>0</v>
      </c>
      <c r="AI229" s="441">
        <f>IF( $F229=0,0,((($F229/$E229)*'PLAN DE ADQUISICIONES'!AE$99)*($G229/$F229)))</f>
        <v>0</v>
      </c>
      <c r="AJ229" s="441">
        <f>IF( $F229=0,0,((($F229/$E229)*'PLAN DE ADQUISICIONES'!AF$99)*($G229/$F229)))</f>
        <v>0</v>
      </c>
      <c r="AK229" s="441">
        <f>IF( $F229=0,0,((($F229/$E229)*'PLAN DE ADQUISICIONES'!AG$99)*($G229/$F229)))</f>
        <v>0</v>
      </c>
      <c r="AL229" s="441">
        <f>IF( $F229=0,0,((($F229/$E229)*'PLAN DE ADQUISICIONES'!AH$99)*($G229/$F229)))</f>
        <v>0</v>
      </c>
      <c r="AM229" s="441">
        <f>IF( $F229=0,0,((($F229/$E229)*'PLAN DE ADQUISICIONES'!AI$99)*($G229/$F229)))</f>
        <v>0</v>
      </c>
      <c r="AN229" s="441">
        <f>IF( $F229=0,0,((($F229/$E229)*'PLAN DE ADQUISICIONES'!AJ$99)*($G229/$F229)))</f>
        <v>0</v>
      </c>
      <c r="AO229" s="441">
        <f>IF( $F229=0,0,((($F229/$E229)*'PLAN DE ADQUISICIONES'!AK$99)*($G229/$F229)))</f>
        <v>0</v>
      </c>
      <c r="AP229" s="441">
        <f>IF( $F229=0,0,((($F229/$E229)*'PLAN DE ADQUISICIONES'!AL$99)*($G229/$F229)))</f>
        <v>0</v>
      </c>
      <c r="AQ229" s="441">
        <f>IF( $F229=0,0,((($F229/$E229)*'PLAN DE ADQUISICIONES'!AM$99)*($G229/$F229)))</f>
        <v>0</v>
      </c>
      <c r="AR229" s="441">
        <f>IF( $F229=0,0,((($F229/$E229)*'PLAN DE ADQUISICIONES'!AN$99)*($G229/$F229)))</f>
        <v>0</v>
      </c>
      <c r="AS229" s="441">
        <f>IF( $F229=0,0,((($F229/$E229)*'PLAN DE ADQUISICIONES'!AO$99)*($G229/$F229)))</f>
        <v>0</v>
      </c>
      <c r="AT229" s="423">
        <f t="shared" si="124"/>
        <v>0</v>
      </c>
      <c r="AU229" s="494">
        <f>AS229+AR229+AQ229+AP229+AO229+AN229+AM229+AL229+AK229+AJ229+AI229+AH229+AF229+AE229+AD229+AC229+AB229+AA229+Z229+Y229+X229+W229+V229+U229+S229+R229+Q229+P229+O229+N229+M229+L229+K229+J229+I229+H229</f>
        <v>0</v>
      </c>
      <c r="AV229" s="392">
        <f t="shared" si="114"/>
        <v>0</v>
      </c>
    </row>
    <row r="230" spans="2:48" s="60" customFormat="1" ht="13.5" x14ac:dyDescent="0.25">
      <c r="B230" s="416" t="str">
        <f>'FORMATO COSTEO C6'!C50</f>
        <v>6.3.2.3</v>
      </c>
      <c r="C230" s="439">
        <f>'FORMATO COSTEO C6'!B50</f>
        <v>0</v>
      </c>
      <c r="D230" s="428" t="str">
        <f>'FORMATO COSTEO C6'!D50</f>
        <v>Unidad medida</v>
      </c>
      <c r="E230" s="530">
        <f>'FORMATO COSTEO C6'!E50</f>
        <v>0</v>
      </c>
      <c r="F230" s="441">
        <f>'FORMATO COSTEO C6'!G50</f>
        <v>0</v>
      </c>
      <c r="G230" s="442">
        <f>'FORMATO COSTEO C6'!H50</f>
        <v>0</v>
      </c>
      <c r="H230" s="443">
        <f>IF( $F230=0,0,((($F230/$E230)*'PLAN DE ADQUISICIONES'!F$100)*($G230/$F230)))</f>
        <v>0</v>
      </c>
      <c r="I230" s="441">
        <f>IF( $F230=0,0,((($F230/$E230)*'PLAN DE ADQUISICIONES'!G$100)*($G230/$F230)))</f>
        <v>0</v>
      </c>
      <c r="J230" s="441">
        <f>IF( $F230=0,0,((($F230/$E230)*'PLAN DE ADQUISICIONES'!H$100)*($G230/$F230)))</f>
        <v>0</v>
      </c>
      <c r="K230" s="441">
        <f>IF( $F230=0,0,((($F230/$E230)*'PLAN DE ADQUISICIONES'!I$100)*($G230/$F230)))</f>
        <v>0</v>
      </c>
      <c r="L230" s="441">
        <f>IF( $F230=0,0,((($F230/$E230)*'PLAN DE ADQUISICIONES'!J$100)*($G230/$F230)))</f>
        <v>0</v>
      </c>
      <c r="M230" s="441">
        <f>IF( $F230=0,0,((($F230/$E230)*'PLAN DE ADQUISICIONES'!K$100)*($G230/$F230)))</f>
        <v>0</v>
      </c>
      <c r="N230" s="441">
        <f>IF( $F230=0,0,((($F230/$E230)*'PLAN DE ADQUISICIONES'!L$100)*($G230/$F230)))</f>
        <v>0</v>
      </c>
      <c r="O230" s="441">
        <f>IF( $F230=0,0,((($F230/$E230)*'PLAN DE ADQUISICIONES'!M$100)*($G230/$F230)))</f>
        <v>0</v>
      </c>
      <c r="P230" s="441">
        <f>IF( $F230=0,0,((($F230/$E230)*'PLAN DE ADQUISICIONES'!N$100)*($G230/$F230)))</f>
        <v>0</v>
      </c>
      <c r="Q230" s="441">
        <f>IF( $F230=0,0,((($F230/$E230)*'PLAN DE ADQUISICIONES'!O$100)*($G230/$F230)))</f>
        <v>0</v>
      </c>
      <c r="R230" s="441">
        <f>IF( $F230=0,0,((($F230/$E230)*'PLAN DE ADQUISICIONES'!P$100)*($G230/$F230)))</f>
        <v>0</v>
      </c>
      <c r="S230" s="441">
        <f>IF( $F230=0,0,((($F230/$E230)*'PLAN DE ADQUISICIONES'!Q$100)*($G230/$F230)))</f>
        <v>0</v>
      </c>
      <c r="T230" s="423">
        <f t="shared" si="122"/>
        <v>0</v>
      </c>
      <c r="U230" s="444">
        <f>IF( $F230=0,0,((($F230/$E230)*'PLAN DE ADQUISICIONES'!R$100)*($G230/$F230)))</f>
        <v>0</v>
      </c>
      <c r="V230" s="441">
        <f>IF( $F230=0,0,((($F230/$E230)*'PLAN DE ADQUISICIONES'!S$100)*($G230/$F230)))</f>
        <v>0</v>
      </c>
      <c r="W230" s="441">
        <f>IF( $F230=0,0,((($F230/$E230)*'PLAN DE ADQUISICIONES'!T$100)*($G230/$F230)))</f>
        <v>0</v>
      </c>
      <c r="X230" s="441">
        <f>IF( $F230=0,0,((($F230/$E230)*'PLAN DE ADQUISICIONES'!U$100)*($G230/$F230)))</f>
        <v>0</v>
      </c>
      <c r="Y230" s="441">
        <f>IF( $F230=0,0,((($F230/$E230)*'PLAN DE ADQUISICIONES'!V$100)*($G230/$F230)))</f>
        <v>0</v>
      </c>
      <c r="Z230" s="441">
        <f>IF( $F230=0,0,((($F230/$E230)*'PLAN DE ADQUISICIONES'!W$100)*($G230/$F230)))</f>
        <v>0</v>
      </c>
      <c r="AA230" s="441">
        <f>IF( $F230=0,0,((($F230/$E230)*'PLAN DE ADQUISICIONES'!X$100)*($G230/$F230)))</f>
        <v>0</v>
      </c>
      <c r="AB230" s="441">
        <f>IF( $F230=0,0,((($F230/$E230)*'PLAN DE ADQUISICIONES'!Y$100)*($G230/$F230)))</f>
        <v>0</v>
      </c>
      <c r="AC230" s="441">
        <f>IF( $F230=0,0,((($F230/$E230)*'PLAN DE ADQUISICIONES'!Z$100)*($G230/$F230)))</f>
        <v>0</v>
      </c>
      <c r="AD230" s="441">
        <f>IF( $F230=0,0,((($F230/$E230)*'PLAN DE ADQUISICIONES'!AA$100)*($G230/$F230)))</f>
        <v>0</v>
      </c>
      <c r="AE230" s="441">
        <f>IF( $F230=0,0,((($F230/$E230)*'PLAN DE ADQUISICIONES'!AB$100)*($G230/$F230)))</f>
        <v>0</v>
      </c>
      <c r="AF230" s="441">
        <f>IF( $F230=0,0,((($F230/$E230)*'PLAN DE ADQUISICIONES'!AC$100)*($G230/$F230)))</f>
        <v>0</v>
      </c>
      <c r="AG230" s="421">
        <f t="shared" si="123"/>
        <v>0</v>
      </c>
      <c r="AH230" s="443">
        <f>IF( $F230=0,0,((($F230/$E230)*'PLAN DE ADQUISICIONES'!AD$100)*($G230/$F230)))</f>
        <v>0</v>
      </c>
      <c r="AI230" s="441">
        <f>IF( $F230=0,0,((($F230/$E230)*'PLAN DE ADQUISICIONES'!AE$100)*($G230/$F230)))</f>
        <v>0</v>
      </c>
      <c r="AJ230" s="441">
        <f>IF( $F230=0,0,((($F230/$E230)*'PLAN DE ADQUISICIONES'!AF$100)*($G230/$F230)))</f>
        <v>0</v>
      </c>
      <c r="AK230" s="441">
        <f>IF( $F230=0,0,((($F230/$E230)*'PLAN DE ADQUISICIONES'!AG$100)*($G230/$F230)))</f>
        <v>0</v>
      </c>
      <c r="AL230" s="441">
        <f>IF( $F230=0,0,((($F230/$E230)*'PLAN DE ADQUISICIONES'!AH$100)*($G230/$F230)))</f>
        <v>0</v>
      </c>
      <c r="AM230" s="441">
        <f>IF( $F230=0,0,((($F230/$E230)*'PLAN DE ADQUISICIONES'!AI$100)*($G230/$F230)))</f>
        <v>0</v>
      </c>
      <c r="AN230" s="441">
        <f>IF( $F230=0,0,((($F230/$E230)*'PLAN DE ADQUISICIONES'!AJ$100)*($G230/$F230)))</f>
        <v>0</v>
      </c>
      <c r="AO230" s="441">
        <f>IF( $F230=0,0,((($F230/$E230)*'PLAN DE ADQUISICIONES'!AK$100)*($G230/$F230)))</f>
        <v>0</v>
      </c>
      <c r="AP230" s="441">
        <f>IF( $F230=0,0,((($F230/$E230)*'PLAN DE ADQUISICIONES'!AL$100)*($G230/$F230)))</f>
        <v>0</v>
      </c>
      <c r="AQ230" s="441">
        <f>IF( $F230=0,0,((($F230/$E230)*'PLAN DE ADQUISICIONES'!AM$100)*($G230/$F230)))</f>
        <v>0</v>
      </c>
      <c r="AR230" s="441">
        <f>IF( $F230=0,0,((($F230/$E230)*'PLAN DE ADQUISICIONES'!AN$100)*($G230/$F230)))</f>
        <v>0</v>
      </c>
      <c r="AS230" s="441">
        <f>IF( $F230=0,0,((($F230/$E230)*'PLAN DE ADQUISICIONES'!AO$100)*($G230/$F230)))</f>
        <v>0</v>
      </c>
      <c r="AT230" s="423">
        <f t="shared" si="124"/>
        <v>0</v>
      </c>
      <c r="AU230" s="494">
        <f>AS230+AR230+AQ230+AP230+AO230+AN230+AM230+AL230+AK230+AJ230+AI230+AH230+AF230+AE230+AD230+AC230+AB230+AA230+Z230+Y230+X230+W230+V230+U230+S230+R230+Q230+P230+O230+N230+M230+L230+K230+J230+I230+H230</f>
        <v>0</v>
      </c>
      <c r="AV230" s="392">
        <f t="shared" si="114"/>
        <v>0</v>
      </c>
    </row>
    <row r="231" spans="2:48" s="60" customFormat="1" ht="13.5" x14ac:dyDescent="0.25">
      <c r="B231" s="446" t="str">
        <f>'FORMATO COSTEO C6'!C51</f>
        <v>6.3.3</v>
      </c>
      <c r="C231" s="447" t="str">
        <f>+'FORMATO COSTEO C6'!B51</f>
        <v>Oficina de proyecto</v>
      </c>
      <c r="D231" s="448"/>
      <c r="E231" s="540"/>
      <c r="F231" s="450">
        <f>+'FORMATO COSTEO C6'!G51</f>
        <v>0</v>
      </c>
      <c r="G231" s="451">
        <f>+'FORMATO COSTEO C6'!H51</f>
        <v>0</v>
      </c>
      <c r="H231" s="452">
        <f>SUM(H232:H234)</f>
        <v>0</v>
      </c>
      <c r="I231" s="450">
        <f t="shared" ref="I231:AS231" si="126">SUM(I232:I234)</f>
        <v>0</v>
      </c>
      <c r="J231" s="450">
        <f t="shared" si="126"/>
        <v>0</v>
      </c>
      <c r="K231" s="450">
        <f t="shared" si="126"/>
        <v>0</v>
      </c>
      <c r="L231" s="450">
        <f t="shared" si="126"/>
        <v>0</v>
      </c>
      <c r="M231" s="450">
        <f t="shared" si="126"/>
        <v>0</v>
      </c>
      <c r="N231" s="450">
        <f t="shared" si="126"/>
        <v>0</v>
      </c>
      <c r="O231" s="450">
        <f t="shared" si="126"/>
        <v>0</v>
      </c>
      <c r="P231" s="450">
        <f t="shared" si="126"/>
        <v>0</v>
      </c>
      <c r="Q231" s="450">
        <f t="shared" si="126"/>
        <v>0</v>
      </c>
      <c r="R231" s="450">
        <f t="shared" si="126"/>
        <v>0</v>
      </c>
      <c r="S231" s="450">
        <f t="shared" si="126"/>
        <v>0</v>
      </c>
      <c r="T231" s="453">
        <f t="shared" si="126"/>
        <v>0</v>
      </c>
      <c r="U231" s="454">
        <f t="shared" si="126"/>
        <v>0</v>
      </c>
      <c r="V231" s="450">
        <f t="shared" si="126"/>
        <v>0</v>
      </c>
      <c r="W231" s="450">
        <f t="shared" si="126"/>
        <v>0</v>
      </c>
      <c r="X231" s="450">
        <f t="shared" si="126"/>
        <v>0</v>
      </c>
      <c r="Y231" s="450">
        <f t="shared" si="126"/>
        <v>0</v>
      </c>
      <c r="Z231" s="450">
        <f t="shared" si="126"/>
        <v>0</v>
      </c>
      <c r="AA231" s="450">
        <f t="shared" si="126"/>
        <v>0</v>
      </c>
      <c r="AB231" s="450">
        <f t="shared" si="126"/>
        <v>0</v>
      </c>
      <c r="AC231" s="450">
        <f t="shared" si="126"/>
        <v>0</v>
      </c>
      <c r="AD231" s="450">
        <f t="shared" si="126"/>
        <v>0</v>
      </c>
      <c r="AE231" s="450">
        <f t="shared" si="126"/>
        <v>0</v>
      </c>
      <c r="AF231" s="450">
        <f t="shared" si="126"/>
        <v>0</v>
      </c>
      <c r="AG231" s="451">
        <f t="shared" si="126"/>
        <v>0</v>
      </c>
      <c r="AH231" s="452">
        <f t="shared" si="126"/>
        <v>0</v>
      </c>
      <c r="AI231" s="450">
        <f t="shared" si="126"/>
        <v>0</v>
      </c>
      <c r="AJ231" s="450">
        <f t="shared" si="126"/>
        <v>0</v>
      </c>
      <c r="AK231" s="450">
        <f t="shared" si="126"/>
        <v>0</v>
      </c>
      <c r="AL231" s="450">
        <f t="shared" si="126"/>
        <v>0</v>
      </c>
      <c r="AM231" s="450">
        <f t="shared" si="126"/>
        <v>0</v>
      </c>
      <c r="AN231" s="450">
        <f t="shared" si="126"/>
        <v>0</v>
      </c>
      <c r="AO231" s="450">
        <f t="shared" si="126"/>
        <v>0</v>
      </c>
      <c r="AP231" s="450">
        <f t="shared" si="126"/>
        <v>0</v>
      </c>
      <c r="AQ231" s="450">
        <f t="shared" si="126"/>
        <v>0</v>
      </c>
      <c r="AR231" s="450">
        <f t="shared" si="126"/>
        <v>0</v>
      </c>
      <c r="AS231" s="450">
        <f t="shared" si="126"/>
        <v>0</v>
      </c>
      <c r="AT231" s="453">
        <f>SUM(AT232:AT234)</f>
        <v>0</v>
      </c>
      <c r="AU231" s="455">
        <f>SUM(AU232:AU234)</f>
        <v>0</v>
      </c>
      <c r="AV231" s="392">
        <f t="shared" si="114"/>
        <v>0</v>
      </c>
    </row>
    <row r="232" spans="2:48" s="60" customFormat="1" ht="13.5" x14ac:dyDescent="0.25">
      <c r="B232" s="416" t="str">
        <f>'FORMATO COSTEO C6'!C52</f>
        <v>6.3.3.1</v>
      </c>
      <c r="C232" s="439" t="str">
        <f>'FORMATO COSTEO C6'!B52</f>
        <v>Alquiler</v>
      </c>
      <c r="D232" s="428" t="str">
        <f>'FORMATO COSTEO C6'!D52</f>
        <v>Unidad medida</v>
      </c>
      <c r="E232" s="530">
        <f>'FORMATO COSTEO C6'!E52</f>
        <v>0</v>
      </c>
      <c r="F232" s="441">
        <f>'FORMATO COSTEO C6'!G52</f>
        <v>0</v>
      </c>
      <c r="G232" s="442">
        <f>'FORMATO COSTEO C6'!H52</f>
        <v>0</v>
      </c>
      <c r="H232" s="443">
        <f>IF( $F232=0,0,((($F232/$E232)*'PLAN DE ADQUISICIONES'!F$102)*($G232/$F232)))</f>
        <v>0</v>
      </c>
      <c r="I232" s="441">
        <f>IF( $F232=0,0,((($F232/$E232)*'PLAN DE ADQUISICIONES'!G$102)*($G232/$F232)))</f>
        <v>0</v>
      </c>
      <c r="J232" s="441">
        <f>IF( $F232=0,0,((($F232/$E232)*'PLAN DE ADQUISICIONES'!H$102)*($G232/$F232)))</f>
        <v>0</v>
      </c>
      <c r="K232" s="441">
        <f>IF( $F232=0,0,((($F232/$E232)*'PLAN DE ADQUISICIONES'!I$102)*($G232/$F232)))</f>
        <v>0</v>
      </c>
      <c r="L232" s="441">
        <f>IF( $F232=0,0,((($F232/$E232)*'PLAN DE ADQUISICIONES'!J$102)*($G232/$F232)))</f>
        <v>0</v>
      </c>
      <c r="M232" s="441">
        <f>IF( $F232=0,0,((($F232/$E232)*'PLAN DE ADQUISICIONES'!K$102)*($G232/$F232)))</f>
        <v>0</v>
      </c>
      <c r="N232" s="441">
        <f>IF( $F232=0,0,((($F232/$E232)*'PLAN DE ADQUISICIONES'!L$102)*($G232/$F232)))</f>
        <v>0</v>
      </c>
      <c r="O232" s="441">
        <f>IF( $F232=0,0,((($F232/$E232)*'PLAN DE ADQUISICIONES'!M$102)*($G232/$F232)))</f>
        <v>0</v>
      </c>
      <c r="P232" s="441">
        <f>IF( $F232=0,0,((($F232/$E232)*'PLAN DE ADQUISICIONES'!N$102)*($G232/$F232)))</f>
        <v>0</v>
      </c>
      <c r="Q232" s="441">
        <f>IF( $F232=0,0,((($F232/$E232)*'PLAN DE ADQUISICIONES'!O$102)*($G232/$F232)))</f>
        <v>0</v>
      </c>
      <c r="R232" s="441">
        <f>IF( $F232=0,0,((($F232/$E232)*'PLAN DE ADQUISICIONES'!P$102)*($G232/$F232)))</f>
        <v>0</v>
      </c>
      <c r="S232" s="441">
        <f>IF( $F232=0,0,((($F232/$E232)*'PLAN DE ADQUISICIONES'!Q$102)*($G232/$F232)))</f>
        <v>0</v>
      </c>
      <c r="T232" s="423">
        <f t="shared" si="122"/>
        <v>0</v>
      </c>
      <c r="U232" s="444">
        <f>IF( $F232=0,0,((($F232/$E232)*'PLAN DE ADQUISICIONES'!R$102)*($G232/$F232)))</f>
        <v>0</v>
      </c>
      <c r="V232" s="441">
        <f>IF( $F232=0,0,((($F232/$E232)*'PLAN DE ADQUISICIONES'!S$102)*($G232/$F232)))</f>
        <v>0</v>
      </c>
      <c r="W232" s="441">
        <f>IF( $F232=0,0,((($F232/$E232)*'PLAN DE ADQUISICIONES'!T$102)*($G232/$F232)))</f>
        <v>0</v>
      </c>
      <c r="X232" s="441">
        <f>IF( $F232=0,0,((($F232/$E232)*'PLAN DE ADQUISICIONES'!U$102)*($G232/$F232)))</f>
        <v>0</v>
      </c>
      <c r="Y232" s="441">
        <f>IF( $F232=0,0,((($F232/$E232)*'PLAN DE ADQUISICIONES'!V$102)*($G232/$F232)))</f>
        <v>0</v>
      </c>
      <c r="Z232" s="441">
        <f>IF( $F232=0,0,((($F232/$E232)*'PLAN DE ADQUISICIONES'!W$102)*($G232/$F232)))</f>
        <v>0</v>
      </c>
      <c r="AA232" s="441">
        <f>IF( $F232=0,0,((($F232/$E232)*'PLAN DE ADQUISICIONES'!X$102)*($G232/$F232)))</f>
        <v>0</v>
      </c>
      <c r="AB232" s="441">
        <f>IF( $F232=0,0,((($F232/$E232)*'PLAN DE ADQUISICIONES'!Y$102)*($G232/$F232)))</f>
        <v>0</v>
      </c>
      <c r="AC232" s="441">
        <f>IF( $F232=0,0,((($F232/$E232)*'PLAN DE ADQUISICIONES'!Z$102)*($G232/$F232)))</f>
        <v>0</v>
      </c>
      <c r="AD232" s="441">
        <f>IF( $F232=0,0,((($F232/$E232)*'PLAN DE ADQUISICIONES'!AA$102)*($G232/$F232)))</f>
        <v>0</v>
      </c>
      <c r="AE232" s="441">
        <f>IF( $F232=0,0,((($F232/$E232)*'PLAN DE ADQUISICIONES'!AB$102)*($G232/$F232)))</f>
        <v>0</v>
      </c>
      <c r="AF232" s="441">
        <f>IF( $F232=0,0,((($F232/$E232)*'PLAN DE ADQUISICIONES'!AC$102)*($G232/$F232)))</f>
        <v>0</v>
      </c>
      <c r="AG232" s="421">
        <f t="shared" si="123"/>
        <v>0</v>
      </c>
      <c r="AH232" s="443">
        <f>IF( $F232=0,0,((($F232/$E232)*'PLAN DE ADQUISICIONES'!AD$102)*($G232/$F232)))</f>
        <v>0</v>
      </c>
      <c r="AI232" s="441">
        <f>IF( $F232=0,0,((($F232/$E232)*'PLAN DE ADQUISICIONES'!AE$102)*($G232/$F232)))</f>
        <v>0</v>
      </c>
      <c r="AJ232" s="441">
        <f>IF( $F232=0,0,((($F232/$E232)*'PLAN DE ADQUISICIONES'!AF$102)*($G232/$F232)))</f>
        <v>0</v>
      </c>
      <c r="AK232" s="441">
        <f>IF( $F232=0,0,((($F232/$E232)*'PLAN DE ADQUISICIONES'!AG$102)*($G232/$F232)))</f>
        <v>0</v>
      </c>
      <c r="AL232" s="441">
        <f>IF( $F232=0,0,((($F232/$E232)*'PLAN DE ADQUISICIONES'!AH$102)*($G232/$F232)))</f>
        <v>0</v>
      </c>
      <c r="AM232" s="441">
        <f>IF( $F232=0,0,((($F232/$E232)*'PLAN DE ADQUISICIONES'!AI$102)*($G232/$F232)))</f>
        <v>0</v>
      </c>
      <c r="AN232" s="441">
        <f>IF( $F232=0,0,((($F232/$E232)*'PLAN DE ADQUISICIONES'!AJ$102)*($G232/$F232)))</f>
        <v>0</v>
      </c>
      <c r="AO232" s="441">
        <f>IF( $F232=0,0,((($F232/$E232)*'PLAN DE ADQUISICIONES'!AK$102)*($G232/$F232)))</f>
        <v>0</v>
      </c>
      <c r="AP232" s="441">
        <f>IF( $F232=0,0,((($F232/$E232)*'PLAN DE ADQUISICIONES'!AL$102)*($G232/$F232)))</f>
        <v>0</v>
      </c>
      <c r="AQ232" s="441">
        <f>IF( $F232=0,0,((($F232/$E232)*'PLAN DE ADQUISICIONES'!AM$102)*($G232/$F232)))</f>
        <v>0</v>
      </c>
      <c r="AR232" s="441">
        <f>IF( $F232=0,0,((($F232/$E232)*'PLAN DE ADQUISICIONES'!AN$102)*($G232/$F232)))</f>
        <v>0</v>
      </c>
      <c r="AS232" s="441">
        <f>IF( $F232=0,0,((($F232/$E232)*'PLAN DE ADQUISICIONES'!AO$102)*($G232/$F232)))</f>
        <v>0</v>
      </c>
      <c r="AT232" s="423">
        <f t="shared" si="124"/>
        <v>0</v>
      </c>
      <c r="AU232" s="494">
        <f>AS232+AR232+AQ232+AP232+AO232+AN232+AM232+AL232+AK232+AJ232+AI232+AH232+AF232+AE232+AD232+AC232+AB232+AA232+Z232+Y232+X232+W232+V232+U232+S232+R232+Q232+P232+O232+N232+M232+L232+K232+J232+I232+H232</f>
        <v>0</v>
      </c>
      <c r="AV232" s="392">
        <f t="shared" si="114"/>
        <v>0</v>
      </c>
    </row>
    <row r="233" spans="2:48" s="60" customFormat="1" ht="13.5" x14ac:dyDescent="0.25">
      <c r="B233" s="416" t="str">
        <f>'FORMATO COSTEO C6'!C53</f>
        <v>6.3.3.2</v>
      </c>
      <c r="C233" s="439">
        <f>'FORMATO COSTEO C6'!B53</f>
        <v>0</v>
      </c>
      <c r="D233" s="428" t="str">
        <f>'FORMATO COSTEO C6'!D53</f>
        <v>Unidad medida</v>
      </c>
      <c r="E233" s="530">
        <f>'FORMATO COSTEO C6'!E53</f>
        <v>0</v>
      </c>
      <c r="F233" s="441">
        <f>'FORMATO COSTEO C6'!G53</f>
        <v>0</v>
      </c>
      <c r="G233" s="442">
        <f>'FORMATO COSTEO C6'!H53</f>
        <v>0</v>
      </c>
      <c r="H233" s="443">
        <f>IF( $F233=0,0,((($F233/$E233)*'PLAN DE ADQUISICIONES'!F$103)*($G233/$F233)))</f>
        <v>0</v>
      </c>
      <c r="I233" s="441">
        <f>IF( $F233=0,0,((($F233/$E233)*'PLAN DE ADQUISICIONES'!G$103)*($G233/$F233)))</f>
        <v>0</v>
      </c>
      <c r="J233" s="441">
        <f>IF( $F233=0,0,((($F233/$E233)*'PLAN DE ADQUISICIONES'!H$103)*($G233/$F233)))</f>
        <v>0</v>
      </c>
      <c r="K233" s="441">
        <f>IF( $F233=0,0,((($F233/$E233)*'PLAN DE ADQUISICIONES'!I$103)*($G233/$F233)))</f>
        <v>0</v>
      </c>
      <c r="L233" s="441">
        <f>IF( $F233=0,0,((($F233/$E233)*'PLAN DE ADQUISICIONES'!J$103)*($G233/$F233)))</f>
        <v>0</v>
      </c>
      <c r="M233" s="441">
        <f>IF( $F233=0,0,((($F233/$E233)*'PLAN DE ADQUISICIONES'!K$103)*($G233/$F233)))</f>
        <v>0</v>
      </c>
      <c r="N233" s="441">
        <f>IF( $F233=0,0,((($F233/$E233)*'PLAN DE ADQUISICIONES'!L$103)*($G233/$F233)))</f>
        <v>0</v>
      </c>
      <c r="O233" s="441">
        <f>IF( $F233=0,0,((($F233/$E233)*'PLAN DE ADQUISICIONES'!M$103)*($G233/$F233)))</f>
        <v>0</v>
      </c>
      <c r="P233" s="441">
        <f>IF( $F233=0,0,((($F233/$E233)*'PLAN DE ADQUISICIONES'!N$103)*($G233/$F233)))</f>
        <v>0</v>
      </c>
      <c r="Q233" s="441">
        <f>IF( $F233=0,0,((($F233/$E233)*'PLAN DE ADQUISICIONES'!O$103)*($G233/$F233)))</f>
        <v>0</v>
      </c>
      <c r="R233" s="441">
        <f>IF( $F233=0,0,((($F233/$E233)*'PLAN DE ADQUISICIONES'!P$103)*($G233/$F233)))</f>
        <v>0</v>
      </c>
      <c r="S233" s="441">
        <f>IF( $F233=0,0,((($F233/$E233)*'PLAN DE ADQUISICIONES'!Q$103)*($G233/$F233)))</f>
        <v>0</v>
      </c>
      <c r="T233" s="423">
        <f t="shared" si="122"/>
        <v>0</v>
      </c>
      <c r="U233" s="444">
        <f>IF( $F233=0,0,((($F233/$E233)*'PLAN DE ADQUISICIONES'!R$103)*($G233/$F233)))</f>
        <v>0</v>
      </c>
      <c r="V233" s="441">
        <f>IF( $F233=0,0,((($F233/$E233)*'PLAN DE ADQUISICIONES'!S$103)*($G233/$F233)))</f>
        <v>0</v>
      </c>
      <c r="W233" s="441">
        <f>IF( $F233=0,0,((($F233/$E233)*'PLAN DE ADQUISICIONES'!T$103)*($G233/$F233)))</f>
        <v>0</v>
      </c>
      <c r="X233" s="441">
        <f>IF( $F233=0,0,((($F233/$E233)*'PLAN DE ADQUISICIONES'!U$103)*($G233/$F233)))</f>
        <v>0</v>
      </c>
      <c r="Y233" s="441">
        <f>IF( $F233=0,0,((($F233/$E233)*'PLAN DE ADQUISICIONES'!V$103)*($G233/$F233)))</f>
        <v>0</v>
      </c>
      <c r="Z233" s="441">
        <f>IF( $F233=0,0,((($F233/$E233)*'PLAN DE ADQUISICIONES'!W$103)*($G233/$F233)))</f>
        <v>0</v>
      </c>
      <c r="AA233" s="441">
        <f>IF( $F233=0,0,((($F233/$E233)*'PLAN DE ADQUISICIONES'!X$103)*($G233/$F233)))</f>
        <v>0</v>
      </c>
      <c r="AB233" s="441">
        <f>IF( $F233=0,0,((($F233/$E233)*'PLAN DE ADQUISICIONES'!Y$103)*($G233/$F233)))</f>
        <v>0</v>
      </c>
      <c r="AC233" s="441">
        <f>IF( $F233=0,0,((($F233/$E233)*'PLAN DE ADQUISICIONES'!Z$103)*($G233/$F233)))</f>
        <v>0</v>
      </c>
      <c r="AD233" s="441">
        <f>IF( $F233=0,0,((($F233/$E233)*'PLAN DE ADQUISICIONES'!AA$103)*($G233/$F233)))</f>
        <v>0</v>
      </c>
      <c r="AE233" s="441">
        <f>IF( $F233=0,0,((($F233/$E233)*'PLAN DE ADQUISICIONES'!AB$103)*($G233/$F233)))</f>
        <v>0</v>
      </c>
      <c r="AF233" s="441">
        <f>IF( $F233=0,0,((($F233/$E233)*'PLAN DE ADQUISICIONES'!AC$103)*($G233/$F233)))</f>
        <v>0</v>
      </c>
      <c r="AG233" s="421">
        <f t="shared" si="123"/>
        <v>0</v>
      </c>
      <c r="AH233" s="443">
        <f>IF( $F233=0,0,((($F233/$E233)*'PLAN DE ADQUISICIONES'!AD$103)*($G233/$F233)))</f>
        <v>0</v>
      </c>
      <c r="AI233" s="441">
        <f>IF( $F233=0,0,((($F233/$E233)*'PLAN DE ADQUISICIONES'!AE$103)*($G233/$F233)))</f>
        <v>0</v>
      </c>
      <c r="AJ233" s="441">
        <f>IF( $F233=0,0,((($F233/$E233)*'PLAN DE ADQUISICIONES'!AF$103)*($G233/$F233)))</f>
        <v>0</v>
      </c>
      <c r="AK233" s="441">
        <f>IF( $F233=0,0,((($F233/$E233)*'PLAN DE ADQUISICIONES'!AG$103)*($G233/$F233)))</f>
        <v>0</v>
      </c>
      <c r="AL233" s="441">
        <f>IF( $F233=0,0,((($F233/$E233)*'PLAN DE ADQUISICIONES'!AH$103)*($G233/$F233)))</f>
        <v>0</v>
      </c>
      <c r="AM233" s="441">
        <f>IF( $F233=0,0,((($F233/$E233)*'PLAN DE ADQUISICIONES'!AI$103)*($G233/$F233)))</f>
        <v>0</v>
      </c>
      <c r="AN233" s="441">
        <f>IF( $F233=0,0,((($F233/$E233)*'PLAN DE ADQUISICIONES'!AJ$103)*($G233/$F233)))</f>
        <v>0</v>
      </c>
      <c r="AO233" s="441">
        <f>IF( $F233=0,0,((($F233/$E233)*'PLAN DE ADQUISICIONES'!AK$103)*($G233/$F233)))</f>
        <v>0</v>
      </c>
      <c r="AP233" s="441">
        <f>IF( $F233=0,0,((($F233/$E233)*'PLAN DE ADQUISICIONES'!AL$103)*($G233/$F233)))</f>
        <v>0</v>
      </c>
      <c r="AQ233" s="441">
        <f>IF( $F233=0,0,((($F233/$E233)*'PLAN DE ADQUISICIONES'!AM$103)*($G233/$F233)))</f>
        <v>0</v>
      </c>
      <c r="AR233" s="441">
        <f>IF( $F233=0,0,((($F233/$E233)*'PLAN DE ADQUISICIONES'!AN$103)*($G233/$F233)))</f>
        <v>0</v>
      </c>
      <c r="AS233" s="441">
        <f>IF( $F233=0,0,((($F233/$E233)*'PLAN DE ADQUISICIONES'!AO$103)*($G233/$F233)))</f>
        <v>0</v>
      </c>
      <c r="AT233" s="423">
        <f t="shared" si="124"/>
        <v>0</v>
      </c>
      <c r="AU233" s="494">
        <f>AS233+AR233+AQ233+AP233+AO233+AN233+AM233+AL233+AK233+AJ233+AI233+AH233+AF233+AE233+AD233+AC233+AB233+AA233+Z233+Y233+X233+W233+V233+U233+S233+R233+Q233+P233+O233+N233+M233+L233+K233+J233+I233+H233</f>
        <v>0</v>
      </c>
      <c r="AV233" s="392">
        <f t="shared" si="114"/>
        <v>0</v>
      </c>
    </row>
    <row r="234" spans="2:48" s="60" customFormat="1" ht="13.5" x14ac:dyDescent="0.25">
      <c r="B234" s="416" t="str">
        <f>'FORMATO COSTEO C6'!C54</f>
        <v>6.3.3.3</v>
      </c>
      <c r="C234" s="439">
        <f>'FORMATO COSTEO C6'!B54</f>
        <v>0</v>
      </c>
      <c r="D234" s="428" t="str">
        <f>'FORMATO COSTEO C6'!D54</f>
        <v>Unidad medida</v>
      </c>
      <c r="E234" s="530">
        <f>'FORMATO COSTEO C6'!E54</f>
        <v>0</v>
      </c>
      <c r="F234" s="441">
        <f>'FORMATO COSTEO C6'!G54</f>
        <v>0</v>
      </c>
      <c r="G234" s="442">
        <f>'FORMATO COSTEO C6'!H54</f>
        <v>0</v>
      </c>
      <c r="H234" s="443">
        <f>IF( $F234=0,0,((($F234/$E234)*'PLAN DE ADQUISICIONES'!F$104)*($G234/$F234)))</f>
        <v>0</v>
      </c>
      <c r="I234" s="441">
        <f>IF( $F234=0,0,((($F234/$E234)*'PLAN DE ADQUISICIONES'!G$104)*($G234/$F234)))</f>
        <v>0</v>
      </c>
      <c r="J234" s="441">
        <f>IF( $F234=0,0,((($F234/$E234)*'PLAN DE ADQUISICIONES'!H$104)*($G234/$F234)))</f>
        <v>0</v>
      </c>
      <c r="K234" s="441">
        <f>IF( $F234=0,0,((($F234/$E234)*'PLAN DE ADQUISICIONES'!I$104)*($G234/$F234)))</f>
        <v>0</v>
      </c>
      <c r="L234" s="441">
        <f>IF( $F234=0,0,((($F234/$E234)*'PLAN DE ADQUISICIONES'!J$104)*($G234/$F234)))</f>
        <v>0</v>
      </c>
      <c r="M234" s="441">
        <f>IF( $F234=0,0,((($F234/$E234)*'PLAN DE ADQUISICIONES'!K$104)*($G234/$F234)))</f>
        <v>0</v>
      </c>
      <c r="N234" s="441">
        <f>IF( $F234=0,0,((($F234/$E234)*'PLAN DE ADQUISICIONES'!L$104)*($G234/$F234)))</f>
        <v>0</v>
      </c>
      <c r="O234" s="441">
        <f>IF( $F234=0,0,((($F234/$E234)*'PLAN DE ADQUISICIONES'!M$104)*($G234/$F234)))</f>
        <v>0</v>
      </c>
      <c r="P234" s="441">
        <f>IF( $F234=0,0,((($F234/$E234)*'PLAN DE ADQUISICIONES'!N$104)*($G234/$F234)))</f>
        <v>0</v>
      </c>
      <c r="Q234" s="441">
        <f>IF( $F234=0,0,((($F234/$E234)*'PLAN DE ADQUISICIONES'!O$104)*($G234/$F234)))</f>
        <v>0</v>
      </c>
      <c r="R234" s="441">
        <f>IF( $F234=0,0,((($F234/$E234)*'PLAN DE ADQUISICIONES'!P$104)*($G234/$F234)))</f>
        <v>0</v>
      </c>
      <c r="S234" s="441">
        <f>IF( $F234=0,0,((($F234/$E234)*'PLAN DE ADQUISICIONES'!Q$104)*($G234/$F234)))</f>
        <v>0</v>
      </c>
      <c r="T234" s="423">
        <f t="shared" si="122"/>
        <v>0</v>
      </c>
      <c r="U234" s="444">
        <f>IF( $F234=0,0,((($F234/$E234)*'PLAN DE ADQUISICIONES'!R$104)*($G234/$F234)))</f>
        <v>0</v>
      </c>
      <c r="V234" s="441">
        <f>IF( $F234=0,0,((($F234/$E234)*'PLAN DE ADQUISICIONES'!S$104)*($G234/$F234)))</f>
        <v>0</v>
      </c>
      <c r="W234" s="441">
        <f>IF( $F234=0,0,((($F234/$E234)*'PLAN DE ADQUISICIONES'!T$104)*($G234/$F234)))</f>
        <v>0</v>
      </c>
      <c r="X234" s="441">
        <f>IF( $F234=0,0,((($F234/$E234)*'PLAN DE ADQUISICIONES'!U$104)*($G234/$F234)))</f>
        <v>0</v>
      </c>
      <c r="Y234" s="441">
        <f>IF( $F234=0,0,((($F234/$E234)*'PLAN DE ADQUISICIONES'!V$104)*($G234/$F234)))</f>
        <v>0</v>
      </c>
      <c r="Z234" s="441">
        <f>IF( $F234=0,0,((($F234/$E234)*'PLAN DE ADQUISICIONES'!W$104)*($G234/$F234)))</f>
        <v>0</v>
      </c>
      <c r="AA234" s="441">
        <f>IF( $F234=0,0,((($F234/$E234)*'PLAN DE ADQUISICIONES'!X$104)*($G234/$F234)))</f>
        <v>0</v>
      </c>
      <c r="AB234" s="441">
        <f>IF( $F234=0,0,((($F234/$E234)*'PLAN DE ADQUISICIONES'!Y$104)*($G234/$F234)))</f>
        <v>0</v>
      </c>
      <c r="AC234" s="441">
        <f>IF( $F234=0,0,((($F234/$E234)*'PLAN DE ADQUISICIONES'!Z$104)*($G234/$F234)))</f>
        <v>0</v>
      </c>
      <c r="AD234" s="441">
        <f>IF( $F234=0,0,((($F234/$E234)*'PLAN DE ADQUISICIONES'!AA$104)*($G234/$F234)))</f>
        <v>0</v>
      </c>
      <c r="AE234" s="441">
        <f>IF( $F234=0,0,((($F234/$E234)*'PLAN DE ADQUISICIONES'!AB$104)*($G234/$F234)))</f>
        <v>0</v>
      </c>
      <c r="AF234" s="441">
        <f>IF( $F234=0,0,((($F234/$E234)*'PLAN DE ADQUISICIONES'!AC$104)*($G234/$F234)))</f>
        <v>0</v>
      </c>
      <c r="AG234" s="421">
        <f t="shared" si="123"/>
        <v>0</v>
      </c>
      <c r="AH234" s="443">
        <f>IF( $F234=0,0,((($F234/$E234)*'PLAN DE ADQUISICIONES'!AD$104)*($G234/$F234)))</f>
        <v>0</v>
      </c>
      <c r="AI234" s="441">
        <f>IF( $F234=0,0,((($F234/$E234)*'PLAN DE ADQUISICIONES'!AE$104)*($G234/$F234)))</f>
        <v>0</v>
      </c>
      <c r="AJ234" s="441">
        <f>IF( $F234=0,0,((($F234/$E234)*'PLAN DE ADQUISICIONES'!AF$104)*($G234/$F234)))</f>
        <v>0</v>
      </c>
      <c r="AK234" s="441">
        <f>IF( $F234=0,0,((($F234/$E234)*'PLAN DE ADQUISICIONES'!AG$104)*($G234/$F234)))</f>
        <v>0</v>
      </c>
      <c r="AL234" s="441">
        <f>IF( $F234=0,0,((($F234/$E234)*'PLAN DE ADQUISICIONES'!AH$104)*($G234/$F234)))</f>
        <v>0</v>
      </c>
      <c r="AM234" s="441">
        <f>IF( $F234=0,0,((($F234/$E234)*'PLAN DE ADQUISICIONES'!AI$104)*($G234/$F234)))</f>
        <v>0</v>
      </c>
      <c r="AN234" s="441">
        <f>IF( $F234=0,0,((($F234/$E234)*'PLAN DE ADQUISICIONES'!AJ$104)*($G234/$F234)))</f>
        <v>0</v>
      </c>
      <c r="AO234" s="441">
        <f>IF( $F234=0,0,((($F234/$E234)*'PLAN DE ADQUISICIONES'!AK$104)*($G234/$F234)))</f>
        <v>0</v>
      </c>
      <c r="AP234" s="441">
        <f>IF( $F234=0,0,((($F234/$E234)*'PLAN DE ADQUISICIONES'!AL$104)*($G234/$F234)))</f>
        <v>0</v>
      </c>
      <c r="AQ234" s="441">
        <f>IF( $F234=0,0,((($F234/$E234)*'PLAN DE ADQUISICIONES'!AM$104)*($G234/$F234)))</f>
        <v>0</v>
      </c>
      <c r="AR234" s="441">
        <f>IF( $F234=0,0,((($F234/$E234)*'PLAN DE ADQUISICIONES'!AN$104)*($G234/$F234)))</f>
        <v>0</v>
      </c>
      <c r="AS234" s="441">
        <f>IF( $F234=0,0,((($F234/$E234)*'PLAN DE ADQUISICIONES'!AO$104)*($G234/$F234)))</f>
        <v>0</v>
      </c>
      <c r="AT234" s="423">
        <f t="shared" si="124"/>
        <v>0</v>
      </c>
      <c r="AU234" s="494">
        <f>AS234+AR234+AQ234+AP234+AO234+AN234+AM234+AL234+AK234+AJ234+AI234+AH234+AF234+AE234+AD234+AC234+AB234+AA234+Z234+Y234+X234+W234+V234+U234+S234+R234+Q234+P234+O234+N234+M234+L234+K234+J234+I234+H234</f>
        <v>0</v>
      </c>
      <c r="AV234" s="392">
        <f t="shared" si="114"/>
        <v>0</v>
      </c>
    </row>
    <row r="235" spans="2:48" s="60" customFormat="1" ht="13.5" x14ac:dyDescent="0.25">
      <c r="B235" s="457" t="str">
        <f>'FORMATO COSTEO C6'!C55</f>
        <v>6.3.4</v>
      </c>
      <c r="C235" s="447" t="str">
        <f>+'FORMATO COSTEO C6'!B55</f>
        <v xml:space="preserve">Servicios básicos para oficina </v>
      </c>
      <c r="D235" s="458"/>
      <c r="E235" s="540"/>
      <c r="F235" s="450">
        <f>+'FORMATO COSTEO C6'!G55</f>
        <v>0</v>
      </c>
      <c r="G235" s="451">
        <f>+'FORMATO COSTEO C6'!H55</f>
        <v>0</v>
      </c>
      <c r="H235" s="452">
        <f>SUM(H236:H238)</f>
        <v>0</v>
      </c>
      <c r="I235" s="450">
        <f t="shared" ref="I235:AS235" si="127">SUM(I236:I238)</f>
        <v>0</v>
      </c>
      <c r="J235" s="450">
        <f t="shared" si="127"/>
        <v>0</v>
      </c>
      <c r="K235" s="450">
        <f t="shared" si="127"/>
        <v>0</v>
      </c>
      <c r="L235" s="450">
        <f t="shared" si="127"/>
        <v>0</v>
      </c>
      <c r="M235" s="450">
        <f t="shared" si="127"/>
        <v>0</v>
      </c>
      <c r="N235" s="450">
        <f t="shared" si="127"/>
        <v>0</v>
      </c>
      <c r="O235" s="450">
        <f t="shared" si="127"/>
        <v>0</v>
      </c>
      <c r="P235" s="450">
        <f t="shared" si="127"/>
        <v>0</v>
      </c>
      <c r="Q235" s="450">
        <f t="shared" si="127"/>
        <v>0</v>
      </c>
      <c r="R235" s="450">
        <f t="shared" si="127"/>
        <v>0</v>
      </c>
      <c r="S235" s="450">
        <f t="shared" si="127"/>
        <v>0</v>
      </c>
      <c r="T235" s="453">
        <f t="shared" si="127"/>
        <v>0</v>
      </c>
      <c r="U235" s="454">
        <f t="shared" si="127"/>
        <v>0</v>
      </c>
      <c r="V235" s="450">
        <f t="shared" si="127"/>
        <v>0</v>
      </c>
      <c r="W235" s="450">
        <f t="shared" si="127"/>
        <v>0</v>
      </c>
      <c r="X235" s="450">
        <f t="shared" si="127"/>
        <v>0</v>
      </c>
      <c r="Y235" s="450">
        <f t="shared" si="127"/>
        <v>0</v>
      </c>
      <c r="Z235" s="450">
        <f t="shared" si="127"/>
        <v>0</v>
      </c>
      <c r="AA235" s="450">
        <f t="shared" si="127"/>
        <v>0</v>
      </c>
      <c r="AB235" s="450">
        <f t="shared" si="127"/>
        <v>0</v>
      </c>
      <c r="AC235" s="450">
        <f t="shared" si="127"/>
        <v>0</v>
      </c>
      <c r="AD235" s="450">
        <f t="shared" si="127"/>
        <v>0</v>
      </c>
      <c r="AE235" s="450">
        <f t="shared" si="127"/>
        <v>0</v>
      </c>
      <c r="AF235" s="450">
        <f t="shared" si="127"/>
        <v>0</v>
      </c>
      <c r="AG235" s="451">
        <f t="shared" si="127"/>
        <v>0</v>
      </c>
      <c r="AH235" s="452">
        <f t="shared" si="127"/>
        <v>0</v>
      </c>
      <c r="AI235" s="450">
        <f t="shared" si="127"/>
        <v>0</v>
      </c>
      <c r="AJ235" s="450">
        <f t="shared" si="127"/>
        <v>0</v>
      </c>
      <c r="AK235" s="450">
        <f t="shared" si="127"/>
        <v>0</v>
      </c>
      <c r="AL235" s="450">
        <f t="shared" si="127"/>
        <v>0</v>
      </c>
      <c r="AM235" s="450">
        <f t="shared" si="127"/>
        <v>0</v>
      </c>
      <c r="AN235" s="450">
        <f t="shared" si="127"/>
        <v>0</v>
      </c>
      <c r="AO235" s="450">
        <f t="shared" si="127"/>
        <v>0</v>
      </c>
      <c r="AP235" s="450">
        <f t="shared" si="127"/>
        <v>0</v>
      </c>
      <c r="AQ235" s="450">
        <f t="shared" si="127"/>
        <v>0</v>
      </c>
      <c r="AR235" s="450">
        <f t="shared" si="127"/>
        <v>0</v>
      </c>
      <c r="AS235" s="450">
        <f t="shared" si="127"/>
        <v>0</v>
      </c>
      <c r="AT235" s="453">
        <f>SUM(AT236:AT238)</f>
        <v>0</v>
      </c>
      <c r="AU235" s="455">
        <f>SUM(AU236:AU238)</f>
        <v>0</v>
      </c>
      <c r="AV235" s="392">
        <f t="shared" si="114"/>
        <v>0</v>
      </c>
    </row>
    <row r="236" spans="2:48" s="60" customFormat="1" ht="13.5" x14ac:dyDescent="0.25">
      <c r="B236" s="416" t="str">
        <f>'FORMATO COSTEO C6'!C56</f>
        <v>6.3.4.1</v>
      </c>
      <c r="C236" s="439">
        <f>'FORMATO COSTEO C6'!B56</f>
        <v>0</v>
      </c>
      <c r="D236" s="428" t="str">
        <f>'FORMATO COSTEO C6'!D56</f>
        <v>Unidad medida</v>
      </c>
      <c r="E236" s="530">
        <f>'FORMATO COSTEO C6'!E56</f>
        <v>0</v>
      </c>
      <c r="F236" s="441">
        <f>'FORMATO COSTEO C6'!G56</f>
        <v>0</v>
      </c>
      <c r="G236" s="442">
        <f>'FORMATO COSTEO C6'!H56</f>
        <v>0</v>
      </c>
      <c r="H236" s="443">
        <f>IF( $F236=0,0,((($F236/$E236)*'PLAN DE ADQUISICIONES'!F$106)*($G236/$F236)))</f>
        <v>0</v>
      </c>
      <c r="I236" s="441">
        <f>IF( $F236=0,0,((($F236/$E236)*'PLAN DE ADQUISICIONES'!G$106)*($G236/$F236)))</f>
        <v>0</v>
      </c>
      <c r="J236" s="441">
        <f>IF( $F236=0,0,((($F236/$E236)*'PLAN DE ADQUISICIONES'!H$106)*($G236/$F236)))</f>
        <v>0</v>
      </c>
      <c r="K236" s="441">
        <f>IF( $F236=0,0,((($F236/$E236)*'PLAN DE ADQUISICIONES'!I$106)*($G236/$F236)))</f>
        <v>0</v>
      </c>
      <c r="L236" s="441">
        <f>IF( $F236=0,0,((($F236/$E236)*'PLAN DE ADQUISICIONES'!J$106)*($G236/$F236)))</f>
        <v>0</v>
      </c>
      <c r="M236" s="441">
        <f>IF( $F236=0,0,((($F236/$E236)*'PLAN DE ADQUISICIONES'!K$106)*($G236/$F236)))</f>
        <v>0</v>
      </c>
      <c r="N236" s="441">
        <f>IF( $F236=0,0,((($F236/$E236)*'PLAN DE ADQUISICIONES'!L$106)*($G236/$F236)))</f>
        <v>0</v>
      </c>
      <c r="O236" s="441">
        <f>IF( $F236=0,0,((($F236/$E236)*'PLAN DE ADQUISICIONES'!M$106)*($G236/$F236)))</f>
        <v>0</v>
      </c>
      <c r="P236" s="441">
        <f>IF( $F236=0,0,((($F236/$E236)*'PLAN DE ADQUISICIONES'!N$106)*($G236/$F236)))</f>
        <v>0</v>
      </c>
      <c r="Q236" s="441">
        <f>IF( $F236=0,0,((($F236/$E236)*'PLAN DE ADQUISICIONES'!O$106)*($G236/$F236)))</f>
        <v>0</v>
      </c>
      <c r="R236" s="441">
        <f>IF( $F236=0,0,((($F236/$E236)*'PLAN DE ADQUISICIONES'!P$106)*($G236/$F236)))</f>
        <v>0</v>
      </c>
      <c r="S236" s="441">
        <f>IF( $F236=0,0,((($F236/$E236)*'PLAN DE ADQUISICIONES'!Q$106)*($G236/$F236)))</f>
        <v>0</v>
      </c>
      <c r="T236" s="423">
        <f t="shared" si="122"/>
        <v>0</v>
      </c>
      <c r="U236" s="444">
        <f>IF( $F236=0,0,((($F236/$E236)*'PLAN DE ADQUISICIONES'!R$106)*($G236/$F236)))</f>
        <v>0</v>
      </c>
      <c r="V236" s="441">
        <f>IF( $F236=0,0,((($F236/$E236)*'PLAN DE ADQUISICIONES'!S$106)*($G236/$F236)))</f>
        <v>0</v>
      </c>
      <c r="W236" s="441">
        <f>IF( $F236=0,0,((($F236/$E236)*'PLAN DE ADQUISICIONES'!T$106)*($G236/$F236)))</f>
        <v>0</v>
      </c>
      <c r="X236" s="441">
        <f>IF( $F236=0,0,((($F236/$E236)*'PLAN DE ADQUISICIONES'!U$106)*($G236/$F236)))</f>
        <v>0</v>
      </c>
      <c r="Y236" s="441">
        <f>IF( $F236=0,0,((($F236/$E236)*'PLAN DE ADQUISICIONES'!V$106)*($G236/$F236)))</f>
        <v>0</v>
      </c>
      <c r="Z236" s="441">
        <f>IF( $F236=0,0,((($F236/$E236)*'PLAN DE ADQUISICIONES'!W$106)*($G236/$F236)))</f>
        <v>0</v>
      </c>
      <c r="AA236" s="441">
        <f>IF( $F236=0,0,((($F236/$E236)*'PLAN DE ADQUISICIONES'!X$106)*($G236/$F236)))</f>
        <v>0</v>
      </c>
      <c r="AB236" s="441">
        <f>IF( $F236=0,0,((($F236/$E236)*'PLAN DE ADQUISICIONES'!Y$106)*($G236/$F236)))</f>
        <v>0</v>
      </c>
      <c r="AC236" s="441">
        <f>IF( $F236=0,0,((($F236/$E236)*'PLAN DE ADQUISICIONES'!Z$106)*($G236/$F236)))</f>
        <v>0</v>
      </c>
      <c r="AD236" s="441">
        <f>IF( $F236=0,0,((($F236/$E236)*'PLAN DE ADQUISICIONES'!AA$106)*($G236/$F236)))</f>
        <v>0</v>
      </c>
      <c r="AE236" s="441">
        <f>IF( $F236=0,0,((($F236/$E236)*'PLAN DE ADQUISICIONES'!AB$106)*($G236/$F236)))</f>
        <v>0</v>
      </c>
      <c r="AF236" s="441">
        <f>IF( $F236=0,0,((($F236/$E236)*'PLAN DE ADQUISICIONES'!AC$106)*($G236/$F236)))</f>
        <v>0</v>
      </c>
      <c r="AG236" s="421">
        <f t="shared" si="123"/>
        <v>0</v>
      </c>
      <c r="AH236" s="443">
        <f>IF( $F236=0,0,((($F236/$E236)*'PLAN DE ADQUISICIONES'!AD$106)*($G236/$F236)))</f>
        <v>0</v>
      </c>
      <c r="AI236" s="441">
        <f>IF( $F236=0,0,((($F236/$E236)*'PLAN DE ADQUISICIONES'!AE$106)*($G236/$F236)))</f>
        <v>0</v>
      </c>
      <c r="AJ236" s="441">
        <f>IF( $F236=0,0,((($F236/$E236)*'PLAN DE ADQUISICIONES'!AF$106)*($G236/$F236)))</f>
        <v>0</v>
      </c>
      <c r="AK236" s="441">
        <f>IF( $F236=0,0,((($F236/$E236)*'PLAN DE ADQUISICIONES'!AG$106)*($G236/$F236)))</f>
        <v>0</v>
      </c>
      <c r="AL236" s="441">
        <f>IF( $F236=0,0,((($F236/$E236)*'PLAN DE ADQUISICIONES'!AH$106)*($G236/$F236)))</f>
        <v>0</v>
      </c>
      <c r="AM236" s="441">
        <f>IF( $F236=0,0,((($F236/$E236)*'PLAN DE ADQUISICIONES'!AI$106)*($G236/$F236)))</f>
        <v>0</v>
      </c>
      <c r="AN236" s="441">
        <f>IF( $F236=0,0,((($F236/$E236)*'PLAN DE ADQUISICIONES'!AJ$106)*($G236/$F236)))</f>
        <v>0</v>
      </c>
      <c r="AO236" s="441">
        <f>IF( $F236=0,0,((($F236/$E236)*'PLAN DE ADQUISICIONES'!AK$106)*($G236/$F236)))</f>
        <v>0</v>
      </c>
      <c r="AP236" s="441">
        <f>IF( $F236=0,0,((($F236/$E236)*'PLAN DE ADQUISICIONES'!AL$106)*($G236/$F236)))</f>
        <v>0</v>
      </c>
      <c r="AQ236" s="441">
        <f>IF( $F236=0,0,((($F236/$E236)*'PLAN DE ADQUISICIONES'!AM$106)*($G236/$F236)))</f>
        <v>0</v>
      </c>
      <c r="AR236" s="441">
        <f>IF( $F236=0,0,((($F236/$E236)*'PLAN DE ADQUISICIONES'!AN$106)*($G236/$F236)))</f>
        <v>0</v>
      </c>
      <c r="AS236" s="441">
        <f>IF( $F236=0,0,((($F236/$E236)*'PLAN DE ADQUISICIONES'!AO$106)*($G236/$F236)))</f>
        <v>0</v>
      </c>
      <c r="AT236" s="423">
        <f t="shared" si="124"/>
        <v>0</v>
      </c>
      <c r="AU236" s="494">
        <f>AS236+AR236+AQ236+AP236+AO236+AN236+AM236+AL236+AK236+AJ236+AI236+AH236+AF236+AE236+AD236+AC236+AB236+AA236+Z236+Y236+X236+W236+V236+U236+S236+R236+Q236+P236+O236+N236+M236+L236+K236+J236+I236+H236</f>
        <v>0</v>
      </c>
      <c r="AV236" s="392">
        <f t="shared" si="114"/>
        <v>0</v>
      </c>
    </row>
    <row r="237" spans="2:48" s="60" customFormat="1" ht="13.5" x14ac:dyDescent="0.25">
      <c r="B237" s="416" t="str">
        <f>'FORMATO COSTEO C6'!C57</f>
        <v>6.3.4.2</v>
      </c>
      <c r="C237" s="439">
        <f>'FORMATO COSTEO C6'!B57</f>
        <v>0</v>
      </c>
      <c r="D237" s="428" t="str">
        <f>'FORMATO COSTEO C6'!D57</f>
        <v>Unidad medida</v>
      </c>
      <c r="E237" s="530">
        <f>'FORMATO COSTEO C6'!E57</f>
        <v>0</v>
      </c>
      <c r="F237" s="441">
        <f>'FORMATO COSTEO C6'!G57</f>
        <v>0</v>
      </c>
      <c r="G237" s="442">
        <f>'FORMATO COSTEO C6'!H57</f>
        <v>0</v>
      </c>
      <c r="H237" s="443">
        <f>IF( $F237=0,0,((($F237/$E237)*'PLAN DE ADQUISICIONES'!F$107)*($G237/$F237)))</f>
        <v>0</v>
      </c>
      <c r="I237" s="441">
        <f>IF( $F237=0,0,((($F237/$E237)*'PLAN DE ADQUISICIONES'!G$107)*($G237/$F237)))</f>
        <v>0</v>
      </c>
      <c r="J237" s="441">
        <f>IF( $F237=0,0,((($F237/$E237)*'PLAN DE ADQUISICIONES'!H$107)*($G237/$F237)))</f>
        <v>0</v>
      </c>
      <c r="K237" s="441">
        <f>IF( $F237=0,0,((($F237/$E237)*'PLAN DE ADQUISICIONES'!I$107)*($G237/$F237)))</f>
        <v>0</v>
      </c>
      <c r="L237" s="441">
        <f>IF( $F237=0,0,((($F237/$E237)*'PLAN DE ADQUISICIONES'!J$107)*($G237/$F237)))</f>
        <v>0</v>
      </c>
      <c r="M237" s="441">
        <f>IF( $F237=0,0,((($F237/$E237)*'PLAN DE ADQUISICIONES'!K$107)*($G237/$F237)))</f>
        <v>0</v>
      </c>
      <c r="N237" s="441">
        <f>IF( $F237=0,0,((($F237/$E237)*'PLAN DE ADQUISICIONES'!L$107)*($G237/$F237)))</f>
        <v>0</v>
      </c>
      <c r="O237" s="441">
        <f>IF( $F237=0,0,((($F237/$E237)*'PLAN DE ADQUISICIONES'!M$107)*($G237/$F237)))</f>
        <v>0</v>
      </c>
      <c r="P237" s="441">
        <f>IF( $F237=0,0,((($F237/$E237)*'PLAN DE ADQUISICIONES'!N$107)*($G237/$F237)))</f>
        <v>0</v>
      </c>
      <c r="Q237" s="441">
        <f>IF( $F237=0,0,((($F237/$E237)*'PLAN DE ADQUISICIONES'!O$107)*($G237/$F237)))</f>
        <v>0</v>
      </c>
      <c r="R237" s="441">
        <f>IF( $F237=0,0,((($F237/$E237)*'PLAN DE ADQUISICIONES'!P$107)*($G237/$F237)))</f>
        <v>0</v>
      </c>
      <c r="S237" s="441">
        <f>IF( $F237=0,0,((($F237/$E237)*'PLAN DE ADQUISICIONES'!Q$107)*($G237/$F237)))</f>
        <v>0</v>
      </c>
      <c r="T237" s="423">
        <f t="shared" si="122"/>
        <v>0</v>
      </c>
      <c r="U237" s="444">
        <f>IF( $F237=0,0,((($F237/$E237)*'PLAN DE ADQUISICIONES'!R$107)*($G237/$F237)))</f>
        <v>0</v>
      </c>
      <c r="V237" s="441">
        <f>IF( $F237=0,0,((($F237/$E237)*'PLAN DE ADQUISICIONES'!S$107)*($G237/$F237)))</f>
        <v>0</v>
      </c>
      <c r="W237" s="441">
        <f>IF( $F237=0,0,((($F237/$E237)*'PLAN DE ADQUISICIONES'!T$107)*($G237/$F237)))</f>
        <v>0</v>
      </c>
      <c r="X237" s="441">
        <f>IF( $F237=0,0,((($F237/$E237)*'PLAN DE ADQUISICIONES'!U$107)*($G237/$F237)))</f>
        <v>0</v>
      </c>
      <c r="Y237" s="441">
        <f>IF( $F237=0,0,((($F237/$E237)*'PLAN DE ADQUISICIONES'!V$107)*($G237/$F237)))</f>
        <v>0</v>
      </c>
      <c r="Z237" s="441">
        <f>IF( $F237=0,0,((($F237/$E237)*'PLAN DE ADQUISICIONES'!W$107)*($G237/$F237)))</f>
        <v>0</v>
      </c>
      <c r="AA237" s="441">
        <f>IF( $F237=0,0,((($F237/$E237)*'PLAN DE ADQUISICIONES'!X$107)*($G237/$F237)))</f>
        <v>0</v>
      </c>
      <c r="AB237" s="441">
        <f>IF( $F237=0,0,((($F237/$E237)*'PLAN DE ADQUISICIONES'!Y$107)*($G237/$F237)))</f>
        <v>0</v>
      </c>
      <c r="AC237" s="441">
        <f>IF( $F237=0,0,((($F237/$E237)*'PLAN DE ADQUISICIONES'!Z$107)*($G237/$F237)))</f>
        <v>0</v>
      </c>
      <c r="AD237" s="441">
        <f>IF( $F237=0,0,((($F237/$E237)*'PLAN DE ADQUISICIONES'!AA$107)*($G237/$F237)))</f>
        <v>0</v>
      </c>
      <c r="AE237" s="441">
        <f>IF( $F237=0,0,((($F237/$E237)*'PLAN DE ADQUISICIONES'!AB$107)*($G237/$F237)))</f>
        <v>0</v>
      </c>
      <c r="AF237" s="441">
        <f>IF( $F237=0,0,((($F237/$E237)*'PLAN DE ADQUISICIONES'!AC$107)*($G237/$F237)))</f>
        <v>0</v>
      </c>
      <c r="AG237" s="421">
        <f t="shared" si="123"/>
        <v>0</v>
      </c>
      <c r="AH237" s="443">
        <f>IF( $F237=0,0,((($F237/$E237)*'PLAN DE ADQUISICIONES'!AD$107)*($G237/$F237)))</f>
        <v>0</v>
      </c>
      <c r="AI237" s="441">
        <f>IF( $F237=0,0,((($F237/$E237)*'PLAN DE ADQUISICIONES'!AE$107)*($G237/$F237)))</f>
        <v>0</v>
      </c>
      <c r="AJ237" s="441">
        <f>IF( $F237=0,0,((($F237/$E237)*'PLAN DE ADQUISICIONES'!AF$107)*($G237/$F237)))</f>
        <v>0</v>
      </c>
      <c r="AK237" s="441">
        <f>IF( $F237=0,0,((($F237/$E237)*'PLAN DE ADQUISICIONES'!AG$107)*($G237/$F237)))</f>
        <v>0</v>
      </c>
      <c r="AL237" s="441">
        <f>IF( $F237=0,0,((($F237/$E237)*'PLAN DE ADQUISICIONES'!AH$107)*($G237/$F237)))</f>
        <v>0</v>
      </c>
      <c r="AM237" s="441">
        <f>IF( $F237=0,0,((($F237/$E237)*'PLAN DE ADQUISICIONES'!AI$107)*($G237/$F237)))</f>
        <v>0</v>
      </c>
      <c r="AN237" s="441">
        <f>IF( $F237=0,0,((($F237/$E237)*'PLAN DE ADQUISICIONES'!AJ$107)*($G237/$F237)))</f>
        <v>0</v>
      </c>
      <c r="AO237" s="441">
        <f>IF( $F237=0,0,((($F237/$E237)*'PLAN DE ADQUISICIONES'!AK$107)*($G237/$F237)))</f>
        <v>0</v>
      </c>
      <c r="AP237" s="441">
        <f>IF( $F237=0,0,((($F237/$E237)*'PLAN DE ADQUISICIONES'!AL$107)*($G237/$F237)))</f>
        <v>0</v>
      </c>
      <c r="AQ237" s="441">
        <f>IF( $F237=0,0,((($F237/$E237)*'PLAN DE ADQUISICIONES'!AM$107)*($G237/$F237)))</f>
        <v>0</v>
      </c>
      <c r="AR237" s="441">
        <f>IF( $F237=0,0,((($F237/$E237)*'PLAN DE ADQUISICIONES'!AN$107)*($G237/$F237)))</f>
        <v>0</v>
      </c>
      <c r="AS237" s="441">
        <f>IF( $F237=0,0,((($F237/$E237)*'PLAN DE ADQUISICIONES'!AO$107)*($G237/$F237)))</f>
        <v>0</v>
      </c>
      <c r="AT237" s="423">
        <f t="shared" si="124"/>
        <v>0</v>
      </c>
      <c r="AU237" s="494">
        <f>AS237+AR237+AQ237+AP237+AO237+AN237+AM237+AL237+AK237+AJ237+AI237+AH237+AF237+AE237+AD237+AC237+AB237+AA237+Z237+Y237+X237+W237+V237+U237+S237+R237+Q237+P237+O237+N237+M237+L237+K237+J237+I237+H237</f>
        <v>0</v>
      </c>
      <c r="AV237" s="392">
        <f t="shared" si="114"/>
        <v>0</v>
      </c>
    </row>
    <row r="238" spans="2:48" s="60" customFormat="1" ht="13.5" x14ac:dyDescent="0.25">
      <c r="B238" s="416" t="str">
        <f>'FORMATO COSTEO C6'!C58</f>
        <v>6.3.4.3</v>
      </c>
      <c r="C238" s="439">
        <f>'FORMATO COSTEO C6'!B58</f>
        <v>0</v>
      </c>
      <c r="D238" s="428" t="str">
        <f>'FORMATO COSTEO C6'!D58</f>
        <v>Unidad medida</v>
      </c>
      <c r="E238" s="530">
        <f>'FORMATO COSTEO C6'!E58</f>
        <v>0</v>
      </c>
      <c r="F238" s="441">
        <f>'FORMATO COSTEO C6'!G58</f>
        <v>0</v>
      </c>
      <c r="G238" s="442">
        <f>'FORMATO COSTEO C6'!H58</f>
        <v>0</v>
      </c>
      <c r="H238" s="443">
        <f>IF( $F238=0,0,((($F238/$E238)*'PLAN DE ADQUISICIONES'!F$108)*($G238/$F238)))</f>
        <v>0</v>
      </c>
      <c r="I238" s="441">
        <f>IF( $F238=0,0,((($F238/$E238)*'PLAN DE ADQUISICIONES'!G$108)*($G238/$F238)))</f>
        <v>0</v>
      </c>
      <c r="J238" s="441">
        <f>IF( $F238=0,0,((($F238/$E238)*'PLAN DE ADQUISICIONES'!H$108)*($G238/$F238)))</f>
        <v>0</v>
      </c>
      <c r="K238" s="441">
        <f>IF( $F238=0,0,((($F238/$E238)*'PLAN DE ADQUISICIONES'!I$108)*($G238/$F238)))</f>
        <v>0</v>
      </c>
      <c r="L238" s="441">
        <f>IF( $F238=0,0,((($F238/$E238)*'PLAN DE ADQUISICIONES'!J$108)*($G238/$F238)))</f>
        <v>0</v>
      </c>
      <c r="M238" s="441">
        <f>IF( $F238=0,0,((($F238/$E238)*'PLAN DE ADQUISICIONES'!K$108)*($G238/$F238)))</f>
        <v>0</v>
      </c>
      <c r="N238" s="441">
        <f>IF( $F238=0,0,((($F238/$E238)*'PLAN DE ADQUISICIONES'!L$108)*($G238/$F238)))</f>
        <v>0</v>
      </c>
      <c r="O238" s="441">
        <f>IF( $F238=0,0,((($F238/$E238)*'PLAN DE ADQUISICIONES'!M$108)*($G238/$F238)))</f>
        <v>0</v>
      </c>
      <c r="P238" s="441">
        <f>IF( $F238=0,0,((($F238/$E238)*'PLAN DE ADQUISICIONES'!N$108)*($G238/$F238)))</f>
        <v>0</v>
      </c>
      <c r="Q238" s="441">
        <f>IF( $F238=0,0,((($F238/$E238)*'PLAN DE ADQUISICIONES'!O$108)*($G238/$F238)))</f>
        <v>0</v>
      </c>
      <c r="R238" s="441">
        <f>IF( $F238=0,0,((($F238/$E238)*'PLAN DE ADQUISICIONES'!P$108)*($G238/$F238)))</f>
        <v>0</v>
      </c>
      <c r="S238" s="441">
        <f>IF( $F238=0,0,((($F238/$E238)*'PLAN DE ADQUISICIONES'!Q$108)*($G238/$F238)))</f>
        <v>0</v>
      </c>
      <c r="T238" s="423">
        <f t="shared" si="122"/>
        <v>0</v>
      </c>
      <c r="U238" s="444">
        <f>IF( $F238=0,0,((($F238/$E238)*'PLAN DE ADQUISICIONES'!R$108)*($G238/$F238)))</f>
        <v>0</v>
      </c>
      <c r="V238" s="441">
        <f>IF( $F238=0,0,((($F238/$E238)*'PLAN DE ADQUISICIONES'!S$108)*($G238/$F238)))</f>
        <v>0</v>
      </c>
      <c r="W238" s="441">
        <f>IF( $F238=0,0,((($F238/$E238)*'PLAN DE ADQUISICIONES'!T$108)*($G238/$F238)))</f>
        <v>0</v>
      </c>
      <c r="X238" s="441">
        <f>IF( $F238=0,0,((($F238/$E238)*'PLAN DE ADQUISICIONES'!U$108)*($G238/$F238)))</f>
        <v>0</v>
      </c>
      <c r="Y238" s="441">
        <f>IF( $F238=0,0,((($F238/$E238)*'PLAN DE ADQUISICIONES'!V$108)*($G238/$F238)))</f>
        <v>0</v>
      </c>
      <c r="Z238" s="441">
        <f>IF( $F238=0,0,((($F238/$E238)*'PLAN DE ADQUISICIONES'!W$108)*($G238/$F238)))</f>
        <v>0</v>
      </c>
      <c r="AA238" s="441">
        <f>IF( $F238=0,0,((($F238/$E238)*'PLAN DE ADQUISICIONES'!X$108)*($G238/$F238)))</f>
        <v>0</v>
      </c>
      <c r="AB238" s="441">
        <f>IF( $F238=0,0,((($F238/$E238)*'PLAN DE ADQUISICIONES'!Y$108)*($G238/$F238)))</f>
        <v>0</v>
      </c>
      <c r="AC238" s="441">
        <f>IF( $F238=0,0,((($F238/$E238)*'PLAN DE ADQUISICIONES'!Z$108)*($G238/$F238)))</f>
        <v>0</v>
      </c>
      <c r="AD238" s="441">
        <f>IF( $F238=0,0,((($F238/$E238)*'PLAN DE ADQUISICIONES'!AA$108)*($G238/$F238)))</f>
        <v>0</v>
      </c>
      <c r="AE238" s="441">
        <f>IF( $F238=0,0,((($F238/$E238)*'PLAN DE ADQUISICIONES'!AB$108)*($G238/$F238)))</f>
        <v>0</v>
      </c>
      <c r="AF238" s="441">
        <f>IF( $F238=0,0,((($F238/$E238)*'PLAN DE ADQUISICIONES'!AC$108)*($G238/$F238)))</f>
        <v>0</v>
      </c>
      <c r="AG238" s="421">
        <f t="shared" si="123"/>
        <v>0</v>
      </c>
      <c r="AH238" s="443">
        <f>IF( $F238=0,0,((($F238/$E238)*'PLAN DE ADQUISICIONES'!AD$108)*($G238/$F238)))</f>
        <v>0</v>
      </c>
      <c r="AI238" s="441">
        <f>IF( $F238=0,0,((($F238/$E238)*'PLAN DE ADQUISICIONES'!AE$108)*($G238/$F238)))</f>
        <v>0</v>
      </c>
      <c r="AJ238" s="441">
        <f>IF( $F238=0,0,((($F238/$E238)*'PLAN DE ADQUISICIONES'!AF$108)*($G238/$F238)))</f>
        <v>0</v>
      </c>
      <c r="AK238" s="441">
        <f>IF( $F238=0,0,((($F238/$E238)*'PLAN DE ADQUISICIONES'!AG$108)*($G238/$F238)))</f>
        <v>0</v>
      </c>
      <c r="AL238" s="441">
        <f>IF( $F238=0,0,((($F238/$E238)*'PLAN DE ADQUISICIONES'!AH$108)*($G238/$F238)))</f>
        <v>0</v>
      </c>
      <c r="AM238" s="441">
        <f>IF( $F238=0,0,((($F238/$E238)*'PLAN DE ADQUISICIONES'!AI$108)*($G238/$F238)))</f>
        <v>0</v>
      </c>
      <c r="AN238" s="441">
        <f>IF( $F238=0,0,((($F238/$E238)*'PLAN DE ADQUISICIONES'!AJ$108)*($G238/$F238)))</f>
        <v>0</v>
      </c>
      <c r="AO238" s="441">
        <f>IF( $F238=0,0,((($F238/$E238)*'PLAN DE ADQUISICIONES'!AK$108)*($G238/$F238)))</f>
        <v>0</v>
      </c>
      <c r="AP238" s="441">
        <f>IF( $F238=0,0,((($F238/$E238)*'PLAN DE ADQUISICIONES'!AL$108)*($G238/$F238)))</f>
        <v>0</v>
      </c>
      <c r="AQ238" s="441">
        <f>IF( $F238=0,0,((($F238/$E238)*'PLAN DE ADQUISICIONES'!AM$108)*($G238/$F238)))</f>
        <v>0</v>
      </c>
      <c r="AR238" s="441">
        <f>IF( $F238=0,0,((($F238/$E238)*'PLAN DE ADQUISICIONES'!AN$108)*($G238/$F238)))</f>
        <v>0</v>
      </c>
      <c r="AS238" s="441">
        <f>IF( $F238=0,0,((($F238/$E238)*'PLAN DE ADQUISICIONES'!AO$108)*($G238/$F238)))</f>
        <v>0</v>
      </c>
      <c r="AT238" s="423">
        <f t="shared" si="124"/>
        <v>0</v>
      </c>
      <c r="AU238" s="494">
        <f>AS238+AR238+AQ238+AP238+AO238+AN238+AM238+AL238+AK238+AJ238+AI238+AH238+AF238+AE238+AD238+AC238+AB238+AA238+Z238+Y238+X238+W238+V238+U238+S238+R238+Q238+P238+O238+N238+M238+L238+K238+J238+I238+H238</f>
        <v>0</v>
      </c>
      <c r="AV238" s="392">
        <f t="shared" si="114"/>
        <v>0</v>
      </c>
    </row>
    <row r="239" spans="2:48" s="60" customFormat="1" ht="13.5" x14ac:dyDescent="0.25">
      <c r="B239" s="460" t="str">
        <f>+'FORMATO COSTEO C6'!C59</f>
        <v>6.3.5</v>
      </c>
      <c r="C239" s="447" t="str">
        <f>+'FORMATO COSTEO C6'!B59</f>
        <v>Materiales y suministros de oficina</v>
      </c>
      <c r="D239" s="458"/>
      <c r="E239" s="540"/>
      <c r="F239" s="450">
        <f>+'FORMATO COSTEO C6'!G59</f>
        <v>0</v>
      </c>
      <c r="G239" s="451">
        <f>+'FORMATO COSTEO C6'!H59</f>
        <v>0</v>
      </c>
      <c r="H239" s="452">
        <f>SUM(H240:H242)</f>
        <v>0</v>
      </c>
      <c r="I239" s="450">
        <f t="shared" ref="I239:AS239" si="128">SUM(I240:I242)</f>
        <v>0</v>
      </c>
      <c r="J239" s="450">
        <f t="shared" si="128"/>
        <v>0</v>
      </c>
      <c r="K239" s="450">
        <f t="shared" si="128"/>
        <v>0</v>
      </c>
      <c r="L239" s="450">
        <f t="shared" si="128"/>
        <v>0</v>
      </c>
      <c r="M239" s="450">
        <f t="shared" si="128"/>
        <v>0</v>
      </c>
      <c r="N239" s="450">
        <f t="shared" si="128"/>
        <v>0</v>
      </c>
      <c r="O239" s="450">
        <f t="shared" si="128"/>
        <v>0</v>
      </c>
      <c r="P239" s="450">
        <f t="shared" si="128"/>
        <v>0</v>
      </c>
      <c r="Q239" s="450">
        <f t="shared" si="128"/>
        <v>0</v>
      </c>
      <c r="R239" s="450">
        <f t="shared" si="128"/>
        <v>0</v>
      </c>
      <c r="S239" s="450">
        <f t="shared" si="128"/>
        <v>0</v>
      </c>
      <c r="T239" s="453">
        <f t="shared" si="128"/>
        <v>0</v>
      </c>
      <c r="U239" s="454">
        <f t="shared" si="128"/>
        <v>0</v>
      </c>
      <c r="V239" s="450">
        <f t="shared" si="128"/>
        <v>0</v>
      </c>
      <c r="W239" s="450">
        <f t="shared" si="128"/>
        <v>0</v>
      </c>
      <c r="X239" s="450">
        <f t="shared" si="128"/>
        <v>0</v>
      </c>
      <c r="Y239" s="450">
        <f t="shared" si="128"/>
        <v>0</v>
      </c>
      <c r="Z239" s="450">
        <f t="shared" si="128"/>
        <v>0</v>
      </c>
      <c r="AA239" s="450">
        <f t="shared" si="128"/>
        <v>0</v>
      </c>
      <c r="AB239" s="450">
        <f t="shared" si="128"/>
        <v>0</v>
      </c>
      <c r="AC239" s="450">
        <f t="shared" si="128"/>
        <v>0</v>
      </c>
      <c r="AD239" s="450">
        <f t="shared" si="128"/>
        <v>0</v>
      </c>
      <c r="AE239" s="450">
        <f t="shared" si="128"/>
        <v>0</v>
      </c>
      <c r="AF239" s="450">
        <f t="shared" si="128"/>
        <v>0</v>
      </c>
      <c r="AG239" s="451">
        <f t="shared" si="128"/>
        <v>0</v>
      </c>
      <c r="AH239" s="452">
        <f t="shared" si="128"/>
        <v>0</v>
      </c>
      <c r="AI239" s="450">
        <f t="shared" si="128"/>
        <v>0</v>
      </c>
      <c r="AJ239" s="450">
        <f t="shared" si="128"/>
        <v>0</v>
      </c>
      <c r="AK239" s="450">
        <f t="shared" si="128"/>
        <v>0</v>
      </c>
      <c r="AL239" s="450">
        <f t="shared" si="128"/>
        <v>0</v>
      </c>
      <c r="AM239" s="450">
        <f t="shared" si="128"/>
        <v>0</v>
      </c>
      <c r="AN239" s="450">
        <f t="shared" si="128"/>
        <v>0</v>
      </c>
      <c r="AO239" s="450">
        <f t="shared" si="128"/>
        <v>0</v>
      </c>
      <c r="AP239" s="450">
        <f t="shared" si="128"/>
        <v>0</v>
      </c>
      <c r="AQ239" s="450">
        <f t="shared" si="128"/>
        <v>0</v>
      </c>
      <c r="AR239" s="450">
        <f t="shared" si="128"/>
        <v>0</v>
      </c>
      <c r="AS239" s="450">
        <f t="shared" si="128"/>
        <v>0</v>
      </c>
      <c r="AT239" s="453">
        <f>SUM(AT240:AT242)</f>
        <v>0</v>
      </c>
      <c r="AU239" s="455">
        <f>SUM(AU240:AU242)</f>
        <v>0</v>
      </c>
      <c r="AV239" s="392">
        <f t="shared" si="114"/>
        <v>0</v>
      </c>
    </row>
    <row r="240" spans="2:48" s="60" customFormat="1" ht="13.5" x14ac:dyDescent="0.25">
      <c r="B240" s="416" t="str">
        <f>'FORMATO COSTEO C6'!C60</f>
        <v>6.3.5.1</v>
      </c>
      <c r="C240" s="439">
        <f>'FORMATO COSTEO C6'!B60</f>
        <v>0</v>
      </c>
      <c r="D240" s="428" t="str">
        <f>'FORMATO COSTEO C6'!D60</f>
        <v>Unidad medida</v>
      </c>
      <c r="E240" s="530">
        <f>'FORMATO COSTEO C6'!E60</f>
        <v>0</v>
      </c>
      <c r="F240" s="441">
        <f>'FORMATO COSTEO C6'!G60</f>
        <v>0</v>
      </c>
      <c r="G240" s="442">
        <f>'FORMATO COSTEO C6'!H60</f>
        <v>0</v>
      </c>
      <c r="H240" s="443">
        <f>IF( $F240=0,0,((($F240/$E240)*'PLAN DE ADQUISICIONES'!F$110)*($G240/$F240)))</f>
        <v>0</v>
      </c>
      <c r="I240" s="441">
        <f>IF( $F240=0,0,((($F240/$E240)*'PLAN DE ADQUISICIONES'!G$110)*($G240/$F240)))</f>
        <v>0</v>
      </c>
      <c r="J240" s="441">
        <f>IF( $F240=0,0,((($F240/$E240)*'PLAN DE ADQUISICIONES'!H$110)*($G240/$F240)))</f>
        <v>0</v>
      </c>
      <c r="K240" s="441">
        <f>IF( $F240=0,0,((($F240/$E240)*'PLAN DE ADQUISICIONES'!I$110)*($G240/$F240)))</f>
        <v>0</v>
      </c>
      <c r="L240" s="441">
        <f>IF( $F240=0,0,((($F240/$E240)*'PLAN DE ADQUISICIONES'!J$110)*($G240/$F240)))</f>
        <v>0</v>
      </c>
      <c r="M240" s="441">
        <f>IF( $F240=0,0,((($F240/$E240)*'PLAN DE ADQUISICIONES'!K$110)*($G240/$F240)))</f>
        <v>0</v>
      </c>
      <c r="N240" s="441">
        <f>IF( $F240=0,0,((($F240/$E240)*'PLAN DE ADQUISICIONES'!L$110)*($G240/$F240)))</f>
        <v>0</v>
      </c>
      <c r="O240" s="441">
        <f>IF( $F240=0,0,((($F240/$E240)*'PLAN DE ADQUISICIONES'!M$110)*($G240/$F240)))</f>
        <v>0</v>
      </c>
      <c r="P240" s="441">
        <f>IF( $F240=0,0,((($F240/$E240)*'PLAN DE ADQUISICIONES'!N$110)*($G240/$F240)))</f>
        <v>0</v>
      </c>
      <c r="Q240" s="441">
        <f>IF( $F240=0,0,((($F240/$E240)*'PLAN DE ADQUISICIONES'!O$110)*($G240/$F240)))</f>
        <v>0</v>
      </c>
      <c r="R240" s="441">
        <f>IF( $F240=0,0,((($F240/$E240)*'PLAN DE ADQUISICIONES'!P$110)*($G240/$F240)))</f>
        <v>0</v>
      </c>
      <c r="S240" s="441">
        <f>IF( $F240=0,0,((($F240/$E240)*'PLAN DE ADQUISICIONES'!Q$110)*($G240/$F240)))</f>
        <v>0</v>
      </c>
      <c r="T240" s="423">
        <f t="shared" si="122"/>
        <v>0</v>
      </c>
      <c r="U240" s="444">
        <f>IF( $F240=0,0,((($F240/$E240)*'PLAN DE ADQUISICIONES'!R$110)*($G240/$F240)))</f>
        <v>0</v>
      </c>
      <c r="V240" s="441">
        <f>IF( $F240=0,0,((($F240/$E240)*'PLAN DE ADQUISICIONES'!S$110)*($G240/$F240)))</f>
        <v>0</v>
      </c>
      <c r="W240" s="441">
        <f>IF( $F240=0,0,((($F240/$E240)*'PLAN DE ADQUISICIONES'!T$110)*($G240/$F240)))</f>
        <v>0</v>
      </c>
      <c r="X240" s="441">
        <f>IF( $F240=0,0,((($F240/$E240)*'PLAN DE ADQUISICIONES'!U$110)*($G240/$F240)))</f>
        <v>0</v>
      </c>
      <c r="Y240" s="441">
        <f>IF( $F240=0,0,((($F240/$E240)*'PLAN DE ADQUISICIONES'!V$110)*($G240/$F240)))</f>
        <v>0</v>
      </c>
      <c r="Z240" s="441">
        <f>IF( $F240=0,0,((($F240/$E240)*'PLAN DE ADQUISICIONES'!W$110)*($G240/$F240)))</f>
        <v>0</v>
      </c>
      <c r="AA240" s="441">
        <f>IF( $F240=0,0,((($F240/$E240)*'PLAN DE ADQUISICIONES'!X$110)*($G240/$F240)))</f>
        <v>0</v>
      </c>
      <c r="AB240" s="441">
        <f>IF( $F240=0,0,((($F240/$E240)*'PLAN DE ADQUISICIONES'!Y$110)*($G240/$F240)))</f>
        <v>0</v>
      </c>
      <c r="AC240" s="441">
        <f>IF( $F240=0,0,((($F240/$E240)*'PLAN DE ADQUISICIONES'!Z$110)*($G240/$F240)))</f>
        <v>0</v>
      </c>
      <c r="AD240" s="441">
        <f>IF( $F240=0,0,((($F240/$E240)*'PLAN DE ADQUISICIONES'!AA$110)*($G240/$F240)))</f>
        <v>0</v>
      </c>
      <c r="AE240" s="441">
        <f>IF( $F240=0,0,((($F240/$E240)*'PLAN DE ADQUISICIONES'!AB$110)*($G240/$F240)))</f>
        <v>0</v>
      </c>
      <c r="AF240" s="441">
        <f>IF( $F240=0,0,((($F240/$E240)*'PLAN DE ADQUISICIONES'!AC$110)*($G240/$F240)))</f>
        <v>0</v>
      </c>
      <c r="AG240" s="421">
        <f t="shared" si="123"/>
        <v>0</v>
      </c>
      <c r="AH240" s="443">
        <f>IF( $F240=0,0,((($F240/$E240)*'PLAN DE ADQUISICIONES'!AD$110)*($G240/$F240)))</f>
        <v>0</v>
      </c>
      <c r="AI240" s="441">
        <f>IF( $F240=0,0,((($F240/$E240)*'PLAN DE ADQUISICIONES'!AE$110)*($G240/$F240)))</f>
        <v>0</v>
      </c>
      <c r="AJ240" s="441">
        <f>IF( $F240=0,0,((($F240/$E240)*'PLAN DE ADQUISICIONES'!AF$110)*($G240/$F240)))</f>
        <v>0</v>
      </c>
      <c r="AK240" s="441">
        <f>IF( $F240=0,0,((($F240/$E240)*'PLAN DE ADQUISICIONES'!AG$110)*($G240/$F240)))</f>
        <v>0</v>
      </c>
      <c r="AL240" s="441">
        <f>IF( $F240=0,0,((($F240/$E240)*'PLAN DE ADQUISICIONES'!AH$110)*($G240/$F240)))</f>
        <v>0</v>
      </c>
      <c r="AM240" s="441">
        <f>IF( $F240=0,0,((($F240/$E240)*'PLAN DE ADQUISICIONES'!AI$110)*($G240/$F240)))</f>
        <v>0</v>
      </c>
      <c r="AN240" s="441">
        <f>IF( $F240=0,0,((($F240/$E240)*'PLAN DE ADQUISICIONES'!AJ$110)*($G240/$F240)))</f>
        <v>0</v>
      </c>
      <c r="AO240" s="441">
        <f>IF( $F240=0,0,((($F240/$E240)*'PLAN DE ADQUISICIONES'!AK$110)*($G240/$F240)))</f>
        <v>0</v>
      </c>
      <c r="AP240" s="441">
        <f>IF( $F240=0,0,((($F240/$E240)*'PLAN DE ADQUISICIONES'!AL$110)*($G240/$F240)))</f>
        <v>0</v>
      </c>
      <c r="AQ240" s="441">
        <f>IF( $F240=0,0,((($F240/$E240)*'PLAN DE ADQUISICIONES'!AM$110)*($G240/$F240)))</f>
        <v>0</v>
      </c>
      <c r="AR240" s="441">
        <f>IF( $F240=0,0,((($F240/$E240)*'PLAN DE ADQUISICIONES'!AN$110)*($G240/$F240)))</f>
        <v>0</v>
      </c>
      <c r="AS240" s="441">
        <f>IF( $F240=0,0,((($F240/$E240)*'PLAN DE ADQUISICIONES'!AO$110)*($G240/$F240)))</f>
        <v>0</v>
      </c>
      <c r="AT240" s="423">
        <f t="shared" si="124"/>
        <v>0</v>
      </c>
      <c r="AU240" s="494">
        <f>AS240+AR240+AQ240+AP240+AO240+AN240+AM240+AL240+AK240+AJ240+AI240+AH240+AF240+AE240+AD240+AC240+AB240+AA240+Z240+Y240+X240+W240+V240+U240+S240+R240+Q240+P240+O240+N240+M240+L240+K240+J240+I240+H240</f>
        <v>0</v>
      </c>
      <c r="AV240" s="392">
        <f t="shared" si="114"/>
        <v>0</v>
      </c>
    </row>
    <row r="241" spans="2:48" s="60" customFormat="1" ht="13.5" x14ac:dyDescent="0.25">
      <c r="B241" s="416" t="str">
        <f>'FORMATO COSTEO C6'!C61</f>
        <v>6.3.5.2</v>
      </c>
      <c r="C241" s="439">
        <f>'FORMATO COSTEO C6'!B61</f>
        <v>0</v>
      </c>
      <c r="D241" s="428" t="str">
        <f>'FORMATO COSTEO C6'!D61</f>
        <v>Unidad medida</v>
      </c>
      <c r="E241" s="530">
        <f>'FORMATO COSTEO C6'!E61</f>
        <v>0</v>
      </c>
      <c r="F241" s="441">
        <f>'FORMATO COSTEO C6'!G61</f>
        <v>0</v>
      </c>
      <c r="G241" s="442">
        <f>'FORMATO COSTEO C6'!H61</f>
        <v>0</v>
      </c>
      <c r="H241" s="443">
        <f>IF( $F241=0,0,((($F241/$E241)*'PLAN DE ADQUISICIONES'!F$111)*($G241/$F241)))</f>
        <v>0</v>
      </c>
      <c r="I241" s="441">
        <f>IF( $F241=0,0,((($F241/$E241)*'PLAN DE ADQUISICIONES'!G$111)*($G241/$F241)))</f>
        <v>0</v>
      </c>
      <c r="J241" s="441">
        <f>IF( $F241=0,0,((($F241/$E241)*'PLAN DE ADQUISICIONES'!H$111)*($G241/$F241)))</f>
        <v>0</v>
      </c>
      <c r="K241" s="441">
        <f>IF( $F241=0,0,((($F241/$E241)*'PLAN DE ADQUISICIONES'!I$111)*($G241/$F241)))</f>
        <v>0</v>
      </c>
      <c r="L241" s="441">
        <f>IF( $F241=0,0,((($F241/$E241)*'PLAN DE ADQUISICIONES'!J$111)*($G241/$F241)))</f>
        <v>0</v>
      </c>
      <c r="M241" s="441">
        <f>IF( $F241=0,0,((($F241/$E241)*'PLAN DE ADQUISICIONES'!K$111)*($G241/$F241)))</f>
        <v>0</v>
      </c>
      <c r="N241" s="441">
        <f>IF( $F241=0,0,((($F241/$E241)*'PLAN DE ADQUISICIONES'!L$111)*($G241/$F241)))</f>
        <v>0</v>
      </c>
      <c r="O241" s="441">
        <f>IF( $F241=0,0,((($F241/$E241)*'PLAN DE ADQUISICIONES'!M$111)*($G241/$F241)))</f>
        <v>0</v>
      </c>
      <c r="P241" s="441">
        <f>IF( $F241=0,0,((($F241/$E241)*'PLAN DE ADQUISICIONES'!N$111)*($G241/$F241)))</f>
        <v>0</v>
      </c>
      <c r="Q241" s="441">
        <f>IF( $F241=0,0,((($F241/$E241)*'PLAN DE ADQUISICIONES'!O$111)*($G241/$F241)))</f>
        <v>0</v>
      </c>
      <c r="R241" s="441">
        <f>IF( $F241=0,0,((($F241/$E241)*'PLAN DE ADQUISICIONES'!P$111)*($G241/$F241)))</f>
        <v>0</v>
      </c>
      <c r="S241" s="441">
        <f>IF( $F241=0,0,((($F241/$E241)*'PLAN DE ADQUISICIONES'!Q$111)*($G241/$F241)))</f>
        <v>0</v>
      </c>
      <c r="T241" s="423">
        <f t="shared" si="122"/>
        <v>0</v>
      </c>
      <c r="U241" s="444">
        <f>IF( $F241=0,0,((($F241/$E241)*'PLAN DE ADQUISICIONES'!R$111)*($G241/$F241)))</f>
        <v>0</v>
      </c>
      <c r="V241" s="441">
        <f>IF( $F241=0,0,((($F241/$E241)*'PLAN DE ADQUISICIONES'!S$111)*($G241/$F241)))</f>
        <v>0</v>
      </c>
      <c r="W241" s="441">
        <f>IF( $F241=0,0,((($F241/$E241)*'PLAN DE ADQUISICIONES'!T$111)*($G241/$F241)))</f>
        <v>0</v>
      </c>
      <c r="X241" s="441">
        <f>IF( $F241=0,0,((($F241/$E241)*'PLAN DE ADQUISICIONES'!U$111)*($G241/$F241)))</f>
        <v>0</v>
      </c>
      <c r="Y241" s="441">
        <f>IF( $F241=0,0,((($F241/$E241)*'PLAN DE ADQUISICIONES'!V$111)*($G241/$F241)))</f>
        <v>0</v>
      </c>
      <c r="Z241" s="441">
        <f>IF( $F241=0,0,((($F241/$E241)*'PLAN DE ADQUISICIONES'!W$111)*($G241/$F241)))</f>
        <v>0</v>
      </c>
      <c r="AA241" s="441">
        <f>IF( $F241=0,0,((($F241/$E241)*'PLAN DE ADQUISICIONES'!X$111)*($G241/$F241)))</f>
        <v>0</v>
      </c>
      <c r="AB241" s="441">
        <f>IF( $F241=0,0,((($F241/$E241)*'PLAN DE ADQUISICIONES'!Y$111)*($G241/$F241)))</f>
        <v>0</v>
      </c>
      <c r="AC241" s="441">
        <f>IF( $F241=0,0,((($F241/$E241)*'PLAN DE ADQUISICIONES'!Z$111)*($G241/$F241)))</f>
        <v>0</v>
      </c>
      <c r="AD241" s="441">
        <f>IF( $F241=0,0,((($F241/$E241)*'PLAN DE ADQUISICIONES'!AA$111)*($G241/$F241)))</f>
        <v>0</v>
      </c>
      <c r="AE241" s="441">
        <f>IF( $F241=0,0,((($F241/$E241)*'PLAN DE ADQUISICIONES'!AB$111)*($G241/$F241)))</f>
        <v>0</v>
      </c>
      <c r="AF241" s="441">
        <f>IF( $F241=0,0,((($F241/$E241)*'PLAN DE ADQUISICIONES'!AC$111)*($G241/$F241)))</f>
        <v>0</v>
      </c>
      <c r="AG241" s="421">
        <f t="shared" si="123"/>
        <v>0</v>
      </c>
      <c r="AH241" s="443">
        <f>IF( $F241=0,0,((($F241/$E241)*'PLAN DE ADQUISICIONES'!AD$111)*($G241/$F241)))</f>
        <v>0</v>
      </c>
      <c r="AI241" s="441">
        <f>IF( $F241=0,0,((($F241/$E241)*'PLAN DE ADQUISICIONES'!AE$111)*($G241/$F241)))</f>
        <v>0</v>
      </c>
      <c r="AJ241" s="441">
        <f>IF( $F241=0,0,((($F241/$E241)*'PLAN DE ADQUISICIONES'!AF$111)*($G241/$F241)))</f>
        <v>0</v>
      </c>
      <c r="AK241" s="441">
        <f>IF( $F241=0,0,((($F241/$E241)*'PLAN DE ADQUISICIONES'!AG$111)*($G241/$F241)))</f>
        <v>0</v>
      </c>
      <c r="AL241" s="441">
        <f>IF( $F241=0,0,((($F241/$E241)*'PLAN DE ADQUISICIONES'!AH$111)*($G241/$F241)))</f>
        <v>0</v>
      </c>
      <c r="AM241" s="441">
        <f>IF( $F241=0,0,((($F241/$E241)*'PLAN DE ADQUISICIONES'!AI$111)*($G241/$F241)))</f>
        <v>0</v>
      </c>
      <c r="AN241" s="441">
        <f>IF( $F241=0,0,((($F241/$E241)*'PLAN DE ADQUISICIONES'!AJ$111)*($G241/$F241)))</f>
        <v>0</v>
      </c>
      <c r="AO241" s="441">
        <f>IF( $F241=0,0,((($F241/$E241)*'PLAN DE ADQUISICIONES'!AK$111)*($G241/$F241)))</f>
        <v>0</v>
      </c>
      <c r="AP241" s="441">
        <f>IF( $F241=0,0,((($F241/$E241)*'PLAN DE ADQUISICIONES'!AL$111)*($G241/$F241)))</f>
        <v>0</v>
      </c>
      <c r="AQ241" s="441">
        <f>IF( $F241=0,0,((($F241/$E241)*'PLAN DE ADQUISICIONES'!AM$111)*($G241/$F241)))</f>
        <v>0</v>
      </c>
      <c r="AR241" s="441">
        <f>IF( $F241=0,0,((($F241/$E241)*'PLAN DE ADQUISICIONES'!AN$111)*($G241/$F241)))</f>
        <v>0</v>
      </c>
      <c r="AS241" s="441">
        <f>IF( $F241=0,0,((($F241/$E241)*'PLAN DE ADQUISICIONES'!AO$111)*($G241/$F241)))</f>
        <v>0</v>
      </c>
      <c r="AT241" s="423">
        <f t="shared" si="124"/>
        <v>0</v>
      </c>
      <c r="AU241" s="494">
        <f>AS241+AR241+AQ241+AP241+AO241+AN241+AM241+AL241+AK241+AJ241+AI241+AH241+AF241+AE241+AD241+AC241+AB241+AA241+Z241+Y241+X241+W241+V241+U241+S241+R241+Q241+P241+O241+N241+M241+L241+K241+J241+I241+H241</f>
        <v>0</v>
      </c>
      <c r="AV241" s="392">
        <f t="shared" si="114"/>
        <v>0</v>
      </c>
    </row>
    <row r="242" spans="2:48" s="60" customFormat="1" ht="13.5" x14ac:dyDescent="0.25">
      <c r="B242" s="416" t="str">
        <f>'FORMATO COSTEO C6'!C62</f>
        <v>6.3.5.3</v>
      </c>
      <c r="C242" s="439">
        <f>'FORMATO COSTEO C6'!B62</f>
        <v>0</v>
      </c>
      <c r="D242" s="428" t="str">
        <f>'FORMATO COSTEO C6'!D62</f>
        <v>Unidad medida</v>
      </c>
      <c r="E242" s="530">
        <f>'FORMATO COSTEO C6'!E62</f>
        <v>0</v>
      </c>
      <c r="F242" s="441">
        <f>'FORMATO COSTEO C6'!G62</f>
        <v>0</v>
      </c>
      <c r="G242" s="442">
        <f>'FORMATO COSTEO C6'!H62</f>
        <v>0</v>
      </c>
      <c r="H242" s="443">
        <f>IF( $F242=0,0,((($F242/$E242)*'PLAN DE ADQUISICIONES'!F$112)*($G242/$F242)))</f>
        <v>0</v>
      </c>
      <c r="I242" s="441">
        <f>IF( $F242=0,0,((($F242/$E242)*'PLAN DE ADQUISICIONES'!G$112)*($G242/$F242)))</f>
        <v>0</v>
      </c>
      <c r="J242" s="441">
        <f>IF( $F242=0,0,((($F242/$E242)*'PLAN DE ADQUISICIONES'!H$112)*($G242/$F242)))</f>
        <v>0</v>
      </c>
      <c r="K242" s="441">
        <f>IF( $F242=0,0,((($F242/$E242)*'PLAN DE ADQUISICIONES'!I$112)*($G242/$F242)))</f>
        <v>0</v>
      </c>
      <c r="L242" s="441">
        <f>IF( $F242=0,0,((($F242/$E242)*'PLAN DE ADQUISICIONES'!J$112)*($G242/$F242)))</f>
        <v>0</v>
      </c>
      <c r="M242" s="441">
        <f>IF( $F242=0,0,((($F242/$E242)*'PLAN DE ADQUISICIONES'!K$112)*($G242/$F242)))</f>
        <v>0</v>
      </c>
      <c r="N242" s="441">
        <f>IF( $F242=0,0,((($F242/$E242)*'PLAN DE ADQUISICIONES'!L$112)*($G242/$F242)))</f>
        <v>0</v>
      </c>
      <c r="O242" s="441">
        <f>IF( $F242=0,0,((($F242/$E242)*'PLAN DE ADQUISICIONES'!M$112)*($G242/$F242)))</f>
        <v>0</v>
      </c>
      <c r="P242" s="441">
        <f>IF( $F242=0,0,((($F242/$E242)*'PLAN DE ADQUISICIONES'!N$112)*($G242/$F242)))</f>
        <v>0</v>
      </c>
      <c r="Q242" s="441">
        <f>IF( $F242=0,0,((($F242/$E242)*'PLAN DE ADQUISICIONES'!O$112)*($G242/$F242)))</f>
        <v>0</v>
      </c>
      <c r="R242" s="441">
        <f>IF( $F242=0,0,((($F242/$E242)*'PLAN DE ADQUISICIONES'!P$112)*($G242/$F242)))</f>
        <v>0</v>
      </c>
      <c r="S242" s="441">
        <f>IF( $F242=0,0,((($F242/$E242)*'PLAN DE ADQUISICIONES'!Q$112)*($G242/$F242)))</f>
        <v>0</v>
      </c>
      <c r="T242" s="423">
        <f t="shared" si="122"/>
        <v>0</v>
      </c>
      <c r="U242" s="444">
        <f>IF( $F242=0,0,((($F242/$E242)*'PLAN DE ADQUISICIONES'!R$112)*($G242/$F242)))</f>
        <v>0</v>
      </c>
      <c r="V242" s="441">
        <f>IF( $F242=0,0,((($F242/$E242)*'PLAN DE ADQUISICIONES'!S$112)*($G242/$F242)))</f>
        <v>0</v>
      </c>
      <c r="W242" s="441">
        <f>IF( $F242=0,0,((($F242/$E242)*'PLAN DE ADQUISICIONES'!T$112)*($G242/$F242)))</f>
        <v>0</v>
      </c>
      <c r="X242" s="441">
        <f>IF( $F242=0,0,((($F242/$E242)*'PLAN DE ADQUISICIONES'!U$112)*($G242/$F242)))</f>
        <v>0</v>
      </c>
      <c r="Y242" s="441">
        <f>IF( $F242=0,0,((($F242/$E242)*'PLAN DE ADQUISICIONES'!V$112)*($G242/$F242)))</f>
        <v>0</v>
      </c>
      <c r="Z242" s="441">
        <f>IF( $F242=0,0,((($F242/$E242)*'PLAN DE ADQUISICIONES'!W$112)*($G242/$F242)))</f>
        <v>0</v>
      </c>
      <c r="AA242" s="441">
        <f>IF( $F242=0,0,((($F242/$E242)*'PLAN DE ADQUISICIONES'!X$112)*($G242/$F242)))</f>
        <v>0</v>
      </c>
      <c r="AB242" s="441">
        <f>IF( $F242=0,0,((($F242/$E242)*'PLAN DE ADQUISICIONES'!Y$112)*($G242/$F242)))</f>
        <v>0</v>
      </c>
      <c r="AC242" s="441">
        <f>IF( $F242=0,0,((($F242/$E242)*'PLAN DE ADQUISICIONES'!Z$112)*($G242/$F242)))</f>
        <v>0</v>
      </c>
      <c r="AD242" s="441">
        <f>IF( $F242=0,0,((($F242/$E242)*'PLAN DE ADQUISICIONES'!AA$112)*($G242/$F242)))</f>
        <v>0</v>
      </c>
      <c r="AE242" s="441">
        <f>IF( $F242=0,0,((($F242/$E242)*'PLAN DE ADQUISICIONES'!AB$112)*($G242/$F242)))</f>
        <v>0</v>
      </c>
      <c r="AF242" s="441">
        <f>IF( $F242=0,0,((($F242/$E242)*'PLAN DE ADQUISICIONES'!AC$112)*($G242/$F242)))</f>
        <v>0</v>
      </c>
      <c r="AG242" s="421">
        <f t="shared" si="123"/>
        <v>0</v>
      </c>
      <c r="AH242" s="443">
        <f>IF( $F242=0,0,((($F242/$E242)*'PLAN DE ADQUISICIONES'!AD$112)*($G242/$F242)))</f>
        <v>0</v>
      </c>
      <c r="AI242" s="441">
        <f>IF( $F242=0,0,((($F242/$E242)*'PLAN DE ADQUISICIONES'!AE$112)*($G242/$F242)))</f>
        <v>0</v>
      </c>
      <c r="AJ242" s="441">
        <f>IF( $F242=0,0,((($F242/$E242)*'PLAN DE ADQUISICIONES'!AF$112)*($G242/$F242)))</f>
        <v>0</v>
      </c>
      <c r="AK242" s="441">
        <f>IF( $F242=0,0,((($F242/$E242)*'PLAN DE ADQUISICIONES'!AG$112)*($G242/$F242)))</f>
        <v>0</v>
      </c>
      <c r="AL242" s="441">
        <f>IF( $F242=0,0,((($F242/$E242)*'PLAN DE ADQUISICIONES'!AH$112)*($G242/$F242)))</f>
        <v>0</v>
      </c>
      <c r="AM242" s="441">
        <f>IF( $F242=0,0,((($F242/$E242)*'PLAN DE ADQUISICIONES'!AI$112)*($G242/$F242)))</f>
        <v>0</v>
      </c>
      <c r="AN242" s="441">
        <f>IF( $F242=0,0,((($F242/$E242)*'PLAN DE ADQUISICIONES'!AJ$112)*($G242/$F242)))</f>
        <v>0</v>
      </c>
      <c r="AO242" s="441">
        <f>IF( $F242=0,0,((($F242/$E242)*'PLAN DE ADQUISICIONES'!AK$112)*($G242/$F242)))</f>
        <v>0</v>
      </c>
      <c r="AP242" s="441">
        <f>IF( $F242=0,0,((($F242/$E242)*'PLAN DE ADQUISICIONES'!AL$112)*($G242/$F242)))</f>
        <v>0</v>
      </c>
      <c r="AQ242" s="441">
        <f>IF( $F242=0,0,((($F242/$E242)*'PLAN DE ADQUISICIONES'!AM$112)*($G242/$F242)))</f>
        <v>0</v>
      </c>
      <c r="AR242" s="441">
        <f>IF( $F242=0,0,((($F242/$E242)*'PLAN DE ADQUISICIONES'!AN$112)*($G242/$F242)))</f>
        <v>0</v>
      </c>
      <c r="AS242" s="441">
        <f>IF( $F242=0,0,((($F242/$E242)*'PLAN DE ADQUISICIONES'!AO$112)*($G242/$F242)))</f>
        <v>0</v>
      </c>
      <c r="AT242" s="423">
        <f t="shared" si="124"/>
        <v>0</v>
      </c>
      <c r="AU242" s="494">
        <f>AS242+AR242+AQ242+AP242+AO242+AN242+AM242+AL242+AK242+AJ242+AI242+AH242+AF242+AE242+AD242+AC242+AB242+AA242+Z242+Y242+X242+W242+V242+U242+S242+R242+Q242+P242+O242+N242+M242+L242+K242+J242+I242+H242</f>
        <v>0</v>
      </c>
      <c r="AV242" s="392">
        <f t="shared" si="114"/>
        <v>0</v>
      </c>
    </row>
    <row r="243" spans="2:48" s="60" customFormat="1" ht="13.5" x14ac:dyDescent="0.25">
      <c r="B243" s="461" t="str">
        <f>+'FORMATO COSTEO C6'!C63</f>
        <v>6.3.6</v>
      </c>
      <c r="C243" s="447" t="str">
        <f>+'FORMATO COSTEO C6'!B63</f>
        <v>Comunicaciones</v>
      </c>
      <c r="D243" s="458"/>
      <c r="E243" s="540"/>
      <c r="F243" s="450">
        <f>+'FORMATO COSTEO C6'!G63</f>
        <v>0</v>
      </c>
      <c r="G243" s="451">
        <f>+'FORMATO COSTEO C6'!H63</f>
        <v>0</v>
      </c>
      <c r="H243" s="452">
        <f>SUM(H244:H246)</f>
        <v>0</v>
      </c>
      <c r="I243" s="450">
        <f t="shared" ref="I243:AS243" si="129">SUM(I244:I246)</f>
        <v>0</v>
      </c>
      <c r="J243" s="450">
        <f t="shared" si="129"/>
        <v>0</v>
      </c>
      <c r="K243" s="450">
        <f t="shared" si="129"/>
        <v>0</v>
      </c>
      <c r="L243" s="450">
        <f t="shared" si="129"/>
        <v>0</v>
      </c>
      <c r="M243" s="450">
        <f t="shared" si="129"/>
        <v>0</v>
      </c>
      <c r="N243" s="450">
        <f t="shared" si="129"/>
        <v>0</v>
      </c>
      <c r="O243" s="450">
        <f t="shared" si="129"/>
        <v>0</v>
      </c>
      <c r="P243" s="450">
        <f t="shared" si="129"/>
        <v>0</v>
      </c>
      <c r="Q243" s="450">
        <f t="shared" si="129"/>
        <v>0</v>
      </c>
      <c r="R243" s="450">
        <f t="shared" si="129"/>
        <v>0</v>
      </c>
      <c r="S243" s="450">
        <f t="shared" si="129"/>
        <v>0</v>
      </c>
      <c r="T243" s="453">
        <f t="shared" si="129"/>
        <v>0</v>
      </c>
      <c r="U243" s="454">
        <f t="shared" si="129"/>
        <v>0</v>
      </c>
      <c r="V243" s="450">
        <f t="shared" si="129"/>
        <v>0</v>
      </c>
      <c r="W243" s="450">
        <f t="shared" si="129"/>
        <v>0</v>
      </c>
      <c r="X243" s="450">
        <f t="shared" si="129"/>
        <v>0</v>
      </c>
      <c r="Y243" s="450">
        <f t="shared" si="129"/>
        <v>0</v>
      </c>
      <c r="Z243" s="450">
        <f t="shared" si="129"/>
        <v>0</v>
      </c>
      <c r="AA243" s="450">
        <f t="shared" si="129"/>
        <v>0</v>
      </c>
      <c r="AB243" s="450">
        <f t="shared" si="129"/>
        <v>0</v>
      </c>
      <c r="AC243" s="450">
        <f t="shared" si="129"/>
        <v>0</v>
      </c>
      <c r="AD243" s="450">
        <f t="shared" si="129"/>
        <v>0</v>
      </c>
      <c r="AE243" s="450">
        <f t="shared" si="129"/>
        <v>0</v>
      </c>
      <c r="AF243" s="450">
        <f t="shared" si="129"/>
        <v>0</v>
      </c>
      <c r="AG243" s="451">
        <f t="shared" si="129"/>
        <v>0</v>
      </c>
      <c r="AH243" s="452">
        <f t="shared" si="129"/>
        <v>0</v>
      </c>
      <c r="AI243" s="450">
        <f t="shared" si="129"/>
        <v>0</v>
      </c>
      <c r="AJ243" s="450">
        <f t="shared" si="129"/>
        <v>0</v>
      </c>
      <c r="AK243" s="450">
        <f t="shared" si="129"/>
        <v>0</v>
      </c>
      <c r="AL243" s="450">
        <f t="shared" si="129"/>
        <v>0</v>
      </c>
      <c r="AM243" s="450">
        <f t="shared" si="129"/>
        <v>0</v>
      </c>
      <c r="AN243" s="450">
        <f t="shared" si="129"/>
        <v>0</v>
      </c>
      <c r="AO243" s="450">
        <f t="shared" si="129"/>
        <v>0</v>
      </c>
      <c r="AP243" s="450">
        <f t="shared" si="129"/>
        <v>0</v>
      </c>
      <c r="AQ243" s="450">
        <f t="shared" si="129"/>
        <v>0</v>
      </c>
      <c r="AR243" s="450">
        <f t="shared" si="129"/>
        <v>0</v>
      </c>
      <c r="AS243" s="450">
        <f t="shared" si="129"/>
        <v>0</v>
      </c>
      <c r="AT243" s="453">
        <f>SUM(AT244:AT246)</f>
        <v>0</v>
      </c>
      <c r="AU243" s="455">
        <f>SUM(AU244:AU246)</f>
        <v>0</v>
      </c>
      <c r="AV243" s="392">
        <f t="shared" si="114"/>
        <v>0</v>
      </c>
    </row>
    <row r="244" spans="2:48" s="60" customFormat="1" ht="13.5" x14ac:dyDescent="0.25">
      <c r="B244" s="416" t="str">
        <f>'FORMATO COSTEO C6'!C64</f>
        <v>6.3.6.1</v>
      </c>
      <c r="C244" s="439">
        <f>'FORMATO COSTEO C6'!B64</f>
        <v>0</v>
      </c>
      <c r="D244" s="428" t="str">
        <f>'FORMATO COSTEO C6'!D64</f>
        <v>Unidad medida</v>
      </c>
      <c r="E244" s="530">
        <f>'FORMATO COSTEO C6'!E64</f>
        <v>0</v>
      </c>
      <c r="F244" s="441">
        <f>'FORMATO COSTEO C6'!G64</f>
        <v>0</v>
      </c>
      <c r="G244" s="442">
        <f>'FORMATO COSTEO C6'!H64</f>
        <v>0</v>
      </c>
      <c r="H244" s="443">
        <f>IF( $F244=0,0,((($F244/$E244)*'PLAN DE ADQUISICIONES'!F$114)*($G244/$F244)))</f>
        <v>0</v>
      </c>
      <c r="I244" s="441">
        <f>IF( $F244=0,0,((($F244/$E244)*'PLAN DE ADQUISICIONES'!G$114)*($G244/$F244)))</f>
        <v>0</v>
      </c>
      <c r="J244" s="441">
        <f>IF( $F244=0,0,((($F244/$E244)*'PLAN DE ADQUISICIONES'!H$114)*($G244/$F244)))</f>
        <v>0</v>
      </c>
      <c r="K244" s="441">
        <f>IF( $F244=0,0,((($F244/$E244)*'PLAN DE ADQUISICIONES'!I$114)*($G244/$F244)))</f>
        <v>0</v>
      </c>
      <c r="L244" s="441">
        <f>IF( $F244=0,0,((($F244/$E244)*'PLAN DE ADQUISICIONES'!J$114)*($G244/$F244)))</f>
        <v>0</v>
      </c>
      <c r="M244" s="441">
        <f>IF( $F244=0,0,((($F244/$E244)*'PLAN DE ADQUISICIONES'!K$114)*($G244/$F244)))</f>
        <v>0</v>
      </c>
      <c r="N244" s="441">
        <f>IF( $F244=0,0,((($F244/$E244)*'PLAN DE ADQUISICIONES'!L$114)*($G244/$F244)))</f>
        <v>0</v>
      </c>
      <c r="O244" s="441">
        <f>IF( $F244=0,0,((($F244/$E244)*'PLAN DE ADQUISICIONES'!M$114)*($G244/$F244)))</f>
        <v>0</v>
      </c>
      <c r="P244" s="441">
        <f>IF( $F244=0,0,((($F244/$E244)*'PLAN DE ADQUISICIONES'!N$114)*($G244/$F244)))</f>
        <v>0</v>
      </c>
      <c r="Q244" s="441">
        <f>IF( $F244=0,0,((($F244/$E244)*'PLAN DE ADQUISICIONES'!O$114)*($G244/$F244)))</f>
        <v>0</v>
      </c>
      <c r="R244" s="441">
        <f>IF( $F244=0,0,((($F244/$E244)*'PLAN DE ADQUISICIONES'!P$114)*($G244/$F244)))</f>
        <v>0</v>
      </c>
      <c r="S244" s="441">
        <f>IF( $F244=0,0,((($F244/$E244)*'PLAN DE ADQUISICIONES'!Q$114)*($G244/$F244)))</f>
        <v>0</v>
      </c>
      <c r="T244" s="423">
        <f t="shared" si="122"/>
        <v>0</v>
      </c>
      <c r="U244" s="444">
        <f>IF( $F244=0,0,((($F244/$E244)*'PLAN DE ADQUISICIONES'!R$114)*($G244/$F244)))</f>
        <v>0</v>
      </c>
      <c r="V244" s="441">
        <f>IF( $F244=0,0,((($F244/$E244)*'PLAN DE ADQUISICIONES'!S$114)*($G244/$F244)))</f>
        <v>0</v>
      </c>
      <c r="W244" s="441">
        <f>IF( $F244=0,0,((($F244/$E244)*'PLAN DE ADQUISICIONES'!T$114)*($G244/$F244)))</f>
        <v>0</v>
      </c>
      <c r="X244" s="441">
        <f>IF( $F244=0,0,((($F244/$E244)*'PLAN DE ADQUISICIONES'!U$114)*($G244/$F244)))</f>
        <v>0</v>
      </c>
      <c r="Y244" s="441">
        <f>IF( $F244=0,0,((($F244/$E244)*'PLAN DE ADQUISICIONES'!V$114)*($G244/$F244)))</f>
        <v>0</v>
      </c>
      <c r="Z244" s="441">
        <f>IF( $F244=0,0,((($F244/$E244)*'PLAN DE ADQUISICIONES'!W$114)*($G244/$F244)))</f>
        <v>0</v>
      </c>
      <c r="AA244" s="441">
        <f>IF( $F244=0,0,((($F244/$E244)*'PLAN DE ADQUISICIONES'!X$114)*($G244/$F244)))</f>
        <v>0</v>
      </c>
      <c r="AB244" s="441">
        <f>IF( $F244=0,0,((($F244/$E244)*'PLAN DE ADQUISICIONES'!Y$114)*($G244/$F244)))</f>
        <v>0</v>
      </c>
      <c r="AC244" s="441">
        <f>IF( $F244=0,0,((($F244/$E244)*'PLAN DE ADQUISICIONES'!Z$114)*($G244/$F244)))</f>
        <v>0</v>
      </c>
      <c r="AD244" s="441">
        <f>IF( $F244=0,0,((($F244/$E244)*'PLAN DE ADQUISICIONES'!AA$114)*($G244/$F244)))</f>
        <v>0</v>
      </c>
      <c r="AE244" s="441">
        <f>IF( $F244=0,0,((($F244/$E244)*'PLAN DE ADQUISICIONES'!AB$114)*($G244/$F244)))</f>
        <v>0</v>
      </c>
      <c r="AF244" s="441">
        <f>IF( $F244=0,0,((($F244/$E244)*'PLAN DE ADQUISICIONES'!AC$114)*($G244/$F244)))</f>
        <v>0</v>
      </c>
      <c r="AG244" s="421">
        <f t="shared" si="123"/>
        <v>0</v>
      </c>
      <c r="AH244" s="443">
        <f>IF( $F244=0,0,((($F244/$E244)*'PLAN DE ADQUISICIONES'!AD$114)*($G244/$F244)))</f>
        <v>0</v>
      </c>
      <c r="AI244" s="441">
        <f>IF( $F244=0,0,((($F244/$E244)*'PLAN DE ADQUISICIONES'!AE$114)*($G244/$F244)))</f>
        <v>0</v>
      </c>
      <c r="AJ244" s="441">
        <f>IF( $F244=0,0,((($F244/$E244)*'PLAN DE ADQUISICIONES'!AF$114)*($G244/$F244)))</f>
        <v>0</v>
      </c>
      <c r="AK244" s="441">
        <f>IF( $F244=0,0,((($F244/$E244)*'PLAN DE ADQUISICIONES'!AG$114)*($G244/$F244)))</f>
        <v>0</v>
      </c>
      <c r="AL244" s="441">
        <f>IF( $F244=0,0,((($F244/$E244)*'PLAN DE ADQUISICIONES'!AH$114)*($G244/$F244)))</f>
        <v>0</v>
      </c>
      <c r="AM244" s="441">
        <f>IF( $F244=0,0,((($F244/$E244)*'PLAN DE ADQUISICIONES'!AI$114)*($G244/$F244)))</f>
        <v>0</v>
      </c>
      <c r="AN244" s="441">
        <f>IF( $F244=0,0,((($F244/$E244)*'PLAN DE ADQUISICIONES'!AJ$114)*($G244/$F244)))</f>
        <v>0</v>
      </c>
      <c r="AO244" s="441">
        <f>IF( $F244=0,0,((($F244/$E244)*'PLAN DE ADQUISICIONES'!AK$114)*($G244/$F244)))</f>
        <v>0</v>
      </c>
      <c r="AP244" s="441">
        <f>IF( $F244=0,0,((($F244/$E244)*'PLAN DE ADQUISICIONES'!AL$114)*($G244/$F244)))</f>
        <v>0</v>
      </c>
      <c r="AQ244" s="441">
        <f>IF( $F244=0,0,((($F244/$E244)*'PLAN DE ADQUISICIONES'!AM$114)*($G244/$F244)))</f>
        <v>0</v>
      </c>
      <c r="AR244" s="441">
        <f>IF( $F244=0,0,((($F244/$E244)*'PLAN DE ADQUISICIONES'!AN$114)*($G244/$F244)))</f>
        <v>0</v>
      </c>
      <c r="AS244" s="441">
        <f>IF( $F244=0,0,((($F244/$E244)*'PLAN DE ADQUISICIONES'!AO$114)*($G244/$F244)))</f>
        <v>0</v>
      </c>
      <c r="AT244" s="423">
        <f t="shared" si="124"/>
        <v>0</v>
      </c>
      <c r="AU244" s="494">
        <f>AS244+AR244+AQ244+AP244+AO244+AN244+AM244+AL244+AK244+AJ244+AI244+AH244+AF244+AE244+AD244+AC244+AB244+AA244+Z244+Y244+X244+W244+V244+U244+S244+R244+Q244+P244+O244+N244+M244+L244+K244+J244+I244+H244</f>
        <v>0</v>
      </c>
      <c r="AV244" s="392">
        <f t="shared" si="114"/>
        <v>0</v>
      </c>
    </row>
    <row r="245" spans="2:48" s="60" customFormat="1" ht="13.5" x14ac:dyDescent="0.25">
      <c r="B245" s="416" t="str">
        <f>'FORMATO COSTEO C6'!C65</f>
        <v>6.3.6.2</v>
      </c>
      <c r="C245" s="439">
        <f>'FORMATO COSTEO C6'!B65</f>
        <v>0</v>
      </c>
      <c r="D245" s="428" t="str">
        <f>'FORMATO COSTEO C6'!D65</f>
        <v>Unidad medida</v>
      </c>
      <c r="E245" s="530">
        <f>'FORMATO COSTEO C6'!E65</f>
        <v>0</v>
      </c>
      <c r="F245" s="441">
        <f>'FORMATO COSTEO C6'!G65</f>
        <v>0</v>
      </c>
      <c r="G245" s="442">
        <f>'FORMATO COSTEO C6'!H65</f>
        <v>0</v>
      </c>
      <c r="H245" s="443">
        <f>IF( $F245=0,0,((($F245/$E245)*'PLAN DE ADQUISICIONES'!F$115)*($G245/$F245)))</f>
        <v>0</v>
      </c>
      <c r="I245" s="441">
        <f>IF( $F245=0,0,((($F245/$E245)*'PLAN DE ADQUISICIONES'!G$115)*($G245/$F245)))</f>
        <v>0</v>
      </c>
      <c r="J245" s="441">
        <f>IF( $F245=0,0,((($F245/$E245)*'PLAN DE ADQUISICIONES'!H$115)*($G245/$F245)))</f>
        <v>0</v>
      </c>
      <c r="K245" s="441">
        <f>IF( $F245=0,0,((($F245/$E245)*'PLAN DE ADQUISICIONES'!I$115)*($G245/$F245)))</f>
        <v>0</v>
      </c>
      <c r="L245" s="441">
        <f>IF( $F245=0,0,((($F245/$E245)*'PLAN DE ADQUISICIONES'!J$115)*($G245/$F245)))</f>
        <v>0</v>
      </c>
      <c r="M245" s="441">
        <f>IF( $F245=0,0,((($F245/$E245)*'PLAN DE ADQUISICIONES'!K$115)*($G245/$F245)))</f>
        <v>0</v>
      </c>
      <c r="N245" s="441">
        <f>IF( $F245=0,0,((($F245/$E245)*'PLAN DE ADQUISICIONES'!L$115)*($G245/$F245)))</f>
        <v>0</v>
      </c>
      <c r="O245" s="441">
        <f>IF( $F245=0,0,((($F245/$E245)*'PLAN DE ADQUISICIONES'!M$115)*($G245/$F245)))</f>
        <v>0</v>
      </c>
      <c r="P245" s="441">
        <f>IF( $F245=0,0,((($F245/$E245)*'PLAN DE ADQUISICIONES'!N$115)*($G245/$F245)))</f>
        <v>0</v>
      </c>
      <c r="Q245" s="441">
        <f>IF( $F245=0,0,((($F245/$E245)*'PLAN DE ADQUISICIONES'!O$115)*($G245/$F245)))</f>
        <v>0</v>
      </c>
      <c r="R245" s="441">
        <f>IF( $F245=0,0,((($F245/$E245)*'PLAN DE ADQUISICIONES'!P$115)*($G245/$F245)))</f>
        <v>0</v>
      </c>
      <c r="S245" s="441">
        <f>IF( $F245=0,0,((($F245/$E245)*'PLAN DE ADQUISICIONES'!Q$115)*($G245/$F245)))</f>
        <v>0</v>
      </c>
      <c r="T245" s="423">
        <f t="shared" si="122"/>
        <v>0</v>
      </c>
      <c r="U245" s="444">
        <f>IF( $F245=0,0,((($F245/$E245)*'PLAN DE ADQUISICIONES'!R$115)*($G245/$F245)))</f>
        <v>0</v>
      </c>
      <c r="V245" s="441">
        <f>IF( $F245=0,0,((($F245/$E245)*'PLAN DE ADQUISICIONES'!S$115)*($G245/$F245)))</f>
        <v>0</v>
      </c>
      <c r="W245" s="441">
        <f>IF( $F245=0,0,((($F245/$E245)*'PLAN DE ADQUISICIONES'!T$115)*($G245/$F245)))</f>
        <v>0</v>
      </c>
      <c r="X245" s="441">
        <f>IF( $F245=0,0,((($F245/$E245)*'PLAN DE ADQUISICIONES'!U$115)*($G245/$F245)))</f>
        <v>0</v>
      </c>
      <c r="Y245" s="441">
        <f>IF( $F245=0,0,((($F245/$E245)*'PLAN DE ADQUISICIONES'!V$115)*($G245/$F245)))</f>
        <v>0</v>
      </c>
      <c r="Z245" s="441">
        <f>IF( $F245=0,0,((($F245/$E245)*'PLAN DE ADQUISICIONES'!W$115)*($G245/$F245)))</f>
        <v>0</v>
      </c>
      <c r="AA245" s="441">
        <f>IF( $F245=0,0,((($F245/$E245)*'PLAN DE ADQUISICIONES'!X$115)*($G245/$F245)))</f>
        <v>0</v>
      </c>
      <c r="AB245" s="441">
        <f>IF( $F245=0,0,((($F245/$E245)*'PLAN DE ADQUISICIONES'!Y$115)*($G245/$F245)))</f>
        <v>0</v>
      </c>
      <c r="AC245" s="441">
        <f>IF( $F245=0,0,((($F245/$E245)*'PLAN DE ADQUISICIONES'!Z$115)*($G245/$F245)))</f>
        <v>0</v>
      </c>
      <c r="AD245" s="441">
        <f>IF( $F245=0,0,((($F245/$E245)*'PLAN DE ADQUISICIONES'!AA$115)*($G245/$F245)))</f>
        <v>0</v>
      </c>
      <c r="AE245" s="441">
        <f>IF( $F245=0,0,((($F245/$E245)*'PLAN DE ADQUISICIONES'!AB$115)*($G245/$F245)))</f>
        <v>0</v>
      </c>
      <c r="AF245" s="441">
        <f>IF( $F245=0,0,((($F245/$E245)*'PLAN DE ADQUISICIONES'!AC$115)*($G245/$F245)))</f>
        <v>0</v>
      </c>
      <c r="AG245" s="421">
        <f t="shared" si="123"/>
        <v>0</v>
      </c>
      <c r="AH245" s="443">
        <f>IF( $F245=0,0,((($F245/$E245)*'PLAN DE ADQUISICIONES'!AD$115)*($G245/$F245)))</f>
        <v>0</v>
      </c>
      <c r="AI245" s="441">
        <f>IF( $F245=0,0,((($F245/$E245)*'PLAN DE ADQUISICIONES'!AE$115)*($G245/$F245)))</f>
        <v>0</v>
      </c>
      <c r="AJ245" s="441">
        <f>IF( $F245=0,0,((($F245/$E245)*'PLAN DE ADQUISICIONES'!AF$115)*($G245/$F245)))</f>
        <v>0</v>
      </c>
      <c r="AK245" s="441">
        <f>IF( $F245=0,0,((($F245/$E245)*'PLAN DE ADQUISICIONES'!AG$115)*($G245/$F245)))</f>
        <v>0</v>
      </c>
      <c r="AL245" s="441">
        <f>IF( $F245=0,0,((($F245/$E245)*'PLAN DE ADQUISICIONES'!AH$115)*($G245/$F245)))</f>
        <v>0</v>
      </c>
      <c r="AM245" s="441">
        <f>IF( $F245=0,0,((($F245/$E245)*'PLAN DE ADQUISICIONES'!AI$115)*($G245/$F245)))</f>
        <v>0</v>
      </c>
      <c r="AN245" s="441">
        <f>IF( $F245=0,0,((($F245/$E245)*'PLAN DE ADQUISICIONES'!AJ$115)*($G245/$F245)))</f>
        <v>0</v>
      </c>
      <c r="AO245" s="441">
        <f>IF( $F245=0,0,((($F245/$E245)*'PLAN DE ADQUISICIONES'!AK$115)*($G245/$F245)))</f>
        <v>0</v>
      </c>
      <c r="AP245" s="441">
        <f>IF( $F245=0,0,((($F245/$E245)*'PLAN DE ADQUISICIONES'!AL$115)*($G245/$F245)))</f>
        <v>0</v>
      </c>
      <c r="AQ245" s="441">
        <f>IF( $F245=0,0,((($F245/$E245)*'PLAN DE ADQUISICIONES'!AM$115)*($G245/$F245)))</f>
        <v>0</v>
      </c>
      <c r="AR245" s="441">
        <f>IF( $F245=0,0,((($F245/$E245)*'PLAN DE ADQUISICIONES'!AN$115)*($G245/$F245)))</f>
        <v>0</v>
      </c>
      <c r="AS245" s="441">
        <f>IF( $F245=0,0,((($F245/$E245)*'PLAN DE ADQUISICIONES'!AO$115)*($G245/$F245)))</f>
        <v>0</v>
      </c>
      <c r="AT245" s="423">
        <f t="shared" si="124"/>
        <v>0</v>
      </c>
      <c r="AU245" s="494">
        <f>AS245+AR245+AQ245+AP245+AO245+AN245+AM245+AL245+AK245+AJ245+AI245+AH245+AF245+AE245+AD245+AC245+AB245+AA245+Z245+Y245+X245+W245+V245+U245+S245+R245+Q245+P245+O245+N245+M245+L245+K245+J245+I245+H245</f>
        <v>0</v>
      </c>
      <c r="AV245" s="392">
        <f t="shared" si="114"/>
        <v>0</v>
      </c>
    </row>
    <row r="246" spans="2:48" s="60" customFormat="1" ht="13.5" x14ac:dyDescent="0.25">
      <c r="B246" s="416" t="str">
        <f>'FORMATO COSTEO C6'!C66</f>
        <v>6.3.6.3</v>
      </c>
      <c r="C246" s="439">
        <f>'FORMATO COSTEO C6'!B66</f>
        <v>0</v>
      </c>
      <c r="D246" s="428" t="str">
        <f>'FORMATO COSTEO C6'!D66</f>
        <v>Unidad medida</v>
      </c>
      <c r="E246" s="530">
        <f>'FORMATO COSTEO C6'!E66</f>
        <v>0</v>
      </c>
      <c r="F246" s="441">
        <f>'FORMATO COSTEO C6'!G66</f>
        <v>0</v>
      </c>
      <c r="G246" s="442">
        <f>'FORMATO COSTEO C6'!H66</f>
        <v>0</v>
      </c>
      <c r="H246" s="443">
        <f>IF( $F246=0,0,((($F246/$E246)*'PLAN DE ADQUISICIONES'!F$116)*($G246/$F246)))</f>
        <v>0</v>
      </c>
      <c r="I246" s="441">
        <f>IF( $F246=0,0,((($F246/$E246)*'PLAN DE ADQUISICIONES'!G$116)*($G246/$F246)))</f>
        <v>0</v>
      </c>
      <c r="J246" s="441">
        <f>IF( $F246=0,0,((($F246/$E246)*'PLAN DE ADQUISICIONES'!H$116)*($G246/$F246)))</f>
        <v>0</v>
      </c>
      <c r="K246" s="441">
        <f>IF( $F246=0,0,((($F246/$E246)*'PLAN DE ADQUISICIONES'!I$116)*($G246/$F246)))</f>
        <v>0</v>
      </c>
      <c r="L246" s="441">
        <f>IF( $F246=0,0,((($F246/$E246)*'PLAN DE ADQUISICIONES'!J$116)*($G246/$F246)))</f>
        <v>0</v>
      </c>
      <c r="M246" s="441">
        <f>IF( $F246=0,0,((($F246/$E246)*'PLAN DE ADQUISICIONES'!K$116)*($G246/$F246)))</f>
        <v>0</v>
      </c>
      <c r="N246" s="441">
        <f>IF( $F246=0,0,((($F246/$E246)*'PLAN DE ADQUISICIONES'!L$116)*($G246/$F246)))</f>
        <v>0</v>
      </c>
      <c r="O246" s="441">
        <f>IF( $F246=0,0,((($F246/$E246)*'PLAN DE ADQUISICIONES'!M$116)*($G246/$F246)))</f>
        <v>0</v>
      </c>
      <c r="P246" s="441">
        <f>IF( $F246=0,0,((($F246/$E246)*'PLAN DE ADQUISICIONES'!N$116)*($G246/$F246)))</f>
        <v>0</v>
      </c>
      <c r="Q246" s="441">
        <f>IF( $F246=0,0,((($F246/$E246)*'PLAN DE ADQUISICIONES'!O$116)*($G246/$F246)))</f>
        <v>0</v>
      </c>
      <c r="R246" s="441">
        <f>IF( $F246=0,0,((($F246/$E246)*'PLAN DE ADQUISICIONES'!P$116)*($G246/$F246)))</f>
        <v>0</v>
      </c>
      <c r="S246" s="441">
        <f>IF( $F246=0,0,((($F246/$E246)*'PLAN DE ADQUISICIONES'!Q$116)*($G246/$F246)))</f>
        <v>0</v>
      </c>
      <c r="T246" s="423">
        <f t="shared" si="122"/>
        <v>0</v>
      </c>
      <c r="U246" s="444">
        <f>IF( $F246=0,0,((($F246/$E246)*'PLAN DE ADQUISICIONES'!R$116)*($G246/$F246)))</f>
        <v>0</v>
      </c>
      <c r="V246" s="441">
        <f>IF( $F246=0,0,((($F246/$E246)*'PLAN DE ADQUISICIONES'!S$116)*($G246/$F246)))</f>
        <v>0</v>
      </c>
      <c r="W246" s="441">
        <f>IF( $F246=0,0,((($F246/$E246)*'PLAN DE ADQUISICIONES'!T$116)*($G246/$F246)))</f>
        <v>0</v>
      </c>
      <c r="X246" s="441">
        <f>IF( $F246=0,0,((($F246/$E246)*'PLAN DE ADQUISICIONES'!U$116)*($G246/$F246)))</f>
        <v>0</v>
      </c>
      <c r="Y246" s="441">
        <f>IF( $F246=0,0,((($F246/$E246)*'PLAN DE ADQUISICIONES'!V$116)*($G246/$F246)))</f>
        <v>0</v>
      </c>
      <c r="Z246" s="441">
        <f>IF( $F246=0,0,((($F246/$E246)*'PLAN DE ADQUISICIONES'!W$116)*($G246/$F246)))</f>
        <v>0</v>
      </c>
      <c r="AA246" s="441">
        <f>IF( $F246=0,0,((($F246/$E246)*'PLAN DE ADQUISICIONES'!X$116)*($G246/$F246)))</f>
        <v>0</v>
      </c>
      <c r="AB246" s="441">
        <f>IF( $F246=0,0,((($F246/$E246)*'PLAN DE ADQUISICIONES'!Y$116)*($G246/$F246)))</f>
        <v>0</v>
      </c>
      <c r="AC246" s="441">
        <f>IF( $F246=0,0,((($F246/$E246)*'PLAN DE ADQUISICIONES'!Z$116)*($G246/$F246)))</f>
        <v>0</v>
      </c>
      <c r="AD246" s="441">
        <f>IF( $F246=0,0,((($F246/$E246)*'PLAN DE ADQUISICIONES'!AA$116)*($G246/$F246)))</f>
        <v>0</v>
      </c>
      <c r="AE246" s="441">
        <f>IF( $F246=0,0,((($F246/$E246)*'PLAN DE ADQUISICIONES'!AB$116)*($G246/$F246)))</f>
        <v>0</v>
      </c>
      <c r="AF246" s="441">
        <f>IF( $F246=0,0,((($F246/$E246)*'PLAN DE ADQUISICIONES'!AC$116)*($G246/$F246)))</f>
        <v>0</v>
      </c>
      <c r="AG246" s="421">
        <f t="shared" si="123"/>
        <v>0</v>
      </c>
      <c r="AH246" s="443">
        <f>IF( $F246=0,0,((($F246/$E246)*'PLAN DE ADQUISICIONES'!AD$116)*($G246/$F246)))</f>
        <v>0</v>
      </c>
      <c r="AI246" s="441">
        <f>IF( $F246=0,0,((($F246/$E246)*'PLAN DE ADQUISICIONES'!AE$116)*($G246/$F246)))</f>
        <v>0</v>
      </c>
      <c r="AJ246" s="441">
        <f>IF( $F246=0,0,((($F246/$E246)*'PLAN DE ADQUISICIONES'!AF$116)*($G246/$F246)))</f>
        <v>0</v>
      </c>
      <c r="AK246" s="441">
        <f>IF( $F246=0,0,((($F246/$E246)*'PLAN DE ADQUISICIONES'!AG$116)*($G246/$F246)))</f>
        <v>0</v>
      </c>
      <c r="AL246" s="441">
        <f>IF( $F246=0,0,((($F246/$E246)*'PLAN DE ADQUISICIONES'!AH$116)*($G246/$F246)))</f>
        <v>0</v>
      </c>
      <c r="AM246" s="441">
        <f>IF( $F246=0,0,((($F246/$E246)*'PLAN DE ADQUISICIONES'!AI$116)*($G246/$F246)))</f>
        <v>0</v>
      </c>
      <c r="AN246" s="441">
        <f>IF( $F246=0,0,((($F246/$E246)*'PLAN DE ADQUISICIONES'!AJ$116)*($G246/$F246)))</f>
        <v>0</v>
      </c>
      <c r="AO246" s="441">
        <f>IF( $F246=0,0,((($F246/$E246)*'PLAN DE ADQUISICIONES'!AK$116)*($G246/$F246)))</f>
        <v>0</v>
      </c>
      <c r="AP246" s="441">
        <f>IF( $F246=0,0,((($F246/$E246)*'PLAN DE ADQUISICIONES'!AL$116)*($G246/$F246)))</f>
        <v>0</v>
      </c>
      <c r="AQ246" s="441">
        <f>IF( $F246=0,0,((($F246/$E246)*'PLAN DE ADQUISICIONES'!AM$116)*($G246/$F246)))</f>
        <v>0</v>
      </c>
      <c r="AR246" s="441">
        <f>IF( $F246=0,0,((($F246/$E246)*'PLAN DE ADQUISICIONES'!AN$116)*($G246/$F246)))</f>
        <v>0</v>
      </c>
      <c r="AS246" s="441">
        <f>IF( $F246=0,0,((($F246/$E246)*'PLAN DE ADQUISICIONES'!AO$116)*($G246/$F246)))</f>
        <v>0</v>
      </c>
      <c r="AT246" s="423">
        <f t="shared" si="124"/>
        <v>0</v>
      </c>
      <c r="AU246" s="494">
        <f>AS246+AR246+AQ246+AP246+AO246+AN246+AM246+AL246+AK246+AJ246+AI246+AH246+AF246+AE246+AD246+AC246+AB246+AA246+Z246+Y246+X246+W246+V246+U246+S246+R246+Q246+P246+O246+N246+M246+L246+K246+J246+I246+H246</f>
        <v>0</v>
      </c>
      <c r="AV246" s="392">
        <f t="shared" si="114"/>
        <v>0</v>
      </c>
    </row>
    <row r="247" spans="2:48" s="60" customFormat="1" ht="13.5" x14ac:dyDescent="0.25">
      <c r="B247" s="461" t="str">
        <f>+'FORMATO COSTEO C6'!C67</f>
        <v>6.3.7</v>
      </c>
      <c r="C247" s="447" t="str">
        <f>+'FORMATO COSTEO C6'!B67</f>
        <v>Coordinaciones con FONDOEMPLEO</v>
      </c>
      <c r="D247" s="458"/>
      <c r="E247" s="540"/>
      <c r="F247" s="450">
        <f>+'FORMATO COSTEO C6'!G67</f>
        <v>0</v>
      </c>
      <c r="G247" s="451">
        <f>+'FORMATO COSTEO C6'!H67</f>
        <v>0</v>
      </c>
      <c r="H247" s="452">
        <f>SUM(H248:H250)</f>
        <v>0</v>
      </c>
      <c r="I247" s="450">
        <f t="shared" ref="I247:AS247" si="130">SUM(I248:I250)</f>
        <v>0</v>
      </c>
      <c r="J247" s="450">
        <f t="shared" si="130"/>
        <v>0</v>
      </c>
      <c r="K247" s="450">
        <f t="shared" si="130"/>
        <v>0</v>
      </c>
      <c r="L247" s="450">
        <f t="shared" si="130"/>
        <v>0</v>
      </c>
      <c r="M247" s="450">
        <f t="shared" si="130"/>
        <v>0</v>
      </c>
      <c r="N247" s="450">
        <f t="shared" si="130"/>
        <v>0</v>
      </c>
      <c r="O247" s="450">
        <f t="shared" si="130"/>
        <v>0</v>
      </c>
      <c r="P247" s="450">
        <f t="shared" si="130"/>
        <v>0</v>
      </c>
      <c r="Q247" s="450">
        <f t="shared" si="130"/>
        <v>0</v>
      </c>
      <c r="R247" s="450">
        <f t="shared" si="130"/>
        <v>0</v>
      </c>
      <c r="S247" s="450">
        <f t="shared" si="130"/>
        <v>0</v>
      </c>
      <c r="T247" s="453">
        <f t="shared" si="130"/>
        <v>0</v>
      </c>
      <c r="U247" s="454">
        <f t="shared" si="130"/>
        <v>0</v>
      </c>
      <c r="V247" s="450">
        <f t="shared" si="130"/>
        <v>0</v>
      </c>
      <c r="W247" s="450">
        <f t="shared" si="130"/>
        <v>0</v>
      </c>
      <c r="X247" s="450">
        <f t="shared" si="130"/>
        <v>0</v>
      </c>
      <c r="Y247" s="450">
        <f t="shared" si="130"/>
        <v>0</v>
      </c>
      <c r="Z247" s="450">
        <f t="shared" si="130"/>
        <v>0</v>
      </c>
      <c r="AA247" s="450">
        <f t="shared" si="130"/>
        <v>0</v>
      </c>
      <c r="AB247" s="450">
        <f t="shared" si="130"/>
        <v>0</v>
      </c>
      <c r="AC247" s="450">
        <f t="shared" si="130"/>
        <v>0</v>
      </c>
      <c r="AD247" s="450">
        <f t="shared" si="130"/>
        <v>0</v>
      </c>
      <c r="AE247" s="450">
        <f t="shared" si="130"/>
        <v>0</v>
      </c>
      <c r="AF247" s="450">
        <f t="shared" si="130"/>
        <v>0</v>
      </c>
      <c r="AG247" s="451">
        <f t="shared" si="130"/>
        <v>0</v>
      </c>
      <c r="AH247" s="452">
        <f t="shared" si="130"/>
        <v>0</v>
      </c>
      <c r="AI247" s="450">
        <f t="shared" si="130"/>
        <v>0</v>
      </c>
      <c r="AJ247" s="450">
        <f t="shared" si="130"/>
        <v>0</v>
      </c>
      <c r="AK247" s="450">
        <f t="shared" si="130"/>
        <v>0</v>
      </c>
      <c r="AL247" s="450">
        <f t="shared" si="130"/>
        <v>0</v>
      </c>
      <c r="AM247" s="450">
        <f t="shared" si="130"/>
        <v>0</v>
      </c>
      <c r="AN247" s="450">
        <f t="shared" si="130"/>
        <v>0</v>
      </c>
      <c r="AO247" s="450">
        <f t="shared" si="130"/>
        <v>0</v>
      </c>
      <c r="AP247" s="450">
        <f t="shared" si="130"/>
        <v>0</v>
      </c>
      <c r="AQ247" s="450">
        <f t="shared" si="130"/>
        <v>0</v>
      </c>
      <c r="AR247" s="450">
        <f t="shared" si="130"/>
        <v>0</v>
      </c>
      <c r="AS247" s="450">
        <f t="shared" si="130"/>
        <v>0</v>
      </c>
      <c r="AT247" s="453">
        <f>SUM(AT248:AT250)</f>
        <v>0</v>
      </c>
      <c r="AU247" s="455">
        <f>SUM(AU248:AU250)</f>
        <v>0</v>
      </c>
      <c r="AV247" s="392">
        <f t="shared" si="114"/>
        <v>0</v>
      </c>
    </row>
    <row r="248" spans="2:48" s="60" customFormat="1" ht="13.5" x14ac:dyDescent="0.25">
      <c r="B248" s="416" t="str">
        <f>'FORMATO COSTEO C6'!C68</f>
        <v>6.3.7.1</v>
      </c>
      <c r="C248" s="439" t="str">
        <f>'FORMATO COSTEO C6'!B68</f>
        <v>Pasajes</v>
      </c>
      <c r="D248" s="428" t="str">
        <f>'FORMATO COSTEO C6'!D68</f>
        <v>Unidad</v>
      </c>
      <c r="E248" s="530">
        <f>'FORMATO COSTEO C6'!E68</f>
        <v>2</v>
      </c>
      <c r="F248" s="441">
        <f>'FORMATO COSTEO C6'!G68</f>
        <v>0</v>
      </c>
      <c r="G248" s="442">
        <f>'FORMATO COSTEO C6'!H68</f>
        <v>0</v>
      </c>
      <c r="H248" s="443">
        <f>IF( $F248=0,0,((($F248/$E248)*'PLAN DE ADQUISICIONES'!F$118)*($G248/$F248)))</f>
        <v>0</v>
      </c>
      <c r="I248" s="441">
        <f>IF( $F248=0,0,((($F248/$E248)*'PLAN DE ADQUISICIONES'!G$118)*($G248/$F248)))</f>
        <v>0</v>
      </c>
      <c r="J248" s="441">
        <f>IF( $F248=0,0,((($F248/$E248)*'PLAN DE ADQUISICIONES'!H$118)*($G248/$F248)))</f>
        <v>0</v>
      </c>
      <c r="K248" s="441">
        <f>IF( $F248=0,0,((($F248/$E248)*'PLAN DE ADQUISICIONES'!I$118)*($G248/$F248)))</f>
        <v>0</v>
      </c>
      <c r="L248" s="441">
        <f>IF( $F248=0,0,((($F248/$E248)*'PLAN DE ADQUISICIONES'!J$118)*($G248/$F248)))</f>
        <v>0</v>
      </c>
      <c r="M248" s="441">
        <f>IF( $F248=0,0,((($F248/$E248)*'PLAN DE ADQUISICIONES'!K$118)*($G248/$F248)))</f>
        <v>0</v>
      </c>
      <c r="N248" s="441">
        <f>IF( $F248=0,0,((($F248/$E248)*'PLAN DE ADQUISICIONES'!L$118)*($G248/$F248)))</f>
        <v>0</v>
      </c>
      <c r="O248" s="441">
        <f>IF( $F248=0,0,((($F248/$E248)*'PLAN DE ADQUISICIONES'!M$118)*($G248/$F248)))</f>
        <v>0</v>
      </c>
      <c r="P248" s="441">
        <f>IF( $F248=0,0,((($F248/$E248)*'PLAN DE ADQUISICIONES'!N$118)*($G248/$F248)))</f>
        <v>0</v>
      </c>
      <c r="Q248" s="441">
        <f>IF( $F248=0,0,((($F248/$E248)*'PLAN DE ADQUISICIONES'!O$118)*($G248/$F248)))</f>
        <v>0</v>
      </c>
      <c r="R248" s="441">
        <f>IF( $F248=0,0,((($F248/$E248)*'PLAN DE ADQUISICIONES'!P$118)*($G248/$F248)))</f>
        <v>0</v>
      </c>
      <c r="S248" s="441">
        <f>IF( $F248=0,0,((($F248/$E248)*'PLAN DE ADQUISICIONES'!Q$118)*($G248/$F248)))</f>
        <v>0</v>
      </c>
      <c r="T248" s="423">
        <f t="shared" si="122"/>
        <v>0</v>
      </c>
      <c r="U248" s="444">
        <f>IF( $F248=0,0,((($F248/$E248)*'PLAN DE ADQUISICIONES'!R$118)*($G248/$F248)))</f>
        <v>0</v>
      </c>
      <c r="V248" s="441">
        <f>IF( $F248=0,0,((($F248/$E248)*'PLAN DE ADQUISICIONES'!S$118)*($G248/$F248)))</f>
        <v>0</v>
      </c>
      <c r="W248" s="441">
        <f>IF( $F248=0,0,((($F248/$E248)*'PLAN DE ADQUISICIONES'!T$118)*($G248/$F248)))</f>
        <v>0</v>
      </c>
      <c r="X248" s="441">
        <f>IF( $F248=0,0,((($F248/$E248)*'PLAN DE ADQUISICIONES'!U$118)*($G248/$F248)))</f>
        <v>0</v>
      </c>
      <c r="Y248" s="441">
        <f>IF( $F248=0,0,((($F248/$E248)*'PLAN DE ADQUISICIONES'!V$118)*($G248/$F248)))</f>
        <v>0</v>
      </c>
      <c r="Z248" s="441">
        <f>IF( $F248=0,0,((($F248/$E248)*'PLAN DE ADQUISICIONES'!W$118)*($G248/$F248)))</f>
        <v>0</v>
      </c>
      <c r="AA248" s="441">
        <f>IF( $F248=0,0,((($F248/$E248)*'PLAN DE ADQUISICIONES'!X$118)*($G248/$F248)))</f>
        <v>0</v>
      </c>
      <c r="AB248" s="441">
        <f>IF( $F248=0,0,((($F248/$E248)*'PLAN DE ADQUISICIONES'!Y$118)*($G248/$F248)))</f>
        <v>0</v>
      </c>
      <c r="AC248" s="441">
        <f>IF( $F248=0,0,((($F248/$E248)*'PLAN DE ADQUISICIONES'!Z$118)*($G248/$F248)))</f>
        <v>0</v>
      </c>
      <c r="AD248" s="441">
        <f>IF( $F248=0,0,((($F248/$E248)*'PLAN DE ADQUISICIONES'!AA$118)*($G248/$F248)))</f>
        <v>0</v>
      </c>
      <c r="AE248" s="441">
        <f>IF( $F248=0,0,((($F248/$E248)*'PLAN DE ADQUISICIONES'!AB$118)*($G248/$F248)))</f>
        <v>0</v>
      </c>
      <c r="AF248" s="441">
        <f>IF( $F248=0,0,((($F248/$E248)*'PLAN DE ADQUISICIONES'!AC$118)*($G248/$F248)))</f>
        <v>0</v>
      </c>
      <c r="AG248" s="421">
        <f t="shared" si="123"/>
        <v>0</v>
      </c>
      <c r="AH248" s="443">
        <f>IF( $F248=0,0,((($F248/$E248)*'PLAN DE ADQUISICIONES'!AD$118)*($G248/$F248)))</f>
        <v>0</v>
      </c>
      <c r="AI248" s="441">
        <f>IF( $F248=0,0,((($F248/$E248)*'PLAN DE ADQUISICIONES'!AE$118)*($G248/$F248)))</f>
        <v>0</v>
      </c>
      <c r="AJ248" s="441">
        <f>IF( $F248=0,0,((($F248/$E248)*'PLAN DE ADQUISICIONES'!AF$118)*($G248/$F248)))</f>
        <v>0</v>
      </c>
      <c r="AK248" s="441">
        <f>IF( $F248=0,0,((($F248/$E248)*'PLAN DE ADQUISICIONES'!AG$118)*($G248/$F248)))</f>
        <v>0</v>
      </c>
      <c r="AL248" s="441">
        <f>IF( $F248=0,0,((($F248/$E248)*'PLAN DE ADQUISICIONES'!AH$118)*($G248/$F248)))</f>
        <v>0</v>
      </c>
      <c r="AM248" s="441">
        <f>IF( $F248=0,0,((($F248/$E248)*'PLAN DE ADQUISICIONES'!AI$118)*($G248/$F248)))</f>
        <v>0</v>
      </c>
      <c r="AN248" s="441">
        <f>IF( $F248=0,0,((($F248/$E248)*'PLAN DE ADQUISICIONES'!AJ$118)*($G248/$F248)))</f>
        <v>0</v>
      </c>
      <c r="AO248" s="441">
        <f>IF( $F248=0,0,((($F248/$E248)*'PLAN DE ADQUISICIONES'!AK$118)*($G248/$F248)))</f>
        <v>0</v>
      </c>
      <c r="AP248" s="441">
        <f>IF( $F248=0,0,((($F248/$E248)*'PLAN DE ADQUISICIONES'!AL$118)*($G248/$F248)))</f>
        <v>0</v>
      </c>
      <c r="AQ248" s="441">
        <f>IF( $F248=0,0,((($F248/$E248)*'PLAN DE ADQUISICIONES'!AM$118)*($G248/$F248)))</f>
        <v>0</v>
      </c>
      <c r="AR248" s="441">
        <f>IF( $F248=0,0,((($F248/$E248)*'PLAN DE ADQUISICIONES'!AN$118)*($G248/$F248)))</f>
        <v>0</v>
      </c>
      <c r="AS248" s="441">
        <f>IF( $F248=0,0,((($F248/$E248)*'PLAN DE ADQUISICIONES'!AO$118)*($G248/$F248)))</f>
        <v>0</v>
      </c>
      <c r="AT248" s="423">
        <f t="shared" si="124"/>
        <v>0</v>
      </c>
      <c r="AU248" s="494">
        <f>AS248+AR248+AQ248+AP248+AO248+AN248+AM248+AL248+AK248+AJ248+AI248+AH248+AF248+AE248+AD248+AC248+AB248+AA248+Z248+Y248+X248+W248+V248+U248+S248+R248+Q248+P248+O248+N248+M248+L248+K248+J248+I248+H248</f>
        <v>0</v>
      </c>
      <c r="AV248" s="392">
        <f t="shared" si="114"/>
        <v>0</v>
      </c>
    </row>
    <row r="249" spans="2:48" s="60" customFormat="1" ht="13.5" x14ac:dyDescent="0.25">
      <c r="B249" s="416" t="str">
        <f>'FORMATO COSTEO C6'!C69</f>
        <v>6.3.7.2</v>
      </c>
      <c r="C249" s="439" t="str">
        <f>'FORMATO COSTEO C6'!B69</f>
        <v>Viáticos</v>
      </c>
      <c r="D249" s="428" t="str">
        <f>'FORMATO COSTEO C6'!D69</f>
        <v>Unidad</v>
      </c>
      <c r="E249" s="530">
        <f>'FORMATO COSTEO C6'!E69</f>
        <v>2</v>
      </c>
      <c r="F249" s="441">
        <f>'FORMATO COSTEO C6'!G69</f>
        <v>0</v>
      </c>
      <c r="G249" s="442">
        <f>'FORMATO COSTEO C6'!H69</f>
        <v>0</v>
      </c>
      <c r="H249" s="443">
        <f>IF( $F249=0,0,((($F249/$E249)*'PLAN DE ADQUISICIONES'!F$119)*($G249/$F249)))</f>
        <v>0</v>
      </c>
      <c r="I249" s="441">
        <f>IF( $F249=0,0,((($F249/$E249)*'PLAN DE ADQUISICIONES'!G$119)*($G249/$F249)))</f>
        <v>0</v>
      </c>
      <c r="J249" s="441">
        <f>IF( $F249=0,0,((($F249/$E249)*'PLAN DE ADQUISICIONES'!H$119)*($G249/$F249)))</f>
        <v>0</v>
      </c>
      <c r="K249" s="441">
        <f>IF( $F249=0,0,((($F249/$E249)*'PLAN DE ADQUISICIONES'!I$119)*($G249/$F249)))</f>
        <v>0</v>
      </c>
      <c r="L249" s="441">
        <f>IF( $F249=0,0,((($F249/$E249)*'PLAN DE ADQUISICIONES'!J$119)*($G249/$F249)))</f>
        <v>0</v>
      </c>
      <c r="M249" s="441">
        <f>IF( $F249=0,0,((($F249/$E249)*'PLAN DE ADQUISICIONES'!K$119)*($G249/$F249)))</f>
        <v>0</v>
      </c>
      <c r="N249" s="441">
        <f>IF( $F249=0,0,((($F249/$E249)*'PLAN DE ADQUISICIONES'!L$119)*($G249/$F249)))</f>
        <v>0</v>
      </c>
      <c r="O249" s="441">
        <f>IF( $F249=0,0,((($F249/$E249)*'PLAN DE ADQUISICIONES'!M$119)*($G249/$F249)))</f>
        <v>0</v>
      </c>
      <c r="P249" s="441">
        <f>IF( $F249=0,0,((($F249/$E249)*'PLAN DE ADQUISICIONES'!N$119)*($G249/$F249)))</f>
        <v>0</v>
      </c>
      <c r="Q249" s="441">
        <f>IF( $F249=0,0,((($F249/$E249)*'PLAN DE ADQUISICIONES'!O$119)*($G249/$F249)))</f>
        <v>0</v>
      </c>
      <c r="R249" s="441">
        <f>IF( $F249=0,0,((($F249/$E249)*'PLAN DE ADQUISICIONES'!P$119)*($G249/$F249)))</f>
        <v>0</v>
      </c>
      <c r="S249" s="441">
        <f>IF( $F249=0,0,((($F249/$E249)*'PLAN DE ADQUISICIONES'!Q$119)*($G249/$F249)))</f>
        <v>0</v>
      </c>
      <c r="T249" s="423">
        <f t="shared" si="122"/>
        <v>0</v>
      </c>
      <c r="U249" s="444">
        <f>IF( $F249=0,0,((($F249/$E249)*'PLAN DE ADQUISICIONES'!R$119)*($G249/$F249)))</f>
        <v>0</v>
      </c>
      <c r="V249" s="441">
        <f>IF( $F249=0,0,((($F249/$E249)*'PLAN DE ADQUISICIONES'!S$119)*($G249/$F249)))</f>
        <v>0</v>
      </c>
      <c r="W249" s="441">
        <f>IF( $F249=0,0,((($F249/$E249)*'PLAN DE ADQUISICIONES'!T$119)*($G249/$F249)))</f>
        <v>0</v>
      </c>
      <c r="X249" s="441">
        <f>IF( $F249=0,0,((($F249/$E249)*'PLAN DE ADQUISICIONES'!U$119)*($G249/$F249)))</f>
        <v>0</v>
      </c>
      <c r="Y249" s="441">
        <f>IF( $F249=0,0,((($F249/$E249)*'PLAN DE ADQUISICIONES'!V$119)*($G249/$F249)))</f>
        <v>0</v>
      </c>
      <c r="Z249" s="441">
        <f>IF( $F249=0,0,((($F249/$E249)*'PLAN DE ADQUISICIONES'!W$119)*($G249/$F249)))</f>
        <v>0</v>
      </c>
      <c r="AA249" s="441">
        <f>IF( $F249=0,0,((($F249/$E249)*'PLAN DE ADQUISICIONES'!X$119)*($G249/$F249)))</f>
        <v>0</v>
      </c>
      <c r="AB249" s="441">
        <f>IF( $F249=0,0,((($F249/$E249)*'PLAN DE ADQUISICIONES'!Y$119)*($G249/$F249)))</f>
        <v>0</v>
      </c>
      <c r="AC249" s="441">
        <f>IF( $F249=0,0,((($F249/$E249)*'PLAN DE ADQUISICIONES'!Z$119)*($G249/$F249)))</f>
        <v>0</v>
      </c>
      <c r="AD249" s="441">
        <f>IF( $F249=0,0,((($F249/$E249)*'PLAN DE ADQUISICIONES'!AA$119)*($G249/$F249)))</f>
        <v>0</v>
      </c>
      <c r="AE249" s="441">
        <f>IF( $F249=0,0,((($F249/$E249)*'PLAN DE ADQUISICIONES'!AB$119)*($G249/$F249)))</f>
        <v>0</v>
      </c>
      <c r="AF249" s="441">
        <f>IF( $F249=0,0,((($F249/$E249)*'PLAN DE ADQUISICIONES'!AC$119)*($G249/$F249)))</f>
        <v>0</v>
      </c>
      <c r="AG249" s="421">
        <f t="shared" si="123"/>
        <v>0</v>
      </c>
      <c r="AH249" s="443">
        <f>IF( $F249=0,0,((($F249/$E249)*'PLAN DE ADQUISICIONES'!AD$119)*($G249/$F249)))</f>
        <v>0</v>
      </c>
      <c r="AI249" s="441">
        <f>IF( $F249=0,0,((($F249/$E249)*'PLAN DE ADQUISICIONES'!AE$119)*($G249/$F249)))</f>
        <v>0</v>
      </c>
      <c r="AJ249" s="441">
        <f>IF( $F249=0,0,((($F249/$E249)*'PLAN DE ADQUISICIONES'!AF$119)*($G249/$F249)))</f>
        <v>0</v>
      </c>
      <c r="AK249" s="441">
        <f>IF( $F249=0,0,((($F249/$E249)*'PLAN DE ADQUISICIONES'!AG$119)*($G249/$F249)))</f>
        <v>0</v>
      </c>
      <c r="AL249" s="441">
        <f>IF( $F249=0,0,((($F249/$E249)*'PLAN DE ADQUISICIONES'!AH$119)*($G249/$F249)))</f>
        <v>0</v>
      </c>
      <c r="AM249" s="441">
        <f>IF( $F249=0,0,((($F249/$E249)*'PLAN DE ADQUISICIONES'!AI$119)*($G249/$F249)))</f>
        <v>0</v>
      </c>
      <c r="AN249" s="441">
        <f>IF( $F249=0,0,((($F249/$E249)*'PLAN DE ADQUISICIONES'!AJ$119)*($G249/$F249)))</f>
        <v>0</v>
      </c>
      <c r="AO249" s="441">
        <f>IF( $F249=0,0,((($F249/$E249)*'PLAN DE ADQUISICIONES'!AK$119)*($G249/$F249)))</f>
        <v>0</v>
      </c>
      <c r="AP249" s="441">
        <f>IF( $F249=0,0,((($F249/$E249)*'PLAN DE ADQUISICIONES'!AL$119)*($G249/$F249)))</f>
        <v>0</v>
      </c>
      <c r="AQ249" s="441">
        <f>IF( $F249=0,0,((($F249/$E249)*'PLAN DE ADQUISICIONES'!AM$119)*($G249/$F249)))</f>
        <v>0</v>
      </c>
      <c r="AR249" s="441">
        <f>IF( $F249=0,0,((($F249/$E249)*'PLAN DE ADQUISICIONES'!AN$119)*($G249/$F249)))</f>
        <v>0</v>
      </c>
      <c r="AS249" s="441">
        <f>IF( $F249=0,0,((($F249/$E249)*'PLAN DE ADQUISICIONES'!AO$119)*($G249/$F249)))</f>
        <v>0</v>
      </c>
      <c r="AT249" s="423">
        <f t="shared" si="124"/>
        <v>0</v>
      </c>
      <c r="AU249" s="494">
        <f>AS249+AR249+AQ249+AP249+AO249+AN249+AM249+AL249+AK249+AJ249+AI249+AH249+AF249+AE249+AD249+AC249+AB249+AA249+Z249+Y249+X249+W249+V249+U249+S249+R249+Q249+P249+O249+N249+M249+L249+K249+J249+I249+H249</f>
        <v>0</v>
      </c>
      <c r="AV249" s="392">
        <f t="shared" si="114"/>
        <v>0</v>
      </c>
    </row>
    <row r="250" spans="2:48" s="60" customFormat="1" ht="13.5" x14ac:dyDescent="0.25">
      <c r="B250" s="416" t="str">
        <f>'FORMATO COSTEO C6'!C70</f>
        <v>6.3.7.3</v>
      </c>
      <c r="C250" s="439">
        <f>'FORMATO COSTEO C6'!B70</f>
        <v>0</v>
      </c>
      <c r="D250" s="428" t="str">
        <f>'FORMATO COSTEO C6'!D70</f>
        <v>Unidad medida</v>
      </c>
      <c r="E250" s="530">
        <f>'FORMATO COSTEO C6'!E70</f>
        <v>0</v>
      </c>
      <c r="F250" s="441">
        <f>'FORMATO COSTEO C6'!G70</f>
        <v>0</v>
      </c>
      <c r="G250" s="442">
        <f>'FORMATO COSTEO C6'!H70</f>
        <v>0</v>
      </c>
      <c r="H250" s="443">
        <f>IF( $F250=0,0,((($F250/$E250)*'PLAN DE ADQUISICIONES'!F$120)*($G250/$F250)))</f>
        <v>0</v>
      </c>
      <c r="I250" s="441">
        <f>IF( $F250=0,0,((($F250/$E250)*'PLAN DE ADQUISICIONES'!G$120)*($G250/$F250)))</f>
        <v>0</v>
      </c>
      <c r="J250" s="441">
        <f>IF( $F250=0,0,((($F250/$E250)*'PLAN DE ADQUISICIONES'!H$120)*($G250/$F250)))</f>
        <v>0</v>
      </c>
      <c r="K250" s="441">
        <f>IF( $F250=0,0,((($F250/$E250)*'PLAN DE ADQUISICIONES'!I$120)*($G250/$F250)))</f>
        <v>0</v>
      </c>
      <c r="L250" s="441">
        <f>IF( $F250=0,0,((($F250/$E250)*'PLAN DE ADQUISICIONES'!J$120)*($G250/$F250)))</f>
        <v>0</v>
      </c>
      <c r="M250" s="441">
        <f>IF( $F250=0,0,((($F250/$E250)*'PLAN DE ADQUISICIONES'!K$120)*($G250/$F250)))</f>
        <v>0</v>
      </c>
      <c r="N250" s="441">
        <f>IF( $F250=0,0,((($F250/$E250)*'PLAN DE ADQUISICIONES'!L$120)*($G250/$F250)))</f>
        <v>0</v>
      </c>
      <c r="O250" s="441">
        <f>IF( $F250=0,0,((($F250/$E250)*'PLAN DE ADQUISICIONES'!M$120)*($G250/$F250)))</f>
        <v>0</v>
      </c>
      <c r="P250" s="441">
        <f>IF( $F250=0,0,((($F250/$E250)*'PLAN DE ADQUISICIONES'!N$120)*($G250/$F250)))</f>
        <v>0</v>
      </c>
      <c r="Q250" s="441">
        <f>IF( $F250=0,0,((($F250/$E250)*'PLAN DE ADQUISICIONES'!O$120)*($G250/$F250)))</f>
        <v>0</v>
      </c>
      <c r="R250" s="441">
        <f>IF( $F250=0,0,((($F250/$E250)*'PLAN DE ADQUISICIONES'!P$120)*($G250/$F250)))</f>
        <v>0</v>
      </c>
      <c r="S250" s="441">
        <f>IF( $F250=0,0,((($F250/$E250)*'PLAN DE ADQUISICIONES'!Q$120)*($G250/$F250)))</f>
        <v>0</v>
      </c>
      <c r="T250" s="423">
        <f t="shared" si="122"/>
        <v>0</v>
      </c>
      <c r="U250" s="444">
        <f>IF( $F250=0,0,((($F250/$E250)*'PLAN DE ADQUISICIONES'!R$120)*($G250/$F250)))</f>
        <v>0</v>
      </c>
      <c r="V250" s="441">
        <f>IF( $F250=0,0,((($F250/$E250)*'PLAN DE ADQUISICIONES'!S$120)*($G250/$F250)))</f>
        <v>0</v>
      </c>
      <c r="W250" s="441">
        <f>IF( $F250=0,0,((($F250/$E250)*'PLAN DE ADQUISICIONES'!T$120)*($G250/$F250)))</f>
        <v>0</v>
      </c>
      <c r="X250" s="441">
        <f>IF( $F250=0,0,((($F250/$E250)*'PLAN DE ADQUISICIONES'!U$120)*($G250/$F250)))</f>
        <v>0</v>
      </c>
      <c r="Y250" s="441">
        <f>IF( $F250=0,0,((($F250/$E250)*'PLAN DE ADQUISICIONES'!V$120)*($G250/$F250)))</f>
        <v>0</v>
      </c>
      <c r="Z250" s="441">
        <f>IF( $F250=0,0,((($F250/$E250)*'PLAN DE ADQUISICIONES'!W$120)*($G250/$F250)))</f>
        <v>0</v>
      </c>
      <c r="AA250" s="441">
        <f>IF( $F250=0,0,((($F250/$E250)*'PLAN DE ADQUISICIONES'!X$120)*($G250/$F250)))</f>
        <v>0</v>
      </c>
      <c r="AB250" s="441">
        <f>IF( $F250=0,0,((($F250/$E250)*'PLAN DE ADQUISICIONES'!Y$120)*($G250/$F250)))</f>
        <v>0</v>
      </c>
      <c r="AC250" s="441">
        <f>IF( $F250=0,0,((($F250/$E250)*'PLAN DE ADQUISICIONES'!Z$120)*($G250/$F250)))</f>
        <v>0</v>
      </c>
      <c r="AD250" s="441">
        <f>IF( $F250=0,0,((($F250/$E250)*'PLAN DE ADQUISICIONES'!AA$120)*($G250/$F250)))</f>
        <v>0</v>
      </c>
      <c r="AE250" s="441">
        <f>IF( $F250=0,0,((($F250/$E250)*'PLAN DE ADQUISICIONES'!AB$120)*($G250/$F250)))</f>
        <v>0</v>
      </c>
      <c r="AF250" s="441">
        <f>IF( $F250=0,0,((($F250/$E250)*'PLAN DE ADQUISICIONES'!AC$120)*($G250/$F250)))</f>
        <v>0</v>
      </c>
      <c r="AG250" s="421">
        <f t="shared" si="123"/>
        <v>0</v>
      </c>
      <c r="AH250" s="443">
        <f>IF( $F250=0,0,((($F250/$E250)*'PLAN DE ADQUISICIONES'!AD$120)*($G250/$F250)))</f>
        <v>0</v>
      </c>
      <c r="AI250" s="441">
        <f>IF( $F250=0,0,((($F250/$E250)*'PLAN DE ADQUISICIONES'!AE$120)*($G250/$F250)))</f>
        <v>0</v>
      </c>
      <c r="AJ250" s="441">
        <f>IF( $F250=0,0,((($F250/$E250)*'PLAN DE ADQUISICIONES'!AF$120)*($G250/$F250)))</f>
        <v>0</v>
      </c>
      <c r="AK250" s="441">
        <f>IF( $F250=0,0,((($F250/$E250)*'PLAN DE ADQUISICIONES'!AG$120)*($G250/$F250)))</f>
        <v>0</v>
      </c>
      <c r="AL250" s="441">
        <f>IF( $F250=0,0,((($F250/$E250)*'PLAN DE ADQUISICIONES'!AH$120)*($G250/$F250)))</f>
        <v>0</v>
      </c>
      <c r="AM250" s="441">
        <f>IF( $F250=0,0,((($F250/$E250)*'PLAN DE ADQUISICIONES'!AI$120)*($G250/$F250)))</f>
        <v>0</v>
      </c>
      <c r="AN250" s="441">
        <f>IF( $F250=0,0,((($F250/$E250)*'PLAN DE ADQUISICIONES'!AJ$120)*($G250/$F250)))</f>
        <v>0</v>
      </c>
      <c r="AO250" s="441">
        <f>IF( $F250=0,0,((($F250/$E250)*'PLAN DE ADQUISICIONES'!AK$120)*($G250/$F250)))</f>
        <v>0</v>
      </c>
      <c r="AP250" s="441">
        <f>IF( $F250=0,0,((($F250/$E250)*'PLAN DE ADQUISICIONES'!AL$120)*($G250/$F250)))</f>
        <v>0</v>
      </c>
      <c r="AQ250" s="441">
        <f>IF( $F250=0,0,((($F250/$E250)*'PLAN DE ADQUISICIONES'!AM$120)*($G250/$F250)))</f>
        <v>0</v>
      </c>
      <c r="AR250" s="441">
        <f>IF( $F250=0,0,((($F250/$E250)*'PLAN DE ADQUISICIONES'!AN$120)*($G250/$F250)))</f>
        <v>0</v>
      </c>
      <c r="AS250" s="441">
        <f>IF( $F250=0,0,((($F250/$E250)*'PLAN DE ADQUISICIONES'!AO$120)*($G250/$F250)))</f>
        <v>0</v>
      </c>
      <c r="AT250" s="423">
        <f t="shared" si="124"/>
        <v>0</v>
      </c>
      <c r="AU250" s="494">
        <f>AS250+AR250+AQ250+AP250+AO250+AN250+AM250+AL250+AK250+AJ250+AI250+AH250+AF250+AE250+AD250+AC250+AB250+AA250+Z250+Y250+X250+W250+V250+U250+S250+R250+Q250+P250+O250+N250+M250+L250+K250+J250+I250+H250</f>
        <v>0</v>
      </c>
      <c r="AV250" s="392">
        <f t="shared" si="114"/>
        <v>0</v>
      </c>
    </row>
    <row r="251" spans="2:48" s="60" customFormat="1" ht="30" customHeight="1" thickBot="1" x14ac:dyDescent="0.3">
      <c r="B251" s="2122" t="s">
        <v>167</v>
      </c>
      <c r="C251" s="2123"/>
      <c r="D251" s="2123"/>
      <c r="E251" s="2123"/>
      <c r="F251" s="463">
        <f>+F11+F105+F199</f>
        <v>276688</v>
      </c>
      <c r="G251" s="464">
        <f t="shared" ref="G251:AU251" si="131">+G11+G105+G199</f>
        <v>250588</v>
      </c>
      <c r="H251" s="465">
        <f t="shared" si="131"/>
        <v>7250</v>
      </c>
      <c r="I251" s="463">
        <f t="shared" si="131"/>
        <v>12750</v>
      </c>
      <c r="J251" s="463">
        <f t="shared" si="131"/>
        <v>5500</v>
      </c>
      <c r="K251" s="463">
        <f t="shared" si="131"/>
        <v>5500</v>
      </c>
      <c r="L251" s="463">
        <f t="shared" si="131"/>
        <v>5500</v>
      </c>
      <c r="M251" s="463">
        <f t="shared" si="131"/>
        <v>5500</v>
      </c>
      <c r="N251" s="463">
        <f t="shared" si="131"/>
        <v>5500</v>
      </c>
      <c r="O251" s="463">
        <f t="shared" si="131"/>
        <v>12264.666666666666</v>
      </c>
      <c r="P251" s="463">
        <f t="shared" si="131"/>
        <v>17764.666666666664</v>
      </c>
      <c r="Q251" s="463">
        <f t="shared" si="131"/>
        <v>12264.666666666666</v>
      </c>
      <c r="R251" s="463">
        <f t="shared" si="131"/>
        <v>49931.333333333328</v>
      </c>
      <c r="S251" s="463">
        <f t="shared" si="131"/>
        <v>49931.333333333328</v>
      </c>
      <c r="T251" s="466">
        <f t="shared" si="131"/>
        <v>189656.66666666666</v>
      </c>
      <c r="U251" s="467">
        <f t="shared" si="131"/>
        <v>49931.333333333328</v>
      </c>
      <c r="V251" s="463">
        <f t="shared" si="131"/>
        <v>11000</v>
      </c>
      <c r="W251" s="463">
        <f t="shared" si="131"/>
        <v>0</v>
      </c>
      <c r="X251" s="463">
        <f t="shared" si="131"/>
        <v>0</v>
      </c>
      <c r="Y251" s="463">
        <f t="shared" si="131"/>
        <v>0</v>
      </c>
      <c r="Z251" s="463">
        <f t="shared" si="131"/>
        <v>0</v>
      </c>
      <c r="AA251" s="463">
        <f t="shared" si="131"/>
        <v>0</v>
      </c>
      <c r="AB251" s="463">
        <f t="shared" si="131"/>
        <v>0</v>
      </c>
      <c r="AC251" s="463">
        <f t="shared" si="131"/>
        <v>0</v>
      </c>
      <c r="AD251" s="463">
        <f t="shared" si="131"/>
        <v>0</v>
      </c>
      <c r="AE251" s="463">
        <f t="shared" si="131"/>
        <v>0</v>
      </c>
      <c r="AF251" s="463">
        <f t="shared" si="131"/>
        <v>0</v>
      </c>
      <c r="AG251" s="464">
        <f t="shared" si="131"/>
        <v>60931.333333333328</v>
      </c>
      <c r="AH251" s="465">
        <f t="shared" si="131"/>
        <v>0</v>
      </c>
      <c r="AI251" s="463">
        <f t="shared" si="131"/>
        <v>0</v>
      </c>
      <c r="AJ251" s="463">
        <f t="shared" si="131"/>
        <v>0</v>
      </c>
      <c r="AK251" s="463">
        <f t="shared" si="131"/>
        <v>0</v>
      </c>
      <c r="AL251" s="463">
        <f t="shared" si="131"/>
        <v>0</v>
      </c>
      <c r="AM251" s="463">
        <f t="shared" si="131"/>
        <v>0</v>
      </c>
      <c r="AN251" s="463">
        <f t="shared" si="131"/>
        <v>0</v>
      </c>
      <c r="AO251" s="463">
        <f t="shared" si="131"/>
        <v>0</v>
      </c>
      <c r="AP251" s="463">
        <f t="shared" si="131"/>
        <v>0</v>
      </c>
      <c r="AQ251" s="463">
        <f t="shared" si="131"/>
        <v>0</v>
      </c>
      <c r="AR251" s="463">
        <f t="shared" si="131"/>
        <v>0</v>
      </c>
      <c r="AS251" s="463">
        <f t="shared" si="131"/>
        <v>0</v>
      </c>
      <c r="AT251" s="466">
        <f t="shared" si="131"/>
        <v>0</v>
      </c>
      <c r="AU251" s="468">
        <f t="shared" si="131"/>
        <v>250588</v>
      </c>
      <c r="AV251" s="392">
        <f>+G251-AU251</f>
        <v>0</v>
      </c>
    </row>
    <row r="252" spans="2:48" s="60" customFormat="1" ht="10.5" customHeight="1" thickBot="1" x14ac:dyDescent="0.3">
      <c r="B252" s="469"/>
      <c r="C252" s="469"/>
      <c r="D252" s="469"/>
      <c r="E252" s="553"/>
      <c r="F252" s="470"/>
      <c r="G252" s="470"/>
      <c r="H252" s="514"/>
      <c r="I252" s="514"/>
      <c r="J252" s="514"/>
      <c r="K252" s="514"/>
      <c r="L252" s="514"/>
      <c r="M252" s="514"/>
      <c r="N252" s="514"/>
      <c r="O252" s="514"/>
      <c r="P252" s="514"/>
      <c r="Q252" s="514"/>
      <c r="R252" s="514"/>
      <c r="S252" s="514"/>
      <c r="T252" s="514"/>
      <c r="U252" s="514"/>
      <c r="V252" s="514"/>
      <c r="W252" s="514"/>
      <c r="X252" s="514"/>
      <c r="Y252" s="514"/>
      <c r="Z252" s="514"/>
      <c r="AA252" s="514"/>
      <c r="AB252" s="514"/>
      <c r="AC252" s="514"/>
      <c r="AD252" s="514"/>
      <c r="AE252" s="514"/>
      <c r="AF252" s="514"/>
      <c r="AG252" s="514"/>
      <c r="AH252" s="514"/>
      <c r="AI252" s="514"/>
      <c r="AJ252" s="514"/>
      <c r="AK252" s="514"/>
      <c r="AL252" s="514"/>
      <c r="AM252" s="514"/>
      <c r="AN252" s="514"/>
      <c r="AO252" s="514"/>
      <c r="AP252" s="514"/>
      <c r="AQ252" s="514"/>
      <c r="AR252" s="514"/>
      <c r="AS252" s="514"/>
      <c r="AT252" s="514"/>
      <c r="AU252" s="470"/>
      <c r="AV252" s="392"/>
    </row>
    <row r="253" spans="2:48" s="60" customFormat="1" ht="13.5" customHeight="1" x14ac:dyDescent="0.25">
      <c r="B253" s="566">
        <f>+'FORMATO COSTEO C6'!C80</f>
        <v>6.4</v>
      </c>
      <c r="C253" s="567" t="str">
        <f>+'FORMATO COSTEO C6'!D80</f>
        <v>Gastos administrativos del proyecto</v>
      </c>
      <c r="D253" s="568" t="str">
        <f>+'FORMATO COSTEO C6'!D82</f>
        <v>Mes</v>
      </c>
      <c r="E253" s="569">
        <f>+'FORMATO COSTEO C6'!E82</f>
        <v>14</v>
      </c>
      <c r="F253" s="517">
        <f>+'FORMATO COSTEO C6'!G83</f>
        <v>20047.04</v>
      </c>
      <c r="G253" s="520">
        <f>+'FORMATO COSTEO C6'!H83</f>
        <v>20047.04</v>
      </c>
      <c r="H253" s="572">
        <f>IF( $F253=0,0,((($F253/$E253)*'PLAN DE ADQUISICIONES'!F$121)*($G253/$F253)))</f>
        <v>1431.9314285714286</v>
      </c>
      <c r="I253" s="570">
        <f>IF( $F253=0,0,((($F253/$E253)*'PLAN DE ADQUISICIONES'!G$121)*($G253/$F253)))</f>
        <v>1431.9314285714286</v>
      </c>
      <c r="J253" s="570">
        <f>IF( $F253=0,0,((($F253/$E253)*'PLAN DE ADQUISICIONES'!H$121)*($G253/$F253)))</f>
        <v>1431.9314285714286</v>
      </c>
      <c r="K253" s="570">
        <f>IF( $F253=0,0,((($F253/$E253)*'PLAN DE ADQUISICIONES'!I$121)*($G253/$F253)))</f>
        <v>1431.9314285714286</v>
      </c>
      <c r="L253" s="570">
        <f>IF( $F253=0,0,((($F253/$E253)*'PLAN DE ADQUISICIONES'!J$121)*($G253/$F253)))</f>
        <v>1431.9314285714286</v>
      </c>
      <c r="M253" s="570">
        <f>IF( $F253=0,0,((($F253/$E253)*'PLAN DE ADQUISICIONES'!K$121)*($G253/$F253)))</f>
        <v>1431.9314285714286</v>
      </c>
      <c r="N253" s="570">
        <f>IF( $F253=0,0,((($F253/$E253)*'PLAN DE ADQUISICIONES'!L$121)*($G253/$F253)))</f>
        <v>1431.9314285714286</v>
      </c>
      <c r="O253" s="570">
        <f>IF( $F253=0,0,((($F253/$E253)*'PLAN DE ADQUISICIONES'!M$121)*($G253/$F253)))</f>
        <v>1431.9314285714286</v>
      </c>
      <c r="P253" s="570">
        <f>IF( $F253=0,0,((($F253/$E253)*'PLAN DE ADQUISICIONES'!N$121)*($G253/$F253)))</f>
        <v>1431.9314285714286</v>
      </c>
      <c r="Q253" s="570">
        <f>IF( $F253=0,0,((($F253/$E253)*'PLAN DE ADQUISICIONES'!O$121)*($G253/$F253)))</f>
        <v>1431.9314285714286</v>
      </c>
      <c r="R253" s="570">
        <f>IF( $F253=0,0,((($F253/$E253)*'PLAN DE ADQUISICIONES'!P$121)*($G253/$F253)))</f>
        <v>1431.9314285714286</v>
      </c>
      <c r="S253" s="570">
        <f>IF( $F253=0,0,((($F253/$E253)*'PLAN DE ADQUISICIONES'!Q$121)*($G253/$F253)))</f>
        <v>1431.9314285714286</v>
      </c>
      <c r="T253" s="573">
        <f>H253+I253+J253+K253+L253+M253+N253+O253+P253+Q253+R253+S253</f>
        <v>17183.177142857141</v>
      </c>
      <c r="U253" s="572">
        <f>IF( $F253=0,0,((($F253/$E253)*'PLAN DE ADQUISICIONES'!R$121)*($G253/$F253)))</f>
        <v>1431.9314285714286</v>
      </c>
      <c r="V253" s="570">
        <f>IF( $F253=0,0,((($F253/$E253)*'PLAN DE ADQUISICIONES'!S$121)*($G253/$F253)))</f>
        <v>1431.9314285714286</v>
      </c>
      <c r="W253" s="570">
        <f>IF( $F253=0,0,((($F253/$E253)*'PLAN DE ADQUISICIONES'!T$121)*($G253/$F253)))</f>
        <v>0</v>
      </c>
      <c r="X253" s="570">
        <f>IF( $F253=0,0,((($F253/$E253)*'PLAN DE ADQUISICIONES'!U$121)*($G253/$F253)))</f>
        <v>0</v>
      </c>
      <c r="Y253" s="570">
        <f>IF( $F253=0,0,((($F253/$E253)*'PLAN DE ADQUISICIONES'!V$121)*($G253/$F253)))</f>
        <v>0</v>
      </c>
      <c r="Z253" s="570">
        <f>IF( $F253=0,0,((($F253/$E253)*'PLAN DE ADQUISICIONES'!W$121)*($G253/$F253)))</f>
        <v>0</v>
      </c>
      <c r="AA253" s="570">
        <f>IF( $F253=0,0,((($F253/$E253)*'PLAN DE ADQUISICIONES'!X$121)*($G253/$F253)))</f>
        <v>0</v>
      </c>
      <c r="AB253" s="570">
        <f>IF( $F253=0,0,((($F253/$E253)*'PLAN DE ADQUISICIONES'!Y$121)*($G253/$F253)))</f>
        <v>0</v>
      </c>
      <c r="AC253" s="570">
        <f>IF( $F253=0,0,((($F253/$E253)*'PLAN DE ADQUISICIONES'!Z$121)*($G253/$F253)))</f>
        <v>0</v>
      </c>
      <c r="AD253" s="570">
        <f>IF( $F253=0,0,((($F253/$E253)*'PLAN DE ADQUISICIONES'!AA$121)*($G253/$F253)))</f>
        <v>0</v>
      </c>
      <c r="AE253" s="570">
        <f>IF( $F253=0,0,((($F253/$E253)*'PLAN DE ADQUISICIONES'!AB$121)*($G253/$F253)))</f>
        <v>0</v>
      </c>
      <c r="AF253" s="570">
        <f>IF( $F253=0,0,((($F253/$E253)*'PLAN DE ADQUISICIONES'!AC$121)*($G253/$F253)))</f>
        <v>0</v>
      </c>
      <c r="AG253" s="573">
        <f>U253+V253+W253+X253+Y253+Z253+AA253+AB253+AC253+AD253+AE253+AF253</f>
        <v>2863.8628571428571</v>
      </c>
      <c r="AH253" s="572">
        <f>IF( $F253=0,0,((($F253/$E253)*'PLAN DE ADQUISICIONES'!AD$121)*($G253/$F253)))</f>
        <v>0</v>
      </c>
      <c r="AI253" s="570">
        <f>IF( $F253=0,0,((($F253/$E253)*'PLAN DE ADQUISICIONES'!AE$121)*($G253/$F253)))</f>
        <v>0</v>
      </c>
      <c r="AJ253" s="570">
        <f>IF( $F253=0,0,((($F253/$E253)*'PLAN DE ADQUISICIONES'!AF$121)*($G253/$F253)))</f>
        <v>0</v>
      </c>
      <c r="AK253" s="570">
        <f>IF( $F253=0,0,((($F253/$E253)*'PLAN DE ADQUISICIONES'!AG$121)*($G253/$F253)))</f>
        <v>0</v>
      </c>
      <c r="AL253" s="570">
        <f>IF( $F253=0,0,((($F253/$E253)*'PLAN DE ADQUISICIONES'!AH$121)*($G253/$F253)))</f>
        <v>0</v>
      </c>
      <c r="AM253" s="570">
        <f>IF( $F253=0,0,((($F253/$E253)*'PLAN DE ADQUISICIONES'!AI$121)*($G253/$F253)))</f>
        <v>0</v>
      </c>
      <c r="AN253" s="570">
        <f>IF( $F253=0,0,((($F253/$E253)*'PLAN DE ADQUISICIONES'!AJ$121)*($G253/$F253)))</f>
        <v>0</v>
      </c>
      <c r="AO253" s="570">
        <f>IF( $F253=0,0,((($F253/$E253)*'PLAN DE ADQUISICIONES'!AK$121)*($G253/$F253)))</f>
        <v>0</v>
      </c>
      <c r="AP253" s="570">
        <f>IF( $F253=0,0,((($F253/$E253)*'PLAN DE ADQUISICIONES'!AL$121)*($G253/$F253)))</f>
        <v>0</v>
      </c>
      <c r="AQ253" s="570">
        <f>IF( $F253=0,0,((($F253/$E253)*'PLAN DE ADQUISICIONES'!AM$121)*($G253/$F253)))</f>
        <v>0</v>
      </c>
      <c r="AR253" s="570">
        <f>IF( $F253=0,0,((($F253/$E253)*'PLAN DE ADQUISICIONES'!AN$121)*($G253/$F253)))</f>
        <v>0</v>
      </c>
      <c r="AS253" s="570">
        <f>IF( $F253=0,0,((($F253/$E253)*'PLAN DE ADQUISICIONES'!AO$121)*($G253/$F253)))</f>
        <v>0</v>
      </c>
      <c r="AT253" s="574">
        <f>AH253+AI253+AJ253+AK253+AL253+AM253+AN253+AO253+AP253+AQ253+AR253+AS253</f>
        <v>0</v>
      </c>
      <c r="AU253" s="521">
        <f>AS253+AR253+AQ253+AP253+AO253+AN253+AM253+AL253+AK253+AJ253+AI253+AH253+AF253+AE253+AD253+AC253+AB253+AA253+Z253+Y253+X253+W253+V253+U253+S253+R253+Q253+P253+O253+N253+M253+L253+K253+J253+I253+H253</f>
        <v>20047.039999999997</v>
      </c>
      <c r="AV253" s="392">
        <f t="shared" ref="AV253:AV258" si="132">+G253-AU253</f>
        <v>0</v>
      </c>
    </row>
    <row r="254" spans="2:48" s="60" customFormat="1" ht="13.5" x14ac:dyDescent="0.25">
      <c r="B254" s="395">
        <f>'FORMATO COSTEO C6'!C84</f>
        <v>6.5</v>
      </c>
      <c r="C254" s="396" t="str">
        <f>'FORMATO COSTEO C6'!D84</f>
        <v>Línea de base y evaluaciones del proyecto</v>
      </c>
      <c r="D254" s="397" t="str">
        <f>+'FORMATO COSTEO C6'!D86</f>
        <v>Documento</v>
      </c>
      <c r="E254" s="534">
        <f>+'FORMATO COSTEO C6'!E86</f>
        <v>2</v>
      </c>
      <c r="F254" s="399">
        <f>+'FORMATO COSTEO C6'!G87</f>
        <v>15035.279999999999</v>
      </c>
      <c r="G254" s="400">
        <f>+'FORMATO COSTEO C6'!H87</f>
        <v>15035.279999999999</v>
      </c>
      <c r="H254" s="575">
        <v>0</v>
      </c>
      <c r="I254" s="477">
        <v>0</v>
      </c>
      <c r="J254" s="477">
        <v>0</v>
      </c>
      <c r="K254" s="477">
        <v>0</v>
      </c>
      <c r="L254" s="477">
        <v>0</v>
      </c>
      <c r="M254" s="477">
        <v>0</v>
      </c>
      <c r="N254" s="477">
        <v>0</v>
      </c>
      <c r="O254" s="477">
        <v>0</v>
      </c>
      <c r="P254" s="477">
        <v>0</v>
      </c>
      <c r="Q254" s="477">
        <v>0</v>
      </c>
      <c r="R254" s="477">
        <v>0</v>
      </c>
      <c r="S254" s="477">
        <v>0</v>
      </c>
      <c r="T254" s="502">
        <v>0</v>
      </c>
      <c r="U254" s="575">
        <v>0</v>
      </c>
      <c r="V254" s="477">
        <v>0</v>
      </c>
      <c r="W254" s="477">
        <v>0</v>
      </c>
      <c r="X254" s="477">
        <v>0</v>
      </c>
      <c r="Y254" s="477">
        <v>0</v>
      </c>
      <c r="Z254" s="477">
        <v>0</v>
      </c>
      <c r="AA254" s="477">
        <v>0</v>
      </c>
      <c r="AB254" s="477">
        <v>0</v>
      </c>
      <c r="AC254" s="477">
        <v>0</v>
      </c>
      <c r="AD254" s="477">
        <v>0</v>
      </c>
      <c r="AE254" s="477">
        <v>0</v>
      </c>
      <c r="AF254" s="477">
        <v>0</v>
      </c>
      <c r="AG254" s="502">
        <v>0</v>
      </c>
      <c r="AH254" s="575">
        <v>0</v>
      </c>
      <c r="AI254" s="477">
        <v>0</v>
      </c>
      <c r="AJ254" s="477">
        <v>0</v>
      </c>
      <c r="AK254" s="477">
        <v>0</v>
      </c>
      <c r="AL254" s="477">
        <v>0</v>
      </c>
      <c r="AM254" s="477">
        <v>0</v>
      </c>
      <c r="AN254" s="477">
        <v>0</v>
      </c>
      <c r="AO254" s="477">
        <v>0</v>
      </c>
      <c r="AP254" s="477">
        <v>0</v>
      </c>
      <c r="AQ254" s="477">
        <v>0</v>
      </c>
      <c r="AR254" s="477">
        <v>0</v>
      </c>
      <c r="AS254" s="477">
        <v>0</v>
      </c>
      <c r="AT254" s="576">
        <v>0</v>
      </c>
      <c r="AU254" s="404">
        <f>+G254</f>
        <v>15035.279999999999</v>
      </c>
      <c r="AV254" s="392">
        <f t="shared" si="132"/>
        <v>0</v>
      </c>
    </row>
    <row r="255" spans="2:48" s="60" customFormat="1" ht="13.5" x14ac:dyDescent="0.25">
      <c r="B255" s="395">
        <f>'FORMATO COSTEO C6'!C88</f>
        <v>6.6</v>
      </c>
      <c r="C255" s="396" t="str">
        <f>'FORMATO COSTEO C6'!D88</f>
        <v>Imprevistos</v>
      </c>
      <c r="D255" s="482" t="str">
        <f>+'FORMATO COSTEO C6'!D90</f>
        <v>Mes</v>
      </c>
      <c r="E255" s="534">
        <f>+'FORMATO COSTEO C6'!E90</f>
        <v>2</v>
      </c>
      <c r="F255" s="399">
        <f>+'FORMATO COSTEO C6'!G91</f>
        <v>5011.76</v>
      </c>
      <c r="G255" s="400">
        <f>+'FORMATO COSTEO C6'!H91</f>
        <v>5011.76</v>
      </c>
      <c r="H255" s="575">
        <f>IF( $F255=0,0,((($F255/$E255)*'PLAN DE ADQUISICIONES'!F$123)*($G255/$F255)))</f>
        <v>0</v>
      </c>
      <c r="I255" s="477">
        <f>IF( $F255=0,0,((($F255/$E255)*'PLAN DE ADQUISICIONES'!G$123)*($G255/$F255)))</f>
        <v>0</v>
      </c>
      <c r="J255" s="477">
        <f>IF( $F255=0,0,((($F255/$E255)*'PLAN DE ADQUISICIONES'!H$123)*($G255/$F255)))</f>
        <v>0</v>
      </c>
      <c r="K255" s="477">
        <f>IF( $F255=0,0,((($F255/$E255)*'PLAN DE ADQUISICIONES'!I$123)*($G255/$F255)))</f>
        <v>0</v>
      </c>
      <c r="L255" s="477">
        <f>IF( $F255=0,0,((($F255/$E255)*'PLAN DE ADQUISICIONES'!J$123)*($G255/$F255)))</f>
        <v>0</v>
      </c>
      <c r="M255" s="477">
        <f>IF( $F255=0,0,((($F255/$E255)*'PLAN DE ADQUISICIONES'!K$123)*($G255/$F255)))</f>
        <v>2505.88</v>
      </c>
      <c r="N255" s="477">
        <f>IF( $F255=0,0,((($F255/$E255)*'PLAN DE ADQUISICIONES'!L$123)*($G255/$F255)))</f>
        <v>0</v>
      </c>
      <c r="O255" s="477">
        <f>IF( $F255=0,0,((($F255/$E255)*'PLAN DE ADQUISICIONES'!M$123)*($G255/$F255)))</f>
        <v>0</v>
      </c>
      <c r="P255" s="477">
        <f>IF( $F255=0,0,((($F255/$E255)*'PLAN DE ADQUISICIONES'!N$123)*($G255/$F255)))</f>
        <v>0</v>
      </c>
      <c r="Q255" s="477">
        <f>IF( $F255=0,0,((($F255/$E255)*'PLAN DE ADQUISICIONES'!O$123)*($G255/$F255)))</f>
        <v>0</v>
      </c>
      <c r="R255" s="477">
        <f>IF( $F255=0,0,((($F255/$E255)*'PLAN DE ADQUISICIONES'!P$123)*($G255/$F255)))</f>
        <v>2505.88</v>
      </c>
      <c r="S255" s="477">
        <f>IF( $F255=0,0,((($F255/$E255)*'PLAN DE ADQUISICIONES'!Q$123)*($G255/$F255)))</f>
        <v>0</v>
      </c>
      <c r="T255" s="502">
        <f>H255+I255+J255+K255+L255+M255+N255+O255+P255+Q255+R255+S255</f>
        <v>5011.76</v>
      </c>
      <c r="U255" s="575">
        <f>IF( $F255=0,0,((($F255/$E255)*'PLAN DE ADQUISICIONES'!R$123)*($G255/$F255)))</f>
        <v>0</v>
      </c>
      <c r="V255" s="477">
        <f>IF( $F255=0,0,((($F255/$E255)*'PLAN DE ADQUISICIONES'!S$123)*($G255/$F255)))</f>
        <v>0</v>
      </c>
      <c r="W255" s="477">
        <f>IF( $F255=0,0,((($F255/$E255)*'PLAN DE ADQUISICIONES'!T$123)*($G255/$F255)))</f>
        <v>0</v>
      </c>
      <c r="X255" s="477">
        <f>IF( $F255=0,0,((($F255/$E255)*'PLAN DE ADQUISICIONES'!U$123)*($G255/$F255)))</f>
        <v>0</v>
      </c>
      <c r="Y255" s="477">
        <f>IF( $F255=0,0,((($F255/$E255)*'PLAN DE ADQUISICIONES'!V$123)*($G255/$F255)))</f>
        <v>0</v>
      </c>
      <c r="Z255" s="477">
        <f>IF( $F255=0,0,((($F255/$E255)*'PLAN DE ADQUISICIONES'!W$123)*($G255/$F255)))</f>
        <v>0</v>
      </c>
      <c r="AA255" s="477">
        <f>IF( $F255=0,0,((($F255/$E255)*'PLAN DE ADQUISICIONES'!X$123)*($G255/$F255)))</f>
        <v>0</v>
      </c>
      <c r="AB255" s="477">
        <f>IF( $F255=0,0,((($F255/$E255)*'PLAN DE ADQUISICIONES'!Y$123)*($G255/$F255)))</f>
        <v>0</v>
      </c>
      <c r="AC255" s="477">
        <f>IF( $F255=0,0,((($F255/$E255)*'PLAN DE ADQUISICIONES'!Z$123)*($G255/$F255)))</f>
        <v>0</v>
      </c>
      <c r="AD255" s="477">
        <f>IF( $F255=0,0,((($F255/$E255)*'PLAN DE ADQUISICIONES'!AA$123)*($G255/$F255)))</f>
        <v>0</v>
      </c>
      <c r="AE255" s="477">
        <f>IF( $F255=0,0,((($F255/$E255)*'PLAN DE ADQUISICIONES'!AB$123)*($G255/$F255)))</f>
        <v>0</v>
      </c>
      <c r="AF255" s="477">
        <f>IF( $F255=0,0,((($F255/$E255)*'PLAN DE ADQUISICIONES'!AC$123)*($G255/$F255)))</f>
        <v>0</v>
      </c>
      <c r="AG255" s="502">
        <f>U255+V255+W255+X255+Y255+Z255+AA255+AB255+AC255+AD255+AE255+AF255</f>
        <v>0</v>
      </c>
      <c r="AH255" s="575">
        <f>IF( $F255=0,0,((($F255/$E255)*'PLAN DE ADQUISICIONES'!AD$123)*($G255/$F255)))</f>
        <v>0</v>
      </c>
      <c r="AI255" s="477">
        <f>IF( $F255=0,0,((($F255/$E255)*'PLAN DE ADQUISICIONES'!AE$123)*($G255/$F255)))</f>
        <v>0</v>
      </c>
      <c r="AJ255" s="477">
        <f>IF( $F255=0,0,((($F255/$E255)*'PLAN DE ADQUISICIONES'!AF$123)*($G255/$F255)))</f>
        <v>0</v>
      </c>
      <c r="AK255" s="477">
        <f>IF( $F255=0,0,((($F255/$E255)*'PLAN DE ADQUISICIONES'!AG$123)*($G255/$F255)))</f>
        <v>0</v>
      </c>
      <c r="AL255" s="477">
        <f>IF( $F255=0,0,((($F255/$E255)*'PLAN DE ADQUISICIONES'!AH$123)*($G255/$F255)))</f>
        <v>0</v>
      </c>
      <c r="AM255" s="477">
        <f>IF( $F255=0,0,((($F255/$E255)*'PLAN DE ADQUISICIONES'!AI$123)*($G255/$F255)))</f>
        <v>0</v>
      </c>
      <c r="AN255" s="477">
        <f>IF( $F255=0,0,((($F255/$E255)*'PLAN DE ADQUISICIONES'!AJ$123)*($G255/$F255)))</f>
        <v>0</v>
      </c>
      <c r="AO255" s="477">
        <f>IF( $F255=0,0,((($F255/$E255)*'PLAN DE ADQUISICIONES'!AK$123)*($G255/$F255)))</f>
        <v>0</v>
      </c>
      <c r="AP255" s="477">
        <f>IF( $F255=0,0,((($F255/$E255)*'PLAN DE ADQUISICIONES'!AL$123)*($G255/$F255)))</f>
        <v>0</v>
      </c>
      <c r="AQ255" s="477">
        <f>IF( $F255=0,0,((($F255/$E255)*'PLAN DE ADQUISICIONES'!AM$123)*($G255/$F255)))</f>
        <v>0</v>
      </c>
      <c r="AR255" s="477">
        <f>IF( $F255=0,0,((($F255/$E255)*'PLAN DE ADQUISICIONES'!AN$123)*($G255/$F255)))</f>
        <v>0</v>
      </c>
      <c r="AS255" s="477">
        <f>IF( $F255=0,0,((($F255/$E255)*'PLAN DE ADQUISICIONES'!AO$123)*($G255/$F255)))</f>
        <v>0</v>
      </c>
      <c r="AT255" s="576">
        <f>AH255+AI255+AJ255+AK255+AL255+AM255+AN255+AO255+AP255+AQ255+AR255+AS255</f>
        <v>0</v>
      </c>
      <c r="AU255" s="404">
        <f>AS255+AR255+AQ255+AP255+AO255+AN255+AM255+AL255+AK255+AJ255+AI255+AH255+AF255+AE255+AD255+AC255+AB255+AA255+Z255+Y255+X255+W255+V255+U255+S255+R255+Q255+P255+O255+N255+M255+L255+K255+J255+I255+H255</f>
        <v>5011.76</v>
      </c>
      <c r="AV255" s="392">
        <f t="shared" si="132"/>
        <v>0</v>
      </c>
    </row>
    <row r="256" spans="2:48" s="60" customFormat="1" ht="13.5" x14ac:dyDescent="0.25">
      <c r="B256" s="395">
        <f>'FORMATO COSTEO C6'!C92</f>
        <v>6.7</v>
      </c>
      <c r="C256" s="396" t="str">
        <f>'FORMATO COSTEO C6'!D92</f>
        <v>Supervisión interna</v>
      </c>
      <c r="D256" s="482" t="str">
        <f>+'FORMATO COSTEO C6'!D94</f>
        <v>Visita</v>
      </c>
      <c r="E256" s="534">
        <f>+'FORMATO COSTEO C6'!E94</f>
        <v>2</v>
      </c>
      <c r="F256" s="399">
        <f>+'FORMATO COSTEO C6'!G95</f>
        <v>2505.88</v>
      </c>
      <c r="G256" s="400">
        <f>+'FORMATO COSTEO C6'!H95</f>
        <v>2505.88</v>
      </c>
      <c r="H256" s="575">
        <f>IF( $F256=0,0,((($F256/$E256)*'PLAN DE ADQUISICIONES'!F$124)*($G256/$F256)))</f>
        <v>0</v>
      </c>
      <c r="I256" s="477">
        <f>IF( $F256=0,0,((($F256/$E256)*'PLAN DE ADQUISICIONES'!G$124)*($G256/$F256)))</f>
        <v>0</v>
      </c>
      <c r="J256" s="477">
        <f>IF( $F256=0,0,((($F256/$E256)*'PLAN DE ADQUISICIONES'!H$124)*($G256/$F256)))</f>
        <v>0</v>
      </c>
      <c r="K256" s="477">
        <f>IF( $F256=0,0,((($F256/$E256)*'PLAN DE ADQUISICIONES'!I$124)*($G256/$F256)))</f>
        <v>0</v>
      </c>
      <c r="L256" s="477">
        <f>IF( $F256=0,0,((($F256/$E256)*'PLAN DE ADQUISICIONES'!J$124)*($G256/$F256)))</f>
        <v>1252.94</v>
      </c>
      <c r="M256" s="477">
        <f>IF( $F256=0,0,((($F256/$E256)*'PLAN DE ADQUISICIONES'!K$124)*($G256/$F256)))</f>
        <v>0</v>
      </c>
      <c r="N256" s="477">
        <f>IF( $F256=0,0,((($F256/$E256)*'PLAN DE ADQUISICIONES'!L$124)*($G256/$F256)))</f>
        <v>0</v>
      </c>
      <c r="O256" s="477">
        <f>IF( $F256=0,0,((($F256/$E256)*'PLAN DE ADQUISICIONES'!M$124)*($G256/$F256)))</f>
        <v>0</v>
      </c>
      <c r="P256" s="477">
        <f>IF( $F256=0,0,((($F256/$E256)*'PLAN DE ADQUISICIONES'!N$124)*($G256/$F256)))</f>
        <v>0</v>
      </c>
      <c r="Q256" s="477">
        <f>IF( $F256=0,0,((($F256/$E256)*'PLAN DE ADQUISICIONES'!O$124)*($G256/$F256)))</f>
        <v>0</v>
      </c>
      <c r="R256" s="477">
        <f>IF( $F256=0,0,((($F256/$E256)*'PLAN DE ADQUISICIONES'!P$124)*($G256/$F256)))</f>
        <v>0</v>
      </c>
      <c r="S256" s="477">
        <f>IF( $F256=0,0,((($F256/$E256)*'PLAN DE ADQUISICIONES'!Q$124)*($G256/$F256)))</f>
        <v>1252.94</v>
      </c>
      <c r="T256" s="502">
        <f>H256+I256+J256+K256+L256+M256+N256+O256+P256+Q256+R256+S256</f>
        <v>2505.88</v>
      </c>
      <c r="U256" s="575">
        <f>IF( $F256=0,0,((($F256/$E256)*'PLAN DE ADQUISICIONES'!R$124)*($G256/$F256)))</f>
        <v>0</v>
      </c>
      <c r="V256" s="477">
        <f>IF( $F256=0,0,((($F256/$E256)*'PLAN DE ADQUISICIONES'!S$124)*($G256/$F256)))</f>
        <v>0</v>
      </c>
      <c r="W256" s="477">
        <f>IF( $F256=0,0,((($F256/$E256)*'PLAN DE ADQUISICIONES'!T$124)*($G256/$F256)))</f>
        <v>0</v>
      </c>
      <c r="X256" s="477">
        <f>IF( $F256=0,0,((($F256/$E256)*'PLAN DE ADQUISICIONES'!U$124)*($G256/$F256)))</f>
        <v>0</v>
      </c>
      <c r="Y256" s="477">
        <f>IF( $F256=0,0,((($F256/$E256)*'PLAN DE ADQUISICIONES'!V$124)*($G256/$F256)))</f>
        <v>0</v>
      </c>
      <c r="Z256" s="477">
        <f>IF( $F256=0,0,((($F256/$E256)*'PLAN DE ADQUISICIONES'!W$124)*($G256/$F256)))</f>
        <v>0</v>
      </c>
      <c r="AA256" s="477">
        <f>IF( $F256=0,0,((($F256/$E256)*'PLAN DE ADQUISICIONES'!X$124)*($G256/$F256)))</f>
        <v>0</v>
      </c>
      <c r="AB256" s="477">
        <f>IF( $F256=0,0,((($F256/$E256)*'PLAN DE ADQUISICIONES'!Y$124)*($G256/$F256)))</f>
        <v>0</v>
      </c>
      <c r="AC256" s="477">
        <f>IF( $F256=0,0,((($F256/$E256)*'PLAN DE ADQUISICIONES'!Z$124)*($G256/$F256)))</f>
        <v>0</v>
      </c>
      <c r="AD256" s="477">
        <f>IF( $F256=0,0,((($F256/$E256)*'PLAN DE ADQUISICIONES'!AA$124)*($G256/$F256)))</f>
        <v>0</v>
      </c>
      <c r="AE256" s="477">
        <f>IF( $F256=0,0,((($F256/$E256)*'PLAN DE ADQUISICIONES'!AB$124)*($G256/$F256)))</f>
        <v>0</v>
      </c>
      <c r="AF256" s="477">
        <f>IF( $F256=0,0,((($F256/$E256)*'PLAN DE ADQUISICIONES'!AC$124)*($G256/$F256)))</f>
        <v>0</v>
      </c>
      <c r="AG256" s="502">
        <f>U256+V256+W256+X256+Y256+Z256+AA256+AB256+AC256+AD256+AE256+AF256</f>
        <v>0</v>
      </c>
      <c r="AH256" s="575">
        <f>IF( $F256=0,0,((($F256/$E256)*'PLAN DE ADQUISICIONES'!AD$124)*($G256/$F256)))</f>
        <v>0</v>
      </c>
      <c r="AI256" s="477">
        <f>IF( $F256=0,0,((($F256/$E256)*'PLAN DE ADQUISICIONES'!AE$124)*($G256/$F256)))</f>
        <v>0</v>
      </c>
      <c r="AJ256" s="477">
        <f>IF( $F256=0,0,((($F256/$E256)*'PLAN DE ADQUISICIONES'!AF$124)*($G256/$F256)))</f>
        <v>0</v>
      </c>
      <c r="AK256" s="477">
        <f>IF( $F256=0,0,((($F256/$E256)*'PLAN DE ADQUISICIONES'!AG$124)*($G256/$F256)))</f>
        <v>0</v>
      </c>
      <c r="AL256" s="477">
        <f>IF( $F256=0,0,((($F256/$E256)*'PLAN DE ADQUISICIONES'!AH$124)*($G256/$F256)))</f>
        <v>0</v>
      </c>
      <c r="AM256" s="477">
        <f>IF( $F256=0,0,((($F256/$E256)*'PLAN DE ADQUISICIONES'!AI$124)*($G256/$F256)))</f>
        <v>0</v>
      </c>
      <c r="AN256" s="477">
        <f>IF( $F256=0,0,((($F256/$E256)*'PLAN DE ADQUISICIONES'!AJ$124)*($G256/$F256)))</f>
        <v>0</v>
      </c>
      <c r="AO256" s="477">
        <f>IF( $F256=0,0,((($F256/$E256)*'PLAN DE ADQUISICIONES'!AK$124)*($G256/$F256)))</f>
        <v>0</v>
      </c>
      <c r="AP256" s="477">
        <f>IF( $F256=0,0,((($F256/$E256)*'PLAN DE ADQUISICIONES'!AL$124)*($G256/$F256)))</f>
        <v>0</v>
      </c>
      <c r="AQ256" s="477">
        <f>IF( $F256=0,0,((($F256/$E256)*'PLAN DE ADQUISICIONES'!AM$124)*($G256/$F256)))</f>
        <v>0</v>
      </c>
      <c r="AR256" s="477">
        <f>IF( $F256=0,0,((($F256/$E256)*'PLAN DE ADQUISICIONES'!AN$124)*($G256/$F256)))</f>
        <v>0</v>
      </c>
      <c r="AS256" s="477">
        <f>IF( $F256=0,0,((($F256/$E256)*'PLAN DE ADQUISICIONES'!AO$124)*($G256/$F256)))</f>
        <v>0</v>
      </c>
      <c r="AT256" s="576">
        <f>AH256+AI256+AJ256+AK256+AL256+AM256+AN256+AO256+AP256+AQ256+AR256+AS256</f>
        <v>0</v>
      </c>
      <c r="AU256" s="404">
        <f>AS256+AR256+AQ256+AP256+AO256+AN256+AM256+AL256+AK256+AJ256+AI256+AH256+AF256+AE256+AD256+AC256+AB256+AA256+Z256+Y256+X256+W256+V256+U256+S256+R256+Q256+P256+O256+N256+M256+L256+K256+J256+I256+H256</f>
        <v>2505.88</v>
      </c>
      <c r="AV256" s="392">
        <f t="shared" si="132"/>
        <v>0</v>
      </c>
    </row>
    <row r="257" spans="2:48" s="60" customFormat="1" ht="30" customHeight="1" x14ac:dyDescent="0.25">
      <c r="B257" s="2126" t="s">
        <v>172</v>
      </c>
      <c r="C257" s="2127"/>
      <c r="D257" s="2127"/>
      <c r="E257" s="2127"/>
      <c r="F257" s="483">
        <f t="shared" ref="F257:AD257" si="133">+F253+F254+F255+F256</f>
        <v>42599.96</v>
      </c>
      <c r="G257" s="484">
        <f t="shared" si="133"/>
        <v>42599.96</v>
      </c>
      <c r="H257" s="522">
        <f t="shared" si="133"/>
        <v>1431.9314285714286</v>
      </c>
      <c r="I257" s="483">
        <f t="shared" si="133"/>
        <v>1431.9314285714286</v>
      </c>
      <c r="J257" s="483">
        <f t="shared" si="133"/>
        <v>1431.9314285714286</v>
      </c>
      <c r="K257" s="483">
        <f t="shared" si="133"/>
        <v>1431.9314285714286</v>
      </c>
      <c r="L257" s="483">
        <f t="shared" si="133"/>
        <v>2684.8714285714286</v>
      </c>
      <c r="M257" s="483">
        <f t="shared" si="133"/>
        <v>3937.8114285714287</v>
      </c>
      <c r="N257" s="483">
        <f t="shared" si="133"/>
        <v>1431.9314285714286</v>
      </c>
      <c r="O257" s="483">
        <f t="shared" si="133"/>
        <v>1431.9314285714286</v>
      </c>
      <c r="P257" s="483">
        <f t="shared" si="133"/>
        <v>1431.9314285714286</v>
      </c>
      <c r="Q257" s="483">
        <f t="shared" si="133"/>
        <v>1431.9314285714286</v>
      </c>
      <c r="R257" s="483">
        <f t="shared" si="133"/>
        <v>3937.8114285714287</v>
      </c>
      <c r="S257" s="483">
        <f t="shared" si="133"/>
        <v>2684.8714285714286</v>
      </c>
      <c r="T257" s="484">
        <f>T253+T254+T255+T256</f>
        <v>24700.81714285714</v>
      </c>
      <c r="U257" s="522">
        <f t="shared" si="133"/>
        <v>1431.9314285714286</v>
      </c>
      <c r="V257" s="483">
        <f t="shared" si="133"/>
        <v>1431.9314285714286</v>
      </c>
      <c r="W257" s="483">
        <f t="shared" si="133"/>
        <v>0</v>
      </c>
      <c r="X257" s="483">
        <f t="shared" si="133"/>
        <v>0</v>
      </c>
      <c r="Y257" s="483">
        <f t="shared" si="133"/>
        <v>0</v>
      </c>
      <c r="Z257" s="483">
        <f t="shared" si="133"/>
        <v>0</v>
      </c>
      <c r="AA257" s="483">
        <f t="shared" si="133"/>
        <v>0</v>
      </c>
      <c r="AB257" s="483">
        <f t="shared" si="133"/>
        <v>0</v>
      </c>
      <c r="AC257" s="483">
        <f t="shared" si="133"/>
        <v>0</v>
      </c>
      <c r="AD257" s="483">
        <f t="shared" si="133"/>
        <v>0</v>
      </c>
      <c r="AE257" s="483">
        <f t="shared" ref="AE257:AS257" si="134">+AE253+AE254+AE255+AE256</f>
        <v>0</v>
      </c>
      <c r="AF257" s="483">
        <f t="shared" si="134"/>
        <v>0</v>
      </c>
      <c r="AG257" s="484">
        <f>AG253+AG254+AG255+AG256</f>
        <v>2863.8628571428571</v>
      </c>
      <c r="AH257" s="522">
        <f t="shared" si="134"/>
        <v>0</v>
      </c>
      <c r="AI257" s="483">
        <f t="shared" si="134"/>
        <v>0</v>
      </c>
      <c r="AJ257" s="483">
        <f t="shared" si="134"/>
        <v>0</v>
      </c>
      <c r="AK257" s="483">
        <f t="shared" si="134"/>
        <v>0</v>
      </c>
      <c r="AL257" s="483">
        <f t="shared" si="134"/>
        <v>0</v>
      </c>
      <c r="AM257" s="483">
        <f t="shared" si="134"/>
        <v>0</v>
      </c>
      <c r="AN257" s="483">
        <f t="shared" si="134"/>
        <v>0</v>
      </c>
      <c r="AO257" s="483">
        <f t="shared" si="134"/>
        <v>0</v>
      </c>
      <c r="AP257" s="483">
        <f t="shared" si="134"/>
        <v>0</v>
      </c>
      <c r="AQ257" s="483">
        <f t="shared" si="134"/>
        <v>0</v>
      </c>
      <c r="AR257" s="483">
        <f t="shared" si="134"/>
        <v>0</v>
      </c>
      <c r="AS257" s="483">
        <f t="shared" si="134"/>
        <v>0</v>
      </c>
      <c r="AT257" s="523">
        <f>AT253+AT254+AT255+AT256</f>
        <v>0</v>
      </c>
      <c r="AU257" s="524">
        <f>AU253+AU254+AU255+AU256</f>
        <v>42599.959999999992</v>
      </c>
      <c r="AV257" s="392">
        <f t="shared" si="132"/>
        <v>0</v>
      </c>
    </row>
    <row r="258" spans="2:48" s="60" customFormat="1" ht="30" customHeight="1" thickBot="1" x14ac:dyDescent="0.3">
      <c r="B258" s="2120" t="s">
        <v>173</v>
      </c>
      <c r="C258" s="2121"/>
      <c r="D258" s="2121"/>
      <c r="E258" s="2121"/>
      <c r="F258" s="487">
        <f t="shared" ref="F258:AD258" si="135">+F257+F251</f>
        <v>319287.96000000002</v>
      </c>
      <c r="G258" s="488">
        <f>+G257+G251</f>
        <v>293187.96000000002</v>
      </c>
      <c r="H258" s="525">
        <f t="shared" si="135"/>
        <v>8681.9314285714281</v>
      </c>
      <c r="I258" s="487">
        <f t="shared" si="135"/>
        <v>14181.931428571428</v>
      </c>
      <c r="J258" s="487">
        <f t="shared" si="135"/>
        <v>6931.9314285714281</v>
      </c>
      <c r="K258" s="487">
        <f t="shared" si="135"/>
        <v>6931.9314285714281</v>
      </c>
      <c r="L258" s="487">
        <f t="shared" si="135"/>
        <v>8184.8714285714286</v>
      </c>
      <c r="M258" s="487">
        <f t="shared" si="135"/>
        <v>9437.8114285714291</v>
      </c>
      <c r="N258" s="487">
        <f t="shared" si="135"/>
        <v>6931.9314285714281</v>
      </c>
      <c r="O258" s="487">
        <f t="shared" si="135"/>
        <v>13696.598095238094</v>
      </c>
      <c r="P258" s="487">
        <f t="shared" si="135"/>
        <v>19196.598095238092</v>
      </c>
      <c r="Q258" s="487">
        <f t="shared" si="135"/>
        <v>13696.598095238094</v>
      </c>
      <c r="R258" s="487">
        <f t="shared" si="135"/>
        <v>53869.144761904754</v>
      </c>
      <c r="S258" s="487">
        <f t="shared" si="135"/>
        <v>52616.204761904759</v>
      </c>
      <c r="T258" s="488">
        <f>T257+T251</f>
        <v>214357.48380952381</v>
      </c>
      <c r="U258" s="525">
        <f t="shared" si="135"/>
        <v>51363.264761904757</v>
      </c>
      <c r="V258" s="487">
        <f t="shared" si="135"/>
        <v>12431.931428571428</v>
      </c>
      <c r="W258" s="487">
        <f t="shared" si="135"/>
        <v>0</v>
      </c>
      <c r="X258" s="487">
        <f t="shared" si="135"/>
        <v>0</v>
      </c>
      <c r="Y258" s="487">
        <f t="shared" si="135"/>
        <v>0</v>
      </c>
      <c r="Z258" s="487">
        <f t="shared" si="135"/>
        <v>0</v>
      </c>
      <c r="AA258" s="487">
        <f t="shared" si="135"/>
        <v>0</v>
      </c>
      <c r="AB258" s="487">
        <f t="shared" si="135"/>
        <v>0</v>
      </c>
      <c r="AC258" s="487">
        <f t="shared" si="135"/>
        <v>0</v>
      </c>
      <c r="AD258" s="487">
        <f t="shared" si="135"/>
        <v>0</v>
      </c>
      <c r="AE258" s="487">
        <f t="shared" ref="AE258:AS258" si="136">+AE257+AE251</f>
        <v>0</v>
      </c>
      <c r="AF258" s="487">
        <f t="shared" si="136"/>
        <v>0</v>
      </c>
      <c r="AG258" s="488">
        <f>AG257+AG251</f>
        <v>63795.196190476185</v>
      </c>
      <c r="AH258" s="525">
        <f t="shared" si="136"/>
        <v>0</v>
      </c>
      <c r="AI258" s="487">
        <f t="shared" si="136"/>
        <v>0</v>
      </c>
      <c r="AJ258" s="487">
        <f t="shared" si="136"/>
        <v>0</v>
      </c>
      <c r="AK258" s="487">
        <f t="shared" si="136"/>
        <v>0</v>
      </c>
      <c r="AL258" s="487">
        <f t="shared" si="136"/>
        <v>0</v>
      </c>
      <c r="AM258" s="487">
        <f t="shared" si="136"/>
        <v>0</v>
      </c>
      <c r="AN258" s="487">
        <f t="shared" si="136"/>
        <v>0</v>
      </c>
      <c r="AO258" s="487">
        <f t="shared" si="136"/>
        <v>0</v>
      </c>
      <c r="AP258" s="487">
        <f t="shared" si="136"/>
        <v>0</v>
      </c>
      <c r="AQ258" s="487">
        <f t="shared" si="136"/>
        <v>0</v>
      </c>
      <c r="AR258" s="487">
        <f t="shared" si="136"/>
        <v>0</v>
      </c>
      <c r="AS258" s="487">
        <f t="shared" si="136"/>
        <v>0</v>
      </c>
      <c r="AT258" s="526">
        <f>AT257+AT251</f>
        <v>0</v>
      </c>
      <c r="AU258" s="527">
        <f>AU257+AU251</f>
        <v>293187.95999999996</v>
      </c>
      <c r="AV258" s="392">
        <f t="shared" si="132"/>
        <v>0</v>
      </c>
    </row>
    <row r="259" spans="2:48" s="60" customFormat="1" ht="13.5" x14ac:dyDescent="0.25">
      <c r="B259" s="506"/>
      <c r="C259" s="507"/>
      <c r="D259" s="508"/>
      <c r="E259" s="541"/>
      <c r="F259" s="510"/>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392"/>
    </row>
    <row r="260" spans="2:48" s="60" customFormat="1" ht="13.5" x14ac:dyDescent="0.25">
      <c r="B260" s="58"/>
      <c r="C260" s="58"/>
      <c r="D260" s="61"/>
      <c r="E260" s="542"/>
      <c r="F260" s="62"/>
      <c r="G260" s="59">
        <f>+G258-G254</f>
        <v>278152.68000000005</v>
      </c>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392"/>
    </row>
    <row r="261" spans="2:48" x14ac:dyDescent="0.2">
      <c r="C261" s="1"/>
      <c r="F261" s="312"/>
      <c r="AV261" s="304"/>
    </row>
    <row r="262" spans="2:48" x14ac:dyDescent="0.2">
      <c r="C262" s="1"/>
      <c r="F262" s="312"/>
      <c r="AV262" s="304"/>
    </row>
    <row r="263" spans="2:48" x14ac:dyDescent="0.2">
      <c r="C263" s="1"/>
      <c r="F263" s="312"/>
      <c r="AV263" s="304"/>
    </row>
    <row r="264" spans="2:48" x14ac:dyDescent="0.2">
      <c r="C264" s="1"/>
      <c r="AV264" s="304"/>
    </row>
    <row r="265" spans="2:48" x14ac:dyDescent="0.2">
      <c r="C265" s="1"/>
      <c r="F265" s="312"/>
      <c r="AV265" s="304"/>
    </row>
    <row r="266" spans="2:48" x14ac:dyDescent="0.2">
      <c r="C266" s="1"/>
      <c r="F266" s="312"/>
      <c r="AV266" s="304"/>
    </row>
    <row r="267" spans="2:48" x14ac:dyDescent="0.2">
      <c r="C267" s="1"/>
      <c r="F267" s="312"/>
      <c r="AV267" s="304"/>
    </row>
    <row r="268" spans="2:48" x14ac:dyDescent="0.2">
      <c r="C268" s="1"/>
      <c r="F268" s="312"/>
      <c r="AV268" s="304"/>
    </row>
    <row r="269" spans="2:48" x14ac:dyDescent="0.2">
      <c r="C269" s="1"/>
      <c r="F269" s="312"/>
      <c r="AV269" s="304"/>
    </row>
    <row r="270" spans="2:48" x14ac:dyDescent="0.2">
      <c r="C270" s="1"/>
      <c r="F270" s="312"/>
      <c r="AV270" s="304"/>
    </row>
    <row r="271" spans="2:48" x14ac:dyDescent="0.2">
      <c r="AV271" s="304"/>
    </row>
    <row r="272" spans="2:48" x14ac:dyDescent="0.2">
      <c r="AV272" s="304"/>
    </row>
    <row r="273" spans="48:48" x14ac:dyDescent="0.2">
      <c r="AV273" s="304"/>
    </row>
    <row r="274" spans="48:48" x14ac:dyDescent="0.2">
      <c r="AV274" s="304"/>
    </row>
    <row r="275" spans="48:48" x14ac:dyDescent="0.2">
      <c r="AV275" s="304"/>
    </row>
    <row r="276" spans="48:48" x14ac:dyDescent="0.2">
      <c r="AV276" s="304"/>
    </row>
    <row r="277" spans="48:48" x14ac:dyDescent="0.2">
      <c r="AV277" s="304"/>
    </row>
    <row r="278" spans="48:48" x14ac:dyDescent="0.2">
      <c r="AV278" s="304"/>
    </row>
    <row r="279" spans="48:48" x14ac:dyDescent="0.2">
      <c r="AV279" s="304"/>
    </row>
    <row r="280" spans="48:48" x14ac:dyDescent="0.2">
      <c r="AV280" s="304"/>
    </row>
    <row r="281" spans="48:48" x14ac:dyDescent="0.2">
      <c r="AV281" s="304"/>
    </row>
    <row r="282" spans="48:48" x14ac:dyDescent="0.2">
      <c r="AV282" s="304"/>
    </row>
    <row r="283" spans="48:48" x14ac:dyDescent="0.2">
      <c r="AV283" s="304"/>
    </row>
    <row r="284" spans="48:48" x14ac:dyDescent="0.2">
      <c r="AV284" s="304"/>
    </row>
    <row r="285" spans="48:48" x14ac:dyDescent="0.2">
      <c r="AV285" s="304"/>
    </row>
    <row r="286" spans="48:48" x14ac:dyDescent="0.2">
      <c r="AV286" s="304"/>
    </row>
    <row r="287" spans="48:48" x14ac:dyDescent="0.2">
      <c r="AV287" s="304"/>
    </row>
    <row r="288" spans="48:48" x14ac:dyDescent="0.2">
      <c r="AV288" s="304"/>
    </row>
    <row r="289" spans="48:48" x14ac:dyDescent="0.2">
      <c r="AV289" s="304"/>
    </row>
    <row r="290" spans="48:48" x14ac:dyDescent="0.2">
      <c r="AV290" s="304"/>
    </row>
    <row r="291" spans="48:48" x14ac:dyDescent="0.2">
      <c r="AV291" s="304"/>
    </row>
    <row r="292" spans="48:48" x14ac:dyDescent="0.2">
      <c r="AV292" s="304"/>
    </row>
    <row r="293" spans="48:48" x14ac:dyDescent="0.2">
      <c r="AV293" s="304"/>
    </row>
    <row r="294" spans="48:48" x14ac:dyDescent="0.2">
      <c r="AV294" s="304"/>
    </row>
    <row r="295" spans="48:48" x14ac:dyDescent="0.2">
      <c r="AV295" s="304"/>
    </row>
    <row r="296" spans="48:48" x14ac:dyDescent="0.2">
      <c r="AV296" s="304"/>
    </row>
    <row r="297" spans="48:48" x14ac:dyDescent="0.2">
      <c r="AV297" s="304"/>
    </row>
    <row r="298" spans="48:48" x14ac:dyDescent="0.2">
      <c r="AV298" s="304"/>
    </row>
    <row r="299" spans="48:48" x14ac:dyDescent="0.2">
      <c r="AV299" s="304"/>
    </row>
    <row r="300" spans="48:48" x14ac:dyDescent="0.2">
      <c r="AV300" s="304"/>
    </row>
    <row r="301" spans="48:48" x14ac:dyDescent="0.2">
      <c r="AV301" s="304"/>
    </row>
    <row r="302" spans="48:48" x14ac:dyDescent="0.2">
      <c r="AV302" s="304"/>
    </row>
    <row r="303" spans="48:48" x14ac:dyDescent="0.2">
      <c r="AV303" s="304"/>
    </row>
    <row r="304" spans="48:48" x14ac:dyDescent="0.2">
      <c r="AV304" s="304"/>
    </row>
    <row r="305" spans="48:48" x14ac:dyDescent="0.2">
      <c r="AV305" s="304"/>
    </row>
    <row r="306" spans="48:48" x14ac:dyDescent="0.2">
      <c r="AV306" s="304"/>
    </row>
    <row r="307" spans="48:48" x14ac:dyDescent="0.2">
      <c r="AV307" s="304"/>
    </row>
    <row r="308" spans="48:48" x14ac:dyDescent="0.2">
      <c r="AV308" s="304"/>
    </row>
    <row r="309" spans="48:48" x14ac:dyDescent="0.2">
      <c r="AV309" s="304"/>
    </row>
    <row r="310" spans="48:48" x14ac:dyDescent="0.2">
      <c r="AV310" s="304"/>
    </row>
    <row r="311" spans="48:48" x14ac:dyDescent="0.2">
      <c r="AV311" s="304"/>
    </row>
    <row r="312" spans="48:48" x14ac:dyDescent="0.2">
      <c r="AV312" s="304"/>
    </row>
    <row r="313" spans="48:48" x14ac:dyDescent="0.2">
      <c r="AV313" s="304"/>
    </row>
    <row r="314" spans="48:48" x14ac:dyDescent="0.2">
      <c r="AV314" s="304"/>
    </row>
    <row r="315" spans="48:48" x14ac:dyDescent="0.2">
      <c r="AV315" s="304"/>
    </row>
    <row r="316" spans="48:48" x14ac:dyDescent="0.2">
      <c r="AV316" s="304"/>
    </row>
    <row r="317" spans="48:48" x14ac:dyDescent="0.2">
      <c r="AV317" s="304"/>
    </row>
    <row r="318" spans="48:48" x14ac:dyDescent="0.2">
      <c r="AV318" s="304"/>
    </row>
    <row r="319" spans="48:48" x14ac:dyDescent="0.2">
      <c r="AV319" s="304"/>
    </row>
    <row r="320" spans="48:48" x14ac:dyDescent="0.2">
      <c r="AV320" s="304"/>
    </row>
    <row r="321" spans="48:48" x14ac:dyDescent="0.2">
      <c r="AV321" s="304"/>
    </row>
    <row r="322" spans="48:48" x14ac:dyDescent="0.2">
      <c r="AV322" s="304"/>
    </row>
    <row r="323" spans="48:48" x14ac:dyDescent="0.2">
      <c r="AV323" s="304"/>
    </row>
    <row r="324" spans="48:48" x14ac:dyDescent="0.2">
      <c r="AV324" s="304"/>
    </row>
    <row r="325" spans="48:48" x14ac:dyDescent="0.2">
      <c r="AV325" s="304"/>
    </row>
    <row r="326" spans="48:48" x14ac:dyDescent="0.2">
      <c r="AV326" s="304"/>
    </row>
    <row r="327" spans="48:48" x14ac:dyDescent="0.2">
      <c r="AV327" s="304"/>
    </row>
    <row r="328" spans="48:48" x14ac:dyDescent="0.2">
      <c r="AV328" s="304"/>
    </row>
    <row r="329" spans="48:48" x14ac:dyDescent="0.2">
      <c r="AV329" s="304"/>
    </row>
    <row r="330" spans="48:48" x14ac:dyDescent="0.2">
      <c r="AV330" s="304"/>
    </row>
    <row r="331" spans="48:48" x14ac:dyDescent="0.2">
      <c r="AV331" s="304"/>
    </row>
    <row r="332" spans="48:48" x14ac:dyDescent="0.2">
      <c r="AV332" s="304"/>
    </row>
    <row r="333" spans="48:48" x14ac:dyDescent="0.2">
      <c r="AV333" s="304"/>
    </row>
    <row r="334" spans="48:48" x14ac:dyDescent="0.2">
      <c r="AV334" s="304"/>
    </row>
    <row r="335" spans="48:48" x14ac:dyDescent="0.2">
      <c r="AV335" s="304"/>
    </row>
    <row r="336" spans="48:48" x14ac:dyDescent="0.2">
      <c r="AV336" s="304"/>
    </row>
    <row r="337" spans="48:48" x14ac:dyDescent="0.2">
      <c r="AV337" s="304"/>
    </row>
    <row r="338" spans="48:48" x14ac:dyDescent="0.2">
      <c r="AV338" s="304"/>
    </row>
    <row r="339" spans="48:48" x14ac:dyDescent="0.2">
      <c r="AV339" s="304"/>
    </row>
    <row r="340" spans="48:48" x14ac:dyDescent="0.2">
      <c r="AV340" s="304"/>
    </row>
    <row r="341" spans="48:48" x14ac:dyDescent="0.2">
      <c r="AV341" s="304"/>
    </row>
    <row r="342" spans="48:48" x14ac:dyDescent="0.2">
      <c r="AV342" s="304"/>
    </row>
    <row r="343" spans="48:48" x14ac:dyDescent="0.2">
      <c r="AV343" s="304"/>
    </row>
    <row r="344" spans="48:48" x14ac:dyDescent="0.2">
      <c r="AV344" s="304"/>
    </row>
    <row r="345" spans="48:48" x14ac:dyDescent="0.2">
      <c r="AV345" s="304"/>
    </row>
    <row r="346" spans="48:48" x14ac:dyDescent="0.2">
      <c r="AV346" s="304"/>
    </row>
    <row r="347" spans="48:48" x14ac:dyDescent="0.2">
      <c r="AV347" s="304"/>
    </row>
    <row r="348" spans="48:48" x14ac:dyDescent="0.2">
      <c r="AV348" s="304"/>
    </row>
  </sheetData>
  <sheetProtection password="C493" sheet="1" scenarios="1" formatColumns="0" formatRows="0"/>
  <mergeCells count="20">
    <mergeCell ref="B1:AU1"/>
    <mergeCell ref="G9:G10"/>
    <mergeCell ref="F9:F10"/>
    <mergeCell ref="AU9:AU10"/>
    <mergeCell ref="D9:D10"/>
    <mergeCell ref="B6:C6"/>
    <mergeCell ref="D7:F7"/>
    <mergeCell ref="H9:T9"/>
    <mergeCell ref="U9:AG9"/>
    <mergeCell ref="AH9:AT9"/>
    <mergeCell ref="B4:M4"/>
    <mergeCell ref="B7:C7"/>
    <mergeCell ref="D6:M6"/>
    <mergeCell ref="K7:M7"/>
    <mergeCell ref="G7:J7"/>
    <mergeCell ref="B258:E258"/>
    <mergeCell ref="B251:E251"/>
    <mergeCell ref="B9:C10"/>
    <mergeCell ref="B257:E257"/>
    <mergeCell ref="E9:E10"/>
  </mergeCells>
  <phoneticPr fontId="0" type="noConversion"/>
  <conditionalFormatting sqref="AV11:AV258">
    <cfRule type="cellIs" dxfId="12" priority="7"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sheetPr>
  <dimension ref="B1:AW348"/>
  <sheetViews>
    <sheetView showGridLines="0" zoomScale="90" zoomScaleNormal="90" zoomScaleSheetLayoutView="100" workbookViewId="0">
      <selection activeCell="H15" sqref="H15"/>
    </sheetView>
  </sheetViews>
  <sheetFormatPr baseColWidth="10" defaultColWidth="11.42578125" defaultRowHeight="12.75" outlineLevelRow="1" outlineLevelCol="2" x14ac:dyDescent="0.2"/>
  <cols>
    <col min="1" max="1" width="2.7109375" style="297" customWidth="1"/>
    <col min="2" max="2" width="6.7109375" style="1" customWidth="1"/>
    <col min="3" max="3" width="35.7109375" style="313" customWidth="1"/>
    <col min="4" max="4" width="12.7109375" style="311" customWidth="1" outlineLevel="1"/>
    <col min="5" max="5" width="9.7109375" style="348" customWidth="1" outlineLevel="1"/>
    <col min="6" max="6" width="9.710937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297"/>
  </cols>
  <sheetData>
    <row r="1" spans="2:49" ht="15" customHeight="1" x14ac:dyDescent="0.2">
      <c r="B1" s="2130" t="s">
        <v>187</v>
      </c>
      <c r="C1" s="2130"/>
      <c r="D1" s="2130"/>
      <c r="E1" s="2130"/>
      <c r="F1" s="2130"/>
      <c r="G1" s="2130"/>
      <c r="H1" s="2130"/>
      <c r="I1" s="2130"/>
      <c r="J1" s="2130"/>
      <c r="K1" s="2130"/>
      <c r="L1" s="2130"/>
      <c r="M1" s="2130"/>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c r="AL1" s="2130"/>
      <c r="AM1" s="2130"/>
      <c r="AN1" s="2130"/>
      <c r="AO1" s="2130"/>
      <c r="AP1" s="2130"/>
      <c r="AQ1" s="2130"/>
      <c r="AR1" s="2130"/>
      <c r="AS1" s="2130"/>
      <c r="AT1" s="2130"/>
      <c r="AU1" s="2130"/>
    </row>
    <row r="2" spans="2:49" s="314" customFormat="1" ht="15" customHeight="1" x14ac:dyDescent="0.25">
      <c r="B2" s="236" t="s">
        <v>49</v>
      </c>
      <c r="C2" s="235"/>
      <c r="D2" s="227"/>
      <c r="E2" s="347"/>
      <c r="F2" s="241"/>
      <c r="G2" s="883"/>
      <c r="H2" s="185" t="str">
        <f>+'INFORMACION GENERAL PROYECTO'!$G$2</f>
        <v>Línea 3. Promoción y Fortalecimiento de Capacidades para el Emprendimiento</v>
      </c>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83"/>
      <c r="AJ2" s="883"/>
      <c r="AK2" s="883"/>
      <c r="AL2" s="883"/>
      <c r="AM2" s="883"/>
      <c r="AN2" s="883"/>
      <c r="AO2" s="883"/>
      <c r="AP2" s="883"/>
      <c r="AQ2" s="883"/>
      <c r="AR2" s="883"/>
      <c r="AS2" s="883"/>
      <c r="AT2" s="883"/>
      <c r="AU2" s="883"/>
    </row>
    <row r="3" spans="2:49" ht="15" customHeight="1" x14ac:dyDescent="0.2">
      <c r="B3" s="882"/>
      <c r="C3" s="882"/>
      <c r="D3" s="882"/>
      <c r="E3" s="223"/>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row>
    <row r="4" spans="2:49" ht="30" customHeight="1" x14ac:dyDescent="0.2">
      <c r="B4" s="2139" t="s">
        <v>486</v>
      </c>
      <c r="C4" s="2139"/>
      <c r="D4" s="2139"/>
      <c r="E4" s="2139"/>
      <c r="F4" s="2139"/>
      <c r="G4" s="2139"/>
      <c r="H4" s="2139"/>
      <c r="I4" s="2139"/>
      <c r="J4" s="2139"/>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row>
    <row r="5" spans="2:49" ht="10.5" customHeight="1" thickBot="1" x14ac:dyDescent="0.25">
      <c r="B5" s="66"/>
      <c r="C5" s="66"/>
      <c r="D5" s="285"/>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row>
    <row r="6" spans="2:49" s="60" customFormat="1" ht="30" customHeight="1" x14ac:dyDescent="0.25">
      <c r="B6" s="2133" t="s">
        <v>267</v>
      </c>
      <c r="C6" s="2134"/>
      <c r="D6" s="2142" t="str">
        <f>+'INFORMACION GENERAL PROYECTO'!E6</f>
        <v>Promoción y fortalecimiento de capacidades para el emprendimiento - Turismo - Calca, Cusco</v>
      </c>
      <c r="E6" s="2142"/>
      <c r="F6" s="2142"/>
      <c r="G6" s="2142"/>
      <c r="H6" s="2142"/>
      <c r="I6" s="2142"/>
      <c r="J6" s="2142"/>
      <c r="K6" s="2142"/>
      <c r="L6" s="2142"/>
      <c r="M6" s="2143"/>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row>
    <row r="7" spans="2:49" s="60" customFormat="1" ht="15" customHeight="1" thickBot="1" x14ac:dyDescent="0.3">
      <c r="B7" s="2140" t="s">
        <v>283</v>
      </c>
      <c r="C7" s="2141"/>
      <c r="D7" s="2135">
        <f>+'INFORMACION GENERAL PROYECTO'!K7</f>
        <v>0</v>
      </c>
      <c r="E7" s="2135"/>
      <c r="F7" s="2135"/>
      <c r="G7" s="2115" t="s">
        <v>271</v>
      </c>
      <c r="H7" s="2146"/>
      <c r="I7" s="2146"/>
      <c r="J7" s="2116"/>
      <c r="K7" s="2154">
        <f>+'INFORMACION GENERAL PROYECTO'!K24</f>
        <v>14.005479452054796</v>
      </c>
      <c r="L7" s="2155"/>
      <c r="M7" s="2156"/>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row>
    <row r="8" spans="2:49" s="60" customFormat="1" ht="10.5" customHeight="1" thickBot="1" x14ac:dyDescent="0.3">
      <c r="B8" s="2149"/>
      <c r="C8" s="2150"/>
      <c r="D8" s="2150"/>
      <c r="E8" s="2150"/>
      <c r="F8" s="2150"/>
      <c r="G8" s="2150"/>
      <c r="H8" s="2150"/>
      <c r="I8" s="2150"/>
      <c r="J8" s="2150"/>
      <c r="K8" s="2150"/>
      <c r="L8" s="2150"/>
      <c r="M8" s="2150"/>
      <c r="N8" s="2150"/>
      <c r="O8" s="2150"/>
      <c r="P8" s="2150"/>
      <c r="Q8" s="2150"/>
      <c r="R8" s="2150"/>
      <c r="S8" s="2150"/>
      <c r="T8" s="2150"/>
      <c r="U8" s="2150"/>
      <c r="V8" s="2150"/>
      <c r="W8" s="2150"/>
      <c r="X8" s="2150"/>
      <c r="Y8" s="2150"/>
      <c r="Z8" s="2150"/>
      <c r="AA8" s="2150"/>
      <c r="AB8" s="2150"/>
      <c r="AC8" s="2150"/>
      <c r="AD8" s="2150"/>
      <c r="AE8" s="2150"/>
      <c r="AF8" s="2150"/>
      <c r="AG8" s="2150"/>
      <c r="AH8" s="2150"/>
      <c r="AI8" s="2150"/>
      <c r="AJ8" s="2150"/>
      <c r="AK8" s="2150"/>
      <c r="AL8" s="2150"/>
      <c r="AM8" s="2150"/>
      <c r="AN8" s="2150"/>
      <c r="AO8" s="2150"/>
      <c r="AP8" s="2150"/>
      <c r="AQ8" s="2150"/>
      <c r="AR8" s="2150"/>
      <c r="AS8" s="2150"/>
      <c r="AT8" s="2150"/>
      <c r="AU8" s="2151"/>
      <c r="AV8" s="493"/>
    </row>
    <row r="9" spans="2:49" s="376" customFormat="1" ht="15" customHeight="1" x14ac:dyDescent="0.15">
      <c r="B9" s="2104" t="s">
        <v>211</v>
      </c>
      <c r="C9" s="2124"/>
      <c r="D9" s="2128" t="s">
        <v>284</v>
      </c>
      <c r="E9" s="2128" t="s">
        <v>285</v>
      </c>
      <c r="F9" s="2128" t="s">
        <v>213</v>
      </c>
      <c r="G9" s="2152" t="str">
        <f>+'INFORMACION GENERAL PROYECTO'!B12</f>
        <v>INSTITUCIÓN EJECUTORA</v>
      </c>
      <c r="H9" s="2160" t="s">
        <v>53</v>
      </c>
      <c r="I9" s="2158"/>
      <c r="J9" s="2158"/>
      <c r="K9" s="2158"/>
      <c r="L9" s="2158"/>
      <c r="M9" s="2158"/>
      <c r="N9" s="2158"/>
      <c r="O9" s="2158"/>
      <c r="P9" s="2158"/>
      <c r="Q9" s="2158"/>
      <c r="R9" s="2158"/>
      <c r="S9" s="2158"/>
      <c r="T9" s="2159"/>
      <c r="U9" s="2160" t="s">
        <v>54</v>
      </c>
      <c r="V9" s="2158"/>
      <c r="W9" s="2158"/>
      <c r="X9" s="2158"/>
      <c r="Y9" s="2158"/>
      <c r="Z9" s="2158"/>
      <c r="AA9" s="2158"/>
      <c r="AB9" s="2158"/>
      <c r="AC9" s="2158"/>
      <c r="AD9" s="2158"/>
      <c r="AE9" s="2158"/>
      <c r="AF9" s="2158"/>
      <c r="AG9" s="2161"/>
      <c r="AH9" s="2157" t="s">
        <v>55</v>
      </c>
      <c r="AI9" s="2158"/>
      <c r="AJ9" s="2158"/>
      <c r="AK9" s="2158"/>
      <c r="AL9" s="2158"/>
      <c r="AM9" s="2158"/>
      <c r="AN9" s="2158"/>
      <c r="AO9" s="2158"/>
      <c r="AP9" s="2158"/>
      <c r="AQ9" s="2158"/>
      <c r="AR9" s="2158"/>
      <c r="AS9" s="2158"/>
      <c r="AT9" s="2159"/>
      <c r="AU9" s="2147" t="s">
        <v>46</v>
      </c>
    </row>
    <row r="10" spans="2:49" s="376" customFormat="1" ht="15" customHeight="1" thickBot="1" x14ac:dyDescent="0.2">
      <c r="B10" s="2106"/>
      <c r="C10" s="2125"/>
      <c r="D10" s="2129"/>
      <c r="E10" s="2129"/>
      <c r="F10" s="2129"/>
      <c r="G10" s="2153" t="str">
        <f>+'INFORMACION GENERAL PROYECTO'!B11</f>
        <v>APORTE DE FONDOEMPLEO</v>
      </c>
      <c r="H10" s="380">
        <f>'CRONOGRAMA PRODUCTOS'!H22</f>
        <v>42675</v>
      </c>
      <c r="I10" s="378">
        <f>'CRONOGRAMA PRODUCTOS'!I22</f>
        <v>42705</v>
      </c>
      <c r="J10" s="378">
        <f>'CRONOGRAMA PRODUCTOS'!J22</f>
        <v>42736</v>
      </c>
      <c r="K10" s="378">
        <f>'CRONOGRAMA PRODUCTOS'!K22</f>
        <v>42767</v>
      </c>
      <c r="L10" s="378">
        <f>'CRONOGRAMA PRODUCTOS'!L22</f>
        <v>42795</v>
      </c>
      <c r="M10" s="378">
        <f>'CRONOGRAMA PRODUCTOS'!M22</f>
        <v>42826</v>
      </c>
      <c r="N10" s="378">
        <f>'CRONOGRAMA PRODUCTOS'!N22</f>
        <v>42856</v>
      </c>
      <c r="O10" s="378">
        <f>'CRONOGRAMA PRODUCTOS'!O22</f>
        <v>42887</v>
      </c>
      <c r="P10" s="378">
        <f>'CRONOGRAMA PRODUCTOS'!P22</f>
        <v>42917</v>
      </c>
      <c r="Q10" s="378">
        <f>'CRONOGRAMA PRODUCTOS'!Q22</f>
        <v>42948</v>
      </c>
      <c r="R10" s="378">
        <f>'CRONOGRAMA PRODUCTOS'!R22</f>
        <v>42979</v>
      </c>
      <c r="S10" s="378">
        <f>'CRONOGRAMA PRODUCTOS'!S22</f>
        <v>43009</v>
      </c>
      <c r="T10" s="379" t="s">
        <v>476</v>
      </c>
      <c r="U10" s="380">
        <f>'CRONOGRAMA PRODUCTOS'!T22</f>
        <v>43040</v>
      </c>
      <c r="V10" s="378">
        <f>'CRONOGRAMA PRODUCTOS'!U22</f>
        <v>43070</v>
      </c>
      <c r="W10" s="378">
        <f>'CRONOGRAMA PRODUCTOS'!V22</f>
        <v>43101</v>
      </c>
      <c r="X10" s="378">
        <f>'CRONOGRAMA PRODUCTOS'!W22</f>
        <v>43132</v>
      </c>
      <c r="Y10" s="378">
        <f>'CRONOGRAMA PRODUCTOS'!X22</f>
        <v>43160</v>
      </c>
      <c r="Z10" s="378">
        <f>'CRONOGRAMA PRODUCTOS'!Y22</f>
        <v>43191</v>
      </c>
      <c r="AA10" s="378">
        <f>'CRONOGRAMA PRODUCTOS'!Z22</f>
        <v>43221</v>
      </c>
      <c r="AB10" s="378">
        <f>'CRONOGRAMA PRODUCTOS'!AA22</f>
        <v>43252</v>
      </c>
      <c r="AC10" s="378">
        <f>'CRONOGRAMA PRODUCTOS'!AB22</f>
        <v>43282</v>
      </c>
      <c r="AD10" s="378">
        <f>'CRONOGRAMA PRODUCTOS'!AC22</f>
        <v>43313</v>
      </c>
      <c r="AE10" s="378">
        <f>'CRONOGRAMA PRODUCTOS'!AD22</f>
        <v>43344</v>
      </c>
      <c r="AF10" s="378">
        <f>'CRONOGRAMA PRODUCTOS'!AE22</f>
        <v>43374</v>
      </c>
      <c r="AG10" s="381" t="s">
        <v>476</v>
      </c>
      <c r="AH10" s="377">
        <f>'CRONOGRAMA PRODUCTOS'!AF22</f>
        <v>43405</v>
      </c>
      <c r="AI10" s="378">
        <f>'CRONOGRAMA PRODUCTOS'!AG22</f>
        <v>43435</v>
      </c>
      <c r="AJ10" s="378">
        <f>'CRONOGRAMA PRODUCTOS'!AH22</f>
        <v>43466</v>
      </c>
      <c r="AK10" s="378">
        <f>'CRONOGRAMA PRODUCTOS'!AI22</f>
        <v>43497</v>
      </c>
      <c r="AL10" s="378">
        <f>'CRONOGRAMA PRODUCTOS'!AJ22</f>
        <v>43525</v>
      </c>
      <c r="AM10" s="378">
        <f>'CRONOGRAMA PRODUCTOS'!AK22</f>
        <v>43556</v>
      </c>
      <c r="AN10" s="378">
        <f>'CRONOGRAMA PRODUCTOS'!AL22</f>
        <v>43586</v>
      </c>
      <c r="AO10" s="378">
        <f>'CRONOGRAMA PRODUCTOS'!AM22</f>
        <v>43617</v>
      </c>
      <c r="AP10" s="378">
        <f>'CRONOGRAMA PRODUCTOS'!AN22</f>
        <v>43647</v>
      </c>
      <c r="AQ10" s="378">
        <f>'CRONOGRAMA PRODUCTOS'!AO22</f>
        <v>43678</v>
      </c>
      <c r="AR10" s="378">
        <f>'CRONOGRAMA PRODUCTOS'!AP22</f>
        <v>43709</v>
      </c>
      <c r="AS10" s="378">
        <f>'CRONOGRAMA PRODUCTOS'!AQ22</f>
        <v>43739</v>
      </c>
      <c r="AT10" s="379" t="s">
        <v>476</v>
      </c>
      <c r="AU10" s="2148"/>
    </row>
    <row r="11" spans="2:49" s="394" customFormat="1" ht="30" customHeight="1" x14ac:dyDescent="0.25">
      <c r="B11" s="382">
        <f>'FORMATO COSTEO C1'!$C$12</f>
        <v>1</v>
      </c>
      <c r="C11" s="383" t="str">
        <f>'FORMATO COSTEO C1'!D$12</f>
        <v xml:space="preserve">Capacitación en Gestión de negocios a Emprendedores del sector turismo de los distritos de Pisac, Taray, Lamay, Coya y Calca, provincia de Calca - región Cusco, con idea de negocio o negocio propio en marcha  </v>
      </c>
      <c r="D11" s="384"/>
      <c r="E11" s="544"/>
      <c r="F11" s="386">
        <f>+F12+F43+F74</f>
        <v>4600</v>
      </c>
      <c r="G11" s="389">
        <f>+G12+G43+G74</f>
        <v>0</v>
      </c>
      <c r="H11" s="390">
        <f>+H12+H43+H74</f>
        <v>0</v>
      </c>
      <c r="I11" s="386">
        <f t="shared" ref="I11:AS11" si="0">+I12+I43+I74</f>
        <v>0</v>
      </c>
      <c r="J11" s="386">
        <f t="shared" si="0"/>
        <v>0</v>
      </c>
      <c r="K11" s="386">
        <f t="shared" si="0"/>
        <v>0</v>
      </c>
      <c r="L11" s="386">
        <f t="shared" si="0"/>
        <v>0</v>
      </c>
      <c r="M11" s="386">
        <f t="shared" si="0"/>
        <v>0</v>
      </c>
      <c r="N11" s="386">
        <f t="shared" si="0"/>
        <v>0</v>
      </c>
      <c r="O11" s="386">
        <f t="shared" si="0"/>
        <v>0</v>
      </c>
      <c r="P11" s="386">
        <f t="shared" si="0"/>
        <v>0</v>
      </c>
      <c r="Q11" s="386">
        <f t="shared" si="0"/>
        <v>0</v>
      </c>
      <c r="R11" s="386">
        <f t="shared" si="0"/>
        <v>0</v>
      </c>
      <c r="S11" s="386">
        <f t="shared" si="0"/>
        <v>0</v>
      </c>
      <c r="T11" s="389">
        <f>+T12+T43+T74</f>
        <v>0</v>
      </c>
      <c r="U11" s="390">
        <f t="shared" si="0"/>
        <v>0</v>
      </c>
      <c r="V11" s="386">
        <f t="shared" si="0"/>
        <v>0</v>
      </c>
      <c r="W11" s="386">
        <f t="shared" si="0"/>
        <v>0</v>
      </c>
      <c r="X11" s="386">
        <f t="shared" si="0"/>
        <v>0</v>
      </c>
      <c r="Y11" s="386">
        <f t="shared" si="0"/>
        <v>0</v>
      </c>
      <c r="Z11" s="386">
        <f t="shared" si="0"/>
        <v>0</v>
      </c>
      <c r="AA11" s="386">
        <f t="shared" si="0"/>
        <v>0</v>
      </c>
      <c r="AB11" s="386">
        <f t="shared" si="0"/>
        <v>0</v>
      </c>
      <c r="AC11" s="386">
        <f t="shared" si="0"/>
        <v>0</v>
      </c>
      <c r="AD11" s="386">
        <f t="shared" si="0"/>
        <v>0</v>
      </c>
      <c r="AE11" s="386">
        <f t="shared" si="0"/>
        <v>0</v>
      </c>
      <c r="AF11" s="386">
        <f t="shared" si="0"/>
        <v>0</v>
      </c>
      <c r="AG11" s="387">
        <f>+AG12+AG43+AG74</f>
        <v>0</v>
      </c>
      <c r="AH11" s="388">
        <f t="shared" si="0"/>
        <v>0</v>
      </c>
      <c r="AI11" s="386">
        <f t="shared" si="0"/>
        <v>0</v>
      </c>
      <c r="AJ11" s="386">
        <f t="shared" si="0"/>
        <v>0</v>
      </c>
      <c r="AK11" s="386">
        <f t="shared" si="0"/>
        <v>0</v>
      </c>
      <c r="AL11" s="386">
        <f t="shared" si="0"/>
        <v>0</v>
      </c>
      <c r="AM11" s="386">
        <f t="shared" si="0"/>
        <v>0</v>
      </c>
      <c r="AN11" s="386">
        <f t="shared" si="0"/>
        <v>0</v>
      </c>
      <c r="AO11" s="386">
        <f t="shared" si="0"/>
        <v>0</v>
      </c>
      <c r="AP11" s="386">
        <f t="shared" si="0"/>
        <v>0</v>
      </c>
      <c r="AQ11" s="386">
        <f t="shared" si="0"/>
        <v>0</v>
      </c>
      <c r="AR11" s="386">
        <f t="shared" si="0"/>
        <v>0</v>
      </c>
      <c r="AS11" s="386">
        <f t="shared" si="0"/>
        <v>0</v>
      </c>
      <c r="AT11" s="389">
        <f>+AT12+AT43+AT74</f>
        <v>0</v>
      </c>
      <c r="AU11" s="433">
        <f>+AU12+AU43+AU74</f>
        <v>0</v>
      </c>
      <c r="AV11" s="392">
        <f t="shared" ref="AV11:AV74" si="1">+G11-AU11</f>
        <v>0</v>
      </c>
      <c r="AW11" s="393"/>
    </row>
    <row r="12" spans="2:49" s="405" customFormat="1" ht="12.75" customHeight="1" outlineLevel="1" x14ac:dyDescent="0.25">
      <c r="B12" s="395">
        <f>'FORMATO COSTEO C1'!C$13</f>
        <v>1.1000000000000001</v>
      </c>
      <c r="C12" s="396" t="str">
        <f>'FORMATO COSTEO C1'!D$13</f>
        <v>Emprendedores del sector turismo de los distritos de Pisac, Taray, Lamay, Coya y Calca, provincia de Calca - región Cusco, con idea de negocio o negocio propio en marcha pre seleccionados</v>
      </c>
      <c r="D12" s="397"/>
      <c r="E12" s="545"/>
      <c r="F12" s="399">
        <f>+F13+F19+F25+F31+F37</f>
        <v>4600</v>
      </c>
      <c r="G12" s="402">
        <f t="shared" ref="G12:P12" si="2">+G13+G19+G25+G31+G37</f>
        <v>0</v>
      </c>
      <c r="H12" s="403">
        <f t="shared" si="2"/>
        <v>0</v>
      </c>
      <c r="I12" s="399">
        <f>+I13+I19+I25+I31+I37</f>
        <v>0</v>
      </c>
      <c r="J12" s="399">
        <f>+J13+J19+J25+J31+J37</f>
        <v>0</v>
      </c>
      <c r="K12" s="399">
        <f>+K13+K19+K25+K31+K37</f>
        <v>0</v>
      </c>
      <c r="L12" s="399">
        <f>+L13+L19+L25+L31+L37</f>
        <v>0</v>
      </c>
      <c r="M12" s="399">
        <f>+M13+M19+M25+M31+M37</f>
        <v>0</v>
      </c>
      <c r="N12" s="399">
        <f t="shared" si="2"/>
        <v>0</v>
      </c>
      <c r="O12" s="399">
        <f t="shared" si="2"/>
        <v>0</v>
      </c>
      <c r="P12" s="399">
        <f t="shared" si="2"/>
        <v>0</v>
      </c>
      <c r="Q12" s="399">
        <f>+Q13+Q19+Q25+Q31+Q37</f>
        <v>0</v>
      </c>
      <c r="R12" s="399">
        <f>+R13+R19+R25+R31+R37</f>
        <v>0</v>
      </c>
      <c r="S12" s="399">
        <f>+S13+S19+S25+S31+S37</f>
        <v>0</v>
      </c>
      <c r="T12" s="402">
        <f>+T13+T19+T25+T31+T37</f>
        <v>0</v>
      </c>
      <c r="U12" s="403">
        <f t="shared" ref="U12:AS12" si="3">+U13+U19+U25+U31+U37</f>
        <v>0</v>
      </c>
      <c r="V12" s="399">
        <f t="shared" si="3"/>
        <v>0</v>
      </c>
      <c r="W12" s="399">
        <f t="shared" si="3"/>
        <v>0</v>
      </c>
      <c r="X12" s="399">
        <f t="shared" si="3"/>
        <v>0</v>
      </c>
      <c r="Y12" s="399">
        <f t="shared" si="3"/>
        <v>0</v>
      </c>
      <c r="Z12" s="399">
        <f t="shared" si="3"/>
        <v>0</v>
      </c>
      <c r="AA12" s="399">
        <f t="shared" si="3"/>
        <v>0</v>
      </c>
      <c r="AB12" s="399">
        <f t="shared" si="3"/>
        <v>0</v>
      </c>
      <c r="AC12" s="399">
        <f t="shared" si="3"/>
        <v>0</v>
      </c>
      <c r="AD12" s="399">
        <f t="shared" si="3"/>
        <v>0</v>
      </c>
      <c r="AE12" s="399">
        <f t="shared" si="3"/>
        <v>0</v>
      </c>
      <c r="AF12" s="399">
        <f t="shared" si="3"/>
        <v>0</v>
      </c>
      <c r="AG12" s="400">
        <f>+AG13+AG19+AG25+AG31+AG37</f>
        <v>0</v>
      </c>
      <c r="AH12" s="401">
        <f t="shared" si="3"/>
        <v>0</v>
      </c>
      <c r="AI12" s="399">
        <f t="shared" si="3"/>
        <v>0</v>
      </c>
      <c r="AJ12" s="399">
        <f t="shared" si="3"/>
        <v>0</v>
      </c>
      <c r="AK12" s="399">
        <f t="shared" si="3"/>
        <v>0</v>
      </c>
      <c r="AL12" s="399">
        <f t="shared" si="3"/>
        <v>0</v>
      </c>
      <c r="AM12" s="399">
        <f t="shared" si="3"/>
        <v>0</v>
      </c>
      <c r="AN12" s="399">
        <f t="shared" si="3"/>
        <v>0</v>
      </c>
      <c r="AO12" s="399">
        <f t="shared" si="3"/>
        <v>0</v>
      </c>
      <c r="AP12" s="399">
        <f t="shared" si="3"/>
        <v>0</v>
      </c>
      <c r="AQ12" s="399">
        <f t="shared" si="3"/>
        <v>0</v>
      </c>
      <c r="AR12" s="399">
        <f t="shared" si="3"/>
        <v>0</v>
      </c>
      <c r="AS12" s="399">
        <f t="shared" si="3"/>
        <v>0</v>
      </c>
      <c r="AT12" s="402">
        <f>+AT13+AT19+AT25+AT31+AT37</f>
        <v>0</v>
      </c>
      <c r="AU12" s="404">
        <f>+AU13+AU19+AU25+AU31+AU37</f>
        <v>0</v>
      </c>
      <c r="AV12" s="392">
        <f t="shared" si="1"/>
        <v>0</v>
      </c>
    </row>
    <row r="13" spans="2:49" s="394" customFormat="1" ht="12.75" customHeight="1" x14ac:dyDescent="0.15">
      <c r="B13" s="406" t="str">
        <f>+'FORMATO COSTEO C1'!C$14</f>
        <v>1.1.1</v>
      </c>
      <c r="C13" s="407" t="str">
        <f>+'FORMATO COSTEO C1'!$B$14</f>
        <v>Difundir y promocionar el proyecto</v>
      </c>
      <c r="D13" s="543" t="str">
        <f>+'FORMATO COSTEO C1'!$D$14</f>
        <v>Evento</v>
      </c>
      <c r="E13" s="546">
        <f>+'FORMATO COSTEO C1'!$E$14</f>
        <v>2</v>
      </c>
      <c r="F13" s="410">
        <f>SUM(F14:F18)</f>
        <v>3100</v>
      </c>
      <c r="G13" s="413">
        <f t="shared" ref="G13:P13" si="4">SUM(G14:G18)</f>
        <v>0</v>
      </c>
      <c r="H13" s="414">
        <f t="shared" si="4"/>
        <v>0</v>
      </c>
      <c r="I13" s="410">
        <f>SUM(I14:I18)</f>
        <v>0</v>
      </c>
      <c r="J13" s="410">
        <f>SUM(J14:J18)</f>
        <v>0</v>
      </c>
      <c r="K13" s="410">
        <f>SUM(K14:K18)</f>
        <v>0</v>
      </c>
      <c r="L13" s="410">
        <f>SUM(L14:L18)</f>
        <v>0</v>
      </c>
      <c r="M13" s="410">
        <f>SUM(M14:M18)</f>
        <v>0</v>
      </c>
      <c r="N13" s="410">
        <f t="shared" si="4"/>
        <v>0</v>
      </c>
      <c r="O13" s="410">
        <f t="shared" si="4"/>
        <v>0</v>
      </c>
      <c r="P13" s="410">
        <f t="shared" si="4"/>
        <v>0</v>
      </c>
      <c r="Q13" s="410">
        <f>SUM(Q14:Q18)</f>
        <v>0</v>
      </c>
      <c r="R13" s="410">
        <f>SUM(R14:R18)</f>
        <v>0</v>
      </c>
      <c r="S13" s="410">
        <f>SUM(S14:S18)</f>
        <v>0</v>
      </c>
      <c r="T13" s="413">
        <f>SUM(T14:T18)</f>
        <v>0</v>
      </c>
      <c r="U13" s="414">
        <f t="shared" ref="U13:AU13" si="5">SUM(U14:U18)</f>
        <v>0</v>
      </c>
      <c r="V13" s="410">
        <f t="shared" si="5"/>
        <v>0</v>
      </c>
      <c r="W13" s="410">
        <f t="shared" si="5"/>
        <v>0</v>
      </c>
      <c r="X13" s="410">
        <f t="shared" si="5"/>
        <v>0</v>
      </c>
      <c r="Y13" s="410">
        <f t="shared" si="5"/>
        <v>0</v>
      </c>
      <c r="Z13" s="410">
        <f t="shared" si="5"/>
        <v>0</v>
      </c>
      <c r="AA13" s="410">
        <f t="shared" si="5"/>
        <v>0</v>
      </c>
      <c r="AB13" s="410">
        <f t="shared" si="5"/>
        <v>0</v>
      </c>
      <c r="AC13" s="410">
        <f t="shared" si="5"/>
        <v>0</v>
      </c>
      <c r="AD13" s="410">
        <f t="shared" si="5"/>
        <v>0</v>
      </c>
      <c r="AE13" s="410">
        <f t="shared" si="5"/>
        <v>0</v>
      </c>
      <c r="AF13" s="410">
        <f t="shared" si="5"/>
        <v>0</v>
      </c>
      <c r="AG13" s="411">
        <f>SUM(AG14:AG18)</f>
        <v>0</v>
      </c>
      <c r="AH13" s="412">
        <f t="shared" si="5"/>
        <v>0</v>
      </c>
      <c r="AI13" s="410">
        <f t="shared" si="5"/>
        <v>0</v>
      </c>
      <c r="AJ13" s="410">
        <f t="shared" si="5"/>
        <v>0</v>
      </c>
      <c r="AK13" s="410">
        <f t="shared" si="5"/>
        <v>0</v>
      </c>
      <c r="AL13" s="410">
        <f t="shared" si="5"/>
        <v>0</v>
      </c>
      <c r="AM13" s="410">
        <f t="shared" si="5"/>
        <v>0</v>
      </c>
      <c r="AN13" s="410">
        <f t="shared" si="5"/>
        <v>0</v>
      </c>
      <c r="AO13" s="410">
        <f t="shared" si="5"/>
        <v>0</v>
      </c>
      <c r="AP13" s="410">
        <f t="shared" si="5"/>
        <v>0</v>
      </c>
      <c r="AQ13" s="410">
        <f t="shared" si="5"/>
        <v>0</v>
      </c>
      <c r="AR13" s="410">
        <f t="shared" si="5"/>
        <v>0</v>
      </c>
      <c r="AS13" s="410">
        <f t="shared" si="5"/>
        <v>0</v>
      </c>
      <c r="AT13" s="413">
        <f t="shared" si="5"/>
        <v>0</v>
      </c>
      <c r="AU13" s="415">
        <f t="shared" si="5"/>
        <v>0</v>
      </c>
      <c r="AV13" s="392">
        <f t="shared" si="1"/>
        <v>0</v>
      </c>
    </row>
    <row r="14" spans="2:49" s="394" customFormat="1" ht="12.75" customHeight="1" x14ac:dyDescent="0.15">
      <c r="B14" s="416" t="str">
        <f>+'FORMATO COSTEO C1'!C$16</f>
        <v>1.1.1.1</v>
      </c>
      <c r="C14" s="417" t="str">
        <f>+'FORMATO COSTEO C1'!B$16</f>
        <v>Alquileres</v>
      </c>
      <c r="D14" s="418"/>
      <c r="E14" s="562"/>
      <c r="F14" s="420">
        <f>+'FORMATO COSTEO C1'!G16</f>
        <v>600</v>
      </c>
      <c r="G14" s="423">
        <f>+'FORMATO COSTEO C1'!I16</f>
        <v>0</v>
      </c>
      <c r="H14" s="560">
        <f>IF( $F14=0,0,((($F14/$E$13)*'PLAN DE ADQUISICIONES'!F$18)*($G14/$F14)))</f>
        <v>0</v>
      </c>
      <c r="I14" s="420">
        <f>IF( $F14=0,0,((($F14/$E$13)*'PLAN DE ADQUISICIONES'!G$18)*($G14/$F14)))</f>
        <v>0</v>
      </c>
      <c r="J14" s="420">
        <f>IF( $F14=0,0,((($F14/$E$13)*'PLAN DE ADQUISICIONES'!H$18)*($G14/$F14)))</f>
        <v>0</v>
      </c>
      <c r="K14" s="420">
        <f>IF( $F14=0,0,((($F14/$E$13)*'PLAN DE ADQUISICIONES'!I$18)*($G14/$F14)))</f>
        <v>0</v>
      </c>
      <c r="L14" s="420">
        <f>IF( $F14=0,0,((($F14/$E$13)*'PLAN DE ADQUISICIONES'!J$18)*($G14/$F14)))</f>
        <v>0</v>
      </c>
      <c r="M14" s="420">
        <f>IF( $F14=0,0,((($F14/$E$13)*'PLAN DE ADQUISICIONES'!K$18)*($G14/$F14)))</f>
        <v>0</v>
      </c>
      <c r="N14" s="420">
        <f>IF( $F14=0,0,((($F14/$E$13)*'PLAN DE ADQUISICIONES'!L$18)*($G14/$F14)))</f>
        <v>0</v>
      </c>
      <c r="O14" s="420">
        <f>IF( $F14=0,0,((($F14/$E$13)*'PLAN DE ADQUISICIONES'!M$18)*($G14/$F14)))</f>
        <v>0</v>
      </c>
      <c r="P14" s="420">
        <f>IF( $F14=0,0,((($F14/$E$13)*'PLAN DE ADQUISICIONES'!N$18)*($G14/$F14)))</f>
        <v>0</v>
      </c>
      <c r="Q14" s="420">
        <f>IF( $F14=0,0,((($F14/$E$13)*'PLAN DE ADQUISICIONES'!O$18)*($G14/$F14)))</f>
        <v>0</v>
      </c>
      <c r="R14" s="420">
        <f>IF( $F14=0,0,((($F14/$E$13)*'PLAN DE ADQUISICIONES'!P$18)*($G14/$F14)))</f>
        <v>0</v>
      </c>
      <c r="S14" s="420">
        <f>IF( $F14=0,0,((($F14/$E$13)*'PLAN DE ADQUISICIONES'!Q$18)*($G14/$F14)))</f>
        <v>0</v>
      </c>
      <c r="T14" s="423">
        <f>H14+I14+J14+K14+L14+M14+N14+O14+P14+Q14+R14+S14</f>
        <v>0</v>
      </c>
      <c r="U14" s="424">
        <f>IF( $F14=0,0,((($F14/$E$13)*'PLAN DE ADQUISICIONES'!R$18)*($G14/$F14)))</f>
        <v>0</v>
      </c>
      <c r="V14" s="420">
        <f>IF( $F14=0,0,((($F14/$E$13)*'PLAN DE ADQUISICIONES'!S$18)*($G14/$F14)))</f>
        <v>0</v>
      </c>
      <c r="W14" s="420">
        <f>IF( $F14=0,0,((($F14/$E$13)*'PLAN DE ADQUISICIONES'!T$18)*($G14/$F14)))</f>
        <v>0</v>
      </c>
      <c r="X14" s="420">
        <f>IF( $F14=0,0,((($F14/$E$13)*'PLAN DE ADQUISICIONES'!U$18)*($G14/$F14)))</f>
        <v>0</v>
      </c>
      <c r="Y14" s="420">
        <f>IF( $F14=0,0,((($F14/$E$13)*'PLAN DE ADQUISICIONES'!V$18)*($G14/$F14)))</f>
        <v>0</v>
      </c>
      <c r="Z14" s="420">
        <f>IF( $F14=0,0,((($F14/$E$13)*'PLAN DE ADQUISICIONES'!W$18)*($G14/$F14)))</f>
        <v>0</v>
      </c>
      <c r="AA14" s="420">
        <f>IF( $F14=0,0,((($F14/$E$13)*'PLAN DE ADQUISICIONES'!X$18)*($G14/$F14)))</f>
        <v>0</v>
      </c>
      <c r="AB14" s="420">
        <f>IF( $F14=0,0,((($F14/$E$13)*'PLAN DE ADQUISICIONES'!Y$18)*($G14/$F14)))</f>
        <v>0</v>
      </c>
      <c r="AC14" s="420">
        <f>IF( $F14=0,0,((($F14/$E$13)*'PLAN DE ADQUISICIONES'!Z$18)*($G14/$F14)))</f>
        <v>0</v>
      </c>
      <c r="AD14" s="420">
        <f>IF( $F14=0,0,((($F14/$E$13)*'PLAN DE ADQUISICIONES'!AA$18)*($G14/$F14)))</f>
        <v>0</v>
      </c>
      <c r="AE14" s="420">
        <f>IF( $F14=0,0,((($F14/$E$13)*'PLAN DE ADQUISICIONES'!AB$18)*($G14/$F14)))</f>
        <v>0</v>
      </c>
      <c r="AF14" s="420">
        <f>IF( $F14=0,0,((($F14/$E$13)*'PLAN DE ADQUISICIONES'!AC$18)*($G14/$F14)))</f>
        <v>0</v>
      </c>
      <c r="AG14" s="421">
        <f>U14+V14+W14+X14+Y14+Z14+AA14+AB14+AC14+AD14+AE14+AF14</f>
        <v>0</v>
      </c>
      <c r="AH14" s="425">
        <f>IF( $F14=0,0,((($F14/$E$13)*'PLAN DE ADQUISICIONES'!AD$18)*($G14/$F14)))</f>
        <v>0</v>
      </c>
      <c r="AI14" s="420">
        <f>IF( $F14=0,0,((($F14/$E$13)*'PLAN DE ADQUISICIONES'!AE$18)*($G14/$F14)))</f>
        <v>0</v>
      </c>
      <c r="AJ14" s="420">
        <f>IF( $F14=0,0,((($F14/$E$13)*'PLAN DE ADQUISICIONES'!AF$18)*($G14/$F14)))</f>
        <v>0</v>
      </c>
      <c r="AK14" s="420">
        <f>IF( $F14=0,0,((($F14/$E$13)*'PLAN DE ADQUISICIONES'!AG$18)*($G14/$F14)))</f>
        <v>0</v>
      </c>
      <c r="AL14" s="420">
        <f>IF( $F14=0,0,((($F14/$E$13)*'PLAN DE ADQUISICIONES'!AH$18)*($G14/$F14)))</f>
        <v>0</v>
      </c>
      <c r="AM14" s="420">
        <f>IF( $F14=0,0,((($F14/$E$13)*'PLAN DE ADQUISICIONES'!AI$18)*($G14/$F14)))</f>
        <v>0</v>
      </c>
      <c r="AN14" s="420">
        <f>IF( $F14=0,0,((($F14/$E$13)*'PLAN DE ADQUISICIONES'!AJ$18)*($G14/$F14)))</f>
        <v>0</v>
      </c>
      <c r="AO14" s="420">
        <f>IF( $F14=0,0,((($F14/$E$13)*'PLAN DE ADQUISICIONES'!AK$18)*($G14/$F14)))</f>
        <v>0</v>
      </c>
      <c r="AP14" s="420">
        <f>IF( $F14=0,0,((($F14/$E$13)*'PLAN DE ADQUISICIONES'!AL$18)*($G14/$F14)))</f>
        <v>0</v>
      </c>
      <c r="AQ14" s="420">
        <f>IF( $F14=0,0,((($F14/$E$13)*'PLAN DE ADQUISICIONES'!AM$18)*($G14/$F14)))</f>
        <v>0</v>
      </c>
      <c r="AR14" s="420">
        <f>IF( $F14=0,0,((($F14/$E$13)*'PLAN DE ADQUISICIONES'!AN$18)*($G14/$F14)))</f>
        <v>0</v>
      </c>
      <c r="AS14" s="420">
        <f>IF( $F14=0,0,((($F14/$E$13)*'PLAN DE ADQUISICIONES'!AO$18)*($G14/$F14)))</f>
        <v>0</v>
      </c>
      <c r="AT14" s="423">
        <f>AH14+AI14+AJ14+AK14+AL14+AM14+AN14+AO14+AP14+AQ14+AR14+AS14</f>
        <v>0</v>
      </c>
      <c r="AU14" s="426">
        <f>AS14+AR14+AQ14+AP14+AO14+AN14+AM14+AL14+AK14+AJ14+AI14+AH14+AF14+AE14+AD14+AC14+AB14+AA14+Z14+Y14+X14+W14+V14+U14+S14+R14+Q14+P14+O14+N14+M14+L14+K14+J14+I14+H14</f>
        <v>0</v>
      </c>
      <c r="AV14" s="392">
        <f t="shared" si="1"/>
        <v>0</v>
      </c>
    </row>
    <row r="15" spans="2:49" s="394" customFormat="1" ht="12.75" customHeight="1" x14ac:dyDescent="0.15">
      <c r="B15" s="416" t="str">
        <f>'FORMATO COSTEO C1'!C$22</f>
        <v>1.1.1.2</v>
      </c>
      <c r="C15" s="417" t="str">
        <f>+'FORMATO COSTEO C1'!B$22</f>
        <v>Refrigerios</v>
      </c>
      <c r="D15" s="418"/>
      <c r="E15" s="562"/>
      <c r="F15" s="420">
        <f>+'FORMATO COSTEO C1'!G22</f>
        <v>2500</v>
      </c>
      <c r="G15" s="423">
        <f>+'FORMATO COSTEO C1'!I22</f>
        <v>0</v>
      </c>
      <c r="H15" s="424">
        <f>IF( $F15=0,0,((($F15/$E$13)*'PLAN DE ADQUISICIONES'!F$18)*($G15/$F15)))</f>
        <v>0</v>
      </c>
      <c r="I15" s="420">
        <f>IF( $F15=0,0,((($F15/$E$13)*'PLAN DE ADQUISICIONES'!G$18)*($G15/$F15)))</f>
        <v>0</v>
      </c>
      <c r="J15" s="420">
        <f>IF( $F15=0,0,((($F15/$E$13)*'PLAN DE ADQUISICIONES'!H$18)*($G15/$F15)))</f>
        <v>0</v>
      </c>
      <c r="K15" s="420">
        <f>IF( $F15=0,0,((($F15/$E$13)*'PLAN DE ADQUISICIONES'!I$18)*($G15/$F15)))</f>
        <v>0</v>
      </c>
      <c r="L15" s="420">
        <f>IF( $F15=0,0,((($F15/$E$13)*'PLAN DE ADQUISICIONES'!J$18)*($G15/$F15)))</f>
        <v>0</v>
      </c>
      <c r="M15" s="420">
        <f>IF( $F15=0,0,((($F15/$E$13)*'PLAN DE ADQUISICIONES'!K$18)*($G15/$F15)))</f>
        <v>0</v>
      </c>
      <c r="N15" s="420">
        <f>IF( $F15=0,0,((($F15/$E$13)*'PLAN DE ADQUISICIONES'!L$18)*($G15/$F15)))</f>
        <v>0</v>
      </c>
      <c r="O15" s="420">
        <f>IF( $F15=0,0,((($F15/$E$13)*'PLAN DE ADQUISICIONES'!M$18)*($G15/$F15)))</f>
        <v>0</v>
      </c>
      <c r="P15" s="420">
        <f>IF( $F15=0,0,((($F15/$E$13)*'PLAN DE ADQUISICIONES'!N$18)*($G15/$F15)))</f>
        <v>0</v>
      </c>
      <c r="Q15" s="420">
        <f>IF( $F15=0,0,((($F15/$E$13)*'PLAN DE ADQUISICIONES'!O$18)*($G15/$F15)))</f>
        <v>0</v>
      </c>
      <c r="R15" s="420">
        <f>IF( $F15=0,0,((($F15/$E$13)*'PLAN DE ADQUISICIONES'!P$18)*($G15/$F15)))</f>
        <v>0</v>
      </c>
      <c r="S15" s="420">
        <f>IF( $F15=0,0,((($F15/$E$13)*'PLAN DE ADQUISICIONES'!Q$18)*($G15/$F15)))</f>
        <v>0</v>
      </c>
      <c r="T15" s="423">
        <f>H15+I15+J15+K15+L15+M15+N15+O15+P15+Q15+R15+S15</f>
        <v>0</v>
      </c>
      <c r="U15" s="424">
        <f>IF( $F15=0,0,((($F15/$E$13)*'PLAN DE ADQUISICIONES'!R$18)*($G15/$F15)))</f>
        <v>0</v>
      </c>
      <c r="V15" s="420">
        <f>IF( $F15=0,0,((($F15/$E$13)*'PLAN DE ADQUISICIONES'!S$18)*($G15/$F15)))</f>
        <v>0</v>
      </c>
      <c r="W15" s="420">
        <f>IF( $F15=0,0,((($F15/$E$13)*'PLAN DE ADQUISICIONES'!T$18)*($G15/$F15)))</f>
        <v>0</v>
      </c>
      <c r="X15" s="420">
        <f>IF( $F15=0,0,((($F15/$E$13)*'PLAN DE ADQUISICIONES'!U$18)*($G15/$F15)))</f>
        <v>0</v>
      </c>
      <c r="Y15" s="420">
        <f>IF( $F15=0,0,((($F15/$E$13)*'PLAN DE ADQUISICIONES'!V$18)*($G15/$F15)))</f>
        <v>0</v>
      </c>
      <c r="Z15" s="420">
        <f>IF( $F15=0,0,((($F15/$E$13)*'PLAN DE ADQUISICIONES'!W$18)*($G15/$F15)))</f>
        <v>0</v>
      </c>
      <c r="AA15" s="420">
        <f>IF( $F15=0,0,((($F15/$E$13)*'PLAN DE ADQUISICIONES'!X$18)*($G15/$F15)))</f>
        <v>0</v>
      </c>
      <c r="AB15" s="420">
        <f>IF( $F15=0,0,((($F15/$E$13)*'PLAN DE ADQUISICIONES'!Y$18)*($G15/$F15)))</f>
        <v>0</v>
      </c>
      <c r="AC15" s="420">
        <f>IF( $F15=0,0,((($F15/$E$13)*'PLAN DE ADQUISICIONES'!Z$18)*($G15/$F15)))</f>
        <v>0</v>
      </c>
      <c r="AD15" s="420">
        <f>IF( $F15=0,0,((($F15/$E$13)*'PLAN DE ADQUISICIONES'!AA$18)*($G15/$F15)))</f>
        <v>0</v>
      </c>
      <c r="AE15" s="420">
        <f>IF( $F15=0,0,((($F15/$E$13)*'PLAN DE ADQUISICIONES'!AB$18)*($G15/$F15)))</f>
        <v>0</v>
      </c>
      <c r="AF15" s="420">
        <f>IF( $F15=0,0,((($F15/$E$13)*'PLAN DE ADQUISICIONES'!AC$18)*($G15/$F15)))</f>
        <v>0</v>
      </c>
      <c r="AG15" s="421">
        <f>U15+V15+W15+X15+Y15+Z15+AA15+AB15+AC15+AD15+AE15+AF15</f>
        <v>0</v>
      </c>
      <c r="AH15" s="425">
        <f>IF( $F15=0,0,((($F15/$E$13)*'PLAN DE ADQUISICIONES'!AD$18)*($G15/$F15)))</f>
        <v>0</v>
      </c>
      <c r="AI15" s="420">
        <f>IF( $F15=0,0,((($F15/$E$13)*'PLAN DE ADQUISICIONES'!AE$18)*($G15/$F15)))</f>
        <v>0</v>
      </c>
      <c r="AJ15" s="420">
        <f>IF( $F15=0,0,((($F15/$E$13)*'PLAN DE ADQUISICIONES'!AF$18)*($G15/$F15)))</f>
        <v>0</v>
      </c>
      <c r="AK15" s="420">
        <f>IF( $F15=0,0,((($F15/$E$13)*'PLAN DE ADQUISICIONES'!AG$18)*($G15/$F15)))</f>
        <v>0</v>
      </c>
      <c r="AL15" s="420">
        <f>IF( $F15=0,0,((($F15/$E$13)*'PLAN DE ADQUISICIONES'!AH$18)*($G15/$F15)))</f>
        <v>0</v>
      </c>
      <c r="AM15" s="420">
        <f>IF( $F15=0,0,((($F15/$E$13)*'PLAN DE ADQUISICIONES'!AI$18)*($G15/$F15)))</f>
        <v>0</v>
      </c>
      <c r="AN15" s="420">
        <f>IF( $F15=0,0,((($F15/$E$13)*'PLAN DE ADQUISICIONES'!AJ$18)*($G15/$F15)))</f>
        <v>0</v>
      </c>
      <c r="AO15" s="420">
        <f>IF( $F15=0,0,((($F15/$E$13)*'PLAN DE ADQUISICIONES'!AK$18)*($G15/$F15)))</f>
        <v>0</v>
      </c>
      <c r="AP15" s="420">
        <f>IF( $F15=0,0,((($F15/$E$13)*'PLAN DE ADQUISICIONES'!AL$18)*($G15/$F15)))</f>
        <v>0</v>
      </c>
      <c r="AQ15" s="420">
        <f>IF( $F15=0,0,((($F15/$E$13)*'PLAN DE ADQUISICIONES'!AM$18)*($G15/$F15)))</f>
        <v>0</v>
      </c>
      <c r="AR15" s="420">
        <f>IF( $F15=0,0,((($F15/$E$13)*'PLAN DE ADQUISICIONES'!AN$18)*($G15/$F15)))</f>
        <v>0</v>
      </c>
      <c r="AS15" s="420">
        <f>IF( $F15=0,0,((($F15/$E$13)*'PLAN DE ADQUISICIONES'!AO$18)*($G15/$F15)))</f>
        <v>0</v>
      </c>
      <c r="AT15" s="423">
        <f>AH15+AI15+AJ15+AK15+AL15+AM15+AN15+AO15+AP15+AQ15+AR15+AS15</f>
        <v>0</v>
      </c>
      <c r="AU15" s="426">
        <f>AS15+AR15+AQ15+AP15+AO15+AN15+AM15+AL15+AK15+AJ15+AI15+AH15+AF15+AE15+AD15+AC15+AB15+AA15+Z15+Y15+X15+W15+V15+U15+S15+R15+Q15+P15+O15+N15+M15+L15+K15+J15+I15+H15</f>
        <v>0</v>
      </c>
      <c r="AV15" s="392">
        <f t="shared" si="1"/>
        <v>0</v>
      </c>
    </row>
    <row r="16" spans="2:49" s="394" customFormat="1" ht="12.75" customHeight="1" x14ac:dyDescent="0.15">
      <c r="B16" s="416" t="str">
        <f>'FORMATO COSTEO C1'!C$28</f>
        <v>1.1.1.3</v>
      </c>
      <c r="C16" s="417" t="str">
        <f>+'FORMATO COSTEO C1'!B$28</f>
        <v>Categoría de gasto</v>
      </c>
      <c r="D16" s="418"/>
      <c r="E16" s="562"/>
      <c r="F16" s="420">
        <f>+'FORMATO COSTEO C1'!G28</f>
        <v>0</v>
      </c>
      <c r="G16" s="423">
        <f>+'FORMATO COSTEO C1'!I28</f>
        <v>0</v>
      </c>
      <c r="H16" s="424">
        <f>IF( $F16=0,0,((($F16/$E$13)*'PLAN DE ADQUISICIONES'!F$18)*($G16/$F16)))</f>
        <v>0</v>
      </c>
      <c r="I16" s="420">
        <f>IF( $F16=0,0,((($F16/$E$13)*'PLAN DE ADQUISICIONES'!G$18)*($G16/$F16)))</f>
        <v>0</v>
      </c>
      <c r="J16" s="420">
        <f>IF( $F16=0,0,((($F16/$E$13)*'PLAN DE ADQUISICIONES'!H$18)*($G16/$F16)))</f>
        <v>0</v>
      </c>
      <c r="K16" s="420">
        <f>IF( $F16=0,0,((($F16/$E$13)*'PLAN DE ADQUISICIONES'!I$18)*($G16/$F16)))</f>
        <v>0</v>
      </c>
      <c r="L16" s="420">
        <f>IF( $F16=0,0,((($F16/$E$13)*'PLAN DE ADQUISICIONES'!J$18)*($G16/$F16)))</f>
        <v>0</v>
      </c>
      <c r="M16" s="420">
        <f>IF( $F16=0,0,((($F16/$E$13)*'PLAN DE ADQUISICIONES'!K$18)*($G16/$F16)))</f>
        <v>0</v>
      </c>
      <c r="N16" s="420">
        <f>IF( $F16=0,0,((($F16/$E$13)*'PLAN DE ADQUISICIONES'!L$18)*($G16/$F16)))</f>
        <v>0</v>
      </c>
      <c r="O16" s="420">
        <f>IF( $F16=0,0,((($F16/$E$13)*'PLAN DE ADQUISICIONES'!M$18)*($G16/$F16)))</f>
        <v>0</v>
      </c>
      <c r="P16" s="420">
        <f>IF( $F16=0,0,((($F16/$E$13)*'PLAN DE ADQUISICIONES'!N$18)*($G16/$F16)))</f>
        <v>0</v>
      </c>
      <c r="Q16" s="420">
        <f>IF( $F16=0,0,((($F16/$E$13)*'PLAN DE ADQUISICIONES'!O$18)*($G16/$F16)))</f>
        <v>0</v>
      </c>
      <c r="R16" s="420">
        <f>IF( $F16=0,0,((($F16/$E$13)*'PLAN DE ADQUISICIONES'!P$18)*($G16/$F16)))</f>
        <v>0</v>
      </c>
      <c r="S16" s="420">
        <f>IF( $F16=0,0,((($F16/$E$13)*'PLAN DE ADQUISICIONES'!Q$18)*($G16/$F16)))</f>
        <v>0</v>
      </c>
      <c r="T16" s="423">
        <f>H16+I16+J16+K16+L16+M16+N16+O16+P16+Q16+R16+S16</f>
        <v>0</v>
      </c>
      <c r="U16" s="424">
        <f>IF( $F16=0,0,((($F16/$E$13)*'PLAN DE ADQUISICIONES'!R$18)*($G16/$F16)))</f>
        <v>0</v>
      </c>
      <c r="V16" s="420">
        <f>IF( $F16=0,0,((($F16/$E$13)*'PLAN DE ADQUISICIONES'!S$18)*($G16/$F16)))</f>
        <v>0</v>
      </c>
      <c r="W16" s="420">
        <f>IF( $F16=0,0,((($F16/$E$13)*'PLAN DE ADQUISICIONES'!T$18)*($G16/$F16)))</f>
        <v>0</v>
      </c>
      <c r="X16" s="420">
        <f>IF( $F16=0,0,((($F16/$E$13)*'PLAN DE ADQUISICIONES'!U$18)*($G16/$F16)))</f>
        <v>0</v>
      </c>
      <c r="Y16" s="420">
        <f>IF( $F16=0,0,((($F16/$E$13)*'PLAN DE ADQUISICIONES'!V$18)*($G16/$F16)))</f>
        <v>0</v>
      </c>
      <c r="Z16" s="420">
        <f>IF( $F16=0,0,((($F16/$E$13)*'PLAN DE ADQUISICIONES'!W$18)*($G16/$F16)))</f>
        <v>0</v>
      </c>
      <c r="AA16" s="420">
        <f>IF( $F16=0,0,((($F16/$E$13)*'PLAN DE ADQUISICIONES'!X$18)*($G16/$F16)))</f>
        <v>0</v>
      </c>
      <c r="AB16" s="420">
        <f>IF( $F16=0,0,((($F16/$E$13)*'PLAN DE ADQUISICIONES'!Y$18)*($G16/$F16)))</f>
        <v>0</v>
      </c>
      <c r="AC16" s="420">
        <f>IF( $F16=0,0,((($F16/$E$13)*'PLAN DE ADQUISICIONES'!Z$18)*($G16/$F16)))</f>
        <v>0</v>
      </c>
      <c r="AD16" s="420">
        <f>IF( $F16=0,0,((($F16/$E$13)*'PLAN DE ADQUISICIONES'!AA$18)*($G16/$F16)))</f>
        <v>0</v>
      </c>
      <c r="AE16" s="420">
        <f>IF( $F16=0,0,((($F16/$E$13)*'PLAN DE ADQUISICIONES'!AB$18)*($G16/$F16)))</f>
        <v>0</v>
      </c>
      <c r="AF16" s="420">
        <f>IF( $F16=0,0,((($F16/$E$13)*'PLAN DE ADQUISICIONES'!AC$18)*($G16/$F16)))</f>
        <v>0</v>
      </c>
      <c r="AG16" s="421">
        <f>U16+V16+W16+X16+Y16+Z16+AA16+AB16+AC16+AD16+AE16+AF16</f>
        <v>0</v>
      </c>
      <c r="AH16" s="425">
        <f>IF( $F16=0,0,((($F16/$E$13)*'PLAN DE ADQUISICIONES'!AD$18)*($G16/$F16)))</f>
        <v>0</v>
      </c>
      <c r="AI16" s="420">
        <f>IF( $F16=0,0,((($F16/$E$13)*'PLAN DE ADQUISICIONES'!AE$18)*($G16/$F16)))</f>
        <v>0</v>
      </c>
      <c r="AJ16" s="420">
        <f>IF( $F16=0,0,((($F16/$E$13)*'PLAN DE ADQUISICIONES'!AF$18)*($G16/$F16)))</f>
        <v>0</v>
      </c>
      <c r="AK16" s="420">
        <f>IF( $F16=0,0,((($F16/$E$13)*'PLAN DE ADQUISICIONES'!AG$18)*($G16/$F16)))</f>
        <v>0</v>
      </c>
      <c r="AL16" s="420">
        <f>IF( $F16=0,0,((($F16/$E$13)*'PLAN DE ADQUISICIONES'!AH$18)*($G16/$F16)))</f>
        <v>0</v>
      </c>
      <c r="AM16" s="420">
        <f>IF( $F16=0,0,((($F16/$E$13)*'PLAN DE ADQUISICIONES'!AI$18)*($G16/$F16)))</f>
        <v>0</v>
      </c>
      <c r="AN16" s="420">
        <f>IF( $F16=0,0,((($F16/$E$13)*'PLAN DE ADQUISICIONES'!AJ$18)*($G16/$F16)))</f>
        <v>0</v>
      </c>
      <c r="AO16" s="420">
        <f>IF( $F16=0,0,((($F16/$E$13)*'PLAN DE ADQUISICIONES'!AK$18)*($G16/$F16)))</f>
        <v>0</v>
      </c>
      <c r="AP16" s="420">
        <f>IF( $F16=0,0,((($F16/$E$13)*'PLAN DE ADQUISICIONES'!AL$18)*($G16/$F16)))</f>
        <v>0</v>
      </c>
      <c r="AQ16" s="420">
        <f>IF( $F16=0,0,((($F16/$E$13)*'PLAN DE ADQUISICIONES'!AM$18)*($G16/$F16)))</f>
        <v>0</v>
      </c>
      <c r="AR16" s="420">
        <f>IF( $F16=0,0,((($F16/$E$13)*'PLAN DE ADQUISICIONES'!AN$18)*($G16/$F16)))</f>
        <v>0</v>
      </c>
      <c r="AS16" s="420">
        <f>IF( $F16=0,0,((($F16/$E$13)*'PLAN DE ADQUISICIONES'!AO$18)*($G16/$F16)))</f>
        <v>0</v>
      </c>
      <c r="AT16" s="423">
        <f>AH16+AI16+AJ16+AK16+AL16+AM16+AN16+AO16+AP16+AQ16+AR16+AS16</f>
        <v>0</v>
      </c>
      <c r="AU16" s="426">
        <f>AS16+AR16+AQ16+AP16+AO16+AN16+AM16+AL16+AK16+AJ16+AI16+AH16+AF16+AE16+AD16+AC16+AB16+AA16+Z16+Y16+X16+W16+V16+U16+S16+R16+Q16+P16+O16+N16+M16+L16+K16+J16+I16+H16</f>
        <v>0</v>
      </c>
      <c r="AV16" s="392">
        <f t="shared" si="1"/>
        <v>0</v>
      </c>
    </row>
    <row r="17" spans="2:48" s="394" customFormat="1" ht="12.75" customHeight="1" x14ac:dyDescent="0.15">
      <c r="B17" s="416" t="str">
        <f>+'FORMATO COSTEO C1'!C$34</f>
        <v>1.1.1.4</v>
      </c>
      <c r="C17" s="417" t="str">
        <f>+'FORMATO COSTEO C1'!B$34</f>
        <v>Categoría de gasto</v>
      </c>
      <c r="D17" s="418"/>
      <c r="E17" s="562"/>
      <c r="F17" s="420">
        <f>+'FORMATO COSTEO C1'!G34</f>
        <v>0</v>
      </c>
      <c r="G17" s="423">
        <f>+'FORMATO COSTEO C1'!I34</f>
        <v>0</v>
      </c>
      <c r="H17" s="424">
        <f>IF( $F17=0,0,((($F17/$E$13)*'PLAN DE ADQUISICIONES'!F$18)*($G17/$F17)))</f>
        <v>0</v>
      </c>
      <c r="I17" s="420">
        <f>IF( $F17=0,0,((($F17/$E$13)*'PLAN DE ADQUISICIONES'!G$18)*($G17/$F17)))</f>
        <v>0</v>
      </c>
      <c r="J17" s="420">
        <f>IF( $F17=0,0,((($F17/$E$13)*'PLAN DE ADQUISICIONES'!H$18)*($G17/$F17)))</f>
        <v>0</v>
      </c>
      <c r="K17" s="420">
        <f>IF( $F17=0,0,((($F17/$E$13)*'PLAN DE ADQUISICIONES'!I$18)*($G17/$F17)))</f>
        <v>0</v>
      </c>
      <c r="L17" s="420">
        <f>IF( $F17=0,0,((($F17/$E$13)*'PLAN DE ADQUISICIONES'!J$18)*($G17/$F17)))</f>
        <v>0</v>
      </c>
      <c r="M17" s="420">
        <f>IF( $F17=0,0,((($F17/$E$13)*'PLAN DE ADQUISICIONES'!K$18)*($G17/$F17)))</f>
        <v>0</v>
      </c>
      <c r="N17" s="420">
        <f>IF( $F17=0,0,((($F17/$E$13)*'PLAN DE ADQUISICIONES'!L$18)*($G17/$F17)))</f>
        <v>0</v>
      </c>
      <c r="O17" s="420">
        <f>IF( $F17=0,0,((($F17/$E$13)*'PLAN DE ADQUISICIONES'!M$18)*($G17/$F17)))</f>
        <v>0</v>
      </c>
      <c r="P17" s="420">
        <f>IF( $F17=0,0,((($F17/$E$13)*'PLAN DE ADQUISICIONES'!N$18)*($G17/$F17)))</f>
        <v>0</v>
      </c>
      <c r="Q17" s="420">
        <f>IF( $F17=0,0,((($F17/$E$13)*'PLAN DE ADQUISICIONES'!O$18)*($G17/$F17)))</f>
        <v>0</v>
      </c>
      <c r="R17" s="420">
        <f>IF( $F17=0,0,((($F17/$E$13)*'PLAN DE ADQUISICIONES'!P$18)*($G17/$F17)))</f>
        <v>0</v>
      </c>
      <c r="S17" s="420">
        <f>IF( $F17=0,0,((($F17/$E$13)*'PLAN DE ADQUISICIONES'!Q$18)*($G17/$F17)))</f>
        <v>0</v>
      </c>
      <c r="T17" s="423">
        <f>H17+I17+J17+K17+L17+M17+N17+O17+P17+Q17+R17+S17</f>
        <v>0</v>
      </c>
      <c r="U17" s="424">
        <f>IF( $F17=0,0,((($F17/$E$13)*'PLAN DE ADQUISICIONES'!R$18)*($G17/$F17)))</f>
        <v>0</v>
      </c>
      <c r="V17" s="420">
        <f>IF( $F17=0,0,((($F17/$E$13)*'PLAN DE ADQUISICIONES'!S$18)*($G17/$F17)))</f>
        <v>0</v>
      </c>
      <c r="W17" s="420">
        <f>IF( $F17=0,0,((($F17/$E$13)*'PLAN DE ADQUISICIONES'!T$18)*($G17/$F17)))</f>
        <v>0</v>
      </c>
      <c r="X17" s="420">
        <f>IF( $F17=0,0,((($F17/$E$13)*'PLAN DE ADQUISICIONES'!U$18)*($G17/$F17)))</f>
        <v>0</v>
      </c>
      <c r="Y17" s="420">
        <f>IF( $F17=0,0,((($F17/$E$13)*'PLAN DE ADQUISICIONES'!V$18)*($G17/$F17)))</f>
        <v>0</v>
      </c>
      <c r="Z17" s="420">
        <f>IF( $F17=0,0,((($F17/$E$13)*'PLAN DE ADQUISICIONES'!W$18)*($G17/$F17)))</f>
        <v>0</v>
      </c>
      <c r="AA17" s="420">
        <f>IF( $F17=0,0,((($F17/$E$13)*'PLAN DE ADQUISICIONES'!X$18)*($G17/$F17)))</f>
        <v>0</v>
      </c>
      <c r="AB17" s="420">
        <f>IF( $F17=0,0,((($F17/$E$13)*'PLAN DE ADQUISICIONES'!Y$18)*($G17/$F17)))</f>
        <v>0</v>
      </c>
      <c r="AC17" s="420">
        <f>IF( $F17=0,0,((($F17/$E$13)*'PLAN DE ADQUISICIONES'!Z$18)*($G17/$F17)))</f>
        <v>0</v>
      </c>
      <c r="AD17" s="420">
        <f>IF( $F17=0,0,((($F17/$E$13)*'PLAN DE ADQUISICIONES'!AA$18)*($G17/$F17)))</f>
        <v>0</v>
      </c>
      <c r="AE17" s="420">
        <f>IF( $F17=0,0,((($F17/$E$13)*'PLAN DE ADQUISICIONES'!AB$18)*($G17/$F17)))</f>
        <v>0</v>
      </c>
      <c r="AF17" s="420">
        <f>IF( $F17=0,0,((($F17/$E$13)*'PLAN DE ADQUISICIONES'!AC$18)*($G17/$F17)))</f>
        <v>0</v>
      </c>
      <c r="AG17" s="421">
        <f>U17+V17+W17+X17+Y17+Z17+AA17+AB17+AC17+AD17+AE17+AF17</f>
        <v>0</v>
      </c>
      <c r="AH17" s="425">
        <f>IF( $F17=0,0,((($F17/$E$13)*'PLAN DE ADQUISICIONES'!AD$18)*($G17/$F17)))</f>
        <v>0</v>
      </c>
      <c r="AI17" s="420">
        <f>IF( $F17=0,0,((($F17/$E$13)*'PLAN DE ADQUISICIONES'!AE$18)*($G17/$F17)))</f>
        <v>0</v>
      </c>
      <c r="AJ17" s="420">
        <f>IF( $F17=0,0,((($F17/$E$13)*'PLAN DE ADQUISICIONES'!AF$18)*($G17/$F17)))</f>
        <v>0</v>
      </c>
      <c r="AK17" s="420">
        <f>IF( $F17=0,0,((($F17/$E$13)*'PLAN DE ADQUISICIONES'!AG$18)*($G17/$F17)))</f>
        <v>0</v>
      </c>
      <c r="AL17" s="420">
        <f>IF( $F17=0,0,((($F17/$E$13)*'PLAN DE ADQUISICIONES'!AH$18)*($G17/$F17)))</f>
        <v>0</v>
      </c>
      <c r="AM17" s="420">
        <f>IF( $F17=0,0,((($F17/$E$13)*'PLAN DE ADQUISICIONES'!AI$18)*($G17/$F17)))</f>
        <v>0</v>
      </c>
      <c r="AN17" s="420">
        <f>IF( $F17=0,0,((($F17/$E$13)*'PLAN DE ADQUISICIONES'!AJ$18)*($G17/$F17)))</f>
        <v>0</v>
      </c>
      <c r="AO17" s="420">
        <f>IF( $F17=0,0,((($F17/$E$13)*'PLAN DE ADQUISICIONES'!AK$18)*($G17/$F17)))</f>
        <v>0</v>
      </c>
      <c r="AP17" s="420">
        <f>IF( $F17=0,0,((($F17/$E$13)*'PLAN DE ADQUISICIONES'!AL$18)*($G17/$F17)))</f>
        <v>0</v>
      </c>
      <c r="AQ17" s="420">
        <f>IF( $F17=0,0,((($F17/$E$13)*'PLAN DE ADQUISICIONES'!AM$18)*($G17/$F17)))</f>
        <v>0</v>
      </c>
      <c r="AR17" s="420">
        <f>IF( $F17=0,0,((($F17/$E$13)*'PLAN DE ADQUISICIONES'!AN$18)*($G17/$F17)))</f>
        <v>0</v>
      </c>
      <c r="AS17" s="420">
        <f>IF( $F17=0,0,((($F17/$E$13)*'PLAN DE ADQUISICIONES'!AO$18)*($G17/$F17)))</f>
        <v>0</v>
      </c>
      <c r="AT17" s="423">
        <f>AH17+AI17+AJ17+AK17+AL17+AM17+AN17+AO17+AP17+AQ17+AR17+AS17</f>
        <v>0</v>
      </c>
      <c r="AU17" s="426">
        <f>AS17+AR17+AQ17+AP17+AO17+AN17+AM17+AL17+AK17+AJ17+AI17+AH17+AF17+AE17+AD17+AC17+AB17+AA17+Z17+Y17+X17+W17+V17+U17+S17+R17+Q17+P17+O17+N17+M17+L17+K17+J17+I17+H17</f>
        <v>0</v>
      </c>
      <c r="AV17" s="392">
        <f t="shared" si="1"/>
        <v>0</v>
      </c>
    </row>
    <row r="18" spans="2:48" s="394" customFormat="1" ht="12.75" customHeight="1" x14ac:dyDescent="0.15">
      <c r="B18" s="416" t="str">
        <f>'FORMATO COSTEO C1'!C$40</f>
        <v>1.1.1.5</v>
      </c>
      <c r="C18" s="417" t="str">
        <f>+'FORMATO COSTEO C1'!B$40</f>
        <v>Categoría de gasto</v>
      </c>
      <c r="D18" s="418"/>
      <c r="E18" s="562"/>
      <c r="F18" s="420">
        <f>+'FORMATO COSTEO C1'!G40</f>
        <v>0</v>
      </c>
      <c r="G18" s="423">
        <f>+'FORMATO COSTEO C1'!I40</f>
        <v>0</v>
      </c>
      <c r="H18" s="424">
        <f>IF( $F18=0,0,((($F18/$E$13)*'PLAN DE ADQUISICIONES'!F$18)*($G18/$F18)))</f>
        <v>0</v>
      </c>
      <c r="I18" s="420">
        <f>IF( $F18=0,0,((($F18/$E$13)*'PLAN DE ADQUISICIONES'!G$18)*($G18/$F18)))</f>
        <v>0</v>
      </c>
      <c r="J18" s="420">
        <f>IF( $F18=0,0,((($F18/$E$13)*'PLAN DE ADQUISICIONES'!H$18)*($G18/$F18)))</f>
        <v>0</v>
      </c>
      <c r="K18" s="420">
        <f>IF( $F18=0,0,((($F18/$E$13)*'PLAN DE ADQUISICIONES'!I$18)*($G18/$F18)))</f>
        <v>0</v>
      </c>
      <c r="L18" s="420">
        <f>IF( $F18=0,0,((($F18/$E$13)*'PLAN DE ADQUISICIONES'!J$18)*($G18/$F18)))</f>
        <v>0</v>
      </c>
      <c r="M18" s="420">
        <f>IF( $F18=0,0,((($F18/$E$13)*'PLAN DE ADQUISICIONES'!K$18)*($G18/$F18)))</f>
        <v>0</v>
      </c>
      <c r="N18" s="420">
        <f>IF( $F18=0,0,((($F18/$E$13)*'PLAN DE ADQUISICIONES'!L$18)*($G18/$F18)))</f>
        <v>0</v>
      </c>
      <c r="O18" s="420">
        <f>IF( $F18=0,0,((($F18/$E$13)*'PLAN DE ADQUISICIONES'!M$18)*($G18/$F18)))</f>
        <v>0</v>
      </c>
      <c r="P18" s="420">
        <f>IF( $F18=0,0,((($F18/$E$13)*'PLAN DE ADQUISICIONES'!N$18)*($G18/$F18)))</f>
        <v>0</v>
      </c>
      <c r="Q18" s="420">
        <f>IF( $F18=0,0,((($F18/$E$13)*'PLAN DE ADQUISICIONES'!O$18)*($G18/$F18)))</f>
        <v>0</v>
      </c>
      <c r="R18" s="420">
        <f>IF( $F18=0,0,((($F18/$E$13)*'PLAN DE ADQUISICIONES'!P$18)*($G18/$F18)))</f>
        <v>0</v>
      </c>
      <c r="S18" s="420">
        <f>IF( $F18=0,0,((($F18/$E$13)*'PLAN DE ADQUISICIONES'!Q$18)*($G18/$F18)))</f>
        <v>0</v>
      </c>
      <c r="T18" s="423">
        <f>H18+I18+J18+K18+L18+M18+N18+O18+P18+Q18+R18+S18</f>
        <v>0</v>
      </c>
      <c r="U18" s="424">
        <f>IF( $F18=0,0,((($F18/$E$13)*'PLAN DE ADQUISICIONES'!R$18)*($G18/$F18)))</f>
        <v>0</v>
      </c>
      <c r="V18" s="420">
        <f>IF( $F18=0,0,((($F18/$E$13)*'PLAN DE ADQUISICIONES'!S$18)*($G18/$F18)))</f>
        <v>0</v>
      </c>
      <c r="W18" s="420">
        <f>IF( $F18=0,0,((($F18/$E$13)*'PLAN DE ADQUISICIONES'!T$18)*($G18/$F18)))</f>
        <v>0</v>
      </c>
      <c r="X18" s="420">
        <f>IF( $F18=0,0,((($F18/$E$13)*'PLAN DE ADQUISICIONES'!U$18)*($G18/$F18)))</f>
        <v>0</v>
      </c>
      <c r="Y18" s="420">
        <f>IF( $F18=0,0,((($F18/$E$13)*'PLAN DE ADQUISICIONES'!V$18)*($G18/$F18)))</f>
        <v>0</v>
      </c>
      <c r="Z18" s="420">
        <f>IF( $F18=0,0,((($F18/$E$13)*'PLAN DE ADQUISICIONES'!W$18)*($G18/$F18)))</f>
        <v>0</v>
      </c>
      <c r="AA18" s="420">
        <f>IF( $F18=0,0,((($F18/$E$13)*'PLAN DE ADQUISICIONES'!X$18)*($G18/$F18)))</f>
        <v>0</v>
      </c>
      <c r="AB18" s="420">
        <f>IF( $F18=0,0,((($F18/$E$13)*'PLAN DE ADQUISICIONES'!Y$18)*($G18/$F18)))</f>
        <v>0</v>
      </c>
      <c r="AC18" s="420">
        <f>IF( $F18=0,0,((($F18/$E$13)*'PLAN DE ADQUISICIONES'!Z$18)*($G18/$F18)))</f>
        <v>0</v>
      </c>
      <c r="AD18" s="420">
        <f>IF( $F18=0,0,((($F18/$E$13)*'PLAN DE ADQUISICIONES'!AA$18)*($G18/$F18)))</f>
        <v>0</v>
      </c>
      <c r="AE18" s="420">
        <f>IF( $F18=0,0,((($F18/$E$13)*'PLAN DE ADQUISICIONES'!AB$18)*($G18/$F18)))</f>
        <v>0</v>
      </c>
      <c r="AF18" s="420">
        <f>IF( $F18=0,0,((($F18/$E$13)*'PLAN DE ADQUISICIONES'!AC$18)*($G18/$F18)))</f>
        <v>0</v>
      </c>
      <c r="AG18" s="421">
        <f>U18+V18+W18+X18+Y18+Z18+AA18+AB18+AC18+AD18+AE18+AF18</f>
        <v>0</v>
      </c>
      <c r="AH18" s="425">
        <f>IF( $F18=0,0,((($F18/$E$13)*'PLAN DE ADQUISICIONES'!AD$18)*($G18/$F18)))</f>
        <v>0</v>
      </c>
      <c r="AI18" s="420">
        <f>IF( $F18=0,0,((($F18/$E$13)*'PLAN DE ADQUISICIONES'!AE$18)*($G18/$F18)))</f>
        <v>0</v>
      </c>
      <c r="AJ18" s="420">
        <f>IF( $F18=0,0,((($F18/$E$13)*'PLAN DE ADQUISICIONES'!AF$18)*($G18/$F18)))</f>
        <v>0</v>
      </c>
      <c r="AK18" s="420">
        <f>IF( $F18=0,0,((($F18/$E$13)*'PLAN DE ADQUISICIONES'!AG$18)*($G18/$F18)))</f>
        <v>0</v>
      </c>
      <c r="AL18" s="420">
        <f>IF( $F18=0,0,((($F18/$E$13)*'PLAN DE ADQUISICIONES'!AH$18)*($G18/$F18)))</f>
        <v>0</v>
      </c>
      <c r="AM18" s="420">
        <f>IF( $F18=0,0,((($F18/$E$13)*'PLAN DE ADQUISICIONES'!AI$18)*($G18/$F18)))</f>
        <v>0</v>
      </c>
      <c r="AN18" s="420">
        <f>IF( $F18=0,0,((($F18/$E$13)*'PLAN DE ADQUISICIONES'!AJ$18)*($G18/$F18)))</f>
        <v>0</v>
      </c>
      <c r="AO18" s="420">
        <f>IF( $F18=0,0,((($F18/$E$13)*'PLAN DE ADQUISICIONES'!AK$18)*($G18/$F18)))</f>
        <v>0</v>
      </c>
      <c r="AP18" s="420">
        <f>IF( $F18=0,0,((($F18/$E$13)*'PLAN DE ADQUISICIONES'!AL$18)*($G18/$F18)))</f>
        <v>0</v>
      </c>
      <c r="AQ18" s="420">
        <f>IF( $F18=0,0,((($F18/$E$13)*'PLAN DE ADQUISICIONES'!AM$18)*($G18/$F18)))</f>
        <v>0</v>
      </c>
      <c r="AR18" s="420">
        <f>IF( $F18=0,0,((($F18/$E$13)*'PLAN DE ADQUISICIONES'!AN$18)*($G18/$F18)))</f>
        <v>0</v>
      </c>
      <c r="AS18" s="420">
        <f>IF( $F18=0,0,((($F18/$E$13)*'PLAN DE ADQUISICIONES'!AO$18)*($G18/$F18)))</f>
        <v>0</v>
      </c>
      <c r="AT18" s="423">
        <f>AH18+AI18+AJ18+AK18+AL18+AM18+AN18+AO18+AP18+AQ18+AR18+AS18</f>
        <v>0</v>
      </c>
      <c r="AU18" s="426">
        <f>AS18+AR18+AQ18+AP18+AO18+AN18+AM18+AL18+AK18+AJ18+AI18+AH18+AF18+AE18+AD18+AC18+AB18+AA18+Z18+Y18+X18+W18+V18+U18+S18+R18+Q18+P18+O18+N18+M18+L18+K18+J18+I18+H18</f>
        <v>0</v>
      </c>
      <c r="AV18" s="392">
        <f t="shared" si="1"/>
        <v>0</v>
      </c>
    </row>
    <row r="19" spans="2:48" s="394" customFormat="1" ht="12.75" customHeight="1" x14ac:dyDescent="0.15">
      <c r="B19" s="406" t="str">
        <f>+'FORMATO COSTEO C1'!C$46</f>
        <v>1.1.2</v>
      </c>
      <c r="C19" s="427" t="str">
        <f>+'FORMATO COSTEO C1'!B$46</f>
        <v>Registrar a los participantes</v>
      </c>
      <c r="D19" s="434" t="str">
        <f>+'FORMATO COSTEO C1'!D$46</f>
        <v>Persona</v>
      </c>
      <c r="E19" s="547">
        <f>+'FORMATO COSTEO C1'!E$46</f>
        <v>500</v>
      </c>
      <c r="F19" s="410">
        <f>SUM(F20:F24)</f>
        <v>1500</v>
      </c>
      <c r="G19" s="413">
        <f t="shared" ref="G19:P19" si="6">SUM(G20:G24)</f>
        <v>0</v>
      </c>
      <c r="H19" s="414">
        <f t="shared" si="6"/>
        <v>0</v>
      </c>
      <c r="I19" s="410">
        <f>SUM(I20:I24)</f>
        <v>0</v>
      </c>
      <c r="J19" s="410">
        <f>SUM(J20:J24)</f>
        <v>0</v>
      </c>
      <c r="K19" s="410">
        <f>SUM(K20:K24)</f>
        <v>0</v>
      </c>
      <c r="L19" s="410">
        <f>SUM(L20:L24)</f>
        <v>0</v>
      </c>
      <c r="M19" s="410">
        <f>SUM(M20:M24)</f>
        <v>0</v>
      </c>
      <c r="N19" s="410">
        <f t="shared" si="6"/>
        <v>0</v>
      </c>
      <c r="O19" s="410">
        <f t="shared" si="6"/>
        <v>0</v>
      </c>
      <c r="P19" s="410">
        <f t="shared" si="6"/>
        <v>0</v>
      </c>
      <c r="Q19" s="410">
        <f>SUM(Q20:Q24)</f>
        <v>0</v>
      </c>
      <c r="R19" s="410">
        <f>SUM(R20:R24)</f>
        <v>0</v>
      </c>
      <c r="S19" s="410">
        <f>SUM(S20:S24)</f>
        <v>0</v>
      </c>
      <c r="T19" s="413">
        <f>SUM(T20:T24)</f>
        <v>0</v>
      </c>
      <c r="U19" s="414">
        <f t="shared" ref="U19:AS19" si="7">SUM(U20:U24)</f>
        <v>0</v>
      </c>
      <c r="V19" s="410">
        <f t="shared" si="7"/>
        <v>0</v>
      </c>
      <c r="W19" s="410">
        <f t="shared" si="7"/>
        <v>0</v>
      </c>
      <c r="X19" s="410">
        <f t="shared" si="7"/>
        <v>0</v>
      </c>
      <c r="Y19" s="410">
        <f t="shared" si="7"/>
        <v>0</v>
      </c>
      <c r="Z19" s="410">
        <f t="shared" si="7"/>
        <v>0</v>
      </c>
      <c r="AA19" s="410">
        <f t="shared" si="7"/>
        <v>0</v>
      </c>
      <c r="AB19" s="410">
        <f t="shared" si="7"/>
        <v>0</v>
      </c>
      <c r="AC19" s="410">
        <f t="shared" si="7"/>
        <v>0</v>
      </c>
      <c r="AD19" s="410">
        <f t="shared" si="7"/>
        <v>0</v>
      </c>
      <c r="AE19" s="410">
        <f t="shared" si="7"/>
        <v>0</v>
      </c>
      <c r="AF19" s="410">
        <f t="shared" si="7"/>
        <v>0</v>
      </c>
      <c r="AG19" s="411">
        <f t="shared" si="7"/>
        <v>0</v>
      </c>
      <c r="AH19" s="412">
        <f t="shared" si="7"/>
        <v>0</v>
      </c>
      <c r="AI19" s="410">
        <f t="shared" si="7"/>
        <v>0</v>
      </c>
      <c r="AJ19" s="410">
        <f t="shared" si="7"/>
        <v>0</v>
      </c>
      <c r="AK19" s="410">
        <f t="shared" si="7"/>
        <v>0</v>
      </c>
      <c r="AL19" s="410">
        <f t="shared" si="7"/>
        <v>0</v>
      </c>
      <c r="AM19" s="410">
        <f t="shared" si="7"/>
        <v>0</v>
      </c>
      <c r="AN19" s="410">
        <f t="shared" si="7"/>
        <v>0</v>
      </c>
      <c r="AO19" s="410">
        <f t="shared" si="7"/>
        <v>0</v>
      </c>
      <c r="AP19" s="410">
        <f t="shared" si="7"/>
        <v>0</v>
      </c>
      <c r="AQ19" s="410">
        <f t="shared" si="7"/>
        <v>0</v>
      </c>
      <c r="AR19" s="410">
        <f t="shared" si="7"/>
        <v>0</v>
      </c>
      <c r="AS19" s="410">
        <f t="shared" si="7"/>
        <v>0</v>
      </c>
      <c r="AT19" s="413">
        <f>SUM(AT20:AT24)</f>
        <v>0</v>
      </c>
      <c r="AU19" s="415">
        <f>SUM(AU20:AU24)</f>
        <v>0</v>
      </c>
      <c r="AV19" s="392">
        <f t="shared" si="1"/>
        <v>0</v>
      </c>
    </row>
    <row r="20" spans="2:48" s="394" customFormat="1" ht="12.75" customHeight="1" x14ac:dyDescent="0.15">
      <c r="B20" s="416" t="str">
        <f>+'FORMATO COSTEO C1'!C$48</f>
        <v>1.1.2.1</v>
      </c>
      <c r="C20" s="417" t="str">
        <f>+'FORMATO COSTEO C1'!B$48</f>
        <v>Servicios de terceros</v>
      </c>
      <c r="D20" s="428"/>
      <c r="E20" s="563"/>
      <c r="F20" s="420">
        <f>+'FORMATO COSTEO C1'!G48</f>
        <v>500</v>
      </c>
      <c r="G20" s="423">
        <f>+'FORMATO COSTEO C1'!I48</f>
        <v>0</v>
      </c>
      <c r="H20" s="560">
        <f>IF( $F20=0,0,((($F20/$E$19)*'PLAN DE ADQUISICIONES'!F$19)*($G20/$F20)))</f>
        <v>0</v>
      </c>
      <c r="I20" s="420">
        <f>IF( $F20=0,0,((($F20/$E$19)*'PLAN DE ADQUISICIONES'!G$19)*($G20/$F20)))</f>
        <v>0</v>
      </c>
      <c r="J20" s="420">
        <f>IF( $F20=0,0,((($F20/$E$19)*'PLAN DE ADQUISICIONES'!H$19)*($G20/$F20)))</f>
        <v>0</v>
      </c>
      <c r="K20" s="420">
        <f>IF( $F20=0,0,((($F20/$E$19)*'PLAN DE ADQUISICIONES'!I$19)*($G20/$F20)))</f>
        <v>0</v>
      </c>
      <c r="L20" s="420">
        <f>IF( $F20=0,0,((($F20/$E$19)*'PLAN DE ADQUISICIONES'!J$19)*($G20/$F20)))</f>
        <v>0</v>
      </c>
      <c r="M20" s="420">
        <f>IF( $F20=0,0,((($F20/$E$19)*'PLAN DE ADQUISICIONES'!K$19)*($G20/$F20)))</f>
        <v>0</v>
      </c>
      <c r="N20" s="420">
        <f>IF( $F20=0,0,((($F20/$E$19)*'PLAN DE ADQUISICIONES'!L$19)*($G20/$F20)))</f>
        <v>0</v>
      </c>
      <c r="O20" s="420">
        <f>IF( $F20=0,0,((($F20/$E$19)*'PLAN DE ADQUISICIONES'!M$19)*($G20/$F20)))</f>
        <v>0</v>
      </c>
      <c r="P20" s="420">
        <f>IF( $F20=0,0,((($F20/$E$19)*'PLAN DE ADQUISICIONES'!N$19)*($G20/$F20)))</f>
        <v>0</v>
      </c>
      <c r="Q20" s="420">
        <f>IF( $F20=0,0,((($F20/$E$19)*'PLAN DE ADQUISICIONES'!O$19)*($G20/$F20)))</f>
        <v>0</v>
      </c>
      <c r="R20" s="420">
        <f>IF( $F20=0,0,((($F20/$E$19)*'PLAN DE ADQUISICIONES'!P$19)*($G20/$F20)))</f>
        <v>0</v>
      </c>
      <c r="S20" s="420">
        <f>IF( $F20=0,0,((($F20/$E$19)*'PLAN DE ADQUISICIONES'!Q$19)*($G20/$F20)))</f>
        <v>0</v>
      </c>
      <c r="T20" s="423">
        <f>H20+I20+J20+K20+L20+M20+N20+O20+P20+Q20+R20+S20</f>
        <v>0</v>
      </c>
      <c r="U20" s="424">
        <f>IF( $F20=0,0,((($F20/$E$19)*'PLAN DE ADQUISICIONES'!R$19)*($G20/$F20)))</f>
        <v>0</v>
      </c>
      <c r="V20" s="420">
        <f>IF( $F20=0,0,((($F20/$E$19)*'PLAN DE ADQUISICIONES'!S$19)*($G20/$F20)))</f>
        <v>0</v>
      </c>
      <c r="W20" s="420">
        <f>IF( $F20=0,0,((($F20/$E$19)*'PLAN DE ADQUISICIONES'!T$19)*($G20/$F20)))</f>
        <v>0</v>
      </c>
      <c r="X20" s="420">
        <f>IF( $F20=0,0,((($F20/$E$19)*'PLAN DE ADQUISICIONES'!U$19)*($G20/$F20)))</f>
        <v>0</v>
      </c>
      <c r="Y20" s="420">
        <f>IF( $F20=0,0,((($F20/$E$19)*'PLAN DE ADQUISICIONES'!V$19)*($G20/$F20)))</f>
        <v>0</v>
      </c>
      <c r="Z20" s="420">
        <f>IF( $F20=0,0,((($F20/$E$19)*'PLAN DE ADQUISICIONES'!W$19)*($G20/$F20)))</f>
        <v>0</v>
      </c>
      <c r="AA20" s="420">
        <f>IF( $F20=0,0,((($F20/$E$19)*'PLAN DE ADQUISICIONES'!X$19)*($G20/$F20)))</f>
        <v>0</v>
      </c>
      <c r="AB20" s="420">
        <f>IF( $F20=0,0,((($F20/$E$19)*'PLAN DE ADQUISICIONES'!Y$19)*($G20/$F20)))</f>
        <v>0</v>
      </c>
      <c r="AC20" s="420">
        <f>IF( $F20=0,0,((($F20/$E$19)*'PLAN DE ADQUISICIONES'!Z$19)*($G20/$F20)))</f>
        <v>0</v>
      </c>
      <c r="AD20" s="420">
        <f>IF( $F20=0,0,((($F20/$E$19)*'PLAN DE ADQUISICIONES'!AA$19)*($G20/$F20)))</f>
        <v>0</v>
      </c>
      <c r="AE20" s="420">
        <f>IF( $F20=0,0,((($F20/$E$19)*'PLAN DE ADQUISICIONES'!AB$19)*($G20/$F20)))</f>
        <v>0</v>
      </c>
      <c r="AF20" s="420">
        <f>IF( $F20=0,0,((($F20/$E$19)*'PLAN DE ADQUISICIONES'!AC$19)*($G20/$F20)))</f>
        <v>0</v>
      </c>
      <c r="AG20" s="421">
        <f>U20+V20+W20+X20+Y20+Z20+AA20+AB20+AC20+AD20+AE20+AF20</f>
        <v>0</v>
      </c>
      <c r="AH20" s="425">
        <f>IF( $F20=0,0,((($F20/$E$19)*'PLAN DE ADQUISICIONES'!AD$19)*($G20/$F20)))</f>
        <v>0</v>
      </c>
      <c r="AI20" s="420">
        <f>IF( $F20=0,0,((($F20/$E$19)*'PLAN DE ADQUISICIONES'!AE$19)*($G20/$F20)))</f>
        <v>0</v>
      </c>
      <c r="AJ20" s="420">
        <f>IF( $F20=0,0,((($F20/$E$19)*'PLAN DE ADQUISICIONES'!AF$19)*($G20/$F20)))</f>
        <v>0</v>
      </c>
      <c r="AK20" s="420">
        <f>IF( $F20=0,0,((($F20/$E$19)*'PLAN DE ADQUISICIONES'!AG$19)*($G20/$F20)))</f>
        <v>0</v>
      </c>
      <c r="AL20" s="420">
        <f>IF( $F20=0,0,((($F20/$E$19)*'PLAN DE ADQUISICIONES'!AH$19)*($G20/$F20)))</f>
        <v>0</v>
      </c>
      <c r="AM20" s="420">
        <f>IF( $F20=0,0,((($F20/$E$19)*'PLAN DE ADQUISICIONES'!AI$19)*($G20/$F20)))</f>
        <v>0</v>
      </c>
      <c r="AN20" s="420">
        <f>IF( $F20=0,0,((($F20/$E$19)*'PLAN DE ADQUISICIONES'!AJ$19)*($G20/$F20)))</f>
        <v>0</v>
      </c>
      <c r="AO20" s="420">
        <f>IF( $F20=0,0,((($F20/$E$19)*'PLAN DE ADQUISICIONES'!AK$19)*($G20/$F20)))</f>
        <v>0</v>
      </c>
      <c r="AP20" s="420">
        <f>IF( $F20=0,0,((($F20/$E$19)*'PLAN DE ADQUISICIONES'!AL$19)*($G20/$F20)))</f>
        <v>0</v>
      </c>
      <c r="AQ20" s="420">
        <f>IF( $F20=0,0,((($F20/$E$19)*'PLAN DE ADQUISICIONES'!AM$19)*($G20/$F20)))</f>
        <v>0</v>
      </c>
      <c r="AR20" s="420">
        <f>IF( $F20=0,0,((($F20/$E$19)*'PLAN DE ADQUISICIONES'!AN$19)*($G20/$F20)))</f>
        <v>0</v>
      </c>
      <c r="AS20" s="420">
        <f>IF( $F20=0,0,((($F20/$E$19)*'PLAN DE ADQUISICIONES'!AO$19)*($G20/$F20)))</f>
        <v>0</v>
      </c>
      <c r="AT20" s="423">
        <f>AH20+AI20+AJ20+AK20+AL20+AM20+AN20+AO20+AP20+AQ20+AR20+AS20</f>
        <v>0</v>
      </c>
      <c r="AU20" s="426">
        <f>AS20+AR20+AQ20+AP20+AO20+AN20+AM20+AL20+AK20+AJ20+AI20+AH20+AF20+AE20+AD20+AC20+AB20+AA20+Z20+Y20+X20+W20+V20+U20+S20+R20+Q20+P20+O20+N20+M20+L20+K20+J20+I20+H20</f>
        <v>0</v>
      </c>
      <c r="AV20" s="392">
        <f t="shared" si="1"/>
        <v>0</v>
      </c>
    </row>
    <row r="21" spans="2:48" s="394" customFormat="1" ht="12.75" customHeight="1" x14ac:dyDescent="0.15">
      <c r="B21" s="416" t="str">
        <f>+'FORMATO COSTEO C1'!C$54</f>
        <v>1.1.2.2</v>
      </c>
      <c r="C21" s="417" t="str">
        <f>+'FORMATO COSTEO C1'!B$54</f>
        <v>Consultorías</v>
      </c>
      <c r="D21" s="428"/>
      <c r="E21" s="563"/>
      <c r="F21" s="420">
        <f>+'FORMATO COSTEO C1'!G54</f>
        <v>1000</v>
      </c>
      <c r="G21" s="423">
        <f>+'FORMATO COSTEO C1'!I54</f>
        <v>0</v>
      </c>
      <c r="H21" s="424">
        <f>IF( $F21=0,0,((($F21/$E$19)*'PLAN DE ADQUISICIONES'!F$19)*($G21/$F21)))</f>
        <v>0</v>
      </c>
      <c r="I21" s="420">
        <f>IF( $F21=0,0,((($F21/$E$19)*'PLAN DE ADQUISICIONES'!G$19)*($G21/$F21)))</f>
        <v>0</v>
      </c>
      <c r="J21" s="420">
        <f>IF( $F21=0,0,((($F21/$E$19)*'PLAN DE ADQUISICIONES'!H$19)*($G21/$F21)))</f>
        <v>0</v>
      </c>
      <c r="K21" s="420">
        <f>IF( $F21=0,0,((($F21/$E$19)*'PLAN DE ADQUISICIONES'!I$19)*($G21/$F21)))</f>
        <v>0</v>
      </c>
      <c r="L21" s="420">
        <f>IF( $F21=0,0,((($F21/$E$19)*'PLAN DE ADQUISICIONES'!J$19)*($G21/$F21)))</f>
        <v>0</v>
      </c>
      <c r="M21" s="420">
        <f>IF( $F21=0,0,((($F21/$E$19)*'PLAN DE ADQUISICIONES'!K$19)*($G21/$F21)))</f>
        <v>0</v>
      </c>
      <c r="N21" s="420">
        <f>IF( $F21=0,0,((($F21/$E$19)*'PLAN DE ADQUISICIONES'!L$19)*($G21/$F21)))</f>
        <v>0</v>
      </c>
      <c r="O21" s="420">
        <f>IF( $F21=0,0,((($F21/$E$19)*'PLAN DE ADQUISICIONES'!M$19)*($G21/$F21)))</f>
        <v>0</v>
      </c>
      <c r="P21" s="420">
        <f>IF( $F21=0,0,((($F21/$E$19)*'PLAN DE ADQUISICIONES'!N$19)*($G21/$F21)))</f>
        <v>0</v>
      </c>
      <c r="Q21" s="420">
        <f>IF( $F21=0,0,((($F21/$E$19)*'PLAN DE ADQUISICIONES'!O$19)*($G21/$F21)))</f>
        <v>0</v>
      </c>
      <c r="R21" s="420">
        <f>IF( $F21=0,0,((($F21/$E$19)*'PLAN DE ADQUISICIONES'!P$19)*($G21/$F21)))</f>
        <v>0</v>
      </c>
      <c r="S21" s="420">
        <f>IF( $F21=0,0,((($F21/$E$19)*'PLAN DE ADQUISICIONES'!Q$19)*($G21/$F21)))</f>
        <v>0</v>
      </c>
      <c r="T21" s="423">
        <f>H21+I21+J21+K21+L21+M21+N21+O21+P21+Q21+R21+S21</f>
        <v>0</v>
      </c>
      <c r="U21" s="424">
        <f>IF( $F21=0,0,((($F21/$E$19)*'PLAN DE ADQUISICIONES'!R$19)*($G21/$F21)))</f>
        <v>0</v>
      </c>
      <c r="V21" s="420">
        <f>IF( $F21=0,0,((($F21/$E$19)*'PLAN DE ADQUISICIONES'!S$19)*($G21/$F21)))</f>
        <v>0</v>
      </c>
      <c r="W21" s="420">
        <f>IF( $F21=0,0,((($F21/$E$19)*'PLAN DE ADQUISICIONES'!T$19)*($G21/$F21)))</f>
        <v>0</v>
      </c>
      <c r="X21" s="420">
        <f>IF( $F21=0,0,((($F21/$E$19)*'PLAN DE ADQUISICIONES'!U$19)*($G21/$F21)))</f>
        <v>0</v>
      </c>
      <c r="Y21" s="420">
        <f>IF( $F21=0,0,((($F21/$E$19)*'PLAN DE ADQUISICIONES'!V$19)*($G21/$F21)))</f>
        <v>0</v>
      </c>
      <c r="Z21" s="420">
        <f>IF( $F21=0,0,((($F21/$E$19)*'PLAN DE ADQUISICIONES'!W$19)*($G21/$F21)))</f>
        <v>0</v>
      </c>
      <c r="AA21" s="420">
        <f>IF( $F21=0,0,((($F21/$E$19)*'PLAN DE ADQUISICIONES'!X$19)*($G21/$F21)))</f>
        <v>0</v>
      </c>
      <c r="AB21" s="420">
        <f>IF( $F21=0,0,((($F21/$E$19)*'PLAN DE ADQUISICIONES'!Y$19)*($G21/$F21)))</f>
        <v>0</v>
      </c>
      <c r="AC21" s="420">
        <f>IF( $F21=0,0,((($F21/$E$19)*'PLAN DE ADQUISICIONES'!Z$19)*($G21/$F21)))</f>
        <v>0</v>
      </c>
      <c r="AD21" s="420">
        <f>IF( $F21=0,0,((($F21/$E$19)*'PLAN DE ADQUISICIONES'!AA$19)*($G21/$F21)))</f>
        <v>0</v>
      </c>
      <c r="AE21" s="420">
        <f>IF( $F21=0,0,((($F21/$E$19)*'PLAN DE ADQUISICIONES'!AB$19)*($G21/$F21)))</f>
        <v>0</v>
      </c>
      <c r="AF21" s="420">
        <f>IF( $F21=0,0,((($F21/$E$19)*'PLAN DE ADQUISICIONES'!AC$19)*($G21/$F21)))</f>
        <v>0</v>
      </c>
      <c r="AG21" s="421">
        <f>U21+V21+W21+X21+Y21+Z21+AA21+AB21+AC21+AD21+AE21+AF21</f>
        <v>0</v>
      </c>
      <c r="AH21" s="425">
        <f>IF( $F21=0,0,((($F21/$E$19)*'PLAN DE ADQUISICIONES'!AD$19)*($G21/$F21)))</f>
        <v>0</v>
      </c>
      <c r="AI21" s="420">
        <f>IF( $F21=0,0,((($F21/$E$19)*'PLAN DE ADQUISICIONES'!AE$19)*($G21/$F21)))</f>
        <v>0</v>
      </c>
      <c r="AJ21" s="420">
        <f>IF( $F21=0,0,((($F21/$E$19)*'PLAN DE ADQUISICIONES'!AF$19)*($G21/$F21)))</f>
        <v>0</v>
      </c>
      <c r="AK21" s="420">
        <f>IF( $F21=0,0,((($F21/$E$19)*'PLAN DE ADQUISICIONES'!AG$19)*($G21/$F21)))</f>
        <v>0</v>
      </c>
      <c r="AL21" s="420">
        <f>IF( $F21=0,0,((($F21/$E$19)*'PLAN DE ADQUISICIONES'!AH$19)*($G21/$F21)))</f>
        <v>0</v>
      </c>
      <c r="AM21" s="420">
        <f>IF( $F21=0,0,((($F21/$E$19)*'PLAN DE ADQUISICIONES'!AI$19)*($G21/$F21)))</f>
        <v>0</v>
      </c>
      <c r="AN21" s="420">
        <f>IF( $F21=0,0,((($F21/$E$19)*'PLAN DE ADQUISICIONES'!AJ$19)*($G21/$F21)))</f>
        <v>0</v>
      </c>
      <c r="AO21" s="420">
        <f>IF( $F21=0,0,((($F21/$E$19)*'PLAN DE ADQUISICIONES'!AK$19)*($G21/$F21)))</f>
        <v>0</v>
      </c>
      <c r="AP21" s="420">
        <f>IF( $F21=0,0,((($F21/$E$19)*'PLAN DE ADQUISICIONES'!AL$19)*($G21/$F21)))</f>
        <v>0</v>
      </c>
      <c r="AQ21" s="420">
        <f>IF( $F21=0,0,((($F21/$E$19)*'PLAN DE ADQUISICIONES'!AM$19)*($G21/$F21)))</f>
        <v>0</v>
      </c>
      <c r="AR21" s="420">
        <f>IF( $F21=0,0,((($F21/$E$19)*'PLAN DE ADQUISICIONES'!AN$19)*($G21/$F21)))</f>
        <v>0</v>
      </c>
      <c r="AS21" s="420">
        <f>IF( $F21=0,0,((($F21/$E$19)*'PLAN DE ADQUISICIONES'!AO$19)*($G21/$F21)))</f>
        <v>0</v>
      </c>
      <c r="AT21" s="423">
        <f>AH21+AI21+AJ21+AK21+AL21+AM21+AN21+AO21+AP21+AQ21+AR21+AS21</f>
        <v>0</v>
      </c>
      <c r="AU21" s="426">
        <f>AS21+AR21+AQ21+AP21+AO21+AN21+AM21+AL21+AK21+AJ21+AI21+AH21+AF21+AE21+AD21+AC21+AB21+AA21+Z21+Y21+X21+W21+V21+U21+S21+R21+Q21+P21+O21+N21+M21+L21+K21+J21+I21+H21</f>
        <v>0</v>
      </c>
      <c r="AV21" s="392">
        <f t="shared" si="1"/>
        <v>0</v>
      </c>
    </row>
    <row r="22" spans="2:48" s="394" customFormat="1" ht="12.75" customHeight="1" x14ac:dyDescent="0.15">
      <c r="B22" s="416" t="str">
        <f>+'FORMATO COSTEO C1'!C$60</f>
        <v>1.1.2.3.</v>
      </c>
      <c r="C22" s="417" t="str">
        <f>+'FORMATO COSTEO C1'!B$60</f>
        <v>Categoría de gasto</v>
      </c>
      <c r="D22" s="428"/>
      <c r="E22" s="563"/>
      <c r="F22" s="420">
        <f>+'FORMATO COSTEO C1'!G60</f>
        <v>0</v>
      </c>
      <c r="G22" s="423">
        <f>+'FORMATO COSTEO C1'!I60</f>
        <v>0</v>
      </c>
      <c r="H22" s="424">
        <f>IF( $F22=0,0,((($F22/$E$19)*'PLAN DE ADQUISICIONES'!F$19)*($G22/$F22)))</f>
        <v>0</v>
      </c>
      <c r="I22" s="420">
        <f>IF( $F22=0,0,((($F22/$E$19)*'PLAN DE ADQUISICIONES'!G$19)*($G22/$F22)))</f>
        <v>0</v>
      </c>
      <c r="J22" s="420">
        <f>IF( $F22=0,0,((($F22/$E$19)*'PLAN DE ADQUISICIONES'!H$19)*($G22/$F22)))</f>
        <v>0</v>
      </c>
      <c r="K22" s="420">
        <f>IF( $F22=0,0,((($F22/$E$19)*'PLAN DE ADQUISICIONES'!I$19)*($G22/$F22)))</f>
        <v>0</v>
      </c>
      <c r="L22" s="420">
        <f>IF( $F22=0,0,((($F22/$E$19)*'PLAN DE ADQUISICIONES'!J$19)*($G22/$F22)))</f>
        <v>0</v>
      </c>
      <c r="M22" s="420">
        <f>IF( $F22=0,0,((($F22/$E$19)*'PLAN DE ADQUISICIONES'!K$19)*($G22/$F22)))</f>
        <v>0</v>
      </c>
      <c r="N22" s="420">
        <f>IF( $F22=0,0,((($F22/$E$19)*'PLAN DE ADQUISICIONES'!L$19)*($G22/$F22)))</f>
        <v>0</v>
      </c>
      <c r="O22" s="420">
        <f>IF( $F22=0,0,((($F22/$E$19)*'PLAN DE ADQUISICIONES'!M$19)*($G22/$F22)))</f>
        <v>0</v>
      </c>
      <c r="P22" s="420">
        <f>IF( $F22=0,0,((($F22/$E$19)*'PLAN DE ADQUISICIONES'!N$19)*($G22/$F22)))</f>
        <v>0</v>
      </c>
      <c r="Q22" s="420">
        <f>IF( $F22=0,0,((($F22/$E$19)*'PLAN DE ADQUISICIONES'!O$19)*($G22/$F22)))</f>
        <v>0</v>
      </c>
      <c r="R22" s="420">
        <f>IF( $F22=0,0,((($F22/$E$19)*'PLAN DE ADQUISICIONES'!P$19)*($G22/$F22)))</f>
        <v>0</v>
      </c>
      <c r="S22" s="420">
        <f>IF( $F22=0,0,((($F22/$E$19)*'PLAN DE ADQUISICIONES'!Q$19)*($G22/$F22)))</f>
        <v>0</v>
      </c>
      <c r="T22" s="423">
        <f>H22+I22+J22+K22+L22+M22+N22+O22+P22+Q22+R22+S22</f>
        <v>0</v>
      </c>
      <c r="U22" s="424">
        <f>IF( $F22=0,0,((($F22/$E$19)*'PLAN DE ADQUISICIONES'!R$19)*($G22/$F22)))</f>
        <v>0</v>
      </c>
      <c r="V22" s="420">
        <f>IF( $F22=0,0,((($F22/$E$19)*'PLAN DE ADQUISICIONES'!S$19)*($G22/$F22)))</f>
        <v>0</v>
      </c>
      <c r="W22" s="420">
        <f>IF( $F22=0,0,((($F22/$E$19)*'PLAN DE ADQUISICIONES'!T$19)*($G22/$F22)))</f>
        <v>0</v>
      </c>
      <c r="X22" s="420">
        <f>IF( $F22=0,0,((($F22/$E$19)*'PLAN DE ADQUISICIONES'!U$19)*($G22/$F22)))</f>
        <v>0</v>
      </c>
      <c r="Y22" s="420">
        <f>IF( $F22=0,0,((($F22/$E$19)*'PLAN DE ADQUISICIONES'!V$19)*($G22/$F22)))</f>
        <v>0</v>
      </c>
      <c r="Z22" s="420">
        <f>IF( $F22=0,0,((($F22/$E$19)*'PLAN DE ADQUISICIONES'!W$19)*($G22/$F22)))</f>
        <v>0</v>
      </c>
      <c r="AA22" s="420">
        <f>IF( $F22=0,0,((($F22/$E$19)*'PLAN DE ADQUISICIONES'!X$19)*($G22/$F22)))</f>
        <v>0</v>
      </c>
      <c r="AB22" s="420">
        <f>IF( $F22=0,0,((($F22/$E$19)*'PLAN DE ADQUISICIONES'!Y$19)*($G22/$F22)))</f>
        <v>0</v>
      </c>
      <c r="AC22" s="420">
        <f>IF( $F22=0,0,((($F22/$E$19)*'PLAN DE ADQUISICIONES'!Z$19)*($G22/$F22)))</f>
        <v>0</v>
      </c>
      <c r="AD22" s="420">
        <f>IF( $F22=0,0,((($F22/$E$19)*'PLAN DE ADQUISICIONES'!AA$19)*($G22/$F22)))</f>
        <v>0</v>
      </c>
      <c r="AE22" s="420">
        <f>IF( $F22=0,0,((($F22/$E$19)*'PLAN DE ADQUISICIONES'!AB$19)*($G22/$F22)))</f>
        <v>0</v>
      </c>
      <c r="AF22" s="420">
        <f>IF( $F22=0,0,((($F22/$E$19)*'PLAN DE ADQUISICIONES'!AC$19)*($G22/$F22)))</f>
        <v>0</v>
      </c>
      <c r="AG22" s="421">
        <f>U22+V22+W22+X22+Y22+Z22+AA22+AB22+AC22+AD22+AE22+AF22</f>
        <v>0</v>
      </c>
      <c r="AH22" s="425">
        <f>IF( $F22=0,0,((($F22/$E$19)*'PLAN DE ADQUISICIONES'!AD$19)*($G22/$F22)))</f>
        <v>0</v>
      </c>
      <c r="AI22" s="420">
        <f>IF( $F22=0,0,((($F22/$E$19)*'PLAN DE ADQUISICIONES'!AE$19)*($G22/$F22)))</f>
        <v>0</v>
      </c>
      <c r="AJ22" s="420">
        <f>IF( $F22=0,0,((($F22/$E$19)*'PLAN DE ADQUISICIONES'!AF$19)*($G22/$F22)))</f>
        <v>0</v>
      </c>
      <c r="AK22" s="420">
        <f>IF( $F22=0,0,((($F22/$E$19)*'PLAN DE ADQUISICIONES'!AG$19)*($G22/$F22)))</f>
        <v>0</v>
      </c>
      <c r="AL22" s="420">
        <f>IF( $F22=0,0,((($F22/$E$19)*'PLAN DE ADQUISICIONES'!AH$19)*($G22/$F22)))</f>
        <v>0</v>
      </c>
      <c r="AM22" s="420">
        <f>IF( $F22=0,0,((($F22/$E$19)*'PLAN DE ADQUISICIONES'!AI$19)*($G22/$F22)))</f>
        <v>0</v>
      </c>
      <c r="AN22" s="420">
        <f>IF( $F22=0,0,((($F22/$E$19)*'PLAN DE ADQUISICIONES'!AJ$19)*($G22/$F22)))</f>
        <v>0</v>
      </c>
      <c r="AO22" s="420">
        <f>IF( $F22=0,0,((($F22/$E$19)*'PLAN DE ADQUISICIONES'!AK$19)*($G22/$F22)))</f>
        <v>0</v>
      </c>
      <c r="AP22" s="420">
        <f>IF( $F22=0,0,((($F22/$E$19)*'PLAN DE ADQUISICIONES'!AL$19)*($G22/$F22)))</f>
        <v>0</v>
      </c>
      <c r="AQ22" s="420">
        <f>IF( $F22=0,0,((($F22/$E$19)*'PLAN DE ADQUISICIONES'!AM$19)*($G22/$F22)))</f>
        <v>0</v>
      </c>
      <c r="AR22" s="420">
        <f>IF( $F22=0,0,((($F22/$E$19)*'PLAN DE ADQUISICIONES'!AN$19)*($G22/$F22)))</f>
        <v>0</v>
      </c>
      <c r="AS22" s="420">
        <f>IF( $F22=0,0,((($F22/$E$19)*'PLAN DE ADQUISICIONES'!AO$19)*($G22/$F22)))</f>
        <v>0</v>
      </c>
      <c r="AT22" s="423">
        <f>AH22+AI22+AJ22+AK22+AL22+AM22+AN22+AO22+AP22+AQ22+AR22+AS22</f>
        <v>0</v>
      </c>
      <c r="AU22" s="426">
        <f>AS22+AR22+AQ22+AP22+AO22+AN22+AM22+AL22+AK22+AJ22+AI22+AH22+AF22+AE22+AD22+AC22+AB22+AA22+Z22+Y22+X22+W22+V22+U22+S22+R22+Q22+P22+O22+N22+M22+L22+K22+J22+I22+H22</f>
        <v>0</v>
      </c>
      <c r="AV22" s="392">
        <f t="shared" si="1"/>
        <v>0</v>
      </c>
    </row>
    <row r="23" spans="2:48" s="394" customFormat="1" ht="12.75" customHeight="1" x14ac:dyDescent="0.15">
      <c r="B23" s="416" t="str">
        <f>+'FORMATO COSTEO C1'!C$66</f>
        <v>1.1.2.4</v>
      </c>
      <c r="C23" s="417" t="str">
        <f>+'FORMATO COSTEO C1'!B$66</f>
        <v>Categoría de gasto</v>
      </c>
      <c r="D23" s="428"/>
      <c r="E23" s="563"/>
      <c r="F23" s="420">
        <f>+'FORMATO COSTEO C1'!G66</f>
        <v>0</v>
      </c>
      <c r="G23" s="423">
        <f>+'FORMATO COSTEO C1'!I66</f>
        <v>0</v>
      </c>
      <c r="H23" s="424">
        <f>IF( $F23=0,0,((($F23/$E$19)*'PLAN DE ADQUISICIONES'!F$19)*($G23/$F23)))</f>
        <v>0</v>
      </c>
      <c r="I23" s="420">
        <f>IF( $F23=0,0,((($F23/$E$19)*'PLAN DE ADQUISICIONES'!G$19)*($G23/$F23)))</f>
        <v>0</v>
      </c>
      <c r="J23" s="420">
        <f>IF( $F23=0,0,((($F23/$E$19)*'PLAN DE ADQUISICIONES'!H$19)*($G23/$F23)))</f>
        <v>0</v>
      </c>
      <c r="K23" s="420">
        <f>IF( $F23=0,0,((($F23/$E$19)*'PLAN DE ADQUISICIONES'!I$19)*($G23/$F23)))</f>
        <v>0</v>
      </c>
      <c r="L23" s="420">
        <f>IF( $F23=0,0,((($F23/$E$19)*'PLAN DE ADQUISICIONES'!J$19)*($G23/$F23)))</f>
        <v>0</v>
      </c>
      <c r="M23" s="420">
        <f>IF( $F23=0,0,((($F23/$E$19)*'PLAN DE ADQUISICIONES'!K$19)*($G23/$F23)))</f>
        <v>0</v>
      </c>
      <c r="N23" s="420">
        <f>IF( $F23=0,0,((($F23/$E$19)*'PLAN DE ADQUISICIONES'!L$19)*($G23/$F23)))</f>
        <v>0</v>
      </c>
      <c r="O23" s="420">
        <f>IF( $F23=0,0,((($F23/$E$19)*'PLAN DE ADQUISICIONES'!M$19)*($G23/$F23)))</f>
        <v>0</v>
      </c>
      <c r="P23" s="420">
        <f>IF( $F23=0,0,((($F23/$E$19)*'PLAN DE ADQUISICIONES'!N$19)*($G23/$F23)))</f>
        <v>0</v>
      </c>
      <c r="Q23" s="420">
        <f>IF( $F23=0,0,((($F23/$E$19)*'PLAN DE ADQUISICIONES'!O$19)*($G23/$F23)))</f>
        <v>0</v>
      </c>
      <c r="R23" s="420">
        <f>IF( $F23=0,0,((($F23/$E$19)*'PLAN DE ADQUISICIONES'!P$19)*($G23/$F23)))</f>
        <v>0</v>
      </c>
      <c r="S23" s="420">
        <f>IF( $F23=0,0,((($F23/$E$19)*'PLAN DE ADQUISICIONES'!Q$19)*($G23/$F23)))</f>
        <v>0</v>
      </c>
      <c r="T23" s="423">
        <f>H23+I23+J23+K23+L23+M23+N23+O23+P23+Q23+R23+S23</f>
        <v>0</v>
      </c>
      <c r="U23" s="424">
        <f>IF( $F23=0,0,((($F23/$E$19)*'PLAN DE ADQUISICIONES'!R$19)*($G23/$F23)))</f>
        <v>0</v>
      </c>
      <c r="V23" s="420">
        <f>IF( $F23=0,0,((($F23/$E$19)*'PLAN DE ADQUISICIONES'!S$19)*($G23/$F23)))</f>
        <v>0</v>
      </c>
      <c r="W23" s="420">
        <f>IF( $F23=0,0,((($F23/$E$19)*'PLAN DE ADQUISICIONES'!T$19)*($G23/$F23)))</f>
        <v>0</v>
      </c>
      <c r="X23" s="420">
        <f>IF( $F23=0,0,((($F23/$E$19)*'PLAN DE ADQUISICIONES'!U$19)*($G23/$F23)))</f>
        <v>0</v>
      </c>
      <c r="Y23" s="420">
        <f>IF( $F23=0,0,((($F23/$E$19)*'PLAN DE ADQUISICIONES'!V$19)*($G23/$F23)))</f>
        <v>0</v>
      </c>
      <c r="Z23" s="420">
        <f>IF( $F23=0,0,((($F23/$E$19)*'PLAN DE ADQUISICIONES'!W$19)*($G23/$F23)))</f>
        <v>0</v>
      </c>
      <c r="AA23" s="420">
        <f>IF( $F23=0,0,((($F23/$E$19)*'PLAN DE ADQUISICIONES'!X$19)*($G23/$F23)))</f>
        <v>0</v>
      </c>
      <c r="AB23" s="420">
        <f>IF( $F23=0,0,((($F23/$E$19)*'PLAN DE ADQUISICIONES'!Y$19)*($G23/$F23)))</f>
        <v>0</v>
      </c>
      <c r="AC23" s="420">
        <f>IF( $F23=0,0,((($F23/$E$19)*'PLAN DE ADQUISICIONES'!Z$19)*($G23/$F23)))</f>
        <v>0</v>
      </c>
      <c r="AD23" s="420">
        <f>IF( $F23=0,0,((($F23/$E$19)*'PLAN DE ADQUISICIONES'!AA$19)*($G23/$F23)))</f>
        <v>0</v>
      </c>
      <c r="AE23" s="420">
        <f>IF( $F23=0,0,((($F23/$E$19)*'PLAN DE ADQUISICIONES'!AB$19)*($G23/$F23)))</f>
        <v>0</v>
      </c>
      <c r="AF23" s="420">
        <f>IF( $F23=0,0,((($F23/$E$19)*'PLAN DE ADQUISICIONES'!AC$19)*($G23/$F23)))</f>
        <v>0</v>
      </c>
      <c r="AG23" s="421">
        <f>U23+V23+W23+X23+Y23+Z23+AA23+AB23+AC23+AD23+AE23+AF23</f>
        <v>0</v>
      </c>
      <c r="AH23" s="425">
        <f>IF( $F23=0,0,((($F23/$E$19)*'PLAN DE ADQUISICIONES'!AD$19)*($G23/$F23)))</f>
        <v>0</v>
      </c>
      <c r="AI23" s="420">
        <f>IF( $F23=0,0,((($F23/$E$19)*'PLAN DE ADQUISICIONES'!AE$19)*($G23/$F23)))</f>
        <v>0</v>
      </c>
      <c r="AJ23" s="420">
        <f>IF( $F23=0,0,((($F23/$E$19)*'PLAN DE ADQUISICIONES'!AF$19)*($G23/$F23)))</f>
        <v>0</v>
      </c>
      <c r="AK23" s="420">
        <f>IF( $F23=0,0,((($F23/$E$19)*'PLAN DE ADQUISICIONES'!AG$19)*($G23/$F23)))</f>
        <v>0</v>
      </c>
      <c r="AL23" s="420">
        <f>IF( $F23=0,0,((($F23/$E$19)*'PLAN DE ADQUISICIONES'!AH$19)*($G23/$F23)))</f>
        <v>0</v>
      </c>
      <c r="AM23" s="420">
        <f>IF( $F23=0,0,((($F23/$E$19)*'PLAN DE ADQUISICIONES'!AI$19)*($G23/$F23)))</f>
        <v>0</v>
      </c>
      <c r="AN23" s="420">
        <f>IF( $F23=0,0,((($F23/$E$19)*'PLAN DE ADQUISICIONES'!AJ$19)*($G23/$F23)))</f>
        <v>0</v>
      </c>
      <c r="AO23" s="420">
        <f>IF( $F23=0,0,((($F23/$E$19)*'PLAN DE ADQUISICIONES'!AK$19)*($G23/$F23)))</f>
        <v>0</v>
      </c>
      <c r="AP23" s="420">
        <f>IF( $F23=0,0,((($F23/$E$19)*'PLAN DE ADQUISICIONES'!AL$19)*($G23/$F23)))</f>
        <v>0</v>
      </c>
      <c r="AQ23" s="420">
        <f>IF( $F23=0,0,((($F23/$E$19)*'PLAN DE ADQUISICIONES'!AM$19)*($G23/$F23)))</f>
        <v>0</v>
      </c>
      <c r="AR23" s="420">
        <f>IF( $F23=0,0,((($F23/$E$19)*'PLAN DE ADQUISICIONES'!AN$19)*($G23/$F23)))</f>
        <v>0</v>
      </c>
      <c r="AS23" s="420">
        <f>IF( $F23=0,0,((($F23/$E$19)*'PLAN DE ADQUISICIONES'!AO$19)*($G23/$F23)))</f>
        <v>0</v>
      </c>
      <c r="AT23" s="423">
        <f>AH23+AI23+AJ23+AK23+AL23+AM23+AN23+AO23+AP23+AQ23+AR23+AS23</f>
        <v>0</v>
      </c>
      <c r="AU23" s="426">
        <f>AS23+AR23+AQ23+AP23+AO23+AN23+AM23+AL23+AK23+AJ23+AI23+AH23+AF23+AE23+AD23+AC23+AB23+AA23+Z23+Y23+X23+W23+V23+U23+S23+R23+Q23+P23+O23+N23+M23+L23+K23+J23+I23+H23</f>
        <v>0</v>
      </c>
      <c r="AV23" s="392">
        <f t="shared" si="1"/>
        <v>0</v>
      </c>
    </row>
    <row r="24" spans="2:48" s="394" customFormat="1" ht="12.75" customHeight="1" x14ac:dyDescent="0.15">
      <c r="B24" s="416" t="str">
        <f>+'FORMATO COSTEO C1'!C$72</f>
        <v>1.1.2.5</v>
      </c>
      <c r="C24" s="417" t="str">
        <f>+'FORMATO COSTEO C1'!B$72</f>
        <v>Categoría de gasto</v>
      </c>
      <c r="D24" s="428"/>
      <c r="E24" s="563"/>
      <c r="F24" s="420">
        <f>+'FORMATO COSTEO C1'!G72</f>
        <v>0</v>
      </c>
      <c r="G24" s="423">
        <f>+'FORMATO COSTEO C1'!I72</f>
        <v>0</v>
      </c>
      <c r="H24" s="424">
        <f>IF( $F24=0,0,((($F24/$E$19)*'PLAN DE ADQUISICIONES'!F$19)*($G24/$F24)))</f>
        <v>0</v>
      </c>
      <c r="I24" s="420">
        <f>IF( $F24=0,0,((($F24/$E$19)*'PLAN DE ADQUISICIONES'!G$19)*($G24/$F24)))</f>
        <v>0</v>
      </c>
      <c r="J24" s="420">
        <f>IF( $F24=0,0,((($F24/$E$19)*'PLAN DE ADQUISICIONES'!H$19)*($G24/$F24)))</f>
        <v>0</v>
      </c>
      <c r="K24" s="420">
        <f>IF( $F24=0,0,((($F24/$E$19)*'PLAN DE ADQUISICIONES'!I$19)*($G24/$F24)))</f>
        <v>0</v>
      </c>
      <c r="L24" s="420">
        <f>IF( $F24=0,0,((($F24/$E$19)*'PLAN DE ADQUISICIONES'!J$19)*($G24/$F24)))</f>
        <v>0</v>
      </c>
      <c r="M24" s="420">
        <f>IF( $F24=0,0,((($F24/$E$19)*'PLAN DE ADQUISICIONES'!K$19)*($G24/$F24)))</f>
        <v>0</v>
      </c>
      <c r="N24" s="420">
        <f>IF( $F24=0,0,((($F24/$E$19)*'PLAN DE ADQUISICIONES'!L$19)*($G24/$F24)))</f>
        <v>0</v>
      </c>
      <c r="O24" s="420">
        <f>IF( $F24=0,0,((($F24/$E$19)*'PLAN DE ADQUISICIONES'!M$19)*($G24/$F24)))</f>
        <v>0</v>
      </c>
      <c r="P24" s="420">
        <f>IF( $F24=0,0,((($F24/$E$19)*'PLAN DE ADQUISICIONES'!N$19)*($G24/$F24)))</f>
        <v>0</v>
      </c>
      <c r="Q24" s="420">
        <f>IF( $F24=0,0,((($F24/$E$19)*'PLAN DE ADQUISICIONES'!O$19)*($G24/$F24)))</f>
        <v>0</v>
      </c>
      <c r="R24" s="420">
        <f>IF( $F24=0,0,((($F24/$E$19)*'PLAN DE ADQUISICIONES'!P$19)*($G24/$F24)))</f>
        <v>0</v>
      </c>
      <c r="S24" s="420">
        <f>IF( $F24=0,0,((($F24/$E$19)*'PLAN DE ADQUISICIONES'!Q$19)*($G24/$F24)))</f>
        <v>0</v>
      </c>
      <c r="T24" s="423">
        <f>H24+I24+J24+K24+L24+M24+N24+O24+P24+Q24+R24+S24</f>
        <v>0</v>
      </c>
      <c r="U24" s="424">
        <f>IF( $F24=0,0,((($F24/$E$19)*'PLAN DE ADQUISICIONES'!R$19)*($G24/$F24)))</f>
        <v>0</v>
      </c>
      <c r="V24" s="420">
        <f>IF( $F24=0,0,((($F24/$E$19)*'PLAN DE ADQUISICIONES'!S$19)*($G24/$F24)))</f>
        <v>0</v>
      </c>
      <c r="W24" s="420">
        <f>IF( $F24=0,0,((($F24/$E$19)*'PLAN DE ADQUISICIONES'!T$19)*($G24/$F24)))</f>
        <v>0</v>
      </c>
      <c r="X24" s="420">
        <f>IF( $F24=0,0,((($F24/$E$19)*'PLAN DE ADQUISICIONES'!U$19)*($G24/$F24)))</f>
        <v>0</v>
      </c>
      <c r="Y24" s="420">
        <f>IF( $F24=0,0,((($F24/$E$19)*'PLAN DE ADQUISICIONES'!V$19)*($G24/$F24)))</f>
        <v>0</v>
      </c>
      <c r="Z24" s="420">
        <f>IF( $F24=0,0,((($F24/$E$19)*'PLAN DE ADQUISICIONES'!W$19)*($G24/$F24)))</f>
        <v>0</v>
      </c>
      <c r="AA24" s="420">
        <f>IF( $F24=0,0,((($F24/$E$19)*'PLAN DE ADQUISICIONES'!X$19)*($G24/$F24)))</f>
        <v>0</v>
      </c>
      <c r="AB24" s="420">
        <f>IF( $F24=0,0,((($F24/$E$19)*'PLAN DE ADQUISICIONES'!Y$19)*($G24/$F24)))</f>
        <v>0</v>
      </c>
      <c r="AC24" s="420">
        <f>IF( $F24=0,0,((($F24/$E$19)*'PLAN DE ADQUISICIONES'!Z$19)*($G24/$F24)))</f>
        <v>0</v>
      </c>
      <c r="AD24" s="420">
        <f>IF( $F24=0,0,((($F24/$E$19)*'PLAN DE ADQUISICIONES'!AA$19)*($G24/$F24)))</f>
        <v>0</v>
      </c>
      <c r="AE24" s="420">
        <f>IF( $F24=0,0,((($F24/$E$19)*'PLAN DE ADQUISICIONES'!AB$19)*($G24/$F24)))</f>
        <v>0</v>
      </c>
      <c r="AF24" s="420">
        <f>IF( $F24=0,0,((($F24/$E$19)*'PLAN DE ADQUISICIONES'!AC$19)*($G24/$F24)))</f>
        <v>0</v>
      </c>
      <c r="AG24" s="421">
        <f>U24+V24+W24+X24+Y24+Z24+AA24+AB24+AC24+AD24+AE24+AF24</f>
        <v>0</v>
      </c>
      <c r="AH24" s="425">
        <f>IF( $F24=0,0,((($F24/$E$19)*'PLAN DE ADQUISICIONES'!AD$19)*($G24/$F24)))</f>
        <v>0</v>
      </c>
      <c r="AI24" s="420">
        <f>IF( $F24=0,0,((($F24/$E$19)*'PLAN DE ADQUISICIONES'!AE$19)*($G24/$F24)))</f>
        <v>0</v>
      </c>
      <c r="AJ24" s="420">
        <f>IF( $F24=0,0,((($F24/$E$19)*'PLAN DE ADQUISICIONES'!AF$19)*($G24/$F24)))</f>
        <v>0</v>
      </c>
      <c r="AK24" s="420">
        <f>IF( $F24=0,0,((($F24/$E$19)*'PLAN DE ADQUISICIONES'!AG$19)*($G24/$F24)))</f>
        <v>0</v>
      </c>
      <c r="AL24" s="420">
        <f>IF( $F24=0,0,((($F24/$E$19)*'PLAN DE ADQUISICIONES'!AH$19)*($G24/$F24)))</f>
        <v>0</v>
      </c>
      <c r="AM24" s="420">
        <f>IF( $F24=0,0,((($F24/$E$19)*'PLAN DE ADQUISICIONES'!AI$19)*($G24/$F24)))</f>
        <v>0</v>
      </c>
      <c r="AN24" s="420">
        <f>IF( $F24=0,0,((($F24/$E$19)*'PLAN DE ADQUISICIONES'!AJ$19)*($G24/$F24)))</f>
        <v>0</v>
      </c>
      <c r="AO24" s="420">
        <f>IF( $F24=0,0,((($F24/$E$19)*'PLAN DE ADQUISICIONES'!AK$19)*($G24/$F24)))</f>
        <v>0</v>
      </c>
      <c r="AP24" s="420">
        <f>IF( $F24=0,0,((($F24/$E$19)*'PLAN DE ADQUISICIONES'!AL$19)*($G24/$F24)))</f>
        <v>0</v>
      </c>
      <c r="AQ24" s="420">
        <f>IF( $F24=0,0,((($F24/$E$19)*'PLAN DE ADQUISICIONES'!AM$19)*($G24/$F24)))</f>
        <v>0</v>
      </c>
      <c r="AR24" s="420">
        <f>IF( $F24=0,0,((($F24/$E$19)*'PLAN DE ADQUISICIONES'!AN$19)*($G24/$F24)))</f>
        <v>0</v>
      </c>
      <c r="AS24" s="420">
        <f>IF( $F24=0,0,((($F24/$E$19)*'PLAN DE ADQUISICIONES'!AO$19)*($G24/$F24)))</f>
        <v>0</v>
      </c>
      <c r="AT24" s="423">
        <f>AH24+AI24+AJ24+AK24+AL24+AM24+AN24+AO24+AP24+AQ24+AR24+AS24</f>
        <v>0</v>
      </c>
      <c r="AU24" s="426">
        <f>AS24+AR24+AQ24+AP24+AO24+AN24+AM24+AL24+AK24+AJ24+AI24+AH24+AF24+AE24+AD24+AC24+AB24+AA24+Z24+Y24+X24+W24+V24+U24+S24+R24+Q24+P24+O24+N24+M24+L24+K24+J24+I24+H24</f>
        <v>0</v>
      </c>
      <c r="AV24" s="392">
        <f t="shared" si="1"/>
        <v>0</v>
      </c>
    </row>
    <row r="25" spans="2:48" s="394" customFormat="1" ht="12.75" customHeight="1" x14ac:dyDescent="0.15">
      <c r="B25" s="406" t="str">
        <f>+'FORMATO COSTEO C1'!C$78</f>
        <v>1.1.3</v>
      </c>
      <c r="C25" s="430" t="str">
        <f>+'FORMATO COSTEO C1'!B$78</f>
        <v>Verificar la información y/o documentación entregada por los participantes registrados</v>
      </c>
      <c r="D25" s="543" t="str">
        <f>+'FORMATO COSTEO C1'!D$78</f>
        <v>Unidad</v>
      </c>
      <c r="E25" s="546">
        <f>+'FORMATO COSTEO C1'!E$78</f>
        <v>500</v>
      </c>
      <c r="F25" s="410">
        <f>SUM(F26:F30)</f>
        <v>0</v>
      </c>
      <c r="G25" s="413">
        <f t="shared" ref="G25:P25" si="8">SUM(G26:G30)</f>
        <v>0</v>
      </c>
      <c r="H25" s="414">
        <f t="shared" si="8"/>
        <v>0</v>
      </c>
      <c r="I25" s="410">
        <f>SUM(I26:I30)</f>
        <v>0</v>
      </c>
      <c r="J25" s="410">
        <f>SUM(J26:J30)</f>
        <v>0</v>
      </c>
      <c r="K25" s="410">
        <f>SUM(K26:K30)</f>
        <v>0</v>
      </c>
      <c r="L25" s="410">
        <f>SUM(L26:L30)</f>
        <v>0</v>
      </c>
      <c r="M25" s="410">
        <f>SUM(M26:M30)</f>
        <v>0</v>
      </c>
      <c r="N25" s="410">
        <f t="shared" si="8"/>
        <v>0</v>
      </c>
      <c r="O25" s="410">
        <f t="shared" si="8"/>
        <v>0</v>
      </c>
      <c r="P25" s="410">
        <f t="shared" si="8"/>
        <v>0</v>
      </c>
      <c r="Q25" s="410">
        <f>SUM(Q26:Q30)</f>
        <v>0</v>
      </c>
      <c r="R25" s="410">
        <f>SUM(R26:R30)</f>
        <v>0</v>
      </c>
      <c r="S25" s="410">
        <f>SUM(S26:S30)</f>
        <v>0</v>
      </c>
      <c r="T25" s="413">
        <f>SUM(T26:T30)</f>
        <v>0</v>
      </c>
      <c r="U25" s="414">
        <f t="shared" ref="U25:AS25" si="9">SUM(U26:U30)</f>
        <v>0</v>
      </c>
      <c r="V25" s="410">
        <f t="shared" si="9"/>
        <v>0</v>
      </c>
      <c r="W25" s="410">
        <f t="shared" si="9"/>
        <v>0</v>
      </c>
      <c r="X25" s="410">
        <f t="shared" si="9"/>
        <v>0</v>
      </c>
      <c r="Y25" s="410">
        <f t="shared" si="9"/>
        <v>0</v>
      </c>
      <c r="Z25" s="410">
        <f t="shared" si="9"/>
        <v>0</v>
      </c>
      <c r="AA25" s="410">
        <f t="shared" si="9"/>
        <v>0</v>
      </c>
      <c r="AB25" s="410">
        <f t="shared" si="9"/>
        <v>0</v>
      </c>
      <c r="AC25" s="410">
        <f t="shared" si="9"/>
        <v>0</v>
      </c>
      <c r="AD25" s="410">
        <f t="shared" si="9"/>
        <v>0</v>
      </c>
      <c r="AE25" s="410">
        <f t="shared" si="9"/>
        <v>0</v>
      </c>
      <c r="AF25" s="410">
        <f t="shared" si="9"/>
        <v>0</v>
      </c>
      <c r="AG25" s="411">
        <f t="shared" si="9"/>
        <v>0</v>
      </c>
      <c r="AH25" s="412">
        <f t="shared" si="9"/>
        <v>0</v>
      </c>
      <c r="AI25" s="410">
        <f t="shared" si="9"/>
        <v>0</v>
      </c>
      <c r="AJ25" s="410">
        <f t="shared" si="9"/>
        <v>0</v>
      </c>
      <c r="AK25" s="410">
        <f t="shared" si="9"/>
        <v>0</v>
      </c>
      <c r="AL25" s="410">
        <f t="shared" si="9"/>
        <v>0</v>
      </c>
      <c r="AM25" s="410">
        <f t="shared" si="9"/>
        <v>0</v>
      </c>
      <c r="AN25" s="410">
        <f t="shared" si="9"/>
        <v>0</v>
      </c>
      <c r="AO25" s="410">
        <f t="shared" si="9"/>
        <v>0</v>
      </c>
      <c r="AP25" s="410">
        <f t="shared" si="9"/>
        <v>0</v>
      </c>
      <c r="AQ25" s="410">
        <f t="shared" si="9"/>
        <v>0</v>
      </c>
      <c r="AR25" s="410">
        <f t="shared" si="9"/>
        <v>0</v>
      </c>
      <c r="AS25" s="410">
        <f t="shared" si="9"/>
        <v>0</v>
      </c>
      <c r="AT25" s="413">
        <f>SUM(AT26:AT30)</f>
        <v>0</v>
      </c>
      <c r="AU25" s="415">
        <f>SUM(AU26:AU30)</f>
        <v>0</v>
      </c>
      <c r="AV25" s="392">
        <f t="shared" si="1"/>
        <v>0</v>
      </c>
    </row>
    <row r="26" spans="2:48" s="394" customFormat="1" ht="12.75" customHeight="1" x14ac:dyDescent="0.15">
      <c r="B26" s="416" t="str">
        <f>+'FORMATO COSTEO C1'!C$80</f>
        <v>1.1.3.1</v>
      </c>
      <c r="C26" s="417">
        <f>+'FORMATO COSTEO C1'!B$80</f>
        <v>0</v>
      </c>
      <c r="D26" s="428"/>
      <c r="E26" s="563"/>
      <c r="F26" s="420">
        <f>+'FORMATO COSTEO C1'!G80</f>
        <v>0</v>
      </c>
      <c r="G26" s="423">
        <f>+'FORMATO COSTEO C1'!I80</f>
        <v>0</v>
      </c>
      <c r="H26" s="560">
        <f>IF( $F26=0,0,((($F26/$E$25)*'PLAN DE ADQUISICIONES'!F$20)*($G26/$F26)))</f>
        <v>0</v>
      </c>
      <c r="I26" s="420">
        <f>IF( $F26=0,0,((($F26/$E$25)*'PLAN DE ADQUISICIONES'!G$20)*($G26/$F26)))</f>
        <v>0</v>
      </c>
      <c r="J26" s="420">
        <f>IF( $F26=0,0,((($F26/$E$25)*'PLAN DE ADQUISICIONES'!H$20)*($G26/$F26)))</f>
        <v>0</v>
      </c>
      <c r="K26" s="420">
        <f>IF( $F26=0,0,((($F26/$E$25)*'PLAN DE ADQUISICIONES'!I$20)*($G26/$F26)))</f>
        <v>0</v>
      </c>
      <c r="L26" s="420">
        <f>IF( $F26=0,0,((($F26/$E$25)*'PLAN DE ADQUISICIONES'!J$20)*($G26/$F26)))</f>
        <v>0</v>
      </c>
      <c r="M26" s="420">
        <f>IF( $F26=0,0,((($F26/$E$25)*'PLAN DE ADQUISICIONES'!K$20)*($G26/$F26)))</f>
        <v>0</v>
      </c>
      <c r="N26" s="420">
        <f>IF( $F26=0,0,((($F26/$E$25)*'PLAN DE ADQUISICIONES'!L$20)*($G26/$F26)))</f>
        <v>0</v>
      </c>
      <c r="O26" s="420">
        <f>IF( $F26=0,0,((($F26/$E$25)*'PLAN DE ADQUISICIONES'!M$20)*($G26/$F26)))</f>
        <v>0</v>
      </c>
      <c r="P26" s="420">
        <f>IF( $F26=0,0,((($F26/$E$25)*'PLAN DE ADQUISICIONES'!N$20)*($G26/$F26)))</f>
        <v>0</v>
      </c>
      <c r="Q26" s="420">
        <f>IF( $F26=0,0,((($F26/$E$25)*'PLAN DE ADQUISICIONES'!O$20)*($G26/$F26)))</f>
        <v>0</v>
      </c>
      <c r="R26" s="420">
        <f>IF( $F26=0,0,((($F26/$E$25)*'PLAN DE ADQUISICIONES'!P$20)*($G26/$F26)))</f>
        <v>0</v>
      </c>
      <c r="S26" s="420">
        <f>IF( $F26=0,0,((($F26/$E$25)*'PLAN DE ADQUISICIONES'!Q$20)*($G26/$F26)))</f>
        <v>0</v>
      </c>
      <c r="T26" s="423">
        <f>H26+I26+J26+K26+L26+M26+N26+O26+P26+Q26+R26+S26</f>
        <v>0</v>
      </c>
      <c r="U26" s="424">
        <f>IF( $F26=0,0,((($F26/$E$25)*'PLAN DE ADQUISICIONES'!R$20)*($G26/$F26)))</f>
        <v>0</v>
      </c>
      <c r="V26" s="420">
        <f>IF( $F26=0,0,((($F26/$E$25)*'PLAN DE ADQUISICIONES'!S$20)*($G26/$F26)))</f>
        <v>0</v>
      </c>
      <c r="W26" s="420">
        <f>IF( $F26=0,0,((($F26/$E$25)*'PLAN DE ADQUISICIONES'!T$20)*($G26/$F26)))</f>
        <v>0</v>
      </c>
      <c r="X26" s="420">
        <f>IF( $F26=0,0,((($F26/$E$25)*'PLAN DE ADQUISICIONES'!U$20)*($G26/$F26)))</f>
        <v>0</v>
      </c>
      <c r="Y26" s="420">
        <f>IF( $F26=0,0,((($F26/$E$25)*'PLAN DE ADQUISICIONES'!V$20)*($G26/$F26)))</f>
        <v>0</v>
      </c>
      <c r="Z26" s="420">
        <f>IF( $F26=0,0,((($F26/$E$25)*'PLAN DE ADQUISICIONES'!W$20)*($G26/$F26)))</f>
        <v>0</v>
      </c>
      <c r="AA26" s="420">
        <f>IF( $F26=0,0,((($F26/$E$25)*'PLAN DE ADQUISICIONES'!X$20)*($G26/$F26)))</f>
        <v>0</v>
      </c>
      <c r="AB26" s="420">
        <f>IF( $F26=0,0,((($F26/$E$25)*'PLAN DE ADQUISICIONES'!Y$20)*($G26/$F26)))</f>
        <v>0</v>
      </c>
      <c r="AC26" s="420">
        <f>IF( $F26=0,0,((($F26/$E$25)*'PLAN DE ADQUISICIONES'!Z$20)*($G26/$F26)))</f>
        <v>0</v>
      </c>
      <c r="AD26" s="420">
        <f>IF( $F26=0,0,((($F26/$E$25)*'PLAN DE ADQUISICIONES'!AA$20)*($G26/$F26)))</f>
        <v>0</v>
      </c>
      <c r="AE26" s="420">
        <f>IF( $F26=0,0,((($F26/$E$25)*'PLAN DE ADQUISICIONES'!AB$20)*($G26/$F26)))</f>
        <v>0</v>
      </c>
      <c r="AF26" s="420">
        <f>IF( $F26=0,0,((($F26/$E$25)*'PLAN DE ADQUISICIONES'!AC$20)*($G26/$F26)))</f>
        <v>0</v>
      </c>
      <c r="AG26" s="421">
        <f>U26+V26+W26+X26+Y26+Z26+AA26+AB26+AC26+AD26+AE26+AF26</f>
        <v>0</v>
      </c>
      <c r="AH26" s="425">
        <f>IF( $F26=0,0,((($F26/$E$25)*'PLAN DE ADQUISICIONES'!AD$20)*($G26/$F26)))</f>
        <v>0</v>
      </c>
      <c r="AI26" s="420">
        <f>IF( $F26=0,0,((($F26/$E$25)*'PLAN DE ADQUISICIONES'!AE$20)*($G26/$F26)))</f>
        <v>0</v>
      </c>
      <c r="AJ26" s="420">
        <f>IF( $F26=0,0,((($F26/$E$25)*'PLAN DE ADQUISICIONES'!AF$20)*($G26/$F26)))</f>
        <v>0</v>
      </c>
      <c r="AK26" s="420">
        <f>IF( $F26=0,0,((($F26/$E$25)*'PLAN DE ADQUISICIONES'!AG$20)*($G26/$F26)))</f>
        <v>0</v>
      </c>
      <c r="AL26" s="420">
        <f>IF( $F26=0,0,((($F26/$E$25)*'PLAN DE ADQUISICIONES'!AH$20)*($G26/$F26)))</f>
        <v>0</v>
      </c>
      <c r="AM26" s="420">
        <f>IF( $F26=0,0,((($F26/$E$25)*'PLAN DE ADQUISICIONES'!AI$20)*($G26/$F26)))</f>
        <v>0</v>
      </c>
      <c r="AN26" s="420">
        <f>IF( $F26=0,0,((($F26/$E$25)*'PLAN DE ADQUISICIONES'!AJ$20)*($G26/$F26)))</f>
        <v>0</v>
      </c>
      <c r="AO26" s="420">
        <f>IF( $F26=0,0,((($F26/$E$25)*'PLAN DE ADQUISICIONES'!AK$20)*($G26/$F26)))</f>
        <v>0</v>
      </c>
      <c r="AP26" s="420">
        <f>IF( $F26=0,0,((($F26/$E$25)*'PLAN DE ADQUISICIONES'!AL$20)*($G26/$F26)))</f>
        <v>0</v>
      </c>
      <c r="AQ26" s="420">
        <f>IF( $F26=0,0,((($F26/$E$25)*'PLAN DE ADQUISICIONES'!AM$20)*($G26/$F26)))</f>
        <v>0</v>
      </c>
      <c r="AR26" s="420">
        <f>IF( $F26=0,0,((($F26/$E$25)*'PLAN DE ADQUISICIONES'!AN$20)*($G26/$F26)))</f>
        <v>0</v>
      </c>
      <c r="AS26" s="420">
        <f>IF( $F26=0,0,((($F26/$E$25)*'PLAN DE ADQUISICIONES'!AO$20)*($G26/$F26)))</f>
        <v>0</v>
      </c>
      <c r="AT26" s="423">
        <f>AH26+AI26+AJ26+AK26+AL26+AM26+AN26+AO26+AP26+AQ26+AR26+AS26</f>
        <v>0</v>
      </c>
      <c r="AU26" s="426">
        <f>AS26+AR26+AQ26+AP26+AO26+AN26+AM26+AL26+AK26+AJ26+AI26+AH26+AF26+AE26+AD26+AC26+AB26+AA26+Z26+Y26+X26+W26+V26+U26+S26+R26+Q26+P26+O26+N26+M26+L26+K26+J26+I26+H26</f>
        <v>0</v>
      </c>
      <c r="AV26" s="392">
        <f t="shared" si="1"/>
        <v>0</v>
      </c>
    </row>
    <row r="27" spans="2:48" s="394" customFormat="1" ht="12.75" customHeight="1" x14ac:dyDescent="0.15">
      <c r="B27" s="416" t="str">
        <f>+'FORMATO COSTEO C1'!C$86</f>
        <v>1.1.3.2</v>
      </c>
      <c r="C27" s="417" t="str">
        <f>+'FORMATO COSTEO C1'!B$86</f>
        <v>Categoría de gasto</v>
      </c>
      <c r="D27" s="428"/>
      <c r="E27" s="563"/>
      <c r="F27" s="420">
        <f>+'FORMATO COSTEO C1'!G86</f>
        <v>0</v>
      </c>
      <c r="G27" s="423">
        <f>+'FORMATO COSTEO C1'!I86</f>
        <v>0</v>
      </c>
      <c r="H27" s="424">
        <f>IF( $F27=0,0,((($F27/$E$25)*'PLAN DE ADQUISICIONES'!F$20)*($G27/$F27)))</f>
        <v>0</v>
      </c>
      <c r="I27" s="420">
        <f>IF( $F27=0,0,((($F27/$E$25)*'PLAN DE ADQUISICIONES'!G$20)*($G27/$F27)))</f>
        <v>0</v>
      </c>
      <c r="J27" s="420">
        <f>IF( $F27=0,0,((($F27/$E$25)*'PLAN DE ADQUISICIONES'!H$20)*($G27/$F27)))</f>
        <v>0</v>
      </c>
      <c r="K27" s="420">
        <f>IF( $F27=0,0,((($F27/$E$25)*'PLAN DE ADQUISICIONES'!I$20)*($G27/$F27)))</f>
        <v>0</v>
      </c>
      <c r="L27" s="420">
        <f>IF( $F27=0,0,((($F27/$E$25)*'PLAN DE ADQUISICIONES'!J$20)*($G27/$F27)))</f>
        <v>0</v>
      </c>
      <c r="M27" s="420">
        <f>IF( $F27=0,0,((($F27/$E$25)*'PLAN DE ADQUISICIONES'!K$20)*($G27/$F27)))</f>
        <v>0</v>
      </c>
      <c r="N27" s="420">
        <f>IF( $F27=0,0,((($F27/$E$25)*'PLAN DE ADQUISICIONES'!L$20)*($G27/$F27)))</f>
        <v>0</v>
      </c>
      <c r="O27" s="420">
        <f>IF( $F27=0,0,((($F27/$E$25)*'PLAN DE ADQUISICIONES'!M$20)*($G27/$F27)))</f>
        <v>0</v>
      </c>
      <c r="P27" s="420">
        <f>IF( $F27=0,0,((($F27/$E$25)*'PLAN DE ADQUISICIONES'!N$20)*($G27/$F27)))</f>
        <v>0</v>
      </c>
      <c r="Q27" s="420">
        <f>IF( $F27=0,0,((($F27/$E$25)*'PLAN DE ADQUISICIONES'!O$20)*($G27/$F27)))</f>
        <v>0</v>
      </c>
      <c r="R27" s="420">
        <f>IF( $F27=0,0,((($F27/$E$25)*'PLAN DE ADQUISICIONES'!P$20)*($G27/$F27)))</f>
        <v>0</v>
      </c>
      <c r="S27" s="420">
        <f>IF( $F27=0,0,((($F27/$E$25)*'PLAN DE ADQUISICIONES'!Q$20)*($G27/$F27)))</f>
        <v>0</v>
      </c>
      <c r="T27" s="423">
        <f>H27+I27+J27+K27+L27+M27+N27+O27+P27+Q27+R27+S27</f>
        <v>0</v>
      </c>
      <c r="U27" s="424">
        <f>IF( $F27=0,0,((($F27/$E$25)*'PLAN DE ADQUISICIONES'!R$20)*($G27/$F27)))</f>
        <v>0</v>
      </c>
      <c r="V27" s="420">
        <f>IF( $F27=0,0,((($F27/$E$25)*'PLAN DE ADQUISICIONES'!S$20)*($G27/$F27)))</f>
        <v>0</v>
      </c>
      <c r="W27" s="420">
        <f>IF( $F27=0,0,((($F27/$E$25)*'PLAN DE ADQUISICIONES'!T$20)*($G27/$F27)))</f>
        <v>0</v>
      </c>
      <c r="X27" s="420">
        <f>IF( $F27=0,0,((($F27/$E$25)*'PLAN DE ADQUISICIONES'!U$20)*($G27/$F27)))</f>
        <v>0</v>
      </c>
      <c r="Y27" s="420">
        <f>IF( $F27=0,0,((($F27/$E$25)*'PLAN DE ADQUISICIONES'!V$20)*($G27/$F27)))</f>
        <v>0</v>
      </c>
      <c r="Z27" s="420">
        <f>IF( $F27=0,0,((($F27/$E$25)*'PLAN DE ADQUISICIONES'!W$20)*($G27/$F27)))</f>
        <v>0</v>
      </c>
      <c r="AA27" s="420">
        <f>IF( $F27=0,0,((($F27/$E$25)*'PLAN DE ADQUISICIONES'!X$20)*($G27/$F27)))</f>
        <v>0</v>
      </c>
      <c r="AB27" s="420">
        <f>IF( $F27=0,0,((($F27/$E$25)*'PLAN DE ADQUISICIONES'!Y$20)*($G27/$F27)))</f>
        <v>0</v>
      </c>
      <c r="AC27" s="420">
        <f>IF( $F27=0,0,((($F27/$E$25)*'PLAN DE ADQUISICIONES'!Z$20)*($G27/$F27)))</f>
        <v>0</v>
      </c>
      <c r="AD27" s="420">
        <f>IF( $F27=0,0,((($F27/$E$25)*'PLAN DE ADQUISICIONES'!AA$20)*($G27/$F27)))</f>
        <v>0</v>
      </c>
      <c r="AE27" s="420">
        <f>IF( $F27=0,0,((($F27/$E$25)*'PLAN DE ADQUISICIONES'!AB$20)*($G27/$F27)))</f>
        <v>0</v>
      </c>
      <c r="AF27" s="420">
        <f>IF( $F27=0,0,((($F27/$E$25)*'PLAN DE ADQUISICIONES'!AC$20)*($G27/$F27)))</f>
        <v>0</v>
      </c>
      <c r="AG27" s="421">
        <f>U27+V27+W27+X27+Y27+Z27+AA27+AB27+AC27+AD27+AE27+AF27</f>
        <v>0</v>
      </c>
      <c r="AH27" s="425">
        <f>IF( $F27=0,0,((($F27/$E$25)*'PLAN DE ADQUISICIONES'!AD$20)*($G27/$F27)))</f>
        <v>0</v>
      </c>
      <c r="AI27" s="420">
        <f>IF( $F27=0,0,((($F27/$E$25)*'PLAN DE ADQUISICIONES'!AE$20)*($G27/$F27)))</f>
        <v>0</v>
      </c>
      <c r="AJ27" s="420">
        <f>IF( $F27=0,0,((($F27/$E$25)*'PLAN DE ADQUISICIONES'!AF$20)*($G27/$F27)))</f>
        <v>0</v>
      </c>
      <c r="AK27" s="420">
        <f>IF( $F27=0,0,((($F27/$E$25)*'PLAN DE ADQUISICIONES'!AG$20)*($G27/$F27)))</f>
        <v>0</v>
      </c>
      <c r="AL27" s="420">
        <f>IF( $F27=0,0,((($F27/$E$25)*'PLAN DE ADQUISICIONES'!AH$20)*($G27/$F27)))</f>
        <v>0</v>
      </c>
      <c r="AM27" s="420">
        <f>IF( $F27=0,0,((($F27/$E$25)*'PLAN DE ADQUISICIONES'!AI$20)*($G27/$F27)))</f>
        <v>0</v>
      </c>
      <c r="AN27" s="420">
        <f>IF( $F27=0,0,((($F27/$E$25)*'PLAN DE ADQUISICIONES'!AJ$20)*($G27/$F27)))</f>
        <v>0</v>
      </c>
      <c r="AO27" s="420">
        <f>IF( $F27=0,0,((($F27/$E$25)*'PLAN DE ADQUISICIONES'!AK$20)*($G27/$F27)))</f>
        <v>0</v>
      </c>
      <c r="AP27" s="420">
        <f>IF( $F27=0,0,((($F27/$E$25)*'PLAN DE ADQUISICIONES'!AL$20)*($G27/$F27)))</f>
        <v>0</v>
      </c>
      <c r="AQ27" s="420">
        <f>IF( $F27=0,0,((($F27/$E$25)*'PLAN DE ADQUISICIONES'!AM$20)*($G27/$F27)))</f>
        <v>0</v>
      </c>
      <c r="AR27" s="420">
        <f>IF( $F27=0,0,((($F27/$E$25)*'PLAN DE ADQUISICIONES'!AN$20)*($G27/$F27)))</f>
        <v>0</v>
      </c>
      <c r="AS27" s="420">
        <f>IF( $F27=0,0,((($F27/$E$25)*'PLAN DE ADQUISICIONES'!AO$20)*($G27/$F27)))</f>
        <v>0</v>
      </c>
      <c r="AT27" s="423">
        <f>AH27+AI27+AJ27+AK27+AL27+AM27+AN27+AO27+AP27+AQ27+AR27+AS27</f>
        <v>0</v>
      </c>
      <c r="AU27" s="426">
        <f>AS27+AR27+AQ27+AP27+AO27+AN27+AM27+AL27+AK27+AJ27+AI27+AH27+AF27+AE27+AD27+AC27+AB27+AA27+Z27+Y27+X27+W27+V27+U27+S27+R27+Q27+P27+O27+N27+M27+L27+K27+J27+I27+H27</f>
        <v>0</v>
      </c>
      <c r="AV27" s="392">
        <f t="shared" si="1"/>
        <v>0</v>
      </c>
    </row>
    <row r="28" spans="2:48" s="394" customFormat="1" ht="12.75" customHeight="1" x14ac:dyDescent="0.15">
      <c r="B28" s="416" t="str">
        <f>+'FORMATO COSTEO C1'!C$92</f>
        <v>1.1.3.3</v>
      </c>
      <c r="C28" s="417" t="str">
        <f>+'FORMATO COSTEO C1'!B$92</f>
        <v>Categoría de gasto</v>
      </c>
      <c r="D28" s="428"/>
      <c r="E28" s="563"/>
      <c r="F28" s="420">
        <f>+'FORMATO COSTEO C1'!G92</f>
        <v>0</v>
      </c>
      <c r="G28" s="423">
        <f>+'FORMATO COSTEO C1'!I92</f>
        <v>0</v>
      </c>
      <c r="H28" s="424">
        <f>IF( $F28=0,0,((($F28/$E$25)*'PLAN DE ADQUISICIONES'!F$20)*($G28/$F28)))</f>
        <v>0</v>
      </c>
      <c r="I28" s="420">
        <f>IF( $F28=0,0,((($F28/$E$25)*'PLAN DE ADQUISICIONES'!G$20)*($G28/$F28)))</f>
        <v>0</v>
      </c>
      <c r="J28" s="420">
        <f>IF( $F28=0,0,((($F28/$E$25)*'PLAN DE ADQUISICIONES'!H$20)*($G28/$F28)))</f>
        <v>0</v>
      </c>
      <c r="K28" s="420">
        <f>IF( $F28=0,0,((($F28/$E$25)*'PLAN DE ADQUISICIONES'!I$20)*($G28/$F28)))</f>
        <v>0</v>
      </c>
      <c r="L28" s="420">
        <f>IF( $F28=0,0,((($F28/$E$25)*'PLAN DE ADQUISICIONES'!J$20)*($G28/$F28)))</f>
        <v>0</v>
      </c>
      <c r="M28" s="420">
        <f>IF( $F28=0,0,((($F28/$E$25)*'PLAN DE ADQUISICIONES'!K$20)*($G28/$F28)))</f>
        <v>0</v>
      </c>
      <c r="N28" s="420">
        <f>IF( $F28=0,0,((($F28/$E$25)*'PLAN DE ADQUISICIONES'!L$20)*($G28/$F28)))</f>
        <v>0</v>
      </c>
      <c r="O28" s="420">
        <f>IF( $F28=0,0,((($F28/$E$25)*'PLAN DE ADQUISICIONES'!M$20)*($G28/$F28)))</f>
        <v>0</v>
      </c>
      <c r="P28" s="420">
        <f>IF( $F28=0,0,((($F28/$E$25)*'PLAN DE ADQUISICIONES'!N$20)*($G28/$F28)))</f>
        <v>0</v>
      </c>
      <c r="Q28" s="420">
        <f>IF( $F28=0,0,((($F28/$E$25)*'PLAN DE ADQUISICIONES'!O$20)*($G28/$F28)))</f>
        <v>0</v>
      </c>
      <c r="R28" s="420">
        <f>IF( $F28=0,0,((($F28/$E$25)*'PLAN DE ADQUISICIONES'!P$20)*($G28/$F28)))</f>
        <v>0</v>
      </c>
      <c r="S28" s="420">
        <f>IF( $F28=0,0,((($F28/$E$25)*'PLAN DE ADQUISICIONES'!Q$20)*($G28/$F28)))</f>
        <v>0</v>
      </c>
      <c r="T28" s="423">
        <f>H28+I28+J28+K28+L28+M28+N28+O28+P28+Q28+R28+S28</f>
        <v>0</v>
      </c>
      <c r="U28" s="424">
        <f>IF( $F28=0,0,((($F28/$E$25)*'PLAN DE ADQUISICIONES'!R$20)*($G28/$F28)))</f>
        <v>0</v>
      </c>
      <c r="V28" s="420">
        <f>IF( $F28=0,0,((($F28/$E$25)*'PLAN DE ADQUISICIONES'!S$20)*($G28/$F28)))</f>
        <v>0</v>
      </c>
      <c r="W28" s="420">
        <f>IF( $F28=0,0,((($F28/$E$25)*'PLAN DE ADQUISICIONES'!T$20)*($G28/$F28)))</f>
        <v>0</v>
      </c>
      <c r="X28" s="420">
        <f>IF( $F28=0,0,((($F28/$E$25)*'PLAN DE ADQUISICIONES'!U$20)*($G28/$F28)))</f>
        <v>0</v>
      </c>
      <c r="Y28" s="420">
        <f>IF( $F28=0,0,((($F28/$E$25)*'PLAN DE ADQUISICIONES'!V$20)*($G28/$F28)))</f>
        <v>0</v>
      </c>
      <c r="Z28" s="420">
        <f>IF( $F28=0,0,((($F28/$E$25)*'PLAN DE ADQUISICIONES'!W$20)*($G28/$F28)))</f>
        <v>0</v>
      </c>
      <c r="AA28" s="420">
        <f>IF( $F28=0,0,((($F28/$E$25)*'PLAN DE ADQUISICIONES'!X$20)*($G28/$F28)))</f>
        <v>0</v>
      </c>
      <c r="AB28" s="420">
        <f>IF( $F28=0,0,((($F28/$E$25)*'PLAN DE ADQUISICIONES'!Y$20)*($G28/$F28)))</f>
        <v>0</v>
      </c>
      <c r="AC28" s="420">
        <f>IF( $F28=0,0,((($F28/$E$25)*'PLAN DE ADQUISICIONES'!Z$20)*($G28/$F28)))</f>
        <v>0</v>
      </c>
      <c r="AD28" s="420">
        <f>IF( $F28=0,0,((($F28/$E$25)*'PLAN DE ADQUISICIONES'!AA$20)*($G28/$F28)))</f>
        <v>0</v>
      </c>
      <c r="AE28" s="420">
        <f>IF( $F28=0,0,((($F28/$E$25)*'PLAN DE ADQUISICIONES'!AB$20)*($G28/$F28)))</f>
        <v>0</v>
      </c>
      <c r="AF28" s="420">
        <f>IF( $F28=0,0,((($F28/$E$25)*'PLAN DE ADQUISICIONES'!AC$20)*($G28/$F28)))</f>
        <v>0</v>
      </c>
      <c r="AG28" s="421">
        <f>U28+V28+W28+X28+Y28+Z28+AA28+AB28+AC28+AD28+AE28+AF28</f>
        <v>0</v>
      </c>
      <c r="AH28" s="425">
        <f>IF( $F28=0,0,((($F28/$E$25)*'PLAN DE ADQUISICIONES'!AD$20)*($G28/$F28)))</f>
        <v>0</v>
      </c>
      <c r="AI28" s="420">
        <f>IF( $F28=0,0,((($F28/$E$25)*'PLAN DE ADQUISICIONES'!AE$20)*($G28/$F28)))</f>
        <v>0</v>
      </c>
      <c r="AJ28" s="420">
        <f>IF( $F28=0,0,((($F28/$E$25)*'PLAN DE ADQUISICIONES'!AF$20)*($G28/$F28)))</f>
        <v>0</v>
      </c>
      <c r="AK28" s="420">
        <f>IF( $F28=0,0,((($F28/$E$25)*'PLAN DE ADQUISICIONES'!AG$20)*($G28/$F28)))</f>
        <v>0</v>
      </c>
      <c r="AL28" s="420">
        <f>IF( $F28=0,0,((($F28/$E$25)*'PLAN DE ADQUISICIONES'!AH$20)*($G28/$F28)))</f>
        <v>0</v>
      </c>
      <c r="AM28" s="420">
        <f>IF( $F28=0,0,((($F28/$E$25)*'PLAN DE ADQUISICIONES'!AI$20)*($G28/$F28)))</f>
        <v>0</v>
      </c>
      <c r="AN28" s="420">
        <f>IF( $F28=0,0,((($F28/$E$25)*'PLAN DE ADQUISICIONES'!AJ$20)*($G28/$F28)))</f>
        <v>0</v>
      </c>
      <c r="AO28" s="420">
        <f>IF( $F28=0,0,((($F28/$E$25)*'PLAN DE ADQUISICIONES'!AK$20)*($G28/$F28)))</f>
        <v>0</v>
      </c>
      <c r="AP28" s="420">
        <f>IF( $F28=0,0,((($F28/$E$25)*'PLAN DE ADQUISICIONES'!AL$20)*($G28/$F28)))</f>
        <v>0</v>
      </c>
      <c r="AQ28" s="420">
        <f>IF( $F28=0,0,((($F28/$E$25)*'PLAN DE ADQUISICIONES'!AM$20)*($G28/$F28)))</f>
        <v>0</v>
      </c>
      <c r="AR28" s="420">
        <f>IF( $F28=0,0,((($F28/$E$25)*'PLAN DE ADQUISICIONES'!AN$20)*($G28/$F28)))</f>
        <v>0</v>
      </c>
      <c r="AS28" s="420">
        <f>IF( $F28=0,0,((($F28/$E$25)*'PLAN DE ADQUISICIONES'!AO$20)*($G28/$F28)))</f>
        <v>0</v>
      </c>
      <c r="AT28" s="423">
        <f>AH28+AI28+AJ28+AK28+AL28+AM28+AN28+AO28+AP28+AQ28+AR28+AS28</f>
        <v>0</v>
      </c>
      <c r="AU28" s="426">
        <f>AS28+AR28+AQ28+AP28+AO28+AN28+AM28+AL28+AK28+AJ28+AI28+AH28+AF28+AE28+AD28+AC28+AB28+AA28+Z28+Y28+X28+W28+V28+U28+S28+R28+Q28+P28+O28+N28+M28+L28+K28+J28+I28+H28</f>
        <v>0</v>
      </c>
      <c r="AV28" s="392">
        <f t="shared" si="1"/>
        <v>0</v>
      </c>
    </row>
    <row r="29" spans="2:48" s="394" customFormat="1" ht="12.75" customHeight="1" x14ac:dyDescent="0.15">
      <c r="B29" s="416" t="str">
        <f>+'FORMATO COSTEO C1'!C$98</f>
        <v>1.1.3.4</v>
      </c>
      <c r="C29" s="417" t="str">
        <f>+'FORMATO COSTEO C1'!B$98</f>
        <v>Categoría de gasto</v>
      </c>
      <c r="D29" s="428"/>
      <c r="E29" s="563"/>
      <c r="F29" s="420">
        <f>+'FORMATO COSTEO C1'!G98</f>
        <v>0</v>
      </c>
      <c r="G29" s="423">
        <f>+'FORMATO COSTEO C1'!I98</f>
        <v>0</v>
      </c>
      <c r="H29" s="424">
        <f>IF( $F29=0,0,((($F29/$E$25)*'PLAN DE ADQUISICIONES'!F$20)*($G29/$F29)))</f>
        <v>0</v>
      </c>
      <c r="I29" s="420">
        <f>IF( $F29=0,0,((($F29/$E$25)*'PLAN DE ADQUISICIONES'!G$20)*($G29/$F29)))</f>
        <v>0</v>
      </c>
      <c r="J29" s="420">
        <f>IF( $F29=0,0,((($F29/$E$25)*'PLAN DE ADQUISICIONES'!H$20)*($G29/$F29)))</f>
        <v>0</v>
      </c>
      <c r="K29" s="420">
        <f>IF( $F29=0,0,((($F29/$E$25)*'PLAN DE ADQUISICIONES'!I$20)*($G29/$F29)))</f>
        <v>0</v>
      </c>
      <c r="L29" s="420">
        <f>IF( $F29=0,0,((($F29/$E$25)*'PLAN DE ADQUISICIONES'!J$20)*($G29/$F29)))</f>
        <v>0</v>
      </c>
      <c r="M29" s="420">
        <f>IF( $F29=0,0,((($F29/$E$25)*'PLAN DE ADQUISICIONES'!K$20)*($G29/$F29)))</f>
        <v>0</v>
      </c>
      <c r="N29" s="420">
        <f>IF( $F29=0,0,((($F29/$E$25)*'PLAN DE ADQUISICIONES'!L$20)*($G29/$F29)))</f>
        <v>0</v>
      </c>
      <c r="O29" s="420">
        <f>IF( $F29=0,0,((($F29/$E$25)*'PLAN DE ADQUISICIONES'!M$20)*($G29/$F29)))</f>
        <v>0</v>
      </c>
      <c r="P29" s="420">
        <f>IF( $F29=0,0,((($F29/$E$25)*'PLAN DE ADQUISICIONES'!N$20)*($G29/$F29)))</f>
        <v>0</v>
      </c>
      <c r="Q29" s="420">
        <f>IF( $F29=0,0,((($F29/$E$25)*'PLAN DE ADQUISICIONES'!O$20)*($G29/$F29)))</f>
        <v>0</v>
      </c>
      <c r="R29" s="420">
        <f>IF( $F29=0,0,((($F29/$E$25)*'PLAN DE ADQUISICIONES'!P$20)*($G29/$F29)))</f>
        <v>0</v>
      </c>
      <c r="S29" s="420">
        <f>IF( $F29=0,0,((($F29/$E$25)*'PLAN DE ADQUISICIONES'!Q$20)*($G29/$F29)))</f>
        <v>0</v>
      </c>
      <c r="T29" s="423">
        <f>H29+I29+J29+K29+L29+M29+N29+O29+P29+Q29+R29+S29</f>
        <v>0</v>
      </c>
      <c r="U29" s="424">
        <f>IF( $F29=0,0,((($F29/$E$25)*'PLAN DE ADQUISICIONES'!R$20)*($G29/$F29)))</f>
        <v>0</v>
      </c>
      <c r="V29" s="420">
        <f>IF( $F29=0,0,((($F29/$E$25)*'PLAN DE ADQUISICIONES'!S$20)*($G29/$F29)))</f>
        <v>0</v>
      </c>
      <c r="W29" s="420">
        <f>IF( $F29=0,0,((($F29/$E$25)*'PLAN DE ADQUISICIONES'!T$20)*($G29/$F29)))</f>
        <v>0</v>
      </c>
      <c r="X29" s="420">
        <f>IF( $F29=0,0,((($F29/$E$25)*'PLAN DE ADQUISICIONES'!U$20)*($G29/$F29)))</f>
        <v>0</v>
      </c>
      <c r="Y29" s="420">
        <f>IF( $F29=0,0,((($F29/$E$25)*'PLAN DE ADQUISICIONES'!V$20)*($G29/$F29)))</f>
        <v>0</v>
      </c>
      <c r="Z29" s="420">
        <f>IF( $F29=0,0,((($F29/$E$25)*'PLAN DE ADQUISICIONES'!W$20)*($G29/$F29)))</f>
        <v>0</v>
      </c>
      <c r="AA29" s="420">
        <f>IF( $F29=0,0,((($F29/$E$25)*'PLAN DE ADQUISICIONES'!X$20)*($G29/$F29)))</f>
        <v>0</v>
      </c>
      <c r="AB29" s="420">
        <f>IF( $F29=0,0,((($F29/$E$25)*'PLAN DE ADQUISICIONES'!Y$20)*($G29/$F29)))</f>
        <v>0</v>
      </c>
      <c r="AC29" s="420">
        <f>IF( $F29=0,0,((($F29/$E$25)*'PLAN DE ADQUISICIONES'!Z$20)*($G29/$F29)))</f>
        <v>0</v>
      </c>
      <c r="AD29" s="420">
        <f>IF( $F29=0,0,((($F29/$E$25)*'PLAN DE ADQUISICIONES'!AA$20)*($G29/$F29)))</f>
        <v>0</v>
      </c>
      <c r="AE29" s="420">
        <f>IF( $F29=0,0,((($F29/$E$25)*'PLAN DE ADQUISICIONES'!AB$20)*($G29/$F29)))</f>
        <v>0</v>
      </c>
      <c r="AF29" s="420">
        <f>IF( $F29=0,0,((($F29/$E$25)*'PLAN DE ADQUISICIONES'!AC$20)*($G29/$F29)))</f>
        <v>0</v>
      </c>
      <c r="AG29" s="421">
        <f>U29+V29+W29+X29+Y29+Z29+AA29+AB29+AC29+AD29+AE29+AF29</f>
        <v>0</v>
      </c>
      <c r="AH29" s="425">
        <f>IF( $F29=0,0,((($F29/$E$25)*'PLAN DE ADQUISICIONES'!AD$20)*($G29/$F29)))</f>
        <v>0</v>
      </c>
      <c r="AI29" s="420">
        <f>IF( $F29=0,0,((($F29/$E$25)*'PLAN DE ADQUISICIONES'!AE$20)*($G29/$F29)))</f>
        <v>0</v>
      </c>
      <c r="AJ29" s="420">
        <f>IF( $F29=0,0,((($F29/$E$25)*'PLAN DE ADQUISICIONES'!AF$20)*($G29/$F29)))</f>
        <v>0</v>
      </c>
      <c r="AK29" s="420">
        <f>IF( $F29=0,0,((($F29/$E$25)*'PLAN DE ADQUISICIONES'!AG$20)*($G29/$F29)))</f>
        <v>0</v>
      </c>
      <c r="AL29" s="420">
        <f>IF( $F29=0,0,((($F29/$E$25)*'PLAN DE ADQUISICIONES'!AH$20)*($G29/$F29)))</f>
        <v>0</v>
      </c>
      <c r="AM29" s="420">
        <f>IF( $F29=0,0,((($F29/$E$25)*'PLAN DE ADQUISICIONES'!AI$20)*($G29/$F29)))</f>
        <v>0</v>
      </c>
      <c r="AN29" s="420">
        <f>IF( $F29=0,0,((($F29/$E$25)*'PLAN DE ADQUISICIONES'!AJ$20)*($G29/$F29)))</f>
        <v>0</v>
      </c>
      <c r="AO29" s="420">
        <f>IF( $F29=0,0,((($F29/$E$25)*'PLAN DE ADQUISICIONES'!AK$20)*($G29/$F29)))</f>
        <v>0</v>
      </c>
      <c r="AP29" s="420">
        <f>IF( $F29=0,0,((($F29/$E$25)*'PLAN DE ADQUISICIONES'!AL$20)*($G29/$F29)))</f>
        <v>0</v>
      </c>
      <c r="AQ29" s="420">
        <f>IF( $F29=0,0,((($F29/$E$25)*'PLAN DE ADQUISICIONES'!AM$20)*($G29/$F29)))</f>
        <v>0</v>
      </c>
      <c r="AR29" s="420">
        <f>IF( $F29=0,0,((($F29/$E$25)*'PLAN DE ADQUISICIONES'!AN$20)*($G29/$F29)))</f>
        <v>0</v>
      </c>
      <c r="AS29" s="420">
        <f>IF( $F29=0,0,((($F29/$E$25)*'PLAN DE ADQUISICIONES'!AO$20)*($G29/$F29)))</f>
        <v>0</v>
      </c>
      <c r="AT29" s="423">
        <f>AH29+AI29+AJ29+AK29+AL29+AM29+AN29+AO29+AP29+AQ29+AR29+AS29</f>
        <v>0</v>
      </c>
      <c r="AU29" s="426">
        <f>AS29+AR29+AQ29+AP29+AO29+AN29+AM29+AL29+AK29+AJ29+AI29+AH29+AF29+AE29+AD29+AC29+AB29+AA29+Z29+Y29+X29+W29+V29+U29+S29+R29+Q29+P29+O29+N29+M29+L29+K29+J29+I29+H29</f>
        <v>0</v>
      </c>
      <c r="AV29" s="392">
        <f t="shared" si="1"/>
        <v>0</v>
      </c>
    </row>
    <row r="30" spans="2:48" s="394" customFormat="1" ht="12.75" customHeight="1" x14ac:dyDescent="0.15">
      <c r="B30" s="416" t="str">
        <f>+'FORMATO COSTEO C1'!C$104</f>
        <v>1.1.3.5</v>
      </c>
      <c r="C30" s="417" t="str">
        <f>+'FORMATO COSTEO C1'!B$104</f>
        <v>Categoría de gasto</v>
      </c>
      <c r="D30" s="428"/>
      <c r="E30" s="563"/>
      <c r="F30" s="420">
        <f>+'FORMATO COSTEO C1'!G104</f>
        <v>0</v>
      </c>
      <c r="G30" s="423">
        <f>+'FORMATO COSTEO C1'!I104</f>
        <v>0</v>
      </c>
      <c r="H30" s="424">
        <f>IF( $F30=0,0,((($F30/$E$25)*'PLAN DE ADQUISICIONES'!F$20)*($G30/$F30)))</f>
        <v>0</v>
      </c>
      <c r="I30" s="420">
        <f>IF( $F30=0,0,((($F30/$E$25)*'PLAN DE ADQUISICIONES'!G$20)*($G30/$F30)))</f>
        <v>0</v>
      </c>
      <c r="J30" s="420">
        <f>IF( $F30=0,0,((($F30/$E$25)*'PLAN DE ADQUISICIONES'!H$20)*($G30/$F30)))</f>
        <v>0</v>
      </c>
      <c r="K30" s="420">
        <f>IF( $F30=0,0,((($F30/$E$25)*'PLAN DE ADQUISICIONES'!I$20)*($G30/$F30)))</f>
        <v>0</v>
      </c>
      <c r="L30" s="420">
        <f>IF( $F30=0,0,((($F30/$E$25)*'PLAN DE ADQUISICIONES'!J$20)*($G30/$F30)))</f>
        <v>0</v>
      </c>
      <c r="M30" s="420">
        <f>IF( $F30=0,0,((($F30/$E$25)*'PLAN DE ADQUISICIONES'!K$20)*($G30/$F30)))</f>
        <v>0</v>
      </c>
      <c r="N30" s="420">
        <f>IF( $F30=0,0,((($F30/$E$25)*'PLAN DE ADQUISICIONES'!L$20)*($G30/$F30)))</f>
        <v>0</v>
      </c>
      <c r="O30" s="420">
        <f>IF( $F30=0,0,((($F30/$E$25)*'PLAN DE ADQUISICIONES'!M$20)*($G30/$F30)))</f>
        <v>0</v>
      </c>
      <c r="P30" s="420">
        <f>IF( $F30=0,0,((($F30/$E$25)*'PLAN DE ADQUISICIONES'!N$20)*($G30/$F30)))</f>
        <v>0</v>
      </c>
      <c r="Q30" s="420">
        <f>IF( $F30=0,0,((($F30/$E$25)*'PLAN DE ADQUISICIONES'!O$20)*($G30/$F30)))</f>
        <v>0</v>
      </c>
      <c r="R30" s="420">
        <f>IF( $F30=0,0,((($F30/$E$25)*'PLAN DE ADQUISICIONES'!P$20)*($G30/$F30)))</f>
        <v>0</v>
      </c>
      <c r="S30" s="420">
        <f>IF( $F30=0,0,((($F30/$E$25)*'PLAN DE ADQUISICIONES'!Q$20)*($G30/$F30)))</f>
        <v>0</v>
      </c>
      <c r="T30" s="423">
        <f>H30+I30+J30+K30+L30+M30+N30+O30+P30+Q30+R30+S30</f>
        <v>0</v>
      </c>
      <c r="U30" s="424">
        <f>IF( $F30=0,0,((($F30/$E$25)*'PLAN DE ADQUISICIONES'!R$20)*($G30/$F30)))</f>
        <v>0</v>
      </c>
      <c r="V30" s="420">
        <f>IF( $F30=0,0,((($F30/$E$25)*'PLAN DE ADQUISICIONES'!S$20)*($G30/$F30)))</f>
        <v>0</v>
      </c>
      <c r="W30" s="420">
        <f>IF( $F30=0,0,((($F30/$E$25)*'PLAN DE ADQUISICIONES'!T$20)*($G30/$F30)))</f>
        <v>0</v>
      </c>
      <c r="X30" s="420">
        <f>IF( $F30=0,0,((($F30/$E$25)*'PLAN DE ADQUISICIONES'!U$20)*($G30/$F30)))</f>
        <v>0</v>
      </c>
      <c r="Y30" s="420">
        <f>IF( $F30=0,0,((($F30/$E$25)*'PLAN DE ADQUISICIONES'!V$20)*($G30/$F30)))</f>
        <v>0</v>
      </c>
      <c r="Z30" s="420">
        <f>IF( $F30=0,0,((($F30/$E$25)*'PLAN DE ADQUISICIONES'!W$20)*($G30/$F30)))</f>
        <v>0</v>
      </c>
      <c r="AA30" s="420">
        <f>IF( $F30=0,0,((($F30/$E$25)*'PLAN DE ADQUISICIONES'!X$20)*($G30/$F30)))</f>
        <v>0</v>
      </c>
      <c r="AB30" s="420">
        <f>IF( $F30=0,0,((($F30/$E$25)*'PLAN DE ADQUISICIONES'!Y$20)*($G30/$F30)))</f>
        <v>0</v>
      </c>
      <c r="AC30" s="420">
        <f>IF( $F30=0,0,((($F30/$E$25)*'PLAN DE ADQUISICIONES'!Z$20)*($G30/$F30)))</f>
        <v>0</v>
      </c>
      <c r="AD30" s="420">
        <f>IF( $F30=0,0,((($F30/$E$25)*'PLAN DE ADQUISICIONES'!AA$20)*($G30/$F30)))</f>
        <v>0</v>
      </c>
      <c r="AE30" s="420">
        <f>IF( $F30=0,0,((($F30/$E$25)*'PLAN DE ADQUISICIONES'!AB$20)*($G30/$F30)))</f>
        <v>0</v>
      </c>
      <c r="AF30" s="420">
        <f>IF( $F30=0,0,((($F30/$E$25)*'PLAN DE ADQUISICIONES'!AC$20)*($G30/$F30)))</f>
        <v>0</v>
      </c>
      <c r="AG30" s="421">
        <f>U30+V30+W30+X30+Y30+Z30+AA30+AB30+AC30+AD30+AE30+AF30</f>
        <v>0</v>
      </c>
      <c r="AH30" s="425">
        <f>IF( $F30=0,0,((($F30/$E$25)*'PLAN DE ADQUISICIONES'!AD$20)*($G30/$F30)))</f>
        <v>0</v>
      </c>
      <c r="AI30" s="420">
        <f>IF( $F30=0,0,((($F30/$E$25)*'PLAN DE ADQUISICIONES'!AE$20)*($G30/$F30)))</f>
        <v>0</v>
      </c>
      <c r="AJ30" s="420">
        <f>IF( $F30=0,0,((($F30/$E$25)*'PLAN DE ADQUISICIONES'!AF$20)*($G30/$F30)))</f>
        <v>0</v>
      </c>
      <c r="AK30" s="420">
        <f>IF( $F30=0,0,((($F30/$E$25)*'PLAN DE ADQUISICIONES'!AG$20)*($G30/$F30)))</f>
        <v>0</v>
      </c>
      <c r="AL30" s="420">
        <f>IF( $F30=0,0,((($F30/$E$25)*'PLAN DE ADQUISICIONES'!AH$20)*($G30/$F30)))</f>
        <v>0</v>
      </c>
      <c r="AM30" s="420">
        <f>IF( $F30=0,0,((($F30/$E$25)*'PLAN DE ADQUISICIONES'!AI$20)*($G30/$F30)))</f>
        <v>0</v>
      </c>
      <c r="AN30" s="420">
        <f>IF( $F30=0,0,((($F30/$E$25)*'PLAN DE ADQUISICIONES'!AJ$20)*($G30/$F30)))</f>
        <v>0</v>
      </c>
      <c r="AO30" s="420">
        <f>IF( $F30=0,0,((($F30/$E$25)*'PLAN DE ADQUISICIONES'!AK$20)*($G30/$F30)))</f>
        <v>0</v>
      </c>
      <c r="AP30" s="420">
        <f>IF( $F30=0,0,((($F30/$E$25)*'PLAN DE ADQUISICIONES'!AL$20)*($G30/$F30)))</f>
        <v>0</v>
      </c>
      <c r="AQ30" s="420">
        <f>IF( $F30=0,0,((($F30/$E$25)*'PLAN DE ADQUISICIONES'!AM$20)*($G30/$F30)))</f>
        <v>0</v>
      </c>
      <c r="AR30" s="420">
        <f>IF( $F30=0,0,((($F30/$E$25)*'PLAN DE ADQUISICIONES'!AN$20)*($G30/$F30)))</f>
        <v>0</v>
      </c>
      <c r="AS30" s="420">
        <f>IF( $F30=0,0,((($F30/$E$25)*'PLAN DE ADQUISICIONES'!AO$20)*($G30/$F30)))</f>
        <v>0</v>
      </c>
      <c r="AT30" s="423">
        <f>AH30+AI30+AJ30+AK30+AL30+AM30+AN30+AO30+AP30+AQ30+AR30+AS30</f>
        <v>0</v>
      </c>
      <c r="AU30" s="426">
        <f>AS30+AR30+AQ30+AP30+AO30+AN30+AM30+AL30+AK30+AJ30+AI30+AH30+AF30+AE30+AD30+AC30+AB30+AA30+Z30+Y30+X30+W30+V30+U30+S30+R30+Q30+P30+O30+N30+M30+L30+K30+J30+I30+H30</f>
        <v>0</v>
      </c>
      <c r="AV30" s="392">
        <f t="shared" si="1"/>
        <v>0</v>
      </c>
    </row>
    <row r="31" spans="2:48" s="394" customFormat="1" ht="12.75" customHeight="1" x14ac:dyDescent="0.15">
      <c r="B31" s="406" t="str">
        <f>+'FORMATO COSTEO C1'!C$110</f>
        <v>1.1.4</v>
      </c>
      <c r="C31" s="430" t="str">
        <f>+'FORMATO COSTEO C1'!B$110</f>
        <v>Evaluar a los potenciales beneficiarios</v>
      </c>
      <c r="D31" s="543" t="str">
        <f>+'FORMATO COSTEO C1'!D$110</f>
        <v>Persona</v>
      </c>
      <c r="E31" s="546">
        <f>+'FORMATO COSTEO C1'!E$110</f>
        <v>450</v>
      </c>
      <c r="F31" s="410">
        <f>SUM(F32:F36)</f>
        <v>0</v>
      </c>
      <c r="G31" s="413">
        <f t="shared" ref="G31:P31" si="10">SUM(G32:G36)</f>
        <v>0</v>
      </c>
      <c r="H31" s="414">
        <f t="shared" si="10"/>
        <v>0</v>
      </c>
      <c r="I31" s="410">
        <f>SUM(I32:I36)</f>
        <v>0</v>
      </c>
      <c r="J31" s="410">
        <f>SUM(J32:J36)</f>
        <v>0</v>
      </c>
      <c r="K31" s="410">
        <f>SUM(K32:K36)</f>
        <v>0</v>
      </c>
      <c r="L31" s="410">
        <f>SUM(L32:L36)</f>
        <v>0</v>
      </c>
      <c r="M31" s="410">
        <f>SUM(M32:M36)</f>
        <v>0</v>
      </c>
      <c r="N31" s="410">
        <f t="shared" si="10"/>
        <v>0</v>
      </c>
      <c r="O31" s="410">
        <f t="shared" si="10"/>
        <v>0</v>
      </c>
      <c r="P31" s="410">
        <f t="shared" si="10"/>
        <v>0</v>
      </c>
      <c r="Q31" s="410">
        <f>SUM(Q32:Q36)</f>
        <v>0</v>
      </c>
      <c r="R31" s="410">
        <f>SUM(R32:R36)</f>
        <v>0</v>
      </c>
      <c r="S31" s="410">
        <f>SUM(S32:S36)</f>
        <v>0</v>
      </c>
      <c r="T31" s="413">
        <f>SUM(T32:T36)</f>
        <v>0</v>
      </c>
      <c r="U31" s="414">
        <f t="shared" ref="U31:AS31" si="11">SUM(U32:U36)</f>
        <v>0</v>
      </c>
      <c r="V31" s="410">
        <f t="shared" si="11"/>
        <v>0</v>
      </c>
      <c r="W31" s="410">
        <f t="shared" si="11"/>
        <v>0</v>
      </c>
      <c r="X31" s="410">
        <f t="shared" si="11"/>
        <v>0</v>
      </c>
      <c r="Y31" s="410">
        <f t="shared" si="11"/>
        <v>0</v>
      </c>
      <c r="Z31" s="410">
        <f t="shared" si="11"/>
        <v>0</v>
      </c>
      <c r="AA31" s="410">
        <f t="shared" si="11"/>
        <v>0</v>
      </c>
      <c r="AB31" s="410">
        <f t="shared" si="11"/>
        <v>0</v>
      </c>
      <c r="AC31" s="410">
        <f t="shared" si="11"/>
        <v>0</v>
      </c>
      <c r="AD31" s="410">
        <f t="shared" si="11"/>
        <v>0</v>
      </c>
      <c r="AE31" s="410">
        <f t="shared" si="11"/>
        <v>0</v>
      </c>
      <c r="AF31" s="410">
        <f t="shared" si="11"/>
        <v>0</v>
      </c>
      <c r="AG31" s="411">
        <f t="shared" si="11"/>
        <v>0</v>
      </c>
      <c r="AH31" s="412">
        <f t="shared" si="11"/>
        <v>0</v>
      </c>
      <c r="AI31" s="410">
        <f t="shared" si="11"/>
        <v>0</v>
      </c>
      <c r="AJ31" s="410">
        <f t="shared" si="11"/>
        <v>0</v>
      </c>
      <c r="AK31" s="410">
        <f t="shared" si="11"/>
        <v>0</v>
      </c>
      <c r="AL31" s="410">
        <f t="shared" si="11"/>
        <v>0</v>
      </c>
      <c r="AM31" s="410">
        <f t="shared" si="11"/>
        <v>0</v>
      </c>
      <c r="AN31" s="410">
        <f t="shared" si="11"/>
        <v>0</v>
      </c>
      <c r="AO31" s="410">
        <f t="shared" si="11"/>
        <v>0</v>
      </c>
      <c r="AP31" s="410">
        <f t="shared" si="11"/>
        <v>0</v>
      </c>
      <c r="AQ31" s="410">
        <f t="shared" si="11"/>
        <v>0</v>
      </c>
      <c r="AR31" s="410">
        <f t="shared" si="11"/>
        <v>0</v>
      </c>
      <c r="AS31" s="410">
        <f t="shared" si="11"/>
        <v>0</v>
      </c>
      <c r="AT31" s="413">
        <f>SUM(AT32:AT36)</f>
        <v>0</v>
      </c>
      <c r="AU31" s="415">
        <f>SUM(AU32:AU36)</f>
        <v>0</v>
      </c>
      <c r="AV31" s="392">
        <f t="shared" si="1"/>
        <v>0</v>
      </c>
    </row>
    <row r="32" spans="2:48" s="394" customFormat="1" ht="12.75" customHeight="1" x14ac:dyDescent="0.15">
      <c r="B32" s="416" t="str">
        <f>+'FORMATO COSTEO C1'!C$112</f>
        <v>1.1.4.1</v>
      </c>
      <c r="C32" s="417" t="str">
        <f>+'FORMATO COSTEO C1'!B$112</f>
        <v>Categoría de gasto</v>
      </c>
      <c r="D32" s="428"/>
      <c r="E32" s="563"/>
      <c r="F32" s="420">
        <f>+'FORMATO COSTEO C1'!G112</f>
        <v>0</v>
      </c>
      <c r="G32" s="423">
        <f>+'FORMATO COSTEO C1'!I112</f>
        <v>0</v>
      </c>
      <c r="H32" s="560">
        <f>IF( $F32=0,0,((($F32/$E$31)*'PLAN DE ADQUISICIONES'!F$21)*($G32/$F32)))</f>
        <v>0</v>
      </c>
      <c r="I32" s="420">
        <f>IF( $F32=0,0,((($F32/$E$31)*'PLAN DE ADQUISICIONES'!G$21)*($G32/$F32)))</f>
        <v>0</v>
      </c>
      <c r="J32" s="420">
        <f>IF( $F32=0,0,((($F32/$E$31)*'PLAN DE ADQUISICIONES'!H$21)*($G32/$F32)))</f>
        <v>0</v>
      </c>
      <c r="K32" s="420">
        <f>IF( $F32=0,0,((($F32/$E$31)*'PLAN DE ADQUISICIONES'!I$21)*($G32/$F32)))</f>
        <v>0</v>
      </c>
      <c r="L32" s="420">
        <f>IF( $F32=0,0,((($F32/$E$31)*'PLAN DE ADQUISICIONES'!J$21)*($G32/$F32)))</f>
        <v>0</v>
      </c>
      <c r="M32" s="420">
        <f>IF( $F32=0,0,((($F32/$E$31)*'PLAN DE ADQUISICIONES'!K$21)*($G32/$F32)))</f>
        <v>0</v>
      </c>
      <c r="N32" s="420">
        <f>IF( $F32=0,0,((($F32/$E$31)*'PLAN DE ADQUISICIONES'!L$21)*($G32/$F32)))</f>
        <v>0</v>
      </c>
      <c r="O32" s="420">
        <f>IF( $F32=0,0,((($F32/$E$31)*'PLAN DE ADQUISICIONES'!M$21)*($G32/$F32)))</f>
        <v>0</v>
      </c>
      <c r="P32" s="420">
        <f>IF( $F32=0,0,((($F32/$E$31)*'PLAN DE ADQUISICIONES'!N$21)*($G32/$F32)))</f>
        <v>0</v>
      </c>
      <c r="Q32" s="420">
        <f>IF( $F32=0,0,((($F32/$E$31)*'PLAN DE ADQUISICIONES'!O$21)*($G32/$F32)))</f>
        <v>0</v>
      </c>
      <c r="R32" s="420">
        <f>IF( $F32=0,0,((($F32/$E$31)*'PLAN DE ADQUISICIONES'!P$21)*($G32/$F32)))</f>
        <v>0</v>
      </c>
      <c r="S32" s="420">
        <f>IF( $F32=0,0,((($F32/$E$31)*'PLAN DE ADQUISICIONES'!Q$21)*($G32/$F32)))</f>
        <v>0</v>
      </c>
      <c r="T32" s="423">
        <f>H32+I32+J32+K32+L32+M32+N32+O32+P32+Q32+R32+S32</f>
        <v>0</v>
      </c>
      <c r="U32" s="424">
        <f>IF( $F32=0,0,((($F32/$E$31)*'PLAN DE ADQUISICIONES'!R$21)*($G32/$F32)))</f>
        <v>0</v>
      </c>
      <c r="V32" s="420">
        <f>IF( $F32=0,0,((($F32/$E$31)*'PLAN DE ADQUISICIONES'!S$21)*($G32/$F32)))</f>
        <v>0</v>
      </c>
      <c r="W32" s="420">
        <f>IF( $F32=0,0,((($F32/$E$31)*'PLAN DE ADQUISICIONES'!T$21)*($G32/$F32)))</f>
        <v>0</v>
      </c>
      <c r="X32" s="420">
        <f>IF( $F32=0,0,((($F32/$E$31)*'PLAN DE ADQUISICIONES'!U$21)*($G32/$F32)))</f>
        <v>0</v>
      </c>
      <c r="Y32" s="420">
        <f>IF( $F32=0,0,((($F32/$E$31)*'PLAN DE ADQUISICIONES'!V$21)*($G32/$F32)))</f>
        <v>0</v>
      </c>
      <c r="Z32" s="420">
        <f>IF( $F32=0,0,((($F32/$E$31)*'PLAN DE ADQUISICIONES'!W$21)*($G32/$F32)))</f>
        <v>0</v>
      </c>
      <c r="AA32" s="420">
        <f>IF( $F32=0,0,((($F32/$E$31)*'PLAN DE ADQUISICIONES'!X$21)*($G32/$F32)))</f>
        <v>0</v>
      </c>
      <c r="AB32" s="420">
        <f>IF( $F32=0,0,((($F32/$E$31)*'PLAN DE ADQUISICIONES'!Y$21)*($G32/$F32)))</f>
        <v>0</v>
      </c>
      <c r="AC32" s="420">
        <f>IF( $F32=0,0,((($F32/$E$31)*'PLAN DE ADQUISICIONES'!Z$21)*($G32/$F32)))</f>
        <v>0</v>
      </c>
      <c r="AD32" s="420">
        <f>IF( $F32=0,0,((($F32/$E$31)*'PLAN DE ADQUISICIONES'!AA$21)*($G32/$F32)))</f>
        <v>0</v>
      </c>
      <c r="AE32" s="420">
        <f>IF( $F32=0,0,((($F32/$E$31)*'PLAN DE ADQUISICIONES'!AB$21)*($G32/$F32)))</f>
        <v>0</v>
      </c>
      <c r="AF32" s="420">
        <f>IF( $F32=0,0,((($F32/$E$31)*'PLAN DE ADQUISICIONES'!AC$21)*($G32/$F32)))</f>
        <v>0</v>
      </c>
      <c r="AG32" s="421">
        <f>U32+V32+W32+X32+Y32+Z32+AA32+AB32+AC32+AD32+AE32+AF32</f>
        <v>0</v>
      </c>
      <c r="AH32" s="425">
        <f>IF( $F32=0,0,((($F32/$E$31)*'PLAN DE ADQUISICIONES'!AD$21)*($G32/$F32)))</f>
        <v>0</v>
      </c>
      <c r="AI32" s="420">
        <f>IF( $F32=0,0,((($F32/$E$31)*'PLAN DE ADQUISICIONES'!AE$21)*($G32/$F32)))</f>
        <v>0</v>
      </c>
      <c r="AJ32" s="420">
        <f>IF( $F32=0,0,((($F32/$E$31)*'PLAN DE ADQUISICIONES'!AF$21)*($G32/$F32)))</f>
        <v>0</v>
      </c>
      <c r="AK32" s="420">
        <f>IF( $F32=0,0,((($F32/$E$31)*'PLAN DE ADQUISICIONES'!AG$21)*($G32/$F32)))</f>
        <v>0</v>
      </c>
      <c r="AL32" s="420">
        <f>IF( $F32=0,0,((($F32/$E$31)*'PLAN DE ADQUISICIONES'!AH$21)*($G32/$F32)))</f>
        <v>0</v>
      </c>
      <c r="AM32" s="420">
        <f>IF( $F32=0,0,((($F32/$E$31)*'PLAN DE ADQUISICIONES'!AI$21)*($G32/$F32)))</f>
        <v>0</v>
      </c>
      <c r="AN32" s="420">
        <f>IF( $F32=0,0,((($F32/$E$31)*'PLAN DE ADQUISICIONES'!AJ$21)*($G32/$F32)))</f>
        <v>0</v>
      </c>
      <c r="AO32" s="420">
        <f>IF( $F32=0,0,((($F32/$E$31)*'PLAN DE ADQUISICIONES'!AK$21)*($G32/$F32)))</f>
        <v>0</v>
      </c>
      <c r="AP32" s="420">
        <f>IF( $F32=0,0,((($F32/$E$31)*'PLAN DE ADQUISICIONES'!AL$21)*($G32/$F32)))</f>
        <v>0</v>
      </c>
      <c r="AQ32" s="420">
        <f>IF( $F32=0,0,((($F32/$E$31)*'PLAN DE ADQUISICIONES'!AM$21)*($G32/$F32)))</f>
        <v>0</v>
      </c>
      <c r="AR32" s="420">
        <f>IF( $F32=0,0,((($F32/$E$31)*'PLAN DE ADQUISICIONES'!AN$21)*($G32/$F32)))</f>
        <v>0</v>
      </c>
      <c r="AS32" s="420">
        <f>IF( $F32=0,0,((($F32/$E$31)*'PLAN DE ADQUISICIONES'!AO$21)*($G32/$F32)))</f>
        <v>0</v>
      </c>
      <c r="AT32" s="423">
        <f>AH32+AI32+AJ32+AK32+AL32+AM32+AN32+AO32+AP32+AQ32+AR32+AS32</f>
        <v>0</v>
      </c>
      <c r="AU32" s="426">
        <f>AS32+AR32+AQ32+AP32+AO32+AN32+AM32+AL32+AK32+AJ32+AI32+AH32+AF32+AE32+AD32+AC32+AB32+AA32+Z32+Y32+X32+W32+V32+U32+S32+R32+Q32+P32+O32+N32+M32+L32+K32+J32+I32+H32</f>
        <v>0</v>
      </c>
      <c r="AV32" s="392">
        <f t="shared" si="1"/>
        <v>0</v>
      </c>
    </row>
    <row r="33" spans="2:48" s="394" customFormat="1" ht="12.75" customHeight="1" x14ac:dyDescent="0.15">
      <c r="B33" s="416" t="str">
        <f>+'FORMATO COSTEO C1'!C$118</f>
        <v>1.1.4.2</v>
      </c>
      <c r="C33" s="417" t="str">
        <f>+'FORMATO COSTEO C1'!B$118</f>
        <v>Categoría de gasto</v>
      </c>
      <c r="D33" s="428"/>
      <c r="E33" s="563"/>
      <c r="F33" s="420">
        <f>+'FORMATO COSTEO C1'!G118</f>
        <v>0</v>
      </c>
      <c r="G33" s="423">
        <f>+'FORMATO COSTEO C1'!I118</f>
        <v>0</v>
      </c>
      <c r="H33" s="424">
        <f>IF( $F33=0,0,((($F33/$E$31)*'PLAN DE ADQUISICIONES'!F$21)*($G33/$F33)))</f>
        <v>0</v>
      </c>
      <c r="I33" s="420">
        <f>IF( $F33=0,0,((($F33/$E$31)*'PLAN DE ADQUISICIONES'!G$21)*($G33/$F33)))</f>
        <v>0</v>
      </c>
      <c r="J33" s="420">
        <f>IF( $F33=0,0,((($F33/$E$31)*'PLAN DE ADQUISICIONES'!H$21)*($G33/$F33)))</f>
        <v>0</v>
      </c>
      <c r="K33" s="420">
        <f>IF( $F33=0,0,((($F33/$E$31)*'PLAN DE ADQUISICIONES'!I$21)*($G33/$F33)))</f>
        <v>0</v>
      </c>
      <c r="L33" s="420">
        <f>IF( $F33=0,0,((($F33/$E$31)*'PLAN DE ADQUISICIONES'!J$21)*($G33/$F33)))</f>
        <v>0</v>
      </c>
      <c r="M33" s="420">
        <f>IF( $F33=0,0,((($F33/$E$31)*'PLAN DE ADQUISICIONES'!K$21)*($G33/$F33)))</f>
        <v>0</v>
      </c>
      <c r="N33" s="420">
        <f>IF( $F33=0,0,((($F33/$E$31)*'PLAN DE ADQUISICIONES'!L$21)*($G33/$F33)))</f>
        <v>0</v>
      </c>
      <c r="O33" s="420">
        <f>IF( $F33=0,0,((($F33/$E$31)*'PLAN DE ADQUISICIONES'!M$21)*($G33/$F33)))</f>
        <v>0</v>
      </c>
      <c r="P33" s="420">
        <f>IF( $F33=0,0,((($F33/$E$31)*'PLAN DE ADQUISICIONES'!N$21)*($G33/$F33)))</f>
        <v>0</v>
      </c>
      <c r="Q33" s="420">
        <f>IF( $F33=0,0,((($F33/$E$31)*'PLAN DE ADQUISICIONES'!O$21)*($G33/$F33)))</f>
        <v>0</v>
      </c>
      <c r="R33" s="420">
        <f>IF( $F33=0,0,((($F33/$E$31)*'PLAN DE ADQUISICIONES'!P$21)*($G33/$F33)))</f>
        <v>0</v>
      </c>
      <c r="S33" s="420">
        <f>IF( $F33=0,0,((($F33/$E$31)*'PLAN DE ADQUISICIONES'!Q$21)*($G33/$F33)))</f>
        <v>0</v>
      </c>
      <c r="T33" s="423">
        <f>H33+I33+J33+K33+L33+M33+N33+O33+P33+Q33+R33+S33</f>
        <v>0</v>
      </c>
      <c r="U33" s="424">
        <f>IF( $F33=0,0,((($F33/$E$31)*'PLAN DE ADQUISICIONES'!R$21)*($G33/$F33)))</f>
        <v>0</v>
      </c>
      <c r="V33" s="420">
        <f>IF( $F33=0,0,((($F33/$E$31)*'PLAN DE ADQUISICIONES'!S$21)*($G33/$F33)))</f>
        <v>0</v>
      </c>
      <c r="W33" s="420">
        <f>IF( $F33=0,0,((($F33/$E$31)*'PLAN DE ADQUISICIONES'!T$21)*($G33/$F33)))</f>
        <v>0</v>
      </c>
      <c r="X33" s="420">
        <f>IF( $F33=0,0,((($F33/$E$31)*'PLAN DE ADQUISICIONES'!U$21)*($G33/$F33)))</f>
        <v>0</v>
      </c>
      <c r="Y33" s="420">
        <f>IF( $F33=0,0,((($F33/$E$31)*'PLAN DE ADQUISICIONES'!V$21)*($G33/$F33)))</f>
        <v>0</v>
      </c>
      <c r="Z33" s="420">
        <f>IF( $F33=0,0,((($F33/$E$31)*'PLAN DE ADQUISICIONES'!W$21)*($G33/$F33)))</f>
        <v>0</v>
      </c>
      <c r="AA33" s="420">
        <f>IF( $F33=0,0,((($F33/$E$31)*'PLAN DE ADQUISICIONES'!X$21)*($G33/$F33)))</f>
        <v>0</v>
      </c>
      <c r="AB33" s="420">
        <f>IF( $F33=0,0,((($F33/$E$31)*'PLAN DE ADQUISICIONES'!Y$21)*($G33/$F33)))</f>
        <v>0</v>
      </c>
      <c r="AC33" s="420">
        <f>IF( $F33=0,0,((($F33/$E$31)*'PLAN DE ADQUISICIONES'!Z$21)*($G33/$F33)))</f>
        <v>0</v>
      </c>
      <c r="AD33" s="420">
        <f>IF( $F33=0,0,((($F33/$E$31)*'PLAN DE ADQUISICIONES'!AA$21)*($G33/$F33)))</f>
        <v>0</v>
      </c>
      <c r="AE33" s="420">
        <f>IF( $F33=0,0,((($F33/$E$31)*'PLAN DE ADQUISICIONES'!AB$21)*($G33/$F33)))</f>
        <v>0</v>
      </c>
      <c r="AF33" s="420">
        <f>IF( $F33=0,0,((($F33/$E$31)*'PLAN DE ADQUISICIONES'!AC$21)*($G33/$F33)))</f>
        <v>0</v>
      </c>
      <c r="AG33" s="421">
        <f>U33+V33+W33+X33+Y33+Z33+AA33+AB33+AC33+AD33+AE33+AF33</f>
        <v>0</v>
      </c>
      <c r="AH33" s="425">
        <f>IF( $F33=0,0,((($F33/$E$31)*'PLAN DE ADQUISICIONES'!AD$21)*($G33/$F33)))</f>
        <v>0</v>
      </c>
      <c r="AI33" s="420">
        <f>IF( $F33=0,0,((($F33/$E$31)*'PLAN DE ADQUISICIONES'!AE$21)*($G33/$F33)))</f>
        <v>0</v>
      </c>
      <c r="AJ33" s="420">
        <f>IF( $F33=0,0,((($F33/$E$31)*'PLAN DE ADQUISICIONES'!AF$21)*($G33/$F33)))</f>
        <v>0</v>
      </c>
      <c r="AK33" s="420">
        <f>IF( $F33=0,0,((($F33/$E$31)*'PLAN DE ADQUISICIONES'!AG$21)*($G33/$F33)))</f>
        <v>0</v>
      </c>
      <c r="AL33" s="420">
        <f>IF( $F33=0,0,((($F33/$E$31)*'PLAN DE ADQUISICIONES'!AH$21)*($G33/$F33)))</f>
        <v>0</v>
      </c>
      <c r="AM33" s="420">
        <f>IF( $F33=0,0,((($F33/$E$31)*'PLAN DE ADQUISICIONES'!AI$21)*($G33/$F33)))</f>
        <v>0</v>
      </c>
      <c r="AN33" s="420">
        <f>IF( $F33=0,0,((($F33/$E$31)*'PLAN DE ADQUISICIONES'!AJ$21)*($G33/$F33)))</f>
        <v>0</v>
      </c>
      <c r="AO33" s="420">
        <f>IF( $F33=0,0,((($F33/$E$31)*'PLAN DE ADQUISICIONES'!AK$21)*($G33/$F33)))</f>
        <v>0</v>
      </c>
      <c r="AP33" s="420">
        <f>IF( $F33=0,0,((($F33/$E$31)*'PLAN DE ADQUISICIONES'!AL$21)*($G33/$F33)))</f>
        <v>0</v>
      </c>
      <c r="AQ33" s="420">
        <f>IF( $F33=0,0,((($F33/$E$31)*'PLAN DE ADQUISICIONES'!AM$21)*($G33/$F33)))</f>
        <v>0</v>
      </c>
      <c r="AR33" s="420">
        <f>IF( $F33=0,0,((($F33/$E$31)*'PLAN DE ADQUISICIONES'!AN$21)*($G33/$F33)))</f>
        <v>0</v>
      </c>
      <c r="AS33" s="420">
        <f>IF( $F33=0,0,((($F33/$E$31)*'PLAN DE ADQUISICIONES'!AO$21)*($G33/$F33)))</f>
        <v>0</v>
      </c>
      <c r="AT33" s="423">
        <f>AH33+AI33+AJ33+AK33+AL33+AM33+AN33+AO33+AP33+AQ33+AR33+AS33</f>
        <v>0</v>
      </c>
      <c r="AU33" s="426">
        <f>AS33+AR33+AQ33+AP33+AO33+AN33+AM33+AL33+AK33+AJ33+AI33+AH33+AF33+AE33+AD33+AC33+AB33+AA33+Z33+Y33+X33+W33+V33+U33+S33+R33+Q33+P33+O33+N33+M33+L33+K33+J33+I33+H33</f>
        <v>0</v>
      </c>
      <c r="AV33" s="392">
        <f t="shared" si="1"/>
        <v>0</v>
      </c>
    </row>
    <row r="34" spans="2:48" s="394" customFormat="1" ht="12.75" customHeight="1" x14ac:dyDescent="0.15">
      <c r="B34" s="416" t="str">
        <f>+'FORMATO COSTEO C1'!C$124</f>
        <v>1.1.4.3</v>
      </c>
      <c r="C34" s="417" t="str">
        <f>+'FORMATO COSTEO C1'!B$124</f>
        <v>Categoría de gasto</v>
      </c>
      <c r="D34" s="428"/>
      <c r="E34" s="563"/>
      <c r="F34" s="420">
        <f>+'FORMATO COSTEO C1'!G124</f>
        <v>0</v>
      </c>
      <c r="G34" s="423">
        <f>+'FORMATO COSTEO C1'!I124</f>
        <v>0</v>
      </c>
      <c r="H34" s="424">
        <f>IF( $F34=0,0,((($F34/$E$31)*'PLAN DE ADQUISICIONES'!F$21)*($G34/$F34)))</f>
        <v>0</v>
      </c>
      <c r="I34" s="420">
        <f>IF( $F34=0,0,((($F34/$E$31)*'PLAN DE ADQUISICIONES'!G$21)*($G34/$F34)))</f>
        <v>0</v>
      </c>
      <c r="J34" s="420">
        <f>IF( $F34=0,0,((($F34/$E$31)*'PLAN DE ADQUISICIONES'!H$21)*($G34/$F34)))</f>
        <v>0</v>
      </c>
      <c r="K34" s="420">
        <f>IF( $F34=0,0,((($F34/$E$31)*'PLAN DE ADQUISICIONES'!I$21)*($G34/$F34)))</f>
        <v>0</v>
      </c>
      <c r="L34" s="420">
        <f>IF( $F34=0,0,((($F34/$E$31)*'PLAN DE ADQUISICIONES'!J$21)*($G34/$F34)))</f>
        <v>0</v>
      </c>
      <c r="M34" s="420">
        <f>IF( $F34=0,0,((($F34/$E$31)*'PLAN DE ADQUISICIONES'!K$21)*($G34/$F34)))</f>
        <v>0</v>
      </c>
      <c r="N34" s="420">
        <f>IF( $F34=0,0,((($F34/$E$31)*'PLAN DE ADQUISICIONES'!L$21)*($G34/$F34)))</f>
        <v>0</v>
      </c>
      <c r="O34" s="420">
        <f>IF( $F34=0,0,((($F34/$E$31)*'PLAN DE ADQUISICIONES'!M$21)*($G34/$F34)))</f>
        <v>0</v>
      </c>
      <c r="P34" s="420">
        <f>IF( $F34=0,0,((($F34/$E$31)*'PLAN DE ADQUISICIONES'!N$21)*($G34/$F34)))</f>
        <v>0</v>
      </c>
      <c r="Q34" s="420">
        <f>IF( $F34=0,0,((($F34/$E$31)*'PLAN DE ADQUISICIONES'!O$21)*($G34/$F34)))</f>
        <v>0</v>
      </c>
      <c r="R34" s="420">
        <f>IF( $F34=0,0,((($F34/$E$31)*'PLAN DE ADQUISICIONES'!P$21)*($G34/$F34)))</f>
        <v>0</v>
      </c>
      <c r="S34" s="420">
        <f>IF( $F34=0,0,((($F34/$E$31)*'PLAN DE ADQUISICIONES'!Q$21)*($G34/$F34)))</f>
        <v>0</v>
      </c>
      <c r="T34" s="423">
        <f>H34+I34+J34+K34+L34+M34+N34+O34+P34+Q34+R34+S34</f>
        <v>0</v>
      </c>
      <c r="U34" s="424">
        <f>IF( $F34=0,0,((($F34/$E$31)*'PLAN DE ADQUISICIONES'!R$21)*($G34/$F34)))</f>
        <v>0</v>
      </c>
      <c r="V34" s="420">
        <f>IF( $F34=0,0,((($F34/$E$31)*'PLAN DE ADQUISICIONES'!S$21)*($G34/$F34)))</f>
        <v>0</v>
      </c>
      <c r="W34" s="420">
        <f>IF( $F34=0,0,((($F34/$E$31)*'PLAN DE ADQUISICIONES'!T$21)*($G34/$F34)))</f>
        <v>0</v>
      </c>
      <c r="X34" s="420">
        <f>IF( $F34=0,0,((($F34/$E$31)*'PLAN DE ADQUISICIONES'!U$21)*($G34/$F34)))</f>
        <v>0</v>
      </c>
      <c r="Y34" s="420">
        <f>IF( $F34=0,0,((($F34/$E$31)*'PLAN DE ADQUISICIONES'!V$21)*($G34/$F34)))</f>
        <v>0</v>
      </c>
      <c r="Z34" s="420">
        <f>IF( $F34=0,0,((($F34/$E$31)*'PLAN DE ADQUISICIONES'!W$21)*($G34/$F34)))</f>
        <v>0</v>
      </c>
      <c r="AA34" s="420">
        <f>IF( $F34=0,0,((($F34/$E$31)*'PLAN DE ADQUISICIONES'!X$21)*($G34/$F34)))</f>
        <v>0</v>
      </c>
      <c r="AB34" s="420">
        <f>IF( $F34=0,0,((($F34/$E$31)*'PLAN DE ADQUISICIONES'!Y$21)*($G34/$F34)))</f>
        <v>0</v>
      </c>
      <c r="AC34" s="420">
        <f>IF( $F34=0,0,((($F34/$E$31)*'PLAN DE ADQUISICIONES'!Z$21)*($G34/$F34)))</f>
        <v>0</v>
      </c>
      <c r="AD34" s="420">
        <f>IF( $F34=0,0,((($F34/$E$31)*'PLAN DE ADQUISICIONES'!AA$21)*($G34/$F34)))</f>
        <v>0</v>
      </c>
      <c r="AE34" s="420">
        <f>IF( $F34=0,0,((($F34/$E$31)*'PLAN DE ADQUISICIONES'!AB$21)*($G34/$F34)))</f>
        <v>0</v>
      </c>
      <c r="AF34" s="420">
        <f>IF( $F34=0,0,((($F34/$E$31)*'PLAN DE ADQUISICIONES'!AC$21)*($G34/$F34)))</f>
        <v>0</v>
      </c>
      <c r="AG34" s="421">
        <f>U34+V34+W34+X34+Y34+Z34+AA34+AB34+AC34+AD34+AE34+AF34</f>
        <v>0</v>
      </c>
      <c r="AH34" s="425">
        <f>IF( $F34=0,0,((($F34/$E$31)*'PLAN DE ADQUISICIONES'!AD$21)*($G34/$F34)))</f>
        <v>0</v>
      </c>
      <c r="AI34" s="420">
        <f>IF( $F34=0,0,((($F34/$E$31)*'PLAN DE ADQUISICIONES'!AE$21)*($G34/$F34)))</f>
        <v>0</v>
      </c>
      <c r="AJ34" s="420">
        <f>IF( $F34=0,0,((($F34/$E$31)*'PLAN DE ADQUISICIONES'!AF$21)*($G34/$F34)))</f>
        <v>0</v>
      </c>
      <c r="AK34" s="420">
        <f>IF( $F34=0,0,((($F34/$E$31)*'PLAN DE ADQUISICIONES'!AG$21)*($G34/$F34)))</f>
        <v>0</v>
      </c>
      <c r="AL34" s="420">
        <f>IF( $F34=0,0,((($F34/$E$31)*'PLAN DE ADQUISICIONES'!AH$21)*($G34/$F34)))</f>
        <v>0</v>
      </c>
      <c r="AM34" s="420">
        <f>IF( $F34=0,0,((($F34/$E$31)*'PLAN DE ADQUISICIONES'!AI$21)*($G34/$F34)))</f>
        <v>0</v>
      </c>
      <c r="AN34" s="420">
        <f>IF( $F34=0,0,((($F34/$E$31)*'PLAN DE ADQUISICIONES'!AJ$21)*($G34/$F34)))</f>
        <v>0</v>
      </c>
      <c r="AO34" s="420">
        <f>IF( $F34=0,0,((($F34/$E$31)*'PLAN DE ADQUISICIONES'!AK$21)*($G34/$F34)))</f>
        <v>0</v>
      </c>
      <c r="AP34" s="420">
        <f>IF( $F34=0,0,((($F34/$E$31)*'PLAN DE ADQUISICIONES'!AL$21)*($G34/$F34)))</f>
        <v>0</v>
      </c>
      <c r="AQ34" s="420">
        <f>IF( $F34=0,0,((($F34/$E$31)*'PLAN DE ADQUISICIONES'!AM$21)*($G34/$F34)))</f>
        <v>0</v>
      </c>
      <c r="AR34" s="420">
        <f>IF( $F34=0,0,((($F34/$E$31)*'PLAN DE ADQUISICIONES'!AN$21)*($G34/$F34)))</f>
        <v>0</v>
      </c>
      <c r="AS34" s="420">
        <f>IF( $F34=0,0,((($F34/$E$31)*'PLAN DE ADQUISICIONES'!AO$21)*($G34/$F34)))</f>
        <v>0</v>
      </c>
      <c r="AT34" s="423">
        <f>AH34+AI34+AJ34+AK34+AL34+AM34+AN34+AO34+AP34+AQ34+AR34+AS34</f>
        <v>0</v>
      </c>
      <c r="AU34" s="426">
        <f>AS34+AR34+AQ34+AP34+AO34+AN34+AM34+AL34+AK34+AJ34+AI34+AH34+AF34+AE34+AD34+AC34+AB34+AA34+Z34+Y34+X34+W34+V34+U34+S34+R34+Q34+P34+O34+N34+M34+L34+K34+J34+I34+H34</f>
        <v>0</v>
      </c>
      <c r="AV34" s="392">
        <f t="shared" si="1"/>
        <v>0</v>
      </c>
    </row>
    <row r="35" spans="2:48" s="394" customFormat="1" ht="12.75" customHeight="1" x14ac:dyDescent="0.15">
      <c r="B35" s="416" t="str">
        <f>+'FORMATO COSTEO C1'!C$130</f>
        <v>1.1.4.4</v>
      </c>
      <c r="C35" s="417" t="str">
        <f>++'FORMATO COSTEO C1'!B$130</f>
        <v>Categoría de gasto</v>
      </c>
      <c r="D35" s="428"/>
      <c r="E35" s="563"/>
      <c r="F35" s="420">
        <f>+'FORMATO COSTEO C1'!G130</f>
        <v>0</v>
      </c>
      <c r="G35" s="423">
        <f>+'FORMATO COSTEO C1'!I130</f>
        <v>0</v>
      </c>
      <c r="H35" s="424">
        <f>IF( $F35=0,0,((($F35/$E$31)*'PLAN DE ADQUISICIONES'!F$21)*($G35/$F35)))</f>
        <v>0</v>
      </c>
      <c r="I35" s="420">
        <f>IF( $F35=0,0,((($F35/$E$31)*'PLAN DE ADQUISICIONES'!G$21)*($G35/$F35)))</f>
        <v>0</v>
      </c>
      <c r="J35" s="420">
        <f>IF( $F35=0,0,((($F35/$E$31)*'PLAN DE ADQUISICIONES'!H$21)*($G35/$F35)))</f>
        <v>0</v>
      </c>
      <c r="K35" s="420">
        <f>IF( $F35=0,0,((($F35/$E$31)*'PLAN DE ADQUISICIONES'!I$21)*($G35/$F35)))</f>
        <v>0</v>
      </c>
      <c r="L35" s="420">
        <f>IF( $F35=0,0,((($F35/$E$31)*'PLAN DE ADQUISICIONES'!J$21)*($G35/$F35)))</f>
        <v>0</v>
      </c>
      <c r="M35" s="420">
        <f>IF( $F35=0,0,((($F35/$E$31)*'PLAN DE ADQUISICIONES'!K$21)*($G35/$F35)))</f>
        <v>0</v>
      </c>
      <c r="N35" s="420">
        <f>IF( $F35=0,0,((($F35/$E$31)*'PLAN DE ADQUISICIONES'!L$21)*($G35/$F35)))</f>
        <v>0</v>
      </c>
      <c r="O35" s="420">
        <f>IF( $F35=0,0,((($F35/$E$31)*'PLAN DE ADQUISICIONES'!M$21)*($G35/$F35)))</f>
        <v>0</v>
      </c>
      <c r="P35" s="420">
        <f>IF( $F35=0,0,((($F35/$E$31)*'PLAN DE ADQUISICIONES'!N$21)*($G35/$F35)))</f>
        <v>0</v>
      </c>
      <c r="Q35" s="420">
        <f>IF( $F35=0,0,((($F35/$E$31)*'PLAN DE ADQUISICIONES'!O$21)*($G35/$F35)))</f>
        <v>0</v>
      </c>
      <c r="R35" s="420">
        <f>IF( $F35=0,0,((($F35/$E$31)*'PLAN DE ADQUISICIONES'!P$21)*($G35/$F35)))</f>
        <v>0</v>
      </c>
      <c r="S35" s="420">
        <f>IF( $F35=0,0,((($F35/$E$31)*'PLAN DE ADQUISICIONES'!Q$21)*($G35/$F35)))</f>
        <v>0</v>
      </c>
      <c r="T35" s="423">
        <f>H35+I35+J35+K35+L35+M35+N35+O35+P35+Q35+R35+S35</f>
        <v>0</v>
      </c>
      <c r="U35" s="424">
        <f>IF( $F35=0,0,((($F35/$E$31)*'PLAN DE ADQUISICIONES'!R$21)*($G35/$F35)))</f>
        <v>0</v>
      </c>
      <c r="V35" s="420">
        <f>IF( $F35=0,0,((($F35/$E$31)*'PLAN DE ADQUISICIONES'!S$21)*($G35/$F35)))</f>
        <v>0</v>
      </c>
      <c r="W35" s="420">
        <f>IF( $F35=0,0,((($F35/$E$31)*'PLAN DE ADQUISICIONES'!T$21)*($G35/$F35)))</f>
        <v>0</v>
      </c>
      <c r="X35" s="420">
        <f>IF( $F35=0,0,((($F35/$E$31)*'PLAN DE ADQUISICIONES'!U$21)*($G35/$F35)))</f>
        <v>0</v>
      </c>
      <c r="Y35" s="420">
        <f>IF( $F35=0,0,((($F35/$E$31)*'PLAN DE ADQUISICIONES'!V$21)*($G35/$F35)))</f>
        <v>0</v>
      </c>
      <c r="Z35" s="420">
        <f>IF( $F35=0,0,((($F35/$E$31)*'PLAN DE ADQUISICIONES'!W$21)*($G35/$F35)))</f>
        <v>0</v>
      </c>
      <c r="AA35" s="420">
        <f>IF( $F35=0,0,((($F35/$E$31)*'PLAN DE ADQUISICIONES'!X$21)*($G35/$F35)))</f>
        <v>0</v>
      </c>
      <c r="AB35" s="420">
        <f>IF( $F35=0,0,((($F35/$E$31)*'PLAN DE ADQUISICIONES'!Y$21)*($G35/$F35)))</f>
        <v>0</v>
      </c>
      <c r="AC35" s="420">
        <f>IF( $F35=0,0,((($F35/$E$31)*'PLAN DE ADQUISICIONES'!Z$21)*($G35/$F35)))</f>
        <v>0</v>
      </c>
      <c r="AD35" s="420">
        <f>IF( $F35=0,0,((($F35/$E$31)*'PLAN DE ADQUISICIONES'!AA$21)*($G35/$F35)))</f>
        <v>0</v>
      </c>
      <c r="AE35" s="420">
        <f>IF( $F35=0,0,((($F35/$E$31)*'PLAN DE ADQUISICIONES'!AB$21)*($G35/$F35)))</f>
        <v>0</v>
      </c>
      <c r="AF35" s="420">
        <f>IF( $F35=0,0,((($F35/$E$31)*'PLAN DE ADQUISICIONES'!AC$21)*($G35/$F35)))</f>
        <v>0</v>
      </c>
      <c r="AG35" s="421">
        <f>U35+V35+W35+X35+Y35+Z35+AA35+AB35+AC35+AD35+AE35+AF35</f>
        <v>0</v>
      </c>
      <c r="AH35" s="425">
        <f>IF( $F35=0,0,((($F35/$E$31)*'PLAN DE ADQUISICIONES'!AD$21)*($G35/$F35)))</f>
        <v>0</v>
      </c>
      <c r="AI35" s="420">
        <f>IF( $F35=0,0,((($F35/$E$31)*'PLAN DE ADQUISICIONES'!AE$21)*($G35/$F35)))</f>
        <v>0</v>
      </c>
      <c r="AJ35" s="420">
        <f>IF( $F35=0,0,((($F35/$E$31)*'PLAN DE ADQUISICIONES'!AF$21)*($G35/$F35)))</f>
        <v>0</v>
      </c>
      <c r="AK35" s="420">
        <f>IF( $F35=0,0,((($F35/$E$31)*'PLAN DE ADQUISICIONES'!AG$21)*($G35/$F35)))</f>
        <v>0</v>
      </c>
      <c r="AL35" s="420">
        <f>IF( $F35=0,0,((($F35/$E$31)*'PLAN DE ADQUISICIONES'!AH$21)*($G35/$F35)))</f>
        <v>0</v>
      </c>
      <c r="AM35" s="420">
        <f>IF( $F35=0,0,((($F35/$E$31)*'PLAN DE ADQUISICIONES'!AI$21)*($G35/$F35)))</f>
        <v>0</v>
      </c>
      <c r="AN35" s="420">
        <f>IF( $F35=0,0,((($F35/$E$31)*'PLAN DE ADQUISICIONES'!AJ$21)*($G35/$F35)))</f>
        <v>0</v>
      </c>
      <c r="AO35" s="420">
        <f>IF( $F35=0,0,((($F35/$E$31)*'PLAN DE ADQUISICIONES'!AK$21)*($G35/$F35)))</f>
        <v>0</v>
      </c>
      <c r="AP35" s="420">
        <f>IF( $F35=0,0,((($F35/$E$31)*'PLAN DE ADQUISICIONES'!AL$21)*($G35/$F35)))</f>
        <v>0</v>
      </c>
      <c r="AQ35" s="420">
        <f>IF( $F35=0,0,((($F35/$E$31)*'PLAN DE ADQUISICIONES'!AM$21)*($G35/$F35)))</f>
        <v>0</v>
      </c>
      <c r="AR35" s="420">
        <f>IF( $F35=0,0,((($F35/$E$31)*'PLAN DE ADQUISICIONES'!AN$21)*($G35/$F35)))</f>
        <v>0</v>
      </c>
      <c r="AS35" s="420">
        <f>IF( $F35=0,0,((($F35/$E$31)*'PLAN DE ADQUISICIONES'!AO$21)*($G35/$F35)))</f>
        <v>0</v>
      </c>
      <c r="AT35" s="423">
        <f>AH35+AI35+AJ35+AK35+AL35+AM35+AN35+AO35+AP35+AQ35+AR35+AS35</f>
        <v>0</v>
      </c>
      <c r="AU35" s="426">
        <f>AS35+AR35+AQ35+AP35+AO35+AN35+AM35+AL35+AK35+AJ35+AI35+AH35+AF35+AE35+AD35+AC35+AB35+AA35+Z35+Y35+X35+W35+V35+U35+S35+R35+Q35+P35+O35+N35+M35+L35+K35+J35+I35+H35</f>
        <v>0</v>
      </c>
      <c r="AV35" s="392">
        <f t="shared" si="1"/>
        <v>0</v>
      </c>
    </row>
    <row r="36" spans="2:48" s="394" customFormat="1" ht="12.75" customHeight="1" x14ac:dyDescent="0.15">
      <c r="B36" s="416" t="str">
        <f>+'FORMATO COSTEO C1'!C$136</f>
        <v>1.1.4.5</v>
      </c>
      <c r="C36" s="417" t="str">
        <f>+'FORMATO COSTEO C1'!B$136</f>
        <v>Categoría de gasto</v>
      </c>
      <c r="D36" s="428"/>
      <c r="E36" s="563"/>
      <c r="F36" s="420">
        <f>+'FORMATO COSTEO C1'!G136</f>
        <v>0</v>
      </c>
      <c r="G36" s="423">
        <f>+'FORMATO COSTEO C1'!I136</f>
        <v>0</v>
      </c>
      <c r="H36" s="424">
        <f>IF( $F36=0,0,((($F36/$E$31)*'PLAN DE ADQUISICIONES'!F$21)*($G36/$F36)))</f>
        <v>0</v>
      </c>
      <c r="I36" s="420">
        <f>IF( $F36=0,0,((($F36/$E$31)*'PLAN DE ADQUISICIONES'!G$21)*($G36/$F36)))</f>
        <v>0</v>
      </c>
      <c r="J36" s="420">
        <f>IF( $F36=0,0,((($F36/$E$31)*'PLAN DE ADQUISICIONES'!H$21)*($G36/$F36)))</f>
        <v>0</v>
      </c>
      <c r="K36" s="420">
        <f>IF( $F36=0,0,((($F36/$E$31)*'PLAN DE ADQUISICIONES'!I$21)*($G36/$F36)))</f>
        <v>0</v>
      </c>
      <c r="L36" s="420">
        <f>IF( $F36=0,0,((($F36/$E$31)*'PLAN DE ADQUISICIONES'!J$21)*($G36/$F36)))</f>
        <v>0</v>
      </c>
      <c r="M36" s="420">
        <f>IF( $F36=0,0,((($F36/$E$31)*'PLAN DE ADQUISICIONES'!K$21)*($G36/$F36)))</f>
        <v>0</v>
      </c>
      <c r="N36" s="420">
        <f>IF( $F36=0,0,((($F36/$E$31)*'PLAN DE ADQUISICIONES'!L$21)*($G36/$F36)))</f>
        <v>0</v>
      </c>
      <c r="O36" s="420">
        <f>IF( $F36=0,0,((($F36/$E$31)*'PLAN DE ADQUISICIONES'!M$21)*($G36/$F36)))</f>
        <v>0</v>
      </c>
      <c r="P36" s="420">
        <f>IF( $F36=0,0,((($F36/$E$31)*'PLAN DE ADQUISICIONES'!N$21)*($G36/$F36)))</f>
        <v>0</v>
      </c>
      <c r="Q36" s="420">
        <f>IF( $F36=0,0,((($F36/$E$31)*'PLAN DE ADQUISICIONES'!O$21)*($G36/$F36)))</f>
        <v>0</v>
      </c>
      <c r="R36" s="420">
        <f>IF( $F36=0,0,((($F36/$E$31)*'PLAN DE ADQUISICIONES'!P$21)*($G36/$F36)))</f>
        <v>0</v>
      </c>
      <c r="S36" s="420">
        <f>IF( $F36=0,0,((($F36/$E$31)*'PLAN DE ADQUISICIONES'!Q$21)*($G36/$F36)))</f>
        <v>0</v>
      </c>
      <c r="T36" s="423">
        <f>H36+I36+J36+K36+L36+M36+N36+O36+P36+Q36+R36+S36</f>
        <v>0</v>
      </c>
      <c r="U36" s="424">
        <f>IF( $F36=0,0,((($F36/$E$31)*'PLAN DE ADQUISICIONES'!R$21)*($G36/$F36)))</f>
        <v>0</v>
      </c>
      <c r="V36" s="420">
        <f>IF( $F36=0,0,((($F36/$E$31)*'PLAN DE ADQUISICIONES'!S$21)*($G36/$F36)))</f>
        <v>0</v>
      </c>
      <c r="W36" s="420">
        <f>IF( $F36=0,0,((($F36/$E$31)*'PLAN DE ADQUISICIONES'!T$21)*($G36/$F36)))</f>
        <v>0</v>
      </c>
      <c r="X36" s="420">
        <f>IF( $F36=0,0,((($F36/$E$31)*'PLAN DE ADQUISICIONES'!U$21)*($G36/$F36)))</f>
        <v>0</v>
      </c>
      <c r="Y36" s="420">
        <f>IF( $F36=0,0,((($F36/$E$31)*'PLAN DE ADQUISICIONES'!V$21)*($G36/$F36)))</f>
        <v>0</v>
      </c>
      <c r="Z36" s="420">
        <f>IF( $F36=0,0,((($F36/$E$31)*'PLAN DE ADQUISICIONES'!W$21)*($G36/$F36)))</f>
        <v>0</v>
      </c>
      <c r="AA36" s="420">
        <f>IF( $F36=0,0,((($F36/$E$31)*'PLAN DE ADQUISICIONES'!X$21)*($G36/$F36)))</f>
        <v>0</v>
      </c>
      <c r="AB36" s="420">
        <f>IF( $F36=0,0,((($F36/$E$31)*'PLAN DE ADQUISICIONES'!Y$21)*($G36/$F36)))</f>
        <v>0</v>
      </c>
      <c r="AC36" s="420">
        <f>IF( $F36=0,0,((($F36/$E$31)*'PLAN DE ADQUISICIONES'!Z$21)*($G36/$F36)))</f>
        <v>0</v>
      </c>
      <c r="AD36" s="420">
        <f>IF( $F36=0,0,((($F36/$E$31)*'PLAN DE ADQUISICIONES'!AA$21)*($G36/$F36)))</f>
        <v>0</v>
      </c>
      <c r="AE36" s="420">
        <f>IF( $F36=0,0,((($F36/$E$31)*'PLAN DE ADQUISICIONES'!AB$21)*($G36/$F36)))</f>
        <v>0</v>
      </c>
      <c r="AF36" s="420">
        <f>IF( $F36=0,0,((($F36/$E$31)*'PLAN DE ADQUISICIONES'!AC$21)*($G36/$F36)))</f>
        <v>0</v>
      </c>
      <c r="AG36" s="421">
        <f>U36+V36+W36+X36+Y36+Z36+AA36+AB36+AC36+AD36+AE36+AF36</f>
        <v>0</v>
      </c>
      <c r="AH36" s="425">
        <f>IF( $F36=0,0,((($F36/$E$31)*'PLAN DE ADQUISICIONES'!AD$21)*($G36/$F36)))</f>
        <v>0</v>
      </c>
      <c r="AI36" s="420">
        <f>IF( $F36=0,0,((($F36/$E$31)*'PLAN DE ADQUISICIONES'!AE$21)*($G36/$F36)))</f>
        <v>0</v>
      </c>
      <c r="AJ36" s="420">
        <f>IF( $F36=0,0,((($F36/$E$31)*'PLAN DE ADQUISICIONES'!AF$21)*($G36/$F36)))</f>
        <v>0</v>
      </c>
      <c r="AK36" s="420">
        <f>IF( $F36=0,0,((($F36/$E$31)*'PLAN DE ADQUISICIONES'!AG$21)*($G36/$F36)))</f>
        <v>0</v>
      </c>
      <c r="AL36" s="420">
        <f>IF( $F36=0,0,((($F36/$E$31)*'PLAN DE ADQUISICIONES'!AH$21)*($G36/$F36)))</f>
        <v>0</v>
      </c>
      <c r="AM36" s="420">
        <f>IF( $F36=0,0,((($F36/$E$31)*'PLAN DE ADQUISICIONES'!AI$21)*($G36/$F36)))</f>
        <v>0</v>
      </c>
      <c r="AN36" s="420">
        <f>IF( $F36=0,0,((($F36/$E$31)*'PLAN DE ADQUISICIONES'!AJ$21)*($G36/$F36)))</f>
        <v>0</v>
      </c>
      <c r="AO36" s="420">
        <f>IF( $F36=0,0,((($F36/$E$31)*'PLAN DE ADQUISICIONES'!AK$21)*($G36/$F36)))</f>
        <v>0</v>
      </c>
      <c r="AP36" s="420">
        <f>IF( $F36=0,0,((($F36/$E$31)*'PLAN DE ADQUISICIONES'!AL$21)*($G36/$F36)))</f>
        <v>0</v>
      </c>
      <c r="AQ36" s="420">
        <f>IF( $F36=0,0,((($F36/$E$31)*'PLAN DE ADQUISICIONES'!AM$21)*($G36/$F36)))</f>
        <v>0</v>
      </c>
      <c r="AR36" s="420">
        <f>IF( $F36=0,0,((($F36/$E$31)*'PLAN DE ADQUISICIONES'!AN$21)*($G36/$F36)))</f>
        <v>0</v>
      </c>
      <c r="AS36" s="420">
        <f>IF( $F36=0,0,((($F36/$E$31)*'PLAN DE ADQUISICIONES'!AO$21)*($G36/$F36)))</f>
        <v>0</v>
      </c>
      <c r="AT36" s="423">
        <f>AH36+AI36+AJ36+AK36+AL36+AM36+AN36+AO36+AP36+AQ36+AR36+AS36</f>
        <v>0</v>
      </c>
      <c r="AU36" s="426">
        <f>AS36+AR36+AQ36+AP36+AO36+AN36+AM36+AL36+AK36+AJ36+AI36+AH36+AF36+AE36+AD36+AC36+AB36+AA36+Z36+Y36+X36+W36+V36+U36+S36+R36+Q36+P36+O36+N36+M36+L36+K36+J36+I36+H36</f>
        <v>0</v>
      </c>
      <c r="AV36" s="392">
        <f t="shared" si="1"/>
        <v>0</v>
      </c>
    </row>
    <row r="37" spans="2:48" s="394" customFormat="1" ht="12.75" customHeight="1" x14ac:dyDescent="0.15">
      <c r="B37" s="406" t="str">
        <f>+'FORMATO COSTEO C1'!C$142</f>
        <v>1.1.5</v>
      </c>
      <c r="C37" s="430" t="str">
        <f>+'FORMATO COSTEO C1'!B$142</f>
        <v>Pre seleccionar a los beneficiarios a ser capacitados</v>
      </c>
      <c r="D37" s="543" t="str">
        <f>+'FORMATO COSTEO C1'!D$142</f>
        <v>Persona</v>
      </c>
      <c r="E37" s="546">
        <f>+'FORMATO COSTEO C1'!E$142</f>
        <v>396</v>
      </c>
      <c r="F37" s="410">
        <f>SUM(F38:F42)</f>
        <v>0</v>
      </c>
      <c r="G37" s="413">
        <f t="shared" ref="G37:P37" si="12">SUM(G38:G42)</f>
        <v>0</v>
      </c>
      <c r="H37" s="414">
        <f t="shared" si="12"/>
        <v>0</v>
      </c>
      <c r="I37" s="410">
        <f>SUM(I38:I42)</f>
        <v>0</v>
      </c>
      <c r="J37" s="410">
        <f>SUM(J38:J42)</f>
        <v>0</v>
      </c>
      <c r="K37" s="410">
        <f>SUM(K38:K42)</f>
        <v>0</v>
      </c>
      <c r="L37" s="410">
        <f>SUM(L38:L42)</f>
        <v>0</v>
      </c>
      <c r="M37" s="410">
        <f>SUM(M38:M42)</f>
        <v>0</v>
      </c>
      <c r="N37" s="410">
        <f t="shared" si="12"/>
        <v>0</v>
      </c>
      <c r="O37" s="410">
        <f t="shared" si="12"/>
        <v>0</v>
      </c>
      <c r="P37" s="410">
        <f t="shared" si="12"/>
        <v>0</v>
      </c>
      <c r="Q37" s="410">
        <f>SUM(Q38:Q42)</f>
        <v>0</v>
      </c>
      <c r="R37" s="410">
        <f>SUM(R38:R42)</f>
        <v>0</v>
      </c>
      <c r="S37" s="410">
        <f>SUM(S38:S42)</f>
        <v>0</v>
      </c>
      <c r="T37" s="413">
        <f>SUM(T38:T42)</f>
        <v>0</v>
      </c>
      <c r="U37" s="414">
        <f t="shared" ref="U37:AS37" si="13">SUM(U38:U42)</f>
        <v>0</v>
      </c>
      <c r="V37" s="410">
        <f t="shared" si="13"/>
        <v>0</v>
      </c>
      <c r="W37" s="410">
        <f t="shared" si="13"/>
        <v>0</v>
      </c>
      <c r="X37" s="410">
        <f t="shared" si="13"/>
        <v>0</v>
      </c>
      <c r="Y37" s="410">
        <f t="shared" si="13"/>
        <v>0</v>
      </c>
      <c r="Z37" s="410">
        <f t="shared" si="13"/>
        <v>0</v>
      </c>
      <c r="AA37" s="410">
        <f t="shared" si="13"/>
        <v>0</v>
      </c>
      <c r="AB37" s="410">
        <f t="shared" si="13"/>
        <v>0</v>
      </c>
      <c r="AC37" s="410">
        <f t="shared" si="13"/>
        <v>0</v>
      </c>
      <c r="AD37" s="410">
        <f t="shared" si="13"/>
        <v>0</v>
      </c>
      <c r="AE37" s="410">
        <f t="shared" si="13"/>
        <v>0</v>
      </c>
      <c r="AF37" s="410">
        <f t="shared" si="13"/>
        <v>0</v>
      </c>
      <c r="AG37" s="411">
        <f t="shared" si="13"/>
        <v>0</v>
      </c>
      <c r="AH37" s="412">
        <f t="shared" si="13"/>
        <v>0</v>
      </c>
      <c r="AI37" s="410">
        <f t="shared" si="13"/>
        <v>0</v>
      </c>
      <c r="AJ37" s="410">
        <f t="shared" si="13"/>
        <v>0</v>
      </c>
      <c r="AK37" s="410">
        <f t="shared" si="13"/>
        <v>0</v>
      </c>
      <c r="AL37" s="410">
        <f t="shared" si="13"/>
        <v>0</v>
      </c>
      <c r="AM37" s="410">
        <f t="shared" si="13"/>
        <v>0</v>
      </c>
      <c r="AN37" s="410">
        <f t="shared" si="13"/>
        <v>0</v>
      </c>
      <c r="AO37" s="410">
        <f t="shared" si="13"/>
        <v>0</v>
      </c>
      <c r="AP37" s="410">
        <f t="shared" si="13"/>
        <v>0</v>
      </c>
      <c r="AQ37" s="410">
        <f t="shared" si="13"/>
        <v>0</v>
      </c>
      <c r="AR37" s="410">
        <f t="shared" si="13"/>
        <v>0</v>
      </c>
      <c r="AS37" s="410">
        <f t="shared" si="13"/>
        <v>0</v>
      </c>
      <c r="AT37" s="413">
        <f>SUM(AT38:AT42)</f>
        <v>0</v>
      </c>
      <c r="AU37" s="415">
        <f>SUM(AU38:AU42)</f>
        <v>0</v>
      </c>
      <c r="AV37" s="392">
        <f t="shared" si="1"/>
        <v>0</v>
      </c>
    </row>
    <row r="38" spans="2:48" s="394" customFormat="1" ht="12.75" customHeight="1" x14ac:dyDescent="0.15">
      <c r="B38" s="416" t="str">
        <f>+'FORMATO COSTEO C1'!C$144</f>
        <v>1.1.5.1</v>
      </c>
      <c r="C38" s="417" t="str">
        <f>+'FORMATO COSTEO C1'!B$144</f>
        <v>Categoría de gasto</v>
      </c>
      <c r="D38" s="428"/>
      <c r="E38" s="563"/>
      <c r="F38" s="420">
        <f>+'FORMATO COSTEO C1'!G144</f>
        <v>0</v>
      </c>
      <c r="G38" s="423">
        <f>+'FORMATO COSTEO C1'!I144</f>
        <v>0</v>
      </c>
      <c r="H38" s="560">
        <f>IF( $F38=0,0,((($F38/$E$37)*'PLAN DE ADQUISICIONES'!F$22)*($G38/$F38)))</f>
        <v>0</v>
      </c>
      <c r="I38" s="420">
        <f>IF( $F38=0,0,((($F38/$E$37)*'PLAN DE ADQUISICIONES'!G$22)*($G38/$F38)))</f>
        <v>0</v>
      </c>
      <c r="J38" s="420">
        <f>IF( $F38=0,0,((($F38/$E$37)*'PLAN DE ADQUISICIONES'!H$22)*($G38/$F38)))</f>
        <v>0</v>
      </c>
      <c r="K38" s="420">
        <f>IF( $F38=0,0,((($F38/$E$37)*'PLAN DE ADQUISICIONES'!I$22)*($G38/$F38)))</f>
        <v>0</v>
      </c>
      <c r="L38" s="420">
        <f>IF( $F38=0,0,((($F38/$E$37)*'PLAN DE ADQUISICIONES'!J$22)*($G38/$F38)))</f>
        <v>0</v>
      </c>
      <c r="M38" s="420">
        <f>IF( $F38=0,0,((($F38/$E$37)*'PLAN DE ADQUISICIONES'!K$22)*($G38/$F38)))</f>
        <v>0</v>
      </c>
      <c r="N38" s="420">
        <f>IF( $F38=0,0,((($F38/$E$37)*'PLAN DE ADQUISICIONES'!L$22)*($G38/$F38)))</f>
        <v>0</v>
      </c>
      <c r="O38" s="420">
        <f>IF( $F38=0,0,((($F38/$E$37)*'PLAN DE ADQUISICIONES'!M$22)*($G38/$F38)))</f>
        <v>0</v>
      </c>
      <c r="P38" s="420">
        <f>IF( $F38=0,0,((($F38/$E$37)*'PLAN DE ADQUISICIONES'!N$22)*($G38/$F38)))</f>
        <v>0</v>
      </c>
      <c r="Q38" s="420">
        <f>IF( $F38=0,0,((($F38/$E$37)*'PLAN DE ADQUISICIONES'!O$22)*($G38/$F38)))</f>
        <v>0</v>
      </c>
      <c r="R38" s="420">
        <f>IF( $F38=0,0,((($F38/$E$37)*'PLAN DE ADQUISICIONES'!P$22)*($G38/$F38)))</f>
        <v>0</v>
      </c>
      <c r="S38" s="420">
        <f>IF( $F38=0,0,((($F38/$E$37)*'PLAN DE ADQUISICIONES'!Q$22)*($G38/$F38)))</f>
        <v>0</v>
      </c>
      <c r="T38" s="423">
        <f>H38+I38+J38+K38+L38+M38+N38+O38+P38+Q38+R38+S38</f>
        <v>0</v>
      </c>
      <c r="U38" s="424">
        <f>IF( $F38=0,0,((($F38/$E$37)*'PLAN DE ADQUISICIONES'!R$22)*($G38/$F38)))</f>
        <v>0</v>
      </c>
      <c r="V38" s="420">
        <f>IF( $F38=0,0,((($F38/$E$37)*'PLAN DE ADQUISICIONES'!S$22)*($G38/$F38)))</f>
        <v>0</v>
      </c>
      <c r="W38" s="420">
        <f>IF( $F38=0,0,((($F38/$E$37)*'PLAN DE ADQUISICIONES'!T$22)*($G38/$F38)))</f>
        <v>0</v>
      </c>
      <c r="X38" s="420">
        <f>IF( $F38=0,0,((($F38/$E$37)*'PLAN DE ADQUISICIONES'!U$22)*($G38/$F38)))</f>
        <v>0</v>
      </c>
      <c r="Y38" s="420">
        <f>IF( $F38=0,0,((($F38/$E$37)*'PLAN DE ADQUISICIONES'!V$22)*($G38/$F38)))</f>
        <v>0</v>
      </c>
      <c r="Z38" s="420">
        <f>IF( $F38=0,0,((($F38/$E$37)*'PLAN DE ADQUISICIONES'!W$22)*($G38/$F38)))</f>
        <v>0</v>
      </c>
      <c r="AA38" s="420">
        <f>IF( $F38=0,0,((($F38/$E$37)*'PLAN DE ADQUISICIONES'!X$22)*($G38/$F38)))</f>
        <v>0</v>
      </c>
      <c r="AB38" s="420">
        <f>IF( $F38=0,0,((($F38/$E$37)*'PLAN DE ADQUISICIONES'!Y$22)*($G38/$F38)))</f>
        <v>0</v>
      </c>
      <c r="AC38" s="420">
        <f>IF( $F38=0,0,((($F38/$E$37)*'PLAN DE ADQUISICIONES'!Z$22)*($G38/$F38)))</f>
        <v>0</v>
      </c>
      <c r="AD38" s="420">
        <f>IF( $F38=0,0,((($F38/$E$37)*'PLAN DE ADQUISICIONES'!AA$22)*($G38/$F38)))</f>
        <v>0</v>
      </c>
      <c r="AE38" s="420">
        <f>IF( $F38=0,0,((($F38/$E$37)*'PLAN DE ADQUISICIONES'!AB$22)*($G38/$F38)))</f>
        <v>0</v>
      </c>
      <c r="AF38" s="420">
        <f>IF( $F38=0,0,((($F38/$E$37)*'PLAN DE ADQUISICIONES'!AC$22)*($G38/$F38)))</f>
        <v>0</v>
      </c>
      <c r="AG38" s="421">
        <f>U38+V38+W38+X38+Y38+Z38+AA38+AB38+AC38+AD38+AE38+AF38</f>
        <v>0</v>
      </c>
      <c r="AH38" s="425">
        <f>IF( $F38=0,0,((($F38/$E$37)*'PLAN DE ADQUISICIONES'!AD$22)*($G38/$F38)))</f>
        <v>0</v>
      </c>
      <c r="AI38" s="420">
        <f>IF( $F38=0,0,((($F38/$E$37)*'PLAN DE ADQUISICIONES'!AE$22)*($G38/$F38)))</f>
        <v>0</v>
      </c>
      <c r="AJ38" s="420">
        <f>IF( $F38=0,0,((($F38/$E$37)*'PLAN DE ADQUISICIONES'!AF$22)*($G38/$F38)))</f>
        <v>0</v>
      </c>
      <c r="AK38" s="420">
        <f>IF( $F38=0,0,((($F38/$E$37)*'PLAN DE ADQUISICIONES'!AG$22)*($G38/$F38)))</f>
        <v>0</v>
      </c>
      <c r="AL38" s="420">
        <f>IF( $F38=0,0,((($F38/$E$37)*'PLAN DE ADQUISICIONES'!AH$22)*($G38/$F38)))</f>
        <v>0</v>
      </c>
      <c r="AM38" s="420">
        <f>IF( $F38=0,0,((($F38/$E$37)*'PLAN DE ADQUISICIONES'!AI$22)*($G38/$F38)))</f>
        <v>0</v>
      </c>
      <c r="AN38" s="420">
        <f>IF( $F38=0,0,((($F38/$E$37)*'PLAN DE ADQUISICIONES'!AJ$22)*($G38/$F38)))</f>
        <v>0</v>
      </c>
      <c r="AO38" s="420">
        <f>IF( $F38=0,0,((($F38/$E$37)*'PLAN DE ADQUISICIONES'!AK$22)*($G38/$F38)))</f>
        <v>0</v>
      </c>
      <c r="AP38" s="420">
        <f>IF( $F38=0,0,((($F38/$E$37)*'PLAN DE ADQUISICIONES'!AL$22)*($G38/$F38)))</f>
        <v>0</v>
      </c>
      <c r="AQ38" s="420">
        <f>IF( $F38=0,0,((($F38/$E$37)*'PLAN DE ADQUISICIONES'!AM$22)*($G38/$F38)))</f>
        <v>0</v>
      </c>
      <c r="AR38" s="420">
        <f>IF( $F38=0,0,((($F38/$E$37)*'PLAN DE ADQUISICIONES'!AN$22)*($G38/$F38)))</f>
        <v>0</v>
      </c>
      <c r="AS38" s="420">
        <f>IF( $F38=0,0,((($F38/$E$37)*'PLAN DE ADQUISICIONES'!AO$22)*($G38/$F38)))</f>
        <v>0</v>
      </c>
      <c r="AT38" s="423">
        <f>AH38+AI38+AJ38+AK38+AL38+AM38+AN38+AO38+AP38+AQ38+AR38+AS38</f>
        <v>0</v>
      </c>
      <c r="AU38" s="426">
        <f>AS38+AR38+AQ38+AP38+AO38+AN38+AM38+AL38+AK38+AJ38+AI38+AH38+AF38+AE38+AD38+AC38+AB38+AA38+Z38+Y38+X38+W38+V38+U38+S38+R38+Q38+P38+O38+N38+M38+L38+K38+J38+I38+H38</f>
        <v>0</v>
      </c>
      <c r="AV38" s="392">
        <f t="shared" si="1"/>
        <v>0</v>
      </c>
    </row>
    <row r="39" spans="2:48" s="394" customFormat="1" ht="12.75" customHeight="1" x14ac:dyDescent="0.15">
      <c r="B39" s="416" t="str">
        <f>+'FORMATO COSTEO C1'!C$150</f>
        <v>1.1.5.2</v>
      </c>
      <c r="C39" s="417" t="str">
        <f>+'FORMATO COSTEO C1'!B$150</f>
        <v>Categoría de gasto</v>
      </c>
      <c r="D39" s="428"/>
      <c r="E39" s="563"/>
      <c r="F39" s="420">
        <f>+'FORMATO COSTEO C1'!G150</f>
        <v>0</v>
      </c>
      <c r="G39" s="423">
        <f>+'FORMATO COSTEO C1'!I150</f>
        <v>0</v>
      </c>
      <c r="H39" s="424">
        <f>IF( $F39=0,0,((($F39/$E$37)*'PLAN DE ADQUISICIONES'!F$22)*($G39/$F39)))</f>
        <v>0</v>
      </c>
      <c r="I39" s="420">
        <f>IF( $F39=0,0,((($F39/$E$37)*'PLAN DE ADQUISICIONES'!G$22)*($G39/$F39)))</f>
        <v>0</v>
      </c>
      <c r="J39" s="420">
        <f>IF( $F39=0,0,((($F39/$E$37)*'PLAN DE ADQUISICIONES'!H$22)*($G39/$F39)))</f>
        <v>0</v>
      </c>
      <c r="K39" s="420">
        <f>IF( $F39=0,0,((($F39/$E$37)*'PLAN DE ADQUISICIONES'!I$22)*($G39/$F39)))</f>
        <v>0</v>
      </c>
      <c r="L39" s="420">
        <f>IF( $F39=0,0,((($F39/$E$37)*'PLAN DE ADQUISICIONES'!J$22)*($G39/$F39)))</f>
        <v>0</v>
      </c>
      <c r="M39" s="420">
        <f>IF( $F39=0,0,((($F39/$E$37)*'PLAN DE ADQUISICIONES'!K$22)*($G39/$F39)))</f>
        <v>0</v>
      </c>
      <c r="N39" s="420">
        <f>IF( $F39=0,0,((($F39/$E$37)*'PLAN DE ADQUISICIONES'!L$22)*($G39/$F39)))</f>
        <v>0</v>
      </c>
      <c r="O39" s="420">
        <f>IF( $F39=0,0,((($F39/$E$37)*'PLAN DE ADQUISICIONES'!M$22)*($G39/$F39)))</f>
        <v>0</v>
      </c>
      <c r="P39" s="420">
        <f>IF( $F39=0,0,((($F39/$E$37)*'PLAN DE ADQUISICIONES'!N$22)*($G39/$F39)))</f>
        <v>0</v>
      </c>
      <c r="Q39" s="420">
        <f>IF( $F39=0,0,((($F39/$E$37)*'PLAN DE ADQUISICIONES'!O$22)*($G39/$F39)))</f>
        <v>0</v>
      </c>
      <c r="R39" s="420">
        <f>IF( $F39=0,0,((($F39/$E$37)*'PLAN DE ADQUISICIONES'!P$22)*($G39/$F39)))</f>
        <v>0</v>
      </c>
      <c r="S39" s="420">
        <f>IF( $F39=0,0,((($F39/$E$37)*'PLAN DE ADQUISICIONES'!Q$22)*($G39/$F39)))</f>
        <v>0</v>
      </c>
      <c r="T39" s="423">
        <f>H39+I39+J39+K39+L39+M39+N39+O39+P39+Q39+R39+S39</f>
        <v>0</v>
      </c>
      <c r="U39" s="424">
        <f>IF( $F39=0,0,((($F39/$E$37)*'PLAN DE ADQUISICIONES'!R$22)*($G39/$F39)))</f>
        <v>0</v>
      </c>
      <c r="V39" s="420">
        <f>IF( $F39=0,0,((($F39/$E$37)*'PLAN DE ADQUISICIONES'!S$22)*($G39/$F39)))</f>
        <v>0</v>
      </c>
      <c r="W39" s="420">
        <f>IF( $F39=0,0,((($F39/$E$37)*'PLAN DE ADQUISICIONES'!T$22)*($G39/$F39)))</f>
        <v>0</v>
      </c>
      <c r="X39" s="420">
        <f>IF( $F39=0,0,((($F39/$E$37)*'PLAN DE ADQUISICIONES'!U$22)*($G39/$F39)))</f>
        <v>0</v>
      </c>
      <c r="Y39" s="420">
        <f>IF( $F39=0,0,((($F39/$E$37)*'PLAN DE ADQUISICIONES'!V$22)*($G39/$F39)))</f>
        <v>0</v>
      </c>
      <c r="Z39" s="420">
        <f>IF( $F39=0,0,((($F39/$E$37)*'PLAN DE ADQUISICIONES'!W$22)*($G39/$F39)))</f>
        <v>0</v>
      </c>
      <c r="AA39" s="420">
        <f>IF( $F39=0,0,((($F39/$E$37)*'PLAN DE ADQUISICIONES'!X$22)*($G39/$F39)))</f>
        <v>0</v>
      </c>
      <c r="AB39" s="420">
        <f>IF( $F39=0,0,((($F39/$E$37)*'PLAN DE ADQUISICIONES'!Y$22)*($G39/$F39)))</f>
        <v>0</v>
      </c>
      <c r="AC39" s="420">
        <f>IF( $F39=0,0,((($F39/$E$37)*'PLAN DE ADQUISICIONES'!Z$22)*($G39/$F39)))</f>
        <v>0</v>
      </c>
      <c r="AD39" s="420">
        <f>IF( $F39=0,0,((($F39/$E$37)*'PLAN DE ADQUISICIONES'!AA$22)*($G39/$F39)))</f>
        <v>0</v>
      </c>
      <c r="AE39" s="420">
        <f>IF( $F39=0,0,((($F39/$E$37)*'PLAN DE ADQUISICIONES'!AB$22)*($G39/$F39)))</f>
        <v>0</v>
      </c>
      <c r="AF39" s="420">
        <f>IF( $F39=0,0,((($F39/$E$37)*'PLAN DE ADQUISICIONES'!AC$22)*($G39/$F39)))</f>
        <v>0</v>
      </c>
      <c r="AG39" s="421">
        <f>U39+V39+W39+X39+Y39+Z39+AA39+AB39+AC39+AD39+AE39+AF39</f>
        <v>0</v>
      </c>
      <c r="AH39" s="425">
        <f>IF( $F39=0,0,((($F39/$E$37)*'PLAN DE ADQUISICIONES'!AD$22)*($G39/$F39)))</f>
        <v>0</v>
      </c>
      <c r="AI39" s="420">
        <f>IF( $F39=0,0,((($F39/$E$37)*'PLAN DE ADQUISICIONES'!AE$22)*($G39/$F39)))</f>
        <v>0</v>
      </c>
      <c r="AJ39" s="420">
        <f>IF( $F39=0,0,((($F39/$E$37)*'PLAN DE ADQUISICIONES'!AF$22)*($G39/$F39)))</f>
        <v>0</v>
      </c>
      <c r="AK39" s="420">
        <f>IF( $F39=0,0,((($F39/$E$37)*'PLAN DE ADQUISICIONES'!AG$22)*($G39/$F39)))</f>
        <v>0</v>
      </c>
      <c r="AL39" s="420">
        <f>IF( $F39=0,0,((($F39/$E$37)*'PLAN DE ADQUISICIONES'!AH$22)*($G39/$F39)))</f>
        <v>0</v>
      </c>
      <c r="AM39" s="420">
        <f>IF( $F39=0,0,((($F39/$E$37)*'PLAN DE ADQUISICIONES'!AI$22)*($G39/$F39)))</f>
        <v>0</v>
      </c>
      <c r="AN39" s="420">
        <f>IF( $F39=0,0,((($F39/$E$37)*'PLAN DE ADQUISICIONES'!AJ$22)*($G39/$F39)))</f>
        <v>0</v>
      </c>
      <c r="AO39" s="420">
        <f>IF( $F39=0,0,((($F39/$E$37)*'PLAN DE ADQUISICIONES'!AK$22)*($G39/$F39)))</f>
        <v>0</v>
      </c>
      <c r="AP39" s="420">
        <f>IF( $F39=0,0,((($F39/$E$37)*'PLAN DE ADQUISICIONES'!AL$22)*($G39/$F39)))</f>
        <v>0</v>
      </c>
      <c r="AQ39" s="420">
        <f>IF( $F39=0,0,((($F39/$E$37)*'PLAN DE ADQUISICIONES'!AM$22)*($G39/$F39)))</f>
        <v>0</v>
      </c>
      <c r="AR39" s="420">
        <f>IF( $F39=0,0,((($F39/$E$37)*'PLAN DE ADQUISICIONES'!AN$22)*($G39/$F39)))</f>
        <v>0</v>
      </c>
      <c r="AS39" s="420">
        <f>IF( $F39=0,0,((($F39/$E$37)*'PLAN DE ADQUISICIONES'!AO$22)*($G39/$F39)))</f>
        <v>0</v>
      </c>
      <c r="AT39" s="423">
        <f>AH39+AI39+AJ39+AK39+AL39+AM39+AN39+AO39+AP39+AQ39+AR39+AS39</f>
        <v>0</v>
      </c>
      <c r="AU39" s="426">
        <f>AS39+AR39+AQ39+AP39+AO39+AN39+AM39+AL39+AK39+AJ39+AI39+AH39+AF39+AE39+AD39+AC39+AB39+AA39+Z39+Y39+X39+W39+V39+U39+S39+R39+Q39+P39+O39+N39+M39+L39+K39+J39+I39+H39</f>
        <v>0</v>
      </c>
      <c r="AV39" s="392">
        <f t="shared" si="1"/>
        <v>0</v>
      </c>
    </row>
    <row r="40" spans="2:48" s="405" customFormat="1" ht="12.75" customHeight="1" outlineLevel="1" x14ac:dyDescent="0.15">
      <c r="B40" s="416" t="str">
        <f>+'FORMATO COSTEO C1'!C$156</f>
        <v>1.1.5.3</v>
      </c>
      <c r="C40" s="417" t="str">
        <f>+'FORMATO COSTEO C1'!B$156</f>
        <v>Categoría de gasto</v>
      </c>
      <c r="D40" s="428"/>
      <c r="E40" s="563"/>
      <c r="F40" s="420">
        <f>+'FORMATO COSTEO C1'!G156</f>
        <v>0</v>
      </c>
      <c r="G40" s="423">
        <f>+'FORMATO COSTEO C1'!I156</f>
        <v>0</v>
      </c>
      <c r="H40" s="424">
        <f>IF( $F40=0,0,((($F40/$E$37)*'PLAN DE ADQUISICIONES'!F$22)*($G40/$F40)))</f>
        <v>0</v>
      </c>
      <c r="I40" s="420">
        <f>IF( $F40=0,0,((($F40/$E$37)*'PLAN DE ADQUISICIONES'!G$22)*($G40/$F40)))</f>
        <v>0</v>
      </c>
      <c r="J40" s="420">
        <f>IF( $F40=0,0,((($F40/$E$37)*'PLAN DE ADQUISICIONES'!H$22)*($G40/$F40)))</f>
        <v>0</v>
      </c>
      <c r="K40" s="420">
        <f>IF( $F40=0,0,((($F40/$E$37)*'PLAN DE ADQUISICIONES'!I$22)*($G40/$F40)))</f>
        <v>0</v>
      </c>
      <c r="L40" s="420">
        <f>IF( $F40=0,0,((($F40/$E$37)*'PLAN DE ADQUISICIONES'!J$22)*($G40/$F40)))</f>
        <v>0</v>
      </c>
      <c r="M40" s="420">
        <f>IF( $F40=0,0,((($F40/$E$37)*'PLAN DE ADQUISICIONES'!K$22)*($G40/$F40)))</f>
        <v>0</v>
      </c>
      <c r="N40" s="420">
        <f>IF( $F40=0,0,((($F40/$E$37)*'PLAN DE ADQUISICIONES'!L$22)*($G40/$F40)))</f>
        <v>0</v>
      </c>
      <c r="O40" s="420">
        <f>IF( $F40=0,0,((($F40/$E$37)*'PLAN DE ADQUISICIONES'!M$22)*($G40/$F40)))</f>
        <v>0</v>
      </c>
      <c r="P40" s="420">
        <f>IF( $F40=0,0,((($F40/$E$37)*'PLAN DE ADQUISICIONES'!N$22)*($G40/$F40)))</f>
        <v>0</v>
      </c>
      <c r="Q40" s="420">
        <f>IF( $F40=0,0,((($F40/$E$37)*'PLAN DE ADQUISICIONES'!O$22)*($G40/$F40)))</f>
        <v>0</v>
      </c>
      <c r="R40" s="420">
        <f>IF( $F40=0,0,((($F40/$E$37)*'PLAN DE ADQUISICIONES'!P$22)*($G40/$F40)))</f>
        <v>0</v>
      </c>
      <c r="S40" s="420">
        <f>IF( $F40=0,0,((($F40/$E$37)*'PLAN DE ADQUISICIONES'!Q$22)*($G40/$F40)))</f>
        <v>0</v>
      </c>
      <c r="T40" s="423">
        <f>H40+I40+J40+K40+L40+M40+N40+O40+P40+Q40+R40+S40</f>
        <v>0</v>
      </c>
      <c r="U40" s="424">
        <f>IF( $F40=0,0,((($F40/$E$37)*'PLAN DE ADQUISICIONES'!R$22)*($G40/$F40)))</f>
        <v>0</v>
      </c>
      <c r="V40" s="420">
        <f>IF( $F40=0,0,((($F40/$E$37)*'PLAN DE ADQUISICIONES'!S$22)*($G40/$F40)))</f>
        <v>0</v>
      </c>
      <c r="W40" s="420">
        <f>IF( $F40=0,0,((($F40/$E$37)*'PLAN DE ADQUISICIONES'!T$22)*($G40/$F40)))</f>
        <v>0</v>
      </c>
      <c r="X40" s="420">
        <f>IF( $F40=0,0,((($F40/$E$37)*'PLAN DE ADQUISICIONES'!U$22)*($G40/$F40)))</f>
        <v>0</v>
      </c>
      <c r="Y40" s="420">
        <f>IF( $F40=0,0,((($F40/$E$37)*'PLAN DE ADQUISICIONES'!V$22)*($G40/$F40)))</f>
        <v>0</v>
      </c>
      <c r="Z40" s="420">
        <f>IF( $F40=0,0,((($F40/$E$37)*'PLAN DE ADQUISICIONES'!W$22)*($G40/$F40)))</f>
        <v>0</v>
      </c>
      <c r="AA40" s="420">
        <f>IF( $F40=0,0,((($F40/$E$37)*'PLAN DE ADQUISICIONES'!X$22)*($G40/$F40)))</f>
        <v>0</v>
      </c>
      <c r="AB40" s="420">
        <f>IF( $F40=0,0,((($F40/$E$37)*'PLAN DE ADQUISICIONES'!Y$22)*($G40/$F40)))</f>
        <v>0</v>
      </c>
      <c r="AC40" s="420">
        <f>IF( $F40=0,0,((($F40/$E$37)*'PLAN DE ADQUISICIONES'!Z$22)*($G40/$F40)))</f>
        <v>0</v>
      </c>
      <c r="AD40" s="420">
        <f>IF( $F40=0,0,((($F40/$E$37)*'PLAN DE ADQUISICIONES'!AA$22)*($G40/$F40)))</f>
        <v>0</v>
      </c>
      <c r="AE40" s="420">
        <f>IF( $F40=0,0,((($F40/$E$37)*'PLAN DE ADQUISICIONES'!AB$22)*($G40/$F40)))</f>
        <v>0</v>
      </c>
      <c r="AF40" s="420">
        <f>IF( $F40=0,0,((($F40/$E$37)*'PLAN DE ADQUISICIONES'!AC$22)*($G40/$F40)))</f>
        <v>0</v>
      </c>
      <c r="AG40" s="421">
        <f>U40+V40+W40+X40+Y40+Z40+AA40+AB40+AC40+AD40+AE40+AF40</f>
        <v>0</v>
      </c>
      <c r="AH40" s="425">
        <f>IF( $F40=0,0,((($F40/$E$37)*'PLAN DE ADQUISICIONES'!AD$22)*($G40/$F40)))</f>
        <v>0</v>
      </c>
      <c r="AI40" s="420">
        <f>IF( $F40=0,0,((($F40/$E$37)*'PLAN DE ADQUISICIONES'!AE$22)*($G40/$F40)))</f>
        <v>0</v>
      </c>
      <c r="AJ40" s="420">
        <f>IF( $F40=0,0,((($F40/$E$37)*'PLAN DE ADQUISICIONES'!AF$22)*($G40/$F40)))</f>
        <v>0</v>
      </c>
      <c r="AK40" s="420">
        <f>IF( $F40=0,0,((($F40/$E$37)*'PLAN DE ADQUISICIONES'!AG$22)*($G40/$F40)))</f>
        <v>0</v>
      </c>
      <c r="AL40" s="420">
        <f>IF( $F40=0,0,((($F40/$E$37)*'PLAN DE ADQUISICIONES'!AH$22)*($G40/$F40)))</f>
        <v>0</v>
      </c>
      <c r="AM40" s="420">
        <f>IF( $F40=0,0,((($F40/$E$37)*'PLAN DE ADQUISICIONES'!AI$22)*($G40/$F40)))</f>
        <v>0</v>
      </c>
      <c r="AN40" s="420">
        <f>IF( $F40=0,0,((($F40/$E$37)*'PLAN DE ADQUISICIONES'!AJ$22)*($G40/$F40)))</f>
        <v>0</v>
      </c>
      <c r="AO40" s="420">
        <f>IF( $F40=0,0,((($F40/$E$37)*'PLAN DE ADQUISICIONES'!AK$22)*($G40/$F40)))</f>
        <v>0</v>
      </c>
      <c r="AP40" s="420">
        <f>IF( $F40=0,0,((($F40/$E$37)*'PLAN DE ADQUISICIONES'!AL$22)*($G40/$F40)))</f>
        <v>0</v>
      </c>
      <c r="AQ40" s="420">
        <f>IF( $F40=0,0,((($F40/$E$37)*'PLAN DE ADQUISICIONES'!AM$22)*($G40/$F40)))</f>
        <v>0</v>
      </c>
      <c r="AR40" s="420">
        <f>IF( $F40=0,0,((($F40/$E$37)*'PLAN DE ADQUISICIONES'!AN$22)*($G40/$F40)))</f>
        <v>0</v>
      </c>
      <c r="AS40" s="420">
        <f>IF( $F40=0,0,((($F40/$E$37)*'PLAN DE ADQUISICIONES'!AO$22)*($G40/$F40)))</f>
        <v>0</v>
      </c>
      <c r="AT40" s="423">
        <f>AH40+AI40+AJ40+AK40+AL40+AM40+AN40+AO40+AP40+AQ40+AR40+AS40</f>
        <v>0</v>
      </c>
      <c r="AU40" s="426">
        <f>AS40+AR40+AQ40+AP40+AO40+AN40+AM40+AL40+AK40+AJ40+AI40+AH40+AF40+AE40+AD40+AC40+AB40+AA40+Z40+Y40+X40+W40+V40+U40+S40+R40+Q40+P40+O40+N40+M40+L40+K40+J40+I40+H40</f>
        <v>0</v>
      </c>
      <c r="AV40" s="392">
        <f t="shared" si="1"/>
        <v>0</v>
      </c>
    </row>
    <row r="41" spans="2:48" s="394" customFormat="1" ht="12.75" customHeight="1" x14ac:dyDescent="0.15">
      <c r="B41" s="416" t="str">
        <f>+'FORMATO COSTEO C1'!C$162</f>
        <v>1.1.5.4</v>
      </c>
      <c r="C41" s="417" t="str">
        <f>+'FORMATO COSTEO C1'!B$162</f>
        <v>Categoría de gasto</v>
      </c>
      <c r="D41" s="428"/>
      <c r="E41" s="563"/>
      <c r="F41" s="420">
        <f>+'FORMATO COSTEO C1'!G162</f>
        <v>0</v>
      </c>
      <c r="G41" s="423">
        <f>+'FORMATO COSTEO C1'!I162</f>
        <v>0</v>
      </c>
      <c r="H41" s="424">
        <f>IF( $F41=0,0,((($F41/$E$37)*'PLAN DE ADQUISICIONES'!F$22)*($G41/$F41)))</f>
        <v>0</v>
      </c>
      <c r="I41" s="420">
        <f>IF( $F41=0,0,((($F41/$E$37)*'PLAN DE ADQUISICIONES'!G$22)*($G41/$F41)))</f>
        <v>0</v>
      </c>
      <c r="J41" s="420">
        <f>IF( $F41=0,0,((($F41/$E$37)*'PLAN DE ADQUISICIONES'!H$22)*($G41/$F41)))</f>
        <v>0</v>
      </c>
      <c r="K41" s="420">
        <f>IF( $F41=0,0,((($F41/$E$37)*'PLAN DE ADQUISICIONES'!I$22)*($G41/$F41)))</f>
        <v>0</v>
      </c>
      <c r="L41" s="420">
        <f>IF( $F41=0,0,((($F41/$E$37)*'PLAN DE ADQUISICIONES'!J$22)*($G41/$F41)))</f>
        <v>0</v>
      </c>
      <c r="M41" s="420">
        <f>IF( $F41=0,0,((($F41/$E$37)*'PLAN DE ADQUISICIONES'!K$22)*($G41/$F41)))</f>
        <v>0</v>
      </c>
      <c r="N41" s="420">
        <f>IF( $F41=0,0,((($F41/$E$37)*'PLAN DE ADQUISICIONES'!L$22)*($G41/$F41)))</f>
        <v>0</v>
      </c>
      <c r="O41" s="420">
        <f>IF( $F41=0,0,((($F41/$E$37)*'PLAN DE ADQUISICIONES'!M$22)*($G41/$F41)))</f>
        <v>0</v>
      </c>
      <c r="P41" s="420">
        <f>IF( $F41=0,0,((($F41/$E$37)*'PLAN DE ADQUISICIONES'!N$22)*($G41/$F41)))</f>
        <v>0</v>
      </c>
      <c r="Q41" s="420">
        <f>IF( $F41=0,0,((($F41/$E$37)*'PLAN DE ADQUISICIONES'!O$22)*($G41/$F41)))</f>
        <v>0</v>
      </c>
      <c r="R41" s="420">
        <f>IF( $F41=0,0,((($F41/$E$37)*'PLAN DE ADQUISICIONES'!P$22)*($G41/$F41)))</f>
        <v>0</v>
      </c>
      <c r="S41" s="420">
        <f>IF( $F41=0,0,((($F41/$E$37)*'PLAN DE ADQUISICIONES'!Q$22)*($G41/$F41)))</f>
        <v>0</v>
      </c>
      <c r="T41" s="423">
        <f>H41+I41+J41+K41+L41+M41+N41+O41+P41+Q41+R41+S41</f>
        <v>0</v>
      </c>
      <c r="U41" s="424">
        <f>IF( $F41=0,0,((($F41/$E$37)*'PLAN DE ADQUISICIONES'!R$22)*($G41/$F41)))</f>
        <v>0</v>
      </c>
      <c r="V41" s="420">
        <f>IF( $F41=0,0,((($F41/$E$37)*'PLAN DE ADQUISICIONES'!S$22)*($G41/$F41)))</f>
        <v>0</v>
      </c>
      <c r="W41" s="420">
        <f>IF( $F41=0,0,((($F41/$E$37)*'PLAN DE ADQUISICIONES'!T$22)*($G41/$F41)))</f>
        <v>0</v>
      </c>
      <c r="X41" s="420">
        <f>IF( $F41=0,0,((($F41/$E$37)*'PLAN DE ADQUISICIONES'!U$22)*($G41/$F41)))</f>
        <v>0</v>
      </c>
      <c r="Y41" s="420">
        <f>IF( $F41=0,0,((($F41/$E$37)*'PLAN DE ADQUISICIONES'!V$22)*($G41/$F41)))</f>
        <v>0</v>
      </c>
      <c r="Z41" s="420">
        <f>IF( $F41=0,0,((($F41/$E$37)*'PLAN DE ADQUISICIONES'!W$22)*($G41/$F41)))</f>
        <v>0</v>
      </c>
      <c r="AA41" s="420">
        <f>IF( $F41=0,0,((($F41/$E$37)*'PLAN DE ADQUISICIONES'!X$22)*($G41/$F41)))</f>
        <v>0</v>
      </c>
      <c r="AB41" s="420">
        <f>IF( $F41=0,0,((($F41/$E$37)*'PLAN DE ADQUISICIONES'!Y$22)*($G41/$F41)))</f>
        <v>0</v>
      </c>
      <c r="AC41" s="420">
        <f>IF( $F41=0,0,((($F41/$E$37)*'PLAN DE ADQUISICIONES'!Z$22)*($G41/$F41)))</f>
        <v>0</v>
      </c>
      <c r="AD41" s="420">
        <f>IF( $F41=0,0,((($F41/$E$37)*'PLAN DE ADQUISICIONES'!AA$22)*($G41/$F41)))</f>
        <v>0</v>
      </c>
      <c r="AE41" s="420">
        <f>IF( $F41=0,0,((($F41/$E$37)*'PLAN DE ADQUISICIONES'!AB$22)*($G41/$F41)))</f>
        <v>0</v>
      </c>
      <c r="AF41" s="420">
        <f>IF( $F41=0,0,((($F41/$E$37)*'PLAN DE ADQUISICIONES'!AC$22)*($G41/$F41)))</f>
        <v>0</v>
      </c>
      <c r="AG41" s="421">
        <f>U41+V41+W41+X41+Y41+Z41+AA41+AB41+AC41+AD41+AE41+AF41</f>
        <v>0</v>
      </c>
      <c r="AH41" s="425">
        <f>IF( $F41=0,0,((($F41/$E$37)*'PLAN DE ADQUISICIONES'!AD$22)*($G41/$F41)))</f>
        <v>0</v>
      </c>
      <c r="AI41" s="420">
        <f>IF( $F41=0,0,((($F41/$E$37)*'PLAN DE ADQUISICIONES'!AE$22)*($G41/$F41)))</f>
        <v>0</v>
      </c>
      <c r="AJ41" s="420">
        <f>IF( $F41=0,0,((($F41/$E$37)*'PLAN DE ADQUISICIONES'!AF$22)*($G41/$F41)))</f>
        <v>0</v>
      </c>
      <c r="AK41" s="420">
        <f>IF( $F41=0,0,((($F41/$E$37)*'PLAN DE ADQUISICIONES'!AG$22)*($G41/$F41)))</f>
        <v>0</v>
      </c>
      <c r="AL41" s="420">
        <f>IF( $F41=0,0,((($F41/$E$37)*'PLAN DE ADQUISICIONES'!AH$22)*($G41/$F41)))</f>
        <v>0</v>
      </c>
      <c r="AM41" s="420">
        <f>IF( $F41=0,0,((($F41/$E$37)*'PLAN DE ADQUISICIONES'!AI$22)*($G41/$F41)))</f>
        <v>0</v>
      </c>
      <c r="AN41" s="420">
        <f>IF( $F41=0,0,((($F41/$E$37)*'PLAN DE ADQUISICIONES'!AJ$22)*($G41/$F41)))</f>
        <v>0</v>
      </c>
      <c r="AO41" s="420">
        <f>IF( $F41=0,0,((($F41/$E$37)*'PLAN DE ADQUISICIONES'!AK$22)*($G41/$F41)))</f>
        <v>0</v>
      </c>
      <c r="AP41" s="420">
        <f>IF( $F41=0,0,((($F41/$E$37)*'PLAN DE ADQUISICIONES'!AL$22)*($G41/$F41)))</f>
        <v>0</v>
      </c>
      <c r="AQ41" s="420">
        <f>IF( $F41=0,0,((($F41/$E$37)*'PLAN DE ADQUISICIONES'!AM$22)*($G41/$F41)))</f>
        <v>0</v>
      </c>
      <c r="AR41" s="420">
        <f>IF( $F41=0,0,((($F41/$E$37)*'PLAN DE ADQUISICIONES'!AN$22)*($G41/$F41)))</f>
        <v>0</v>
      </c>
      <c r="AS41" s="420">
        <f>IF( $F41=0,0,((($F41/$E$37)*'PLAN DE ADQUISICIONES'!AO$22)*($G41/$F41)))</f>
        <v>0</v>
      </c>
      <c r="AT41" s="423">
        <f>AH41+AI41+AJ41+AK41+AL41+AM41+AN41+AO41+AP41+AQ41+AR41+AS41</f>
        <v>0</v>
      </c>
      <c r="AU41" s="426">
        <f>AS41+AR41+AQ41+AP41+AO41+AN41+AM41+AL41+AK41+AJ41+AI41+AH41+AF41+AE41+AD41+AC41+AB41+AA41+Z41+Y41+X41+W41+V41+U41+S41+R41+Q41+P41+O41+N41+M41+L41+K41+J41+I41+H41</f>
        <v>0</v>
      </c>
      <c r="AV41" s="392">
        <f t="shared" si="1"/>
        <v>0</v>
      </c>
    </row>
    <row r="42" spans="2:48" s="394" customFormat="1" ht="12.75" customHeight="1" x14ac:dyDescent="0.15">
      <c r="B42" s="416" t="str">
        <f>+'FORMATO COSTEO C1'!C$168</f>
        <v>1.1.5.5</v>
      </c>
      <c r="C42" s="417" t="str">
        <f>+'FORMATO COSTEO C1'!B$168</f>
        <v>Categoría de gasto</v>
      </c>
      <c r="D42" s="428"/>
      <c r="E42" s="563"/>
      <c r="F42" s="420">
        <f>+'FORMATO COSTEO C1'!G168</f>
        <v>0</v>
      </c>
      <c r="G42" s="423">
        <f>+'FORMATO COSTEO C1'!I168</f>
        <v>0</v>
      </c>
      <c r="H42" s="424">
        <f>IF( $F42=0,0,((($F42/$E$37)*'PLAN DE ADQUISICIONES'!F$22)*($G42/$F42)))</f>
        <v>0</v>
      </c>
      <c r="I42" s="420">
        <f>IF( $F42=0,0,((($F42/$E$37)*'PLAN DE ADQUISICIONES'!G$22)*($G42/$F42)))</f>
        <v>0</v>
      </c>
      <c r="J42" s="420">
        <f>IF( $F42=0,0,((($F42/$E$37)*'PLAN DE ADQUISICIONES'!H$22)*($G42/$F42)))</f>
        <v>0</v>
      </c>
      <c r="K42" s="420">
        <f>IF( $F42=0,0,((($F42/$E$37)*'PLAN DE ADQUISICIONES'!I$22)*($G42/$F42)))</f>
        <v>0</v>
      </c>
      <c r="L42" s="420">
        <f>IF( $F42=0,0,((($F42/$E$37)*'PLAN DE ADQUISICIONES'!J$22)*($G42/$F42)))</f>
        <v>0</v>
      </c>
      <c r="M42" s="420">
        <f>IF( $F42=0,0,((($F42/$E$37)*'PLAN DE ADQUISICIONES'!K$22)*($G42/$F42)))</f>
        <v>0</v>
      </c>
      <c r="N42" s="420">
        <f>IF( $F42=0,0,((($F42/$E$37)*'PLAN DE ADQUISICIONES'!L$22)*($G42/$F42)))</f>
        <v>0</v>
      </c>
      <c r="O42" s="420">
        <f>IF( $F42=0,0,((($F42/$E$37)*'PLAN DE ADQUISICIONES'!M$22)*($G42/$F42)))</f>
        <v>0</v>
      </c>
      <c r="P42" s="420">
        <f>IF( $F42=0,0,((($F42/$E$37)*'PLAN DE ADQUISICIONES'!N$22)*($G42/$F42)))</f>
        <v>0</v>
      </c>
      <c r="Q42" s="420">
        <f>IF( $F42=0,0,((($F42/$E$37)*'PLAN DE ADQUISICIONES'!O$22)*($G42/$F42)))</f>
        <v>0</v>
      </c>
      <c r="R42" s="420">
        <f>IF( $F42=0,0,((($F42/$E$37)*'PLAN DE ADQUISICIONES'!P$22)*($G42/$F42)))</f>
        <v>0</v>
      </c>
      <c r="S42" s="420">
        <f>IF( $F42=0,0,((($F42/$E$37)*'PLAN DE ADQUISICIONES'!Q$22)*($G42/$F42)))</f>
        <v>0</v>
      </c>
      <c r="T42" s="423">
        <f>H42+I42+J42+K42+L42+M42+N42+O42+P42+Q42+R42+S42</f>
        <v>0</v>
      </c>
      <c r="U42" s="424">
        <f>IF( $F42=0,0,((($F42/$E$37)*'PLAN DE ADQUISICIONES'!R$22)*($G42/$F42)))</f>
        <v>0</v>
      </c>
      <c r="V42" s="420">
        <f>IF( $F42=0,0,((($F42/$E$37)*'PLAN DE ADQUISICIONES'!S$22)*($G42/$F42)))</f>
        <v>0</v>
      </c>
      <c r="W42" s="420">
        <f>IF( $F42=0,0,((($F42/$E$37)*'PLAN DE ADQUISICIONES'!T$22)*($G42/$F42)))</f>
        <v>0</v>
      </c>
      <c r="X42" s="420">
        <f>IF( $F42=0,0,((($F42/$E$37)*'PLAN DE ADQUISICIONES'!U$22)*($G42/$F42)))</f>
        <v>0</v>
      </c>
      <c r="Y42" s="420">
        <f>IF( $F42=0,0,((($F42/$E$37)*'PLAN DE ADQUISICIONES'!V$22)*($G42/$F42)))</f>
        <v>0</v>
      </c>
      <c r="Z42" s="420">
        <f>IF( $F42=0,0,((($F42/$E$37)*'PLAN DE ADQUISICIONES'!W$22)*($G42/$F42)))</f>
        <v>0</v>
      </c>
      <c r="AA42" s="420">
        <f>IF( $F42=0,0,((($F42/$E$37)*'PLAN DE ADQUISICIONES'!X$22)*($G42/$F42)))</f>
        <v>0</v>
      </c>
      <c r="AB42" s="420">
        <f>IF( $F42=0,0,((($F42/$E$37)*'PLAN DE ADQUISICIONES'!Y$22)*($G42/$F42)))</f>
        <v>0</v>
      </c>
      <c r="AC42" s="420">
        <f>IF( $F42=0,0,((($F42/$E$37)*'PLAN DE ADQUISICIONES'!Z$22)*($G42/$F42)))</f>
        <v>0</v>
      </c>
      <c r="AD42" s="420">
        <f>IF( $F42=0,0,((($F42/$E$37)*'PLAN DE ADQUISICIONES'!AA$22)*($G42/$F42)))</f>
        <v>0</v>
      </c>
      <c r="AE42" s="420">
        <f>IF( $F42=0,0,((($F42/$E$37)*'PLAN DE ADQUISICIONES'!AB$22)*($G42/$F42)))</f>
        <v>0</v>
      </c>
      <c r="AF42" s="420">
        <f>IF( $F42=0,0,((($F42/$E$37)*'PLAN DE ADQUISICIONES'!AC$22)*($G42/$F42)))</f>
        <v>0</v>
      </c>
      <c r="AG42" s="421">
        <f>U42+V42+W42+X42+Y42+Z42+AA42+AB42+AC42+AD42+AE42+AF42</f>
        <v>0</v>
      </c>
      <c r="AH42" s="425">
        <f>IF( $F42=0,0,((($F42/$E$37)*'PLAN DE ADQUISICIONES'!AD$22)*($G42/$F42)))</f>
        <v>0</v>
      </c>
      <c r="AI42" s="420">
        <f>IF( $F42=0,0,((($F42/$E$37)*'PLAN DE ADQUISICIONES'!AE$22)*($G42/$F42)))</f>
        <v>0</v>
      </c>
      <c r="AJ42" s="420">
        <f>IF( $F42=0,0,((($F42/$E$37)*'PLAN DE ADQUISICIONES'!AF$22)*($G42/$F42)))</f>
        <v>0</v>
      </c>
      <c r="AK42" s="420">
        <f>IF( $F42=0,0,((($F42/$E$37)*'PLAN DE ADQUISICIONES'!AG$22)*($G42/$F42)))</f>
        <v>0</v>
      </c>
      <c r="AL42" s="420">
        <f>IF( $F42=0,0,((($F42/$E$37)*'PLAN DE ADQUISICIONES'!AH$22)*($G42/$F42)))</f>
        <v>0</v>
      </c>
      <c r="AM42" s="420">
        <f>IF( $F42=0,0,((($F42/$E$37)*'PLAN DE ADQUISICIONES'!AI$22)*($G42/$F42)))</f>
        <v>0</v>
      </c>
      <c r="AN42" s="420">
        <f>IF( $F42=0,0,((($F42/$E$37)*'PLAN DE ADQUISICIONES'!AJ$22)*($G42/$F42)))</f>
        <v>0</v>
      </c>
      <c r="AO42" s="420">
        <f>IF( $F42=0,0,((($F42/$E$37)*'PLAN DE ADQUISICIONES'!AK$22)*($G42/$F42)))</f>
        <v>0</v>
      </c>
      <c r="AP42" s="420">
        <f>IF( $F42=0,0,((($F42/$E$37)*'PLAN DE ADQUISICIONES'!AL$22)*($G42/$F42)))</f>
        <v>0</v>
      </c>
      <c r="AQ42" s="420">
        <f>IF( $F42=0,0,((($F42/$E$37)*'PLAN DE ADQUISICIONES'!AM$22)*($G42/$F42)))</f>
        <v>0</v>
      </c>
      <c r="AR42" s="420">
        <f>IF( $F42=0,0,((($F42/$E$37)*'PLAN DE ADQUISICIONES'!AN$22)*($G42/$F42)))</f>
        <v>0</v>
      </c>
      <c r="AS42" s="420">
        <f>IF( $F42=0,0,((($F42/$E$37)*'PLAN DE ADQUISICIONES'!AO$22)*($G42/$F42)))</f>
        <v>0</v>
      </c>
      <c r="AT42" s="423">
        <f>AH42+AI42+AJ42+AK42+AL42+AM42+AN42+AO42+AP42+AQ42+AR42+AS42</f>
        <v>0</v>
      </c>
      <c r="AU42" s="426">
        <f>AS42+AR42+AQ42+AP42+AO42+AN42+AM42+AL42+AK42+AJ42+AI42+AH42+AF42+AE42+AD42+AC42+AB42+AA42+Z42+Y42+X42+W42+V42+U42+S42+R42+Q42+P42+O42+N42+M42+L42+K42+J42+I42+H42</f>
        <v>0</v>
      </c>
      <c r="AV42" s="392">
        <f t="shared" si="1"/>
        <v>0</v>
      </c>
    </row>
    <row r="43" spans="2:48" s="394" customFormat="1" ht="12.75" customHeight="1" x14ac:dyDescent="0.25">
      <c r="B43" s="395">
        <f>+'FORMATO COSTEO C1'!C$175</f>
        <v>1.2</v>
      </c>
      <c r="C43" s="396" t="str">
        <f>+'FORMATO COSTEO C1'!D175</f>
        <v>Emprendedores del sector turismo de los distritos de Pisac, Taray, Lamay, Coya y Calca, provincia de Calca - región Cusco, con idea de negocio o negocio propio en marcha seleccionados</v>
      </c>
      <c r="D43" s="397"/>
      <c r="E43" s="545"/>
      <c r="F43" s="399">
        <f>+F44+F50+F56+F62+F68</f>
        <v>0</v>
      </c>
      <c r="G43" s="402">
        <f t="shared" ref="G43:P43" si="14">+G44+G50+G56+G62+G68</f>
        <v>0</v>
      </c>
      <c r="H43" s="403">
        <f t="shared" si="14"/>
        <v>0</v>
      </c>
      <c r="I43" s="399">
        <f>+I44+I50+I56+I62+I68</f>
        <v>0</v>
      </c>
      <c r="J43" s="399">
        <f>+J44+J50+J56+J62+J68</f>
        <v>0</v>
      </c>
      <c r="K43" s="399">
        <f>+K44+K50+K56+K62+K68</f>
        <v>0</v>
      </c>
      <c r="L43" s="399">
        <f>+L44+L50+L56+L62+L68</f>
        <v>0</v>
      </c>
      <c r="M43" s="399">
        <f>+M44+M50+M56+M62+M68</f>
        <v>0</v>
      </c>
      <c r="N43" s="399">
        <f t="shared" si="14"/>
        <v>0</v>
      </c>
      <c r="O43" s="399">
        <f t="shared" si="14"/>
        <v>0</v>
      </c>
      <c r="P43" s="399">
        <f t="shared" si="14"/>
        <v>0</v>
      </c>
      <c r="Q43" s="399">
        <f>+Q44+Q50+Q56+Q62+Q68</f>
        <v>0</v>
      </c>
      <c r="R43" s="399">
        <f>+R44+R50+R56+R62+R68</f>
        <v>0</v>
      </c>
      <c r="S43" s="399">
        <f>+S44+S50+S56+S62+S68</f>
        <v>0</v>
      </c>
      <c r="T43" s="402">
        <f>+T44+T50+T56+T62+T68</f>
        <v>0</v>
      </c>
      <c r="U43" s="403">
        <f t="shared" ref="U43:AS43" si="15">+U44+U50+U56+U62+U68</f>
        <v>0</v>
      </c>
      <c r="V43" s="399">
        <f t="shared" si="15"/>
        <v>0</v>
      </c>
      <c r="W43" s="399">
        <f t="shared" si="15"/>
        <v>0</v>
      </c>
      <c r="X43" s="399">
        <f t="shared" si="15"/>
        <v>0</v>
      </c>
      <c r="Y43" s="399">
        <f t="shared" si="15"/>
        <v>0</v>
      </c>
      <c r="Z43" s="399">
        <f t="shared" si="15"/>
        <v>0</v>
      </c>
      <c r="AA43" s="399">
        <f t="shared" si="15"/>
        <v>0</v>
      </c>
      <c r="AB43" s="399">
        <f t="shared" si="15"/>
        <v>0</v>
      </c>
      <c r="AC43" s="399">
        <f t="shared" si="15"/>
        <v>0</v>
      </c>
      <c r="AD43" s="399">
        <f t="shared" si="15"/>
        <v>0</v>
      </c>
      <c r="AE43" s="399">
        <f t="shared" si="15"/>
        <v>0</v>
      </c>
      <c r="AF43" s="399">
        <f t="shared" si="15"/>
        <v>0</v>
      </c>
      <c r="AG43" s="400">
        <f>+AG44+AG50+AG56+AG62+AG68</f>
        <v>0</v>
      </c>
      <c r="AH43" s="401">
        <f t="shared" si="15"/>
        <v>0</v>
      </c>
      <c r="AI43" s="399">
        <f t="shared" si="15"/>
        <v>0</v>
      </c>
      <c r="AJ43" s="399">
        <f t="shared" si="15"/>
        <v>0</v>
      </c>
      <c r="AK43" s="399">
        <f t="shared" si="15"/>
        <v>0</v>
      </c>
      <c r="AL43" s="399">
        <f t="shared" si="15"/>
        <v>0</v>
      </c>
      <c r="AM43" s="399">
        <f t="shared" si="15"/>
        <v>0</v>
      </c>
      <c r="AN43" s="399">
        <f t="shared" si="15"/>
        <v>0</v>
      </c>
      <c r="AO43" s="399">
        <f t="shared" si="15"/>
        <v>0</v>
      </c>
      <c r="AP43" s="399">
        <f t="shared" si="15"/>
        <v>0</v>
      </c>
      <c r="AQ43" s="399">
        <f t="shared" si="15"/>
        <v>0</v>
      </c>
      <c r="AR43" s="399">
        <f t="shared" si="15"/>
        <v>0</v>
      </c>
      <c r="AS43" s="399">
        <f t="shared" si="15"/>
        <v>0</v>
      </c>
      <c r="AT43" s="402">
        <f>+AT44+AT50+AT56+AT62+AT68</f>
        <v>0</v>
      </c>
      <c r="AU43" s="404">
        <f>+AU44+AU50+AU56+AU62+AU68</f>
        <v>0</v>
      </c>
      <c r="AV43" s="392">
        <f t="shared" si="1"/>
        <v>0</v>
      </c>
    </row>
    <row r="44" spans="2:48" s="394" customFormat="1" ht="12.75" customHeight="1" x14ac:dyDescent="0.15">
      <c r="B44" s="406" t="str">
        <f>+'FORMATO COSTEO C1'!C$176</f>
        <v>1.2.1</v>
      </c>
      <c r="C44" s="430" t="str">
        <f>+'FORMATO COSTEO C1'!B$176</f>
        <v>Proporcionar información de los preseleccionados a FE</v>
      </c>
      <c r="D44" s="543" t="str">
        <f>+'FORMATO COSTEO C1'!D$176</f>
        <v>Unidad medida</v>
      </c>
      <c r="E44" s="546">
        <f>+'FORMATO COSTEO C1'!E$176</f>
        <v>0</v>
      </c>
      <c r="F44" s="410">
        <f>SUM(F45:F49)</f>
        <v>0</v>
      </c>
      <c r="G44" s="413">
        <f t="shared" ref="G44:AU44" si="16">SUM(G45:G49)</f>
        <v>0</v>
      </c>
      <c r="H44" s="414">
        <f t="shared" si="16"/>
        <v>0</v>
      </c>
      <c r="I44" s="410">
        <f>SUM(I45:I49)</f>
        <v>0</v>
      </c>
      <c r="J44" s="410">
        <f>SUM(J45:J49)</f>
        <v>0</v>
      </c>
      <c r="K44" s="410">
        <f>SUM(K45:K49)</f>
        <v>0</v>
      </c>
      <c r="L44" s="410">
        <f>SUM(L45:L49)</f>
        <v>0</v>
      </c>
      <c r="M44" s="410">
        <f>SUM(M45:M49)</f>
        <v>0</v>
      </c>
      <c r="N44" s="410">
        <f t="shared" si="16"/>
        <v>0</v>
      </c>
      <c r="O44" s="410">
        <f t="shared" si="16"/>
        <v>0</v>
      </c>
      <c r="P44" s="410">
        <f t="shared" si="16"/>
        <v>0</v>
      </c>
      <c r="Q44" s="410">
        <f t="shared" si="16"/>
        <v>0</v>
      </c>
      <c r="R44" s="410">
        <f t="shared" si="16"/>
        <v>0</v>
      </c>
      <c r="S44" s="410">
        <f t="shared" si="16"/>
        <v>0</v>
      </c>
      <c r="T44" s="413">
        <f t="shared" si="16"/>
        <v>0</v>
      </c>
      <c r="U44" s="414">
        <f t="shared" si="16"/>
        <v>0</v>
      </c>
      <c r="V44" s="410">
        <f t="shared" si="16"/>
        <v>0</v>
      </c>
      <c r="W44" s="410">
        <f t="shared" si="16"/>
        <v>0</v>
      </c>
      <c r="X44" s="410">
        <f t="shared" si="16"/>
        <v>0</v>
      </c>
      <c r="Y44" s="410">
        <f t="shared" si="16"/>
        <v>0</v>
      </c>
      <c r="Z44" s="410">
        <f t="shared" si="16"/>
        <v>0</v>
      </c>
      <c r="AA44" s="410">
        <f t="shared" si="16"/>
        <v>0</v>
      </c>
      <c r="AB44" s="410">
        <f t="shared" si="16"/>
        <v>0</v>
      </c>
      <c r="AC44" s="410">
        <f t="shared" si="16"/>
        <v>0</v>
      </c>
      <c r="AD44" s="410">
        <f t="shared" si="16"/>
        <v>0</v>
      </c>
      <c r="AE44" s="410">
        <f t="shared" si="16"/>
        <v>0</v>
      </c>
      <c r="AF44" s="410">
        <f t="shared" si="16"/>
        <v>0</v>
      </c>
      <c r="AG44" s="411">
        <f>SUM(AG45:AG49)</f>
        <v>0</v>
      </c>
      <c r="AH44" s="412">
        <f t="shared" si="16"/>
        <v>0</v>
      </c>
      <c r="AI44" s="410">
        <f t="shared" si="16"/>
        <v>0</v>
      </c>
      <c r="AJ44" s="410">
        <f t="shared" si="16"/>
        <v>0</v>
      </c>
      <c r="AK44" s="410">
        <f t="shared" si="16"/>
        <v>0</v>
      </c>
      <c r="AL44" s="410">
        <f t="shared" si="16"/>
        <v>0</v>
      </c>
      <c r="AM44" s="410">
        <f t="shared" si="16"/>
        <v>0</v>
      </c>
      <c r="AN44" s="410">
        <f t="shared" si="16"/>
        <v>0</v>
      </c>
      <c r="AO44" s="410">
        <f t="shared" si="16"/>
        <v>0</v>
      </c>
      <c r="AP44" s="410">
        <f t="shared" si="16"/>
        <v>0</v>
      </c>
      <c r="AQ44" s="410">
        <f t="shared" si="16"/>
        <v>0</v>
      </c>
      <c r="AR44" s="410">
        <f t="shared" si="16"/>
        <v>0</v>
      </c>
      <c r="AS44" s="410">
        <f t="shared" si="16"/>
        <v>0</v>
      </c>
      <c r="AT44" s="413">
        <f t="shared" si="16"/>
        <v>0</v>
      </c>
      <c r="AU44" s="415">
        <f t="shared" si="16"/>
        <v>0</v>
      </c>
      <c r="AV44" s="392">
        <f t="shared" si="1"/>
        <v>0</v>
      </c>
    </row>
    <row r="45" spans="2:48" s="394" customFormat="1" ht="12.75" customHeight="1" x14ac:dyDescent="0.15">
      <c r="B45" s="416" t="str">
        <f>+'FORMATO COSTEO C1'!C$178</f>
        <v>1.2.1.1</v>
      </c>
      <c r="C45" s="417" t="str">
        <f>+'FORMATO COSTEO C1'!B$178</f>
        <v>Categoría de gasto</v>
      </c>
      <c r="D45" s="418"/>
      <c r="E45" s="562"/>
      <c r="F45" s="420">
        <f>+'FORMATO COSTEO C1'!G178</f>
        <v>0</v>
      </c>
      <c r="G45" s="423">
        <f>+'FORMATO COSTEO C1'!I178</f>
        <v>0</v>
      </c>
      <c r="H45" s="560">
        <f>IF( $F45=0,0,((($F45/$E$44)*'PLAN DE ADQUISICIONES'!F$27)*($G45/$F45)))</f>
        <v>0</v>
      </c>
      <c r="I45" s="420">
        <f>IF( $F45=0,0,((($F45/$E$44)*'PLAN DE ADQUISICIONES'!G$27)*($G45/$F45)))</f>
        <v>0</v>
      </c>
      <c r="J45" s="420">
        <f>IF( $F45=0,0,((($F45/$E$44)*'PLAN DE ADQUISICIONES'!H$27)*($G45/$F45)))</f>
        <v>0</v>
      </c>
      <c r="K45" s="420">
        <f>IF( $F45=0,0,((($F45/$E$44)*'PLAN DE ADQUISICIONES'!I$27)*($G45/$F45)))</f>
        <v>0</v>
      </c>
      <c r="L45" s="420">
        <f>IF( $F45=0,0,((($F45/$E$44)*'PLAN DE ADQUISICIONES'!J$27)*($G45/$F45)))</f>
        <v>0</v>
      </c>
      <c r="M45" s="420">
        <f>IF( $F45=0,0,((($F45/$E$44)*'PLAN DE ADQUISICIONES'!K$27)*($G45/$F45)))</f>
        <v>0</v>
      </c>
      <c r="N45" s="420">
        <f>IF( $F45=0,0,((($F45/$E$44)*'PLAN DE ADQUISICIONES'!L$27)*($G45/$F45)))</f>
        <v>0</v>
      </c>
      <c r="O45" s="420">
        <f>IF( $F45=0,0,((($F45/$E$44)*'PLAN DE ADQUISICIONES'!M$27)*($G45/$F45)))</f>
        <v>0</v>
      </c>
      <c r="P45" s="420">
        <f>IF( $F45=0,0,((($F45/$E$44)*'PLAN DE ADQUISICIONES'!N$27)*($G45/$F45)))</f>
        <v>0</v>
      </c>
      <c r="Q45" s="420">
        <f>IF( $F45=0,0,((($F45/$E$44)*'PLAN DE ADQUISICIONES'!O$27)*($G45/$F45)))</f>
        <v>0</v>
      </c>
      <c r="R45" s="420">
        <f>IF( $F45=0,0,((($F45/$E$44)*'PLAN DE ADQUISICIONES'!P$27)*($G45/$F45)))</f>
        <v>0</v>
      </c>
      <c r="S45" s="420">
        <f>IF( $F45=0,0,((($F45/$E$44)*'PLAN DE ADQUISICIONES'!Q$27)*($G45/$F45)))</f>
        <v>0</v>
      </c>
      <c r="T45" s="423">
        <f>H45+I45+J45+K45+L45+M45+N45+O45+P45+Q45+R45+S45</f>
        <v>0</v>
      </c>
      <c r="U45" s="424">
        <f>IF( $F45=0,0,((($F45/$E$44)*'PLAN DE ADQUISICIONES'!R$27)*($G45/$F45)))</f>
        <v>0</v>
      </c>
      <c r="V45" s="420">
        <f>IF( $F45=0,0,((($F45/$E$44)*'PLAN DE ADQUISICIONES'!S$27)*($G45/$F45)))</f>
        <v>0</v>
      </c>
      <c r="W45" s="420">
        <f>IF( $F45=0,0,((($F45/$E$44)*'PLAN DE ADQUISICIONES'!T$27)*($G45/$F45)))</f>
        <v>0</v>
      </c>
      <c r="X45" s="420">
        <f>IF( $F45=0,0,((($F45/$E$44)*'PLAN DE ADQUISICIONES'!U$27)*($G45/$F45)))</f>
        <v>0</v>
      </c>
      <c r="Y45" s="420">
        <f>IF( $F45=0,0,((($F45/$E$44)*'PLAN DE ADQUISICIONES'!V$27)*($G45/$F45)))</f>
        <v>0</v>
      </c>
      <c r="Z45" s="420">
        <f>IF( $F45=0,0,((($F45/$E$44)*'PLAN DE ADQUISICIONES'!W$27)*($G45/$F45)))</f>
        <v>0</v>
      </c>
      <c r="AA45" s="420">
        <f>IF( $F45=0,0,((($F45/$E$44)*'PLAN DE ADQUISICIONES'!X$27)*($G45/$F45)))</f>
        <v>0</v>
      </c>
      <c r="AB45" s="420">
        <f>IF( $F45=0,0,((($F45/$E$44)*'PLAN DE ADQUISICIONES'!Y$27)*($G45/$F45)))</f>
        <v>0</v>
      </c>
      <c r="AC45" s="420">
        <f>IF( $F45=0,0,((($F45/$E$44)*'PLAN DE ADQUISICIONES'!Z$27)*($G45/$F45)))</f>
        <v>0</v>
      </c>
      <c r="AD45" s="420">
        <f>IF( $F45=0,0,((($F45/$E$44)*'PLAN DE ADQUISICIONES'!AA$27)*($G45/$F45)))</f>
        <v>0</v>
      </c>
      <c r="AE45" s="420">
        <f>IF( $F45=0,0,((($F45/$E$44)*'PLAN DE ADQUISICIONES'!AB$27)*($G45/$F45)))</f>
        <v>0</v>
      </c>
      <c r="AF45" s="420">
        <f>IF( $F45=0,0,((($F45/$E$44)*'PLAN DE ADQUISICIONES'!AC$27)*($G45/$F45)))</f>
        <v>0</v>
      </c>
      <c r="AG45" s="421">
        <f>U45+V45+W45+X45+Y45+Z45+AA45+AB45+AC45+AD45+AE45+AF45</f>
        <v>0</v>
      </c>
      <c r="AH45" s="425">
        <f>IF( $F45=0,0,((($F45/$E$44)*'PLAN DE ADQUISICIONES'!AD$27)*($G45/$F45)))</f>
        <v>0</v>
      </c>
      <c r="AI45" s="420">
        <f>IF( $F45=0,0,((($F45/$E$44)*'PLAN DE ADQUISICIONES'!AE$27)*($G45/$F45)))</f>
        <v>0</v>
      </c>
      <c r="AJ45" s="420">
        <f>IF( $F45=0,0,((($F45/$E$44)*'PLAN DE ADQUISICIONES'!AF$27)*($G45/$F45)))</f>
        <v>0</v>
      </c>
      <c r="AK45" s="420">
        <f>IF( $F45=0,0,((($F45/$E$44)*'PLAN DE ADQUISICIONES'!AG$27)*($G45/$F45)))</f>
        <v>0</v>
      </c>
      <c r="AL45" s="420">
        <f>IF( $F45=0,0,((($F45/$E$44)*'PLAN DE ADQUISICIONES'!AH$27)*($G45/$F45)))</f>
        <v>0</v>
      </c>
      <c r="AM45" s="420">
        <f>IF( $F45=0,0,((($F45/$E$44)*'PLAN DE ADQUISICIONES'!AI$27)*($G45/$F45)))</f>
        <v>0</v>
      </c>
      <c r="AN45" s="420">
        <f>IF( $F45=0,0,((($F45/$E$44)*'PLAN DE ADQUISICIONES'!AJ$27)*($G45/$F45)))</f>
        <v>0</v>
      </c>
      <c r="AO45" s="420">
        <f>IF( $F45=0,0,((($F45/$E$44)*'PLAN DE ADQUISICIONES'!AK$27)*($G45/$F45)))</f>
        <v>0</v>
      </c>
      <c r="AP45" s="420">
        <f>IF( $F45=0,0,((($F45/$E$44)*'PLAN DE ADQUISICIONES'!AL$27)*($G45/$F45)))</f>
        <v>0</v>
      </c>
      <c r="AQ45" s="420">
        <f>IF( $F45=0,0,((($F45/$E$44)*'PLAN DE ADQUISICIONES'!AM$27)*($G45/$F45)))</f>
        <v>0</v>
      </c>
      <c r="AR45" s="420">
        <f>IF( $F45=0,0,((($F45/$E$44)*'PLAN DE ADQUISICIONES'!AN$27)*($G45/$F45)))</f>
        <v>0</v>
      </c>
      <c r="AS45" s="420">
        <f>IF( $F45=0,0,((($F45/$E$44)*'PLAN DE ADQUISICIONES'!AO$27)*($G45/$F45)))</f>
        <v>0</v>
      </c>
      <c r="AT45" s="423">
        <f>AH45+AI45+AJ45+AK45+AL45+AM45+AN45+AO45+AP45+AQ45+AR45+AS45</f>
        <v>0</v>
      </c>
      <c r="AU45" s="426">
        <f>AS45+AR45+AQ45+AP45+AO45+AN45+AM45+AL45+AK45+AJ45+AI45+AH45+AF45+AE45+AD45+AC45+AB45+AA45+Z45+Y45+X45+W45+V45+U45+S45+R45+Q45+P45+O45+N45+M45+L45+K45+J45+I45+H45</f>
        <v>0</v>
      </c>
      <c r="AV45" s="392">
        <f t="shared" si="1"/>
        <v>0</v>
      </c>
    </row>
    <row r="46" spans="2:48" s="394" customFormat="1" ht="12.75" customHeight="1" x14ac:dyDescent="0.15">
      <c r="B46" s="416" t="str">
        <f>+'FORMATO COSTEO C1'!C$184</f>
        <v>1.2.1.2</v>
      </c>
      <c r="C46" s="417" t="str">
        <f>+'FORMATO COSTEO C1'!B$184</f>
        <v>Categoría de gasto</v>
      </c>
      <c r="D46" s="418"/>
      <c r="E46" s="562"/>
      <c r="F46" s="420">
        <f>+'FORMATO COSTEO C1'!G184</f>
        <v>0</v>
      </c>
      <c r="G46" s="423">
        <f>+'FORMATO COSTEO C1'!I184</f>
        <v>0</v>
      </c>
      <c r="H46" s="424">
        <f>IF( $F46=0,0,((($F46/$E$44)*'PLAN DE ADQUISICIONES'!F$27)*($G46/$F46)))</f>
        <v>0</v>
      </c>
      <c r="I46" s="420">
        <f>IF( $F46=0,0,((($F46/$E$44)*'PLAN DE ADQUISICIONES'!G$27)*($G46/$F46)))</f>
        <v>0</v>
      </c>
      <c r="J46" s="420">
        <f>IF( $F46=0,0,((($F46/$E$44)*'PLAN DE ADQUISICIONES'!H$27)*($G46/$F46)))</f>
        <v>0</v>
      </c>
      <c r="K46" s="420">
        <f>IF( $F46=0,0,((($F46/$E$44)*'PLAN DE ADQUISICIONES'!I$27)*($G46/$F46)))</f>
        <v>0</v>
      </c>
      <c r="L46" s="420">
        <f>IF( $F46=0,0,((($F46/$E$44)*'PLAN DE ADQUISICIONES'!J$27)*($G46/$F46)))</f>
        <v>0</v>
      </c>
      <c r="M46" s="420">
        <f>IF( $F46=0,0,((($F46/$E$44)*'PLAN DE ADQUISICIONES'!K$27)*($G46/$F46)))</f>
        <v>0</v>
      </c>
      <c r="N46" s="420">
        <f>IF( $F46=0,0,((($F46/$E$44)*'PLAN DE ADQUISICIONES'!L$27)*($G46/$F46)))</f>
        <v>0</v>
      </c>
      <c r="O46" s="420">
        <f>IF( $F46=0,0,((($F46/$E$44)*'PLAN DE ADQUISICIONES'!M$27)*($G46/$F46)))</f>
        <v>0</v>
      </c>
      <c r="P46" s="420">
        <f>IF( $F46=0,0,((($F46/$E$44)*'PLAN DE ADQUISICIONES'!N$27)*($G46/$F46)))</f>
        <v>0</v>
      </c>
      <c r="Q46" s="420">
        <f>IF( $F46=0,0,((($F46/$E$44)*'PLAN DE ADQUISICIONES'!O$27)*($G46/$F46)))</f>
        <v>0</v>
      </c>
      <c r="R46" s="420">
        <f>IF( $F46=0,0,((($F46/$E$44)*'PLAN DE ADQUISICIONES'!P$27)*($G46/$F46)))</f>
        <v>0</v>
      </c>
      <c r="S46" s="420">
        <f>IF( $F46=0,0,((($F46/$E$44)*'PLAN DE ADQUISICIONES'!Q$27)*($G46/$F46)))</f>
        <v>0</v>
      </c>
      <c r="T46" s="423">
        <f>H46+I46+J46+K46+L46+M46+N46+O46+P46+Q46+R46+S46</f>
        <v>0</v>
      </c>
      <c r="U46" s="424">
        <f>IF( $F46=0,0,((($F46/$E$44)*'PLAN DE ADQUISICIONES'!R$27)*($G46/$F46)))</f>
        <v>0</v>
      </c>
      <c r="V46" s="420">
        <f>IF( $F46=0,0,((($F46/$E$44)*'PLAN DE ADQUISICIONES'!S$27)*($G46/$F46)))</f>
        <v>0</v>
      </c>
      <c r="W46" s="420">
        <f>IF( $F46=0,0,((($F46/$E$44)*'PLAN DE ADQUISICIONES'!T$27)*($G46/$F46)))</f>
        <v>0</v>
      </c>
      <c r="X46" s="420">
        <f>IF( $F46=0,0,((($F46/$E$44)*'PLAN DE ADQUISICIONES'!U$27)*($G46/$F46)))</f>
        <v>0</v>
      </c>
      <c r="Y46" s="420">
        <f>IF( $F46=0,0,((($F46/$E$44)*'PLAN DE ADQUISICIONES'!V$27)*($G46/$F46)))</f>
        <v>0</v>
      </c>
      <c r="Z46" s="420">
        <f>IF( $F46=0,0,((($F46/$E$44)*'PLAN DE ADQUISICIONES'!W$27)*($G46/$F46)))</f>
        <v>0</v>
      </c>
      <c r="AA46" s="420">
        <f>IF( $F46=0,0,((($F46/$E$44)*'PLAN DE ADQUISICIONES'!X$27)*($G46/$F46)))</f>
        <v>0</v>
      </c>
      <c r="AB46" s="420">
        <f>IF( $F46=0,0,((($F46/$E$44)*'PLAN DE ADQUISICIONES'!Y$27)*($G46/$F46)))</f>
        <v>0</v>
      </c>
      <c r="AC46" s="420">
        <f>IF( $F46=0,0,((($F46/$E$44)*'PLAN DE ADQUISICIONES'!Z$27)*($G46/$F46)))</f>
        <v>0</v>
      </c>
      <c r="AD46" s="420">
        <f>IF( $F46=0,0,((($F46/$E$44)*'PLAN DE ADQUISICIONES'!AA$27)*($G46/$F46)))</f>
        <v>0</v>
      </c>
      <c r="AE46" s="420">
        <f>IF( $F46=0,0,((($F46/$E$44)*'PLAN DE ADQUISICIONES'!AB$27)*($G46/$F46)))</f>
        <v>0</v>
      </c>
      <c r="AF46" s="420">
        <f>IF( $F46=0,0,((($F46/$E$44)*'PLAN DE ADQUISICIONES'!AC$27)*($G46/$F46)))</f>
        <v>0</v>
      </c>
      <c r="AG46" s="421">
        <f>U46+V46+W46+X46+Y46+Z46+AA46+AB46+AC46+AD46+AE46+AF46</f>
        <v>0</v>
      </c>
      <c r="AH46" s="425">
        <f>IF( $F46=0,0,((($F46/$E$44)*'PLAN DE ADQUISICIONES'!AD$27)*($G46/$F46)))</f>
        <v>0</v>
      </c>
      <c r="AI46" s="420">
        <f>IF( $F46=0,0,((($F46/$E$44)*'PLAN DE ADQUISICIONES'!AE$27)*($G46/$F46)))</f>
        <v>0</v>
      </c>
      <c r="AJ46" s="420">
        <f>IF( $F46=0,0,((($F46/$E$44)*'PLAN DE ADQUISICIONES'!AF$27)*($G46/$F46)))</f>
        <v>0</v>
      </c>
      <c r="AK46" s="420">
        <f>IF( $F46=0,0,((($F46/$E$44)*'PLAN DE ADQUISICIONES'!AG$27)*($G46/$F46)))</f>
        <v>0</v>
      </c>
      <c r="AL46" s="420">
        <f>IF( $F46=0,0,((($F46/$E$44)*'PLAN DE ADQUISICIONES'!AH$27)*($G46/$F46)))</f>
        <v>0</v>
      </c>
      <c r="AM46" s="420">
        <f>IF( $F46=0,0,((($F46/$E$44)*'PLAN DE ADQUISICIONES'!AI$27)*($G46/$F46)))</f>
        <v>0</v>
      </c>
      <c r="AN46" s="420">
        <f>IF( $F46=0,0,((($F46/$E$44)*'PLAN DE ADQUISICIONES'!AJ$27)*($G46/$F46)))</f>
        <v>0</v>
      </c>
      <c r="AO46" s="420">
        <f>IF( $F46=0,0,((($F46/$E$44)*'PLAN DE ADQUISICIONES'!AK$27)*($G46/$F46)))</f>
        <v>0</v>
      </c>
      <c r="AP46" s="420">
        <f>IF( $F46=0,0,((($F46/$E$44)*'PLAN DE ADQUISICIONES'!AL$27)*($G46/$F46)))</f>
        <v>0</v>
      </c>
      <c r="AQ46" s="420">
        <f>IF( $F46=0,0,((($F46/$E$44)*'PLAN DE ADQUISICIONES'!AM$27)*($G46/$F46)))</f>
        <v>0</v>
      </c>
      <c r="AR46" s="420">
        <f>IF( $F46=0,0,((($F46/$E$44)*'PLAN DE ADQUISICIONES'!AN$27)*($G46/$F46)))</f>
        <v>0</v>
      </c>
      <c r="AS46" s="420">
        <f>IF( $F46=0,0,((($F46/$E$44)*'PLAN DE ADQUISICIONES'!AO$27)*($G46/$F46)))</f>
        <v>0</v>
      </c>
      <c r="AT46" s="423">
        <f>AH46+AI46+AJ46+AK46+AL46+AM46+AN46+AO46+AP46+AQ46+AR46+AS46</f>
        <v>0</v>
      </c>
      <c r="AU46" s="426">
        <f>AS46+AR46+AQ46+AP46+AO46+AN46+AM46+AL46+AK46+AJ46+AI46+AH46+AF46+AE46+AD46+AC46+AB46+AA46+Z46+Y46+X46+W46+V46+U46+S46+R46+Q46+P46+O46+N46+M46+L46+K46+J46+I46+H46</f>
        <v>0</v>
      </c>
      <c r="AV46" s="392">
        <f t="shared" si="1"/>
        <v>0</v>
      </c>
    </row>
    <row r="47" spans="2:48" s="394" customFormat="1" ht="12.75" customHeight="1" x14ac:dyDescent="0.15">
      <c r="B47" s="416" t="str">
        <f>+'FORMATO COSTEO C1'!C$190</f>
        <v>1.2.1.3</v>
      </c>
      <c r="C47" s="417" t="str">
        <f>+'FORMATO COSTEO C1'!B$190</f>
        <v>Categoría de gasto</v>
      </c>
      <c r="D47" s="418"/>
      <c r="E47" s="562"/>
      <c r="F47" s="420">
        <f>+'FORMATO COSTEO C1'!G190</f>
        <v>0</v>
      </c>
      <c r="G47" s="423">
        <f>+'FORMATO COSTEO C1'!I190</f>
        <v>0</v>
      </c>
      <c r="H47" s="424">
        <f>IF( $F47=0,0,((($F47/$E$44)*'PLAN DE ADQUISICIONES'!F$27)*($G47/$F47)))</f>
        <v>0</v>
      </c>
      <c r="I47" s="420">
        <f>IF( $F47=0,0,((($F47/$E$44)*'PLAN DE ADQUISICIONES'!G$27)*($G47/$F47)))</f>
        <v>0</v>
      </c>
      <c r="J47" s="420">
        <f>IF( $F47=0,0,((($F47/$E$44)*'PLAN DE ADQUISICIONES'!H$27)*($G47/$F47)))</f>
        <v>0</v>
      </c>
      <c r="K47" s="420">
        <f>IF( $F47=0,0,((($F47/$E$44)*'PLAN DE ADQUISICIONES'!I$27)*($G47/$F47)))</f>
        <v>0</v>
      </c>
      <c r="L47" s="420">
        <f>IF( $F47=0,0,((($F47/$E$44)*'PLAN DE ADQUISICIONES'!J$27)*($G47/$F47)))</f>
        <v>0</v>
      </c>
      <c r="M47" s="420">
        <f>IF( $F47=0,0,((($F47/$E$44)*'PLAN DE ADQUISICIONES'!K$27)*($G47/$F47)))</f>
        <v>0</v>
      </c>
      <c r="N47" s="420">
        <f>IF( $F47=0,0,((($F47/$E$44)*'PLAN DE ADQUISICIONES'!L$27)*($G47/$F47)))</f>
        <v>0</v>
      </c>
      <c r="O47" s="420">
        <f>IF( $F47=0,0,((($F47/$E$44)*'PLAN DE ADQUISICIONES'!M$27)*($G47/$F47)))</f>
        <v>0</v>
      </c>
      <c r="P47" s="420">
        <f>IF( $F47=0,0,((($F47/$E$44)*'PLAN DE ADQUISICIONES'!N$27)*($G47/$F47)))</f>
        <v>0</v>
      </c>
      <c r="Q47" s="420">
        <f>IF( $F47=0,0,((($F47/$E$44)*'PLAN DE ADQUISICIONES'!O$27)*($G47/$F47)))</f>
        <v>0</v>
      </c>
      <c r="R47" s="420">
        <f>IF( $F47=0,0,((($F47/$E$44)*'PLAN DE ADQUISICIONES'!P$27)*($G47/$F47)))</f>
        <v>0</v>
      </c>
      <c r="S47" s="420">
        <f>IF( $F47=0,0,((($F47/$E$44)*'PLAN DE ADQUISICIONES'!Q$27)*($G47/$F47)))</f>
        <v>0</v>
      </c>
      <c r="T47" s="423">
        <f>H47+I47+J47+K47+L47+M47+N47+O47+P47+Q47+R47+S47</f>
        <v>0</v>
      </c>
      <c r="U47" s="424">
        <f>IF( $F47=0,0,((($F47/$E$44)*'PLAN DE ADQUISICIONES'!R$27)*($G47/$F47)))</f>
        <v>0</v>
      </c>
      <c r="V47" s="420">
        <f>IF( $F47=0,0,((($F47/$E$44)*'PLAN DE ADQUISICIONES'!S$27)*($G47/$F47)))</f>
        <v>0</v>
      </c>
      <c r="W47" s="420">
        <f>IF( $F47=0,0,((($F47/$E$44)*'PLAN DE ADQUISICIONES'!T$27)*($G47/$F47)))</f>
        <v>0</v>
      </c>
      <c r="X47" s="420">
        <f>IF( $F47=0,0,((($F47/$E$44)*'PLAN DE ADQUISICIONES'!U$27)*($G47/$F47)))</f>
        <v>0</v>
      </c>
      <c r="Y47" s="420">
        <f>IF( $F47=0,0,((($F47/$E$44)*'PLAN DE ADQUISICIONES'!V$27)*($G47/$F47)))</f>
        <v>0</v>
      </c>
      <c r="Z47" s="420">
        <f>IF( $F47=0,0,((($F47/$E$44)*'PLAN DE ADQUISICIONES'!W$27)*($G47/$F47)))</f>
        <v>0</v>
      </c>
      <c r="AA47" s="420">
        <f>IF( $F47=0,0,((($F47/$E$44)*'PLAN DE ADQUISICIONES'!X$27)*($G47/$F47)))</f>
        <v>0</v>
      </c>
      <c r="AB47" s="420">
        <f>IF( $F47=0,0,((($F47/$E$44)*'PLAN DE ADQUISICIONES'!Y$27)*($G47/$F47)))</f>
        <v>0</v>
      </c>
      <c r="AC47" s="420">
        <f>IF( $F47=0,0,((($F47/$E$44)*'PLAN DE ADQUISICIONES'!Z$27)*($G47/$F47)))</f>
        <v>0</v>
      </c>
      <c r="AD47" s="420">
        <f>IF( $F47=0,0,((($F47/$E$44)*'PLAN DE ADQUISICIONES'!AA$27)*($G47/$F47)))</f>
        <v>0</v>
      </c>
      <c r="AE47" s="420">
        <f>IF( $F47=0,0,((($F47/$E$44)*'PLAN DE ADQUISICIONES'!AB$27)*($G47/$F47)))</f>
        <v>0</v>
      </c>
      <c r="AF47" s="420">
        <f>IF( $F47=0,0,((($F47/$E$44)*'PLAN DE ADQUISICIONES'!AC$27)*($G47/$F47)))</f>
        <v>0</v>
      </c>
      <c r="AG47" s="421">
        <f>U47+V47+W47+X47+Y47+Z47+AA47+AB47+AC47+AD47+AE47+AF47</f>
        <v>0</v>
      </c>
      <c r="AH47" s="425">
        <f>IF( $F47=0,0,((($F47/$E$44)*'PLAN DE ADQUISICIONES'!AD$27)*($G47/$F47)))</f>
        <v>0</v>
      </c>
      <c r="AI47" s="420">
        <f>IF( $F47=0,0,((($F47/$E$44)*'PLAN DE ADQUISICIONES'!AE$27)*($G47/$F47)))</f>
        <v>0</v>
      </c>
      <c r="AJ47" s="420">
        <f>IF( $F47=0,0,((($F47/$E$44)*'PLAN DE ADQUISICIONES'!AF$27)*($G47/$F47)))</f>
        <v>0</v>
      </c>
      <c r="AK47" s="420">
        <f>IF( $F47=0,0,((($F47/$E$44)*'PLAN DE ADQUISICIONES'!AG$27)*($G47/$F47)))</f>
        <v>0</v>
      </c>
      <c r="AL47" s="420">
        <f>IF( $F47=0,0,((($F47/$E$44)*'PLAN DE ADQUISICIONES'!AH$27)*($G47/$F47)))</f>
        <v>0</v>
      </c>
      <c r="AM47" s="420">
        <f>IF( $F47=0,0,((($F47/$E$44)*'PLAN DE ADQUISICIONES'!AI$27)*($G47/$F47)))</f>
        <v>0</v>
      </c>
      <c r="AN47" s="420">
        <f>IF( $F47=0,0,((($F47/$E$44)*'PLAN DE ADQUISICIONES'!AJ$27)*($G47/$F47)))</f>
        <v>0</v>
      </c>
      <c r="AO47" s="420">
        <f>IF( $F47=0,0,((($F47/$E$44)*'PLAN DE ADQUISICIONES'!AK$27)*($G47/$F47)))</f>
        <v>0</v>
      </c>
      <c r="AP47" s="420">
        <f>IF( $F47=0,0,((($F47/$E$44)*'PLAN DE ADQUISICIONES'!AL$27)*($G47/$F47)))</f>
        <v>0</v>
      </c>
      <c r="AQ47" s="420">
        <f>IF( $F47=0,0,((($F47/$E$44)*'PLAN DE ADQUISICIONES'!AM$27)*($G47/$F47)))</f>
        <v>0</v>
      </c>
      <c r="AR47" s="420">
        <f>IF( $F47=0,0,((($F47/$E$44)*'PLAN DE ADQUISICIONES'!AN$27)*($G47/$F47)))</f>
        <v>0</v>
      </c>
      <c r="AS47" s="420">
        <f>IF( $F47=0,0,((($F47/$E$44)*'PLAN DE ADQUISICIONES'!AO$27)*($G47/$F47)))</f>
        <v>0</v>
      </c>
      <c r="AT47" s="423">
        <f>AH47+AI47+AJ47+AK47+AL47+AM47+AN47+AO47+AP47+AQ47+AR47+AS47</f>
        <v>0</v>
      </c>
      <c r="AU47" s="426">
        <f>AS47+AR47+AQ47+AP47+AO47+AN47+AM47+AL47+AK47+AJ47+AI47+AH47+AF47+AE47+AD47+AC47+AB47+AA47+Z47+Y47+X47+W47+V47+U47+S47+R47+Q47+P47+O47+N47+M47+L47+K47+J47+I47+H47</f>
        <v>0</v>
      </c>
      <c r="AV47" s="392">
        <f t="shared" si="1"/>
        <v>0</v>
      </c>
    </row>
    <row r="48" spans="2:48" s="394" customFormat="1" ht="12.75" customHeight="1" x14ac:dyDescent="0.15">
      <c r="B48" s="416" t="str">
        <f>+'FORMATO COSTEO C1'!C$196</f>
        <v>1.2.1.4</v>
      </c>
      <c r="C48" s="417" t="str">
        <f>+'FORMATO COSTEO C1'!B$196</f>
        <v>Categoría de gasto</v>
      </c>
      <c r="D48" s="418"/>
      <c r="E48" s="562"/>
      <c r="F48" s="420">
        <f>+'FORMATO COSTEO C1'!G196</f>
        <v>0</v>
      </c>
      <c r="G48" s="423">
        <f>+'FORMATO COSTEO C1'!I196</f>
        <v>0</v>
      </c>
      <c r="H48" s="424">
        <f>IF( $F48=0,0,((($F48/$E$44)*'PLAN DE ADQUISICIONES'!F$27)*($G48/$F48)))</f>
        <v>0</v>
      </c>
      <c r="I48" s="420">
        <f>IF( $F48=0,0,((($F48/$E$44)*'PLAN DE ADQUISICIONES'!G$27)*($G48/$F48)))</f>
        <v>0</v>
      </c>
      <c r="J48" s="420">
        <f>IF( $F48=0,0,((($F48/$E$44)*'PLAN DE ADQUISICIONES'!H$27)*($G48/$F48)))</f>
        <v>0</v>
      </c>
      <c r="K48" s="420">
        <f>IF( $F48=0,0,((($F48/$E$44)*'PLAN DE ADQUISICIONES'!I$27)*($G48/$F48)))</f>
        <v>0</v>
      </c>
      <c r="L48" s="420">
        <f>IF( $F48=0,0,((($F48/$E$44)*'PLAN DE ADQUISICIONES'!J$27)*($G48/$F48)))</f>
        <v>0</v>
      </c>
      <c r="M48" s="420">
        <f>IF( $F48=0,0,((($F48/$E$44)*'PLAN DE ADQUISICIONES'!K$27)*($G48/$F48)))</f>
        <v>0</v>
      </c>
      <c r="N48" s="420">
        <f>IF( $F48=0,0,((($F48/$E$44)*'PLAN DE ADQUISICIONES'!L$27)*($G48/$F48)))</f>
        <v>0</v>
      </c>
      <c r="O48" s="420">
        <f>IF( $F48=0,0,((($F48/$E$44)*'PLAN DE ADQUISICIONES'!M$27)*($G48/$F48)))</f>
        <v>0</v>
      </c>
      <c r="P48" s="420">
        <f>IF( $F48=0,0,((($F48/$E$44)*'PLAN DE ADQUISICIONES'!N$27)*($G48/$F48)))</f>
        <v>0</v>
      </c>
      <c r="Q48" s="420">
        <f>IF( $F48=0,0,((($F48/$E$44)*'PLAN DE ADQUISICIONES'!O$27)*($G48/$F48)))</f>
        <v>0</v>
      </c>
      <c r="R48" s="420">
        <f>IF( $F48=0,0,((($F48/$E$44)*'PLAN DE ADQUISICIONES'!P$27)*($G48/$F48)))</f>
        <v>0</v>
      </c>
      <c r="S48" s="420">
        <f>IF( $F48=0,0,((($F48/$E$44)*'PLAN DE ADQUISICIONES'!Q$27)*($G48/$F48)))</f>
        <v>0</v>
      </c>
      <c r="T48" s="423">
        <f>H48+I48+J48+K48+L48+M48+N48+O48+P48+Q48+R48+S48</f>
        <v>0</v>
      </c>
      <c r="U48" s="424">
        <f>IF( $F48=0,0,((($F48/$E$44)*'PLAN DE ADQUISICIONES'!R$27)*($G48/$F48)))</f>
        <v>0</v>
      </c>
      <c r="V48" s="420">
        <f>IF( $F48=0,0,((($F48/$E$44)*'PLAN DE ADQUISICIONES'!S$27)*($G48/$F48)))</f>
        <v>0</v>
      </c>
      <c r="W48" s="420">
        <f>IF( $F48=0,0,((($F48/$E$44)*'PLAN DE ADQUISICIONES'!T$27)*($G48/$F48)))</f>
        <v>0</v>
      </c>
      <c r="X48" s="420">
        <f>IF( $F48=0,0,((($F48/$E$44)*'PLAN DE ADQUISICIONES'!U$27)*($G48/$F48)))</f>
        <v>0</v>
      </c>
      <c r="Y48" s="420">
        <f>IF( $F48=0,0,((($F48/$E$44)*'PLAN DE ADQUISICIONES'!V$27)*($G48/$F48)))</f>
        <v>0</v>
      </c>
      <c r="Z48" s="420">
        <f>IF( $F48=0,0,((($F48/$E$44)*'PLAN DE ADQUISICIONES'!W$27)*($G48/$F48)))</f>
        <v>0</v>
      </c>
      <c r="AA48" s="420">
        <f>IF( $F48=0,0,((($F48/$E$44)*'PLAN DE ADQUISICIONES'!X$27)*($G48/$F48)))</f>
        <v>0</v>
      </c>
      <c r="AB48" s="420">
        <f>IF( $F48=0,0,((($F48/$E$44)*'PLAN DE ADQUISICIONES'!Y$27)*($G48/$F48)))</f>
        <v>0</v>
      </c>
      <c r="AC48" s="420">
        <f>IF( $F48=0,0,((($F48/$E$44)*'PLAN DE ADQUISICIONES'!Z$27)*($G48/$F48)))</f>
        <v>0</v>
      </c>
      <c r="AD48" s="420">
        <f>IF( $F48=0,0,((($F48/$E$44)*'PLAN DE ADQUISICIONES'!AA$27)*($G48/$F48)))</f>
        <v>0</v>
      </c>
      <c r="AE48" s="420">
        <f>IF( $F48=0,0,((($F48/$E$44)*'PLAN DE ADQUISICIONES'!AB$27)*($G48/$F48)))</f>
        <v>0</v>
      </c>
      <c r="AF48" s="420">
        <f>IF( $F48=0,0,((($F48/$E$44)*'PLAN DE ADQUISICIONES'!AC$27)*($G48/$F48)))</f>
        <v>0</v>
      </c>
      <c r="AG48" s="421">
        <f>U48+V48+W48+X48+Y48+Z48+AA48+AB48+AC48+AD48+AE48+AF48</f>
        <v>0</v>
      </c>
      <c r="AH48" s="425">
        <f>IF( $F48=0,0,((($F48/$E$44)*'PLAN DE ADQUISICIONES'!AD$27)*($G48/$F48)))</f>
        <v>0</v>
      </c>
      <c r="AI48" s="420">
        <f>IF( $F48=0,0,((($F48/$E$44)*'PLAN DE ADQUISICIONES'!AE$27)*($G48/$F48)))</f>
        <v>0</v>
      </c>
      <c r="AJ48" s="420">
        <f>IF( $F48=0,0,((($F48/$E$44)*'PLAN DE ADQUISICIONES'!AF$27)*($G48/$F48)))</f>
        <v>0</v>
      </c>
      <c r="AK48" s="420">
        <f>IF( $F48=0,0,((($F48/$E$44)*'PLAN DE ADQUISICIONES'!AG$27)*($G48/$F48)))</f>
        <v>0</v>
      </c>
      <c r="AL48" s="420">
        <f>IF( $F48=0,0,((($F48/$E$44)*'PLAN DE ADQUISICIONES'!AH$27)*($G48/$F48)))</f>
        <v>0</v>
      </c>
      <c r="AM48" s="420">
        <f>IF( $F48=0,0,((($F48/$E$44)*'PLAN DE ADQUISICIONES'!AI$27)*($G48/$F48)))</f>
        <v>0</v>
      </c>
      <c r="AN48" s="420">
        <f>IF( $F48=0,0,((($F48/$E$44)*'PLAN DE ADQUISICIONES'!AJ$27)*($G48/$F48)))</f>
        <v>0</v>
      </c>
      <c r="AO48" s="420">
        <f>IF( $F48=0,0,((($F48/$E$44)*'PLAN DE ADQUISICIONES'!AK$27)*($G48/$F48)))</f>
        <v>0</v>
      </c>
      <c r="AP48" s="420">
        <f>IF( $F48=0,0,((($F48/$E$44)*'PLAN DE ADQUISICIONES'!AL$27)*($G48/$F48)))</f>
        <v>0</v>
      </c>
      <c r="AQ48" s="420">
        <f>IF( $F48=0,0,((($F48/$E$44)*'PLAN DE ADQUISICIONES'!AM$27)*($G48/$F48)))</f>
        <v>0</v>
      </c>
      <c r="AR48" s="420">
        <f>IF( $F48=0,0,((($F48/$E$44)*'PLAN DE ADQUISICIONES'!AN$27)*($G48/$F48)))</f>
        <v>0</v>
      </c>
      <c r="AS48" s="420">
        <f>IF( $F48=0,0,((($F48/$E$44)*'PLAN DE ADQUISICIONES'!AO$27)*($G48/$F48)))</f>
        <v>0</v>
      </c>
      <c r="AT48" s="423">
        <f>AH48+AI48+AJ48+AK48+AL48+AM48+AN48+AO48+AP48+AQ48+AR48+AS48</f>
        <v>0</v>
      </c>
      <c r="AU48" s="426">
        <f>AS48+AR48+AQ48+AP48+AO48+AN48+AM48+AL48+AK48+AJ48+AI48+AH48+AF48+AE48+AD48+AC48+AB48+AA48+Z48+Y48+X48+W48+V48+U48+S48+R48+Q48+P48+O48+N48+M48+L48+K48+J48+I48+H48</f>
        <v>0</v>
      </c>
      <c r="AV48" s="392">
        <f t="shared" si="1"/>
        <v>0</v>
      </c>
    </row>
    <row r="49" spans="2:48" s="394" customFormat="1" ht="12.75" customHeight="1" x14ac:dyDescent="0.15">
      <c r="B49" s="416" t="str">
        <f>+'FORMATO COSTEO C1'!C$202</f>
        <v>1.2.1.5</v>
      </c>
      <c r="C49" s="417" t="str">
        <f>+'FORMATO COSTEO C1'!B$202</f>
        <v>Categoría de gasto</v>
      </c>
      <c r="D49" s="418"/>
      <c r="E49" s="562"/>
      <c r="F49" s="420">
        <f>+'FORMATO COSTEO C1'!G202</f>
        <v>0</v>
      </c>
      <c r="G49" s="423">
        <f>+'FORMATO COSTEO C1'!I202</f>
        <v>0</v>
      </c>
      <c r="H49" s="424">
        <f>IF( $F49=0,0,((($F49/$E$44)*'PLAN DE ADQUISICIONES'!F$27)*($G49/$F49)))</f>
        <v>0</v>
      </c>
      <c r="I49" s="420">
        <f>IF( $F49=0,0,((($F49/$E$44)*'PLAN DE ADQUISICIONES'!G$27)*($G49/$F49)))</f>
        <v>0</v>
      </c>
      <c r="J49" s="420">
        <f>IF( $F49=0,0,((($F49/$E$44)*'PLAN DE ADQUISICIONES'!H$27)*($G49/$F49)))</f>
        <v>0</v>
      </c>
      <c r="K49" s="420">
        <f>IF( $F49=0,0,((($F49/$E$44)*'PLAN DE ADQUISICIONES'!I$27)*($G49/$F49)))</f>
        <v>0</v>
      </c>
      <c r="L49" s="420">
        <f>IF( $F49=0,0,((($F49/$E$44)*'PLAN DE ADQUISICIONES'!J$27)*($G49/$F49)))</f>
        <v>0</v>
      </c>
      <c r="M49" s="420">
        <f>IF( $F49=0,0,((($F49/$E$44)*'PLAN DE ADQUISICIONES'!K$27)*($G49/$F49)))</f>
        <v>0</v>
      </c>
      <c r="N49" s="420">
        <f>IF( $F49=0,0,((($F49/$E$44)*'PLAN DE ADQUISICIONES'!L$27)*($G49/$F49)))</f>
        <v>0</v>
      </c>
      <c r="O49" s="420">
        <f>IF( $F49=0,0,((($F49/$E$44)*'PLAN DE ADQUISICIONES'!M$27)*($G49/$F49)))</f>
        <v>0</v>
      </c>
      <c r="P49" s="420">
        <f>IF( $F49=0,0,((($F49/$E$44)*'PLAN DE ADQUISICIONES'!N$27)*($G49/$F49)))</f>
        <v>0</v>
      </c>
      <c r="Q49" s="420">
        <f>IF( $F49=0,0,((($F49/$E$44)*'PLAN DE ADQUISICIONES'!O$27)*($G49/$F49)))</f>
        <v>0</v>
      </c>
      <c r="R49" s="420">
        <f>IF( $F49=0,0,((($F49/$E$44)*'PLAN DE ADQUISICIONES'!P$27)*($G49/$F49)))</f>
        <v>0</v>
      </c>
      <c r="S49" s="420">
        <f>IF( $F49=0,0,((($F49/$E$44)*'PLAN DE ADQUISICIONES'!Q$27)*($G49/$F49)))</f>
        <v>0</v>
      </c>
      <c r="T49" s="423">
        <f>H49+I49+J49+K49+L49+M49+N49+O49+P49+Q49+R49+S49</f>
        <v>0</v>
      </c>
      <c r="U49" s="424">
        <f>IF( $F49=0,0,((($F49/$E$44)*'PLAN DE ADQUISICIONES'!R$27)*($G49/$F49)))</f>
        <v>0</v>
      </c>
      <c r="V49" s="420">
        <f>IF( $F49=0,0,((($F49/$E$44)*'PLAN DE ADQUISICIONES'!S$27)*($G49/$F49)))</f>
        <v>0</v>
      </c>
      <c r="W49" s="420">
        <f>IF( $F49=0,0,((($F49/$E$44)*'PLAN DE ADQUISICIONES'!T$27)*($G49/$F49)))</f>
        <v>0</v>
      </c>
      <c r="X49" s="420">
        <f>IF( $F49=0,0,((($F49/$E$44)*'PLAN DE ADQUISICIONES'!U$27)*($G49/$F49)))</f>
        <v>0</v>
      </c>
      <c r="Y49" s="420">
        <f>IF( $F49=0,0,((($F49/$E$44)*'PLAN DE ADQUISICIONES'!V$27)*($G49/$F49)))</f>
        <v>0</v>
      </c>
      <c r="Z49" s="420">
        <f>IF( $F49=0,0,((($F49/$E$44)*'PLAN DE ADQUISICIONES'!W$27)*($G49/$F49)))</f>
        <v>0</v>
      </c>
      <c r="AA49" s="420">
        <f>IF( $F49=0,0,((($F49/$E$44)*'PLAN DE ADQUISICIONES'!X$27)*($G49/$F49)))</f>
        <v>0</v>
      </c>
      <c r="AB49" s="420">
        <f>IF( $F49=0,0,((($F49/$E$44)*'PLAN DE ADQUISICIONES'!Y$27)*($G49/$F49)))</f>
        <v>0</v>
      </c>
      <c r="AC49" s="420">
        <f>IF( $F49=0,0,((($F49/$E$44)*'PLAN DE ADQUISICIONES'!Z$27)*($G49/$F49)))</f>
        <v>0</v>
      </c>
      <c r="AD49" s="420">
        <f>IF( $F49=0,0,((($F49/$E$44)*'PLAN DE ADQUISICIONES'!AA$27)*($G49/$F49)))</f>
        <v>0</v>
      </c>
      <c r="AE49" s="420">
        <f>IF( $F49=0,0,((($F49/$E$44)*'PLAN DE ADQUISICIONES'!AB$27)*($G49/$F49)))</f>
        <v>0</v>
      </c>
      <c r="AF49" s="420">
        <f>IF( $F49=0,0,((($F49/$E$44)*'PLAN DE ADQUISICIONES'!AC$27)*($G49/$F49)))</f>
        <v>0</v>
      </c>
      <c r="AG49" s="421">
        <f>U49+V49+W49+X49+Y49+Z49+AA49+AB49+AC49+AD49+AE49+AF49</f>
        <v>0</v>
      </c>
      <c r="AH49" s="425">
        <f>IF( $F49=0,0,((($F49/$E$44)*'PLAN DE ADQUISICIONES'!AD$27)*($G49/$F49)))</f>
        <v>0</v>
      </c>
      <c r="AI49" s="420">
        <f>IF( $F49=0,0,((($F49/$E$44)*'PLAN DE ADQUISICIONES'!AE$27)*($G49/$F49)))</f>
        <v>0</v>
      </c>
      <c r="AJ49" s="420">
        <f>IF( $F49=0,0,((($F49/$E$44)*'PLAN DE ADQUISICIONES'!AF$27)*($G49/$F49)))</f>
        <v>0</v>
      </c>
      <c r="AK49" s="420">
        <f>IF( $F49=0,0,((($F49/$E$44)*'PLAN DE ADQUISICIONES'!AG$27)*($G49/$F49)))</f>
        <v>0</v>
      </c>
      <c r="AL49" s="420">
        <f>IF( $F49=0,0,((($F49/$E$44)*'PLAN DE ADQUISICIONES'!AH$27)*($G49/$F49)))</f>
        <v>0</v>
      </c>
      <c r="AM49" s="420">
        <f>IF( $F49=0,0,((($F49/$E$44)*'PLAN DE ADQUISICIONES'!AI$27)*($G49/$F49)))</f>
        <v>0</v>
      </c>
      <c r="AN49" s="420">
        <f>IF( $F49=0,0,((($F49/$E$44)*'PLAN DE ADQUISICIONES'!AJ$27)*($G49/$F49)))</f>
        <v>0</v>
      </c>
      <c r="AO49" s="420">
        <f>IF( $F49=0,0,((($F49/$E$44)*'PLAN DE ADQUISICIONES'!AK$27)*($G49/$F49)))</f>
        <v>0</v>
      </c>
      <c r="AP49" s="420">
        <f>IF( $F49=0,0,((($F49/$E$44)*'PLAN DE ADQUISICIONES'!AL$27)*($G49/$F49)))</f>
        <v>0</v>
      </c>
      <c r="AQ49" s="420">
        <f>IF( $F49=0,0,((($F49/$E$44)*'PLAN DE ADQUISICIONES'!AM$27)*($G49/$F49)))</f>
        <v>0</v>
      </c>
      <c r="AR49" s="420">
        <f>IF( $F49=0,0,((($F49/$E$44)*'PLAN DE ADQUISICIONES'!AN$27)*($G49/$F49)))</f>
        <v>0</v>
      </c>
      <c r="AS49" s="420">
        <f>IF( $F49=0,0,((($F49/$E$44)*'PLAN DE ADQUISICIONES'!AO$27)*($G49/$F49)))</f>
        <v>0</v>
      </c>
      <c r="AT49" s="423">
        <f>AH49+AI49+AJ49+AK49+AL49+AM49+AN49+AO49+AP49+AQ49+AR49+AS49</f>
        <v>0</v>
      </c>
      <c r="AU49" s="426">
        <f>AS49+AR49+AQ49+AP49+AO49+AN49+AM49+AL49+AK49+AJ49+AI49+AH49+AF49+AE49+AD49+AC49+AB49+AA49+Z49+Y49+X49+W49+V49+U49+S49+R49+Q49+P49+O49+N49+M49+L49+K49+J49+I49+H49</f>
        <v>0</v>
      </c>
      <c r="AV49" s="392">
        <f t="shared" si="1"/>
        <v>0</v>
      </c>
    </row>
    <row r="50" spans="2:48" s="394" customFormat="1" ht="12.75" customHeight="1" x14ac:dyDescent="0.15">
      <c r="B50" s="406" t="str">
        <f>+'FORMATO COSTEO C1'!C$208</f>
        <v>1.2.2</v>
      </c>
      <c r="C50" s="430" t="str">
        <f>+'FORMATO COSTEO C1'!B$208</f>
        <v>Selección de beneficiarios</v>
      </c>
      <c r="D50" s="543" t="str">
        <f>+'FORMATO COSTEO C1'!D$208</f>
        <v>Unidad medida</v>
      </c>
      <c r="E50" s="546">
        <f>+'FORMATO COSTEO C1'!E$208</f>
        <v>0</v>
      </c>
      <c r="F50" s="410">
        <f>SUM(F51:F55)</f>
        <v>0</v>
      </c>
      <c r="G50" s="413">
        <f t="shared" ref="G50:AS50" si="17">SUM(G51:G55)</f>
        <v>0</v>
      </c>
      <c r="H50" s="414">
        <f t="shared" si="17"/>
        <v>0</v>
      </c>
      <c r="I50" s="410">
        <f>SUM(I51:I55)</f>
        <v>0</v>
      </c>
      <c r="J50" s="410">
        <f>SUM(J51:J55)</f>
        <v>0</v>
      </c>
      <c r="K50" s="410">
        <f>SUM(K51:K55)</f>
        <v>0</v>
      </c>
      <c r="L50" s="410">
        <f>SUM(L51:L55)</f>
        <v>0</v>
      </c>
      <c r="M50" s="410">
        <f>SUM(M51:M55)</f>
        <v>0</v>
      </c>
      <c r="N50" s="410">
        <f t="shared" si="17"/>
        <v>0</v>
      </c>
      <c r="O50" s="410">
        <f t="shared" si="17"/>
        <v>0</v>
      </c>
      <c r="P50" s="410">
        <f t="shared" si="17"/>
        <v>0</v>
      </c>
      <c r="Q50" s="410">
        <f t="shared" si="17"/>
        <v>0</v>
      </c>
      <c r="R50" s="410">
        <f t="shared" si="17"/>
        <v>0</v>
      </c>
      <c r="S50" s="410">
        <f t="shared" si="17"/>
        <v>0</v>
      </c>
      <c r="T50" s="413">
        <f>SUM(T51:T55)</f>
        <v>0</v>
      </c>
      <c r="U50" s="414">
        <f t="shared" si="17"/>
        <v>0</v>
      </c>
      <c r="V50" s="410">
        <f t="shared" si="17"/>
        <v>0</v>
      </c>
      <c r="W50" s="410">
        <f t="shared" si="17"/>
        <v>0</v>
      </c>
      <c r="X50" s="410">
        <f t="shared" si="17"/>
        <v>0</v>
      </c>
      <c r="Y50" s="410">
        <f t="shared" si="17"/>
        <v>0</v>
      </c>
      <c r="Z50" s="410">
        <f t="shared" si="17"/>
        <v>0</v>
      </c>
      <c r="AA50" s="410">
        <f t="shared" si="17"/>
        <v>0</v>
      </c>
      <c r="AB50" s="410">
        <f t="shared" si="17"/>
        <v>0</v>
      </c>
      <c r="AC50" s="410">
        <f t="shared" si="17"/>
        <v>0</v>
      </c>
      <c r="AD50" s="410">
        <f t="shared" si="17"/>
        <v>0</v>
      </c>
      <c r="AE50" s="410">
        <f t="shared" si="17"/>
        <v>0</v>
      </c>
      <c r="AF50" s="410">
        <f t="shared" si="17"/>
        <v>0</v>
      </c>
      <c r="AG50" s="411">
        <f t="shared" si="17"/>
        <v>0</v>
      </c>
      <c r="AH50" s="412">
        <f t="shared" si="17"/>
        <v>0</v>
      </c>
      <c r="AI50" s="410">
        <f t="shared" si="17"/>
        <v>0</v>
      </c>
      <c r="AJ50" s="410">
        <f t="shared" si="17"/>
        <v>0</v>
      </c>
      <c r="AK50" s="410">
        <f t="shared" si="17"/>
        <v>0</v>
      </c>
      <c r="AL50" s="410">
        <f t="shared" si="17"/>
        <v>0</v>
      </c>
      <c r="AM50" s="410">
        <f t="shared" si="17"/>
        <v>0</v>
      </c>
      <c r="AN50" s="410">
        <f t="shared" si="17"/>
        <v>0</v>
      </c>
      <c r="AO50" s="410">
        <f t="shared" si="17"/>
        <v>0</v>
      </c>
      <c r="AP50" s="410">
        <f t="shared" si="17"/>
        <v>0</v>
      </c>
      <c r="AQ50" s="410">
        <f t="shared" si="17"/>
        <v>0</v>
      </c>
      <c r="AR50" s="410">
        <f t="shared" si="17"/>
        <v>0</v>
      </c>
      <c r="AS50" s="410">
        <f t="shared" si="17"/>
        <v>0</v>
      </c>
      <c r="AT50" s="413">
        <f>SUM(AT51:AT55)</f>
        <v>0</v>
      </c>
      <c r="AU50" s="415">
        <f>SUM(AU51:AU55)</f>
        <v>0</v>
      </c>
      <c r="AV50" s="392">
        <f t="shared" si="1"/>
        <v>0</v>
      </c>
    </row>
    <row r="51" spans="2:48" s="394" customFormat="1" ht="12.75" customHeight="1" x14ac:dyDescent="0.15">
      <c r="B51" s="416" t="str">
        <f>+'FORMATO COSTEO C1'!C$210</f>
        <v>1.2.2.1</v>
      </c>
      <c r="C51" s="417" t="str">
        <f>+'FORMATO COSTEO C1'!B$210</f>
        <v>Categoría de gasto</v>
      </c>
      <c r="D51" s="428"/>
      <c r="E51" s="563"/>
      <c r="F51" s="420">
        <f>+'FORMATO COSTEO C1'!G210</f>
        <v>0</v>
      </c>
      <c r="G51" s="423">
        <f>+'FORMATO COSTEO C1'!I210</f>
        <v>0</v>
      </c>
      <c r="H51" s="560">
        <f>IF( $F51=0,0,((($F51/$E$50)*'PLAN DE ADQUISICIONES'!F$28)*($G51/$F51)))</f>
        <v>0</v>
      </c>
      <c r="I51" s="420">
        <f>IF( $F51=0,0,((($F51/$E$50)*'PLAN DE ADQUISICIONES'!G$28)*($G51/$F51)))</f>
        <v>0</v>
      </c>
      <c r="J51" s="420">
        <f>IF( $F51=0,0,((($F51/$E$50)*'PLAN DE ADQUISICIONES'!H$28)*($G51/$F51)))</f>
        <v>0</v>
      </c>
      <c r="K51" s="420">
        <f>IF( $F51=0,0,((($F51/$E$50)*'PLAN DE ADQUISICIONES'!I$28)*($G51/$F51)))</f>
        <v>0</v>
      </c>
      <c r="L51" s="420">
        <f>IF( $F51=0,0,((($F51/$E$50)*'PLAN DE ADQUISICIONES'!J$28)*($G51/$F51)))</f>
        <v>0</v>
      </c>
      <c r="M51" s="420">
        <f>IF( $F51=0,0,((($F51/$E$50)*'PLAN DE ADQUISICIONES'!K$28)*($G51/$F51)))</f>
        <v>0</v>
      </c>
      <c r="N51" s="420">
        <f>IF( $F51=0,0,((($F51/$E$50)*'PLAN DE ADQUISICIONES'!L$28)*($G51/$F51)))</f>
        <v>0</v>
      </c>
      <c r="O51" s="420">
        <f>IF( $F51=0,0,((($F51/$E$50)*'PLAN DE ADQUISICIONES'!M$28)*($G51/$F51)))</f>
        <v>0</v>
      </c>
      <c r="P51" s="420">
        <f>IF( $F51=0,0,((($F51/$E$50)*'PLAN DE ADQUISICIONES'!N$28)*($G51/$F51)))</f>
        <v>0</v>
      </c>
      <c r="Q51" s="420">
        <f>IF( $F51=0,0,((($F51/$E$50)*'PLAN DE ADQUISICIONES'!O$28)*($G51/$F51)))</f>
        <v>0</v>
      </c>
      <c r="R51" s="420">
        <f>IF( $F51=0,0,((($F51/$E$50)*'PLAN DE ADQUISICIONES'!P$28)*($G51/$F51)))</f>
        <v>0</v>
      </c>
      <c r="S51" s="420">
        <f>IF( $F51=0,0,((($F51/$E$50)*'PLAN DE ADQUISICIONES'!Q$28)*($G51/$F51)))</f>
        <v>0</v>
      </c>
      <c r="T51" s="423">
        <f>H51+I51+J51+K51+L51+M51+N51+O51+P51+Q51+R51+S51</f>
        <v>0</v>
      </c>
      <c r="U51" s="424">
        <f>IF( $F51=0,0,((($F51/$E$50)*'PLAN DE ADQUISICIONES'!R$28)*($G51/$F51)))</f>
        <v>0</v>
      </c>
      <c r="V51" s="420">
        <f>IF( $F51=0,0,((($F51/$E$50)*'PLAN DE ADQUISICIONES'!S$28)*($G51/$F51)))</f>
        <v>0</v>
      </c>
      <c r="W51" s="420">
        <f>IF( $F51=0,0,((($F51/$E$50)*'PLAN DE ADQUISICIONES'!T$28)*($G51/$F51)))</f>
        <v>0</v>
      </c>
      <c r="X51" s="420">
        <f>IF( $F51=0,0,((($F51/$E$50)*'PLAN DE ADQUISICIONES'!U$28)*($G51/$F51)))</f>
        <v>0</v>
      </c>
      <c r="Y51" s="420">
        <f>IF( $F51=0,0,((($F51/$E$50)*'PLAN DE ADQUISICIONES'!V$28)*($G51/$F51)))</f>
        <v>0</v>
      </c>
      <c r="Z51" s="420">
        <f>IF( $F51=0,0,((($F51/$E$50)*'PLAN DE ADQUISICIONES'!W$28)*($G51/$F51)))</f>
        <v>0</v>
      </c>
      <c r="AA51" s="420">
        <f>IF( $F51=0,0,((($F51/$E$50)*'PLAN DE ADQUISICIONES'!X$28)*($G51/$F51)))</f>
        <v>0</v>
      </c>
      <c r="AB51" s="420">
        <f>IF( $F51=0,0,((($F51/$E$50)*'PLAN DE ADQUISICIONES'!Y$28)*($G51/$F51)))</f>
        <v>0</v>
      </c>
      <c r="AC51" s="420">
        <f>IF( $F51=0,0,((($F51/$E$50)*'PLAN DE ADQUISICIONES'!Z$28)*($G51/$F51)))</f>
        <v>0</v>
      </c>
      <c r="AD51" s="420">
        <f>IF( $F51=0,0,((($F51/$E$50)*'PLAN DE ADQUISICIONES'!AA$28)*($G51/$F51)))</f>
        <v>0</v>
      </c>
      <c r="AE51" s="420">
        <f>IF( $F51=0,0,((($F51/$E$50)*'PLAN DE ADQUISICIONES'!AB$28)*($G51/$F51)))</f>
        <v>0</v>
      </c>
      <c r="AF51" s="420">
        <f>IF( $F51=0,0,((($F51/$E$50)*'PLAN DE ADQUISICIONES'!AC$28)*($G51/$F51)))</f>
        <v>0</v>
      </c>
      <c r="AG51" s="421">
        <f>U51+V51+W51+X51+Y51+Z51+AA51+AB51+AC51+AD51+AE51+AF51</f>
        <v>0</v>
      </c>
      <c r="AH51" s="425">
        <f>IF( $F51=0,0,((($F51/$E$50)*'PLAN DE ADQUISICIONES'!AD$28)*($G51/$F51)))</f>
        <v>0</v>
      </c>
      <c r="AI51" s="420">
        <f>IF( $F51=0,0,((($F51/$E$50)*'PLAN DE ADQUISICIONES'!AE$28)*($G51/$F51)))</f>
        <v>0</v>
      </c>
      <c r="AJ51" s="420">
        <f>IF( $F51=0,0,((($F51/$E$50)*'PLAN DE ADQUISICIONES'!AF$28)*($G51/$F51)))</f>
        <v>0</v>
      </c>
      <c r="AK51" s="420">
        <f>IF( $F51=0,0,((($F51/$E$50)*'PLAN DE ADQUISICIONES'!AG$28)*($G51/$F51)))</f>
        <v>0</v>
      </c>
      <c r="AL51" s="420">
        <f>IF( $F51=0,0,((($F51/$E$50)*'PLAN DE ADQUISICIONES'!AH$28)*($G51/$F51)))</f>
        <v>0</v>
      </c>
      <c r="AM51" s="420">
        <f>IF( $F51=0,0,((($F51/$E$50)*'PLAN DE ADQUISICIONES'!AI$28)*($G51/$F51)))</f>
        <v>0</v>
      </c>
      <c r="AN51" s="420">
        <f>IF( $F51=0,0,((($F51/$E$50)*'PLAN DE ADQUISICIONES'!AJ$28)*($G51/$F51)))</f>
        <v>0</v>
      </c>
      <c r="AO51" s="420">
        <f>IF( $F51=0,0,((($F51/$E$50)*'PLAN DE ADQUISICIONES'!AK$28)*($G51/$F51)))</f>
        <v>0</v>
      </c>
      <c r="AP51" s="420">
        <f>IF( $F51=0,0,((($F51/$E$50)*'PLAN DE ADQUISICIONES'!AL$28)*($G51/$F51)))</f>
        <v>0</v>
      </c>
      <c r="AQ51" s="420">
        <f>IF( $F51=0,0,((($F51/$E$50)*'PLAN DE ADQUISICIONES'!AM$28)*($G51/$F51)))</f>
        <v>0</v>
      </c>
      <c r="AR51" s="420">
        <f>IF( $F51=0,0,((($F51/$E$50)*'PLAN DE ADQUISICIONES'!AN$28)*($G51/$F51)))</f>
        <v>0</v>
      </c>
      <c r="AS51" s="420">
        <f>IF( $F51=0,0,((($F51/$E$50)*'PLAN DE ADQUISICIONES'!AO$28)*($G51/$F51)))</f>
        <v>0</v>
      </c>
      <c r="AT51" s="423">
        <f>AH51+AI51+AJ51+AK51+AL51+AM51+AN51+AO51+AP51+AQ51+AR51+AS51</f>
        <v>0</v>
      </c>
      <c r="AU51" s="426">
        <f>AS51+AR51+AQ51+AP51+AO51+AN51+AM51+AL51+AK51+AJ51+AI51+AH51+AF51+AE51+AD51+AC51+AB51+AA51+Z51+Y51+X51+W51+V51+U51+S51+R51+Q51+P51+O51+N51+M51+L51+K51+J51+I51+H51</f>
        <v>0</v>
      </c>
      <c r="AV51" s="392">
        <f t="shared" si="1"/>
        <v>0</v>
      </c>
    </row>
    <row r="52" spans="2:48" s="394" customFormat="1" ht="12.75" customHeight="1" x14ac:dyDescent="0.15">
      <c r="B52" s="416" t="str">
        <f>+'FORMATO COSTEO C1'!C$216</f>
        <v>1.2.2.2</v>
      </c>
      <c r="C52" s="417" t="str">
        <f>+'FORMATO COSTEO C1'!B$216</f>
        <v>Categoría de gasto</v>
      </c>
      <c r="D52" s="428"/>
      <c r="E52" s="563"/>
      <c r="F52" s="420">
        <f>+'FORMATO COSTEO C1'!G216</f>
        <v>0</v>
      </c>
      <c r="G52" s="423">
        <f>+'FORMATO COSTEO C1'!I216</f>
        <v>0</v>
      </c>
      <c r="H52" s="424">
        <f>IF( $F52=0,0,((($F52/$E$50)*'PLAN DE ADQUISICIONES'!F$28)*($G52/$F52)))</f>
        <v>0</v>
      </c>
      <c r="I52" s="420">
        <f>IF( $F52=0,0,((($F52/$E$50)*'PLAN DE ADQUISICIONES'!G$28)*($G52/$F52)))</f>
        <v>0</v>
      </c>
      <c r="J52" s="420">
        <f>IF( $F52=0,0,((($F52/$E$50)*'PLAN DE ADQUISICIONES'!H$28)*($G52/$F52)))</f>
        <v>0</v>
      </c>
      <c r="K52" s="420">
        <f>IF( $F52=0,0,((($F52/$E$50)*'PLAN DE ADQUISICIONES'!I$28)*($G52/$F52)))</f>
        <v>0</v>
      </c>
      <c r="L52" s="420">
        <f>IF( $F52=0,0,((($F52/$E$50)*'PLAN DE ADQUISICIONES'!J$28)*($G52/$F52)))</f>
        <v>0</v>
      </c>
      <c r="M52" s="420">
        <f>IF( $F52=0,0,((($F52/$E$50)*'PLAN DE ADQUISICIONES'!K$28)*($G52/$F52)))</f>
        <v>0</v>
      </c>
      <c r="N52" s="420">
        <f>IF( $F52=0,0,((($F52/$E$50)*'PLAN DE ADQUISICIONES'!L$28)*($G52/$F52)))</f>
        <v>0</v>
      </c>
      <c r="O52" s="420">
        <f>IF( $F52=0,0,((($F52/$E$50)*'PLAN DE ADQUISICIONES'!M$28)*($G52/$F52)))</f>
        <v>0</v>
      </c>
      <c r="P52" s="420">
        <f>IF( $F52=0,0,((($F52/$E$50)*'PLAN DE ADQUISICIONES'!N$28)*($G52/$F52)))</f>
        <v>0</v>
      </c>
      <c r="Q52" s="420">
        <f>IF( $F52=0,0,((($F52/$E$50)*'PLAN DE ADQUISICIONES'!O$28)*($G52/$F52)))</f>
        <v>0</v>
      </c>
      <c r="R52" s="420">
        <f>IF( $F52=0,0,((($F52/$E$50)*'PLAN DE ADQUISICIONES'!P$28)*($G52/$F52)))</f>
        <v>0</v>
      </c>
      <c r="S52" s="420">
        <f>IF( $F52=0,0,((($F52/$E$50)*'PLAN DE ADQUISICIONES'!Q$28)*($G52/$F52)))</f>
        <v>0</v>
      </c>
      <c r="T52" s="423">
        <f>H52+I52+J52+K52+L52+M52+N52+O52+P52+Q52+R52+S52</f>
        <v>0</v>
      </c>
      <c r="U52" s="424">
        <f>IF( $F52=0,0,((($F52/$E$50)*'PLAN DE ADQUISICIONES'!R$28)*($G52/$F52)))</f>
        <v>0</v>
      </c>
      <c r="V52" s="420">
        <f>IF( $F52=0,0,((($F52/$E$50)*'PLAN DE ADQUISICIONES'!S$28)*($G52/$F52)))</f>
        <v>0</v>
      </c>
      <c r="W52" s="420">
        <f>IF( $F52=0,0,((($F52/$E$50)*'PLAN DE ADQUISICIONES'!T$28)*($G52/$F52)))</f>
        <v>0</v>
      </c>
      <c r="X52" s="420">
        <f>IF( $F52=0,0,((($F52/$E$50)*'PLAN DE ADQUISICIONES'!U$28)*($G52/$F52)))</f>
        <v>0</v>
      </c>
      <c r="Y52" s="420">
        <f>IF( $F52=0,0,((($F52/$E$50)*'PLAN DE ADQUISICIONES'!V$28)*($G52/$F52)))</f>
        <v>0</v>
      </c>
      <c r="Z52" s="420">
        <f>IF( $F52=0,0,((($F52/$E$50)*'PLAN DE ADQUISICIONES'!W$28)*($G52/$F52)))</f>
        <v>0</v>
      </c>
      <c r="AA52" s="420">
        <f>IF( $F52=0,0,((($F52/$E$50)*'PLAN DE ADQUISICIONES'!X$28)*($G52/$F52)))</f>
        <v>0</v>
      </c>
      <c r="AB52" s="420">
        <f>IF( $F52=0,0,((($F52/$E$50)*'PLAN DE ADQUISICIONES'!Y$28)*($G52/$F52)))</f>
        <v>0</v>
      </c>
      <c r="AC52" s="420">
        <f>IF( $F52=0,0,((($F52/$E$50)*'PLAN DE ADQUISICIONES'!Z$28)*($G52/$F52)))</f>
        <v>0</v>
      </c>
      <c r="AD52" s="420">
        <f>IF( $F52=0,0,((($F52/$E$50)*'PLAN DE ADQUISICIONES'!AA$28)*($G52/$F52)))</f>
        <v>0</v>
      </c>
      <c r="AE52" s="420">
        <f>IF( $F52=0,0,((($F52/$E$50)*'PLAN DE ADQUISICIONES'!AB$28)*($G52/$F52)))</f>
        <v>0</v>
      </c>
      <c r="AF52" s="420">
        <f>IF( $F52=0,0,((($F52/$E$50)*'PLAN DE ADQUISICIONES'!AC$28)*($G52/$F52)))</f>
        <v>0</v>
      </c>
      <c r="AG52" s="421">
        <f>U52+V52+W52+X52+Y52+Z52+AA52+AB52+AC52+AD52+AE52+AF52</f>
        <v>0</v>
      </c>
      <c r="AH52" s="425">
        <f>IF( $F52=0,0,((($F52/$E$50)*'PLAN DE ADQUISICIONES'!AD$28)*($G52/$F52)))</f>
        <v>0</v>
      </c>
      <c r="AI52" s="420">
        <f>IF( $F52=0,0,((($F52/$E$50)*'PLAN DE ADQUISICIONES'!AE$28)*($G52/$F52)))</f>
        <v>0</v>
      </c>
      <c r="AJ52" s="420">
        <f>IF( $F52=0,0,((($F52/$E$50)*'PLAN DE ADQUISICIONES'!AF$28)*($G52/$F52)))</f>
        <v>0</v>
      </c>
      <c r="AK52" s="420">
        <f>IF( $F52=0,0,((($F52/$E$50)*'PLAN DE ADQUISICIONES'!AG$28)*($G52/$F52)))</f>
        <v>0</v>
      </c>
      <c r="AL52" s="420">
        <f>IF( $F52=0,0,((($F52/$E$50)*'PLAN DE ADQUISICIONES'!AH$28)*($G52/$F52)))</f>
        <v>0</v>
      </c>
      <c r="AM52" s="420">
        <f>IF( $F52=0,0,((($F52/$E$50)*'PLAN DE ADQUISICIONES'!AI$28)*($G52/$F52)))</f>
        <v>0</v>
      </c>
      <c r="AN52" s="420">
        <f>IF( $F52=0,0,((($F52/$E$50)*'PLAN DE ADQUISICIONES'!AJ$28)*($G52/$F52)))</f>
        <v>0</v>
      </c>
      <c r="AO52" s="420">
        <f>IF( $F52=0,0,((($F52/$E$50)*'PLAN DE ADQUISICIONES'!AK$28)*($G52/$F52)))</f>
        <v>0</v>
      </c>
      <c r="AP52" s="420">
        <f>IF( $F52=0,0,((($F52/$E$50)*'PLAN DE ADQUISICIONES'!AL$28)*($G52/$F52)))</f>
        <v>0</v>
      </c>
      <c r="AQ52" s="420">
        <f>IF( $F52=0,0,((($F52/$E$50)*'PLAN DE ADQUISICIONES'!AM$28)*($G52/$F52)))</f>
        <v>0</v>
      </c>
      <c r="AR52" s="420">
        <f>IF( $F52=0,0,((($F52/$E$50)*'PLAN DE ADQUISICIONES'!AN$28)*($G52/$F52)))</f>
        <v>0</v>
      </c>
      <c r="AS52" s="420">
        <f>IF( $F52=0,0,((($F52/$E$50)*'PLAN DE ADQUISICIONES'!AO$28)*($G52/$F52)))</f>
        <v>0</v>
      </c>
      <c r="AT52" s="423">
        <f>AH52+AI52+AJ52+AK52+AL52+AM52+AN52+AO52+AP52+AQ52+AR52+AS52</f>
        <v>0</v>
      </c>
      <c r="AU52" s="426">
        <f>AS52+AR52+AQ52+AP52+AO52+AN52+AM52+AL52+AK52+AJ52+AI52+AH52+AF52+AE52+AD52+AC52+AB52+AA52+Z52+Y52+X52+W52+V52+U52+S52+R52+Q52+P52+O52+N52+M52+L52+K52+J52+I52+H52</f>
        <v>0</v>
      </c>
      <c r="AV52" s="392">
        <f t="shared" si="1"/>
        <v>0</v>
      </c>
    </row>
    <row r="53" spans="2:48" s="394" customFormat="1" ht="12.75" customHeight="1" x14ac:dyDescent="0.15">
      <c r="B53" s="416" t="str">
        <f>+'FORMATO COSTEO C1'!C$222</f>
        <v>1.2.2.3</v>
      </c>
      <c r="C53" s="417" t="str">
        <f>+'FORMATO COSTEO C1'!B$222</f>
        <v>Categoría de gasto</v>
      </c>
      <c r="D53" s="428"/>
      <c r="E53" s="563"/>
      <c r="F53" s="420">
        <f>+'FORMATO COSTEO C1'!G222</f>
        <v>0</v>
      </c>
      <c r="G53" s="423">
        <f>+'FORMATO COSTEO C1'!I222</f>
        <v>0</v>
      </c>
      <c r="H53" s="424">
        <f>IF( $F53=0,0,((($F53/$E$50)*'PLAN DE ADQUISICIONES'!F$28)*($G53/$F53)))</f>
        <v>0</v>
      </c>
      <c r="I53" s="420">
        <f>IF( $F53=0,0,((($F53/$E$50)*'PLAN DE ADQUISICIONES'!G$28)*($G53/$F53)))</f>
        <v>0</v>
      </c>
      <c r="J53" s="420">
        <f>IF( $F53=0,0,((($F53/$E$50)*'PLAN DE ADQUISICIONES'!H$28)*($G53/$F53)))</f>
        <v>0</v>
      </c>
      <c r="K53" s="420">
        <f>IF( $F53=0,0,((($F53/$E$50)*'PLAN DE ADQUISICIONES'!I$28)*($G53/$F53)))</f>
        <v>0</v>
      </c>
      <c r="L53" s="420">
        <f>IF( $F53=0,0,((($F53/$E$50)*'PLAN DE ADQUISICIONES'!J$28)*($G53/$F53)))</f>
        <v>0</v>
      </c>
      <c r="M53" s="420">
        <f>IF( $F53=0,0,((($F53/$E$50)*'PLAN DE ADQUISICIONES'!K$28)*($G53/$F53)))</f>
        <v>0</v>
      </c>
      <c r="N53" s="420">
        <f>IF( $F53=0,0,((($F53/$E$50)*'PLAN DE ADQUISICIONES'!L$28)*($G53/$F53)))</f>
        <v>0</v>
      </c>
      <c r="O53" s="420">
        <f>IF( $F53=0,0,((($F53/$E$50)*'PLAN DE ADQUISICIONES'!M$28)*($G53/$F53)))</f>
        <v>0</v>
      </c>
      <c r="P53" s="420">
        <f>IF( $F53=0,0,((($F53/$E$50)*'PLAN DE ADQUISICIONES'!N$28)*($G53/$F53)))</f>
        <v>0</v>
      </c>
      <c r="Q53" s="420">
        <f>IF( $F53=0,0,((($F53/$E$50)*'PLAN DE ADQUISICIONES'!O$28)*($G53/$F53)))</f>
        <v>0</v>
      </c>
      <c r="R53" s="420">
        <f>IF( $F53=0,0,((($F53/$E$50)*'PLAN DE ADQUISICIONES'!P$28)*($G53/$F53)))</f>
        <v>0</v>
      </c>
      <c r="S53" s="420">
        <f>IF( $F53=0,0,((($F53/$E$50)*'PLAN DE ADQUISICIONES'!Q$28)*($G53/$F53)))</f>
        <v>0</v>
      </c>
      <c r="T53" s="423">
        <f>H53+I53+J53+K53+L53+M53+N53+O53+P53+Q53+R53+S53</f>
        <v>0</v>
      </c>
      <c r="U53" s="424">
        <f>IF( $F53=0,0,((($F53/$E$50)*'PLAN DE ADQUISICIONES'!R$28)*($G53/$F53)))</f>
        <v>0</v>
      </c>
      <c r="V53" s="420">
        <f>IF( $F53=0,0,((($F53/$E$50)*'PLAN DE ADQUISICIONES'!S$28)*($G53/$F53)))</f>
        <v>0</v>
      </c>
      <c r="W53" s="420">
        <f>IF( $F53=0,0,((($F53/$E$50)*'PLAN DE ADQUISICIONES'!T$28)*($G53/$F53)))</f>
        <v>0</v>
      </c>
      <c r="X53" s="420">
        <f>IF( $F53=0,0,((($F53/$E$50)*'PLAN DE ADQUISICIONES'!U$28)*($G53/$F53)))</f>
        <v>0</v>
      </c>
      <c r="Y53" s="420">
        <f>IF( $F53=0,0,((($F53/$E$50)*'PLAN DE ADQUISICIONES'!V$28)*($G53/$F53)))</f>
        <v>0</v>
      </c>
      <c r="Z53" s="420">
        <f>IF( $F53=0,0,((($F53/$E$50)*'PLAN DE ADQUISICIONES'!W$28)*($G53/$F53)))</f>
        <v>0</v>
      </c>
      <c r="AA53" s="420">
        <f>IF( $F53=0,0,((($F53/$E$50)*'PLAN DE ADQUISICIONES'!X$28)*($G53/$F53)))</f>
        <v>0</v>
      </c>
      <c r="AB53" s="420">
        <f>IF( $F53=0,0,((($F53/$E$50)*'PLAN DE ADQUISICIONES'!Y$28)*($G53/$F53)))</f>
        <v>0</v>
      </c>
      <c r="AC53" s="420">
        <f>IF( $F53=0,0,((($F53/$E$50)*'PLAN DE ADQUISICIONES'!Z$28)*($G53/$F53)))</f>
        <v>0</v>
      </c>
      <c r="AD53" s="420">
        <f>IF( $F53=0,0,((($F53/$E$50)*'PLAN DE ADQUISICIONES'!AA$28)*($G53/$F53)))</f>
        <v>0</v>
      </c>
      <c r="AE53" s="420">
        <f>IF( $F53=0,0,((($F53/$E$50)*'PLAN DE ADQUISICIONES'!AB$28)*($G53/$F53)))</f>
        <v>0</v>
      </c>
      <c r="AF53" s="420">
        <f>IF( $F53=0,0,((($F53/$E$50)*'PLAN DE ADQUISICIONES'!AC$28)*($G53/$F53)))</f>
        <v>0</v>
      </c>
      <c r="AG53" s="421">
        <f>U53+V53+W53+X53+Y53+Z53+AA53+AB53+AC53+AD53+AE53+AF53</f>
        <v>0</v>
      </c>
      <c r="AH53" s="425">
        <f>IF( $F53=0,0,((($F53/$E$50)*'PLAN DE ADQUISICIONES'!AD$28)*($G53/$F53)))</f>
        <v>0</v>
      </c>
      <c r="AI53" s="420">
        <f>IF( $F53=0,0,((($F53/$E$50)*'PLAN DE ADQUISICIONES'!AE$28)*($G53/$F53)))</f>
        <v>0</v>
      </c>
      <c r="AJ53" s="420">
        <f>IF( $F53=0,0,((($F53/$E$50)*'PLAN DE ADQUISICIONES'!AF$28)*($G53/$F53)))</f>
        <v>0</v>
      </c>
      <c r="AK53" s="420">
        <f>IF( $F53=0,0,((($F53/$E$50)*'PLAN DE ADQUISICIONES'!AG$28)*($G53/$F53)))</f>
        <v>0</v>
      </c>
      <c r="AL53" s="420">
        <f>IF( $F53=0,0,((($F53/$E$50)*'PLAN DE ADQUISICIONES'!AH$28)*($G53/$F53)))</f>
        <v>0</v>
      </c>
      <c r="AM53" s="420">
        <f>IF( $F53=0,0,((($F53/$E$50)*'PLAN DE ADQUISICIONES'!AI$28)*($G53/$F53)))</f>
        <v>0</v>
      </c>
      <c r="AN53" s="420">
        <f>IF( $F53=0,0,((($F53/$E$50)*'PLAN DE ADQUISICIONES'!AJ$28)*($G53/$F53)))</f>
        <v>0</v>
      </c>
      <c r="AO53" s="420">
        <f>IF( $F53=0,0,((($F53/$E$50)*'PLAN DE ADQUISICIONES'!AK$28)*($G53/$F53)))</f>
        <v>0</v>
      </c>
      <c r="AP53" s="420">
        <f>IF( $F53=0,0,((($F53/$E$50)*'PLAN DE ADQUISICIONES'!AL$28)*($G53/$F53)))</f>
        <v>0</v>
      </c>
      <c r="AQ53" s="420">
        <f>IF( $F53=0,0,((($F53/$E$50)*'PLAN DE ADQUISICIONES'!AM$28)*($G53/$F53)))</f>
        <v>0</v>
      </c>
      <c r="AR53" s="420">
        <f>IF( $F53=0,0,((($F53/$E$50)*'PLAN DE ADQUISICIONES'!AN$28)*($G53/$F53)))</f>
        <v>0</v>
      </c>
      <c r="AS53" s="420">
        <f>IF( $F53=0,0,((($F53/$E$50)*'PLAN DE ADQUISICIONES'!AO$28)*($G53/$F53)))</f>
        <v>0</v>
      </c>
      <c r="AT53" s="423">
        <f>AH53+AI53+AJ53+AK53+AL53+AM53+AN53+AO53+AP53+AQ53+AR53+AS53</f>
        <v>0</v>
      </c>
      <c r="AU53" s="426">
        <f>AS53+AR53+AQ53+AP53+AO53+AN53+AM53+AL53+AK53+AJ53+AI53+AH53+AF53+AE53+AD53+AC53+AB53+AA53+Z53+Y53+X53+W53+V53+U53+S53+R53+Q53+P53+O53+N53+M53+L53+K53+J53+I53+H53</f>
        <v>0</v>
      </c>
      <c r="AV53" s="392">
        <f t="shared" si="1"/>
        <v>0</v>
      </c>
    </row>
    <row r="54" spans="2:48" s="394" customFormat="1" ht="12.75" customHeight="1" x14ac:dyDescent="0.15">
      <c r="B54" s="416" t="str">
        <f>+'FORMATO COSTEO C1'!C$228</f>
        <v>1.2.2.4</v>
      </c>
      <c r="C54" s="417" t="str">
        <f>+'FORMATO COSTEO C1'!B$228</f>
        <v>Categoría de gasto</v>
      </c>
      <c r="D54" s="428"/>
      <c r="E54" s="563"/>
      <c r="F54" s="420">
        <f>+'FORMATO COSTEO C1'!G228</f>
        <v>0</v>
      </c>
      <c r="G54" s="423">
        <f>+'FORMATO COSTEO C1'!I228</f>
        <v>0</v>
      </c>
      <c r="H54" s="424">
        <f>IF( $F54=0,0,((($F54/$E$50)*'PLAN DE ADQUISICIONES'!F$28)*($G54/$F54)))</f>
        <v>0</v>
      </c>
      <c r="I54" s="420">
        <f>IF( $F54=0,0,((($F54/$E$50)*'PLAN DE ADQUISICIONES'!G$28)*($G54/$F54)))</f>
        <v>0</v>
      </c>
      <c r="J54" s="420">
        <f>IF( $F54=0,0,((($F54/$E$50)*'PLAN DE ADQUISICIONES'!H$28)*($G54/$F54)))</f>
        <v>0</v>
      </c>
      <c r="K54" s="420">
        <f>IF( $F54=0,0,((($F54/$E$50)*'PLAN DE ADQUISICIONES'!I$28)*($G54/$F54)))</f>
        <v>0</v>
      </c>
      <c r="L54" s="420">
        <f>IF( $F54=0,0,((($F54/$E$50)*'PLAN DE ADQUISICIONES'!J$28)*($G54/$F54)))</f>
        <v>0</v>
      </c>
      <c r="M54" s="420">
        <f>IF( $F54=0,0,((($F54/$E$50)*'PLAN DE ADQUISICIONES'!K$28)*($G54/$F54)))</f>
        <v>0</v>
      </c>
      <c r="N54" s="420">
        <f>IF( $F54=0,0,((($F54/$E$50)*'PLAN DE ADQUISICIONES'!L$28)*($G54/$F54)))</f>
        <v>0</v>
      </c>
      <c r="O54" s="420">
        <f>IF( $F54=0,0,((($F54/$E$50)*'PLAN DE ADQUISICIONES'!M$28)*($G54/$F54)))</f>
        <v>0</v>
      </c>
      <c r="P54" s="420">
        <f>IF( $F54=0,0,((($F54/$E$50)*'PLAN DE ADQUISICIONES'!N$28)*($G54/$F54)))</f>
        <v>0</v>
      </c>
      <c r="Q54" s="420">
        <f>IF( $F54=0,0,((($F54/$E$50)*'PLAN DE ADQUISICIONES'!O$28)*($G54/$F54)))</f>
        <v>0</v>
      </c>
      <c r="R54" s="420">
        <f>IF( $F54=0,0,((($F54/$E$50)*'PLAN DE ADQUISICIONES'!P$28)*($G54/$F54)))</f>
        <v>0</v>
      </c>
      <c r="S54" s="420">
        <f>IF( $F54=0,0,((($F54/$E$50)*'PLAN DE ADQUISICIONES'!Q$28)*($G54/$F54)))</f>
        <v>0</v>
      </c>
      <c r="T54" s="423">
        <f>H54+I54+J54+K54+L54+M54+N54+O54+P54+Q54+R54+S54</f>
        <v>0</v>
      </c>
      <c r="U54" s="424">
        <f>IF( $F54=0,0,((($F54/$E$50)*'PLAN DE ADQUISICIONES'!R$28)*($G54/$F54)))</f>
        <v>0</v>
      </c>
      <c r="V54" s="420">
        <f>IF( $F54=0,0,((($F54/$E$50)*'PLAN DE ADQUISICIONES'!S$28)*($G54/$F54)))</f>
        <v>0</v>
      </c>
      <c r="W54" s="420">
        <f>IF( $F54=0,0,((($F54/$E$50)*'PLAN DE ADQUISICIONES'!T$28)*($G54/$F54)))</f>
        <v>0</v>
      </c>
      <c r="X54" s="420">
        <f>IF( $F54=0,0,((($F54/$E$50)*'PLAN DE ADQUISICIONES'!U$28)*($G54/$F54)))</f>
        <v>0</v>
      </c>
      <c r="Y54" s="420">
        <f>IF( $F54=0,0,((($F54/$E$50)*'PLAN DE ADQUISICIONES'!V$28)*($G54/$F54)))</f>
        <v>0</v>
      </c>
      <c r="Z54" s="420">
        <f>IF( $F54=0,0,((($F54/$E$50)*'PLAN DE ADQUISICIONES'!W$28)*($G54/$F54)))</f>
        <v>0</v>
      </c>
      <c r="AA54" s="420">
        <f>IF( $F54=0,0,((($F54/$E$50)*'PLAN DE ADQUISICIONES'!X$28)*($G54/$F54)))</f>
        <v>0</v>
      </c>
      <c r="AB54" s="420">
        <f>IF( $F54=0,0,((($F54/$E$50)*'PLAN DE ADQUISICIONES'!Y$28)*($G54/$F54)))</f>
        <v>0</v>
      </c>
      <c r="AC54" s="420">
        <f>IF( $F54=0,0,((($F54/$E$50)*'PLAN DE ADQUISICIONES'!Z$28)*($G54/$F54)))</f>
        <v>0</v>
      </c>
      <c r="AD54" s="420">
        <f>IF( $F54=0,0,((($F54/$E$50)*'PLAN DE ADQUISICIONES'!AA$28)*($G54/$F54)))</f>
        <v>0</v>
      </c>
      <c r="AE54" s="420">
        <f>IF( $F54=0,0,((($F54/$E$50)*'PLAN DE ADQUISICIONES'!AB$28)*($G54/$F54)))</f>
        <v>0</v>
      </c>
      <c r="AF54" s="420">
        <f>IF( $F54=0,0,((($F54/$E$50)*'PLAN DE ADQUISICIONES'!AC$28)*($G54/$F54)))</f>
        <v>0</v>
      </c>
      <c r="AG54" s="421">
        <f>U54+V54+W54+X54+Y54+Z54+AA54+AB54+AC54+AD54+AE54+AF54</f>
        <v>0</v>
      </c>
      <c r="AH54" s="425">
        <f>IF( $F54=0,0,((($F54/$E$50)*'PLAN DE ADQUISICIONES'!AD$28)*($G54/$F54)))</f>
        <v>0</v>
      </c>
      <c r="AI54" s="420">
        <f>IF( $F54=0,0,((($F54/$E$50)*'PLAN DE ADQUISICIONES'!AE$28)*($G54/$F54)))</f>
        <v>0</v>
      </c>
      <c r="AJ54" s="420">
        <f>IF( $F54=0,0,((($F54/$E$50)*'PLAN DE ADQUISICIONES'!AF$28)*($G54/$F54)))</f>
        <v>0</v>
      </c>
      <c r="AK54" s="420">
        <f>IF( $F54=0,0,((($F54/$E$50)*'PLAN DE ADQUISICIONES'!AG$28)*($G54/$F54)))</f>
        <v>0</v>
      </c>
      <c r="AL54" s="420">
        <f>IF( $F54=0,0,((($F54/$E$50)*'PLAN DE ADQUISICIONES'!AH$28)*($G54/$F54)))</f>
        <v>0</v>
      </c>
      <c r="AM54" s="420">
        <f>IF( $F54=0,0,((($F54/$E$50)*'PLAN DE ADQUISICIONES'!AI$28)*($G54/$F54)))</f>
        <v>0</v>
      </c>
      <c r="AN54" s="420">
        <f>IF( $F54=0,0,((($F54/$E$50)*'PLAN DE ADQUISICIONES'!AJ$28)*($G54/$F54)))</f>
        <v>0</v>
      </c>
      <c r="AO54" s="420">
        <f>IF( $F54=0,0,((($F54/$E$50)*'PLAN DE ADQUISICIONES'!AK$28)*($G54/$F54)))</f>
        <v>0</v>
      </c>
      <c r="AP54" s="420">
        <f>IF( $F54=0,0,((($F54/$E$50)*'PLAN DE ADQUISICIONES'!AL$28)*($G54/$F54)))</f>
        <v>0</v>
      </c>
      <c r="AQ54" s="420">
        <f>IF( $F54=0,0,((($F54/$E$50)*'PLAN DE ADQUISICIONES'!AM$28)*($G54/$F54)))</f>
        <v>0</v>
      </c>
      <c r="AR54" s="420">
        <f>IF( $F54=0,0,((($F54/$E$50)*'PLAN DE ADQUISICIONES'!AN$28)*($G54/$F54)))</f>
        <v>0</v>
      </c>
      <c r="AS54" s="420">
        <f>IF( $F54=0,0,((($F54/$E$50)*'PLAN DE ADQUISICIONES'!AO$28)*($G54/$F54)))</f>
        <v>0</v>
      </c>
      <c r="AT54" s="423">
        <f>AH54+AI54+AJ54+AK54+AL54+AM54+AN54+AO54+AP54+AQ54+AR54+AS54</f>
        <v>0</v>
      </c>
      <c r="AU54" s="426">
        <f>AS54+AR54+AQ54+AP54+AO54+AN54+AM54+AL54+AK54+AJ54+AI54+AH54+AF54+AE54+AD54+AC54+AB54+AA54+Z54+Y54+X54+W54+V54+U54+S54+R54+Q54+P54+O54+N54+M54+L54+K54+J54+I54+H54</f>
        <v>0</v>
      </c>
      <c r="AV54" s="392">
        <f t="shared" si="1"/>
        <v>0</v>
      </c>
    </row>
    <row r="55" spans="2:48" s="394" customFormat="1" ht="12.75" customHeight="1" x14ac:dyDescent="0.15">
      <c r="B55" s="416" t="str">
        <f>+'FORMATO COSTEO C1'!C$234</f>
        <v>1.2.2.5</v>
      </c>
      <c r="C55" s="417" t="str">
        <f>+'FORMATO COSTEO C1'!B$234</f>
        <v>Categoría de gasto</v>
      </c>
      <c r="D55" s="428"/>
      <c r="E55" s="563"/>
      <c r="F55" s="420">
        <f>+'FORMATO COSTEO C1'!G234</f>
        <v>0</v>
      </c>
      <c r="G55" s="423">
        <f>+'FORMATO COSTEO C1'!I234</f>
        <v>0</v>
      </c>
      <c r="H55" s="424">
        <f>IF( $F55=0,0,((($F55/$E$50)*'PLAN DE ADQUISICIONES'!F$28)*($G55/$F55)))</f>
        <v>0</v>
      </c>
      <c r="I55" s="420">
        <f>IF( $F55=0,0,((($F55/$E$50)*'PLAN DE ADQUISICIONES'!G$28)*($G55/$F55)))</f>
        <v>0</v>
      </c>
      <c r="J55" s="420">
        <f>IF( $F55=0,0,((($F55/$E$50)*'PLAN DE ADQUISICIONES'!H$28)*($G55/$F55)))</f>
        <v>0</v>
      </c>
      <c r="K55" s="420">
        <f>IF( $F55=0,0,((($F55/$E$50)*'PLAN DE ADQUISICIONES'!I$28)*($G55/$F55)))</f>
        <v>0</v>
      </c>
      <c r="L55" s="420">
        <f>IF( $F55=0,0,((($F55/$E$50)*'PLAN DE ADQUISICIONES'!J$28)*($G55/$F55)))</f>
        <v>0</v>
      </c>
      <c r="M55" s="420">
        <f>IF( $F55=0,0,((($F55/$E$50)*'PLAN DE ADQUISICIONES'!K$28)*($G55/$F55)))</f>
        <v>0</v>
      </c>
      <c r="N55" s="420">
        <f>IF( $F55=0,0,((($F55/$E$50)*'PLAN DE ADQUISICIONES'!L$28)*($G55/$F55)))</f>
        <v>0</v>
      </c>
      <c r="O55" s="420">
        <f>IF( $F55=0,0,((($F55/$E$50)*'PLAN DE ADQUISICIONES'!M$28)*($G55/$F55)))</f>
        <v>0</v>
      </c>
      <c r="P55" s="420">
        <f>IF( $F55=0,0,((($F55/$E$50)*'PLAN DE ADQUISICIONES'!N$28)*($G55/$F55)))</f>
        <v>0</v>
      </c>
      <c r="Q55" s="420">
        <f>IF( $F55=0,0,((($F55/$E$50)*'PLAN DE ADQUISICIONES'!O$28)*($G55/$F55)))</f>
        <v>0</v>
      </c>
      <c r="R55" s="420">
        <f>IF( $F55=0,0,((($F55/$E$50)*'PLAN DE ADQUISICIONES'!P$28)*($G55/$F55)))</f>
        <v>0</v>
      </c>
      <c r="S55" s="420">
        <f>IF( $F55=0,0,((($F55/$E$50)*'PLAN DE ADQUISICIONES'!Q$28)*($G55/$F55)))</f>
        <v>0</v>
      </c>
      <c r="T55" s="423">
        <f>H55+I55+J55+K55+L55+M55+N55+O55+P55+Q55+R55+S55</f>
        <v>0</v>
      </c>
      <c r="U55" s="424">
        <f>IF( $F55=0,0,((($F55/$E$50)*'PLAN DE ADQUISICIONES'!R$28)*($G55/$F55)))</f>
        <v>0</v>
      </c>
      <c r="V55" s="420">
        <f>IF( $F55=0,0,((($F55/$E$50)*'PLAN DE ADQUISICIONES'!S$28)*($G55/$F55)))</f>
        <v>0</v>
      </c>
      <c r="W55" s="420">
        <f>IF( $F55=0,0,((($F55/$E$50)*'PLAN DE ADQUISICIONES'!T$28)*($G55/$F55)))</f>
        <v>0</v>
      </c>
      <c r="X55" s="420">
        <f>IF( $F55=0,0,((($F55/$E$50)*'PLAN DE ADQUISICIONES'!U$28)*($G55/$F55)))</f>
        <v>0</v>
      </c>
      <c r="Y55" s="420">
        <f>IF( $F55=0,0,((($F55/$E$50)*'PLAN DE ADQUISICIONES'!V$28)*($G55/$F55)))</f>
        <v>0</v>
      </c>
      <c r="Z55" s="420">
        <f>IF( $F55=0,0,((($F55/$E$50)*'PLAN DE ADQUISICIONES'!W$28)*($G55/$F55)))</f>
        <v>0</v>
      </c>
      <c r="AA55" s="420">
        <f>IF( $F55=0,0,((($F55/$E$50)*'PLAN DE ADQUISICIONES'!X$28)*($G55/$F55)))</f>
        <v>0</v>
      </c>
      <c r="AB55" s="420">
        <f>IF( $F55=0,0,((($F55/$E$50)*'PLAN DE ADQUISICIONES'!Y$28)*($G55/$F55)))</f>
        <v>0</v>
      </c>
      <c r="AC55" s="420">
        <f>IF( $F55=0,0,((($F55/$E$50)*'PLAN DE ADQUISICIONES'!Z$28)*($G55/$F55)))</f>
        <v>0</v>
      </c>
      <c r="AD55" s="420">
        <f>IF( $F55=0,0,((($F55/$E$50)*'PLAN DE ADQUISICIONES'!AA$28)*($G55/$F55)))</f>
        <v>0</v>
      </c>
      <c r="AE55" s="420">
        <f>IF( $F55=0,0,((($F55/$E$50)*'PLAN DE ADQUISICIONES'!AB$28)*($G55/$F55)))</f>
        <v>0</v>
      </c>
      <c r="AF55" s="420">
        <f>IF( $F55=0,0,((($F55/$E$50)*'PLAN DE ADQUISICIONES'!AC$28)*($G55/$F55)))</f>
        <v>0</v>
      </c>
      <c r="AG55" s="421">
        <f>U55+V55+W55+X55+Y55+Z55+AA55+AB55+AC55+AD55+AE55+AF55</f>
        <v>0</v>
      </c>
      <c r="AH55" s="425">
        <f>IF( $F55=0,0,((($F55/$E$50)*'PLAN DE ADQUISICIONES'!AD$28)*($G55/$F55)))</f>
        <v>0</v>
      </c>
      <c r="AI55" s="420">
        <f>IF( $F55=0,0,((($F55/$E$50)*'PLAN DE ADQUISICIONES'!AE$28)*($G55/$F55)))</f>
        <v>0</v>
      </c>
      <c r="AJ55" s="420">
        <f>IF( $F55=0,0,((($F55/$E$50)*'PLAN DE ADQUISICIONES'!AF$28)*($G55/$F55)))</f>
        <v>0</v>
      </c>
      <c r="AK55" s="420">
        <f>IF( $F55=0,0,((($F55/$E$50)*'PLAN DE ADQUISICIONES'!AG$28)*($G55/$F55)))</f>
        <v>0</v>
      </c>
      <c r="AL55" s="420">
        <f>IF( $F55=0,0,((($F55/$E$50)*'PLAN DE ADQUISICIONES'!AH$28)*($G55/$F55)))</f>
        <v>0</v>
      </c>
      <c r="AM55" s="420">
        <f>IF( $F55=0,0,((($F55/$E$50)*'PLAN DE ADQUISICIONES'!AI$28)*($G55/$F55)))</f>
        <v>0</v>
      </c>
      <c r="AN55" s="420">
        <f>IF( $F55=0,0,((($F55/$E$50)*'PLAN DE ADQUISICIONES'!AJ$28)*($G55/$F55)))</f>
        <v>0</v>
      </c>
      <c r="AO55" s="420">
        <f>IF( $F55=0,0,((($F55/$E$50)*'PLAN DE ADQUISICIONES'!AK$28)*($G55/$F55)))</f>
        <v>0</v>
      </c>
      <c r="AP55" s="420">
        <f>IF( $F55=0,0,((($F55/$E$50)*'PLAN DE ADQUISICIONES'!AL$28)*($G55/$F55)))</f>
        <v>0</v>
      </c>
      <c r="AQ55" s="420">
        <f>IF( $F55=0,0,((($F55/$E$50)*'PLAN DE ADQUISICIONES'!AM$28)*($G55/$F55)))</f>
        <v>0</v>
      </c>
      <c r="AR55" s="420">
        <f>IF( $F55=0,0,((($F55/$E$50)*'PLAN DE ADQUISICIONES'!AN$28)*($G55/$F55)))</f>
        <v>0</v>
      </c>
      <c r="AS55" s="420">
        <f>IF( $F55=0,0,((($F55/$E$50)*'PLAN DE ADQUISICIONES'!AO$28)*($G55/$F55)))</f>
        <v>0</v>
      </c>
      <c r="AT55" s="423">
        <f>AH55+AI55+AJ55+AK55+AL55+AM55+AN55+AO55+AP55+AQ55+AR55+AS55</f>
        <v>0</v>
      </c>
      <c r="AU55" s="426">
        <f>AS55+AR55+AQ55+AP55+AO55+AN55+AM55+AL55+AK55+AJ55+AI55+AH55+AF55+AE55+AD55+AC55+AB55+AA55+Z55+Y55+X55+W55+V55+U55+S55+R55+Q55+P55+O55+N55+M55+L55+K55+J55+I55+H55</f>
        <v>0</v>
      </c>
      <c r="AV55" s="392">
        <f t="shared" si="1"/>
        <v>0</v>
      </c>
    </row>
    <row r="56" spans="2:48" s="394" customFormat="1" ht="12.75" customHeight="1" x14ac:dyDescent="0.15">
      <c r="B56" s="406" t="str">
        <f>+'FORMATO COSTEO C1'!C$240</f>
        <v>1.2.3</v>
      </c>
      <c r="C56" s="430" t="str">
        <f>+'FORMATO COSTEO C1'!B$240</f>
        <v>Actualización de la información del grupo control (datos generales del beneficiario)</v>
      </c>
      <c r="D56" s="543" t="str">
        <f>+'FORMATO COSTEO C1'!D$240</f>
        <v>Unidad</v>
      </c>
      <c r="E56" s="546">
        <f>+'FORMATO COSTEO C1'!E$240</f>
        <v>352</v>
      </c>
      <c r="F56" s="410">
        <f>SUM(F57:F61)</f>
        <v>0</v>
      </c>
      <c r="G56" s="413">
        <f t="shared" ref="G56:AS56" si="18">SUM(G57:G61)</f>
        <v>0</v>
      </c>
      <c r="H56" s="414">
        <f t="shared" si="18"/>
        <v>0</v>
      </c>
      <c r="I56" s="410">
        <f>SUM(I57:I61)</f>
        <v>0</v>
      </c>
      <c r="J56" s="410">
        <f>SUM(J57:J61)</f>
        <v>0</v>
      </c>
      <c r="K56" s="410">
        <f>SUM(K57:K61)</f>
        <v>0</v>
      </c>
      <c r="L56" s="410">
        <f>SUM(L57:L61)</f>
        <v>0</v>
      </c>
      <c r="M56" s="410">
        <f>SUM(M57:M61)</f>
        <v>0</v>
      </c>
      <c r="N56" s="410">
        <f t="shared" si="18"/>
        <v>0</v>
      </c>
      <c r="O56" s="410">
        <f t="shared" si="18"/>
        <v>0</v>
      </c>
      <c r="P56" s="410">
        <f t="shared" si="18"/>
        <v>0</v>
      </c>
      <c r="Q56" s="410">
        <f t="shared" si="18"/>
        <v>0</v>
      </c>
      <c r="R56" s="410">
        <f t="shared" si="18"/>
        <v>0</v>
      </c>
      <c r="S56" s="410">
        <f t="shared" si="18"/>
        <v>0</v>
      </c>
      <c r="T56" s="413">
        <f>SUM(T57:T61)</f>
        <v>0</v>
      </c>
      <c r="U56" s="414">
        <f t="shared" si="18"/>
        <v>0</v>
      </c>
      <c r="V56" s="410">
        <f t="shared" si="18"/>
        <v>0</v>
      </c>
      <c r="W56" s="410">
        <f t="shared" si="18"/>
        <v>0</v>
      </c>
      <c r="X56" s="410">
        <f t="shared" si="18"/>
        <v>0</v>
      </c>
      <c r="Y56" s="410">
        <f t="shared" si="18"/>
        <v>0</v>
      </c>
      <c r="Z56" s="410">
        <f t="shared" si="18"/>
        <v>0</v>
      </c>
      <c r="AA56" s="410">
        <f t="shared" si="18"/>
        <v>0</v>
      </c>
      <c r="AB56" s="410">
        <f t="shared" si="18"/>
        <v>0</v>
      </c>
      <c r="AC56" s="410">
        <f t="shared" si="18"/>
        <v>0</v>
      </c>
      <c r="AD56" s="410">
        <f t="shared" si="18"/>
        <v>0</v>
      </c>
      <c r="AE56" s="410">
        <f t="shared" si="18"/>
        <v>0</v>
      </c>
      <c r="AF56" s="410">
        <f t="shared" si="18"/>
        <v>0</v>
      </c>
      <c r="AG56" s="411">
        <f t="shared" si="18"/>
        <v>0</v>
      </c>
      <c r="AH56" s="412">
        <f t="shared" si="18"/>
        <v>0</v>
      </c>
      <c r="AI56" s="410">
        <f t="shared" si="18"/>
        <v>0</v>
      </c>
      <c r="AJ56" s="410">
        <f t="shared" si="18"/>
        <v>0</v>
      </c>
      <c r="AK56" s="410">
        <f t="shared" si="18"/>
        <v>0</v>
      </c>
      <c r="AL56" s="410">
        <f t="shared" si="18"/>
        <v>0</v>
      </c>
      <c r="AM56" s="410">
        <f t="shared" si="18"/>
        <v>0</v>
      </c>
      <c r="AN56" s="410">
        <f t="shared" si="18"/>
        <v>0</v>
      </c>
      <c r="AO56" s="410">
        <f t="shared" si="18"/>
        <v>0</v>
      </c>
      <c r="AP56" s="410">
        <f t="shared" si="18"/>
        <v>0</v>
      </c>
      <c r="AQ56" s="410">
        <f t="shared" si="18"/>
        <v>0</v>
      </c>
      <c r="AR56" s="410">
        <f t="shared" si="18"/>
        <v>0</v>
      </c>
      <c r="AS56" s="410">
        <f t="shared" si="18"/>
        <v>0</v>
      </c>
      <c r="AT56" s="413">
        <f>SUM(AT57:AT61)</f>
        <v>0</v>
      </c>
      <c r="AU56" s="415">
        <f>SUM(AU57:AU61)</f>
        <v>0</v>
      </c>
      <c r="AV56" s="392">
        <f t="shared" si="1"/>
        <v>0</v>
      </c>
    </row>
    <row r="57" spans="2:48" s="394" customFormat="1" ht="12.75" customHeight="1" x14ac:dyDescent="0.15">
      <c r="B57" s="416" t="str">
        <f>+'FORMATO COSTEO C1'!C$242</f>
        <v>1.2.3.1</v>
      </c>
      <c r="C57" s="417" t="str">
        <f>+'FORMATO COSTEO C1'!B$242</f>
        <v>Categoría de gasto</v>
      </c>
      <c r="D57" s="428"/>
      <c r="E57" s="563"/>
      <c r="F57" s="420">
        <f>+'FORMATO COSTEO C1'!G242</f>
        <v>0</v>
      </c>
      <c r="G57" s="423">
        <f>+'FORMATO COSTEO C1'!I242</f>
        <v>0</v>
      </c>
      <c r="H57" s="560">
        <f>IF( $F57=0,0,((($F57/$E$56)*'PLAN DE ADQUISICIONES'!F$29)*($G57/$F57)))</f>
        <v>0</v>
      </c>
      <c r="I57" s="420">
        <f>IF( $F57=0,0,((($F57/$E$56)*'PLAN DE ADQUISICIONES'!G$29)*($G57/$F57)))</f>
        <v>0</v>
      </c>
      <c r="J57" s="420">
        <f>IF( $F57=0,0,((($F57/$E$56)*'PLAN DE ADQUISICIONES'!H$29)*($G57/$F57)))</f>
        <v>0</v>
      </c>
      <c r="K57" s="420">
        <f>IF( $F57=0,0,((($F57/$E$56)*'PLAN DE ADQUISICIONES'!I$29)*($G57/$F57)))</f>
        <v>0</v>
      </c>
      <c r="L57" s="420">
        <f>IF( $F57=0,0,((($F57/$E$56)*'PLAN DE ADQUISICIONES'!J$29)*($G57/$F57)))</f>
        <v>0</v>
      </c>
      <c r="M57" s="420">
        <f>IF( $F57=0,0,((($F57/$E$56)*'PLAN DE ADQUISICIONES'!K$29)*($G57/$F57)))</f>
        <v>0</v>
      </c>
      <c r="N57" s="420">
        <f>IF( $F57=0,0,((($F57/$E$56)*'PLAN DE ADQUISICIONES'!L$29)*($G57/$F57)))</f>
        <v>0</v>
      </c>
      <c r="O57" s="420">
        <f>IF( $F57=0,0,((($F57/$E$56)*'PLAN DE ADQUISICIONES'!M$29)*($G57/$F57)))</f>
        <v>0</v>
      </c>
      <c r="P57" s="420">
        <f>IF( $F57=0,0,((($F57/$E$56)*'PLAN DE ADQUISICIONES'!N$29)*($G57/$F57)))</f>
        <v>0</v>
      </c>
      <c r="Q57" s="420">
        <f>IF( $F57=0,0,((($F57/$E$56)*'PLAN DE ADQUISICIONES'!O$29)*($G57/$F57)))</f>
        <v>0</v>
      </c>
      <c r="R57" s="420">
        <f>IF( $F57=0,0,((($F57/$E$56)*'PLAN DE ADQUISICIONES'!P$29)*($G57/$F57)))</f>
        <v>0</v>
      </c>
      <c r="S57" s="420">
        <f>IF( $F57=0,0,((($F57/$E$56)*'PLAN DE ADQUISICIONES'!Q$29)*($G57/$F57)))</f>
        <v>0</v>
      </c>
      <c r="T57" s="423">
        <f>H57+I57+J57+K57+L57+M57+N57+O57+P57+Q57+R57+S57</f>
        <v>0</v>
      </c>
      <c r="U57" s="424">
        <f>IF( $F57=0,0,((($F57/$E$56)*'PLAN DE ADQUISICIONES'!R$29)*($G57/$F57)))</f>
        <v>0</v>
      </c>
      <c r="V57" s="420">
        <f>IF( $F57=0,0,((($F57/$E$56)*'PLAN DE ADQUISICIONES'!S$29)*($G57/$F57)))</f>
        <v>0</v>
      </c>
      <c r="W57" s="420">
        <f>IF( $F57=0,0,((($F57/$E$56)*'PLAN DE ADQUISICIONES'!T$29)*($G57/$F57)))</f>
        <v>0</v>
      </c>
      <c r="X57" s="420">
        <f>IF( $F57=0,0,((($F57/$E$56)*'PLAN DE ADQUISICIONES'!U$29)*($G57/$F57)))</f>
        <v>0</v>
      </c>
      <c r="Y57" s="420">
        <f>IF( $F57=0,0,((($F57/$E$56)*'PLAN DE ADQUISICIONES'!V$29)*($G57/$F57)))</f>
        <v>0</v>
      </c>
      <c r="Z57" s="420">
        <f>IF( $F57=0,0,((($F57/$E$56)*'PLAN DE ADQUISICIONES'!W$29)*($G57/$F57)))</f>
        <v>0</v>
      </c>
      <c r="AA57" s="420">
        <f>IF( $F57=0,0,((($F57/$E$56)*'PLAN DE ADQUISICIONES'!X$29)*($G57/$F57)))</f>
        <v>0</v>
      </c>
      <c r="AB57" s="420">
        <f>IF( $F57=0,0,((($F57/$E$56)*'PLAN DE ADQUISICIONES'!Y$29)*($G57/$F57)))</f>
        <v>0</v>
      </c>
      <c r="AC57" s="420">
        <f>IF( $F57=0,0,((($F57/$E$56)*'PLAN DE ADQUISICIONES'!Z$29)*($G57/$F57)))</f>
        <v>0</v>
      </c>
      <c r="AD57" s="420">
        <f>IF( $F57=0,0,((($F57/$E$56)*'PLAN DE ADQUISICIONES'!AA$29)*($G57/$F57)))</f>
        <v>0</v>
      </c>
      <c r="AE57" s="420">
        <f>IF( $F57=0,0,((($F57/$E$56)*'PLAN DE ADQUISICIONES'!AB$29)*($G57/$F57)))</f>
        <v>0</v>
      </c>
      <c r="AF57" s="420">
        <f>IF( $F57=0,0,((($F57/$E$56)*'PLAN DE ADQUISICIONES'!AC$29)*($G57/$F57)))</f>
        <v>0</v>
      </c>
      <c r="AG57" s="421">
        <f>U57+V57+W57+X57+Y57+Z57+AA57+AB57+AC57+AD57+AE57+AF57</f>
        <v>0</v>
      </c>
      <c r="AH57" s="425">
        <f>IF( $F57=0,0,((($F57/$E$56)*'PLAN DE ADQUISICIONES'!AD$29)*($G57/$F57)))</f>
        <v>0</v>
      </c>
      <c r="AI57" s="420">
        <f>IF( $F57=0,0,((($F57/$E$56)*'PLAN DE ADQUISICIONES'!AE$29)*($G57/$F57)))</f>
        <v>0</v>
      </c>
      <c r="AJ57" s="420">
        <f>IF( $F57=0,0,((($F57/$E$56)*'PLAN DE ADQUISICIONES'!AF$29)*($G57/$F57)))</f>
        <v>0</v>
      </c>
      <c r="AK57" s="420">
        <f>IF( $F57=0,0,((($F57/$E$56)*'PLAN DE ADQUISICIONES'!AG$29)*($G57/$F57)))</f>
        <v>0</v>
      </c>
      <c r="AL57" s="420">
        <f>IF( $F57=0,0,((($F57/$E$56)*'PLAN DE ADQUISICIONES'!AH$29)*($G57/$F57)))</f>
        <v>0</v>
      </c>
      <c r="AM57" s="420">
        <f>IF( $F57=0,0,((($F57/$E$56)*'PLAN DE ADQUISICIONES'!AI$29)*($G57/$F57)))</f>
        <v>0</v>
      </c>
      <c r="AN57" s="420">
        <f>IF( $F57=0,0,((($F57/$E$56)*'PLAN DE ADQUISICIONES'!AJ$29)*($G57/$F57)))</f>
        <v>0</v>
      </c>
      <c r="AO57" s="420">
        <f>IF( $F57=0,0,((($F57/$E$56)*'PLAN DE ADQUISICIONES'!AK$29)*($G57/$F57)))</f>
        <v>0</v>
      </c>
      <c r="AP57" s="420">
        <f>IF( $F57=0,0,((($F57/$E$56)*'PLAN DE ADQUISICIONES'!AL$29)*($G57/$F57)))</f>
        <v>0</v>
      </c>
      <c r="AQ57" s="420">
        <f>IF( $F57=0,0,((($F57/$E$56)*'PLAN DE ADQUISICIONES'!AM$29)*($G57/$F57)))</f>
        <v>0</v>
      </c>
      <c r="AR57" s="420">
        <f>IF( $F57=0,0,((($F57/$E$56)*'PLAN DE ADQUISICIONES'!AN$29)*($G57/$F57)))</f>
        <v>0</v>
      </c>
      <c r="AS57" s="420">
        <f>IF( $F57=0,0,((($F57/$E$56)*'PLAN DE ADQUISICIONES'!AO$29)*($G57/$F57)))</f>
        <v>0</v>
      </c>
      <c r="AT57" s="423">
        <f>AH57+AI57+AJ57+AK57+AL57+AM57+AN57+AO57+AP57+AQ57+AR57+AS57</f>
        <v>0</v>
      </c>
      <c r="AU57" s="426">
        <f>AS57+AR57+AQ57+AP57+AO57+AN57+AM57+AL57+AK57+AJ57+AI57+AH57+AF57+AE57+AD57+AC57+AB57+AA57+Z57+Y57+X57+W57+V57+U57+S57+R57+Q57+P57+O57+N57+M57+L57+K57+J57+I57+H57</f>
        <v>0</v>
      </c>
      <c r="AV57" s="392">
        <f t="shared" si="1"/>
        <v>0</v>
      </c>
    </row>
    <row r="58" spans="2:48" s="394" customFormat="1" ht="12.75" customHeight="1" x14ac:dyDescent="0.15">
      <c r="B58" s="416" t="str">
        <f>+'FORMATO COSTEO C1'!C$248</f>
        <v>1.2.3.2</v>
      </c>
      <c r="C58" s="417" t="str">
        <f>+'FORMATO COSTEO C1'!B$248</f>
        <v>Categoría de gasto</v>
      </c>
      <c r="D58" s="428"/>
      <c r="E58" s="563"/>
      <c r="F58" s="420">
        <f>+'FORMATO COSTEO C1'!G248</f>
        <v>0</v>
      </c>
      <c r="G58" s="423">
        <f>+'FORMATO COSTEO C1'!I248</f>
        <v>0</v>
      </c>
      <c r="H58" s="424">
        <f>IF( $F58=0,0,((($F58/$E$56)*'PLAN DE ADQUISICIONES'!F$29)*($G58/$F58)))</f>
        <v>0</v>
      </c>
      <c r="I58" s="420">
        <f>IF( $F58=0,0,((($F58/$E$56)*'PLAN DE ADQUISICIONES'!G$29)*($G58/$F58)))</f>
        <v>0</v>
      </c>
      <c r="J58" s="420">
        <f>IF( $F58=0,0,((($F58/$E$56)*'PLAN DE ADQUISICIONES'!H$29)*($G58/$F58)))</f>
        <v>0</v>
      </c>
      <c r="K58" s="420">
        <f>IF( $F58=0,0,((($F58/$E$56)*'PLAN DE ADQUISICIONES'!I$29)*($G58/$F58)))</f>
        <v>0</v>
      </c>
      <c r="L58" s="420">
        <f>IF( $F58=0,0,((($F58/$E$56)*'PLAN DE ADQUISICIONES'!J$29)*($G58/$F58)))</f>
        <v>0</v>
      </c>
      <c r="M58" s="420">
        <f>IF( $F58=0,0,((($F58/$E$56)*'PLAN DE ADQUISICIONES'!K$29)*($G58/$F58)))</f>
        <v>0</v>
      </c>
      <c r="N58" s="420">
        <f>IF( $F58=0,0,((($F58/$E$56)*'PLAN DE ADQUISICIONES'!L$29)*($G58/$F58)))</f>
        <v>0</v>
      </c>
      <c r="O58" s="420">
        <f>IF( $F58=0,0,((($F58/$E$56)*'PLAN DE ADQUISICIONES'!M$29)*($G58/$F58)))</f>
        <v>0</v>
      </c>
      <c r="P58" s="420">
        <f>IF( $F58=0,0,((($F58/$E$56)*'PLAN DE ADQUISICIONES'!N$29)*($G58/$F58)))</f>
        <v>0</v>
      </c>
      <c r="Q58" s="420">
        <f>IF( $F58=0,0,((($F58/$E$56)*'PLAN DE ADQUISICIONES'!O$29)*($G58/$F58)))</f>
        <v>0</v>
      </c>
      <c r="R58" s="420">
        <f>IF( $F58=0,0,((($F58/$E$56)*'PLAN DE ADQUISICIONES'!P$29)*($G58/$F58)))</f>
        <v>0</v>
      </c>
      <c r="S58" s="420">
        <f>IF( $F58=0,0,((($F58/$E$56)*'PLAN DE ADQUISICIONES'!Q$29)*($G58/$F58)))</f>
        <v>0</v>
      </c>
      <c r="T58" s="423">
        <f>H58+I58+J58+K58+L58+M58+N58+O58+P58+Q58+R58+S58</f>
        <v>0</v>
      </c>
      <c r="U58" s="424">
        <f>IF( $F58=0,0,((($F58/$E$56)*'PLAN DE ADQUISICIONES'!R$29)*($G58/$F58)))</f>
        <v>0</v>
      </c>
      <c r="V58" s="420">
        <f>IF( $F58=0,0,((($F58/$E$56)*'PLAN DE ADQUISICIONES'!S$29)*($G58/$F58)))</f>
        <v>0</v>
      </c>
      <c r="W58" s="420">
        <f>IF( $F58=0,0,((($F58/$E$56)*'PLAN DE ADQUISICIONES'!T$29)*($G58/$F58)))</f>
        <v>0</v>
      </c>
      <c r="X58" s="420">
        <f>IF( $F58=0,0,((($F58/$E$56)*'PLAN DE ADQUISICIONES'!U$29)*($G58/$F58)))</f>
        <v>0</v>
      </c>
      <c r="Y58" s="420">
        <f>IF( $F58=0,0,((($F58/$E$56)*'PLAN DE ADQUISICIONES'!V$29)*($G58/$F58)))</f>
        <v>0</v>
      </c>
      <c r="Z58" s="420">
        <f>IF( $F58=0,0,((($F58/$E$56)*'PLAN DE ADQUISICIONES'!W$29)*($G58/$F58)))</f>
        <v>0</v>
      </c>
      <c r="AA58" s="420">
        <f>IF( $F58=0,0,((($F58/$E$56)*'PLAN DE ADQUISICIONES'!X$29)*($G58/$F58)))</f>
        <v>0</v>
      </c>
      <c r="AB58" s="420">
        <f>IF( $F58=0,0,((($F58/$E$56)*'PLAN DE ADQUISICIONES'!Y$29)*($G58/$F58)))</f>
        <v>0</v>
      </c>
      <c r="AC58" s="420">
        <f>IF( $F58=0,0,((($F58/$E$56)*'PLAN DE ADQUISICIONES'!Z$29)*($G58/$F58)))</f>
        <v>0</v>
      </c>
      <c r="AD58" s="420">
        <f>IF( $F58=0,0,((($F58/$E$56)*'PLAN DE ADQUISICIONES'!AA$29)*($G58/$F58)))</f>
        <v>0</v>
      </c>
      <c r="AE58" s="420">
        <f>IF( $F58=0,0,((($F58/$E$56)*'PLAN DE ADQUISICIONES'!AB$29)*($G58/$F58)))</f>
        <v>0</v>
      </c>
      <c r="AF58" s="420">
        <f>IF( $F58=0,0,((($F58/$E$56)*'PLAN DE ADQUISICIONES'!AC$29)*($G58/$F58)))</f>
        <v>0</v>
      </c>
      <c r="AG58" s="421">
        <f>U58+V58+W58+X58+Y58+Z58+AA58+AB58+AC58+AD58+AE58+AF58</f>
        <v>0</v>
      </c>
      <c r="AH58" s="425">
        <f>IF( $F58=0,0,((($F58/$E$56)*'PLAN DE ADQUISICIONES'!AD$29)*($G58/$F58)))</f>
        <v>0</v>
      </c>
      <c r="AI58" s="420">
        <f>IF( $F58=0,0,((($F58/$E$56)*'PLAN DE ADQUISICIONES'!AE$29)*($G58/$F58)))</f>
        <v>0</v>
      </c>
      <c r="AJ58" s="420">
        <f>IF( $F58=0,0,((($F58/$E$56)*'PLAN DE ADQUISICIONES'!AF$29)*($G58/$F58)))</f>
        <v>0</v>
      </c>
      <c r="AK58" s="420">
        <f>IF( $F58=0,0,((($F58/$E$56)*'PLAN DE ADQUISICIONES'!AG$29)*($G58/$F58)))</f>
        <v>0</v>
      </c>
      <c r="AL58" s="420">
        <f>IF( $F58=0,0,((($F58/$E$56)*'PLAN DE ADQUISICIONES'!AH$29)*($G58/$F58)))</f>
        <v>0</v>
      </c>
      <c r="AM58" s="420">
        <f>IF( $F58=0,0,((($F58/$E$56)*'PLAN DE ADQUISICIONES'!AI$29)*($G58/$F58)))</f>
        <v>0</v>
      </c>
      <c r="AN58" s="420">
        <f>IF( $F58=0,0,((($F58/$E$56)*'PLAN DE ADQUISICIONES'!AJ$29)*($G58/$F58)))</f>
        <v>0</v>
      </c>
      <c r="AO58" s="420">
        <f>IF( $F58=0,0,((($F58/$E$56)*'PLAN DE ADQUISICIONES'!AK$29)*($G58/$F58)))</f>
        <v>0</v>
      </c>
      <c r="AP58" s="420">
        <f>IF( $F58=0,0,((($F58/$E$56)*'PLAN DE ADQUISICIONES'!AL$29)*($G58/$F58)))</f>
        <v>0</v>
      </c>
      <c r="AQ58" s="420">
        <f>IF( $F58=0,0,((($F58/$E$56)*'PLAN DE ADQUISICIONES'!AM$29)*($G58/$F58)))</f>
        <v>0</v>
      </c>
      <c r="AR58" s="420">
        <f>IF( $F58=0,0,((($F58/$E$56)*'PLAN DE ADQUISICIONES'!AN$29)*($G58/$F58)))</f>
        <v>0</v>
      </c>
      <c r="AS58" s="420">
        <f>IF( $F58=0,0,((($F58/$E$56)*'PLAN DE ADQUISICIONES'!AO$29)*($G58/$F58)))</f>
        <v>0</v>
      </c>
      <c r="AT58" s="423">
        <f>AH58+AI58+AJ58+AK58+AL58+AM58+AN58+AO58+AP58+AQ58+AR58+AS58</f>
        <v>0</v>
      </c>
      <c r="AU58" s="426">
        <f>AS58+AR58+AQ58+AP58+AO58+AN58+AM58+AL58+AK58+AJ58+AI58+AH58+AF58+AE58+AD58+AC58+AB58+AA58+Z58+Y58+X58+W58+V58+U58+S58+R58+Q58+P58+O58+N58+M58+L58+K58+J58+I58+H58</f>
        <v>0</v>
      </c>
      <c r="AV58" s="392">
        <f t="shared" si="1"/>
        <v>0</v>
      </c>
    </row>
    <row r="59" spans="2:48" s="394" customFormat="1" ht="12.75" customHeight="1" x14ac:dyDescent="0.15">
      <c r="B59" s="416" t="str">
        <f>+'FORMATO COSTEO C1'!C$254</f>
        <v>1.2.3.3</v>
      </c>
      <c r="C59" s="417" t="str">
        <f>+'FORMATO COSTEO C1'!B$254</f>
        <v>Categoría de gasto</v>
      </c>
      <c r="D59" s="428"/>
      <c r="E59" s="563"/>
      <c r="F59" s="420">
        <f>+'FORMATO COSTEO C1'!G254</f>
        <v>0</v>
      </c>
      <c r="G59" s="423">
        <f>+'FORMATO COSTEO C1'!I254</f>
        <v>0</v>
      </c>
      <c r="H59" s="424">
        <f>IF( $F59=0,0,((($F59/$E$56)*'PLAN DE ADQUISICIONES'!F$29)*($G59/$F59)))</f>
        <v>0</v>
      </c>
      <c r="I59" s="420">
        <f>IF( $F59=0,0,((($F59/$E$56)*'PLAN DE ADQUISICIONES'!G$29)*($G59/$F59)))</f>
        <v>0</v>
      </c>
      <c r="J59" s="420">
        <f>IF( $F59=0,0,((($F59/$E$56)*'PLAN DE ADQUISICIONES'!H$29)*($G59/$F59)))</f>
        <v>0</v>
      </c>
      <c r="K59" s="420">
        <f>IF( $F59=0,0,((($F59/$E$56)*'PLAN DE ADQUISICIONES'!I$29)*($G59/$F59)))</f>
        <v>0</v>
      </c>
      <c r="L59" s="420">
        <f>IF( $F59=0,0,((($F59/$E$56)*'PLAN DE ADQUISICIONES'!J$29)*($G59/$F59)))</f>
        <v>0</v>
      </c>
      <c r="M59" s="420">
        <f>IF( $F59=0,0,((($F59/$E$56)*'PLAN DE ADQUISICIONES'!K$29)*($G59/$F59)))</f>
        <v>0</v>
      </c>
      <c r="N59" s="420">
        <f>IF( $F59=0,0,((($F59/$E$56)*'PLAN DE ADQUISICIONES'!L$29)*($G59/$F59)))</f>
        <v>0</v>
      </c>
      <c r="O59" s="420">
        <f>IF( $F59=0,0,((($F59/$E$56)*'PLAN DE ADQUISICIONES'!M$29)*($G59/$F59)))</f>
        <v>0</v>
      </c>
      <c r="P59" s="420">
        <f>IF( $F59=0,0,((($F59/$E$56)*'PLAN DE ADQUISICIONES'!N$29)*($G59/$F59)))</f>
        <v>0</v>
      </c>
      <c r="Q59" s="420">
        <f>IF( $F59=0,0,((($F59/$E$56)*'PLAN DE ADQUISICIONES'!O$29)*($G59/$F59)))</f>
        <v>0</v>
      </c>
      <c r="R59" s="420">
        <f>IF( $F59=0,0,((($F59/$E$56)*'PLAN DE ADQUISICIONES'!P$29)*($G59/$F59)))</f>
        <v>0</v>
      </c>
      <c r="S59" s="420">
        <f>IF( $F59=0,0,((($F59/$E$56)*'PLAN DE ADQUISICIONES'!Q$29)*($G59/$F59)))</f>
        <v>0</v>
      </c>
      <c r="T59" s="423">
        <f>H59+I59+J59+K59+L59+M59+N59+O59+P59+Q59+R59+S59</f>
        <v>0</v>
      </c>
      <c r="U59" s="424">
        <f>IF( $F59=0,0,((($F59/$E$56)*'PLAN DE ADQUISICIONES'!R$29)*($G59/$F59)))</f>
        <v>0</v>
      </c>
      <c r="V59" s="420">
        <f>IF( $F59=0,0,((($F59/$E$56)*'PLAN DE ADQUISICIONES'!S$29)*($G59/$F59)))</f>
        <v>0</v>
      </c>
      <c r="W59" s="420">
        <f>IF( $F59=0,0,((($F59/$E$56)*'PLAN DE ADQUISICIONES'!T$29)*($G59/$F59)))</f>
        <v>0</v>
      </c>
      <c r="X59" s="420">
        <f>IF( $F59=0,0,((($F59/$E$56)*'PLAN DE ADQUISICIONES'!U$29)*($G59/$F59)))</f>
        <v>0</v>
      </c>
      <c r="Y59" s="420">
        <f>IF( $F59=0,0,((($F59/$E$56)*'PLAN DE ADQUISICIONES'!V$29)*($G59/$F59)))</f>
        <v>0</v>
      </c>
      <c r="Z59" s="420">
        <f>IF( $F59=0,0,((($F59/$E$56)*'PLAN DE ADQUISICIONES'!W$29)*($G59/$F59)))</f>
        <v>0</v>
      </c>
      <c r="AA59" s="420">
        <f>IF( $F59=0,0,((($F59/$E$56)*'PLAN DE ADQUISICIONES'!X$29)*($G59/$F59)))</f>
        <v>0</v>
      </c>
      <c r="AB59" s="420">
        <f>IF( $F59=0,0,((($F59/$E$56)*'PLAN DE ADQUISICIONES'!Y$29)*($G59/$F59)))</f>
        <v>0</v>
      </c>
      <c r="AC59" s="420">
        <f>IF( $F59=0,0,((($F59/$E$56)*'PLAN DE ADQUISICIONES'!Z$29)*($G59/$F59)))</f>
        <v>0</v>
      </c>
      <c r="AD59" s="420">
        <f>IF( $F59=0,0,((($F59/$E$56)*'PLAN DE ADQUISICIONES'!AA$29)*($G59/$F59)))</f>
        <v>0</v>
      </c>
      <c r="AE59" s="420">
        <f>IF( $F59=0,0,((($F59/$E$56)*'PLAN DE ADQUISICIONES'!AB$29)*($G59/$F59)))</f>
        <v>0</v>
      </c>
      <c r="AF59" s="420">
        <f>IF( $F59=0,0,((($F59/$E$56)*'PLAN DE ADQUISICIONES'!AC$29)*($G59/$F59)))</f>
        <v>0</v>
      </c>
      <c r="AG59" s="421">
        <f>U59+V59+W59+X59+Y59+Z59+AA59+AB59+AC59+AD59+AE59+AF59</f>
        <v>0</v>
      </c>
      <c r="AH59" s="425">
        <f>IF( $F59=0,0,((($F59/$E$56)*'PLAN DE ADQUISICIONES'!AD$29)*($G59/$F59)))</f>
        <v>0</v>
      </c>
      <c r="AI59" s="420">
        <f>IF( $F59=0,0,((($F59/$E$56)*'PLAN DE ADQUISICIONES'!AE$29)*($G59/$F59)))</f>
        <v>0</v>
      </c>
      <c r="AJ59" s="420">
        <f>IF( $F59=0,0,((($F59/$E$56)*'PLAN DE ADQUISICIONES'!AF$29)*($G59/$F59)))</f>
        <v>0</v>
      </c>
      <c r="AK59" s="420">
        <f>IF( $F59=0,0,((($F59/$E$56)*'PLAN DE ADQUISICIONES'!AG$29)*($G59/$F59)))</f>
        <v>0</v>
      </c>
      <c r="AL59" s="420">
        <f>IF( $F59=0,0,((($F59/$E$56)*'PLAN DE ADQUISICIONES'!AH$29)*($G59/$F59)))</f>
        <v>0</v>
      </c>
      <c r="AM59" s="420">
        <f>IF( $F59=0,0,((($F59/$E$56)*'PLAN DE ADQUISICIONES'!AI$29)*($G59/$F59)))</f>
        <v>0</v>
      </c>
      <c r="AN59" s="420">
        <f>IF( $F59=0,0,((($F59/$E$56)*'PLAN DE ADQUISICIONES'!AJ$29)*($G59/$F59)))</f>
        <v>0</v>
      </c>
      <c r="AO59" s="420">
        <f>IF( $F59=0,0,((($F59/$E$56)*'PLAN DE ADQUISICIONES'!AK$29)*($G59/$F59)))</f>
        <v>0</v>
      </c>
      <c r="AP59" s="420">
        <f>IF( $F59=0,0,((($F59/$E$56)*'PLAN DE ADQUISICIONES'!AL$29)*($G59/$F59)))</f>
        <v>0</v>
      </c>
      <c r="AQ59" s="420">
        <f>IF( $F59=0,0,((($F59/$E$56)*'PLAN DE ADQUISICIONES'!AM$29)*($G59/$F59)))</f>
        <v>0</v>
      </c>
      <c r="AR59" s="420">
        <f>IF( $F59=0,0,((($F59/$E$56)*'PLAN DE ADQUISICIONES'!AN$29)*($G59/$F59)))</f>
        <v>0</v>
      </c>
      <c r="AS59" s="420">
        <f>IF( $F59=0,0,((($F59/$E$56)*'PLAN DE ADQUISICIONES'!AO$29)*($G59/$F59)))</f>
        <v>0</v>
      </c>
      <c r="AT59" s="423">
        <f>AH59+AI59+AJ59+AK59+AL59+AM59+AN59+AO59+AP59+AQ59+AR59+AS59</f>
        <v>0</v>
      </c>
      <c r="AU59" s="426">
        <f>AS59+AR59+AQ59+AP59+AO59+AN59+AM59+AL59+AK59+AJ59+AI59+AH59+AF59+AE59+AD59+AC59+AB59+AA59+Z59+Y59+X59+W59+V59+U59+S59+R59+Q59+P59+O59+N59+M59+L59+K59+J59+I59+H59</f>
        <v>0</v>
      </c>
      <c r="AV59" s="392">
        <f t="shared" si="1"/>
        <v>0</v>
      </c>
    </row>
    <row r="60" spans="2:48" s="394" customFormat="1" ht="12.75" customHeight="1" x14ac:dyDescent="0.15">
      <c r="B60" s="416" t="str">
        <f>+'FORMATO COSTEO C1'!C$260</f>
        <v>1.2.3.4</v>
      </c>
      <c r="C60" s="417" t="str">
        <f>+'FORMATO COSTEO C1'!B$260</f>
        <v>Categoría de gasto</v>
      </c>
      <c r="D60" s="428"/>
      <c r="E60" s="563"/>
      <c r="F60" s="420">
        <f>+'FORMATO COSTEO C1'!G260</f>
        <v>0</v>
      </c>
      <c r="G60" s="423">
        <f>+'FORMATO COSTEO C1'!I260</f>
        <v>0</v>
      </c>
      <c r="H60" s="424">
        <f>IF( $F60=0,0,((($F60/$E$56)*'PLAN DE ADQUISICIONES'!F$29)*($G60/$F60)))</f>
        <v>0</v>
      </c>
      <c r="I60" s="420">
        <f>IF( $F60=0,0,((($F60/$E$56)*'PLAN DE ADQUISICIONES'!G$29)*($G60/$F60)))</f>
        <v>0</v>
      </c>
      <c r="J60" s="420">
        <f>IF( $F60=0,0,((($F60/$E$56)*'PLAN DE ADQUISICIONES'!H$29)*($G60/$F60)))</f>
        <v>0</v>
      </c>
      <c r="K60" s="420">
        <f>IF( $F60=0,0,((($F60/$E$56)*'PLAN DE ADQUISICIONES'!I$29)*($G60/$F60)))</f>
        <v>0</v>
      </c>
      <c r="L60" s="420">
        <f>IF( $F60=0,0,((($F60/$E$56)*'PLAN DE ADQUISICIONES'!J$29)*($G60/$F60)))</f>
        <v>0</v>
      </c>
      <c r="M60" s="420">
        <f>IF( $F60=0,0,((($F60/$E$56)*'PLAN DE ADQUISICIONES'!K$29)*($G60/$F60)))</f>
        <v>0</v>
      </c>
      <c r="N60" s="420">
        <f>IF( $F60=0,0,((($F60/$E$56)*'PLAN DE ADQUISICIONES'!L$29)*($G60/$F60)))</f>
        <v>0</v>
      </c>
      <c r="O60" s="420">
        <f>IF( $F60=0,0,((($F60/$E$56)*'PLAN DE ADQUISICIONES'!M$29)*($G60/$F60)))</f>
        <v>0</v>
      </c>
      <c r="P60" s="420">
        <f>IF( $F60=0,0,((($F60/$E$56)*'PLAN DE ADQUISICIONES'!N$29)*($G60/$F60)))</f>
        <v>0</v>
      </c>
      <c r="Q60" s="420">
        <f>IF( $F60=0,0,((($F60/$E$56)*'PLAN DE ADQUISICIONES'!O$29)*($G60/$F60)))</f>
        <v>0</v>
      </c>
      <c r="R60" s="420">
        <f>IF( $F60=0,0,((($F60/$E$56)*'PLAN DE ADQUISICIONES'!P$29)*($G60/$F60)))</f>
        <v>0</v>
      </c>
      <c r="S60" s="420">
        <f>IF( $F60=0,0,((($F60/$E$56)*'PLAN DE ADQUISICIONES'!Q$29)*($G60/$F60)))</f>
        <v>0</v>
      </c>
      <c r="T60" s="423">
        <f>H60+I60+J60+K60+L60+M60+N60+O60+P60+Q60+R60+S60</f>
        <v>0</v>
      </c>
      <c r="U60" s="424">
        <f>IF( $F60=0,0,((($F60/$E$56)*'PLAN DE ADQUISICIONES'!R$29)*($G60/$F60)))</f>
        <v>0</v>
      </c>
      <c r="V60" s="420">
        <f>IF( $F60=0,0,((($F60/$E$56)*'PLAN DE ADQUISICIONES'!S$29)*($G60/$F60)))</f>
        <v>0</v>
      </c>
      <c r="W60" s="420">
        <f>IF( $F60=0,0,((($F60/$E$56)*'PLAN DE ADQUISICIONES'!T$29)*($G60/$F60)))</f>
        <v>0</v>
      </c>
      <c r="X60" s="420">
        <f>IF( $F60=0,0,((($F60/$E$56)*'PLAN DE ADQUISICIONES'!U$29)*($G60/$F60)))</f>
        <v>0</v>
      </c>
      <c r="Y60" s="420">
        <f>IF( $F60=0,0,((($F60/$E$56)*'PLAN DE ADQUISICIONES'!V$29)*($G60/$F60)))</f>
        <v>0</v>
      </c>
      <c r="Z60" s="420">
        <f>IF( $F60=0,0,((($F60/$E$56)*'PLAN DE ADQUISICIONES'!W$29)*($G60/$F60)))</f>
        <v>0</v>
      </c>
      <c r="AA60" s="420">
        <f>IF( $F60=0,0,((($F60/$E$56)*'PLAN DE ADQUISICIONES'!X$29)*($G60/$F60)))</f>
        <v>0</v>
      </c>
      <c r="AB60" s="420">
        <f>IF( $F60=0,0,((($F60/$E$56)*'PLAN DE ADQUISICIONES'!Y$29)*($G60/$F60)))</f>
        <v>0</v>
      </c>
      <c r="AC60" s="420">
        <f>IF( $F60=0,0,((($F60/$E$56)*'PLAN DE ADQUISICIONES'!Z$29)*($G60/$F60)))</f>
        <v>0</v>
      </c>
      <c r="AD60" s="420">
        <f>IF( $F60=0,0,((($F60/$E$56)*'PLAN DE ADQUISICIONES'!AA$29)*($G60/$F60)))</f>
        <v>0</v>
      </c>
      <c r="AE60" s="420">
        <f>IF( $F60=0,0,((($F60/$E$56)*'PLAN DE ADQUISICIONES'!AB$29)*($G60/$F60)))</f>
        <v>0</v>
      </c>
      <c r="AF60" s="420">
        <f>IF( $F60=0,0,((($F60/$E$56)*'PLAN DE ADQUISICIONES'!AC$29)*($G60/$F60)))</f>
        <v>0</v>
      </c>
      <c r="AG60" s="421">
        <f>U60+V60+W60+X60+Y60+Z60+AA60+AB60+AC60+AD60+AE60+AF60</f>
        <v>0</v>
      </c>
      <c r="AH60" s="425">
        <f>IF( $F60=0,0,((($F60/$E$56)*'PLAN DE ADQUISICIONES'!AD$29)*($G60/$F60)))</f>
        <v>0</v>
      </c>
      <c r="AI60" s="420">
        <f>IF( $F60=0,0,((($F60/$E$56)*'PLAN DE ADQUISICIONES'!AE$29)*($G60/$F60)))</f>
        <v>0</v>
      </c>
      <c r="AJ60" s="420">
        <f>IF( $F60=0,0,((($F60/$E$56)*'PLAN DE ADQUISICIONES'!AF$29)*($G60/$F60)))</f>
        <v>0</v>
      </c>
      <c r="AK60" s="420">
        <f>IF( $F60=0,0,((($F60/$E$56)*'PLAN DE ADQUISICIONES'!AG$29)*($G60/$F60)))</f>
        <v>0</v>
      </c>
      <c r="AL60" s="420">
        <f>IF( $F60=0,0,((($F60/$E$56)*'PLAN DE ADQUISICIONES'!AH$29)*($G60/$F60)))</f>
        <v>0</v>
      </c>
      <c r="AM60" s="420">
        <f>IF( $F60=0,0,((($F60/$E$56)*'PLAN DE ADQUISICIONES'!AI$29)*($G60/$F60)))</f>
        <v>0</v>
      </c>
      <c r="AN60" s="420">
        <f>IF( $F60=0,0,((($F60/$E$56)*'PLAN DE ADQUISICIONES'!AJ$29)*($G60/$F60)))</f>
        <v>0</v>
      </c>
      <c r="AO60" s="420">
        <f>IF( $F60=0,0,((($F60/$E$56)*'PLAN DE ADQUISICIONES'!AK$29)*($G60/$F60)))</f>
        <v>0</v>
      </c>
      <c r="AP60" s="420">
        <f>IF( $F60=0,0,((($F60/$E$56)*'PLAN DE ADQUISICIONES'!AL$29)*($G60/$F60)))</f>
        <v>0</v>
      </c>
      <c r="AQ60" s="420">
        <f>IF( $F60=0,0,((($F60/$E$56)*'PLAN DE ADQUISICIONES'!AM$29)*($G60/$F60)))</f>
        <v>0</v>
      </c>
      <c r="AR60" s="420">
        <f>IF( $F60=0,0,((($F60/$E$56)*'PLAN DE ADQUISICIONES'!AN$29)*($G60/$F60)))</f>
        <v>0</v>
      </c>
      <c r="AS60" s="420">
        <f>IF( $F60=0,0,((($F60/$E$56)*'PLAN DE ADQUISICIONES'!AO$29)*($G60/$F60)))</f>
        <v>0</v>
      </c>
      <c r="AT60" s="423">
        <f>AH60+AI60+AJ60+AK60+AL60+AM60+AN60+AO60+AP60+AQ60+AR60+AS60</f>
        <v>0</v>
      </c>
      <c r="AU60" s="426">
        <f>AS60+AR60+AQ60+AP60+AO60+AN60+AM60+AL60+AK60+AJ60+AI60+AH60+AF60+AE60+AD60+AC60+AB60+AA60+Z60+Y60+X60+W60+V60+U60+S60+R60+Q60+P60+O60+N60+M60+L60+K60+J60+I60+H60</f>
        <v>0</v>
      </c>
      <c r="AV60" s="392">
        <f t="shared" si="1"/>
        <v>0</v>
      </c>
    </row>
    <row r="61" spans="2:48" s="394" customFormat="1" ht="12.75" customHeight="1" x14ac:dyDescent="0.15">
      <c r="B61" s="416" t="str">
        <f>+'FORMATO COSTEO C1'!C$266</f>
        <v>1.2.3.5</v>
      </c>
      <c r="C61" s="417" t="str">
        <f>+'FORMATO COSTEO C1'!B$266</f>
        <v>Categoría de gasto</v>
      </c>
      <c r="D61" s="428"/>
      <c r="E61" s="563"/>
      <c r="F61" s="420">
        <f>+'FORMATO COSTEO C1'!G266</f>
        <v>0</v>
      </c>
      <c r="G61" s="423">
        <f>+'FORMATO COSTEO C1'!I266</f>
        <v>0</v>
      </c>
      <c r="H61" s="424">
        <f>IF( $F61=0,0,((($F61/$E$56)*'PLAN DE ADQUISICIONES'!F$29)*($G61/$F61)))</f>
        <v>0</v>
      </c>
      <c r="I61" s="420">
        <f>IF( $F61=0,0,((($F61/$E$56)*'PLAN DE ADQUISICIONES'!G$29)*($G61/$F61)))</f>
        <v>0</v>
      </c>
      <c r="J61" s="420">
        <f>IF( $F61=0,0,((($F61/$E$56)*'PLAN DE ADQUISICIONES'!H$29)*($G61/$F61)))</f>
        <v>0</v>
      </c>
      <c r="K61" s="420">
        <f>IF( $F61=0,0,((($F61/$E$56)*'PLAN DE ADQUISICIONES'!I$29)*($G61/$F61)))</f>
        <v>0</v>
      </c>
      <c r="L61" s="420">
        <f>IF( $F61=0,0,((($F61/$E$56)*'PLAN DE ADQUISICIONES'!J$29)*($G61/$F61)))</f>
        <v>0</v>
      </c>
      <c r="M61" s="420">
        <f>IF( $F61=0,0,((($F61/$E$56)*'PLAN DE ADQUISICIONES'!K$29)*($G61/$F61)))</f>
        <v>0</v>
      </c>
      <c r="N61" s="420">
        <f>IF( $F61=0,0,((($F61/$E$56)*'PLAN DE ADQUISICIONES'!L$29)*($G61/$F61)))</f>
        <v>0</v>
      </c>
      <c r="O61" s="420">
        <f>IF( $F61=0,0,((($F61/$E$56)*'PLAN DE ADQUISICIONES'!M$29)*($G61/$F61)))</f>
        <v>0</v>
      </c>
      <c r="P61" s="420">
        <f>IF( $F61=0,0,((($F61/$E$56)*'PLAN DE ADQUISICIONES'!N$29)*($G61/$F61)))</f>
        <v>0</v>
      </c>
      <c r="Q61" s="420">
        <f>IF( $F61=0,0,((($F61/$E$56)*'PLAN DE ADQUISICIONES'!O$29)*($G61/$F61)))</f>
        <v>0</v>
      </c>
      <c r="R61" s="420">
        <f>IF( $F61=0,0,((($F61/$E$56)*'PLAN DE ADQUISICIONES'!P$29)*($G61/$F61)))</f>
        <v>0</v>
      </c>
      <c r="S61" s="420">
        <f>IF( $F61=0,0,((($F61/$E$56)*'PLAN DE ADQUISICIONES'!Q$29)*($G61/$F61)))</f>
        <v>0</v>
      </c>
      <c r="T61" s="423">
        <f>H61+I61+J61+K61+L61+M61+N61+O61+P61+Q61+R61+S61</f>
        <v>0</v>
      </c>
      <c r="U61" s="424">
        <f>IF( $F61=0,0,((($F61/$E$56)*'PLAN DE ADQUISICIONES'!R$29)*($G61/$F61)))</f>
        <v>0</v>
      </c>
      <c r="V61" s="420">
        <f>IF( $F61=0,0,((($F61/$E$56)*'PLAN DE ADQUISICIONES'!S$29)*($G61/$F61)))</f>
        <v>0</v>
      </c>
      <c r="W61" s="420">
        <f>IF( $F61=0,0,((($F61/$E$56)*'PLAN DE ADQUISICIONES'!T$29)*($G61/$F61)))</f>
        <v>0</v>
      </c>
      <c r="X61" s="420">
        <f>IF( $F61=0,0,((($F61/$E$56)*'PLAN DE ADQUISICIONES'!U$29)*($G61/$F61)))</f>
        <v>0</v>
      </c>
      <c r="Y61" s="420">
        <f>IF( $F61=0,0,((($F61/$E$56)*'PLAN DE ADQUISICIONES'!V$29)*($G61/$F61)))</f>
        <v>0</v>
      </c>
      <c r="Z61" s="420">
        <f>IF( $F61=0,0,((($F61/$E$56)*'PLAN DE ADQUISICIONES'!W$29)*($G61/$F61)))</f>
        <v>0</v>
      </c>
      <c r="AA61" s="420">
        <f>IF( $F61=0,0,((($F61/$E$56)*'PLAN DE ADQUISICIONES'!X$29)*($G61/$F61)))</f>
        <v>0</v>
      </c>
      <c r="AB61" s="420">
        <f>IF( $F61=0,0,((($F61/$E$56)*'PLAN DE ADQUISICIONES'!Y$29)*($G61/$F61)))</f>
        <v>0</v>
      </c>
      <c r="AC61" s="420">
        <f>IF( $F61=0,0,((($F61/$E$56)*'PLAN DE ADQUISICIONES'!Z$29)*($G61/$F61)))</f>
        <v>0</v>
      </c>
      <c r="AD61" s="420">
        <f>IF( $F61=0,0,((($F61/$E$56)*'PLAN DE ADQUISICIONES'!AA$29)*($G61/$F61)))</f>
        <v>0</v>
      </c>
      <c r="AE61" s="420">
        <f>IF( $F61=0,0,((($F61/$E$56)*'PLAN DE ADQUISICIONES'!AB$29)*($G61/$F61)))</f>
        <v>0</v>
      </c>
      <c r="AF61" s="420">
        <f>IF( $F61=0,0,((($F61/$E$56)*'PLAN DE ADQUISICIONES'!AC$29)*($G61/$F61)))</f>
        <v>0</v>
      </c>
      <c r="AG61" s="421">
        <f>U61+V61+W61+X61+Y61+Z61+AA61+AB61+AC61+AD61+AE61+AF61</f>
        <v>0</v>
      </c>
      <c r="AH61" s="425">
        <f>IF( $F61=0,0,((($F61/$E$56)*'PLAN DE ADQUISICIONES'!AD$29)*($G61/$F61)))</f>
        <v>0</v>
      </c>
      <c r="AI61" s="420">
        <f>IF( $F61=0,0,((($F61/$E$56)*'PLAN DE ADQUISICIONES'!AE$29)*($G61/$F61)))</f>
        <v>0</v>
      </c>
      <c r="AJ61" s="420">
        <f>IF( $F61=0,0,((($F61/$E$56)*'PLAN DE ADQUISICIONES'!AF$29)*($G61/$F61)))</f>
        <v>0</v>
      </c>
      <c r="AK61" s="420">
        <f>IF( $F61=0,0,((($F61/$E$56)*'PLAN DE ADQUISICIONES'!AG$29)*($G61/$F61)))</f>
        <v>0</v>
      </c>
      <c r="AL61" s="420">
        <f>IF( $F61=0,0,((($F61/$E$56)*'PLAN DE ADQUISICIONES'!AH$29)*($G61/$F61)))</f>
        <v>0</v>
      </c>
      <c r="AM61" s="420">
        <f>IF( $F61=0,0,((($F61/$E$56)*'PLAN DE ADQUISICIONES'!AI$29)*($G61/$F61)))</f>
        <v>0</v>
      </c>
      <c r="AN61" s="420">
        <f>IF( $F61=0,0,((($F61/$E$56)*'PLAN DE ADQUISICIONES'!AJ$29)*($G61/$F61)))</f>
        <v>0</v>
      </c>
      <c r="AO61" s="420">
        <f>IF( $F61=0,0,((($F61/$E$56)*'PLAN DE ADQUISICIONES'!AK$29)*($G61/$F61)))</f>
        <v>0</v>
      </c>
      <c r="AP61" s="420">
        <f>IF( $F61=0,0,((($F61/$E$56)*'PLAN DE ADQUISICIONES'!AL$29)*($G61/$F61)))</f>
        <v>0</v>
      </c>
      <c r="AQ61" s="420">
        <f>IF( $F61=0,0,((($F61/$E$56)*'PLAN DE ADQUISICIONES'!AM$29)*($G61/$F61)))</f>
        <v>0</v>
      </c>
      <c r="AR61" s="420">
        <f>IF( $F61=0,0,((($F61/$E$56)*'PLAN DE ADQUISICIONES'!AN$29)*($G61/$F61)))</f>
        <v>0</v>
      </c>
      <c r="AS61" s="420">
        <f>IF( $F61=0,0,((($F61/$E$56)*'PLAN DE ADQUISICIONES'!AO$29)*($G61/$F61)))</f>
        <v>0</v>
      </c>
      <c r="AT61" s="423">
        <f>AH61+AI61+AJ61+AK61+AL61+AM61+AN61+AO61+AP61+AQ61+AR61+AS61</f>
        <v>0</v>
      </c>
      <c r="AU61" s="426">
        <f>AS61+AR61+AQ61+AP61+AO61+AN61+AM61+AL61+AK61+AJ61+AI61+AH61+AF61+AE61+AD61+AC61+AB61+AA61+Z61+Y61+X61+W61+V61+U61+S61+R61+Q61+P61+O61+N61+M61+L61+K61+J61+I61+H61</f>
        <v>0</v>
      </c>
      <c r="AV61" s="392">
        <f t="shared" si="1"/>
        <v>0</v>
      </c>
    </row>
    <row r="62" spans="2:48" s="394" customFormat="1" ht="12.75" customHeight="1" x14ac:dyDescent="0.15">
      <c r="B62" s="406" t="str">
        <f>+'FORMATO COSTEO C1'!C$272</f>
        <v>1.2.4</v>
      </c>
      <c r="C62" s="430">
        <f>+'FORMATO COSTEO C1'!B$272</f>
        <v>0</v>
      </c>
      <c r="D62" s="543" t="str">
        <f>+'FORMATO COSTEO C1'!D$272</f>
        <v>Unidad medida</v>
      </c>
      <c r="E62" s="546">
        <f>+'FORMATO COSTEO C1'!E$272</f>
        <v>0</v>
      </c>
      <c r="F62" s="410">
        <f>SUM(F63:F67)</f>
        <v>0</v>
      </c>
      <c r="G62" s="413">
        <f t="shared" ref="G62:AS62" si="19">SUM(G63:G67)</f>
        <v>0</v>
      </c>
      <c r="H62" s="414">
        <f t="shared" si="19"/>
        <v>0</v>
      </c>
      <c r="I62" s="410">
        <f>SUM(I63:I67)</f>
        <v>0</v>
      </c>
      <c r="J62" s="410">
        <f>SUM(J63:J67)</f>
        <v>0</v>
      </c>
      <c r="K62" s="410">
        <f>SUM(K63:K67)</f>
        <v>0</v>
      </c>
      <c r="L62" s="410">
        <f>SUM(L63:L67)</f>
        <v>0</v>
      </c>
      <c r="M62" s="410">
        <f>SUM(M63:M67)</f>
        <v>0</v>
      </c>
      <c r="N62" s="410">
        <f t="shared" si="19"/>
        <v>0</v>
      </c>
      <c r="O62" s="410">
        <f t="shared" si="19"/>
        <v>0</v>
      </c>
      <c r="P62" s="410">
        <f t="shared" si="19"/>
        <v>0</v>
      </c>
      <c r="Q62" s="410">
        <f t="shared" si="19"/>
        <v>0</v>
      </c>
      <c r="R62" s="410">
        <f t="shared" si="19"/>
        <v>0</v>
      </c>
      <c r="S62" s="410">
        <f t="shared" si="19"/>
        <v>0</v>
      </c>
      <c r="T62" s="413">
        <f>SUM(T63:T67)</f>
        <v>0</v>
      </c>
      <c r="U62" s="414">
        <f t="shared" si="19"/>
        <v>0</v>
      </c>
      <c r="V62" s="410">
        <f t="shared" si="19"/>
        <v>0</v>
      </c>
      <c r="W62" s="410">
        <f t="shared" si="19"/>
        <v>0</v>
      </c>
      <c r="X62" s="410">
        <f t="shared" si="19"/>
        <v>0</v>
      </c>
      <c r="Y62" s="410">
        <f t="shared" si="19"/>
        <v>0</v>
      </c>
      <c r="Z62" s="410">
        <f t="shared" si="19"/>
        <v>0</v>
      </c>
      <c r="AA62" s="410">
        <f t="shared" si="19"/>
        <v>0</v>
      </c>
      <c r="AB62" s="410">
        <f t="shared" si="19"/>
        <v>0</v>
      </c>
      <c r="AC62" s="410">
        <f t="shared" si="19"/>
        <v>0</v>
      </c>
      <c r="AD62" s="410">
        <f t="shared" si="19"/>
        <v>0</v>
      </c>
      <c r="AE62" s="410">
        <f t="shared" si="19"/>
        <v>0</v>
      </c>
      <c r="AF62" s="410">
        <f t="shared" si="19"/>
        <v>0</v>
      </c>
      <c r="AG62" s="411">
        <f t="shared" si="19"/>
        <v>0</v>
      </c>
      <c r="AH62" s="412">
        <f t="shared" si="19"/>
        <v>0</v>
      </c>
      <c r="AI62" s="410">
        <f t="shared" si="19"/>
        <v>0</v>
      </c>
      <c r="AJ62" s="410">
        <f t="shared" si="19"/>
        <v>0</v>
      </c>
      <c r="AK62" s="410">
        <f t="shared" si="19"/>
        <v>0</v>
      </c>
      <c r="AL62" s="410">
        <f t="shared" si="19"/>
        <v>0</v>
      </c>
      <c r="AM62" s="410">
        <f t="shared" si="19"/>
        <v>0</v>
      </c>
      <c r="AN62" s="410">
        <f t="shared" si="19"/>
        <v>0</v>
      </c>
      <c r="AO62" s="410">
        <f t="shared" si="19"/>
        <v>0</v>
      </c>
      <c r="AP62" s="410">
        <f t="shared" si="19"/>
        <v>0</v>
      </c>
      <c r="AQ62" s="410">
        <f t="shared" si="19"/>
        <v>0</v>
      </c>
      <c r="AR62" s="410">
        <f t="shared" si="19"/>
        <v>0</v>
      </c>
      <c r="AS62" s="410">
        <f t="shared" si="19"/>
        <v>0</v>
      </c>
      <c r="AT62" s="413">
        <f>SUM(AT63:AT67)</f>
        <v>0</v>
      </c>
      <c r="AU62" s="415">
        <f>SUM(AU63:AU67)</f>
        <v>0</v>
      </c>
      <c r="AV62" s="392">
        <f t="shared" si="1"/>
        <v>0</v>
      </c>
    </row>
    <row r="63" spans="2:48" s="394" customFormat="1" ht="12.75" customHeight="1" x14ac:dyDescent="0.15">
      <c r="B63" s="416" t="str">
        <f>+'FORMATO COSTEO C1'!C$274</f>
        <v>1.2.4.1</v>
      </c>
      <c r="C63" s="417" t="str">
        <f>+'FORMATO COSTEO C1'!B$274</f>
        <v>Categoría de gasto</v>
      </c>
      <c r="D63" s="428"/>
      <c r="E63" s="563"/>
      <c r="F63" s="420">
        <f>+'FORMATO COSTEO C1'!G274</f>
        <v>0</v>
      </c>
      <c r="G63" s="423">
        <f>+'FORMATO COSTEO C1'!I274</f>
        <v>0</v>
      </c>
      <c r="H63" s="560">
        <f>IF( $F63=0,0,((($F63/$E$62)*'PLAN DE ADQUISICIONES'!F$30)*($G63/$F63)))</f>
        <v>0</v>
      </c>
      <c r="I63" s="420">
        <f>IF( $F63=0,0,((($F63/$E$62)*'PLAN DE ADQUISICIONES'!G$30)*($G63/$F63)))</f>
        <v>0</v>
      </c>
      <c r="J63" s="420">
        <f>IF( $F63=0,0,((($F63/$E$62)*'PLAN DE ADQUISICIONES'!H$30)*($G63/$F63)))</f>
        <v>0</v>
      </c>
      <c r="K63" s="420">
        <f>IF( $F63=0,0,((($F63/$E$62)*'PLAN DE ADQUISICIONES'!I$30)*($G63/$F63)))</f>
        <v>0</v>
      </c>
      <c r="L63" s="420">
        <f>IF( $F63=0,0,((($F63/$E$62)*'PLAN DE ADQUISICIONES'!J$30)*($G63/$F63)))</f>
        <v>0</v>
      </c>
      <c r="M63" s="420">
        <f>IF( $F63=0,0,((($F63/$E$62)*'PLAN DE ADQUISICIONES'!K$30)*($G63/$F63)))</f>
        <v>0</v>
      </c>
      <c r="N63" s="420">
        <f>IF( $F63=0,0,((($F63/$E$62)*'PLAN DE ADQUISICIONES'!L$30)*($G63/$F63)))</f>
        <v>0</v>
      </c>
      <c r="O63" s="420">
        <f>IF( $F63=0,0,((($F63/$E$62)*'PLAN DE ADQUISICIONES'!M$30)*($G63/$F63)))</f>
        <v>0</v>
      </c>
      <c r="P63" s="420">
        <f>IF( $F63=0,0,((($F63/$E$62)*'PLAN DE ADQUISICIONES'!N$30)*($G63/$F63)))</f>
        <v>0</v>
      </c>
      <c r="Q63" s="420">
        <f>IF( $F63=0,0,((($F63/$E$62)*'PLAN DE ADQUISICIONES'!O$30)*($G63/$F63)))</f>
        <v>0</v>
      </c>
      <c r="R63" s="420">
        <f>IF( $F63=0,0,((($F63/$E$62)*'PLAN DE ADQUISICIONES'!P$30)*($G63/$F63)))</f>
        <v>0</v>
      </c>
      <c r="S63" s="420">
        <f>IF( $F63=0,0,((($F63/$E$62)*'PLAN DE ADQUISICIONES'!Q$30)*($G63/$F63)))</f>
        <v>0</v>
      </c>
      <c r="T63" s="423">
        <f>H63+I63+J63+K63+L63+M63+N63+O63+P63+Q63+R63+S63</f>
        <v>0</v>
      </c>
      <c r="U63" s="424">
        <f>IF( $F63=0,0,((($F63/$E$62)*'PLAN DE ADQUISICIONES'!R$30)*($G63/$F63)))</f>
        <v>0</v>
      </c>
      <c r="V63" s="420">
        <f>IF( $F63=0,0,((($F63/$E$62)*'PLAN DE ADQUISICIONES'!S$30)*($G63/$F63)))</f>
        <v>0</v>
      </c>
      <c r="W63" s="420">
        <f>IF( $F63=0,0,((($F63/$E$62)*'PLAN DE ADQUISICIONES'!T$30)*($G63/$F63)))</f>
        <v>0</v>
      </c>
      <c r="X63" s="420">
        <f>IF( $F63=0,0,((($F63/$E$62)*'PLAN DE ADQUISICIONES'!U$30)*($G63/$F63)))</f>
        <v>0</v>
      </c>
      <c r="Y63" s="420">
        <f>IF( $F63=0,0,((($F63/$E$62)*'PLAN DE ADQUISICIONES'!V$30)*($G63/$F63)))</f>
        <v>0</v>
      </c>
      <c r="Z63" s="420">
        <f>IF( $F63=0,0,((($F63/$E$62)*'PLAN DE ADQUISICIONES'!W$30)*($G63/$F63)))</f>
        <v>0</v>
      </c>
      <c r="AA63" s="420">
        <f>IF( $F63=0,0,((($F63/$E$62)*'PLAN DE ADQUISICIONES'!X$30)*($G63/$F63)))</f>
        <v>0</v>
      </c>
      <c r="AB63" s="420">
        <f>IF( $F63=0,0,((($F63/$E$62)*'PLAN DE ADQUISICIONES'!Y$30)*($G63/$F63)))</f>
        <v>0</v>
      </c>
      <c r="AC63" s="420">
        <f>IF( $F63=0,0,((($F63/$E$62)*'PLAN DE ADQUISICIONES'!Z$30)*($G63/$F63)))</f>
        <v>0</v>
      </c>
      <c r="AD63" s="420">
        <f>IF( $F63=0,0,((($F63/$E$62)*'PLAN DE ADQUISICIONES'!AA$30)*($G63/$F63)))</f>
        <v>0</v>
      </c>
      <c r="AE63" s="420">
        <f>IF( $F63=0,0,((($F63/$E$62)*'PLAN DE ADQUISICIONES'!AB$30)*($G63/$F63)))</f>
        <v>0</v>
      </c>
      <c r="AF63" s="420">
        <f>IF( $F63=0,0,((($F63/$E$62)*'PLAN DE ADQUISICIONES'!AC$30)*($G63/$F63)))</f>
        <v>0</v>
      </c>
      <c r="AG63" s="421">
        <f>U63+V63+W63+X63+Y63+Z63+AA63+AB63+AC63+AD63+AE63+AF63</f>
        <v>0</v>
      </c>
      <c r="AH63" s="425">
        <f>IF( $F63=0,0,((($F63/$E$62)*'PLAN DE ADQUISICIONES'!AD$30)*($G63/$F63)))</f>
        <v>0</v>
      </c>
      <c r="AI63" s="420">
        <f>IF( $F63=0,0,((($F63/$E$62)*'PLAN DE ADQUISICIONES'!AE$30)*($G63/$F63)))</f>
        <v>0</v>
      </c>
      <c r="AJ63" s="420">
        <f>IF( $F63=0,0,((($F63/$E$62)*'PLAN DE ADQUISICIONES'!AF$30)*($G63/$F63)))</f>
        <v>0</v>
      </c>
      <c r="AK63" s="420">
        <f>IF( $F63=0,0,((($F63/$E$62)*'PLAN DE ADQUISICIONES'!AG$30)*($G63/$F63)))</f>
        <v>0</v>
      </c>
      <c r="AL63" s="420">
        <f>IF( $F63=0,0,((($F63/$E$62)*'PLAN DE ADQUISICIONES'!AH$30)*($G63/$F63)))</f>
        <v>0</v>
      </c>
      <c r="AM63" s="420">
        <f>IF( $F63=0,0,((($F63/$E$62)*'PLAN DE ADQUISICIONES'!AI$30)*($G63/$F63)))</f>
        <v>0</v>
      </c>
      <c r="AN63" s="420">
        <f>IF( $F63=0,0,((($F63/$E$62)*'PLAN DE ADQUISICIONES'!AJ$30)*($G63/$F63)))</f>
        <v>0</v>
      </c>
      <c r="AO63" s="420">
        <f>IF( $F63=0,0,((($F63/$E$62)*'PLAN DE ADQUISICIONES'!AK$30)*($G63/$F63)))</f>
        <v>0</v>
      </c>
      <c r="AP63" s="420">
        <f>IF( $F63=0,0,((($F63/$E$62)*'PLAN DE ADQUISICIONES'!AL$30)*($G63/$F63)))</f>
        <v>0</v>
      </c>
      <c r="AQ63" s="420">
        <f>IF( $F63=0,0,((($F63/$E$62)*'PLAN DE ADQUISICIONES'!AM$30)*($G63/$F63)))</f>
        <v>0</v>
      </c>
      <c r="AR63" s="420">
        <f>IF( $F63=0,0,((($F63/$E$62)*'PLAN DE ADQUISICIONES'!AN$30)*($G63/$F63)))</f>
        <v>0</v>
      </c>
      <c r="AS63" s="420">
        <f>IF( $F63=0,0,((($F63/$E$62)*'PLAN DE ADQUISICIONES'!AO$30)*($G63/$F63)))</f>
        <v>0</v>
      </c>
      <c r="AT63" s="423">
        <f>AH63+AI63+AJ63+AK63+AL63+AM63+AN63+AO63+AP63+AQ63+AR63+AS63</f>
        <v>0</v>
      </c>
      <c r="AU63" s="426">
        <f>AS63+AR63+AQ63+AP63+AO63+AN63+AM63+AL63+AK63+AJ63+AI63+AH63+AF63+AE63+AD63+AC63+AB63+AA63+Z63+Y63+X63+W63+V63+U63+S63+R63+Q63+P63+O63+N63+M63+L63+K63+J63+I63+H63</f>
        <v>0</v>
      </c>
      <c r="AV63" s="392">
        <f t="shared" si="1"/>
        <v>0</v>
      </c>
    </row>
    <row r="64" spans="2:48" s="394" customFormat="1" ht="12.75" customHeight="1" x14ac:dyDescent="0.15">
      <c r="B64" s="416" t="str">
        <f>+'FORMATO COSTEO C1'!C$280</f>
        <v>1.2.4.2</v>
      </c>
      <c r="C64" s="417" t="str">
        <f>+'FORMATO COSTEO C1'!B$280</f>
        <v>Categoría de gasto</v>
      </c>
      <c r="D64" s="428"/>
      <c r="E64" s="563"/>
      <c r="F64" s="420">
        <f>+'FORMATO COSTEO C1'!G280</f>
        <v>0</v>
      </c>
      <c r="G64" s="423">
        <f>+'FORMATO COSTEO C1'!I280</f>
        <v>0</v>
      </c>
      <c r="H64" s="424">
        <f>IF( $F64=0,0,((($F64/$E$62)*'PLAN DE ADQUISICIONES'!F$30)*($G64/$F64)))</f>
        <v>0</v>
      </c>
      <c r="I64" s="420">
        <f>IF( $F64=0,0,((($F64/$E$62)*'PLAN DE ADQUISICIONES'!G$30)*($G64/$F64)))</f>
        <v>0</v>
      </c>
      <c r="J64" s="420">
        <f>IF( $F64=0,0,((($F64/$E$62)*'PLAN DE ADQUISICIONES'!H$30)*($G64/$F64)))</f>
        <v>0</v>
      </c>
      <c r="K64" s="420">
        <f>IF( $F64=0,0,((($F64/$E$62)*'PLAN DE ADQUISICIONES'!I$30)*($G64/$F64)))</f>
        <v>0</v>
      </c>
      <c r="L64" s="420">
        <f>IF( $F64=0,0,((($F64/$E$62)*'PLAN DE ADQUISICIONES'!J$30)*($G64/$F64)))</f>
        <v>0</v>
      </c>
      <c r="M64" s="420">
        <f>IF( $F64=0,0,((($F64/$E$62)*'PLAN DE ADQUISICIONES'!K$30)*($G64/$F64)))</f>
        <v>0</v>
      </c>
      <c r="N64" s="420">
        <f>IF( $F64=0,0,((($F64/$E$62)*'PLAN DE ADQUISICIONES'!L$30)*($G64/$F64)))</f>
        <v>0</v>
      </c>
      <c r="O64" s="420">
        <f>IF( $F64=0,0,((($F64/$E$62)*'PLAN DE ADQUISICIONES'!M$30)*($G64/$F64)))</f>
        <v>0</v>
      </c>
      <c r="P64" s="420">
        <f>IF( $F64=0,0,((($F64/$E$62)*'PLAN DE ADQUISICIONES'!N$30)*($G64/$F64)))</f>
        <v>0</v>
      </c>
      <c r="Q64" s="420">
        <f>IF( $F64=0,0,((($F64/$E$62)*'PLAN DE ADQUISICIONES'!O$30)*($G64/$F64)))</f>
        <v>0</v>
      </c>
      <c r="R64" s="420">
        <f>IF( $F64=0,0,((($F64/$E$62)*'PLAN DE ADQUISICIONES'!P$30)*($G64/$F64)))</f>
        <v>0</v>
      </c>
      <c r="S64" s="420">
        <f>IF( $F64=0,0,((($F64/$E$62)*'PLAN DE ADQUISICIONES'!Q$30)*($G64/$F64)))</f>
        <v>0</v>
      </c>
      <c r="T64" s="423">
        <f>H64+I64+J64+K64+L64+M64+N64+O64+P64+Q64+R64+S64</f>
        <v>0</v>
      </c>
      <c r="U64" s="424">
        <f>IF( $F64=0,0,((($F64/$E$62)*'PLAN DE ADQUISICIONES'!R$30)*($G64/$F64)))</f>
        <v>0</v>
      </c>
      <c r="V64" s="420">
        <f>IF( $F64=0,0,((($F64/$E$62)*'PLAN DE ADQUISICIONES'!S$30)*($G64/$F64)))</f>
        <v>0</v>
      </c>
      <c r="W64" s="420">
        <f>IF( $F64=0,0,((($F64/$E$62)*'PLAN DE ADQUISICIONES'!T$30)*($G64/$F64)))</f>
        <v>0</v>
      </c>
      <c r="X64" s="420">
        <f>IF( $F64=0,0,((($F64/$E$62)*'PLAN DE ADQUISICIONES'!U$30)*($G64/$F64)))</f>
        <v>0</v>
      </c>
      <c r="Y64" s="420">
        <f>IF( $F64=0,0,((($F64/$E$62)*'PLAN DE ADQUISICIONES'!V$30)*($G64/$F64)))</f>
        <v>0</v>
      </c>
      <c r="Z64" s="420">
        <f>IF( $F64=0,0,((($F64/$E$62)*'PLAN DE ADQUISICIONES'!W$30)*($G64/$F64)))</f>
        <v>0</v>
      </c>
      <c r="AA64" s="420">
        <f>IF( $F64=0,0,((($F64/$E$62)*'PLAN DE ADQUISICIONES'!X$30)*($G64/$F64)))</f>
        <v>0</v>
      </c>
      <c r="AB64" s="420">
        <f>IF( $F64=0,0,((($F64/$E$62)*'PLAN DE ADQUISICIONES'!Y$30)*($G64/$F64)))</f>
        <v>0</v>
      </c>
      <c r="AC64" s="420">
        <f>IF( $F64=0,0,((($F64/$E$62)*'PLAN DE ADQUISICIONES'!Z$30)*($G64/$F64)))</f>
        <v>0</v>
      </c>
      <c r="AD64" s="420">
        <f>IF( $F64=0,0,((($F64/$E$62)*'PLAN DE ADQUISICIONES'!AA$30)*($G64/$F64)))</f>
        <v>0</v>
      </c>
      <c r="AE64" s="420">
        <f>IF( $F64=0,0,((($F64/$E$62)*'PLAN DE ADQUISICIONES'!AB$30)*($G64/$F64)))</f>
        <v>0</v>
      </c>
      <c r="AF64" s="420">
        <f>IF( $F64=0,0,((($F64/$E$62)*'PLAN DE ADQUISICIONES'!AC$30)*($G64/$F64)))</f>
        <v>0</v>
      </c>
      <c r="AG64" s="421">
        <f>U64+V64+W64+X64+Y64+Z64+AA64+AB64+AC64+AD64+AE64+AF64</f>
        <v>0</v>
      </c>
      <c r="AH64" s="425">
        <f>IF( $F64=0,0,((($F64/$E$62)*'PLAN DE ADQUISICIONES'!AD$30)*($G64/$F64)))</f>
        <v>0</v>
      </c>
      <c r="AI64" s="420">
        <f>IF( $F64=0,0,((($F64/$E$62)*'PLAN DE ADQUISICIONES'!AE$30)*($G64/$F64)))</f>
        <v>0</v>
      </c>
      <c r="AJ64" s="420">
        <f>IF( $F64=0,0,((($F64/$E$62)*'PLAN DE ADQUISICIONES'!AF$30)*($G64/$F64)))</f>
        <v>0</v>
      </c>
      <c r="AK64" s="420">
        <f>IF( $F64=0,0,((($F64/$E$62)*'PLAN DE ADQUISICIONES'!AG$30)*($G64/$F64)))</f>
        <v>0</v>
      </c>
      <c r="AL64" s="420">
        <f>IF( $F64=0,0,((($F64/$E$62)*'PLAN DE ADQUISICIONES'!AH$30)*($G64/$F64)))</f>
        <v>0</v>
      </c>
      <c r="AM64" s="420">
        <f>IF( $F64=0,0,((($F64/$E$62)*'PLAN DE ADQUISICIONES'!AI$30)*($G64/$F64)))</f>
        <v>0</v>
      </c>
      <c r="AN64" s="420">
        <f>IF( $F64=0,0,((($F64/$E$62)*'PLAN DE ADQUISICIONES'!AJ$30)*($G64/$F64)))</f>
        <v>0</v>
      </c>
      <c r="AO64" s="420">
        <f>IF( $F64=0,0,((($F64/$E$62)*'PLAN DE ADQUISICIONES'!AK$30)*($G64/$F64)))</f>
        <v>0</v>
      </c>
      <c r="AP64" s="420">
        <f>IF( $F64=0,0,((($F64/$E$62)*'PLAN DE ADQUISICIONES'!AL$30)*($G64/$F64)))</f>
        <v>0</v>
      </c>
      <c r="AQ64" s="420">
        <f>IF( $F64=0,0,((($F64/$E$62)*'PLAN DE ADQUISICIONES'!AM$30)*($G64/$F64)))</f>
        <v>0</v>
      </c>
      <c r="AR64" s="420">
        <f>IF( $F64=0,0,((($F64/$E$62)*'PLAN DE ADQUISICIONES'!AN$30)*($G64/$F64)))</f>
        <v>0</v>
      </c>
      <c r="AS64" s="420">
        <f>IF( $F64=0,0,((($F64/$E$62)*'PLAN DE ADQUISICIONES'!AO$30)*($G64/$F64)))</f>
        <v>0</v>
      </c>
      <c r="AT64" s="423">
        <f>AH64+AI64+AJ64+AK64+AL64+AM64+AN64+AO64+AP64+AQ64+AR64+AS64</f>
        <v>0</v>
      </c>
      <c r="AU64" s="426">
        <f>AS64+AR64+AQ64+AP64+AO64+AN64+AM64+AL64+AK64+AJ64+AI64+AH64+AF64+AE64+AD64+AC64+AB64+AA64+Z64+Y64+X64+W64+V64+U64+S64+R64+Q64+P64+O64+N64+M64+L64+K64+J64+I64+H64</f>
        <v>0</v>
      </c>
      <c r="AV64" s="392">
        <f t="shared" si="1"/>
        <v>0</v>
      </c>
    </row>
    <row r="65" spans="2:48" s="394" customFormat="1" ht="12.75" customHeight="1" x14ac:dyDescent="0.15">
      <c r="B65" s="416" t="str">
        <f>+'FORMATO COSTEO C1'!C$286</f>
        <v>1.2.4.3</v>
      </c>
      <c r="C65" s="417" t="str">
        <f>+'FORMATO COSTEO C1'!B$286</f>
        <v>Categoría de gasto</v>
      </c>
      <c r="D65" s="428"/>
      <c r="E65" s="563"/>
      <c r="F65" s="420">
        <f>+'FORMATO COSTEO C1'!G286</f>
        <v>0</v>
      </c>
      <c r="G65" s="423">
        <f>+'FORMATO COSTEO C1'!I286</f>
        <v>0</v>
      </c>
      <c r="H65" s="424">
        <f>IF( $F65=0,0,((($F65/$E$62)*'PLAN DE ADQUISICIONES'!F$30)*($G65/$F65)))</f>
        <v>0</v>
      </c>
      <c r="I65" s="420">
        <f>IF( $F65=0,0,((($F65/$E$62)*'PLAN DE ADQUISICIONES'!G$30)*($G65/$F65)))</f>
        <v>0</v>
      </c>
      <c r="J65" s="420">
        <f>IF( $F65=0,0,((($F65/$E$62)*'PLAN DE ADQUISICIONES'!H$30)*($G65/$F65)))</f>
        <v>0</v>
      </c>
      <c r="K65" s="420">
        <f>IF( $F65=0,0,((($F65/$E$62)*'PLAN DE ADQUISICIONES'!I$30)*($G65/$F65)))</f>
        <v>0</v>
      </c>
      <c r="L65" s="420">
        <f>IF( $F65=0,0,((($F65/$E$62)*'PLAN DE ADQUISICIONES'!J$30)*($G65/$F65)))</f>
        <v>0</v>
      </c>
      <c r="M65" s="420">
        <f>IF( $F65=0,0,((($F65/$E$62)*'PLAN DE ADQUISICIONES'!K$30)*($G65/$F65)))</f>
        <v>0</v>
      </c>
      <c r="N65" s="420">
        <f>IF( $F65=0,0,((($F65/$E$62)*'PLAN DE ADQUISICIONES'!L$30)*($G65/$F65)))</f>
        <v>0</v>
      </c>
      <c r="O65" s="420">
        <f>IF( $F65=0,0,((($F65/$E$62)*'PLAN DE ADQUISICIONES'!M$30)*($G65/$F65)))</f>
        <v>0</v>
      </c>
      <c r="P65" s="420">
        <f>IF( $F65=0,0,((($F65/$E$62)*'PLAN DE ADQUISICIONES'!N$30)*($G65/$F65)))</f>
        <v>0</v>
      </c>
      <c r="Q65" s="420">
        <f>IF( $F65=0,0,((($F65/$E$62)*'PLAN DE ADQUISICIONES'!O$30)*($G65/$F65)))</f>
        <v>0</v>
      </c>
      <c r="R65" s="420">
        <f>IF( $F65=0,0,((($F65/$E$62)*'PLAN DE ADQUISICIONES'!P$30)*($G65/$F65)))</f>
        <v>0</v>
      </c>
      <c r="S65" s="420">
        <f>IF( $F65=0,0,((($F65/$E$62)*'PLAN DE ADQUISICIONES'!Q$30)*($G65/$F65)))</f>
        <v>0</v>
      </c>
      <c r="T65" s="423">
        <f>H65+I65+J65+K65+L65+M65+N65+O65+P65+Q65+R65+S65</f>
        <v>0</v>
      </c>
      <c r="U65" s="424">
        <f>IF( $F65=0,0,((($F65/$E$62)*'PLAN DE ADQUISICIONES'!R$30)*($G65/$F65)))</f>
        <v>0</v>
      </c>
      <c r="V65" s="420">
        <f>IF( $F65=0,0,((($F65/$E$62)*'PLAN DE ADQUISICIONES'!S$30)*($G65/$F65)))</f>
        <v>0</v>
      </c>
      <c r="W65" s="420">
        <f>IF( $F65=0,0,((($F65/$E$62)*'PLAN DE ADQUISICIONES'!T$30)*($G65/$F65)))</f>
        <v>0</v>
      </c>
      <c r="X65" s="420">
        <f>IF( $F65=0,0,((($F65/$E$62)*'PLAN DE ADQUISICIONES'!U$30)*($G65/$F65)))</f>
        <v>0</v>
      </c>
      <c r="Y65" s="420">
        <f>IF( $F65=0,0,((($F65/$E$62)*'PLAN DE ADQUISICIONES'!V$30)*($G65/$F65)))</f>
        <v>0</v>
      </c>
      <c r="Z65" s="420">
        <f>IF( $F65=0,0,((($F65/$E$62)*'PLAN DE ADQUISICIONES'!W$30)*($G65/$F65)))</f>
        <v>0</v>
      </c>
      <c r="AA65" s="420">
        <f>IF( $F65=0,0,((($F65/$E$62)*'PLAN DE ADQUISICIONES'!X$30)*($G65/$F65)))</f>
        <v>0</v>
      </c>
      <c r="AB65" s="420">
        <f>IF( $F65=0,0,((($F65/$E$62)*'PLAN DE ADQUISICIONES'!Y$30)*($G65/$F65)))</f>
        <v>0</v>
      </c>
      <c r="AC65" s="420">
        <f>IF( $F65=0,0,((($F65/$E$62)*'PLAN DE ADQUISICIONES'!Z$30)*($G65/$F65)))</f>
        <v>0</v>
      </c>
      <c r="AD65" s="420">
        <f>IF( $F65=0,0,((($F65/$E$62)*'PLAN DE ADQUISICIONES'!AA$30)*($G65/$F65)))</f>
        <v>0</v>
      </c>
      <c r="AE65" s="420">
        <f>IF( $F65=0,0,((($F65/$E$62)*'PLAN DE ADQUISICIONES'!AB$30)*($G65/$F65)))</f>
        <v>0</v>
      </c>
      <c r="AF65" s="420">
        <f>IF( $F65=0,0,((($F65/$E$62)*'PLAN DE ADQUISICIONES'!AC$30)*($G65/$F65)))</f>
        <v>0</v>
      </c>
      <c r="AG65" s="421">
        <f>U65+V65+W65+X65+Y65+Z65+AA65+AB65+AC65+AD65+AE65+AF65</f>
        <v>0</v>
      </c>
      <c r="AH65" s="425">
        <f>IF( $F65=0,0,((($F65/$E$62)*'PLAN DE ADQUISICIONES'!AD$30)*($G65/$F65)))</f>
        <v>0</v>
      </c>
      <c r="AI65" s="420">
        <f>IF( $F65=0,0,((($F65/$E$62)*'PLAN DE ADQUISICIONES'!AE$30)*($G65/$F65)))</f>
        <v>0</v>
      </c>
      <c r="AJ65" s="420">
        <f>IF( $F65=0,0,((($F65/$E$62)*'PLAN DE ADQUISICIONES'!AF$30)*($G65/$F65)))</f>
        <v>0</v>
      </c>
      <c r="AK65" s="420">
        <f>IF( $F65=0,0,((($F65/$E$62)*'PLAN DE ADQUISICIONES'!AG$30)*($G65/$F65)))</f>
        <v>0</v>
      </c>
      <c r="AL65" s="420">
        <f>IF( $F65=0,0,((($F65/$E$62)*'PLAN DE ADQUISICIONES'!AH$30)*($G65/$F65)))</f>
        <v>0</v>
      </c>
      <c r="AM65" s="420">
        <f>IF( $F65=0,0,((($F65/$E$62)*'PLAN DE ADQUISICIONES'!AI$30)*($G65/$F65)))</f>
        <v>0</v>
      </c>
      <c r="AN65" s="420">
        <f>IF( $F65=0,0,((($F65/$E$62)*'PLAN DE ADQUISICIONES'!AJ$30)*($G65/$F65)))</f>
        <v>0</v>
      </c>
      <c r="AO65" s="420">
        <f>IF( $F65=0,0,((($F65/$E$62)*'PLAN DE ADQUISICIONES'!AK$30)*($G65/$F65)))</f>
        <v>0</v>
      </c>
      <c r="AP65" s="420">
        <f>IF( $F65=0,0,((($F65/$E$62)*'PLAN DE ADQUISICIONES'!AL$30)*($G65/$F65)))</f>
        <v>0</v>
      </c>
      <c r="AQ65" s="420">
        <f>IF( $F65=0,0,((($F65/$E$62)*'PLAN DE ADQUISICIONES'!AM$30)*($G65/$F65)))</f>
        <v>0</v>
      </c>
      <c r="AR65" s="420">
        <f>IF( $F65=0,0,((($F65/$E$62)*'PLAN DE ADQUISICIONES'!AN$30)*($G65/$F65)))</f>
        <v>0</v>
      </c>
      <c r="AS65" s="420">
        <f>IF( $F65=0,0,((($F65/$E$62)*'PLAN DE ADQUISICIONES'!AO$30)*($G65/$F65)))</f>
        <v>0</v>
      </c>
      <c r="AT65" s="423">
        <f>AH65+AI65+AJ65+AK65+AL65+AM65+AN65+AO65+AP65+AQ65+AR65+AS65</f>
        <v>0</v>
      </c>
      <c r="AU65" s="426">
        <f>AS65+AR65+AQ65+AP65+AO65+AN65+AM65+AL65+AK65+AJ65+AI65+AH65+AF65+AE65+AD65+AC65+AB65+AA65+Z65+Y65+X65+W65+V65+U65+S65+R65+Q65+P65+O65+N65+M65+L65+K65+J65+I65+H65</f>
        <v>0</v>
      </c>
      <c r="AV65" s="392">
        <f t="shared" si="1"/>
        <v>0</v>
      </c>
    </row>
    <row r="66" spans="2:48" s="394" customFormat="1" ht="12.75" customHeight="1" x14ac:dyDescent="0.15">
      <c r="B66" s="416" t="str">
        <f>+'FORMATO COSTEO C1'!C$292</f>
        <v>1.2.4.4</v>
      </c>
      <c r="C66" s="417" t="str">
        <f>+'FORMATO COSTEO C1'!B$292</f>
        <v>Categoría de gasto</v>
      </c>
      <c r="D66" s="428"/>
      <c r="E66" s="563"/>
      <c r="F66" s="420">
        <f>+'FORMATO COSTEO C1'!G292</f>
        <v>0</v>
      </c>
      <c r="G66" s="423">
        <f>+'FORMATO COSTEO C1'!I292</f>
        <v>0</v>
      </c>
      <c r="H66" s="424">
        <f>IF( $F66=0,0,((($F66/$E$62)*'PLAN DE ADQUISICIONES'!F$30)*($G66/$F66)))</f>
        <v>0</v>
      </c>
      <c r="I66" s="420">
        <f>IF( $F66=0,0,((($F66/$E$62)*'PLAN DE ADQUISICIONES'!G$30)*($G66/$F66)))</f>
        <v>0</v>
      </c>
      <c r="J66" s="420">
        <f>IF( $F66=0,0,((($F66/$E$62)*'PLAN DE ADQUISICIONES'!H$30)*($G66/$F66)))</f>
        <v>0</v>
      </c>
      <c r="K66" s="420">
        <f>IF( $F66=0,0,((($F66/$E$62)*'PLAN DE ADQUISICIONES'!I$30)*($G66/$F66)))</f>
        <v>0</v>
      </c>
      <c r="L66" s="420">
        <f>IF( $F66=0,0,((($F66/$E$62)*'PLAN DE ADQUISICIONES'!J$30)*($G66/$F66)))</f>
        <v>0</v>
      </c>
      <c r="M66" s="420">
        <f>IF( $F66=0,0,((($F66/$E$62)*'PLAN DE ADQUISICIONES'!K$30)*($G66/$F66)))</f>
        <v>0</v>
      </c>
      <c r="N66" s="420">
        <f>IF( $F66=0,0,((($F66/$E$62)*'PLAN DE ADQUISICIONES'!L$30)*($G66/$F66)))</f>
        <v>0</v>
      </c>
      <c r="O66" s="420">
        <f>IF( $F66=0,0,((($F66/$E$62)*'PLAN DE ADQUISICIONES'!M$30)*($G66/$F66)))</f>
        <v>0</v>
      </c>
      <c r="P66" s="420">
        <f>IF( $F66=0,0,((($F66/$E$62)*'PLAN DE ADQUISICIONES'!N$30)*($G66/$F66)))</f>
        <v>0</v>
      </c>
      <c r="Q66" s="420">
        <f>IF( $F66=0,0,((($F66/$E$62)*'PLAN DE ADQUISICIONES'!O$30)*($G66/$F66)))</f>
        <v>0</v>
      </c>
      <c r="R66" s="420">
        <f>IF( $F66=0,0,((($F66/$E$62)*'PLAN DE ADQUISICIONES'!P$30)*($G66/$F66)))</f>
        <v>0</v>
      </c>
      <c r="S66" s="420">
        <f>IF( $F66=0,0,((($F66/$E$62)*'PLAN DE ADQUISICIONES'!Q$30)*($G66/$F66)))</f>
        <v>0</v>
      </c>
      <c r="T66" s="423">
        <f>H66+I66+J66+K66+L66+M66+N66+O66+P66+Q66+R66+S66</f>
        <v>0</v>
      </c>
      <c r="U66" s="424">
        <f>IF( $F66=0,0,((($F66/$E$62)*'PLAN DE ADQUISICIONES'!R$30)*($G66/$F66)))</f>
        <v>0</v>
      </c>
      <c r="V66" s="420">
        <f>IF( $F66=0,0,((($F66/$E$62)*'PLAN DE ADQUISICIONES'!S$30)*($G66/$F66)))</f>
        <v>0</v>
      </c>
      <c r="W66" s="420">
        <f>IF( $F66=0,0,((($F66/$E$62)*'PLAN DE ADQUISICIONES'!T$30)*($G66/$F66)))</f>
        <v>0</v>
      </c>
      <c r="X66" s="420">
        <f>IF( $F66=0,0,((($F66/$E$62)*'PLAN DE ADQUISICIONES'!U$30)*($G66/$F66)))</f>
        <v>0</v>
      </c>
      <c r="Y66" s="420">
        <f>IF( $F66=0,0,((($F66/$E$62)*'PLAN DE ADQUISICIONES'!V$30)*($G66/$F66)))</f>
        <v>0</v>
      </c>
      <c r="Z66" s="420">
        <f>IF( $F66=0,0,((($F66/$E$62)*'PLAN DE ADQUISICIONES'!W$30)*($G66/$F66)))</f>
        <v>0</v>
      </c>
      <c r="AA66" s="420">
        <f>IF( $F66=0,0,((($F66/$E$62)*'PLAN DE ADQUISICIONES'!X$30)*($G66/$F66)))</f>
        <v>0</v>
      </c>
      <c r="AB66" s="420">
        <f>IF( $F66=0,0,((($F66/$E$62)*'PLAN DE ADQUISICIONES'!Y$30)*($G66/$F66)))</f>
        <v>0</v>
      </c>
      <c r="AC66" s="420">
        <f>IF( $F66=0,0,((($F66/$E$62)*'PLAN DE ADQUISICIONES'!Z$30)*($G66/$F66)))</f>
        <v>0</v>
      </c>
      <c r="AD66" s="420">
        <f>IF( $F66=0,0,((($F66/$E$62)*'PLAN DE ADQUISICIONES'!AA$30)*($G66/$F66)))</f>
        <v>0</v>
      </c>
      <c r="AE66" s="420">
        <f>IF( $F66=0,0,((($F66/$E$62)*'PLAN DE ADQUISICIONES'!AB$30)*($G66/$F66)))</f>
        <v>0</v>
      </c>
      <c r="AF66" s="420">
        <f>IF( $F66=0,0,((($F66/$E$62)*'PLAN DE ADQUISICIONES'!AC$30)*($G66/$F66)))</f>
        <v>0</v>
      </c>
      <c r="AG66" s="421">
        <f>U66+V66+W66+X66+Y66+Z66+AA66+AB66+AC66+AD66+AE66+AF66</f>
        <v>0</v>
      </c>
      <c r="AH66" s="425">
        <f>IF( $F66=0,0,((($F66/$E$62)*'PLAN DE ADQUISICIONES'!AD$30)*($G66/$F66)))</f>
        <v>0</v>
      </c>
      <c r="AI66" s="420">
        <f>IF( $F66=0,0,((($F66/$E$62)*'PLAN DE ADQUISICIONES'!AE$30)*($G66/$F66)))</f>
        <v>0</v>
      </c>
      <c r="AJ66" s="420">
        <f>IF( $F66=0,0,((($F66/$E$62)*'PLAN DE ADQUISICIONES'!AF$30)*($G66/$F66)))</f>
        <v>0</v>
      </c>
      <c r="AK66" s="420">
        <f>IF( $F66=0,0,((($F66/$E$62)*'PLAN DE ADQUISICIONES'!AG$30)*($G66/$F66)))</f>
        <v>0</v>
      </c>
      <c r="AL66" s="420">
        <f>IF( $F66=0,0,((($F66/$E$62)*'PLAN DE ADQUISICIONES'!AH$30)*($G66/$F66)))</f>
        <v>0</v>
      </c>
      <c r="AM66" s="420">
        <f>IF( $F66=0,0,((($F66/$E$62)*'PLAN DE ADQUISICIONES'!AI$30)*($G66/$F66)))</f>
        <v>0</v>
      </c>
      <c r="AN66" s="420">
        <f>IF( $F66=0,0,((($F66/$E$62)*'PLAN DE ADQUISICIONES'!AJ$30)*($G66/$F66)))</f>
        <v>0</v>
      </c>
      <c r="AO66" s="420">
        <f>IF( $F66=0,0,((($F66/$E$62)*'PLAN DE ADQUISICIONES'!AK$30)*($G66/$F66)))</f>
        <v>0</v>
      </c>
      <c r="AP66" s="420">
        <f>IF( $F66=0,0,((($F66/$E$62)*'PLAN DE ADQUISICIONES'!AL$30)*($G66/$F66)))</f>
        <v>0</v>
      </c>
      <c r="AQ66" s="420">
        <f>IF( $F66=0,0,((($F66/$E$62)*'PLAN DE ADQUISICIONES'!AM$30)*($G66/$F66)))</f>
        <v>0</v>
      </c>
      <c r="AR66" s="420">
        <f>IF( $F66=0,0,((($F66/$E$62)*'PLAN DE ADQUISICIONES'!AN$30)*($G66/$F66)))</f>
        <v>0</v>
      </c>
      <c r="AS66" s="420">
        <f>IF( $F66=0,0,((($F66/$E$62)*'PLAN DE ADQUISICIONES'!AO$30)*($G66/$F66)))</f>
        <v>0</v>
      </c>
      <c r="AT66" s="423">
        <f>AH66+AI66+AJ66+AK66+AL66+AM66+AN66+AO66+AP66+AQ66+AR66+AS66</f>
        <v>0</v>
      </c>
      <c r="AU66" s="426">
        <f>AS66+AR66+AQ66+AP66+AO66+AN66+AM66+AL66+AK66+AJ66+AI66+AH66+AF66+AE66+AD66+AC66+AB66+AA66+Z66+Y66+X66+W66+V66+U66+S66+R66+Q66+P66+O66+N66+M66+L66+K66+J66+I66+H66</f>
        <v>0</v>
      </c>
      <c r="AV66" s="392">
        <f t="shared" si="1"/>
        <v>0</v>
      </c>
    </row>
    <row r="67" spans="2:48" s="394" customFormat="1" ht="12.75" customHeight="1" x14ac:dyDescent="0.15">
      <c r="B67" s="416" t="str">
        <f>+'FORMATO COSTEO C1'!C$298</f>
        <v>1.2.4.5</v>
      </c>
      <c r="C67" s="417" t="str">
        <f>+'FORMATO COSTEO C1'!B$298</f>
        <v>Categoría de gasto</v>
      </c>
      <c r="D67" s="428"/>
      <c r="E67" s="563"/>
      <c r="F67" s="420">
        <f>+'FORMATO COSTEO C1'!G298</f>
        <v>0</v>
      </c>
      <c r="G67" s="423">
        <f>+'FORMATO COSTEO C1'!I298</f>
        <v>0</v>
      </c>
      <c r="H67" s="424">
        <f>IF( $F67=0,0,((($F67/$E$62)*'PLAN DE ADQUISICIONES'!F$30)*($G67/$F67)))</f>
        <v>0</v>
      </c>
      <c r="I67" s="420">
        <f>IF( $F67=0,0,((($F67/$E$62)*'PLAN DE ADQUISICIONES'!G$30)*($G67/$F67)))</f>
        <v>0</v>
      </c>
      <c r="J67" s="420">
        <f>IF( $F67=0,0,((($F67/$E$62)*'PLAN DE ADQUISICIONES'!H$30)*($G67/$F67)))</f>
        <v>0</v>
      </c>
      <c r="K67" s="420">
        <f>IF( $F67=0,0,((($F67/$E$62)*'PLAN DE ADQUISICIONES'!I$30)*($G67/$F67)))</f>
        <v>0</v>
      </c>
      <c r="L67" s="420">
        <f>IF( $F67=0,0,((($F67/$E$62)*'PLAN DE ADQUISICIONES'!J$30)*($G67/$F67)))</f>
        <v>0</v>
      </c>
      <c r="M67" s="420">
        <f>IF( $F67=0,0,((($F67/$E$62)*'PLAN DE ADQUISICIONES'!K$30)*($G67/$F67)))</f>
        <v>0</v>
      </c>
      <c r="N67" s="420">
        <f>IF( $F67=0,0,((($F67/$E$62)*'PLAN DE ADQUISICIONES'!L$30)*($G67/$F67)))</f>
        <v>0</v>
      </c>
      <c r="O67" s="420">
        <f>IF( $F67=0,0,((($F67/$E$62)*'PLAN DE ADQUISICIONES'!M$30)*($G67/$F67)))</f>
        <v>0</v>
      </c>
      <c r="P67" s="420">
        <f>IF( $F67=0,0,((($F67/$E$62)*'PLAN DE ADQUISICIONES'!N$30)*($G67/$F67)))</f>
        <v>0</v>
      </c>
      <c r="Q67" s="420">
        <f>IF( $F67=0,0,((($F67/$E$62)*'PLAN DE ADQUISICIONES'!O$30)*($G67/$F67)))</f>
        <v>0</v>
      </c>
      <c r="R67" s="420">
        <f>IF( $F67=0,0,((($F67/$E$62)*'PLAN DE ADQUISICIONES'!P$30)*($G67/$F67)))</f>
        <v>0</v>
      </c>
      <c r="S67" s="420">
        <f>IF( $F67=0,0,((($F67/$E$62)*'PLAN DE ADQUISICIONES'!Q$30)*($G67/$F67)))</f>
        <v>0</v>
      </c>
      <c r="T67" s="423">
        <f>H67+I67+J67+K67+L67+M67+N67+O67+P67+Q67+R67+S67</f>
        <v>0</v>
      </c>
      <c r="U67" s="424">
        <f>IF( $F67=0,0,((($F67/$E$62)*'PLAN DE ADQUISICIONES'!R$30)*($G67/$F67)))</f>
        <v>0</v>
      </c>
      <c r="V67" s="420">
        <f>IF( $F67=0,0,((($F67/$E$62)*'PLAN DE ADQUISICIONES'!S$30)*($G67/$F67)))</f>
        <v>0</v>
      </c>
      <c r="W67" s="420">
        <f>IF( $F67=0,0,((($F67/$E$62)*'PLAN DE ADQUISICIONES'!T$30)*($G67/$F67)))</f>
        <v>0</v>
      </c>
      <c r="X67" s="420">
        <f>IF( $F67=0,0,((($F67/$E$62)*'PLAN DE ADQUISICIONES'!U$30)*($G67/$F67)))</f>
        <v>0</v>
      </c>
      <c r="Y67" s="420">
        <f>IF( $F67=0,0,((($F67/$E$62)*'PLAN DE ADQUISICIONES'!V$30)*($G67/$F67)))</f>
        <v>0</v>
      </c>
      <c r="Z67" s="420">
        <f>IF( $F67=0,0,((($F67/$E$62)*'PLAN DE ADQUISICIONES'!W$30)*($G67/$F67)))</f>
        <v>0</v>
      </c>
      <c r="AA67" s="420">
        <f>IF( $F67=0,0,((($F67/$E$62)*'PLAN DE ADQUISICIONES'!X$30)*($G67/$F67)))</f>
        <v>0</v>
      </c>
      <c r="AB67" s="420">
        <f>IF( $F67=0,0,((($F67/$E$62)*'PLAN DE ADQUISICIONES'!Y$30)*($G67/$F67)))</f>
        <v>0</v>
      </c>
      <c r="AC67" s="420">
        <f>IF( $F67=0,0,((($F67/$E$62)*'PLAN DE ADQUISICIONES'!Z$30)*($G67/$F67)))</f>
        <v>0</v>
      </c>
      <c r="AD67" s="420">
        <f>IF( $F67=0,0,((($F67/$E$62)*'PLAN DE ADQUISICIONES'!AA$30)*($G67/$F67)))</f>
        <v>0</v>
      </c>
      <c r="AE67" s="420">
        <f>IF( $F67=0,0,((($F67/$E$62)*'PLAN DE ADQUISICIONES'!AB$30)*($G67/$F67)))</f>
        <v>0</v>
      </c>
      <c r="AF67" s="420">
        <f>IF( $F67=0,0,((($F67/$E$62)*'PLAN DE ADQUISICIONES'!AC$30)*($G67/$F67)))</f>
        <v>0</v>
      </c>
      <c r="AG67" s="421">
        <f>U67+V67+W67+X67+Y67+Z67+AA67+AB67+AC67+AD67+AE67+AF67</f>
        <v>0</v>
      </c>
      <c r="AH67" s="425">
        <f>IF( $F67=0,0,((($F67/$E$62)*'PLAN DE ADQUISICIONES'!AD$30)*($G67/$F67)))</f>
        <v>0</v>
      </c>
      <c r="AI67" s="420">
        <f>IF( $F67=0,0,((($F67/$E$62)*'PLAN DE ADQUISICIONES'!AE$30)*($G67/$F67)))</f>
        <v>0</v>
      </c>
      <c r="AJ67" s="420">
        <f>IF( $F67=0,0,((($F67/$E$62)*'PLAN DE ADQUISICIONES'!AF$30)*($G67/$F67)))</f>
        <v>0</v>
      </c>
      <c r="AK67" s="420">
        <f>IF( $F67=0,0,((($F67/$E$62)*'PLAN DE ADQUISICIONES'!AG$30)*($G67/$F67)))</f>
        <v>0</v>
      </c>
      <c r="AL67" s="420">
        <f>IF( $F67=0,0,((($F67/$E$62)*'PLAN DE ADQUISICIONES'!AH$30)*($G67/$F67)))</f>
        <v>0</v>
      </c>
      <c r="AM67" s="420">
        <f>IF( $F67=0,0,((($F67/$E$62)*'PLAN DE ADQUISICIONES'!AI$30)*($G67/$F67)))</f>
        <v>0</v>
      </c>
      <c r="AN67" s="420">
        <f>IF( $F67=0,0,((($F67/$E$62)*'PLAN DE ADQUISICIONES'!AJ$30)*($G67/$F67)))</f>
        <v>0</v>
      </c>
      <c r="AO67" s="420">
        <f>IF( $F67=0,0,((($F67/$E$62)*'PLAN DE ADQUISICIONES'!AK$30)*($G67/$F67)))</f>
        <v>0</v>
      </c>
      <c r="AP67" s="420">
        <f>IF( $F67=0,0,((($F67/$E$62)*'PLAN DE ADQUISICIONES'!AL$30)*($G67/$F67)))</f>
        <v>0</v>
      </c>
      <c r="AQ67" s="420">
        <f>IF( $F67=0,0,((($F67/$E$62)*'PLAN DE ADQUISICIONES'!AM$30)*($G67/$F67)))</f>
        <v>0</v>
      </c>
      <c r="AR67" s="420">
        <f>IF( $F67=0,0,((($F67/$E$62)*'PLAN DE ADQUISICIONES'!AN$30)*($G67/$F67)))</f>
        <v>0</v>
      </c>
      <c r="AS67" s="420">
        <f>IF( $F67=0,0,((($F67/$E$62)*'PLAN DE ADQUISICIONES'!AO$30)*($G67/$F67)))</f>
        <v>0</v>
      </c>
      <c r="AT67" s="423">
        <f>AH67+AI67+AJ67+AK67+AL67+AM67+AN67+AO67+AP67+AQ67+AR67+AS67</f>
        <v>0</v>
      </c>
      <c r="AU67" s="426">
        <f>AS67+AR67+AQ67+AP67+AO67+AN67+AM67+AL67+AK67+AJ67+AI67+AH67+AF67+AE67+AD67+AC67+AB67+AA67+Z67+Y67+X67+W67+V67+U67+S67+R67+Q67+P67+O67+N67+M67+L67+K67+J67+I67+H67</f>
        <v>0</v>
      </c>
      <c r="AV67" s="392">
        <f t="shared" si="1"/>
        <v>0</v>
      </c>
    </row>
    <row r="68" spans="2:48" s="394" customFormat="1" ht="12.75" customHeight="1" x14ac:dyDescent="0.15">
      <c r="B68" s="406" t="str">
        <f>+'FORMATO COSTEO C1'!C$304</f>
        <v>1.2.5</v>
      </c>
      <c r="C68" s="430">
        <f>+'FORMATO COSTEO C1'!B$304</f>
        <v>0</v>
      </c>
      <c r="D68" s="543" t="str">
        <f>+'FORMATO COSTEO C1'!D$304</f>
        <v>Unidad medida</v>
      </c>
      <c r="E68" s="546">
        <f>+'FORMATO COSTEO C1'!E$304</f>
        <v>0</v>
      </c>
      <c r="F68" s="410">
        <f>SUM(F69:F73)</f>
        <v>0</v>
      </c>
      <c r="G68" s="413">
        <f t="shared" ref="G68:AS68" si="20">SUM(G69:G73)</f>
        <v>0</v>
      </c>
      <c r="H68" s="414">
        <f t="shared" si="20"/>
        <v>0</v>
      </c>
      <c r="I68" s="410">
        <f>SUM(I69:I73)</f>
        <v>0</v>
      </c>
      <c r="J68" s="410">
        <f>SUM(J69:J73)</f>
        <v>0</v>
      </c>
      <c r="K68" s="410">
        <f>SUM(K69:K73)</f>
        <v>0</v>
      </c>
      <c r="L68" s="410">
        <f>SUM(L69:L73)</f>
        <v>0</v>
      </c>
      <c r="M68" s="410">
        <f>SUM(M69:M73)</f>
        <v>0</v>
      </c>
      <c r="N68" s="410">
        <f t="shared" si="20"/>
        <v>0</v>
      </c>
      <c r="O68" s="410">
        <f t="shared" si="20"/>
        <v>0</v>
      </c>
      <c r="P68" s="410">
        <f t="shared" si="20"/>
        <v>0</v>
      </c>
      <c r="Q68" s="410">
        <f t="shared" si="20"/>
        <v>0</v>
      </c>
      <c r="R68" s="410">
        <f t="shared" si="20"/>
        <v>0</v>
      </c>
      <c r="S68" s="410">
        <f t="shared" si="20"/>
        <v>0</v>
      </c>
      <c r="T68" s="413">
        <f>SUM(T69:T73)</f>
        <v>0</v>
      </c>
      <c r="U68" s="414">
        <f t="shared" si="20"/>
        <v>0</v>
      </c>
      <c r="V68" s="410">
        <f t="shared" si="20"/>
        <v>0</v>
      </c>
      <c r="W68" s="410">
        <f t="shared" si="20"/>
        <v>0</v>
      </c>
      <c r="X68" s="410">
        <f t="shared" si="20"/>
        <v>0</v>
      </c>
      <c r="Y68" s="410">
        <f t="shared" si="20"/>
        <v>0</v>
      </c>
      <c r="Z68" s="410">
        <f t="shared" si="20"/>
        <v>0</v>
      </c>
      <c r="AA68" s="410">
        <f t="shared" si="20"/>
        <v>0</v>
      </c>
      <c r="AB68" s="410">
        <f t="shared" si="20"/>
        <v>0</v>
      </c>
      <c r="AC68" s="410">
        <f t="shared" si="20"/>
        <v>0</v>
      </c>
      <c r="AD68" s="410">
        <f t="shared" si="20"/>
        <v>0</v>
      </c>
      <c r="AE68" s="410">
        <f t="shared" si="20"/>
        <v>0</v>
      </c>
      <c r="AF68" s="410">
        <f t="shared" si="20"/>
        <v>0</v>
      </c>
      <c r="AG68" s="411">
        <f t="shared" si="20"/>
        <v>0</v>
      </c>
      <c r="AH68" s="412">
        <f t="shared" si="20"/>
        <v>0</v>
      </c>
      <c r="AI68" s="410">
        <f t="shared" si="20"/>
        <v>0</v>
      </c>
      <c r="AJ68" s="410">
        <f t="shared" si="20"/>
        <v>0</v>
      </c>
      <c r="AK68" s="410">
        <f t="shared" si="20"/>
        <v>0</v>
      </c>
      <c r="AL68" s="410">
        <f t="shared" si="20"/>
        <v>0</v>
      </c>
      <c r="AM68" s="410">
        <f t="shared" si="20"/>
        <v>0</v>
      </c>
      <c r="AN68" s="410">
        <f t="shared" si="20"/>
        <v>0</v>
      </c>
      <c r="AO68" s="410">
        <f t="shared" si="20"/>
        <v>0</v>
      </c>
      <c r="AP68" s="410">
        <f t="shared" si="20"/>
        <v>0</v>
      </c>
      <c r="AQ68" s="410">
        <f t="shared" si="20"/>
        <v>0</v>
      </c>
      <c r="AR68" s="410">
        <f t="shared" si="20"/>
        <v>0</v>
      </c>
      <c r="AS68" s="410">
        <f t="shared" si="20"/>
        <v>0</v>
      </c>
      <c r="AT68" s="413">
        <f>SUM(AT69:AT73)</f>
        <v>0</v>
      </c>
      <c r="AU68" s="415">
        <f>SUM(AU69:AU73)</f>
        <v>0</v>
      </c>
      <c r="AV68" s="392">
        <f t="shared" si="1"/>
        <v>0</v>
      </c>
    </row>
    <row r="69" spans="2:48" s="394" customFormat="1" ht="12.75" customHeight="1" x14ac:dyDescent="0.15">
      <c r="B69" s="416" t="str">
        <f>+'FORMATO COSTEO C1'!C$306</f>
        <v>1.2.5.1</v>
      </c>
      <c r="C69" s="417" t="str">
        <f>+'FORMATO COSTEO C1'!B$306</f>
        <v>Categoría de gasto</v>
      </c>
      <c r="D69" s="428"/>
      <c r="E69" s="563"/>
      <c r="F69" s="420">
        <f>+'FORMATO COSTEO C1'!G306</f>
        <v>0</v>
      </c>
      <c r="G69" s="423">
        <f>+'FORMATO COSTEO C1'!I306</f>
        <v>0</v>
      </c>
      <c r="H69" s="560">
        <f>IF( $F69=0,0,((($F69/$E$68)*'PLAN DE ADQUISICIONES'!F$31)*($G69/$F69)))</f>
        <v>0</v>
      </c>
      <c r="I69" s="420">
        <f>IF( $F69=0,0,((($F69/$E$68)*'PLAN DE ADQUISICIONES'!G$31)*($G69/$F69)))</f>
        <v>0</v>
      </c>
      <c r="J69" s="420">
        <f>IF( $F69=0,0,((($F69/$E$68)*'PLAN DE ADQUISICIONES'!H$31)*($G69/$F69)))</f>
        <v>0</v>
      </c>
      <c r="K69" s="420">
        <f>IF( $F69=0,0,((($F69/$E$68)*'PLAN DE ADQUISICIONES'!I$31)*($G69/$F69)))</f>
        <v>0</v>
      </c>
      <c r="L69" s="420">
        <f>IF( $F69=0,0,((($F69/$E$68)*'PLAN DE ADQUISICIONES'!J$31)*($G69/$F69)))</f>
        <v>0</v>
      </c>
      <c r="M69" s="420">
        <f>IF( $F69=0,0,((($F69/$E$68)*'PLAN DE ADQUISICIONES'!K$31)*($G69/$F69)))</f>
        <v>0</v>
      </c>
      <c r="N69" s="420">
        <f>IF( $F69=0,0,((($F69/$E$68)*'PLAN DE ADQUISICIONES'!L$31)*($G69/$F69)))</f>
        <v>0</v>
      </c>
      <c r="O69" s="420">
        <f>IF( $F69=0,0,((($F69/$E$68)*'PLAN DE ADQUISICIONES'!M$31)*($G69/$F69)))</f>
        <v>0</v>
      </c>
      <c r="P69" s="420">
        <f>IF( $F69=0,0,((($F69/$E$68)*'PLAN DE ADQUISICIONES'!N$31)*($G69/$F69)))</f>
        <v>0</v>
      </c>
      <c r="Q69" s="420">
        <f>IF( $F69=0,0,((($F69/$E$68)*'PLAN DE ADQUISICIONES'!O$31)*($G69/$F69)))</f>
        <v>0</v>
      </c>
      <c r="R69" s="420">
        <f>IF( $F69=0,0,((($F69/$E$68)*'PLAN DE ADQUISICIONES'!P$31)*($G69/$F69)))</f>
        <v>0</v>
      </c>
      <c r="S69" s="420">
        <f>IF( $F69=0,0,((($F69/$E$68)*'PLAN DE ADQUISICIONES'!Q$31)*($G69/$F69)))</f>
        <v>0</v>
      </c>
      <c r="T69" s="423">
        <f>H69+I69+J69+K69+L69+M69+N69+O69+P69+Q69+R69+S69</f>
        <v>0</v>
      </c>
      <c r="U69" s="424">
        <f>IF( $F69=0,0,((($F69/$E$68)*'PLAN DE ADQUISICIONES'!R$31)*($G69/$F69)))</f>
        <v>0</v>
      </c>
      <c r="V69" s="420">
        <f>IF( $F69=0,0,((($F69/$E$68)*'PLAN DE ADQUISICIONES'!S$31)*($G69/$F69)))</f>
        <v>0</v>
      </c>
      <c r="W69" s="420">
        <f>IF( $F69=0,0,((($F69/$E$68)*'PLAN DE ADQUISICIONES'!T$31)*($G69/$F69)))</f>
        <v>0</v>
      </c>
      <c r="X69" s="420">
        <f>IF( $F69=0,0,((($F69/$E$68)*'PLAN DE ADQUISICIONES'!U$31)*($G69/$F69)))</f>
        <v>0</v>
      </c>
      <c r="Y69" s="420">
        <f>IF( $F69=0,0,((($F69/$E$68)*'PLAN DE ADQUISICIONES'!V$31)*($G69/$F69)))</f>
        <v>0</v>
      </c>
      <c r="Z69" s="420">
        <f>IF( $F69=0,0,((($F69/$E$68)*'PLAN DE ADQUISICIONES'!W$31)*($G69/$F69)))</f>
        <v>0</v>
      </c>
      <c r="AA69" s="420">
        <f>IF( $F69=0,0,((($F69/$E$68)*'PLAN DE ADQUISICIONES'!X$31)*($G69/$F69)))</f>
        <v>0</v>
      </c>
      <c r="AB69" s="420">
        <f>IF( $F69=0,0,((($F69/$E$68)*'PLAN DE ADQUISICIONES'!Y$31)*($G69/$F69)))</f>
        <v>0</v>
      </c>
      <c r="AC69" s="420">
        <f>IF( $F69=0,0,((($F69/$E$68)*'PLAN DE ADQUISICIONES'!Z$31)*($G69/$F69)))</f>
        <v>0</v>
      </c>
      <c r="AD69" s="420">
        <f>IF( $F69=0,0,((($F69/$E$68)*'PLAN DE ADQUISICIONES'!AA$31)*($G69/$F69)))</f>
        <v>0</v>
      </c>
      <c r="AE69" s="420">
        <f>IF( $F69=0,0,((($F69/$E$68)*'PLAN DE ADQUISICIONES'!AB$31)*($G69/$F69)))</f>
        <v>0</v>
      </c>
      <c r="AF69" s="420">
        <f>IF( $F69=0,0,((($F69/$E$68)*'PLAN DE ADQUISICIONES'!AC$31)*($G69/$F69)))</f>
        <v>0</v>
      </c>
      <c r="AG69" s="421">
        <f>U69+V69+W69+X69+Y69+Z69+AA69+AB69+AC69+AD69+AE69+AF69</f>
        <v>0</v>
      </c>
      <c r="AH69" s="425">
        <f>IF( $F69=0,0,((($F69/$E$68)*'PLAN DE ADQUISICIONES'!AD$31)*($G69/$F69)))</f>
        <v>0</v>
      </c>
      <c r="AI69" s="420">
        <f>IF( $F69=0,0,((($F69/$E$68)*'PLAN DE ADQUISICIONES'!AE$31)*($G69/$F69)))</f>
        <v>0</v>
      </c>
      <c r="AJ69" s="420">
        <f>IF( $F69=0,0,((($F69/$E$68)*'PLAN DE ADQUISICIONES'!AF$31)*($G69/$F69)))</f>
        <v>0</v>
      </c>
      <c r="AK69" s="420">
        <f>IF( $F69=0,0,((($F69/$E$68)*'PLAN DE ADQUISICIONES'!AG$31)*($G69/$F69)))</f>
        <v>0</v>
      </c>
      <c r="AL69" s="420">
        <f>IF( $F69=0,0,((($F69/$E$68)*'PLAN DE ADQUISICIONES'!AH$31)*($G69/$F69)))</f>
        <v>0</v>
      </c>
      <c r="AM69" s="420">
        <f>IF( $F69=0,0,((($F69/$E$68)*'PLAN DE ADQUISICIONES'!AI$31)*($G69/$F69)))</f>
        <v>0</v>
      </c>
      <c r="AN69" s="420">
        <f>IF( $F69=0,0,((($F69/$E$68)*'PLAN DE ADQUISICIONES'!AJ$31)*($G69/$F69)))</f>
        <v>0</v>
      </c>
      <c r="AO69" s="420">
        <f>IF( $F69=0,0,((($F69/$E$68)*'PLAN DE ADQUISICIONES'!AK$31)*($G69/$F69)))</f>
        <v>0</v>
      </c>
      <c r="AP69" s="420">
        <f>IF( $F69=0,0,((($F69/$E$68)*'PLAN DE ADQUISICIONES'!AL$31)*($G69/$F69)))</f>
        <v>0</v>
      </c>
      <c r="AQ69" s="420">
        <f>IF( $F69=0,0,((($F69/$E$68)*'PLAN DE ADQUISICIONES'!AM$31)*($G69/$F69)))</f>
        <v>0</v>
      </c>
      <c r="AR69" s="420">
        <f>IF( $F69=0,0,((($F69/$E$68)*'PLAN DE ADQUISICIONES'!AN$31)*($G69/$F69)))</f>
        <v>0</v>
      </c>
      <c r="AS69" s="420">
        <f>IF( $F69=0,0,((($F69/$E$68)*'PLAN DE ADQUISICIONES'!AO$31)*($G69/$F69)))</f>
        <v>0</v>
      </c>
      <c r="AT69" s="423">
        <f>AH69+AI69+AJ69+AK69+AL69+AM69+AN69+AO69+AP69+AQ69+AR69+AS69</f>
        <v>0</v>
      </c>
      <c r="AU69" s="426">
        <f>AS69+AR69+AQ69+AP69+AO69+AN69+AM69+AL69+AK69+AJ69+AI69+AH69+AF69+AE69+AD69+AC69+AB69+AA69+Z69+Y69+X69+W69+V69+U69+S69+R69+Q69+P69+O69+N69+M69+L69+K69+J69+I69+H69</f>
        <v>0</v>
      </c>
      <c r="AV69" s="392">
        <f t="shared" si="1"/>
        <v>0</v>
      </c>
    </row>
    <row r="70" spans="2:48" s="394" customFormat="1" ht="12.75" customHeight="1" outlineLevel="1" x14ac:dyDescent="0.15">
      <c r="B70" s="416" t="str">
        <f>+'FORMATO COSTEO C1'!C$312</f>
        <v>1.2.5.2</v>
      </c>
      <c r="C70" s="417" t="str">
        <f>+'FORMATO COSTEO C1'!B$312</f>
        <v>Categoría de gasto</v>
      </c>
      <c r="D70" s="428"/>
      <c r="E70" s="563"/>
      <c r="F70" s="420">
        <f>+'FORMATO COSTEO C1'!G312</f>
        <v>0</v>
      </c>
      <c r="G70" s="423">
        <f>+'FORMATO COSTEO C1'!I312</f>
        <v>0</v>
      </c>
      <c r="H70" s="424">
        <f>IF( $F70=0,0,((($F70/$E$68)*'PLAN DE ADQUISICIONES'!F$31)*($G70/$F70)))</f>
        <v>0</v>
      </c>
      <c r="I70" s="420">
        <f>IF( $F70=0,0,((($F70/$E$68)*'PLAN DE ADQUISICIONES'!G$31)*($G70/$F70)))</f>
        <v>0</v>
      </c>
      <c r="J70" s="420">
        <f>IF( $F70=0,0,((($F70/$E$68)*'PLAN DE ADQUISICIONES'!H$31)*($G70/$F70)))</f>
        <v>0</v>
      </c>
      <c r="K70" s="420">
        <f>IF( $F70=0,0,((($F70/$E$68)*'PLAN DE ADQUISICIONES'!I$31)*($G70/$F70)))</f>
        <v>0</v>
      </c>
      <c r="L70" s="420">
        <f>IF( $F70=0,0,((($F70/$E$68)*'PLAN DE ADQUISICIONES'!J$31)*($G70/$F70)))</f>
        <v>0</v>
      </c>
      <c r="M70" s="420">
        <f>IF( $F70=0,0,((($F70/$E$68)*'PLAN DE ADQUISICIONES'!K$31)*($G70/$F70)))</f>
        <v>0</v>
      </c>
      <c r="N70" s="420">
        <f>IF( $F70=0,0,((($F70/$E$68)*'PLAN DE ADQUISICIONES'!L$31)*($G70/$F70)))</f>
        <v>0</v>
      </c>
      <c r="O70" s="420">
        <f>IF( $F70=0,0,((($F70/$E$68)*'PLAN DE ADQUISICIONES'!M$31)*($G70/$F70)))</f>
        <v>0</v>
      </c>
      <c r="P70" s="420">
        <f>IF( $F70=0,0,((($F70/$E$68)*'PLAN DE ADQUISICIONES'!N$31)*($G70/$F70)))</f>
        <v>0</v>
      </c>
      <c r="Q70" s="420">
        <f>IF( $F70=0,0,((($F70/$E$68)*'PLAN DE ADQUISICIONES'!O$31)*($G70/$F70)))</f>
        <v>0</v>
      </c>
      <c r="R70" s="420">
        <f>IF( $F70=0,0,((($F70/$E$68)*'PLAN DE ADQUISICIONES'!P$31)*($G70/$F70)))</f>
        <v>0</v>
      </c>
      <c r="S70" s="420">
        <f>IF( $F70=0,0,((($F70/$E$68)*'PLAN DE ADQUISICIONES'!Q$31)*($G70/$F70)))</f>
        <v>0</v>
      </c>
      <c r="T70" s="423">
        <f>H70+I70+J70+K70+L70+M70+N70+O70+P70+Q70+R70+S70</f>
        <v>0</v>
      </c>
      <c r="U70" s="424">
        <f>IF( $F70=0,0,((($F70/$E$68)*'PLAN DE ADQUISICIONES'!R$31)*($G70/$F70)))</f>
        <v>0</v>
      </c>
      <c r="V70" s="420">
        <f>IF( $F70=0,0,((($F70/$E$68)*'PLAN DE ADQUISICIONES'!S$31)*($G70/$F70)))</f>
        <v>0</v>
      </c>
      <c r="W70" s="420">
        <f>IF( $F70=0,0,((($F70/$E$68)*'PLAN DE ADQUISICIONES'!T$31)*($G70/$F70)))</f>
        <v>0</v>
      </c>
      <c r="X70" s="420">
        <f>IF( $F70=0,0,((($F70/$E$68)*'PLAN DE ADQUISICIONES'!U$31)*($G70/$F70)))</f>
        <v>0</v>
      </c>
      <c r="Y70" s="420">
        <f>IF( $F70=0,0,((($F70/$E$68)*'PLAN DE ADQUISICIONES'!V$31)*($G70/$F70)))</f>
        <v>0</v>
      </c>
      <c r="Z70" s="420">
        <f>IF( $F70=0,0,((($F70/$E$68)*'PLAN DE ADQUISICIONES'!W$31)*($G70/$F70)))</f>
        <v>0</v>
      </c>
      <c r="AA70" s="420">
        <f>IF( $F70=0,0,((($F70/$E$68)*'PLAN DE ADQUISICIONES'!X$31)*($G70/$F70)))</f>
        <v>0</v>
      </c>
      <c r="AB70" s="420">
        <f>IF( $F70=0,0,((($F70/$E$68)*'PLAN DE ADQUISICIONES'!Y$31)*($G70/$F70)))</f>
        <v>0</v>
      </c>
      <c r="AC70" s="420">
        <f>IF( $F70=0,0,((($F70/$E$68)*'PLAN DE ADQUISICIONES'!Z$31)*($G70/$F70)))</f>
        <v>0</v>
      </c>
      <c r="AD70" s="420">
        <f>IF( $F70=0,0,((($F70/$E$68)*'PLAN DE ADQUISICIONES'!AA$31)*($G70/$F70)))</f>
        <v>0</v>
      </c>
      <c r="AE70" s="420">
        <f>IF( $F70=0,0,((($F70/$E$68)*'PLAN DE ADQUISICIONES'!AB$31)*($G70/$F70)))</f>
        <v>0</v>
      </c>
      <c r="AF70" s="420">
        <f>IF( $F70=0,0,((($F70/$E$68)*'PLAN DE ADQUISICIONES'!AC$31)*($G70/$F70)))</f>
        <v>0</v>
      </c>
      <c r="AG70" s="421">
        <f>U70+V70+W70+X70+Y70+Z70+AA70+AB70+AC70+AD70+AE70+AF70</f>
        <v>0</v>
      </c>
      <c r="AH70" s="425">
        <f>IF( $F70=0,0,((($F70/$E$68)*'PLAN DE ADQUISICIONES'!AD$31)*($G70/$F70)))</f>
        <v>0</v>
      </c>
      <c r="AI70" s="420">
        <f>IF( $F70=0,0,((($F70/$E$68)*'PLAN DE ADQUISICIONES'!AE$31)*($G70/$F70)))</f>
        <v>0</v>
      </c>
      <c r="AJ70" s="420">
        <f>IF( $F70=0,0,((($F70/$E$68)*'PLAN DE ADQUISICIONES'!AF$31)*($G70/$F70)))</f>
        <v>0</v>
      </c>
      <c r="AK70" s="420">
        <f>IF( $F70=0,0,((($F70/$E$68)*'PLAN DE ADQUISICIONES'!AG$31)*($G70/$F70)))</f>
        <v>0</v>
      </c>
      <c r="AL70" s="420">
        <f>IF( $F70=0,0,((($F70/$E$68)*'PLAN DE ADQUISICIONES'!AH$31)*($G70/$F70)))</f>
        <v>0</v>
      </c>
      <c r="AM70" s="420">
        <f>IF( $F70=0,0,((($F70/$E$68)*'PLAN DE ADQUISICIONES'!AI$31)*($G70/$F70)))</f>
        <v>0</v>
      </c>
      <c r="AN70" s="420">
        <f>IF( $F70=0,0,((($F70/$E$68)*'PLAN DE ADQUISICIONES'!AJ$31)*($G70/$F70)))</f>
        <v>0</v>
      </c>
      <c r="AO70" s="420">
        <f>IF( $F70=0,0,((($F70/$E$68)*'PLAN DE ADQUISICIONES'!AK$31)*($G70/$F70)))</f>
        <v>0</v>
      </c>
      <c r="AP70" s="420">
        <f>IF( $F70=0,0,((($F70/$E$68)*'PLAN DE ADQUISICIONES'!AL$31)*($G70/$F70)))</f>
        <v>0</v>
      </c>
      <c r="AQ70" s="420">
        <f>IF( $F70=0,0,((($F70/$E$68)*'PLAN DE ADQUISICIONES'!AM$31)*($G70/$F70)))</f>
        <v>0</v>
      </c>
      <c r="AR70" s="420">
        <f>IF( $F70=0,0,((($F70/$E$68)*'PLAN DE ADQUISICIONES'!AN$31)*($G70/$F70)))</f>
        <v>0</v>
      </c>
      <c r="AS70" s="420">
        <f>IF( $F70=0,0,((($F70/$E$68)*'PLAN DE ADQUISICIONES'!AO$31)*($G70/$F70)))</f>
        <v>0</v>
      </c>
      <c r="AT70" s="423">
        <f>AH70+AI70+AJ70+AK70+AL70+AM70+AN70+AO70+AP70+AQ70+AR70+AS70</f>
        <v>0</v>
      </c>
      <c r="AU70" s="426">
        <f>AS70+AR70+AQ70+AP70+AO70+AN70+AM70+AL70+AK70+AJ70+AI70+AH70+AF70+AE70+AD70+AC70+AB70+AA70+Z70+Y70+X70+W70+V70+U70+S70+R70+Q70+P70+O70+N70+M70+L70+K70+J70+I70+H70</f>
        <v>0</v>
      </c>
      <c r="AV70" s="392">
        <f t="shared" si="1"/>
        <v>0</v>
      </c>
    </row>
    <row r="71" spans="2:48" s="405" customFormat="1" ht="12.75" customHeight="1" outlineLevel="1" x14ac:dyDescent="0.15">
      <c r="B71" s="416" t="str">
        <f>+'FORMATO COSTEO C1'!C$318</f>
        <v>1.2.5.3</v>
      </c>
      <c r="C71" s="417" t="str">
        <f>+'FORMATO COSTEO C1'!B$318</f>
        <v>Categoría de gasto</v>
      </c>
      <c r="D71" s="428"/>
      <c r="E71" s="563"/>
      <c r="F71" s="420">
        <f>+'FORMATO COSTEO C1'!G318</f>
        <v>0</v>
      </c>
      <c r="G71" s="423">
        <f>+'FORMATO COSTEO C1'!I318</f>
        <v>0</v>
      </c>
      <c r="H71" s="424">
        <f>IF( $F71=0,0,((($F71/$E$68)*'PLAN DE ADQUISICIONES'!F$31)*($G71/$F71)))</f>
        <v>0</v>
      </c>
      <c r="I71" s="420">
        <f>IF( $F71=0,0,((($F71/$E$68)*'PLAN DE ADQUISICIONES'!G$31)*($G71/$F71)))</f>
        <v>0</v>
      </c>
      <c r="J71" s="420">
        <f>IF( $F71=0,0,((($F71/$E$68)*'PLAN DE ADQUISICIONES'!H$31)*($G71/$F71)))</f>
        <v>0</v>
      </c>
      <c r="K71" s="420">
        <f>IF( $F71=0,0,((($F71/$E$68)*'PLAN DE ADQUISICIONES'!I$31)*($G71/$F71)))</f>
        <v>0</v>
      </c>
      <c r="L71" s="420">
        <f>IF( $F71=0,0,((($F71/$E$68)*'PLAN DE ADQUISICIONES'!J$31)*($G71/$F71)))</f>
        <v>0</v>
      </c>
      <c r="M71" s="420">
        <f>IF( $F71=0,0,((($F71/$E$68)*'PLAN DE ADQUISICIONES'!K$31)*($G71/$F71)))</f>
        <v>0</v>
      </c>
      <c r="N71" s="420">
        <f>IF( $F71=0,0,((($F71/$E$68)*'PLAN DE ADQUISICIONES'!L$31)*($G71/$F71)))</f>
        <v>0</v>
      </c>
      <c r="O71" s="420">
        <f>IF( $F71=0,0,((($F71/$E$68)*'PLAN DE ADQUISICIONES'!M$31)*($G71/$F71)))</f>
        <v>0</v>
      </c>
      <c r="P71" s="420">
        <f>IF( $F71=0,0,((($F71/$E$68)*'PLAN DE ADQUISICIONES'!N$31)*($G71/$F71)))</f>
        <v>0</v>
      </c>
      <c r="Q71" s="420">
        <f>IF( $F71=0,0,((($F71/$E$68)*'PLAN DE ADQUISICIONES'!O$31)*($G71/$F71)))</f>
        <v>0</v>
      </c>
      <c r="R71" s="420">
        <f>IF( $F71=0,0,((($F71/$E$68)*'PLAN DE ADQUISICIONES'!P$31)*($G71/$F71)))</f>
        <v>0</v>
      </c>
      <c r="S71" s="420">
        <f>IF( $F71=0,0,((($F71/$E$68)*'PLAN DE ADQUISICIONES'!Q$31)*($G71/$F71)))</f>
        <v>0</v>
      </c>
      <c r="T71" s="423">
        <f>H71+I71+J71+K71+L71+M71+N71+O71+P71+Q71+R71+S71</f>
        <v>0</v>
      </c>
      <c r="U71" s="424">
        <f>IF( $F71=0,0,((($F71/$E$68)*'PLAN DE ADQUISICIONES'!R$31)*($G71/$F71)))</f>
        <v>0</v>
      </c>
      <c r="V71" s="420">
        <f>IF( $F71=0,0,((($F71/$E$68)*'PLAN DE ADQUISICIONES'!S$31)*($G71/$F71)))</f>
        <v>0</v>
      </c>
      <c r="W71" s="420">
        <f>IF( $F71=0,0,((($F71/$E$68)*'PLAN DE ADQUISICIONES'!T$31)*($G71/$F71)))</f>
        <v>0</v>
      </c>
      <c r="X71" s="420">
        <f>IF( $F71=0,0,((($F71/$E$68)*'PLAN DE ADQUISICIONES'!U$31)*($G71/$F71)))</f>
        <v>0</v>
      </c>
      <c r="Y71" s="420">
        <f>IF( $F71=0,0,((($F71/$E$68)*'PLAN DE ADQUISICIONES'!V$31)*($G71/$F71)))</f>
        <v>0</v>
      </c>
      <c r="Z71" s="420">
        <f>IF( $F71=0,0,((($F71/$E$68)*'PLAN DE ADQUISICIONES'!W$31)*($G71/$F71)))</f>
        <v>0</v>
      </c>
      <c r="AA71" s="420">
        <f>IF( $F71=0,0,((($F71/$E$68)*'PLAN DE ADQUISICIONES'!X$31)*($G71/$F71)))</f>
        <v>0</v>
      </c>
      <c r="AB71" s="420">
        <f>IF( $F71=0,0,((($F71/$E$68)*'PLAN DE ADQUISICIONES'!Y$31)*($G71/$F71)))</f>
        <v>0</v>
      </c>
      <c r="AC71" s="420">
        <f>IF( $F71=0,0,((($F71/$E$68)*'PLAN DE ADQUISICIONES'!Z$31)*($G71/$F71)))</f>
        <v>0</v>
      </c>
      <c r="AD71" s="420">
        <f>IF( $F71=0,0,((($F71/$E$68)*'PLAN DE ADQUISICIONES'!AA$31)*($G71/$F71)))</f>
        <v>0</v>
      </c>
      <c r="AE71" s="420">
        <f>IF( $F71=0,0,((($F71/$E$68)*'PLAN DE ADQUISICIONES'!AB$31)*($G71/$F71)))</f>
        <v>0</v>
      </c>
      <c r="AF71" s="420">
        <f>IF( $F71=0,0,((($F71/$E$68)*'PLAN DE ADQUISICIONES'!AC$31)*($G71/$F71)))</f>
        <v>0</v>
      </c>
      <c r="AG71" s="421">
        <f>U71+V71+W71+X71+Y71+Z71+AA71+AB71+AC71+AD71+AE71+AF71</f>
        <v>0</v>
      </c>
      <c r="AH71" s="425">
        <f>IF( $F71=0,0,((($F71/$E$68)*'PLAN DE ADQUISICIONES'!AD$31)*($G71/$F71)))</f>
        <v>0</v>
      </c>
      <c r="AI71" s="420">
        <f>IF( $F71=0,0,((($F71/$E$68)*'PLAN DE ADQUISICIONES'!AE$31)*($G71/$F71)))</f>
        <v>0</v>
      </c>
      <c r="AJ71" s="420">
        <f>IF( $F71=0,0,((($F71/$E$68)*'PLAN DE ADQUISICIONES'!AF$31)*($G71/$F71)))</f>
        <v>0</v>
      </c>
      <c r="AK71" s="420">
        <f>IF( $F71=0,0,((($F71/$E$68)*'PLAN DE ADQUISICIONES'!AG$31)*($G71/$F71)))</f>
        <v>0</v>
      </c>
      <c r="AL71" s="420">
        <f>IF( $F71=0,0,((($F71/$E$68)*'PLAN DE ADQUISICIONES'!AH$31)*($G71/$F71)))</f>
        <v>0</v>
      </c>
      <c r="AM71" s="420">
        <f>IF( $F71=0,0,((($F71/$E$68)*'PLAN DE ADQUISICIONES'!AI$31)*($G71/$F71)))</f>
        <v>0</v>
      </c>
      <c r="AN71" s="420">
        <f>IF( $F71=0,0,((($F71/$E$68)*'PLAN DE ADQUISICIONES'!AJ$31)*($G71/$F71)))</f>
        <v>0</v>
      </c>
      <c r="AO71" s="420">
        <f>IF( $F71=0,0,((($F71/$E$68)*'PLAN DE ADQUISICIONES'!AK$31)*($G71/$F71)))</f>
        <v>0</v>
      </c>
      <c r="AP71" s="420">
        <f>IF( $F71=0,0,((($F71/$E$68)*'PLAN DE ADQUISICIONES'!AL$31)*($G71/$F71)))</f>
        <v>0</v>
      </c>
      <c r="AQ71" s="420">
        <f>IF( $F71=0,0,((($F71/$E$68)*'PLAN DE ADQUISICIONES'!AM$31)*($G71/$F71)))</f>
        <v>0</v>
      </c>
      <c r="AR71" s="420">
        <f>IF( $F71=0,0,((($F71/$E$68)*'PLAN DE ADQUISICIONES'!AN$31)*($G71/$F71)))</f>
        <v>0</v>
      </c>
      <c r="AS71" s="420">
        <f>IF( $F71=0,0,((($F71/$E$68)*'PLAN DE ADQUISICIONES'!AO$31)*($G71/$F71)))</f>
        <v>0</v>
      </c>
      <c r="AT71" s="423">
        <f>AH71+AI71+AJ71+AK71+AL71+AM71+AN71+AO71+AP71+AQ71+AR71+AS71</f>
        <v>0</v>
      </c>
      <c r="AU71" s="426">
        <f>AS71+AR71+AQ71+AP71+AO71+AN71+AM71+AL71+AK71+AJ71+AI71+AH71+AF71+AE71+AD71+AC71+AB71+AA71+Z71+Y71+X71+W71+V71+U71+S71+R71+Q71+P71+O71+N71+M71+L71+K71+J71+I71+H71</f>
        <v>0</v>
      </c>
      <c r="AV71" s="392">
        <f t="shared" si="1"/>
        <v>0</v>
      </c>
    </row>
    <row r="72" spans="2:48" s="394" customFormat="1" ht="12.75" customHeight="1" x14ac:dyDescent="0.15">
      <c r="B72" s="416" t="str">
        <f>+'FORMATO COSTEO C1'!C$324</f>
        <v>1.2.5.4</v>
      </c>
      <c r="C72" s="417" t="str">
        <f>+'FORMATO COSTEO C1'!B$324</f>
        <v>Categoría de gasto</v>
      </c>
      <c r="D72" s="428"/>
      <c r="E72" s="563"/>
      <c r="F72" s="420">
        <f>+'FORMATO COSTEO C1'!G324</f>
        <v>0</v>
      </c>
      <c r="G72" s="423">
        <f>+'FORMATO COSTEO C1'!I324</f>
        <v>0</v>
      </c>
      <c r="H72" s="424">
        <f>IF( $F72=0,0,((($F72/$E$68)*'PLAN DE ADQUISICIONES'!F$31)*($G72/$F72)))</f>
        <v>0</v>
      </c>
      <c r="I72" s="420">
        <f>IF( $F72=0,0,((($F72/$E$68)*'PLAN DE ADQUISICIONES'!G$31)*($G72/$F72)))</f>
        <v>0</v>
      </c>
      <c r="J72" s="420">
        <f>IF( $F72=0,0,((($F72/$E$68)*'PLAN DE ADQUISICIONES'!H$31)*($G72/$F72)))</f>
        <v>0</v>
      </c>
      <c r="K72" s="420">
        <f>IF( $F72=0,0,((($F72/$E$68)*'PLAN DE ADQUISICIONES'!I$31)*($G72/$F72)))</f>
        <v>0</v>
      </c>
      <c r="L72" s="420">
        <f>IF( $F72=0,0,((($F72/$E$68)*'PLAN DE ADQUISICIONES'!J$31)*($G72/$F72)))</f>
        <v>0</v>
      </c>
      <c r="M72" s="420">
        <f>IF( $F72=0,0,((($F72/$E$68)*'PLAN DE ADQUISICIONES'!K$31)*($G72/$F72)))</f>
        <v>0</v>
      </c>
      <c r="N72" s="420">
        <f>IF( $F72=0,0,((($F72/$E$68)*'PLAN DE ADQUISICIONES'!L$31)*($G72/$F72)))</f>
        <v>0</v>
      </c>
      <c r="O72" s="420">
        <f>IF( $F72=0,0,((($F72/$E$68)*'PLAN DE ADQUISICIONES'!M$31)*($G72/$F72)))</f>
        <v>0</v>
      </c>
      <c r="P72" s="420">
        <f>IF( $F72=0,0,((($F72/$E$68)*'PLAN DE ADQUISICIONES'!N$31)*($G72/$F72)))</f>
        <v>0</v>
      </c>
      <c r="Q72" s="420">
        <f>IF( $F72=0,0,((($F72/$E$68)*'PLAN DE ADQUISICIONES'!O$31)*($G72/$F72)))</f>
        <v>0</v>
      </c>
      <c r="R72" s="420">
        <f>IF( $F72=0,0,((($F72/$E$68)*'PLAN DE ADQUISICIONES'!P$31)*($G72/$F72)))</f>
        <v>0</v>
      </c>
      <c r="S72" s="420">
        <f>IF( $F72=0,0,((($F72/$E$68)*'PLAN DE ADQUISICIONES'!Q$31)*($G72/$F72)))</f>
        <v>0</v>
      </c>
      <c r="T72" s="423">
        <f>H72+I72+J72+K72+L72+M72+N72+O72+P72+Q72+R72+S72</f>
        <v>0</v>
      </c>
      <c r="U72" s="424">
        <f>IF( $F72=0,0,((($F72/$E$68)*'PLAN DE ADQUISICIONES'!R$31)*($G72/$F72)))</f>
        <v>0</v>
      </c>
      <c r="V72" s="420">
        <f>IF( $F72=0,0,((($F72/$E$68)*'PLAN DE ADQUISICIONES'!S$31)*($G72/$F72)))</f>
        <v>0</v>
      </c>
      <c r="W72" s="420">
        <f>IF( $F72=0,0,((($F72/$E$68)*'PLAN DE ADQUISICIONES'!T$31)*($G72/$F72)))</f>
        <v>0</v>
      </c>
      <c r="X72" s="420">
        <f>IF( $F72=0,0,((($F72/$E$68)*'PLAN DE ADQUISICIONES'!U$31)*($G72/$F72)))</f>
        <v>0</v>
      </c>
      <c r="Y72" s="420">
        <f>IF( $F72=0,0,((($F72/$E$68)*'PLAN DE ADQUISICIONES'!V$31)*($G72/$F72)))</f>
        <v>0</v>
      </c>
      <c r="Z72" s="420">
        <f>IF( $F72=0,0,((($F72/$E$68)*'PLAN DE ADQUISICIONES'!W$31)*($G72/$F72)))</f>
        <v>0</v>
      </c>
      <c r="AA72" s="420">
        <f>IF( $F72=0,0,((($F72/$E$68)*'PLAN DE ADQUISICIONES'!X$31)*($G72/$F72)))</f>
        <v>0</v>
      </c>
      <c r="AB72" s="420">
        <f>IF( $F72=0,0,((($F72/$E$68)*'PLAN DE ADQUISICIONES'!Y$31)*($G72/$F72)))</f>
        <v>0</v>
      </c>
      <c r="AC72" s="420">
        <f>IF( $F72=0,0,((($F72/$E$68)*'PLAN DE ADQUISICIONES'!Z$31)*($G72/$F72)))</f>
        <v>0</v>
      </c>
      <c r="AD72" s="420">
        <f>IF( $F72=0,0,((($F72/$E$68)*'PLAN DE ADQUISICIONES'!AA$31)*($G72/$F72)))</f>
        <v>0</v>
      </c>
      <c r="AE72" s="420">
        <f>IF( $F72=0,0,((($F72/$E$68)*'PLAN DE ADQUISICIONES'!AB$31)*($G72/$F72)))</f>
        <v>0</v>
      </c>
      <c r="AF72" s="420">
        <f>IF( $F72=0,0,((($F72/$E$68)*'PLAN DE ADQUISICIONES'!AC$31)*($G72/$F72)))</f>
        <v>0</v>
      </c>
      <c r="AG72" s="421">
        <f>U72+V72+W72+X72+Y72+Z72+AA72+AB72+AC72+AD72+AE72+AF72</f>
        <v>0</v>
      </c>
      <c r="AH72" s="425">
        <f>IF( $F72=0,0,((($F72/$E$68)*'PLAN DE ADQUISICIONES'!AD$31)*($G72/$F72)))</f>
        <v>0</v>
      </c>
      <c r="AI72" s="420">
        <f>IF( $F72=0,0,((($F72/$E$68)*'PLAN DE ADQUISICIONES'!AE$31)*($G72/$F72)))</f>
        <v>0</v>
      </c>
      <c r="AJ72" s="420">
        <f>IF( $F72=0,0,((($F72/$E$68)*'PLAN DE ADQUISICIONES'!AF$31)*($G72/$F72)))</f>
        <v>0</v>
      </c>
      <c r="AK72" s="420">
        <f>IF( $F72=0,0,((($F72/$E$68)*'PLAN DE ADQUISICIONES'!AG$31)*($G72/$F72)))</f>
        <v>0</v>
      </c>
      <c r="AL72" s="420">
        <f>IF( $F72=0,0,((($F72/$E$68)*'PLAN DE ADQUISICIONES'!AH$31)*($G72/$F72)))</f>
        <v>0</v>
      </c>
      <c r="AM72" s="420">
        <f>IF( $F72=0,0,((($F72/$E$68)*'PLAN DE ADQUISICIONES'!AI$31)*($G72/$F72)))</f>
        <v>0</v>
      </c>
      <c r="AN72" s="420">
        <f>IF( $F72=0,0,((($F72/$E$68)*'PLAN DE ADQUISICIONES'!AJ$31)*($G72/$F72)))</f>
        <v>0</v>
      </c>
      <c r="AO72" s="420">
        <f>IF( $F72=0,0,((($F72/$E$68)*'PLAN DE ADQUISICIONES'!AK$31)*($G72/$F72)))</f>
        <v>0</v>
      </c>
      <c r="AP72" s="420">
        <f>IF( $F72=0,0,((($F72/$E$68)*'PLAN DE ADQUISICIONES'!AL$31)*($G72/$F72)))</f>
        <v>0</v>
      </c>
      <c r="AQ72" s="420">
        <f>IF( $F72=0,0,((($F72/$E$68)*'PLAN DE ADQUISICIONES'!AM$31)*($G72/$F72)))</f>
        <v>0</v>
      </c>
      <c r="AR72" s="420">
        <f>IF( $F72=0,0,((($F72/$E$68)*'PLAN DE ADQUISICIONES'!AN$31)*($G72/$F72)))</f>
        <v>0</v>
      </c>
      <c r="AS72" s="420">
        <f>IF( $F72=0,0,((($F72/$E$68)*'PLAN DE ADQUISICIONES'!AO$31)*($G72/$F72)))</f>
        <v>0</v>
      </c>
      <c r="AT72" s="423">
        <f>AH72+AI72+AJ72+AK72+AL72+AM72+AN72+AO72+AP72+AQ72+AR72+AS72</f>
        <v>0</v>
      </c>
      <c r="AU72" s="426">
        <f>AS72+AR72+AQ72+AP72+AO72+AN72+AM72+AL72+AK72+AJ72+AI72+AH72+AF72+AE72+AD72+AC72+AB72+AA72+Z72+Y72+X72+W72+V72+U72+S72+R72+Q72+P72+O72+N72+M72+L72+K72+J72+I72+H72</f>
        <v>0</v>
      </c>
      <c r="AV72" s="392">
        <f t="shared" si="1"/>
        <v>0</v>
      </c>
    </row>
    <row r="73" spans="2:48" s="394" customFormat="1" ht="12.75" customHeight="1" x14ac:dyDescent="0.15">
      <c r="B73" s="416" t="str">
        <f>+'FORMATO COSTEO C1'!C$330</f>
        <v>1.2.5.5</v>
      </c>
      <c r="C73" s="417" t="str">
        <f>+'FORMATO COSTEO C1'!B$330</f>
        <v>Categoría de gasto</v>
      </c>
      <c r="D73" s="428"/>
      <c r="E73" s="563"/>
      <c r="F73" s="420">
        <f>+'FORMATO COSTEO C1'!G330</f>
        <v>0</v>
      </c>
      <c r="G73" s="423">
        <f>+'FORMATO COSTEO C1'!I330</f>
        <v>0</v>
      </c>
      <c r="H73" s="424">
        <f>IF( $F73=0,0,((($F73/$E$68)*'PLAN DE ADQUISICIONES'!F$31)*($G73/$F73)))</f>
        <v>0</v>
      </c>
      <c r="I73" s="420">
        <f>IF( $F73=0,0,((($F73/$E$68)*'PLAN DE ADQUISICIONES'!G$31)*($G73/$F73)))</f>
        <v>0</v>
      </c>
      <c r="J73" s="420">
        <f>IF( $F73=0,0,((($F73/$E$68)*'PLAN DE ADQUISICIONES'!H$31)*($G73/$F73)))</f>
        <v>0</v>
      </c>
      <c r="K73" s="420">
        <f>IF( $F73=0,0,((($F73/$E$68)*'PLAN DE ADQUISICIONES'!I$31)*($G73/$F73)))</f>
        <v>0</v>
      </c>
      <c r="L73" s="420">
        <f>IF( $F73=0,0,((($F73/$E$68)*'PLAN DE ADQUISICIONES'!J$31)*($G73/$F73)))</f>
        <v>0</v>
      </c>
      <c r="M73" s="420">
        <f>IF( $F73=0,0,((($F73/$E$68)*'PLAN DE ADQUISICIONES'!K$31)*($G73/$F73)))</f>
        <v>0</v>
      </c>
      <c r="N73" s="420">
        <f>IF( $F73=0,0,((($F73/$E$68)*'PLAN DE ADQUISICIONES'!L$31)*($G73/$F73)))</f>
        <v>0</v>
      </c>
      <c r="O73" s="420">
        <f>IF( $F73=0,0,((($F73/$E$68)*'PLAN DE ADQUISICIONES'!M$31)*($G73/$F73)))</f>
        <v>0</v>
      </c>
      <c r="P73" s="420">
        <f>IF( $F73=0,0,((($F73/$E$68)*'PLAN DE ADQUISICIONES'!N$31)*($G73/$F73)))</f>
        <v>0</v>
      </c>
      <c r="Q73" s="420">
        <f>IF( $F73=0,0,((($F73/$E$68)*'PLAN DE ADQUISICIONES'!O$31)*($G73/$F73)))</f>
        <v>0</v>
      </c>
      <c r="R73" s="420">
        <f>IF( $F73=0,0,((($F73/$E$68)*'PLAN DE ADQUISICIONES'!P$31)*($G73/$F73)))</f>
        <v>0</v>
      </c>
      <c r="S73" s="420">
        <f>IF( $F73=0,0,((($F73/$E$68)*'PLAN DE ADQUISICIONES'!Q$31)*($G73/$F73)))</f>
        <v>0</v>
      </c>
      <c r="T73" s="423">
        <f>H73+I73+J73+K73+L73+M73+N73+O73+P73+Q73+R73+S73</f>
        <v>0</v>
      </c>
      <c r="U73" s="424">
        <f>IF( $F73=0,0,((($F73/$E$68)*'PLAN DE ADQUISICIONES'!R$31)*($G73/$F73)))</f>
        <v>0</v>
      </c>
      <c r="V73" s="420">
        <f>IF( $F73=0,0,((($F73/$E$68)*'PLAN DE ADQUISICIONES'!S$31)*($G73/$F73)))</f>
        <v>0</v>
      </c>
      <c r="W73" s="420">
        <f>IF( $F73=0,0,((($F73/$E$68)*'PLAN DE ADQUISICIONES'!T$31)*($G73/$F73)))</f>
        <v>0</v>
      </c>
      <c r="X73" s="420">
        <f>IF( $F73=0,0,((($F73/$E$68)*'PLAN DE ADQUISICIONES'!U$31)*($G73/$F73)))</f>
        <v>0</v>
      </c>
      <c r="Y73" s="420">
        <f>IF( $F73=0,0,((($F73/$E$68)*'PLAN DE ADQUISICIONES'!V$31)*($G73/$F73)))</f>
        <v>0</v>
      </c>
      <c r="Z73" s="420">
        <f>IF( $F73=0,0,((($F73/$E$68)*'PLAN DE ADQUISICIONES'!W$31)*($G73/$F73)))</f>
        <v>0</v>
      </c>
      <c r="AA73" s="420">
        <f>IF( $F73=0,0,((($F73/$E$68)*'PLAN DE ADQUISICIONES'!X$31)*($G73/$F73)))</f>
        <v>0</v>
      </c>
      <c r="AB73" s="420">
        <f>IF( $F73=0,0,((($F73/$E$68)*'PLAN DE ADQUISICIONES'!Y$31)*($G73/$F73)))</f>
        <v>0</v>
      </c>
      <c r="AC73" s="420">
        <f>IF( $F73=0,0,((($F73/$E$68)*'PLAN DE ADQUISICIONES'!Z$31)*($G73/$F73)))</f>
        <v>0</v>
      </c>
      <c r="AD73" s="420">
        <f>IF( $F73=0,0,((($F73/$E$68)*'PLAN DE ADQUISICIONES'!AA$31)*($G73/$F73)))</f>
        <v>0</v>
      </c>
      <c r="AE73" s="420">
        <f>IF( $F73=0,0,((($F73/$E$68)*'PLAN DE ADQUISICIONES'!AB$31)*($G73/$F73)))</f>
        <v>0</v>
      </c>
      <c r="AF73" s="420">
        <f>IF( $F73=0,0,((($F73/$E$68)*'PLAN DE ADQUISICIONES'!AC$31)*($G73/$F73)))</f>
        <v>0</v>
      </c>
      <c r="AG73" s="421">
        <f>U73+V73+W73+X73+Y73+Z73+AA73+AB73+AC73+AD73+AE73+AF73</f>
        <v>0</v>
      </c>
      <c r="AH73" s="425">
        <f>IF( $F73=0,0,((($F73/$E$68)*'PLAN DE ADQUISICIONES'!AD$31)*($G73/$F73)))</f>
        <v>0</v>
      </c>
      <c r="AI73" s="420">
        <f>IF( $F73=0,0,((($F73/$E$68)*'PLAN DE ADQUISICIONES'!AE$31)*($G73/$F73)))</f>
        <v>0</v>
      </c>
      <c r="AJ73" s="420">
        <f>IF( $F73=0,0,((($F73/$E$68)*'PLAN DE ADQUISICIONES'!AF$31)*($G73/$F73)))</f>
        <v>0</v>
      </c>
      <c r="AK73" s="420">
        <f>IF( $F73=0,0,((($F73/$E$68)*'PLAN DE ADQUISICIONES'!AG$31)*($G73/$F73)))</f>
        <v>0</v>
      </c>
      <c r="AL73" s="420">
        <f>IF( $F73=0,0,((($F73/$E$68)*'PLAN DE ADQUISICIONES'!AH$31)*($G73/$F73)))</f>
        <v>0</v>
      </c>
      <c r="AM73" s="420">
        <f>IF( $F73=0,0,((($F73/$E$68)*'PLAN DE ADQUISICIONES'!AI$31)*($G73/$F73)))</f>
        <v>0</v>
      </c>
      <c r="AN73" s="420">
        <f>IF( $F73=0,0,((($F73/$E$68)*'PLAN DE ADQUISICIONES'!AJ$31)*($G73/$F73)))</f>
        <v>0</v>
      </c>
      <c r="AO73" s="420">
        <f>IF( $F73=0,0,((($F73/$E$68)*'PLAN DE ADQUISICIONES'!AK$31)*($G73/$F73)))</f>
        <v>0</v>
      </c>
      <c r="AP73" s="420">
        <f>IF( $F73=0,0,((($F73/$E$68)*'PLAN DE ADQUISICIONES'!AL$31)*($G73/$F73)))</f>
        <v>0</v>
      </c>
      <c r="AQ73" s="420">
        <f>IF( $F73=0,0,((($F73/$E$68)*'PLAN DE ADQUISICIONES'!AM$31)*($G73/$F73)))</f>
        <v>0</v>
      </c>
      <c r="AR73" s="420">
        <f>IF( $F73=0,0,((($F73/$E$68)*'PLAN DE ADQUISICIONES'!AN$31)*($G73/$F73)))</f>
        <v>0</v>
      </c>
      <c r="AS73" s="420">
        <f>IF( $F73=0,0,((($F73/$E$68)*'PLAN DE ADQUISICIONES'!AO$31)*($G73/$F73)))</f>
        <v>0</v>
      </c>
      <c r="AT73" s="423">
        <f>AH73+AI73+AJ73+AK73+AL73+AM73+AN73+AO73+AP73+AQ73+AR73+AS73</f>
        <v>0</v>
      </c>
      <c r="AU73" s="426">
        <f>AS73+AR73+AQ73+AP73+AO73+AN73+AM73+AL73+AK73+AJ73+AI73+AH73+AF73+AE73+AD73+AC73+AB73+AA73+Z73+Y73+X73+W73+V73+U73+S73+R73+Q73+P73+O73+N73+M73+L73+K73+J73+I73+H73</f>
        <v>0</v>
      </c>
      <c r="AV73" s="392">
        <f t="shared" si="1"/>
        <v>0</v>
      </c>
    </row>
    <row r="74" spans="2:48" s="394" customFormat="1" ht="12.75" customHeight="1" x14ac:dyDescent="0.25">
      <c r="B74" s="431">
        <f>+'FORMATO COSTEO C1'!C$337</f>
        <v>1.3</v>
      </c>
      <c r="C74" s="396" t="str">
        <f>+'FORMATO COSTEO C1'!D$337</f>
        <v>Emprendedores del sector turismo de los distritos de Pisac, Taray, Lamay, Coya y Calca, provincia de Calca - región Cusco cuentan con planes de negocio o planes de mejora aprobados y viables</v>
      </c>
      <c r="D74" s="397"/>
      <c r="E74" s="545"/>
      <c r="F74" s="399">
        <f>+F75+F81+F87+F93+F99</f>
        <v>0</v>
      </c>
      <c r="G74" s="402">
        <f t="shared" ref="G74:P74" si="21">+G75+G81+G87+G93+G99</f>
        <v>0</v>
      </c>
      <c r="H74" s="403">
        <f t="shared" si="21"/>
        <v>0</v>
      </c>
      <c r="I74" s="399">
        <f>+I75+I81+I87+I93+I99</f>
        <v>0</v>
      </c>
      <c r="J74" s="399">
        <f>+J75+J81+J87+J93+J99</f>
        <v>0</v>
      </c>
      <c r="K74" s="399">
        <f>+K75+K81+K87+K93+K99</f>
        <v>0</v>
      </c>
      <c r="L74" s="399">
        <f>+L75+L81+L87+L93+L99</f>
        <v>0</v>
      </c>
      <c r="M74" s="399">
        <f>+M75+M81+M87+M93+M99</f>
        <v>0</v>
      </c>
      <c r="N74" s="399">
        <f t="shared" si="21"/>
        <v>0</v>
      </c>
      <c r="O74" s="399">
        <f t="shared" si="21"/>
        <v>0</v>
      </c>
      <c r="P74" s="399">
        <f t="shared" si="21"/>
        <v>0</v>
      </c>
      <c r="Q74" s="399">
        <f>+Q75+Q81+Q87+Q93+Q99</f>
        <v>0</v>
      </c>
      <c r="R74" s="399">
        <f>+R75+R81+R87+R93+R99</f>
        <v>0</v>
      </c>
      <c r="S74" s="399">
        <f>+S75+S81+S87+S93+S99</f>
        <v>0</v>
      </c>
      <c r="T74" s="402">
        <f>+T75+T81+T87+T93+T99</f>
        <v>0</v>
      </c>
      <c r="U74" s="403">
        <f t="shared" ref="U74:AS74" si="22">+U75+U81+U87+U93+U99</f>
        <v>0</v>
      </c>
      <c r="V74" s="399">
        <f t="shared" si="22"/>
        <v>0</v>
      </c>
      <c r="W74" s="399">
        <f t="shared" si="22"/>
        <v>0</v>
      </c>
      <c r="X74" s="399">
        <f t="shared" si="22"/>
        <v>0</v>
      </c>
      <c r="Y74" s="399">
        <f t="shared" si="22"/>
        <v>0</v>
      </c>
      <c r="Z74" s="399">
        <f t="shared" si="22"/>
        <v>0</v>
      </c>
      <c r="AA74" s="399">
        <f t="shared" si="22"/>
        <v>0</v>
      </c>
      <c r="AB74" s="399">
        <f t="shared" si="22"/>
        <v>0</v>
      </c>
      <c r="AC74" s="399">
        <f t="shared" si="22"/>
        <v>0</v>
      </c>
      <c r="AD74" s="399">
        <f t="shared" si="22"/>
        <v>0</v>
      </c>
      <c r="AE74" s="399">
        <f t="shared" si="22"/>
        <v>0</v>
      </c>
      <c r="AF74" s="399">
        <f t="shared" si="22"/>
        <v>0</v>
      </c>
      <c r="AG74" s="400">
        <f>+AG75+AG81+AG87+AG93+AG99</f>
        <v>0</v>
      </c>
      <c r="AH74" s="401">
        <f t="shared" si="22"/>
        <v>0</v>
      </c>
      <c r="AI74" s="399">
        <f t="shared" si="22"/>
        <v>0</v>
      </c>
      <c r="AJ74" s="399">
        <f t="shared" si="22"/>
        <v>0</v>
      </c>
      <c r="AK74" s="399">
        <f t="shared" si="22"/>
        <v>0</v>
      </c>
      <c r="AL74" s="399">
        <f t="shared" si="22"/>
        <v>0</v>
      </c>
      <c r="AM74" s="399">
        <f t="shared" si="22"/>
        <v>0</v>
      </c>
      <c r="AN74" s="399">
        <f t="shared" si="22"/>
        <v>0</v>
      </c>
      <c r="AO74" s="399">
        <f t="shared" si="22"/>
        <v>0</v>
      </c>
      <c r="AP74" s="399">
        <f t="shared" si="22"/>
        <v>0</v>
      </c>
      <c r="AQ74" s="399">
        <f t="shared" si="22"/>
        <v>0</v>
      </c>
      <c r="AR74" s="399">
        <f t="shared" si="22"/>
        <v>0</v>
      </c>
      <c r="AS74" s="399">
        <f t="shared" si="22"/>
        <v>0</v>
      </c>
      <c r="AT74" s="402">
        <f>+AT75+AT81+AT87+AT93+AT99</f>
        <v>0</v>
      </c>
      <c r="AU74" s="404">
        <f>+AU75+AU81+AU87+AU93+AU99</f>
        <v>0</v>
      </c>
      <c r="AV74" s="392">
        <f t="shared" si="1"/>
        <v>0</v>
      </c>
    </row>
    <row r="75" spans="2:48" s="405" customFormat="1" ht="12.75" customHeight="1" outlineLevel="1" x14ac:dyDescent="0.15">
      <c r="B75" s="406" t="str">
        <f>+'FORMATO COSTEO C1'!C$338</f>
        <v>1.3.1</v>
      </c>
      <c r="C75" s="430">
        <f>+'FORMATO COSTEO C1'!B$338</f>
        <v>0</v>
      </c>
      <c r="D75" s="543" t="str">
        <f>+'FORMATO COSTEO C1'!D$338</f>
        <v>Unidad medida</v>
      </c>
      <c r="E75" s="546">
        <f>+'FORMATO COSTEO C1'!E$338</f>
        <v>0</v>
      </c>
      <c r="F75" s="410">
        <f>SUM(F76:F80)</f>
        <v>0</v>
      </c>
      <c r="G75" s="413">
        <f t="shared" ref="G75:AU75" si="23">SUM(G76:G80)</f>
        <v>0</v>
      </c>
      <c r="H75" s="414">
        <f t="shared" si="23"/>
        <v>0</v>
      </c>
      <c r="I75" s="410">
        <f>SUM(I76:I80)</f>
        <v>0</v>
      </c>
      <c r="J75" s="410">
        <f>SUM(J76:J80)</f>
        <v>0</v>
      </c>
      <c r="K75" s="410">
        <f>SUM(K76:K80)</f>
        <v>0</v>
      </c>
      <c r="L75" s="410">
        <f>SUM(L76:L80)</f>
        <v>0</v>
      </c>
      <c r="M75" s="410">
        <f>SUM(M76:M80)</f>
        <v>0</v>
      </c>
      <c r="N75" s="410">
        <f t="shared" si="23"/>
        <v>0</v>
      </c>
      <c r="O75" s="410">
        <f t="shared" si="23"/>
        <v>0</v>
      </c>
      <c r="P75" s="410">
        <f t="shared" si="23"/>
        <v>0</v>
      </c>
      <c r="Q75" s="410">
        <f t="shared" si="23"/>
        <v>0</v>
      </c>
      <c r="R75" s="410">
        <f t="shared" si="23"/>
        <v>0</v>
      </c>
      <c r="S75" s="410">
        <f t="shared" si="23"/>
        <v>0</v>
      </c>
      <c r="T75" s="413">
        <f t="shared" si="23"/>
        <v>0</v>
      </c>
      <c r="U75" s="414">
        <f t="shared" si="23"/>
        <v>0</v>
      </c>
      <c r="V75" s="410">
        <f t="shared" si="23"/>
        <v>0</v>
      </c>
      <c r="W75" s="410">
        <f t="shared" si="23"/>
        <v>0</v>
      </c>
      <c r="X75" s="410">
        <f t="shared" si="23"/>
        <v>0</v>
      </c>
      <c r="Y75" s="410">
        <f t="shared" si="23"/>
        <v>0</v>
      </c>
      <c r="Z75" s="410">
        <f t="shared" si="23"/>
        <v>0</v>
      </c>
      <c r="AA75" s="410">
        <f t="shared" si="23"/>
        <v>0</v>
      </c>
      <c r="AB75" s="410">
        <f t="shared" si="23"/>
        <v>0</v>
      </c>
      <c r="AC75" s="410">
        <f t="shared" si="23"/>
        <v>0</v>
      </c>
      <c r="AD75" s="410">
        <f t="shared" si="23"/>
        <v>0</v>
      </c>
      <c r="AE75" s="410">
        <f t="shared" si="23"/>
        <v>0</v>
      </c>
      <c r="AF75" s="410">
        <f t="shared" si="23"/>
        <v>0</v>
      </c>
      <c r="AG75" s="411">
        <f>SUM(AG76:AG80)</f>
        <v>0</v>
      </c>
      <c r="AH75" s="412">
        <f t="shared" si="23"/>
        <v>0</v>
      </c>
      <c r="AI75" s="410">
        <f t="shared" si="23"/>
        <v>0</v>
      </c>
      <c r="AJ75" s="410">
        <f t="shared" si="23"/>
        <v>0</v>
      </c>
      <c r="AK75" s="410">
        <f t="shared" si="23"/>
        <v>0</v>
      </c>
      <c r="AL75" s="410">
        <f t="shared" si="23"/>
        <v>0</v>
      </c>
      <c r="AM75" s="410">
        <f t="shared" si="23"/>
        <v>0</v>
      </c>
      <c r="AN75" s="410">
        <f t="shared" si="23"/>
        <v>0</v>
      </c>
      <c r="AO75" s="410">
        <f t="shared" si="23"/>
        <v>0</v>
      </c>
      <c r="AP75" s="410">
        <f t="shared" si="23"/>
        <v>0</v>
      </c>
      <c r="AQ75" s="410">
        <f t="shared" si="23"/>
        <v>0</v>
      </c>
      <c r="AR75" s="410">
        <f t="shared" si="23"/>
        <v>0</v>
      </c>
      <c r="AS75" s="410">
        <f t="shared" si="23"/>
        <v>0</v>
      </c>
      <c r="AT75" s="413">
        <f t="shared" si="23"/>
        <v>0</v>
      </c>
      <c r="AU75" s="415">
        <f t="shared" si="23"/>
        <v>0</v>
      </c>
      <c r="AV75" s="392">
        <f t="shared" ref="AV75:AV138" si="24">+G75-AU75</f>
        <v>0</v>
      </c>
    </row>
    <row r="76" spans="2:48" s="394" customFormat="1" ht="12.75" customHeight="1" x14ac:dyDescent="0.15">
      <c r="B76" s="416" t="str">
        <f>+'FORMATO COSTEO C1'!C$340</f>
        <v>1.3.1.1</v>
      </c>
      <c r="C76" s="417" t="str">
        <f>+'FORMATO COSTEO C1'!B$340</f>
        <v>Categoría de gasto</v>
      </c>
      <c r="D76" s="418"/>
      <c r="E76" s="562"/>
      <c r="F76" s="420">
        <f>+'FORMATO COSTEO C1'!G340</f>
        <v>0</v>
      </c>
      <c r="G76" s="423">
        <f>+'FORMATO COSTEO C1'!I340</f>
        <v>0</v>
      </c>
      <c r="H76" s="560">
        <f>IF( $F76=0,0,((($F76/$E$75)*'PLAN DE ADQUISICIONES'!F$36)*($G76/$F76)))</f>
        <v>0</v>
      </c>
      <c r="I76" s="420">
        <f>IF( $F76=0,0,((($F76/$E$75)*'PLAN DE ADQUISICIONES'!G$36)*($G76/$F76)))</f>
        <v>0</v>
      </c>
      <c r="J76" s="420">
        <f>IF( $F76=0,0,((($F76/$E$75)*'PLAN DE ADQUISICIONES'!H$36)*($G76/$F76)))</f>
        <v>0</v>
      </c>
      <c r="K76" s="420">
        <f>IF( $F76=0,0,((($F76/$E$75)*'PLAN DE ADQUISICIONES'!I$36)*($G76/$F76)))</f>
        <v>0</v>
      </c>
      <c r="L76" s="420">
        <f>IF( $F76=0,0,((($F76/$E$75)*'PLAN DE ADQUISICIONES'!J$36)*($G76/$F76)))</f>
        <v>0</v>
      </c>
      <c r="M76" s="420">
        <f>IF( $F76=0,0,((($F76/$E$75)*'PLAN DE ADQUISICIONES'!K$36)*($G76/$F76)))</f>
        <v>0</v>
      </c>
      <c r="N76" s="420">
        <f>IF( $F76=0,0,((($F76/$E$75)*'PLAN DE ADQUISICIONES'!L$36)*($G76/$F76)))</f>
        <v>0</v>
      </c>
      <c r="O76" s="420">
        <f>IF( $F76=0,0,((($F76/$E$75)*'PLAN DE ADQUISICIONES'!M$36)*($G76/$F76)))</f>
        <v>0</v>
      </c>
      <c r="P76" s="420">
        <f>IF( $F76=0,0,((($F76/$E$75)*'PLAN DE ADQUISICIONES'!N$36)*($G76/$F76)))</f>
        <v>0</v>
      </c>
      <c r="Q76" s="420">
        <f>IF( $F76=0,0,((($F76/$E$75)*'PLAN DE ADQUISICIONES'!O$36)*($G76/$F76)))</f>
        <v>0</v>
      </c>
      <c r="R76" s="420">
        <f>IF( $F76=0,0,((($F76/$E$75)*'PLAN DE ADQUISICIONES'!P$36)*($G76/$F76)))</f>
        <v>0</v>
      </c>
      <c r="S76" s="420">
        <f>IF( $F76=0,0,((($F76/$E$75)*'PLAN DE ADQUISICIONES'!Q$36)*($G76/$F76)))</f>
        <v>0</v>
      </c>
      <c r="T76" s="423">
        <f>H76+I76+J76+K76+L76+M76+N76+O76+P76+Q76+R76+S76</f>
        <v>0</v>
      </c>
      <c r="U76" s="424">
        <f>IF( $F76=0,0,((($F76/$E$75)*'PLAN DE ADQUISICIONES'!R$36)*($G76/$F76)))</f>
        <v>0</v>
      </c>
      <c r="V76" s="420">
        <f>IF( $F76=0,0,((($F76/$E$75)*'PLAN DE ADQUISICIONES'!S$36)*($G76/$F76)))</f>
        <v>0</v>
      </c>
      <c r="W76" s="420">
        <f>IF( $F76=0,0,((($F76/$E$75)*'PLAN DE ADQUISICIONES'!T$36)*($G76/$F76)))</f>
        <v>0</v>
      </c>
      <c r="X76" s="420">
        <f>IF( $F76=0,0,((($F76/$E$75)*'PLAN DE ADQUISICIONES'!U$36)*($G76/$F76)))</f>
        <v>0</v>
      </c>
      <c r="Y76" s="420">
        <f>IF( $F76=0,0,((($F76/$E$75)*'PLAN DE ADQUISICIONES'!V$36)*($G76/$F76)))</f>
        <v>0</v>
      </c>
      <c r="Z76" s="420">
        <f>IF( $F76=0,0,((($F76/$E$75)*'PLAN DE ADQUISICIONES'!W$36)*($G76/$F76)))</f>
        <v>0</v>
      </c>
      <c r="AA76" s="420">
        <f>IF( $F76=0,0,((($F76/$E$75)*'PLAN DE ADQUISICIONES'!X$36)*($G76/$F76)))</f>
        <v>0</v>
      </c>
      <c r="AB76" s="420">
        <f>IF( $F76=0,0,((($F76/$E$75)*'PLAN DE ADQUISICIONES'!Y$36)*($G76/$F76)))</f>
        <v>0</v>
      </c>
      <c r="AC76" s="420">
        <f>IF( $F76=0,0,((($F76/$E$75)*'PLAN DE ADQUISICIONES'!Z$36)*($G76/$F76)))</f>
        <v>0</v>
      </c>
      <c r="AD76" s="420">
        <f>IF( $F76=0,0,((($F76/$E$75)*'PLAN DE ADQUISICIONES'!AA$36)*($G76/$F76)))</f>
        <v>0</v>
      </c>
      <c r="AE76" s="420">
        <f>IF( $F76=0,0,((($F76/$E$75)*'PLAN DE ADQUISICIONES'!AB$36)*($G76/$F76)))</f>
        <v>0</v>
      </c>
      <c r="AF76" s="420">
        <f>IF( $F76=0,0,((($F76/$E$75)*'PLAN DE ADQUISICIONES'!AC$36)*($G76/$F76)))</f>
        <v>0</v>
      </c>
      <c r="AG76" s="421">
        <f>U76+V76+W76+X76+Y76+Z76+AA76+AB76+AC76+AD76+AE76+AF76</f>
        <v>0</v>
      </c>
      <c r="AH76" s="425">
        <f>IF( $F76=0,0,((($F76/$E$75)*'PLAN DE ADQUISICIONES'!AD$36)*($G76/$F76)))</f>
        <v>0</v>
      </c>
      <c r="AI76" s="420">
        <f>IF( $F76=0,0,((($F76/$E$75)*'PLAN DE ADQUISICIONES'!AE$36)*($G76/$F76)))</f>
        <v>0</v>
      </c>
      <c r="AJ76" s="420">
        <f>IF( $F76=0,0,((($F76/$E$75)*'PLAN DE ADQUISICIONES'!AF$36)*($G76/$F76)))</f>
        <v>0</v>
      </c>
      <c r="AK76" s="420">
        <f>IF( $F76=0,0,((($F76/$E$75)*'PLAN DE ADQUISICIONES'!AG$36)*($G76/$F76)))</f>
        <v>0</v>
      </c>
      <c r="AL76" s="420">
        <f>IF( $F76=0,0,((($F76/$E$75)*'PLAN DE ADQUISICIONES'!AH$36)*($G76/$F76)))</f>
        <v>0</v>
      </c>
      <c r="AM76" s="420">
        <f>IF( $F76=0,0,((($F76/$E$75)*'PLAN DE ADQUISICIONES'!AI$36)*($G76/$F76)))</f>
        <v>0</v>
      </c>
      <c r="AN76" s="420">
        <f>IF( $F76=0,0,((($F76/$E$75)*'PLAN DE ADQUISICIONES'!AJ$36)*($G76/$F76)))</f>
        <v>0</v>
      </c>
      <c r="AO76" s="420">
        <f>IF( $F76=0,0,((($F76/$E$75)*'PLAN DE ADQUISICIONES'!AK$36)*($G76/$F76)))</f>
        <v>0</v>
      </c>
      <c r="AP76" s="420">
        <f>IF( $F76=0,0,((($F76/$E$75)*'PLAN DE ADQUISICIONES'!AL$36)*($G76/$F76)))</f>
        <v>0</v>
      </c>
      <c r="AQ76" s="420">
        <f>IF( $F76=0,0,((($F76/$E$75)*'PLAN DE ADQUISICIONES'!AM$36)*($G76/$F76)))</f>
        <v>0</v>
      </c>
      <c r="AR76" s="420">
        <f>IF( $F76=0,0,((($F76/$E$75)*'PLAN DE ADQUISICIONES'!AN$36)*($G76/$F76)))</f>
        <v>0</v>
      </c>
      <c r="AS76" s="420">
        <f>IF( $F76=0,0,((($F76/$E$75)*'PLAN DE ADQUISICIONES'!AO$36)*($G76/$F76)))</f>
        <v>0</v>
      </c>
      <c r="AT76" s="423">
        <f>AH76+AI76+AJ76+AK76+AL76+AM76+AN76+AO76+AP76+AQ76+AR76+AS76</f>
        <v>0</v>
      </c>
      <c r="AU76" s="426">
        <f>AS76+AR76+AQ76+AP76+AO76+AN76+AM76+AL76+AK76+AJ76+AI76+AH76+AF76+AE76+AD76+AC76+AB76+AA76+Z76+Y76+X76+W76+V76+U76+S76+R76+Q76+P76+O76+N76+M76+L76+K76+J76+I76+H76</f>
        <v>0</v>
      </c>
      <c r="AV76" s="392">
        <f t="shared" si="24"/>
        <v>0</v>
      </c>
    </row>
    <row r="77" spans="2:48" s="394" customFormat="1" ht="12.75" customHeight="1" x14ac:dyDescent="0.15">
      <c r="B77" s="416" t="str">
        <f>+'FORMATO COSTEO C1'!C$346</f>
        <v>1.3.1.2</v>
      </c>
      <c r="C77" s="417" t="str">
        <f>+'FORMATO COSTEO C1'!B$346</f>
        <v>Categoría de gasto</v>
      </c>
      <c r="D77" s="418"/>
      <c r="E77" s="562"/>
      <c r="F77" s="420">
        <f>+'FORMATO COSTEO C1'!G346</f>
        <v>0</v>
      </c>
      <c r="G77" s="423">
        <f>+'FORMATO COSTEO C1'!I346</f>
        <v>0</v>
      </c>
      <c r="H77" s="424">
        <f>IF( $F77=0,0,((($F77/$E$75)*'PLAN DE ADQUISICIONES'!F$36)*($G77/$F77)))</f>
        <v>0</v>
      </c>
      <c r="I77" s="420">
        <f>IF( $F77=0,0,((($F77/$E$75)*'PLAN DE ADQUISICIONES'!G$36)*($G77/$F77)))</f>
        <v>0</v>
      </c>
      <c r="J77" s="420">
        <f>IF( $F77=0,0,((($F77/$E$75)*'PLAN DE ADQUISICIONES'!H$36)*($G77/$F77)))</f>
        <v>0</v>
      </c>
      <c r="K77" s="420">
        <f>IF( $F77=0,0,((($F77/$E$75)*'PLAN DE ADQUISICIONES'!I$36)*($G77/$F77)))</f>
        <v>0</v>
      </c>
      <c r="L77" s="420">
        <f>IF( $F77=0,0,((($F77/$E$75)*'PLAN DE ADQUISICIONES'!J$36)*($G77/$F77)))</f>
        <v>0</v>
      </c>
      <c r="M77" s="420">
        <f>IF( $F77=0,0,((($F77/$E$75)*'PLAN DE ADQUISICIONES'!K$36)*($G77/$F77)))</f>
        <v>0</v>
      </c>
      <c r="N77" s="420">
        <f>IF( $F77=0,0,((($F77/$E$75)*'PLAN DE ADQUISICIONES'!L$36)*($G77/$F77)))</f>
        <v>0</v>
      </c>
      <c r="O77" s="420">
        <f>IF( $F77=0,0,((($F77/$E$75)*'PLAN DE ADQUISICIONES'!M$36)*($G77/$F77)))</f>
        <v>0</v>
      </c>
      <c r="P77" s="420">
        <f>IF( $F77=0,0,((($F77/$E$75)*'PLAN DE ADQUISICIONES'!N$36)*($G77/$F77)))</f>
        <v>0</v>
      </c>
      <c r="Q77" s="420">
        <f>IF( $F77=0,0,((($F77/$E$75)*'PLAN DE ADQUISICIONES'!O$36)*($G77/$F77)))</f>
        <v>0</v>
      </c>
      <c r="R77" s="420">
        <f>IF( $F77=0,0,((($F77/$E$75)*'PLAN DE ADQUISICIONES'!P$36)*($G77/$F77)))</f>
        <v>0</v>
      </c>
      <c r="S77" s="420">
        <f>IF( $F77=0,0,((($F77/$E$75)*'PLAN DE ADQUISICIONES'!Q$36)*($G77/$F77)))</f>
        <v>0</v>
      </c>
      <c r="T77" s="423">
        <f>H77+I77+J77+K77+L77+M77+N77+O77+P77+Q77+R77+S77</f>
        <v>0</v>
      </c>
      <c r="U77" s="424">
        <f>IF( $F77=0,0,((($F77/$E$75)*'PLAN DE ADQUISICIONES'!R$36)*($G77/$F77)))</f>
        <v>0</v>
      </c>
      <c r="V77" s="420">
        <f>IF( $F77=0,0,((($F77/$E$75)*'PLAN DE ADQUISICIONES'!S$36)*($G77/$F77)))</f>
        <v>0</v>
      </c>
      <c r="W77" s="420">
        <f>IF( $F77=0,0,((($F77/$E$75)*'PLAN DE ADQUISICIONES'!T$36)*($G77/$F77)))</f>
        <v>0</v>
      </c>
      <c r="X77" s="420">
        <f>IF( $F77=0,0,((($F77/$E$75)*'PLAN DE ADQUISICIONES'!U$36)*($G77/$F77)))</f>
        <v>0</v>
      </c>
      <c r="Y77" s="420">
        <f>IF( $F77=0,0,((($F77/$E$75)*'PLAN DE ADQUISICIONES'!V$36)*($G77/$F77)))</f>
        <v>0</v>
      </c>
      <c r="Z77" s="420">
        <f>IF( $F77=0,0,((($F77/$E$75)*'PLAN DE ADQUISICIONES'!W$36)*($G77/$F77)))</f>
        <v>0</v>
      </c>
      <c r="AA77" s="420">
        <f>IF( $F77=0,0,((($F77/$E$75)*'PLAN DE ADQUISICIONES'!X$36)*($G77/$F77)))</f>
        <v>0</v>
      </c>
      <c r="AB77" s="420">
        <f>IF( $F77=0,0,((($F77/$E$75)*'PLAN DE ADQUISICIONES'!Y$36)*($G77/$F77)))</f>
        <v>0</v>
      </c>
      <c r="AC77" s="420">
        <f>IF( $F77=0,0,((($F77/$E$75)*'PLAN DE ADQUISICIONES'!Z$36)*($G77/$F77)))</f>
        <v>0</v>
      </c>
      <c r="AD77" s="420">
        <f>IF( $F77=0,0,((($F77/$E$75)*'PLAN DE ADQUISICIONES'!AA$36)*($G77/$F77)))</f>
        <v>0</v>
      </c>
      <c r="AE77" s="420">
        <f>IF( $F77=0,0,((($F77/$E$75)*'PLAN DE ADQUISICIONES'!AB$36)*($G77/$F77)))</f>
        <v>0</v>
      </c>
      <c r="AF77" s="420">
        <f>IF( $F77=0,0,((($F77/$E$75)*'PLAN DE ADQUISICIONES'!AC$36)*($G77/$F77)))</f>
        <v>0</v>
      </c>
      <c r="AG77" s="421">
        <f>U77+V77+W77+X77+Y77+Z77+AA77+AB77+AC77+AD77+AE77+AF77</f>
        <v>0</v>
      </c>
      <c r="AH77" s="425">
        <f>IF( $F77=0,0,((($F77/$E$75)*'PLAN DE ADQUISICIONES'!AD$36)*($G77/$F77)))</f>
        <v>0</v>
      </c>
      <c r="AI77" s="420">
        <f>IF( $F77=0,0,((($F77/$E$75)*'PLAN DE ADQUISICIONES'!AE$36)*($G77/$F77)))</f>
        <v>0</v>
      </c>
      <c r="AJ77" s="420">
        <f>IF( $F77=0,0,((($F77/$E$75)*'PLAN DE ADQUISICIONES'!AF$36)*($G77/$F77)))</f>
        <v>0</v>
      </c>
      <c r="AK77" s="420">
        <f>IF( $F77=0,0,((($F77/$E$75)*'PLAN DE ADQUISICIONES'!AG$36)*($G77/$F77)))</f>
        <v>0</v>
      </c>
      <c r="AL77" s="420">
        <f>IF( $F77=0,0,((($F77/$E$75)*'PLAN DE ADQUISICIONES'!AH$36)*($G77/$F77)))</f>
        <v>0</v>
      </c>
      <c r="AM77" s="420">
        <f>IF( $F77=0,0,((($F77/$E$75)*'PLAN DE ADQUISICIONES'!AI$36)*($G77/$F77)))</f>
        <v>0</v>
      </c>
      <c r="AN77" s="420">
        <f>IF( $F77=0,0,((($F77/$E$75)*'PLAN DE ADQUISICIONES'!AJ$36)*($G77/$F77)))</f>
        <v>0</v>
      </c>
      <c r="AO77" s="420">
        <f>IF( $F77=0,0,((($F77/$E$75)*'PLAN DE ADQUISICIONES'!AK$36)*($G77/$F77)))</f>
        <v>0</v>
      </c>
      <c r="AP77" s="420">
        <f>IF( $F77=0,0,((($F77/$E$75)*'PLAN DE ADQUISICIONES'!AL$36)*($G77/$F77)))</f>
        <v>0</v>
      </c>
      <c r="AQ77" s="420">
        <f>IF( $F77=0,0,((($F77/$E$75)*'PLAN DE ADQUISICIONES'!AM$36)*($G77/$F77)))</f>
        <v>0</v>
      </c>
      <c r="AR77" s="420">
        <f>IF( $F77=0,0,((($F77/$E$75)*'PLAN DE ADQUISICIONES'!AN$36)*($G77/$F77)))</f>
        <v>0</v>
      </c>
      <c r="AS77" s="420">
        <f>IF( $F77=0,0,((($F77/$E$75)*'PLAN DE ADQUISICIONES'!AO$36)*($G77/$F77)))</f>
        <v>0</v>
      </c>
      <c r="AT77" s="423">
        <f>AH77+AI77+AJ77+AK77+AL77+AM77+AN77+AO77+AP77+AQ77+AR77+AS77</f>
        <v>0</v>
      </c>
      <c r="AU77" s="426">
        <f>AS77+AR77+AQ77+AP77+AO77+AN77+AM77+AL77+AK77+AJ77+AI77+AH77+AF77+AE77+AD77+AC77+AB77+AA77+Z77+Y77+X77+W77+V77+U77+S77+R77+Q77+P77+O77+N77+M77+L77+K77+J77+I77+H77</f>
        <v>0</v>
      </c>
      <c r="AV77" s="392">
        <f t="shared" si="24"/>
        <v>0</v>
      </c>
    </row>
    <row r="78" spans="2:48" s="394" customFormat="1" ht="12.75" customHeight="1" x14ac:dyDescent="0.15">
      <c r="B78" s="416" t="str">
        <f>+'FORMATO COSTEO C1'!C$352</f>
        <v>1.3.1.3</v>
      </c>
      <c r="C78" s="417" t="str">
        <f>+'FORMATO COSTEO C1'!B$352</f>
        <v>Categoría de gasto</v>
      </c>
      <c r="D78" s="418"/>
      <c r="E78" s="562"/>
      <c r="F78" s="420">
        <f>+'FORMATO COSTEO C1'!G352</f>
        <v>0</v>
      </c>
      <c r="G78" s="423">
        <f>+'FORMATO COSTEO C1'!I352</f>
        <v>0</v>
      </c>
      <c r="H78" s="424">
        <f>IF( $F78=0,0,((($F78/$E$75)*'PLAN DE ADQUISICIONES'!F$36)*($G78/$F78)))</f>
        <v>0</v>
      </c>
      <c r="I78" s="420">
        <f>IF( $F78=0,0,((($F78/$E$75)*'PLAN DE ADQUISICIONES'!G$36)*($G78/$F78)))</f>
        <v>0</v>
      </c>
      <c r="J78" s="420">
        <f>IF( $F78=0,0,((($F78/$E$75)*'PLAN DE ADQUISICIONES'!H$36)*($G78/$F78)))</f>
        <v>0</v>
      </c>
      <c r="K78" s="420">
        <f>IF( $F78=0,0,((($F78/$E$75)*'PLAN DE ADQUISICIONES'!I$36)*($G78/$F78)))</f>
        <v>0</v>
      </c>
      <c r="L78" s="420">
        <f>IF( $F78=0,0,((($F78/$E$75)*'PLAN DE ADQUISICIONES'!J$36)*($G78/$F78)))</f>
        <v>0</v>
      </c>
      <c r="M78" s="420">
        <f>IF( $F78=0,0,((($F78/$E$75)*'PLAN DE ADQUISICIONES'!K$36)*($G78/$F78)))</f>
        <v>0</v>
      </c>
      <c r="N78" s="420">
        <f>IF( $F78=0,0,((($F78/$E$75)*'PLAN DE ADQUISICIONES'!L$36)*($G78/$F78)))</f>
        <v>0</v>
      </c>
      <c r="O78" s="420">
        <f>IF( $F78=0,0,((($F78/$E$75)*'PLAN DE ADQUISICIONES'!M$36)*($G78/$F78)))</f>
        <v>0</v>
      </c>
      <c r="P78" s="420">
        <f>IF( $F78=0,0,((($F78/$E$75)*'PLAN DE ADQUISICIONES'!N$36)*($G78/$F78)))</f>
        <v>0</v>
      </c>
      <c r="Q78" s="420">
        <f>IF( $F78=0,0,((($F78/$E$75)*'PLAN DE ADQUISICIONES'!O$36)*($G78/$F78)))</f>
        <v>0</v>
      </c>
      <c r="R78" s="420">
        <f>IF( $F78=0,0,((($F78/$E$75)*'PLAN DE ADQUISICIONES'!P$36)*($G78/$F78)))</f>
        <v>0</v>
      </c>
      <c r="S78" s="420">
        <f>IF( $F78=0,0,((($F78/$E$75)*'PLAN DE ADQUISICIONES'!Q$36)*($G78/$F78)))</f>
        <v>0</v>
      </c>
      <c r="T78" s="423">
        <f>H78+I78+J78+K78+L78+M78+N78+O78+P78+Q78+R78+S78</f>
        <v>0</v>
      </c>
      <c r="U78" s="424">
        <f>IF( $F78=0,0,((($F78/$E$75)*'PLAN DE ADQUISICIONES'!R$36)*($G78/$F78)))</f>
        <v>0</v>
      </c>
      <c r="V78" s="420">
        <f>IF( $F78=0,0,((($F78/$E$75)*'PLAN DE ADQUISICIONES'!S$36)*($G78/$F78)))</f>
        <v>0</v>
      </c>
      <c r="W78" s="420">
        <f>IF( $F78=0,0,((($F78/$E$75)*'PLAN DE ADQUISICIONES'!T$36)*($G78/$F78)))</f>
        <v>0</v>
      </c>
      <c r="X78" s="420">
        <f>IF( $F78=0,0,((($F78/$E$75)*'PLAN DE ADQUISICIONES'!U$36)*($G78/$F78)))</f>
        <v>0</v>
      </c>
      <c r="Y78" s="420">
        <f>IF( $F78=0,0,((($F78/$E$75)*'PLAN DE ADQUISICIONES'!V$36)*($G78/$F78)))</f>
        <v>0</v>
      </c>
      <c r="Z78" s="420">
        <f>IF( $F78=0,0,((($F78/$E$75)*'PLAN DE ADQUISICIONES'!W$36)*($G78/$F78)))</f>
        <v>0</v>
      </c>
      <c r="AA78" s="420">
        <f>IF( $F78=0,0,((($F78/$E$75)*'PLAN DE ADQUISICIONES'!X$36)*($G78/$F78)))</f>
        <v>0</v>
      </c>
      <c r="AB78" s="420">
        <f>IF( $F78=0,0,((($F78/$E$75)*'PLAN DE ADQUISICIONES'!Y$36)*($G78/$F78)))</f>
        <v>0</v>
      </c>
      <c r="AC78" s="420">
        <f>IF( $F78=0,0,((($F78/$E$75)*'PLAN DE ADQUISICIONES'!Z$36)*($G78/$F78)))</f>
        <v>0</v>
      </c>
      <c r="AD78" s="420">
        <f>IF( $F78=0,0,((($F78/$E$75)*'PLAN DE ADQUISICIONES'!AA$36)*($G78/$F78)))</f>
        <v>0</v>
      </c>
      <c r="AE78" s="420">
        <f>IF( $F78=0,0,((($F78/$E$75)*'PLAN DE ADQUISICIONES'!AB$36)*($G78/$F78)))</f>
        <v>0</v>
      </c>
      <c r="AF78" s="420">
        <f>IF( $F78=0,0,((($F78/$E$75)*'PLAN DE ADQUISICIONES'!AC$36)*($G78/$F78)))</f>
        <v>0</v>
      </c>
      <c r="AG78" s="421">
        <f>U78+V78+W78+X78+Y78+Z78+AA78+AB78+AC78+AD78+AE78+AF78</f>
        <v>0</v>
      </c>
      <c r="AH78" s="425">
        <f>IF( $F78=0,0,((($F78/$E$75)*'PLAN DE ADQUISICIONES'!AD$36)*($G78/$F78)))</f>
        <v>0</v>
      </c>
      <c r="AI78" s="420">
        <f>IF( $F78=0,0,((($F78/$E$75)*'PLAN DE ADQUISICIONES'!AE$36)*($G78/$F78)))</f>
        <v>0</v>
      </c>
      <c r="AJ78" s="420">
        <f>IF( $F78=0,0,((($F78/$E$75)*'PLAN DE ADQUISICIONES'!AF$36)*($G78/$F78)))</f>
        <v>0</v>
      </c>
      <c r="AK78" s="420">
        <f>IF( $F78=0,0,((($F78/$E$75)*'PLAN DE ADQUISICIONES'!AG$36)*($G78/$F78)))</f>
        <v>0</v>
      </c>
      <c r="AL78" s="420">
        <f>IF( $F78=0,0,((($F78/$E$75)*'PLAN DE ADQUISICIONES'!AH$36)*($G78/$F78)))</f>
        <v>0</v>
      </c>
      <c r="AM78" s="420">
        <f>IF( $F78=0,0,((($F78/$E$75)*'PLAN DE ADQUISICIONES'!AI$36)*($G78/$F78)))</f>
        <v>0</v>
      </c>
      <c r="AN78" s="420">
        <f>IF( $F78=0,0,((($F78/$E$75)*'PLAN DE ADQUISICIONES'!AJ$36)*($G78/$F78)))</f>
        <v>0</v>
      </c>
      <c r="AO78" s="420">
        <f>IF( $F78=0,0,((($F78/$E$75)*'PLAN DE ADQUISICIONES'!AK$36)*($G78/$F78)))</f>
        <v>0</v>
      </c>
      <c r="AP78" s="420">
        <f>IF( $F78=0,0,((($F78/$E$75)*'PLAN DE ADQUISICIONES'!AL$36)*($G78/$F78)))</f>
        <v>0</v>
      </c>
      <c r="AQ78" s="420">
        <f>IF( $F78=0,0,((($F78/$E$75)*'PLAN DE ADQUISICIONES'!AM$36)*($G78/$F78)))</f>
        <v>0</v>
      </c>
      <c r="AR78" s="420">
        <f>IF( $F78=0,0,((($F78/$E$75)*'PLAN DE ADQUISICIONES'!AN$36)*($G78/$F78)))</f>
        <v>0</v>
      </c>
      <c r="AS78" s="420">
        <f>IF( $F78=0,0,((($F78/$E$75)*'PLAN DE ADQUISICIONES'!AO$36)*($G78/$F78)))</f>
        <v>0</v>
      </c>
      <c r="AT78" s="423">
        <f>AH78+AI78+AJ78+AK78+AL78+AM78+AN78+AO78+AP78+AQ78+AR78+AS78</f>
        <v>0</v>
      </c>
      <c r="AU78" s="426">
        <f>AS78+AR78+AQ78+AP78+AO78+AN78+AM78+AL78+AK78+AJ78+AI78+AH78+AF78+AE78+AD78+AC78+AB78+AA78+Z78+Y78+X78+W78+V78+U78+S78+R78+Q78+P78+O78+N78+M78+L78+K78+J78+I78+H78</f>
        <v>0</v>
      </c>
      <c r="AV78" s="392">
        <f t="shared" si="24"/>
        <v>0</v>
      </c>
    </row>
    <row r="79" spans="2:48" s="405" customFormat="1" ht="12.75" customHeight="1" outlineLevel="1" x14ac:dyDescent="0.15">
      <c r="B79" s="416" t="str">
        <f>+'FORMATO COSTEO C1'!C$358</f>
        <v>1.3.1.4</v>
      </c>
      <c r="C79" s="417" t="str">
        <f>+'FORMATO COSTEO C1'!B$358</f>
        <v>Categoría de gasto</v>
      </c>
      <c r="D79" s="418"/>
      <c r="E79" s="562"/>
      <c r="F79" s="420">
        <f>+'FORMATO COSTEO C1'!G358</f>
        <v>0</v>
      </c>
      <c r="G79" s="423">
        <f>+'FORMATO COSTEO C1'!I358</f>
        <v>0</v>
      </c>
      <c r="H79" s="424">
        <f>IF( $F79=0,0,((($F79/$E$75)*'PLAN DE ADQUISICIONES'!F$36)*($G79/$F79)))</f>
        <v>0</v>
      </c>
      <c r="I79" s="420">
        <f>IF( $F79=0,0,((($F79/$E$75)*'PLAN DE ADQUISICIONES'!G$36)*($G79/$F79)))</f>
        <v>0</v>
      </c>
      <c r="J79" s="420">
        <f>IF( $F79=0,0,((($F79/$E$75)*'PLAN DE ADQUISICIONES'!H$36)*($G79/$F79)))</f>
        <v>0</v>
      </c>
      <c r="K79" s="420">
        <f>IF( $F79=0,0,((($F79/$E$75)*'PLAN DE ADQUISICIONES'!I$36)*($G79/$F79)))</f>
        <v>0</v>
      </c>
      <c r="L79" s="420">
        <f>IF( $F79=0,0,((($F79/$E$75)*'PLAN DE ADQUISICIONES'!J$36)*($G79/$F79)))</f>
        <v>0</v>
      </c>
      <c r="M79" s="420">
        <f>IF( $F79=0,0,((($F79/$E$75)*'PLAN DE ADQUISICIONES'!K$36)*($G79/$F79)))</f>
        <v>0</v>
      </c>
      <c r="N79" s="420">
        <f>IF( $F79=0,0,((($F79/$E$75)*'PLAN DE ADQUISICIONES'!L$36)*($G79/$F79)))</f>
        <v>0</v>
      </c>
      <c r="O79" s="420">
        <f>IF( $F79=0,0,((($F79/$E$75)*'PLAN DE ADQUISICIONES'!M$36)*($G79/$F79)))</f>
        <v>0</v>
      </c>
      <c r="P79" s="420">
        <f>IF( $F79=0,0,((($F79/$E$75)*'PLAN DE ADQUISICIONES'!N$36)*($G79/$F79)))</f>
        <v>0</v>
      </c>
      <c r="Q79" s="420">
        <f>IF( $F79=0,0,((($F79/$E$75)*'PLAN DE ADQUISICIONES'!O$36)*($G79/$F79)))</f>
        <v>0</v>
      </c>
      <c r="R79" s="420">
        <f>IF( $F79=0,0,((($F79/$E$75)*'PLAN DE ADQUISICIONES'!P$36)*($G79/$F79)))</f>
        <v>0</v>
      </c>
      <c r="S79" s="420">
        <f>IF( $F79=0,0,((($F79/$E$75)*'PLAN DE ADQUISICIONES'!Q$36)*($G79/$F79)))</f>
        <v>0</v>
      </c>
      <c r="T79" s="423">
        <f>H79+I79+J79+K79+L79+M79+N79+O79+P79+Q79+R79+S79</f>
        <v>0</v>
      </c>
      <c r="U79" s="424">
        <f>IF( $F79=0,0,((($F79/$E$75)*'PLAN DE ADQUISICIONES'!R$36)*($G79/$F79)))</f>
        <v>0</v>
      </c>
      <c r="V79" s="420">
        <f>IF( $F79=0,0,((($F79/$E$75)*'PLAN DE ADQUISICIONES'!S$36)*($G79/$F79)))</f>
        <v>0</v>
      </c>
      <c r="W79" s="420">
        <f>IF( $F79=0,0,((($F79/$E$75)*'PLAN DE ADQUISICIONES'!T$36)*($G79/$F79)))</f>
        <v>0</v>
      </c>
      <c r="X79" s="420">
        <f>IF( $F79=0,0,((($F79/$E$75)*'PLAN DE ADQUISICIONES'!U$36)*($G79/$F79)))</f>
        <v>0</v>
      </c>
      <c r="Y79" s="420">
        <f>IF( $F79=0,0,((($F79/$E$75)*'PLAN DE ADQUISICIONES'!V$36)*($G79/$F79)))</f>
        <v>0</v>
      </c>
      <c r="Z79" s="420">
        <f>IF( $F79=0,0,((($F79/$E$75)*'PLAN DE ADQUISICIONES'!W$36)*($G79/$F79)))</f>
        <v>0</v>
      </c>
      <c r="AA79" s="420">
        <f>IF( $F79=0,0,((($F79/$E$75)*'PLAN DE ADQUISICIONES'!X$36)*($G79/$F79)))</f>
        <v>0</v>
      </c>
      <c r="AB79" s="420">
        <f>IF( $F79=0,0,((($F79/$E$75)*'PLAN DE ADQUISICIONES'!Y$36)*($G79/$F79)))</f>
        <v>0</v>
      </c>
      <c r="AC79" s="420">
        <f>IF( $F79=0,0,((($F79/$E$75)*'PLAN DE ADQUISICIONES'!Z$36)*($G79/$F79)))</f>
        <v>0</v>
      </c>
      <c r="AD79" s="420">
        <f>IF( $F79=0,0,((($F79/$E$75)*'PLAN DE ADQUISICIONES'!AA$36)*($G79/$F79)))</f>
        <v>0</v>
      </c>
      <c r="AE79" s="420">
        <f>IF( $F79=0,0,((($F79/$E$75)*'PLAN DE ADQUISICIONES'!AB$36)*($G79/$F79)))</f>
        <v>0</v>
      </c>
      <c r="AF79" s="420">
        <f>IF( $F79=0,0,((($F79/$E$75)*'PLAN DE ADQUISICIONES'!AC$36)*($G79/$F79)))</f>
        <v>0</v>
      </c>
      <c r="AG79" s="421">
        <f>U79+V79+W79+X79+Y79+Z79+AA79+AB79+AC79+AD79+AE79+AF79</f>
        <v>0</v>
      </c>
      <c r="AH79" s="425">
        <f>IF( $F79=0,0,((($F79/$E$75)*'PLAN DE ADQUISICIONES'!AD$36)*($G79/$F79)))</f>
        <v>0</v>
      </c>
      <c r="AI79" s="420">
        <f>IF( $F79=0,0,((($F79/$E$75)*'PLAN DE ADQUISICIONES'!AE$36)*($G79/$F79)))</f>
        <v>0</v>
      </c>
      <c r="AJ79" s="420">
        <f>IF( $F79=0,0,((($F79/$E$75)*'PLAN DE ADQUISICIONES'!AF$36)*($G79/$F79)))</f>
        <v>0</v>
      </c>
      <c r="AK79" s="420">
        <f>IF( $F79=0,0,((($F79/$E$75)*'PLAN DE ADQUISICIONES'!AG$36)*($G79/$F79)))</f>
        <v>0</v>
      </c>
      <c r="AL79" s="420">
        <f>IF( $F79=0,0,((($F79/$E$75)*'PLAN DE ADQUISICIONES'!AH$36)*($G79/$F79)))</f>
        <v>0</v>
      </c>
      <c r="AM79" s="420">
        <f>IF( $F79=0,0,((($F79/$E$75)*'PLAN DE ADQUISICIONES'!AI$36)*($G79/$F79)))</f>
        <v>0</v>
      </c>
      <c r="AN79" s="420">
        <f>IF( $F79=0,0,((($F79/$E$75)*'PLAN DE ADQUISICIONES'!AJ$36)*($G79/$F79)))</f>
        <v>0</v>
      </c>
      <c r="AO79" s="420">
        <f>IF( $F79=0,0,((($F79/$E$75)*'PLAN DE ADQUISICIONES'!AK$36)*($G79/$F79)))</f>
        <v>0</v>
      </c>
      <c r="AP79" s="420">
        <f>IF( $F79=0,0,((($F79/$E$75)*'PLAN DE ADQUISICIONES'!AL$36)*($G79/$F79)))</f>
        <v>0</v>
      </c>
      <c r="AQ79" s="420">
        <f>IF( $F79=0,0,((($F79/$E$75)*'PLAN DE ADQUISICIONES'!AM$36)*($G79/$F79)))</f>
        <v>0</v>
      </c>
      <c r="AR79" s="420">
        <f>IF( $F79=0,0,((($F79/$E$75)*'PLAN DE ADQUISICIONES'!AN$36)*($G79/$F79)))</f>
        <v>0</v>
      </c>
      <c r="AS79" s="420">
        <f>IF( $F79=0,0,((($F79/$E$75)*'PLAN DE ADQUISICIONES'!AO$36)*($G79/$F79)))</f>
        <v>0</v>
      </c>
      <c r="AT79" s="423">
        <f>AH79+AI79+AJ79+AK79+AL79+AM79+AN79+AO79+AP79+AQ79+AR79+AS79</f>
        <v>0</v>
      </c>
      <c r="AU79" s="426">
        <f>AS79+AR79+AQ79+AP79+AO79+AN79+AM79+AL79+AK79+AJ79+AI79+AH79+AF79+AE79+AD79+AC79+AB79+AA79+Z79+Y79+X79+W79+V79+U79+S79+R79+Q79+P79+O79+N79+M79+L79+K79+J79+I79+H79</f>
        <v>0</v>
      </c>
      <c r="AV79" s="392">
        <f t="shared" si="24"/>
        <v>0</v>
      </c>
    </row>
    <row r="80" spans="2:48" s="405" customFormat="1" ht="12.75" customHeight="1" outlineLevel="1" x14ac:dyDescent="0.15">
      <c r="B80" s="416" t="str">
        <f>+'FORMATO COSTEO C1'!C$364</f>
        <v>1.3.1.5</v>
      </c>
      <c r="C80" s="417" t="str">
        <f>+'FORMATO COSTEO C1'!B$364</f>
        <v>Categoría de gasto</v>
      </c>
      <c r="D80" s="418"/>
      <c r="E80" s="562"/>
      <c r="F80" s="420">
        <f>+'FORMATO COSTEO C1'!G364</f>
        <v>0</v>
      </c>
      <c r="G80" s="423">
        <f>+'FORMATO COSTEO C1'!I364</f>
        <v>0</v>
      </c>
      <c r="H80" s="424">
        <f>IF( $F80=0,0,((($F80/$E$75)*'PLAN DE ADQUISICIONES'!F$36)*($G80/$F80)))</f>
        <v>0</v>
      </c>
      <c r="I80" s="420">
        <f>IF( $F80=0,0,((($F80/$E$75)*'PLAN DE ADQUISICIONES'!G$36)*($G80/$F80)))</f>
        <v>0</v>
      </c>
      <c r="J80" s="420">
        <f>IF( $F80=0,0,((($F80/$E$75)*'PLAN DE ADQUISICIONES'!H$36)*($G80/$F80)))</f>
        <v>0</v>
      </c>
      <c r="K80" s="420">
        <f>IF( $F80=0,0,((($F80/$E$75)*'PLAN DE ADQUISICIONES'!I$36)*($G80/$F80)))</f>
        <v>0</v>
      </c>
      <c r="L80" s="420">
        <f>IF( $F80=0,0,((($F80/$E$75)*'PLAN DE ADQUISICIONES'!J$36)*($G80/$F80)))</f>
        <v>0</v>
      </c>
      <c r="M80" s="420">
        <f>IF( $F80=0,0,((($F80/$E$75)*'PLAN DE ADQUISICIONES'!K$36)*($G80/$F80)))</f>
        <v>0</v>
      </c>
      <c r="N80" s="420">
        <f>IF( $F80=0,0,((($F80/$E$75)*'PLAN DE ADQUISICIONES'!L$36)*($G80/$F80)))</f>
        <v>0</v>
      </c>
      <c r="O80" s="420">
        <f>IF( $F80=0,0,((($F80/$E$75)*'PLAN DE ADQUISICIONES'!M$36)*($G80/$F80)))</f>
        <v>0</v>
      </c>
      <c r="P80" s="420">
        <f>IF( $F80=0,0,((($F80/$E$75)*'PLAN DE ADQUISICIONES'!N$36)*($G80/$F80)))</f>
        <v>0</v>
      </c>
      <c r="Q80" s="420">
        <f>IF( $F80=0,0,((($F80/$E$75)*'PLAN DE ADQUISICIONES'!O$36)*($G80/$F80)))</f>
        <v>0</v>
      </c>
      <c r="R80" s="420">
        <f>IF( $F80=0,0,((($F80/$E$75)*'PLAN DE ADQUISICIONES'!P$36)*($G80/$F80)))</f>
        <v>0</v>
      </c>
      <c r="S80" s="420">
        <f>IF( $F80=0,0,((($F80/$E$75)*'PLAN DE ADQUISICIONES'!Q$36)*($G80/$F80)))</f>
        <v>0</v>
      </c>
      <c r="T80" s="423">
        <f>H80+I80+J80+K80+L80+M80+N80+O80+P80+Q80+R80+S80</f>
        <v>0</v>
      </c>
      <c r="U80" s="424">
        <f>IF( $F80=0,0,((($F80/$E$75)*'PLAN DE ADQUISICIONES'!R$36)*($G80/$F80)))</f>
        <v>0</v>
      </c>
      <c r="V80" s="420">
        <f>IF( $F80=0,0,((($F80/$E$75)*'PLAN DE ADQUISICIONES'!S$36)*($G80/$F80)))</f>
        <v>0</v>
      </c>
      <c r="W80" s="420">
        <f>IF( $F80=0,0,((($F80/$E$75)*'PLAN DE ADQUISICIONES'!T$36)*($G80/$F80)))</f>
        <v>0</v>
      </c>
      <c r="X80" s="420">
        <f>IF( $F80=0,0,((($F80/$E$75)*'PLAN DE ADQUISICIONES'!U$36)*($G80/$F80)))</f>
        <v>0</v>
      </c>
      <c r="Y80" s="420">
        <f>IF( $F80=0,0,((($F80/$E$75)*'PLAN DE ADQUISICIONES'!V$36)*($G80/$F80)))</f>
        <v>0</v>
      </c>
      <c r="Z80" s="420">
        <f>IF( $F80=0,0,((($F80/$E$75)*'PLAN DE ADQUISICIONES'!W$36)*($G80/$F80)))</f>
        <v>0</v>
      </c>
      <c r="AA80" s="420">
        <f>IF( $F80=0,0,((($F80/$E$75)*'PLAN DE ADQUISICIONES'!X$36)*($G80/$F80)))</f>
        <v>0</v>
      </c>
      <c r="AB80" s="420">
        <f>IF( $F80=0,0,((($F80/$E$75)*'PLAN DE ADQUISICIONES'!Y$36)*($G80/$F80)))</f>
        <v>0</v>
      </c>
      <c r="AC80" s="420">
        <f>IF( $F80=0,0,((($F80/$E$75)*'PLAN DE ADQUISICIONES'!Z$36)*($G80/$F80)))</f>
        <v>0</v>
      </c>
      <c r="AD80" s="420">
        <f>IF( $F80=0,0,((($F80/$E$75)*'PLAN DE ADQUISICIONES'!AA$36)*($G80/$F80)))</f>
        <v>0</v>
      </c>
      <c r="AE80" s="420">
        <f>IF( $F80=0,0,((($F80/$E$75)*'PLAN DE ADQUISICIONES'!AB$36)*($G80/$F80)))</f>
        <v>0</v>
      </c>
      <c r="AF80" s="420">
        <f>IF( $F80=0,0,((($F80/$E$75)*'PLAN DE ADQUISICIONES'!AC$36)*($G80/$F80)))</f>
        <v>0</v>
      </c>
      <c r="AG80" s="421">
        <f>U80+V80+W80+X80+Y80+Z80+AA80+AB80+AC80+AD80+AE80+AF80</f>
        <v>0</v>
      </c>
      <c r="AH80" s="425">
        <f>IF( $F80=0,0,((($F80/$E$75)*'PLAN DE ADQUISICIONES'!AD$36)*($G80/$F80)))</f>
        <v>0</v>
      </c>
      <c r="AI80" s="420">
        <f>IF( $F80=0,0,((($F80/$E$75)*'PLAN DE ADQUISICIONES'!AE$36)*($G80/$F80)))</f>
        <v>0</v>
      </c>
      <c r="AJ80" s="420">
        <f>IF( $F80=0,0,((($F80/$E$75)*'PLAN DE ADQUISICIONES'!AF$36)*($G80/$F80)))</f>
        <v>0</v>
      </c>
      <c r="AK80" s="420">
        <f>IF( $F80=0,0,((($F80/$E$75)*'PLAN DE ADQUISICIONES'!AG$36)*($G80/$F80)))</f>
        <v>0</v>
      </c>
      <c r="AL80" s="420">
        <f>IF( $F80=0,0,((($F80/$E$75)*'PLAN DE ADQUISICIONES'!AH$36)*($G80/$F80)))</f>
        <v>0</v>
      </c>
      <c r="AM80" s="420">
        <f>IF( $F80=0,0,((($F80/$E$75)*'PLAN DE ADQUISICIONES'!AI$36)*($G80/$F80)))</f>
        <v>0</v>
      </c>
      <c r="AN80" s="420">
        <f>IF( $F80=0,0,((($F80/$E$75)*'PLAN DE ADQUISICIONES'!AJ$36)*($G80/$F80)))</f>
        <v>0</v>
      </c>
      <c r="AO80" s="420">
        <f>IF( $F80=0,0,((($F80/$E$75)*'PLAN DE ADQUISICIONES'!AK$36)*($G80/$F80)))</f>
        <v>0</v>
      </c>
      <c r="AP80" s="420">
        <f>IF( $F80=0,0,((($F80/$E$75)*'PLAN DE ADQUISICIONES'!AL$36)*($G80/$F80)))</f>
        <v>0</v>
      </c>
      <c r="AQ80" s="420">
        <f>IF( $F80=0,0,((($F80/$E$75)*'PLAN DE ADQUISICIONES'!AM$36)*($G80/$F80)))</f>
        <v>0</v>
      </c>
      <c r="AR80" s="420">
        <f>IF( $F80=0,0,((($F80/$E$75)*'PLAN DE ADQUISICIONES'!AN$36)*($G80/$F80)))</f>
        <v>0</v>
      </c>
      <c r="AS80" s="420">
        <f>IF( $F80=0,0,((($F80/$E$75)*'PLAN DE ADQUISICIONES'!AO$36)*($G80/$F80)))</f>
        <v>0</v>
      </c>
      <c r="AT80" s="423">
        <f>AH80+AI80+AJ80+AK80+AL80+AM80+AN80+AO80+AP80+AQ80+AR80+AS80</f>
        <v>0</v>
      </c>
      <c r="AU80" s="426">
        <f>AS80+AR80+AQ80+AP80+AO80+AN80+AM80+AL80+AK80+AJ80+AI80+AH80+AF80+AE80+AD80+AC80+AB80+AA80+Z80+Y80+X80+W80+V80+U80+S80+R80+Q80+P80+O80+N80+M80+L80+K80+J80+I80+H80</f>
        <v>0</v>
      </c>
      <c r="AV80" s="392">
        <f t="shared" si="24"/>
        <v>0</v>
      </c>
    </row>
    <row r="81" spans="2:48" s="394" customFormat="1" ht="12.75" customHeight="1" x14ac:dyDescent="0.15">
      <c r="B81" s="406" t="str">
        <f>+'FORMATO COSTEO C1'!C$370</f>
        <v>1.3.2</v>
      </c>
      <c r="C81" s="430">
        <f>+'FORMATO COSTEO C1'!B$370</f>
        <v>0</v>
      </c>
      <c r="D81" s="543" t="str">
        <f>+'FORMATO COSTEO C1'!D$370</f>
        <v>Unidad medida</v>
      </c>
      <c r="E81" s="546">
        <f>+'FORMATO COSTEO C1'!E$370</f>
        <v>0</v>
      </c>
      <c r="F81" s="410">
        <f>SUM(F82:F86)</f>
        <v>0</v>
      </c>
      <c r="G81" s="413">
        <f t="shared" ref="G81:AS81" si="25">SUM(G82:G86)</f>
        <v>0</v>
      </c>
      <c r="H81" s="414">
        <f t="shared" si="25"/>
        <v>0</v>
      </c>
      <c r="I81" s="410">
        <f>SUM(I82:I86)</f>
        <v>0</v>
      </c>
      <c r="J81" s="410">
        <f>SUM(J82:J86)</f>
        <v>0</v>
      </c>
      <c r="K81" s="410">
        <f>SUM(K82:K86)</f>
        <v>0</v>
      </c>
      <c r="L81" s="410">
        <f>SUM(L82:L86)</f>
        <v>0</v>
      </c>
      <c r="M81" s="410">
        <f>SUM(M82:M86)</f>
        <v>0</v>
      </c>
      <c r="N81" s="410">
        <f t="shared" si="25"/>
        <v>0</v>
      </c>
      <c r="O81" s="410">
        <f t="shared" si="25"/>
        <v>0</v>
      </c>
      <c r="P81" s="410">
        <f t="shared" si="25"/>
        <v>0</v>
      </c>
      <c r="Q81" s="410">
        <f t="shared" si="25"/>
        <v>0</v>
      </c>
      <c r="R81" s="410">
        <f t="shared" si="25"/>
        <v>0</v>
      </c>
      <c r="S81" s="410">
        <f t="shared" si="25"/>
        <v>0</v>
      </c>
      <c r="T81" s="413">
        <f>SUM(T82:T86)</f>
        <v>0</v>
      </c>
      <c r="U81" s="414">
        <f t="shared" si="25"/>
        <v>0</v>
      </c>
      <c r="V81" s="410">
        <f t="shared" si="25"/>
        <v>0</v>
      </c>
      <c r="W81" s="410">
        <f t="shared" si="25"/>
        <v>0</v>
      </c>
      <c r="X81" s="410">
        <f t="shared" si="25"/>
        <v>0</v>
      </c>
      <c r="Y81" s="410">
        <f t="shared" si="25"/>
        <v>0</v>
      </c>
      <c r="Z81" s="410">
        <f t="shared" si="25"/>
        <v>0</v>
      </c>
      <c r="AA81" s="410">
        <f t="shared" si="25"/>
        <v>0</v>
      </c>
      <c r="AB81" s="410">
        <f t="shared" si="25"/>
        <v>0</v>
      </c>
      <c r="AC81" s="410">
        <f t="shared" si="25"/>
        <v>0</v>
      </c>
      <c r="AD81" s="410">
        <f t="shared" si="25"/>
        <v>0</v>
      </c>
      <c r="AE81" s="410">
        <f t="shared" si="25"/>
        <v>0</v>
      </c>
      <c r="AF81" s="410">
        <f t="shared" si="25"/>
        <v>0</v>
      </c>
      <c r="AG81" s="411">
        <f t="shared" si="25"/>
        <v>0</v>
      </c>
      <c r="AH81" s="412">
        <f t="shared" si="25"/>
        <v>0</v>
      </c>
      <c r="AI81" s="410">
        <f t="shared" si="25"/>
        <v>0</v>
      </c>
      <c r="AJ81" s="410">
        <f t="shared" si="25"/>
        <v>0</v>
      </c>
      <c r="AK81" s="410">
        <f t="shared" si="25"/>
        <v>0</v>
      </c>
      <c r="AL81" s="410">
        <f t="shared" si="25"/>
        <v>0</v>
      </c>
      <c r="AM81" s="410">
        <f t="shared" si="25"/>
        <v>0</v>
      </c>
      <c r="AN81" s="410">
        <f t="shared" si="25"/>
        <v>0</v>
      </c>
      <c r="AO81" s="410">
        <f t="shared" si="25"/>
        <v>0</v>
      </c>
      <c r="AP81" s="410">
        <f t="shared" si="25"/>
        <v>0</v>
      </c>
      <c r="AQ81" s="410">
        <f t="shared" si="25"/>
        <v>0</v>
      </c>
      <c r="AR81" s="410">
        <f t="shared" si="25"/>
        <v>0</v>
      </c>
      <c r="AS81" s="410">
        <f t="shared" si="25"/>
        <v>0</v>
      </c>
      <c r="AT81" s="413">
        <f>SUM(AT82:AT86)</f>
        <v>0</v>
      </c>
      <c r="AU81" s="415">
        <f>SUM(AU82:AU86)</f>
        <v>0</v>
      </c>
      <c r="AV81" s="392">
        <f t="shared" si="24"/>
        <v>0</v>
      </c>
    </row>
    <row r="82" spans="2:48" s="394" customFormat="1" ht="12.75" customHeight="1" x14ac:dyDescent="0.15">
      <c r="B82" s="416" t="str">
        <f>+'FORMATO COSTEO C1'!C372</f>
        <v>1.3.2.1</v>
      </c>
      <c r="C82" s="417" t="str">
        <f>+'FORMATO COSTEO C1'!B$372</f>
        <v>Categoría de gasto</v>
      </c>
      <c r="D82" s="428"/>
      <c r="E82" s="563"/>
      <c r="F82" s="420">
        <f>+'FORMATO COSTEO C1'!G372</f>
        <v>0</v>
      </c>
      <c r="G82" s="423">
        <f>+'FORMATO COSTEO C1'!I372</f>
        <v>0</v>
      </c>
      <c r="H82" s="560">
        <f>IF( $F82=0,0,((($F82/$E$81)*'PLAN DE ADQUISICIONES'!F$37)*($G82/$F82)))</f>
        <v>0</v>
      </c>
      <c r="I82" s="420">
        <f>IF( $F82=0,0,((($F82/$E$81)*'PLAN DE ADQUISICIONES'!G$37)*($G82/$F82)))</f>
        <v>0</v>
      </c>
      <c r="J82" s="420">
        <f>IF( $F82=0,0,((($F82/$E$81)*'PLAN DE ADQUISICIONES'!H$37)*($G82/$F82)))</f>
        <v>0</v>
      </c>
      <c r="K82" s="420">
        <f>IF( $F82=0,0,((($F82/$E$81)*'PLAN DE ADQUISICIONES'!I$37)*($G82/$F82)))</f>
        <v>0</v>
      </c>
      <c r="L82" s="420">
        <f>IF( $F82=0,0,((($F82/$E$81)*'PLAN DE ADQUISICIONES'!J$37)*($G82/$F82)))</f>
        <v>0</v>
      </c>
      <c r="M82" s="420">
        <f>IF( $F82=0,0,((($F82/$E$81)*'PLAN DE ADQUISICIONES'!K$37)*($G82/$F82)))</f>
        <v>0</v>
      </c>
      <c r="N82" s="420">
        <f>IF( $F82=0,0,((($F82/$E$81)*'PLAN DE ADQUISICIONES'!L$37)*($G82/$F82)))</f>
        <v>0</v>
      </c>
      <c r="O82" s="420">
        <f>IF( $F82=0,0,((($F82/$E$81)*'PLAN DE ADQUISICIONES'!M$37)*($G82/$F82)))</f>
        <v>0</v>
      </c>
      <c r="P82" s="420">
        <f>IF( $F82=0,0,((($F82/$E$81)*'PLAN DE ADQUISICIONES'!N$37)*($G82/$F82)))</f>
        <v>0</v>
      </c>
      <c r="Q82" s="420">
        <f>IF( $F82=0,0,((($F82/$E$81)*'PLAN DE ADQUISICIONES'!O$37)*($G82/$F82)))</f>
        <v>0</v>
      </c>
      <c r="R82" s="420">
        <f>IF( $F82=0,0,((($F82/$E$81)*'PLAN DE ADQUISICIONES'!P$37)*($G82/$F82)))</f>
        <v>0</v>
      </c>
      <c r="S82" s="420">
        <f>IF( $F82=0,0,((($F82/$E$81)*'PLAN DE ADQUISICIONES'!Q$37)*($G82/$F82)))</f>
        <v>0</v>
      </c>
      <c r="T82" s="423">
        <f>H82+I82+J82+K82+L82+M82+N82+O82+P82+Q82+R82+S82</f>
        <v>0</v>
      </c>
      <c r="U82" s="424">
        <f>IF( $F82=0,0,((($F82/$E$81)*'PLAN DE ADQUISICIONES'!R$37)*($G82/$F82)))</f>
        <v>0</v>
      </c>
      <c r="V82" s="420">
        <f>IF( $F82=0,0,((($F82/$E$81)*'PLAN DE ADQUISICIONES'!S$37)*($G82/$F82)))</f>
        <v>0</v>
      </c>
      <c r="W82" s="420">
        <f>IF( $F82=0,0,((($F82/$E$81)*'PLAN DE ADQUISICIONES'!T$37)*($G82/$F82)))</f>
        <v>0</v>
      </c>
      <c r="X82" s="420">
        <f>IF( $F82=0,0,((($F82/$E$81)*'PLAN DE ADQUISICIONES'!U$37)*($G82/$F82)))</f>
        <v>0</v>
      </c>
      <c r="Y82" s="420">
        <f>IF( $F82=0,0,((($F82/$E$81)*'PLAN DE ADQUISICIONES'!V$37)*($G82/$F82)))</f>
        <v>0</v>
      </c>
      <c r="Z82" s="420">
        <f>IF( $F82=0,0,((($F82/$E$81)*'PLAN DE ADQUISICIONES'!W$37)*($G82/$F82)))</f>
        <v>0</v>
      </c>
      <c r="AA82" s="420">
        <f>IF( $F82=0,0,((($F82/$E$81)*'PLAN DE ADQUISICIONES'!X$37)*($G82/$F82)))</f>
        <v>0</v>
      </c>
      <c r="AB82" s="420">
        <f>IF( $F82=0,0,((($F82/$E$81)*'PLAN DE ADQUISICIONES'!Y$37)*($G82/$F82)))</f>
        <v>0</v>
      </c>
      <c r="AC82" s="420">
        <f>IF( $F82=0,0,((($F82/$E$81)*'PLAN DE ADQUISICIONES'!Z$37)*($G82/$F82)))</f>
        <v>0</v>
      </c>
      <c r="AD82" s="420">
        <f>IF( $F82=0,0,((($F82/$E$81)*'PLAN DE ADQUISICIONES'!AA$37)*($G82/$F82)))</f>
        <v>0</v>
      </c>
      <c r="AE82" s="420">
        <f>IF( $F82=0,0,((($F82/$E$81)*'PLAN DE ADQUISICIONES'!AB$37)*($G82/$F82)))</f>
        <v>0</v>
      </c>
      <c r="AF82" s="420">
        <f>IF( $F82=0,0,((($F82/$E$81)*'PLAN DE ADQUISICIONES'!AC$37)*($G82/$F82)))</f>
        <v>0</v>
      </c>
      <c r="AG82" s="421">
        <f>U82+V82+W82+X82+Y82+Z82+AA82+AB82+AC82+AD82+AE82+AF82</f>
        <v>0</v>
      </c>
      <c r="AH82" s="425">
        <f>IF( $F82=0,0,((($F82/$E$81)*'PLAN DE ADQUISICIONES'!AD$37)*($G82/$F82)))</f>
        <v>0</v>
      </c>
      <c r="AI82" s="420">
        <f>IF( $F82=0,0,((($F82/$E$81)*'PLAN DE ADQUISICIONES'!AE$37)*($G82/$F82)))</f>
        <v>0</v>
      </c>
      <c r="AJ82" s="420">
        <f>IF( $F82=0,0,((($F82/$E$81)*'PLAN DE ADQUISICIONES'!AF$37)*($G82/$F82)))</f>
        <v>0</v>
      </c>
      <c r="AK82" s="420">
        <f>IF( $F82=0,0,((($F82/$E$81)*'PLAN DE ADQUISICIONES'!AG$37)*($G82/$F82)))</f>
        <v>0</v>
      </c>
      <c r="AL82" s="420">
        <f>IF( $F82=0,0,((($F82/$E$81)*'PLAN DE ADQUISICIONES'!AH$37)*($G82/$F82)))</f>
        <v>0</v>
      </c>
      <c r="AM82" s="420">
        <f>IF( $F82=0,0,((($F82/$E$81)*'PLAN DE ADQUISICIONES'!AI$37)*($G82/$F82)))</f>
        <v>0</v>
      </c>
      <c r="AN82" s="420">
        <f>IF( $F82=0,0,((($F82/$E$81)*'PLAN DE ADQUISICIONES'!AJ$37)*($G82/$F82)))</f>
        <v>0</v>
      </c>
      <c r="AO82" s="420">
        <f>IF( $F82=0,0,((($F82/$E$81)*'PLAN DE ADQUISICIONES'!AK$37)*($G82/$F82)))</f>
        <v>0</v>
      </c>
      <c r="AP82" s="420">
        <f>IF( $F82=0,0,((($F82/$E$81)*'PLAN DE ADQUISICIONES'!AL$37)*($G82/$F82)))</f>
        <v>0</v>
      </c>
      <c r="AQ82" s="420">
        <f>IF( $F82=0,0,((($F82/$E$81)*'PLAN DE ADQUISICIONES'!AM$37)*($G82/$F82)))</f>
        <v>0</v>
      </c>
      <c r="AR82" s="420">
        <f>IF( $F82=0,0,((($F82/$E$81)*'PLAN DE ADQUISICIONES'!AN$37)*($G82/$F82)))</f>
        <v>0</v>
      </c>
      <c r="AS82" s="420">
        <f>IF( $F82=0,0,((($F82/$E$81)*'PLAN DE ADQUISICIONES'!AO$37)*($G82/$F82)))</f>
        <v>0</v>
      </c>
      <c r="AT82" s="423">
        <f>AH82+AI82+AJ82+AK82+AL82+AM82+AN82+AO82+AP82+AQ82+AR82+AS82</f>
        <v>0</v>
      </c>
      <c r="AU82" s="426">
        <f>AS82+AR82+AQ82+AP82+AO82+AN82+AM82+AL82+AK82+AJ82+AI82+AH82+AF82+AE82+AD82+AC82+AB82+AA82+Z82+Y82+X82+W82+V82+U82+S82+R82+Q82+P82+O82+N82+M82+L82+K82+J82+I82+H82</f>
        <v>0</v>
      </c>
      <c r="AV82" s="392">
        <f t="shared" si="24"/>
        <v>0</v>
      </c>
    </row>
    <row r="83" spans="2:48" s="405" customFormat="1" ht="12.75" customHeight="1" outlineLevel="1" x14ac:dyDescent="0.15">
      <c r="B83" s="416" t="str">
        <f>+'FORMATO COSTEO C1'!C378</f>
        <v>1.3.2.2</v>
      </c>
      <c r="C83" s="417" t="str">
        <f>+'FORMATO COSTEO C1'!B$378</f>
        <v>Categoría de gasto</v>
      </c>
      <c r="D83" s="428"/>
      <c r="E83" s="563"/>
      <c r="F83" s="420">
        <f>+'FORMATO COSTEO C1'!G378</f>
        <v>0</v>
      </c>
      <c r="G83" s="423">
        <f>+'FORMATO COSTEO C1'!I378</f>
        <v>0</v>
      </c>
      <c r="H83" s="424">
        <f>IF( $F83=0,0,((($F83/$E$81)*'PLAN DE ADQUISICIONES'!F$37)*($G83/$F83)))</f>
        <v>0</v>
      </c>
      <c r="I83" s="420">
        <f>IF( $F83=0,0,((($F83/$E$81)*'PLAN DE ADQUISICIONES'!G$37)*($G83/$F83)))</f>
        <v>0</v>
      </c>
      <c r="J83" s="420">
        <f>IF( $F83=0,0,((($F83/$E$81)*'PLAN DE ADQUISICIONES'!H$37)*($G83/$F83)))</f>
        <v>0</v>
      </c>
      <c r="K83" s="420">
        <f>IF( $F83=0,0,((($F83/$E$81)*'PLAN DE ADQUISICIONES'!I$37)*($G83/$F83)))</f>
        <v>0</v>
      </c>
      <c r="L83" s="420">
        <f>IF( $F83=0,0,((($F83/$E$81)*'PLAN DE ADQUISICIONES'!J$37)*($G83/$F83)))</f>
        <v>0</v>
      </c>
      <c r="M83" s="420">
        <f>IF( $F83=0,0,((($F83/$E$81)*'PLAN DE ADQUISICIONES'!K$37)*($G83/$F83)))</f>
        <v>0</v>
      </c>
      <c r="N83" s="420">
        <f>IF( $F83=0,0,((($F83/$E$81)*'PLAN DE ADQUISICIONES'!L$37)*($G83/$F83)))</f>
        <v>0</v>
      </c>
      <c r="O83" s="420">
        <f>IF( $F83=0,0,((($F83/$E$81)*'PLAN DE ADQUISICIONES'!M$37)*($G83/$F83)))</f>
        <v>0</v>
      </c>
      <c r="P83" s="420">
        <f>IF( $F83=0,0,((($F83/$E$81)*'PLAN DE ADQUISICIONES'!N$37)*($G83/$F83)))</f>
        <v>0</v>
      </c>
      <c r="Q83" s="420">
        <f>IF( $F83=0,0,((($F83/$E$81)*'PLAN DE ADQUISICIONES'!O$37)*($G83/$F83)))</f>
        <v>0</v>
      </c>
      <c r="R83" s="420">
        <f>IF( $F83=0,0,((($F83/$E$81)*'PLAN DE ADQUISICIONES'!P$37)*($G83/$F83)))</f>
        <v>0</v>
      </c>
      <c r="S83" s="420">
        <f>IF( $F83=0,0,((($F83/$E$81)*'PLAN DE ADQUISICIONES'!Q$37)*($G83/$F83)))</f>
        <v>0</v>
      </c>
      <c r="T83" s="423">
        <f>H83+I83+J83+K83+L83+M83+N83+O83+P83+Q83+R83+S83</f>
        <v>0</v>
      </c>
      <c r="U83" s="424">
        <f>IF( $F83=0,0,((($F83/$E$81)*'PLAN DE ADQUISICIONES'!R$37)*($G83/$F83)))</f>
        <v>0</v>
      </c>
      <c r="V83" s="420">
        <f>IF( $F83=0,0,((($F83/$E$81)*'PLAN DE ADQUISICIONES'!S$37)*($G83/$F83)))</f>
        <v>0</v>
      </c>
      <c r="W83" s="420">
        <f>IF( $F83=0,0,((($F83/$E$81)*'PLAN DE ADQUISICIONES'!T$37)*($G83/$F83)))</f>
        <v>0</v>
      </c>
      <c r="X83" s="420">
        <f>IF( $F83=0,0,((($F83/$E$81)*'PLAN DE ADQUISICIONES'!U$37)*($G83/$F83)))</f>
        <v>0</v>
      </c>
      <c r="Y83" s="420">
        <f>IF( $F83=0,0,((($F83/$E$81)*'PLAN DE ADQUISICIONES'!V$37)*($G83/$F83)))</f>
        <v>0</v>
      </c>
      <c r="Z83" s="420">
        <f>IF( $F83=0,0,((($F83/$E$81)*'PLAN DE ADQUISICIONES'!W$37)*($G83/$F83)))</f>
        <v>0</v>
      </c>
      <c r="AA83" s="420">
        <f>IF( $F83=0,0,((($F83/$E$81)*'PLAN DE ADQUISICIONES'!X$37)*($G83/$F83)))</f>
        <v>0</v>
      </c>
      <c r="AB83" s="420">
        <f>IF( $F83=0,0,((($F83/$E$81)*'PLAN DE ADQUISICIONES'!Y$37)*($G83/$F83)))</f>
        <v>0</v>
      </c>
      <c r="AC83" s="420">
        <f>IF( $F83=0,0,((($F83/$E$81)*'PLAN DE ADQUISICIONES'!Z$37)*($G83/$F83)))</f>
        <v>0</v>
      </c>
      <c r="AD83" s="420">
        <f>IF( $F83=0,0,((($F83/$E$81)*'PLAN DE ADQUISICIONES'!AA$37)*($G83/$F83)))</f>
        <v>0</v>
      </c>
      <c r="AE83" s="420">
        <f>IF( $F83=0,0,((($F83/$E$81)*'PLAN DE ADQUISICIONES'!AB$37)*($G83/$F83)))</f>
        <v>0</v>
      </c>
      <c r="AF83" s="420">
        <f>IF( $F83=0,0,((($F83/$E$81)*'PLAN DE ADQUISICIONES'!AC$37)*($G83/$F83)))</f>
        <v>0</v>
      </c>
      <c r="AG83" s="421">
        <f>U83+V83+W83+X83+Y83+Z83+AA83+AB83+AC83+AD83+AE83+AF83</f>
        <v>0</v>
      </c>
      <c r="AH83" s="425">
        <f>IF( $F83=0,0,((($F83/$E$81)*'PLAN DE ADQUISICIONES'!AD$37)*($G83/$F83)))</f>
        <v>0</v>
      </c>
      <c r="AI83" s="420">
        <f>IF( $F83=0,0,((($F83/$E$81)*'PLAN DE ADQUISICIONES'!AE$37)*($G83/$F83)))</f>
        <v>0</v>
      </c>
      <c r="AJ83" s="420">
        <f>IF( $F83=0,0,((($F83/$E$81)*'PLAN DE ADQUISICIONES'!AF$37)*($G83/$F83)))</f>
        <v>0</v>
      </c>
      <c r="AK83" s="420">
        <f>IF( $F83=0,0,((($F83/$E$81)*'PLAN DE ADQUISICIONES'!AG$37)*($G83/$F83)))</f>
        <v>0</v>
      </c>
      <c r="AL83" s="420">
        <f>IF( $F83=0,0,((($F83/$E$81)*'PLAN DE ADQUISICIONES'!AH$37)*($G83/$F83)))</f>
        <v>0</v>
      </c>
      <c r="AM83" s="420">
        <f>IF( $F83=0,0,((($F83/$E$81)*'PLAN DE ADQUISICIONES'!AI$37)*($G83/$F83)))</f>
        <v>0</v>
      </c>
      <c r="AN83" s="420">
        <f>IF( $F83=0,0,((($F83/$E$81)*'PLAN DE ADQUISICIONES'!AJ$37)*($G83/$F83)))</f>
        <v>0</v>
      </c>
      <c r="AO83" s="420">
        <f>IF( $F83=0,0,((($F83/$E$81)*'PLAN DE ADQUISICIONES'!AK$37)*($G83/$F83)))</f>
        <v>0</v>
      </c>
      <c r="AP83" s="420">
        <f>IF( $F83=0,0,((($F83/$E$81)*'PLAN DE ADQUISICIONES'!AL$37)*($G83/$F83)))</f>
        <v>0</v>
      </c>
      <c r="AQ83" s="420">
        <f>IF( $F83=0,0,((($F83/$E$81)*'PLAN DE ADQUISICIONES'!AM$37)*($G83/$F83)))</f>
        <v>0</v>
      </c>
      <c r="AR83" s="420">
        <f>IF( $F83=0,0,((($F83/$E$81)*'PLAN DE ADQUISICIONES'!AN$37)*($G83/$F83)))</f>
        <v>0</v>
      </c>
      <c r="AS83" s="420">
        <f>IF( $F83=0,0,((($F83/$E$81)*'PLAN DE ADQUISICIONES'!AO$37)*($G83/$F83)))</f>
        <v>0</v>
      </c>
      <c r="AT83" s="423">
        <f>AH83+AI83+AJ83+AK83+AL83+AM83+AN83+AO83+AP83+AQ83+AR83+AS83</f>
        <v>0</v>
      </c>
      <c r="AU83" s="426">
        <f>AS83+AR83+AQ83+AP83+AO83+AN83+AM83+AL83+AK83+AJ83+AI83+AH83+AF83+AE83+AD83+AC83+AB83+AA83+Z83+Y83+X83+W83+V83+U83+S83+R83+Q83+P83+O83+N83+M83+L83+K83+J83+I83+H83</f>
        <v>0</v>
      </c>
      <c r="AV83" s="392">
        <f t="shared" si="24"/>
        <v>0</v>
      </c>
    </row>
    <row r="84" spans="2:48" s="394" customFormat="1" ht="12.75" customHeight="1" x14ac:dyDescent="0.15">
      <c r="B84" s="416" t="str">
        <f>+'FORMATO COSTEO C1'!C$384</f>
        <v>1.3.2.3</v>
      </c>
      <c r="C84" s="417" t="str">
        <f>+'FORMATO COSTEO C1'!B$384</f>
        <v>Categoría de gasto</v>
      </c>
      <c r="D84" s="428"/>
      <c r="E84" s="563"/>
      <c r="F84" s="420">
        <f>+'FORMATO COSTEO C1'!G384</f>
        <v>0</v>
      </c>
      <c r="G84" s="423">
        <f>+'FORMATO COSTEO C1'!I384</f>
        <v>0</v>
      </c>
      <c r="H84" s="424">
        <f>IF( $F84=0,0,((($F84/$E$81)*'PLAN DE ADQUISICIONES'!F$37)*($G84/$F84)))</f>
        <v>0</v>
      </c>
      <c r="I84" s="420">
        <f>IF( $F84=0,0,((($F84/$E$81)*'PLAN DE ADQUISICIONES'!G$37)*($G84/$F84)))</f>
        <v>0</v>
      </c>
      <c r="J84" s="420">
        <f>IF( $F84=0,0,((($F84/$E$81)*'PLAN DE ADQUISICIONES'!H$37)*($G84/$F84)))</f>
        <v>0</v>
      </c>
      <c r="K84" s="420">
        <f>IF( $F84=0,0,((($F84/$E$81)*'PLAN DE ADQUISICIONES'!I$37)*($G84/$F84)))</f>
        <v>0</v>
      </c>
      <c r="L84" s="420">
        <f>IF( $F84=0,0,((($F84/$E$81)*'PLAN DE ADQUISICIONES'!J$37)*($G84/$F84)))</f>
        <v>0</v>
      </c>
      <c r="M84" s="420">
        <f>IF( $F84=0,0,((($F84/$E$81)*'PLAN DE ADQUISICIONES'!K$37)*($G84/$F84)))</f>
        <v>0</v>
      </c>
      <c r="N84" s="420">
        <f>IF( $F84=0,0,((($F84/$E$81)*'PLAN DE ADQUISICIONES'!L$37)*($G84/$F84)))</f>
        <v>0</v>
      </c>
      <c r="O84" s="420">
        <f>IF( $F84=0,0,((($F84/$E$81)*'PLAN DE ADQUISICIONES'!M$37)*($G84/$F84)))</f>
        <v>0</v>
      </c>
      <c r="P84" s="420">
        <f>IF( $F84=0,0,((($F84/$E$81)*'PLAN DE ADQUISICIONES'!N$37)*($G84/$F84)))</f>
        <v>0</v>
      </c>
      <c r="Q84" s="420">
        <f>IF( $F84=0,0,((($F84/$E$81)*'PLAN DE ADQUISICIONES'!O$37)*($G84/$F84)))</f>
        <v>0</v>
      </c>
      <c r="R84" s="420">
        <f>IF( $F84=0,0,((($F84/$E$81)*'PLAN DE ADQUISICIONES'!P$37)*($G84/$F84)))</f>
        <v>0</v>
      </c>
      <c r="S84" s="420">
        <f>IF( $F84=0,0,((($F84/$E$81)*'PLAN DE ADQUISICIONES'!Q$37)*($G84/$F84)))</f>
        <v>0</v>
      </c>
      <c r="T84" s="423">
        <f>H84+I84+J84+K84+L84+M84+N84+O84+P84+Q84+R84+S84</f>
        <v>0</v>
      </c>
      <c r="U84" s="424">
        <f>IF( $F84=0,0,((($F84/$E$81)*'PLAN DE ADQUISICIONES'!R$37)*($G84/$F84)))</f>
        <v>0</v>
      </c>
      <c r="V84" s="420">
        <f>IF( $F84=0,0,((($F84/$E$81)*'PLAN DE ADQUISICIONES'!S$37)*($G84/$F84)))</f>
        <v>0</v>
      </c>
      <c r="W84" s="420">
        <f>IF( $F84=0,0,((($F84/$E$81)*'PLAN DE ADQUISICIONES'!T$37)*($G84/$F84)))</f>
        <v>0</v>
      </c>
      <c r="X84" s="420">
        <f>IF( $F84=0,0,((($F84/$E$81)*'PLAN DE ADQUISICIONES'!U$37)*($G84/$F84)))</f>
        <v>0</v>
      </c>
      <c r="Y84" s="420">
        <f>IF( $F84=0,0,((($F84/$E$81)*'PLAN DE ADQUISICIONES'!V$37)*($G84/$F84)))</f>
        <v>0</v>
      </c>
      <c r="Z84" s="420">
        <f>IF( $F84=0,0,((($F84/$E$81)*'PLAN DE ADQUISICIONES'!W$37)*($G84/$F84)))</f>
        <v>0</v>
      </c>
      <c r="AA84" s="420">
        <f>IF( $F84=0,0,((($F84/$E$81)*'PLAN DE ADQUISICIONES'!X$37)*($G84/$F84)))</f>
        <v>0</v>
      </c>
      <c r="AB84" s="420">
        <f>IF( $F84=0,0,((($F84/$E$81)*'PLAN DE ADQUISICIONES'!Y$37)*($G84/$F84)))</f>
        <v>0</v>
      </c>
      <c r="AC84" s="420">
        <f>IF( $F84=0,0,((($F84/$E$81)*'PLAN DE ADQUISICIONES'!Z$37)*($G84/$F84)))</f>
        <v>0</v>
      </c>
      <c r="AD84" s="420">
        <f>IF( $F84=0,0,((($F84/$E$81)*'PLAN DE ADQUISICIONES'!AA$37)*($G84/$F84)))</f>
        <v>0</v>
      </c>
      <c r="AE84" s="420">
        <f>IF( $F84=0,0,((($F84/$E$81)*'PLAN DE ADQUISICIONES'!AB$37)*($G84/$F84)))</f>
        <v>0</v>
      </c>
      <c r="AF84" s="420">
        <f>IF( $F84=0,0,((($F84/$E$81)*'PLAN DE ADQUISICIONES'!AC$37)*($G84/$F84)))</f>
        <v>0</v>
      </c>
      <c r="AG84" s="421">
        <f>U84+V84+W84+X84+Y84+Z84+AA84+AB84+AC84+AD84+AE84+AF84</f>
        <v>0</v>
      </c>
      <c r="AH84" s="425">
        <f>IF( $F84=0,0,((($F84/$E$81)*'PLAN DE ADQUISICIONES'!AD$37)*($G84/$F84)))</f>
        <v>0</v>
      </c>
      <c r="AI84" s="420">
        <f>IF( $F84=0,0,((($F84/$E$81)*'PLAN DE ADQUISICIONES'!AE$37)*($G84/$F84)))</f>
        <v>0</v>
      </c>
      <c r="AJ84" s="420">
        <f>IF( $F84=0,0,((($F84/$E$81)*'PLAN DE ADQUISICIONES'!AF$37)*($G84/$F84)))</f>
        <v>0</v>
      </c>
      <c r="AK84" s="420">
        <f>IF( $F84=0,0,((($F84/$E$81)*'PLAN DE ADQUISICIONES'!AG$37)*($G84/$F84)))</f>
        <v>0</v>
      </c>
      <c r="AL84" s="420">
        <f>IF( $F84=0,0,((($F84/$E$81)*'PLAN DE ADQUISICIONES'!AH$37)*($G84/$F84)))</f>
        <v>0</v>
      </c>
      <c r="AM84" s="420">
        <f>IF( $F84=0,0,((($F84/$E$81)*'PLAN DE ADQUISICIONES'!AI$37)*($G84/$F84)))</f>
        <v>0</v>
      </c>
      <c r="AN84" s="420">
        <f>IF( $F84=0,0,((($F84/$E$81)*'PLAN DE ADQUISICIONES'!AJ$37)*($G84/$F84)))</f>
        <v>0</v>
      </c>
      <c r="AO84" s="420">
        <f>IF( $F84=0,0,((($F84/$E$81)*'PLAN DE ADQUISICIONES'!AK$37)*($G84/$F84)))</f>
        <v>0</v>
      </c>
      <c r="AP84" s="420">
        <f>IF( $F84=0,0,((($F84/$E$81)*'PLAN DE ADQUISICIONES'!AL$37)*($G84/$F84)))</f>
        <v>0</v>
      </c>
      <c r="AQ84" s="420">
        <f>IF( $F84=0,0,((($F84/$E$81)*'PLAN DE ADQUISICIONES'!AM$37)*($G84/$F84)))</f>
        <v>0</v>
      </c>
      <c r="AR84" s="420">
        <f>IF( $F84=0,0,((($F84/$E$81)*'PLAN DE ADQUISICIONES'!AN$37)*($G84/$F84)))</f>
        <v>0</v>
      </c>
      <c r="AS84" s="420">
        <f>IF( $F84=0,0,((($F84/$E$81)*'PLAN DE ADQUISICIONES'!AO$37)*($G84/$F84)))</f>
        <v>0</v>
      </c>
      <c r="AT84" s="423">
        <f>AH84+AI84+AJ84+AK84+AL84+AM84+AN84+AO84+AP84+AQ84+AR84+AS84</f>
        <v>0</v>
      </c>
      <c r="AU84" s="426">
        <f>AS84+AR84+AQ84+AP84+AO84+AN84+AM84+AL84+AK84+AJ84+AI84+AH84+AF84+AE84+AD84+AC84+AB84+AA84+Z84+Y84+X84+W84+V84+U84+S84+R84+Q84+P84+O84+N84+M84+L84+K84+J84+I84+H84</f>
        <v>0</v>
      </c>
      <c r="AV84" s="392">
        <f t="shared" si="24"/>
        <v>0</v>
      </c>
    </row>
    <row r="85" spans="2:48" s="394" customFormat="1" ht="12.75" customHeight="1" x14ac:dyDescent="0.15">
      <c r="B85" s="416" t="str">
        <f>+'FORMATO COSTEO C1'!C390</f>
        <v>1.3.2.4</v>
      </c>
      <c r="C85" s="417" t="str">
        <f>+'FORMATO COSTEO C1'!B$390</f>
        <v>Categoría de gasto</v>
      </c>
      <c r="D85" s="428"/>
      <c r="E85" s="563"/>
      <c r="F85" s="420">
        <f>+'FORMATO COSTEO C1'!G390</f>
        <v>0</v>
      </c>
      <c r="G85" s="423">
        <f>+'FORMATO COSTEO C1'!I390</f>
        <v>0</v>
      </c>
      <c r="H85" s="424">
        <f>IF( $F85=0,0,((($F85/$E$81)*'PLAN DE ADQUISICIONES'!F$37)*($G85/$F85)))</f>
        <v>0</v>
      </c>
      <c r="I85" s="420">
        <f>IF( $F85=0,0,((($F85/$E$81)*'PLAN DE ADQUISICIONES'!G$37)*($G85/$F85)))</f>
        <v>0</v>
      </c>
      <c r="J85" s="420">
        <f>IF( $F85=0,0,((($F85/$E$81)*'PLAN DE ADQUISICIONES'!H$37)*($G85/$F85)))</f>
        <v>0</v>
      </c>
      <c r="K85" s="420">
        <f>IF( $F85=0,0,((($F85/$E$81)*'PLAN DE ADQUISICIONES'!I$37)*($G85/$F85)))</f>
        <v>0</v>
      </c>
      <c r="L85" s="420">
        <f>IF( $F85=0,0,((($F85/$E$81)*'PLAN DE ADQUISICIONES'!J$37)*($G85/$F85)))</f>
        <v>0</v>
      </c>
      <c r="M85" s="420">
        <f>IF( $F85=0,0,((($F85/$E$81)*'PLAN DE ADQUISICIONES'!K$37)*($G85/$F85)))</f>
        <v>0</v>
      </c>
      <c r="N85" s="420">
        <f>IF( $F85=0,0,((($F85/$E$81)*'PLAN DE ADQUISICIONES'!L$37)*($G85/$F85)))</f>
        <v>0</v>
      </c>
      <c r="O85" s="420">
        <f>IF( $F85=0,0,((($F85/$E$81)*'PLAN DE ADQUISICIONES'!M$37)*($G85/$F85)))</f>
        <v>0</v>
      </c>
      <c r="P85" s="420">
        <f>IF( $F85=0,0,((($F85/$E$81)*'PLAN DE ADQUISICIONES'!N$37)*($G85/$F85)))</f>
        <v>0</v>
      </c>
      <c r="Q85" s="420">
        <f>IF( $F85=0,0,((($F85/$E$81)*'PLAN DE ADQUISICIONES'!O$37)*($G85/$F85)))</f>
        <v>0</v>
      </c>
      <c r="R85" s="420">
        <f>IF( $F85=0,0,((($F85/$E$81)*'PLAN DE ADQUISICIONES'!P$37)*($G85/$F85)))</f>
        <v>0</v>
      </c>
      <c r="S85" s="420">
        <f>IF( $F85=0,0,((($F85/$E$81)*'PLAN DE ADQUISICIONES'!Q$37)*($G85/$F85)))</f>
        <v>0</v>
      </c>
      <c r="T85" s="423">
        <f>H85+I85+J85+K85+L85+M85+N85+O85+P85+Q85+R85+S85</f>
        <v>0</v>
      </c>
      <c r="U85" s="424">
        <f>IF( $F85=0,0,((($F85/$E$81)*'PLAN DE ADQUISICIONES'!R$37)*($G85/$F85)))</f>
        <v>0</v>
      </c>
      <c r="V85" s="420">
        <f>IF( $F85=0,0,((($F85/$E$81)*'PLAN DE ADQUISICIONES'!S$37)*($G85/$F85)))</f>
        <v>0</v>
      </c>
      <c r="W85" s="420">
        <f>IF( $F85=0,0,((($F85/$E$81)*'PLAN DE ADQUISICIONES'!T$37)*($G85/$F85)))</f>
        <v>0</v>
      </c>
      <c r="X85" s="420">
        <f>IF( $F85=0,0,((($F85/$E$81)*'PLAN DE ADQUISICIONES'!U$37)*($G85/$F85)))</f>
        <v>0</v>
      </c>
      <c r="Y85" s="420">
        <f>IF( $F85=0,0,((($F85/$E$81)*'PLAN DE ADQUISICIONES'!V$37)*($G85/$F85)))</f>
        <v>0</v>
      </c>
      <c r="Z85" s="420">
        <f>IF( $F85=0,0,((($F85/$E$81)*'PLAN DE ADQUISICIONES'!W$37)*($G85/$F85)))</f>
        <v>0</v>
      </c>
      <c r="AA85" s="420">
        <f>IF( $F85=0,0,((($F85/$E$81)*'PLAN DE ADQUISICIONES'!X$37)*($G85/$F85)))</f>
        <v>0</v>
      </c>
      <c r="AB85" s="420">
        <f>IF( $F85=0,0,((($F85/$E$81)*'PLAN DE ADQUISICIONES'!Y$37)*($G85/$F85)))</f>
        <v>0</v>
      </c>
      <c r="AC85" s="420">
        <f>IF( $F85=0,0,((($F85/$E$81)*'PLAN DE ADQUISICIONES'!Z$37)*($G85/$F85)))</f>
        <v>0</v>
      </c>
      <c r="AD85" s="420">
        <f>IF( $F85=0,0,((($F85/$E$81)*'PLAN DE ADQUISICIONES'!AA$37)*($G85/$F85)))</f>
        <v>0</v>
      </c>
      <c r="AE85" s="420">
        <f>IF( $F85=0,0,((($F85/$E$81)*'PLAN DE ADQUISICIONES'!AB$37)*($G85/$F85)))</f>
        <v>0</v>
      </c>
      <c r="AF85" s="420">
        <f>IF( $F85=0,0,((($F85/$E$81)*'PLAN DE ADQUISICIONES'!AC$37)*($G85/$F85)))</f>
        <v>0</v>
      </c>
      <c r="AG85" s="421">
        <f>U85+V85+W85+X85+Y85+Z85+AA85+AB85+AC85+AD85+AE85+AF85</f>
        <v>0</v>
      </c>
      <c r="AH85" s="425">
        <f>IF( $F85=0,0,((($F85/$E$81)*'PLAN DE ADQUISICIONES'!AD$37)*($G85/$F85)))</f>
        <v>0</v>
      </c>
      <c r="AI85" s="420">
        <f>IF( $F85=0,0,((($F85/$E$81)*'PLAN DE ADQUISICIONES'!AE$37)*($G85/$F85)))</f>
        <v>0</v>
      </c>
      <c r="AJ85" s="420">
        <f>IF( $F85=0,0,((($F85/$E$81)*'PLAN DE ADQUISICIONES'!AF$37)*($G85/$F85)))</f>
        <v>0</v>
      </c>
      <c r="AK85" s="420">
        <f>IF( $F85=0,0,((($F85/$E$81)*'PLAN DE ADQUISICIONES'!AG$37)*($G85/$F85)))</f>
        <v>0</v>
      </c>
      <c r="AL85" s="420">
        <f>IF( $F85=0,0,((($F85/$E$81)*'PLAN DE ADQUISICIONES'!AH$37)*($G85/$F85)))</f>
        <v>0</v>
      </c>
      <c r="AM85" s="420">
        <f>IF( $F85=0,0,((($F85/$E$81)*'PLAN DE ADQUISICIONES'!AI$37)*($G85/$F85)))</f>
        <v>0</v>
      </c>
      <c r="AN85" s="420">
        <f>IF( $F85=0,0,((($F85/$E$81)*'PLAN DE ADQUISICIONES'!AJ$37)*($G85/$F85)))</f>
        <v>0</v>
      </c>
      <c r="AO85" s="420">
        <f>IF( $F85=0,0,((($F85/$E$81)*'PLAN DE ADQUISICIONES'!AK$37)*($G85/$F85)))</f>
        <v>0</v>
      </c>
      <c r="AP85" s="420">
        <f>IF( $F85=0,0,((($F85/$E$81)*'PLAN DE ADQUISICIONES'!AL$37)*($G85/$F85)))</f>
        <v>0</v>
      </c>
      <c r="AQ85" s="420">
        <f>IF( $F85=0,0,((($F85/$E$81)*'PLAN DE ADQUISICIONES'!AM$37)*($G85/$F85)))</f>
        <v>0</v>
      </c>
      <c r="AR85" s="420">
        <f>IF( $F85=0,0,((($F85/$E$81)*'PLAN DE ADQUISICIONES'!AN$37)*($G85/$F85)))</f>
        <v>0</v>
      </c>
      <c r="AS85" s="420">
        <f>IF( $F85=0,0,((($F85/$E$81)*'PLAN DE ADQUISICIONES'!AO$37)*($G85/$F85)))</f>
        <v>0</v>
      </c>
      <c r="AT85" s="423">
        <f>AH85+AI85+AJ85+AK85+AL85+AM85+AN85+AO85+AP85+AQ85+AR85+AS85</f>
        <v>0</v>
      </c>
      <c r="AU85" s="426">
        <f>AS85+AR85+AQ85+AP85+AO85+AN85+AM85+AL85+AK85+AJ85+AI85+AH85+AF85+AE85+AD85+AC85+AB85+AA85+Z85+Y85+X85+W85+V85+U85+S85+R85+Q85+P85+O85+N85+M85+L85+K85+J85+I85+H85</f>
        <v>0</v>
      </c>
      <c r="AV85" s="392">
        <f t="shared" si="24"/>
        <v>0</v>
      </c>
    </row>
    <row r="86" spans="2:48" s="394" customFormat="1" ht="12.75" customHeight="1" x14ac:dyDescent="0.15">
      <c r="B86" s="416" t="str">
        <f>+'FORMATO COSTEO C1'!C$396</f>
        <v>1.3.2.5</v>
      </c>
      <c r="C86" s="417" t="str">
        <f>+'FORMATO COSTEO C1'!B$396</f>
        <v>Categoría de gasto</v>
      </c>
      <c r="D86" s="428"/>
      <c r="E86" s="563"/>
      <c r="F86" s="420">
        <f>+'FORMATO COSTEO C1'!G396</f>
        <v>0</v>
      </c>
      <c r="G86" s="423">
        <f>+'FORMATO COSTEO C1'!I396</f>
        <v>0</v>
      </c>
      <c r="H86" s="424">
        <f>IF( $F86=0,0,((($F86/$E$81)*'PLAN DE ADQUISICIONES'!F$37)*($G86/$F86)))</f>
        <v>0</v>
      </c>
      <c r="I86" s="420">
        <f>IF( $F86=0,0,((($F86/$E$81)*'PLAN DE ADQUISICIONES'!G$37)*($G86/$F86)))</f>
        <v>0</v>
      </c>
      <c r="J86" s="420">
        <f>IF( $F86=0,0,((($F86/$E$81)*'PLAN DE ADQUISICIONES'!H$37)*($G86/$F86)))</f>
        <v>0</v>
      </c>
      <c r="K86" s="420">
        <f>IF( $F86=0,0,((($F86/$E$81)*'PLAN DE ADQUISICIONES'!I$37)*($G86/$F86)))</f>
        <v>0</v>
      </c>
      <c r="L86" s="420">
        <f>IF( $F86=0,0,((($F86/$E$81)*'PLAN DE ADQUISICIONES'!J$37)*($G86/$F86)))</f>
        <v>0</v>
      </c>
      <c r="M86" s="420">
        <f>IF( $F86=0,0,((($F86/$E$81)*'PLAN DE ADQUISICIONES'!K$37)*($G86/$F86)))</f>
        <v>0</v>
      </c>
      <c r="N86" s="420">
        <f>IF( $F86=0,0,((($F86/$E$81)*'PLAN DE ADQUISICIONES'!L$37)*($G86/$F86)))</f>
        <v>0</v>
      </c>
      <c r="O86" s="420">
        <f>IF( $F86=0,0,((($F86/$E$81)*'PLAN DE ADQUISICIONES'!M$37)*($G86/$F86)))</f>
        <v>0</v>
      </c>
      <c r="P86" s="420">
        <f>IF( $F86=0,0,((($F86/$E$81)*'PLAN DE ADQUISICIONES'!N$37)*($G86/$F86)))</f>
        <v>0</v>
      </c>
      <c r="Q86" s="420">
        <f>IF( $F86=0,0,((($F86/$E$81)*'PLAN DE ADQUISICIONES'!O$37)*($G86/$F86)))</f>
        <v>0</v>
      </c>
      <c r="R86" s="420">
        <f>IF( $F86=0,0,((($F86/$E$81)*'PLAN DE ADQUISICIONES'!P$37)*($G86/$F86)))</f>
        <v>0</v>
      </c>
      <c r="S86" s="420">
        <f>IF( $F86=0,0,((($F86/$E$81)*'PLAN DE ADQUISICIONES'!Q$37)*($G86/$F86)))</f>
        <v>0</v>
      </c>
      <c r="T86" s="423">
        <f>H86+I86+J86+K86+L86+M86+N86+O86+P86+Q86+R86+S86</f>
        <v>0</v>
      </c>
      <c r="U86" s="424">
        <f>IF( $F86=0,0,((($F86/$E$81)*'PLAN DE ADQUISICIONES'!R$37)*($G86/$F86)))</f>
        <v>0</v>
      </c>
      <c r="V86" s="420">
        <f>IF( $F86=0,0,((($F86/$E$81)*'PLAN DE ADQUISICIONES'!S$37)*($G86/$F86)))</f>
        <v>0</v>
      </c>
      <c r="W86" s="420">
        <f>IF( $F86=0,0,((($F86/$E$81)*'PLAN DE ADQUISICIONES'!T$37)*($G86/$F86)))</f>
        <v>0</v>
      </c>
      <c r="X86" s="420">
        <f>IF( $F86=0,0,((($F86/$E$81)*'PLAN DE ADQUISICIONES'!U$37)*($G86/$F86)))</f>
        <v>0</v>
      </c>
      <c r="Y86" s="420">
        <f>IF( $F86=0,0,((($F86/$E$81)*'PLAN DE ADQUISICIONES'!V$37)*($G86/$F86)))</f>
        <v>0</v>
      </c>
      <c r="Z86" s="420">
        <f>IF( $F86=0,0,((($F86/$E$81)*'PLAN DE ADQUISICIONES'!W$37)*($G86/$F86)))</f>
        <v>0</v>
      </c>
      <c r="AA86" s="420">
        <f>IF( $F86=0,0,((($F86/$E$81)*'PLAN DE ADQUISICIONES'!X$37)*($G86/$F86)))</f>
        <v>0</v>
      </c>
      <c r="AB86" s="420">
        <f>IF( $F86=0,0,((($F86/$E$81)*'PLAN DE ADQUISICIONES'!Y$37)*($G86/$F86)))</f>
        <v>0</v>
      </c>
      <c r="AC86" s="420">
        <f>IF( $F86=0,0,((($F86/$E$81)*'PLAN DE ADQUISICIONES'!Z$37)*($G86/$F86)))</f>
        <v>0</v>
      </c>
      <c r="AD86" s="420">
        <f>IF( $F86=0,0,((($F86/$E$81)*'PLAN DE ADQUISICIONES'!AA$37)*($G86/$F86)))</f>
        <v>0</v>
      </c>
      <c r="AE86" s="420">
        <f>IF( $F86=0,0,((($F86/$E$81)*'PLAN DE ADQUISICIONES'!AB$37)*($G86/$F86)))</f>
        <v>0</v>
      </c>
      <c r="AF86" s="420">
        <f>IF( $F86=0,0,((($F86/$E$81)*'PLAN DE ADQUISICIONES'!AC$37)*($G86/$F86)))</f>
        <v>0</v>
      </c>
      <c r="AG86" s="421">
        <f>U86+V86+W86+X86+Y86+Z86+AA86+AB86+AC86+AD86+AE86+AF86</f>
        <v>0</v>
      </c>
      <c r="AH86" s="425">
        <f>IF( $F86=0,0,((($F86/$E$81)*'PLAN DE ADQUISICIONES'!AD$37)*($G86/$F86)))</f>
        <v>0</v>
      </c>
      <c r="AI86" s="420">
        <f>IF( $F86=0,0,((($F86/$E$81)*'PLAN DE ADQUISICIONES'!AE$37)*($G86/$F86)))</f>
        <v>0</v>
      </c>
      <c r="AJ86" s="420">
        <f>IF( $F86=0,0,((($F86/$E$81)*'PLAN DE ADQUISICIONES'!AF$37)*($G86/$F86)))</f>
        <v>0</v>
      </c>
      <c r="AK86" s="420">
        <f>IF( $F86=0,0,((($F86/$E$81)*'PLAN DE ADQUISICIONES'!AG$37)*($G86/$F86)))</f>
        <v>0</v>
      </c>
      <c r="AL86" s="420">
        <f>IF( $F86=0,0,((($F86/$E$81)*'PLAN DE ADQUISICIONES'!AH$37)*($G86/$F86)))</f>
        <v>0</v>
      </c>
      <c r="AM86" s="420">
        <f>IF( $F86=0,0,((($F86/$E$81)*'PLAN DE ADQUISICIONES'!AI$37)*($G86/$F86)))</f>
        <v>0</v>
      </c>
      <c r="AN86" s="420">
        <f>IF( $F86=0,0,((($F86/$E$81)*'PLAN DE ADQUISICIONES'!AJ$37)*($G86/$F86)))</f>
        <v>0</v>
      </c>
      <c r="AO86" s="420">
        <f>IF( $F86=0,0,((($F86/$E$81)*'PLAN DE ADQUISICIONES'!AK$37)*($G86/$F86)))</f>
        <v>0</v>
      </c>
      <c r="AP86" s="420">
        <f>IF( $F86=0,0,((($F86/$E$81)*'PLAN DE ADQUISICIONES'!AL$37)*($G86/$F86)))</f>
        <v>0</v>
      </c>
      <c r="AQ86" s="420">
        <f>IF( $F86=0,0,((($F86/$E$81)*'PLAN DE ADQUISICIONES'!AM$37)*($G86/$F86)))</f>
        <v>0</v>
      </c>
      <c r="AR86" s="420">
        <f>IF( $F86=0,0,((($F86/$E$81)*'PLAN DE ADQUISICIONES'!AN$37)*($G86/$F86)))</f>
        <v>0</v>
      </c>
      <c r="AS86" s="420">
        <f>IF( $F86=0,0,((($F86/$E$81)*'PLAN DE ADQUISICIONES'!AO$37)*($G86/$F86)))</f>
        <v>0</v>
      </c>
      <c r="AT86" s="423">
        <f>AH86+AI86+AJ86+AK86+AL86+AM86+AN86+AO86+AP86+AQ86+AR86+AS86</f>
        <v>0</v>
      </c>
      <c r="AU86" s="426">
        <f>AS86+AR86+AQ86+AP86+AO86+AN86+AM86+AL86+AK86+AJ86+AI86+AH86+AF86+AE86+AD86+AC86+AB86+AA86+Z86+Y86+X86+W86+V86+U86+S86+R86+Q86+P86+O86+N86+M86+L86+K86+J86+I86+H86</f>
        <v>0</v>
      </c>
      <c r="AV86" s="392">
        <f t="shared" si="24"/>
        <v>0</v>
      </c>
    </row>
    <row r="87" spans="2:48" s="405" customFormat="1" ht="12.75" customHeight="1" outlineLevel="1" x14ac:dyDescent="0.15">
      <c r="B87" s="406" t="str">
        <f>+'FORMATO COSTEO C1'!C$402</f>
        <v>1.3.3</v>
      </c>
      <c r="C87" s="430">
        <f>+'FORMATO COSTEO C1'!B$402</f>
        <v>0</v>
      </c>
      <c r="D87" s="543" t="str">
        <f>+'FORMATO COSTEO C1'!D$402</f>
        <v>Unidad medida</v>
      </c>
      <c r="E87" s="546">
        <f>+'FORMATO COSTEO C1'!E$402</f>
        <v>0</v>
      </c>
      <c r="F87" s="410">
        <f>SUM(F88:F92)</f>
        <v>0</v>
      </c>
      <c r="G87" s="413">
        <f t="shared" ref="G87:AS87" si="26">SUM(G88:G92)</f>
        <v>0</v>
      </c>
      <c r="H87" s="414">
        <f t="shared" si="26"/>
        <v>0</v>
      </c>
      <c r="I87" s="410">
        <f>SUM(I88:I92)</f>
        <v>0</v>
      </c>
      <c r="J87" s="410">
        <f>SUM(J88:J92)</f>
        <v>0</v>
      </c>
      <c r="K87" s="410">
        <f>SUM(K88:K92)</f>
        <v>0</v>
      </c>
      <c r="L87" s="410">
        <f>SUM(L88:L92)</f>
        <v>0</v>
      </c>
      <c r="M87" s="410">
        <f>SUM(M88:M92)</f>
        <v>0</v>
      </c>
      <c r="N87" s="410">
        <f t="shared" si="26"/>
        <v>0</v>
      </c>
      <c r="O87" s="410">
        <f t="shared" si="26"/>
        <v>0</v>
      </c>
      <c r="P87" s="410">
        <f t="shared" si="26"/>
        <v>0</v>
      </c>
      <c r="Q87" s="410">
        <f t="shared" si="26"/>
        <v>0</v>
      </c>
      <c r="R87" s="410">
        <f t="shared" si="26"/>
        <v>0</v>
      </c>
      <c r="S87" s="410">
        <f t="shared" si="26"/>
        <v>0</v>
      </c>
      <c r="T87" s="413">
        <f>SUM(T88:T92)</f>
        <v>0</v>
      </c>
      <c r="U87" s="414">
        <f t="shared" si="26"/>
        <v>0</v>
      </c>
      <c r="V87" s="410">
        <f t="shared" si="26"/>
        <v>0</v>
      </c>
      <c r="W87" s="410">
        <f t="shared" si="26"/>
        <v>0</v>
      </c>
      <c r="X87" s="410">
        <f t="shared" si="26"/>
        <v>0</v>
      </c>
      <c r="Y87" s="410">
        <f t="shared" si="26"/>
        <v>0</v>
      </c>
      <c r="Z87" s="410">
        <f t="shared" si="26"/>
        <v>0</v>
      </c>
      <c r="AA87" s="410">
        <f t="shared" si="26"/>
        <v>0</v>
      </c>
      <c r="AB87" s="410">
        <f t="shared" si="26"/>
        <v>0</v>
      </c>
      <c r="AC87" s="410">
        <f t="shared" si="26"/>
        <v>0</v>
      </c>
      <c r="AD87" s="410">
        <f t="shared" si="26"/>
        <v>0</v>
      </c>
      <c r="AE87" s="410">
        <f t="shared" si="26"/>
        <v>0</v>
      </c>
      <c r="AF87" s="410">
        <f t="shared" si="26"/>
        <v>0</v>
      </c>
      <c r="AG87" s="411">
        <f t="shared" si="26"/>
        <v>0</v>
      </c>
      <c r="AH87" s="412">
        <f t="shared" si="26"/>
        <v>0</v>
      </c>
      <c r="AI87" s="410">
        <f t="shared" si="26"/>
        <v>0</v>
      </c>
      <c r="AJ87" s="410">
        <f t="shared" si="26"/>
        <v>0</v>
      </c>
      <c r="AK87" s="410">
        <f t="shared" si="26"/>
        <v>0</v>
      </c>
      <c r="AL87" s="410">
        <f t="shared" si="26"/>
        <v>0</v>
      </c>
      <c r="AM87" s="410">
        <f t="shared" si="26"/>
        <v>0</v>
      </c>
      <c r="AN87" s="410">
        <f t="shared" si="26"/>
        <v>0</v>
      </c>
      <c r="AO87" s="410">
        <f t="shared" si="26"/>
        <v>0</v>
      </c>
      <c r="AP87" s="410">
        <f t="shared" si="26"/>
        <v>0</v>
      </c>
      <c r="AQ87" s="410">
        <f t="shared" si="26"/>
        <v>0</v>
      </c>
      <c r="AR87" s="410">
        <f t="shared" si="26"/>
        <v>0</v>
      </c>
      <c r="AS87" s="410">
        <f t="shared" si="26"/>
        <v>0</v>
      </c>
      <c r="AT87" s="413">
        <f>SUM(AT88:AT92)</f>
        <v>0</v>
      </c>
      <c r="AU87" s="415">
        <f>SUM(AU88:AU92)</f>
        <v>0</v>
      </c>
      <c r="AV87" s="392">
        <f t="shared" si="24"/>
        <v>0</v>
      </c>
    </row>
    <row r="88" spans="2:48" s="405" customFormat="1" ht="12.75" customHeight="1" outlineLevel="1" x14ac:dyDescent="0.15">
      <c r="B88" s="416" t="str">
        <f>+'FORMATO COSTEO C1'!C$404</f>
        <v>1.3.3.1</v>
      </c>
      <c r="C88" s="417" t="str">
        <f>+'FORMATO COSTEO C1'!B$404</f>
        <v>Categoría de gasto</v>
      </c>
      <c r="D88" s="428"/>
      <c r="E88" s="563"/>
      <c r="F88" s="420">
        <f>+'FORMATO COSTEO C1'!G404</f>
        <v>0</v>
      </c>
      <c r="G88" s="423">
        <f>+'FORMATO COSTEO C1'!I404</f>
        <v>0</v>
      </c>
      <c r="H88" s="560">
        <f>IF( $F88=0,0,((($F88/$E$87)*'PLAN DE ADQUISICIONES'!F$38)*($G88/$F88)))</f>
        <v>0</v>
      </c>
      <c r="I88" s="420">
        <f>IF( $F88=0,0,((($F88/$E$87)*'PLAN DE ADQUISICIONES'!G$38)*($G88/$F88)))</f>
        <v>0</v>
      </c>
      <c r="J88" s="420">
        <f>IF( $F88=0,0,((($F88/$E$87)*'PLAN DE ADQUISICIONES'!H$38)*($G88/$F88)))</f>
        <v>0</v>
      </c>
      <c r="K88" s="420">
        <f>IF( $F88=0,0,((($F88/$E$87)*'PLAN DE ADQUISICIONES'!I$38)*($G88/$F88)))</f>
        <v>0</v>
      </c>
      <c r="L88" s="420">
        <f>IF( $F88=0,0,((($F88/$E$87)*'PLAN DE ADQUISICIONES'!J$38)*($G88/$F88)))</f>
        <v>0</v>
      </c>
      <c r="M88" s="420">
        <f>IF( $F88=0,0,((($F88/$E$87)*'PLAN DE ADQUISICIONES'!K$38)*($G88/$F88)))</f>
        <v>0</v>
      </c>
      <c r="N88" s="420">
        <f>IF( $F88=0,0,((($F88/$E$87)*'PLAN DE ADQUISICIONES'!L$38)*($G88/$F88)))</f>
        <v>0</v>
      </c>
      <c r="O88" s="420">
        <f>IF( $F88=0,0,((($F88/$E$87)*'PLAN DE ADQUISICIONES'!M$38)*($G88/$F88)))</f>
        <v>0</v>
      </c>
      <c r="P88" s="420">
        <f>IF( $F88=0,0,((($F88/$E$87)*'PLAN DE ADQUISICIONES'!N$38)*($G88/$F88)))</f>
        <v>0</v>
      </c>
      <c r="Q88" s="420">
        <f>IF( $F88=0,0,((($F88/$E$87)*'PLAN DE ADQUISICIONES'!O$38)*($G88/$F88)))</f>
        <v>0</v>
      </c>
      <c r="R88" s="420">
        <f>IF( $F88=0,0,((($F88/$E$87)*'PLAN DE ADQUISICIONES'!P$38)*($G88/$F88)))</f>
        <v>0</v>
      </c>
      <c r="S88" s="420">
        <f>IF( $F88=0,0,((($F88/$E$87)*'PLAN DE ADQUISICIONES'!Q$38)*($G88/$F88)))</f>
        <v>0</v>
      </c>
      <c r="T88" s="423">
        <f>H88+I88+J88+K88+L88+M88+N88+O88+P88+Q88+R88+S88</f>
        <v>0</v>
      </c>
      <c r="U88" s="424">
        <f>IF( $F88=0,0,((($F88/$E$87)*'PLAN DE ADQUISICIONES'!R$38)*($G88/$F88)))</f>
        <v>0</v>
      </c>
      <c r="V88" s="420">
        <f>IF( $F88=0,0,((($F88/$E$87)*'PLAN DE ADQUISICIONES'!S$38)*($G88/$F88)))</f>
        <v>0</v>
      </c>
      <c r="W88" s="420">
        <f>IF( $F88=0,0,((($F88/$E$87)*'PLAN DE ADQUISICIONES'!T$38)*($G88/$F88)))</f>
        <v>0</v>
      </c>
      <c r="X88" s="420">
        <f>IF( $F88=0,0,((($F88/$E$87)*'PLAN DE ADQUISICIONES'!U$38)*($G88/$F88)))</f>
        <v>0</v>
      </c>
      <c r="Y88" s="420">
        <f>IF( $F88=0,0,((($F88/$E$87)*'PLAN DE ADQUISICIONES'!V$38)*($G88/$F88)))</f>
        <v>0</v>
      </c>
      <c r="Z88" s="420">
        <f>IF( $F88=0,0,((($F88/$E$87)*'PLAN DE ADQUISICIONES'!W$38)*($G88/$F88)))</f>
        <v>0</v>
      </c>
      <c r="AA88" s="420">
        <f>IF( $F88=0,0,((($F88/$E$87)*'PLAN DE ADQUISICIONES'!X$38)*($G88/$F88)))</f>
        <v>0</v>
      </c>
      <c r="AB88" s="420">
        <f>IF( $F88=0,0,((($F88/$E$87)*'PLAN DE ADQUISICIONES'!Y$38)*($G88/$F88)))</f>
        <v>0</v>
      </c>
      <c r="AC88" s="420">
        <f>IF( $F88=0,0,((($F88/$E$87)*'PLAN DE ADQUISICIONES'!Z$38)*($G88/$F88)))</f>
        <v>0</v>
      </c>
      <c r="AD88" s="420">
        <f>IF( $F88=0,0,((($F88/$E$87)*'PLAN DE ADQUISICIONES'!AA$38)*($G88/$F88)))</f>
        <v>0</v>
      </c>
      <c r="AE88" s="420">
        <f>IF( $F88=0,0,((($F88/$E$87)*'PLAN DE ADQUISICIONES'!AB$38)*($G88/$F88)))</f>
        <v>0</v>
      </c>
      <c r="AF88" s="420">
        <f>IF( $F88=0,0,((($F88/$E$87)*'PLAN DE ADQUISICIONES'!AC$38)*($G88/$F88)))</f>
        <v>0</v>
      </c>
      <c r="AG88" s="421">
        <f>U88+V88+W88+X88+Y88+Z88+AA88+AB88+AC88+AD88+AE88+AF88</f>
        <v>0</v>
      </c>
      <c r="AH88" s="425">
        <f>IF( $F88=0,0,((($F88/$E$87)*'PLAN DE ADQUISICIONES'!AD$38)*($G88/$F88)))</f>
        <v>0</v>
      </c>
      <c r="AI88" s="420">
        <f>IF( $F88=0,0,((($F88/$E$87)*'PLAN DE ADQUISICIONES'!AE$38)*($G88/$F88)))</f>
        <v>0</v>
      </c>
      <c r="AJ88" s="420">
        <f>IF( $F88=0,0,((($F88/$E$87)*'PLAN DE ADQUISICIONES'!AF$38)*($G88/$F88)))</f>
        <v>0</v>
      </c>
      <c r="AK88" s="420">
        <f>IF( $F88=0,0,((($F88/$E$87)*'PLAN DE ADQUISICIONES'!AG$38)*($G88/$F88)))</f>
        <v>0</v>
      </c>
      <c r="AL88" s="420">
        <f>IF( $F88=0,0,((($F88/$E$87)*'PLAN DE ADQUISICIONES'!AH$38)*($G88/$F88)))</f>
        <v>0</v>
      </c>
      <c r="AM88" s="420">
        <f>IF( $F88=0,0,((($F88/$E$87)*'PLAN DE ADQUISICIONES'!AI$38)*($G88/$F88)))</f>
        <v>0</v>
      </c>
      <c r="AN88" s="420">
        <f>IF( $F88=0,0,((($F88/$E$87)*'PLAN DE ADQUISICIONES'!AJ$38)*($G88/$F88)))</f>
        <v>0</v>
      </c>
      <c r="AO88" s="420">
        <f>IF( $F88=0,0,((($F88/$E$87)*'PLAN DE ADQUISICIONES'!AK$38)*($G88/$F88)))</f>
        <v>0</v>
      </c>
      <c r="AP88" s="420">
        <f>IF( $F88=0,0,((($F88/$E$87)*'PLAN DE ADQUISICIONES'!AL$38)*($G88/$F88)))</f>
        <v>0</v>
      </c>
      <c r="AQ88" s="420">
        <f>IF( $F88=0,0,((($F88/$E$87)*'PLAN DE ADQUISICIONES'!AM$38)*($G88/$F88)))</f>
        <v>0</v>
      </c>
      <c r="AR88" s="420">
        <f>IF( $F88=0,0,((($F88/$E$87)*'PLAN DE ADQUISICIONES'!AN$38)*($G88/$F88)))</f>
        <v>0</v>
      </c>
      <c r="AS88" s="420">
        <f>IF( $F88=0,0,((($F88/$E$87)*'PLAN DE ADQUISICIONES'!AO$38)*($G88/$F88)))</f>
        <v>0</v>
      </c>
      <c r="AT88" s="423">
        <f>AH88+AI88+AJ88+AK88+AL88+AM88+AN88+AO88+AP88+AQ88+AR88+AS88</f>
        <v>0</v>
      </c>
      <c r="AU88" s="426">
        <f>AS88+AR88+AQ88+AP88+AO88+AN88+AM88+AL88+AK88+AJ88+AI88+AH88+AF88+AE88+AD88+AC88+AB88+AA88+Z88+Y88+X88+W88+V88+U88+S88+R88+Q88+P88+O88+N88+M88+L88+K88+J88+I88+H88</f>
        <v>0</v>
      </c>
      <c r="AV88" s="392">
        <f t="shared" si="24"/>
        <v>0</v>
      </c>
    </row>
    <row r="89" spans="2:48" s="394" customFormat="1" ht="12.75" customHeight="1" x14ac:dyDescent="0.15">
      <c r="B89" s="416" t="str">
        <f>+'FORMATO COSTEO C1'!C$410</f>
        <v>1.3.3.2</v>
      </c>
      <c r="C89" s="417" t="str">
        <f>+'FORMATO COSTEO C1'!B$410</f>
        <v>Categoría de gasto</v>
      </c>
      <c r="D89" s="428"/>
      <c r="E89" s="563"/>
      <c r="F89" s="420">
        <f>+'FORMATO COSTEO C1'!G410</f>
        <v>0</v>
      </c>
      <c r="G89" s="423">
        <f>+'FORMATO COSTEO C1'!I410</f>
        <v>0</v>
      </c>
      <c r="H89" s="424">
        <f>IF( $F89=0,0,((($F89/$E$87)*'PLAN DE ADQUISICIONES'!F$38)*($G89/$F89)))</f>
        <v>0</v>
      </c>
      <c r="I89" s="420">
        <f>IF( $F89=0,0,((($F89/$E$87)*'PLAN DE ADQUISICIONES'!G$38)*($G89/$F89)))</f>
        <v>0</v>
      </c>
      <c r="J89" s="420">
        <f>IF( $F89=0,0,((($F89/$E$87)*'PLAN DE ADQUISICIONES'!H$38)*($G89/$F89)))</f>
        <v>0</v>
      </c>
      <c r="K89" s="420">
        <f>IF( $F89=0,0,((($F89/$E$87)*'PLAN DE ADQUISICIONES'!I$38)*($G89/$F89)))</f>
        <v>0</v>
      </c>
      <c r="L89" s="420">
        <f>IF( $F89=0,0,((($F89/$E$87)*'PLAN DE ADQUISICIONES'!J$38)*($G89/$F89)))</f>
        <v>0</v>
      </c>
      <c r="M89" s="420">
        <f>IF( $F89=0,0,((($F89/$E$87)*'PLAN DE ADQUISICIONES'!K$38)*($G89/$F89)))</f>
        <v>0</v>
      </c>
      <c r="N89" s="420">
        <f>IF( $F89=0,0,((($F89/$E$87)*'PLAN DE ADQUISICIONES'!L$38)*($G89/$F89)))</f>
        <v>0</v>
      </c>
      <c r="O89" s="420">
        <f>IF( $F89=0,0,((($F89/$E$87)*'PLAN DE ADQUISICIONES'!M$38)*($G89/$F89)))</f>
        <v>0</v>
      </c>
      <c r="P89" s="420">
        <f>IF( $F89=0,0,((($F89/$E$87)*'PLAN DE ADQUISICIONES'!N$38)*($G89/$F89)))</f>
        <v>0</v>
      </c>
      <c r="Q89" s="420">
        <f>IF( $F89=0,0,((($F89/$E$87)*'PLAN DE ADQUISICIONES'!O$38)*($G89/$F89)))</f>
        <v>0</v>
      </c>
      <c r="R89" s="420">
        <f>IF( $F89=0,0,((($F89/$E$87)*'PLAN DE ADQUISICIONES'!P$38)*($G89/$F89)))</f>
        <v>0</v>
      </c>
      <c r="S89" s="420">
        <f>IF( $F89=0,0,((($F89/$E$87)*'PLAN DE ADQUISICIONES'!Q$38)*($G89/$F89)))</f>
        <v>0</v>
      </c>
      <c r="T89" s="423">
        <f>H89+I89+J89+K89+L89+M89+N89+O89+P89+Q89+R89+S89</f>
        <v>0</v>
      </c>
      <c r="U89" s="424">
        <f>IF( $F89=0,0,((($F89/$E$87)*'PLAN DE ADQUISICIONES'!R$38)*($G89/$F89)))</f>
        <v>0</v>
      </c>
      <c r="V89" s="420">
        <f>IF( $F89=0,0,((($F89/$E$87)*'PLAN DE ADQUISICIONES'!S$38)*($G89/$F89)))</f>
        <v>0</v>
      </c>
      <c r="W89" s="420">
        <f>IF( $F89=0,0,((($F89/$E$87)*'PLAN DE ADQUISICIONES'!T$38)*($G89/$F89)))</f>
        <v>0</v>
      </c>
      <c r="X89" s="420">
        <f>IF( $F89=0,0,((($F89/$E$87)*'PLAN DE ADQUISICIONES'!U$38)*($G89/$F89)))</f>
        <v>0</v>
      </c>
      <c r="Y89" s="420">
        <f>IF( $F89=0,0,((($F89/$E$87)*'PLAN DE ADQUISICIONES'!V$38)*($G89/$F89)))</f>
        <v>0</v>
      </c>
      <c r="Z89" s="420">
        <f>IF( $F89=0,0,((($F89/$E$87)*'PLAN DE ADQUISICIONES'!W$38)*($G89/$F89)))</f>
        <v>0</v>
      </c>
      <c r="AA89" s="420">
        <f>IF( $F89=0,0,((($F89/$E$87)*'PLAN DE ADQUISICIONES'!X$38)*($G89/$F89)))</f>
        <v>0</v>
      </c>
      <c r="AB89" s="420">
        <f>IF( $F89=0,0,((($F89/$E$87)*'PLAN DE ADQUISICIONES'!Y$38)*($G89/$F89)))</f>
        <v>0</v>
      </c>
      <c r="AC89" s="420">
        <f>IF( $F89=0,0,((($F89/$E$87)*'PLAN DE ADQUISICIONES'!Z$38)*($G89/$F89)))</f>
        <v>0</v>
      </c>
      <c r="AD89" s="420">
        <f>IF( $F89=0,0,((($F89/$E$87)*'PLAN DE ADQUISICIONES'!AA$38)*($G89/$F89)))</f>
        <v>0</v>
      </c>
      <c r="AE89" s="420">
        <f>IF( $F89=0,0,((($F89/$E$87)*'PLAN DE ADQUISICIONES'!AB$38)*($G89/$F89)))</f>
        <v>0</v>
      </c>
      <c r="AF89" s="420">
        <f>IF( $F89=0,0,((($F89/$E$87)*'PLAN DE ADQUISICIONES'!AC$38)*($G89/$F89)))</f>
        <v>0</v>
      </c>
      <c r="AG89" s="421">
        <f>U89+V89+W89+X89+Y89+Z89+AA89+AB89+AC89+AD89+AE89+AF89</f>
        <v>0</v>
      </c>
      <c r="AH89" s="425">
        <f>IF( $F89=0,0,((($F89/$E$87)*'PLAN DE ADQUISICIONES'!AD$38)*($G89/$F89)))</f>
        <v>0</v>
      </c>
      <c r="AI89" s="420">
        <f>IF( $F89=0,0,((($F89/$E$87)*'PLAN DE ADQUISICIONES'!AE$38)*($G89/$F89)))</f>
        <v>0</v>
      </c>
      <c r="AJ89" s="420">
        <f>IF( $F89=0,0,((($F89/$E$87)*'PLAN DE ADQUISICIONES'!AF$38)*($G89/$F89)))</f>
        <v>0</v>
      </c>
      <c r="AK89" s="420">
        <f>IF( $F89=0,0,((($F89/$E$87)*'PLAN DE ADQUISICIONES'!AG$38)*($G89/$F89)))</f>
        <v>0</v>
      </c>
      <c r="AL89" s="420">
        <f>IF( $F89=0,0,((($F89/$E$87)*'PLAN DE ADQUISICIONES'!AH$38)*($G89/$F89)))</f>
        <v>0</v>
      </c>
      <c r="AM89" s="420">
        <f>IF( $F89=0,0,((($F89/$E$87)*'PLAN DE ADQUISICIONES'!AI$38)*($G89/$F89)))</f>
        <v>0</v>
      </c>
      <c r="AN89" s="420">
        <f>IF( $F89=0,0,((($F89/$E$87)*'PLAN DE ADQUISICIONES'!AJ$38)*($G89/$F89)))</f>
        <v>0</v>
      </c>
      <c r="AO89" s="420">
        <f>IF( $F89=0,0,((($F89/$E$87)*'PLAN DE ADQUISICIONES'!AK$38)*($G89/$F89)))</f>
        <v>0</v>
      </c>
      <c r="AP89" s="420">
        <f>IF( $F89=0,0,((($F89/$E$87)*'PLAN DE ADQUISICIONES'!AL$38)*($G89/$F89)))</f>
        <v>0</v>
      </c>
      <c r="AQ89" s="420">
        <f>IF( $F89=0,0,((($F89/$E$87)*'PLAN DE ADQUISICIONES'!AM$38)*($G89/$F89)))</f>
        <v>0</v>
      </c>
      <c r="AR89" s="420">
        <f>IF( $F89=0,0,((($F89/$E$87)*'PLAN DE ADQUISICIONES'!AN$38)*($G89/$F89)))</f>
        <v>0</v>
      </c>
      <c r="AS89" s="420">
        <f>IF( $F89=0,0,((($F89/$E$87)*'PLAN DE ADQUISICIONES'!AO$38)*($G89/$F89)))</f>
        <v>0</v>
      </c>
      <c r="AT89" s="423">
        <f>AH89+AI89+AJ89+AK89+AL89+AM89+AN89+AO89+AP89+AQ89+AR89+AS89</f>
        <v>0</v>
      </c>
      <c r="AU89" s="426">
        <f>AS89+AR89+AQ89+AP89+AO89+AN89+AM89+AL89+AK89+AJ89+AI89+AH89+AF89+AE89+AD89+AC89+AB89+AA89+Z89+Y89+X89+W89+V89+U89+S89+R89+Q89+P89+O89+N89+M89+L89+K89+J89+I89+H89</f>
        <v>0</v>
      </c>
      <c r="AV89" s="392">
        <f t="shared" si="24"/>
        <v>0</v>
      </c>
    </row>
    <row r="90" spans="2:48" s="394" customFormat="1" ht="12.75" customHeight="1" x14ac:dyDescent="0.15">
      <c r="B90" s="416" t="str">
        <f>+'FORMATO COSTEO C1'!C$416</f>
        <v>1.3.3.3</v>
      </c>
      <c r="C90" s="417" t="str">
        <f>+'FORMATO COSTEO C1'!B$416</f>
        <v>Categoría de gasto</v>
      </c>
      <c r="D90" s="428"/>
      <c r="E90" s="563"/>
      <c r="F90" s="420">
        <f>+'FORMATO COSTEO C1'!G416</f>
        <v>0</v>
      </c>
      <c r="G90" s="423">
        <f>+'FORMATO COSTEO C1'!I416</f>
        <v>0</v>
      </c>
      <c r="H90" s="424">
        <f>IF( $F90=0,0,((($F90/$E$87)*'PLAN DE ADQUISICIONES'!F$38)*($G90/$F90)))</f>
        <v>0</v>
      </c>
      <c r="I90" s="420">
        <f>IF( $F90=0,0,((($F90/$E$87)*'PLAN DE ADQUISICIONES'!G$38)*($G90/$F90)))</f>
        <v>0</v>
      </c>
      <c r="J90" s="420">
        <f>IF( $F90=0,0,((($F90/$E$87)*'PLAN DE ADQUISICIONES'!H$38)*($G90/$F90)))</f>
        <v>0</v>
      </c>
      <c r="K90" s="420">
        <f>IF( $F90=0,0,((($F90/$E$87)*'PLAN DE ADQUISICIONES'!I$38)*($G90/$F90)))</f>
        <v>0</v>
      </c>
      <c r="L90" s="420">
        <f>IF( $F90=0,0,((($F90/$E$87)*'PLAN DE ADQUISICIONES'!J$38)*($G90/$F90)))</f>
        <v>0</v>
      </c>
      <c r="M90" s="420">
        <f>IF( $F90=0,0,((($F90/$E$87)*'PLAN DE ADQUISICIONES'!K$38)*($G90/$F90)))</f>
        <v>0</v>
      </c>
      <c r="N90" s="420">
        <f>IF( $F90=0,0,((($F90/$E$87)*'PLAN DE ADQUISICIONES'!L$38)*($G90/$F90)))</f>
        <v>0</v>
      </c>
      <c r="O90" s="420">
        <f>IF( $F90=0,0,((($F90/$E$87)*'PLAN DE ADQUISICIONES'!M$38)*($G90/$F90)))</f>
        <v>0</v>
      </c>
      <c r="P90" s="420">
        <f>IF( $F90=0,0,((($F90/$E$87)*'PLAN DE ADQUISICIONES'!N$38)*($G90/$F90)))</f>
        <v>0</v>
      </c>
      <c r="Q90" s="420">
        <f>IF( $F90=0,0,((($F90/$E$87)*'PLAN DE ADQUISICIONES'!O$38)*($G90/$F90)))</f>
        <v>0</v>
      </c>
      <c r="R90" s="420">
        <f>IF( $F90=0,0,((($F90/$E$87)*'PLAN DE ADQUISICIONES'!P$38)*($G90/$F90)))</f>
        <v>0</v>
      </c>
      <c r="S90" s="420">
        <f>IF( $F90=0,0,((($F90/$E$87)*'PLAN DE ADQUISICIONES'!Q$38)*($G90/$F90)))</f>
        <v>0</v>
      </c>
      <c r="T90" s="423">
        <f>H90+I90+J90+K90+L90+M90+N90+O90+P90+Q90+R90+S90</f>
        <v>0</v>
      </c>
      <c r="U90" s="424">
        <f>IF( $F90=0,0,((($F90/$E$87)*'PLAN DE ADQUISICIONES'!R$38)*($G90/$F90)))</f>
        <v>0</v>
      </c>
      <c r="V90" s="420">
        <f>IF( $F90=0,0,((($F90/$E$87)*'PLAN DE ADQUISICIONES'!S$38)*($G90/$F90)))</f>
        <v>0</v>
      </c>
      <c r="W90" s="420">
        <f>IF( $F90=0,0,((($F90/$E$87)*'PLAN DE ADQUISICIONES'!T$38)*($G90/$F90)))</f>
        <v>0</v>
      </c>
      <c r="X90" s="420">
        <f>IF( $F90=0,0,((($F90/$E$87)*'PLAN DE ADQUISICIONES'!U$38)*($G90/$F90)))</f>
        <v>0</v>
      </c>
      <c r="Y90" s="420">
        <f>IF( $F90=0,0,((($F90/$E$87)*'PLAN DE ADQUISICIONES'!V$38)*($G90/$F90)))</f>
        <v>0</v>
      </c>
      <c r="Z90" s="420">
        <f>IF( $F90=0,0,((($F90/$E$87)*'PLAN DE ADQUISICIONES'!W$38)*($G90/$F90)))</f>
        <v>0</v>
      </c>
      <c r="AA90" s="420">
        <f>IF( $F90=0,0,((($F90/$E$87)*'PLAN DE ADQUISICIONES'!X$38)*($G90/$F90)))</f>
        <v>0</v>
      </c>
      <c r="AB90" s="420">
        <f>IF( $F90=0,0,((($F90/$E$87)*'PLAN DE ADQUISICIONES'!Y$38)*($G90/$F90)))</f>
        <v>0</v>
      </c>
      <c r="AC90" s="420">
        <f>IF( $F90=0,0,((($F90/$E$87)*'PLAN DE ADQUISICIONES'!Z$38)*($G90/$F90)))</f>
        <v>0</v>
      </c>
      <c r="AD90" s="420">
        <f>IF( $F90=0,0,((($F90/$E$87)*'PLAN DE ADQUISICIONES'!AA$38)*($G90/$F90)))</f>
        <v>0</v>
      </c>
      <c r="AE90" s="420">
        <f>IF( $F90=0,0,((($F90/$E$87)*'PLAN DE ADQUISICIONES'!AB$38)*($G90/$F90)))</f>
        <v>0</v>
      </c>
      <c r="AF90" s="420">
        <f>IF( $F90=0,0,((($F90/$E$87)*'PLAN DE ADQUISICIONES'!AC$38)*($G90/$F90)))</f>
        <v>0</v>
      </c>
      <c r="AG90" s="421">
        <f>U90+V90+W90+X90+Y90+Z90+AA90+AB90+AC90+AD90+AE90+AF90</f>
        <v>0</v>
      </c>
      <c r="AH90" s="425">
        <f>IF( $F90=0,0,((($F90/$E$87)*'PLAN DE ADQUISICIONES'!AD$38)*($G90/$F90)))</f>
        <v>0</v>
      </c>
      <c r="AI90" s="420">
        <f>IF( $F90=0,0,((($F90/$E$87)*'PLAN DE ADQUISICIONES'!AE$38)*($G90/$F90)))</f>
        <v>0</v>
      </c>
      <c r="AJ90" s="420">
        <f>IF( $F90=0,0,((($F90/$E$87)*'PLAN DE ADQUISICIONES'!AF$38)*($G90/$F90)))</f>
        <v>0</v>
      </c>
      <c r="AK90" s="420">
        <f>IF( $F90=0,0,((($F90/$E$87)*'PLAN DE ADQUISICIONES'!AG$38)*($G90/$F90)))</f>
        <v>0</v>
      </c>
      <c r="AL90" s="420">
        <f>IF( $F90=0,0,((($F90/$E$87)*'PLAN DE ADQUISICIONES'!AH$38)*($G90/$F90)))</f>
        <v>0</v>
      </c>
      <c r="AM90" s="420">
        <f>IF( $F90=0,0,((($F90/$E$87)*'PLAN DE ADQUISICIONES'!AI$38)*($G90/$F90)))</f>
        <v>0</v>
      </c>
      <c r="AN90" s="420">
        <f>IF( $F90=0,0,((($F90/$E$87)*'PLAN DE ADQUISICIONES'!AJ$38)*($G90/$F90)))</f>
        <v>0</v>
      </c>
      <c r="AO90" s="420">
        <f>IF( $F90=0,0,((($F90/$E$87)*'PLAN DE ADQUISICIONES'!AK$38)*($G90/$F90)))</f>
        <v>0</v>
      </c>
      <c r="AP90" s="420">
        <f>IF( $F90=0,0,((($F90/$E$87)*'PLAN DE ADQUISICIONES'!AL$38)*($G90/$F90)))</f>
        <v>0</v>
      </c>
      <c r="AQ90" s="420">
        <f>IF( $F90=0,0,((($F90/$E$87)*'PLAN DE ADQUISICIONES'!AM$38)*($G90/$F90)))</f>
        <v>0</v>
      </c>
      <c r="AR90" s="420">
        <f>IF( $F90=0,0,((($F90/$E$87)*'PLAN DE ADQUISICIONES'!AN$38)*($G90/$F90)))</f>
        <v>0</v>
      </c>
      <c r="AS90" s="420">
        <f>IF( $F90=0,0,((($F90/$E$87)*'PLAN DE ADQUISICIONES'!AO$38)*($G90/$F90)))</f>
        <v>0</v>
      </c>
      <c r="AT90" s="423">
        <f>AH90+AI90+AJ90+AK90+AL90+AM90+AN90+AO90+AP90+AQ90+AR90+AS90</f>
        <v>0</v>
      </c>
      <c r="AU90" s="426">
        <f>AS90+AR90+AQ90+AP90+AO90+AN90+AM90+AL90+AK90+AJ90+AI90+AH90+AF90+AE90+AD90+AC90+AB90+AA90+Z90+Y90+X90+W90+V90+U90+S90+R90+Q90+P90+O90+N90+M90+L90+K90+J90+I90+H90</f>
        <v>0</v>
      </c>
      <c r="AV90" s="392">
        <f t="shared" si="24"/>
        <v>0</v>
      </c>
    </row>
    <row r="91" spans="2:48" s="405" customFormat="1" ht="12.75" customHeight="1" outlineLevel="1" x14ac:dyDescent="0.15">
      <c r="B91" s="416" t="str">
        <f>+'FORMATO COSTEO C1'!C$422</f>
        <v>1.3.3.4</v>
      </c>
      <c r="C91" s="417" t="str">
        <f>+'FORMATO COSTEO C1'!B$422</f>
        <v>Categoría de gasto</v>
      </c>
      <c r="D91" s="428"/>
      <c r="E91" s="563"/>
      <c r="F91" s="420">
        <f>+'FORMATO COSTEO C1'!G422</f>
        <v>0</v>
      </c>
      <c r="G91" s="423">
        <f>+'FORMATO COSTEO C1'!I422</f>
        <v>0</v>
      </c>
      <c r="H91" s="424">
        <f>IF( $F91=0,0,((($F91/$E$87)*'PLAN DE ADQUISICIONES'!F$38)*($G91/$F91)))</f>
        <v>0</v>
      </c>
      <c r="I91" s="420">
        <f>IF( $F91=0,0,((($F91/$E$87)*'PLAN DE ADQUISICIONES'!G$38)*($G91/$F91)))</f>
        <v>0</v>
      </c>
      <c r="J91" s="420">
        <f>IF( $F91=0,0,((($F91/$E$87)*'PLAN DE ADQUISICIONES'!H$38)*($G91/$F91)))</f>
        <v>0</v>
      </c>
      <c r="K91" s="420">
        <f>IF( $F91=0,0,((($F91/$E$87)*'PLAN DE ADQUISICIONES'!I$38)*($G91/$F91)))</f>
        <v>0</v>
      </c>
      <c r="L91" s="420">
        <f>IF( $F91=0,0,((($F91/$E$87)*'PLAN DE ADQUISICIONES'!J$38)*($G91/$F91)))</f>
        <v>0</v>
      </c>
      <c r="M91" s="420">
        <f>IF( $F91=0,0,((($F91/$E$87)*'PLAN DE ADQUISICIONES'!K$38)*($G91/$F91)))</f>
        <v>0</v>
      </c>
      <c r="N91" s="420">
        <f>IF( $F91=0,0,((($F91/$E$87)*'PLAN DE ADQUISICIONES'!L$38)*($G91/$F91)))</f>
        <v>0</v>
      </c>
      <c r="O91" s="420">
        <f>IF( $F91=0,0,((($F91/$E$87)*'PLAN DE ADQUISICIONES'!M$38)*($G91/$F91)))</f>
        <v>0</v>
      </c>
      <c r="P91" s="420">
        <f>IF( $F91=0,0,((($F91/$E$87)*'PLAN DE ADQUISICIONES'!N$38)*($G91/$F91)))</f>
        <v>0</v>
      </c>
      <c r="Q91" s="420">
        <f>IF( $F91=0,0,((($F91/$E$87)*'PLAN DE ADQUISICIONES'!O$38)*($G91/$F91)))</f>
        <v>0</v>
      </c>
      <c r="R91" s="420">
        <f>IF( $F91=0,0,((($F91/$E$87)*'PLAN DE ADQUISICIONES'!P$38)*($G91/$F91)))</f>
        <v>0</v>
      </c>
      <c r="S91" s="420">
        <f>IF( $F91=0,0,((($F91/$E$87)*'PLAN DE ADQUISICIONES'!Q$38)*($G91/$F91)))</f>
        <v>0</v>
      </c>
      <c r="T91" s="423">
        <f>H91+I91+J91+K91+L91+M91+N91+O91+P91+Q91+R91+S91</f>
        <v>0</v>
      </c>
      <c r="U91" s="424">
        <f>IF( $F91=0,0,((($F91/$E$87)*'PLAN DE ADQUISICIONES'!R$38)*($G91/$F91)))</f>
        <v>0</v>
      </c>
      <c r="V91" s="420">
        <f>IF( $F91=0,0,((($F91/$E$87)*'PLAN DE ADQUISICIONES'!S$38)*($G91/$F91)))</f>
        <v>0</v>
      </c>
      <c r="W91" s="420">
        <f>IF( $F91=0,0,((($F91/$E$87)*'PLAN DE ADQUISICIONES'!T$38)*($G91/$F91)))</f>
        <v>0</v>
      </c>
      <c r="X91" s="420">
        <f>IF( $F91=0,0,((($F91/$E$87)*'PLAN DE ADQUISICIONES'!U$38)*($G91/$F91)))</f>
        <v>0</v>
      </c>
      <c r="Y91" s="420">
        <f>IF( $F91=0,0,((($F91/$E$87)*'PLAN DE ADQUISICIONES'!V$38)*($G91/$F91)))</f>
        <v>0</v>
      </c>
      <c r="Z91" s="420">
        <f>IF( $F91=0,0,((($F91/$E$87)*'PLAN DE ADQUISICIONES'!W$38)*($G91/$F91)))</f>
        <v>0</v>
      </c>
      <c r="AA91" s="420">
        <f>IF( $F91=0,0,((($F91/$E$87)*'PLAN DE ADQUISICIONES'!X$38)*($G91/$F91)))</f>
        <v>0</v>
      </c>
      <c r="AB91" s="420">
        <f>IF( $F91=0,0,((($F91/$E$87)*'PLAN DE ADQUISICIONES'!Y$38)*($G91/$F91)))</f>
        <v>0</v>
      </c>
      <c r="AC91" s="420">
        <f>IF( $F91=0,0,((($F91/$E$87)*'PLAN DE ADQUISICIONES'!Z$38)*($G91/$F91)))</f>
        <v>0</v>
      </c>
      <c r="AD91" s="420">
        <f>IF( $F91=0,0,((($F91/$E$87)*'PLAN DE ADQUISICIONES'!AA$38)*($G91/$F91)))</f>
        <v>0</v>
      </c>
      <c r="AE91" s="420">
        <f>IF( $F91=0,0,((($F91/$E$87)*'PLAN DE ADQUISICIONES'!AB$38)*($G91/$F91)))</f>
        <v>0</v>
      </c>
      <c r="AF91" s="420">
        <f>IF( $F91=0,0,((($F91/$E$87)*'PLAN DE ADQUISICIONES'!AC$38)*($G91/$F91)))</f>
        <v>0</v>
      </c>
      <c r="AG91" s="421">
        <f>U91+V91+W91+X91+Y91+Z91+AA91+AB91+AC91+AD91+AE91+AF91</f>
        <v>0</v>
      </c>
      <c r="AH91" s="425">
        <f>IF( $F91=0,0,((($F91/$E$87)*'PLAN DE ADQUISICIONES'!AD$38)*($G91/$F91)))</f>
        <v>0</v>
      </c>
      <c r="AI91" s="420">
        <f>IF( $F91=0,0,((($F91/$E$87)*'PLAN DE ADQUISICIONES'!AE$38)*($G91/$F91)))</f>
        <v>0</v>
      </c>
      <c r="AJ91" s="420">
        <f>IF( $F91=0,0,((($F91/$E$87)*'PLAN DE ADQUISICIONES'!AF$38)*($G91/$F91)))</f>
        <v>0</v>
      </c>
      <c r="AK91" s="420">
        <f>IF( $F91=0,0,((($F91/$E$87)*'PLAN DE ADQUISICIONES'!AG$38)*($G91/$F91)))</f>
        <v>0</v>
      </c>
      <c r="AL91" s="420">
        <f>IF( $F91=0,0,((($F91/$E$87)*'PLAN DE ADQUISICIONES'!AH$38)*($G91/$F91)))</f>
        <v>0</v>
      </c>
      <c r="AM91" s="420">
        <f>IF( $F91=0,0,((($F91/$E$87)*'PLAN DE ADQUISICIONES'!AI$38)*($G91/$F91)))</f>
        <v>0</v>
      </c>
      <c r="AN91" s="420">
        <f>IF( $F91=0,0,((($F91/$E$87)*'PLAN DE ADQUISICIONES'!AJ$38)*($G91/$F91)))</f>
        <v>0</v>
      </c>
      <c r="AO91" s="420">
        <f>IF( $F91=0,0,((($F91/$E$87)*'PLAN DE ADQUISICIONES'!AK$38)*($G91/$F91)))</f>
        <v>0</v>
      </c>
      <c r="AP91" s="420">
        <f>IF( $F91=0,0,((($F91/$E$87)*'PLAN DE ADQUISICIONES'!AL$38)*($G91/$F91)))</f>
        <v>0</v>
      </c>
      <c r="AQ91" s="420">
        <f>IF( $F91=0,0,((($F91/$E$87)*'PLAN DE ADQUISICIONES'!AM$38)*($G91/$F91)))</f>
        <v>0</v>
      </c>
      <c r="AR91" s="420">
        <f>IF( $F91=0,0,((($F91/$E$87)*'PLAN DE ADQUISICIONES'!AN$38)*($G91/$F91)))</f>
        <v>0</v>
      </c>
      <c r="AS91" s="420">
        <f>IF( $F91=0,0,((($F91/$E$87)*'PLAN DE ADQUISICIONES'!AO$38)*($G91/$F91)))</f>
        <v>0</v>
      </c>
      <c r="AT91" s="423">
        <f>AH91+AI91+AJ91+AK91+AL91+AM91+AN91+AO91+AP91+AQ91+AR91+AS91</f>
        <v>0</v>
      </c>
      <c r="AU91" s="426">
        <f>AS91+AR91+AQ91+AP91+AO91+AN91+AM91+AL91+AK91+AJ91+AI91+AH91+AF91+AE91+AD91+AC91+AB91+AA91+Z91+Y91+X91+W91+V91+U91+S91+R91+Q91+P91+O91+N91+M91+L91+K91+J91+I91+H91</f>
        <v>0</v>
      </c>
      <c r="AV91" s="392">
        <f t="shared" si="24"/>
        <v>0</v>
      </c>
    </row>
    <row r="92" spans="2:48" s="394" customFormat="1" ht="12.75" customHeight="1" x14ac:dyDescent="0.15">
      <c r="B92" s="416" t="str">
        <f>+'FORMATO COSTEO C1'!C$428</f>
        <v>1.3.3.5</v>
      </c>
      <c r="C92" s="417" t="str">
        <f>+'FORMATO COSTEO C1'!B$428</f>
        <v>Categoría de gasto</v>
      </c>
      <c r="D92" s="428"/>
      <c r="E92" s="563"/>
      <c r="F92" s="420">
        <f>+'FORMATO COSTEO C1'!G428</f>
        <v>0</v>
      </c>
      <c r="G92" s="423">
        <f>+'FORMATO COSTEO C1'!I428</f>
        <v>0</v>
      </c>
      <c r="H92" s="424">
        <f>IF( $F92=0,0,((($F92/$E$87)*'PLAN DE ADQUISICIONES'!F$38)*($G92/$F92)))</f>
        <v>0</v>
      </c>
      <c r="I92" s="420">
        <f>IF( $F92=0,0,((($F92/$E$87)*'PLAN DE ADQUISICIONES'!G$38)*($G92/$F92)))</f>
        <v>0</v>
      </c>
      <c r="J92" s="420">
        <f>IF( $F92=0,0,((($F92/$E$87)*'PLAN DE ADQUISICIONES'!H$38)*($G92/$F92)))</f>
        <v>0</v>
      </c>
      <c r="K92" s="420">
        <f>IF( $F92=0,0,((($F92/$E$87)*'PLAN DE ADQUISICIONES'!I$38)*($G92/$F92)))</f>
        <v>0</v>
      </c>
      <c r="L92" s="420">
        <f>IF( $F92=0,0,((($F92/$E$87)*'PLAN DE ADQUISICIONES'!J$38)*($G92/$F92)))</f>
        <v>0</v>
      </c>
      <c r="M92" s="420">
        <f>IF( $F92=0,0,((($F92/$E$87)*'PLAN DE ADQUISICIONES'!K$38)*($G92/$F92)))</f>
        <v>0</v>
      </c>
      <c r="N92" s="420">
        <f>IF( $F92=0,0,((($F92/$E$87)*'PLAN DE ADQUISICIONES'!L$38)*($G92/$F92)))</f>
        <v>0</v>
      </c>
      <c r="O92" s="420">
        <f>IF( $F92=0,0,((($F92/$E$87)*'PLAN DE ADQUISICIONES'!M$38)*($G92/$F92)))</f>
        <v>0</v>
      </c>
      <c r="P92" s="420">
        <f>IF( $F92=0,0,((($F92/$E$87)*'PLAN DE ADQUISICIONES'!N$38)*($G92/$F92)))</f>
        <v>0</v>
      </c>
      <c r="Q92" s="420">
        <f>IF( $F92=0,0,((($F92/$E$87)*'PLAN DE ADQUISICIONES'!O$38)*($G92/$F92)))</f>
        <v>0</v>
      </c>
      <c r="R92" s="420">
        <f>IF( $F92=0,0,((($F92/$E$87)*'PLAN DE ADQUISICIONES'!P$38)*($G92/$F92)))</f>
        <v>0</v>
      </c>
      <c r="S92" s="420">
        <f>IF( $F92=0,0,((($F92/$E$87)*'PLAN DE ADQUISICIONES'!Q$38)*($G92/$F92)))</f>
        <v>0</v>
      </c>
      <c r="T92" s="423">
        <f>H92+I92+J92+K92+L92+M92+N92+O92+P92+Q92+R92+S92</f>
        <v>0</v>
      </c>
      <c r="U92" s="424">
        <f>IF( $F92=0,0,((($F92/$E$87)*'PLAN DE ADQUISICIONES'!R$38)*($G92/$F92)))</f>
        <v>0</v>
      </c>
      <c r="V92" s="420">
        <f>IF( $F92=0,0,((($F92/$E$87)*'PLAN DE ADQUISICIONES'!S$38)*($G92/$F92)))</f>
        <v>0</v>
      </c>
      <c r="W92" s="420">
        <f>IF( $F92=0,0,((($F92/$E$87)*'PLAN DE ADQUISICIONES'!T$38)*($G92/$F92)))</f>
        <v>0</v>
      </c>
      <c r="X92" s="420">
        <f>IF( $F92=0,0,((($F92/$E$87)*'PLAN DE ADQUISICIONES'!U$38)*($G92/$F92)))</f>
        <v>0</v>
      </c>
      <c r="Y92" s="420">
        <f>IF( $F92=0,0,((($F92/$E$87)*'PLAN DE ADQUISICIONES'!V$38)*($G92/$F92)))</f>
        <v>0</v>
      </c>
      <c r="Z92" s="420">
        <f>IF( $F92=0,0,((($F92/$E$87)*'PLAN DE ADQUISICIONES'!W$38)*($G92/$F92)))</f>
        <v>0</v>
      </c>
      <c r="AA92" s="420">
        <f>IF( $F92=0,0,((($F92/$E$87)*'PLAN DE ADQUISICIONES'!X$38)*($G92/$F92)))</f>
        <v>0</v>
      </c>
      <c r="AB92" s="420">
        <f>IF( $F92=0,0,((($F92/$E$87)*'PLAN DE ADQUISICIONES'!Y$38)*($G92/$F92)))</f>
        <v>0</v>
      </c>
      <c r="AC92" s="420">
        <f>IF( $F92=0,0,((($F92/$E$87)*'PLAN DE ADQUISICIONES'!Z$38)*($G92/$F92)))</f>
        <v>0</v>
      </c>
      <c r="AD92" s="420">
        <f>IF( $F92=0,0,((($F92/$E$87)*'PLAN DE ADQUISICIONES'!AA$38)*($G92/$F92)))</f>
        <v>0</v>
      </c>
      <c r="AE92" s="420">
        <f>IF( $F92=0,0,((($F92/$E$87)*'PLAN DE ADQUISICIONES'!AB$38)*($G92/$F92)))</f>
        <v>0</v>
      </c>
      <c r="AF92" s="420">
        <f>IF( $F92=0,0,((($F92/$E$87)*'PLAN DE ADQUISICIONES'!AC$38)*($G92/$F92)))</f>
        <v>0</v>
      </c>
      <c r="AG92" s="421">
        <f>U92+V92+W92+X92+Y92+Z92+AA92+AB92+AC92+AD92+AE92+AF92</f>
        <v>0</v>
      </c>
      <c r="AH92" s="425">
        <f>IF( $F92=0,0,((($F92/$E$87)*'PLAN DE ADQUISICIONES'!AD$38)*($G92/$F92)))</f>
        <v>0</v>
      </c>
      <c r="AI92" s="420">
        <f>IF( $F92=0,0,((($F92/$E$87)*'PLAN DE ADQUISICIONES'!AE$38)*($G92/$F92)))</f>
        <v>0</v>
      </c>
      <c r="AJ92" s="420">
        <f>IF( $F92=0,0,((($F92/$E$87)*'PLAN DE ADQUISICIONES'!AF$38)*($G92/$F92)))</f>
        <v>0</v>
      </c>
      <c r="AK92" s="420">
        <f>IF( $F92=0,0,((($F92/$E$87)*'PLAN DE ADQUISICIONES'!AG$38)*($G92/$F92)))</f>
        <v>0</v>
      </c>
      <c r="AL92" s="420">
        <f>IF( $F92=0,0,((($F92/$E$87)*'PLAN DE ADQUISICIONES'!AH$38)*($G92/$F92)))</f>
        <v>0</v>
      </c>
      <c r="AM92" s="420">
        <f>IF( $F92=0,0,((($F92/$E$87)*'PLAN DE ADQUISICIONES'!AI$38)*($G92/$F92)))</f>
        <v>0</v>
      </c>
      <c r="AN92" s="420">
        <f>IF( $F92=0,0,((($F92/$E$87)*'PLAN DE ADQUISICIONES'!AJ$38)*($G92/$F92)))</f>
        <v>0</v>
      </c>
      <c r="AO92" s="420">
        <f>IF( $F92=0,0,((($F92/$E$87)*'PLAN DE ADQUISICIONES'!AK$38)*($G92/$F92)))</f>
        <v>0</v>
      </c>
      <c r="AP92" s="420">
        <f>IF( $F92=0,0,((($F92/$E$87)*'PLAN DE ADQUISICIONES'!AL$38)*($G92/$F92)))</f>
        <v>0</v>
      </c>
      <c r="AQ92" s="420">
        <f>IF( $F92=0,0,((($F92/$E$87)*'PLAN DE ADQUISICIONES'!AM$38)*($G92/$F92)))</f>
        <v>0</v>
      </c>
      <c r="AR92" s="420">
        <f>IF( $F92=0,0,((($F92/$E$87)*'PLAN DE ADQUISICIONES'!AN$38)*($G92/$F92)))</f>
        <v>0</v>
      </c>
      <c r="AS92" s="420">
        <f>IF( $F92=0,0,((($F92/$E$87)*'PLAN DE ADQUISICIONES'!AO$38)*($G92/$F92)))</f>
        <v>0</v>
      </c>
      <c r="AT92" s="423">
        <f>AH92+AI92+AJ92+AK92+AL92+AM92+AN92+AO92+AP92+AQ92+AR92+AS92</f>
        <v>0</v>
      </c>
      <c r="AU92" s="426">
        <f>AS92+AR92+AQ92+AP92+AO92+AN92+AM92+AL92+AK92+AJ92+AI92+AH92+AF92+AE92+AD92+AC92+AB92+AA92+Z92+Y92+X92+W92+V92+U92+S92+R92+Q92+P92+O92+N92+M92+L92+K92+J92+I92+H92</f>
        <v>0</v>
      </c>
      <c r="AV92" s="392">
        <f t="shared" si="24"/>
        <v>0</v>
      </c>
    </row>
    <row r="93" spans="2:48" s="394" customFormat="1" ht="12.75" customHeight="1" x14ac:dyDescent="0.15">
      <c r="B93" s="406" t="str">
        <f>+'FORMATO COSTEO C1'!C$434</f>
        <v>1.3.4</v>
      </c>
      <c r="C93" s="430">
        <f>+'FORMATO COSTEO C1'!B$434</f>
        <v>0</v>
      </c>
      <c r="D93" s="543" t="str">
        <f>+'FORMATO COSTEO C1'!D$434</f>
        <v>Unidad medida</v>
      </c>
      <c r="E93" s="546">
        <f>+'FORMATO COSTEO C1'!E$434</f>
        <v>0</v>
      </c>
      <c r="F93" s="410">
        <f>SUM(F94:F98)</f>
        <v>0</v>
      </c>
      <c r="G93" s="413">
        <f t="shared" ref="G93:AS93" si="27">SUM(G94:G98)</f>
        <v>0</v>
      </c>
      <c r="H93" s="414">
        <f t="shared" si="27"/>
        <v>0</v>
      </c>
      <c r="I93" s="410">
        <f>SUM(I94:I98)</f>
        <v>0</v>
      </c>
      <c r="J93" s="410">
        <f>SUM(J94:J98)</f>
        <v>0</v>
      </c>
      <c r="K93" s="410">
        <f>SUM(K94:K98)</f>
        <v>0</v>
      </c>
      <c r="L93" s="410">
        <f>SUM(L94:L98)</f>
        <v>0</v>
      </c>
      <c r="M93" s="410">
        <f>SUM(M94:M98)</f>
        <v>0</v>
      </c>
      <c r="N93" s="410">
        <f t="shared" si="27"/>
        <v>0</v>
      </c>
      <c r="O93" s="410">
        <f t="shared" si="27"/>
        <v>0</v>
      </c>
      <c r="P93" s="410">
        <f t="shared" si="27"/>
        <v>0</v>
      </c>
      <c r="Q93" s="410">
        <f t="shared" si="27"/>
        <v>0</v>
      </c>
      <c r="R93" s="410">
        <f t="shared" si="27"/>
        <v>0</v>
      </c>
      <c r="S93" s="410">
        <f t="shared" si="27"/>
        <v>0</v>
      </c>
      <c r="T93" s="413">
        <f>SUM(T94:T98)</f>
        <v>0</v>
      </c>
      <c r="U93" s="414">
        <f t="shared" si="27"/>
        <v>0</v>
      </c>
      <c r="V93" s="410">
        <f t="shared" si="27"/>
        <v>0</v>
      </c>
      <c r="W93" s="410">
        <f t="shared" si="27"/>
        <v>0</v>
      </c>
      <c r="X93" s="410">
        <f t="shared" si="27"/>
        <v>0</v>
      </c>
      <c r="Y93" s="410">
        <f t="shared" si="27"/>
        <v>0</v>
      </c>
      <c r="Z93" s="410">
        <f t="shared" si="27"/>
        <v>0</v>
      </c>
      <c r="AA93" s="410">
        <f t="shared" si="27"/>
        <v>0</v>
      </c>
      <c r="AB93" s="410">
        <f t="shared" si="27"/>
        <v>0</v>
      </c>
      <c r="AC93" s="410">
        <f t="shared" si="27"/>
        <v>0</v>
      </c>
      <c r="AD93" s="410">
        <f t="shared" si="27"/>
        <v>0</v>
      </c>
      <c r="AE93" s="410">
        <f t="shared" si="27"/>
        <v>0</v>
      </c>
      <c r="AF93" s="410">
        <f t="shared" si="27"/>
        <v>0</v>
      </c>
      <c r="AG93" s="411">
        <f t="shared" si="27"/>
        <v>0</v>
      </c>
      <c r="AH93" s="412">
        <f t="shared" si="27"/>
        <v>0</v>
      </c>
      <c r="AI93" s="410">
        <f t="shared" si="27"/>
        <v>0</v>
      </c>
      <c r="AJ93" s="410">
        <f t="shared" si="27"/>
        <v>0</v>
      </c>
      <c r="AK93" s="410">
        <f t="shared" si="27"/>
        <v>0</v>
      </c>
      <c r="AL93" s="410">
        <f t="shared" si="27"/>
        <v>0</v>
      </c>
      <c r="AM93" s="410">
        <f t="shared" si="27"/>
        <v>0</v>
      </c>
      <c r="AN93" s="410">
        <f t="shared" si="27"/>
        <v>0</v>
      </c>
      <c r="AO93" s="410">
        <f t="shared" si="27"/>
        <v>0</v>
      </c>
      <c r="AP93" s="410">
        <f t="shared" si="27"/>
        <v>0</v>
      </c>
      <c r="AQ93" s="410">
        <f t="shared" si="27"/>
        <v>0</v>
      </c>
      <c r="AR93" s="410">
        <f t="shared" si="27"/>
        <v>0</v>
      </c>
      <c r="AS93" s="410">
        <f t="shared" si="27"/>
        <v>0</v>
      </c>
      <c r="AT93" s="413">
        <f>SUM(AT94:AT98)</f>
        <v>0</v>
      </c>
      <c r="AU93" s="415">
        <f>SUM(AU94:AU98)</f>
        <v>0</v>
      </c>
      <c r="AV93" s="392">
        <f t="shared" si="24"/>
        <v>0</v>
      </c>
    </row>
    <row r="94" spans="2:48" s="405" customFormat="1" ht="12.75" customHeight="1" outlineLevel="1" x14ac:dyDescent="0.15">
      <c r="B94" s="416" t="str">
        <f>+'FORMATO COSTEO C1'!C$436</f>
        <v>1.3.4.1</v>
      </c>
      <c r="C94" s="417" t="str">
        <f>+'FORMATO COSTEO C1'!B$436</f>
        <v>Categoría de gasto</v>
      </c>
      <c r="D94" s="428"/>
      <c r="E94" s="563"/>
      <c r="F94" s="420">
        <f>+'FORMATO COSTEO C1'!G436</f>
        <v>0</v>
      </c>
      <c r="G94" s="423">
        <f>+'FORMATO COSTEO C1'!I436</f>
        <v>0</v>
      </c>
      <c r="H94" s="560">
        <f>IF( $F94=0,0,((($F94/$E$93)*'PLAN DE ADQUISICIONES'!F$39)*($G94/$F94)))</f>
        <v>0</v>
      </c>
      <c r="I94" s="420">
        <f>IF( $F94=0,0,((($F94/$E$93)*'PLAN DE ADQUISICIONES'!G$39)*($G94/$F94)))</f>
        <v>0</v>
      </c>
      <c r="J94" s="420">
        <f>IF( $F94=0,0,((($F94/$E$93)*'PLAN DE ADQUISICIONES'!H$39)*($G94/$F94)))</f>
        <v>0</v>
      </c>
      <c r="K94" s="420">
        <f>IF( $F94=0,0,((($F94/$E$93)*'PLAN DE ADQUISICIONES'!I$39)*($G94/$F94)))</f>
        <v>0</v>
      </c>
      <c r="L94" s="420">
        <f>IF( $F94=0,0,((($F94/$E$93)*'PLAN DE ADQUISICIONES'!J$39)*($G94/$F94)))</f>
        <v>0</v>
      </c>
      <c r="M94" s="420">
        <f>IF( $F94=0,0,((($F94/$E$93)*'PLAN DE ADQUISICIONES'!K$39)*($G94/$F94)))</f>
        <v>0</v>
      </c>
      <c r="N94" s="420">
        <f>IF( $F94=0,0,((($F94/$E$93)*'PLAN DE ADQUISICIONES'!L$39)*($G94/$F94)))</f>
        <v>0</v>
      </c>
      <c r="O94" s="420">
        <f>IF( $F94=0,0,((($F94/$E$93)*'PLAN DE ADQUISICIONES'!M$39)*($G94/$F94)))</f>
        <v>0</v>
      </c>
      <c r="P94" s="420">
        <f>IF( $F94=0,0,((($F94/$E$93)*'PLAN DE ADQUISICIONES'!N$39)*($G94/$F94)))</f>
        <v>0</v>
      </c>
      <c r="Q94" s="420">
        <f>IF( $F94=0,0,((($F94/$E$93)*'PLAN DE ADQUISICIONES'!O$39)*($G94/$F94)))</f>
        <v>0</v>
      </c>
      <c r="R94" s="420">
        <f>IF( $F94=0,0,((($F94/$E$93)*'PLAN DE ADQUISICIONES'!P$39)*($G94/$F94)))</f>
        <v>0</v>
      </c>
      <c r="S94" s="420">
        <f>IF( $F94=0,0,((($F94/$E$93)*'PLAN DE ADQUISICIONES'!Q$39)*($G94/$F94)))</f>
        <v>0</v>
      </c>
      <c r="T94" s="423">
        <f>H94+I94+J94+K94+L94+M94+N94+O94+P94+Q94+R94+S94</f>
        <v>0</v>
      </c>
      <c r="U94" s="424">
        <f>IF( $F94=0,0,((($F94/$E$93)*'PLAN DE ADQUISICIONES'!R$39)*($G94/$F94)))</f>
        <v>0</v>
      </c>
      <c r="V94" s="420">
        <f>IF( $F94=0,0,((($F94/$E$93)*'PLAN DE ADQUISICIONES'!S$39)*($G94/$F94)))</f>
        <v>0</v>
      </c>
      <c r="W94" s="420">
        <f>IF( $F94=0,0,((($F94/$E$93)*'PLAN DE ADQUISICIONES'!T$39)*($G94/$F94)))</f>
        <v>0</v>
      </c>
      <c r="X94" s="420">
        <f>IF( $F94=0,0,((($F94/$E$93)*'PLAN DE ADQUISICIONES'!U$39)*($G94/$F94)))</f>
        <v>0</v>
      </c>
      <c r="Y94" s="420">
        <f>IF( $F94=0,0,((($F94/$E$93)*'PLAN DE ADQUISICIONES'!V$39)*($G94/$F94)))</f>
        <v>0</v>
      </c>
      <c r="Z94" s="420">
        <f>IF( $F94=0,0,((($F94/$E$93)*'PLAN DE ADQUISICIONES'!W$39)*($G94/$F94)))</f>
        <v>0</v>
      </c>
      <c r="AA94" s="420">
        <f>IF( $F94=0,0,((($F94/$E$93)*'PLAN DE ADQUISICIONES'!X$39)*($G94/$F94)))</f>
        <v>0</v>
      </c>
      <c r="AB94" s="420">
        <f>IF( $F94=0,0,((($F94/$E$93)*'PLAN DE ADQUISICIONES'!Y$39)*($G94/$F94)))</f>
        <v>0</v>
      </c>
      <c r="AC94" s="420">
        <f>IF( $F94=0,0,((($F94/$E$93)*'PLAN DE ADQUISICIONES'!Z$39)*($G94/$F94)))</f>
        <v>0</v>
      </c>
      <c r="AD94" s="420">
        <f>IF( $F94=0,0,((($F94/$E$93)*'PLAN DE ADQUISICIONES'!AA$39)*($G94/$F94)))</f>
        <v>0</v>
      </c>
      <c r="AE94" s="420">
        <f>IF( $F94=0,0,((($F94/$E$93)*'PLAN DE ADQUISICIONES'!AB$39)*($G94/$F94)))</f>
        <v>0</v>
      </c>
      <c r="AF94" s="420">
        <f>IF( $F94=0,0,((($F94/$E$93)*'PLAN DE ADQUISICIONES'!AC$39)*($G94/$F94)))</f>
        <v>0</v>
      </c>
      <c r="AG94" s="421">
        <f>U94+V94+W94+X94+Y94+Z94+AA94+AB94+AC94+AD94+AE94+AF94</f>
        <v>0</v>
      </c>
      <c r="AH94" s="425">
        <f>IF( $F94=0,0,((($F94/$E$93)*'PLAN DE ADQUISICIONES'!AD$39)*($G94/$F94)))</f>
        <v>0</v>
      </c>
      <c r="AI94" s="420">
        <f>IF( $F94=0,0,((($F94/$E$93)*'PLAN DE ADQUISICIONES'!AE$39)*($G94/$F94)))</f>
        <v>0</v>
      </c>
      <c r="AJ94" s="420">
        <f>IF( $F94=0,0,((($F94/$E$93)*'PLAN DE ADQUISICIONES'!AF$39)*($G94/$F94)))</f>
        <v>0</v>
      </c>
      <c r="AK94" s="420">
        <f>IF( $F94=0,0,((($F94/$E$93)*'PLAN DE ADQUISICIONES'!AG$39)*($G94/$F94)))</f>
        <v>0</v>
      </c>
      <c r="AL94" s="420">
        <f>IF( $F94=0,0,((($F94/$E$93)*'PLAN DE ADQUISICIONES'!AH$39)*($G94/$F94)))</f>
        <v>0</v>
      </c>
      <c r="AM94" s="420">
        <f>IF( $F94=0,0,((($F94/$E$93)*'PLAN DE ADQUISICIONES'!AI$39)*($G94/$F94)))</f>
        <v>0</v>
      </c>
      <c r="AN94" s="420">
        <f>IF( $F94=0,0,((($F94/$E$93)*'PLAN DE ADQUISICIONES'!AJ$39)*($G94/$F94)))</f>
        <v>0</v>
      </c>
      <c r="AO94" s="420">
        <f>IF( $F94=0,0,((($F94/$E$93)*'PLAN DE ADQUISICIONES'!AK$39)*($G94/$F94)))</f>
        <v>0</v>
      </c>
      <c r="AP94" s="420">
        <f>IF( $F94=0,0,((($F94/$E$93)*'PLAN DE ADQUISICIONES'!AL$39)*($G94/$F94)))</f>
        <v>0</v>
      </c>
      <c r="AQ94" s="420">
        <f>IF( $F94=0,0,((($F94/$E$93)*'PLAN DE ADQUISICIONES'!AM$39)*($G94/$F94)))</f>
        <v>0</v>
      </c>
      <c r="AR94" s="420">
        <f>IF( $F94=0,0,((($F94/$E$93)*'PLAN DE ADQUISICIONES'!AN$39)*($G94/$F94)))</f>
        <v>0</v>
      </c>
      <c r="AS94" s="420">
        <f>IF( $F94=0,0,((($F94/$E$93)*'PLAN DE ADQUISICIONES'!AO$39)*($G94/$F94)))</f>
        <v>0</v>
      </c>
      <c r="AT94" s="423">
        <f>AH94+AI94+AJ94+AK94+AL94+AM94+AN94+AO94+AP94+AQ94+AR94+AS94</f>
        <v>0</v>
      </c>
      <c r="AU94" s="426">
        <f>AS94+AR94+AQ94+AP94+AO94+AN94+AM94+AL94+AK94+AJ94+AI94+AH94+AF94+AE94+AD94+AC94+AB94+AA94+Z94+Y94+X94+W94+V94+U94+S94+R94+Q94+P94+O94+N94+M94+L94+K94+J94+I94+H94</f>
        <v>0</v>
      </c>
      <c r="AV94" s="392">
        <f t="shared" si="24"/>
        <v>0</v>
      </c>
    </row>
    <row r="95" spans="2:48" s="394" customFormat="1" ht="12.75" customHeight="1" x14ac:dyDescent="0.15">
      <c r="B95" s="416" t="str">
        <f>+'FORMATO COSTEO C1'!C$442</f>
        <v>1.3.4.2</v>
      </c>
      <c r="C95" s="417" t="str">
        <f>+'FORMATO COSTEO C1'!B$442</f>
        <v>Categoría de gasto</v>
      </c>
      <c r="D95" s="428"/>
      <c r="E95" s="563"/>
      <c r="F95" s="420">
        <f>+'FORMATO COSTEO C1'!G442</f>
        <v>0</v>
      </c>
      <c r="G95" s="423">
        <f>+'FORMATO COSTEO C1'!I442</f>
        <v>0</v>
      </c>
      <c r="H95" s="424">
        <f>IF( $F95=0,0,((($F95/$E$93)*'PLAN DE ADQUISICIONES'!F$39)*($G95/$F95)))</f>
        <v>0</v>
      </c>
      <c r="I95" s="420">
        <f>IF( $F95=0,0,((($F95/$E$93)*'PLAN DE ADQUISICIONES'!G$39)*($G95/$F95)))</f>
        <v>0</v>
      </c>
      <c r="J95" s="420">
        <f>IF( $F95=0,0,((($F95/$E$93)*'PLAN DE ADQUISICIONES'!H$39)*($G95/$F95)))</f>
        <v>0</v>
      </c>
      <c r="K95" s="420">
        <f>IF( $F95=0,0,((($F95/$E$93)*'PLAN DE ADQUISICIONES'!I$39)*($G95/$F95)))</f>
        <v>0</v>
      </c>
      <c r="L95" s="420">
        <f>IF( $F95=0,0,((($F95/$E$93)*'PLAN DE ADQUISICIONES'!J$39)*($G95/$F95)))</f>
        <v>0</v>
      </c>
      <c r="M95" s="420">
        <f>IF( $F95=0,0,((($F95/$E$93)*'PLAN DE ADQUISICIONES'!K$39)*($G95/$F95)))</f>
        <v>0</v>
      </c>
      <c r="N95" s="420">
        <f>IF( $F95=0,0,((($F95/$E$93)*'PLAN DE ADQUISICIONES'!L$39)*($G95/$F95)))</f>
        <v>0</v>
      </c>
      <c r="O95" s="420">
        <f>IF( $F95=0,0,((($F95/$E$93)*'PLAN DE ADQUISICIONES'!M$39)*($G95/$F95)))</f>
        <v>0</v>
      </c>
      <c r="P95" s="420">
        <f>IF( $F95=0,0,((($F95/$E$93)*'PLAN DE ADQUISICIONES'!N$39)*($G95/$F95)))</f>
        <v>0</v>
      </c>
      <c r="Q95" s="420">
        <f>IF( $F95=0,0,((($F95/$E$93)*'PLAN DE ADQUISICIONES'!O$39)*($G95/$F95)))</f>
        <v>0</v>
      </c>
      <c r="R95" s="420">
        <f>IF( $F95=0,0,((($F95/$E$93)*'PLAN DE ADQUISICIONES'!P$39)*($G95/$F95)))</f>
        <v>0</v>
      </c>
      <c r="S95" s="420">
        <f>IF( $F95=0,0,((($F95/$E$93)*'PLAN DE ADQUISICIONES'!Q$39)*($G95/$F95)))</f>
        <v>0</v>
      </c>
      <c r="T95" s="423">
        <f>H95+I95+J95+K95+L95+M95+N95+O95+P95+Q95+R95+S95</f>
        <v>0</v>
      </c>
      <c r="U95" s="424">
        <f>IF( $F95=0,0,((($F95/$E$93)*'PLAN DE ADQUISICIONES'!R$39)*($G95/$F95)))</f>
        <v>0</v>
      </c>
      <c r="V95" s="420">
        <f>IF( $F95=0,0,((($F95/$E$93)*'PLAN DE ADQUISICIONES'!S$39)*($G95/$F95)))</f>
        <v>0</v>
      </c>
      <c r="W95" s="420">
        <f>IF( $F95=0,0,((($F95/$E$93)*'PLAN DE ADQUISICIONES'!T$39)*($G95/$F95)))</f>
        <v>0</v>
      </c>
      <c r="X95" s="420">
        <f>IF( $F95=0,0,((($F95/$E$93)*'PLAN DE ADQUISICIONES'!U$39)*($G95/$F95)))</f>
        <v>0</v>
      </c>
      <c r="Y95" s="420">
        <f>IF( $F95=0,0,((($F95/$E$93)*'PLAN DE ADQUISICIONES'!V$39)*($G95/$F95)))</f>
        <v>0</v>
      </c>
      <c r="Z95" s="420">
        <f>IF( $F95=0,0,((($F95/$E$93)*'PLAN DE ADQUISICIONES'!W$39)*($G95/$F95)))</f>
        <v>0</v>
      </c>
      <c r="AA95" s="420">
        <f>IF( $F95=0,0,((($F95/$E$93)*'PLAN DE ADQUISICIONES'!X$39)*($G95/$F95)))</f>
        <v>0</v>
      </c>
      <c r="AB95" s="420">
        <f>IF( $F95=0,0,((($F95/$E$93)*'PLAN DE ADQUISICIONES'!Y$39)*($G95/$F95)))</f>
        <v>0</v>
      </c>
      <c r="AC95" s="420">
        <f>IF( $F95=0,0,((($F95/$E$93)*'PLAN DE ADQUISICIONES'!Z$39)*($G95/$F95)))</f>
        <v>0</v>
      </c>
      <c r="AD95" s="420">
        <f>IF( $F95=0,0,((($F95/$E$93)*'PLAN DE ADQUISICIONES'!AA$39)*($G95/$F95)))</f>
        <v>0</v>
      </c>
      <c r="AE95" s="420">
        <f>IF( $F95=0,0,((($F95/$E$93)*'PLAN DE ADQUISICIONES'!AB$39)*($G95/$F95)))</f>
        <v>0</v>
      </c>
      <c r="AF95" s="420">
        <f>IF( $F95=0,0,((($F95/$E$93)*'PLAN DE ADQUISICIONES'!AC$39)*($G95/$F95)))</f>
        <v>0</v>
      </c>
      <c r="AG95" s="421">
        <f>U95+V95+W95+X95+Y95+Z95+AA95+AB95+AC95+AD95+AE95+AF95</f>
        <v>0</v>
      </c>
      <c r="AH95" s="425">
        <f>IF( $F95=0,0,((($F95/$E$93)*'PLAN DE ADQUISICIONES'!AD$39)*($G95/$F95)))</f>
        <v>0</v>
      </c>
      <c r="AI95" s="420">
        <f>IF( $F95=0,0,((($F95/$E$93)*'PLAN DE ADQUISICIONES'!AE$39)*($G95/$F95)))</f>
        <v>0</v>
      </c>
      <c r="AJ95" s="420">
        <f>IF( $F95=0,0,((($F95/$E$93)*'PLAN DE ADQUISICIONES'!AF$39)*($G95/$F95)))</f>
        <v>0</v>
      </c>
      <c r="AK95" s="420">
        <f>IF( $F95=0,0,((($F95/$E$93)*'PLAN DE ADQUISICIONES'!AG$39)*($G95/$F95)))</f>
        <v>0</v>
      </c>
      <c r="AL95" s="420">
        <f>IF( $F95=0,0,((($F95/$E$93)*'PLAN DE ADQUISICIONES'!AH$39)*($G95/$F95)))</f>
        <v>0</v>
      </c>
      <c r="AM95" s="420">
        <f>IF( $F95=0,0,((($F95/$E$93)*'PLAN DE ADQUISICIONES'!AI$39)*($G95/$F95)))</f>
        <v>0</v>
      </c>
      <c r="AN95" s="420">
        <f>IF( $F95=0,0,((($F95/$E$93)*'PLAN DE ADQUISICIONES'!AJ$39)*($G95/$F95)))</f>
        <v>0</v>
      </c>
      <c r="AO95" s="420">
        <f>IF( $F95=0,0,((($F95/$E$93)*'PLAN DE ADQUISICIONES'!AK$39)*($G95/$F95)))</f>
        <v>0</v>
      </c>
      <c r="AP95" s="420">
        <f>IF( $F95=0,0,((($F95/$E$93)*'PLAN DE ADQUISICIONES'!AL$39)*($G95/$F95)))</f>
        <v>0</v>
      </c>
      <c r="AQ95" s="420">
        <f>IF( $F95=0,0,((($F95/$E$93)*'PLAN DE ADQUISICIONES'!AM$39)*($G95/$F95)))</f>
        <v>0</v>
      </c>
      <c r="AR95" s="420">
        <f>IF( $F95=0,0,((($F95/$E$93)*'PLAN DE ADQUISICIONES'!AN$39)*($G95/$F95)))</f>
        <v>0</v>
      </c>
      <c r="AS95" s="420">
        <f>IF( $F95=0,0,((($F95/$E$93)*'PLAN DE ADQUISICIONES'!AO$39)*($G95/$F95)))</f>
        <v>0</v>
      </c>
      <c r="AT95" s="423">
        <f>AH95+AI95+AJ95+AK95+AL95+AM95+AN95+AO95+AP95+AQ95+AR95+AS95</f>
        <v>0</v>
      </c>
      <c r="AU95" s="426">
        <f>AS95+AR95+AQ95+AP95+AO95+AN95+AM95+AL95+AK95+AJ95+AI95+AH95+AF95+AE95+AD95+AC95+AB95+AA95+Z95+Y95+X95+W95+V95+U95+S95+R95+Q95+P95+O95+N95+M95+L95+K95+J95+I95+H95</f>
        <v>0</v>
      </c>
      <c r="AV95" s="392">
        <f t="shared" si="24"/>
        <v>0</v>
      </c>
    </row>
    <row r="96" spans="2:48" s="405" customFormat="1" ht="12.75" customHeight="1" outlineLevel="1" x14ac:dyDescent="0.15">
      <c r="B96" s="416" t="str">
        <f>+'FORMATO COSTEO C1'!C$448</f>
        <v>1.3.4.3</v>
      </c>
      <c r="C96" s="417" t="str">
        <f>+'FORMATO COSTEO C1'!B$448</f>
        <v>Categoría de gasto</v>
      </c>
      <c r="D96" s="428"/>
      <c r="E96" s="563"/>
      <c r="F96" s="420">
        <f>+'FORMATO COSTEO C1'!G448</f>
        <v>0</v>
      </c>
      <c r="G96" s="423">
        <f>+'FORMATO COSTEO C1'!I448</f>
        <v>0</v>
      </c>
      <c r="H96" s="424">
        <f>IF( $F96=0,0,((($F96/$E$93)*'PLAN DE ADQUISICIONES'!F$39)*($G96/$F96)))</f>
        <v>0</v>
      </c>
      <c r="I96" s="420">
        <f>IF( $F96=0,0,((($F96/$E$93)*'PLAN DE ADQUISICIONES'!G$39)*($G96/$F96)))</f>
        <v>0</v>
      </c>
      <c r="J96" s="420">
        <f>IF( $F96=0,0,((($F96/$E$93)*'PLAN DE ADQUISICIONES'!H$39)*($G96/$F96)))</f>
        <v>0</v>
      </c>
      <c r="K96" s="420">
        <f>IF( $F96=0,0,((($F96/$E$93)*'PLAN DE ADQUISICIONES'!I$39)*($G96/$F96)))</f>
        <v>0</v>
      </c>
      <c r="L96" s="420">
        <f>IF( $F96=0,0,((($F96/$E$93)*'PLAN DE ADQUISICIONES'!J$39)*($G96/$F96)))</f>
        <v>0</v>
      </c>
      <c r="M96" s="420">
        <f>IF( $F96=0,0,((($F96/$E$93)*'PLAN DE ADQUISICIONES'!K$39)*($G96/$F96)))</f>
        <v>0</v>
      </c>
      <c r="N96" s="420">
        <f>IF( $F96=0,0,((($F96/$E$93)*'PLAN DE ADQUISICIONES'!L$39)*($G96/$F96)))</f>
        <v>0</v>
      </c>
      <c r="O96" s="420">
        <f>IF( $F96=0,0,((($F96/$E$93)*'PLAN DE ADQUISICIONES'!M$39)*($G96/$F96)))</f>
        <v>0</v>
      </c>
      <c r="P96" s="420">
        <f>IF( $F96=0,0,((($F96/$E$93)*'PLAN DE ADQUISICIONES'!N$39)*($G96/$F96)))</f>
        <v>0</v>
      </c>
      <c r="Q96" s="420">
        <f>IF( $F96=0,0,((($F96/$E$93)*'PLAN DE ADQUISICIONES'!O$39)*($G96/$F96)))</f>
        <v>0</v>
      </c>
      <c r="R96" s="420">
        <f>IF( $F96=0,0,((($F96/$E$93)*'PLAN DE ADQUISICIONES'!P$39)*($G96/$F96)))</f>
        <v>0</v>
      </c>
      <c r="S96" s="420">
        <f>IF( $F96=0,0,((($F96/$E$93)*'PLAN DE ADQUISICIONES'!Q$39)*($G96/$F96)))</f>
        <v>0</v>
      </c>
      <c r="T96" s="423">
        <f>H96+I96+J96+K96+L96+M96+N96+O96+P96+Q96+R96+S96</f>
        <v>0</v>
      </c>
      <c r="U96" s="424">
        <f>IF( $F96=0,0,((($F96/$E$93)*'PLAN DE ADQUISICIONES'!R$39)*($G96/$F96)))</f>
        <v>0</v>
      </c>
      <c r="V96" s="420">
        <f>IF( $F96=0,0,((($F96/$E$93)*'PLAN DE ADQUISICIONES'!S$39)*($G96/$F96)))</f>
        <v>0</v>
      </c>
      <c r="W96" s="420">
        <f>IF( $F96=0,0,((($F96/$E$93)*'PLAN DE ADQUISICIONES'!T$39)*($G96/$F96)))</f>
        <v>0</v>
      </c>
      <c r="X96" s="420">
        <f>IF( $F96=0,0,((($F96/$E$93)*'PLAN DE ADQUISICIONES'!U$39)*($G96/$F96)))</f>
        <v>0</v>
      </c>
      <c r="Y96" s="420">
        <f>IF( $F96=0,0,((($F96/$E$93)*'PLAN DE ADQUISICIONES'!V$39)*($G96/$F96)))</f>
        <v>0</v>
      </c>
      <c r="Z96" s="420">
        <f>IF( $F96=0,0,((($F96/$E$93)*'PLAN DE ADQUISICIONES'!W$39)*($G96/$F96)))</f>
        <v>0</v>
      </c>
      <c r="AA96" s="420">
        <f>IF( $F96=0,0,((($F96/$E$93)*'PLAN DE ADQUISICIONES'!X$39)*($G96/$F96)))</f>
        <v>0</v>
      </c>
      <c r="AB96" s="420">
        <f>IF( $F96=0,0,((($F96/$E$93)*'PLAN DE ADQUISICIONES'!Y$39)*($G96/$F96)))</f>
        <v>0</v>
      </c>
      <c r="AC96" s="420">
        <f>IF( $F96=0,0,((($F96/$E$93)*'PLAN DE ADQUISICIONES'!Z$39)*($G96/$F96)))</f>
        <v>0</v>
      </c>
      <c r="AD96" s="420">
        <f>IF( $F96=0,0,((($F96/$E$93)*'PLAN DE ADQUISICIONES'!AA$39)*($G96/$F96)))</f>
        <v>0</v>
      </c>
      <c r="AE96" s="420">
        <f>IF( $F96=0,0,((($F96/$E$93)*'PLAN DE ADQUISICIONES'!AB$39)*($G96/$F96)))</f>
        <v>0</v>
      </c>
      <c r="AF96" s="420">
        <f>IF( $F96=0,0,((($F96/$E$93)*'PLAN DE ADQUISICIONES'!AC$39)*($G96/$F96)))</f>
        <v>0</v>
      </c>
      <c r="AG96" s="421">
        <f>U96+V96+W96+X96+Y96+Z96+AA96+AB96+AC96+AD96+AE96+AF96</f>
        <v>0</v>
      </c>
      <c r="AH96" s="425">
        <f>IF( $F96=0,0,((($F96/$E$93)*'PLAN DE ADQUISICIONES'!AD$39)*($G96/$F96)))</f>
        <v>0</v>
      </c>
      <c r="AI96" s="420">
        <f>IF( $F96=0,0,((($F96/$E$93)*'PLAN DE ADQUISICIONES'!AE$39)*($G96/$F96)))</f>
        <v>0</v>
      </c>
      <c r="AJ96" s="420">
        <f>IF( $F96=0,0,((($F96/$E$93)*'PLAN DE ADQUISICIONES'!AF$39)*($G96/$F96)))</f>
        <v>0</v>
      </c>
      <c r="AK96" s="420">
        <f>IF( $F96=0,0,((($F96/$E$93)*'PLAN DE ADQUISICIONES'!AG$39)*($G96/$F96)))</f>
        <v>0</v>
      </c>
      <c r="AL96" s="420">
        <f>IF( $F96=0,0,((($F96/$E$93)*'PLAN DE ADQUISICIONES'!AH$39)*($G96/$F96)))</f>
        <v>0</v>
      </c>
      <c r="AM96" s="420">
        <f>IF( $F96=0,0,((($F96/$E$93)*'PLAN DE ADQUISICIONES'!AI$39)*($G96/$F96)))</f>
        <v>0</v>
      </c>
      <c r="AN96" s="420">
        <f>IF( $F96=0,0,((($F96/$E$93)*'PLAN DE ADQUISICIONES'!AJ$39)*($G96/$F96)))</f>
        <v>0</v>
      </c>
      <c r="AO96" s="420">
        <f>IF( $F96=0,0,((($F96/$E$93)*'PLAN DE ADQUISICIONES'!AK$39)*($G96/$F96)))</f>
        <v>0</v>
      </c>
      <c r="AP96" s="420">
        <f>IF( $F96=0,0,((($F96/$E$93)*'PLAN DE ADQUISICIONES'!AL$39)*($G96/$F96)))</f>
        <v>0</v>
      </c>
      <c r="AQ96" s="420">
        <f>IF( $F96=0,0,((($F96/$E$93)*'PLAN DE ADQUISICIONES'!AM$39)*($G96/$F96)))</f>
        <v>0</v>
      </c>
      <c r="AR96" s="420">
        <f>IF( $F96=0,0,((($F96/$E$93)*'PLAN DE ADQUISICIONES'!AN$39)*($G96/$F96)))</f>
        <v>0</v>
      </c>
      <c r="AS96" s="420">
        <f>IF( $F96=0,0,((($F96/$E$93)*'PLAN DE ADQUISICIONES'!AO$39)*($G96/$F96)))</f>
        <v>0</v>
      </c>
      <c r="AT96" s="423">
        <f>AH96+AI96+AJ96+AK96+AL96+AM96+AN96+AO96+AP96+AQ96+AR96+AS96</f>
        <v>0</v>
      </c>
      <c r="AU96" s="426">
        <f>AS96+AR96+AQ96+AP96+AO96+AN96+AM96+AL96+AK96+AJ96+AI96+AH96+AF96+AE96+AD96+AC96+AB96+AA96+Z96+Y96+X96+W96+V96+U96+S96+R96+Q96+P96+O96+N96+M96+L96+K96+J96+I96+H96</f>
        <v>0</v>
      </c>
      <c r="AV96" s="392">
        <f t="shared" si="24"/>
        <v>0</v>
      </c>
    </row>
    <row r="97" spans="2:48" s="394" customFormat="1" ht="12.75" customHeight="1" x14ac:dyDescent="0.15">
      <c r="B97" s="416" t="str">
        <f>+'FORMATO COSTEO C1'!C$454</f>
        <v>1.3.4.4</v>
      </c>
      <c r="C97" s="417" t="str">
        <f>+'FORMATO COSTEO C1'!B$454</f>
        <v>Categoría de gasto</v>
      </c>
      <c r="D97" s="428"/>
      <c r="E97" s="563"/>
      <c r="F97" s="420">
        <f>+'FORMATO COSTEO C1'!G454</f>
        <v>0</v>
      </c>
      <c r="G97" s="423">
        <f>+'FORMATO COSTEO C1'!I454</f>
        <v>0</v>
      </c>
      <c r="H97" s="424">
        <f>IF( $F97=0,0,((($F97/$E$93)*'PLAN DE ADQUISICIONES'!F$39)*($G97/$F97)))</f>
        <v>0</v>
      </c>
      <c r="I97" s="420">
        <f>IF( $F97=0,0,((($F97/$E$93)*'PLAN DE ADQUISICIONES'!G$39)*($G97/$F97)))</f>
        <v>0</v>
      </c>
      <c r="J97" s="420">
        <f>IF( $F97=0,0,((($F97/$E$93)*'PLAN DE ADQUISICIONES'!H$39)*($G97/$F97)))</f>
        <v>0</v>
      </c>
      <c r="K97" s="420">
        <f>IF( $F97=0,0,((($F97/$E$93)*'PLAN DE ADQUISICIONES'!I$39)*($G97/$F97)))</f>
        <v>0</v>
      </c>
      <c r="L97" s="420">
        <f>IF( $F97=0,0,((($F97/$E$93)*'PLAN DE ADQUISICIONES'!J$39)*($G97/$F97)))</f>
        <v>0</v>
      </c>
      <c r="M97" s="420">
        <f>IF( $F97=0,0,((($F97/$E$93)*'PLAN DE ADQUISICIONES'!K$39)*($G97/$F97)))</f>
        <v>0</v>
      </c>
      <c r="N97" s="420">
        <f>IF( $F97=0,0,((($F97/$E$93)*'PLAN DE ADQUISICIONES'!L$39)*($G97/$F97)))</f>
        <v>0</v>
      </c>
      <c r="O97" s="420">
        <f>IF( $F97=0,0,((($F97/$E$93)*'PLAN DE ADQUISICIONES'!M$39)*($G97/$F97)))</f>
        <v>0</v>
      </c>
      <c r="P97" s="420">
        <f>IF( $F97=0,0,((($F97/$E$93)*'PLAN DE ADQUISICIONES'!N$39)*($G97/$F97)))</f>
        <v>0</v>
      </c>
      <c r="Q97" s="420">
        <f>IF( $F97=0,0,((($F97/$E$93)*'PLAN DE ADQUISICIONES'!O$39)*($G97/$F97)))</f>
        <v>0</v>
      </c>
      <c r="R97" s="420">
        <f>IF( $F97=0,0,((($F97/$E$93)*'PLAN DE ADQUISICIONES'!P$39)*($G97/$F97)))</f>
        <v>0</v>
      </c>
      <c r="S97" s="420">
        <f>IF( $F97=0,0,((($F97/$E$93)*'PLAN DE ADQUISICIONES'!Q$39)*($G97/$F97)))</f>
        <v>0</v>
      </c>
      <c r="T97" s="423">
        <f>H97+I97+J97+K97+L97+M97+N97+O97+P97+Q97+R97+S97</f>
        <v>0</v>
      </c>
      <c r="U97" s="424">
        <f>IF( $F97=0,0,((($F97/$E$93)*'PLAN DE ADQUISICIONES'!R$39)*($G97/$F97)))</f>
        <v>0</v>
      </c>
      <c r="V97" s="420">
        <f>IF( $F97=0,0,((($F97/$E$93)*'PLAN DE ADQUISICIONES'!S$39)*($G97/$F97)))</f>
        <v>0</v>
      </c>
      <c r="W97" s="420">
        <f>IF( $F97=0,0,((($F97/$E$93)*'PLAN DE ADQUISICIONES'!T$39)*($G97/$F97)))</f>
        <v>0</v>
      </c>
      <c r="X97" s="420">
        <f>IF( $F97=0,0,((($F97/$E$93)*'PLAN DE ADQUISICIONES'!U$39)*($G97/$F97)))</f>
        <v>0</v>
      </c>
      <c r="Y97" s="420">
        <f>IF( $F97=0,0,((($F97/$E$93)*'PLAN DE ADQUISICIONES'!V$39)*($G97/$F97)))</f>
        <v>0</v>
      </c>
      <c r="Z97" s="420">
        <f>IF( $F97=0,0,((($F97/$E$93)*'PLAN DE ADQUISICIONES'!W$39)*($G97/$F97)))</f>
        <v>0</v>
      </c>
      <c r="AA97" s="420">
        <f>IF( $F97=0,0,((($F97/$E$93)*'PLAN DE ADQUISICIONES'!X$39)*($G97/$F97)))</f>
        <v>0</v>
      </c>
      <c r="AB97" s="420">
        <f>IF( $F97=0,0,((($F97/$E$93)*'PLAN DE ADQUISICIONES'!Y$39)*($G97/$F97)))</f>
        <v>0</v>
      </c>
      <c r="AC97" s="420">
        <f>IF( $F97=0,0,((($F97/$E$93)*'PLAN DE ADQUISICIONES'!Z$39)*($G97/$F97)))</f>
        <v>0</v>
      </c>
      <c r="AD97" s="420">
        <f>IF( $F97=0,0,((($F97/$E$93)*'PLAN DE ADQUISICIONES'!AA$39)*($G97/$F97)))</f>
        <v>0</v>
      </c>
      <c r="AE97" s="420">
        <f>IF( $F97=0,0,((($F97/$E$93)*'PLAN DE ADQUISICIONES'!AB$39)*($G97/$F97)))</f>
        <v>0</v>
      </c>
      <c r="AF97" s="420">
        <f>IF( $F97=0,0,((($F97/$E$93)*'PLAN DE ADQUISICIONES'!AC$39)*($G97/$F97)))</f>
        <v>0</v>
      </c>
      <c r="AG97" s="421">
        <f>U97+V97+W97+X97+Y97+Z97+AA97+AB97+AC97+AD97+AE97+AF97</f>
        <v>0</v>
      </c>
      <c r="AH97" s="425">
        <f>IF( $F97=0,0,((($F97/$E$93)*'PLAN DE ADQUISICIONES'!AD$39)*($G97/$F97)))</f>
        <v>0</v>
      </c>
      <c r="AI97" s="420">
        <f>IF( $F97=0,0,((($F97/$E$93)*'PLAN DE ADQUISICIONES'!AE$39)*($G97/$F97)))</f>
        <v>0</v>
      </c>
      <c r="AJ97" s="420">
        <f>IF( $F97=0,0,((($F97/$E$93)*'PLAN DE ADQUISICIONES'!AF$39)*($G97/$F97)))</f>
        <v>0</v>
      </c>
      <c r="AK97" s="420">
        <f>IF( $F97=0,0,((($F97/$E$93)*'PLAN DE ADQUISICIONES'!AG$39)*($G97/$F97)))</f>
        <v>0</v>
      </c>
      <c r="AL97" s="420">
        <f>IF( $F97=0,0,((($F97/$E$93)*'PLAN DE ADQUISICIONES'!AH$39)*($G97/$F97)))</f>
        <v>0</v>
      </c>
      <c r="AM97" s="420">
        <f>IF( $F97=0,0,((($F97/$E$93)*'PLAN DE ADQUISICIONES'!AI$39)*($G97/$F97)))</f>
        <v>0</v>
      </c>
      <c r="AN97" s="420">
        <f>IF( $F97=0,0,((($F97/$E$93)*'PLAN DE ADQUISICIONES'!AJ$39)*($G97/$F97)))</f>
        <v>0</v>
      </c>
      <c r="AO97" s="420">
        <f>IF( $F97=0,0,((($F97/$E$93)*'PLAN DE ADQUISICIONES'!AK$39)*($G97/$F97)))</f>
        <v>0</v>
      </c>
      <c r="AP97" s="420">
        <f>IF( $F97=0,0,((($F97/$E$93)*'PLAN DE ADQUISICIONES'!AL$39)*($G97/$F97)))</f>
        <v>0</v>
      </c>
      <c r="AQ97" s="420">
        <f>IF( $F97=0,0,((($F97/$E$93)*'PLAN DE ADQUISICIONES'!AM$39)*($G97/$F97)))</f>
        <v>0</v>
      </c>
      <c r="AR97" s="420">
        <f>IF( $F97=0,0,((($F97/$E$93)*'PLAN DE ADQUISICIONES'!AN$39)*($G97/$F97)))</f>
        <v>0</v>
      </c>
      <c r="AS97" s="420">
        <f>IF( $F97=0,0,((($F97/$E$93)*'PLAN DE ADQUISICIONES'!AO$39)*($G97/$F97)))</f>
        <v>0</v>
      </c>
      <c r="AT97" s="423">
        <f>AH97+AI97+AJ97+AK97+AL97+AM97+AN97+AO97+AP97+AQ97+AR97+AS97</f>
        <v>0</v>
      </c>
      <c r="AU97" s="426">
        <f>AS97+AR97+AQ97+AP97+AO97+AN97+AM97+AL97+AK97+AJ97+AI97+AH97+AF97+AE97+AD97+AC97+AB97+AA97+Z97+Y97+X97+W97+V97+U97+S97+R97+Q97+P97+O97+N97+M97+L97+K97+J97+I97+H97</f>
        <v>0</v>
      </c>
      <c r="AV97" s="392">
        <f t="shared" si="24"/>
        <v>0</v>
      </c>
    </row>
    <row r="98" spans="2:48" s="405" customFormat="1" ht="12.75" customHeight="1" outlineLevel="1" x14ac:dyDescent="0.15">
      <c r="B98" s="416" t="str">
        <f>+'FORMATO COSTEO C1'!C$460</f>
        <v>1.3.4.5</v>
      </c>
      <c r="C98" s="417" t="str">
        <f>+'FORMATO COSTEO C1'!B$460</f>
        <v>Categoría de gasto</v>
      </c>
      <c r="D98" s="428"/>
      <c r="E98" s="563"/>
      <c r="F98" s="420">
        <f>+'FORMATO COSTEO C1'!G460</f>
        <v>0</v>
      </c>
      <c r="G98" s="423">
        <f>+'FORMATO COSTEO C1'!I460</f>
        <v>0</v>
      </c>
      <c r="H98" s="424">
        <f>IF( $F98=0,0,((($F98/$E$93)*'PLAN DE ADQUISICIONES'!F$39)*($G98/$F98)))</f>
        <v>0</v>
      </c>
      <c r="I98" s="420">
        <f>IF( $F98=0,0,((($F98/$E$93)*'PLAN DE ADQUISICIONES'!G$39)*($G98/$F98)))</f>
        <v>0</v>
      </c>
      <c r="J98" s="420">
        <f>IF( $F98=0,0,((($F98/$E$93)*'PLAN DE ADQUISICIONES'!H$39)*($G98/$F98)))</f>
        <v>0</v>
      </c>
      <c r="K98" s="420">
        <f>IF( $F98=0,0,((($F98/$E$93)*'PLAN DE ADQUISICIONES'!I$39)*($G98/$F98)))</f>
        <v>0</v>
      </c>
      <c r="L98" s="420">
        <f>IF( $F98=0,0,((($F98/$E$93)*'PLAN DE ADQUISICIONES'!J$39)*($G98/$F98)))</f>
        <v>0</v>
      </c>
      <c r="M98" s="420">
        <f>IF( $F98=0,0,((($F98/$E$93)*'PLAN DE ADQUISICIONES'!K$39)*($G98/$F98)))</f>
        <v>0</v>
      </c>
      <c r="N98" s="420">
        <f>IF( $F98=0,0,((($F98/$E$93)*'PLAN DE ADQUISICIONES'!L$39)*($G98/$F98)))</f>
        <v>0</v>
      </c>
      <c r="O98" s="420">
        <f>IF( $F98=0,0,((($F98/$E$93)*'PLAN DE ADQUISICIONES'!M$39)*($G98/$F98)))</f>
        <v>0</v>
      </c>
      <c r="P98" s="420">
        <f>IF( $F98=0,0,((($F98/$E$93)*'PLAN DE ADQUISICIONES'!N$39)*($G98/$F98)))</f>
        <v>0</v>
      </c>
      <c r="Q98" s="420">
        <f>IF( $F98=0,0,((($F98/$E$93)*'PLAN DE ADQUISICIONES'!O$39)*($G98/$F98)))</f>
        <v>0</v>
      </c>
      <c r="R98" s="420">
        <f>IF( $F98=0,0,((($F98/$E$93)*'PLAN DE ADQUISICIONES'!P$39)*($G98/$F98)))</f>
        <v>0</v>
      </c>
      <c r="S98" s="420">
        <f>IF( $F98=0,0,((($F98/$E$93)*'PLAN DE ADQUISICIONES'!Q$39)*($G98/$F98)))</f>
        <v>0</v>
      </c>
      <c r="T98" s="423">
        <f>H98+I98+J98+K98+L98+M98+N98+O98+P98+Q98+R98+S98</f>
        <v>0</v>
      </c>
      <c r="U98" s="424">
        <f>IF( $F98=0,0,((($F98/$E$93)*'PLAN DE ADQUISICIONES'!R$39)*($G98/$F98)))</f>
        <v>0</v>
      </c>
      <c r="V98" s="420">
        <f>IF( $F98=0,0,((($F98/$E$93)*'PLAN DE ADQUISICIONES'!S$39)*($G98/$F98)))</f>
        <v>0</v>
      </c>
      <c r="W98" s="420">
        <f>IF( $F98=0,0,((($F98/$E$93)*'PLAN DE ADQUISICIONES'!T$39)*($G98/$F98)))</f>
        <v>0</v>
      </c>
      <c r="X98" s="420">
        <f>IF( $F98=0,0,((($F98/$E$93)*'PLAN DE ADQUISICIONES'!U$39)*($G98/$F98)))</f>
        <v>0</v>
      </c>
      <c r="Y98" s="420">
        <f>IF( $F98=0,0,((($F98/$E$93)*'PLAN DE ADQUISICIONES'!V$39)*($G98/$F98)))</f>
        <v>0</v>
      </c>
      <c r="Z98" s="420">
        <f>IF( $F98=0,0,((($F98/$E$93)*'PLAN DE ADQUISICIONES'!W$39)*($G98/$F98)))</f>
        <v>0</v>
      </c>
      <c r="AA98" s="420">
        <f>IF( $F98=0,0,((($F98/$E$93)*'PLAN DE ADQUISICIONES'!X$39)*($G98/$F98)))</f>
        <v>0</v>
      </c>
      <c r="AB98" s="420">
        <f>IF( $F98=0,0,((($F98/$E$93)*'PLAN DE ADQUISICIONES'!Y$39)*($G98/$F98)))</f>
        <v>0</v>
      </c>
      <c r="AC98" s="420">
        <f>IF( $F98=0,0,((($F98/$E$93)*'PLAN DE ADQUISICIONES'!Z$39)*($G98/$F98)))</f>
        <v>0</v>
      </c>
      <c r="AD98" s="420">
        <f>IF( $F98=0,0,((($F98/$E$93)*'PLAN DE ADQUISICIONES'!AA$39)*($G98/$F98)))</f>
        <v>0</v>
      </c>
      <c r="AE98" s="420">
        <f>IF( $F98=0,0,((($F98/$E$93)*'PLAN DE ADQUISICIONES'!AB$39)*($G98/$F98)))</f>
        <v>0</v>
      </c>
      <c r="AF98" s="420">
        <f>IF( $F98=0,0,((($F98/$E$93)*'PLAN DE ADQUISICIONES'!AC$39)*($G98/$F98)))</f>
        <v>0</v>
      </c>
      <c r="AG98" s="421">
        <f>U98+V98+W98+X98+Y98+Z98+AA98+AB98+AC98+AD98+AE98+AF98</f>
        <v>0</v>
      </c>
      <c r="AH98" s="425">
        <f>IF( $F98=0,0,((($F98/$E$93)*'PLAN DE ADQUISICIONES'!AD$39)*($G98/$F98)))</f>
        <v>0</v>
      </c>
      <c r="AI98" s="420">
        <f>IF( $F98=0,0,((($F98/$E$93)*'PLAN DE ADQUISICIONES'!AE$39)*($G98/$F98)))</f>
        <v>0</v>
      </c>
      <c r="AJ98" s="420">
        <f>IF( $F98=0,0,((($F98/$E$93)*'PLAN DE ADQUISICIONES'!AF$39)*($G98/$F98)))</f>
        <v>0</v>
      </c>
      <c r="AK98" s="420">
        <f>IF( $F98=0,0,((($F98/$E$93)*'PLAN DE ADQUISICIONES'!AG$39)*($G98/$F98)))</f>
        <v>0</v>
      </c>
      <c r="AL98" s="420">
        <f>IF( $F98=0,0,((($F98/$E$93)*'PLAN DE ADQUISICIONES'!AH$39)*($G98/$F98)))</f>
        <v>0</v>
      </c>
      <c r="AM98" s="420">
        <f>IF( $F98=0,0,((($F98/$E$93)*'PLAN DE ADQUISICIONES'!AI$39)*($G98/$F98)))</f>
        <v>0</v>
      </c>
      <c r="AN98" s="420">
        <f>IF( $F98=0,0,((($F98/$E$93)*'PLAN DE ADQUISICIONES'!AJ$39)*($G98/$F98)))</f>
        <v>0</v>
      </c>
      <c r="AO98" s="420">
        <f>IF( $F98=0,0,((($F98/$E$93)*'PLAN DE ADQUISICIONES'!AK$39)*($G98/$F98)))</f>
        <v>0</v>
      </c>
      <c r="AP98" s="420">
        <f>IF( $F98=0,0,((($F98/$E$93)*'PLAN DE ADQUISICIONES'!AL$39)*($G98/$F98)))</f>
        <v>0</v>
      </c>
      <c r="AQ98" s="420">
        <f>IF( $F98=0,0,((($F98/$E$93)*'PLAN DE ADQUISICIONES'!AM$39)*($G98/$F98)))</f>
        <v>0</v>
      </c>
      <c r="AR98" s="420">
        <f>IF( $F98=0,0,((($F98/$E$93)*'PLAN DE ADQUISICIONES'!AN$39)*($G98/$F98)))</f>
        <v>0</v>
      </c>
      <c r="AS98" s="420">
        <f>IF( $F98=0,0,((($F98/$E$93)*'PLAN DE ADQUISICIONES'!AO$39)*($G98/$F98)))</f>
        <v>0</v>
      </c>
      <c r="AT98" s="423">
        <f>AH98+AI98+AJ98+AK98+AL98+AM98+AN98+AO98+AP98+AQ98+AR98+AS98</f>
        <v>0</v>
      </c>
      <c r="AU98" s="426">
        <f>AS98+AR98+AQ98+AP98+AO98+AN98+AM98+AL98+AK98+AJ98+AI98+AH98+AF98+AE98+AD98+AC98+AB98+AA98+Z98+Y98+X98+W98+V98+U98+S98+R98+Q98+P98+O98+N98+M98+L98+K98+J98+I98+H98</f>
        <v>0</v>
      </c>
      <c r="AV98" s="392">
        <f t="shared" si="24"/>
        <v>0</v>
      </c>
    </row>
    <row r="99" spans="2:48" s="394" customFormat="1" ht="12.75" customHeight="1" x14ac:dyDescent="0.15">
      <c r="B99" s="406" t="str">
        <f>+'FORMATO COSTEO C1'!C$466</f>
        <v>1.3.5</v>
      </c>
      <c r="C99" s="430">
        <f>+'FORMATO COSTEO C1'!B$466</f>
        <v>0</v>
      </c>
      <c r="D99" s="543" t="str">
        <f>+'FORMATO COSTEO C1'!D$466</f>
        <v>Unidad medida</v>
      </c>
      <c r="E99" s="546">
        <f>+'FORMATO COSTEO C1'!E$466</f>
        <v>0</v>
      </c>
      <c r="F99" s="410">
        <f>SUM(F100:F104)</f>
        <v>0</v>
      </c>
      <c r="G99" s="413">
        <f t="shared" ref="G99:AS99" si="28">SUM(G100:G104)</f>
        <v>0</v>
      </c>
      <c r="H99" s="414">
        <f t="shared" si="28"/>
        <v>0</v>
      </c>
      <c r="I99" s="410">
        <f>SUM(I100:I104)</f>
        <v>0</v>
      </c>
      <c r="J99" s="410">
        <f>SUM(J100:J104)</f>
        <v>0</v>
      </c>
      <c r="K99" s="410">
        <f>SUM(K100:K104)</f>
        <v>0</v>
      </c>
      <c r="L99" s="410">
        <f>SUM(L100:L104)</f>
        <v>0</v>
      </c>
      <c r="M99" s="410">
        <f>SUM(M100:M104)</f>
        <v>0</v>
      </c>
      <c r="N99" s="410">
        <f t="shared" si="28"/>
        <v>0</v>
      </c>
      <c r="O99" s="410">
        <f t="shared" si="28"/>
        <v>0</v>
      </c>
      <c r="P99" s="410">
        <f t="shared" si="28"/>
        <v>0</v>
      </c>
      <c r="Q99" s="410">
        <f t="shared" si="28"/>
        <v>0</v>
      </c>
      <c r="R99" s="410">
        <f t="shared" si="28"/>
        <v>0</v>
      </c>
      <c r="S99" s="410">
        <f t="shared" si="28"/>
        <v>0</v>
      </c>
      <c r="T99" s="413">
        <f>SUM(T100:T104)</f>
        <v>0</v>
      </c>
      <c r="U99" s="414">
        <f t="shared" si="28"/>
        <v>0</v>
      </c>
      <c r="V99" s="410">
        <f t="shared" si="28"/>
        <v>0</v>
      </c>
      <c r="W99" s="410">
        <f t="shared" si="28"/>
        <v>0</v>
      </c>
      <c r="X99" s="410">
        <f t="shared" si="28"/>
        <v>0</v>
      </c>
      <c r="Y99" s="410">
        <f t="shared" si="28"/>
        <v>0</v>
      </c>
      <c r="Z99" s="410">
        <f t="shared" si="28"/>
        <v>0</v>
      </c>
      <c r="AA99" s="410">
        <f t="shared" si="28"/>
        <v>0</v>
      </c>
      <c r="AB99" s="410">
        <f t="shared" si="28"/>
        <v>0</v>
      </c>
      <c r="AC99" s="410">
        <f t="shared" si="28"/>
        <v>0</v>
      </c>
      <c r="AD99" s="410">
        <f t="shared" si="28"/>
        <v>0</v>
      </c>
      <c r="AE99" s="410">
        <f t="shared" si="28"/>
        <v>0</v>
      </c>
      <c r="AF99" s="410">
        <f t="shared" si="28"/>
        <v>0</v>
      </c>
      <c r="AG99" s="411">
        <f t="shared" si="28"/>
        <v>0</v>
      </c>
      <c r="AH99" s="412">
        <f t="shared" si="28"/>
        <v>0</v>
      </c>
      <c r="AI99" s="410">
        <f t="shared" si="28"/>
        <v>0</v>
      </c>
      <c r="AJ99" s="410">
        <f t="shared" si="28"/>
        <v>0</v>
      </c>
      <c r="AK99" s="410">
        <f t="shared" si="28"/>
        <v>0</v>
      </c>
      <c r="AL99" s="410">
        <f t="shared" si="28"/>
        <v>0</v>
      </c>
      <c r="AM99" s="410">
        <f t="shared" si="28"/>
        <v>0</v>
      </c>
      <c r="AN99" s="410">
        <f t="shared" si="28"/>
        <v>0</v>
      </c>
      <c r="AO99" s="410">
        <f t="shared" si="28"/>
        <v>0</v>
      </c>
      <c r="AP99" s="410">
        <f t="shared" si="28"/>
        <v>0</v>
      </c>
      <c r="AQ99" s="410">
        <f t="shared" si="28"/>
        <v>0</v>
      </c>
      <c r="AR99" s="410">
        <f t="shared" si="28"/>
        <v>0</v>
      </c>
      <c r="AS99" s="410">
        <f t="shared" si="28"/>
        <v>0</v>
      </c>
      <c r="AT99" s="413">
        <f>SUM(AT100:AT104)</f>
        <v>0</v>
      </c>
      <c r="AU99" s="415">
        <f>SUM(AU100:AU104)</f>
        <v>0</v>
      </c>
      <c r="AV99" s="392">
        <f t="shared" si="24"/>
        <v>0</v>
      </c>
    </row>
    <row r="100" spans="2:48" s="394" customFormat="1" ht="12.75" customHeight="1" x14ac:dyDescent="0.15">
      <c r="B100" s="416" t="str">
        <f>+'FORMATO COSTEO C1'!C$468</f>
        <v>1.3.5.1</v>
      </c>
      <c r="C100" s="417" t="str">
        <f>+'FORMATO COSTEO C1'!B$468</f>
        <v>Categoría de gasto</v>
      </c>
      <c r="D100" s="428"/>
      <c r="E100" s="563"/>
      <c r="F100" s="420">
        <f>+'FORMATO COSTEO C1'!G468</f>
        <v>0</v>
      </c>
      <c r="G100" s="423">
        <f>+'FORMATO COSTEO C1'!I468</f>
        <v>0</v>
      </c>
      <c r="H100" s="560">
        <f>IF( $F100=0,0,((($F100/$E$99)*'PLAN DE ADQUISICIONES'!F$40)*($G100/$F100)))</f>
        <v>0</v>
      </c>
      <c r="I100" s="420">
        <f>IF( $F100=0,0,((($F100/$E$99)*'PLAN DE ADQUISICIONES'!G$40)*($G100/$F100)))</f>
        <v>0</v>
      </c>
      <c r="J100" s="420">
        <f>IF( $F100=0,0,((($F100/$E$99)*'PLAN DE ADQUISICIONES'!H$40)*($G100/$F100)))</f>
        <v>0</v>
      </c>
      <c r="K100" s="420">
        <f>IF( $F100=0,0,((($F100/$E$99)*'PLAN DE ADQUISICIONES'!I$40)*($G100/$F100)))</f>
        <v>0</v>
      </c>
      <c r="L100" s="420">
        <f>IF( $F100=0,0,((($F100/$E$99)*'PLAN DE ADQUISICIONES'!J$40)*($G100/$F100)))</f>
        <v>0</v>
      </c>
      <c r="M100" s="420">
        <f>IF( $F100=0,0,((($F100/$E$99)*'PLAN DE ADQUISICIONES'!K$40)*($G100/$F100)))</f>
        <v>0</v>
      </c>
      <c r="N100" s="420">
        <f>IF( $F100=0,0,((($F100/$E$99)*'PLAN DE ADQUISICIONES'!L$40)*($G100/$F100)))</f>
        <v>0</v>
      </c>
      <c r="O100" s="420">
        <f>IF( $F100=0,0,((($F100/$E$99)*'PLAN DE ADQUISICIONES'!M$40)*($G100/$F100)))</f>
        <v>0</v>
      </c>
      <c r="P100" s="420">
        <f>IF( $F100=0,0,((($F100/$E$99)*'PLAN DE ADQUISICIONES'!N$40)*($G100/$F100)))</f>
        <v>0</v>
      </c>
      <c r="Q100" s="420">
        <f>IF( $F100=0,0,((($F100/$E$99)*'PLAN DE ADQUISICIONES'!O$40)*($G100/$F100)))</f>
        <v>0</v>
      </c>
      <c r="R100" s="420">
        <f>IF( $F100=0,0,((($F100/$E$99)*'PLAN DE ADQUISICIONES'!P$40)*($G100/$F100)))</f>
        <v>0</v>
      </c>
      <c r="S100" s="420">
        <f>IF( $F100=0,0,((($F100/$E$99)*'PLAN DE ADQUISICIONES'!Q$40)*($G100/$F100)))</f>
        <v>0</v>
      </c>
      <c r="T100" s="423">
        <f>H100+I100+J100+K100+L100+M100+N100+O100+P100+Q100+R100+S100</f>
        <v>0</v>
      </c>
      <c r="U100" s="424">
        <f>IF( $F100=0,0,((($F100/$E$99)*'PLAN DE ADQUISICIONES'!R$40)*($G100/$F100)))</f>
        <v>0</v>
      </c>
      <c r="V100" s="420">
        <f>IF( $F100=0,0,((($F100/$E$99)*'PLAN DE ADQUISICIONES'!S$40)*($G100/$F100)))</f>
        <v>0</v>
      </c>
      <c r="W100" s="420">
        <f>IF( $F100=0,0,((($F100/$E$99)*'PLAN DE ADQUISICIONES'!T$40)*($G100/$F100)))</f>
        <v>0</v>
      </c>
      <c r="X100" s="420">
        <f>IF( $F100=0,0,((($F100/$E$99)*'PLAN DE ADQUISICIONES'!U$40)*($G100/$F100)))</f>
        <v>0</v>
      </c>
      <c r="Y100" s="420">
        <f>IF( $F100=0,0,((($F100/$E$99)*'PLAN DE ADQUISICIONES'!V$40)*($G100/$F100)))</f>
        <v>0</v>
      </c>
      <c r="Z100" s="420">
        <f>IF( $F100=0,0,((($F100/$E$99)*'PLAN DE ADQUISICIONES'!W$40)*($G100/$F100)))</f>
        <v>0</v>
      </c>
      <c r="AA100" s="420">
        <f>IF( $F100=0,0,((($F100/$E$99)*'PLAN DE ADQUISICIONES'!X$40)*($G100/$F100)))</f>
        <v>0</v>
      </c>
      <c r="AB100" s="420">
        <f>IF( $F100=0,0,((($F100/$E$99)*'PLAN DE ADQUISICIONES'!Y$40)*($G100/$F100)))</f>
        <v>0</v>
      </c>
      <c r="AC100" s="420">
        <f>IF( $F100=0,0,((($F100/$E$99)*'PLAN DE ADQUISICIONES'!Z$40)*($G100/$F100)))</f>
        <v>0</v>
      </c>
      <c r="AD100" s="420">
        <f>IF( $F100=0,0,((($F100/$E$99)*'PLAN DE ADQUISICIONES'!AA$40)*($G100/$F100)))</f>
        <v>0</v>
      </c>
      <c r="AE100" s="420">
        <f>IF( $F100=0,0,((($F100/$E$99)*'PLAN DE ADQUISICIONES'!AB$40)*($G100/$F100)))</f>
        <v>0</v>
      </c>
      <c r="AF100" s="420">
        <f>IF( $F100=0,0,((($F100/$E$99)*'PLAN DE ADQUISICIONES'!AC$40)*($G100/$F100)))</f>
        <v>0</v>
      </c>
      <c r="AG100" s="421">
        <f>U100+V100+W100+X100+Y100+Z100+AA100+AB100+AC100+AD100+AE100+AF100</f>
        <v>0</v>
      </c>
      <c r="AH100" s="425">
        <f>IF( $F100=0,0,((($F100/$E$99)*'PLAN DE ADQUISICIONES'!AD$40)*($G100/$F100)))</f>
        <v>0</v>
      </c>
      <c r="AI100" s="420">
        <f>IF( $F100=0,0,((($F100/$E$99)*'PLAN DE ADQUISICIONES'!AE$40)*($G100/$F100)))</f>
        <v>0</v>
      </c>
      <c r="AJ100" s="420">
        <f>IF( $F100=0,0,((($F100/$E$99)*'PLAN DE ADQUISICIONES'!AF$40)*($G100/$F100)))</f>
        <v>0</v>
      </c>
      <c r="AK100" s="420">
        <f>IF( $F100=0,0,((($F100/$E$99)*'PLAN DE ADQUISICIONES'!AG$40)*($G100/$F100)))</f>
        <v>0</v>
      </c>
      <c r="AL100" s="420">
        <f>IF( $F100=0,0,((($F100/$E$99)*'PLAN DE ADQUISICIONES'!AH$40)*($G100/$F100)))</f>
        <v>0</v>
      </c>
      <c r="AM100" s="420">
        <f>IF( $F100=0,0,((($F100/$E$99)*'PLAN DE ADQUISICIONES'!AI$40)*($G100/$F100)))</f>
        <v>0</v>
      </c>
      <c r="AN100" s="420">
        <f>IF( $F100=0,0,((($F100/$E$99)*'PLAN DE ADQUISICIONES'!AJ$40)*($G100/$F100)))</f>
        <v>0</v>
      </c>
      <c r="AO100" s="420">
        <f>IF( $F100=0,0,((($F100/$E$99)*'PLAN DE ADQUISICIONES'!AK$40)*($G100/$F100)))</f>
        <v>0</v>
      </c>
      <c r="AP100" s="420">
        <f>IF( $F100=0,0,((($F100/$E$99)*'PLAN DE ADQUISICIONES'!AL$40)*($G100/$F100)))</f>
        <v>0</v>
      </c>
      <c r="AQ100" s="420">
        <f>IF( $F100=0,0,((($F100/$E$99)*'PLAN DE ADQUISICIONES'!AM$40)*($G100/$F100)))</f>
        <v>0</v>
      </c>
      <c r="AR100" s="420">
        <f>IF( $F100=0,0,((($F100/$E$99)*'PLAN DE ADQUISICIONES'!AN$40)*($G100/$F100)))</f>
        <v>0</v>
      </c>
      <c r="AS100" s="420">
        <f>IF( $F100=0,0,((($F100/$E$99)*'PLAN DE ADQUISICIONES'!AO$40)*($G100/$F100)))</f>
        <v>0</v>
      </c>
      <c r="AT100" s="423">
        <f>AH100+AI100+AJ100+AK100+AL100+AM100+AN100+AO100+AP100+AQ100+AR100+AS100</f>
        <v>0</v>
      </c>
      <c r="AU100" s="426">
        <f>AS100+AR100+AQ100+AP100+AO100+AN100+AM100+AL100+AK100+AJ100+AI100+AH100+AF100+AE100+AD100+AC100+AB100+AA100+Z100+Y100+X100+W100+V100+U100+S100+R100+Q100+P100+O100+N100+M100+L100+K100+J100+I100+H100</f>
        <v>0</v>
      </c>
      <c r="AV100" s="392">
        <f t="shared" si="24"/>
        <v>0</v>
      </c>
    </row>
    <row r="101" spans="2:48" s="405" customFormat="1" ht="12.75" customHeight="1" outlineLevel="1" x14ac:dyDescent="0.15">
      <c r="B101" s="416" t="str">
        <f>+'FORMATO COSTEO C1'!C$474</f>
        <v>1.3.5.2</v>
      </c>
      <c r="C101" s="417" t="str">
        <f>+'FORMATO COSTEO C1'!B$474</f>
        <v>Categoría de gasto</v>
      </c>
      <c r="D101" s="428"/>
      <c r="E101" s="563"/>
      <c r="F101" s="420">
        <f>+'FORMATO COSTEO C1'!G474</f>
        <v>0</v>
      </c>
      <c r="G101" s="423">
        <f>+'FORMATO COSTEO C1'!I474</f>
        <v>0</v>
      </c>
      <c r="H101" s="424">
        <f>IF( $F101=0,0,((($F101/$E$99)*'PLAN DE ADQUISICIONES'!F$40)*($G101/$F101)))</f>
        <v>0</v>
      </c>
      <c r="I101" s="420">
        <f>IF( $F101=0,0,((($F101/$E$99)*'PLAN DE ADQUISICIONES'!G$40)*($G101/$F101)))</f>
        <v>0</v>
      </c>
      <c r="J101" s="420">
        <f>IF( $F101=0,0,((($F101/$E$99)*'PLAN DE ADQUISICIONES'!H$40)*($G101/$F101)))</f>
        <v>0</v>
      </c>
      <c r="K101" s="420">
        <f>IF( $F101=0,0,((($F101/$E$99)*'PLAN DE ADQUISICIONES'!I$40)*($G101/$F101)))</f>
        <v>0</v>
      </c>
      <c r="L101" s="420">
        <f>IF( $F101=0,0,((($F101/$E$99)*'PLAN DE ADQUISICIONES'!J$40)*($G101/$F101)))</f>
        <v>0</v>
      </c>
      <c r="M101" s="420">
        <f>IF( $F101=0,0,((($F101/$E$99)*'PLAN DE ADQUISICIONES'!K$40)*($G101/$F101)))</f>
        <v>0</v>
      </c>
      <c r="N101" s="420">
        <f>IF( $F101=0,0,((($F101/$E$99)*'PLAN DE ADQUISICIONES'!L$40)*($G101/$F101)))</f>
        <v>0</v>
      </c>
      <c r="O101" s="420">
        <f>IF( $F101=0,0,((($F101/$E$99)*'PLAN DE ADQUISICIONES'!M$40)*($G101/$F101)))</f>
        <v>0</v>
      </c>
      <c r="P101" s="420">
        <f>IF( $F101=0,0,((($F101/$E$99)*'PLAN DE ADQUISICIONES'!N$40)*($G101/$F101)))</f>
        <v>0</v>
      </c>
      <c r="Q101" s="420">
        <f>IF( $F101=0,0,((($F101/$E$99)*'PLAN DE ADQUISICIONES'!O$40)*($G101/$F101)))</f>
        <v>0</v>
      </c>
      <c r="R101" s="420">
        <f>IF( $F101=0,0,((($F101/$E$99)*'PLAN DE ADQUISICIONES'!P$40)*($G101/$F101)))</f>
        <v>0</v>
      </c>
      <c r="S101" s="420">
        <f>IF( $F101=0,0,((($F101/$E$99)*'PLAN DE ADQUISICIONES'!Q$40)*($G101/$F101)))</f>
        <v>0</v>
      </c>
      <c r="T101" s="423">
        <f>H101+I101+J101+K101+L101+M101+N101+O101+P101+Q101+R101+S101</f>
        <v>0</v>
      </c>
      <c r="U101" s="424">
        <f>IF( $F101=0,0,((($F101/$E$99)*'PLAN DE ADQUISICIONES'!R$40)*($G101/$F101)))</f>
        <v>0</v>
      </c>
      <c r="V101" s="420">
        <f>IF( $F101=0,0,((($F101/$E$99)*'PLAN DE ADQUISICIONES'!S$40)*($G101/$F101)))</f>
        <v>0</v>
      </c>
      <c r="W101" s="420">
        <f>IF( $F101=0,0,((($F101/$E$99)*'PLAN DE ADQUISICIONES'!T$40)*($G101/$F101)))</f>
        <v>0</v>
      </c>
      <c r="X101" s="420">
        <f>IF( $F101=0,0,((($F101/$E$99)*'PLAN DE ADQUISICIONES'!U$40)*($G101/$F101)))</f>
        <v>0</v>
      </c>
      <c r="Y101" s="420">
        <f>IF( $F101=0,0,((($F101/$E$99)*'PLAN DE ADQUISICIONES'!V$40)*($G101/$F101)))</f>
        <v>0</v>
      </c>
      <c r="Z101" s="420">
        <f>IF( $F101=0,0,((($F101/$E$99)*'PLAN DE ADQUISICIONES'!W$40)*($G101/$F101)))</f>
        <v>0</v>
      </c>
      <c r="AA101" s="420">
        <f>IF( $F101=0,0,((($F101/$E$99)*'PLAN DE ADQUISICIONES'!X$40)*($G101/$F101)))</f>
        <v>0</v>
      </c>
      <c r="AB101" s="420">
        <f>IF( $F101=0,0,((($F101/$E$99)*'PLAN DE ADQUISICIONES'!Y$40)*($G101/$F101)))</f>
        <v>0</v>
      </c>
      <c r="AC101" s="420">
        <f>IF( $F101=0,0,((($F101/$E$99)*'PLAN DE ADQUISICIONES'!Z$40)*($G101/$F101)))</f>
        <v>0</v>
      </c>
      <c r="AD101" s="420">
        <f>IF( $F101=0,0,((($F101/$E$99)*'PLAN DE ADQUISICIONES'!AA$40)*($G101/$F101)))</f>
        <v>0</v>
      </c>
      <c r="AE101" s="420">
        <f>IF( $F101=0,0,((($F101/$E$99)*'PLAN DE ADQUISICIONES'!AB$40)*($G101/$F101)))</f>
        <v>0</v>
      </c>
      <c r="AF101" s="420">
        <f>IF( $F101=0,0,((($F101/$E$99)*'PLAN DE ADQUISICIONES'!AC$40)*($G101/$F101)))</f>
        <v>0</v>
      </c>
      <c r="AG101" s="421">
        <f>U101+V101+W101+X101+Y101+Z101+AA101+AB101+AC101+AD101+AE101+AF101</f>
        <v>0</v>
      </c>
      <c r="AH101" s="425">
        <f>IF( $F101=0,0,((($F101/$E$99)*'PLAN DE ADQUISICIONES'!AD$40)*($G101/$F101)))</f>
        <v>0</v>
      </c>
      <c r="AI101" s="420">
        <f>IF( $F101=0,0,((($F101/$E$99)*'PLAN DE ADQUISICIONES'!AE$40)*($G101/$F101)))</f>
        <v>0</v>
      </c>
      <c r="AJ101" s="420">
        <f>IF( $F101=0,0,((($F101/$E$99)*'PLAN DE ADQUISICIONES'!AF$40)*($G101/$F101)))</f>
        <v>0</v>
      </c>
      <c r="AK101" s="420">
        <f>IF( $F101=0,0,((($F101/$E$99)*'PLAN DE ADQUISICIONES'!AG$40)*($G101/$F101)))</f>
        <v>0</v>
      </c>
      <c r="AL101" s="420">
        <f>IF( $F101=0,0,((($F101/$E$99)*'PLAN DE ADQUISICIONES'!AH$40)*($G101/$F101)))</f>
        <v>0</v>
      </c>
      <c r="AM101" s="420">
        <f>IF( $F101=0,0,((($F101/$E$99)*'PLAN DE ADQUISICIONES'!AI$40)*($G101/$F101)))</f>
        <v>0</v>
      </c>
      <c r="AN101" s="420">
        <f>IF( $F101=0,0,((($F101/$E$99)*'PLAN DE ADQUISICIONES'!AJ$40)*($G101/$F101)))</f>
        <v>0</v>
      </c>
      <c r="AO101" s="420">
        <f>IF( $F101=0,0,((($F101/$E$99)*'PLAN DE ADQUISICIONES'!AK$40)*($G101/$F101)))</f>
        <v>0</v>
      </c>
      <c r="AP101" s="420">
        <f>IF( $F101=0,0,((($F101/$E$99)*'PLAN DE ADQUISICIONES'!AL$40)*($G101/$F101)))</f>
        <v>0</v>
      </c>
      <c r="AQ101" s="420">
        <f>IF( $F101=0,0,((($F101/$E$99)*'PLAN DE ADQUISICIONES'!AM$40)*($G101/$F101)))</f>
        <v>0</v>
      </c>
      <c r="AR101" s="420">
        <f>IF( $F101=0,0,((($F101/$E$99)*'PLAN DE ADQUISICIONES'!AN$40)*($G101/$F101)))</f>
        <v>0</v>
      </c>
      <c r="AS101" s="420">
        <f>IF( $F101=0,0,((($F101/$E$99)*'PLAN DE ADQUISICIONES'!AO$40)*($G101/$F101)))</f>
        <v>0</v>
      </c>
      <c r="AT101" s="423">
        <f>AH101+AI101+AJ101+AK101+AL101+AM101+AN101+AO101+AP101+AQ101+AR101+AS101</f>
        <v>0</v>
      </c>
      <c r="AU101" s="426">
        <f>AS101+AR101+AQ101+AP101+AO101+AN101+AM101+AL101+AK101+AJ101+AI101+AH101+AF101+AE101+AD101+AC101+AB101+AA101+Z101+Y101+X101+W101+V101+U101+S101+R101+Q101+P101+O101+N101+M101+L101+K101+J101+I101+H101</f>
        <v>0</v>
      </c>
      <c r="AV101" s="392">
        <f t="shared" si="24"/>
        <v>0</v>
      </c>
    </row>
    <row r="102" spans="2:48" s="394" customFormat="1" ht="12.75" customHeight="1" x14ac:dyDescent="0.15">
      <c r="B102" s="416" t="str">
        <f>+'FORMATO COSTEO C1'!C$480</f>
        <v>1.3.5.3</v>
      </c>
      <c r="C102" s="417" t="str">
        <f>+'FORMATO COSTEO C1'!B$480</f>
        <v>Categoría de gasto</v>
      </c>
      <c r="D102" s="428"/>
      <c r="E102" s="563"/>
      <c r="F102" s="420">
        <f>+'FORMATO COSTEO C1'!G480</f>
        <v>0</v>
      </c>
      <c r="G102" s="423">
        <f>+'FORMATO COSTEO C1'!I480</f>
        <v>0</v>
      </c>
      <c r="H102" s="424">
        <f>IF( $F102=0,0,((($F102/$E$99)*'PLAN DE ADQUISICIONES'!F$40)*($G102/$F102)))</f>
        <v>0</v>
      </c>
      <c r="I102" s="420">
        <f>IF( $F102=0,0,((($F102/$E$99)*'PLAN DE ADQUISICIONES'!G$40)*($G102/$F102)))</f>
        <v>0</v>
      </c>
      <c r="J102" s="420">
        <f>IF( $F102=0,0,((($F102/$E$99)*'PLAN DE ADQUISICIONES'!H$40)*($G102/$F102)))</f>
        <v>0</v>
      </c>
      <c r="K102" s="420">
        <f>IF( $F102=0,0,((($F102/$E$99)*'PLAN DE ADQUISICIONES'!I$40)*($G102/$F102)))</f>
        <v>0</v>
      </c>
      <c r="L102" s="420">
        <f>IF( $F102=0,0,((($F102/$E$99)*'PLAN DE ADQUISICIONES'!J$40)*($G102/$F102)))</f>
        <v>0</v>
      </c>
      <c r="M102" s="420">
        <f>IF( $F102=0,0,((($F102/$E$99)*'PLAN DE ADQUISICIONES'!K$40)*($G102/$F102)))</f>
        <v>0</v>
      </c>
      <c r="N102" s="420">
        <f>IF( $F102=0,0,((($F102/$E$99)*'PLAN DE ADQUISICIONES'!L$40)*($G102/$F102)))</f>
        <v>0</v>
      </c>
      <c r="O102" s="420">
        <f>IF( $F102=0,0,((($F102/$E$99)*'PLAN DE ADQUISICIONES'!M$40)*($G102/$F102)))</f>
        <v>0</v>
      </c>
      <c r="P102" s="420">
        <f>IF( $F102=0,0,((($F102/$E$99)*'PLAN DE ADQUISICIONES'!N$40)*($G102/$F102)))</f>
        <v>0</v>
      </c>
      <c r="Q102" s="420">
        <f>IF( $F102=0,0,((($F102/$E$99)*'PLAN DE ADQUISICIONES'!O$40)*($G102/$F102)))</f>
        <v>0</v>
      </c>
      <c r="R102" s="420">
        <f>IF( $F102=0,0,((($F102/$E$99)*'PLAN DE ADQUISICIONES'!P$40)*($G102/$F102)))</f>
        <v>0</v>
      </c>
      <c r="S102" s="420">
        <f>IF( $F102=0,0,((($F102/$E$99)*'PLAN DE ADQUISICIONES'!Q$40)*($G102/$F102)))</f>
        <v>0</v>
      </c>
      <c r="T102" s="423">
        <f>H102+I102+J102+K102+L102+M102+N102+O102+P102+Q102+R102+S102</f>
        <v>0</v>
      </c>
      <c r="U102" s="424">
        <f>IF( $F102=0,0,((($F102/$E$99)*'PLAN DE ADQUISICIONES'!R$40)*($G102/$F102)))</f>
        <v>0</v>
      </c>
      <c r="V102" s="420">
        <f>IF( $F102=0,0,((($F102/$E$99)*'PLAN DE ADQUISICIONES'!S$40)*($G102/$F102)))</f>
        <v>0</v>
      </c>
      <c r="W102" s="420">
        <f>IF( $F102=0,0,((($F102/$E$99)*'PLAN DE ADQUISICIONES'!T$40)*($G102/$F102)))</f>
        <v>0</v>
      </c>
      <c r="X102" s="420">
        <f>IF( $F102=0,0,((($F102/$E$99)*'PLAN DE ADQUISICIONES'!U$40)*($G102/$F102)))</f>
        <v>0</v>
      </c>
      <c r="Y102" s="420">
        <f>IF( $F102=0,0,((($F102/$E$99)*'PLAN DE ADQUISICIONES'!V$40)*($G102/$F102)))</f>
        <v>0</v>
      </c>
      <c r="Z102" s="420">
        <f>IF( $F102=0,0,((($F102/$E$99)*'PLAN DE ADQUISICIONES'!W$40)*($G102/$F102)))</f>
        <v>0</v>
      </c>
      <c r="AA102" s="420">
        <f>IF( $F102=0,0,((($F102/$E$99)*'PLAN DE ADQUISICIONES'!X$40)*($G102/$F102)))</f>
        <v>0</v>
      </c>
      <c r="AB102" s="420">
        <f>IF( $F102=0,0,((($F102/$E$99)*'PLAN DE ADQUISICIONES'!Y$40)*($G102/$F102)))</f>
        <v>0</v>
      </c>
      <c r="AC102" s="420">
        <f>IF( $F102=0,0,((($F102/$E$99)*'PLAN DE ADQUISICIONES'!Z$40)*($G102/$F102)))</f>
        <v>0</v>
      </c>
      <c r="AD102" s="420">
        <f>IF( $F102=0,0,((($F102/$E$99)*'PLAN DE ADQUISICIONES'!AA$40)*($G102/$F102)))</f>
        <v>0</v>
      </c>
      <c r="AE102" s="420">
        <f>IF( $F102=0,0,((($F102/$E$99)*'PLAN DE ADQUISICIONES'!AB$40)*($G102/$F102)))</f>
        <v>0</v>
      </c>
      <c r="AF102" s="420">
        <f>IF( $F102=0,0,((($F102/$E$99)*'PLAN DE ADQUISICIONES'!AC$40)*($G102/$F102)))</f>
        <v>0</v>
      </c>
      <c r="AG102" s="421">
        <f>U102+V102+W102+X102+Y102+Z102+AA102+AB102+AC102+AD102+AE102+AF102</f>
        <v>0</v>
      </c>
      <c r="AH102" s="425">
        <f>IF( $F102=0,0,((($F102/$E$99)*'PLAN DE ADQUISICIONES'!AD$40)*($G102/$F102)))</f>
        <v>0</v>
      </c>
      <c r="AI102" s="420">
        <f>IF( $F102=0,0,((($F102/$E$99)*'PLAN DE ADQUISICIONES'!AE$40)*($G102/$F102)))</f>
        <v>0</v>
      </c>
      <c r="AJ102" s="420">
        <f>IF( $F102=0,0,((($F102/$E$99)*'PLAN DE ADQUISICIONES'!AF$40)*($G102/$F102)))</f>
        <v>0</v>
      </c>
      <c r="AK102" s="420">
        <f>IF( $F102=0,0,((($F102/$E$99)*'PLAN DE ADQUISICIONES'!AG$40)*($G102/$F102)))</f>
        <v>0</v>
      </c>
      <c r="AL102" s="420">
        <f>IF( $F102=0,0,((($F102/$E$99)*'PLAN DE ADQUISICIONES'!AH$40)*($G102/$F102)))</f>
        <v>0</v>
      </c>
      <c r="AM102" s="420">
        <f>IF( $F102=0,0,((($F102/$E$99)*'PLAN DE ADQUISICIONES'!AI$40)*($G102/$F102)))</f>
        <v>0</v>
      </c>
      <c r="AN102" s="420">
        <f>IF( $F102=0,0,((($F102/$E$99)*'PLAN DE ADQUISICIONES'!AJ$40)*($G102/$F102)))</f>
        <v>0</v>
      </c>
      <c r="AO102" s="420">
        <f>IF( $F102=0,0,((($F102/$E$99)*'PLAN DE ADQUISICIONES'!AK$40)*($G102/$F102)))</f>
        <v>0</v>
      </c>
      <c r="AP102" s="420">
        <f>IF( $F102=0,0,((($F102/$E$99)*'PLAN DE ADQUISICIONES'!AL$40)*($G102/$F102)))</f>
        <v>0</v>
      </c>
      <c r="AQ102" s="420">
        <f>IF( $F102=0,0,((($F102/$E$99)*'PLAN DE ADQUISICIONES'!AM$40)*($G102/$F102)))</f>
        <v>0</v>
      </c>
      <c r="AR102" s="420">
        <f>IF( $F102=0,0,((($F102/$E$99)*'PLAN DE ADQUISICIONES'!AN$40)*($G102/$F102)))</f>
        <v>0</v>
      </c>
      <c r="AS102" s="420">
        <f>IF( $F102=0,0,((($F102/$E$99)*'PLAN DE ADQUISICIONES'!AO$40)*($G102/$F102)))</f>
        <v>0</v>
      </c>
      <c r="AT102" s="423">
        <f>AH102+AI102+AJ102+AK102+AL102+AM102+AN102+AO102+AP102+AQ102+AR102+AS102</f>
        <v>0</v>
      </c>
      <c r="AU102" s="426">
        <f>AS102+AR102+AQ102+AP102+AO102+AN102+AM102+AL102+AK102+AJ102+AI102+AH102+AF102+AE102+AD102+AC102+AB102+AA102+Z102+Y102+X102+W102+V102+U102+S102+R102+Q102+P102+O102+N102+M102+L102+K102+J102+I102+H102</f>
        <v>0</v>
      </c>
      <c r="AV102" s="392">
        <f t="shared" si="24"/>
        <v>0</v>
      </c>
    </row>
    <row r="103" spans="2:48" s="394" customFormat="1" ht="12.75" customHeight="1" x14ac:dyDescent="0.15">
      <c r="B103" s="416" t="str">
        <f>+'FORMATO COSTEO C1'!C$486</f>
        <v>1.3.5.4</v>
      </c>
      <c r="C103" s="417" t="str">
        <f>+'FORMATO COSTEO C1'!B$486</f>
        <v>Categoría de gasto</v>
      </c>
      <c r="D103" s="428"/>
      <c r="E103" s="563"/>
      <c r="F103" s="420">
        <f>+'FORMATO COSTEO C1'!G486</f>
        <v>0</v>
      </c>
      <c r="G103" s="423">
        <f>+'FORMATO COSTEO C1'!I486</f>
        <v>0</v>
      </c>
      <c r="H103" s="424">
        <f>IF( $F103=0,0,((($F103/$E$99)*'PLAN DE ADQUISICIONES'!F$40)*($G103/$F103)))</f>
        <v>0</v>
      </c>
      <c r="I103" s="420">
        <f>IF( $F103=0,0,((($F103/$E$99)*'PLAN DE ADQUISICIONES'!G$40)*($G103/$F103)))</f>
        <v>0</v>
      </c>
      <c r="J103" s="420">
        <f>IF( $F103=0,0,((($F103/$E$99)*'PLAN DE ADQUISICIONES'!H$40)*($G103/$F103)))</f>
        <v>0</v>
      </c>
      <c r="K103" s="420">
        <f>IF( $F103=0,0,((($F103/$E$99)*'PLAN DE ADQUISICIONES'!I$40)*($G103/$F103)))</f>
        <v>0</v>
      </c>
      <c r="L103" s="420">
        <f>IF( $F103=0,0,((($F103/$E$99)*'PLAN DE ADQUISICIONES'!J$40)*($G103/$F103)))</f>
        <v>0</v>
      </c>
      <c r="M103" s="420">
        <f>IF( $F103=0,0,((($F103/$E$99)*'PLAN DE ADQUISICIONES'!K$40)*($G103/$F103)))</f>
        <v>0</v>
      </c>
      <c r="N103" s="420">
        <f>IF( $F103=0,0,((($F103/$E$99)*'PLAN DE ADQUISICIONES'!L$40)*($G103/$F103)))</f>
        <v>0</v>
      </c>
      <c r="O103" s="420">
        <f>IF( $F103=0,0,((($F103/$E$99)*'PLAN DE ADQUISICIONES'!M$40)*($G103/$F103)))</f>
        <v>0</v>
      </c>
      <c r="P103" s="420">
        <f>IF( $F103=0,0,((($F103/$E$99)*'PLAN DE ADQUISICIONES'!N$40)*($G103/$F103)))</f>
        <v>0</v>
      </c>
      <c r="Q103" s="420">
        <f>IF( $F103=0,0,((($F103/$E$99)*'PLAN DE ADQUISICIONES'!O$40)*($G103/$F103)))</f>
        <v>0</v>
      </c>
      <c r="R103" s="420">
        <f>IF( $F103=0,0,((($F103/$E$99)*'PLAN DE ADQUISICIONES'!P$40)*($G103/$F103)))</f>
        <v>0</v>
      </c>
      <c r="S103" s="420">
        <f>IF( $F103=0,0,((($F103/$E$99)*'PLAN DE ADQUISICIONES'!Q$40)*($G103/$F103)))</f>
        <v>0</v>
      </c>
      <c r="T103" s="423">
        <f>H103+I103+J103+K103+L103+M103+N103+O103+P103+Q103+R103+S103</f>
        <v>0</v>
      </c>
      <c r="U103" s="424">
        <f>IF( $F103=0,0,((($F103/$E$99)*'PLAN DE ADQUISICIONES'!R$40)*($G103/$F103)))</f>
        <v>0</v>
      </c>
      <c r="V103" s="420">
        <f>IF( $F103=0,0,((($F103/$E$99)*'PLAN DE ADQUISICIONES'!S$40)*($G103/$F103)))</f>
        <v>0</v>
      </c>
      <c r="W103" s="420">
        <f>IF( $F103=0,0,((($F103/$E$99)*'PLAN DE ADQUISICIONES'!T$40)*($G103/$F103)))</f>
        <v>0</v>
      </c>
      <c r="X103" s="420">
        <f>IF( $F103=0,0,((($F103/$E$99)*'PLAN DE ADQUISICIONES'!U$40)*($G103/$F103)))</f>
        <v>0</v>
      </c>
      <c r="Y103" s="420">
        <f>IF( $F103=0,0,((($F103/$E$99)*'PLAN DE ADQUISICIONES'!V$40)*($G103/$F103)))</f>
        <v>0</v>
      </c>
      <c r="Z103" s="420">
        <f>IF( $F103=0,0,((($F103/$E$99)*'PLAN DE ADQUISICIONES'!W$40)*($G103/$F103)))</f>
        <v>0</v>
      </c>
      <c r="AA103" s="420">
        <f>IF( $F103=0,0,((($F103/$E$99)*'PLAN DE ADQUISICIONES'!X$40)*($G103/$F103)))</f>
        <v>0</v>
      </c>
      <c r="AB103" s="420">
        <f>IF( $F103=0,0,((($F103/$E$99)*'PLAN DE ADQUISICIONES'!Y$40)*($G103/$F103)))</f>
        <v>0</v>
      </c>
      <c r="AC103" s="420">
        <f>IF( $F103=0,0,((($F103/$E$99)*'PLAN DE ADQUISICIONES'!Z$40)*($G103/$F103)))</f>
        <v>0</v>
      </c>
      <c r="AD103" s="420">
        <f>IF( $F103=0,0,((($F103/$E$99)*'PLAN DE ADQUISICIONES'!AA$40)*($G103/$F103)))</f>
        <v>0</v>
      </c>
      <c r="AE103" s="420">
        <f>IF( $F103=0,0,((($F103/$E$99)*'PLAN DE ADQUISICIONES'!AB$40)*($G103/$F103)))</f>
        <v>0</v>
      </c>
      <c r="AF103" s="420">
        <f>IF( $F103=0,0,((($F103/$E$99)*'PLAN DE ADQUISICIONES'!AC$40)*($G103/$F103)))</f>
        <v>0</v>
      </c>
      <c r="AG103" s="421">
        <f>U103+V103+W103+X103+Y103+Z103+AA103+AB103+AC103+AD103+AE103+AF103</f>
        <v>0</v>
      </c>
      <c r="AH103" s="425">
        <f>IF( $F103=0,0,((($F103/$E$99)*'PLAN DE ADQUISICIONES'!AD$40)*($G103/$F103)))</f>
        <v>0</v>
      </c>
      <c r="AI103" s="420">
        <f>IF( $F103=0,0,((($F103/$E$99)*'PLAN DE ADQUISICIONES'!AE$40)*($G103/$F103)))</f>
        <v>0</v>
      </c>
      <c r="AJ103" s="420">
        <f>IF( $F103=0,0,((($F103/$E$99)*'PLAN DE ADQUISICIONES'!AF$40)*($G103/$F103)))</f>
        <v>0</v>
      </c>
      <c r="AK103" s="420">
        <f>IF( $F103=0,0,((($F103/$E$99)*'PLAN DE ADQUISICIONES'!AG$40)*($G103/$F103)))</f>
        <v>0</v>
      </c>
      <c r="AL103" s="420">
        <f>IF( $F103=0,0,((($F103/$E$99)*'PLAN DE ADQUISICIONES'!AH$40)*($G103/$F103)))</f>
        <v>0</v>
      </c>
      <c r="AM103" s="420">
        <f>IF( $F103=0,0,((($F103/$E$99)*'PLAN DE ADQUISICIONES'!AI$40)*($G103/$F103)))</f>
        <v>0</v>
      </c>
      <c r="AN103" s="420">
        <f>IF( $F103=0,0,((($F103/$E$99)*'PLAN DE ADQUISICIONES'!AJ$40)*($G103/$F103)))</f>
        <v>0</v>
      </c>
      <c r="AO103" s="420">
        <f>IF( $F103=0,0,((($F103/$E$99)*'PLAN DE ADQUISICIONES'!AK$40)*($G103/$F103)))</f>
        <v>0</v>
      </c>
      <c r="AP103" s="420">
        <f>IF( $F103=0,0,((($F103/$E$99)*'PLAN DE ADQUISICIONES'!AL$40)*($G103/$F103)))</f>
        <v>0</v>
      </c>
      <c r="AQ103" s="420">
        <f>IF( $F103=0,0,((($F103/$E$99)*'PLAN DE ADQUISICIONES'!AM$40)*($G103/$F103)))</f>
        <v>0</v>
      </c>
      <c r="AR103" s="420">
        <f>IF( $F103=0,0,((($F103/$E$99)*'PLAN DE ADQUISICIONES'!AN$40)*($G103/$F103)))</f>
        <v>0</v>
      </c>
      <c r="AS103" s="420">
        <f>IF( $F103=0,0,((($F103/$E$99)*'PLAN DE ADQUISICIONES'!AO$40)*($G103/$F103)))</f>
        <v>0</v>
      </c>
      <c r="AT103" s="423">
        <f>AH103+AI103+AJ103+AK103+AL103+AM103+AN103+AO103+AP103+AQ103+AR103+AS103</f>
        <v>0</v>
      </c>
      <c r="AU103" s="426">
        <f>AS103+AR103+AQ103+AP103+AO103+AN103+AM103+AL103+AK103+AJ103+AI103+AH103+AF103+AE103+AD103+AC103+AB103+AA103+Z103+Y103+X103+W103+V103+U103+S103+R103+Q103+P103+O103+N103+M103+L103+K103+J103+I103+H103</f>
        <v>0</v>
      </c>
      <c r="AV103" s="392">
        <f t="shared" si="24"/>
        <v>0</v>
      </c>
    </row>
    <row r="104" spans="2:48" s="394" customFormat="1" ht="12.75" customHeight="1" x14ac:dyDescent="0.15">
      <c r="B104" s="416" t="str">
        <f>+'FORMATO COSTEO C1'!C$492</f>
        <v>1.3.5.5</v>
      </c>
      <c r="C104" s="417" t="str">
        <f>+'FORMATO COSTEO C1'!B$492</f>
        <v>Categoría de gasto</v>
      </c>
      <c r="D104" s="428"/>
      <c r="E104" s="563"/>
      <c r="F104" s="420">
        <f>+'FORMATO COSTEO C1'!G492</f>
        <v>0</v>
      </c>
      <c r="G104" s="423">
        <f>+'FORMATO COSTEO C1'!I492</f>
        <v>0</v>
      </c>
      <c r="H104" s="424">
        <f>IF( $F104=0,0,((($F104/$E$99)*'PLAN DE ADQUISICIONES'!F$40)*($G104/$F104)))</f>
        <v>0</v>
      </c>
      <c r="I104" s="420">
        <f>IF( $F104=0,0,((($F104/$E$99)*'PLAN DE ADQUISICIONES'!G$40)*($G104/$F104)))</f>
        <v>0</v>
      </c>
      <c r="J104" s="420">
        <f>IF( $F104=0,0,((($F104/$E$99)*'PLAN DE ADQUISICIONES'!H$40)*($G104/$F104)))</f>
        <v>0</v>
      </c>
      <c r="K104" s="420">
        <f>IF( $F104=0,0,((($F104/$E$99)*'PLAN DE ADQUISICIONES'!I$40)*($G104/$F104)))</f>
        <v>0</v>
      </c>
      <c r="L104" s="420">
        <f>IF( $F104=0,0,((($F104/$E$99)*'PLAN DE ADQUISICIONES'!J$40)*($G104/$F104)))</f>
        <v>0</v>
      </c>
      <c r="M104" s="420">
        <f>IF( $F104=0,0,((($F104/$E$99)*'PLAN DE ADQUISICIONES'!K$40)*($G104/$F104)))</f>
        <v>0</v>
      </c>
      <c r="N104" s="420">
        <f>IF( $F104=0,0,((($F104/$E$99)*'PLAN DE ADQUISICIONES'!L$40)*($G104/$F104)))</f>
        <v>0</v>
      </c>
      <c r="O104" s="420">
        <f>IF( $F104=0,0,((($F104/$E$99)*'PLAN DE ADQUISICIONES'!M$40)*($G104/$F104)))</f>
        <v>0</v>
      </c>
      <c r="P104" s="420">
        <f>IF( $F104=0,0,((($F104/$E$99)*'PLAN DE ADQUISICIONES'!N$40)*($G104/$F104)))</f>
        <v>0</v>
      </c>
      <c r="Q104" s="420">
        <f>IF( $F104=0,0,((($F104/$E$99)*'PLAN DE ADQUISICIONES'!O$40)*($G104/$F104)))</f>
        <v>0</v>
      </c>
      <c r="R104" s="420">
        <f>IF( $F104=0,0,((($F104/$E$99)*'PLAN DE ADQUISICIONES'!P$40)*($G104/$F104)))</f>
        <v>0</v>
      </c>
      <c r="S104" s="420">
        <f>IF( $F104=0,0,((($F104/$E$99)*'PLAN DE ADQUISICIONES'!Q$40)*($G104/$F104)))</f>
        <v>0</v>
      </c>
      <c r="T104" s="423">
        <f>H104+I104+J104+K104+L104+M104+N104+O104+P104+Q104+R104+S104</f>
        <v>0</v>
      </c>
      <c r="U104" s="424">
        <f>IF( $F104=0,0,((($F104/$E$99)*'PLAN DE ADQUISICIONES'!R$40)*($G104/$F104)))</f>
        <v>0</v>
      </c>
      <c r="V104" s="420">
        <f>IF( $F104=0,0,((($F104/$E$99)*'PLAN DE ADQUISICIONES'!S$40)*($G104/$F104)))</f>
        <v>0</v>
      </c>
      <c r="W104" s="420">
        <f>IF( $F104=0,0,((($F104/$E$99)*'PLAN DE ADQUISICIONES'!T$40)*($G104/$F104)))</f>
        <v>0</v>
      </c>
      <c r="X104" s="420">
        <f>IF( $F104=0,0,((($F104/$E$99)*'PLAN DE ADQUISICIONES'!U$40)*($G104/$F104)))</f>
        <v>0</v>
      </c>
      <c r="Y104" s="420">
        <f>IF( $F104=0,0,((($F104/$E$99)*'PLAN DE ADQUISICIONES'!V$40)*($G104/$F104)))</f>
        <v>0</v>
      </c>
      <c r="Z104" s="420">
        <f>IF( $F104=0,0,((($F104/$E$99)*'PLAN DE ADQUISICIONES'!W$40)*($G104/$F104)))</f>
        <v>0</v>
      </c>
      <c r="AA104" s="420">
        <f>IF( $F104=0,0,((($F104/$E$99)*'PLAN DE ADQUISICIONES'!X$40)*($G104/$F104)))</f>
        <v>0</v>
      </c>
      <c r="AB104" s="420">
        <f>IF( $F104=0,0,((($F104/$E$99)*'PLAN DE ADQUISICIONES'!Y$40)*($G104/$F104)))</f>
        <v>0</v>
      </c>
      <c r="AC104" s="420">
        <f>IF( $F104=0,0,((($F104/$E$99)*'PLAN DE ADQUISICIONES'!Z$40)*($G104/$F104)))</f>
        <v>0</v>
      </c>
      <c r="AD104" s="420">
        <f>IF( $F104=0,0,((($F104/$E$99)*'PLAN DE ADQUISICIONES'!AA$40)*($G104/$F104)))</f>
        <v>0</v>
      </c>
      <c r="AE104" s="420">
        <f>IF( $F104=0,0,((($F104/$E$99)*'PLAN DE ADQUISICIONES'!AB$40)*($G104/$F104)))</f>
        <v>0</v>
      </c>
      <c r="AF104" s="420">
        <f>IF( $F104=0,0,((($F104/$E$99)*'PLAN DE ADQUISICIONES'!AC$40)*($G104/$F104)))</f>
        <v>0</v>
      </c>
      <c r="AG104" s="421">
        <f>U104+V104+W104+X104+Y104+Z104+AA104+AB104+AC104+AD104+AE104+AF104</f>
        <v>0</v>
      </c>
      <c r="AH104" s="425">
        <f>IF( $F104=0,0,((($F104/$E$99)*'PLAN DE ADQUISICIONES'!AD$40)*($G104/$F104)))</f>
        <v>0</v>
      </c>
      <c r="AI104" s="420">
        <f>IF( $F104=0,0,((($F104/$E$99)*'PLAN DE ADQUISICIONES'!AE$40)*($G104/$F104)))</f>
        <v>0</v>
      </c>
      <c r="AJ104" s="420">
        <f>IF( $F104=0,0,((($F104/$E$99)*'PLAN DE ADQUISICIONES'!AF$40)*($G104/$F104)))</f>
        <v>0</v>
      </c>
      <c r="AK104" s="420">
        <f>IF( $F104=0,0,((($F104/$E$99)*'PLAN DE ADQUISICIONES'!AG$40)*($G104/$F104)))</f>
        <v>0</v>
      </c>
      <c r="AL104" s="420">
        <f>IF( $F104=0,0,((($F104/$E$99)*'PLAN DE ADQUISICIONES'!AH$40)*($G104/$F104)))</f>
        <v>0</v>
      </c>
      <c r="AM104" s="420">
        <f>IF( $F104=0,0,((($F104/$E$99)*'PLAN DE ADQUISICIONES'!AI$40)*($G104/$F104)))</f>
        <v>0</v>
      </c>
      <c r="AN104" s="420">
        <f>IF( $F104=0,0,((($F104/$E$99)*'PLAN DE ADQUISICIONES'!AJ$40)*($G104/$F104)))</f>
        <v>0</v>
      </c>
      <c r="AO104" s="420">
        <f>IF( $F104=0,0,((($F104/$E$99)*'PLAN DE ADQUISICIONES'!AK$40)*($G104/$F104)))</f>
        <v>0</v>
      </c>
      <c r="AP104" s="420">
        <f>IF( $F104=0,0,((($F104/$E$99)*'PLAN DE ADQUISICIONES'!AL$40)*($G104/$F104)))</f>
        <v>0</v>
      </c>
      <c r="AQ104" s="420">
        <f>IF( $F104=0,0,((($F104/$E$99)*'PLAN DE ADQUISICIONES'!AM$40)*($G104/$F104)))</f>
        <v>0</v>
      </c>
      <c r="AR104" s="420">
        <f>IF( $F104=0,0,((($F104/$E$99)*'PLAN DE ADQUISICIONES'!AN$40)*($G104/$F104)))</f>
        <v>0</v>
      </c>
      <c r="AS104" s="420">
        <f>IF( $F104=0,0,((($F104/$E$99)*'PLAN DE ADQUISICIONES'!AO$40)*($G104/$F104)))</f>
        <v>0</v>
      </c>
      <c r="AT104" s="423">
        <f>AH104+AI104+AJ104+AK104+AL104+AM104+AN104+AO104+AP104+AQ104+AR104+AS104</f>
        <v>0</v>
      </c>
      <c r="AU104" s="426">
        <f>AS104+AR104+AQ104+AP104+AO104+AN104+AM104+AL104+AK104+AJ104+AI104+AH104+AF104+AE104+AD104+AC104+AB104+AA104+Z104+Y104+X104+W104+V104+U104+S104+R104+Q104+P104+O104+N104+M104+L104+K104+J104+I104+H104</f>
        <v>0</v>
      </c>
      <c r="AV104" s="392">
        <f t="shared" si="24"/>
        <v>0</v>
      </c>
    </row>
    <row r="105" spans="2:48" s="394" customFormat="1" ht="30" customHeight="1" outlineLevel="1" x14ac:dyDescent="0.15">
      <c r="B105" s="382">
        <f>+'FORMATO COSTEO C2'!C12</f>
        <v>2</v>
      </c>
      <c r="C105" s="432" t="str">
        <f>+'FORMATO COSTEO C2'!D12</f>
        <v xml:space="preserve">Implementación y/o fortalecimiento de negocios en los distritos de Pisac, Taray, Lamay, Coya y Calca, provincia de Calca - región Cusco, con idea de negocio o negocio propio en marcha  </v>
      </c>
      <c r="D105" s="384"/>
      <c r="E105" s="544"/>
      <c r="F105" s="386">
        <f>+F106+F137+F168</f>
        <v>178588</v>
      </c>
      <c r="G105" s="389">
        <f>+G106+G137+G168</f>
        <v>2500</v>
      </c>
      <c r="H105" s="390">
        <f>+H106+H137+H168</f>
        <v>0</v>
      </c>
      <c r="I105" s="386">
        <f t="shared" ref="I105:AS105" si="29">+I106+I137+I168</f>
        <v>0</v>
      </c>
      <c r="J105" s="386">
        <f t="shared" si="29"/>
        <v>0</v>
      </c>
      <c r="K105" s="386">
        <f t="shared" si="29"/>
        <v>0</v>
      </c>
      <c r="L105" s="386">
        <f t="shared" si="29"/>
        <v>0</v>
      </c>
      <c r="M105" s="386">
        <f t="shared" si="29"/>
        <v>0</v>
      </c>
      <c r="N105" s="386">
        <f t="shared" si="29"/>
        <v>0</v>
      </c>
      <c r="O105" s="386">
        <f t="shared" si="29"/>
        <v>0</v>
      </c>
      <c r="P105" s="386">
        <f t="shared" si="29"/>
        <v>0</v>
      </c>
      <c r="Q105" s="386">
        <f t="shared" si="29"/>
        <v>0</v>
      </c>
      <c r="R105" s="386">
        <f t="shared" si="29"/>
        <v>833.33333333333314</v>
      </c>
      <c r="S105" s="386">
        <f t="shared" si="29"/>
        <v>833.33333333333314</v>
      </c>
      <c r="T105" s="389">
        <f>+T106+T137+T168</f>
        <v>1666.6666666666663</v>
      </c>
      <c r="U105" s="390">
        <f t="shared" si="29"/>
        <v>833.33333333333314</v>
      </c>
      <c r="V105" s="386">
        <f t="shared" si="29"/>
        <v>0</v>
      </c>
      <c r="W105" s="386">
        <f t="shared" si="29"/>
        <v>0</v>
      </c>
      <c r="X105" s="386">
        <f t="shared" si="29"/>
        <v>0</v>
      </c>
      <c r="Y105" s="386">
        <f t="shared" si="29"/>
        <v>0</v>
      </c>
      <c r="Z105" s="386">
        <f t="shared" si="29"/>
        <v>0</v>
      </c>
      <c r="AA105" s="386">
        <f t="shared" si="29"/>
        <v>0</v>
      </c>
      <c r="AB105" s="386">
        <f t="shared" si="29"/>
        <v>0</v>
      </c>
      <c r="AC105" s="386">
        <f t="shared" si="29"/>
        <v>0</v>
      </c>
      <c r="AD105" s="386">
        <f t="shared" si="29"/>
        <v>0</v>
      </c>
      <c r="AE105" s="386">
        <f t="shared" si="29"/>
        <v>0</v>
      </c>
      <c r="AF105" s="386">
        <f t="shared" si="29"/>
        <v>0</v>
      </c>
      <c r="AG105" s="387">
        <f>+AG106+AG137+AG168</f>
        <v>833.33333333333314</v>
      </c>
      <c r="AH105" s="388">
        <f t="shared" si="29"/>
        <v>0</v>
      </c>
      <c r="AI105" s="386">
        <f t="shared" si="29"/>
        <v>0</v>
      </c>
      <c r="AJ105" s="386">
        <f t="shared" si="29"/>
        <v>0</v>
      </c>
      <c r="AK105" s="386">
        <f t="shared" si="29"/>
        <v>0</v>
      </c>
      <c r="AL105" s="386">
        <f t="shared" si="29"/>
        <v>0</v>
      </c>
      <c r="AM105" s="386">
        <f t="shared" si="29"/>
        <v>0</v>
      </c>
      <c r="AN105" s="386">
        <f t="shared" si="29"/>
        <v>0</v>
      </c>
      <c r="AO105" s="386">
        <f t="shared" si="29"/>
        <v>0</v>
      </c>
      <c r="AP105" s="386">
        <f t="shared" si="29"/>
        <v>0</v>
      </c>
      <c r="AQ105" s="386">
        <f t="shared" si="29"/>
        <v>0</v>
      </c>
      <c r="AR105" s="386">
        <f t="shared" si="29"/>
        <v>0</v>
      </c>
      <c r="AS105" s="386">
        <f t="shared" si="29"/>
        <v>0</v>
      </c>
      <c r="AT105" s="389">
        <f>+AT106+AT137+AT168</f>
        <v>0</v>
      </c>
      <c r="AU105" s="433">
        <f>+AU106+AU137+AU168</f>
        <v>2499.9999999999995</v>
      </c>
      <c r="AV105" s="392">
        <f t="shared" si="24"/>
        <v>0</v>
      </c>
    </row>
    <row r="106" spans="2:48" s="394" customFormat="1" ht="12.75" customHeight="1" outlineLevel="1" x14ac:dyDescent="0.25">
      <c r="B106" s="395">
        <f>+'FORMATO COSTEO C2'!C13</f>
        <v>2.1</v>
      </c>
      <c r="C106" s="396" t="str">
        <f>+'FORMATO COSTEO C2'!D13</f>
        <v>Emprendedores del sector turismo de los distritos de Pisac, Taray, Lamay, Coya y Calca, provincia de Calca - región Cusco implementan o fortalecen sus negocios en el marco de su plan de negocios/mejoras</v>
      </c>
      <c r="D106" s="397"/>
      <c r="E106" s="545"/>
      <c r="F106" s="399">
        <f t="shared" ref="F106:P106" si="30">+F107+F113+F119+F125+F131</f>
        <v>60588</v>
      </c>
      <c r="G106" s="402">
        <f t="shared" si="30"/>
        <v>0</v>
      </c>
      <c r="H106" s="403">
        <f t="shared" si="30"/>
        <v>0</v>
      </c>
      <c r="I106" s="399">
        <f>+I107+I113+I119+I125+I131</f>
        <v>0</v>
      </c>
      <c r="J106" s="399">
        <f>+J107+J113+J119+J125+J131</f>
        <v>0</v>
      </c>
      <c r="K106" s="399">
        <f>+K107+K113+K119+K125+K131</f>
        <v>0</v>
      </c>
      <c r="L106" s="399">
        <f>+L107+L113+L119+L125+L131</f>
        <v>0</v>
      </c>
      <c r="M106" s="399">
        <f>+M107+M113+M119+M125+M131</f>
        <v>0</v>
      </c>
      <c r="N106" s="399">
        <f t="shared" si="30"/>
        <v>0</v>
      </c>
      <c r="O106" s="399">
        <f t="shared" si="30"/>
        <v>0</v>
      </c>
      <c r="P106" s="399">
        <f t="shared" si="30"/>
        <v>0</v>
      </c>
      <c r="Q106" s="399">
        <f>+Q107+Q113+Q119+Q125+Q131</f>
        <v>0</v>
      </c>
      <c r="R106" s="399">
        <f>+R107+R113+R119+R125+R131</f>
        <v>0</v>
      </c>
      <c r="S106" s="399">
        <f>+S107+S113+S119+S125+S131</f>
        <v>0</v>
      </c>
      <c r="T106" s="402">
        <f>+T107+T113+T119+T125+T131</f>
        <v>0</v>
      </c>
      <c r="U106" s="403">
        <f t="shared" ref="U106:AS106" si="31">+U107+U113+U119+U125+U131</f>
        <v>0</v>
      </c>
      <c r="V106" s="399">
        <f t="shared" si="31"/>
        <v>0</v>
      </c>
      <c r="W106" s="399">
        <f t="shared" si="31"/>
        <v>0</v>
      </c>
      <c r="X106" s="399">
        <f t="shared" si="31"/>
        <v>0</v>
      </c>
      <c r="Y106" s="399">
        <f t="shared" si="31"/>
        <v>0</v>
      </c>
      <c r="Z106" s="399">
        <f t="shared" si="31"/>
        <v>0</v>
      </c>
      <c r="AA106" s="399">
        <f t="shared" si="31"/>
        <v>0</v>
      </c>
      <c r="AB106" s="399">
        <f t="shared" si="31"/>
        <v>0</v>
      </c>
      <c r="AC106" s="399">
        <f t="shared" si="31"/>
        <v>0</v>
      </c>
      <c r="AD106" s="399">
        <f t="shared" si="31"/>
        <v>0</v>
      </c>
      <c r="AE106" s="399">
        <f t="shared" si="31"/>
        <v>0</v>
      </c>
      <c r="AF106" s="399">
        <f t="shared" si="31"/>
        <v>0</v>
      </c>
      <c r="AG106" s="400">
        <f>+AG107+AG113+AG119+AG125+AG131</f>
        <v>0</v>
      </c>
      <c r="AH106" s="401">
        <f t="shared" si="31"/>
        <v>0</v>
      </c>
      <c r="AI106" s="399">
        <f t="shared" si="31"/>
        <v>0</v>
      </c>
      <c r="AJ106" s="399">
        <f t="shared" si="31"/>
        <v>0</v>
      </c>
      <c r="AK106" s="399">
        <f t="shared" si="31"/>
        <v>0</v>
      </c>
      <c r="AL106" s="399">
        <f t="shared" si="31"/>
        <v>0</v>
      </c>
      <c r="AM106" s="399">
        <f t="shared" si="31"/>
        <v>0</v>
      </c>
      <c r="AN106" s="399">
        <f t="shared" si="31"/>
        <v>0</v>
      </c>
      <c r="AO106" s="399">
        <f t="shared" si="31"/>
        <v>0</v>
      </c>
      <c r="AP106" s="399">
        <f t="shared" si="31"/>
        <v>0</v>
      </c>
      <c r="AQ106" s="399">
        <f t="shared" si="31"/>
        <v>0</v>
      </c>
      <c r="AR106" s="399">
        <f t="shared" si="31"/>
        <v>0</v>
      </c>
      <c r="AS106" s="399">
        <f t="shared" si="31"/>
        <v>0</v>
      </c>
      <c r="AT106" s="402">
        <f>+AT107+AT113+AT119+AT125+AT131</f>
        <v>0</v>
      </c>
      <c r="AU106" s="404">
        <f>+AU107+AU113+AU119+AU125+AU131</f>
        <v>0</v>
      </c>
      <c r="AV106" s="392">
        <f t="shared" si="24"/>
        <v>0</v>
      </c>
    </row>
    <row r="107" spans="2:48" s="394" customFormat="1" ht="12.75" customHeight="1" outlineLevel="1" x14ac:dyDescent="0.15">
      <c r="B107" s="406" t="str">
        <f>+'FORMATO COSTEO C2'!C14</f>
        <v>2.1.1</v>
      </c>
      <c r="C107" s="430" t="str">
        <f>+'FORMATO COSTEO C2'!B14</f>
        <v>Asistencia técnica para la implementación de sus planes de negocio o planes de mejora</v>
      </c>
      <c r="D107" s="543" t="str">
        <f>+'FORMATO COSTEO C2'!D14</f>
        <v>Visita</v>
      </c>
      <c r="E107" s="546">
        <f>+'FORMATO COSTEO C2'!E14</f>
        <v>1188</v>
      </c>
      <c r="F107" s="410">
        <f>SUM(F108:F112)</f>
        <v>60588</v>
      </c>
      <c r="G107" s="413">
        <f t="shared" ref="G107:AS107" si="32">SUM(G108:G112)</f>
        <v>0</v>
      </c>
      <c r="H107" s="414">
        <f t="shared" si="32"/>
        <v>0</v>
      </c>
      <c r="I107" s="410">
        <f t="shared" si="32"/>
        <v>0</v>
      </c>
      <c r="J107" s="410">
        <f t="shared" si="32"/>
        <v>0</v>
      </c>
      <c r="K107" s="410">
        <f t="shared" si="32"/>
        <v>0</v>
      </c>
      <c r="L107" s="410">
        <f t="shared" si="32"/>
        <v>0</v>
      </c>
      <c r="M107" s="410">
        <f t="shared" si="32"/>
        <v>0</v>
      </c>
      <c r="N107" s="410">
        <f t="shared" si="32"/>
        <v>0</v>
      </c>
      <c r="O107" s="410">
        <f t="shared" si="32"/>
        <v>0</v>
      </c>
      <c r="P107" s="410">
        <f t="shared" si="32"/>
        <v>0</v>
      </c>
      <c r="Q107" s="410">
        <f t="shared" si="32"/>
        <v>0</v>
      </c>
      <c r="R107" s="410">
        <f t="shared" si="32"/>
        <v>0</v>
      </c>
      <c r="S107" s="410">
        <f t="shared" si="32"/>
        <v>0</v>
      </c>
      <c r="T107" s="413">
        <f>SUM(T108:T112)</f>
        <v>0</v>
      </c>
      <c r="U107" s="414">
        <f t="shared" si="32"/>
        <v>0</v>
      </c>
      <c r="V107" s="410">
        <f t="shared" si="32"/>
        <v>0</v>
      </c>
      <c r="W107" s="410">
        <f t="shared" si="32"/>
        <v>0</v>
      </c>
      <c r="X107" s="410">
        <f t="shared" si="32"/>
        <v>0</v>
      </c>
      <c r="Y107" s="410">
        <f t="shared" si="32"/>
        <v>0</v>
      </c>
      <c r="Z107" s="410">
        <f t="shared" si="32"/>
        <v>0</v>
      </c>
      <c r="AA107" s="410">
        <f t="shared" si="32"/>
        <v>0</v>
      </c>
      <c r="AB107" s="410">
        <f t="shared" si="32"/>
        <v>0</v>
      </c>
      <c r="AC107" s="410">
        <f t="shared" si="32"/>
        <v>0</v>
      </c>
      <c r="AD107" s="410">
        <f t="shared" si="32"/>
        <v>0</v>
      </c>
      <c r="AE107" s="410">
        <f t="shared" si="32"/>
        <v>0</v>
      </c>
      <c r="AF107" s="410">
        <f t="shared" si="32"/>
        <v>0</v>
      </c>
      <c r="AG107" s="411">
        <f t="shared" si="32"/>
        <v>0</v>
      </c>
      <c r="AH107" s="412">
        <f t="shared" si="32"/>
        <v>0</v>
      </c>
      <c r="AI107" s="410">
        <f t="shared" si="32"/>
        <v>0</v>
      </c>
      <c r="AJ107" s="410">
        <f t="shared" si="32"/>
        <v>0</v>
      </c>
      <c r="AK107" s="410">
        <f t="shared" si="32"/>
        <v>0</v>
      </c>
      <c r="AL107" s="410">
        <f t="shared" si="32"/>
        <v>0</v>
      </c>
      <c r="AM107" s="410">
        <f t="shared" si="32"/>
        <v>0</v>
      </c>
      <c r="AN107" s="410">
        <f t="shared" si="32"/>
        <v>0</v>
      </c>
      <c r="AO107" s="410">
        <f t="shared" si="32"/>
        <v>0</v>
      </c>
      <c r="AP107" s="410">
        <f t="shared" si="32"/>
        <v>0</v>
      </c>
      <c r="AQ107" s="410">
        <f t="shared" si="32"/>
        <v>0</v>
      </c>
      <c r="AR107" s="410">
        <f t="shared" si="32"/>
        <v>0</v>
      </c>
      <c r="AS107" s="410">
        <f t="shared" si="32"/>
        <v>0</v>
      </c>
      <c r="AT107" s="413">
        <f>SUM(AT108:AT112)</f>
        <v>0</v>
      </c>
      <c r="AU107" s="415">
        <f>SUM(AU108:AU112)</f>
        <v>0</v>
      </c>
      <c r="AV107" s="392">
        <f t="shared" si="24"/>
        <v>0</v>
      </c>
    </row>
    <row r="108" spans="2:48" s="394" customFormat="1" ht="12.75" customHeight="1" outlineLevel="1" x14ac:dyDescent="0.15">
      <c r="B108" s="416" t="str">
        <f>+'FORMATO COSTEO C2'!C16</f>
        <v>2.1.1.1</v>
      </c>
      <c r="C108" s="417" t="str">
        <f>+'FORMATO COSTEO C2'!B16</f>
        <v>Consultorías</v>
      </c>
      <c r="D108" s="418"/>
      <c r="E108" s="562"/>
      <c r="F108" s="420">
        <f>+'FORMATO COSTEO C2'!G16</f>
        <v>59400</v>
      </c>
      <c r="G108" s="423">
        <f>+'FORMATO COSTEO C2'!I16</f>
        <v>0</v>
      </c>
      <c r="H108" s="560">
        <f>IF( $F108=0,0,((($F108/$E$107)*'PLAN DE ADQUISICIONES'!F$46)*($G108/$F108)))</f>
        <v>0</v>
      </c>
      <c r="I108" s="420">
        <f>IF( $F108=0,0,((($F108/$E$107)*'PLAN DE ADQUISICIONES'!G$46)*($G108/$F108)))</f>
        <v>0</v>
      </c>
      <c r="J108" s="420">
        <f>IF( $F108=0,0,((($F108/$E$107)*'PLAN DE ADQUISICIONES'!H$46)*($G108/$F108)))</f>
        <v>0</v>
      </c>
      <c r="K108" s="420">
        <f>IF( $F108=0,0,((($F108/$E$107)*'PLAN DE ADQUISICIONES'!I$46)*($G108/$F108)))</f>
        <v>0</v>
      </c>
      <c r="L108" s="420">
        <f>IF( $F108=0,0,((($F108/$E$107)*'PLAN DE ADQUISICIONES'!J$46)*($G108/$F108)))</f>
        <v>0</v>
      </c>
      <c r="M108" s="420">
        <f>IF( $F108=0,0,((($F108/$E$107)*'PLAN DE ADQUISICIONES'!K$46)*($G108/$F108)))</f>
        <v>0</v>
      </c>
      <c r="N108" s="420">
        <f>IF( $F108=0,0,((($F108/$E$107)*'PLAN DE ADQUISICIONES'!L$46)*($G108/$F108)))</f>
        <v>0</v>
      </c>
      <c r="O108" s="420">
        <f>IF( $F108=0,0,((($F108/$E$107)*'PLAN DE ADQUISICIONES'!M$46)*($G108/$F108)))</f>
        <v>0</v>
      </c>
      <c r="P108" s="420">
        <f>IF( $F108=0,0,((($F108/$E$107)*'PLAN DE ADQUISICIONES'!N$46)*($G108/$F108)))</f>
        <v>0</v>
      </c>
      <c r="Q108" s="420">
        <f>IF( $F108=0,0,((($F108/$E$107)*'PLAN DE ADQUISICIONES'!O$46)*($G108/$F108)))</f>
        <v>0</v>
      </c>
      <c r="R108" s="420">
        <f>IF( $F108=0,0,((($F108/$E$107)*'PLAN DE ADQUISICIONES'!P$46)*($G108/$F108)))</f>
        <v>0</v>
      </c>
      <c r="S108" s="420">
        <f>IF( $F108=0,0,((($F108/$E$107)*'PLAN DE ADQUISICIONES'!Q$46)*($G108/$F108)))</f>
        <v>0</v>
      </c>
      <c r="T108" s="423">
        <f>H108+I108+J108+K108+L108+M108+N108+O108+P108+Q108+R108+S108</f>
        <v>0</v>
      </c>
      <c r="U108" s="424">
        <f>IF( $F108=0,0,((($F108/$E$107)*'PLAN DE ADQUISICIONES'!R$46)*($G108/$F108)))</f>
        <v>0</v>
      </c>
      <c r="V108" s="420">
        <f>IF( $F108=0,0,((($F108/$E$107)*'PLAN DE ADQUISICIONES'!S$46)*($G108/$F108)))</f>
        <v>0</v>
      </c>
      <c r="W108" s="420">
        <f>IF( $F108=0,0,((($F108/$E$107)*'PLAN DE ADQUISICIONES'!T$46)*($G108/$F108)))</f>
        <v>0</v>
      </c>
      <c r="X108" s="420">
        <f>IF( $F108=0,0,((($F108/$E$107)*'PLAN DE ADQUISICIONES'!U$46)*($G108/$F108)))</f>
        <v>0</v>
      </c>
      <c r="Y108" s="420">
        <f>IF( $F108=0,0,((($F108/$E$107)*'PLAN DE ADQUISICIONES'!V$46)*($G108/$F108)))</f>
        <v>0</v>
      </c>
      <c r="Z108" s="420">
        <f>IF( $F108=0,0,((($F108/$E$107)*'PLAN DE ADQUISICIONES'!W$46)*($G108/$F108)))</f>
        <v>0</v>
      </c>
      <c r="AA108" s="420">
        <f>IF( $F108=0,0,((($F108/$E$107)*'PLAN DE ADQUISICIONES'!X$46)*($G108/$F108)))</f>
        <v>0</v>
      </c>
      <c r="AB108" s="420">
        <f>IF( $F108=0,0,((($F108/$E$107)*'PLAN DE ADQUISICIONES'!Y$46)*($G108/$F108)))</f>
        <v>0</v>
      </c>
      <c r="AC108" s="420">
        <f>IF( $F108=0,0,((($F108/$E$107)*'PLAN DE ADQUISICIONES'!Z$46)*($G108/$F108)))</f>
        <v>0</v>
      </c>
      <c r="AD108" s="420">
        <f>IF( $F108=0,0,((($F108/$E$107)*'PLAN DE ADQUISICIONES'!AA$46)*($G108/$F108)))</f>
        <v>0</v>
      </c>
      <c r="AE108" s="420">
        <f>IF( $F108=0,0,((($F108/$E$107)*'PLAN DE ADQUISICIONES'!AB$46)*($G108/$F108)))</f>
        <v>0</v>
      </c>
      <c r="AF108" s="420">
        <f>IF( $F108=0,0,((($F108/$E$107)*'PLAN DE ADQUISICIONES'!AC$46)*($G108/$F108)))</f>
        <v>0</v>
      </c>
      <c r="AG108" s="421">
        <f>U108+V108+W108+X108+Y108+Z108+AA108+AB108+AC108+AD108+AE108+AF108</f>
        <v>0</v>
      </c>
      <c r="AH108" s="425">
        <f>IF( $F108=0,0,((($F108/$E$107)*'PLAN DE ADQUISICIONES'!AD$46)*($G108/$F108)))</f>
        <v>0</v>
      </c>
      <c r="AI108" s="420">
        <f>IF( $F108=0,0,((($F108/$E$107)*'PLAN DE ADQUISICIONES'!AE$46)*($G108/$F108)))</f>
        <v>0</v>
      </c>
      <c r="AJ108" s="420">
        <f>IF( $F108=0,0,((($F108/$E$107)*'PLAN DE ADQUISICIONES'!AF$46)*($G108/$F108)))</f>
        <v>0</v>
      </c>
      <c r="AK108" s="420">
        <f>IF( $F108=0,0,((($F108/$E$107)*'PLAN DE ADQUISICIONES'!AG$46)*($G108/$F108)))</f>
        <v>0</v>
      </c>
      <c r="AL108" s="420">
        <f>IF( $F108=0,0,((($F108/$E$107)*'PLAN DE ADQUISICIONES'!AH$46)*($G108/$F108)))</f>
        <v>0</v>
      </c>
      <c r="AM108" s="420">
        <f>IF( $F108=0,0,((($F108/$E$107)*'PLAN DE ADQUISICIONES'!AI$46)*($G108/$F108)))</f>
        <v>0</v>
      </c>
      <c r="AN108" s="420">
        <f>IF( $F108=0,0,((($F108/$E$107)*'PLAN DE ADQUISICIONES'!AJ$46)*($G108/$F108)))</f>
        <v>0</v>
      </c>
      <c r="AO108" s="420">
        <f>IF( $F108=0,0,((($F108/$E$107)*'PLAN DE ADQUISICIONES'!AK$46)*($G108/$F108)))</f>
        <v>0</v>
      </c>
      <c r="AP108" s="420">
        <f>IF( $F108=0,0,((($F108/$E$107)*'PLAN DE ADQUISICIONES'!AL$46)*($G108/$F108)))</f>
        <v>0</v>
      </c>
      <c r="AQ108" s="420">
        <f>IF( $F108=0,0,((($F108/$E$107)*'PLAN DE ADQUISICIONES'!AM$46)*($G108/$F108)))</f>
        <v>0</v>
      </c>
      <c r="AR108" s="420">
        <f>IF( $F108=0,0,((($F108/$E$107)*'PLAN DE ADQUISICIONES'!AN$46)*($G108/$F108)))</f>
        <v>0</v>
      </c>
      <c r="AS108" s="420">
        <f>IF( $F108=0,0,((($F108/$E$107)*'PLAN DE ADQUISICIONES'!AO$46)*($G108/$F108)))</f>
        <v>0</v>
      </c>
      <c r="AT108" s="423">
        <f>AH108+AI108+AJ108+AK108+AL108+AM108+AN108+AO108+AP108+AQ108+AR108+AS108</f>
        <v>0</v>
      </c>
      <c r="AU108" s="426">
        <f>AS108+AR108+AQ108+AP108+AO108+AN108+AM108+AL108+AK108+AJ108+AI108+AH108+AF108+AE108+AD108+AC108+AB108+AA108+Z108+Y108+X108+W108+V108+U108+S108+R108+Q108+P108+O108+N108+M108+L108+K108+J108+I108+H108</f>
        <v>0</v>
      </c>
      <c r="AV108" s="392">
        <f t="shared" si="24"/>
        <v>0</v>
      </c>
    </row>
    <row r="109" spans="2:48" s="394" customFormat="1" ht="12.75" customHeight="1" outlineLevel="1" x14ac:dyDescent="0.15">
      <c r="B109" s="416" t="str">
        <f>+'FORMATO COSTEO C2'!C22</f>
        <v>2.1.1.2</v>
      </c>
      <c r="C109" s="417" t="str">
        <f>+'FORMATO COSTEO C2'!B$22</f>
        <v>Servicios de terceros</v>
      </c>
      <c r="D109" s="418"/>
      <c r="E109" s="562"/>
      <c r="F109" s="420">
        <f>+'FORMATO COSTEO C2'!G$22</f>
        <v>1188</v>
      </c>
      <c r="G109" s="423">
        <f>+'FORMATO COSTEO C2'!I$22</f>
        <v>0</v>
      </c>
      <c r="H109" s="424">
        <f>IF( $F109=0,0,((($F109/$E$107)*'PLAN DE ADQUISICIONES'!F$46)*($G109/$F109)))</f>
        <v>0</v>
      </c>
      <c r="I109" s="420">
        <f>IF( $F109=0,0,((($F109/$E$107)*'PLAN DE ADQUISICIONES'!G$46)*($G109/$F109)))</f>
        <v>0</v>
      </c>
      <c r="J109" s="420">
        <f>IF( $F109=0,0,((($F109/$E$107)*'PLAN DE ADQUISICIONES'!H$46)*($G109/$F109)))</f>
        <v>0</v>
      </c>
      <c r="K109" s="420">
        <f>IF( $F109=0,0,((($F109/$E$107)*'PLAN DE ADQUISICIONES'!I$46)*($G109/$F109)))</f>
        <v>0</v>
      </c>
      <c r="L109" s="420">
        <f>IF( $F109=0,0,((($F109/$E$107)*'PLAN DE ADQUISICIONES'!J$46)*($G109/$F109)))</f>
        <v>0</v>
      </c>
      <c r="M109" s="420">
        <f>IF( $F109=0,0,((($F109/$E$107)*'PLAN DE ADQUISICIONES'!K$46)*($G109/$F109)))</f>
        <v>0</v>
      </c>
      <c r="N109" s="420">
        <f>IF( $F109=0,0,((($F109/$E$107)*'PLAN DE ADQUISICIONES'!L$46)*($G109/$F109)))</f>
        <v>0</v>
      </c>
      <c r="O109" s="420">
        <f>IF( $F109=0,0,((($F109/$E$107)*'PLAN DE ADQUISICIONES'!M$46)*($G109/$F109)))</f>
        <v>0</v>
      </c>
      <c r="P109" s="420">
        <f>IF( $F109=0,0,((($F109/$E$107)*'PLAN DE ADQUISICIONES'!N$46)*($G109/$F109)))</f>
        <v>0</v>
      </c>
      <c r="Q109" s="420">
        <f>IF( $F109=0,0,((($F109/$E$107)*'PLAN DE ADQUISICIONES'!O$46)*($G109/$F109)))</f>
        <v>0</v>
      </c>
      <c r="R109" s="420">
        <f>IF( $F109=0,0,((($F109/$E$107)*'PLAN DE ADQUISICIONES'!P$46)*($G109/$F109)))</f>
        <v>0</v>
      </c>
      <c r="S109" s="420">
        <f>IF( $F109=0,0,((($F109/$E$107)*'PLAN DE ADQUISICIONES'!Q$46)*($G109/$F109)))</f>
        <v>0</v>
      </c>
      <c r="T109" s="423">
        <f>H109+I109+J109+K109+L109+M109+N109+O109+P109+Q109+R109+S109</f>
        <v>0</v>
      </c>
      <c r="U109" s="424">
        <f>IF( $F109=0,0,((($F109/$E$107)*'PLAN DE ADQUISICIONES'!R$46)*($G109/$F109)))</f>
        <v>0</v>
      </c>
      <c r="V109" s="420">
        <f>IF( $F109=0,0,((($F109/$E$107)*'PLAN DE ADQUISICIONES'!S$46)*($G109/$F109)))</f>
        <v>0</v>
      </c>
      <c r="W109" s="420">
        <f>IF( $F109=0,0,((($F109/$E$107)*'PLAN DE ADQUISICIONES'!T$46)*($G109/$F109)))</f>
        <v>0</v>
      </c>
      <c r="X109" s="420">
        <f>IF( $F109=0,0,((($F109/$E$107)*'PLAN DE ADQUISICIONES'!U$46)*($G109/$F109)))</f>
        <v>0</v>
      </c>
      <c r="Y109" s="420">
        <f>IF( $F109=0,0,((($F109/$E$107)*'PLAN DE ADQUISICIONES'!V$46)*($G109/$F109)))</f>
        <v>0</v>
      </c>
      <c r="Z109" s="420">
        <f>IF( $F109=0,0,((($F109/$E$107)*'PLAN DE ADQUISICIONES'!W$46)*($G109/$F109)))</f>
        <v>0</v>
      </c>
      <c r="AA109" s="420">
        <f>IF( $F109=0,0,((($F109/$E$107)*'PLAN DE ADQUISICIONES'!X$46)*($G109/$F109)))</f>
        <v>0</v>
      </c>
      <c r="AB109" s="420">
        <f>IF( $F109=0,0,((($F109/$E$107)*'PLAN DE ADQUISICIONES'!Y$46)*($G109/$F109)))</f>
        <v>0</v>
      </c>
      <c r="AC109" s="420">
        <f>IF( $F109=0,0,((($F109/$E$107)*'PLAN DE ADQUISICIONES'!Z$46)*($G109/$F109)))</f>
        <v>0</v>
      </c>
      <c r="AD109" s="420">
        <f>IF( $F109=0,0,((($F109/$E$107)*'PLAN DE ADQUISICIONES'!AA$46)*($G109/$F109)))</f>
        <v>0</v>
      </c>
      <c r="AE109" s="420">
        <f>IF( $F109=0,0,((($F109/$E$107)*'PLAN DE ADQUISICIONES'!AB$46)*($G109/$F109)))</f>
        <v>0</v>
      </c>
      <c r="AF109" s="420">
        <f>IF( $F109=0,0,((($F109/$E$107)*'PLAN DE ADQUISICIONES'!AC$46)*($G109/$F109)))</f>
        <v>0</v>
      </c>
      <c r="AG109" s="421">
        <f>U109+V109+W109+X109+Y109+Z109+AA109+AB109+AC109+AD109+AE109+AF109</f>
        <v>0</v>
      </c>
      <c r="AH109" s="425">
        <f>IF( $F109=0,0,((($F109/$E$107)*'PLAN DE ADQUISICIONES'!AD$46)*($G109/$F109)))</f>
        <v>0</v>
      </c>
      <c r="AI109" s="420">
        <f>IF( $F109=0,0,((($F109/$E$107)*'PLAN DE ADQUISICIONES'!AE$46)*($G109/$F109)))</f>
        <v>0</v>
      </c>
      <c r="AJ109" s="420">
        <f>IF( $F109=0,0,((($F109/$E$107)*'PLAN DE ADQUISICIONES'!AF$46)*($G109/$F109)))</f>
        <v>0</v>
      </c>
      <c r="AK109" s="420">
        <f>IF( $F109=0,0,((($F109/$E$107)*'PLAN DE ADQUISICIONES'!AG$46)*($G109/$F109)))</f>
        <v>0</v>
      </c>
      <c r="AL109" s="420">
        <f>IF( $F109=0,0,((($F109/$E$107)*'PLAN DE ADQUISICIONES'!AH$46)*($G109/$F109)))</f>
        <v>0</v>
      </c>
      <c r="AM109" s="420">
        <f>IF( $F109=0,0,((($F109/$E$107)*'PLAN DE ADQUISICIONES'!AI$46)*($G109/$F109)))</f>
        <v>0</v>
      </c>
      <c r="AN109" s="420">
        <f>IF( $F109=0,0,((($F109/$E$107)*'PLAN DE ADQUISICIONES'!AJ$46)*($G109/$F109)))</f>
        <v>0</v>
      </c>
      <c r="AO109" s="420">
        <f>IF( $F109=0,0,((($F109/$E$107)*'PLAN DE ADQUISICIONES'!AK$46)*($G109/$F109)))</f>
        <v>0</v>
      </c>
      <c r="AP109" s="420">
        <f>IF( $F109=0,0,((($F109/$E$107)*'PLAN DE ADQUISICIONES'!AL$46)*($G109/$F109)))</f>
        <v>0</v>
      </c>
      <c r="AQ109" s="420">
        <f>IF( $F109=0,0,((($F109/$E$107)*'PLAN DE ADQUISICIONES'!AM$46)*($G109/$F109)))</f>
        <v>0</v>
      </c>
      <c r="AR109" s="420">
        <f>IF( $F109=0,0,((($F109/$E$107)*'PLAN DE ADQUISICIONES'!AN$46)*($G109/$F109)))</f>
        <v>0</v>
      </c>
      <c r="AS109" s="420">
        <f>IF( $F109=0,0,((($F109/$E$107)*'PLAN DE ADQUISICIONES'!AO$46)*($G109/$F109)))</f>
        <v>0</v>
      </c>
      <c r="AT109" s="423">
        <f>AH109+AI109+AJ109+AK109+AL109+AM109+AN109+AO109+AP109+AQ109+AR109+AS109</f>
        <v>0</v>
      </c>
      <c r="AU109" s="426">
        <f>AS109+AR109+AQ109+AP109+AO109+AN109+AM109+AL109+AK109+AJ109+AI109+AH109+AF109+AE109+AD109+AC109+AB109+AA109+Z109+Y109+X109+W109+V109+U109+S109+R109+Q109+P109+O109+N109+M109+L109+K109+J109+I109+H109</f>
        <v>0</v>
      </c>
      <c r="AV109" s="392">
        <f t="shared" si="24"/>
        <v>0</v>
      </c>
    </row>
    <row r="110" spans="2:48" s="394" customFormat="1" ht="12.75" customHeight="1" outlineLevel="1" x14ac:dyDescent="0.15">
      <c r="B110" s="416" t="str">
        <f>+'FORMATO COSTEO C2'!C28</f>
        <v>2.1.1.3</v>
      </c>
      <c r="C110" s="417" t="str">
        <f>+'FORMATO COSTEO C2'!B$28</f>
        <v>Categoría de gasto</v>
      </c>
      <c r="D110" s="418"/>
      <c r="E110" s="562"/>
      <c r="F110" s="420">
        <f>+'FORMATO COSTEO C2'!G$28</f>
        <v>0</v>
      </c>
      <c r="G110" s="423">
        <f>+'FORMATO COSTEO C2'!I$28</f>
        <v>0</v>
      </c>
      <c r="H110" s="424">
        <f>IF( $F110=0,0,((($F110/$E$107)*'PLAN DE ADQUISICIONES'!F$46)*($G110/$F110)))</f>
        <v>0</v>
      </c>
      <c r="I110" s="420">
        <f>IF( $F110=0,0,((($F110/$E$107)*'PLAN DE ADQUISICIONES'!G$46)*($G110/$F110)))</f>
        <v>0</v>
      </c>
      <c r="J110" s="420">
        <f>IF( $F110=0,0,((($F110/$E$107)*'PLAN DE ADQUISICIONES'!H$46)*($G110/$F110)))</f>
        <v>0</v>
      </c>
      <c r="K110" s="420">
        <f>IF( $F110=0,0,((($F110/$E$107)*'PLAN DE ADQUISICIONES'!I$46)*($G110/$F110)))</f>
        <v>0</v>
      </c>
      <c r="L110" s="420">
        <f>IF( $F110=0,0,((($F110/$E$107)*'PLAN DE ADQUISICIONES'!J$46)*($G110/$F110)))</f>
        <v>0</v>
      </c>
      <c r="M110" s="420">
        <f>IF( $F110=0,0,((($F110/$E$107)*'PLAN DE ADQUISICIONES'!K$46)*($G110/$F110)))</f>
        <v>0</v>
      </c>
      <c r="N110" s="420">
        <f>IF( $F110=0,0,((($F110/$E$107)*'PLAN DE ADQUISICIONES'!L$46)*($G110/$F110)))</f>
        <v>0</v>
      </c>
      <c r="O110" s="420">
        <f>IF( $F110=0,0,((($F110/$E$107)*'PLAN DE ADQUISICIONES'!M$46)*($G110/$F110)))</f>
        <v>0</v>
      </c>
      <c r="P110" s="420">
        <f>IF( $F110=0,0,((($F110/$E$107)*'PLAN DE ADQUISICIONES'!N$46)*($G110/$F110)))</f>
        <v>0</v>
      </c>
      <c r="Q110" s="420">
        <f>IF( $F110=0,0,((($F110/$E$107)*'PLAN DE ADQUISICIONES'!O$46)*($G110/$F110)))</f>
        <v>0</v>
      </c>
      <c r="R110" s="420">
        <f>IF( $F110=0,0,((($F110/$E$107)*'PLAN DE ADQUISICIONES'!P$46)*($G110/$F110)))</f>
        <v>0</v>
      </c>
      <c r="S110" s="420">
        <f>IF( $F110=0,0,((($F110/$E$107)*'PLAN DE ADQUISICIONES'!Q$46)*($G110/$F110)))</f>
        <v>0</v>
      </c>
      <c r="T110" s="423">
        <f>H110+I110+J110+K110+L110+M110+N110+O110+P110+Q110+R110+S110</f>
        <v>0</v>
      </c>
      <c r="U110" s="424">
        <f>IF( $F110=0,0,((($F110/$E$107)*'PLAN DE ADQUISICIONES'!R$46)*($G110/$F110)))</f>
        <v>0</v>
      </c>
      <c r="V110" s="420">
        <f>IF( $F110=0,0,((($F110/$E$107)*'PLAN DE ADQUISICIONES'!S$46)*($G110/$F110)))</f>
        <v>0</v>
      </c>
      <c r="W110" s="420">
        <f>IF( $F110=0,0,((($F110/$E$107)*'PLAN DE ADQUISICIONES'!T$46)*($G110/$F110)))</f>
        <v>0</v>
      </c>
      <c r="X110" s="420">
        <f>IF( $F110=0,0,((($F110/$E$107)*'PLAN DE ADQUISICIONES'!U$46)*($G110/$F110)))</f>
        <v>0</v>
      </c>
      <c r="Y110" s="420">
        <f>IF( $F110=0,0,((($F110/$E$107)*'PLAN DE ADQUISICIONES'!V$46)*($G110/$F110)))</f>
        <v>0</v>
      </c>
      <c r="Z110" s="420">
        <f>IF( $F110=0,0,((($F110/$E$107)*'PLAN DE ADQUISICIONES'!W$46)*($G110/$F110)))</f>
        <v>0</v>
      </c>
      <c r="AA110" s="420">
        <f>IF( $F110=0,0,((($F110/$E$107)*'PLAN DE ADQUISICIONES'!X$46)*($G110/$F110)))</f>
        <v>0</v>
      </c>
      <c r="AB110" s="420">
        <f>IF( $F110=0,0,((($F110/$E$107)*'PLAN DE ADQUISICIONES'!Y$46)*($G110/$F110)))</f>
        <v>0</v>
      </c>
      <c r="AC110" s="420">
        <f>IF( $F110=0,0,((($F110/$E$107)*'PLAN DE ADQUISICIONES'!Z$46)*($G110/$F110)))</f>
        <v>0</v>
      </c>
      <c r="AD110" s="420">
        <f>IF( $F110=0,0,((($F110/$E$107)*'PLAN DE ADQUISICIONES'!AA$46)*($G110/$F110)))</f>
        <v>0</v>
      </c>
      <c r="AE110" s="420">
        <f>IF( $F110=0,0,((($F110/$E$107)*'PLAN DE ADQUISICIONES'!AB$46)*($G110/$F110)))</f>
        <v>0</v>
      </c>
      <c r="AF110" s="420">
        <f>IF( $F110=0,0,((($F110/$E$107)*'PLAN DE ADQUISICIONES'!AC$46)*($G110/$F110)))</f>
        <v>0</v>
      </c>
      <c r="AG110" s="421">
        <f>U110+V110+W110+X110+Y110+Z110+AA110+AB110+AC110+AD110+AE110+AF110</f>
        <v>0</v>
      </c>
      <c r="AH110" s="425">
        <f>IF( $F110=0,0,((($F110/$E$107)*'PLAN DE ADQUISICIONES'!AD$46)*($G110/$F110)))</f>
        <v>0</v>
      </c>
      <c r="AI110" s="420">
        <f>IF( $F110=0,0,((($F110/$E$107)*'PLAN DE ADQUISICIONES'!AE$46)*($G110/$F110)))</f>
        <v>0</v>
      </c>
      <c r="AJ110" s="420">
        <f>IF( $F110=0,0,((($F110/$E$107)*'PLAN DE ADQUISICIONES'!AF$46)*($G110/$F110)))</f>
        <v>0</v>
      </c>
      <c r="AK110" s="420">
        <f>IF( $F110=0,0,((($F110/$E$107)*'PLAN DE ADQUISICIONES'!AG$46)*($G110/$F110)))</f>
        <v>0</v>
      </c>
      <c r="AL110" s="420">
        <f>IF( $F110=0,0,((($F110/$E$107)*'PLAN DE ADQUISICIONES'!AH$46)*($G110/$F110)))</f>
        <v>0</v>
      </c>
      <c r="AM110" s="420">
        <f>IF( $F110=0,0,((($F110/$E$107)*'PLAN DE ADQUISICIONES'!AI$46)*($G110/$F110)))</f>
        <v>0</v>
      </c>
      <c r="AN110" s="420">
        <f>IF( $F110=0,0,((($F110/$E$107)*'PLAN DE ADQUISICIONES'!AJ$46)*($G110/$F110)))</f>
        <v>0</v>
      </c>
      <c r="AO110" s="420">
        <f>IF( $F110=0,0,((($F110/$E$107)*'PLAN DE ADQUISICIONES'!AK$46)*($G110/$F110)))</f>
        <v>0</v>
      </c>
      <c r="AP110" s="420">
        <f>IF( $F110=0,0,((($F110/$E$107)*'PLAN DE ADQUISICIONES'!AL$46)*($G110/$F110)))</f>
        <v>0</v>
      </c>
      <c r="AQ110" s="420">
        <f>IF( $F110=0,0,((($F110/$E$107)*'PLAN DE ADQUISICIONES'!AM$46)*($G110/$F110)))</f>
        <v>0</v>
      </c>
      <c r="AR110" s="420">
        <f>IF( $F110=0,0,((($F110/$E$107)*'PLAN DE ADQUISICIONES'!AN$46)*($G110/$F110)))</f>
        <v>0</v>
      </c>
      <c r="AS110" s="420">
        <f>IF( $F110=0,0,((($F110/$E$107)*'PLAN DE ADQUISICIONES'!AO$46)*($G110/$F110)))</f>
        <v>0</v>
      </c>
      <c r="AT110" s="423">
        <f>AH110+AI110+AJ110+AK110+AL110+AM110+AN110+AO110+AP110+AQ110+AR110+AS110</f>
        <v>0</v>
      </c>
      <c r="AU110" s="426">
        <f>AS110+AR110+AQ110+AP110+AO110+AN110+AM110+AL110+AK110+AJ110+AI110+AH110+AF110+AE110+AD110+AC110+AB110+AA110+Z110+Y110+X110+W110+V110+U110+S110+R110+Q110+P110+O110+N110+M110+L110+K110+J110+I110+H110</f>
        <v>0</v>
      </c>
      <c r="AV110" s="392">
        <f t="shared" si="24"/>
        <v>0</v>
      </c>
    </row>
    <row r="111" spans="2:48" s="394" customFormat="1" ht="12.75" customHeight="1" outlineLevel="1" x14ac:dyDescent="0.15">
      <c r="B111" s="416" t="str">
        <f>+'FORMATO COSTEO C2'!C34</f>
        <v>2.1.1.4</v>
      </c>
      <c r="C111" s="417" t="str">
        <f>+'FORMATO COSTEO C2'!B$34</f>
        <v>Categoría de gasto</v>
      </c>
      <c r="D111" s="418"/>
      <c r="E111" s="562"/>
      <c r="F111" s="420">
        <f>+'FORMATO COSTEO C2'!G$34</f>
        <v>0</v>
      </c>
      <c r="G111" s="423">
        <f>+'FORMATO COSTEO C2'!I$34</f>
        <v>0</v>
      </c>
      <c r="H111" s="424">
        <f>IF( $F111=0,0,((($F111/$E$107)*'PLAN DE ADQUISICIONES'!F$46)*($G111/$F111)))</f>
        <v>0</v>
      </c>
      <c r="I111" s="420">
        <f>IF( $F111=0,0,((($F111/$E$107)*'PLAN DE ADQUISICIONES'!G$46)*($G111/$F111)))</f>
        <v>0</v>
      </c>
      <c r="J111" s="420">
        <f>IF( $F111=0,0,((($F111/$E$107)*'PLAN DE ADQUISICIONES'!H$46)*($G111/$F111)))</f>
        <v>0</v>
      </c>
      <c r="K111" s="420">
        <f>IF( $F111=0,0,((($F111/$E$107)*'PLAN DE ADQUISICIONES'!I$46)*($G111/$F111)))</f>
        <v>0</v>
      </c>
      <c r="L111" s="420">
        <f>IF( $F111=0,0,((($F111/$E$107)*'PLAN DE ADQUISICIONES'!J$46)*($G111/$F111)))</f>
        <v>0</v>
      </c>
      <c r="M111" s="420">
        <f>IF( $F111=0,0,((($F111/$E$107)*'PLAN DE ADQUISICIONES'!K$46)*($G111/$F111)))</f>
        <v>0</v>
      </c>
      <c r="N111" s="420">
        <f>IF( $F111=0,0,((($F111/$E$107)*'PLAN DE ADQUISICIONES'!L$46)*($G111/$F111)))</f>
        <v>0</v>
      </c>
      <c r="O111" s="420">
        <f>IF( $F111=0,0,((($F111/$E$107)*'PLAN DE ADQUISICIONES'!M$46)*($G111/$F111)))</f>
        <v>0</v>
      </c>
      <c r="P111" s="420">
        <f>IF( $F111=0,0,((($F111/$E$107)*'PLAN DE ADQUISICIONES'!N$46)*($G111/$F111)))</f>
        <v>0</v>
      </c>
      <c r="Q111" s="420">
        <f>IF( $F111=0,0,((($F111/$E$107)*'PLAN DE ADQUISICIONES'!O$46)*($G111/$F111)))</f>
        <v>0</v>
      </c>
      <c r="R111" s="420">
        <f>IF( $F111=0,0,((($F111/$E$107)*'PLAN DE ADQUISICIONES'!P$46)*($G111/$F111)))</f>
        <v>0</v>
      </c>
      <c r="S111" s="420">
        <f>IF( $F111=0,0,((($F111/$E$107)*'PLAN DE ADQUISICIONES'!Q$46)*($G111/$F111)))</f>
        <v>0</v>
      </c>
      <c r="T111" s="423">
        <f>H111+I111+J111+K111+L111+M111+N111+O111+P111+Q111+R111+S111</f>
        <v>0</v>
      </c>
      <c r="U111" s="424">
        <f>IF( $F111=0,0,((($F111/$E$107)*'PLAN DE ADQUISICIONES'!R$46)*($G111/$F111)))</f>
        <v>0</v>
      </c>
      <c r="V111" s="420">
        <f>IF( $F111=0,0,((($F111/$E$107)*'PLAN DE ADQUISICIONES'!S$46)*($G111/$F111)))</f>
        <v>0</v>
      </c>
      <c r="W111" s="420">
        <f>IF( $F111=0,0,((($F111/$E$107)*'PLAN DE ADQUISICIONES'!T$46)*($G111/$F111)))</f>
        <v>0</v>
      </c>
      <c r="X111" s="420">
        <f>IF( $F111=0,0,((($F111/$E$107)*'PLAN DE ADQUISICIONES'!U$46)*($G111/$F111)))</f>
        <v>0</v>
      </c>
      <c r="Y111" s="420">
        <f>IF( $F111=0,0,((($F111/$E$107)*'PLAN DE ADQUISICIONES'!V$46)*($G111/$F111)))</f>
        <v>0</v>
      </c>
      <c r="Z111" s="420">
        <f>IF( $F111=0,0,((($F111/$E$107)*'PLAN DE ADQUISICIONES'!W$46)*($G111/$F111)))</f>
        <v>0</v>
      </c>
      <c r="AA111" s="420">
        <f>IF( $F111=0,0,((($F111/$E$107)*'PLAN DE ADQUISICIONES'!X$46)*($G111/$F111)))</f>
        <v>0</v>
      </c>
      <c r="AB111" s="420">
        <f>IF( $F111=0,0,((($F111/$E$107)*'PLAN DE ADQUISICIONES'!Y$46)*($G111/$F111)))</f>
        <v>0</v>
      </c>
      <c r="AC111" s="420">
        <f>IF( $F111=0,0,((($F111/$E$107)*'PLAN DE ADQUISICIONES'!Z$46)*($G111/$F111)))</f>
        <v>0</v>
      </c>
      <c r="AD111" s="420">
        <f>IF( $F111=0,0,((($F111/$E$107)*'PLAN DE ADQUISICIONES'!AA$46)*($G111/$F111)))</f>
        <v>0</v>
      </c>
      <c r="AE111" s="420">
        <f>IF( $F111=0,0,((($F111/$E$107)*'PLAN DE ADQUISICIONES'!AB$46)*($G111/$F111)))</f>
        <v>0</v>
      </c>
      <c r="AF111" s="420">
        <f>IF( $F111=0,0,((($F111/$E$107)*'PLAN DE ADQUISICIONES'!AC$46)*($G111/$F111)))</f>
        <v>0</v>
      </c>
      <c r="AG111" s="421">
        <f>U111+V111+W111+X111+Y111+Z111+AA111+AB111+AC111+AD111+AE111+AF111</f>
        <v>0</v>
      </c>
      <c r="AH111" s="425">
        <f>IF( $F111=0,0,((($F111/$E$107)*'PLAN DE ADQUISICIONES'!AD$46)*($G111/$F111)))</f>
        <v>0</v>
      </c>
      <c r="AI111" s="420">
        <f>IF( $F111=0,0,((($F111/$E$107)*'PLAN DE ADQUISICIONES'!AE$46)*($G111/$F111)))</f>
        <v>0</v>
      </c>
      <c r="AJ111" s="420">
        <f>IF( $F111=0,0,((($F111/$E$107)*'PLAN DE ADQUISICIONES'!AF$46)*($G111/$F111)))</f>
        <v>0</v>
      </c>
      <c r="AK111" s="420">
        <f>IF( $F111=0,0,((($F111/$E$107)*'PLAN DE ADQUISICIONES'!AG$46)*($G111/$F111)))</f>
        <v>0</v>
      </c>
      <c r="AL111" s="420">
        <f>IF( $F111=0,0,((($F111/$E$107)*'PLAN DE ADQUISICIONES'!AH$46)*($G111/$F111)))</f>
        <v>0</v>
      </c>
      <c r="AM111" s="420">
        <f>IF( $F111=0,0,((($F111/$E$107)*'PLAN DE ADQUISICIONES'!AI$46)*($G111/$F111)))</f>
        <v>0</v>
      </c>
      <c r="AN111" s="420">
        <f>IF( $F111=0,0,((($F111/$E$107)*'PLAN DE ADQUISICIONES'!AJ$46)*($G111/$F111)))</f>
        <v>0</v>
      </c>
      <c r="AO111" s="420">
        <f>IF( $F111=0,0,((($F111/$E$107)*'PLAN DE ADQUISICIONES'!AK$46)*($G111/$F111)))</f>
        <v>0</v>
      </c>
      <c r="AP111" s="420">
        <f>IF( $F111=0,0,((($F111/$E$107)*'PLAN DE ADQUISICIONES'!AL$46)*($G111/$F111)))</f>
        <v>0</v>
      </c>
      <c r="AQ111" s="420">
        <f>IF( $F111=0,0,((($F111/$E$107)*'PLAN DE ADQUISICIONES'!AM$46)*($G111/$F111)))</f>
        <v>0</v>
      </c>
      <c r="AR111" s="420">
        <f>IF( $F111=0,0,((($F111/$E$107)*'PLAN DE ADQUISICIONES'!AN$46)*($G111/$F111)))</f>
        <v>0</v>
      </c>
      <c r="AS111" s="420">
        <f>IF( $F111=0,0,((($F111/$E$107)*'PLAN DE ADQUISICIONES'!AO$46)*($G111/$F111)))</f>
        <v>0</v>
      </c>
      <c r="AT111" s="423">
        <f>AH111+AI111+AJ111+AK111+AL111+AM111+AN111+AO111+AP111+AQ111+AR111+AS111</f>
        <v>0</v>
      </c>
      <c r="AU111" s="426">
        <f>AS111+AR111+AQ111+AP111+AO111+AN111+AM111+AL111+AK111+AJ111+AI111+AH111+AF111+AE111+AD111+AC111+AB111+AA111+Z111+Y111+X111+W111+V111+U111+S111+R111+Q111+P111+O111+N111+M111+L111+K111+J111+I111+H111</f>
        <v>0</v>
      </c>
      <c r="AV111" s="392">
        <f t="shared" si="24"/>
        <v>0</v>
      </c>
    </row>
    <row r="112" spans="2:48" s="405" customFormat="1" ht="12.75" customHeight="1" x14ac:dyDescent="0.15">
      <c r="B112" s="416" t="str">
        <f>+'FORMATO COSTEO C2'!C40</f>
        <v>2.1.1.5</v>
      </c>
      <c r="C112" s="417" t="str">
        <f>+'FORMATO COSTEO C2'!B$40</f>
        <v>Categoría de gasto</v>
      </c>
      <c r="D112" s="418"/>
      <c r="E112" s="562"/>
      <c r="F112" s="420">
        <f>+'FORMATO COSTEO C2'!G$40</f>
        <v>0</v>
      </c>
      <c r="G112" s="423">
        <f>+'FORMATO COSTEO C2'!I$40</f>
        <v>0</v>
      </c>
      <c r="H112" s="424">
        <f>IF( $F112=0,0,((($F112/$E$107)*'PLAN DE ADQUISICIONES'!F$46)*($G112/$F112)))</f>
        <v>0</v>
      </c>
      <c r="I112" s="420">
        <f>IF( $F112=0,0,((($F112/$E$107)*'PLAN DE ADQUISICIONES'!G$46)*($G112/$F112)))</f>
        <v>0</v>
      </c>
      <c r="J112" s="420">
        <f>IF( $F112=0,0,((($F112/$E$107)*'PLAN DE ADQUISICIONES'!H$46)*($G112/$F112)))</f>
        <v>0</v>
      </c>
      <c r="K112" s="420">
        <f>IF( $F112=0,0,((($F112/$E$107)*'PLAN DE ADQUISICIONES'!I$46)*($G112/$F112)))</f>
        <v>0</v>
      </c>
      <c r="L112" s="420">
        <f>IF( $F112=0,0,((($F112/$E$107)*'PLAN DE ADQUISICIONES'!J$46)*($G112/$F112)))</f>
        <v>0</v>
      </c>
      <c r="M112" s="420">
        <f>IF( $F112=0,0,((($F112/$E$107)*'PLAN DE ADQUISICIONES'!K$46)*($G112/$F112)))</f>
        <v>0</v>
      </c>
      <c r="N112" s="420">
        <f>IF( $F112=0,0,((($F112/$E$107)*'PLAN DE ADQUISICIONES'!L$46)*($G112/$F112)))</f>
        <v>0</v>
      </c>
      <c r="O112" s="420">
        <f>IF( $F112=0,0,((($F112/$E$107)*'PLAN DE ADQUISICIONES'!M$46)*($G112/$F112)))</f>
        <v>0</v>
      </c>
      <c r="P112" s="420">
        <f>IF( $F112=0,0,((($F112/$E$107)*'PLAN DE ADQUISICIONES'!N$46)*($G112/$F112)))</f>
        <v>0</v>
      </c>
      <c r="Q112" s="420">
        <f>IF( $F112=0,0,((($F112/$E$107)*'PLAN DE ADQUISICIONES'!O$46)*($G112/$F112)))</f>
        <v>0</v>
      </c>
      <c r="R112" s="420">
        <f>IF( $F112=0,0,((($F112/$E$107)*'PLAN DE ADQUISICIONES'!P$46)*($G112/$F112)))</f>
        <v>0</v>
      </c>
      <c r="S112" s="420">
        <f>IF( $F112=0,0,((($F112/$E$107)*'PLAN DE ADQUISICIONES'!Q$46)*($G112/$F112)))</f>
        <v>0</v>
      </c>
      <c r="T112" s="423">
        <f>H112+I112+J112+K112+L112+M112+N112+O112+P112+Q112+R112+S112</f>
        <v>0</v>
      </c>
      <c r="U112" s="424">
        <f>IF( $F112=0,0,((($F112/$E$107)*'PLAN DE ADQUISICIONES'!R$46)*($G112/$F112)))</f>
        <v>0</v>
      </c>
      <c r="V112" s="420">
        <f>IF( $F112=0,0,((($F112/$E$107)*'PLAN DE ADQUISICIONES'!S$46)*($G112/$F112)))</f>
        <v>0</v>
      </c>
      <c r="W112" s="420">
        <f>IF( $F112=0,0,((($F112/$E$107)*'PLAN DE ADQUISICIONES'!T$46)*($G112/$F112)))</f>
        <v>0</v>
      </c>
      <c r="X112" s="420">
        <f>IF( $F112=0,0,((($F112/$E$107)*'PLAN DE ADQUISICIONES'!U$46)*($G112/$F112)))</f>
        <v>0</v>
      </c>
      <c r="Y112" s="420">
        <f>IF( $F112=0,0,((($F112/$E$107)*'PLAN DE ADQUISICIONES'!V$46)*($G112/$F112)))</f>
        <v>0</v>
      </c>
      <c r="Z112" s="420">
        <f>IF( $F112=0,0,((($F112/$E$107)*'PLAN DE ADQUISICIONES'!W$46)*($G112/$F112)))</f>
        <v>0</v>
      </c>
      <c r="AA112" s="420">
        <f>IF( $F112=0,0,((($F112/$E$107)*'PLAN DE ADQUISICIONES'!X$46)*($G112/$F112)))</f>
        <v>0</v>
      </c>
      <c r="AB112" s="420">
        <f>IF( $F112=0,0,((($F112/$E$107)*'PLAN DE ADQUISICIONES'!Y$46)*($G112/$F112)))</f>
        <v>0</v>
      </c>
      <c r="AC112" s="420">
        <f>IF( $F112=0,0,((($F112/$E$107)*'PLAN DE ADQUISICIONES'!Z$46)*($G112/$F112)))</f>
        <v>0</v>
      </c>
      <c r="AD112" s="420">
        <f>IF( $F112=0,0,((($F112/$E$107)*'PLAN DE ADQUISICIONES'!AA$46)*($G112/$F112)))</f>
        <v>0</v>
      </c>
      <c r="AE112" s="420">
        <f>IF( $F112=0,0,((($F112/$E$107)*'PLAN DE ADQUISICIONES'!AB$46)*($G112/$F112)))</f>
        <v>0</v>
      </c>
      <c r="AF112" s="420">
        <f>IF( $F112=0,0,((($F112/$E$107)*'PLAN DE ADQUISICIONES'!AC$46)*($G112/$F112)))</f>
        <v>0</v>
      </c>
      <c r="AG112" s="421">
        <f>U112+V112+W112+X112+Y112+Z112+AA112+AB112+AC112+AD112+AE112+AF112</f>
        <v>0</v>
      </c>
      <c r="AH112" s="425">
        <f>IF( $F112=0,0,((($F112/$E$107)*'PLAN DE ADQUISICIONES'!AD$46)*($G112/$F112)))</f>
        <v>0</v>
      </c>
      <c r="AI112" s="420">
        <f>IF( $F112=0,0,((($F112/$E$107)*'PLAN DE ADQUISICIONES'!AE$46)*($G112/$F112)))</f>
        <v>0</v>
      </c>
      <c r="AJ112" s="420">
        <f>IF( $F112=0,0,((($F112/$E$107)*'PLAN DE ADQUISICIONES'!AF$46)*($G112/$F112)))</f>
        <v>0</v>
      </c>
      <c r="AK112" s="420">
        <f>IF( $F112=0,0,((($F112/$E$107)*'PLAN DE ADQUISICIONES'!AG$46)*($G112/$F112)))</f>
        <v>0</v>
      </c>
      <c r="AL112" s="420">
        <f>IF( $F112=0,0,((($F112/$E$107)*'PLAN DE ADQUISICIONES'!AH$46)*($G112/$F112)))</f>
        <v>0</v>
      </c>
      <c r="AM112" s="420">
        <f>IF( $F112=0,0,((($F112/$E$107)*'PLAN DE ADQUISICIONES'!AI$46)*($G112/$F112)))</f>
        <v>0</v>
      </c>
      <c r="AN112" s="420">
        <f>IF( $F112=0,0,((($F112/$E$107)*'PLAN DE ADQUISICIONES'!AJ$46)*($G112/$F112)))</f>
        <v>0</v>
      </c>
      <c r="AO112" s="420">
        <f>IF( $F112=0,0,((($F112/$E$107)*'PLAN DE ADQUISICIONES'!AK$46)*($G112/$F112)))</f>
        <v>0</v>
      </c>
      <c r="AP112" s="420">
        <f>IF( $F112=0,0,((($F112/$E$107)*'PLAN DE ADQUISICIONES'!AL$46)*($G112/$F112)))</f>
        <v>0</v>
      </c>
      <c r="AQ112" s="420">
        <f>IF( $F112=0,0,((($F112/$E$107)*'PLAN DE ADQUISICIONES'!AM$46)*($G112/$F112)))</f>
        <v>0</v>
      </c>
      <c r="AR112" s="420">
        <f>IF( $F112=0,0,((($F112/$E$107)*'PLAN DE ADQUISICIONES'!AN$46)*($G112/$F112)))</f>
        <v>0</v>
      </c>
      <c r="AS112" s="420">
        <f>IF( $F112=0,0,((($F112/$E$107)*'PLAN DE ADQUISICIONES'!AO$46)*($G112/$F112)))</f>
        <v>0</v>
      </c>
      <c r="AT112" s="423">
        <f>AH112+AI112+AJ112+AK112+AL112+AM112+AN112+AO112+AP112+AQ112+AR112+AS112</f>
        <v>0</v>
      </c>
      <c r="AU112" s="426">
        <f>AS112+AR112+AQ112+AP112+AO112+AN112+AM112+AL112+AK112+AJ112+AI112+AH112+AF112+AE112+AD112+AC112+AB112+AA112+Z112+Y112+X112+W112+V112+U112+S112+R112+Q112+P112+O112+N112+M112+L112+K112+J112+I112+H112</f>
        <v>0</v>
      </c>
      <c r="AV112" s="392">
        <f t="shared" si="24"/>
        <v>0</v>
      </c>
    </row>
    <row r="113" spans="2:48" s="405" customFormat="1" ht="12.75" customHeight="1" x14ac:dyDescent="0.15">
      <c r="B113" s="406" t="str">
        <f>+'FORMATO COSTEO C2'!C46</f>
        <v>2.1.2</v>
      </c>
      <c r="C113" s="430">
        <f>+'FORMATO COSTEO C2'!B46</f>
        <v>0</v>
      </c>
      <c r="D113" s="543" t="str">
        <f>+'FORMATO COSTEO C2'!D46</f>
        <v>Unidad medida</v>
      </c>
      <c r="E113" s="546">
        <f>+'FORMATO COSTEO C2'!E46</f>
        <v>0</v>
      </c>
      <c r="F113" s="410">
        <f>SUM(F114:F118)</f>
        <v>0</v>
      </c>
      <c r="G113" s="413">
        <f t="shared" ref="G113:AS113" si="33">SUM(G114:G118)</f>
        <v>0</v>
      </c>
      <c r="H113" s="414">
        <f t="shared" si="33"/>
        <v>0</v>
      </c>
      <c r="I113" s="410">
        <f t="shared" si="33"/>
        <v>0</v>
      </c>
      <c r="J113" s="410">
        <f t="shared" si="33"/>
        <v>0</v>
      </c>
      <c r="K113" s="410">
        <f t="shared" si="33"/>
        <v>0</v>
      </c>
      <c r="L113" s="410">
        <f t="shared" si="33"/>
        <v>0</v>
      </c>
      <c r="M113" s="410">
        <f t="shared" si="33"/>
        <v>0</v>
      </c>
      <c r="N113" s="410">
        <f t="shared" si="33"/>
        <v>0</v>
      </c>
      <c r="O113" s="410">
        <f t="shared" si="33"/>
        <v>0</v>
      </c>
      <c r="P113" s="410">
        <f t="shared" si="33"/>
        <v>0</v>
      </c>
      <c r="Q113" s="410">
        <f t="shared" si="33"/>
        <v>0</v>
      </c>
      <c r="R113" s="410">
        <f t="shared" si="33"/>
        <v>0</v>
      </c>
      <c r="S113" s="410">
        <f t="shared" si="33"/>
        <v>0</v>
      </c>
      <c r="T113" s="413">
        <f>SUM(T114:T118)</f>
        <v>0</v>
      </c>
      <c r="U113" s="414">
        <f t="shared" si="33"/>
        <v>0</v>
      </c>
      <c r="V113" s="410">
        <f t="shared" si="33"/>
        <v>0</v>
      </c>
      <c r="W113" s="410">
        <f t="shared" si="33"/>
        <v>0</v>
      </c>
      <c r="X113" s="410">
        <f t="shared" si="33"/>
        <v>0</v>
      </c>
      <c r="Y113" s="410">
        <f t="shared" si="33"/>
        <v>0</v>
      </c>
      <c r="Z113" s="410">
        <f t="shared" si="33"/>
        <v>0</v>
      </c>
      <c r="AA113" s="410">
        <f t="shared" si="33"/>
        <v>0</v>
      </c>
      <c r="AB113" s="410">
        <f t="shared" si="33"/>
        <v>0</v>
      </c>
      <c r="AC113" s="410">
        <f t="shared" si="33"/>
        <v>0</v>
      </c>
      <c r="AD113" s="410">
        <f t="shared" si="33"/>
        <v>0</v>
      </c>
      <c r="AE113" s="410">
        <f t="shared" si="33"/>
        <v>0</v>
      </c>
      <c r="AF113" s="410">
        <f t="shared" si="33"/>
        <v>0</v>
      </c>
      <c r="AG113" s="411">
        <f t="shared" si="33"/>
        <v>0</v>
      </c>
      <c r="AH113" s="412">
        <f t="shared" si="33"/>
        <v>0</v>
      </c>
      <c r="AI113" s="410">
        <f t="shared" si="33"/>
        <v>0</v>
      </c>
      <c r="AJ113" s="410">
        <f t="shared" si="33"/>
        <v>0</v>
      </c>
      <c r="AK113" s="410">
        <f t="shared" si="33"/>
        <v>0</v>
      </c>
      <c r="AL113" s="410">
        <f t="shared" si="33"/>
        <v>0</v>
      </c>
      <c r="AM113" s="410">
        <f t="shared" si="33"/>
        <v>0</v>
      </c>
      <c r="AN113" s="410">
        <f t="shared" si="33"/>
        <v>0</v>
      </c>
      <c r="AO113" s="410">
        <f t="shared" si="33"/>
        <v>0</v>
      </c>
      <c r="AP113" s="410">
        <f t="shared" si="33"/>
        <v>0</v>
      </c>
      <c r="AQ113" s="410">
        <f t="shared" si="33"/>
        <v>0</v>
      </c>
      <c r="AR113" s="410">
        <f t="shared" si="33"/>
        <v>0</v>
      </c>
      <c r="AS113" s="410">
        <f t="shared" si="33"/>
        <v>0</v>
      </c>
      <c r="AT113" s="413">
        <f>SUM(AT114:AT118)</f>
        <v>0</v>
      </c>
      <c r="AU113" s="415">
        <f>SUM(AU114:AU118)</f>
        <v>0</v>
      </c>
      <c r="AV113" s="392">
        <f t="shared" si="24"/>
        <v>0</v>
      </c>
    </row>
    <row r="114" spans="2:48" s="394" customFormat="1" ht="12.75" customHeight="1" x14ac:dyDescent="0.15">
      <c r="B114" s="416" t="str">
        <f>+'FORMATO COSTEO C2'!C48</f>
        <v>2.1.2.1</v>
      </c>
      <c r="C114" s="417" t="str">
        <f>+'FORMATO COSTEO C2'!B48</f>
        <v>Categoría de gasto</v>
      </c>
      <c r="D114" s="428"/>
      <c r="E114" s="563"/>
      <c r="F114" s="420">
        <f>+'FORMATO COSTEO C2'!G48</f>
        <v>0</v>
      </c>
      <c r="G114" s="423">
        <f>+'FORMATO COSTEO C2'!I48</f>
        <v>0</v>
      </c>
      <c r="H114" s="560">
        <f>IF( $F114=0,0,((($F114/$E$113)*'PLAN DE ADQUISICIONES'!F$47)*($G114/$F114)))</f>
        <v>0</v>
      </c>
      <c r="I114" s="420">
        <f>IF( $F114=0,0,((($F114/$E$113)*'PLAN DE ADQUISICIONES'!G$47)*($G114/$F114)))</f>
        <v>0</v>
      </c>
      <c r="J114" s="420">
        <f>IF( $F114=0,0,((($F114/$E$113)*'PLAN DE ADQUISICIONES'!H$47)*($G114/$F114)))</f>
        <v>0</v>
      </c>
      <c r="K114" s="420">
        <f>IF( $F114=0,0,((($F114/$E$113)*'PLAN DE ADQUISICIONES'!I$47)*($G114/$F114)))</f>
        <v>0</v>
      </c>
      <c r="L114" s="420">
        <f>IF( $F114=0,0,((($F114/$E$113)*'PLAN DE ADQUISICIONES'!J$47)*($G114/$F114)))</f>
        <v>0</v>
      </c>
      <c r="M114" s="420">
        <f>IF( $F114=0,0,((($F114/$E$113)*'PLAN DE ADQUISICIONES'!K$47)*($G114/$F114)))</f>
        <v>0</v>
      </c>
      <c r="N114" s="420">
        <f>IF( $F114=0,0,((($F114/$E$113)*'PLAN DE ADQUISICIONES'!L$47)*($G114/$F114)))</f>
        <v>0</v>
      </c>
      <c r="O114" s="420">
        <f>IF( $F114=0,0,((($F114/$E$113)*'PLAN DE ADQUISICIONES'!M$47)*($G114/$F114)))</f>
        <v>0</v>
      </c>
      <c r="P114" s="420">
        <f>IF( $F114=0,0,((($F114/$E$113)*'PLAN DE ADQUISICIONES'!N$47)*($G114/$F114)))</f>
        <v>0</v>
      </c>
      <c r="Q114" s="420">
        <f>IF( $F114=0,0,((($F114/$E$113)*'PLAN DE ADQUISICIONES'!O$47)*($G114/$F114)))</f>
        <v>0</v>
      </c>
      <c r="R114" s="420">
        <f>IF( $F114=0,0,((($F114/$E$113)*'PLAN DE ADQUISICIONES'!P$47)*($G114/$F114)))</f>
        <v>0</v>
      </c>
      <c r="S114" s="420">
        <f>IF( $F114=0,0,((($F114/$E$113)*'PLAN DE ADQUISICIONES'!Q$47)*($G114/$F114)))</f>
        <v>0</v>
      </c>
      <c r="T114" s="423">
        <f>H114+I114+J114+K114+L114+M114+N114+O114+P114+Q114+R114+S114</f>
        <v>0</v>
      </c>
      <c r="U114" s="424">
        <f>IF( $F114=0,0,((($F114/$E$113)*'PLAN DE ADQUISICIONES'!R$47)*($G114/$F114)))</f>
        <v>0</v>
      </c>
      <c r="V114" s="420">
        <f>IF( $F114=0,0,((($F114/$E$113)*'PLAN DE ADQUISICIONES'!S$47)*($G114/$F114)))</f>
        <v>0</v>
      </c>
      <c r="W114" s="420">
        <f>IF( $F114=0,0,((($F114/$E$113)*'PLAN DE ADQUISICIONES'!T$47)*($G114/$F114)))</f>
        <v>0</v>
      </c>
      <c r="X114" s="420">
        <f>IF( $F114=0,0,((($F114/$E$113)*'PLAN DE ADQUISICIONES'!U$47)*($G114/$F114)))</f>
        <v>0</v>
      </c>
      <c r="Y114" s="420">
        <f>IF( $F114=0,0,((($F114/$E$113)*'PLAN DE ADQUISICIONES'!V$47)*($G114/$F114)))</f>
        <v>0</v>
      </c>
      <c r="Z114" s="420">
        <f>IF( $F114=0,0,((($F114/$E$113)*'PLAN DE ADQUISICIONES'!W$47)*($G114/$F114)))</f>
        <v>0</v>
      </c>
      <c r="AA114" s="420">
        <f>IF( $F114=0,0,((($F114/$E$113)*'PLAN DE ADQUISICIONES'!X$47)*($G114/$F114)))</f>
        <v>0</v>
      </c>
      <c r="AB114" s="420">
        <f>IF( $F114=0,0,((($F114/$E$113)*'PLAN DE ADQUISICIONES'!Y$47)*($G114/$F114)))</f>
        <v>0</v>
      </c>
      <c r="AC114" s="420">
        <f>IF( $F114=0,0,((($F114/$E$113)*'PLAN DE ADQUISICIONES'!Z$47)*($G114/$F114)))</f>
        <v>0</v>
      </c>
      <c r="AD114" s="420">
        <f>IF( $F114=0,0,((($F114/$E$113)*'PLAN DE ADQUISICIONES'!AA$47)*($G114/$F114)))</f>
        <v>0</v>
      </c>
      <c r="AE114" s="420">
        <f>IF( $F114=0,0,((($F114/$E$113)*'PLAN DE ADQUISICIONES'!AB$47)*($G114/$F114)))</f>
        <v>0</v>
      </c>
      <c r="AF114" s="420">
        <f>IF( $F114=0,0,((($F114/$E$113)*'PLAN DE ADQUISICIONES'!AC$47)*($G114/$F114)))</f>
        <v>0</v>
      </c>
      <c r="AG114" s="421">
        <f>U114+V114+W114+X114+Y114+Z114+AA114+AB114+AC114+AD114+AE114+AF114</f>
        <v>0</v>
      </c>
      <c r="AH114" s="425">
        <f>IF( $F114=0,0,((($F114/$E$113)*'PLAN DE ADQUISICIONES'!AD$47)*($G114/$F114)))</f>
        <v>0</v>
      </c>
      <c r="AI114" s="420">
        <f>IF( $F114=0,0,((($F114/$E$113)*'PLAN DE ADQUISICIONES'!AE$47)*($G114/$F114)))</f>
        <v>0</v>
      </c>
      <c r="AJ114" s="420">
        <f>IF( $F114=0,0,((($F114/$E$113)*'PLAN DE ADQUISICIONES'!AF$47)*($G114/$F114)))</f>
        <v>0</v>
      </c>
      <c r="AK114" s="420">
        <f>IF( $F114=0,0,((($F114/$E$113)*'PLAN DE ADQUISICIONES'!AG$47)*($G114/$F114)))</f>
        <v>0</v>
      </c>
      <c r="AL114" s="420">
        <f>IF( $F114=0,0,((($F114/$E$113)*'PLAN DE ADQUISICIONES'!AH$47)*($G114/$F114)))</f>
        <v>0</v>
      </c>
      <c r="AM114" s="420">
        <f>IF( $F114=0,0,((($F114/$E$113)*'PLAN DE ADQUISICIONES'!AI$47)*($G114/$F114)))</f>
        <v>0</v>
      </c>
      <c r="AN114" s="420">
        <f>IF( $F114=0,0,((($F114/$E$113)*'PLAN DE ADQUISICIONES'!AJ$47)*($G114/$F114)))</f>
        <v>0</v>
      </c>
      <c r="AO114" s="420">
        <f>IF( $F114=0,0,((($F114/$E$113)*'PLAN DE ADQUISICIONES'!AK$47)*($G114/$F114)))</f>
        <v>0</v>
      </c>
      <c r="AP114" s="420">
        <f>IF( $F114=0,0,((($F114/$E$113)*'PLAN DE ADQUISICIONES'!AL$47)*($G114/$F114)))</f>
        <v>0</v>
      </c>
      <c r="AQ114" s="420">
        <f>IF( $F114=0,0,((($F114/$E$113)*'PLAN DE ADQUISICIONES'!AM$47)*($G114/$F114)))</f>
        <v>0</v>
      </c>
      <c r="AR114" s="420">
        <f>IF( $F114=0,0,((($F114/$E$113)*'PLAN DE ADQUISICIONES'!AN$47)*($G114/$F114)))</f>
        <v>0</v>
      </c>
      <c r="AS114" s="420">
        <f>IF( $F114=0,0,((($F114/$E$113)*'PLAN DE ADQUISICIONES'!AO$47)*($G114/$F114)))</f>
        <v>0</v>
      </c>
      <c r="AT114" s="423">
        <f>AH114+AI114+AJ114+AK114+AL114+AM114+AN114+AO114+AP114+AQ114+AR114+AS114</f>
        <v>0</v>
      </c>
      <c r="AU114" s="426">
        <f>AS114+AR114+AQ114+AP114+AO114+AN114+AM114+AL114+AK114+AJ114+AI114+AH114+AF114+AE114+AD114+AC114+AB114+AA114+Z114+Y114+X114+W114+V114+U114+S114+R114+Q114+P114+O114+N114+M114+L114+K114+J114+I114+H114</f>
        <v>0</v>
      </c>
      <c r="AV114" s="392">
        <f t="shared" si="24"/>
        <v>0</v>
      </c>
    </row>
    <row r="115" spans="2:48" s="60" customFormat="1" ht="12.75" customHeight="1" x14ac:dyDescent="0.25">
      <c r="B115" s="416" t="str">
        <f>+'FORMATO COSTEO C2'!C54</f>
        <v>2.1.2.2</v>
      </c>
      <c r="C115" s="417" t="str">
        <f>+'FORMATO COSTEO C2'!B54</f>
        <v>Categoría de gasto</v>
      </c>
      <c r="D115" s="428"/>
      <c r="E115" s="563"/>
      <c r="F115" s="420">
        <f>+'FORMATO COSTEO C2'!G54</f>
        <v>0</v>
      </c>
      <c r="G115" s="423">
        <f>+'FORMATO COSTEO C2'!I54</f>
        <v>0</v>
      </c>
      <c r="H115" s="424">
        <f>IF( $F115=0,0,((($F115/$E$113)*'PLAN DE ADQUISICIONES'!F$47)*($G115/$F115)))</f>
        <v>0</v>
      </c>
      <c r="I115" s="420">
        <f>IF( $F115=0,0,((($F115/$E$113)*'PLAN DE ADQUISICIONES'!G$47)*($G115/$F115)))</f>
        <v>0</v>
      </c>
      <c r="J115" s="420">
        <f>IF( $F115=0,0,((($F115/$E$113)*'PLAN DE ADQUISICIONES'!H$47)*($G115/$F115)))</f>
        <v>0</v>
      </c>
      <c r="K115" s="420">
        <f>IF( $F115=0,0,((($F115/$E$113)*'PLAN DE ADQUISICIONES'!I$47)*($G115/$F115)))</f>
        <v>0</v>
      </c>
      <c r="L115" s="420">
        <f>IF( $F115=0,0,((($F115/$E$113)*'PLAN DE ADQUISICIONES'!J$47)*($G115/$F115)))</f>
        <v>0</v>
      </c>
      <c r="M115" s="420">
        <f>IF( $F115=0,0,((($F115/$E$113)*'PLAN DE ADQUISICIONES'!K$47)*($G115/$F115)))</f>
        <v>0</v>
      </c>
      <c r="N115" s="420">
        <f>IF( $F115=0,0,((($F115/$E$113)*'PLAN DE ADQUISICIONES'!L$47)*($G115/$F115)))</f>
        <v>0</v>
      </c>
      <c r="O115" s="420">
        <f>IF( $F115=0,0,((($F115/$E$113)*'PLAN DE ADQUISICIONES'!M$47)*($G115/$F115)))</f>
        <v>0</v>
      </c>
      <c r="P115" s="420">
        <f>IF( $F115=0,0,((($F115/$E$113)*'PLAN DE ADQUISICIONES'!N$47)*($G115/$F115)))</f>
        <v>0</v>
      </c>
      <c r="Q115" s="420">
        <f>IF( $F115=0,0,((($F115/$E$113)*'PLAN DE ADQUISICIONES'!O$47)*($G115/$F115)))</f>
        <v>0</v>
      </c>
      <c r="R115" s="420">
        <f>IF( $F115=0,0,((($F115/$E$113)*'PLAN DE ADQUISICIONES'!P$47)*($G115/$F115)))</f>
        <v>0</v>
      </c>
      <c r="S115" s="420">
        <f>IF( $F115=0,0,((($F115/$E$113)*'PLAN DE ADQUISICIONES'!Q$47)*($G115/$F115)))</f>
        <v>0</v>
      </c>
      <c r="T115" s="423">
        <f>H115+I115+J115+K115+L115+M115+N115+O115+P115+Q115+R115+S115</f>
        <v>0</v>
      </c>
      <c r="U115" s="424">
        <f>IF( $F115=0,0,((($F115/$E$113)*'PLAN DE ADQUISICIONES'!R$47)*($G115/$F115)))</f>
        <v>0</v>
      </c>
      <c r="V115" s="420">
        <f>IF( $F115=0,0,((($F115/$E$113)*'PLAN DE ADQUISICIONES'!S$47)*($G115/$F115)))</f>
        <v>0</v>
      </c>
      <c r="W115" s="420">
        <f>IF( $F115=0,0,((($F115/$E$113)*'PLAN DE ADQUISICIONES'!T$47)*($G115/$F115)))</f>
        <v>0</v>
      </c>
      <c r="X115" s="420">
        <f>IF( $F115=0,0,((($F115/$E$113)*'PLAN DE ADQUISICIONES'!U$47)*($G115/$F115)))</f>
        <v>0</v>
      </c>
      <c r="Y115" s="420">
        <f>IF( $F115=0,0,((($F115/$E$113)*'PLAN DE ADQUISICIONES'!V$47)*($G115/$F115)))</f>
        <v>0</v>
      </c>
      <c r="Z115" s="420">
        <f>IF( $F115=0,0,((($F115/$E$113)*'PLAN DE ADQUISICIONES'!W$47)*($G115/$F115)))</f>
        <v>0</v>
      </c>
      <c r="AA115" s="420">
        <f>IF( $F115=0,0,((($F115/$E$113)*'PLAN DE ADQUISICIONES'!X$47)*($G115/$F115)))</f>
        <v>0</v>
      </c>
      <c r="AB115" s="420">
        <f>IF( $F115=0,0,((($F115/$E$113)*'PLAN DE ADQUISICIONES'!Y$47)*($G115/$F115)))</f>
        <v>0</v>
      </c>
      <c r="AC115" s="420">
        <f>IF( $F115=0,0,((($F115/$E$113)*'PLAN DE ADQUISICIONES'!Z$47)*($G115/$F115)))</f>
        <v>0</v>
      </c>
      <c r="AD115" s="420">
        <f>IF( $F115=0,0,((($F115/$E$113)*'PLAN DE ADQUISICIONES'!AA$47)*($G115/$F115)))</f>
        <v>0</v>
      </c>
      <c r="AE115" s="420">
        <f>IF( $F115=0,0,((($F115/$E$113)*'PLAN DE ADQUISICIONES'!AB$47)*($G115/$F115)))</f>
        <v>0</v>
      </c>
      <c r="AF115" s="420">
        <f>IF( $F115=0,0,((($F115/$E$113)*'PLAN DE ADQUISICIONES'!AC$47)*($G115/$F115)))</f>
        <v>0</v>
      </c>
      <c r="AG115" s="421">
        <f>U115+V115+W115+X115+Y115+Z115+AA115+AB115+AC115+AD115+AE115+AF115</f>
        <v>0</v>
      </c>
      <c r="AH115" s="425">
        <f>IF( $F115=0,0,((($F115/$E$113)*'PLAN DE ADQUISICIONES'!AD$47)*($G115/$F115)))</f>
        <v>0</v>
      </c>
      <c r="AI115" s="420">
        <f>IF( $F115=0,0,((($F115/$E$113)*'PLAN DE ADQUISICIONES'!AE$47)*($G115/$F115)))</f>
        <v>0</v>
      </c>
      <c r="AJ115" s="420">
        <f>IF( $F115=0,0,((($F115/$E$113)*'PLAN DE ADQUISICIONES'!AF$47)*($G115/$F115)))</f>
        <v>0</v>
      </c>
      <c r="AK115" s="420">
        <f>IF( $F115=0,0,((($F115/$E$113)*'PLAN DE ADQUISICIONES'!AG$47)*($G115/$F115)))</f>
        <v>0</v>
      </c>
      <c r="AL115" s="420">
        <f>IF( $F115=0,0,((($F115/$E$113)*'PLAN DE ADQUISICIONES'!AH$47)*($G115/$F115)))</f>
        <v>0</v>
      </c>
      <c r="AM115" s="420">
        <f>IF( $F115=0,0,((($F115/$E$113)*'PLAN DE ADQUISICIONES'!AI$47)*($G115/$F115)))</f>
        <v>0</v>
      </c>
      <c r="AN115" s="420">
        <f>IF( $F115=0,0,((($F115/$E$113)*'PLAN DE ADQUISICIONES'!AJ$47)*($G115/$F115)))</f>
        <v>0</v>
      </c>
      <c r="AO115" s="420">
        <f>IF( $F115=0,0,((($F115/$E$113)*'PLAN DE ADQUISICIONES'!AK$47)*($G115/$F115)))</f>
        <v>0</v>
      </c>
      <c r="AP115" s="420">
        <f>IF( $F115=0,0,((($F115/$E$113)*'PLAN DE ADQUISICIONES'!AL$47)*($G115/$F115)))</f>
        <v>0</v>
      </c>
      <c r="AQ115" s="420">
        <f>IF( $F115=0,0,((($F115/$E$113)*'PLAN DE ADQUISICIONES'!AM$47)*($G115/$F115)))</f>
        <v>0</v>
      </c>
      <c r="AR115" s="420">
        <f>IF( $F115=0,0,((($F115/$E$113)*'PLAN DE ADQUISICIONES'!AN$47)*($G115/$F115)))</f>
        <v>0</v>
      </c>
      <c r="AS115" s="420">
        <f>IF( $F115=0,0,((($F115/$E$113)*'PLAN DE ADQUISICIONES'!AO$47)*($G115/$F115)))</f>
        <v>0</v>
      </c>
      <c r="AT115" s="423">
        <f>AH115+AI115+AJ115+AK115+AL115+AM115+AN115+AO115+AP115+AQ115+AR115+AS115</f>
        <v>0</v>
      </c>
      <c r="AU115" s="426">
        <f>AS115+AR115+AQ115+AP115+AO115+AN115+AM115+AL115+AK115+AJ115+AI115+AH115+AF115+AE115+AD115+AC115+AB115+AA115+Z115+Y115+X115+W115+V115+U115+S115+R115+Q115+P115+O115+N115+M115+L115+K115+J115+I115+H115</f>
        <v>0</v>
      </c>
      <c r="AV115" s="392">
        <f t="shared" si="24"/>
        <v>0</v>
      </c>
    </row>
    <row r="116" spans="2:48" s="60" customFormat="1" ht="12.75" customHeight="1" x14ac:dyDescent="0.25">
      <c r="B116" s="416" t="str">
        <f>+'FORMATO COSTEO C2'!C60</f>
        <v>2.1.2.3.</v>
      </c>
      <c r="C116" s="417" t="str">
        <f>+'FORMATO COSTEO C2'!B60</f>
        <v>Categoría de gasto</v>
      </c>
      <c r="D116" s="428"/>
      <c r="E116" s="563"/>
      <c r="F116" s="420">
        <f>+'FORMATO COSTEO C2'!G60</f>
        <v>0</v>
      </c>
      <c r="G116" s="423">
        <f>+'FORMATO COSTEO C2'!I60</f>
        <v>0</v>
      </c>
      <c r="H116" s="424">
        <f>IF( $F116=0,0,((($F116/$E$113)*'PLAN DE ADQUISICIONES'!F$47)*($G116/$F116)))</f>
        <v>0</v>
      </c>
      <c r="I116" s="420">
        <f>IF( $F116=0,0,((($F116/$E$113)*'PLAN DE ADQUISICIONES'!G$47)*($G116/$F116)))</f>
        <v>0</v>
      </c>
      <c r="J116" s="420">
        <f>IF( $F116=0,0,((($F116/$E$113)*'PLAN DE ADQUISICIONES'!H$47)*($G116/$F116)))</f>
        <v>0</v>
      </c>
      <c r="K116" s="420">
        <f>IF( $F116=0,0,((($F116/$E$113)*'PLAN DE ADQUISICIONES'!I$47)*($G116/$F116)))</f>
        <v>0</v>
      </c>
      <c r="L116" s="420">
        <f>IF( $F116=0,0,((($F116/$E$113)*'PLAN DE ADQUISICIONES'!J$47)*($G116/$F116)))</f>
        <v>0</v>
      </c>
      <c r="M116" s="420">
        <f>IF( $F116=0,0,((($F116/$E$113)*'PLAN DE ADQUISICIONES'!K$47)*($G116/$F116)))</f>
        <v>0</v>
      </c>
      <c r="N116" s="420">
        <f>IF( $F116=0,0,((($F116/$E$113)*'PLAN DE ADQUISICIONES'!L$47)*($G116/$F116)))</f>
        <v>0</v>
      </c>
      <c r="O116" s="420">
        <f>IF( $F116=0,0,((($F116/$E$113)*'PLAN DE ADQUISICIONES'!M$47)*($G116/$F116)))</f>
        <v>0</v>
      </c>
      <c r="P116" s="420">
        <f>IF( $F116=0,0,((($F116/$E$113)*'PLAN DE ADQUISICIONES'!N$47)*($G116/$F116)))</f>
        <v>0</v>
      </c>
      <c r="Q116" s="420">
        <f>IF( $F116=0,0,((($F116/$E$113)*'PLAN DE ADQUISICIONES'!O$47)*($G116/$F116)))</f>
        <v>0</v>
      </c>
      <c r="R116" s="420">
        <f>IF( $F116=0,0,((($F116/$E$113)*'PLAN DE ADQUISICIONES'!P$47)*($G116/$F116)))</f>
        <v>0</v>
      </c>
      <c r="S116" s="420">
        <f>IF( $F116=0,0,((($F116/$E$113)*'PLAN DE ADQUISICIONES'!Q$47)*($G116/$F116)))</f>
        <v>0</v>
      </c>
      <c r="T116" s="423">
        <f>H116+I116+J116+K116+L116+M116+N116+O116+P116+Q116+R116+S116</f>
        <v>0</v>
      </c>
      <c r="U116" s="424">
        <f>IF( $F116=0,0,((($F116/$E$113)*'PLAN DE ADQUISICIONES'!R$47)*($G116/$F116)))</f>
        <v>0</v>
      </c>
      <c r="V116" s="420">
        <f>IF( $F116=0,0,((($F116/$E$113)*'PLAN DE ADQUISICIONES'!S$47)*($G116/$F116)))</f>
        <v>0</v>
      </c>
      <c r="W116" s="420">
        <f>IF( $F116=0,0,((($F116/$E$113)*'PLAN DE ADQUISICIONES'!T$47)*($G116/$F116)))</f>
        <v>0</v>
      </c>
      <c r="X116" s="420">
        <f>IF( $F116=0,0,((($F116/$E$113)*'PLAN DE ADQUISICIONES'!U$47)*($G116/$F116)))</f>
        <v>0</v>
      </c>
      <c r="Y116" s="420">
        <f>IF( $F116=0,0,((($F116/$E$113)*'PLAN DE ADQUISICIONES'!V$47)*($G116/$F116)))</f>
        <v>0</v>
      </c>
      <c r="Z116" s="420">
        <f>IF( $F116=0,0,((($F116/$E$113)*'PLAN DE ADQUISICIONES'!W$47)*($G116/$F116)))</f>
        <v>0</v>
      </c>
      <c r="AA116" s="420">
        <f>IF( $F116=0,0,((($F116/$E$113)*'PLAN DE ADQUISICIONES'!X$47)*($G116/$F116)))</f>
        <v>0</v>
      </c>
      <c r="AB116" s="420">
        <f>IF( $F116=0,0,((($F116/$E$113)*'PLAN DE ADQUISICIONES'!Y$47)*($G116/$F116)))</f>
        <v>0</v>
      </c>
      <c r="AC116" s="420">
        <f>IF( $F116=0,0,((($F116/$E$113)*'PLAN DE ADQUISICIONES'!Z$47)*($G116/$F116)))</f>
        <v>0</v>
      </c>
      <c r="AD116" s="420">
        <f>IF( $F116=0,0,((($F116/$E$113)*'PLAN DE ADQUISICIONES'!AA$47)*($G116/$F116)))</f>
        <v>0</v>
      </c>
      <c r="AE116" s="420">
        <f>IF( $F116=0,0,((($F116/$E$113)*'PLAN DE ADQUISICIONES'!AB$47)*($G116/$F116)))</f>
        <v>0</v>
      </c>
      <c r="AF116" s="420">
        <f>IF( $F116=0,0,((($F116/$E$113)*'PLAN DE ADQUISICIONES'!AC$47)*($G116/$F116)))</f>
        <v>0</v>
      </c>
      <c r="AG116" s="421">
        <f>U116+V116+W116+X116+Y116+Z116+AA116+AB116+AC116+AD116+AE116+AF116</f>
        <v>0</v>
      </c>
      <c r="AH116" s="425">
        <f>IF( $F116=0,0,((($F116/$E$113)*'PLAN DE ADQUISICIONES'!AD$47)*($G116/$F116)))</f>
        <v>0</v>
      </c>
      <c r="AI116" s="420">
        <f>IF( $F116=0,0,((($F116/$E$113)*'PLAN DE ADQUISICIONES'!AE$47)*($G116/$F116)))</f>
        <v>0</v>
      </c>
      <c r="AJ116" s="420">
        <f>IF( $F116=0,0,((($F116/$E$113)*'PLAN DE ADQUISICIONES'!AF$47)*($G116/$F116)))</f>
        <v>0</v>
      </c>
      <c r="AK116" s="420">
        <f>IF( $F116=0,0,((($F116/$E$113)*'PLAN DE ADQUISICIONES'!AG$47)*($G116/$F116)))</f>
        <v>0</v>
      </c>
      <c r="AL116" s="420">
        <f>IF( $F116=0,0,((($F116/$E$113)*'PLAN DE ADQUISICIONES'!AH$47)*($G116/$F116)))</f>
        <v>0</v>
      </c>
      <c r="AM116" s="420">
        <f>IF( $F116=0,0,((($F116/$E$113)*'PLAN DE ADQUISICIONES'!AI$47)*($G116/$F116)))</f>
        <v>0</v>
      </c>
      <c r="AN116" s="420">
        <f>IF( $F116=0,0,((($F116/$E$113)*'PLAN DE ADQUISICIONES'!AJ$47)*($G116/$F116)))</f>
        <v>0</v>
      </c>
      <c r="AO116" s="420">
        <f>IF( $F116=0,0,((($F116/$E$113)*'PLAN DE ADQUISICIONES'!AK$47)*($G116/$F116)))</f>
        <v>0</v>
      </c>
      <c r="AP116" s="420">
        <f>IF( $F116=0,0,((($F116/$E$113)*'PLAN DE ADQUISICIONES'!AL$47)*($G116/$F116)))</f>
        <v>0</v>
      </c>
      <c r="AQ116" s="420">
        <f>IF( $F116=0,0,((($F116/$E$113)*'PLAN DE ADQUISICIONES'!AM$47)*($G116/$F116)))</f>
        <v>0</v>
      </c>
      <c r="AR116" s="420">
        <f>IF( $F116=0,0,((($F116/$E$113)*'PLAN DE ADQUISICIONES'!AN$47)*($G116/$F116)))</f>
        <v>0</v>
      </c>
      <c r="AS116" s="420">
        <f>IF( $F116=0,0,((($F116/$E$113)*'PLAN DE ADQUISICIONES'!AO$47)*($G116/$F116)))</f>
        <v>0</v>
      </c>
      <c r="AT116" s="423">
        <f>AH116+AI116+AJ116+AK116+AL116+AM116+AN116+AO116+AP116+AQ116+AR116+AS116</f>
        <v>0</v>
      </c>
      <c r="AU116" s="426">
        <f>AS116+AR116+AQ116+AP116+AO116+AN116+AM116+AL116+AK116+AJ116+AI116+AH116+AF116+AE116+AD116+AC116+AB116+AA116+Z116+Y116+X116+W116+V116+U116+S116+R116+Q116+P116+O116+N116+M116+L116+K116+J116+I116+H116</f>
        <v>0</v>
      </c>
      <c r="AV116" s="392">
        <f t="shared" si="24"/>
        <v>0</v>
      </c>
    </row>
    <row r="117" spans="2:48" s="60" customFormat="1" ht="12.75" customHeight="1" x14ac:dyDescent="0.25">
      <c r="B117" s="416" t="str">
        <f>+'FORMATO COSTEO C2'!C66</f>
        <v>2.1.2.4</v>
      </c>
      <c r="C117" s="417" t="str">
        <f>+'FORMATO COSTEO C2'!B66</f>
        <v>Categoría de gasto</v>
      </c>
      <c r="D117" s="428"/>
      <c r="E117" s="563"/>
      <c r="F117" s="420">
        <f>+'FORMATO COSTEO C2'!G66</f>
        <v>0</v>
      </c>
      <c r="G117" s="423">
        <f>+'FORMATO COSTEO C2'!I66</f>
        <v>0</v>
      </c>
      <c r="H117" s="424">
        <f>IF( $F117=0,0,((($F117/$E$113)*'PLAN DE ADQUISICIONES'!F$47)*($G117/$F117)))</f>
        <v>0</v>
      </c>
      <c r="I117" s="420">
        <f>IF( $F117=0,0,((($F117/$E$113)*'PLAN DE ADQUISICIONES'!G$47)*($G117/$F117)))</f>
        <v>0</v>
      </c>
      <c r="J117" s="420">
        <f>IF( $F117=0,0,((($F117/$E$113)*'PLAN DE ADQUISICIONES'!H$47)*($G117/$F117)))</f>
        <v>0</v>
      </c>
      <c r="K117" s="420">
        <f>IF( $F117=0,0,((($F117/$E$113)*'PLAN DE ADQUISICIONES'!I$47)*($G117/$F117)))</f>
        <v>0</v>
      </c>
      <c r="L117" s="420">
        <f>IF( $F117=0,0,((($F117/$E$113)*'PLAN DE ADQUISICIONES'!J$47)*($G117/$F117)))</f>
        <v>0</v>
      </c>
      <c r="M117" s="420">
        <f>IF( $F117=0,0,((($F117/$E$113)*'PLAN DE ADQUISICIONES'!K$47)*($G117/$F117)))</f>
        <v>0</v>
      </c>
      <c r="N117" s="420">
        <f>IF( $F117=0,0,((($F117/$E$113)*'PLAN DE ADQUISICIONES'!L$47)*($G117/$F117)))</f>
        <v>0</v>
      </c>
      <c r="O117" s="420">
        <f>IF( $F117=0,0,((($F117/$E$113)*'PLAN DE ADQUISICIONES'!M$47)*($G117/$F117)))</f>
        <v>0</v>
      </c>
      <c r="P117" s="420">
        <f>IF( $F117=0,0,((($F117/$E$113)*'PLAN DE ADQUISICIONES'!N$47)*($G117/$F117)))</f>
        <v>0</v>
      </c>
      <c r="Q117" s="420">
        <f>IF( $F117=0,0,((($F117/$E$113)*'PLAN DE ADQUISICIONES'!O$47)*($G117/$F117)))</f>
        <v>0</v>
      </c>
      <c r="R117" s="420">
        <f>IF( $F117=0,0,((($F117/$E$113)*'PLAN DE ADQUISICIONES'!P$47)*($G117/$F117)))</f>
        <v>0</v>
      </c>
      <c r="S117" s="420">
        <f>IF( $F117=0,0,((($F117/$E$113)*'PLAN DE ADQUISICIONES'!Q$47)*($G117/$F117)))</f>
        <v>0</v>
      </c>
      <c r="T117" s="423">
        <f>H117+I117+J117+K117+L117+M117+N117+O117+P117+Q117+R117+S117</f>
        <v>0</v>
      </c>
      <c r="U117" s="424">
        <f>IF( $F117=0,0,((($F117/$E$113)*'PLAN DE ADQUISICIONES'!R$47)*($G117/$F117)))</f>
        <v>0</v>
      </c>
      <c r="V117" s="420">
        <f>IF( $F117=0,0,((($F117/$E$113)*'PLAN DE ADQUISICIONES'!S$47)*($G117/$F117)))</f>
        <v>0</v>
      </c>
      <c r="W117" s="420">
        <f>IF( $F117=0,0,((($F117/$E$113)*'PLAN DE ADQUISICIONES'!T$47)*($G117/$F117)))</f>
        <v>0</v>
      </c>
      <c r="X117" s="420">
        <f>IF( $F117=0,0,((($F117/$E$113)*'PLAN DE ADQUISICIONES'!U$47)*($G117/$F117)))</f>
        <v>0</v>
      </c>
      <c r="Y117" s="420">
        <f>IF( $F117=0,0,((($F117/$E$113)*'PLAN DE ADQUISICIONES'!V$47)*($G117/$F117)))</f>
        <v>0</v>
      </c>
      <c r="Z117" s="420">
        <f>IF( $F117=0,0,((($F117/$E$113)*'PLAN DE ADQUISICIONES'!W$47)*($G117/$F117)))</f>
        <v>0</v>
      </c>
      <c r="AA117" s="420">
        <f>IF( $F117=0,0,((($F117/$E$113)*'PLAN DE ADQUISICIONES'!X$47)*($G117/$F117)))</f>
        <v>0</v>
      </c>
      <c r="AB117" s="420">
        <f>IF( $F117=0,0,((($F117/$E$113)*'PLAN DE ADQUISICIONES'!Y$47)*($G117/$F117)))</f>
        <v>0</v>
      </c>
      <c r="AC117" s="420">
        <f>IF( $F117=0,0,((($F117/$E$113)*'PLAN DE ADQUISICIONES'!Z$47)*($G117/$F117)))</f>
        <v>0</v>
      </c>
      <c r="AD117" s="420">
        <f>IF( $F117=0,0,((($F117/$E$113)*'PLAN DE ADQUISICIONES'!AA$47)*($G117/$F117)))</f>
        <v>0</v>
      </c>
      <c r="AE117" s="420">
        <f>IF( $F117=0,0,((($F117/$E$113)*'PLAN DE ADQUISICIONES'!AB$47)*($G117/$F117)))</f>
        <v>0</v>
      </c>
      <c r="AF117" s="420">
        <f>IF( $F117=0,0,((($F117/$E$113)*'PLAN DE ADQUISICIONES'!AC$47)*($G117/$F117)))</f>
        <v>0</v>
      </c>
      <c r="AG117" s="421">
        <f>U117+V117+W117+X117+Y117+Z117+AA117+AB117+AC117+AD117+AE117+AF117</f>
        <v>0</v>
      </c>
      <c r="AH117" s="425">
        <f>IF( $F117=0,0,((($F117/$E$113)*'PLAN DE ADQUISICIONES'!AD$47)*($G117/$F117)))</f>
        <v>0</v>
      </c>
      <c r="AI117" s="420">
        <f>IF( $F117=0,0,((($F117/$E$113)*'PLAN DE ADQUISICIONES'!AE$47)*($G117/$F117)))</f>
        <v>0</v>
      </c>
      <c r="AJ117" s="420">
        <f>IF( $F117=0,0,((($F117/$E$113)*'PLAN DE ADQUISICIONES'!AF$47)*($G117/$F117)))</f>
        <v>0</v>
      </c>
      <c r="AK117" s="420">
        <f>IF( $F117=0,0,((($F117/$E$113)*'PLAN DE ADQUISICIONES'!AG$47)*($G117/$F117)))</f>
        <v>0</v>
      </c>
      <c r="AL117" s="420">
        <f>IF( $F117=0,0,((($F117/$E$113)*'PLAN DE ADQUISICIONES'!AH$47)*($G117/$F117)))</f>
        <v>0</v>
      </c>
      <c r="AM117" s="420">
        <f>IF( $F117=0,0,((($F117/$E$113)*'PLAN DE ADQUISICIONES'!AI$47)*($G117/$F117)))</f>
        <v>0</v>
      </c>
      <c r="AN117" s="420">
        <f>IF( $F117=0,0,((($F117/$E$113)*'PLAN DE ADQUISICIONES'!AJ$47)*($G117/$F117)))</f>
        <v>0</v>
      </c>
      <c r="AO117" s="420">
        <f>IF( $F117=0,0,((($F117/$E$113)*'PLAN DE ADQUISICIONES'!AK$47)*($G117/$F117)))</f>
        <v>0</v>
      </c>
      <c r="AP117" s="420">
        <f>IF( $F117=0,0,((($F117/$E$113)*'PLAN DE ADQUISICIONES'!AL$47)*($G117/$F117)))</f>
        <v>0</v>
      </c>
      <c r="AQ117" s="420">
        <f>IF( $F117=0,0,((($F117/$E$113)*'PLAN DE ADQUISICIONES'!AM$47)*($G117/$F117)))</f>
        <v>0</v>
      </c>
      <c r="AR117" s="420">
        <f>IF( $F117=0,0,((($F117/$E$113)*'PLAN DE ADQUISICIONES'!AN$47)*($G117/$F117)))</f>
        <v>0</v>
      </c>
      <c r="AS117" s="420">
        <f>IF( $F117=0,0,((($F117/$E$113)*'PLAN DE ADQUISICIONES'!AO$47)*($G117/$F117)))</f>
        <v>0</v>
      </c>
      <c r="AT117" s="423">
        <f>AH117+AI117+AJ117+AK117+AL117+AM117+AN117+AO117+AP117+AQ117+AR117+AS117</f>
        <v>0</v>
      </c>
      <c r="AU117" s="426">
        <f>AS117+AR117+AQ117+AP117+AO117+AN117+AM117+AL117+AK117+AJ117+AI117+AH117+AF117+AE117+AD117+AC117+AB117+AA117+Z117+Y117+X117+W117+V117+U117+S117+R117+Q117+P117+O117+N117+M117+L117+K117+J117+I117+H117</f>
        <v>0</v>
      </c>
      <c r="AV117" s="392">
        <f t="shared" si="24"/>
        <v>0</v>
      </c>
    </row>
    <row r="118" spans="2:48" s="60" customFormat="1" ht="12.75" customHeight="1" x14ac:dyDescent="0.25">
      <c r="B118" s="416" t="str">
        <f>+'FORMATO COSTEO C2'!C72</f>
        <v>2.1.2.5</v>
      </c>
      <c r="C118" s="417" t="str">
        <f>+'FORMATO COSTEO C2'!B72</f>
        <v>Categoría de gasto</v>
      </c>
      <c r="D118" s="428"/>
      <c r="E118" s="563"/>
      <c r="F118" s="420">
        <f>+'FORMATO COSTEO C2'!G72</f>
        <v>0</v>
      </c>
      <c r="G118" s="423">
        <f>+'FORMATO COSTEO C2'!I72</f>
        <v>0</v>
      </c>
      <c r="H118" s="424">
        <f>IF( $F118=0,0,((($F118/$E$113)*'PLAN DE ADQUISICIONES'!F$47)*($G118/$F118)))</f>
        <v>0</v>
      </c>
      <c r="I118" s="420">
        <f>IF( $F118=0,0,((($F118/$E$113)*'PLAN DE ADQUISICIONES'!G$47)*($G118/$F118)))</f>
        <v>0</v>
      </c>
      <c r="J118" s="420">
        <f>IF( $F118=0,0,((($F118/$E$113)*'PLAN DE ADQUISICIONES'!H$47)*($G118/$F118)))</f>
        <v>0</v>
      </c>
      <c r="K118" s="420">
        <f>IF( $F118=0,0,((($F118/$E$113)*'PLAN DE ADQUISICIONES'!I$47)*($G118/$F118)))</f>
        <v>0</v>
      </c>
      <c r="L118" s="420">
        <f>IF( $F118=0,0,((($F118/$E$113)*'PLAN DE ADQUISICIONES'!J$47)*($G118/$F118)))</f>
        <v>0</v>
      </c>
      <c r="M118" s="420">
        <f>IF( $F118=0,0,((($F118/$E$113)*'PLAN DE ADQUISICIONES'!K$47)*($G118/$F118)))</f>
        <v>0</v>
      </c>
      <c r="N118" s="420">
        <f>IF( $F118=0,0,((($F118/$E$113)*'PLAN DE ADQUISICIONES'!L$47)*($G118/$F118)))</f>
        <v>0</v>
      </c>
      <c r="O118" s="420">
        <f>IF( $F118=0,0,((($F118/$E$113)*'PLAN DE ADQUISICIONES'!M$47)*($G118/$F118)))</f>
        <v>0</v>
      </c>
      <c r="P118" s="420">
        <f>IF( $F118=0,0,((($F118/$E$113)*'PLAN DE ADQUISICIONES'!N$47)*($G118/$F118)))</f>
        <v>0</v>
      </c>
      <c r="Q118" s="420">
        <f>IF( $F118=0,0,((($F118/$E$113)*'PLAN DE ADQUISICIONES'!O$47)*($G118/$F118)))</f>
        <v>0</v>
      </c>
      <c r="R118" s="420">
        <f>IF( $F118=0,0,((($F118/$E$113)*'PLAN DE ADQUISICIONES'!P$47)*($G118/$F118)))</f>
        <v>0</v>
      </c>
      <c r="S118" s="420">
        <f>IF( $F118=0,0,((($F118/$E$113)*'PLAN DE ADQUISICIONES'!Q$47)*($G118/$F118)))</f>
        <v>0</v>
      </c>
      <c r="T118" s="423">
        <f>H118+I118+J118+K118+L118+M118+N118+O118+P118+Q118+R118+S118</f>
        <v>0</v>
      </c>
      <c r="U118" s="424">
        <f>IF( $F118=0,0,((($F118/$E$113)*'PLAN DE ADQUISICIONES'!R$47)*($G118/$F118)))</f>
        <v>0</v>
      </c>
      <c r="V118" s="420">
        <f>IF( $F118=0,0,((($F118/$E$113)*'PLAN DE ADQUISICIONES'!S$47)*($G118/$F118)))</f>
        <v>0</v>
      </c>
      <c r="W118" s="420">
        <f>IF( $F118=0,0,((($F118/$E$113)*'PLAN DE ADQUISICIONES'!T$47)*($G118/$F118)))</f>
        <v>0</v>
      </c>
      <c r="X118" s="420">
        <f>IF( $F118=0,0,((($F118/$E$113)*'PLAN DE ADQUISICIONES'!U$47)*($G118/$F118)))</f>
        <v>0</v>
      </c>
      <c r="Y118" s="420">
        <f>IF( $F118=0,0,((($F118/$E$113)*'PLAN DE ADQUISICIONES'!V$47)*($G118/$F118)))</f>
        <v>0</v>
      </c>
      <c r="Z118" s="420">
        <f>IF( $F118=0,0,((($F118/$E$113)*'PLAN DE ADQUISICIONES'!W$47)*($G118/$F118)))</f>
        <v>0</v>
      </c>
      <c r="AA118" s="420">
        <f>IF( $F118=0,0,((($F118/$E$113)*'PLAN DE ADQUISICIONES'!X$47)*($G118/$F118)))</f>
        <v>0</v>
      </c>
      <c r="AB118" s="420">
        <f>IF( $F118=0,0,((($F118/$E$113)*'PLAN DE ADQUISICIONES'!Y$47)*($G118/$F118)))</f>
        <v>0</v>
      </c>
      <c r="AC118" s="420">
        <f>IF( $F118=0,0,((($F118/$E$113)*'PLAN DE ADQUISICIONES'!Z$47)*($G118/$F118)))</f>
        <v>0</v>
      </c>
      <c r="AD118" s="420">
        <f>IF( $F118=0,0,((($F118/$E$113)*'PLAN DE ADQUISICIONES'!AA$47)*($G118/$F118)))</f>
        <v>0</v>
      </c>
      <c r="AE118" s="420">
        <f>IF( $F118=0,0,((($F118/$E$113)*'PLAN DE ADQUISICIONES'!AB$47)*($G118/$F118)))</f>
        <v>0</v>
      </c>
      <c r="AF118" s="420">
        <f>IF( $F118=0,0,((($F118/$E$113)*'PLAN DE ADQUISICIONES'!AC$47)*($G118/$F118)))</f>
        <v>0</v>
      </c>
      <c r="AG118" s="421">
        <f>U118+V118+W118+X118+Y118+Z118+AA118+AB118+AC118+AD118+AE118+AF118</f>
        <v>0</v>
      </c>
      <c r="AH118" s="425">
        <f>IF( $F118=0,0,((($F118/$E$113)*'PLAN DE ADQUISICIONES'!AD$47)*($G118/$F118)))</f>
        <v>0</v>
      </c>
      <c r="AI118" s="420">
        <f>IF( $F118=0,0,((($F118/$E$113)*'PLAN DE ADQUISICIONES'!AE$47)*($G118/$F118)))</f>
        <v>0</v>
      </c>
      <c r="AJ118" s="420">
        <f>IF( $F118=0,0,((($F118/$E$113)*'PLAN DE ADQUISICIONES'!AF$47)*($G118/$F118)))</f>
        <v>0</v>
      </c>
      <c r="AK118" s="420">
        <f>IF( $F118=0,0,((($F118/$E$113)*'PLAN DE ADQUISICIONES'!AG$47)*($G118/$F118)))</f>
        <v>0</v>
      </c>
      <c r="AL118" s="420">
        <f>IF( $F118=0,0,((($F118/$E$113)*'PLAN DE ADQUISICIONES'!AH$47)*($G118/$F118)))</f>
        <v>0</v>
      </c>
      <c r="AM118" s="420">
        <f>IF( $F118=0,0,((($F118/$E$113)*'PLAN DE ADQUISICIONES'!AI$47)*($G118/$F118)))</f>
        <v>0</v>
      </c>
      <c r="AN118" s="420">
        <f>IF( $F118=0,0,((($F118/$E$113)*'PLAN DE ADQUISICIONES'!AJ$47)*($G118/$F118)))</f>
        <v>0</v>
      </c>
      <c r="AO118" s="420">
        <f>IF( $F118=0,0,((($F118/$E$113)*'PLAN DE ADQUISICIONES'!AK$47)*($G118/$F118)))</f>
        <v>0</v>
      </c>
      <c r="AP118" s="420">
        <f>IF( $F118=0,0,((($F118/$E$113)*'PLAN DE ADQUISICIONES'!AL$47)*($G118/$F118)))</f>
        <v>0</v>
      </c>
      <c r="AQ118" s="420">
        <f>IF( $F118=0,0,((($F118/$E$113)*'PLAN DE ADQUISICIONES'!AM$47)*($G118/$F118)))</f>
        <v>0</v>
      </c>
      <c r="AR118" s="420">
        <f>IF( $F118=0,0,((($F118/$E$113)*'PLAN DE ADQUISICIONES'!AN$47)*($G118/$F118)))</f>
        <v>0</v>
      </c>
      <c r="AS118" s="420">
        <f>IF( $F118=0,0,((($F118/$E$113)*'PLAN DE ADQUISICIONES'!AO$47)*($G118/$F118)))</f>
        <v>0</v>
      </c>
      <c r="AT118" s="423">
        <f>AH118+AI118+AJ118+AK118+AL118+AM118+AN118+AO118+AP118+AQ118+AR118+AS118</f>
        <v>0</v>
      </c>
      <c r="AU118" s="426">
        <f>AS118+AR118+AQ118+AP118+AO118+AN118+AM118+AL118+AK118+AJ118+AI118+AH118+AF118+AE118+AD118+AC118+AB118+AA118+Z118+Y118+X118+W118+V118+U118+S118+R118+Q118+P118+O118+N118+M118+L118+K118+J118+I118+H118</f>
        <v>0</v>
      </c>
      <c r="AV118" s="392">
        <f t="shared" si="24"/>
        <v>0</v>
      </c>
    </row>
    <row r="119" spans="2:48" s="60" customFormat="1" ht="12.75" customHeight="1" x14ac:dyDescent="0.25">
      <c r="B119" s="406" t="str">
        <f>+'FORMATO COSTEO C2'!C78</f>
        <v>2.1.3</v>
      </c>
      <c r="C119" s="430">
        <f>+'FORMATO COSTEO C2'!B78</f>
        <v>0</v>
      </c>
      <c r="D119" s="543" t="str">
        <f>+'FORMATO COSTEO C2'!D78</f>
        <v>Unidad medida</v>
      </c>
      <c r="E119" s="546">
        <f>+'FORMATO COSTEO C2'!E78</f>
        <v>0</v>
      </c>
      <c r="F119" s="410">
        <f>SUM(F120:F124)</f>
        <v>0</v>
      </c>
      <c r="G119" s="413">
        <f t="shared" ref="G119:AS119" si="34">SUM(G120:G124)</f>
        <v>0</v>
      </c>
      <c r="H119" s="414">
        <f t="shared" si="34"/>
        <v>0</v>
      </c>
      <c r="I119" s="410">
        <f t="shared" si="34"/>
        <v>0</v>
      </c>
      <c r="J119" s="410">
        <f t="shared" si="34"/>
        <v>0</v>
      </c>
      <c r="K119" s="410">
        <f t="shared" si="34"/>
        <v>0</v>
      </c>
      <c r="L119" s="410">
        <f t="shared" si="34"/>
        <v>0</v>
      </c>
      <c r="M119" s="410">
        <f t="shared" si="34"/>
        <v>0</v>
      </c>
      <c r="N119" s="410">
        <f t="shared" si="34"/>
        <v>0</v>
      </c>
      <c r="O119" s="410">
        <f t="shared" si="34"/>
        <v>0</v>
      </c>
      <c r="P119" s="410">
        <f t="shared" si="34"/>
        <v>0</v>
      </c>
      <c r="Q119" s="410">
        <f t="shared" si="34"/>
        <v>0</v>
      </c>
      <c r="R119" s="410">
        <f t="shared" si="34"/>
        <v>0</v>
      </c>
      <c r="S119" s="410">
        <f t="shared" si="34"/>
        <v>0</v>
      </c>
      <c r="T119" s="413">
        <f>SUM(T120:T124)</f>
        <v>0</v>
      </c>
      <c r="U119" s="414">
        <f t="shared" si="34"/>
        <v>0</v>
      </c>
      <c r="V119" s="410">
        <f t="shared" si="34"/>
        <v>0</v>
      </c>
      <c r="W119" s="410">
        <f t="shared" si="34"/>
        <v>0</v>
      </c>
      <c r="X119" s="410">
        <f t="shared" si="34"/>
        <v>0</v>
      </c>
      <c r="Y119" s="410">
        <f t="shared" si="34"/>
        <v>0</v>
      </c>
      <c r="Z119" s="410">
        <f t="shared" si="34"/>
        <v>0</v>
      </c>
      <c r="AA119" s="410">
        <f t="shared" si="34"/>
        <v>0</v>
      </c>
      <c r="AB119" s="410">
        <f t="shared" si="34"/>
        <v>0</v>
      </c>
      <c r="AC119" s="410">
        <f t="shared" si="34"/>
        <v>0</v>
      </c>
      <c r="AD119" s="410">
        <f t="shared" si="34"/>
        <v>0</v>
      </c>
      <c r="AE119" s="410">
        <f t="shared" si="34"/>
        <v>0</v>
      </c>
      <c r="AF119" s="410">
        <f t="shared" si="34"/>
        <v>0</v>
      </c>
      <c r="AG119" s="411">
        <f t="shared" si="34"/>
        <v>0</v>
      </c>
      <c r="AH119" s="412">
        <f t="shared" si="34"/>
        <v>0</v>
      </c>
      <c r="AI119" s="410">
        <f t="shared" si="34"/>
        <v>0</v>
      </c>
      <c r="AJ119" s="410">
        <f t="shared" si="34"/>
        <v>0</v>
      </c>
      <c r="AK119" s="410">
        <f t="shared" si="34"/>
        <v>0</v>
      </c>
      <c r="AL119" s="410">
        <f t="shared" si="34"/>
        <v>0</v>
      </c>
      <c r="AM119" s="410">
        <f t="shared" si="34"/>
        <v>0</v>
      </c>
      <c r="AN119" s="410">
        <f t="shared" si="34"/>
        <v>0</v>
      </c>
      <c r="AO119" s="410">
        <f t="shared" si="34"/>
        <v>0</v>
      </c>
      <c r="AP119" s="410">
        <f t="shared" si="34"/>
        <v>0</v>
      </c>
      <c r="AQ119" s="410">
        <f t="shared" si="34"/>
        <v>0</v>
      </c>
      <c r="AR119" s="410">
        <f t="shared" si="34"/>
        <v>0</v>
      </c>
      <c r="AS119" s="410">
        <f t="shared" si="34"/>
        <v>0</v>
      </c>
      <c r="AT119" s="413">
        <f>SUM(AT120:AT124)</f>
        <v>0</v>
      </c>
      <c r="AU119" s="415">
        <f>SUM(AU120:AU124)</f>
        <v>0</v>
      </c>
      <c r="AV119" s="392">
        <f t="shared" si="24"/>
        <v>0</v>
      </c>
    </row>
    <row r="120" spans="2:48" s="60" customFormat="1" ht="12.75" customHeight="1" x14ac:dyDescent="0.25">
      <c r="B120" s="416" t="str">
        <f>+'FORMATO COSTEO C2'!C80</f>
        <v>2.1.3.1</v>
      </c>
      <c r="C120" s="417" t="str">
        <f>+'FORMATO COSTEO C2'!B80</f>
        <v>Categoría de gasto</v>
      </c>
      <c r="D120" s="428"/>
      <c r="E120" s="563"/>
      <c r="F120" s="420">
        <f>+'FORMATO COSTEO C2'!G80</f>
        <v>0</v>
      </c>
      <c r="G120" s="423">
        <f>+'FORMATO COSTEO C2'!I80</f>
        <v>0</v>
      </c>
      <c r="H120" s="560">
        <f>IF( $F120=0,0,((($F120/$E$119)*'PLAN DE ADQUISICIONES'!F$48)*($G120/$F120)))</f>
        <v>0</v>
      </c>
      <c r="I120" s="420">
        <f>IF( $F120=0,0,((($F120/$E$119)*'PLAN DE ADQUISICIONES'!G$48)*($G120/$F120)))</f>
        <v>0</v>
      </c>
      <c r="J120" s="420">
        <f>IF( $F120=0,0,((($F120/$E$119)*'PLAN DE ADQUISICIONES'!H$48)*($G120/$F120)))</f>
        <v>0</v>
      </c>
      <c r="K120" s="420">
        <f>IF( $F120=0,0,((($F120/$E$119)*'PLAN DE ADQUISICIONES'!I$48)*($G120/$F120)))</f>
        <v>0</v>
      </c>
      <c r="L120" s="420">
        <f>IF( $F120=0,0,((($F120/$E$119)*'PLAN DE ADQUISICIONES'!J$48)*($G120/$F120)))</f>
        <v>0</v>
      </c>
      <c r="M120" s="420">
        <f>IF( $F120=0,0,((($F120/$E$119)*'PLAN DE ADQUISICIONES'!K$48)*($G120/$F120)))</f>
        <v>0</v>
      </c>
      <c r="N120" s="420">
        <f>IF( $F120=0,0,((($F120/$E$119)*'PLAN DE ADQUISICIONES'!L$48)*($G120/$F120)))</f>
        <v>0</v>
      </c>
      <c r="O120" s="420">
        <f>IF( $F120=0,0,((($F120/$E$119)*'PLAN DE ADQUISICIONES'!M$48)*($G120/$F120)))</f>
        <v>0</v>
      </c>
      <c r="P120" s="420">
        <f>IF( $F120=0,0,((($F120/$E$119)*'PLAN DE ADQUISICIONES'!N$48)*($G120/$F120)))</f>
        <v>0</v>
      </c>
      <c r="Q120" s="420">
        <f>IF( $F120=0,0,((($F120/$E$119)*'PLAN DE ADQUISICIONES'!O$48)*($G120/$F120)))</f>
        <v>0</v>
      </c>
      <c r="R120" s="420">
        <f>IF( $F120=0,0,((($F120/$E$119)*'PLAN DE ADQUISICIONES'!P$48)*($G120/$F120)))</f>
        <v>0</v>
      </c>
      <c r="S120" s="420">
        <f>IF( $F120=0,0,((($F120/$E$119)*'PLAN DE ADQUISICIONES'!Q$48)*($G120/$F120)))</f>
        <v>0</v>
      </c>
      <c r="T120" s="423">
        <f>H120+I120+J120+K120+L120+M120+N120+O120+P120+Q120+R120+S120</f>
        <v>0</v>
      </c>
      <c r="U120" s="424">
        <f>IF( $F120=0,0,((($F120/$E$119)*'PLAN DE ADQUISICIONES'!R$48)*($G120/$F120)))</f>
        <v>0</v>
      </c>
      <c r="V120" s="420">
        <f>IF( $F120=0,0,((($F120/$E$119)*'PLAN DE ADQUISICIONES'!S$48)*($G120/$F120)))</f>
        <v>0</v>
      </c>
      <c r="W120" s="420">
        <f>IF( $F120=0,0,((($F120/$E$119)*'PLAN DE ADQUISICIONES'!T$48)*($G120/$F120)))</f>
        <v>0</v>
      </c>
      <c r="X120" s="420">
        <f>IF( $F120=0,0,((($F120/$E$119)*'PLAN DE ADQUISICIONES'!U$48)*($G120/$F120)))</f>
        <v>0</v>
      </c>
      <c r="Y120" s="420">
        <f>IF( $F120=0,0,((($F120/$E$119)*'PLAN DE ADQUISICIONES'!V$48)*($G120/$F120)))</f>
        <v>0</v>
      </c>
      <c r="Z120" s="420">
        <f>IF( $F120=0,0,((($F120/$E$119)*'PLAN DE ADQUISICIONES'!W$48)*($G120/$F120)))</f>
        <v>0</v>
      </c>
      <c r="AA120" s="420">
        <f>IF( $F120=0,0,((($F120/$E$119)*'PLAN DE ADQUISICIONES'!X$48)*($G120/$F120)))</f>
        <v>0</v>
      </c>
      <c r="AB120" s="420">
        <f>IF( $F120=0,0,((($F120/$E$119)*'PLAN DE ADQUISICIONES'!Y$48)*($G120/$F120)))</f>
        <v>0</v>
      </c>
      <c r="AC120" s="420">
        <f>IF( $F120=0,0,((($F120/$E$119)*'PLAN DE ADQUISICIONES'!Z$48)*($G120/$F120)))</f>
        <v>0</v>
      </c>
      <c r="AD120" s="420">
        <f>IF( $F120=0,0,((($F120/$E$119)*'PLAN DE ADQUISICIONES'!AA$48)*($G120/$F120)))</f>
        <v>0</v>
      </c>
      <c r="AE120" s="420">
        <f>IF( $F120=0,0,((($F120/$E$119)*'PLAN DE ADQUISICIONES'!AB$48)*($G120/$F120)))</f>
        <v>0</v>
      </c>
      <c r="AF120" s="420">
        <f>IF( $F120=0,0,((($F120/$E$119)*'PLAN DE ADQUISICIONES'!AC$48)*($G120/$F120)))</f>
        <v>0</v>
      </c>
      <c r="AG120" s="421">
        <f>U120+V120+W120+X120+Y120+Z120+AA120+AB120+AC120+AD120+AE120+AF120</f>
        <v>0</v>
      </c>
      <c r="AH120" s="425">
        <f>IF( $F120=0,0,((($F120/$E$119)*'PLAN DE ADQUISICIONES'!AD$48)*($G120/$F120)))</f>
        <v>0</v>
      </c>
      <c r="AI120" s="420">
        <f>IF( $F120=0,0,((($F120/$E$119)*'PLAN DE ADQUISICIONES'!AE$48)*($G120/$F120)))</f>
        <v>0</v>
      </c>
      <c r="AJ120" s="420">
        <f>IF( $F120=0,0,((($F120/$E$119)*'PLAN DE ADQUISICIONES'!AF$48)*($G120/$F120)))</f>
        <v>0</v>
      </c>
      <c r="AK120" s="420">
        <f>IF( $F120=0,0,((($F120/$E$119)*'PLAN DE ADQUISICIONES'!AG$48)*($G120/$F120)))</f>
        <v>0</v>
      </c>
      <c r="AL120" s="420">
        <f>IF( $F120=0,0,((($F120/$E$119)*'PLAN DE ADQUISICIONES'!AH$48)*($G120/$F120)))</f>
        <v>0</v>
      </c>
      <c r="AM120" s="420">
        <f>IF( $F120=0,0,((($F120/$E$119)*'PLAN DE ADQUISICIONES'!AI$48)*($G120/$F120)))</f>
        <v>0</v>
      </c>
      <c r="AN120" s="420">
        <f>IF( $F120=0,0,((($F120/$E$119)*'PLAN DE ADQUISICIONES'!AJ$48)*($G120/$F120)))</f>
        <v>0</v>
      </c>
      <c r="AO120" s="420">
        <f>IF( $F120=0,0,((($F120/$E$119)*'PLAN DE ADQUISICIONES'!AK$48)*($G120/$F120)))</f>
        <v>0</v>
      </c>
      <c r="AP120" s="420">
        <f>IF( $F120=0,0,((($F120/$E$119)*'PLAN DE ADQUISICIONES'!AL$48)*($G120/$F120)))</f>
        <v>0</v>
      </c>
      <c r="AQ120" s="420">
        <f>IF( $F120=0,0,((($F120/$E$119)*'PLAN DE ADQUISICIONES'!AM$48)*($G120/$F120)))</f>
        <v>0</v>
      </c>
      <c r="AR120" s="420">
        <f>IF( $F120=0,0,((($F120/$E$119)*'PLAN DE ADQUISICIONES'!AN$48)*($G120/$F120)))</f>
        <v>0</v>
      </c>
      <c r="AS120" s="420">
        <f>IF( $F120=0,0,((($F120/$E$119)*'PLAN DE ADQUISICIONES'!AO$48)*($G120/$F120)))</f>
        <v>0</v>
      </c>
      <c r="AT120" s="423">
        <f>AH120+AI120+AJ120+AK120+AL120+AM120+AN120+AO120+AP120+AQ120+AR120+AS120</f>
        <v>0</v>
      </c>
      <c r="AU120" s="426">
        <f>AS120+AR120+AQ120+AP120+AO120+AN120+AM120+AL120+AK120+AJ120+AI120+AH120+AF120+AE120+AD120+AC120+AB120+AA120+Z120+Y120+X120+W120+V120+U120+S120+R120+Q120+P120+O120+N120+M120+L120+K120+J120+I120+H120</f>
        <v>0</v>
      </c>
      <c r="AV120" s="392">
        <f t="shared" si="24"/>
        <v>0</v>
      </c>
    </row>
    <row r="121" spans="2:48" s="60" customFormat="1" ht="12.75" customHeight="1" x14ac:dyDescent="0.25">
      <c r="B121" s="416" t="str">
        <f>+'FORMATO COSTEO C2'!C86</f>
        <v>2.1.3.2</v>
      </c>
      <c r="C121" s="417" t="str">
        <f>+'FORMATO COSTEO C2'!B86</f>
        <v>Categoría de gasto</v>
      </c>
      <c r="D121" s="428"/>
      <c r="E121" s="563"/>
      <c r="F121" s="420">
        <f>+'FORMATO COSTEO C2'!G86</f>
        <v>0</v>
      </c>
      <c r="G121" s="423">
        <f>+'FORMATO COSTEO C2'!I86</f>
        <v>0</v>
      </c>
      <c r="H121" s="424">
        <f>IF( $F121=0,0,((($F121/$E$119)*'PLAN DE ADQUISICIONES'!F$48)*($G121/$F121)))</f>
        <v>0</v>
      </c>
      <c r="I121" s="420">
        <f>IF( $F121=0,0,((($F121/$E$119)*'PLAN DE ADQUISICIONES'!G$48)*($G121/$F121)))</f>
        <v>0</v>
      </c>
      <c r="J121" s="420">
        <f>IF( $F121=0,0,((($F121/$E$119)*'PLAN DE ADQUISICIONES'!H$48)*($G121/$F121)))</f>
        <v>0</v>
      </c>
      <c r="K121" s="420">
        <f>IF( $F121=0,0,((($F121/$E$119)*'PLAN DE ADQUISICIONES'!I$48)*($G121/$F121)))</f>
        <v>0</v>
      </c>
      <c r="L121" s="420">
        <f>IF( $F121=0,0,((($F121/$E$119)*'PLAN DE ADQUISICIONES'!J$48)*($G121/$F121)))</f>
        <v>0</v>
      </c>
      <c r="M121" s="420">
        <f>IF( $F121=0,0,((($F121/$E$119)*'PLAN DE ADQUISICIONES'!K$48)*($G121/$F121)))</f>
        <v>0</v>
      </c>
      <c r="N121" s="420">
        <f>IF( $F121=0,0,((($F121/$E$119)*'PLAN DE ADQUISICIONES'!L$48)*($G121/$F121)))</f>
        <v>0</v>
      </c>
      <c r="O121" s="420">
        <f>IF( $F121=0,0,((($F121/$E$119)*'PLAN DE ADQUISICIONES'!M$48)*($G121/$F121)))</f>
        <v>0</v>
      </c>
      <c r="P121" s="420">
        <f>IF( $F121=0,0,((($F121/$E$119)*'PLAN DE ADQUISICIONES'!N$48)*($G121/$F121)))</f>
        <v>0</v>
      </c>
      <c r="Q121" s="420">
        <f>IF( $F121=0,0,((($F121/$E$119)*'PLAN DE ADQUISICIONES'!O$48)*($G121/$F121)))</f>
        <v>0</v>
      </c>
      <c r="R121" s="420">
        <f>IF( $F121=0,0,((($F121/$E$119)*'PLAN DE ADQUISICIONES'!P$48)*($G121/$F121)))</f>
        <v>0</v>
      </c>
      <c r="S121" s="420">
        <f>IF( $F121=0,0,((($F121/$E$119)*'PLAN DE ADQUISICIONES'!Q$48)*($G121/$F121)))</f>
        <v>0</v>
      </c>
      <c r="T121" s="423">
        <f>H121+I121+J121+K121+L121+M121+N121+O121+P121+Q121+R121+S121</f>
        <v>0</v>
      </c>
      <c r="U121" s="424">
        <f>IF( $F121=0,0,((($F121/$E$119)*'PLAN DE ADQUISICIONES'!R$48)*($G121/$F121)))</f>
        <v>0</v>
      </c>
      <c r="V121" s="420">
        <f>IF( $F121=0,0,((($F121/$E$119)*'PLAN DE ADQUISICIONES'!S$48)*($G121/$F121)))</f>
        <v>0</v>
      </c>
      <c r="W121" s="420">
        <f>IF( $F121=0,0,((($F121/$E$119)*'PLAN DE ADQUISICIONES'!T$48)*($G121/$F121)))</f>
        <v>0</v>
      </c>
      <c r="X121" s="420">
        <f>IF( $F121=0,0,((($F121/$E$119)*'PLAN DE ADQUISICIONES'!U$48)*($G121/$F121)))</f>
        <v>0</v>
      </c>
      <c r="Y121" s="420">
        <f>IF( $F121=0,0,((($F121/$E$119)*'PLAN DE ADQUISICIONES'!V$48)*($G121/$F121)))</f>
        <v>0</v>
      </c>
      <c r="Z121" s="420">
        <f>IF( $F121=0,0,((($F121/$E$119)*'PLAN DE ADQUISICIONES'!W$48)*($G121/$F121)))</f>
        <v>0</v>
      </c>
      <c r="AA121" s="420">
        <f>IF( $F121=0,0,((($F121/$E$119)*'PLAN DE ADQUISICIONES'!X$48)*($G121/$F121)))</f>
        <v>0</v>
      </c>
      <c r="AB121" s="420">
        <f>IF( $F121=0,0,((($F121/$E$119)*'PLAN DE ADQUISICIONES'!Y$48)*($G121/$F121)))</f>
        <v>0</v>
      </c>
      <c r="AC121" s="420">
        <f>IF( $F121=0,0,((($F121/$E$119)*'PLAN DE ADQUISICIONES'!Z$48)*($G121/$F121)))</f>
        <v>0</v>
      </c>
      <c r="AD121" s="420">
        <f>IF( $F121=0,0,((($F121/$E$119)*'PLAN DE ADQUISICIONES'!AA$48)*($G121/$F121)))</f>
        <v>0</v>
      </c>
      <c r="AE121" s="420">
        <f>IF( $F121=0,0,((($F121/$E$119)*'PLAN DE ADQUISICIONES'!AB$48)*($G121/$F121)))</f>
        <v>0</v>
      </c>
      <c r="AF121" s="420">
        <f>IF( $F121=0,0,((($F121/$E$119)*'PLAN DE ADQUISICIONES'!AC$48)*($G121/$F121)))</f>
        <v>0</v>
      </c>
      <c r="AG121" s="421">
        <f>U121+V121+W121+X121+Y121+Z121+AA121+AB121+AC121+AD121+AE121+AF121</f>
        <v>0</v>
      </c>
      <c r="AH121" s="425">
        <f>IF( $F121=0,0,((($F121/$E$119)*'PLAN DE ADQUISICIONES'!AD$48)*($G121/$F121)))</f>
        <v>0</v>
      </c>
      <c r="AI121" s="420">
        <f>IF( $F121=0,0,((($F121/$E$119)*'PLAN DE ADQUISICIONES'!AE$48)*($G121/$F121)))</f>
        <v>0</v>
      </c>
      <c r="AJ121" s="420">
        <f>IF( $F121=0,0,((($F121/$E$119)*'PLAN DE ADQUISICIONES'!AF$48)*($G121/$F121)))</f>
        <v>0</v>
      </c>
      <c r="AK121" s="420">
        <f>IF( $F121=0,0,((($F121/$E$119)*'PLAN DE ADQUISICIONES'!AG$48)*($G121/$F121)))</f>
        <v>0</v>
      </c>
      <c r="AL121" s="420">
        <f>IF( $F121=0,0,((($F121/$E$119)*'PLAN DE ADQUISICIONES'!AH$48)*($G121/$F121)))</f>
        <v>0</v>
      </c>
      <c r="AM121" s="420">
        <f>IF( $F121=0,0,((($F121/$E$119)*'PLAN DE ADQUISICIONES'!AI$48)*($G121/$F121)))</f>
        <v>0</v>
      </c>
      <c r="AN121" s="420">
        <f>IF( $F121=0,0,((($F121/$E$119)*'PLAN DE ADQUISICIONES'!AJ$48)*($G121/$F121)))</f>
        <v>0</v>
      </c>
      <c r="AO121" s="420">
        <f>IF( $F121=0,0,((($F121/$E$119)*'PLAN DE ADQUISICIONES'!AK$48)*($G121/$F121)))</f>
        <v>0</v>
      </c>
      <c r="AP121" s="420">
        <f>IF( $F121=0,0,((($F121/$E$119)*'PLAN DE ADQUISICIONES'!AL$48)*($G121/$F121)))</f>
        <v>0</v>
      </c>
      <c r="AQ121" s="420">
        <f>IF( $F121=0,0,((($F121/$E$119)*'PLAN DE ADQUISICIONES'!AM$48)*($G121/$F121)))</f>
        <v>0</v>
      </c>
      <c r="AR121" s="420">
        <f>IF( $F121=0,0,((($F121/$E$119)*'PLAN DE ADQUISICIONES'!AN$48)*($G121/$F121)))</f>
        <v>0</v>
      </c>
      <c r="AS121" s="420">
        <f>IF( $F121=0,0,((($F121/$E$119)*'PLAN DE ADQUISICIONES'!AO$48)*($G121/$F121)))</f>
        <v>0</v>
      </c>
      <c r="AT121" s="423">
        <f>AH121+AI121+AJ121+AK121+AL121+AM121+AN121+AO121+AP121+AQ121+AR121+AS121</f>
        <v>0</v>
      </c>
      <c r="AU121" s="426">
        <f>AS121+AR121+AQ121+AP121+AO121+AN121+AM121+AL121+AK121+AJ121+AI121+AH121+AF121+AE121+AD121+AC121+AB121+AA121+Z121+Y121+X121+W121+V121+U121+S121+R121+Q121+P121+O121+N121+M121+L121+K121+J121+I121+H121</f>
        <v>0</v>
      </c>
      <c r="AV121" s="392">
        <f t="shared" si="24"/>
        <v>0</v>
      </c>
    </row>
    <row r="122" spans="2:48" s="60" customFormat="1" ht="12.75" customHeight="1" x14ac:dyDescent="0.25">
      <c r="B122" s="416" t="str">
        <f>+'FORMATO COSTEO C2'!C92</f>
        <v>2.1.3.3</v>
      </c>
      <c r="C122" s="417" t="str">
        <f>+'FORMATO COSTEO C2'!B92</f>
        <v>Categoría de gasto</v>
      </c>
      <c r="D122" s="428"/>
      <c r="E122" s="563"/>
      <c r="F122" s="420">
        <f>+'FORMATO COSTEO C2'!G92</f>
        <v>0</v>
      </c>
      <c r="G122" s="423">
        <f>+'FORMATO COSTEO C2'!I92</f>
        <v>0</v>
      </c>
      <c r="H122" s="424">
        <f>IF( $F122=0,0,((($F122/$E$119)*'PLAN DE ADQUISICIONES'!F$48)*($G122/$F122)))</f>
        <v>0</v>
      </c>
      <c r="I122" s="420">
        <f>IF( $F122=0,0,((($F122/$E$119)*'PLAN DE ADQUISICIONES'!G$48)*($G122/$F122)))</f>
        <v>0</v>
      </c>
      <c r="J122" s="420">
        <f>IF( $F122=0,0,((($F122/$E$119)*'PLAN DE ADQUISICIONES'!H$48)*($G122/$F122)))</f>
        <v>0</v>
      </c>
      <c r="K122" s="420">
        <f>IF( $F122=0,0,((($F122/$E$119)*'PLAN DE ADQUISICIONES'!I$48)*($G122/$F122)))</f>
        <v>0</v>
      </c>
      <c r="L122" s="420">
        <f>IF( $F122=0,0,((($F122/$E$119)*'PLAN DE ADQUISICIONES'!J$48)*($G122/$F122)))</f>
        <v>0</v>
      </c>
      <c r="M122" s="420">
        <f>IF( $F122=0,0,((($F122/$E$119)*'PLAN DE ADQUISICIONES'!K$48)*($G122/$F122)))</f>
        <v>0</v>
      </c>
      <c r="N122" s="420">
        <f>IF( $F122=0,0,((($F122/$E$119)*'PLAN DE ADQUISICIONES'!L$48)*($G122/$F122)))</f>
        <v>0</v>
      </c>
      <c r="O122" s="420">
        <f>IF( $F122=0,0,((($F122/$E$119)*'PLAN DE ADQUISICIONES'!M$48)*($G122/$F122)))</f>
        <v>0</v>
      </c>
      <c r="P122" s="420">
        <f>IF( $F122=0,0,((($F122/$E$119)*'PLAN DE ADQUISICIONES'!N$48)*($G122/$F122)))</f>
        <v>0</v>
      </c>
      <c r="Q122" s="420">
        <f>IF( $F122=0,0,((($F122/$E$119)*'PLAN DE ADQUISICIONES'!O$48)*($G122/$F122)))</f>
        <v>0</v>
      </c>
      <c r="R122" s="420">
        <f>IF( $F122=0,0,((($F122/$E$119)*'PLAN DE ADQUISICIONES'!P$48)*($G122/$F122)))</f>
        <v>0</v>
      </c>
      <c r="S122" s="420">
        <f>IF( $F122=0,0,((($F122/$E$119)*'PLAN DE ADQUISICIONES'!Q$48)*($G122/$F122)))</f>
        <v>0</v>
      </c>
      <c r="T122" s="423">
        <f>H122+I122+J122+K122+L122+M122+N122+O122+P122+Q122+R122+S122</f>
        <v>0</v>
      </c>
      <c r="U122" s="424">
        <f>IF( $F122=0,0,((($F122/$E$119)*'PLAN DE ADQUISICIONES'!R$48)*($G122/$F122)))</f>
        <v>0</v>
      </c>
      <c r="V122" s="420">
        <f>IF( $F122=0,0,((($F122/$E$119)*'PLAN DE ADQUISICIONES'!S$48)*($G122/$F122)))</f>
        <v>0</v>
      </c>
      <c r="W122" s="420">
        <f>IF( $F122=0,0,((($F122/$E$119)*'PLAN DE ADQUISICIONES'!T$48)*($G122/$F122)))</f>
        <v>0</v>
      </c>
      <c r="X122" s="420">
        <f>IF( $F122=0,0,((($F122/$E$119)*'PLAN DE ADQUISICIONES'!U$48)*($G122/$F122)))</f>
        <v>0</v>
      </c>
      <c r="Y122" s="420">
        <f>IF( $F122=0,0,((($F122/$E$119)*'PLAN DE ADQUISICIONES'!V$48)*($G122/$F122)))</f>
        <v>0</v>
      </c>
      <c r="Z122" s="420">
        <f>IF( $F122=0,0,((($F122/$E$119)*'PLAN DE ADQUISICIONES'!W$48)*($G122/$F122)))</f>
        <v>0</v>
      </c>
      <c r="AA122" s="420">
        <f>IF( $F122=0,0,((($F122/$E$119)*'PLAN DE ADQUISICIONES'!X$48)*($G122/$F122)))</f>
        <v>0</v>
      </c>
      <c r="AB122" s="420">
        <f>IF( $F122=0,0,((($F122/$E$119)*'PLAN DE ADQUISICIONES'!Y$48)*($G122/$F122)))</f>
        <v>0</v>
      </c>
      <c r="AC122" s="420">
        <f>IF( $F122=0,0,((($F122/$E$119)*'PLAN DE ADQUISICIONES'!Z$48)*($G122/$F122)))</f>
        <v>0</v>
      </c>
      <c r="AD122" s="420">
        <f>IF( $F122=0,0,((($F122/$E$119)*'PLAN DE ADQUISICIONES'!AA$48)*($G122/$F122)))</f>
        <v>0</v>
      </c>
      <c r="AE122" s="420">
        <f>IF( $F122=0,0,((($F122/$E$119)*'PLAN DE ADQUISICIONES'!AB$48)*($G122/$F122)))</f>
        <v>0</v>
      </c>
      <c r="AF122" s="420">
        <f>IF( $F122=0,0,((($F122/$E$119)*'PLAN DE ADQUISICIONES'!AC$48)*($G122/$F122)))</f>
        <v>0</v>
      </c>
      <c r="AG122" s="421">
        <f>U122+V122+W122+X122+Y122+Z122+AA122+AB122+AC122+AD122+AE122+AF122</f>
        <v>0</v>
      </c>
      <c r="AH122" s="425">
        <f>IF( $F122=0,0,((($F122/$E$119)*'PLAN DE ADQUISICIONES'!AD$48)*($G122/$F122)))</f>
        <v>0</v>
      </c>
      <c r="AI122" s="420">
        <f>IF( $F122=0,0,((($F122/$E$119)*'PLAN DE ADQUISICIONES'!AE$48)*($G122/$F122)))</f>
        <v>0</v>
      </c>
      <c r="AJ122" s="420">
        <f>IF( $F122=0,0,((($F122/$E$119)*'PLAN DE ADQUISICIONES'!AF$48)*($G122/$F122)))</f>
        <v>0</v>
      </c>
      <c r="AK122" s="420">
        <f>IF( $F122=0,0,((($F122/$E$119)*'PLAN DE ADQUISICIONES'!AG$48)*($G122/$F122)))</f>
        <v>0</v>
      </c>
      <c r="AL122" s="420">
        <f>IF( $F122=0,0,((($F122/$E$119)*'PLAN DE ADQUISICIONES'!AH$48)*($G122/$F122)))</f>
        <v>0</v>
      </c>
      <c r="AM122" s="420">
        <f>IF( $F122=0,0,((($F122/$E$119)*'PLAN DE ADQUISICIONES'!AI$48)*($G122/$F122)))</f>
        <v>0</v>
      </c>
      <c r="AN122" s="420">
        <f>IF( $F122=0,0,((($F122/$E$119)*'PLAN DE ADQUISICIONES'!AJ$48)*($G122/$F122)))</f>
        <v>0</v>
      </c>
      <c r="AO122" s="420">
        <f>IF( $F122=0,0,((($F122/$E$119)*'PLAN DE ADQUISICIONES'!AK$48)*($G122/$F122)))</f>
        <v>0</v>
      </c>
      <c r="AP122" s="420">
        <f>IF( $F122=0,0,((($F122/$E$119)*'PLAN DE ADQUISICIONES'!AL$48)*($G122/$F122)))</f>
        <v>0</v>
      </c>
      <c r="AQ122" s="420">
        <f>IF( $F122=0,0,((($F122/$E$119)*'PLAN DE ADQUISICIONES'!AM$48)*($G122/$F122)))</f>
        <v>0</v>
      </c>
      <c r="AR122" s="420">
        <f>IF( $F122=0,0,((($F122/$E$119)*'PLAN DE ADQUISICIONES'!AN$48)*($G122/$F122)))</f>
        <v>0</v>
      </c>
      <c r="AS122" s="420">
        <f>IF( $F122=0,0,((($F122/$E$119)*'PLAN DE ADQUISICIONES'!AO$48)*($G122/$F122)))</f>
        <v>0</v>
      </c>
      <c r="AT122" s="423">
        <f>AH122+AI122+AJ122+AK122+AL122+AM122+AN122+AO122+AP122+AQ122+AR122+AS122</f>
        <v>0</v>
      </c>
      <c r="AU122" s="426">
        <f>AS122+AR122+AQ122+AP122+AO122+AN122+AM122+AL122+AK122+AJ122+AI122+AH122+AF122+AE122+AD122+AC122+AB122+AA122+Z122+Y122+X122+W122+V122+U122+S122+R122+Q122+P122+O122+N122+M122+L122+K122+J122+I122+H122</f>
        <v>0</v>
      </c>
      <c r="AV122" s="392">
        <f t="shared" si="24"/>
        <v>0</v>
      </c>
    </row>
    <row r="123" spans="2:48" s="60" customFormat="1" ht="12.75" customHeight="1" x14ac:dyDescent="0.25">
      <c r="B123" s="416" t="str">
        <f>+'FORMATO COSTEO C2'!C98</f>
        <v>2.1.3.4</v>
      </c>
      <c r="C123" s="417" t="str">
        <f>+'FORMATO COSTEO C2'!B98</f>
        <v>Categoría de gasto</v>
      </c>
      <c r="D123" s="428"/>
      <c r="E123" s="563"/>
      <c r="F123" s="420">
        <f>+'FORMATO COSTEO C2'!G98</f>
        <v>0</v>
      </c>
      <c r="G123" s="423">
        <f>+'FORMATO COSTEO C2'!I98</f>
        <v>0</v>
      </c>
      <c r="H123" s="424">
        <f>IF( $F123=0,0,((($F123/$E$119)*'PLAN DE ADQUISICIONES'!F$48)*($G123/$F123)))</f>
        <v>0</v>
      </c>
      <c r="I123" s="420">
        <f>IF( $F123=0,0,((($F123/$E$119)*'PLAN DE ADQUISICIONES'!G$48)*($G123/$F123)))</f>
        <v>0</v>
      </c>
      <c r="J123" s="420">
        <f>IF( $F123=0,0,((($F123/$E$119)*'PLAN DE ADQUISICIONES'!H$48)*($G123/$F123)))</f>
        <v>0</v>
      </c>
      <c r="K123" s="420">
        <f>IF( $F123=0,0,((($F123/$E$119)*'PLAN DE ADQUISICIONES'!I$48)*($G123/$F123)))</f>
        <v>0</v>
      </c>
      <c r="L123" s="420">
        <f>IF( $F123=0,0,((($F123/$E$119)*'PLAN DE ADQUISICIONES'!J$48)*($G123/$F123)))</f>
        <v>0</v>
      </c>
      <c r="M123" s="420">
        <f>IF( $F123=0,0,((($F123/$E$119)*'PLAN DE ADQUISICIONES'!K$48)*($G123/$F123)))</f>
        <v>0</v>
      </c>
      <c r="N123" s="420">
        <f>IF( $F123=0,0,((($F123/$E$119)*'PLAN DE ADQUISICIONES'!L$48)*($G123/$F123)))</f>
        <v>0</v>
      </c>
      <c r="O123" s="420">
        <f>IF( $F123=0,0,((($F123/$E$119)*'PLAN DE ADQUISICIONES'!M$48)*($G123/$F123)))</f>
        <v>0</v>
      </c>
      <c r="P123" s="420">
        <f>IF( $F123=0,0,((($F123/$E$119)*'PLAN DE ADQUISICIONES'!N$48)*($G123/$F123)))</f>
        <v>0</v>
      </c>
      <c r="Q123" s="420">
        <f>IF( $F123=0,0,((($F123/$E$119)*'PLAN DE ADQUISICIONES'!O$48)*($G123/$F123)))</f>
        <v>0</v>
      </c>
      <c r="R123" s="420">
        <f>IF( $F123=0,0,((($F123/$E$119)*'PLAN DE ADQUISICIONES'!P$48)*($G123/$F123)))</f>
        <v>0</v>
      </c>
      <c r="S123" s="420">
        <f>IF( $F123=0,0,((($F123/$E$119)*'PLAN DE ADQUISICIONES'!Q$48)*($G123/$F123)))</f>
        <v>0</v>
      </c>
      <c r="T123" s="423">
        <f>H123+I123+J123+K123+L123+M123+N123+O123+P123+Q123+R123+S123</f>
        <v>0</v>
      </c>
      <c r="U123" s="424">
        <f>IF( $F123=0,0,((($F123/$E$119)*'PLAN DE ADQUISICIONES'!R$48)*($G123/$F123)))</f>
        <v>0</v>
      </c>
      <c r="V123" s="420">
        <f>IF( $F123=0,0,((($F123/$E$119)*'PLAN DE ADQUISICIONES'!S$48)*($G123/$F123)))</f>
        <v>0</v>
      </c>
      <c r="W123" s="420">
        <f>IF( $F123=0,0,((($F123/$E$119)*'PLAN DE ADQUISICIONES'!T$48)*($G123/$F123)))</f>
        <v>0</v>
      </c>
      <c r="X123" s="420">
        <f>IF( $F123=0,0,((($F123/$E$119)*'PLAN DE ADQUISICIONES'!U$48)*($G123/$F123)))</f>
        <v>0</v>
      </c>
      <c r="Y123" s="420">
        <f>IF( $F123=0,0,((($F123/$E$119)*'PLAN DE ADQUISICIONES'!V$48)*($G123/$F123)))</f>
        <v>0</v>
      </c>
      <c r="Z123" s="420">
        <f>IF( $F123=0,0,((($F123/$E$119)*'PLAN DE ADQUISICIONES'!W$48)*($G123/$F123)))</f>
        <v>0</v>
      </c>
      <c r="AA123" s="420">
        <f>IF( $F123=0,0,((($F123/$E$119)*'PLAN DE ADQUISICIONES'!X$48)*($G123/$F123)))</f>
        <v>0</v>
      </c>
      <c r="AB123" s="420">
        <f>IF( $F123=0,0,((($F123/$E$119)*'PLAN DE ADQUISICIONES'!Y$48)*($G123/$F123)))</f>
        <v>0</v>
      </c>
      <c r="AC123" s="420">
        <f>IF( $F123=0,0,((($F123/$E$119)*'PLAN DE ADQUISICIONES'!Z$48)*($G123/$F123)))</f>
        <v>0</v>
      </c>
      <c r="AD123" s="420">
        <f>IF( $F123=0,0,((($F123/$E$119)*'PLAN DE ADQUISICIONES'!AA$48)*($G123/$F123)))</f>
        <v>0</v>
      </c>
      <c r="AE123" s="420">
        <f>IF( $F123=0,0,((($F123/$E$119)*'PLAN DE ADQUISICIONES'!AB$48)*($G123/$F123)))</f>
        <v>0</v>
      </c>
      <c r="AF123" s="420">
        <f>IF( $F123=0,0,((($F123/$E$119)*'PLAN DE ADQUISICIONES'!AC$48)*($G123/$F123)))</f>
        <v>0</v>
      </c>
      <c r="AG123" s="421">
        <f>U123+V123+W123+X123+Y123+Z123+AA123+AB123+AC123+AD123+AE123+AF123</f>
        <v>0</v>
      </c>
      <c r="AH123" s="425">
        <f>IF( $F123=0,0,((($F123/$E$119)*'PLAN DE ADQUISICIONES'!AD$48)*($G123/$F123)))</f>
        <v>0</v>
      </c>
      <c r="AI123" s="420">
        <f>IF( $F123=0,0,((($F123/$E$119)*'PLAN DE ADQUISICIONES'!AE$48)*($G123/$F123)))</f>
        <v>0</v>
      </c>
      <c r="AJ123" s="420">
        <f>IF( $F123=0,0,((($F123/$E$119)*'PLAN DE ADQUISICIONES'!AF$48)*($G123/$F123)))</f>
        <v>0</v>
      </c>
      <c r="AK123" s="420">
        <f>IF( $F123=0,0,((($F123/$E$119)*'PLAN DE ADQUISICIONES'!AG$48)*($G123/$F123)))</f>
        <v>0</v>
      </c>
      <c r="AL123" s="420">
        <f>IF( $F123=0,0,((($F123/$E$119)*'PLAN DE ADQUISICIONES'!AH$48)*($G123/$F123)))</f>
        <v>0</v>
      </c>
      <c r="AM123" s="420">
        <f>IF( $F123=0,0,((($F123/$E$119)*'PLAN DE ADQUISICIONES'!AI$48)*($G123/$F123)))</f>
        <v>0</v>
      </c>
      <c r="AN123" s="420">
        <f>IF( $F123=0,0,((($F123/$E$119)*'PLAN DE ADQUISICIONES'!AJ$48)*($G123/$F123)))</f>
        <v>0</v>
      </c>
      <c r="AO123" s="420">
        <f>IF( $F123=0,0,((($F123/$E$119)*'PLAN DE ADQUISICIONES'!AK$48)*($G123/$F123)))</f>
        <v>0</v>
      </c>
      <c r="AP123" s="420">
        <f>IF( $F123=0,0,((($F123/$E$119)*'PLAN DE ADQUISICIONES'!AL$48)*($G123/$F123)))</f>
        <v>0</v>
      </c>
      <c r="AQ123" s="420">
        <f>IF( $F123=0,0,((($F123/$E$119)*'PLAN DE ADQUISICIONES'!AM$48)*($G123/$F123)))</f>
        <v>0</v>
      </c>
      <c r="AR123" s="420">
        <f>IF( $F123=0,0,((($F123/$E$119)*'PLAN DE ADQUISICIONES'!AN$48)*($G123/$F123)))</f>
        <v>0</v>
      </c>
      <c r="AS123" s="420">
        <f>IF( $F123=0,0,((($F123/$E$119)*'PLAN DE ADQUISICIONES'!AO$48)*($G123/$F123)))</f>
        <v>0</v>
      </c>
      <c r="AT123" s="423">
        <f>AH123+AI123+AJ123+AK123+AL123+AM123+AN123+AO123+AP123+AQ123+AR123+AS123</f>
        <v>0</v>
      </c>
      <c r="AU123" s="426">
        <f>AS123+AR123+AQ123+AP123+AO123+AN123+AM123+AL123+AK123+AJ123+AI123+AH123+AF123+AE123+AD123+AC123+AB123+AA123+Z123+Y123+X123+W123+V123+U123+S123+R123+Q123+P123+O123+N123+M123+L123+K123+J123+I123+H123</f>
        <v>0</v>
      </c>
      <c r="AV123" s="392">
        <f t="shared" si="24"/>
        <v>0</v>
      </c>
    </row>
    <row r="124" spans="2:48" s="60" customFormat="1" ht="12.75" customHeight="1" x14ac:dyDescent="0.25">
      <c r="B124" s="416" t="str">
        <f>+'FORMATO COSTEO C2'!C104</f>
        <v>2.1.3.5</v>
      </c>
      <c r="C124" s="417" t="str">
        <f>+'FORMATO COSTEO C2'!B104</f>
        <v>Categoría de gasto</v>
      </c>
      <c r="D124" s="428"/>
      <c r="E124" s="563"/>
      <c r="F124" s="420">
        <f>+'FORMATO COSTEO C2'!G104</f>
        <v>0</v>
      </c>
      <c r="G124" s="423">
        <f>+'FORMATO COSTEO C2'!I104</f>
        <v>0</v>
      </c>
      <c r="H124" s="424">
        <f>IF( $F124=0,0,((($F124/$E$119)*'PLAN DE ADQUISICIONES'!F$48)*($G124/$F124)))</f>
        <v>0</v>
      </c>
      <c r="I124" s="420">
        <f>IF( $F124=0,0,((($F124/$E$119)*'PLAN DE ADQUISICIONES'!G$48)*($G124/$F124)))</f>
        <v>0</v>
      </c>
      <c r="J124" s="420">
        <f>IF( $F124=0,0,((($F124/$E$119)*'PLAN DE ADQUISICIONES'!H$48)*($G124/$F124)))</f>
        <v>0</v>
      </c>
      <c r="K124" s="420">
        <f>IF( $F124=0,0,((($F124/$E$119)*'PLAN DE ADQUISICIONES'!I$48)*($G124/$F124)))</f>
        <v>0</v>
      </c>
      <c r="L124" s="420">
        <f>IF( $F124=0,0,((($F124/$E$119)*'PLAN DE ADQUISICIONES'!J$48)*($G124/$F124)))</f>
        <v>0</v>
      </c>
      <c r="M124" s="420">
        <f>IF( $F124=0,0,((($F124/$E$119)*'PLAN DE ADQUISICIONES'!K$48)*($G124/$F124)))</f>
        <v>0</v>
      </c>
      <c r="N124" s="420">
        <f>IF( $F124=0,0,((($F124/$E$119)*'PLAN DE ADQUISICIONES'!L$48)*($G124/$F124)))</f>
        <v>0</v>
      </c>
      <c r="O124" s="420">
        <f>IF( $F124=0,0,((($F124/$E$119)*'PLAN DE ADQUISICIONES'!M$48)*($G124/$F124)))</f>
        <v>0</v>
      </c>
      <c r="P124" s="420">
        <f>IF( $F124=0,0,((($F124/$E$119)*'PLAN DE ADQUISICIONES'!N$48)*($G124/$F124)))</f>
        <v>0</v>
      </c>
      <c r="Q124" s="420">
        <f>IF( $F124=0,0,((($F124/$E$119)*'PLAN DE ADQUISICIONES'!O$48)*($G124/$F124)))</f>
        <v>0</v>
      </c>
      <c r="R124" s="420">
        <f>IF( $F124=0,0,((($F124/$E$119)*'PLAN DE ADQUISICIONES'!P$48)*($G124/$F124)))</f>
        <v>0</v>
      </c>
      <c r="S124" s="420">
        <f>IF( $F124=0,0,((($F124/$E$119)*'PLAN DE ADQUISICIONES'!Q$48)*($G124/$F124)))</f>
        <v>0</v>
      </c>
      <c r="T124" s="423">
        <f>H124+I124+J124+K124+L124+M124+N124+O124+P124+Q124+R124+S124</f>
        <v>0</v>
      </c>
      <c r="U124" s="424">
        <f>IF( $F124=0,0,((($F124/$E$119)*'PLAN DE ADQUISICIONES'!R$48)*($G124/$F124)))</f>
        <v>0</v>
      </c>
      <c r="V124" s="420">
        <f>IF( $F124=0,0,((($F124/$E$119)*'PLAN DE ADQUISICIONES'!S$48)*($G124/$F124)))</f>
        <v>0</v>
      </c>
      <c r="W124" s="420">
        <f>IF( $F124=0,0,((($F124/$E$119)*'PLAN DE ADQUISICIONES'!T$48)*($G124/$F124)))</f>
        <v>0</v>
      </c>
      <c r="X124" s="420">
        <f>IF( $F124=0,0,((($F124/$E$119)*'PLAN DE ADQUISICIONES'!U$48)*($G124/$F124)))</f>
        <v>0</v>
      </c>
      <c r="Y124" s="420">
        <f>IF( $F124=0,0,((($F124/$E$119)*'PLAN DE ADQUISICIONES'!V$48)*($G124/$F124)))</f>
        <v>0</v>
      </c>
      <c r="Z124" s="420">
        <f>IF( $F124=0,0,((($F124/$E$119)*'PLAN DE ADQUISICIONES'!W$48)*($G124/$F124)))</f>
        <v>0</v>
      </c>
      <c r="AA124" s="420">
        <f>IF( $F124=0,0,((($F124/$E$119)*'PLAN DE ADQUISICIONES'!X$48)*($G124/$F124)))</f>
        <v>0</v>
      </c>
      <c r="AB124" s="420">
        <f>IF( $F124=0,0,((($F124/$E$119)*'PLAN DE ADQUISICIONES'!Y$48)*($G124/$F124)))</f>
        <v>0</v>
      </c>
      <c r="AC124" s="420">
        <f>IF( $F124=0,0,((($F124/$E$119)*'PLAN DE ADQUISICIONES'!Z$48)*($G124/$F124)))</f>
        <v>0</v>
      </c>
      <c r="AD124" s="420">
        <f>IF( $F124=0,0,((($F124/$E$119)*'PLAN DE ADQUISICIONES'!AA$48)*($G124/$F124)))</f>
        <v>0</v>
      </c>
      <c r="AE124" s="420">
        <f>IF( $F124=0,0,((($F124/$E$119)*'PLAN DE ADQUISICIONES'!AB$48)*($G124/$F124)))</f>
        <v>0</v>
      </c>
      <c r="AF124" s="420">
        <f>IF( $F124=0,0,((($F124/$E$119)*'PLAN DE ADQUISICIONES'!AC$48)*($G124/$F124)))</f>
        <v>0</v>
      </c>
      <c r="AG124" s="421">
        <f>U124+V124+W124+X124+Y124+Z124+AA124+AB124+AC124+AD124+AE124+AF124</f>
        <v>0</v>
      </c>
      <c r="AH124" s="425">
        <f>IF( $F124=0,0,((($F124/$E$119)*'PLAN DE ADQUISICIONES'!AD$48)*($G124/$F124)))</f>
        <v>0</v>
      </c>
      <c r="AI124" s="420">
        <f>IF( $F124=0,0,((($F124/$E$119)*'PLAN DE ADQUISICIONES'!AE$48)*($G124/$F124)))</f>
        <v>0</v>
      </c>
      <c r="AJ124" s="420">
        <f>IF( $F124=0,0,((($F124/$E$119)*'PLAN DE ADQUISICIONES'!AF$48)*($G124/$F124)))</f>
        <v>0</v>
      </c>
      <c r="AK124" s="420">
        <f>IF( $F124=0,0,((($F124/$E$119)*'PLAN DE ADQUISICIONES'!AG$48)*($G124/$F124)))</f>
        <v>0</v>
      </c>
      <c r="AL124" s="420">
        <f>IF( $F124=0,0,((($F124/$E$119)*'PLAN DE ADQUISICIONES'!AH$48)*($G124/$F124)))</f>
        <v>0</v>
      </c>
      <c r="AM124" s="420">
        <f>IF( $F124=0,0,((($F124/$E$119)*'PLAN DE ADQUISICIONES'!AI$48)*($G124/$F124)))</f>
        <v>0</v>
      </c>
      <c r="AN124" s="420">
        <f>IF( $F124=0,0,((($F124/$E$119)*'PLAN DE ADQUISICIONES'!AJ$48)*($G124/$F124)))</f>
        <v>0</v>
      </c>
      <c r="AO124" s="420">
        <f>IF( $F124=0,0,((($F124/$E$119)*'PLAN DE ADQUISICIONES'!AK$48)*($G124/$F124)))</f>
        <v>0</v>
      </c>
      <c r="AP124" s="420">
        <f>IF( $F124=0,0,((($F124/$E$119)*'PLAN DE ADQUISICIONES'!AL$48)*($G124/$F124)))</f>
        <v>0</v>
      </c>
      <c r="AQ124" s="420">
        <f>IF( $F124=0,0,((($F124/$E$119)*'PLAN DE ADQUISICIONES'!AM$48)*($G124/$F124)))</f>
        <v>0</v>
      </c>
      <c r="AR124" s="420">
        <f>IF( $F124=0,0,((($F124/$E$119)*'PLAN DE ADQUISICIONES'!AN$48)*($G124/$F124)))</f>
        <v>0</v>
      </c>
      <c r="AS124" s="420">
        <f>IF( $F124=0,0,((($F124/$E$119)*'PLAN DE ADQUISICIONES'!AO$48)*($G124/$F124)))</f>
        <v>0</v>
      </c>
      <c r="AT124" s="423">
        <f>AH124+AI124+AJ124+AK124+AL124+AM124+AN124+AO124+AP124+AQ124+AR124+AS124</f>
        <v>0</v>
      </c>
      <c r="AU124" s="426">
        <f>AS124+AR124+AQ124+AP124+AO124+AN124+AM124+AL124+AK124+AJ124+AI124+AH124+AF124+AE124+AD124+AC124+AB124+AA124+Z124+Y124+X124+W124+V124+U124+S124+R124+Q124+P124+O124+N124+M124+L124+K124+J124+I124+H124</f>
        <v>0</v>
      </c>
      <c r="AV124" s="392">
        <f t="shared" si="24"/>
        <v>0</v>
      </c>
    </row>
    <row r="125" spans="2:48" s="60" customFormat="1" ht="12.75" customHeight="1" x14ac:dyDescent="0.25">
      <c r="B125" s="406" t="str">
        <f>+'FORMATO COSTEO C2'!C110</f>
        <v>2.1.4</v>
      </c>
      <c r="C125" s="430">
        <f>+'FORMATO COSTEO C2'!B110</f>
        <v>0</v>
      </c>
      <c r="D125" s="543" t="str">
        <f>+'FORMATO COSTEO C2'!D110</f>
        <v>Unidad medida</v>
      </c>
      <c r="E125" s="546">
        <f>+'FORMATO COSTEO C2'!E110</f>
        <v>0</v>
      </c>
      <c r="F125" s="410">
        <f>SUM(F126:F130)</f>
        <v>0</v>
      </c>
      <c r="G125" s="413">
        <f t="shared" ref="G125:AS125" si="35">SUM(G126:G130)</f>
        <v>0</v>
      </c>
      <c r="H125" s="414">
        <f t="shared" si="35"/>
        <v>0</v>
      </c>
      <c r="I125" s="410">
        <f t="shared" si="35"/>
        <v>0</v>
      </c>
      <c r="J125" s="410">
        <f t="shared" si="35"/>
        <v>0</v>
      </c>
      <c r="K125" s="410">
        <f t="shared" si="35"/>
        <v>0</v>
      </c>
      <c r="L125" s="410">
        <f t="shared" si="35"/>
        <v>0</v>
      </c>
      <c r="M125" s="410">
        <f t="shared" si="35"/>
        <v>0</v>
      </c>
      <c r="N125" s="410">
        <f t="shared" si="35"/>
        <v>0</v>
      </c>
      <c r="O125" s="410">
        <f t="shared" si="35"/>
        <v>0</v>
      </c>
      <c r="P125" s="410">
        <f t="shared" si="35"/>
        <v>0</v>
      </c>
      <c r="Q125" s="410">
        <f t="shared" si="35"/>
        <v>0</v>
      </c>
      <c r="R125" s="410">
        <f t="shared" si="35"/>
        <v>0</v>
      </c>
      <c r="S125" s="410">
        <f t="shared" si="35"/>
        <v>0</v>
      </c>
      <c r="T125" s="413">
        <f>SUM(T126:T130)</f>
        <v>0</v>
      </c>
      <c r="U125" s="414">
        <f t="shared" si="35"/>
        <v>0</v>
      </c>
      <c r="V125" s="410">
        <f t="shared" si="35"/>
        <v>0</v>
      </c>
      <c r="W125" s="410">
        <f t="shared" si="35"/>
        <v>0</v>
      </c>
      <c r="X125" s="410">
        <f t="shared" si="35"/>
        <v>0</v>
      </c>
      <c r="Y125" s="410">
        <f t="shared" si="35"/>
        <v>0</v>
      </c>
      <c r="Z125" s="410">
        <f t="shared" si="35"/>
        <v>0</v>
      </c>
      <c r="AA125" s="410">
        <f t="shared" si="35"/>
        <v>0</v>
      </c>
      <c r="AB125" s="410">
        <f t="shared" si="35"/>
        <v>0</v>
      </c>
      <c r="AC125" s="410">
        <f t="shared" si="35"/>
        <v>0</v>
      </c>
      <c r="AD125" s="410">
        <f t="shared" si="35"/>
        <v>0</v>
      </c>
      <c r="AE125" s="410">
        <f t="shared" si="35"/>
        <v>0</v>
      </c>
      <c r="AF125" s="410">
        <f t="shared" si="35"/>
        <v>0</v>
      </c>
      <c r="AG125" s="411">
        <f t="shared" si="35"/>
        <v>0</v>
      </c>
      <c r="AH125" s="412">
        <f t="shared" si="35"/>
        <v>0</v>
      </c>
      <c r="AI125" s="410">
        <f t="shared" si="35"/>
        <v>0</v>
      </c>
      <c r="AJ125" s="410">
        <f t="shared" si="35"/>
        <v>0</v>
      </c>
      <c r="AK125" s="410">
        <f t="shared" si="35"/>
        <v>0</v>
      </c>
      <c r="AL125" s="410">
        <f t="shared" si="35"/>
        <v>0</v>
      </c>
      <c r="AM125" s="410">
        <f t="shared" si="35"/>
        <v>0</v>
      </c>
      <c r="AN125" s="410">
        <f t="shared" si="35"/>
        <v>0</v>
      </c>
      <c r="AO125" s="410">
        <f t="shared" si="35"/>
        <v>0</v>
      </c>
      <c r="AP125" s="410">
        <f t="shared" si="35"/>
        <v>0</v>
      </c>
      <c r="AQ125" s="410">
        <f t="shared" si="35"/>
        <v>0</v>
      </c>
      <c r="AR125" s="410">
        <f t="shared" si="35"/>
        <v>0</v>
      </c>
      <c r="AS125" s="410">
        <f t="shared" si="35"/>
        <v>0</v>
      </c>
      <c r="AT125" s="413">
        <f>SUM(AT126:AT130)</f>
        <v>0</v>
      </c>
      <c r="AU125" s="415">
        <f>SUM(AU126:AU130)</f>
        <v>0</v>
      </c>
      <c r="AV125" s="392">
        <f t="shared" si="24"/>
        <v>0</v>
      </c>
    </row>
    <row r="126" spans="2:48" s="60" customFormat="1" ht="12.75" customHeight="1" x14ac:dyDescent="0.25">
      <c r="B126" s="416" t="str">
        <f>+'FORMATO COSTEO C2'!C112</f>
        <v>2.1.4.1</v>
      </c>
      <c r="C126" s="417" t="str">
        <f>+'FORMATO COSTEO C2'!B112</f>
        <v>Categoría de gasto</v>
      </c>
      <c r="D126" s="428"/>
      <c r="E126" s="563"/>
      <c r="F126" s="420">
        <f>+'FORMATO COSTEO C2'!G112</f>
        <v>0</v>
      </c>
      <c r="G126" s="423">
        <f>+'FORMATO COSTEO C2'!I112</f>
        <v>0</v>
      </c>
      <c r="H126" s="560">
        <f>IF( $F126=0,0,((($F126/$E$125)*'PLAN DE ADQUISICIONES'!F$49)*($G126/$F126)))</f>
        <v>0</v>
      </c>
      <c r="I126" s="420">
        <f>IF( $F126=0,0,((($F126/$E$125)*'PLAN DE ADQUISICIONES'!G$49)*($G126/$F126)))</f>
        <v>0</v>
      </c>
      <c r="J126" s="420">
        <f>IF( $F126=0,0,((($F126/$E$125)*'PLAN DE ADQUISICIONES'!H$49)*($G126/$F126)))</f>
        <v>0</v>
      </c>
      <c r="K126" s="420">
        <f>IF( $F126=0,0,((($F126/$E$125)*'PLAN DE ADQUISICIONES'!I$49)*($G126/$F126)))</f>
        <v>0</v>
      </c>
      <c r="L126" s="420">
        <f>IF( $F126=0,0,((($F126/$E$125)*'PLAN DE ADQUISICIONES'!J$49)*($G126/$F126)))</f>
        <v>0</v>
      </c>
      <c r="M126" s="420">
        <f>IF( $F126=0,0,((($F126/$E$125)*'PLAN DE ADQUISICIONES'!K$49)*($G126/$F126)))</f>
        <v>0</v>
      </c>
      <c r="N126" s="420">
        <f>IF( $F126=0,0,((($F126/$E$125)*'PLAN DE ADQUISICIONES'!L$49)*($G126/$F126)))</f>
        <v>0</v>
      </c>
      <c r="O126" s="420">
        <f>IF( $F126=0,0,((($F126/$E$125)*'PLAN DE ADQUISICIONES'!M$49)*($G126/$F126)))</f>
        <v>0</v>
      </c>
      <c r="P126" s="420">
        <f>IF( $F126=0,0,((($F126/$E$125)*'PLAN DE ADQUISICIONES'!N$49)*($G126/$F126)))</f>
        <v>0</v>
      </c>
      <c r="Q126" s="420">
        <f>IF( $F126=0,0,((($F126/$E$125)*'PLAN DE ADQUISICIONES'!O$49)*($G126/$F126)))</f>
        <v>0</v>
      </c>
      <c r="R126" s="420">
        <f>IF( $F126=0,0,((($F126/$E$125)*'PLAN DE ADQUISICIONES'!P$49)*($G126/$F126)))</f>
        <v>0</v>
      </c>
      <c r="S126" s="420">
        <f>IF( $F126=0,0,((($F126/$E$125)*'PLAN DE ADQUISICIONES'!Q$49)*($G126/$F126)))</f>
        <v>0</v>
      </c>
      <c r="T126" s="423">
        <f>H126+I126+J126+K126+L126+M126+N126+O126+P126+Q126+R126+S126</f>
        <v>0</v>
      </c>
      <c r="U126" s="424">
        <f>IF( $F126=0,0,((($F126/$E$125)*'PLAN DE ADQUISICIONES'!R$49)*($G126/$F126)))</f>
        <v>0</v>
      </c>
      <c r="V126" s="420">
        <f>IF( $F126=0,0,((($F126/$E$125)*'PLAN DE ADQUISICIONES'!S$49)*($G126/$F126)))</f>
        <v>0</v>
      </c>
      <c r="W126" s="420">
        <f>IF( $F126=0,0,((($F126/$E$125)*'PLAN DE ADQUISICIONES'!T$49)*($G126/$F126)))</f>
        <v>0</v>
      </c>
      <c r="X126" s="420">
        <f>IF( $F126=0,0,((($F126/$E$125)*'PLAN DE ADQUISICIONES'!U$49)*($G126/$F126)))</f>
        <v>0</v>
      </c>
      <c r="Y126" s="420">
        <f>IF( $F126=0,0,((($F126/$E$125)*'PLAN DE ADQUISICIONES'!V$49)*($G126/$F126)))</f>
        <v>0</v>
      </c>
      <c r="Z126" s="420">
        <f>IF( $F126=0,0,((($F126/$E$125)*'PLAN DE ADQUISICIONES'!W$49)*($G126/$F126)))</f>
        <v>0</v>
      </c>
      <c r="AA126" s="420">
        <f>IF( $F126=0,0,((($F126/$E$125)*'PLAN DE ADQUISICIONES'!X$49)*($G126/$F126)))</f>
        <v>0</v>
      </c>
      <c r="AB126" s="420">
        <f>IF( $F126=0,0,((($F126/$E$125)*'PLAN DE ADQUISICIONES'!Y$49)*($G126/$F126)))</f>
        <v>0</v>
      </c>
      <c r="AC126" s="420">
        <f>IF( $F126=0,0,((($F126/$E$125)*'PLAN DE ADQUISICIONES'!Z$49)*($G126/$F126)))</f>
        <v>0</v>
      </c>
      <c r="AD126" s="420">
        <f>IF( $F126=0,0,((($F126/$E$125)*'PLAN DE ADQUISICIONES'!AA$49)*($G126/$F126)))</f>
        <v>0</v>
      </c>
      <c r="AE126" s="420">
        <f>IF( $F126=0,0,((($F126/$E$125)*'PLAN DE ADQUISICIONES'!AB$49)*($G126/$F126)))</f>
        <v>0</v>
      </c>
      <c r="AF126" s="420">
        <f>IF( $F126=0,0,((($F126/$E$125)*'PLAN DE ADQUISICIONES'!AC$49)*($G126/$F126)))</f>
        <v>0</v>
      </c>
      <c r="AG126" s="421">
        <f>U126+V126+W126+X126+Y126+Z126+AA126+AB126+AC126+AD126+AE126+AF126</f>
        <v>0</v>
      </c>
      <c r="AH126" s="425">
        <f>IF( $F126=0,0,((($F126/$E$125)*'PLAN DE ADQUISICIONES'!AD$49)*($G126/$F126)))</f>
        <v>0</v>
      </c>
      <c r="AI126" s="420">
        <f>IF( $F126=0,0,((($F126/$E$125)*'PLAN DE ADQUISICIONES'!AE$49)*($G126/$F126)))</f>
        <v>0</v>
      </c>
      <c r="AJ126" s="420">
        <f>IF( $F126=0,0,((($F126/$E$125)*'PLAN DE ADQUISICIONES'!AF$49)*($G126/$F126)))</f>
        <v>0</v>
      </c>
      <c r="AK126" s="420">
        <f>IF( $F126=0,0,((($F126/$E$125)*'PLAN DE ADQUISICIONES'!AG$49)*($G126/$F126)))</f>
        <v>0</v>
      </c>
      <c r="AL126" s="420">
        <f>IF( $F126=0,0,((($F126/$E$125)*'PLAN DE ADQUISICIONES'!AH$49)*($G126/$F126)))</f>
        <v>0</v>
      </c>
      <c r="AM126" s="420">
        <f>IF( $F126=0,0,((($F126/$E$125)*'PLAN DE ADQUISICIONES'!AI$49)*($G126/$F126)))</f>
        <v>0</v>
      </c>
      <c r="AN126" s="420">
        <f>IF( $F126=0,0,((($F126/$E$125)*'PLAN DE ADQUISICIONES'!AJ$49)*($G126/$F126)))</f>
        <v>0</v>
      </c>
      <c r="AO126" s="420">
        <f>IF( $F126=0,0,((($F126/$E$125)*'PLAN DE ADQUISICIONES'!AK$49)*($G126/$F126)))</f>
        <v>0</v>
      </c>
      <c r="AP126" s="420">
        <f>IF( $F126=0,0,((($F126/$E$125)*'PLAN DE ADQUISICIONES'!AL$49)*($G126/$F126)))</f>
        <v>0</v>
      </c>
      <c r="AQ126" s="420">
        <f>IF( $F126=0,0,((($F126/$E$125)*'PLAN DE ADQUISICIONES'!AM$49)*($G126/$F126)))</f>
        <v>0</v>
      </c>
      <c r="AR126" s="420">
        <f>IF( $F126=0,0,((($F126/$E$125)*'PLAN DE ADQUISICIONES'!AN$49)*($G126/$F126)))</f>
        <v>0</v>
      </c>
      <c r="AS126" s="420">
        <f>IF( $F126=0,0,((($F126/$E$125)*'PLAN DE ADQUISICIONES'!AO$49)*($G126/$F126)))</f>
        <v>0</v>
      </c>
      <c r="AT126" s="423">
        <f>AH126+AI126+AJ126+AK126+AL126+AM126+AN126+AO126+AP126+AQ126+AR126+AS126</f>
        <v>0</v>
      </c>
      <c r="AU126" s="426">
        <f>AS126+AR126+AQ126+AP126+AO126+AN126+AM126+AL126+AK126+AJ126+AI126+AH126+AF126+AE126+AD126+AC126+AB126+AA126+Z126+Y126+X126+W126+V126+U126+S126+R126+Q126+P126+O126+N126+M126+L126+K126+J126+I126+H126</f>
        <v>0</v>
      </c>
      <c r="AV126" s="392">
        <f t="shared" si="24"/>
        <v>0</v>
      </c>
    </row>
    <row r="127" spans="2:48" s="60" customFormat="1" ht="12.75" customHeight="1" x14ac:dyDescent="0.25">
      <c r="B127" s="416" t="str">
        <f>+'FORMATO COSTEO C2'!C118</f>
        <v>2.1.4.2</v>
      </c>
      <c r="C127" s="417" t="str">
        <f>+'FORMATO COSTEO C2'!B118</f>
        <v>Categoría de gasto</v>
      </c>
      <c r="D127" s="428"/>
      <c r="E127" s="563"/>
      <c r="F127" s="420">
        <f>+'FORMATO COSTEO C2'!G118</f>
        <v>0</v>
      </c>
      <c r="G127" s="423">
        <f>+'FORMATO COSTEO C2'!I118</f>
        <v>0</v>
      </c>
      <c r="H127" s="424">
        <f>IF( $F127=0,0,((($F127/$E$125)*'PLAN DE ADQUISICIONES'!F$49)*($G127/$F127)))</f>
        <v>0</v>
      </c>
      <c r="I127" s="420">
        <f>IF( $F127=0,0,((($F127/$E$125)*'PLAN DE ADQUISICIONES'!G$49)*($G127/$F127)))</f>
        <v>0</v>
      </c>
      <c r="J127" s="420">
        <f>IF( $F127=0,0,((($F127/$E$125)*'PLAN DE ADQUISICIONES'!H$49)*($G127/$F127)))</f>
        <v>0</v>
      </c>
      <c r="K127" s="420">
        <f>IF( $F127=0,0,((($F127/$E$125)*'PLAN DE ADQUISICIONES'!I$49)*($G127/$F127)))</f>
        <v>0</v>
      </c>
      <c r="L127" s="420">
        <f>IF( $F127=0,0,((($F127/$E$125)*'PLAN DE ADQUISICIONES'!J$49)*($G127/$F127)))</f>
        <v>0</v>
      </c>
      <c r="M127" s="420">
        <f>IF( $F127=0,0,((($F127/$E$125)*'PLAN DE ADQUISICIONES'!K$49)*($G127/$F127)))</f>
        <v>0</v>
      </c>
      <c r="N127" s="420">
        <f>IF( $F127=0,0,((($F127/$E$125)*'PLAN DE ADQUISICIONES'!L$49)*($G127/$F127)))</f>
        <v>0</v>
      </c>
      <c r="O127" s="420">
        <f>IF( $F127=0,0,((($F127/$E$125)*'PLAN DE ADQUISICIONES'!M$49)*($G127/$F127)))</f>
        <v>0</v>
      </c>
      <c r="P127" s="420">
        <f>IF( $F127=0,0,((($F127/$E$125)*'PLAN DE ADQUISICIONES'!N$49)*($G127/$F127)))</f>
        <v>0</v>
      </c>
      <c r="Q127" s="420">
        <f>IF( $F127=0,0,((($F127/$E$125)*'PLAN DE ADQUISICIONES'!O$49)*($G127/$F127)))</f>
        <v>0</v>
      </c>
      <c r="R127" s="420">
        <f>IF( $F127=0,0,((($F127/$E$125)*'PLAN DE ADQUISICIONES'!P$49)*($G127/$F127)))</f>
        <v>0</v>
      </c>
      <c r="S127" s="420">
        <f>IF( $F127=0,0,((($F127/$E$125)*'PLAN DE ADQUISICIONES'!Q$49)*($G127/$F127)))</f>
        <v>0</v>
      </c>
      <c r="T127" s="423">
        <f>H127+I127+J127+K127+L127+M127+N127+O127+P127+Q127+R127+S127</f>
        <v>0</v>
      </c>
      <c r="U127" s="424">
        <f>IF( $F127=0,0,((($F127/$E$125)*'PLAN DE ADQUISICIONES'!R$49)*($G127/$F127)))</f>
        <v>0</v>
      </c>
      <c r="V127" s="420">
        <f>IF( $F127=0,0,((($F127/$E$125)*'PLAN DE ADQUISICIONES'!S$49)*($G127/$F127)))</f>
        <v>0</v>
      </c>
      <c r="W127" s="420">
        <f>IF( $F127=0,0,((($F127/$E$125)*'PLAN DE ADQUISICIONES'!T$49)*($G127/$F127)))</f>
        <v>0</v>
      </c>
      <c r="X127" s="420">
        <f>IF( $F127=0,0,((($F127/$E$125)*'PLAN DE ADQUISICIONES'!U$49)*($G127/$F127)))</f>
        <v>0</v>
      </c>
      <c r="Y127" s="420">
        <f>IF( $F127=0,0,((($F127/$E$125)*'PLAN DE ADQUISICIONES'!V$49)*($G127/$F127)))</f>
        <v>0</v>
      </c>
      <c r="Z127" s="420">
        <f>IF( $F127=0,0,((($F127/$E$125)*'PLAN DE ADQUISICIONES'!W$49)*($G127/$F127)))</f>
        <v>0</v>
      </c>
      <c r="AA127" s="420">
        <f>IF( $F127=0,0,((($F127/$E$125)*'PLAN DE ADQUISICIONES'!X$49)*($G127/$F127)))</f>
        <v>0</v>
      </c>
      <c r="AB127" s="420">
        <f>IF( $F127=0,0,((($F127/$E$125)*'PLAN DE ADQUISICIONES'!Y$49)*($G127/$F127)))</f>
        <v>0</v>
      </c>
      <c r="AC127" s="420">
        <f>IF( $F127=0,0,((($F127/$E$125)*'PLAN DE ADQUISICIONES'!Z$49)*($G127/$F127)))</f>
        <v>0</v>
      </c>
      <c r="AD127" s="420">
        <f>IF( $F127=0,0,((($F127/$E$125)*'PLAN DE ADQUISICIONES'!AA$49)*($G127/$F127)))</f>
        <v>0</v>
      </c>
      <c r="AE127" s="420">
        <f>IF( $F127=0,0,((($F127/$E$125)*'PLAN DE ADQUISICIONES'!AB$49)*($G127/$F127)))</f>
        <v>0</v>
      </c>
      <c r="AF127" s="420">
        <f>IF( $F127=0,0,((($F127/$E$125)*'PLAN DE ADQUISICIONES'!AC$49)*($G127/$F127)))</f>
        <v>0</v>
      </c>
      <c r="AG127" s="421">
        <f>U127+V127+W127+X127+Y127+Z127+AA127+AB127+AC127+AD127+AE127+AF127</f>
        <v>0</v>
      </c>
      <c r="AH127" s="425">
        <f>IF( $F127=0,0,((($F127/$E$125)*'PLAN DE ADQUISICIONES'!AD$49)*($G127/$F127)))</f>
        <v>0</v>
      </c>
      <c r="AI127" s="420">
        <f>IF( $F127=0,0,((($F127/$E$125)*'PLAN DE ADQUISICIONES'!AE$49)*($G127/$F127)))</f>
        <v>0</v>
      </c>
      <c r="AJ127" s="420">
        <f>IF( $F127=0,0,((($F127/$E$125)*'PLAN DE ADQUISICIONES'!AF$49)*($G127/$F127)))</f>
        <v>0</v>
      </c>
      <c r="AK127" s="420">
        <f>IF( $F127=0,0,((($F127/$E$125)*'PLAN DE ADQUISICIONES'!AG$49)*($G127/$F127)))</f>
        <v>0</v>
      </c>
      <c r="AL127" s="420">
        <f>IF( $F127=0,0,((($F127/$E$125)*'PLAN DE ADQUISICIONES'!AH$49)*($G127/$F127)))</f>
        <v>0</v>
      </c>
      <c r="AM127" s="420">
        <f>IF( $F127=0,0,((($F127/$E$125)*'PLAN DE ADQUISICIONES'!AI$49)*($G127/$F127)))</f>
        <v>0</v>
      </c>
      <c r="AN127" s="420">
        <f>IF( $F127=0,0,((($F127/$E$125)*'PLAN DE ADQUISICIONES'!AJ$49)*($G127/$F127)))</f>
        <v>0</v>
      </c>
      <c r="AO127" s="420">
        <f>IF( $F127=0,0,((($F127/$E$125)*'PLAN DE ADQUISICIONES'!AK$49)*($G127/$F127)))</f>
        <v>0</v>
      </c>
      <c r="AP127" s="420">
        <f>IF( $F127=0,0,((($F127/$E$125)*'PLAN DE ADQUISICIONES'!AL$49)*($G127/$F127)))</f>
        <v>0</v>
      </c>
      <c r="AQ127" s="420">
        <f>IF( $F127=0,0,((($F127/$E$125)*'PLAN DE ADQUISICIONES'!AM$49)*($G127/$F127)))</f>
        <v>0</v>
      </c>
      <c r="AR127" s="420">
        <f>IF( $F127=0,0,((($F127/$E$125)*'PLAN DE ADQUISICIONES'!AN$49)*($G127/$F127)))</f>
        <v>0</v>
      </c>
      <c r="AS127" s="420">
        <f>IF( $F127=0,0,((($F127/$E$125)*'PLAN DE ADQUISICIONES'!AO$49)*($G127/$F127)))</f>
        <v>0</v>
      </c>
      <c r="AT127" s="423">
        <f>AH127+AI127+AJ127+AK127+AL127+AM127+AN127+AO127+AP127+AQ127+AR127+AS127</f>
        <v>0</v>
      </c>
      <c r="AU127" s="426">
        <f>AS127+AR127+AQ127+AP127+AO127+AN127+AM127+AL127+AK127+AJ127+AI127+AH127+AF127+AE127+AD127+AC127+AB127+AA127+Z127+Y127+X127+W127+V127+U127+S127+R127+Q127+P127+O127+N127+M127+L127+K127+J127+I127+H127</f>
        <v>0</v>
      </c>
      <c r="AV127" s="392">
        <f t="shared" si="24"/>
        <v>0</v>
      </c>
    </row>
    <row r="128" spans="2:48" s="60" customFormat="1" ht="12.75" customHeight="1" x14ac:dyDescent="0.25">
      <c r="B128" s="416" t="str">
        <f>+'FORMATO COSTEO C2'!C124</f>
        <v>2.1.4.3</v>
      </c>
      <c r="C128" s="417" t="str">
        <f>+'FORMATO COSTEO C2'!B124</f>
        <v>Categoría de gasto</v>
      </c>
      <c r="D128" s="428"/>
      <c r="E128" s="563"/>
      <c r="F128" s="420">
        <f>+'FORMATO COSTEO C2'!G124</f>
        <v>0</v>
      </c>
      <c r="G128" s="423">
        <f>+'FORMATO COSTEO C2'!I124</f>
        <v>0</v>
      </c>
      <c r="H128" s="424">
        <f>IF( $F128=0,0,((($F128/$E$125)*'PLAN DE ADQUISICIONES'!F$49)*($G128/$F128)))</f>
        <v>0</v>
      </c>
      <c r="I128" s="420">
        <f>IF( $F128=0,0,((($F128/$E$125)*'PLAN DE ADQUISICIONES'!G$49)*($G128/$F128)))</f>
        <v>0</v>
      </c>
      <c r="J128" s="420">
        <f>IF( $F128=0,0,((($F128/$E$125)*'PLAN DE ADQUISICIONES'!H$49)*($G128/$F128)))</f>
        <v>0</v>
      </c>
      <c r="K128" s="420">
        <f>IF( $F128=0,0,((($F128/$E$125)*'PLAN DE ADQUISICIONES'!I$49)*($G128/$F128)))</f>
        <v>0</v>
      </c>
      <c r="L128" s="420">
        <f>IF( $F128=0,0,((($F128/$E$125)*'PLAN DE ADQUISICIONES'!J$49)*($G128/$F128)))</f>
        <v>0</v>
      </c>
      <c r="M128" s="420">
        <f>IF( $F128=0,0,((($F128/$E$125)*'PLAN DE ADQUISICIONES'!K$49)*($G128/$F128)))</f>
        <v>0</v>
      </c>
      <c r="N128" s="420">
        <f>IF( $F128=0,0,((($F128/$E$125)*'PLAN DE ADQUISICIONES'!L$49)*($G128/$F128)))</f>
        <v>0</v>
      </c>
      <c r="O128" s="420">
        <f>IF( $F128=0,0,((($F128/$E$125)*'PLAN DE ADQUISICIONES'!M$49)*($G128/$F128)))</f>
        <v>0</v>
      </c>
      <c r="P128" s="420">
        <f>IF( $F128=0,0,((($F128/$E$125)*'PLAN DE ADQUISICIONES'!N$49)*($G128/$F128)))</f>
        <v>0</v>
      </c>
      <c r="Q128" s="420">
        <f>IF( $F128=0,0,((($F128/$E$125)*'PLAN DE ADQUISICIONES'!O$49)*($G128/$F128)))</f>
        <v>0</v>
      </c>
      <c r="R128" s="420">
        <f>IF( $F128=0,0,((($F128/$E$125)*'PLAN DE ADQUISICIONES'!P$49)*($G128/$F128)))</f>
        <v>0</v>
      </c>
      <c r="S128" s="420">
        <f>IF( $F128=0,0,((($F128/$E$125)*'PLAN DE ADQUISICIONES'!Q$49)*($G128/$F128)))</f>
        <v>0</v>
      </c>
      <c r="T128" s="423">
        <f>H128+I128+J128+K128+L128+M128+N128+O128+P128+Q128+R128+S128</f>
        <v>0</v>
      </c>
      <c r="U128" s="424">
        <f>IF( $F128=0,0,((($F128/$E$125)*'PLAN DE ADQUISICIONES'!R$49)*($G128/$F128)))</f>
        <v>0</v>
      </c>
      <c r="V128" s="420">
        <f>IF( $F128=0,0,((($F128/$E$125)*'PLAN DE ADQUISICIONES'!S$49)*($G128/$F128)))</f>
        <v>0</v>
      </c>
      <c r="W128" s="420">
        <f>IF( $F128=0,0,((($F128/$E$125)*'PLAN DE ADQUISICIONES'!T$49)*($G128/$F128)))</f>
        <v>0</v>
      </c>
      <c r="X128" s="420">
        <f>IF( $F128=0,0,((($F128/$E$125)*'PLAN DE ADQUISICIONES'!U$49)*($G128/$F128)))</f>
        <v>0</v>
      </c>
      <c r="Y128" s="420">
        <f>IF( $F128=0,0,((($F128/$E$125)*'PLAN DE ADQUISICIONES'!V$49)*($G128/$F128)))</f>
        <v>0</v>
      </c>
      <c r="Z128" s="420">
        <f>IF( $F128=0,0,((($F128/$E$125)*'PLAN DE ADQUISICIONES'!W$49)*($G128/$F128)))</f>
        <v>0</v>
      </c>
      <c r="AA128" s="420">
        <f>IF( $F128=0,0,((($F128/$E$125)*'PLAN DE ADQUISICIONES'!X$49)*($G128/$F128)))</f>
        <v>0</v>
      </c>
      <c r="AB128" s="420">
        <f>IF( $F128=0,0,((($F128/$E$125)*'PLAN DE ADQUISICIONES'!Y$49)*($G128/$F128)))</f>
        <v>0</v>
      </c>
      <c r="AC128" s="420">
        <f>IF( $F128=0,0,((($F128/$E$125)*'PLAN DE ADQUISICIONES'!Z$49)*($G128/$F128)))</f>
        <v>0</v>
      </c>
      <c r="AD128" s="420">
        <f>IF( $F128=0,0,((($F128/$E$125)*'PLAN DE ADQUISICIONES'!AA$49)*($G128/$F128)))</f>
        <v>0</v>
      </c>
      <c r="AE128" s="420">
        <f>IF( $F128=0,0,((($F128/$E$125)*'PLAN DE ADQUISICIONES'!AB$49)*($G128/$F128)))</f>
        <v>0</v>
      </c>
      <c r="AF128" s="420">
        <f>IF( $F128=0,0,((($F128/$E$125)*'PLAN DE ADQUISICIONES'!AC$49)*($G128/$F128)))</f>
        <v>0</v>
      </c>
      <c r="AG128" s="421">
        <f>U128+V128+W128+X128+Y128+Z128+AA128+AB128+AC128+AD128+AE128+AF128</f>
        <v>0</v>
      </c>
      <c r="AH128" s="425">
        <f>IF( $F128=0,0,((($F128/$E$125)*'PLAN DE ADQUISICIONES'!AD$49)*($G128/$F128)))</f>
        <v>0</v>
      </c>
      <c r="AI128" s="420">
        <f>IF( $F128=0,0,((($F128/$E$125)*'PLAN DE ADQUISICIONES'!AE$49)*($G128/$F128)))</f>
        <v>0</v>
      </c>
      <c r="AJ128" s="420">
        <f>IF( $F128=0,0,((($F128/$E$125)*'PLAN DE ADQUISICIONES'!AF$49)*($G128/$F128)))</f>
        <v>0</v>
      </c>
      <c r="AK128" s="420">
        <f>IF( $F128=0,0,((($F128/$E$125)*'PLAN DE ADQUISICIONES'!AG$49)*($G128/$F128)))</f>
        <v>0</v>
      </c>
      <c r="AL128" s="420">
        <f>IF( $F128=0,0,((($F128/$E$125)*'PLAN DE ADQUISICIONES'!AH$49)*($G128/$F128)))</f>
        <v>0</v>
      </c>
      <c r="AM128" s="420">
        <f>IF( $F128=0,0,((($F128/$E$125)*'PLAN DE ADQUISICIONES'!AI$49)*($G128/$F128)))</f>
        <v>0</v>
      </c>
      <c r="AN128" s="420">
        <f>IF( $F128=0,0,((($F128/$E$125)*'PLAN DE ADQUISICIONES'!AJ$49)*($G128/$F128)))</f>
        <v>0</v>
      </c>
      <c r="AO128" s="420">
        <f>IF( $F128=0,0,((($F128/$E$125)*'PLAN DE ADQUISICIONES'!AK$49)*($G128/$F128)))</f>
        <v>0</v>
      </c>
      <c r="AP128" s="420">
        <f>IF( $F128=0,0,((($F128/$E$125)*'PLAN DE ADQUISICIONES'!AL$49)*($G128/$F128)))</f>
        <v>0</v>
      </c>
      <c r="AQ128" s="420">
        <f>IF( $F128=0,0,((($F128/$E$125)*'PLAN DE ADQUISICIONES'!AM$49)*($G128/$F128)))</f>
        <v>0</v>
      </c>
      <c r="AR128" s="420">
        <f>IF( $F128=0,0,((($F128/$E$125)*'PLAN DE ADQUISICIONES'!AN$49)*($G128/$F128)))</f>
        <v>0</v>
      </c>
      <c r="AS128" s="420">
        <f>IF( $F128=0,0,((($F128/$E$125)*'PLAN DE ADQUISICIONES'!AO$49)*($G128/$F128)))</f>
        <v>0</v>
      </c>
      <c r="AT128" s="423">
        <f>AH128+AI128+AJ128+AK128+AL128+AM128+AN128+AO128+AP128+AQ128+AR128+AS128</f>
        <v>0</v>
      </c>
      <c r="AU128" s="426">
        <f>AS128+AR128+AQ128+AP128+AO128+AN128+AM128+AL128+AK128+AJ128+AI128+AH128+AF128+AE128+AD128+AC128+AB128+AA128+Z128+Y128+X128+W128+V128+U128+S128+R128+Q128+P128+O128+N128+M128+L128+K128+J128+I128+H128</f>
        <v>0</v>
      </c>
      <c r="AV128" s="392">
        <f t="shared" si="24"/>
        <v>0</v>
      </c>
    </row>
    <row r="129" spans="2:48" s="60" customFormat="1" ht="12.75" customHeight="1" x14ac:dyDescent="0.25">
      <c r="B129" s="416" t="str">
        <f>+'FORMATO COSTEO C2'!C130</f>
        <v>2.1.4.4</v>
      </c>
      <c r="C129" s="417" t="str">
        <f>+'FORMATO COSTEO C2'!B130</f>
        <v>Categoría de gasto</v>
      </c>
      <c r="D129" s="428"/>
      <c r="E129" s="563"/>
      <c r="F129" s="420">
        <f>+'FORMATO COSTEO C2'!G130</f>
        <v>0</v>
      </c>
      <c r="G129" s="423">
        <f>+'FORMATO COSTEO C2'!I130</f>
        <v>0</v>
      </c>
      <c r="H129" s="424">
        <f>IF( $F129=0,0,((($F129/$E$125)*'PLAN DE ADQUISICIONES'!F$49)*($G129/$F129)))</f>
        <v>0</v>
      </c>
      <c r="I129" s="420">
        <f>IF( $F129=0,0,((($F129/$E$125)*'PLAN DE ADQUISICIONES'!G$49)*($G129/$F129)))</f>
        <v>0</v>
      </c>
      <c r="J129" s="420">
        <f>IF( $F129=0,0,((($F129/$E$125)*'PLAN DE ADQUISICIONES'!H$49)*($G129/$F129)))</f>
        <v>0</v>
      </c>
      <c r="K129" s="420">
        <f>IF( $F129=0,0,((($F129/$E$125)*'PLAN DE ADQUISICIONES'!I$49)*($G129/$F129)))</f>
        <v>0</v>
      </c>
      <c r="L129" s="420">
        <f>IF( $F129=0,0,((($F129/$E$125)*'PLAN DE ADQUISICIONES'!J$49)*($G129/$F129)))</f>
        <v>0</v>
      </c>
      <c r="M129" s="420">
        <f>IF( $F129=0,0,((($F129/$E$125)*'PLAN DE ADQUISICIONES'!K$49)*($G129/$F129)))</f>
        <v>0</v>
      </c>
      <c r="N129" s="420">
        <f>IF( $F129=0,0,((($F129/$E$125)*'PLAN DE ADQUISICIONES'!L$49)*($G129/$F129)))</f>
        <v>0</v>
      </c>
      <c r="O129" s="420">
        <f>IF( $F129=0,0,((($F129/$E$125)*'PLAN DE ADQUISICIONES'!M$49)*($G129/$F129)))</f>
        <v>0</v>
      </c>
      <c r="P129" s="420">
        <f>IF( $F129=0,0,((($F129/$E$125)*'PLAN DE ADQUISICIONES'!N$49)*($G129/$F129)))</f>
        <v>0</v>
      </c>
      <c r="Q129" s="420">
        <f>IF( $F129=0,0,((($F129/$E$125)*'PLAN DE ADQUISICIONES'!O$49)*($G129/$F129)))</f>
        <v>0</v>
      </c>
      <c r="R129" s="420">
        <f>IF( $F129=0,0,((($F129/$E$125)*'PLAN DE ADQUISICIONES'!P$49)*($G129/$F129)))</f>
        <v>0</v>
      </c>
      <c r="S129" s="420">
        <f>IF( $F129=0,0,((($F129/$E$125)*'PLAN DE ADQUISICIONES'!Q$49)*($G129/$F129)))</f>
        <v>0</v>
      </c>
      <c r="T129" s="423">
        <f>H129+I129+J129+K129+L129+M129+N129+O129+P129+Q129+R129+S129</f>
        <v>0</v>
      </c>
      <c r="U129" s="424">
        <f>IF( $F129=0,0,((($F129/$E$125)*'PLAN DE ADQUISICIONES'!R$49)*($G129/$F129)))</f>
        <v>0</v>
      </c>
      <c r="V129" s="420">
        <f>IF( $F129=0,0,((($F129/$E$125)*'PLAN DE ADQUISICIONES'!S$49)*($G129/$F129)))</f>
        <v>0</v>
      </c>
      <c r="W129" s="420">
        <f>IF( $F129=0,0,((($F129/$E$125)*'PLAN DE ADQUISICIONES'!T$49)*($G129/$F129)))</f>
        <v>0</v>
      </c>
      <c r="X129" s="420">
        <f>IF( $F129=0,0,((($F129/$E$125)*'PLAN DE ADQUISICIONES'!U$49)*($G129/$F129)))</f>
        <v>0</v>
      </c>
      <c r="Y129" s="420">
        <f>IF( $F129=0,0,((($F129/$E$125)*'PLAN DE ADQUISICIONES'!V$49)*($G129/$F129)))</f>
        <v>0</v>
      </c>
      <c r="Z129" s="420">
        <f>IF( $F129=0,0,((($F129/$E$125)*'PLAN DE ADQUISICIONES'!W$49)*($G129/$F129)))</f>
        <v>0</v>
      </c>
      <c r="AA129" s="420">
        <f>IF( $F129=0,0,((($F129/$E$125)*'PLAN DE ADQUISICIONES'!X$49)*($G129/$F129)))</f>
        <v>0</v>
      </c>
      <c r="AB129" s="420">
        <f>IF( $F129=0,0,((($F129/$E$125)*'PLAN DE ADQUISICIONES'!Y$49)*($G129/$F129)))</f>
        <v>0</v>
      </c>
      <c r="AC129" s="420">
        <f>IF( $F129=0,0,((($F129/$E$125)*'PLAN DE ADQUISICIONES'!Z$49)*($G129/$F129)))</f>
        <v>0</v>
      </c>
      <c r="AD129" s="420">
        <f>IF( $F129=0,0,((($F129/$E$125)*'PLAN DE ADQUISICIONES'!AA$49)*($G129/$F129)))</f>
        <v>0</v>
      </c>
      <c r="AE129" s="420">
        <f>IF( $F129=0,0,((($F129/$E$125)*'PLAN DE ADQUISICIONES'!AB$49)*($G129/$F129)))</f>
        <v>0</v>
      </c>
      <c r="AF129" s="420">
        <f>IF( $F129=0,0,((($F129/$E$125)*'PLAN DE ADQUISICIONES'!AC$49)*($G129/$F129)))</f>
        <v>0</v>
      </c>
      <c r="AG129" s="421">
        <f>U129+V129+W129+X129+Y129+Z129+AA129+AB129+AC129+AD129+AE129+AF129</f>
        <v>0</v>
      </c>
      <c r="AH129" s="425">
        <f>IF( $F129=0,0,((($F129/$E$125)*'PLAN DE ADQUISICIONES'!AD$49)*($G129/$F129)))</f>
        <v>0</v>
      </c>
      <c r="AI129" s="420">
        <f>IF( $F129=0,0,((($F129/$E$125)*'PLAN DE ADQUISICIONES'!AE$49)*($G129/$F129)))</f>
        <v>0</v>
      </c>
      <c r="AJ129" s="420">
        <f>IF( $F129=0,0,((($F129/$E$125)*'PLAN DE ADQUISICIONES'!AF$49)*($G129/$F129)))</f>
        <v>0</v>
      </c>
      <c r="AK129" s="420">
        <f>IF( $F129=0,0,((($F129/$E$125)*'PLAN DE ADQUISICIONES'!AG$49)*($G129/$F129)))</f>
        <v>0</v>
      </c>
      <c r="AL129" s="420">
        <f>IF( $F129=0,0,((($F129/$E$125)*'PLAN DE ADQUISICIONES'!AH$49)*($G129/$F129)))</f>
        <v>0</v>
      </c>
      <c r="AM129" s="420">
        <f>IF( $F129=0,0,((($F129/$E$125)*'PLAN DE ADQUISICIONES'!AI$49)*($G129/$F129)))</f>
        <v>0</v>
      </c>
      <c r="AN129" s="420">
        <f>IF( $F129=0,0,((($F129/$E$125)*'PLAN DE ADQUISICIONES'!AJ$49)*($G129/$F129)))</f>
        <v>0</v>
      </c>
      <c r="AO129" s="420">
        <f>IF( $F129=0,0,((($F129/$E$125)*'PLAN DE ADQUISICIONES'!AK$49)*($G129/$F129)))</f>
        <v>0</v>
      </c>
      <c r="AP129" s="420">
        <f>IF( $F129=0,0,((($F129/$E$125)*'PLAN DE ADQUISICIONES'!AL$49)*($G129/$F129)))</f>
        <v>0</v>
      </c>
      <c r="AQ129" s="420">
        <f>IF( $F129=0,0,((($F129/$E$125)*'PLAN DE ADQUISICIONES'!AM$49)*($G129/$F129)))</f>
        <v>0</v>
      </c>
      <c r="AR129" s="420">
        <f>IF( $F129=0,0,((($F129/$E$125)*'PLAN DE ADQUISICIONES'!AN$49)*($G129/$F129)))</f>
        <v>0</v>
      </c>
      <c r="AS129" s="420">
        <f>IF( $F129=0,0,((($F129/$E$125)*'PLAN DE ADQUISICIONES'!AO$49)*($G129/$F129)))</f>
        <v>0</v>
      </c>
      <c r="AT129" s="423">
        <f>AH129+AI129+AJ129+AK129+AL129+AM129+AN129+AO129+AP129+AQ129+AR129+AS129</f>
        <v>0</v>
      </c>
      <c r="AU129" s="426">
        <f>AS129+AR129+AQ129+AP129+AO129+AN129+AM129+AL129+AK129+AJ129+AI129+AH129+AF129+AE129+AD129+AC129+AB129+AA129+Z129+Y129+X129+W129+V129+U129+S129+R129+Q129+P129+O129+N129+M129+L129+K129+J129+I129+H129</f>
        <v>0</v>
      </c>
      <c r="AV129" s="392">
        <f t="shared" si="24"/>
        <v>0</v>
      </c>
    </row>
    <row r="130" spans="2:48" s="60" customFormat="1" ht="12.75" customHeight="1" x14ac:dyDescent="0.25">
      <c r="B130" s="416" t="str">
        <f>+'FORMATO COSTEO C2'!C136</f>
        <v>2.1.4.5</v>
      </c>
      <c r="C130" s="417" t="str">
        <f>+'FORMATO COSTEO C2'!B136</f>
        <v>Categoría de gasto</v>
      </c>
      <c r="D130" s="428"/>
      <c r="E130" s="563"/>
      <c r="F130" s="420">
        <f>+'FORMATO COSTEO C2'!G136</f>
        <v>0</v>
      </c>
      <c r="G130" s="423">
        <f>+'FORMATO COSTEO C2'!I136</f>
        <v>0</v>
      </c>
      <c r="H130" s="424">
        <f>IF( $F130=0,0,((($F130/$E$125)*'PLAN DE ADQUISICIONES'!F$49)*($G130/$F130)))</f>
        <v>0</v>
      </c>
      <c r="I130" s="420">
        <f>IF( $F130=0,0,((($F130/$E$125)*'PLAN DE ADQUISICIONES'!G$49)*($G130/$F130)))</f>
        <v>0</v>
      </c>
      <c r="J130" s="420">
        <f>IF( $F130=0,0,((($F130/$E$125)*'PLAN DE ADQUISICIONES'!H$49)*($G130/$F130)))</f>
        <v>0</v>
      </c>
      <c r="K130" s="420">
        <f>IF( $F130=0,0,((($F130/$E$125)*'PLAN DE ADQUISICIONES'!I$49)*($G130/$F130)))</f>
        <v>0</v>
      </c>
      <c r="L130" s="420">
        <f>IF( $F130=0,0,((($F130/$E$125)*'PLAN DE ADQUISICIONES'!J$49)*($G130/$F130)))</f>
        <v>0</v>
      </c>
      <c r="M130" s="420">
        <f>IF( $F130=0,0,((($F130/$E$125)*'PLAN DE ADQUISICIONES'!K$49)*($G130/$F130)))</f>
        <v>0</v>
      </c>
      <c r="N130" s="420">
        <f>IF( $F130=0,0,((($F130/$E$125)*'PLAN DE ADQUISICIONES'!L$49)*($G130/$F130)))</f>
        <v>0</v>
      </c>
      <c r="O130" s="420">
        <f>IF( $F130=0,0,((($F130/$E$125)*'PLAN DE ADQUISICIONES'!M$49)*($G130/$F130)))</f>
        <v>0</v>
      </c>
      <c r="P130" s="420">
        <f>IF( $F130=0,0,((($F130/$E$125)*'PLAN DE ADQUISICIONES'!N$49)*($G130/$F130)))</f>
        <v>0</v>
      </c>
      <c r="Q130" s="420">
        <f>IF( $F130=0,0,((($F130/$E$125)*'PLAN DE ADQUISICIONES'!O$49)*($G130/$F130)))</f>
        <v>0</v>
      </c>
      <c r="R130" s="420">
        <f>IF( $F130=0,0,((($F130/$E$125)*'PLAN DE ADQUISICIONES'!P$49)*($G130/$F130)))</f>
        <v>0</v>
      </c>
      <c r="S130" s="420">
        <f>IF( $F130=0,0,((($F130/$E$125)*'PLAN DE ADQUISICIONES'!Q$49)*($G130/$F130)))</f>
        <v>0</v>
      </c>
      <c r="T130" s="423">
        <f>H130+I130+J130+K130+L130+M130+N130+O130+P130+Q130+R130+S130</f>
        <v>0</v>
      </c>
      <c r="U130" s="424">
        <f>IF( $F130=0,0,((($F130/$E$125)*'PLAN DE ADQUISICIONES'!R$49)*($G130/$F130)))</f>
        <v>0</v>
      </c>
      <c r="V130" s="420">
        <f>IF( $F130=0,0,((($F130/$E$125)*'PLAN DE ADQUISICIONES'!S$49)*($G130/$F130)))</f>
        <v>0</v>
      </c>
      <c r="W130" s="420">
        <f>IF( $F130=0,0,((($F130/$E$125)*'PLAN DE ADQUISICIONES'!T$49)*($G130/$F130)))</f>
        <v>0</v>
      </c>
      <c r="X130" s="420">
        <f>IF( $F130=0,0,((($F130/$E$125)*'PLAN DE ADQUISICIONES'!U$49)*($G130/$F130)))</f>
        <v>0</v>
      </c>
      <c r="Y130" s="420">
        <f>IF( $F130=0,0,((($F130/$E$125)*'PLAN DE ADQUISICIONES'!V$49)*($G130/$F130)))</f>
        <v>0</v>
      </c>
      <c r="Z130" s="420">
        <f>IF( $F130=0,0,((($F130/$E$125)*'PLAN DE ADQUISICIONES'!W$49)*($G130/$F130)))</f>
        <v>0</v>
      </c>
      <c r="AA130" s="420">
        <f>IF( $F130=0,0,((($F130/$E$125)*'PLAN DE ADQUISICIONES'!X$49)*($G130/$F130)))</f>
        <v>0</v>
      </c>
      <c r="AB130" s="420">
        <f>IF( $F130=0,0,((($F130/$E$125)*'PLAN DE ADQUISICIONES'!Y$49)*($G130/$F130)))</f>
        <v>0</v>
      </c>
      <c r="AC130" s="420">
        <f>IF( $F130=0,0,((($F130/$E$125)*'PLAN DE ADQUISICIONES'!Z$49)*($G130/$F130)))</f>
        <v>0</v>
      </c>
      <c r="AD130" s="420">
        <f>IF( $F130=0,0,((($F130/$E$125)*'PLAN DE ADQUISICIONES'!AA$49)*($G130/$F130)))</f>
        <v>0</v>
      </c>
      <c r="AE130" s="420">
        <f>IF( $F130=0,0,((($F130/$E$125)*'PLAN DE ADQUISICIONES'!AB$49)*($G130/$F130)))</f>
        <v>0</v>
      </c>
      <c r="AF130" s="420">
        <f>IF( $F130=0,0,((($F130/$E$125)*'PLAN DE ADQUISICIONES'!AC$49)*($G130/$F130)))</f>
        <v>0</v>
      </c>
      <c r="AG130" s="421">
        <f>U130+V130+W130+X130+Y130+Z130+AA130+AB130+AC130+AD130+AE130+AF130</f>
        <v>0</v>
      </c>
      <c r="AH130" s="425">
        <f>IF( $F130=0,0,((($F130/$E$125)*'PLAN DE ADQUISICIONES'!AD$49)*($G130/$F130)))</f>
        <v>0</v>
      </c>
      <c r="AI130" s="420">
        <f>IF( $F130=0,0,((($F130/$E$125)*'PLAN DE ADQUISICIONES'!AE$49)*($G130/$F130)))</f>
        <v>0</v>
      </c>
      <c r="AJ130" s="420">
        <f>IF( $F130=0,0,((($F130/$E$125)*'PLAN DE ADQUISICIONES'!AF$49)*($G130/$F130)))</f>
        <v>0</v>
      </c>
      <c r="AK130" s="420">
        <f>IF( $F130=0,0,((($F130/$E$125)*'PLAN DE ADQUISICIONES'!AG$49)*($G130/$F130)))</f>
        <v>0</v>
      </c>
      <c r="AL130" s="420">
        <f>IF( $F130=0,0,((($F130/$E$125)*'PLAN DE ADQUISICIONES'!AH$49)*($G130/$F130)))</f>
        <v>0</v>
      </c>
      <c r="AM130" s="420">
        <f>IF( $F130=0,0,((($F130/$E$125)*'PLAN DE ADQUISICIONES'!AI$49)*($G130/$F130)))</f>
        <v>0</v>
      </c>
      <c r="AN130" s="420">
        <f>IF( $F130=0,0,((($F130/$E$125)*'PLAN DE ADQUISICIONES'!AJ$49)*($G130/$F130)))</f>
        <v>0</v>
      </c>
      <c r="AO130" s="420">
        <f>IF( $F130=0,0,((($F130/$E$125)*'PLAN DE ADQUISICIONES'!AK$49)*($G130/$F130)))</f>
        <v>0</v>
      </c>
      <c r="AP130" s="420">
        <f>IF( $F130=0,0,((($F130/$E$125)*'PLAN DE ADQUISICIONES'!AL$49)*($G130/$F130)))</f>
        <v>0</v>
      </c>
      <c r="AQ130" s="420">
        <f>IF( $F130=0,0,((($F130/$E$125)*'PLAN DE ADQUISICIONES'!AM$49)*($G130/$F130)))</f>
        <v>0</v>
      </c>
      <c r="AR130" s="420">
        <f>IF( $F130=0,0,((($F130/$E$125)*'PLAN DE ADQUISICIONES'!AN$49)*($G130/$F130)))</f>
        <v>0</v>
      </c>
      <c r="AS130" s="420">
        <f>IF( $F130=0,0,((($F130/$E$125)*'PLAN DE ADQUISICIONES'!AO$49)*($G130/$F130)))</f>
        <v>0</v>
      </c>
      <c r="AT130" s="423">
        <f>AH130+AI130+AJ130+AK130+AL130+AM130+AN130+AO130+AP130+AQ130+AR130+AS130</f>
        <v>0</v>
      </c>
      <c r="AU130" s="426">
        <f>AS130+AR130+AQ130+AP130+AO130+AN130+AM130+AL130+AK130+AJ130+AI130+AH130+AF130+AE130+AD130+AC130+AB130+AA130+Z130+Y130+X130+W130+V130+U130+S130+R130+Q130+P130+O130+N130+M130+L130+K130+J130+I130+H130</f>
        <v>0</v>
      </c>
      <c r="AV130" s="392">
        <f t="shared" si="24"/>
        <v>0</v>
      </c>
    </row>
    <row r="131" spans="2:48" s="60" customFormat="1" ht="12.75" customHeight="1" x14ac:dyDescent="0.25">
      <c r="B131" s="406" t="str">
        <f>+'FORMATO COSTEO C2'!C142</f>
        <v>2.1.5</v>
      </c>
      <c r="C131" s="430">
        <f>+'FORMATO COSTEO C2'!B142</f>
        <v>0</v>
      </c>
      <c r="D131" s="543" t="str">
        <f>+'FORMATO COSTEO C2'!D142</f>
        <v>Unidad medida</v>
      </c>
      <c r="E131" s="546">
        <f>+'FORMATO COSTEO C2'!E142</f>
        <v>0</v>
      </c>
      <c r="F131" s="410">
        <f>SUM(F132:F136)</f>
        <v>0</v>
      </c>
      <c r="G131" s="413">
        <f t="shared" ref="G131:AS131" si="36">SUM(G132:G136)</f>
        <v>0</v>
      </c>
      <c r="H131" s="414">
        <f t="shared" si="36"/>
        <v>0</v>
      </c>
      <c r="I131" s="410">
        <f t="shared" si="36"/>
        <v>0</v>
      </c>
      <c r="J131" s="410">
        <f t="shared" si="36"/>
        <v>0</v>
      </c>
      <c r="K131" s="410">
        <f t="shared" si="36"/>
        <v>0</v>
      </c>
      <c r="L131" s="410">
        <f t="shared" si="36"/>
        <v>0</v>
      </c>
      <c r="M131" s="410">
        <f t="shared" si="36"/>
        <v>0</v>
      </c>
      <c r="N131" s="410">
        <f t="shared" si="36"/>
        <v>0</v>
      </c>
      <c r="O131" s="410">
        <f t="shared" si="36"/>
        <v>0</v>
      </c>
      <c r="P131" s="410">
        <f t="shared" si="36"/>
        <v>0</v>
      </c>
      <c r="Q131" s="410">
        <f t="shared" si="36"/>
        <v>0</v>
      </c>
      <c r="R131" s="410">
        <f t="shared" si="36"/>
        <v>0</v>
      </c>
      <c r="S131" s="410">
        <f t="shared" si="36"/>
        <v>0</v>
      </c>
      <c r="T131" s="413">
        <f>SUM(T132:T136)</f>
        <v>0</v>
      </c>
      <c r="U131" s="414">
        <f t="shared" si="36"/>
        <v>0</v>
      </c>
      <c r="V131" s="410">
        <f t="shared" si="36"/>
        <v>0</v>
      </c>
      <c r="W131" s="410">
        <f t="shared" si="36"/>
        <v>0</v>
      </c>
      <c r="X131" s="410">
        <f t="shared" si="36"/>
        <v>0</v>
      </c>
      <c r="Y131" s="410">
        <f t="shared" si="36"/>
        <v>0</v>
      </c>
      <c r="Z131" s="410">
        <f t="shared" si="36"/>
        <v>0</v>
      </c>
      <c r="AA131" s="410">
        <f t="shared" si="36"/>
        <v>0</v>
      </c>
      <c r="AB131" s="410">
        <f t="shared" si="36"/>
        <v>0</v>
      </c>
      <c r="AC131" s="410">
        <f t="shared" si="36"/>
        <v>0</v>
      </c>
      <c r="AD131" s="410">
        <f t="shared" si="36"/>
        <v>0</v>
      </c>
      <c r="AE131" s="410">
        <f t="shared" si="36"/>
        <v>0</v>
      </c>
      <c r="AF131" s="410">
        <f t="shared" si="36"/>
        <v>0</v>
      </c>
      <c r="AG131" s="411">
        <f t="shared" si="36"/>
        <v>0</v>
      </c>
      <c r="AH131" s="412">
        <f t="shared" si="36"/>
        <v>0</v>
      </c>
      <c r="AI131" s="410">
        <f t="shared" si="36"/>
        <v>0</v>
      </c>
      <c r="AJ131" s="410">
        <f t="shared" si="36"/>
        <v>0</v>
      </c>
      <c r="AK131" s="410">
        <f t="shared" si="36"/>
        <v>0</v>
      </c>
      <c r="AL131" s="410">
        <f t="shared" si="36"/>
        <v>0</v>
      </c>
      <c r="AM131" s="410">
        <f t="shared" si="36"/>
        <v>0</v>
      </c>
      <c r="AN131" s="410">
        <f t="shared" si="36"/>
        <v>0</v>
      </c>
      <c r="AO131" s="410">
        <f t="shared" si="36"/>
        <v>0</v>
      </c>
      <c r="AP131" s="410">
        <f t="shared" si="36"/>
        <v>0</v>
      </c>
      <c r="AQ131" s="410">
        <f t="shared" si="36"/>
        <v>0</v>
      </c>
      <c r="AR131" s="410">
        <f t="shared" si="36"/>
        <v>0</v>
      </c>
      <c r="AS131" s="410">
        <f t="shared" si="36"/>
        <v>0</v>
      </c>
      <c r="AT131" s="413">
        <f>SUM(AT132:AT136)</f>
        <v>0</v>
      </c>
      <c r="AU131" s="415">
        <f>SUM(AU132:AU136)</f>
        <v>0</v>
      </c>
      <c r="AV131" s="392">
        <f t="shared" si="24"/>
        <v>0</v>
      </c>
    </row>
    <row r="132" spans="2:48" s="60" customFormat="1" ht="12.75" customHeight="1" x14ac:dyDescent="0.25">
      <c r="B132" s="416" t="str">
        <f>+'FORMATO COSTEO C2'!C144</f>
        <v>2.1.5.1</v>
      </c>
      <c r="C132" s="417" t="str">
        <f>+'FORMATO COSTEO C2'!B144</f>
        <v>Categoría de gasto</v>
      </c>
      <c r="D132" s="428"/>
      <c r="E132" s="563"/>
      <c r="F132" s="420">
        <f>+'FORMATO COSTEO C2'!G144</f>
        <v>0</v>
      </c>
      <c r="G132" s="423">
        <f>+'FORMATO COSTEO C2'!I144</f>
        <v>0</v>
      </c>
      <c r="H132" s="560">
        <f>IF( $F132=0,0,((($F132/$E$131)*'PLAN DE ADQUISICIONES'!F$50)*($G132/$F132)))</f>
        <v>0</v>
      </c>
      <c r="I132" s="420">
        <f>IF( $F132=0,0,((($F132/$E$131)*'PLAN DE ADQUISICIONES'!G$50)*($G132/$F132)))</f>
        <v>0</v>
      </c>
      <c r="J132" s="420">
        <f>IF( $F132=0,0,((($F132/$E$131)*'PLAN DE ADQUISICIONES'!H$50)*($G132/$F132)))</f>
        <v>0</v>
      </c>
      <c r="K132" s="420">
        <f>IF( $F132=0,0,((($F132/$E$131)*'PLAN DE ADQUISICIONES'!I$50)*($G132/$F132)))</f>
        <v>0</v>
      </c>
      <c r="L132" s="420">
        <f>IF( $F132=0,0,((($F132/$E$131)*'PLAN DE ADQUISICIONES'!J$50)*($G132/$F132)))</f>
        <v>0</v>
      </c>
      <c r="M132" s="420">
        <f>IF( $F132=0,0,((($F132/$E$131)*'PLAN DE ADQUISICIONES'!K$50)*($G132/$F132)))</f>
        <v>0</v>
      </c>
      <c r="N132" s="420">
        <f>IF( $F132=0,0,((($F132/$E$131)*'PLAN DE ADQUISICIONES'!L$50)*($G132/$F132)))</f>
        <v>0</v>
      </c>
      <c r="O132" s="420">
        <f>IF( $F132=0,0,((($F132/$E$131)*'PLAN DE ADQUISICIONES'!M$50)*($G132/$F132)))</f>
        <v>0</v>
      </c>
      <c r="P132" s="420">
        <f>IF( $F132=0,0,((($F132/$E$131)*'PLAN DE ADQUISICIONES'!N$50)*($G132/$F132)))</f>
        <v>0</v>
      </c>
      <c r="Q132" s="420">
        <f>IF( $F132=0,0,((($F132/$E$131)*'PLAN DE ADQUISICIONES'!O$50)*($G132/$F132)))</f>
        <v>0</v>
      </c>
      <c r="R132" s="420">
        <f>IF( $F132=0,0,((($F132/$E$131)*'PLAN DE ADQUISICIONES'!P$50)*($G132/$F132)))</f>
        <v>0</v>
      </c>
      <c r="S132" s="420">
        <f>IF( $F132=0,0,((($F132/$E$131)*'PLAN DE ADQUISICIONES'!Q$50)*($G132/$F132)))</f>
        <v>0</v>
      </c>
      <c r="T132" s="423">
        <f>H132+I132+J132+K132+L132+M132+N132+O132+P132+Q132+R132+S132</f>
        <v>0</v>
      </c>
      <c r="U132" s="424">
        <f>IF( $F132=0,0,((($F132/$E$131)*'PLAN DE ADQUISICIONES'!R$50)*($G132/$F132)))</f>
        <v>0</v>
      </c>
      <c r="V132" s="420">
        <f>IF( $F132=0,0,((($F132/$E$131)*'PLAN DE ADQUISICIONES'!S$50)*($G132/$F132)))</f>
        <v>0</v>
      </c>
      <c r="W132" s="420">
        <f>IF( $F132=0,0,((($F132/$E$131)*'PLAN DE ADQUISICIONES'!T$50)*($G132/$F132)))</f>
        <v>0</v>
      </c>
      <c r="X132" s="420">
        <f>IF( $F132=0,0,((($F132/$E$131)*'PLAN DE ADQUISICIONES'!U$50)*($G132/$F132)))</f>
        <v>0</v>
      </c>
      <c r="Y132" s="420">
        <f>IF( $F132=0,0,((($F132/$E$131)*'PLAN DE ADQUISICIONES'!V$50)*($G132/$F132)))</f>
        <v>0</v>
      </c>
      <c r="Z132" s="420">
        <f>IF( $F132=0,0,((($F132/$E$131)*'PLAN DE ADQUISICIONES'!W$50)*($G132/$F132)))</f>
        <v>0</v>
      </c>
      <c r="AA132" s="420">
        <f>IF( $F132=0,0,((($F132/$E$131)*'PLAN DE ADQUISICIONES'!X$50)*($G132/$F132)))</f>
        <v>0</v>
      </c>
      <c r="AB132" s="420">
        <f>IF( $F132=0,0,((($F132/$E$131)*'PLAN DE ADQUISICIONES'!Y$50)*($G132/$F132)))</f>
        <v>0</v>
      </c>
      <c r="AC132" s="420">
        <f>IF( $F132=0,0,((($F132/$E$131)*'PLAN DE ADQUISICIONES'!Z$50)*($G132/$F132)))</f>
        <v>0</v>
      </c>
      <c r="AD132" s="420">
        <f>IF( $F132=0,0,((($F132/$E$131)*'PLAN DE ADQUISICIONES'!AA$50)*($G132/$F132)))</f>
        <v>0</v>
      </c>
      <c r="AE132" s="420">
        <f>IF( $F132=0,0,((($F132/$E$131)*'PLAN DE ADQUISICIONES'!AB$50)*($G132/$F132)))</f>
        <v>0</v>
      </c>
      <c r="AF132" s="420">
        <f>IF( $F132=0,0,((($F132/$E$131)*'PLAN DE ADQUISICIONES'!AC$50)*($G132/$F132)))</f>
        <v>0</v>
      </c>
      <c r="AG132" s="421">
        <f>U132+V132+W132+X132+Y132+Z132+AA132+AB132+AC132+AD132+AE132+AF132</f>
        <v>0</v>
      </c>
      <c r="AH132" s="425">
        <f>IF( $F132=0,0,((($F132/$E$131)*'PLAN DE ADQUISICIONES'!AD$50)*($G132/$F132)))</f>
        <v>0</v>
      </c>
      <c r="AI132" s="420">
        <f>IF( $F132=0,0,((($F132/$E$131)*'PLAN DE ADQUISICIONES'!AE$50)*($G132/$F132)))</f>
        <v>0</v>
      </c>
      <c r="AJ132" s="420">
        <f>IF( $F132=0,0,((($F132/$E$131)*'PLAN DE ADQUISICIONES'!AF$50)*($G132/$F132)))</f>
        <v>0</v>
      </c>
      <c r="AK132" s="420">
        <f>IF( $F132=0,0,((($F132/$E$131)*'PLAN DE ADQUISICIONES'!AG$50)*($G132/$F132)))</f>
        <v>0</v>
      </c>
      <c r="AL132" s="420">
        <f>IF( $F132=0,0,((($F132/$E$131)*'PLAN DE ADQUISICIONES'!AH$50)*($G132/$F132)))</f>
        <v>0</v>
      </c>
      <c r="AM132" s="420">
        <f>IF( $F132=0,0,((($F132/$E$131)*'PLAN DE ADQUISICIONES'!AI$50)*($G132/$F132)))</f>
        <v>0</v>
      </c>
      <c r="AN132" s="420">
        <f>IF( $F132=0,0,((($F132/$E$131)*'PLAN DE ADQUISICIONES'!AJ$50)*($G132/$F132)))</f>
        <v>0</v>
      </c>
      <c r="AO132" s="420">
        <f>IF( $F132=0,0,((($F132/$E$131)*'PLAN DE ADQUISICIONES'!AK$50)*($G132/$F132)))</f>
        <v>0</v>
      </c>
      <c r="AP132" s="420">
        <f>IF( $F132=0,0,((($F132/$E$131)*'PLAN DE ADQUISICIONES'!AL$50)*($G132/$F132)))</f>
        <v>0</v>
      </c>
      <c r="AQ132" s="420">
        <f>IF( $F132=0,0,((($F132/$E$131)*'PLAN DE ADQUISICIONES'!AM$50)*($G132/$F132)))</f>
        <v>0</v>
      </c>
      <c r="AR132" s="420">
        <f>IF( $F132=0,0,((($F132/$E$131)*'PLAN DE ADQUISICIONES'!AN$50)*($G132/$F132)))</f>
        <v>0</v>
      </c>
      <c r="AS132" s="420">
        <f>IF( $F132=0,0,((($F132/$E$131)*'PLAN DE ADQUISICIONES'!AO$50)*($G132/$F132)))</f>
        <v>0</v>
      </c>
      <c r="AT132" s="423">
        <f>AH132+AI132+AJ132+AK132+AL132+AM132+AN132+AO132+AP132+AQ132+AR132+AS132</f>
        <v>0</v>
      </c>
      <c r="AU132" s="426">
        <f>AS132+AR132+AQ132+AP132+AO132+AN132+AM132+AL132+AK132+AJ132+AI132+AH132+AF132+AE132+AD132+AC132+AB132+AA132+Z132+Y132+X132+W132+V132+U132+S132+R132+Q132+P132+O132+N132+M132+L132+K132+J132+I132+H132</f>
        <v>0</v>
      </c>
      <c r="AV132" s="392">
        <f t="shared" si="24"/>
        <v>0</v>
      </c>
    </row>
    <row r="133" spans="2:48" s="60" customFormat="1" ht="12.75" customHeight="1" x14ac:dyDescent="0.25">
      <c r="B133" s="416" t="str">
        <f>+'FORMATO COSTEO C2'!C150</f>
        <v>2.1.5.2</v>
      </c>
      <c r="C133" s="417" t="str">
        <f>+'FORMATO COSTEO C2'!B150</f>
        <v>Categoría de gasto</v>
      </c>
      <c r="D133" s="428"/>
      <c r="E133" s="563"/>
      <c r="F133" s="420">
        <f>+'FORMATO COSTEO C2'!G150</f>
        <v>0</v>
      </c>
      <c r="G133" s="423">
        <f>+'FORMATO COSTEO C2'!I150</f>
        <v>0</v>
      </c>
      <c r="H133" s="424">
        <f>IF( $F133=0,0,((($F133/$E$131)*'PLAN DE ADQUISICIONES'!F$50)*($G133/$F133)))</f>
        <v>0</v>
      </c>
      <c r="I133" s="420">
        <f>IF( $F133=0,0,((($F133/$E$131)*'PLAN DE ADQUISICIONES'!G$50)*($G133/$F133)))</f>
        <v>0</v>
      </c>
      <c r="J133" s="420">
        <f>IF( $F133=0,0,((($F133/$E$131)*'PLAN DE ADQUISICIONES'!H$50)*($G133/$F133)))</f>
        <v>0</v>
      </c>
      <c r="K133" s="420">
        <f>IF( $F133=0,0,((($F133/$E$131)*'PLAN DE ADQUISICIONES'!I$50)*($G133/$F133)))</f>
        <v>0</v>
      </c>
      <c r="L133" s="420">
        <f>IF( $F133=0,0,((($F133/$E$131)*'PLAN DE ADQUISICIONES'!J$50)*($G133/$F133)))</f>
        <v>0</v>
      </c>
      <c r="M133" s="420">
        <f>IF( $F133=0,0,((($F133/$E$131)*'PLAN DE ADQUISICIONES'!K$50)*($G133/$F133)))</f>
        <v>0</v>
      </c>
      <c r="N133" s="420">
        <f>IF( $F133=0,0,((($F133/$E$131)*'PLAN DE ADQUISICIONES'!L$50)*($G133/$F133)))</f>
        <v>0</v>
      </c>
      <c r="O133" s="420">
        <f>IF( $F133=0,0,((($F133/$E$131)*'PLAN DE ADQUISICIONES'!M$50)*($G133/$F133)))</f>
        <v>0</v>
      </c>
      <c r="P133" s="420">
        <f>IF( $F133=0,0,((($F133/$E$131)*'PLAN DE ADQUISICIONES'!N$50)*($G133/$F133)))</f>
        <v>0</v>
      </c>
      <c r="Q133" s="420">
        <f>IF( $F133=0,0,((($F133/$E$131)*'PLAN DE ADQUISICIONES'!O$50)*($G133/$F133)))</f>
        <v>0</v>
      </c>
      <c r="R133" s="420">
        <f>IF( $F133=0,0,((($F133/$E$131)*'PLAN DE ADQUISICIONES'!P$50)*($G133/$F133)))</f>
        <v>0</v>
      </c>
      <c r="S133" s="420">
        <f>IF( $F133=0,0,((($F133/$E$131)*'PLAN DE ADQUISICIONES'!Q$50)*($G133/$F133)))</f>
        <v>0</v>
      </c>
      <c r="T133" s="423">
        <f>H133+I133+J133+K133+L133+M133+N133+O133+P133+Q133+R133+S133</f>
        <v>0</v>
      </c>
      <c r="U133" s="424">
        <f>IF( $F133=0,0,((($F133/$E$131)*'PLAN DE ADQUISICIONES'!R$50)*($G133/$F133)))</f>
        <v>0</v>
      </c>
      <c r="V133" s="420">
        <f>IF( $F133=0,0,((($F133/$E$131)*'PLAN DE ADQUISICIONES'!S$50)*($G133/$F133)))</f>
        <v>0</v>
      </c>
      <c r="W133" s="420">
        <f>IF( $F133=0,0,((($F133/$E$131)*'PLAN DE ADQUISICIONES'!T$50)*($G133/$F133)))</f>
        <v>0</v>
      </c>
      <c r="X133" s="420">
        <f>IF( $F133=0,0,((($F133/$E$131)*'PLAN DE ADQUISICIONES'!U$50)*($G133/$F133)))</f>
        <v>0</v>
      </c>
      <c r="Y133" s="420">
        <f>IF( $F133=0,0,((($F133/$E$131)*'PLAN DE ADQUISICIONES'!V$50)*($G133/$F133)))</f>
        <v>0</v>
      </c>
      <c r="Z133" s="420">
        <f>IF( $F133=0,0,((($F133/$E$131)*'PLAN DE ADQUISICIONES'!W$50)*($G133/$F133)))</f>
        <v>0</v>
      </c>
      <c r="AA133" s="420">
        <f>IF( $F133=0,0,((($F133/$E$131)*'PLAN DE ADQUISICIONES'!X$50)*($G133/$F133)))</f>
        <v>0</v>
      </c>
      <c r="AB133" s="420">
        <f>IF( $F133=0,0,((($F133/$E$131)*'PLAN DE ADQUISICIONES'!Y$50)*($G133/$F133)))</f>
        <v>0</v>
      </c>
      <c r="AC133" s="420">
        <f>IF( $F133=0,0,((($F133/$E$131)*'PLAN DE ADQUISICIONES'!Z$50)*($G133/$F133)))</f>
        <v>0</v>
      </c>
      <c r="AD133" s="420">
        <f>IF( $F133=0,0,((($F133/$E$131)*'PLAN DE ADQUISICIONES'!AA$50)*($G133/$F133)))</f>
        <v>0</v>
      </c>
      <c r="AE133" s="420">
        <f>IF( $F133=0,0,((($F133/$E$131)*'PLAN DE ADQUISICIONES'!AB$50)*($G133/$F133)))</f>
        <v>0</v>
      </c>
      <c r="AF133" s="420">
        <f>IF( $F133=0,0,((($F133/$E$131)*'PLAN DE ADQUISICIONES'!AC$50)*($G133/$F133)))</f>
        <v>0</v>
      </c>
      <c r="AG133" s="421">
        <f>U133+V133+W133+X133+Y133+Z133+AA133+AB133+AC133+AD133+AE133+AF133</f>
        <v>0</v>
      </c>
      <c r="AH133" s="425">
        <f>IF( $F133=0,0,((($F133/$E$131)*'PLAN DE ADQUISICIONES'!AD$50)*($G133/$F133)))</f>
        <v>0</v>
      </c>
      <c r="AI133" s="420">
        <f>IF( $F133=0,0,((($F133/$E$131)*'PLAN DE ADQUISICIONES'!AE$50)*($G133/$F133)))</f>
        <v>0</v>
      </c>
      <c r="AJ133" s="420">
        <f>IF( $F133=0,0,((($F133/$E$131)*'PLAN DE ADQUISICIONES'!AF$50)*($G133/$F133)))</f>
        <v>0</v>
      </c>
      <c r="AK133" s="420">
        <f>IF( $F133=0,0,((($F133/$E$131)*'PLAN DE ADQUISICIONES'!AG$50)*($G133/$F133)))</f>
        <v>0</v>
      </c>
      <c r="AL133" s="420">
        <f>IF( $F133=0,0,((($F133/$E$131)*'PLAN DE ADQUISICIONES'!AH$50)*($G133/$F133)))</f>
        <v>0</v>
      </c>
      <c r="AM133" s="420">
        <f>IF( $F133=0,0,((($F133/$E$131)*'PLAN DE ADQUISICIONES'!AI$50)*($G133/$F133)))</f>
        <v>0</v>
      </c>
      <c r="AN133" s="420">
        <f>IF( $F133=0,0,((($F133/$E$131)*'PLAN DE ADQUISICIONES'!AJ$50)*($G133/$F133)))</f>
        <v>0</v>
      </c>
      <c r="AO133" s="420">
        <f>IF( $F133=0,0,((($F133/$E$131)*'PLAN DE ADQUISICIONES'!AK$50)*($G133/$F133)))</f>
        <v>0</v>
      </c>
      <c r="AP133" s="420">
        <f>IF( $F133=0,0,((($F133/$E$131)*'PLAN DE ADQUISICIONES'!AL$50)*($G133/$F133)))</f>
        <v>0</v>
      </c>
      <c r="AQ133" s="420">
        <f>IF( $F133=0,0,((($F133/$E$131)*'PLAN DE ADQUISICIONES'!AM$50)*($G133/$F133)))</f>
        <v>0</v>
      </c>
      <c r="AR133" s="420">
        <f>IF( $F133=0,0,((($F133/$E$131)*'PLAN DE ADQUISICIONES'!AN$50)*($G133/$F133)))</f>
        <v>0</v>
      </c>
      <c r="AS133" s="420">
        <f>IF( $F133=0,0,((($F133/$E$131)*'PLAN DE ADQUISICIONES'!AO$50)*($G133/$F133)))</f>
        <v>0</v>
      </c>
      <c r="AT133" s="423">
        <f>AH133+AI133+AJ133+AK133+AL133+AM133+AN133+AO133+AP133+AQ133+AR133+AS133</f>
        <v>0</v>
      </c>
      <c r="AU133" s="426">
        <f>AS133+AR133+AQ133+AP133+AO133+AN133+AM133+AL133+AK133+AJ133+AI133+AH133+AF133+AE133+AD133+AC133+AB133+AA133+Z133+Y133+X133+W133+V133+U133+S133+R133+Q133+P133+O133+N133+M133+L133+K133+J133+I133+H133</f>
        <v>0</v>
      </c>
      <c r="AV133" s="392">
        <f t="shared" si="24"/>
        <v>0</v>
      </c>
    </row>
    <row r="134" spans="2:48" s="60" customFormat="1" ht="12.75" customHeight="1" x14ac:dyDescent="0.25">
      <c r="B134" s="416" t="str">
        <f>+'FORMATO COSTEO C2'!C156</f>
        <v>2.1.5.3</v>
      </c>
      <c r="C134" s="417" t="str">
        <f>+'FORMATO COSTEO C2'!B156</f>
        <v>Categoría de gasto</v>
      </c>
      <c r="D134" s="428"/>
      <c r="E134" s="563"/>
      <c r="F134" s="420">
        <f>+'FORMATO COSTEO C2'!G156</f>
        <v>0</v>
      </c>
      <c r="G134" s="423">
        <f>+'FORMATO COSTEO C2'!I156</f>
        <v>0</v>
      </c>
      <c r="H134" s="424">
        <f>IF( $F134=0,0,((($F134/$E$131)*'PLAN DE ADQUISICIONES'!F$50)*($G134/$F134)))</f>
        <v>0</v>
      </c>
      <c r="I134" s="420">
        <f>IF( $F134=0,0,((($F134/$E$131)*'PLAN DE ADQUISICIONES'!G$50)*($G134/$F134)))</f>
        <v>0</v>
      </c>
      <c r="J134" s="420">
        <f>IF( $F134=0,0,((($F134/$E$131)*'PLAN DE ADQUISICIONES'!H$50)*($G134/$F134)))</f>
        <v>0</v>
      </c>
      <c r="K134" s="420">
        <f>IF( $F134=0,0,((($F134/$E$131)*'PLAN DE ADQUISICIONES'!I$50)*($G134/$F134)))</f>
        <v>0</v>
      </c>
      <c r="L134" s="420">
        <f>IF( $F134=0,0,((($F134/$E$131)*'PLAN DE ADQUISICIONES'!J$50)*($G134/$F134)))</f>
        <v>0</v>
      </c>
      <c r="M134" s="420">
        <f>IF( $F134=0,0,((($F134/$E$131)*'PLAN DE ADQUISICIONES'!K$50)*($G134/$F134)))</f>
        <v>0</v>
      </c>
      <c r="N134" s="420">
        <f>IF( $F134=0,0,((($F134/$E$131)*'PLAN DE ADQUISICIONES'!L$50)*($G134/$F134)))</f>
        <v>0</v>
      </c>
      <c r="O134" s="420">
        <f>IF( $F134=0,0,((($F134/$E$131)*'PLAN DE ADQUISICIONES'!M$50)*($G134/$F134)))</f>
        <v>0</v>
      </c>
      <c r="P134" s="420">
        <f>IF( $F134=0,0,((($F134/$E$131)*'PLAN DE ADQUISICIONES'!N$50)*($G134/$F134)))</f>
        <v>0</v>
      </c>
      <c r="Q134" s="420">
        <f>IF( $F134=0,0,((($F134/$E$131)*'PLAN DE ADQUISICIONES'!O$50)*($G134/$F134)))</f>
        <v>0</v>
      </c>
      <c r="R134" s="420">
        <f>IF( $F134=0,0,((($F134/$E$131)*'PLAN DE ADQUISICIONES'!P$50)*($G134/$F134)))</f>
        <v>0</v>
      </c>
      <c r="S134" s="420">
        <f>IF( $F134=0,0,((($F134/$E$131)*'PLAN DE ADQUISICIONES'!Q$50)*($G134/$F134)))</f>
        <v>0</v>
      </c>
      <c r="T134" s="423">
        <f>H134+I134+J134+K134+L134+M134+N134+O134+P134+Q134+R134+S134</f>
        <v>0</v>
      </c>
      <c r="U134" s="424">
        <f>IF( $F134=0,0,((($F134/$E$131)*'PLAN DE ADQUISICIONES'!R$50)*($G134/$F134)))</f>
        <v>0</v>
      </c>
      <c r="V134" s="420">
        <f>IF( $F134=0,0,((($F134/$E$131)*'PLAN DE ADQUISICIONES'!S$50)*($G134/$F134)))</f>
        <v>0</v>
      </c>
      <c r="W134" s="420">
        <f>IF( $F134=0,0,((($F134/$E$131)*'PLAN DE ADQUISICIONES'!T$50)*($G134/$F134)))</f>
        <v>0</v>
      </c>
      <c r="X134" s="420">
        <f>IF( $F134=0,0,((($F134/$E$131)*'PLAN DE ADQUISICIONES'!U$50)*($G134/$F134)))</f>
        <v>0</v>
      </c>
      <c r="Y134" s="420">
        <f>IF( $F134=0,0,((($F134/$E$131)*'PLAN DE ADQUISICIONES'!V$50)*($G134/$F134)))</f>
        <v>0</v>
      </c>
      <c r="Z134" s="420">
        <f>IF( $F134=0,0,((($F134/$E$131)*'PLAN DE ADQUISICIONES'!W$50)*($G134/$F134)))</f>
        <v>0</v>
      </c>
      <c r="AA134" s="420">
        <f>IF( $F134=0,0,((($F134/$E$131)*'PLAN DE ADQUISICIONES'!X$50)*($G134/$F134)))</f>
        <v>0</v>
      </c>
      <c r="AB134" s="420">
        <f>IF( $F134=0,0,((($F134/$E$131)*'PLAN DE ADQUISICIONES'!Y$50)*($G134/$F134)))</f>
        <v>0</v>
      </c>
      <c r="AC134" s="420">
        <f>IF( $F134=0,0,((($F134/$E$131)*'PLAN DE ADQUISICIONES'!Z$50)*($G134/$F134)))</f>
        <v>0</v>
      </c>
      <c r="AD134" s="420">
        <f>IF( $F134=0,0,((($F134/$E$131)*'PLAN DE ADQUISICIONES'!AA$50)*($G134/$F134)))</f>
        <v>0</v>
      </c>
      <c r="AE134" s="420">
        <f>IF( $F134=0,0,((($F134/$E$131)*'PLAN DE ADQUISICIONES'!AB$50)*($G134/$F134)))</f>
        <v>0</v>
      </c>
      <c r="AF134" s="420">
        <f>IF( $F134=0,0,((($F134/$E$131)*'PLAN DE ADQUISICIONES'!AC$50)*($G134/$F134)))</f>
        <v>0</v>
      </c>
      <c r="AG134" s="421">
        <f>U134+V134+W134+X134+Y134+Z134+AA134+AB134+AC134+AD134+AE134+AF134</f>
        <v>0</v>
      </c>
      <c r="AH134" s="425">
        <f>IF( $F134=0,0,((($F134/$E$131)*'PLAN DE ADQUISICIONES'!AD$50)*($G134/$F134)))</f>
        <v>0</v>
      </c>
      <c r="AI134" s="420">
        <f>IF( $F134=0,0,((($F134/$E$131)*'PLAN DE ADQUISICIONES'!AE$50)*($G134/$F134)))</f>
        <v>0</v>
      </c>
      <c r="AJ134" s="420">
        <f>IF( $F134=0,0,((($F134/$E$131)*'PLAN DE ADQUISICIONES'!AF$50)*($G134/$F134)))</f>
        <v>0</v>
      </c>
      <c r="AK134" s="420">
        <f>IF( $F134=0,0,((($F134/$E$131)*'PLAN DE ADQUISICIONES'!AG$50)*($G134/$F134)))</f>
        <v>0</v>
      </c>
      <c r="AL134" s="420">
        <f>IF( $F134=0,0,((($F134/$E$131)*'PLAN DE ADQUISICIONES'!AH$50)*($G134/$F134)))</f>
        <v>0</v>
      </c>
      <c r="AM134" s="420">
        <f>IF( $F134=0,0,((($F134/$E$131)*'PLAN DE ADQUISICIONES'!AI$50)*($G134/$F134)))</f>
        <v>0</v>
      </c>
      <c r="AN134" s="420">
        <f>IF( $F134=0,0,((($F134/$E$131)*'PLAN DE ADQUISICIONES'!AJ$50)*($G134/$F134)))</f>
        <v>0</v>
      </c>
      <c r="AO134" s="420">
        <f>IF( $F134=0,0,((($F134/$E$131)*'PLAN DE ADQUISICIONES'!AK$50)*($G134/$F134)))</f>
        <v>0</v>
      </c>
      <c r="AP134" s="420">
        <f>IF( $F134=0,0,((($F134/$E$131)*'PLAN DE ADQUISICIONES'!AL$50)*($G134/$F134)))</f>
        <v>0</v>
      </c>
      <c r="AQ134" s="420">
        <f>IF( $F134=0,0,((($F134/$E$131)*'PLAN DE ADQUISICIONES'!AM$50)*($G134/$F134)))</f>
        <v>0</v>
      </c>
      <c r="AR134" s="420">
        <f>IF( $F134=0,0,((($F134/$E$131)*'PLAN DE ADQUISICIONES'!AN$50)*($G134/$F134)))</f>
        <v>0</v>
      </c>
      <c r="AS134" s="420">
        <f>IF( $F134=0,0,((($F134/$E$131)*'PLAN DE ADQUISICIONES'!AO$50)*($G134/$F134)))</f>
        <v>0</v>
      </c>
      <c r="AT134" s="423">
        <f>AH134+AI134+AJ134+AK134+AL134+AM134+AN134+AO134+AP134+AQ134+AR134+AS134</f>
        <v>0</v>
      </c>
      <c r="AU134" s="426">
        <f>AS134+AR134+AQ134+AP134+AO134+AN134+AM134+AL134+AK134+AJ134+AI134+AH134+AF134+AE134+AD134+AC134+AB134+AA134+Z134+Y134+X134+W134+V134+U134+S134+R134+Q134+P134+O134+N134+M134+L134+K134+J134+I134+H134</f>
        <v>0</v>
      </c>
      <c r="AV134" s="392">
        <f t="shared" si="24"/>
        <v>0</v>
      </c>
    </row>
    <row r="135" spans="2:48" s="60" customFormat="1" ht="12.75" customHeight="1" x14ac:dyDescent="0.25">
      <c r="B135" s="416" t="str">
        <f>+'FORMATO COSTEO C2'!C162</f>
        <v>2.1.5.4</v>
      </c>
      <c r="C135" s="417" t="str">
        <f>+'FORMATO COSTEO C2'!B162</f>
        <v>Categoría de gasto</v>
      </c>
      <c r="D135" s="428"/>
      <c r="E135" s="563"/>
      <c r="F135" s="420">
        <f>+'FORMATO COSTEO C2'!G162</f>
        <v>0</v>
      </c>
      <c r="G135" s="423">
        <f>+'FORMATO COSTEO C2'!I162</f>
        <v>0</v>
      </c>
      <c r="H135" s="424">
        <f>IF( $F135=0,0,((($F135/$E$131)*'PLAN DE ADQUISICIONES'!F$50)*($G135/$F135)))</f>
        <v>0</v>
      </c>
      <c r="I135" s="420">
        <f>IF( $F135=0,0,((($F135/$E$131)*'PLAN DE ADQUISICIONES'!G$50)*($G135/$F135)))</f>
        <v>0</v>
      </c>
      <c r="J135" s="420">
        <f>IF( $F135=0,0,((($F135/$E$131)*'PLAN DE ADQUISICIONES'!H$50)*($G135/$F135)))</f>
        <v>0</v>
      </c>
      <c r="K135" s="420">
        <f>IF( $F135=0,0,((($F135/$E$131)*'PLAN DE ADQUISICIONES'!I$50)*($G135/$F135)))</f>
        <v>0</v>
      </c>
      <c r="L135" s="420">
        <f>IF( $F135=0,0,((($F135/$E$131)*'PLAN DE ADQUISICIONES'!J$50)*($G135/$F135)))</f>
        <v>0</v>
      </c>
      <c r="M135" s="420">
        <f>IF( $F135=0,0,((($F135/$E$131)*'PLAN DE ADQUISICIONES'!K$50)*($G135/$F135)))</f>
        <v>0</v>
      </c>
      <c r="N135" s="420">
        <f>IF( $F135=0,0,((($F135/$E$131)*'PLAN DE ADQUISICIONES'!L$50)*($G135/$F135)))</f>
        <v>0</v>
      </c>
      <c r="O135" s="420">
        <f>IF( $F135=0,0,((($F135/$E$131)*'PLAN DE ADQUISICIONES'!M$50)*($G135/$F135)))</f>
        <v>0</v>
      </c>
      <c r="P135" s="420">
        <f>IF( $F135=0,0,((($F135/$E$131)*'PLAN DE ADQUISICIONES'!N$50)*($G135/$F135)))</f>
        <v>0</v>
      </c>
      <c r="Q135" s="420">
        <f>IF( $F135=0,0,((($F135/$E$131)*'PLAN DE ADQUISICIONES'!O$50)*($G135/$F135)))</f>
        <v>0</v>
      </c>
      <c r="R135" s="420">
        <f>IF( $F135=0,0,((($F135/$E$131)*'PLAN DE ADQUISICIONES'!P$50)*($G135/$F135)))</f>
        <v>0</v>
      </c>
      <c r="S135" s="420">
        <f>IF( $F135=0,0,((($F135/$E$131)*'PLAN DE ADQUISICIONES'!Q$50)*($G135/$F135)))</f>
        <v>0</v>
      </c>
      <c r="T135" s="423">
        <f>H135+I135+J135+K135+L135+M135+N135+O135+P135+Q135+R135+S135</f>
        <v>0</v>
      </c>
      <c r="U135" s="424">
        <f>IF( $F135=0,0,((($F135/$E$131)*'PLAN DE ADQUISICIONES'!R$50)*($G135/$F135)))</f>
        <v>0</v>
      </c>
      <c r="V135" s="420">
        <f>IF( $F135=0,0,((($F135/$E$131)*'PLAN DE ADQUISICIONES'!S$50)*($G135/$F135)))</f>
        <v>0</v>
      </c>
      <c r="W135" s="420">
        <f>IF( $F135=0,0,((($F135/$E$131)*'PLAN DE ADQUISICIONES'!T$50)*($G135/$F135)))</f>
        <v>0</v>
      </c>
      <c r="X135" s="420">
        <f>IF( $F135=0,0,((($F135/$E$131)*'PLAN DE ADQUISICIONES'!U$50)*($G135/$F135)))</f>
        <v>0</v>
      </c>
      <c r="Y135" s="420">
        <f>IF( $F135=0,0,((($F135/$E$131)*'PLAN DE ADQUISICIONES'!V$50)*($G135/$F135)))</f>
        <v>0</v>
      </c>
      <c r="Z135" s="420">
        <f>IF( $F135=0,0,((($F135/$E$131)*'PLAN DE ADQUISICIONES'!W$50)*($G135/$F135)))</f>
        <v>0</v>
      </c>
      <c r="AA135" s="420">
        <f>IF( $F135=0,0,((($F135/$E$131)*'PLAN DE ADQUISICIONES'!X$50)*($G135/$F135)))</f>
        <v>0</v>
      </c>
      <c r="AB135" s="420">
        <f>IF( $F135=0,0,((($F135/$E$131)*'PLAN DE ADQUISICIONES'!Y$50)*($G135/$F135)))</f>
        <v>0</v>
      </c>
      <c r="AC135" s="420">
        <f>IF( $F135=0,0,((($F135/$E$131)*'PLAN DE ADQUISICIONES'!Z$50)*($G135/$F135)))</f>
        <v>0</v>
      </c>
      <c r="AD135" s="420">
        <f>IF( $F135=0,0,((($F135/$E$131)*'PLAN DE ADQUISICIONES'!AA$50)*($G135/$F135)))</f>
        <v>0</v>
      </c>
      <c r="AE135" s="420">
        <f>IF( $F135=0,0,((($F135/$E$131)*'PLAN DE ADQUISICIONES'!AB$50)*($G135/$F135)))</f>
        <v>0</v>
      </c>
      <c r="AF135" s="420">
        <f>IF( $F135=0,0,((($F135/$E$131)*'PLAN DE ADQUISICIONES'!AC$50)*($G135/$F135)))</f>
        <v>0</v>
      </c>
      <c r="AG135" s="421">
        <f>U135+V135+W135+X135+Y135+Z135+AA135+AB135+AC135+AD135+AE135+AF135</f>
        <v>0</v>
      </c>
      <c r="AH135" s="425">
        <f>IF( $F135=0,0,((($F135/$E$131)*'PLAN DE ADQUISICIONES'!AD$50)*($G135/$F135)))</f>
        <v>0</v>
      </c>
      <c r="AI135" s="420">
        <f>IF( $F135=0,0,((($F135/$E$131)*'PLAN DE ADQUISICIONES'!AE$50)*($G135/$F135)))</f>
        <v>0</v>
      </c>
      <c r="AJ135" s="420">
        <f>IF( $F135=0,0,((($F135/$E$131)*'PLAN DE ADQUISICIONES'!AF$50)*($G135/$F135)))</f>
        <v>0</v>
      </c>
      <c r="AK135" s="420">
        <f>IF( $F135=0,0,((($F135/$E$131)*'PLAN DE ADQUISICIONES'!AG$50)*($G135/$F135)))</f>
        <v>0</v>
      </c>
      <c r="AL135" s="420">
        <f>IF( $F135=0,0,((($F135/$E$131)*'PLAN DE ADQUISICIONES'!AH$50)*($G135/$F135)))</f>
        <v>0</v>
      </c>
      <c r="AM135" s="420">
        <f>IF( $F135=0,0,((($F135/$E$131)*'PLAN DE ADQUISICIONES'!AI$50)*($G135/$F135)))</f>
        <v>0</v>
      </c>
      <c r="AN135" s="420">
        <f>IF( $F135=0,0,((($F135/$E$131)*'PLAN DE ADQUISICIONES'!AJ$50)*($G135/$F135)))</f>
        <v>0</v>
      </c>
      <c r="AO135" s="420">
        <f>IF( $F135=0,0,((($F135/$E$131)*'PLAN DE ADQUISICIONES'!AK$50)*($G135/$F135)))</f>
        <v>0</v>
      </c>
      <c r="AP135" s="420">
        <f>IF( $F135=0,0,((($F135/$E$131)*'PLAN DE ADQUISICIONES'!AL$50)*($G135/$F135)))</f>
        <v>0</v>
      </c>
      <c r="AQ135" s="420">
        <f>IF( $F135=0,0,((($F135/$E$131)*'PLAN DE ADQUISICIONES'!AM$50)*($G135/$F135)))</f>
        <v>0</v>
      </c>
      <c r="AR135" s="420">
        <f>IF( $F135=0,0,((($F135/$E$131)*'PLAN DE ADQUISICIONES'!AN$50)*($G135/$F135)))</f>
        <v>0</v>
      </c>
      <c r="AS135" s="420">
        <f>IF( $F135=0,0,((($F135/$E$131)*'PLAN DE ADQUISICIONES'!AO$50)*($G135/$F135)))</f>
        <v>0</v>
      </c>
      <c r="AT135" s="423">
        <f>AH135+AI135+AJ135+AK135+AL135+AM135+AN135+AO135+AP135+AQ135+AR135+AS135</f>
        <v>0</v>
      </c>
      <c r="AU135" s="426">
        <f>AS135+AR135+AQ135+AP135+AO135+AN135+AM135+AL135+AK135+AJ135+AI135+AH135+AF135+AE135+AD135+AC135+AB135+AA135+Z135+Y135+X135+W135+V135+U135+S135+R135+Q135+P135+O135+N135+M135+L135+K135+J135+I135+H135</f>
        <v>0</v>
      </c>
      <c r="AV135" s="392">
        <f t="shared" si="24"/>
        <v>0</v>
      </c>
    </row>
    <row r="136" spans="2:48" s="60" customFormat="1" ht="12.75" customHeight="1" x14ac:dyDescent="0.25">
      <c r="B136" s="416" t="str">
        <f>+'FORMATO COSTEO C2'!C168</f>
        <v>2.1.5.5</v>
      </c>
      <c r="C136" s="417" t="str">
        <f>+'FORMATO COSTEO C2'!B168</f>
        <v>Categoría de gasto</v>
      </c>
      <c r="D136" s="428"/>
      <c r="E136" s="563"/>
      <c r="F136" s="420">
        <f>+'FORMATO COSTEO C2'!G168</f>
        <v>0</v>
      </c>
      <c r="G136" s="423">
        <f>+'FORMATO COSTEO C2'!I168</f>
        <v>0</v>
      </c>
      <c r="H136" s="424">
        <f>IF( $F136=0,0,((($F136/$E$131)*'PLAN DE ADQUISICIONES'!F$50)*($G136/$F136)))</f>
        <v>0</v>
      </c>
      <c r="I136" s="420">
        <f>IF( $F136=0,0,((($F136/$E$131)*'PLAN DE ADQUISICIONES'!G$50)*($G136/$F136)))</f>
        <v>0</v>
      </c>
      <c r="J136" s="420">
        <f>IF( $F136=0,0,((($F136/$E$131)*'PLAN DE ADQUISICIONES'!H$50)*($G136/$F136)))</f>
        <v>0</v>
      </c>
      <c r="K136" s="420">
        <f>IF( $F136=0,0,((($F136/$E$131)*'PLAN DE ADQUISICIONES'!I$50)*($G136/$F136)))</f>
        <v>0</v>
      </c>
      <c r="L136" s="420">
        <f>IF( $F136=0,0,((($F136/$E$131)*'PLAN DE ADQUISICIONES'!J$50)*($G136/$F136)))</f>
        <v>0</v>
      </c>
      <c r="M136" s="420">
        <f>IF( $F136=0,0,((($F136/$E$131)*'PLAN DE ADQUISICIONES'!K$50)*($G136/$F136)))</f>
        <v>0</v>
      </c>
      <c r="N136" s="420">
        <f>IF( $F136=0,0,((($F136/$E$131)*'PLAN DE ADQUISICIONES'!L$50)*($G136/$F136)))</f>
        <v>0</v>
      </c>
      <c r="O136" s="420">
        <f>IF( $F136=0,0,((($F136/$E$131)*'PLAN DE ADQUISICIONES'!M$50)*($G136/$F136)))</f>
        <v>0</v>
      </c>
      <c r="P136" s="420">
        <f>IF( $F136=0,0,((($F136/$E$131)*'PLAN DE ADQUISICIONES'!N$50)*($G136/$F136)))</f>
        <v>0</v>
      </c>
      <c r="Q136" s="420">
        <f>IF( $F136=0,0,((($F136/$E$131)*'PLAN DE ADQUISICIONES'!O$50)*($G136/$F136)))</f>
        <v>0</v>
      </c>
      <c r="R136" s="420">
        <f>IF( $F136=0,0,((($F136/$E$131)*'PLAN DE ADQUISICIONES'!P$50)*($G136/$F136)))</f>
        <v>0</v>
      </c>
      <c r="S136" s="420">
        <f>IF( $F136=0,0,((($F136/$E$131)*'PLAN DE ADQUISICIONES'!Q$50)*($G136/$F136)))</f>
        <v>0</v>
      </c>
      <c r="T136" s="423">
        <f>H136+I136+J136+K136+L136+M136+N136+O136+P136+Q136+R136+S136</f>
        <v>0</v>
      </c>
      <c r="U136" s="424">
        <f>IF( $F136=0,0,((($F136/$E$131)*'PLAN DE ADQUISICIONES'!R$50)*($G136/$F136)))</f>
        <v>0</v>
      </c>
      <c r="V136" s="420">
        <f>IF( $F136=0,0,((($F136/$E$131)*'PLAN DE ADQUISICIONES'!S$50)*($G136/$F136)))</f>
        <v>0</v>
      </c>
      <c r="W136" s="420">
        <f>IF( $F136=0,0,((($F136/$E$131)*'PLAN DE ADQUISICIONES'!T$50)*($G136/$F136)))</f>
        <v>0</v>
      </c>
      <c r="X136" s="420">
        <f>IF( $F136=0,0,((($F136/$E$131)*'PLAN DE ADQUISICIONES'!U$50)*($G136/$F136)))</f>
        <v>0</v>
      </c>
      <c r="Y136" s="420">
        <f>IF( $F136=0,0,((($F136/$E$131)*'PLAN DE ADQUISICIONES'!V$50)*($G136/$F136)))</f>
        <v>0</v>
      </c>
      <c r="Z136" s="420">
        <f>IF( $F136=0,0,((($F136/$E$131)*'PLAN DE ADQUISICIONES'!W$50)*($G136/$F136)))</f>
        <v>0</v>
      </c>
      <c r="AA136" s="420">
        <f>IF( $F136=0,0,((($F136/$E$131)*'PLAN DE ADQUISICIONES'!X$50)*($G136/$F136)))</f>
        <v>0</v>
      </c>
      <c r="AB136" s="420">
        <f>IF( $F136=0,0,((($F136/$E$131)*'PLAN DE ADQUISICIONES'!Y$50)*($G136/$F136)))</f>
        <v>0</v>
      </c>
      <c r="AC136" s="420">
        <f>IF( $F136=0,0,((($F136/$E$131)*'PLAN DE ADQUISICIONES'!Z$50)*($G136/$F136)))</f>
        <v>0</v>
      </c>
      <c r="AD136" s="420">
        <f>IF( $F136=0,0,((($F136/$E$131)*'PLAN DE ADQUISICIONES'!AA$50)*($G136/$F136)))</f>
        <v>0</v>
      </c>
      <c r="AE136" s="420">
        <f>IF( $F136=0,0,((($F136/$E$131)*'PLAN DE ADQUISICIONES'!AB$50)*($G136/$F136)))</f>
        <v>0</v>
      </c>
      <c r="AF136" s="420">
        <f>IF( $F136=0,0,((($F136/$E$131)*'PLAN DE ADQUISICIONES'!AC$50)*($G136/$F136)))</f>
        <v>0</v>
      </c>
      <c r="AG136" s="421">
        <f>U136+V136+W136+X136+Y136+Z136+AA136+AB136+AC136+AD136+AE136+AF136</f>
        <v>0</v>
      </c>
      <c r="AH136" s="425">
        <f>IF( $F136=0,0,((($F136/$E$131)*'PLAN DE ADQUISICIONES'!AD$50)*($G136/$F136)))</f>
        <v>0</v>
      </c>
      <c r="AI136" s="420">
        <f>IF( $F136=0,0,((($F136/$E$131)*'PLAN DE ADQUISICIONES'!AE$50)*($G136/$F136)))</f>
        <v>0</v>
      </c>
      <c r="AJ136" s="420">
        <f>IF( $F136=0,0,((($F136/$E$131)*'PLAN DE ADQUISICIONES'!AF$50)*($G136/$F136)))</f>
        <v>0</v>
      </c>
      <c r="AK136" s="420">
        <f>IF( $F136=0,0,((($F136/$E$131)*'PLAN DE ADQUISICIONES'!AG$50)*($G136/$F136)))</f>
        <v>0</v>
      </c>
      <c r="AL136" s="420">
        <f>IF( $F136=0,0,((($F136/$E$131)*'PLAN DE ADQUISICIONES'!AH$50)*($G136/$F136)))</f>
        <v>0</v>
      </c>
      <c r="AM136" s="420">
        <f>IF( $F136=0,0,((($F136/$E$131)*'PLAN DE ADQUISICIONES'!AI$50)*($G136/$F136)))</f>
        <v>0</v>
      </c>
      <c r="AN136" s="420">
        <f>IF( $F136=0,0,((($F136/$E$131)*'PLAN DE ADQUISICIONES'!AJ$50)*($G136/$F136)))</f>
        <v>0</v>
      </c>
      <c r="AO136" s="420">
        <f>IF( $F136=0,0,((($F136/$E$131)*'PLAN DE ADQUISICIONES'!AK$50)*($G136/$F136)))</f>
        <v>0</v>
      </c>
      <c r="AP136" s="420">
        <f>IF( $F136=0,0,((($F136/$E$131)*'PLAN DE ADQUISICIONES'!AL$50)*($G136/$F136)))</f>
        <v>0</v>
      </c>
      <c r="AQ136" s="420">
        <f>IF( $F136=0,0,((($F136/$E$131)*'PLAN DE ADQUISICIONES'!AM$50)*($G136/$F136)))</f>
        <v>0</v>
      </c>
      <c r="AR136" s="420">
        <f>IF( $F136=0,0,((($F136/$E$131)*'PLAN DE ADQUISICIONES'!AN$50)*($G136/$F136)))</f>
        <v>0</v>
      </c>
      <c r="AS136" s="420">
        <f>IF( $F136=0,0,((($F136/$E$131)*'PLAN DE ADQUISICIONES'!AO$50)*($G136/$F136)))</f>
        <v>0</v>
      </c>
      <c r="AT136" s="423">
        <f>AH136+AI136+AJ136+AK136+AL136+AM136+AN136+AO136+AP136+AQ136+AR136+AS136</f>
        <v>0</v>
      </c>
      <c r="AU136" s="426">
        <f>AS136+AR136+AQ136+AP136+AO136+AN136+AM136+AL136+AK136+AJ136+AI136+AH136+AF136+AE136+AD136+AC136+AB136+AA136+Z136+Y136+X136+W136+V136+U136+S136+R136+Q136+P136+O136+N136+M136+L136+K136+J136+I136+H136</f>
        <v>0</v>
      </c>
      <c r="AV136" s="392">
        <f t="shared" si="24"/>
        <v>0</v>
      </c>
    </row>
    <row r="137" spans="2:48" s="60" customFormat="1" ht="12.75" customHeight="1" x14ac:dyDescent="0.25">
      <c r="B137" s="395">
        <f>+'FORMATO COSTEO C2'!C175</f>
        <v>2.2000000000000002</v>
      </c>
      <c r="C137" s="396" t="str">
        <f>+'FORMATO COSTEO C2'!D175</f>
        <v>Emprendedores del sector turismo de los distritos de Pisac, Taray, Lamay, Coya y Calca, provincia de Calca - región Cusco resuleven cuellos de botella en sus negocios implementados o fortalecidos</v>
      </c>
      <c r="D137" s="397"/>
      <c r="E137" s="545"/>
      <c r="F137" s="399">
        <f t="shared" ref="F137:P137" si="37">+F138+F144+F150+F156+F162</f>
        <v>118000</v>
      </c>
      <c r="G137" s="402">
        <f t="shared" si="37"/>
        <v>2500</v>
      </c>
      <c r="H137" s="403">
        <f t="shared" si="37"/>
        <v>0</v>
      </c>
      <c r="I137" s="399">
        <f>+I138+I144+I150+I156+I162</f>
        <v>0</v>
      </c>
      <c r="J137" s="399">
        <f>+J138+J144+J150+J156+J162</f>
        <v>0</v>
      </c>
      <c r="K137" s="399">
        <f>+K138+K144+K150+K156+K162</f>
        <v>0</v>
      </c>
      <c r="L137" s="399">
        <f>+L138+L144+L150+L156+L162</f>
        <v>0</v>
      </c>
      <c r="M137" s="399">
        <f>+M138+M144+M150+M156+M162</f>
        <v>0</v>
      </c>
      <c r="N137" s="399">
        <f t="shared" si="37"/>
        <v>0</v>
      </c>
      <c r="O137" s="399">
        <f t="shared" si="37"/>
        <v>0</v>
      </c>
      <c r="P137" s="399">
        <f t="shared" si="37"/>
        <v>0</v>
      </c>
      <c r="Q137" s="399">
        <f>+Q138+Q144+Q150+Q156+Q162</f>
        <v>0</v>
      </c>
      <c r="R137" s="399">
        <f>+R138+R144+R150+R156+R162</f>
        <v>833.33333333333314</v>
      </c>
      <c r="S137" s="399">
        <f>+S138+S144+S150+S156+S162</f>
        <v>833.33333333333314</v>
      </c>
      <c r="T137" s="402">
        <f>+T138+T144+T150+T156+T162</f>
        <v>1666.6666666666663</v>
      </c>
      <c r="U137" s="403">
        <f t="shared" ref="U137:AS137" si="38">+U138+U144+U150+U156+U162</f>
        <v>833.33333333333314</v>
      </c>
      <c r="V137" s="399">
        <f t="shared" si="38"/>
        <v>0</v>
      </c>
      <c r="W137" s="399">
        <f t="shared" si="38"/>
        <v>0</v>
      </c>
      <c r="X137" s="399">
        <f t="shared" si="38"/>
        <v>0</v>
      </c>
      <c r="Y137" s="399">
        <f t="shared" si="38"/>
        <v>0</v>
      </c>
      <c r="Z137" s="399">
        <f t="shared" si="38"/>
        <v>0</v>
      </c>
      <c r="AA137" s="399">
        <f t="shared" si="38"/>
        <v>0</v>
      </c>
      <c r="AB137" s="399">
        <f t="shared" si="38"/>
        <v>0</v>
      </c>
      <c r="AC137" s="399">
        <f t="shared" si="38"/>
        <v>0</v>
      </c>
      <c r="AD137" s="399">
        <f t="shared" si="38"/>
        <v>0</v>
      </c>
      <c r="AE137" s="399">
        <f t="shared" si="38"/>
        <v>0</v>
      </c>
      <c r="AF137" s="399">
        <f t="shared" si="38"/>
        <v>0</v>
      </c>
      <c r="AG137" s="400">
        <f>+AG138+AG144+AG150+AG156+AG162</f>
        <v>833.33333333333314</v>
      </c>
      <c r="AH137" s="401">
        <f t="shared" si="38"/>
        <v>0</v>
      </c>
      <c r="AI137" s="399">
        <f t="shared" si="38"/>
        <v>0</v>
      </c>
      <c r="AJ137" s="399">
        <f t="shared" si="38"/>
        <v>0</v>
      </c>
      <c r="AK137" s="399">
        <f t="shared" si="38"/>
        <v>0</v>
      </c>
      <c r="AL137" s="399">
        <f t="shared" si="38"/>
        <v>0</v>
      </c>
      <c r="AM137" s="399">
        <f t="shared" si="38"/>
        <v>0</v>
      </c>
      <c r="AN137" s="399">
        <f t="shared" si="38"/>
        <v>0</v>
      </c>
      <c r="AO137" s="399">
        <f t="shared" si="38"/>
        <v>0</v>
      </c>
      <c r="AP137" s="399">
        <f t="shared" si="38"/>
        <v>0</v>
      </c>
      <c r="AQ137" s="399">
        <f t="shared" si="38"/>
        <v>0</v>
      </c>
      <c r="AR137" s="399">
        <f t="shared" si="38"/>
        <v>0</v>
      </c>
      <c r="AS137" s="399">
        <f t="shared" si="38"/>
        <v>0</v>
      </c>
      <c r="AT137" s="402">
        <f>+AT138+AT144+AT150+AT156+AT162</f>
        <v>0</v>
      </c>
      <c r="AU137" s="404">
        <f>+AU138+AU144+AU150+AU156+AU162</f>
        <v>2499.9999999999995</v>
      </c>
      <c r="AV137" s="392">
        <f t="shared" si="24"/>
        <v>0</v>
      </c>
    </row>
    <row r="138" spans="2:48" s="60" customFormat="1" ht="12.75" customHeight="1" x14ac:dyDescent="0.25">
      <c r="B138" s="406" t="str">
        <f>+'FORMATO COSTEO C2'!C176</f>
        <v>2.2.1</v>
      </c>
      <c r="C138" s="430" t="str">
        <f>+'FORMATO COSTEO C2'!B176</f>
        <v>Asistencia técnica para resolver cuellos de botella en la línea de negocios restaurantes</v>
      </c>
      <c r="D138" s="543" t="str">
        <f>+'FORMATO COSTEO C2'!D176</f>
        <v>Visita</v>
      </c>
      <c r="E138" s="546">
        <f>+'FORMATO COSTEO C2'!E176</f>
        <v>150</v>
      </c>
      <c r="F138" s="410">
        <f>SUM(F139:F143)</f>
        <v>118000</v>
      </c>
      <c r="G138" s="413">
        <f t="shared" ref="G138:AS138" si="39">SUM(G139:G143)</f>
        <v>2500</v>
      </c>
      <c r="H138" s="414">
        <f t="shared" si="39"/>
        <v>0</v>
      </c>
      <c r="I138" s="410">
        <f t="shared" si="39"/>
        <v>0</v>
      </c>
      <c r="J138" s="410">
        <f t="shared" si="39"/>
        <v>0</v>
      </c>
      <c r="K138" s="410">
        <f t="shared" si="39"/>
        <v>0</v>
      </c>
      <c r="L138" s="410">
        <f t="shared" si="39"/>
        <v>0</v>
      </c>
      <c r="M138" s="410">
        <f t="shared" si="39"/>
        <v>0</v>
      </c>
      <c r="N138" s="410">
        <f t="shared" si="39"/>
        <v>0</v>
      </c>
      <c r="O138" s="410">
        <f t="shared" si="39"/>
        <v>0</v>
      </c>
      <c r="P138" s="410">
        <f t="shared" si="39"/>
        <v>0</v>
      </c>
      <c r="Q138" s="410">
        <f t="shared" si="39"/>
        <v>0</v>
      </c>
      <c r="R138" s="410">
        <f t="shared" si="39"/>
        <v>833.33333333333314</v>
      </c>
      <c r="S138" s="410">
        <f t="shared" si="39"/>
        <v>833.33333333333314</v>
      </c>
      <c r="T138" s="413">
        <f>SUM(T139:T143)</f>
        <v>1666.6666666666663</v>
      </c>
      <c r="U138" s="414">
        <f t="shared" si="39"/>
        <v>833.33333333333314</v>
      </c>
      <c r="V138" s="410">
        <f t="shared" si="39"/>
        <v>0</v>
      </c>
      <c r="W138" s="410">
        <f t="shared" si="39"/>
        <v>0</v>
      </c>
      <c r="X138" s="410">
        <f t="shared" si="39"/>
        <v>0</v>
      </c>
      <c r="Y138" s="410">
        <f t="shared" si="39"/>
        <v>0</v>
      </c>
      <c r="Z138" s="410">
        <f t="shared" si="39"/>
        <v>0</v>
      </c>
      <c r="AA138" s="410">
        <f t="shared" si="39"/>
        <v>0</v>
      </c>
      <c r="AB138" s="410">
        <f t="shared" si="39"/>
        <v>0</v>
      </c>
      <c r="AC138" s="410">
        <f t="shared" si="39"/>
        <v>0</v>
      </c>
      <c r="AD138" s="410">
        <f t="shared" si="39"/>
        <v>0</v>
      </c>
      <c r="AE138" s="410">
        <f t="shared" si="39"/>
        <v>0</v>
      </c>
      <c r="AF138" s="410">
        <f t="shared" si="39"/>
        <v>0</v>
      </c>
      <c r="AG138" s="411">
        <f t="shared" si="39"/>
        <v>833.33333333333314</v>
      </c>
      <c r="AH138" s="412">
        <f t="shared" si="39"/>
        <v>0</v>
      </c>
      <c r="AI138" s="410">
        <f t="shared" si="39"/>
        <v>0</v>
      </c>
      <c r="AJ138" s="410">
        <f t="shared" si="39"/>
        <v>0</v>
      </c>
      <c r="AK138" s="410">
        <f t="shared" si="39"/>
        <v>0</v>
      </c>
      <c r="AL138" s="410">
        <f t="shared" si="39"/>
        <v>0</v>
      </c>
      <c r="AM138" s="410">
        <f t="shared" si="39"/>
        <v>0</v>
      </c>
      <c r="AN138" s="410">
        <f t="shared" si="39"/>
        <v>0</v>
      </c>
      <c r="AO138" s="410">
        <f t="shared" si="39"/>
        <v>0</v>
      </c>
      <c r="AP138" s="410">
        <f t="shared" si="39"/>
        <v>0</v>
      </c>
      <c r="AQ138" s="410">
        <f t="shared" si="39"/>
        <v>0</v>
      </c>
      <c r="AR138" s="410">
        <f t="shared" si="39"/>
        <v>0</v>
      </c>
      <c r="AS138" s="410">
        <f t="shared" si="39"/>
        <v>0</v>
      </c>
      <c r="AT138" s="413">
        <f>SUM(AT139:AT143)</f>
        <v>0</v>
      </c>
      <c r="AU138" s="415">
        <f>SUM(AU139:AU143)</f>
        <v>2499.9999999999995</v>
      </c>
      <c r="AV138" s="392">
        <f t="shared" si="24"/>
        <v>0</v>
      </c>
    </row>
    <row r="139" spans="2:48" s="60" customFormat="1" ht="12.75" customHeight="1" x14ac:dyDescent="0.25">
      <c r="B139" s="416" t="str">
        <f>+'FORMATO COSTEO C2'!C178</f>
        <v>2.2.1.1</v>
      </c>
      <c r="C139" s="417" t="str">
        <f>+'FORMATO COSTEO C2'!B178</f>
        <v>Asesoría técnica para cuellos de botella</v>
      </c>
      <c r="D139" s="418"/>
      <c r="E139" s="562"/>
      <c r="F139" s="420">
        <f>+'FORMATO COSTEO C2'!G178</f>
        <v>118000</v>
      </c>
      <c r="G139" s="423">
        <f>+'FORMATO COSTEO C2'!I178</f>
        <v>2500</v>
      </c>
      <c r="H139" s="560">
        <f>IF( $F139=0,0,((($F139/$E$138)*'PLAN DE ADQUISICIONES'!F$55)*($G139/$F139)))</f>
        <v>0</v>
      </c>
      <c r="I139" s="420">
        <f>IF( $F139=0,0,((($F139/$E$138)*'PLAN DE ADQUISICIONES'!G$55)*($G139/$F139)))</f>
        <v>0</v>
      </c>
      <c r="J139" s="420">
        <f>IF( $F139=0,0,((($F139/$E$138)*'PLAN DE ADQUISICIONES'!H$55)*($G139/$F139)))</f>
        <v>0</v>
      </c>
      <c r="K139" s="420">
        <f>IF( $F139=0,0,((($F139/$E$138)*'PLAN DE ADQUISICIONES'!I$55)*($G139/$F139)))</f>
        <v>0</v>
      </c>
      <c r="L139" s="420">
        <f>IF( $F139=0,0,((($F139/$E$138)*'PLAN DE ADQUISICIONES'!J$55)*($G139/$F139)))</f>
        <v>0</v>
      </c>
      <c r="M139" s="420">
        <f>IF( $F139=0,0,((($F139/$E$138)*'PLAN DE ADQUISICIONES'!K$55)*($G139/$F139)))</f>
        <v>0</v>
      </c>
      <c r="N139" s="420">
        <f>IF( $F139=0,0,((($F139/$E$138)*'PLAN DE ADQUISICIONES'!L$55)*($G139/$F139)))</f>
        <v>0</v>
      </c>
      <c r="O139" s="420">
        <f>IF( $F139=0,0,((($F139/$E$138)*'PLAN DE ADQUISICIONES'!M$55)*($G139/$F139)))</f>
        <v>0</v>
      </c>
      <c r="P139" s="420">
        <f>IF( $F139=0,0,((($F139/$E$138)*'PLAN DE ADQUISICIONES'!N$55)*($G139/$F139)))</f>
        <v>0</v>
      </c>
      <c r="Q139" s="420">
        <f>IF( $F139=0,0,((($F139/$E$138)*'PLAN DE ADQUISICIONES'!O$55)*($G139/$F139)))</f>
        <v>0</v>
      </c>
      <c r="R139" s="420">
        <f>IF( $F139=0,0,((($F139/$E$138)*'PLAN DE ADQUISICIONES'!P$55)*($G139/$F139)))</f>
        <v>833.33333333333314</v>
      </c>
      <c r="S139" s="420">
        <f>IF( $F139=0,0,((($F139/$E$138)*'PLAN DE ADQUISICIONES'!Q$55)*($G139/$F139)))</f>
        <v>833.33333333333314</v>
      </c>
      <c r="T139" s="423">
        <f>H139+I139+J139+K139+L139+M139+N139+O139+P139+Q139+R139+S139</f>
        <v>1666.6666666666663</v>
      </c>
      <c r="U139" s="424">
        <f>IF( $F139=0,0,((($F139/$E$138)*'PLAN DE ADQUISICIONES'!R$55)*($G139/$F139)))</f>
        <v>833.33333333333314</v>
      </c>
      <c r="V139" s="420">
        <f>IF( $F139=0,0,((($F139/$E$138)*'PLAN DE ADQUISICIONES'!S$55)*($G139/$F139)))</f>
        <v>0</v>
      </c>
      <c r="W139" s="420">
        <f>IF( $F139=0,0,((($F139/$E$138)*'PLAN DE ADQUISICIONES'!T$55)*($G139/$F139)))</f>
        <v>0</v>
      </c>
      <c r="X139" s="420">
        <f>IF( $F139=0,0,((($F139/$E$138)*'PLAN DE ADQUISICIONES'!U$55)*($G139/$F139)))</f>
        <v>0</v>
      </c>
      <c r="Y139" s="420">
        <f>IF( $F139=0,0,((($F139/$E$138)*'PLAN DE ADQUISICIONES'!V$55)*($G139/$F139)))</f>
        <v>0</v>
      </c>
      <c r="Z139" s="420">
        <f>IF( $F139=0,0,((($F139/$E$138)*'PLAN DE ADQUISICIONES'!W$55)*($G139/$F139)))</f>
        <v>0</v>
      </c>
      <c r="AA139" s="420">
        <f>IF( $F139=0,0,((($F139/$E$138)*'PLAN DE ADQUISICIONES'!X$55)*($G139/$F139)))</f>
        <v>0</v>
      </c>
      <c r="AB139" s="420">
        <f>IF( $F139=0,0,((($F139/$E$138)*'PLAN DE ADQUISICIONES'!Y$55)*($G139/$F139)))</f>
        <v>0</v>
      </c>
      <c r="AC139" s="420">
        <f>IF( $F139=0,0,((($F139/$E$138)*'PLAN DE ADQUISICIONES'!Z$55)*($G139/$F139)))</f>
        <v>0</v>
      </c>
      <c r="AD139" s="420">
        <f>IF( $F139=0,0,((($F139/$E$138)*'PLAN DE ADQUISICIONES'!AA$55)*($G139/$F139)))</f>
        <v>0</v>
      </c>
      <c r="AE139" s="420">
        <f>IF( $F139=0,0,((($F139/$E$138)*'PLAN DE ADQUISICIONES'!AB$55)*($G139/$F139)))</f>
        <v>0</v>
      </c>
      <c r="AF139" s="420">
        <f>IF( $F139=0,0,((($F139/$E$138)*'PLAN DE ADQUISICIONES'!AC$55)*($G139/$F139)))</f>
        <v>0</v>
      </c>
      <c r="AG139" s="421">
        <f>U139+V139+W139+X139+Y139+Z139+AA139+AB139+AC139+AD139+AE139+AF139</f>
        <v>833.33333333333314</v>
      </c>
      <c r="AH139" s="425">
        <f>IF( $F139=0,0,((($F139/$E$138)*'PLAN DE ADQUISICIONES'!AD$55)*($G139/$F139)))</f>
        <v>0</v>
      </c>
      <c r="AI139" s="420">
        <f>IF( $F139=0,0,((($F139/$E$138)*'PLAN DE ADQUISICIONES'!AE$55)*($G139/$F139)))</f>
        <v>0</v>
      </c>
      <c r="AJ139" s="420">
        <f>IF( $F139=0,0,((($F139/$E$138)*'PLAN DE ADQUISICIONES'!AF$55)*($G139/$F139)))</f>
        <v>0</v>
      </c>
      <c r="AK139" s="420">
        <f>IF( $F139=0,0,((($F139/$E$138)*'PLAN DE ADQUISICIONES'!AG$55)*($G139/$F139)))</f>
        <v>0</v>
      </c>
      <c r="AL139" s="420">
        <f>IF( $F139=0,0,((($F139/$E$138)*'PLAN DE ADQUISICIONES'!AH$55)*($G139/$F139)))</f>
        <v>0</v>
      </c>
      <c r="AM139" s="420">
        <f>IF( $F139=0,0,((($F139/$E$138)*'PLAN DE ADQUISICIONES'!AI$55)*($G139/$F139)))</f>
        <v>0</v>
      </c>
      <c r="AN139" s="420">
        <f>IF( $F139=0,0,((($F139/$E$138)*'PLAN DE ADQUISICIONES'!AJ$55)*($G139/$F139)))</f>
        <v>0</v>
      </c>
      <c r="AO139" s="420">
        <f>IF( $F139=0,0,((($F139/$E$138)*'PLAN DE ADQUISICIONES'!AK$55)*($G139/$F139)))</f>
        <v>0</v>
      </c>
      <c r="AP139" s="420">
        <f>IF( $F139=0,0,((($F139/$E$138)*'PLAN DE ADQUISICIONES'!AL$55)*($G139/$F139)))</f>
        <v>0</v>
      </c>
      <c r="AQ139" s="420">
        <f>IF( $F139=0,0,((($F139/$E$138)*'PLAN DE ADQUISICIONES'!AM$55)*($G139/$F139)))</f>
        <v>0</v>
      </c>
      <c r="AR139" s="420">
        <f>IF( $F139=0,0,((($F139/$E$138)*'PLAN DE ADQUISICIONES'!AN$55)*($G139/$F139)))</f>
        <v>0</v>
      </c>
      <c r="AS139" s="420">
        <f>IF( $F139=0,0,((($F139/$E$138)*'PLAN DE ADQUISICIONES'!AO$55)*($G139/$F139)))</f>
        <v>0</v>
      </c>
      <c r="AT139" s="423">
        <f>AH139+AI139+AJ139+AK139+AL139+AM139+AN139+AO139+AP139+AQ139+AR139+AS139</f>
        <v>0</v>
      </c>
      <c r="AU139" s="426">
        <f>AS139+AR139+AQ139+AP139+AO139+AN139+AM139+AL139+AK139+AJ139+AI139+AH139+AF139+AE139+AD139+AC139+AB139+AA139+Z139+Y139+X139+W139+V139+U139+S139+R139+Q139+P139+O139+N139+M139+L139+K139+J139+I139+H139</f>
        <v>2499.9999999999995</v>
      </c>
      <c r="AV139" s="392">
        <f t="shared" ref="AV139:AV198" si="40">+G139-AU139</f>
        <v>0</v>
      </c>
    </row>
    <row r="140" spans="2:48" s="60" customFormat="1" ht="12.75" customHeight="1" x14ac:dyDescent="0.25">
      <c r="B140" s="416" t="str">
        <f>+'FORMATO COSTEO C2'!C184</f>
        <v>2.2.1.2</v>
      </c>
      <c r="C140" s="417" t="str">
        <f>+'FORMATO COSTEO C2'!B184</f>
        <v>Servicios de terceros</v>
      </c>
      <c r="D140" s="418"/>
      <c r="E140" s="562"/>
      <c r="F140" s="420">
        <f>+'FORMATO COSTEO C2'!G184</f>
        <v>0</v>
      </c>
      <c r="G140" s="423">
        <f>+'FORMATO COSTEO C2'!I184</f>
        <v>0</v>
      </c>
      <c r="H140" s="424">
        <f>IF( $F140=0,0,((($F140/$E$138)*'PLAN DE ADQUISICIONES'!F$55)*($G140/$F140)))</f>
        <v>0</v>
      </c>
      <c r="I140" s="420">
        <f>IF( $F140=0,0,((($F140/$E$138)*'PLAN DE ADQUISICIONES'!G$55)*($G140/$F140)))</f>
        <v>0</v>
      </c>
      <c r="J140" s="420">
        <f>IF( $F140=0,0,((($F140/$E$138)*'PLAN DE ADQUISICIONES'!H$55)*($G140/$F140)))</f>
        <v>0</v>
      </c>
      <c r="K140" s="420">
        <f>IF( $F140=0,0,((($F140/$E$138)*'PLAN DE ADQUISICIONES'!I$55)*($G140/$F140)))</f>
        <v>0</v>
      </c>
      <c r="L140" s="420">
        <f>IF( $F140=0,0,((($F140/$E$138)*'PLAN DE ADQUISICIONES'!J$55)*($G140/$F140)))</f>
        <v>0</v>
      </c>
      <c r="M140" s="420">
        <f>IF( $F140=0,0,((($F140/$E$138)*'PLAN DE ADQUISICIONES'!K$55)*($G140/$F140)))</f>
        <v>0</v>
      </c>
      <c r="N140" s="420">
        <f>IF( $F140=0,0,((($F140/$E$138)*'PLAN DE ADQUISICIONES'!L$55)*($G140/$F140)))</f>
        <v>0</v>
      </c>
      <c r="O140" s="420">
        <f>IF( $F140=0,0,((($F140/$E$138)*'PLAN DE ADQUISICIONES'!M$55)*($G140/$F140)))</f>
        <v>0</v>
      </c>
      <c r="P140" s="420">
        <f>IF( $F140=0,0,((($F140/$E$138)*'PLAN DE ADQUISICIONES'!N$55)*($G140/$F140)))</f>
        <v>0</v>
      </c>
      <c r="Q140" s="420">
        <f>IF( $F140=0,0,((($F140/$E$138)*'PLAN DE ADQUISICIONES'!O$55)*($G140/$F140)))</f>
        <v>0</v>
      </c>
      <c r="R140" s="420">
        <f>IF( $F140=0,0,((($F140/$E$138)*'PLAN DE ADQUISICIONES'!P$55)*($G140/$F140)))</f>
        <v>0</v>
      </c>
      <c r="S140" s="420">
        <f>IF( $F140=0,0,((($F140/$E$138)*'PLAN DE ADQUISICIONES'!Q$55)*($G140/$F140)))</f>
        <v>0</v>
      </c>
      <c r="T140" s="423">
        <f>H140+I140+J140+K140+L140+M140+N140+O140+P140+Q140+R140+S140</f>
        <v>0</v>
      </c>
      <c r="U140" s="424">
        <f>IF( $F140=0,0,((($F140/$E$138)*'PLAN DE ADQUISICIONES'!R$55)*($G140/$F140)))</f>
        <v>0</v>
      </c>
      <c r="V140" s="420">
        <f>IF( $F140=0,0,((($F140/$E$138)*'PLAN DE ADQUISICIONES'!S$55)*($G140/$F140)))</f>
        <v>0</v>
      </c>
      <c r="W140" s="420">
        <f>IF( $F140=0,0,((($F140/$E$138)*'PLAN DE ADQUISICIONES'!T$55)*($G140/$F140)))</f>
        <v>0</v>
      </c>
      <c r="X140" s="420">
        <f>IF( $F140=0,0,((($F140/$E$138)*'PLAN DE ADQUISICIONES'!U$55)*($G140/$F140)))</f>
        <v>0</v>
      </c>
      <c r="Y140" s="420">
        <f>IF( $F140=0,0,((($F140/$E$138)*'PLAN DE ADQUISICIONES'!V$55)*($G140/$F140)))</f>
        <v>0</v>
      </c>
      <c r="Z140" s="420">
        <f>IF( $F140=0,0,((($F140/$E$138)*'PLAN DE ADQUISICIONES'!W$55)*($G140/$F140)))</f>
        <v>0</v>
      </c>
      <c r="AA140" s="420">
        <f>IF( $F140=0,0,((($F140/$E$138)*'PLAN DE ADQUISICIONES'!X$55)*($G140/$F140)))</f>
        <v>0</v>
      </c>
      <c r="AB140" s="420">
        <f>IF( $F140=0,0,((($F140/$E$138)*'PLAN DE ADQUISICIONES'!Y$55)*($G140/$F140)))</f>
        <v>0</v>
      </c>
      <c r="AC140" s="420">
        <f>IF( $F140=0,0,((($F140/$E$138)*'PLAN DE ADQUISICIONES'!Z$55)*($G140/$F140)))</f>
        <v>0</v>
      </c>
      <c r="AD140" s="420">
        <f>IF( $F140=0,0,((($F140/$E$138)*'PLAN DE ADQUISICIONES'!AA$55)*($G140/$F140)))</f>
        <v>0</v>
      </c>
      <c r="AE140" s="420">
        <f>IF( $F140=0,0,((($F140/$E$138)*'PLAN DE ADQUISICIONES'!AB$55)*($G140/$F140)))</f>
        <v>0</v>
      </c>
      <c r="AF140" s="420">
        <f>IF( $F140=0,0,((($F140/$E$138)*'PLAN DE ADQUISICIONES'!AC$55)*($G140/$F140)))</f>
        <v>0</v>
      </c>
      <c r="AG140" s="421">
        <f>U140+V140+W140+X140+Y140+Z140+AA140+AB140+AC140+AD140+AE140+AF140</f>
        <v>0</v>
      </c>
      <c r="AH140" s="425">
        <f>IF( $F140=0,0,((($F140/$E$138)*'PLAN DE ADQUISICIONES'!AD$55)*($G140/$F140)))</f>
        <v>0</v>
      </c>
      <c r="AI140" s="420">
        <f>IF( $F140=0,0,((($F140/$E$138)*'PLAN DE ADQUISICIONES'!AE$55)*($G140/$F140)))</f>
        <v>0</v>
      </c>
      <c r="AJ140" s="420">
        <f>IF( $F140=0,0,((($F140/$E$138)*'PLAN DE ADQUISICIONES'!AF$55)*($G140/$F140)))</f>
        <v>0</v>
      </c>
      <c r="AK140" s="420">
        <f>IF( $F140=0,0,((($F140/$E$138)*'PLAN DE ADQUISICIONES'!AG$55)*($G140/$F140)))</f>
        <v>0</v>
      </c>
      <c r="AL140" s="420">
        <f>IF( $F140=0,0,((($F140/$E$138)*'PLAN DE ADQUISICIONES'!AH$55)*($G140/$F140)))</f>
        <v>0</v>
      </c>
      <c r="AM140" s="420">
        <f>IF( $F140=0,0,((($F140/$E$138)*'PLAN DE ADQUISICIONES'!AI$55)*($G140/$F140)))</f>
        <v>0</v>
      </c>
      <c r="AN140" s="420">
        <f>IF( $F140=0,0,((($F140/$E$138)*'PLAN DE ADQUISICIONES'!AJ$55)*($G140/$F140)))</f>
        <v>0</v>
      </c>
      <c r="AO140" s="420">
        <f>IF( $F140=0,0,((($F140/$E$138)*'PLAN DE ADQUISICIONES'!AK$55)*($G140/$F140)))</f>
        <v>0</v>
      </c>
      <c r="AP140" s="420">
        <f>IF( $F140=0,0,((($F140/$E$138)*'PLAN DE ADQUISICIONES'!AL$55)*($G140/$F140)))</f>
        <v>0</v>
      </c>
      <c r="AQ140" s="420">
        <f>IF( $F140=0,0,((($F140/$E$138)*'PLAN DE ADQUISICIONES'!AM$55)*($G140/$F140)))</f>
        <v>0</v>
      </c>
      <c r="AR140" s="420">
        <f>IF( $F140=0,0,((($F140/$E$138)*'PLAN DE ADQUISICIONES'!AN$55)*($G140/$F140)))</f>
        <v>0</v>
      </c>
      <c r="AS140" s="420">
        <f>IF( $F140=0,0,((($F140/$E$138)*'PLAN DE ADQUISICIONES'!AO$55)*($G140/$F140)))</f>
        <v>0</v>
      </c>
      <c r="AT140" s="423">
        <f>AH140+AI140+AJ140+AK140+AL140+AM140+AN140+AO140+AP140+AQ140+AR140+AS140</f>
        <v>0</v>
      </c>
      <c r="AU140" s="426">
        <f>AS140+AR140+AQ140+AP140+AO140+AN140+AM140+AL140+AK140+AJ140+AI140+AH140+AF140+AE140+AD140+AC140+AB140+AA140+Z140+Y140+X140+W140+V140+U140+S140+R140+Q140+P140+O140+N140+M140+L140+K140+J140+I140+H140</f>
        <v>0</v>
      </c>
      <c r="AV140" s="392">
        <f t="shared" si="40"/>
        <v>0</v>
      </c>
    </row>
    <row r="141" spans="2:48" s="60" customFormat="1" ht="12.75" customHeight="1" x14ac:dyDescent="0.25">
      <c r="B141" s="416" t="str">
        <f>+'FORMATO COSTEO C2'!C190</f>
        <v>2.2.1.3</v>
      </c>
      <c r="C141" s="417" t="str">
        <f>+'FORMATO COSTEO C2'!B190</f>
        <v>Categoría de gasto</v>
      </c>
      <c r="D141" s="418"/>
      <c r="E141" s="562"/>
      <c r="F141" s="420">
        <f>+'FORMATO COSTEO C2'!G190</f>
        <v>0</v>
      </c>
      <c r="G141" s="423">
        <f>+'FORMATO COSTEO C2'!I190</f>
        <v>0</v>
      </c>
      <c r="H141" s="424">
        <f>IF( $F141=0,0,((($F141/$E$138)*'PLAN DE ADQUISICIONES'!F$55)*($G141/$F141)))</f>
        <v>0</v>
      </c>
      <c r="I141" s="420">
        <f>IF( $F141=0,0,((($F141/$E$138)*'PLAN DE ADQUISICIONES'!G$55)*($G141/$F141)))</f>
        <v>0</v>
      </c>
      <c r="J141" s="420">
        <f>IF( $F141=0,0,((($F141/$E$138)*'PLAN DE ADQUISICIONES'!H$55)*($G141/$F141)))</f>
        <v>0</v>
      </c>
      <c r="K141" s="420">
        <f>IF( $F141=0,0,((($F141/$E$138)*'PLAN DE ADQUISICIONES'!I$55)*($G141/$F141)))</f>
        <v>0</v>
      </c>
      <c r="L141" s="420">
        <f>IF( $F141=0,0,((($F141/$E$138)*'PLAN DE ADQUISICIONES'!J$55)*($G141/$F141)))</f>
        <v>0</v>
      </c>
      <c r="M141" s="420">
        <f>IF( $F141=0,0,((($F141/$E$138)*'PLAN DE ADQUISICIONES'!K$55)*($G141/$F141)))</f>
        <v>0</v>
      </c>
      <c r="N141" s="420">
        <f>IF( $F141=0,0,((($F141/$E$138)*'PLAN DE ADQUISICIONES'!L$55)*($G141/$F141)))</f>
        <v>0</v>
      </c>
      <c r="O141" s="420">
        <f>IF( $F141=0,0,((($F141/$E$138)*'PLAN DE ADQUISICIONES'!M$55)*($G141/$F141)))</f>
        <v>0</v>
      </c>
      <c r="P141" s="420">
        <f>IF( $F141=0,0,((($F141/$E$138)*'PLAN DE ADQUISICIONES'!N$55)*($G141/$F141)))</f>
        <v>0</v>
      </c>
      <c r="Q141" s="420">
        <f>IF( $F141=0,0,((($F141/$E$138)*'PLAN DE ADQUISICIONES'!O$55)*($G141/$F141)))</f>
        <v>0</v>
      </c>
      <c r="R141" s="420">
        <f>IF( $F141=0,0,((($F141/$E$138)*'PLAN DE ADQUISICIONES'!P$55)*($G141/$F141)))</f>
        <v>0</v>
      </c>
      <c r="S141" s="420">
        <f>IF( $F141=0,0,((($F141/$E$138)*'PLAN DE ADQUISICIONES'!Q$55)*($G141/$F141)))</f>
        <v>0</v>
      </c>
      <c r="T141" s="423">
        <f>H141+I141+J141+K141+L141+M141+N141+O141+P141+Q141+R141+S141</f>
        <v>0</v>
      </c>
      <c r="U141" s="424">
        <f>IF( $F141=0,0,((($F141/$E$138)*'PLAN DE ADQUISICIONES'!R$55)*($G141/$F141)))</f>
        <v>0</v>
      </c>
      <c r="V141" s="420">
        <f>IF( $F141=0,0,((($F141/$E$138)*'PLAN DE ADQUISICIONES'!S$55)*($G141/$F141)))</f>
        <v>0</v>
      </c>
      <c r="W141" s="420">
        <f>IF( $F141=0,0,((($F141/$E$138)*'PLAN DE ADQUISICIONES'!T$55)*($G141/$F141)))</f>
        <v>0</v>
      </c>
      <c r="X141" s="420">
        <f>IF( $F141=0,0,((($F141/$E$138)*'PLAN DE ADQUISICIONES'!U$55)*($G141/$F141)))</f>
        <v>0</v>
      </c>
      <c r="Y141" s="420">
        <f>IF( $F141=0,0,((($F141/$E$138)*'PLAN DE ADQUISICIONES'!V$55)*($G141/$F141)))</f>
        <v>0</v>
      </c>
      <c r="Z141" s="420">
        <f>IF( $F141=0,0,((($F141/$E$138)*'PLAN DE ADQUISICIONES'!W$55)*($G141/$F141)))</f>
        <v>0</v>
      </c>
      <c r="AA141" s="420">
        <f>IF( $F141=0,0,((($F141/$E$138)*'PLAN DE ADQUISICIONES'!X$55)*($G141/$F141)))</f>
        <v>0</v>
      </c>
      <c r="AB141" s="420">
        <f>IF( $F141=0,0,((($F141/$E$138)*'PLAN DE ADQUISICIONES'!Y$55)*($G141/$F141)))</f>
        <v>0</v>
      </c>
      <c r="AC141" s="420">
        <f>IF( $F141=0,0,((($F141/$E$138)*'PLAN DE ADQUISICIONES'!Z$55)*($G141/$F141)))</f>
        <v>0</v>
      </c>
      <c r="AD141" s="420">
        <f>IF( $F141=0,0,((($F141/$E$138)*'PLAN DE ADQUISICIONES'!AA$55)*($G141/$F141)))</f>
        <v>0</v>
      </c>
      <c r="AE141" s="420">
        <f>IF( $F141=0,0,((($F141/$E$138)*'PLAN DE ADQUISICIONES'!AB$55)*($G141/$F141)))</f>
        <v>0</v>
      </c>
      <c r="AF141" s="420">
        <f>IF( $F141=0,0,((($F141/$E$138)*'PLAN DE ADQUISICIONES'!AC$55)*($G141/$F141)))</f>
        <v>0</v>
      </c>
      <c r="AG141" s="421">
        <f>U141+V141+W141+X141+Y141+Z141+AA141+AB141+AC141+AD141+AE141+AF141</f>
        <v>0</v>
      </c>
      <c r="AH141" s="425">
        <f>IF( $F141=0,0,((($F141/$E$138)*'PLAN DE ADQUISICIONES'!AD$55)*($G141/$F141)))</f>
        <v>0</v>
      </c>
      <c r="AI141" s="420">
        <f>IF( $F141=0,0,((($F141/$E$138)*'PLAN DE ADQUISICIONES'!AE$55)*($G141/$F141)))</f>
        <v>0</v>
      </c>
      <c r="AJ141" s="420">
        <f>IF( $F141=0,0,((($F141/$E$138)*'PLAN DE ADQUISICIONES'!AF$55)*($G141/$F141)))</f>
        <v>0</v>
      </c>
      <c r="AK141" s="420">
        <f>IF( $F141=0,0,((($F141/$E$138)*'PLAN DE ADQUISICIONES'!AG$55)*($G141/$F141)))</f>
        <v>0</v>
      </c>
      <c r="AL141" s="420">
        <f>IF( $F141=0,0,((($F141/$E$138)*'PLAN DE ADQUISICIONES'!AH$55)*($G141/$F141)))</f>
        <v>0</v>
      </c>
      <c r="AM141" s="420">
        <f>IF( $F141=0,0,((($F141/$E$138)*'PLAN DE ADQUISICIONES'!AI$55)*($G141/$F141)))</f>
        <v>0</v>
      </c>
      <c r="AN141" s="420">
        <f>IF( $F141=0,0,((($F141/$E$138)*'PLAN DE ADQUISICIONES'!AJ$55)*($G141/$F141)))</f>
        <v>0</v>
      </c>
      <c r="AO141" s="420">
        <f>IF( $F141=0,0,((($F141/$E$138)*'PLAN DE ADQUISICIONES'!AK$55)*($G141/$F141)))</f>
        <v>0</v>
      </c>
      <c r="AP141" s="420">
        <f>IF( $F141=0,0,((($F141/$E$138)*'PLAN DE ADQUISICIONES'!AL$55)*($G141/$F141)))</f>
        <v>0</v>
      </c>
      <c r="AQ141" s="420">
        <f>IF( $F141=0,0,((($F141/$E$138)*'PLAN DE ADQUISICIONES'!AM$55)*($G141/$F141)))</f>
        <v>0</v>
      </c>
      <c r="AR141" s="420">
        <f>IF( $F141=0,0,((($F141/$E$138)*'PLAN DE ADQUISICIONES'!AN$55)*($G141/$F141)))</f>
        <v>0</v>
      </c>
      <c r="AS141" s="420">
        <f>IF( $F141=0,0,((($F141/$E$138)*'PLAN DE ADQUISICIONES'!AO$55)*($G141/$F141)))</f>
        <v>0</v>
      </c>
      <c r="AT141" s="423">
        <f>AH141+AI141+AJ141+AK141+AL141+AM141+AN141+AO141+AP141+AQ141+AR141+AS141</f>
        <v>0</v>
      </c>
      <c r="AU141" s="426">
        <f>AS141+AR141+AQ141+AP141+AO141+AN141+AM141+AL141+AK141+AJ141+AI141+AH141+AF141+AE141+AD141+AC141+AB141+AA141+Z141+Y141+X141+W141+V141+U141+S141+R141+Q141+P141+O141+N141+M141+L141+K141+J141+I141+H141</f>
        <v>0</v>
      </c>
      <c r="AV141" s="392">
        <f t="shared" si="40"/>
        <v>0</v>
      </c>
    </row>
    <row r="142" spans="2:48" s="60" customFormat="1" ht="12.75" customHeight="1" x14ac:dyDescent="0.25">
      <c r="B142" s="416" t="str">
        <f>+'FORMATO COSTEO C2'!C196</f>
        <v>2.2.1.4</v>
      </c>
      <c r="C142" s="417" t="str">
        <f>+'FORMATO COSTEO C2'!B196</f>
        <v>Categoría de gasto</v>
      </c>
      <c r="D142" s="418"/>
      <c r="E142" s="562"/>
      <c r="F142" s="420">
        <f>+'FORMATO COSTEO C2'!G196</f>
        <v>0</v>
      </c>
      <c r="G142" s="423">
        <f>+'FORMATO COSTEO C2'!I196</f>
        <v>0</v>
      </c>
      <c r="H142" s="424">
        <f>IF( $F142=0,0,((($F142/$E$138)*'PLAN DE ADQUISICIONES'!F$55)*($G142/$F142)))</f>
        <v>0</v>
      </c>
      <c r="I142" s="420">
        <f>IF( $F142=0,0,((($F142/$E$138)*'PLAN DE ADQUISICIONES'!G$55)*($G142/$F142)))</f>
        <v>0</v>
      </c>
      <c r="J142" s="420">
        <f>IF( $F142=0,0,((($F142/$E$138)*'PLAN DE ADQUISICIONES'!H$55)*($G142/$F142)))</f>
        <v>0</v>
      </c>
      <c r="K142" s="420">
        <f>IF( $F142=0,0,((($F142/$E$138)*'PLAN DE ADQUISICIONES'!I$55)*($G142/$F142)))</f>
        <v>0</v>
      </c>
      <c r="L142" s="420">
        <f>IF( $F142=0,0,((($F142/$E$138)*'PLAN DE ADQUISICIONES'!J$55)*($G142/$F142)))</f>
        <v>0</v>
      </c>
      <c r="M142" s="420">
        <f>IF( $F142=0,0,((($F142/$E$138)*'PLAN DE ADQUISICIONES'!K$55)*($G142/$F142)))</f>
        <v>0</v>
      </c>
      <c r="N142" s="420">
        <f>IF( $F142=0,0,((($F142/$E$138)*'PLAN DE ADQUISICIONES'!L$55)*($G142/$F142)))</f>
        <v>0</v>
      </c>
      <c r="O142" s="420">
        <f>IF( $F142=0,0,((($F142/$E$138)*'PLAN DE ADQUISICIONES'!M$55)*($G142/$F142)))</f>
        <v>0</v>
      </c>
      <c r="P142" s="420">
        <f>IF( $F142=0,0,((($F142/$E$138)*'PLAN DE ADQUISICIONES'!N$55)*($G142/$F142)))</f>
        <v>0</v>
      </c>
      <c r="Q142" s="420">
        <f>IF( $F142=0,0,((($F142/$E$138)*'PLAN DE ADQUISICIONES'!O$55)*($G142/$F142)))</f>
        <v>0</v>
      </c>
      <c r="R142" s="420">
        <f>IF( $F142=0,0,((($F142/$E$138)*'PLAN DE ADQUISICIONES'!P$55)*($G142/$F142)))</f>
        <v>0</v>
      </c>
      <c r="S142" s="420">
        <f>IF( $F142=0,0,((($F142/$E$138)*'PLAN DE ADQUISICIONES'!Q$55)*($G142/$F142)))</f>
        <v>0</v>
      </c>
      <c r="T142" s="423">
        <f>H142+I142+J142+K142+L142+M142+N142+O142+P142+Q142+R142+S142</f>
        <v>0</v>
      </c>
      <c r="U142" s="424">
        <f>IF( $F142=0,0,((($F142/$E$138)*'PLAN DE ADQUISICIONES'!R$55)*($G142/$F142)))</f>
        <v>0</v>
      </c>
      <c r="V142" s="420">
        <f>IF( $F142=0,0,((($F142/$E$138)*'PLAN DE ADQUISICIONES'!S$55)*($G142/$F142)))</f>
        <v>0</v>
      </c>
      <c r="W142" s="420">
        <f>IF( $F142=0,0,((($F142/$E$138)*'PLAN DE ADQUISICIONES'!T$55)*($G142/$F142)))</f>
        <v>0</v>
      </c>
      <c r="X142" s="420">
        <f>IF( $F142=0,0,((($F142/$E$138)*'PLAN DE ADQUISICIONES'!U$55)*($G142/$F142)))</f>
        <v>0</v>
      </c>
      <c r="Y142" s="420">
        <f>IF( $F142=0,0,((($F142/$E$138)*'PLAN DE ADQUISICIONES'!V$55)*($G142/$F142)))</f>
        <v>0</v>
      </c>
      <c r="Z142" s="420">
        <f>IF( $F142=0,0,((($F142/$E$138)*'PLAN DE ADQUISICIONES'!W$55)*($G142/$F142)))</f>
        <v>0</v>
      </c>
      <c r="AA142" s="420">
        <f>IF( $F142=0,0,((($F142/$E$138)*'PLAN DE ADQUISICIONES'!X$55)*($G142/$F142)))</f>
        <v>0</v>
      </c>
      <c r="AB142" s="420">
        <f>IF( $F142=0,0,((($F142/$E$138)*'PLAN DE ADQUISICIONES'!Y$55)*($G142/$F142)))</f>
        <v>0</v>
      </c>
      <c r="AC142" s="420">
        <f>IF( $F142=0,0,((($F142/$E$138)*'PLAN DE ADQUISICIONES'!Z$55)*($G142/$F142)))</f>
        <v>0</v>
      </c>
      <c r="AD142" s="420">
        <f>IF( $F142=0,0,((($F142/$E$138)*'PLAN DE ADQUISICIONES'!AA$55)*($G142/$F142)))</f>
        <v>0</v>
      </c>
      <c r="AE142" s="420">
        <f>IF( $F142=0,0,((($F142/$E$138)*'PLAN DE ADQUISICIONES'!AB$55)*($G142/$F142)))</f>
        <v>0</v>
      </c>
      <c r="AF142" s="420">
        <f>IF( $F142=0,0,((($F142/$E$138)*'PLAN DE ADQUISICIONES'!AC$55)*($G142/$F142)))</f>
        <v>0</v>
      </c>
      <c r="AG142" s="421">
        <f>U142+V142+W142+X142+Y142+Z142+AA142+AB142+AC142+AD142+AE142+AF142</f>
        <v>0</v>
      </c>
      <c r="AH142" s="425">
        <f>IF( $F142=0,0,((($F142/$E$138)*'PLAN DE ADQUISICIONES'!AD$55)*($G142/$F142)))</f>
        <v>0</v>
      </c>
      <c r="AI142" s="420">
        <f>IF( $F142=0,0,((($F142/$E$138)*'PLAN DE ADQUISICIONES'!AE$55)*($G142/$F142)))</f>
        <v>0</v>
      </c>
      <c r="AJ142" s="420">
        <f>IF( $F142=0,0,((($F142/$E$138)*'PLAN DE ADQUISICIONES'!AF$55)*($G142/$F142)))</f>
        <v>0</v>
      </c>
      <c r="AK142" s="420">
        <f>IF( $F142=0,0,((($F142/$E$138)*'PLAN DE ADQUISICIONES'!AG$55)*($G142/$F142)))</f>
        <v>0</v>
      </c>
      <c r="AL142" s="420">
        <f>IF( $F142=0,0,((($F142/$E$138)*'PLAN DE ADQUISICIONES'!AH$55)*($G142/$F142)))</f>
        <v>0</v>
      </c>
      <c r="AM142" s="420">
        <f>IF( $F142=0,0,((($F142/$E$138)*'PLAN DE ADQUISICIONES'!AI$55)*($G142/$F142)))</f>
        <v>0</v>
      </c>
      <c r="AN142" s="420">
        <f>IF( $F142=0,0,((($F142/$E$138)*'PLAN DE ADQUISICIONES'!AJ$55)*($G142/$F142)))</f>
        <v>0</v>
      </c>
      <c r="AO142" s="420">
        <f>IF( $F142=0,0,((($F142/$E$138)*'PLAN DE ADQUISICIONES'!AK$55)*($G142/$F142)))</f>
        <v>0</v>
      </c>
      <c r="AP142" s="420">
        <f>IF( $F142=0,0,((($F142/$E$138)*'PLAN DE ADQUISICIONES'!AL$55)*($G142/$F142)))</f>
        <v>0</v>
      </c>
      <c r="AQ142" s="420">
        <f>IF( $F142=0,0,((($F142/$E$138)*'PLAN DE ADQUISICIONES'!AM$55)*($G142/$F142)))</f>
        <v>0</v>
      </c>
      <c r="AR142" s="420">
        <f>IF( $F142=0,0,((($F142/$E$138)*'PLAN DE ADQUISICIONES'!AN$55)*($G142/$F142)))</f>
        <v>0</v>
      </c>
      <c r="AS142" s="420">
        <f>IF( $F142=0,0,((($F142/$E$138)*'PLAN DE ADQUISICIONES'!AO$55)*($G142/$F142)))</f>
        <v>0</v>
      </c>
      <c r="AT142" s="423">
        <f>AH142+AI142+AJ142+AK142+AL142+AM142+AN142+AO142+AP142+AQ142+AR142+AS142</f>
        <v>0</v>
      </c>
      <c r="AU142" s="426">
        <f>AS142+AR142+AQ142+AP142+AO142+AN142+AM142+AL142+AK142+AJ142+AI142+AH142+AF142+AE142+AD142+AC142+AB142+AA142+Z142+Y142+X142+W142+V142+U142+S142+R142+Q142+P142+O142+N142+M142+L142+K142+J142+I142+H142</f>
        <v>0</v>
      </c>
      <c r="AV142" s="392">
        <f t="shared" si="40"/>
        <v>0</v>
      </c>
    </row>
    <row r="143" spans="2:48" s="60" customFormat="1" ht="12.75" customHeight="1" x14ac:dyDescent="0.25">
      <c r="B143" s="416" t="str">
        <f>+'FORMATO COSTEO C2'!C202</f>
        <v>2.2.1.5</v>
      </c>
      <c r="C143" s="417" t="str">
        <f>+'FORMATO COSTEO C2'!B202</f>
        <v>Categoría de gasto</v>
      </c>
      <c r="D143" s="418"/>
      <c r="E143" s="562"/>
      <c r="F143" s="420">
        <f>+'FORMATO COSTEO C2'!G202</f>
        <v>0</v>
      </c>
      <c r="G143" s="423">
        <f>+'FORMATO COSTEO C2'!I202</f>
        <v>0</v>
      </c>
      <c r="H143" s="424">
        <f>IF( $F143=0,0,((($F143/$E$138)*'PLAN DE ADQUISICIONES'!F$55)*($G143/$F143)))</f>
        <v>0</v>
      </c>
      <c r="I143" s="420">
        <f>IF( $F143=0,0,((($F143/$E$138)*'PLAN DE ADQUISICIONES'!G$55)*($G143/$F143)))</f>
        <v>0</v>
      </c>
      <c r="J143" s="420">
        <f>IF( $F143=0,0,((($F143/$E$138)*'PLAN DE ADQUISICIONES'!H$55)*($G143/$F143)))</f>
        <v>0</v>
      </c>
      <c r="K143" s="420">
        <f>IF( $F143=0,0,((($F143/$E$138)*'PLAN DE ADQUISICIONES'!I$55)*($G143/$F143)))</f>
        <v>0</v>
      </c>
      <c r="L143" s="420">
        <f>IF( $F143=0,0,((($F143/$E$138)*'PLAN DE ADQUISICIONES'!J$55)*($G143/$F143)))</f>
        <v>0</v>
      </c>
      <c r="M143" s="420">
        <f>IF( $F143=0,0,((($F143/$E$138)*'PLAN DE ADQUISICIONES'!K$55)*($G143/$F143)))</f>
        <v>0</v>
      </c>
      <c r="N143" s="420">
        <f>IF( $F143=0,0,((($F143/$E$138)*'PLAN DE ADQUISICIONES'!L$55)*($G143/$F143)))</f>
        <v>0</v>
      </c>
      <c r="O143" s="420">
        <f>IF( $F143=0,0,((($F143/$E$138)*'PLAN DE ADQUISICIONES'!M$55)*($G143/$F143)))</f>
        <v>0</v>
      </c>
      <c r="P143" s="420">
        <f>IF( $F143=0,0,((($F143/$E$138)*'PLAN DE ADQUISICIONES'!N$55)*($G143/$F143)))</f>
        <v>0</v>
      </c>
      <c r="Q143" s="420">
        <f>IF( $F143=0,0,((($F143/$E$138)*'PLAN DE ADQUISICIONES'!O$55)*($G143/$F143)))</f>
        <v>0</v>
      </c>
      <c r="R143" s="420">
        <f>IF( $F143=0,0,((($F143/$E$138)*'PLAN DE ADQUISICIONES'!P$55)*($G143/$F143)))</f>
        <v>0</v>
      </c>
      <c r="S143" s="420">
        <f>IF( $F143=0,0,((($F143/$E$138)*'PLAN DE ADQUISICIONES'!Q$55)*($G143/$F143)))</f>
        <v>0</v>
      </c>
      <c r="T143" s="423">
        <f>H143+I143+J143+K143+L143+M143+N143+O143+P143+Q143+R143+S143</f>
        <v>0</v>
      </c>
      <c r="U143" s="424">
        <f>IF( $F143=0,0,((($F143/$E$138)*'PLAN DE ADQUISICIONES'!R$55)*($G143/$F143)))</f>
        <v>0</v>
      </c>
      <c r="V143" s="420">
        <f>IF( $F143=0,0,((($F143/$E$138)*'PLAN DE ADQUISICIONES'!S$55)*($G143/$F143)))</f>
        <v>0</v>
      </c>
      <c r="W143" s="420">
        <f>IF( $F143=0,0,((($F143/$E$138)*'PLAN DE ADQUISICIONES'!T$55)*($G143/$F143)))</f>
        <v>0</v>
      </c>
      <c r="X143" s="420">
        <f>IF( $F143=0,0,((($F143/$E$138)*'PLAN DE ADQUISICIONES'!U$55)*($G143/$F143)))</f>
        <v>0</v>
      </c>
      <c r="Y143" s="420">
        <f>IF( $F143=0,0,((($F143/$E$138)*'PLAN DE ADQUISICIONES'!V$55)*($G143/$F143)))</f>
        <v>0</v>
      </c>
      <c r="Z143" s="420">
        <f>IF( $F143=0,0,((($F143/$E$138)*'PLAN DE ADQUISICIONES'!W$55)*($G143/$F143)))</f>
        <v>0</v>
      </c>
      <c r="AA143" s="420">
        <f>IF( $F143=0,0,((($F143/$E$138)*'PLAN DE ADQUISICIONES'!X$55)*($G143/$F143)))</f>
        <v>0</v>
      </c>
      <c r="AB143" s="420">
        <f>IF( $F143=0,0,((($F143/$E$138)*'PLAN DE ADQUISICIONES'!Y$55)*($G143/$F143)))</f>
        <v>0</v>
      </c>
      <c r="AC143" s="420">
        <f>IF( $F143=0,0,((($F143/$E$138)*'PLAN DE ADQUISICIONES'!Z$55)*($G143/$F143)))</f>
        <v>0</v>
      </c>
      <c r="AD143" s="420">
        <f>IF( $F143=0,0,((($F143/$E$138)*'PLAN DE ADQUISICIONES'!AA$55)*($G143/$F143)))</f>
        <v>0</v>
      </c>
      <c r="AE143" s="420">
        <f>IF( $F143=0,0,((($F143/$E$138)*'PLAN DE ADQUISICIONES'!AB$55)*($G143/$F143)))</f>
        <v>0</v>
      </c>
      <c r="AF143" s="420">
        <f>IF( $F143=0,0,((($F143/$E$138)*'PLAN DE ADQUISICIONES'!AC$55)*($G143/$F143)))</f>
        <v>0</v>
      </c>
      <c r="AG143" s="421">
        <f>U143+V143+W143+X143+Y143+Z143+AA143+AB143+AC143+AD143+AE143+AF143</f>
        <v>0</v>
      </c>
      <c r="AH143" s="425">
        <f>IF( $F143=0,0,((($F143/$E$138)*'PLAN DE ADQUISICIONES'!AD$55)*($G143/$F143)))</f>
        <v>0</v>
      </c>
      <c r="AI143" s="420">
        <f>IF( $F143=0,0,((($F143/$E$138)*'PLAN DE ADQUISICIONES'!AE$55)*($G143/$F143)))</f>
        <v>0</v>
      </c>
      <c r="AJ143" s="420">
        <f>IF( $F143=0,0,((($F143/$E$138)*'PLAN DE ADQUISICIONES'!AF$55)*($G143/$F143)))</f>
        <v>0</v>
      </c>
      <c r="AK143" s="420">
        <f>IF( $F143=0,0,((($F143/$E$138)*'PLAN DE ADQUISICIONES'!AG$55)*($G143/$F143)))</f>
        <v>0</v>
      </c>
      <c r="AL143" s="420">
        <f>IF( $F143=0,0,((($F143/$E$138)*'PLAN DE ADQUISICIONES'!AH$55)*($G143/$F143)))</f>
        <v>0</v>
      </c>
      <c r="AM143" s="420">
        <f>IF( $F143=0,0,((($F143/$E$138)*'PLAN DE ADQUISICIONES'!AI$55)*($G143/$F143)))</f>
        <v>0</v>
      </c>
      <c r="AN143" s="420">
        <f>IF( $F143=0,0,((($F143/$E$138)*'PLAN DE ADQUISICIONES'!AJ$55)*($G143/$F143)))</f>
        <v>0</v>
      </c>
      <c r="AO143" s="420">
        <f>IF( $F143=0,0,((($F143/$E$138)*'PLAN DE ADQUISICIONES'!AK$55)*($G143/$F143)))</f>
        <v>0</v>
      </c>
      <c r="AP143" s="420">
        <f>IF( $F143=0,0,((($F143/$E$138)*'PLAN DE ADQUISICIONES'!AL$55)*($G143/$F143)))</f>
        <v>0</v>
      </c>
      <c r="AQ143" s="420">
        <f>IF( $F143=0,0,((($F143/$E$138)*'PLAN DE ADQUISICIONES'!AM$55)*($G143/$F143)))</f>
        <v>0</v>
      </c>
      <c r="AR143" s="420">
        <f>IF( $F143=0,0,((($F143/$E$138)*'PLAN DE ADQUISICIONES'!AN$55)*($G143/$F143)))</f>
        <v>0</v>
      </c>
      <c r="AS143" s="420">
        <f>IF( $F143=0,0,((($F143/$E$138)*'PLAN DE ADQUISICIONES'!AO$55)*($G143/$F143)))</f>
        <v>0</v>
      </c>
      <c r="AT143" s="423">
        <f>AH143+AI143+AJ143+AK143+AL143+AM143+AN143+AO143+AP143+AQ143+AR143+AS143</f>
        <v>0</v>
      </c>
      <c r="AU143" s="426">
        <f>AS143+AR143+AQ143+AP143+AO143+AN143+AM143+AL143+AK143+AJ143+AI143+AH143+AF143+AE143+AD143+AC143+AB143+AA143+Z143+Y143+X143+W143+V143+U143+S143+R143+Q143+P143+O143+N143+M143+L143+K143+J143+I143+H143</f>
        <v>0</v>
      </c>
      <c r="AV143" s="392">
        <f t="shared" si="40"/>
        <v>0</v>
      </c>
    </row>
    <row r="144" spans="2:48" s="60" customFormat="1" ht="12.75" customHeight="1" x14ac:dyDescent="0.25">
      <c r="B144" s="406" t="str">
        <f>+'FORMATO COSTEO C2'!C208</f>
        <v>2.2.2</v>
      </c>
      <c r="C144" s="430" t="str">
        <f>+'FORMATO COSTEO C2'!B208</f>
        <v>Asistencia técnica para resolver cuellos de botella en la línea de negocios de alojamientos rurales</v>
      </c>
      <c r="D144" s="543" t="str">
        <f>+'FORMATO COSTEO C2'!D208</f>
        <v>Visita</v>
      </c>
      <c r="E144" s="546">
        <f>+'FORMATO COSTEO C2'!E208</f>
        <v>100</v>
      </c>
      <c r="F144" s="410">
        <f>SUM(F145:F149)</f>
        <v>0</v>
      </c>
      <c r="G144" s="413">
        <f t="shared" ref="G144:AS144" si="41">SUM(G145:G149)</f>
        <v>0</v>
      </c>
      <c r="H144" s="414">
        <f t="shared" si="41"/>
        <v>0</v>
      </c>
      <c r="I144" s="410">
        <f t="shared" si="41"/>
        <v>0</v>
      </c>
      <c r="J144" s="410">
        <f t="shared" si="41"/>
        <v>0</v>
      </c>
      <c r="K144" s="410">
        <f t="shared" si="41"/>
        <v>0</v>
      </c>
      <c r="L144" s="410">
        <f t="shared" si="41"/>
        <v>0</v>
      </c>
      <c r="M144" s="410">
        <f t="shared" si="41"/>
        <v>0</v>
      </c>
      <c r="N144" s="410">
        <f t="shared" si="41"/>
        <v>0</v>
      </c>
      <c r="O144" s="410">
        <f t="shared" si="41"/>
        <v>0</v>
      </c>
      <c r="P144" s="410">
        <f t="shared" si="41"/>
        <v>0</v>
      </c>
      <c r="Q144" s="410">
        <f t="shared" si="41"/>
        <v>0</v>
      </c>
      <c r="R144" s="410">
        <f t="shared" si="41"/>
        <v>0</v>
      </c>
      <c r="S144" s="410">
        <f t="shared" si="41"/>
        <v>0</v>
      </c>
      <c r="T144" s="413">
        <f>SUM(T145:T149)</f>
        <v>0</v>
      </c>
      <c r="U144" s="414">
        <f t="shared" si="41"/>
        <v>0</v>
      </c>
      <c r="V144" s="410">
        <f t="shared" si="41"/>
        <v>0</v>
      </c>
      <c r="W144" s="410">
        <f t="shared" si="41"/>
        <v>0</v>
      </c>
      <c r="X144" s="410">
        <f t="shared" si="41"/>
        <v>0</v>
      </c>
      <c r="Y144" s="410">
        <f t="shared" si="41"/>
        <v>0</v>
      </c>
      <c r="Z144" s="410">
        <f t="shared" si="41"/>
        <v>0</v>
      </c>
      <c r="AA144" s="410">
        <f t="shared" si="41"/>
        <v>0</v>
      </c>
      <c r="AB144" s="410">
        <f t="shared" si="41"/>
        <v>0</v>
      </c>
      <c r="AC144" s="410">
        <f t="shared" si="41"/>
        <v>0</v>
      </c>
      <c r="AD144" s="410">
        <f t="shared" si="41"/>
        <v>0</v>
      </c>
      <c r="AE144" s="410">
        <f t="shared" si="41"/>
        <v>0</v>
      </c>
      <c r="AF144" s="410">
        <f t="shared" si="41"/>
        <v>0</v>
      </c>
      <c r="AG144" s="411">
        <f t="shared" si="41"/>
        <v>0</v>
      </c>
      <c r="AH144" s="412">
        <f t="shared" si="41"/>
        <v>0</v>
      </c>
      <c r="AI144" s="410">
        <f t="shared" si="41"/>
        <v>0</v>
      </c>
      <c r="AJ144" s="410">
        <f t="shared" si="41"/>
        <v>0</v>
      </c>
      <c r="AK144" s="410">
        <f t="shared" si="41"/>
        <v>0</v>
      </c>
      <c r="AL144" s="410">
        <f t="shared" si="41"/>
        <v>0</v>
      </c>
      <c r="AM144" s="410">
        <f t="shared" si="41"/>
        <v>0</v>
      </c>
      <c r="AN144" s="410">
        <f t="shared" si="41"/>
        <v>0</v>
      </c>
      <c r="AO144" s="410">
        <f t="shared" si="41"/>
        <v>0</v>
      </c>
      <c r="AP144" s="410">
        <f t="shared" si="41"/>
        <v>0</v>
      </c>
      <c r="AQ144" s="410">
        <f t="shared" si="41"/>
        <v>0</v>
      </c>
      <c r="AR144" s="410">
        <f t="shared" si="41"/>
        <v>0</v>
      </c>
      <c r="AS144" s="410">
        <f t="shared" si="41"/>
        <v>0</v>
      </c>
      <c r="AT144" s="413">
        <f>SUM(AT145:AT149)</f>
        <v>0</v>
      </c>
      <c r="AU144" s="415">
        <f>SUM(AU145:AU149)</f>
        <v>0</v>
      </c>
      <c r="AV144" s="392">
        <f t="shared" si="40"/>
        <v>0</v>
      </c>
    </row>
    <row r="145" spans="2:48" s="60" customFormat="1" ht="12.75" customHeight="1" x14ac:dyDescent="0.25">
      <c r="B145" s="416" t="str">
        <f>+'FORMATO COSTEO C2'!C210</f>
        <v>2.2.2.1</v>
      </c>
      <c r="C145" s="417" t="str">
        <f>+'FORMATO COSTEO C2'!B210</f>
        <v>Categoría de gasto</v>
      </c>
      <c r="D145" s="428"/>
      <c r="E145" s="563"/>
      <c r="F145" s="420">
        <f>+'FORMATO COSTEO C2'!G210</f>
        <v>0</v>
      </c>
      <c r="G145" s="423">
        <f>+'FORMATO COSTEO C2'!I210</f>
        <v>0</v>
      </c>
      <c r="H145" s="560">
        <f>IF( $F145=0,0,((($F145/$E$144)*'PLAN DE ADQUISICIONES'!F$56)*($G145/$F145)))</f>
        <v>0</v>
      </c>
      <c r="I145" s="420">
        <f>IF( $F145=0,0,((($F145/$E$144)*'PLAN DE ADQUISICIONES'!G$56)*($G145/$F145)))</f>
        <v>0</v>
      </c>
      <c r="J145" s="420">
        <f>IF( $F145=0,0,((($F145/$E$144)*'PLAN DE ADQUISICIONES'!H$56)*($G145/$F145)))</f>
        <v>0</v>
      </c>
      <c r="K145" s="420">
        <f>IF( $F145=0,0,((($F145/$E$144)*'PLAN DE ADQUISICIONES'!I$56)*($G145/$F145)))</f>
        <v>0</v>
      </c>
      <c r="L145" s="420">
        <f>IF( $F145=0,0,((($F145/$E$144)*'PLAN DE ADQUISICIONES'!J$56)*($G145/$F145)))</f>
        <v>0</v>
      </c>
      <c r="M145" s="420">
        <f>IF( $F145=0,0,((($F145/$E$144)*'PLAN DE ADQUISICIONES'!K$56)*($G145/$F145)))</f>
        <v>0</v>
      </c>
      <c r="N145" s="420">
        <f>IF( $F145=0,0,((($F145/$E$144)*'PLAN DE ADQUISICIONES'!L$56)*($G145/$F145)))</f>
        <v>0</v>
      </c>
      <c r="O145" s="420">
        <f>IF( $F145=0,0,((($F145/$E$144)*'PLAN DE ADQUISICIONES'!M$56)*($G145/$F145)))</f>
        <v>0</v>
      </c>
      <c r="P145" s="420">
        <f>IF( $F145=0,0,((($F145/$E$144)*'PLAN DE ADQUISICIONES'!N$56)*($G145/$F145)))</f>
        <v>0</v>
      </c>
      <c r="Q145" s="420">
        <f>IF( $F145=0,0,((($F145/$E$144)*'PLAN DE ADQUISICIONES'!O$56)*($G145/$F145)))</f>
        <v>0</v>
      </c>
      <c r="R145" s="420">
        <f>IF( $F145=0,0,((($F145/$E$144)*'PLAN DE ADQUISICIONES'!P$56)*($G145/$F145)))</f>
        <v>0</v>
      </c>
      <c r="S145" s="420">
        <f>IF( $F145=0,0,((($F145/$E$144)*'PLAN DE ADQUISICIONES'!Q$56)*($G145/$F145)))</f>
        <v>0</v>
      </c>
      <c r="T145" s="423">
        <f>H145+I145+J145+K145+L145+M145+N145+O145+P145+Q145+R145+S145</f>
        <v>0</v>
      </c>
      <c r="U145" s="424">
        <f>IF( $F145=0,0,((($F145/$E$144)*'PLAN DE ADQUISICIONES'!R$56)*($G145/$F145)))</f>
        <v>0</v>
      </c>
      <c r="V145" s="420">
        <f>IF( $F145=0,0,((($F145/$E$144)*'PLAN DE ADQUISICIONES'!S$56)*($G145/$F145)))</f>
        <v>0</v>
      </c>
      <c r="W145" s="420">
        <f>IF( $F145=0,0,((($F145/$E$144)*'PLAN DE ADQUISICIONES'!T$56)*($G145/$F145)))</f>
        <v>0</v>
      </c>
      <c r="X145" s="420">
        <f>IF( $F145=0,0,((($F145/$E$144)*'PLAN DE ADQUISICIONES'!U$56)*($G145/$F145)))</f>
        <v>0</v>
      </c>
      <c r="Y145" s="420">
        <f>IF( $F145=0,0,((($F145/$E$144)*'PLAN DE ADQUISICIONES'!V$56)*($G145/$F145)))</f>
        <v>0</v>
      </c>
      <c r="Z145" s="420">
        <f>IF( $F145=0,0,((($F145/$E$144)*'PLAN DE ADQUISICIONES'!W$56)*($G145/$F145)))</f>
        <v>0</v>
      </c>
      <c r="AA145" s="420">
        <f>IF( $F145=0,0,((($F145/$E$144)*'PLAN DE ADQUISICIONES'!X$56)*($G145/$F145)))</f>
        <v>0</v>
      </c>
      <c r="AB145" s="420">
        <f>IF( $F145=0,0,((($F145/$E$144)*'PLAN DE ADQUISICIONES'!Y$56)*($G145/$F145)))</f>
        <v>0</v>
      </c>
      <c r="AC145" s="420">
        <f>IF( $F145=0,0,((($F145/$E$144)*'PLAN DE ADQUISICIONES'!Z$56)*($G145/$F145)))</f>
        <v>0</v>
      </c>
      <c r="AD145" s="420">
        <f>IF( $F145=0,0,((($F145/$E$144)*'PLAN DE ADQUISICIONES'!AA$56)*($G145/$F145)))</f>
        <v>0</v>
      </c>
      <c r="AE145" s="420">
        <f>IF( $F145=0,0,((($F145/$E$144)*'PLAN DE ADQUISICIONES'!AB$56)*($G145/$F145)))</f>
        <v>0</v>
      </c>
      <c r="AF145" s="420">
        <f>IF( $F145=0,0,((($F145/$E$144)*'PLAN DE ADQUISICIONES'!AC$56)*($G145/$F145)))</f>
        <v>0</v>
      </c>
      <c r="AG145" s="421">
        <f>U145+V145+W145+X145+Y145+Z145+AA145+AB145+AC145+AD145+AE145+AF145</f>
        <v>0</v>
      </c>
      <c r="AH145" s="425">
        <f>IF( $F145=0,0,((($F145/$E$144)*'PLAN DE ADQUISICIONES'!AD$56)*($G145/$F145)))</f>
        <v>0</v>
      </c>
      <c r="AI145" s="420">
        <f>IF( $F145=0,0,((($F145/$E$144)*'PLAN DE ADQUISICIONES'!AE$56)*($G145/$F145)))</f>
        <v>0</v>
      </c>
      <c r="AJ145" s="420">
        <f>IF( $F145=0,0,((($F145/$E$144)*'PLAN DE ADQUISICIONES'!AF$56)*($G145/$F145)))</f>
        <v>0</v>
      </c>
      <c r="AK145" s="420">
        <f>IF( $F145=0,0,((($F145/$E$144)*'PLAN DE ADQUISICIONES'!AG$56)*($G145/$F145)))</f>
        <v>0</v>
      </c>
      <c r="AL145" s="420">
        <f>IF( $F145=0,0,((($F145/$E$144)*'PLAN DE ADQUISICIONES'!AH$56)*($G145/$F145)))</f>
        <v>0</v>
      </c>
      <c r="AM145" s="420">
        <f>IF( $F145=0,0,((($F145/$E$144)*'PLAN DE ADQUISICIONES'!AI$56)*($G145/$F145)))</f>
        <v>0</v>
      </c>
      <c r="AN145" s="420">
        <f>IF( $F145=0,0,((($F145/$E$144)*'PLAN DE ADQUISICIONES'!AJ$56)*($G145/$F145)))</f>
        <v>0</v>
      </c>
      <c r="AO145" s="420">
        <f>IF( $F145=0,0,((($F145/$E$144)*'PLAN DE ADQUISICIONES'!AK$56)*($G145/$F145)))</f>
        <v>0</v>
      </c>
      <c r="AP145" s="420">
        <f>IF( $F145=0,0,((($F145/$E$144)*'PLAN DE ADQUISICIONES'!AL$56)*($G145/$F145)))</f>
        <v>0</v>
      </c>
      <c r="AQ145" s="420">
        <f>IF( $F145=0,0,((($F145/$E$144)*'PLAN DE ADQUISICIONES'!AM$56)*($G145/$F145)))</f>
        <v>0</v>
      </c>
      <c r="AR145" s="420">
        <f>IF( $F145=0,0,((($F145/$E$144)*'PLAN DE ADQUISICIONES'!AN$56)*($G145/$F145)))</f>
        <v>0</v>
      </c>
      <c r="AS145" s="420">
        <f>IF( $F145=0,0,((($F145/$E$144)*'PLAN DE ADQUISICIONES'!AO$56)*($G145/$F145)))</f>
        <v>0</v>
      </c>
      <c r="AT145" s="423">
        <f>AH145+AI145+AJ145+AK145+AL145+AM145+AN145+AO145+AP145+AQ145+AR145+AS145</f>
        <v>0</v>
      </c>
      <c r="AU145" s="426">
        <f>AS145+AR145+AQ145+AP145+AO145+AN145+AM145+AL145+AK145+AJ145+AI145+AH145+AF145+AE145+AD145+AC145+AB145+AA145+Z145+Y145+X145+W145+V145+U145+S145+R145+Q145+P145+O145+N145+M145+L145+K145+J145+I145+H145</f>
        <v>0</v>
      </c>
      <c r="AV145" s="392">
        <f t="shared" si="40"/>
        <v>0</v>
      </c>
    </row>
    <row r="146" spans="2:48" s="60" customFormat="1" ht="12.75" customHeight="1" x14ac:dyDescent="0.25">
      <c r="B146" s="416" t="str">
        <f>+'FORMATO COSTEO C2'!C216</f>
        <v>2.2.2.2</v>
      </c>
      <c r="C146" s="417" t="str">
        <f>+'FORMATO COSTEO C2'!B216</f>
        <v>Categoría de gasto</v>
      </c>
      <c r="D146" s="428"/>
      <c r="E146" s="563"/>
      <c r="F146" s="420">
        <f>+'FORMATO COSTEO C2'!G216</f>
        <v>0</v>
      </c>
      <c r="G146" s="423">
        <f>+'FORMATO COSTEO C2'!I216</f>
        <v>0</v>
      </c>
      <c r="H146" s="424">
        <f>IF( $F146=0,0,((($F146/$E$144)*'PLAN DE ADQUISICIONES'!F$56)*($G146/$F146)))</f>
        <v>0</v>
      </c>
      <c r="I146" s="420">
        <f>IF( $F146=0,0,((($F146/$E$144)*'PLAN DE ADQUISICIONES'!G$56)*($G146/$F146)))</f>
        <v>0</v>
      </c>
      <c r="J146" s="420">
        <f>IF( $F146=0,0,((($F146/$E$144)*'PLAN DE ADQUISICIONES'!H$56)*($G146/$F146)))</f>
        <v>0</v>
      </c>
      <c r="K146" s="420">
        <f>IF( $F146=0,0,((($F146/$E$144)*'PLAN DE ADQUISICIONES'!I$56)*($G146/$F146)))</f>
        <v>0</v>
      </c>
      <c r="L146" s="420">
        <f>IF( $F146=0,0,((($F146/$E$144)*'PLAN DE ADQUISICIONES'!J$56)*($G146/$F146)))</f>
        <v>0</v>
      </c>
      <c r="M146" s="420">
        <f>IF( $F146=0,0,((($F146/$E$144)*'PLAN DE ADQUISICIONES'!K$56)*($G146/$F146)))</f>
        <v>0</v>
      </c>
      <c r="N146" s="420">
        <f>IF( $F146=0,0,((($F146/$E$144)*'PLAN DE ADQUISICIONES'!L$56)*($G146/$F146)))</f>
        <v>0</v>
      </c>
      <c r="O146" s="420">
        <f>IF( $F146=0,0,((($F146/$E$144)*'PLAN DE ADQUISICIONES'!M$56)*($G146/$F146)))</f>
        <v>0</v>
      </c>
      <c r="P146" s="420">
        <f>IF( $F146=0,0,((($F146/$E$144)*'PLAN DE ADQUISICIONES'!N$56)*($G146/$F146)))</f>
        <v>0</v>
      </c>
      <c r="Q146" s="420">
        <f>IF( $F146=0,0,((($F146/$E$144)*'PLAN DE ADQUISICIONES'!O$56)*($G146/$F146)))</f>
        <v>0</v>
      </c>
      <c r="R146" s="420">
        <f>IF( $F146=0,0,((($F146/$E$144)*'PLAN DE ADQUISICIONES'!P$56)*($G146/$F146)))</f>
        <v>0</v>
      </c>
      <c r="S146" s="420">
        <f>IF( $F146=0,0,((($F146/$E$144)*'PLAN DE ADQUISICIONES'!Q$56)*($G146/$F146)))</f>
        <v>0</v>
      </c>
      <c r="T146" s="423">
        <f>H146+I146+J146+K146+L146+M146+N146+O146+P146+Q146+R146+S146</f>
        <v>0</v>
      </c>
      <c r="U146" s="424">
        <f>IF( $F146=0,0,((($F146/$E$144)*'PLAN DE ADQUISICIONES'!R$56)*($G146/$F146)))</f>
        <v>0</v>
      </c>
      <c r="V146" s="420">
        <f>IF( $F146=0,0,((($F146/$E$144)*'PLAN DE ADQUISICIONES'!S$56)*($G146/$F146)))</f>
        <v>0</v>
      </c>
      <c r="W146" s="420">
        <f>IF( $F146=0,0,((($F146/$E$144)*'PLAN DE ADQUISICIONES'!T$56)*($G146/$F146)))</f>
        <v>0</v>
      </c>
      <c r="X146" s="420">
        <f>IF( $F146=0,0,((($F146/$E$144)*'PLAN DE ADQUISICIONES'!U$56)*($G146/$F146)))</f>
        <v>0</v>
      </c>
      <c r="Y146" s="420">
        <f>IF( $F146=0,0,((($F146/$E$144)*'PLAN DE ADQUISICIONES'!V$56)*($G146/$F146)))</f>
        <v>0</v>
      </c>
      <c r="Z146" s="420">
        <f>IF( $F146=0,0,((($F146/$E$144)*'PLAN DE ADQUISICIONES'!W$56)*($G146/$F146)))</f>
        <v>0</v>
      </c>
      <c r="AA146" s="420">
        <f>IF( $F146=0,0,((($F146/$E$144)*'PLAN DE ADQUISICIONES'!X$56)*($G146/$F146)))</f>
        <v>0</v>
      </c>
      <c r="AB146" s="420">
        <f>IF( $F146=0,0,((($F146/$E$144)*'PLAN DE ADQUISICIONES'!Y$56)*($G146/$F146)))</f>
        <v>0</v>
      </c>
      <c r="AC146" s="420">
        <f>IF( $F146=0,0,((($F146/$E$144)*'PLAN DE ADQUISICIONES'!Z$56)*($G146/$F146)))</f>
        <v>0</v>
      </c>
      <c r="AD146" s="420">
        <f>IF( $F146=0,0,((($F146/$E$144)*'PLAN DE ADQUISICIONES'!AA$56)*($G146/$F146)))</f>
        <v>0</v>
      </c>
      <c r="AE146" s="420">
        <f>IF( $F146=0,0,((($F146/$E$144)*'PLAN DE ADQUISICIONES'!AB$56)*($G146/$F146)))</f>
        <v>0</v>
      </c>
      <c r="AF146" s="420">
        <f>IF( $F146=0,0,((($F146/$E$144)*'PLAN DE ADQUISICIONES'!AC$56)*($G146/$F146)))</f>
        <v>0</v>
      </c>
      <c r="AG146" s="421">
        <f>U146+V146+W146+X146+Y146+Z146+AA146+AB146+AC146+AD146+AE146+AF146</f>
        <v>0</v>
      </c>
      <c r="AH146" s="425">
        <f>IF( $F146=0,0,((($F146/$E$144)*'PLAN DE ADQUISICIONES'!AD$56)*($G146/$F146)))</f>
        <v>0</v>
      </c>
      <c r="AI146" s="420">
        <f>IF( $F146=0,0,((($F146/$E$144)*'PLAN DE ADQUISICIONES'!AE$56)*($G146/$F146)))</f>
        <v>0</v>
      </c>
      <c r="AJ146" s="420">
        <f>IF( $F146=0,0,((($F146/$E$144)*'PLAN DE ADQUISICIONES'!AF$56)*($G146/$F146)))</f>
        <v>0</v>
      </c>
      <c r="AK146" s="420">
        <f>IF( $F146=0,0,((($F146/$E$144)*'PLAN DE ADQUISICIONES'!AG$56)*($G146/$F146)))</f>
        <v>0</v>
      </c>
      <c r="AL146" s="420">
        <f>IF( $F146=0,0,((($F146/$E$144)*'PLAN DE ADQUISICIONES'!AH$56)*($G146/$F146)))</f>
        <v>0</v>
      </c>
      <c r="AM146" s="420">
        <f>IF( $F146=0,0,((($F146/$E$144)*'PLAN DE ADQUISICIONES'!AI$56)*($G146/$F146)))</f>
        <v>0</v>
      </c>
      <c r="AN146" s="420">
        <f>IF( $F146=0,0,((($F146/$E$144)*'PLAN DE ADQUISICIONES'!AJ$56)*($G146/$F146)))</f>
        <v>0</v>
      </c>
      <c r="AO146" s="420">
        <f>IF( $F146=0,0,((($F146/$E$144)*'PLAN DE ADQUISICIONES'!AK$56)*($G146/$F146)))</f>
        <v>0</v>
      </c>
      <c r="AP146" s="420">
        <f>IF( $F146=0,0,((($F146/$E$144)*'PLAN DE ADQUISICIONES'!AL$56)*($G146/$F146)))</f>
        <v>0</v>
      </c>
      <c r="AQ146" s="420">
        <f>IF( $F146=0,0,((($F146/$E$144)*'PLAN DE ADQUISICIONES'!AM$56)*($G146/$F146)))</f>
        <v>0</v>
      </c>
      <c r="AR146" s="420">
        <f>IF( $F146=0,0,((($F146/$E$144)*'PLAN DE ADQUISICIONES'!AN$56)*($G146/$F146)))</f>
        <v>0</v>
      </c>
      <c r="AS146" s="420">
        <f>IF( $F146=0,0,((($F146/$E$144)*'PLAN DE ADQUISICIONES'!AO$56)*($G146/$F146)))</f>
        <v>0</v>
      </c>
      <c r="AT146" s="423">
        <f>AH146+AI146+AJ146+AK146+AL146+AM146+AN146+AO146+AP146+AQ146+AR146+AS146</f>
        <v>0</v>
      </c>
      <c r="AU146" s="426">
        <f>AS146+AR146+AQ146+AP146+AO146+AN146+AM146+AL146+AK146+AJ146+AI146+AH146+AF146+AE146+AD146+AC146+AB146+AA146+Z146+Y146+X146+W146+V146+U146+S146+R146+Q146+P146+O146+N146+M146+L146+K146+J146+I146+H146</f>
        <v>0</v>
      </c>
      <c r="AV146" s="392">
        <f t="shared" si="40"/>
        <v>0</v>
      </c>
    </row>
    <row r="147" spans="2:48" s="60" customFormat="1" ht="12.75" customHeight="1" x14ac:dyDescent="0.25">
      <c r="B147" s="416" t="str">
        <f>+'FORMATO COSTEO C2'!C222</f>
        <v>2.2.2.3</v>
      </c>
      <c r="C147" s="417" t="str">
        <f>+'FORMATO COSTEO C2'!B222</f>
        <v>Categoría de gasto</v>
      </c>
      <c r="D147" s="428"/>
      <c r="E147" s="563"/>
      <c r="F147" s="420">
        <f>+'FORMATO COSTEO C2'!G222</f>
        <v>0</v>
      </c>
      <c r="G147" s="423">
        <f>+'FORMATO COSTEO C2'!I222</f>
        <v>0</v>
      </c>
      <c r="H147" s="424">
        <f>IF( $F147=0,0,((($F147/$E$144)*'PLAN DE ADQUISICIONES'!F$56)*($G147/$F147)))</f>
        <v>0</v>
      </c>
      <c r="I147" s="420">
        <f>IF( $F147=0,0,((($F147/$E$144)*'PLAN DE ADQUISICIONES'!G$56)*($G147/$F147)))</f>
        <v>0</v>
      </c>
      <c r="J147" s="420">
        <f>IF( $F147=0,0,((($F147/$E$144)*'PLAN DE ADQUISICIONES'!H$56)*($G147/$F147)))</f>
        <v>0</v>
      </c>
      <c r="K147" s="420">
        <f>IF( $F147=0,0,((($F147/$E$144)*'PLAN DE ADQUISICIONES'!I$56)*($G147/$F147)))</f>
        <v>0</v>
      </c>
      <c r="L147" s="420">
        <f>IF( $F147=0,0,((($F147/$E$144)*'PLAN DE ADQUISICIONES'!J$56)*($G147/$F147)))</f>
        <v>0</v>
      </c>
      <c r="M147" s="420">
        <f>IF( $F147=0,0,((($F147/$E$144)*'PLAN DE ADQUISICIONES'!K$56)*($G147/$F147)))</f>
        <v>0</v>
      </c>
      <c r="N147" s="420">
        <f>IF( $F147=0,0,((($F147/$E$144)*'PLAN DE ADQUISICIONES'!L$56)*($G147/$F147)))</f>
        <v>0</v>
      </c>
      <c r="O147" s="420">
        <f>IF( $F147=0,0,((($F147/$E$144)*'PLAN DE ADQUISICIONES'!M$56)*($G147/$F147)))</f>
        <v>0</v>
      </c>
      <c r="P147" s="420">
        <f>IF( $F147=0,0,((($F147/$E$144)*'PLAN DE ADQUISICIONES'!N$56)*($G147/$F147)))</f>
        <v>0</v>
      </c>
      <c r="Q147" s="420">
        <f>IF( $F147=0,0,((($F147/$E$144)*'PLAN DE ADQUISICIONES'!O$56)*($G147/$F147)))</f>
        <v>0</v>
      </c>
      <c r="R147" s="420">
        <f>IF( $F147=0,0,((($F147/$E$144)*'PLAN DE ADQUISICIONES'!P$56)*($G147/$F147)))</f>
        <v>0</v>
      </c>
      <c r="S147" s="420">
        <f>IF( $F147=0,0,((($F147/$E$144)*'PLAN DE ADQUISICIONES'!Q$56)*($G147/$F147)))</f>
        <v>0</v>
      </c>
      <c r="T147" s="423">
        <f>H147+I147+J147+K147+L147+M147+N147+O147+P147+Q147+R147+S147</f>
        <v>0</v>
      </c>
      <c r="U147" s="424">
        <f>IF( $F147=0,0,((($F147/$E$144)*'PLAN DE ADQUISICIONES'!R$56)*($G147/$F147)))</f>
        <v>0</v>
      </c>
      <c r="V147" s="420">
        <f>IF( $F147=0,0,((($F147/$E$144)*'PLAN DE ADQUISICIONES'!S$56)*($G147/$F147)))</f>
        <v>0</v>
      </c>
      <c r="W147" s="420">
        <f>IF( $F147=0,0,((($F147/$E$144)*'PLAN DE ADQUISICIONES'!T$56)*($G147/$F147)))</f>
        <v>0</v>
      </c>
      <c r="X147" s="420">
        <f>IF( $F147=0,0,((($F147/$E$144)*'PLAN DE ADQUISICIONES'!U$56)*($G147/$F147)))</f>
        <v>0</v>
      </c>
      <c r="Y147" s="420">
        <f>IF( $F147=0,0,((($F147/$E$144)*'PLAN DE ADQUISICIONES'!V$56)*($G147/$F147)))</f>
        <v>0</v>
      </c>
      <c r="Z147" s="420">
        <f>IF( $F147=0,0,((($F147/$E$144)*'PLAN DE ADQUISICIONES'!W$56)*($G147/$F147)))</f>
        <v>0</v>
      </c>
      <c r="AA147" s="420">
        <f>IF( $F147=0,0,((($F147/$E$144)*'PLAN DE ADQUISICIONES'!X$56)*($G147/$F147)))</f>
        <v>0</v>
      </c>
      <c r="AB147" s="420">
        <f>IF( $F147=0,0,((($F147/$E$144)*'PLAN DE ADQUISICIONES'!Y$56)*($G147/$F147)))</f>
        <v>0</v>
      </c>
      <c r="AC147" s="420">
        <f>IF( $F147=0,0,((($F147/$E$144)*'PLAN DE ADQUISICIONES'!Z$56)*($G147/$F147)))</f>
        <v>0</v>
      </c>
      <c r="AD147" s="420">
        <f>IF( $F147=0,0,((($F147/$E$144)*'PLAN DE ADQUISICIONES'!AA$56)*($G147/$F147)))</f>
        <v>0</v>
      </c>
      <c r="AE147" s="420">
        <f>IF( $F147=0,0,((($F147/$E$144)*'PLAN DE ADQUISICIONES'!AB$56)*($G147/$F147)))</f>
        <v>0</v>
      </c>
      <c r="AF147" s="420">
        <f>IF( $F147=0,0,((($F147/$E$144)*'PLAN DE ADQUISICIONES'!AC$56)*($G147/$F147)))</f>
        <v>0</v>
      </c>
      <c r="AG147" s="421">
        <f>U147+V147+W147+X147+Y147+Z147+AA147+AB147+AC147+AD147+AE147+AF147</f>
        <v>0</v>
      </c>
      <c r="AH147" s="425">
        <f>IF( $F147=0,0,((($F147/$E$144)*'PLAN DE ADQUISICIONES'!AD$56)*($G147/$F147)))</f>
        <v>0</v>
      </c>
      <c r="AI147" s="420">
        <f>IF( $F147=0,0,((($F147/$E$144)*'PLAN DE ADQUISICIONES'!AE$56)*($G147/$F147)))</f>
        <v>0</v>
      </c>
      <c r="AJ147" s="420">
        <f>IF( $F147=0,0,((($F147/$E$144)*'PLAN DE ADQUISICIONES'!AF$56)*($G147/$F147)))</f>
        <v>0</v>
      </c>
      <c r="AK147" s="420">
        <f>IF( $F147=0,0,((($F147/$E$144)*'PLAN DE ADQUISICIONES'!AG$56)*($G147/$F147)))</f>
        <v>0</v>
      </c>
      <c r="AL147" s="420">
        <f>IF( $F147=0,0,((($F147/$E$144)*'PLAN DE ADQUISICIONES'!AH$56)*($G147/$F147)))</f>
        <v>0</v>
      </c>
      <c r="AM147" s="420">
        <f>IF( $F147=0,0,((($F147/$E$144)*'PLAN DE ADQUISICIONES'!AI$56)*($G147/$F147)))</f>
        <v>0</v>
      </c>
      <c r="AN147" s="420">
        <f>IF( $F147=0,0,((($F147/$E$144)*'PLAN DE ADQUISICIONES'!AJ$56)*($G147/$F147)))</f>
        <v>0</v>
      </c>
      <c r="AO147" s="420">
        <f>IF( $F147=0,0,((($F147/$E$144)*'PLAN DE ADQUISICIONES'!AK$56)*($G147/$F147)))</f>
        <v>0</v>
      </c>
      <c r="AP147" s="420">
        <f>IF( $F147=0,0,((($F147/$E$144)*'PLAN DE ADQUISICIONES'!AL$56)*($G147/$F147)))</f>
        <v>0</v>
      </c>
      <c r="AQ147" s="420">
        <f>IF( $F147=0,0,((($F147/$E$144)*'PLAN DE ADQUISICIONES'!AM$56)*($G147/$F147)))</f>
        <v>0</v>
      </c>
      <c r="AR147" s="420">
        <f>IF( $F147=0,0,((($F147/$E$144)*'PLAN DE ADQUISICIONES'!AN$56)*($G147/$F147)))</f>
        <v>0</v>
      </c>
      <c r="AS147" s="420">
        <f>IF( $F147=0,0,((($F147/$E$144)*'PLAN DE ADQUISICIONES'!AO$56)*($G147/$F147)))</f>
        <v>0</v>
      </c>
      <c r="AT147" s="423">
        <f>AH147+AI147+AJ147+AK147+AL147+AM147+AN147+AO147+AP147+AQ147+AR147+AS147</f>
        <v>0</v>
      </c>
      <c r="AU147" s="426">
        <f>AS147+AR147+AQ147+AP147+AO147+AN147+AM147+AL147+AK147+AJ147+AI147+AH147+AF147+AE147+AD147+AC147+AB147+AA147+Z147+Y147+X147+W147+V147+U147+S147+R147+Q147+P147+O147+N147+M147+L147+K147+J147+I147+H147</f>
        <v>0</v>
      </c>
      <c r="AV147" s="392">
        <f t="shared" si="40"/>
        <v>0</v>
      </c>
    </row>
    <row r="148" spans="2:48" s="60" customFormat="1" ht="12.75" customHeight="1" x14ac:dyDescent="0.25">
      <c r="B148" s="416" t="str">
        <f>+'FORMATO COSTEO C2'!C228</f>
        <v>2.2.2.4</v>
      </c>
      <c r="C148" s="417" t="str">
        <f>+'FORMATO COSTEO C2'!B228</f>
        <v>Categoría de gasto</v>
      </c>
      <c r="D148" s="428"/>
      <c r="E148" s="563"/>
      <c r="F148" s="420">
        <f>+'FORMATO COSTEO C2'!G228</f>
        <v>0</v>
      </c>
      <c r="G148" s="423">
        <f>+'FORMATO COSTEO C2'!I228</f>
        <v>0</v>
      </c>
      <c r="H148" s="424">
        <f>IF( $F148=0,0,((($F148/$E$144)*'PLAN DE ADQUISICIONES'!F$56)*($G148/$F148)))</f>
        <v>0</v>
      </c>
      <c r="I148" s="420">
        <f>IF( $F148=0,0,((($F148/$E$144)*'PLAN DE ADQUISICIONES'!G$56)*($G148/$F148)))</f>
        <v>0</v>
      </c>
      <c r="J148" s="420">
        <f>IF( $F148=0,0,((($F148/$E$144)*'PLAN DE ADQUISICIONES'!H$56)*($G148/$F148)))</f>
        <v>0</v>
      </c>
      <c r="K148" s="420">
        <f>IF( $F148=0,0,((($F148/$E$144)*'PLAN DE ADQUISICIONES'!I$56)*($G148/$F148)))</f>
        <v>0</v>
      </c>
      <c r="L148" s="420">
        <f>IF( $F148=0,0,((($F148/$E$144)*'PLAN DE ADQUISICIONES'!J$56)*($G148/$F148)))</f>
        <v>0</v>
      </c>
      <c r="M148" s="420">
        <f>IF( $F148=0,0,((($F148/$E$144)*'PLAN DE ADQUISICIONES'!K$56)*($G148/$F148)))</f>
        <v>0</v>
      </c>
      <c r="N148" s="420">
        <f>IF( $F148=0,0,((($F148/$E$144)*'PLAN DE ADQUISICIONES'!L$56)*($G148/$F148)))</f>
        <v>0</v>
      </c>
      <c r="O148" s="420">
        <f>IF( $F148=0,0,((($F148/$E$144)*'PLAN DE ADQUISICIONES'!M$56)*($G148/$F148)))</f>
        <v>0</v>
      </c>
      <c r="P148" s="420">
        <f>IF( $F148=0,0,((($F148/$E$144)*'PLAN DE ADQUISICIONES'!N$56)*($G148/$F148)))</f>
        <v>0</v>
      </c>
      <c r="Q148" s="420">
        <f>IF( $F148=0,0,((($F148/$E$144)*'PLAN DE ADQUISICIONES'!O$56)*($G148/$F148)))</f>
        <v>0</v>
      </c>
      <c r="R148" s="420">
        <f>IF( $F148=0,0,((($F148/$E$144)*'PLAN DE ADQUISICIONES'!P$56)*($G148/$F148)))</f>
        <v>0</v>
      </c>
      <c r="S148" s="420">
        <f>IF( $F148=0,0,((($F148/$E$144)*'PLAN DE ADQUISICIONES'!Q$56)*($G148/$F148)))</f>
        <v>0</v>
      </c>
      <c r="T148" s="423">
        <f>H148+I148+J148+K148+L148+M148+N148+O148+P148+Q148+R148+S148</f>
        <v>0</v>
      </c>
      <c r="U148" s="424">
        <f>IF( $F148=0,0,((($F148/$E$144)*'PLAN DE ADQUISICIONES'!R$56)*($G148/$F148)))</f>
        <v>0</v>
      </c>
      <c r="V148" s="420">
        <f>IF( $F148=0,0,((($F148/$E$144)*'PLAN DE ADQUISICIONES'!S$56)*($G148/$F148)))</f>
        <v>0</v>
      </c>
      <c r="W148" s="420">
        <f>IF( $F148=0,0,((($F148/$E$144)*'PLAN DE ADQUISICIONES'!T$56)*($G148/$F148)))</f>
        <v>0</v>
      </c>
      <c r="X148" s="420">
        <f>IF( $F148=0,0,((($F148/$E$144)*'PLAN DE ADQUISICIONES'!U$56)*($G148/$F148)))</f>
        <v>0</v>
      </c>
      <c r="Y148" s="420">
        <f>IF( $F148=0,0,((($F148/$E$144)*'PLAN DE ADQUISICIONES'!V$56)*($G148/$F148)))</f>
        <v>0</v>
      </c>
      <c r="Z148" s="420">
        <f>IF( $F148=0,0,((($F148/$E$144)*'PLAN DE ADQUISICIONES'!W$56)*($G148/$F148)))</f>
        <v>0</v>
      </c>
      <c r="AA148" s="420">
        <f>IF( $F148=0,0,((($F148/$E$144)*'PLAN DE ADQUISICIONES'!X$56)*($G148/$F148)))</f>
        <v>0</v>
      </c>
      <c r="AB148" s="420">
        <f>IF( $F148=0,0,((($F148/$E$144)*'PLAN DE ADQUISICIONES'!Y$56)*($G148/$F148)))</f>
        <v>0</v>
      </c>
      <c r="AC148" s="420">
        <f>IF( $F148=0,0,((($F148/$E$144)*'PLAN DE ADQUISICIONES'!Z$56)*($G148/$F148)))</f>
        <v>0</v>
      </c>
      <c r="AD148" s="420">
        <f>IF( $F148=0,0,((($F148/$E$144)*'PLAN DE ADQUISICIONES'!AA$56)*($G148/$F148)))</f>
        <v>0</v>
      </c>
      <c r="AE148" s="420">
        <f>IF( $F148=0,0,((($F148/$E$144)*'PLAN DE ADQUISICIONES'!AB$56)*($G148/$F148)))</f>
        <v>0</v>
      </c>
      <c r="AF148" s="420">
        <f>IF( $F148=0,0,((($F148/$E$144)*'PLAN DE ADQUISICIONES'!AC$56)*($G148/$F148)))</f>
        <v>0</v>
      </c>
      <c r="AG148" s="421">
        <f>U148+V148+W148+X148+Y148+Z148+AA148+AB148+AC148+AD148+AE148+AF148</f>
        <v>0</v>
      </c>
      <c r="AH148" s="425">
        <f>IF( $F148=0,0,((($F148/$E$144)*'PLAN DE ADQUISICIONES'!AD$56)*($G148/$F148)))</f>
        <v>0</v>
      </c>
      <c r="AI148" s="420">
        <f>IF( $F148=0,0,((($F148/$E$144)*'PLAN DE ADQUISICIONES'!AE$56)*($G148/$F148)))</f>
        <v>0</v>
      </c>
      <c r="AJ148" s="420">
        <f>IF( $F148=0,0,((($F148/$E$144)*'PLAN DE ADQUISICIONES'!AF$56)*($G148/$F148)))</f>
        <v>0</v>
      </c>
      <c r="AK148" s="420">
        <f>IF( $F148=0,0,((($F148/$E$144)*'PLAN DE ADQUISICIONES'!AG$56)*($G148/$F148)))</f>
        <v>0</v>
      </c>
      <c r="AL148" s="420">
        <f>IF( $F148=0,0,((($F148/$E$144)*'PLAN DE ADQUISICIONES'!AH$56)*($G148/$F148)))</f>
        <v>0</v>
      </c>
      <c r="AM148" s="420">
        <f>IF( $F148=0,0,((($F148/$E$144)*'PLAN DE ADQUISICIONES'!AI$56)*($G148/$F148)))</f>
        <v>0</v>
      </c>
      <c r="AN148" s="420">
        <f>IF( $F148=0,0,((($F148/$E$144)*'PLAN DE ADQUISICIONES'!AJ$56)*($G148/$F148)))</f>
        <v>0</v>
      </c>
      <c r="AO148" s="420">
        <f>IF( $F148=0,0,((($F148/$E$144)*'PLAN DE ADQUISICIONES'!AK$56)*($G148/$F148)))</f>
        <v>0</v>
      </c>
      <c r="AP148" s="420">
        <f>IF( $F148=0,0,((($F148/$E$144)*'PLAN DE ADQUISICIONES'!AL$56)*($G148/$F148)))</f>
        <v>0</v>
      </c>
      <c r="AQ148" s="420">
        <f>IF( $F148=0,0,((($F148/$E$144)*'PLAN DE ADQUISICIONES'!AM$56)*($G148/$F148)))</f>
        <v>0</v>
      </c>
      <c r="AR148" s="420">
        <f>IF( $F148=0,0,((($F148/$E$144)*'PLAN DE ADQUISICIONES'!AN$56)*($G148/$F148)))</f>
        <v>0</v>
      </c>
      <c r="AS148" s="420">
        <f>IF( $F148=0,0,((($F148/$E$144)*'PLAN DE ADQUISICIONES'!AO$56)*($G148/$F148)))</f>
        <v>0</v>
      </c>
      <c r="AT148" s="423">
        <f>AH148+AI148+AJ148+AK148+AL148+AM148+AN148+AO148+AP148+AQ148+AR148+AS148</f>
        <v>0</v>
      </c>
      <c r="AU148" s="426">
        <f>AS148+AR148+AQ148+AP148+AO148+AN148+AM148+AL148+AK148+AJ148+AI148+AH148+AF148+AE148+AD148+AC148+AB148+AA148+Z148+Y148+X148+W148+V148+U148+S148+R148+Q148+P148+O148+N148+M148+L148+K148+J148+I148+H148</f>
        <v>0</v>
      </c>
      <c r="AV148" s="392">
        <f t="shared" si="40"/>
        <v>0</v>
      </c>
    </row>
    <row r="149" spans="2:48" s="60" customFormat="1" ht="12.75" customHeight="1" x14ac:dyDescent="0.25">
      <c r="B149" s="416" t="str">
        <f>+'FORMATO COSTEO C2'!C234</f>
        <v>2.2.2.5</v>
      </c>
      <c r="C149" s="417" t="str">
        <f>+'FORMATO COSTEO C2'!B234</f>
        <v>Categoría de gasto</v>
      </c>
      <c r="D149" s="428"/>
      <c r="E149" s="563"/>
      <c r="F149" s="420">
        <f>+'FORMATO COSTEO C2'!G234</f>
        <v>0</v>
      </c>
      <c r="G149" s="423">
        <f>+'FORMATO COSTEO C2'!I234</f>
        <v>0</v>
      </c>
      <c r="H149" s="424">
        <f>IF( $F149=0,0,((($F149/$E$144)*'PLAN DE ADQUISICIONES'!F$56)*($G149/$F149)))</f>
        <v>0</v>
      </c>
      <c r="I149" s="420">
        <f>IF( $F149=0,0,((($F149/$E$144)*'PLAN DE ADQUISICIONES'!G$56)*($G149/$F149)))</f>
        <v>0</v>
      </c>
      <c r="J149" s="420">
        <f>IF( $F149=0,0,((($F149/$E$144)*'PLAN DE ADQUISICIONES'!H$56)*($G149/$F149)))</f>
        <v>0</v>
      </c>
      <c r="K149" s="420">
        <f>IF( $F149=0,0,((($F149/$E$144)*'PLAN DE ADQUISICIONES'!I$56)*($G149/$F149)))</f>
        <v>0</v>
      </c>
      <c r="L149" s="420">
        <f>IF( $F149=0,0,((($F149/$E$144)*'PLAN DE ADQUISICIONES'!J$56)*($G149/$F149)))</f>
        <v>0</v>
      </c>
      <c r="M149" s="420">
        <f>IF( $F149=0,0,((($F149/$E$144)*'PLAN DE ADQUISICIONES'!K$56)*($G149/$F149)))</f>
        <v>0</v>
      </c>
      <c r="N149" s="420">
        <f>IF( $F149=0,0,((($F149/$E$144)*'PLAN DE ADQUISICIONES'!L$56)*($G149/$F149)))</f>
        <v>0</v>
      </c>
      <c r="O149" s="420">
        <f>IF( $F149=0,0,((($F149/$E$144)*'PLAN DE ADQUISICIONES'!M$56)*($G149/$F149)))</f>
        <v>0</v>
      </c>
      <c r="P149" s="420">
        <f>IF( $F149=0,0,((($F149/$E$144)*'PLAN DE ADQUISICIONES'!N$56)*($G149/$F149)))</f>
        <v>0</v>
      </c>
      <c r="Q149" s="420">
        <f>IF( $F149=0,0,((($F149/$E$144)*'PLAN DE ADQUISICIONES'!O$56)*($G149/$F149)))</f>
        <v>0</v>
      </c>
      <c r="R149" s="420">
        <f>IF( $F149=0,0,((($F149/$E$144)*'PLAN DE ADQUISICIONES'!P$56)*($G149/$F149)))</f>
        <v>0</v>
      </c>
      <c r="S149" s="420">
        <f>IF( $F149=0,0,((($F149/$E$144)*'PLAN DE ADQUISICIONES'!Q$56)*($G149/$F149)))</f>
        <v>0</v>
      </c>
      <c r="T149" s="423">
        <f>H149+I149+J149+K149+L149+M149+N149+O149+P149+Q149+R149+S149</f>
        <v>0</v>
      </c>
      <c r="U149" s="424">
        <f>IF( $F149=0,0,((($F149/$E$144)*'PLAN DE ADQUISICIONES'!R$56)*($G149/$F149)))</f>
        <v>0</v>
      </c>
      <c r="V149" s="420">
        <f>IF( $F149=0,0,((($F149/$E$144)*'PLAN DE ADQUISICIONES'!S$56)*($G149/$F149)))</f>
        <v>0</v>
      </c>
      <c r="W149" s="420">
        <f>IF( $F149=0,0,((($F149/$E$144)*'PLAN DE ADQUISICIONES'!T$56)*($G149/$F149)))</f>
        <v>0</v>
      </c>
      <c r="X149" s="420">
        <f>IF( $F149=0,0,((($F149/$E$144)*'PLAN DE ADQUISICIONES'!U$56)*($G149/$F149)))</f>
        <v>0</v>
      </c>
      <c r="Y149" s="420">
        <f>IF( $F149=0,0,((($F149/$E$144)*'PLAN DE ADQUISICIONES'!V$56)*($G149/$F149)))</f>
        <v>0</v>
      </c>
      <c r="Z149" s="420">
        <f>IF( $F149=0,0,((($F149/$E$144)*'PLAN DE ADQUISICIONES'!W$56)*($G149/$F149)))</f>
        <v>0</v>
      </c>
      <c r="AA149" s="420">
        <f>IF( $F149=0,0,((($F149/$E$144)*'PLAN DE ADQUISICIONES'!X$56)*($G149/$F149)))</f>
        <v>0</v>
      </c>
      <c r="AB149" s="420">
        <f>IF( $F149=0,0,((($F149/$E$144)*'PLAN DE ADQUISICIONES'!Y$56)*($G149/$F149)))</f>
        <v>0</v>
      </c>
      <c r="AC149" s="420">
        <f>IF( $F149=0,0,((($F149/$E$144)*'PLAN DE ADQUISICIONES'!Z$56)*($G149/$F149)))</f>
        <v>0</v>
      </c>
      <c r="AD149" s="420">
        <f>IF( $F149=0,0,((($F149/$E$144)*'PLAN DE ADQUISICIONES'!AA$56)*($G149/$F149)))</f>
        <v>0</v>
      </c>
      <c r="AE149" s="420">
        <f>IF( $F149=0,0,((($F149/$E$144)*'PLAN DE ADQUISICIONES'!AB$56)*($G149/$F149)))</f>
        <v>0</v>
      </c>
      <c r="AF149" s="420">
        <f>IF( $F149=0,0,((($F149/$E$144)*'PLAN DE ADQUISICIONES'!AC$56)*($G149/$F149)))</f>
        <v>0</v>
      </c>
      <c r="AG149" s="421">
        <f>U149+V149+W149+X149+Y149+Z149+AA149+AB149+AC149+AD149+AE149+AF149</f>
        <v>0</v>
      </c>
      <c r="AH149" s="425">
        <f>IF( $F149=0,0,((($F149/$E$144)*'PLAN DE ADQUISICIONES'!AD$56)*($G149/$F149)))</f>
        <v>0</v>
      </c>
      <c r="AI149" s="420">
        <f>IF( $F149=0,0,((($F149/$E$144)*'PLAN DE ADQUISICIONES'!AE$56)*($G149/$F149)))</f>
        <v>0</v>
      </c>
      <c r="AJ149" s="420">
        <f>IF( $F149=0,0,((($F149/$E$144)*'PLAN DE ADQUISICIONES'!AF$56)*($G149/$F149)))</f>
        <v>0</v>
      </c>
      <c r="AK149" s="420">
        <f>IF( $F149=0,0,((($F149/$E$144)*'PLAN DE ADQUISICIONES'!AG$56)*($G149/$F149)))</f>
        <v>0</v>
      </c>
      <c r="AL149" s="420">
        <f>IF( $F149=0,0,((($F149/$E$144)*'PLAN DE ADQUISICIONES'!AH$56)*($G149/$F149)))</f>
        <v>0</v>
      </c>
      <c r="AM149" s="420">
        <f>IF( $F149=0,0,((($F149/$E$144)*'PLAN DE ADQUISICIONES'!AI$56)*($G149/$F149)))</f>
        <v>0</v>
      </c>
      <c r="AN149" s="420">
        <f>IF( $F149=0,0,((($F149/$E$144)*'PLAN DE ADQUISICIONES'!AJ$56)*($G149/$F149)))</f>
        <v>0</v>
      </c>
      <c r="AO149" s="420">
        <f>IF( $F149=0,0,((($F149/$E$144)*'PLAN DE ADQUISICIONES'!AK$56)*($G149/$F149)))</f>
        <v>0</v>
      </c>
      <c r="AP149" s="420">
        <f>IF( $F149=0,0,((($F149/$E$144)*'PLAN DE ADQUISICIONES'!AL$56)*($G149/$F149)))</f>
        <v>0</v>
      </c>
      <c r="AQ149" s="420">
        <f>IF( $F149=0,0,((($F149/$E$144)*'PLAN DE ADQUISICIONES'!AM$56)*($G149/$F149)))</f>
        <v>0</v>
      </c>
      <c r="AR149" s="420">
        <f>IF( $F149=0,0,((($F149/$E$144)*'PLAN DE ADQUISICIONES'!AN$56)*($G149/$F149)))</f>
        <v>0</v>
      </c>
      <c r="AS149" s="420">
        <f>IF( $F149=0,0,((($F149/$E$144)*'PLAN DE ADQUISICIONES'!AO$56)*($G149/$F149)))</f>
        <v>0</v>
      </c>
      <c r="AT149" s="423">
        <f>AH149+AI149+AJ149+AK149+AL149+AM149+AN149+AO149+AP149+AQ149+AR149+AS149</f>
        <v>0</v>
      </c>
      <c r="AU149" s="426">
        <f>AS149+AR149+AQ149+AP149+AO149+AN149+AM149+AL149+AK149+AJ149+AI149+AH149+AF149+AE149+AD149+AC149+AB149+AA149+Z149+Y149+X149+W149+V149+U149+S149+R149+Q149+P149+O149+N149+M149+L149+K149+J149+I149+H149</f>
        <v>0</v>
      </c>
      <c r="AV149" s="392">
        <f t="shared" si="40"/>
        <v>0</v>
      </c>
    </row>
    <row r="150" spans="2:48" s="60" customFormat="1" ht="12.75" customHeight="1" x14ac:dyDescent="0.25">
      <c r="B150" s="406" t="str">
        <f>+'FORMATO COSTEO C2'!C240</f>
        <v>2.2.3</v>
      </c>
      <c r="C150" s="430">
        <f>+'FORMATO COSTEO C2'!B240</f>
        <v>0</v>
      </c>
      <c r="D150" s="543" t="str">
        <f>+'FORMATO COSTEO C2'!D240</f>
        <v>Unidad medida</v>
      </c>
      <c r="E150" s="546">
        <f>+'FORMATO COSTEO C2'!E240</f>
        <v>0</v>
      </c>
      <c r="F150" s="410">
        <f>SUM(F151:F155)</f>
        <v>0</v>
      </c>
      <c r="G150" s="413">
        <f t="shared" ref="G150:AS150" si="42">SUM(G151:G155)</f>
        <v>0</v>
      </c>
      <c r="H150" s="414">
        <f t="shared" si="42"/>
        <v>0</v>
      </c>
      <c r="I150" s="410">
        <f t="shared" si="42"/>
        <v>0</v>
      </c>
      <c r="J150" s="410">
        <f t="shared" si="42"/>
        <v>0</v>
      </c>
      <c r="K150" s="410">
        <f t="shared" si="42"/>
        <v>0</v>
      </c>
      <c r="L150" s="410">
        <f t="shared" si="42"/>
        <v>0</v>
      </c>
      <c r="M150" s="410">
        <f t="shared" si="42"/>
        <v>0</v>
      </c>
      <c r="N150" s="410">
        <f t="shared" si="42"/>
        <v>0</v>
      </c>
      <c r="O150" s="410">
        <f t="shared" si="42"/>
        <v>0</v>
      </c>
      <c r="P150" s="410">
        <f t="shared" si="42"/>
        <v>0</v>
      </c>
      <c r="Q150" s="410">
        <f t="shared" si="42"/>
        <v>0</v>
      </c>
      <c r="R150" s="410">
        <f t="shared" si="42"/>
        <v>0</v>
      </c>
      <c r="S150" s="410">
        <f t="shared" si="42"/>
        <v>0</v>
      </c>
      <c r="T150" s="413">
        <f>SUM(T151:T155)</f>
        <v>0</v>
      </c>
      <c r="U150" s="414">
        <f t="shared" si="42"/>
        <v>0</v>
      </c>
      <c r="V150" s="410">
        <f t="shared" si="42"/>
        <v>0</v>
      </c>
      <c r="W150" s="410">
        <f t="shared" si="42"/>
        <v>0</v>
      </c>
      <c r="X150" s="410">
        <f t="shared" si="42"/>
        <v>0</v>
      </c>
      <c r="Y150" s="410">
        <f t="shared" si="42"/>
        <v>0</v>
      </c>
      <c r="Z150" s="410">
        <f t="shared" si="42"/>
        <v>0</v>
      </c>
      <c r="AA150" s="410">
        <f t="shared" si="42"/>
        <v>0</v>
      </c>
      <c r="AB150" s="410">
        <f t="shared" si="42"/>
        <v>0</v>
      </c>
      <c r="AC150" s="410">
        <f t="shared" si="42"/>
        <v>0</v>
      </c>
      <c r="AD150" s="410">
        <f t="shared" si="42"/>
        <v>0</v>
      </c>
      <c r="AE150" s="410">
        <f t="shared" si="42"/>
        <v>0</v>
      </c>
      <c r="AF150" s="410">
        <f t="shared" si="42"/>
        <v>0</v>
      </c>
      <c r="AG150" s="411">
        <f t="shared" si="42"/>
        <v>0</v>
      </c>
      <c r="AH150" s="412">
        <f t="shared" si="42"/>
        <v>0</v>
      </c>
      <c r="AI150" s="410">
        <f t="shared" si="42"/>
        <v>0</v>
      </c>
      <c r="AJ150" s="410">
        <f t="shared" si="42"/>
        <v>0</v>
      </c>
      <c r="AK150" s="410">
        <f t="shared" si="42"/>
        <v>0</v>
      </c>
      <c r="AL150" s="410">
        <f t="shared" si="42"/>
        <v>0</v>
      </c>
      <c r="AM150" s="410">
        <f t="shared" si="42"/>
        <v>0</v>
      </c>
      <c r="AN150" s="410">
        <f t="shared" si="42"/>
        <v>0</v>
      </c>
      <c r="AO150" s="410">
        <f t="shared" si="42"/>
        <v>0</v>
      </c>
      <c r="AP150" s="410">
        <f t="shared" si="42"/>
        <v>0</v>
      </c>
      <c r="AQ150" s="410">
        <f t="shared" si="42"/>
        <v>0</v>
      </c>
      <c r="AR150" s="410">
        <f t="shared" si="42"/>
        <v>0</v>
      </c>
      <c r="AS150" s="410">
        <f t="shared" si="42"/>
        <v>0</v>
      </c>
      <c r="AT150" s="413">
        <f>SUM(AT151:AT155)</f>
        <v>0</v>
      </c>
      <c r="AU150" s="415">
        <f>SUM(AU151:AU155)</f>
        <v>0</v>
      </c>
      <c r="AV150" s="392">
        <f t="shared" si="40"/>
        <v>0</v>
      </c>
    </row>
    <row r="151" spans="2:48" s="60" customFormat="1" ht="12.75" customHeight="1" x14ac:dyDescent="0.25">
      <c r="B151" s="416" t="str">
        <f>+'FORMATO COSTEO C2'!C242</f>
        <v>2.2.3.1</v>
      </c>
      <c r="C151" s="417" t="str">
        <f>+'FORMATO COSTEO C2'!B242</f>
        <v>Categoría de gasto</v>
      </c>
      <c r="D151" s="428"/>
      <c r="E151" s="563"/>
      <c r="F151" s="420">
        <f>+'FORMATO COSTEO C2'!G242</f>
        <v>0</v>
      </c>
      <c r="G151" s="423">
        <f>+'FORMATO COSTEO C2'!I242</f>
        <v>0</v>
      </c>
      <c r="H151" s="560">
        <f>IF( $F151=0,0,((($F151/$E$150)*'PLAN DE ADQUISICIONES'!F$57)*($G151/$F151)))</f>
        <v>0</v>
      </c>
      <c r="I151" s="420">
        <f>IF( $F151=0,0,((($F151/$E$150)*'PLAN DE ADQUISICIONES'!G$57)*($G151/$F151)))</f>
        <v>0</v>
      </c>
      <c r="J151" s="420">
        <f>IF( $F151=0,0,((($F151/$E$150)*'PLAN DE ADQUISICIONES'!H$57)*($G151/$F151)))</f>
        <v>0</v>
      </c>
      <c r="K151" s="420">
        <f>IF( $F151=0,0,((($F151/$E$150)*'PLAN DE ADQUISICIONES'!I$57)*($G151/$F151)))</f>
        <v>0</v>
      </c>
      <c r="L151" s="420">
        <f>IF( $F151=0,0,((($F151/$E$150)*'PLAN DE ADQUISICIONES'!J$57)*($G151/$F151)))</f>
        <v>0</v>
      </c>
      <c r="M151" s="420">
        <f>IF( $F151=0,0,((($F151/$E$150)*'PLAN DE ADQUISICIONES'!K$57)*($G151/$F151)))</f>
        <v>0</v>
      </c>
      <c r="N151" s="420">
        <f>IF( $F151=0,0,((($F151/$E$150)*'PLAN DE ADQUISICIONES'!L$57)*($G151/$F151)))</f>
        <v>0</v>
      </c>
      <c r="O151" s="420">
        <f>IF( $F151=0,0,((($F151/$E$150)*'PLAN DE ADQUISICIONES'!M$57)*($G151/$F151)))</f>
        <v>0</v>
      </c>
      <c r="P151" s="420">
        <f>IF( $F151=0,0,((($F151/$E$150)*'PLAN DE ADQUISICIONES'!N$57)*($G151/$F151)))</f>
        <v>0</v>
      </c>
      <c r="Q151" s="420">
        <f>IF( $F151=0,0,((($F151/$E$150)*'PLAN DE ADQUISICIONES'!O$57)*($G151/$F151)))</f>
        <v>0</v>
      </c>
      <c r="R151" s="420">
        <f>IF( $F151=0,0,((($F151/$E$150)*'PLAN DE ADQUISICIONES'!P$57)*($G151/$F151)))</f>
        <v>0</v>
      </c>
      <c r="S151" s="420">
        <f>IF( $F151=0,0,((($F151/$E$150)*'PLAN DE ADQUISICIONES'!Q$57)*($G151/$F151)))</f>
        <v>0</v>
      </c>
      <c r="T151" s="423">
        <f>H151+I151+J151+K151+L151+M151+N151+O151+P151+Q151+R151+S151</f>
        <v>0</v>
      </c>
      <c r="U151" s="424">
        <f>IF( $F151=0,0,((($F151/$E$150)*'PLAN DE ADQUISICIONES'!R$57)*($G151/$F151)))</f>
        <v>0</v>
      </c>
      <c r="V151" s="420">
        <f>IF( $F151=0,0,((($F151/$E$150)*'PLAN DE ADQUISICIONES'!S$57)*($G151/$F151)))</f>
        <v>0</v>
      </c>
      <c r="W151" s="420">
        <f>IF( $F151=0,0,((($F151/$E$150)*'PLAN DE ADQUISICIONES'!T$57)*($G151/$F151)))</f>
        <v>0</v>
      </c>
      <c r="X151" s="420">
        <f>IF( $F151=0,0,((($F151/$E$150)*'PLAN DE ADQUISICIONES'!U$57)*($G151/$F151)))</f>
        <v>0</v>
      </c>
      <c r="Y151" s="420">
        <f>IF( $F151=0,0,((($F151/$E$150)*'PLAN DE ADQUISICIONES'!V$57)*($G151/$F151)))</f>
        <v>0</v>
      </c>
      <c r="Z151" s="420">
        <f>IF( $F151=0,0,((($F151/$E$150)*'PLAN DE ADQUISICIONES'!W$57)*($G151/$F151)))</f>
        <v>0</v>
      </c>
      <c r="AA151" s="420">
        <f>IF( $F151=0,0,((($F151/$E$150)*'PLAN DE ADQUISICIONES'!X$57)*($G151/$F151)))</f>
        <v>0</v>
      </c>
      <c r="AB151" s="420">
        <f>IF( $F151=0,0,((($F151/$E$150)*'PLAN DE ADQUISICIONES'!Y$57)*($G151/$F151)))</f>
        <v>0</v>
      </c>
      <c r="AC151" s="420">
        <f>IF( $F151=0,0,((($F151/$E$150)*'PLAN DE ADQUISICIONES'!Z$57)*($G151/$F151)))</f>
        <v>0</v>
      </c>
      <c r="AD151" s="420">
        <f>IF( $F151=0,0,((($F151/$E$150)*'PLAN DE ADQUISICIONES'!AA$57)*($G151/$F151)))</f>
        <v>0</v>
      </c>
      <c r="AE151" s="420">
        <f>IF( $F151=0,0,((($F151/$E$150)*'PLAN DE ADQUISICIONES'!AB$57)*($G151/$F151)))</f>
        <v>0</v>
      </c>
      <c r="AF151" s="420">
        <f>IF( $F151=0,0,((($F151/$E$150)*'PLAN DE ADQUISICIONES'!AC$57)*($G151/$F151)))</f>
        <v>0</v>
      </c>
      <c r="AG151" s="421">
        <f>U151+V151+W151+X151+Y151+Z151+AA151+AB151+AC151+AD151+AE151+AF151</f>
        <v>0</v>
      </c>
      <c r="AH151" s="425">
        <f>IF( $F151=0,0,((($F151/$E$150)*'PLAN DE ADQUISICIONES'!AD$57)*($G151/$F151)))</f>
        <v>0</v>
      </c>
      <c r="AI151" s="420">
        <f>IF( $F151=0,0,((($F151/$E$150)*'PLAN DE ADQUISICIONES'!AE$57)*($G151/$F151)))</f>
        <v>0</v>
      </c>
      <c r="AJ151" s="420">
        <f>IF( $F151=0,0,((($F151/$E$150)*'PLAN DE ADQUISICIONES'!AF$57)*($G151/$F151)))</f>
        <v>0</v>
      </c>
      <c r="AK151" s="420">
        <f>IF( $F151=0,0,((($F151/$E$150)*'PLAN DE ADQUISICIONES'!AG$57)*($G151/$F151)))</f>
        <v>0</v>
      </c>
      <c r="AL151" s="420">
        <f>IF( $F151=0,0,((($F151/$E$150)*'PLAN DE ADQUISICIONES'!AH$57)*($G151/$F151)))</f>
        <v>0</v>
      </c>
      <c r="AM151" s="420">
        <f>IF( $F151=0,0,((($F151/$E$150)*'PLAN DE ADQUISICIONES'!AI$57)*($G151/$F151)))</f>
        <v>0</v>
      </c>
      <c r="AN151" s="420">
        <f>IF( $F151=0,0,((($F151/$E$150)*'PLAN DE ADQUISICIONES'!AJ$57)*($G151/$F151)))</f>
        <v>0</v>
      </c>
      <c r="AO151" s="420">
        <f>IF( $F151=0,0,((($F151/$E$150)*'PLAN DE ADQUISICIONES'!AK$57)*($G151/$F151)))</f>
        <v>0</v>
      </c>
      <c r="AP151" s="420">
        <f>IF( $F151=0,0,((($F151/$E$150)*'PLAN DE ADQUISICIONES'!AL$57)*($G151/$F151)))</f>
        <v>0</v>
      </c>
      <c r="AQ151" s="420">
        <f>IF( $F151=0,0,((($F151/$E$150)*'PLAN DE ADQUISICIONES'!AM$57)*($G151/$F151)))</f>
        <v>0</v>
      </c>
      <c r="AR151" s="420">
        <f>IF( $F151=0,0,((($F151/$E$150)*'PLAN DE ADQUISICIONES'!AN$57)*($G151/$F151)))</f>
        <v>0</v>
      </c>
      <c r="AS151" s="420">
        <f>IF( $F151=0,0,((($F151/$E$150)*'PLAN DE ADQUISICIONES'!AO$57)*($G151/$F151)))</f>
        <v>0</v>
      </c>
      <c r="AT151" s="423">
        <f>AH151+AI151+AJ151+AK151+AL151+AM151+AN151+AO151+AP151+AQ151+AR151+AS151</f>
        <v>0</v>
      </c>
      <c r="AU151" s="426">
        <f>AS151+AR151+AQ151+AP151+AO151+AN151+AM151+AL151+AK151+AJ151+AI151+AH151+AF151+AE151+AD151+AC151+AB151+AA151+Z151+Y151+X151+W151+V151+U151+S151+R151+Q151+P151+O151+N151+M151+L151+K151+J151+I151+H151</f>
        <v>0</v>
      </c>
      <c r="AV151" s="392">
        <f t="shared" si="40"/>
        <v>0</v>
      </c>
    </row>
    <row r="152" spans="2:48" s="60" customFormat="1" ht="12.75" customHeight="1" x14ac:dyDescent="0.25">
      <c r="B152" s="416" t="str">
        <f>+'FORMATO COSTEO C2'!C248</f>
        <v>2.2.3.2</v>
      </c>
      <c r="C152" s="417" t="str">
        <f>+'FORMATO COSTEO C2'!B248</f>
        <v>Categoría de gasto</v>
      </c>
      <c r="D152" s="428"/>
      <c r="E152" s="563"/>
      <c r="F152" s="420">
        <f>+'FORMATO COSTEO C2'!G248</f>
        <v>0</v>
      </c>
      <c r="G152" s="423">
        <f>+'FORMATO COSTEO C2'!I248</f>
        <v>0</v>
      </c>
      <c r="H152" s="424">
        <f>IF( $F152=0,0,((($F152/$E$150)*'PLAN DE ADQUISICIONES'!F$57)*($G152/$F152)))</f>
        <v>0</v>
      </c>
      <c r="I152" s="420">
        <f>IF( $F152=0,0,((($F152/$E$150)*'PLAN DE ADQUISICIONES'!G$57)*($G152/$F152)))</f>
        <v>0</v>
      </c>
      <c r="J152" s="420">
        <f>IF( $F152=0,0,((($F152/$E$150)*'PLAN DE ADQUISICIONES'!H$57)*($G152/$F152)))</f>
        <v>0</v>
      </c>
      <c r="K152" s="420">
        <f>IF( $F152=0,0,((($F152/$E$150)*'PLAN DE ADQUISICIONES'!I$57)*($G152/$F152)))</f>
        <v>0</v>
      </c>
      <c r="L152" s="420">
        <f>IF( $F152=0,0,((($F152/$E$150)*'PLAN DE ADQUISICIONES'!J$57)*($G152/$F152)))</f>
        <v>0</v>
      </c>
      <c r="M152" s="420">
        <f>IF( $F152=0,0,((($F152/$E$150)*'PLAN DE ADQUISICIONES'!K$57)*($G152/$F152)))</f>
        <v>0</v>
      </c>
      <c r="N152" s="420">
        <f>IF( $F152=0,0,((($F152/$E$150)*'PLAN DE ADQUISICIONES'!L$57)*($G152/$F152)))</f>
        <v>0</v>
      </c>
      <c r="O152" s="420">
        <f>IF( $F152=0,0,((($F152/$E$150)*'PLAN DE ADQUISICIONES'!M$57)*($G152/$F152)))</f>
        <v>0</v>
      </c>
      <c r="P152" s="420">
        <f>IF( $F152=0,0,((($F152/$E$150)*'PLAN DE ADQUISICIONES'!N$57)*($G152/$F152)))</f>
        <v>0</v>
      </c>
      <c r="Q152" s="420">
        <f>IF( $F152=0,0,((($F152/$E$150)*'PLAN DE ADQUISICIONES'!O$57)*($G152/$F152)))</f>
        <v>0</v>
      </c>
      <c r="R152" s="420">
        <f>IF( $F152=0,0,((($F152/$E$150)*'PLAN DE ADQUISICIONES'!P$57)*($G152/$F152)))</f>
        <v>0</v>
      </c>
      <c r="S152" s="420">
        <f>IF( $F152=0,0,((($F152/$E$150)*'PLAN DE ADQUISICIONES'!Q$57)*($G152/$F152)))</f>
        <v>0</v>
      </c>
      <c r="T152" s="423">
        <f>H152+I152+J152+K152+L152+M152+N152+O152+P152+Q152+R152+S152</f>
        <v>0</v>
      </c>
      <c r="U152" s="424">
        <f>IF( $F152=0,0,((($F152/$E$150)*'PLAN DE ADQUISICIONES'!R$57)*($G152/$F152)))</f>
        <v>0</v>
      </c>
      <c r="V152" s="420">
        <f>IF( $F152=0,0,((($F152/$E$150)*'PLAN DE ADQUISICIONES'!S$57)*($G152/$F152)))</f>
        <v>0</v>
      </c>
      <c r="W152" s="420">
        <f>IF( $F152=0,0,((($F152/$E$150)*'PLAN DE ADQUISICIONES'!T$57)*($G152/$F152)))</f>
        <v>0</v>
      </c>
      <c r="X152" s="420">
        <f>IF( $F152=0,0,((($F152/$E$150)*'PLAN DE ADQUISICIONES'!U$57)*($G152/$F152)))</f>
        <v>0</v>
      </c>
      <c r="Y152" s="420">
        <f>IF( $F152=0,0,((($F152/$E$150)*'PLAN DE ADQUISICIONES'!V$57)*($G152/$F152)))</f>
        <v>0</v>
      </c>
      <c r="Z152" s="420">
        <f>IF( $F152=0,0,((($F152/$E$150)*'PLAN DE ADQUISICIONES'!W$57)*($G152/$F152)))</f>
        <v>0</v>
      </c>
      <c r="AA152" s="420">
        <f>IF( $F152=0,0,((($F152/$E$150)*'PLAN DE ADQUISICIONES'!X$57)*($G152/$F152)))</f>
        <v>0</v>
      </c>
      <c r="AB152" s="420">
        <f>IF( $F152=0,0,((($F152/$E$150)*'PLAN DE ADQUISICIONES'!Y$57)*($G152/$F152)))</f>
        <v>0</v>
      </c>
      <c r="AC152" s="420">
        <f>IF( $F152=0,0,((($F152/$E$150)*'PLAN DE ADQUISICIONES'!Z$57)*($G152/$F152)))</f>
        <v>0</v>
      </c>
      <c r="AD152" s="420">
        <f>IF( $F152=0,0,((($F152/$E$150)*'PLAN DE ADQUISICIONES'!AA$57)*($G152/$F152)))</f>
        <v>0</v>
      </c>
      <c r="AE152" s="420">
        <f>IF( $F152=0,0,((($F152/$E$150)*'PLAN DE ADQUISICIONES'!AB$57)*($G152/$F152)))</f>
        <v>0</v>
      </c>
      <c r="AF152" s="420">
        <f>IF( $F152=0,0,((($F152/$E$150)*'PLAN DE ADQUISICIONES'!AC$57)*($G152/$F152)))</f>
        <v>0</v>
      </c>
      <c r="AG152" s="421">
        <f>U152+V152+W152+X152+Y152+Z152+AA152+AB152+AC152+AD152+AE152+AF152</f>
        <v>0</v>
      </c>
      <c r="AH152" s="425">
        <f>IF( $F152=0,0,((($F152/$E$150)*'PLAN DE ADQUISICIONES'!AD$57)*($G152/$F152)))</f>
        <v>0</v>
      </c>
      <c r="AI152" s="420">
        <f>IF( $F152=0,0,((($F152/$E$150)*'PLAN DE ADQUISICIONES'!AE$57)*($G152/$F152)))</f>
        <v>0</v>
      </c>
      <c r="AJ152" s="420">
        <f>IF( $F152=0,0,((($F152/$E$150)*'PLAN DE ADQUISICIONES'!AF$57)*($G152/$F152)))</f>
        <v>0</v>
      </c>
      <c r="AK152" s="420">
        <f>IF( $F152=0,0,((($F152/$E$150)*'PLAN DE ADQUISICIONES'!AG$57)*($G152/$F152)))</f>
        <v>0</v>
      </c>
      <c r="AL152" s="420">
        <f>IF( $F152=0,0,((($F152/$E$150)*'PLAN DE ADQUISICIONES'!AH$57)*($G152/$F152)))</f>
        <v>0</v>
      </c>
      <c r="AM152" s="420">
        <f>IF( $F152=0,0,((($F152/$E$150)*'PLAN DE ADQUISICIONES'!AI$57)*($G152/$F152)))</f>
        <v>0</v>
      </c>
      <c r="AN152" s="420">
        <f>IF( $F152=0,0,((($F152/$E$150)*'PLAN DE ADQUISICIONES'!AJ$57)*($G152/$F152)))</f>
        <v>0</v>
      </c>
      <c r="AO152" s="420">
        <f>IF( $F152=0,0,((($F152/$E$150)*'PLAN DE ADQUISICIONES'!AK$57)*($G152/$F152)))</f>
        <v>0</v>
      </c>
      <c r="AP152" s="420">
        <f>IF( $F152=0,0,((($F152/$E$150)*'PLAN DE ADQUISICIONES'!AL$57)*($G152/$F152)))</f>
        <v>0</v>
      </c>
      <c r="AQ152" s="420">
        <f>IF( $F152=0,0,((($F152/$E$150)*'PLAN DE ADQUISICIONES'!AM$57)*($G152/$F152)))</f>
        <v>0</v>
      </c>
      <c r="AR152" s="420">
        <f>IF( $F152=0,0,((($F152/$E$150)*'PLAN DE ADQUISICIONES'!AN$57)*($G152/$F152)))</f>
        <v>0</v>
      </c>
      <c r="AS152" s="420">
        <f>IF( $F152=0,0,((($F152/$E$150)*'PLAN DE ADQUISICIONES'!AO$57)*($G152/$F152)))</f>
        <v>0</v>
      </c>
      <c r="AT152" s="423">
        <f>AH152+AI152+AJ152+AK152+AL152+AM152+AN152+AO152+AP152+AQ152+AR152+AS152</f>
        <v>0</v>
      </c>
      <c r="AU152" s="426">
        <f>AS152+AR152+AQ152+AP152+AO152+AN152+AM152+AL152+AK152+AJ152+AI152+AH152+AF152+AE152+AD152+AC152+AB152+AA152+Z152+Y152+X152+W152+V152+U152+S152+R152+Q152+P152+O152+N152+M152+L152+K152+J152+I152+H152</f>
        <v>0</v>
      </c>
      <c r="AV152" s="392">
        <f t="shared" si="40"/>
        <v>0</v>
      </c>
    </row>
    <row r="153" spans="2:48" s="60" customFormat="1" ht="12.75" customHeight="1" x14ac:dyDescent="0.25">
      <c r="B153" s="416" t="str">
        <f>+'FORMATO COSTEO C2'!C254</f>
        <v>2.2.3.3</v>
      </c>
      <c r="C153" s="417" t="str">
        <f>+'FORMATO COSTEO C2'!B254</f>
        <v>Categoría de gasto</v>
      </c>
      <c r="D153" s="428"/>
      <c r="E153" s="563"/>
      <c r="F153" s="420">
        <f>+'FORMATO COSTEO C2'!G254</f>
        <v>0</v>
      </c>
      <c r="G153" s="423">
        <f>+'FORMATO COSTEO C2'!I254</f>
        <v>0</v>
      </c>
      <c r="H153" s="424">
        <f>IF( $F153=0,0,((($F153/$E$150)*'PLAN DE ADQUISICIONES'!F$57)*($G153/$F153)))</f>
        <v>0</v>
      </c>
      <c r="I153" s="420">
        <f>IF( $F153=0,0,((($F153/$E$150)*'PLAN DE ADQUISICIONES'!G$57)*($G153/$F153)))</f>
        <v>0</v>
      </c>
      <c r="J153" s="420">
        <f>IF( $F153=0,0,((($F153/$E$150)*'PLAN DE ADQUISICIONES'!H$57)*($G153/$F153)))</f>
        <v>0</v>
      </c>
      <c r="K153" s="420">
        <f>IF( $F153=0,0,((($F153/$E$150)*'PLAN DE ADQUISICIONES'!I$57)*($G153/$F153)))</f>
        <v>0</v>
      </c>
      <c r="L153" s="420">
        <f>IF( $F153=0,0,((($F153/$E$150)*'PLAN DE ADQUISICIONES'!J$57)*($G153/$F153)))</f>
        <v>0</v>
      </c>
      <c r="M153" s="420">
        <f>IF( $F153=0,0,((($F153/$E$150)*'PLAN DE ADQUISICIONES'!K$57)*($G153/$F153)))</f>
        <v>0</v>
      </c>
      <c r="N153" s="420">
        <f>IF( $F153=0,0,((($F153/$E$150)*'PLAN DE ADQUISICIONES'!L$57)*($G153/$F153)))</f>
        <v>0</v>
      </c>
      <c r="O153" s="420">
        <f>IF( $F153=0,0,((($F153/$E$150)*'PLAN DE ADQUISICIONES'!M$57)*($G153/$F153)))</f>
        <v>0</v>
      </c>
      <c r="P153" s="420">
        <f>IF( $F153=0,0,((($F153/$E$150)*'PLAN DE ADQUISICIONES'!N$57)*($G153/$F153)))</f>
        <v>0</v>
      </c>
      <c r="Q153" s="420">
        <f>IF( $F153=0,0,((($F153/$E$150)*'PLAN DE ADQUISICIONES'!O$57)*($G153/$F153)))</f>
        <v>0</v>
      </c>
      <c r="R153" s="420">
        <f>IF( $F153=0,0,((($F153/$E$150)*'PLAN DE ADQUISICIONES'!P$57)*($G153/$F153)))</f>
        <v>0</v>
      </c>
      <c r="S153" s="420">
        <f>IF( $F153=0,0,((($F153/$E$150)*'PLAN DE ADQUISICIONES'!Q$57)*($G153/$F153)))</f>
        <v>0</v>
      </c>
      <c r="T153" s="423">
        <f>H153+I153+J153+K153+L153+M153+N153+O153+P153+Q153+R153+S153</f>
        <v>0</v>
      </c>
      <c r="U153" s="424">
        <f>IF( $F153=0,0,((($F153/$E$150)*'PLAN DE ADQUISICIONES'!R$57)*($G153/$F153)))</f>
        <v>0</v>
      </c>
      <c r="V153" s="420">
        <f>IF( $F153=0,0,((($F153/$E$150)*'PLAN DE ADQUISICIONES'!S$57)*($G153/$F153)))</f>
        <v>0</v>
      </c>
      <c r="W153" s="420">
        <f>IF( $F153=0,0,((($F153/$E$150)*'PLAN DE ADQUISICIONES'!T$57)*($G153/$F153)))</f>
        <v>0</v>
      </c>
      <c r="X153" s="420">
        <f>IF( $F153=0,0,((($F153/$E$150)*'PLAN DE ADQUISICIONES'!U$57)*($G153/$F153)))</f>
        <v>0</v>
      </c>
      <c r="Y153" s="420">
        <f>IF( $F153=0,0,((($F153/$E$150)*'PLAN DE ADQUISICIONES'!V$57)*($G153/$F153)))</f>
        <v>0</v>
      </c>
      <c r="Z153" s="420">
        <f>IF( $F153=0,0,((($F153/$E$150)*'PLAN DE ADQUISICIONES'!W$57)*($G153/$F153)))</f>
        <v>0</v>
      </c>
      <c r="AA153" s="420">
        <f>IF( $F153=0,0,((($F153/$E$150)*'PLAN DE ADQUISICIONES'!X$57)*($G153/$F153)))</f>
        <v>0</v>
      </c>
      <c r="AB153" s="420">
        <f>IF( $F153=0,0,((($F153/$E$150)*'PLAN DE ADQUISICIONES'!Y$57)*($G153/$F153)))</f>
        <v>0</v>
      </c>
      <c r="AC153" s="420">
        <f>IF( $F153=0,0,((($F153/$E$150)*'PLAN DE ADQUISICIONES'!Z$57)*($G153/$F153)))</f>
        <v>0</v>
      </c>
      <c r="AD153" s="420">
        <f>IF( $F153=0,0,((($F153/$E$150)*'PLAN DE ADQUISICIONES'!AA$57)*($G153/$F153)))</f>
        <v>0</v>
      </c>
      <c r="AE153" s="420">
        <f>IF( $F153=0,0,((($F153/$E$150)*'PLAN DE ADQUISICIONES'!AB$57)*($G153/$F153)))</f>
        <v>0</v>
      </c>
      <c r="AF153" s="420">
        <f>IF( $F153=0,0,((($F153/$E$150)*'PLAN DE ADQUISICIONES'!AC$57)*($G153/$F153)))</f>
        <v>0</v>
      </c>
      <c r="AG153" s="421">
        <f>U153+V153+W153+X153+Y153+Z153+AA153+AB153+AC153+AD153+AE153+AF153</f>
        <v>0</v>
      </c>
      <c r="AH153" s="425">
        <f>IF( $F153=0,0,((($F153/$E$150)*'PLAN DE ADQUISICIONES'!AD$57)*($G153/$F153)))</f>
        <v>0</v>
      </c>
      <c r="AI153" s="420">
        <f>IF( $F153=0,0,((($F153/$E$150)*'PLAN DE ADQUISICIONES'!AE$57)*($G153/$F153)))</f>
        <v>0</v>
      </c>
      <c r="AJ153" s="420">
        <f>IF( $F153=0,0,((($F153/$E$150)*'PLAN DE ADQUISICIONES'!AF$57)*($G153/$F153)))</f>
        <v>0</v>
      </c>
      <c r="AK153" s="420">
        <f>IF( $F153=0,0,((($F153/$E$150)*'PLAN DE ADQUISICIONES'!AG$57)*($G153/$F153)))</f>
        <v>0</v>
      </c>
      <c r="AL153" s="420">
        <f>IF( $F153=0,0,((($F153/$E$150)*'PLAN DE ADQUISICIONES'!AH$57)*($G153/$F153)))</f>
        <v>0</v>
      </c>
      <c r="AM153" s="420">
        <f>IF( $F153=0,0,((($F153/$E$150)*'PLAN DE ADQUISICIONES'!AI$57)*($G153/$F153)))</f>
        <v>0</v>
      </c>
      <c r="AN153" s="420">
        <f>IF( $F153=0,0,((($F153/$E$150)*'PLAN DE ADQUISICIONES'!AJ$57)*($G153/$F153)))</f>
        <v>0</v>
      </c>
      <c r="AO153" s="420">
        <f>IF( $F153=0,0,((($F153/$E$150)*'PLAN DE ADQUISICIONES'!AK$57)*($G153/$F153)))</f>
        <v>0</v>
      </c>
      <c r="AP153" s="420">
        <f>IF( $F153=0,0,((($F153/$E$150)*'PLAN DE ADQUISICIONES'!AL$57)*($G153/$F153)))</f>
        <v>0</v>
      </c>
      <c r="AQ153" s="420">
        <f>IF( $F153=0,0,((($F153/$E$150)*'PLAN DE ADQUISICIONES'!AM$57)*($G153/$F153)))</f>
        <v>0</v>
      </c>
      <c r="AR153" s="420">
        <f>IF( $F153=0,0,((($F153/$E$150)*'PLAN DE ADQUISICIONES'!AN$57)*($G153/$F153)))</f>
        <v>0</v>
      </c>
      <c r="AS153" s="420">
        <f>IF( $F153=0,0,((($F153/$E$150)*'PLAN DE ADQUISICIONES'!AO$57)*($G153/$F153)))</f>
        <v>0</v>
      </c>
      <c r="AT153" s="423">
        <f>AH153+AI153+AJ153+AK153+AL153+AM153+AN153+AO153+AP153+AQ153+AR153+AS153</f>
        <v>0</v>
      </c>
      <c r="AU153" s="426">
        <f>AS153+AR153+AQ153+AP153+AO153+AN153+AM153+AL153+AK153+AJ153+AI153+AH153+AF153+AE153+AD153+AC153+AB153+AA153+Z153+Y153+X153+W153+V153+U153+S153+R153+Q153+P153+O153+N153+M153+L153+K153+J153+I153+H153</f>
        <v>0</v>
      </c>
      <c r="AV153" s="392">
        <f t="shared" si="40"/>
        <v>0</v>
      </c>
    </row>
    <row r="154" spans="2:48" s="60" customFormat="1" ht="12.75" customHeight="1" x14ac:dyDescent="0.25">
      <c r="B154" s="416" t="str">
        <f>+'FORMATO COSTEO C2'!C260</f>
        <v>2.2.3.4</v>
      </c>
      <c r="C154" s="417" t="str">
        <f>+'FORMATO COSTEO C2'!B260</f>
        <v>Categoría de gasto</v>
      </c>
      <c r="D154" s="428"/>
      <c r="E154" s="563"/>
      <c r="F154" s="420">
        <f>+'FORMATO COSTEO C2'!G260</f>
        <v>0</v>
      </c>
      <c r="G154" s="423">
        <f>+'FORMATO COSTEO C2'!I260</f>
        <v>0</v>
      </c>
      <c r="H154" s="424">
        <f>IF( $F154=0,0,((($F154/$E$150)*'PLAN DE ADQUISICIONES'!F$57)*($G154/$F154)))</f>
        <v>0</v>
      </c>
      <c r="I154" s="420">
        <f>IF( $F154=0,0,((($F154/$E$150)*'PLAN DE ADQUISICIONES'!G$57)*($G154/$F154)))</f>
        <v>0</v>
      </c>
      <c r="J154" s="420">
        <f>IF( $F154=0,0,((($F154/$E$150)*'PLAN DE ADQUISICIONES'!H$57)*($G154/$F154)))</f>
        <v>0</v>
      </c>
      <c r="K154" s="420">
        <f>IF( $F154=0,0,((($F154/$E$150)*'PLAN DE ADQUISICIONES'!I$57)*($G154/$F154)))</f>
        <v>0</v>
      </c>
      <c r="L154" s="420">
        <f>IF( $F154=0,0,((($F154/$E$150)*'PLAN DE ADQUISICIONES'!J$57)*($G154/$F154)))</f>
        <v>0</v>
      </c>
      <c r="M154" s="420">
        <f>IF( $F154=0,0,((($F154/$E$150)*'PLAN DE ADQUISICIONES'!K$57)*($G154/$F154)))</f>
        <v>0</v>
      </c>
      <c r="N154" s="420">
        <f>IF( $F154=0,0,((($F154/$E$150)*'PLAN DE ADQUISICIONES'!L$57)*($G154/$F154)))</f>
        <v>0</v>
      </c>
      <c r="O154" s="420">
        <f>IF( $F154=0,0,((($F154/$E$150)*'PLAN DE ADQUISICIONES'!M$57)*($G154/$F154)))</f>
        <v>0</v>
      </c>
      <c r="P154" s="420">
        <f>IF( $F154=0,0,((($F154/$E$150)*'PLAN DE ADQUISICIONES'!N$57)*($G154/$F154)))</f>
        <v>0</v>
      </c>
      <c r="Q154" s="420">
        <f>IF( $F154=0,0,((($F154/$E$150)*'PLAN DE ADQUISICIONES'!O$57)*($G154/$F154)))</f>
        <v>0</v>
      </c>
      <c r="R154" s="420">
        <f>IF( $F154=0,0,((($F154/$E$150)*'PLAN DE ADQUISICIONES'!P$57)*($G154/$F154)))</f>
        <v>0</v>
      </c>
      <c r="S154" s="420">
        <f>IF( $F154=0,0,((($F154/$E$150)*'PLAN DE ADQUISICIONES'!Q$57)*($G154/$F154)))</f>
        <v>0</v>
      </c>
      <c r="T154" s="423">
        <f>H154+I154+J154+K154+L154+M154+N154+O154+P154+Q154+R154+S154</f>
        <v>0</v>
      </c>
      <c r="U154" s="424">
        <f>IF( $F154=0,0,((($F154/$E$150)*'PLAN DE ADQUISICIONES'!R$57)*($G154/$F154)))</f>
        <v>0</v>
      </c>
      <c r="V154" s="420">
        <f>IF( $F154=0,0,((($F154/$E$150)*'PLAN DE ADQUISICIONES'!S$57)*($G154/$F154)))</f>
        <v>0</v>
      </c>
      <c r="W154" s="420">
        <f>IF( $F154=0,0,((($F154/$E$150)*'PLAN DE ADQUISICIONES'!T$57)*($G154/$F154)))</f>
        <v>0</v>
      </c>
      <c r="X154" s="420">
        <f>IF( $F154=0,0,((($F154/$E$150)*'PLAN DE ADQUISICIONES'!U$57)*($G154/$F154)))</f>
        <v>0</v>
      </c>
      <c r="Y154" s="420">
        <f>IF( $F154=0,0,((($F154/$E$150)*'PLAN DE ADQUISICIONES'!V$57)*($G154/$F154)))</f>
        <v>0</v>
      </c>
      <c r="Z154" s="420">
        <f>IF( $F154=0,0,((($F154/$E$150)*'PLAN DE ADQUISICIONES'!W$57)*($G154/$F154)))</f>
        <v>0</v>
      </c>
      <c r="AA154" s="420">
        <f>IF( $F154=0,0,((($F154/$E$150)*'PLAN DE ADQUISICIONES'!X$57)*($G154/$F154)))</f>
        <v>0</v>
      </c>
      <c r="AB154" s="420">
        <f>IF( $F154=0,0,((($F154/$E$150)*'PLAN DE ADQUISICIONES'!Y$57)*($G154/$F154)))</f>
        <v>0</v>
      </c>
      <c r="AC154" s="420">
        <f>IF( $F154=0,0,((($F154/$E$150)*'PLAN DE ADQUISICIONES'!Z$57)*($G154/$F154)))</f>
        <v>0</v>
      </c>
      <c r="AD154" s="420">
        <f>IF( $F154=0,0,((($F154/$E$150)*'PLAN DE ADQUISICIONES'!AA$57)*($G154/$F154)))</f>
        <v>0</v>
      </c>
      <c r="AE154" s="420">
        <f>IF( $F154=0,0,((($F154/$E$150)*'PLAN DE ADQUISICIONES'!AB$57)*($G154/$F154)))</f>
        <v>0</v>
      </c>
      <c r="AF154" s="420">
        <f>IF( $F154=0,0,((($F154/$E$150)*'PLAN DE ADQUISICIONES'!AC$57)*($G154/$F154)))</f>
        <v>0</v>
      </c>
      <c r="AG154" s="421">
        <f>U154+V154+W154+X154+Y154+Z154+AA154+AB154+AC154+AD154+AE154+AF154</f>
        <v>0</v>
      </c>
      <c r="AH154" s="425">
        <f>IF( $F154=0,0,((($F154/$E$150)*'PLAN DE ADQUISICIONES'!AD$57)*($G154/$F154)))</f>
        <v>0</v>
      </c>
      <c r="AI154" s="420">
        <f>IF( $F154=0,0,((($F154/$E$150)*'PLAN DE ADQUISICIONES'!AE$57)*($G154/$F154)))</f>
        <v>0</v>
      </c>
      <c r="AJ154" s="420">
        <f>IF( $F154=0,0,((($F154/$E$150)*'PLAN DE ADQUISICIONES'!AF$57)*($G154/$F154)))</f>
        <v>0</v>
      </c>
      <c r="AK154" s="420">
        <f>IF( $F154=0,0,((($F154/$E$150)*'PLAN DE ADQUISICIONES'!AG$57)*($G154/$F154)))</f>
        <v>0</v>
      </c>
      <c r="AL154" s="420">
        <f>IF( $F154=0,0,((($F154/$E$150)*'PLAN DE ADQUISICIONES'!AH$57)*($G154/$F154)))</f>
        <v>0</v>
      </c>
      <c r="AM154" s="420">
        <f>IF( $F154=0,0,((($F154/$E$150)*'PLAN DE ADQUISICIONES'!AI$57)*($G154/$F154)))</f>
        <v>0</v>
      </c>
      <c r="AN154" s="420">
        <f>IF( $F154=0,0,((($F154/$E$150)*'PLAN DE ADQUISICIONES'!AJ$57)*($G154/$F154)))</f>
        <v>0</v>
      </c>
      <c r="AO154" s="420">
        <f>IF( $F154=0,0,((($F154/$E$150)*'PLAN DE ADQUISICIONES'!AK$57)*($G154/$F154)))</f>
        <v>0</v>
      </c>
      <c r="AP154" s="420">
        <f>IF( $F154=0,0,((($F154/$E$150)*'PLAN DE ADQUISICIONES'!AL$57)*($G154/$F154)))</f>
        <v>0</v>
      </c>
      <c r="AQ154" s="420">
        <f>IF( $F154=0,0,((($F154/$E$150)*'PLAN DE ADQUISICIONES'!AM$57)*($G154/$F154)))</f>
        <v>0</v>
      </c>
      <c r="AR154" s="420">
        <f>IF( $F154=0,0,((($F154/$E$150)*'PLAN DE ADQUISICIONES'!AN$57)*($G154/$F154)))</f>
        <v>0</v>
      </c>
      <c r="AS154" s="420">
        <f>IF( $F154=0,0,((($F154/$E$150)*'PLAN DE ADQUISICIONES'!AO$57)*($G154/$F154)))</f>
        <v>0</v>
      </c>
      <c r="AT154" s="423">
        <f>AH154+AI154+AJ154+AK154+AL154+AM154+AN154+AO154+AP154+AQ154+AR154+AS154</f>
        <v>0</v>
      </c>
      <c r="AU154" s="426">
        <f>AS154+AR154+AQ154+AP154+AO154+AN154+AM154+AL154+AK154+AJ154+AI154+AH154+AF154+AE154+AD154+AC154+AB154+AA154+Z154+Y154+X154+W154+V154+U154+S154+R154+Q154+P154+O154+N154+M154+L154+K154+J154+I154+H154</f>
        <v>0</v>
      </c>
      <c r="AV154" s="392">
        <f t="shared" si="40"/>
        <v>0</v>
      </c>
    </row>
    <row r="155" spans="2:48" s="60" customFormat="1" ht="12.75" customHeight="1" x14ac:dyDescent="0.25">
      <c r="B155" s="416" t="str">
        <f>+'FORMATO COSTEO C2'!C266</f>
        <v>2.2.3.5</v>
      </c>
      <c r="C155" s="417" t="str">
        <f>+'FORMATO COSTEO C2'!B266</f>
        <v>Categoría de gasto</v>
      </c>
      <c r="D155" s="428"/>
      <c r="E155" s="563"/>
      <c r="F155" s="420">
        <f>+'FORMATO COSTEO C2'!G266</f>
        <v>0</v>
      </c>
      <c r="G155" s="423">
        <f>+'FORMATO COSTEO C2'!I266</f>
        <v>0</v>
      </c>
      <c r="H155" s="424">
        <f>IF( $F155=0,0,((($F155/$E$150)*'PLAN DE ADQUISICIONES'!F$57)*($G155/$F155)))</f>
        <v>0</v>
      </c>
      <c r="I155" s="420">
        <f>IF( $F155=0,0,((($F155/$E$150)*'PLAN DE ADQUISICIONES'!G$57)*($G155/$F155)))</f>
        <v>0</v>
      </c>
      <c r="J155" s="420">
        <f>IF( $F155=0,0,((($F155/$E$150)*'PLAN DE ADQUISICIONES'!H$57)*($G155/$F155)))</f>
        <v>0</v>
      </c>
      <c r="K155" s="420">
        <f>IF( $F155=0,0,((($F155/$E$150)*'PLAN DE ADQUISICIONES'!I$57)*($G155/$F155)))</f>
        <v>0</v>
      </c>
      <c r="L155" s="420">
        <f>IF( $F155=0,0,((($F155/$E$150)*'PLAN DE ADQUISICIONES'!J$57)*($G155/$F155)))</f>
        <v>0</v>
      </c>
      <c r="M155" s="420">
        <f>IF( $F155=0,0,((($F155/$E$150)*'PLAN DE ADQUISICIONES'!K$57)*($G155/$F155)))</f>
        <v>0</v>
      </c>
      <c r="N155" s="420">
        <f>IF( $F155=0,0,((($F155/$E$150)*'PLAN DE ADQUISICIONES'!L$57)*($G155/$F155)))</f>
        <v>0</v>
      </c>
      <c r="O155" s="420">
        <f>IF( $F155=0,0,((($F155/$E$150)*'PLAN DE ADQUISICIONES'!M$57)*($G155/$F155)))</f>
        <v>0</v>
      </c>
      <c r="P155" s="420">
        <f>IF( $F155=0,0,((($F155/$E$150)*'PLAN DE ADQUISICIONES'!N$57)*($G155/$F155)))</f>
        <v>0</v>
      </c>
      <c r="Q155" s="420">
        <f>IF( $F155=0,0,((($F155/$E$150)*'PLAN DE ADQUISICIONES'!O$57)*($G155/$F155)))</f>
        <v>0</v>
      </c>
      <c r="R155" s="420">
        <f>IF( $F155=0,0,((($F155/$E$150)*'PLAN DE ADQUISICIONES'!P$57)*($G155/$F155)))</f>
        <v>0</v>
      </c>
      <c r="S155" s="420">
        <f>IF( $F155=0,0,((($F155/$E$150)*'PLAN DE ADQUISICIONES'!Q$57)*($G155/$F155)))</f>
        <v>0</v>
      </c>
      <c r="T155" s="423">
        <f>H155+I155+J155+K155+L155+M155+N155+O155+P155+Q155+R155+S155</f>
        <v>0</v>
      </c>
      <c r="U155" s="424">
        <f>IF( $F155=0,0,((($F155/$E$150)*'PLAN DE ADQUISICIONES'!R$57)*($G155/$F155)))</f>
        <v>0</v>
      </c>
      <c r="V155" s="420">
        <f>IF( $F155=0,0,((($F155/$E$150)*'PLAN DE ADQUISICIONES'!S$57)*($G155/$F155)))</f>
        <v>0</v>
      </c>
      <c r="W155" s="420">
        <f>IF( $F155=0,0,((($F155/$E$150)*'PLAN DE ADQUISICIONES'!T$57)*($G155/$F155)))</f>
        <v>0</v>
      </c>
      <c r="X155" s="420">
        <f>IF( $F155=0,0,((($F155/$E$150)*'PLAN DE ADQUISICIONES'!U$57)*($G155/$F155)))</f>
        <v>0</v>
      </c>
      <c r="Y155" s="420">
        <f>IF( $F155=0,0,((($F155/$E$150)*'PLAN DE ADQUISICIONES'!V$57)*($G155/$F155)))</f>
        <v>0</v>
      </c>
      <c r="Z155" s="420">
        <f>IF( $F155=0,0,((($F155/$E$150)*'PLAN DE ADQUISICIONES'!W$57)*($G155/$F155)))</f>
        <v>0</v>
      </c>
      <c r="AA155" s="420">
        <f>IF( $F155=0,0,((($F155/$E$150)*'PLAN DE ADQUISICIONES'!X$57)*($G155/$F155)))</f>
        <v>0</v>
      </c>
      <c r="AB155" s="420">
        <f>IF( $F155=0,0,((($F155/$E$150)*'PLAN DE ADQUISICIONES'!Y$57)*($G155/$F155)))</f>
        <v>0</v>
      </c>
      <c r="AC155" s="420">
        <f>IF( $F155=0,0,((($F155/$E$150)*'PLAN DE ADQUISICIONES'!Z$57)*($G155/$F155)))</f>
        <v>0</v>
      </c>
      <c r="AD155" s="420">
        <f>IF( $F155=0,0,((($F155/$E$150)*'PLAN DE ADQUISICIONES'!AA$57)*($G155/$F155)))</f>
        <v>0</v>
      </c>
      <c r="AE155" s="420">
        <f>IF( $F155=0,0,((($F155/$E$150)*'PLAN DE ADQUISICIONES'!AB$57)*($G155/$F155)))</f>
        <v>0</v>
      </c>
      <c r="AF155" s="420">
        <f>IF( $F155=0,0,((($F155/$E$150)*'PLAN DE ADQUISICIONES'!AC$57)*($G155/$F155)))</f>
        <v>0</v>
      </c>
      <c r="AG155" s="421">
        <f>U155+V155+W155+X155+Y155+Z155+AA155+AB155+AC155+AD155+AE155+AF155</f>
        <v>0</v>
      </c>
      <c r="AH155" s="425">
        <f>IF( $F155=0,0,((($F155/$E$150)*'PLAN DE ADQUISICIONES'!AD$57)*($G155/$F155)))</f>
        <v>0</v>
      </c>
      <c r="AI155" s="420">
        <f>IF( $F155=0,0,((($F155/$E$150)*'PLAN DE ADQUISICIONES'!AE$57)*($G155/$F155)))</f>
        <v>0</v>
      </c>
      <c r="AJ155" s="420">
        <f>IF( $F155=0,0,((($F155/$E$150)*'PLAN DE ADQUISICIONES'!AF$57)*($G155/$F155)))</f>
        <v>0</v>
      </c>
      <c r="AK155" s="420">
        <f>IF( $F155=0,0,((($F155/$E$150)*'PLAN DE ADQUISICIONES'!AG$57)*($G155/$F155)))</f>
        <v>0</v>
      </c>
      <c r="AL155" s="420">
        <f>IF( $F155=0,0,((($F155/$E$150)*'PLAN DE ADQUISICIONES'!AH$57)*($G155/$F155)))</f>
        <v>0</v>
      </c>
      <c r="AM155" s="420">
        <f>IF( $F155=0,0,((($F155/$E$150)*'PLAN DE ADQUISICIONES'!AI$57)*($G155/$F155)))</f>
        <v>0</v>
      </c>
      <c r="AN155" s="420">
        <f>IF( $F155=0,0,((($F155/$E$150)*'PLAN DE ADQUISICIONES'!AJ$57)*($G155/$F155)))</f>
        <v>0</v>
      </c>
      <c r="AO155" s="420">
        <f>IF( $F155=0,0,((($F155/$E$150)*'PLAN DE ADQUISICIONES'!AK$57)*($G155/$F155)))</f>
        <v>0</v>
      </c>
      <c r="AP155" s="420">
        <f>IF( $F155=0,0,((($F155/$E$150)*'PLAN DE ADQUISICIONES'!AL$57)*($G155/$F155)))</f>
        <v>0</v>
      </c>
      <c r="AQ155" s="420">
        <f>IF( $F155=0,0,((($F155/$E$150)*'PLAN DE ADQUISICIONES'!AM$57)*($G155/$F155)))</f>
        <v>0</v>
      </c>
      <c r="AR155" s="420">
        <f>IF( $F155=0,0,((($F155/$E$150)*'PLAN DE ADQUISICIONES'!AN$57)*($G155/$F155)))</f>
        <v>0</v>
      </c>
      <c r="AS155" s="420">
        <f>IF( $F155=0,0,((($F155/$E$150)*'PLAN DE ADQUISICIONES'!AO$57)*($G155/$F155)))</f>
        <v>0</v>
      </c>
      <c r="AT155" s="423">
        <f>AH155+AI155+AJ155+AK155+AL155+AM155+AN155+AO155+AP155+AQ155+AR155+AS155</f>
        <v>0</v>
      </c>
      <c r="AU155" s="426">
        <f>AS155+AR155+AQ155+AP155+AO155+AN155+AM155+AL155+AK155+AJ155+AI155+AH155+AF155+AE155+AD155+AC155+AB155+AA155+Z155+Y155+X155+W155+V155+U155+S155+R155+Q155+P155+O155+N155+M155+L155+K155+J155+I155+H155</f>
        <v>0</v>
      </c>
      <c r="AV155" s="392">
        <f t="shared" si="40"/>
        <v>0</v>
      </c>
    </row>
    <row r="156" spans="2:48" s="60" customFormat="1" ht="12.75" customHeight="1" x14ac:dyDescent="0.25">
      <c r="B156" s="406" t="str">
        <f>+'FORMATO COSTEO C2'!C272</f>
        <v>2.2.4</v>
      </c>
      <c r="C156" s="430">
        <f>+'FORMATO COSTEO C2'!B272</f>
        <v>0</v>
      </c>
      <c r="D156" s="543" t="str">
        <f>+'FORMATO COSTEO C2'!D272</f>
        <v>Unidad medida</v>
      </c>
      <c r="E156" s="546">
        <f>+'FORMATO COSTEO C2'!E272</f>
        <v>0</v>
      </c>
      <c r="F156" s="410">
        <f>SUM(F157:F161)</f>
        <v>0</v>
      </c>
      <c r="G156" s="413">
        <f t="shared" ref="G156:AS156" si="43">SUM(G157:G161)</f>
        <v>0</v>
      </c>
      <c r="H156" s="414">
        <f t="shared" si="43"/>
        <v>0</v>
      </c>
      <c r="I156" s="410">
        <f t="shared" si="43"/>
        <v>0</v>
      </c>
      <c r="J156" s="410">
        <f t="shared" si="43"/>
        <v>0</v>
      </c>
      <c r="K156" s="410">
        <f t="shared" si="43"/>
        <v>0</v>
      </c>
      <c r="L156" s="410">
        <f t="shared" si="43"/>
        <v>0</v>
      </c>
      <c r="M156" s="410">
        <f t="shared" si="43"/>
        <v>0</v>
      </c>
      <c r="N156" s="410">
        <f t="shared" si="43"/>
        <v>0</v>
      </c>
      <c r="O156" s="410">
        <f t="shared" si="43"/>
        <v>0</v>
      </c>
      <c r="P156" s="410">
        <f t="shared" si="43"/>
        <v>0</v>
      </c>
      <c r="Q156" s="410">
        <f t="shared" si="43"/>
        <v>0</v>
      </c>
      <c r="R156" s="410">
        <f t="shared" si="43"/>
        <v>0</v>
      </c>
      <c r="S156" s="410">
        <f t="shared" si="43"/>
        <v>0</v>
      </c>
      <c r="T156" s="413">
        <f>SUM(T157:T161)</f>
        <v>0</v>
      </c>
      <c r="U156" s="414">
        <f t="shared" si="43"/>
        <v>0</v>
      </c>
      <c r="V156" s="410">
        <f t="shared" si="43"/>
        <v>0</v>
      </c>
      <c r="W156" s="410">
        <f t="shared" si="43"/>
        <v>0</v>
      </c>
      <c r="X156" s="410">
        <f t="shared" si="43"/>
        <v>0</v>
      </c>
      <c r="Y156" s="410">
        <f t="shared" si="43"/>
        <v>0</v>
      </c>
      <c r="Z156" s="410">
        <f t="shared" si="43"/>
        <v>0</v>
      </c>
      <c r="AA156" s="410">
        <f t="shared" si="43"/>
        <v>0</v>
      </c>
      <c r="AB156" s="410">
        <f t="shared" si="43"/>
        <v>0</v>
      </c>
      <c r="AC156" s="410">
        <f t="shared" si="43"/>
        <v>0</v>
      </c>
      <c r="AD156" s="410">
        <f t="shared" si="43"/>
        <v>0</v>
      </c>
      <c r="AE156" s="410">
        <f t="shared" si="43"/>
        <v>0</v>
      </c>
      <c r="AF156" s="410">
        <f t="shared" si="43"/>
        <v>0</v>
      </c>
      <c r="AG156" s="411">
        <f t="shared" si="43"/>
        <v>0</v>
      </c>
      <c r="AH156" s="412">
        <f t="shared" si="43"/>
        <v>0</v>
      </c>
      <c r="AI156" s="410">
        <f t="shared" si="43"/>
        <v>0</v>
      </c>
      <c r="AJ156" s="410">
        <f t="shared" si="43"/>
        <v>0</v>
      </c>
      <c r="AK156" s="410">
        <f t="shared" si="43"/>
        <v>0</v>
      </c>
      <c r="AL156" s="410">
        <f t="shared" si="43"/>
        <v>0</v>
      </c>
      <c r="AM156" s="410">
        <f t="shared" si="43"/>
        <v>0</v>
      </c>
      <c r="AN156" s="410">
        <f t="shared" si="43"/>
        <v>0</v>
      </c>
      <c r="AO156" s="410">
        <f t="shared" si="43"/>
        <v>0</v>
      </c>
      <c r="AP156" s="410">
        <f t="shared" si="43"/>
        <v>0</v>
      </c>
      <c r="AQ156" s="410">
        <f t="shared" si="43"/>
        <v>0</v>
      </c>
      <c r="AR156" s="410">
        <f t="shared" si="43"/>
        <v>0</v>
      </c>
      <c r="AS156" s="410">
        <f t="shared" si="43"/>
        <v>0</v>
      </c>
      <c r="AT156" s="413">
        <f>SUM(AT157:AT161)</f>
        <v>0</v>
      </c>
      <c r="AU156" s="415">
        <f>SUM(AU157:AU161)</f>
        <v>0</v>
      </c>
      <c r="AV156" s="392">
        <f t="shared" si="40"/>
        <v>0</v>
      </c>
    </row>
    <row r="157" spans="2:48" s="60" customFormat="1" ht="12.75" customHeight="1" x14ac:dyDescent="0.25">
      <c r="B157" s="416" t="str">
        <f>+'FORMATO COSTEO C2'!C274</f>
        <v>2.2.4.1</v>
      </c>
      <c r="C157" s="417" t="str">
        <f>+'FORMATO COSTEO C2'!B274</f>
        <v>Categoría de gasto</v>
      </c>
      <c r="D157" s="428"/>
      <c r="E157" s="563"/>
      <c r="F157" s="420">
        <f>+'FORMATO COSTEO C2'!G274</f>
        <v>0</v>
      </c>
      <c r="G157" s="423">
        <f>+'FORMATO COSTEO C2'!I274</f>
        <v>0</v>
      </c>
      <c r="H157" s="560">
        <f>IF( $F157=0,0,((($F157/$E$156)*'PLAN DE ADQUISICIONES'!F$58)*($G157/$F157)))</f>
        <v>0</v>
      </c>
      <c r="I157" s="420">
        <f>IF( $F157=0,0,((($F157/$E$156)*'PLAN DE ADQUISICIONES'!G$58)*($G157/$F157)))</f>
        <v>0</v>
      </c>
      <c r="J157" s="420">
        <f>IF( $F157=0,0,((($F157/$E$156)*'PLAN DE ADQUISICIONES'!H$58)*($G157/$F157)))</f>
        <v>0</v>
      </c>
      <c r="K157" s="420">
        <f>IF( $F157=0,0,((($F157/$E$156)*'PLAN DE ADQUISICIONES'!I$58)*($G157/$F157)))</f>
        <v>0</v>
      </c>
      <c r="L157" s="420">
        <f>IF( $F157=0,0,((($F157/$E$156)*'PLAN DE ADQUISICIONES'!J$58)*($G157/$F157)))</f>
        <v>0</v>
      </c>
      <c r="M157" s="420">
        <f>IF( $F157=0,0,((($F157/$E$156)*'PLAN DE ADQUISICIONES'!K$58)*($G157/$F157)))</f>
        <v>0</v>
      </c>
      <c r="N157" s="420">
        <f>IF( $F157=0,0,((($F157/$E$156)*'PLAN DE ADQUISICIONES'!L$58)*($G157/$F157)))</f>
        <v>0</v>
      </c>
      <c r="O157" s="420">
        <f>IF( $F157=0,0,((($F157/$E$156)*'PLAN DE ADQUISICIONES'!M$58)*($G157/$F157)))</f>
        <v>0</v>
      </c>
      <c r="P157" s="420">
        <f>IF( $F157=0,0,((($F157/$E$156)*'PLAN DE ADQUISICIONES'!N$58)*($G157/$F157)))</f>
        <v>0</v>
      </c>
      <c r="Q157" s="420">
        <f>IF( $F157=0,0,((($F157/$E$156)*'PLAN DE ADQUISICIONES'!O$58)*($G157/$F157)))</f>
        <v>0</v>
      </c>
      <c r="R157" s="420">
        <f>IF( $F157=0,0,((($F157/$E$156)*'PLAN DE ADQUISICIONES'!P$58)*($G157/$F157)))</f>
        <v>0</v>
      </c>
      <c r="S157" s="420">
        <f>IF( $F157=0,0,((($F157/$E$156)*'PLAN DE ADQUISICIONES'!Q$58)*($G157/$F157)))</f>
        <v>0</v>
      </c>
      <c r="T157" s="423">
        <f>H157+I157+J157+K157+L157+M157+N157+O157+P157+Q157+R157+S157</f>
        <v>0</v>
      </c>
      <c r="U157" s="424">
        <f>IF( $F157=0,0,((($F157/$E$156)*'PLAN DE ADQUISICIONES'!R$58)*($G157/$F157)))</f>
        <v>0</v>
      </c>
      <c r="V157" s="420">
        <f>IF( $F157=0,0,((($F157/$E$156)*'PLAN DE ADQUISICIONES'!S$58)*($G157/$F157)))</f>
        <v>0</v>
      </c>
      <c r="W157" s="420">
        <f>IF( $F157=0,0,((($F157/$E$156)*'PLAN DE ADQUISICIONES'!T$58)*($G157/$F157)))</f>
        <v>0</v>
      </c>
      <c r="X157" s="420">
        <f>IF( $F157=0,0,((($F157/$E$156)*'PLAN DE ADQUISICIONES'!U$58)*($G157/$F157)))</f>
        <v>0</v>
      </c>
      <c r="Y157" s="420">
        <f>IF( $F157=0,0,((($F157/$E$156)*'PLAN DE ADQUISICIONES'!V$58)*($G157/$F157)))</f>
        <v>0</v>
      </c>
      <c r="Z157" s="420">
        <f>IF( $F157=0,0,((($F157/$E$156)*'PLAN DE ADQUISICIONES'!W$58)*($G157/$F157)))</f>
        <v>0</v>
      </c>
      <c r="AA157" s="420">
        <f>IF( $F157=0,0,((($F157/$E$156)*'PLAN DE ADQUISICIONES'!X$58)*($G157/$F157)))</f>
        <v>0</v>
      </c>
      <c r="AB157" s="420">
        <f>IF( $F157=0,0,((($F157/$E$156)*'PLAN DE ADQUISICIONES'!Y$58)*($G157/$F157)))</f>
        <v>0</v>
      </c>
      <c r="AC157" s="420">
        <f>IF( $F157=0,0,((($F157/$E$156)*'PLAN DE ADQUISICIONES'!Z$58)*($G157/$F157)))</f>
        <v>0</v>
      </c>
      <c r="AD157" s="420">
        <f>IF( $F157=0,0,((($F157/$E$156)*'PLAN DE ADQUISICIONES'!AA$58)*($G157/$F157)))</f>
        <v>0</v>
      </c>
      <c r="AE157" s="420">
        <f>IF( $F157=0,0,((($F157/$E$156)*'PLAN DE ADQUISICIONES'!AB$58)*($G157/$F157)))</f>
        <v>0</v>
      </c>
      <c r="AF157" s="420">
        <f>IF( $F157=0,0,((($F157/$E$156)*'PLAN DE ADQUISICIONES'!AC$58)*($G157/$F157)))</f>
        <v>0</v>
      </c>
      <c r="AG157" s="421">
        <f>U157+V157+W157+X157+Y157+Z157+AA157+AB157+AC157+AD157+AE157+AF157</f>
        <v>0</v>
      </c>
      <c r="AH157" s="425">
        <f>IF( $F157=0,0,((($F157/$E$156)*'PLAN DE ADQUISICIONES'!AD$58)*($G157/$F157)))</f>
        <v>0</v>
      </c>
      <c r="AI157" s="420">
        <f>IF( $F157=0,0,((($F157/$E$156)*'PLAN DE ADQUISICIONES'!AE$58)*($G157/$F157)))</f>
        <v>0</v>
      </c>
      <c r="AJ157" s="420">
        <f>IF( $F157=0,0,((($F157/$E$156)*'PLAN DE ADQUISICIONES'!AF$58)*($G157/$F157)))</f>
        <v>0</v>
      </c>
      <c r="AK157" s="420">
        <f>IF( $F157=0,0,((($F157/$E$156)*'PLAN DE ADQUISICIONES'!AG$58)*($G157/$F157)))</f>
        <v>0</v>
      </c>
      <c r="AL157" s="420">
        <f>IF( $F157=0,0,((($F157/$E$156)*'PLAN DE ADQUISICIONES'!AH$58)*($G157/$F157)))</f>
        <v>0</v>
      </c>
      <c r="AM157" s="420">
        <f>IF( $F157=0,0,((($F157/$E$156)*'PLAN DE ADQUISICIONES'!AI$58)*($G157/$F157)))</f>
        <v>0</v>
      </c>
      <c r="AN157" s="420">
        <f>IF( $F157=0,0,((($F157/$E$156)*'PLAN DE ADQUISICIONES'!AJ$58)*($G157/$F157)))</f>
        <v>0</v>
      </c>
      <c r="AO157" s="420">
        <f>IF( $F157=0,0,((($F157/$E$156)*'PLAN DE ADQUISICIONES'!AK$58)*($G157/$F157)))</f>
        <v>0</v>
      </c>
      <c r="AP157" s="420">
        <f>IF( $F157=0,0,((($F157/$E$156)*'PLAN DE ADQUISICIONES'!AL$58)*($G157/$F157)))</f>
        <v>0</v>
      </c>
      <c r="AQ157" s="420">
        <f>IF( $F157=0,0,((($F157/$E$156)*'PLAN DE ADQUISICIONES'!AM$58)*($G157/$F157)))</f>
        <v>0</v>
      </c>
      <c r="AR157" s="420">
        <f>IF( $F157=0,0,((($F157/$E$156)*'PLAN DE ADQUISICIONES'!AN$58)*($G157/$F157)))</f>
        <v>0</v>
      </c>
      <c r="AS157" s="420">
        <f>IF( $F157=0,0,((($F157/$E$156)*'PLAN DE ADQUISICIONES'!AO$58)*($G157/$F157)))</f>
        <v>0</v>
      </c>
      <c r="AT157" s="423">
        <f>AH157+AI157+AJ157+AK157+AL157+AM157+AN157+AO157+AP157+AQ157+AR157+AS157</f>
        <v>0</v>
      </c>
      <c r="AU157" s="426">
        <f>AS157+AR157+AQ157+AP157+AO157+AN157+AM157+AL157+AK157+AJ157+AI157+AH157+AF157+AE157+AD157+AC157+AB157+AA157+Z157+Y157+X157+W157+V157+U157+S157+R157+Q157+P157+O157+N157+M157+L157+K157+J157+I157+H157</f>
        <v>0</v>
      </c>
      <c r="AV157" s="392">
        <f t="shared" si="40"/>
        <v>0</v>
      </c>
    </row>
    <row r="158" spans="2:48" s="60" customFormat="1" ht="12.75" customHeight="1" x14ac:dyDescent="0.25">
      <c r="B158" s="416" t="str">
        <f>+'FORMATO COSTEO C2'!C280</f>
        <v>2.2.4.2</v>
      </c>
      <c r="C158" s="417" t="str">
        <f>+'FORMATO COSTEO C2'!B280</f>
        <v>Categoría de gasto</v>
      </c>
      <c r="D158" s="428"/>
      <c r="E158" s="563"/>
      <c r="F158" s="420">
        <f>+'FORMATO COSTEO C2'!G280</f>
        <v>0</v>
      </c>
      <c r="G158" s="423">
        <f>+'FORMATO COSTEO C2'!I280</f>
        <v>0</v>
      </c>
      <c r="H158" s="424">
        <f>IF( $F158=0,0,((($F158/$E$156)*'PLAN DE ADQUISICIONES'!F$58)*($G158/$F158)))</f>
        <v>0</v>
      </c>
      <c r="I158" s="420">
        <f>IF( $F158=0,0,((($F158/$E$156)*'PLAN DE ADQUISICIONES'!G$58)*($G158/$F158)))</f>
        <v>0</v>
      </c>
      <c r="J158" s="420">
        <f>IF( $F158=0,0,((($F158/$E$156)*'PLAN DE ADQUISICIONES'!H$58)*($G158/$F158)))</f>
        <v>0</v>
      </c>
      <c r="K158" s="420">
        <f>IF( $F158=0,0,((($F158/$E$156)*'PLAN DE ADQUISICIONES'!I$58)*($G158/$F158)))</f>
        <v>0</v>
      </c>
      <c r="L158" s="420">
        <f>IF( $F158=0,0,((($F158/$E$156)*'PLAN DE ADQUISICIONES'!J$58)*($G158/$F158)))</f>
        <v>0</v>
      </c>
      <c r="M158" s="420">
        <f>IF( $F158=0,0,((($F158/$E$156)*'PLAN DE ADQUISICIONES'!K$58)*($G158/$F158)))</f>
        <v>0</v>
      </c>
      <c r="N158" s="420">
        <f>IF( $F158=0,0,((($F158/$E$156)*'PLAN DE ADQUISICIONES'!L$58)*($G158/$F158)))</f>
        <v>0</v>
      </c>
      <c r="O158" s="420">
        <f>IF( $F158=0,0,((($F158/$E$156)*'PLAN DE ADQUISICIONES'!M$58)*($G158/$F158)))</f>
        <v>0</v>
      </c>
      <c r="P158" s="420">
        <f>IF( $F158=0,0,((($F158/$E$156)*'PLAN DE ADQUISICIONES'!N$58)*($G158/$F158)))</f>
        <v>0</v>
      </c>
      <c r="Q158" s="420">
        <f>IF( $F158=0,0,((($F158/$E$156)*'PLAN DE ADQUISICIONES'!O$58)*($G158/$F158)))</f>
        <v>0</v>
      </c>
      <c r="R158" s="420">
        <f>IF( $F158=0,0,((($F158/$E$156)*'PLAN DE ADQUISICIONES'!P$58)*($G158/$F158)))</f>
        <v>0</v>
      </c>
      <c r="S158" s="420">
        <f>IF( $F158=0,0,((($F158/$E$156)*'PLAN DE ADQUISICIONES'!Q$58)*($G158/$F158)))</f>
        <v>0</v>
      </c>
      <c r="T158" s="423">
        <f>H158+I158+J158+K158+L158+M158+N158+O158+P158+Q158+R158+S158</f>
        <v>0</v>
      </c>
      <c r="U158" s="424">
        <f>IF( $F158=0,0,((($F158/$E$156)*'PLAN DE ADQUISICIONES'!R$58)*($G158/$F158)))</f>
        <v>0</v>
      </c>
      <c r="V158" s="420">
        <f>IF( $F158=0,0,((($F158/$E$156)*'PLAN DE ADQUISICIONES'!S$58)*($G158/$F158)))</f>
        <v>0</v>
      </c>
      <c r="W158" s="420">
        <f>IF( $F158=0,0,((($F158/$E$156)*'PLAN DE ADQUISICIONES'!T$58)*($G158/$F158)))</f>
        <v>0</v>
      </c>
      <c r="X158" s="420">
        <f>IF( $F158=0,0,((($F158/$E$156)*'PLAN DE ADQUISICIONES'!U$58)*($G158/$F158)))</f>
        <v>0</v>
      </c>
      <c r="Y158" s="420">
        <f>IF( $F158=0,0,((($F158/$E$156)*'PLAN DE ADQUISICIONES'!V$58)*($G158/$F158)))</f>
        <v>0</v>
      </c>
      <c r="Z158" s="420">
        <f>IF( $F158=0,0,((($F158/$E$156)*'PLAN DE ADQUISICIONES'!W$58)*($G158/$F158)))</f>
        <v>0</v>
      </c>
      <c r="AA158" s="420">
        <f>IF( $F158=0,0,((($F158/$E$156)*'PLAN DE ADQUISICIONES'!X$58)*($G158/$F158)))</f>
        <v>0</v>
      </c>
      <c r="AB158" s="420">
        <f>IF( $F158=0,0,((($F158/$E$156)*'PLAN DE ADQUISICIONES'!Y$58)*($G158/$F158)))</f>
        <v>0</v>
      </c>
      <c r="AC158" s="420">
        <f>IF( $F158=0,0,((($F158/$E$156)*'PLAN DE ADQUISICIONES'!Z$58)*($G158/$F158)))</f>
        <v>0</v>
      </c>
      <c r="AD158" s="420">
        <f>IF( $F158=0,0,((($F158/$E$156)*'PLAN DE ADQUISICIONES'!AA$58)*($G158/$F158)))</f>
        <v>0</v>
      </c>
      <c r="AE158" s="420">
        <f>IF( $F158=0,0,((($F158/$E$156)*'PLAN DE ADQUISICIONES'!AB$58)*($G158/$F158)))</f>
        <v>0</v>
      </c>
      <c r="AF158" s="420">
        <f>IF( $F158=0,0,((($F158/$E$156)*'PLAN DE ADQUISICIONES'!AC$58)*($G158/$F158)))</f>
        <v>0</v>
      </c>
      <c r="AG158" s="421">
        <f>U158+V158+W158+X158+Y158+Z158+AA158+AB158+AC158+AD158+AE158+AF158</f>
        <v>0</v>
      </c>
      <c r="AH158" s="425">
        <f>IF( $F158=0,0,((($F158/$E$156)*'PLAN DE ADQUISICIONES'!AD$58)*($G158/$F158)))</f>
        <v>0</v>
      </c>
      <c r="AI158" s="420">
        <f>IF( $F158=0,0,((($F158/$E$156)*'PLAN DE ADQUISICIONES'!AE$58)*($G158/$F158)))</f>
        <v>0</v>
      </c>
      <c r="AJ158" s="420">
        <f>IF( $F158=0,0,((($F158/$E$156)*'PLAN DE ADQUISICIONES'!AF$58)*($G158/$F158)))</f>
        <v>0</v>
      </c>
      <c r="AK158" s="420">
        <f>IF( $F158=0,0,((($F158/$E$156)*'PLAN DE ADQUISICIONES'!AG$58)*($G158/$F158)))</f>
        <v>0</v>
      </c>
      <c r="AL158" s="420">
        <f>IF( $F158=0,0,((($F158/$E$156)*'PLAN DE ADQUISICIONES'!AH$58)*($G158/$F158)))</f>
        <v>0</v>
      </c>
      <c r="AM158" s="420">
        <f>IF( $F158=0,0,((($F158/$E$156)*'PLAN DE ADQUISICIONES'!AI$58)*($G158/$F158)))</f>
        <v>0</v>
      </c>
      <c r="AN158" s="420">
        <f>IF( $F158=0,0,((($F158/$E$156)*'PLAN DE ADQUISICIONES'!AJ$58)*($G158/$F158)))</f>
        <v>0</v>
      </c>
      <c r="AO158" s="420">
        <f>IF( $F158=0,0,((($F158/$E$156)*'PLAN DE ADQUISICIONES'!AK$58)*($G158/$F158)))</f>
        <v>0</v>
      </c>
      <c r="AP158" s="420">
        <f>IF( $F158=0,0,((($F158/$E$156)*'PLAN DE ADQUISICIONES'!AL$58)*($G158/$F158)))</f>
        <v>0</v>
      </c>
      <c r="AQ158" s="420">
        <f>IF( $F158=0,0,((($F158/$E$156)*'PLAN DE ADQUISICIONES'!AM$58)*($G158/$F158)))</f>
        <v>0</v>
      </c>
      <c r="AR158" s="420">
        <f>IF( $F158=0,0,((($F158/$E$156)*'PLAN DE ADQUISICIONES'!AN$58)*($G158/$F158)))</f>
        <v>0</v>
      </c>
      <c r="AS158" s="420">
        <f>IF( $F158=0,0,((($F158/$E$156)*'PLAN DE ADQUISICIONES'!AO$58)*($G158/$F158)))</f>
        <v>0</v>
      </c>
      <c r="AT158" s="423">
        <f>AH158+AI158+AJ158+AK158+AL158+AM158+AN158+AO158+AP158+AQ158+AR158+AS158</f>
        <v>0</v>
      </c>
      <c r="AU158" s="426">
        <f>AS158+AR158+AQ158+AP158+AO158+AN158+AM158+AL158+AK158+AJ158+AI158+AH158+AF158+AE158+AD158+AC158+AB158+AA158+Z158+Y158+X158+W158+V158+U158+S158+R158+Q158+P158+O158+N158+M158+L158+K158+J158+I158+H158</f>
        <v>0</v>
      </c>
      <c r="AV158" s="392">
        <f t="shared" si="40"/>
        <v>0</v>
      </c>
    </row>
    <row r="159" spans="2:48" s="60" customFormat="1" ht="12.75" customHeight="1" x14ac:dyDescent="0.25">
      <c r="B159" s="416" t="str">
        <f>+'FORMATO COSTEO C2'!C286</f>
        <v>2.2.4.3</v>
      </c>
      <c r="C159" s="417" t="str">
        <f>+'FORMATO COSTEO C2'!B286</f>
        <v>Categoría de gasto</v>
      </c>
      <c r="D159" s="428"/>
      <c r="E159" s="563"/>
      <c r="F159" s="420">
        <f>+'FORMATO COSTEO C2'!G286</f>
        <v>0</v>
      </c>
      <c r="G159" s="423">
        <f>+'FORMATO COSTEO C2'!I286</f>
        <v>0</v>
      </c>
      <c r="H159" s="424">
        <f>IF( $F159=0,0,((($F159/$E$156)*'PLAN DE ADQUISICIONES'!F$58)*($G159/$F159)))</f>
        <v>0</v>
      </c>
      <c r="I159" s="420">
        <f>IF( $F159=0,0,((($F159/$E$156)*'PLAN DE ADQUISICIONES'!G$58)*($G159/$F159)))</f>
        <v>0</v>
      </c>
      <c r="J159" s="420">
        <f>IF( $F159=0,0,((($F159/$E$156)*'PLAN DE ADQUISICIONES'!H$58)*($G159/$F159)))</f>
        <v>0</v>
      </c>
      <c r="K159" s="420">
        <f>IF( $F159=0,0,((($F159/$E$156)*'PLAN DE ADQUISICIONES'!I$58)*($G159/$F159)))</f>
        <v>0</v>
      </c>
      <c r="L159" s="420">
        <f>IF( $F159=0,0,((($F159/$E$156)*'PLAN DE ADQUISICIONES'!J$58)*($G159/$F159)))</f>
        <v>0</v>
      </c>
      <c r="M159" s="420">
        <f>IF( $F159=0,0,((($F159/$E$156)*'PLAN DE ADQUISICIONES'!K$58)*($G159/$F159)))</f>
        <v>0</v>
      </c>
      <c r="N159" s="420">
        <f>IF( $F159=0,0,((($F159/$E$156)*'PLAN DE ADQUISICIONES'!L$58)*($G159/$F159)))</f>
        <v>0</v>
      </c>
      <c r="O159" s="420">
        <f>IF( $F159=0,0,((($F159/$E$156)*'PLAN DE ADQUISICIONES'!M$58)*($G159/$F159)))</f>
        <v>0</v>
      </c>
      <c r="P159" s="420">
        <f>IF( $F159=0,0,((($F159/$E$156)*'PLAN DE ADQUISICIONES'!N$58)*($G159/$F159)))</f>
        <v>0</v>
      </c>
      <c r="Q159" s="420">
        <f>IF( $F159=0,0,((($F159/$E$156)*'PLAN DE ADQUISICIONES'!O$58)*($G159/$F159)))</f>
        <v>0</v>
      </c>
      <c r="R159" s="420">
        <f>IF( $F159=0,0,((($F159/$E$156)*'PLAN DE ADQUISICIONES'!P$58)*($G159/$F159)))</f>
        <v>0</v>
      </c>
      <c r="S159" s="420">
        <f>IF( $F159=0,0,((($F159/$E$156)*'PLAN DE ADQUISICIONES'!Q$58)*($G159/$F159)))</f>
        <v>0</v>
      </c>
      <c r="T159" s="423">
        <f>H159+I159+J159+K159+L159+M159+N159+O159+P159+Q159+R159+S159</f>
        <v>0</v>
      </c>
      <c r="U159" s="424">
        <f>IF( $F159=0,0,((($F159/$E$156)*'PLAN DE ADQUISICIONES'!R$58)*($G159/$F159)))</f>
        <v>0</v>
      </c>
      <c r="V159" s="420">
        <f>IF( $F159=0,0,((($F159/$E$156)*'PLAN DE ADQUISICIONES'!S$58)*($G159/$F159)))</f>
        <v>0</v>
      </c>
      <c r="W159" s="420">
        <f>IF( $F159=0,0,((($F159/$E$156)*'PLAN DE ADQUISICIONES'!T$58)*($G159/$F159)))</f>
        <v>0</v>
      </c>
      <c r="X159" s="420">
        <f>IF( $F159=0,0,((($F159/$E$156)*'PLAN DE ADQUISICIONES'!U$58)*($G159/$F159)))</f>
        <v>0</v>
      </c>
      <c r="Y159" s="420">
        <f>IF( $F159=0,0,((($F159/$E$156)*'PLAN DE ADQUISICIONES'!V$58)*($G159/$F159)))</f>
        <v>0</v>
      </c>
      <c r="Z159" s="420">
        <f>IF( $F159=0,0,((($F159/$E$156)*'PLAN DE ADQUISICIONES'!W$58)*($G159/$F159)))</f>
        <v>0</v>
      </c>
      <c r="AA159" s="420">
        <f>IF( $F159=0,0,((($F159/$E$156)*'PLAN DE ADQUISICIONES'!X$58)*($G159/$F159)))</f>
        <v>0</v>
      </c>
      <c r="AB159" s="420">
        <f>IF( $F159=0,0,((($F159/$E$156)*'PLAN DE ADQUISICIONES'!Y$58)*($G159/$F159)))</f>
        <v>0</v>
      </c>
      <c r="AC159" s="420">
        <f>IF( $F159=0,0,((($F159/$E$156)*'PLAN DE ADQUISICIONES'!Z$58)*($G159/$F159)))</f>
        <v>0</v>
      </c>
      <c r="AD159" s="420">
        <f>IF( $F159=0,0,((($F159/$E$156)*'PLAN DE ADQUISICIONES'!AA$58)*($G159/$F159)))</f>
        <v>0</v>
      </c>
      <c r="AE159" s="420">
        <f>IF( $F159=0,0,((($F159/$E$156)*'PLAN DE ADQUISICIONES'!AB$58)*($G159/$F159)))</f>
        <v>0</v>
      </c>
      <c r="AF159" s="420">
        <f>IF( $F159=0,0,((($F159/$E$156)*'PLAN DE ADQUISICIONES'!AC$58)*($G159/$F159)))</f>
        <v>0</v>
      </c>
      <c r="AG159" s="421">
        <f>U159+V159+W159+X159+Y159+Z159+AA159+AB159+AC159+AD159+AE159+AF159</f>
        <v>0</v>
      </c>
      <c r="AH159" s="425">
        <f>IF( $F159=0,0,((($F159/$E$156)*'PLAN DE ADQUISICIONES'!AD$58)*($G159/$F159)))</f>
        <v>0</v>
      </c>
      <c r="AI159" s="420">
        <f>IF( $F159=0,0,((($F159/$E$156)*'PLAN DE ADQUISICIONES'!AE$58)*($G159/$F159)))</f>
        <v>0</v>
      </c>
      <c r="AJ159" s="420">
        <f>IF( $F159=0,0,((($F159/$E$156)*'PLAN DE ADQUISICIONES'!AF$58)*($G159/$F159)))</f>
        <v>0</v>
      </c>
      <c r="AK159" s="420">
        <f>IF( $F159=0,0,((($F159/$E$156)*'PLAN DE ADQUISICIONES'!AG$58)*($G159/$F159)))</f>
        <v>0</v>
      </c>
      <c r="AL159" s="420">
        <f>IF( $F159=0,0,((($F159/$E$156)*'PLAN DE ADQUISICIONES'!AH$58)*($G159/$F159)))</f>
        <v>0</v>
      </c>
      <c r="AM159" s="420">
        <f>IF( $F159=0,0,((($F159/$E$156)*'PLAN DE ADQUISICIONES'!AI$58)*($G159/$F159)))</f>
        <v>0</v>
      </c>
      <c r="AN159" s="420">
        <f>IF( $F159=0,0,((($F159/$E$156)*'PLAN DE ADQUISICIONES'!AJ$58)*($G159/$F159)))</f>
        <v>0</v>
      </c>
      <c r="AO159" s="420">
        <f>IF( $F159=0,0,((($F159/$E$156)*'PLAN DE ADQUISICIONES'!AK$58)*($G159/$F159)))</f>
        <v>0</v>
      </c>
      <c r="AP159" s="420">
        <f>IF( $F159=0,0,((($F159/$E$156)*'PLAN DE ADQUISICIONES'!AL$58)*($G159/$F159)))</f>
        <v>0</v>
      </c>
      <c r="AQ159" s="420">
        <f>IF( $F159=0,0,((($F159/$E$156)*'PLAN DE ADQUISICIONES'!AM$58)*($G159/$F159)))</f>
        <v>0</v>
      </c>
      <c r="AR159" s="420">
        <f>IF( $F159=0,0,((($F159/$E$156)*'PLAN DE ADQUISICIONES'!AN$58)*($G159/$F159)))</f>
        <v>0</v>
      </c>
      <c r="AS159" s="420">
        <f>IF( $F159=0,0,((($F159/$E$156)*'PLAN DE ADQUISICIONES'!AO$58)*($G159/$F159)))</f>
        <v>0</v>
      </c>
      <c r="AT159" s="423">
        <f>AH159+AI159+AJ159+AK159+AL159+AM159+AN159+AO159+AP159+AQ159+AR159+AS159</f>
        <v>0</v>
      </c>
      <c r="AU159" s="426">
        <f>AS159+AR159+AQ159+AP159+AO159+AN159+AM159+AL159+AK159+AJ159+AI159+AH159+AF159+AE159+AD159+AC159+AB159+AA159+Z159+Y159+X159+W159+V159+U159+S159+R159+Q159+P159+O159+N159+M159+L159+K159+J159+I159+H159</f>
        <v>0</v>
      </c>
      <c r="AV159" s="392">
        <f t="shared" si="40"/>
        <v>0</v>
      </c>
    </row>
    <row r="160" spans="2:48" s="60" customFormat="1" ht="12.75" customHeight="1" x14ac:dyDescent="0.25">
      <c r="B160" s="416" t="str">
        <f>+'FORMATO COSTEO C2'!C292</f>
        <v>2.2.4.4</v>
      </c>
      <c r="C160" s="417" t="str">
        <f>+'FORMATO COSTEO C2'!B292</f>
        <v>Categoría de gasto</v>
      </c>
      <c r="D160" s="428"/>
      <c r="E160" s="563"/>
      <c r="F160" s="420">
        <f>+'FORMATO COSTEO C2'!G292</f>
        <v>0</v>
      </c>
      <c r="G160" s="423">
        <f>+'FORMATO COSTEO C2'!I292</f>
        <v>0</v>
      </c>
      <c r="H160" s="424">
        <f>IF( $F160=0,0,((($F160/$E$156)*'PLAN DE ADQUISICIONES'!F$58)*($G160/$F160)))</f>
        <v>0</v>
      </c>
      <c r="I160" s="420">
        <f>IF( $F160=0,0,((($F160/$E$156)*'PLAN DE ADQUISICIONES'!G$58)*($G160/$F160)))</f>
        <v>0</v>
      </c>
      <c r="J160" s="420">
        <f>IF( $F160=0,0,((($F160/$E$156)*'PLAN DE ADQUISICIONES'!H$58)*($G160/$F160)))</f>
        <v>0</v>
      </c>
      <c r="K160" s="420">
        <f>IF( $F160=0,0,((($F160/$E$156)*'PLAN DE ADQUISICIONES'!I$58)*($G160/$F160)))</f>
        <v>0</v>
      </c>
      <c r="L160" s="420">
        <f>IF( $F160=0,0,((($F160/$E$156)*'PLAN DE ADQUISICIONES'!J$58)*($G160/$F160)))</f>
        <v>0</v>
      </c>
      <c r="M160" s="420">
        <f>IF( $F160=0,0,((($F160/$E$156)*'PLAN DE ADQUISICIONES'!K$58)*($G160/$F160)))</f>
        <v>0</v>
      </c>
      <c r="N160" s="420">
        <f>IF( $F160=0,0,((($F160/$E$156)*'PLAN DE ADQUISICIONES'!L$58)*($G160/$F160)))</f>
        <v>0</v>
      </c>
      <c r="O160" s="420">
        <f>IF( $F160=0,0,((($F160/$E$156)*'PLAN DE ADQUISICIONES'!M$58)*($G160/$F160)))</f>
        <v>0</v>
      </c>
      <c r="P160" s="420">
        <f>IF( $F160=0,0,((($F160/$E$156)*'PLAN DE ADQUISICIONES'!N$58)*($G160/$F160)))</f>
        <v>0</v>
      </c>
      <c r="Q160" s="420">
        <f>IF( $F160=0,0,((($F160/$E$156)*'PLAN DE ADQUISICIONES'!O$58)*($G160/$F160)))</f>
        <v>0</v>
      </c>
      <c r="R160" s="420">
        <f>IF( $F160=0,0,((($F160/$E$156)*'PLAN DE ADQUISICIONES'!P$58)*($G160/$F160)))</f>
        <v>0</v>
      </c>
      <c r="S160" s="420">
        <f>IF( $F160=0,0,((($F160/$E$156)*'PLAN DE ADQUISICIONES'!Q$58)*($G160/$F160)))</f>
        <v>0</v>
      </c>
      <c r="T160" s="423">
        <f>H160+I160+J160+K160+L160+M160+N160+O160+P160+Q160+R160+S160</f>
        <v>0</v>
      </c>
      <c r="U160" s="424">
        <f>IF( $F160=0,0,((($F160/$E$156)*'PLAN DE ADQUISICIONES'!R$58)*($G160/$F160)))</f>
        <v>0</v>
      </c>
      <c r="V160" s="420">
        <f>IF( $F160=0,0,((($F160/$E$156)*'PLAN DE ADQUISICIONES'!S$58)*($G160/$F160)))</f>
        <v>0</v>
      </c>
      <c r="W160" s="420">
        <f>IF( $F160=0,0,((($F160/$E$156)*'PLAN DE ADQUISICIONES'!T$58)*($G160/$F160)))</f>
        <v>0</v>
      </c>
      <c r="X160" s="420">
        <f>IF( $F160=0,0,((($F160/$E$156)*'PLAN DE ADQUISICIONES'!U$58)*($G160/$F160)))</f>
        <v>0</v>
      </c>
      <c r="Y160" s="420">
        <f>IF( $F160=0,0,((($F160/$E$156)*'PLAN DE ADQUISICIONES'!V$58)*($G160/$F160)))</f>
        <v>0</v>
      </c>
      <c r="Z160" s="420">
        <f>IF( $F160=0,0,((($F160/$E$156)*'PLAN DE ADQUISICIONES'!W$58)*($G160/$F160)))</f>
        <v>0</v>
      </c>
      <c r="AA160" s="420">
        <f>IF( $F160=0,0,((($F160/$E$156)*'PLAN DE ADQUISICIONES'!X$58)*($G160/$F160)))</f>
        <v>0</v>
      </c>
      <c r="AB160" s="420">
        <f>IF( $F160=0,0,((($F160/$E$156)*'PLAN DE ADQUISICIONES'!Y$58)*($G160/$F160)))</f>
        <v>0</v>
      </c>
      <c r="AC160" s="420">
        <f>IF( $F160=0,0,((($F160/$E$156)*'PLAN DE ADQUISICIONES'!Z$58)*($G160/$F160)))</f>
        <v>0</v>
      </c>
      <c r="AD160" s="420">
        <f>IF( $F160=0,0,((($F160/$E$156)*'PLAN DE ADQUISICIONES'!AA$58)*($G160/$F160)))</f>
        <v>0</v>
      </c>
      <c r="AE160" s="420">
        <f>IF( $F160=0,0,((($F160/$E$156)*'PLAN DE ADQUISICIONES'!AB$58)*($G160/$F160)))</f>
        <v>0</v>
      </c>
      <c r="AF160" s="420">
        <f>IF( $F160=0,0,((($F160/$E$156)*'PLAN DE ADQUISICIONES'!AC$58)*($G160/$F160)))</f>
        <v>0</v>
      </c>
      <c r="AG160" s="421">
        <f>U160+V160+W160+X160+Y160+Z160+AA160+AB160+AC160+AD160+AE160+AF160</f>
        <v>0</v>
      </c>
      <c r="AH160" s="425">
        <f>IF( $F160=0,0,((($F160/$E$156)*'PLAN DE ADQUISICIONES'!AD$58)*($G160/$F160)))</f>
        <v>0</v>
      </c>
      <c r="AI160" s="420">
        <f>IF( $F160=0,0,((($F160/$E$156)*'PLAN DE ADQUISICIONES'!AE$58)*($G160/$F160)))</f>
        <v>0</v>
      </c>
      <c r="AJ160" s="420">
        <f>IF( $F160=0,0,((($F160/$E$156)*'PLAN DE ADQUISICIONES'!AF$58)*($G160/$F160)))</f>
        <v>0</v>
      </c>
      <c r="AK160" s="420">
        <f>IF( $F160=0,0,((($F160/$E$156)*'PLAN DE ADQUISICIONES'!AG$58)*($G160/$F160)))</f>
        <v>0</v>
      </c>
      <c r="AL160" s="420">
        <f>IF( $F160=0,0,((($F160/$E$156)*'PLAN DE ADQUISICIONES'!AH$58)*($G160/$F160)))</f>
        <v>0</v>
      </c>
      <c r="AM160" s="420">
        <f>IF( $F160=0,0,((($F160/$E$156)*'PLAN DE ADQUISICIONES'!AI$58)*($G160/$F160)))</f>
        <v>0</v>
      </c>
      <c r="AN160" s="420">
        <f>IF( $F160=0,0,((($F160/$E$156)*'PLAN DE ADQUISICIONES'!AJ$58)*($G160/$F160)))</f>
        <v>0</v>
      </c>
      <c r="AO160" s="420">
        <f>IF( $F160=0,0,((($F160/$E$156)*'PLAN DE ADQUISICIONES'!AK$58)*($G160/$F160)))</f>
        <v>0</v>
      </c>
      <c r="AP160" s="420">
        <f>IF( $F160=0,0,((($F160/$E$156)*'PLAN DE ADQUISICIONES'!AL$58)*($G160/$F160)))</f>
        <v>0</v>
      </c>
      <c r="AQ160" s="420">
        <f>IF( $F160=0,0,((($F160/$E$156)*'PLAN DE ADQUISICIONES'!AM$58)*($G160/$F160)))</f>
        <v>0</v>
      </c>
      <c r="AR160" s="420">
        <f>IF( $F160=0,0,((($F160/$E$156)*'PLAN DE ADQUISICIONES'!AN$58)*($G160/$F160)))</f>
        <v>0</v>
      </c>
      <c r="AS160" s="420">
        <f>IF( $F160=0,0,((($F160/$E$156)*'PLAN DE ADQUISICIONES'!AO$58)*($G160/$F160)))</f>
        <v>0</v>
      </c>
      <c r="AT160" s="423">
        <f>AH160+AI160+AJ160+AK160+AL160+AM160+AN160+AO160+AP160+AQ160+AR160+AS160</f>
        <v>0</v>
      </c>
      <c r="AU160" s="426">
        <f>AS160+AR160+AQ160+AP160+AO160+AN160+AM160+AL160+AK160+AJ160+AI160+AH160+AF160+AE160+AD160+AC160+AB160+AA160+Z160+Y160+X160+W160+V160+U160+S160+R160+Q160+P160+O160+N160+M160+L160+K160+J160+I160+H160</f>
        <v>0</v>
      </c>
      <c r="AV160" s="392">
        <f t="shared" si="40"/>
        <v>0</v>
      </c>
    </row>
    <row r="161" spans="2:48" s="60" customFormat="1" ht="12.75" customHeight="1" x14ac:dyDescent="0.25">
      <c r="B161" s="416" t="str">
        <f>+'FORMATO COSTEO C2'!C298</f>
        <v>2.2.4.5</v>
      </c>
      <c r="C161" s="417" t="str">
        <f>+'FORMATO COSTEO C2'!B298</f>
        <v>Categoría de gasto</v>
      </c>
      <c r="D161" s="428"/>
      <c r="E161" s="563"/>
      <c r="F161" s="420">
        <f>+'FORMATO COSTEO C2'!G298</f>
        <v>0</v>
      </c>
      <c r="G161" s="423">
        <f>+'FORMATO COSTEO C2'!I298</f>
        <v>0</v>
      </c>
      <c r="H161" s="424">
        <f>IF( $F161=0,0,((($F161/$E$156)*'PLAN DE ADQUISICIONES'!F$58)*($G161/$F161)))</f>
        <v>0</v>
      </c>
      <c r="I161" s="420">
        <f>IF( $F161=0,0,((($F161/$E$156)*'PLAN DE ADQUISICIONES'!G$58)*($G161/$F161)))</f>
        <v>0</v>
      </c>
      <c r="J161" s="420">
        <f>IF( $F161=0,0,((($F161/$E$156)*'PLAN DE ADQUISICIONES'!H$58)*($G161/$F161)))</f>
        <v>0</v>
      </c>
      <c r="K161" s="420">
        <f>IF( $F161=0,0,((($F161/$E$156)*'PLAN DE ADQUISICIONES'!I$58)*($G161/$F161)))</f>
        <v>0</v>
      </c>
      <c r="L161" s="420">
        <f>IF( $F161=0,0,((($F161/$E$156)*'PLAN DE ADQUISICIONES'!J$58)*($G161/$F161)))</f>
        <v>0</v>
      </c>
      <c r="M161" s="420">
        <f>IF( $F161=0,0,((($F161/$E$156)*'PLAN DE ADQUISICIONES'!K$58)*($G161/$F161)))</f>
        <v>0</v>
      </c>
      <c r="N161" s="420">
        <f>IF( $F161=0,0,((($F161/$E$156)*'PLAN DE ADQUISICIONES'!L$58)*($G161/$F161)))</f>
        <v>0</v>
      </c>
      <c r="O161" s="420">
        <f>IF( $F161=0,0,((($F161/$E$156)*'PLAN DE ADQUISICIONES'!M$58)*($G161/$F161)))</f>
        <v>0</v>
      </c>
      <c r="P161" s="420">
        <f>IF( $F161=0,0,((($F161/$E$156)*'PLAN DE ADQUISICIONES'!N$58)*($G161/$F161)))</f>
        <v>0</v>
      </c>
      <c r="Q161" s="420">
        <f>IF( $F161=0,0,((($F161/$E$156)*'PLAN DE ADQUISICIONES'!O$58)*($G161/$F161)))</f>
        <v>0</v>
      </c>
      <c r="R161" s="420">
        <f>IF( $F161=0,0,((($F161/$E$156)*'PLAN DE ADQUISICIONES'!P$58)*($G161/$F161)))</f>
        <v>0</v>
      </c>
      <c r="S161" s="420">
        <f>IF( $F161=0,0,((($F161/$E$156)*'PLAN DE ADQUISICIONES'!Q$58)*($G161/$F161)))</f>
        <v>0</v>
      </c>
      <c r="T161" s="423">
        <f>H161+I161+J161+K161+L161+M161+N161+O161+P161+Q161+R161+S161</f>
        <v>0</v>
      </c>
      <c r="U161" s="424">
        <f>IF( $F161=0,0,((($F161/$E$156)*'PLAN DE ADQUISICIONES'!R$58)*($G161/$F161)))</f>
        <v>0</v>
      </c>
      <c r="V161" s="420">
        <f>IF( $F161=0,0,((($F161/$E$156)*'PLAN DE ADQUISICIONES'!S$58)*($G161/$F161)))</f>
        <v>0</v>
      </c>
      <c r="W161" s="420">
        <f>IF( $F161=0,0,((($F161/$E$156)*'PLAN DE ADQUISICIONES'!T$58)*($G161/$F161)))</f>
        <v>0</v>
      </c>
      <c r="X161" s="420">
        <f>IF( $F161=0,0,((($F161/$E$156)*'PLAN DE ADQUISICIONES'!U$58)*($G161/$F161)))</f>
        <v>0</v>
      </c>
      <c r="Y161" s="420">
        <f>IF( $F161=0,0,((($F161/$E$156)*'PLAN DE ADQUISICIONES'!V$58)*($G161/$F161)))</f>
        <v>0</v>
      </c>
      <c r="Z161" s="420">
        <f>IF( $F161=0,0,((($F161/$E$156)*'PLAN DE ADQUISICIONES'!W$58)*($G161/$F161)))</f>
        <v>0</v>
      </c>
      <c r="AA161" s="420">
        <f>IF( $F161=0,0,((($F161/$E$156)*'PLAN DE ADQUISICIONES'!X$58)*($G161/$F161)))</f>
        <v>0</v>
      </c>
      <c r="AB161" s="420">
        <f>IF( $F161=0,0,((($F161/$E$156)*'PLAN DE ADQUISICIONES'!Y$58)*($G161/$F161)))</f>
        <v>0</v>
      </c>
      <c r="AC161" s="420">
        <f>IF( $F161=0,0,((($F161/$E$156)*'PLAN DE ADQUISICIONES'!Z$58)*($G161/$F161)))</f>
        <v>0</v>
      </c>
      <c r="AD161" s="420">
        <f>IF( $F161=0,0,((($F161/$E$156)*'PLAN DE ADQUISICIONES'!AA$58)*($G161/$F161)))</f>
        <v>0</v>
      </c>
      <c r="AE161" s="420">
        <f>IF( $F161=0,0,((($F161/$E$156)*'PLAN DE ADQUISICIONES'!AB$58)*($G161/$F161)))</f>
        <v>0</v>
      </c>
      <c r="AF161" s="420">
        <f>IF( $F161=0,0,((($F161/$E$156)*'PLAN DE ADQUISICIONES'!AC$58)*($G161/$F161)))</f>
        <v>0</v>
      </c>
      <c r="AG161" s="421">
        <f>U161+V161+W161+X161+Y161+Z161+AA161+AB161+AC161+AD161+AE161+AF161</f>
        <v>0</v>
      </c>
      <c r="AH161" s="425">
        <f>IF( $F161=0,0,((($F161/$E$156)*'PLAN DE ADQUISICIONES'!AD$58)*($G161/$F161)))</f>
        <v>0</v>
      </c>
      <c r="AI161" s="420">
        <f>IF( $F161=0,0,((($F161/$E$156)*'PLAN DE ADQUISICIONES'!AE$58)*($G161/$F161)))</f>
        <v>0</v>
      </c>
      <c r="AJ161" s="420">
        <f>IF( $F161=0,0,((($F161/$E$156)*'PLAN DE ADQUISICIONES'!AF$58)*($G161/$F161)))</f>
        <v>0</v>
      </c>
      <c r="AK161" s="420">
        <f>IF( $F161=0,0,((($F161/$E$156)*'PLAN DE ADQUISICIONES'!AG$58)*($G161/$F161)))</f>
        <v>0</v>
      </c>
      <c r="AL161" s="420">
        <f>IF( $F161=0,0,((($F161/$E$156)*'PLAN DE ADQUISICIONES'!AH$58)*($G161/$F161)))</f>
        <v>0</v>
      </c>
      <c r="AM161" s="420">
        <f>IF( $F161=0,0,((($F161/$E$156)*'PLAN DE ADQUISICIONES'!AI$58)*($G161/$F161)))</f>
        <v>0</v>
      </c>
      <c r="AN161" s="420">
        <f>IF( $F161=0,0,((($F161/$E$156)*'PLAN DE ADQUISICIONES'!AJ$58)*($G161/$F161)))</f>
        <v>0</v>
      </c>
      <c r="AO161" s="420">
        <f>IF( $F161=0,0,((($F161/$E$156)*'PLAN DE ADQUISICIONES'!AK$58)*($G161/$F161)))</f>
        <v>0</v>
      </c>
      <c r="AP161" s="420">
        <f>IF( $F161=0,0,((($F161/$E$156)*'PLAN DE ADQUISICIONES'!AL$58)*($G161/$F161)))</f>
        <v>0</v>
      </c>
      <c r="AQ161" s="420">
        <f>IF( $F161=0,0,((($F161/$E$156)*'PLAN DE ADQUISICIONES'!AM$58)*($G161/$F161)))</f>
        <v>0</v>
      </c>
      <c r="AR161" s="420">
        <f>IF( $F161=0,0,((($F161/$E$156)*'PLAN DE ADQUISICIONES'!AN$58)*($G161/$F161)))</f>
        <v>0</v>
      </c>
      <c r="AS161" s="420">
        <f>IF( $F161=0,0,((($F161/$E$156)*'PLAN DE ADQUISICIONES'!AO$58)*($G161/$F161)))</f>
        <v>0</v>
      </c>
      <c r="AT161" s="423">
        <f>AH161+AI161+AJ161+AK161+AL161+AM161+AN161+AO161+AP161+AQ161+AR161+AS161</f>
        <v>0</v>
      </c>
      <c r="AU161" s="426">
        <f>AS161+AR161+AQ161+AP161+AO161+AN161+AM161+AL161+AK161+AJ161+AI161+AH161+AF161+AE161+AD161+AC161+AB161+AA161+Z161+Y161+X161+W161+V161+U161+S161+R161+Q161+P161+O161+N161+M161+L161+K161+J161+I161+H161</f>
        <v>0</v>
      </c>
      <c r="AV161" s="392">
        <f t="shared" si="40"/>
        <v>0</v>
      </c>
    </row>
    <row r="162" spans="2:48" s="60" customFormat="1" ht="12.75" customHeight="1" x14ac:dyDescent="0.25">
      <c r="B162" s="406" t="str">
        <f>+'FORMATO COSTEO C2'!C304</f>
        <v>2.2.5</v>
      </c>
      <c r="C162" s="430">
        <f>+'FORMATO COSTEO C2'!B304</f>
        <v>0</v>
      </c>
      <c r="D162" s="543" t="str">
        <f>+'FORMATO COSTEO C2'!D304</f>
        <v>Unidad medida</v>
      </c>
      <c r="E162" s="546">
        <f>+'FORMATO COSTEO C2'!E304</f>
        <v>0</v>
      </c>
      <c r="F162" s="410">
        <f>SUM(F163:F167)</f>
        <v>0</v>
      </c>
      <c r="G162" s="413">
        <f t="shared" ref="G162:AS162" si="44">SUM(G163:G167)</f>
        <v>0</v>
      </c>
      <c r="H162" s="414">
        <f t="shared" si="44"/>
        <v>0</v>
      </c>
      <c r="I162" s="410">
        <f t="shared" si="44"/>
        <v>0</v>
      </c>
      <c r="J162" s="410">
        <f t="shared" si="44"/>
        <v>0</v>
      </c>
      <c r="K162" s="410">
        <f t="shared" si="44"/>
        <v>0</v>
      </c>
      <c r="L162" s="410">
        <f t="shared" si="44"/>
        <v>0</v>
      </c>
      <c r="M162" s="410">
        <f t="shared" si="44"/>
        <v>0</v>
      </c>
      <c r="N162" s="410">
        <f t="shared" si="44"/>
        <v>0</v>
      </c>
      <c r="O162" s="410">
        <f t="shared" si="44"/>
        <v>0</v>
      </c>
      <c r="P162" s="410">
        <f t="shared" si="44"/>
        <v>0</v>
      </c>
      <c r="Q162" s="410">
        <f t="shared" si="44"/>
        <v>0</v>
      </c>
      <c r="R162" s="410">
        <f t="shared" si="44"/>
        <v>0</v>
      </c>
      <c r="S162" s="410">
        <f t="shared" si="44"/>
        <v>0</v>
      </c>
      <c r="T162" s="413">
        <f>SUM(T163:T167)</f>
        <v>0</v>
      </c>
      <c r="U162" s="414">
        <f t="shared" si="44"/>
        <v>0</v>
      </c>
      <c r="V162" s="410">
        <f t="shared" si="44"/>
        <v>0</v>
      </c>
      <c r="W162" s="410">
        <f t="shared" si="44"/>
        <v>0</v>
      </c>
      <c r="X162" s="410">
        <f t="shared" si="44"/>
        <v>0</v>
      </c>
      <c r="Y162" s="410">
        <f t="shared" si="44"/>
        <v>0</v>
      </c>
      <c r="Z162" s="410">
        <f t="shared" si="44"/>
        <v>0</v>
      </c>
      <c r="AA162" s="410">
        <f t="shared" si="44"/>
        <v>0</v>
      </c>
      <c r="AB162" s="410">
        <f t="shared" si="44"/>
        <v>0</v>
      </c>
      <c r="AC162" s="410">
        <f t="shared" si="44"/>
        <v>0</v>
      </c>
      <c r="AD162" s="410">
        <f t="shared" si="44"/>
        <v>0</v>
      </c>
      <c r="AE162" s="410">
        <f t="shared" si="44"/>
        <v>0</v>
      </c>
      <c r="AF162" s="410">
        <f t="shared" si="44"/>
        <v>0</v>
      </c>
      <c r="AG162" s="411">
        <f t="shared" si="44"/>
        <v>0</v>
      </c>
      <c r="AH162" s="412">
        <f t="shared" si="44"/>
        <v>0</v>
      </c>
      <c r="AI162" s="410">
        <f t="shared" si="44"/>
        <v>0</v>
      </c>
      <c r="AJ162" s="410">
        <f t="shared" si="44"/>
        <v>0</v>
      </c>
      <c r="AK162" s="410">
        <f t="shared" si="44"/>
        <v>0</v>
      </c>
      <c r="AL162" s="410">
        <f t="shared" si="44"/>
        <v>0</v>
      </c>
      <c r="AM162" s="410">
        <f t="shared" si="44"/>
        <v>0</v>
      </c>
      <c r="AN162" s="410">
        <f t="shared" si="44"/>
        <v>0</v>
      </c>
      <c r="AO162" s="410">
        <f t="shared" si="44"/>
        <v>0</v>
      </c>
      <c r="AP162" s="410">
        <f t="shared" si="44"/>
        <v>0</v>
      </c>
      <c r="AQ162" s="410">
        <f t="shared" si="44"/>
        <v>0</v>
      </c>
      <c r="AR162" s="410">
        <f t="shared" si="44"/>
        <v>0</v>
      </c>
      <c r="AS162" s="410">
        <f t="shared" si="44"/>
        <v>0</v>
      </c>
      <c r="AT162" s="413">
        <f>SUM(AT163:AT167)</f>
        <v>0</v>
      </c>
      <c r="AU162" s="415">
        <f>SUM(AU163:AU167)</f>
        <v>0</v>
      </c>
      <c r="AV162" s="392">
        <f t="shared" si="40"/>
        <v>0</v>
      </c>
    </row>
    <row r="163" spans="2:48" s="60" customFormat="1" ht="12.75" customHeight="1" x14ac:dyDescent="0.25">
      <c r="B163" s="416" t="str">
        <f>+'FORMATO COSTEO C2'!C306</f>
        <v>2.2.5.1</v>
      </c>
      <c r="C163" s="417" t="str">
        <f>+'FORMATO COSTEO C2'!B306</f>
        <v>Categoría de gasto</v>
      </c>
      <c r="D163" s="428"/>
      <c r="E163" s="563"/>
      <c r="F163" s="420">
        <f>+'FORMATO COSTEO C2'!G306</f>
        <v>0</v>
      </c>
      <c r="G163" s="423">
        <f>+'FORMATO COSTEO C2'!I306</f>
        <v>0</v>
      </c>
      <c r="H163" s="560">
        <f>IF( $F163=0,0,((($F163/$E$162)*'PLAN DE ADQUISICIONES'!F$59)*($G163/$F163)))</f>
        <v>0</v>
      </c>
      <c r="I163" s="420">
        <f>IF( $F163=0,0,((($F163/$E$162)*'PLAN DE ADQUISICIONES'!G$59)*($G163/$F163)))</f>
        <v>0</v>
      </c>
      <c r="J163" s="420">
        <f>IF( $F163=0,0,((($F163/$E$162)*'PLAN DE ADQUISICIONES'!H$59)*($G163/$F163)))</f>
        <v>0</v>
      </c>
      <c r="K163" s="420">
        <f>IF( $F163=0,0,((($F163/$E$162)*'PLAN DE ADQUISICIONES'!I$59)*($G163/$F163)))</f>
        <v>0</v>
      </c>
      <c r="L163" s="420">
        <f>IF( $F163=0,0,((($F163/$E$162)*'PLAN DE ADQUISICIONES'!J$59)*($G163/$F163)))</f>
        <v>0</v>
      </c>
      <c r="M163" s="420">
        <f>IF( $F163=0,0,((($F163/$E$162)*'PLAN DE ADQUISICIONES'!K$59)*($G163/$F163)))</f>
        <v>0</v>
      </c>
      <c r="N163" s="420">
        <f>IF( $F163=0,0,((($F163/$E$162)*'PLAN DE ADQUISICIONES'!L$59)*($G163/$F163)))</f>
        <v>0</v>
      </c>
      <c r="O163" s="420">
        <f>IF( $F163=0,0,((($F163/$E$162)*'PLAN DE ADQUISICIONES'!M$59)*($G163/$F163)))</f>
        <v>0</v>
      </c>
      <c r="P163" s="420">
        <f>IF( $F163=0,0,((($F163/$E$162)*'PLAN DE ADQUISICIONES'!N$59)*($G163/$F163)))</f>
        <v>0</v>
      </c>
      <c r="Q163" s="420">
        <f>IF( $F163=0,0,((($F163/$E$162)*'PLAN DE ADQUISICIONES'!O$59)*($G163/$F163)))</f>
        <v>0</v>
      </c>
      <c r="R163" s="420">
        <f>IF( $F163=0,0,((($F163/$E$162)*'PLAN DE ADQUISICIONES'!P$59)*($G163/$F163)))</f>
        <v>0</v>
      </c>
      <c r="S163" s="420">
        <f>IF( $F163=0,0,((($F163/$E$162)*'PLAN DE ADQUISICIONES'!Q$59)*($G163/$F163)))</f>
        <v>0</v>
      </c>
      <c r="T163" s="423">
        <f>H163+I163+J163+K163+L163+M163+N163+O163+P163+Q163+R163+S163</f>
        <v>0</v>
      </c>
      <c r="U163" s="424">
        <f>IF( $F163=0,0,((($F163/$E$162)*'PLAN DE ADQUISICIONES'!R$59)*($G163/$F163)))</f>
        <v>0</v>
      </c>
      <c r="V163" s="420">
        <f>IF( $F163=0,0,((($F163/$E$162)*'PLAN DE ADQUISICIONES'!S$59)*($G163/$F163)))</f>
        <v>0</v>
      </c>
      <c r="W163" s="420">
        <f>IF( $F163=0,0,((($F163/$E$162)*'PLAN DE ADQUISICIONES'!T$59)*($G163/$F163)))</f>
        <v>0</v>
      </c>
      <c r="X163" s="420">
        <f>IF( $F163=0,0,((($F163/$E$162)*'PLAN DE ADQUISICIONES'!U$59)*($G163/$F163)))</f>
        <v>0</v>
      </c>
      <c r="Y163" s="420">
        <f>IF( $F163=0,0,((($F163/$E$162)*'PLAN DE ADQUISICIONES'!V$59)*($G163/$F163)))</f>
        <v>0</v>
      </c>
      <c r="Z163" s="420">
        <f>IF( $F163=0,0,((($F163/$E$162)*'PLAN DE ADQUISICIONES'!W$59)*($G163/$F163)))</f>
        <v>0</v>
      </c>
      <c r="AA163" s="420">
        <f>IF( $F163=0,0,((($F163/$E$162)*'PLAN DE ADQUISICIONES'!X$59)*($G163/$F163)))</f>
        <v>0</v>
      </c>
      <c r="AB163" s="420">
        <f>IF( $F163=0,0,((($F163/$E$162)*'PLAN DE ADQUISICIONES'!Y$59)*($G163/$F163)))</f>
        <v>0</v>
      </c>
      <c r="AC163" s="420">
        <f>IF( $F163=0,0,((($F163/$E$162)*'PLAN DE ADQUISICIONES'!Z$59)*($G163/$F163)))</f>
        <v>0</v>
      </c>
      <c r="AD163" s="420">
        <f>IF( $F163=0,0,((($F163/$E$162)*'PLAN DE ADQUISICIONES'!AA$59)*($G163/$F163)))</f>
        <v>0</v>
      </c>
      <c r="AE163" s="420">
        <f>IF( $F163=0,0,((($F163/$E$162)*'PLAN DE ADQUISICIONES'!AB$59)*($G163/$F163)))</f>
        <v>0</v>
      </c>
      <c r="AF163" s="420">
        <f>IF( $F163=0,0,((($F163/$E$162)*'PLAN DE ADQUISICIONES'!AC$59)*($G163/$F163)))</f>
        <v>0</v>
      </c>
      <c r="AG163" s="421">
        <f>U163+V163+W163+X163+Y163+Z163+AA163+AB163+AC163+AD163+AE163+AF163</f>
        <v>0</v>
      </c>
      <c r="AH163" s="425">
        <f>IF( $F163=0,0,((($F163/$E$162)*'PLAN DE ADQUISICIONES'!AD$59)*($G163/$F163)))</f>
        <v>0</v>
      </c>
      <c r="AI163" s="420">
        <f>IF( $F163=0,0,((($F163/$E$162)*'PLAN DE ADQUISICIONES'!AE$59)*($G163/$F163)))</f>
        <v>0</v>
      </c>
      <c r="AJ163" s="420">
        <f>IF( $F163=0,0,((($F163/$E$162)*'PLAN DE ADQUISICIONES'!AF$59)*($G163/$F163)))</f>
        <v>0</v>
      </c>
      <c r="AK163" s="420">
        <f>IF( $F163=0,0,((($F163/$E$162)*'PLAN DE ADQUISICIONES'!AG$59)*($G163/$F163)))</f>
        <v>0</v>
      </c>
      <c r="AL163" s="420">
        <f>IF( $F163=0,0,((($F163/$E$162)*'PLAN DE ADQUISICIONES'!AH$59)*($G163/$F163)))</f>
        <v>0</v>
      </c>
      <c r="AM163" s="420">
        <f>IF( $F163=0,0,((($F163/$E$162)*'PLAN DE ADQUISICIONES'!AI$59)*($G163/$F163)))</f>
        <v>0</v>
      </c>
      <c r="AN163" s="420">
        <f>IF( $F163=0,0,((($F163/$E$162)*'PLAN DE ADQUISICIONES'!AJ$59)*($G163/$F163)))</f>
        <v>0</v>
      </c>
      <c r="AO163" s="420">
        <f>IF( $F163=0,0,((($F163/$E$162)*'PLAN DE ADQUISICIONES'!AK$59)*($G163/$F163)))</f>
        <v>0</v>
      </c>
      <c r="AP163" s="420">
        <f>IF( $F163=0,0,((($F163/$E$162)*'PLAN DE ADQUISICIONES'!AL$59)*($G163/$F163)))</f>
        <v>0</v>
      </c>
      <c r="AQ163" s="420">
        <f>IF( $F163=0,0,((($F163/$E$162)*'PLAN DE ADQUISICIONES'!AM$59)*($G163/$F163)))</f>
        <v>0</v>
      </c>
      <c r="AR163" s="420">
        <f>IF( $F163=0,0,((($F163/$E$162)*'PLAN DE ADQUISICIONES'!AN$59)*($G163/$F163)))</f>
        <v>0</v>
      </c>
      <c r="AS163" s="420">
        <f>IF( $F163=0,0,((($F163/$E$162)*'PLAN DE ADQUISICIONES'!AO$59)*($G163/$F163)))</f>
        <v>0</v>
      </c>
      <c r="AT163" s="423">
        <f>AH163+AI163+AJ163+AK163+AL163+AM163+AN163+AO163+AP163+AQ163+AR163+AS163</f>
        <v>0</v>
      </c>
      <c r="AU163" s="426">
        <f>AS163+AR163+AQ163+AP163+AO163+AN163+AM163+AL163+AK163+AJ163+AI163+AH163+AF163+AE163+AD163+AC163+AB163+AA163+Z163+Y163+X163+W163+V163+U163+S163+R163+Q163+P163+O163+N163+M163+L163+K163+J163+I163+H163</f>
        <v>0</v>
      </c>
      <c r="AV163" s="392">
        <f t="shared" si="40"/>
        <v>0</v>
      </c>
    </row>
    <row r="164" spans="2:48" s="60" customFormat="1" ht="12.75" customHeight="1" x14ac:dyDescent="0.25">
      <c r="B164" s="416" t="str">
        <f>+'FORMATO COSTEO C2'!C312</f>
        <v>2.2.5.2</v>
      </c>
      <c r="C164" s="417" t="str">
        <f>+'FORMATO COSTEO C2'!B312</f>
        <v>Categoría de gasto</v>
      </c>
      <c r="D164" s="428"/>
      <c r="E164" s="563"/>
      <c r="F164" s="420">
        <f>+'FORMATO COSTEO C2'!G312</f>
        <v>0</v>
      </c>
      <c r="G164" s="423">
        <f>+'FORMATO COSTEO C2'!I312</f>
        <v>0</v>
      </c>
      <c r="H164" s="424">
        <f>IF( $F164=0,0,((($F164/$E$162)*'PLAN DE ADQUISICIONES'!F$59)*($G164/$F164)))</f>
        <v>0</v>
      </c>
      <c r="I164" s="420">
        <f>IF( $F164=0,0,((($F164/$E$162)*'PLAN DE ADQUISICIONES'!G$59)*($G164/$F164)))</f>
        <v>0</v>
      </c>
      <c r="J164" s="420">
        <f>IF( $F164=0,0,((($F164/$E$162)*'PLAN DE ADQUISICIONES'!H$59)*($G164/$F164)))</f>
        <v>0</v>
      </c>
      <c r="K164" s="420">
        <f>IF( $F164=0,0,((($F164/$E$162)*'PLAN DE ADQUISICIONES'!I$59)*($G164/$F164)))</f>
        <v>0</v>
      </c>
      <c r="L164" s="420">
        <f>IF( $F164=0,0,((($F164/$E$162)*'PLAN DE ADQUISICIONES'!J$59)*($G164/$F164)))</f>
        <v>0</v>
      </c>
      <c r="M164" s="420">
        <f>IF( $F164=0,0,((($F164/$E$162)*'PLAN DE ADQUISICIONES'!K$59)*($G164/$F164)))</f>
        <v>0</v>
      </c>
      <c r="N164" s="420">
        <f>IF( $F164=0,0,((($F164/$E$162)*'PLAN DE ADQUISICIONES'!L$59)*($G164/$F164)))</f>
        <v>0</v>
      </c>
      <c r="O164" s="420">
        <f>IF( $F164=0,0,((($F164/$E$162)*'PLAN DE ADQUISICIONES'!M$59)*($G164/$F164)))</f>
        <v>0</v>
      </c>
      <c r="P164" s="420">
        <f>IF( $F164=0,0,((($F164/$E$162)*'PLAN DE ADQUISICIONES'!N$59)*($G164/$F164)))</f>
        <v>0</v>
      </c>
      <c r="Q164" s="420">
        <f>IF( $F164=0,0,((($F164/$E$162)*'PLAN DE ADQUISICIONES'!O$59)*($G164/$F164)))</f>
        <v>0</v>
      </c>
      <c r="R164" s="420">
        <f>IF( $F164=0,0,((($F164/$E$162)*'PLAN DE ADQUISICIONES'!P$59)*($G164/$F164)))</f>
        <v>0</v>
      </c>
      <c r="S164" s="420">
        <f>IF( $F164=0,0,((($F164/$E$162)*'PLAN DE ADQUISICIONES'!Q$59)*($G164/$F164)))</f>
        <v>0</v>
      </c>
      <c r="T164" s="423">
        <f>H164+I164+J164+K164+L164+M164+N164+O164+P164+Q164+R164+S164</f>
        <v>0</v>
      </c>
      <c r="U164" s="424">
        <f>IF( $F164=0,0,((($F164/$E$162)*'PLAN DE ADQUISICIONES'!R$59)*($G164/$F164)))</f>
        <v>0</v>
      </c>
      <c r="V164" s="420">
        <f>IF( $F164=0,0,((($F164/$E$162)*'PLAN DE ADQUISICIONES'!S$59)*($G164/$F164)))</f>
        <v>0</v>
      </c>
      <c r="W164" s="420">
        <f>IF( $F164=0,0,((($F164/$E$162)*'PLAN DE ADQUISICIONES'!T$59)*($G164/$F164)))</f>
        <v>0</v>
      </c>
      <c r="X164" s="420">
        <f>IF( $F164=0,0,((($F164/$E$162)*'PLAN DE ADQUISICIONES'!U$59)*($G164/$F164)))</f>
        <v>0</v>
      </c>
      <c r="Y164" s="420">
        <f>IF( $F164=0,0,((($F164/$E$162)*'PLAN DE ADQUISICIONES'!V$59)*($G164/$F164)))</f>
        <v>0</v>
      </c>
      <c r="Z164" s="420">
        <f>IF( $F164=0,0,((($F164/$E$162)*'PLAN DE ADQUISICIONES'!W$59)*($G164/$F164)))</f>
        <v>0</v>
      </c>
      <c r="AA164" s="420">
        <f>IF( $F164=0,0,((($F164/$E$162)*'PLAN DE ADQUISICIONES'!X$59)*($G164/$F164)))</f>
        <v>0</v>
      </c>
      <c r="AB164" s="420">
        <f>IF( $F164=0,0,((($F164/$E$162)*'PLAN DE ADQUISICIONES'!Y$59)*($G164/$F164)))</f>
        <v>0</v>
      </c>
      <c r="AC164" s="420">
        <f>IF( $F164=0,0,((($F164/$E$162)*'PLAN DE ADQUISICIONES'!Z$59)*($G164/$F164)))</f>
        <v>0</v>
      </c>
      <c r="AD164" s="420">
        <f>IF( $F164=0,0,((($F164/$E$162)*'PLAN DE ADQUISICIONES'!AA$59)*($G164/$F164)))</f>
        <v>0</v>
      </c>
      <c r="AE164" s="420">
        <f>IF( $F164=0,0,((($F164/$E$162)*'PLAN DE ADQUISICIONES'!AB$59)*($G164/$F164)))</f>
        <v>0</v>
      </c>
      <c r="AF164" s="420">
        <f>IF( $F164=0,0,((($F164/$E$162)*'PLAN DE ADQUISICIONES'!AC$59)*($G164/$F164)))</f>
        <v>0</v>
      </c>
      <c r="AG164" s="421">
        <f>U164+V164+W164+X164+Y164+Z164+AA164+AB164+AC164+AD164+AE164+AF164</f>
        <v>0</v>
      </c>
      <c r="AH164" s="425">
        <f>IF( $F164=0,0,((($F164/$E$162)*'PLAN DE ADQUISICIONES'!AD$59)*($G164/$F164)))</f>
        <v>0</v>
      </c>
      <c r="AI164" s="420">
        <f>IF( $F164=0,0,((($F164/$E$162)*'PLAN DE ADQUISICIONES'!AE$59)*($G164/$F164)))</f>
        <v>0</v>
      </c>
      <c r="AJ164" s="420">
        <f>IF( $F164=0,0,((($F164/$E$162)*'PLAN DE ADQUISICIONES'!AF$59)*($G164/$F164)))</f>
        <v>0</v>
      </c>
      <c r="AK164" s="420">
        <f>IF( $F164=0,0,((($F164/$E$162)*'PLAN DE ADQUISICIONES'!AG$59)*($G164/$F164)))</f>
        <v>0</v>
      </c>
      <c r="AL164" s="420">
        <f>IF( $F164=0,0,((($F164/$E$162)*'PLAN DE ADQUISICIONES'!AH$59)*($G164/$F164)))</f>
        <v>0</v>
      </c>
      <c r="AM164" s="420">
        <f>IF( $F164=0,0,((($F164/$E$162)*'PLAN DE ADQUISICIONES'!AI$59)*($G164/$F164)))</f>
        <v>0</v>
      </c>
      <c r="AN164" s="420">
        <f>IF( $F164=0,0,((($F164/$E$162)*'PLAN DE ADQUISICIONES'!AJ$59)*($G164/$F164)))</f>
        <v>0</v>
      </c>
      <c r="AO164" s="420">
        <f>IF( $F164=0,0,((($F164/$E$162)*'PLAN DE ADQUISICIONES'!AK$59)*($G164/$F164)))</f>
        <v>0</v>
      </c>
      <c r="AP164" s="420">
        <f>IF( $F164=0,0,((($F164/$E$162)*'PLAN DE ADQUISICIONES'!AL$59)*($G164/$F164)))</f>
        <v>0</v>
      </c>
      <c r="AQ164" s="420">
        <f>IF( $F164=0,0,((($F164/$E$162)*'PLAN DE ADQUISICIONES'!AM$59)*($G164/$F164)))</f>
        <v>0</v>
      </c>
      <c r="AR164" s="420">
        <f>IF( $F164=0,0,((($F164/$E$162)*'PLAN DE ADQUISICIONES'!AN$59)*($G164/$F164)))</f>
        <v>0</v>
      </c>
      <c r="AS164" s="420">
        <f>IF( $F164=0,0,((($F164/$E$162)*'PLAN DE ADQUISICIONES'!AO$59)*($G164/$F164)))</f>
        <v>0</v>
      </c>
      <c r="AT164" s="423">
        <f>AH164+AI164+AJ164+AK164+AL164+AM164+AN164+AO164+AP164+AQ164+AR164+AS164</f>
        <v>0</v>
      </c>
      <c r="AU164" s="426">
        <f>AS164+AR164+AQ164+AP164+AO164+AN164+AM164+AL164+AK164+AJ164+AI164+AH164+AF164+AE164+AD164+AC164+AB164+AA164+Z164+Y164+X164+W164+V164+U164+S164+R164+Q164+P164+O164+N164+M164+L164+K164+J164+I164+H164</f>
        <v>0</v>
      </c>
      <c r="AV164" s="392">
        <f t="shared" si="40"/>
        <v>0</v>
      </c>
    </row>
    <row r="165" spans="2:48" s="60" customFormat="1" ht="12.75" customHeight="1" x14ac:dyDescent="0.25">
      <c r="B165" s="416" t="str">
        <f>+'FORMATO COSTEO C2'!C318</f>
        <v>2.2.5.3</v>
      </c>
      <c r="C165" s="417" t="str">
        <f>+'FORMATO COSTEO C2'!B318</f>
        <v>Categoría de gasto</v>
      </c>
      <c r="D165" s="428"/>
      <c r="E165" s="563"/>
      <c r="F165" s="420">
        <f>+'FORMATO COSTEO C2'!G318</f>
        <v>0</v>
      </c>
      <c r="G165" s="423">
        <f>+'FORMATO COSTEO C2'!I318</f>
        <v>0</v>
      </c>
      <c r="H165" s="424">
        <f>IF( $F165=0,0,((($F165/$E$162)*'PLAN DE ADQUISICIONES'!F$59)*($G165/$F165)))</f>
        <v>0</v>
      </c>
      <c r="I165" s="420">
        <f>IF( $F165=0,0,((($F165/$E$162)*'PLAN DE ADQUISICIONES'!G$59)*($G165/$F165)))</f>
        <v>0</v>
      </c>
      <c r="J165" s="420">
        <f>IF( $F165=0,0,((($F165/$E$162)*'PLAN DE ADQUISICIONES'!H$59)*($G165/$F165)))</f>
        <v>0</v>
      </c>
      <c r="K165" s="420">
        <f>IF( $F165=0,0,((($F165/$E$162)*'PLAN DE ADQUISICIONES'!I$59)*($G165/$F165)))</f>
        <v>0</v>
      </c>
      <c r="L165" s="420">
        <f>IF( $F165=0,0,((($F165/$E$162)*'PLAN DE ADQUISICIONES'!J$59)*($G165/$F165)))</f>
        <v>0</v>
      </c>
      <c r="M165" s="420">
        <f>IF( $F165=0,0,((($F165/$E$162)*'PLAN DE ADQUISICIONES'!K$59)*($G165/$F165)))</f>
        <v>0</v>
      </c>
      <c r="N165" s="420">
        <f>IF( $F165=0,0,((($F165/$E$162)*'PLAN DE ADQUISICIONES'!L$59)*($G165/$F165)))</f>
        <v>0</v>
      </c>
      <c r="O165" s="420">
        <f>IF( $F165=0,0,((($F165/$E$162)*'PLAN DE ADQUISICIONES'!M$59)*($G165/$F165)))</f>
        <v>0</v>
      </c>
      <c r="P165" s="420">
        <f>IF( $F165=0,0,((($F165/$E$162)*'PLAN DE ADQUISICIONES'!N$59)*($G165/$F165)))</f>
        <v>0</v>
      </c>
      <c r="Q165" s="420">
        <f>IF( $F165=0,0,((($F165/$E$162)*'PLAN DE ADQUISICIONES'!O$59)*($G165/$F165)))</f>
        <v>0</v>
      </c>
      <c r="R165" s="420">
        <f>IF( $F165=0,0,((($F165/$E$162)*'PLAN DE ADQUISICIONES'!P$59)*($G165/$F165)))</f>
        <v>0</v>
      </c>
      <c r="S165" s="420">
        <f>IF( $F165=0,0,((($F165/$E$162)*'PLAN DE ADQUISICIONES'!Q$59)*($G165/$F165)))</f>
        <v>0</v>
      </c>
      <c r="T165" s="423">
        <f>H165+I165+J165+K165+L165+M165+N165+O165+P165+Q165+R165+S165</f>
        <v>0</v>
      </c>
      <c r="U165" s="424">
        <f>IF( $F165=0,0,((($F165/$E$162)*'PLAN DE ADQUISICIONES'!R$59)*($G165/$F165)))</f>
        <v>0</v>
      </c>
      <c r="V165" s="420">
        <f>IF( $F165=0,0,((($F165/$E$162)*'PLAN DE ADQUISICIONES'!S$59)*($G165/$F165)))</f>
        <v>0</v>
      </c>
      <c r="W165" s="420">
        <f>IF( $F165=0,0,((($F165/$E$162)*'PLAN DE ADQUISICIONES'!T$59)*($G165/$F165)))</f>
        <v>0</v>
      </c>
      <c r="X165" s="420">
        <f>IF( $F165=0,0,((($F165/$E$162)*'PLAN DE ADQUISICIONES'!U$59)*($G165/$F165)))</f>
        <v>0</v>
      </c>
      <c r="Y165" s="420">
        <f>IF( $F165=0,0,((($F165/$E$162)*'PLAN DE ADQUISICIONES'!V$59)*($G165/$F165)))</f>
        <v>0</v>
      </c>
      <c r="Z165" s="420">
        <f>IF( $F165=0,0,((($F165/$E$162)*'PLAN DE ADQUISICIONES'!W$59)*($G165/$F165)))</f>
        <v>0</v>
      </c>
      <c r="AA165" s="420">
        <f>IF( $F165=0,0,((($F165/$E$162)*'PLAN DE ADQUISICIONES'!X$59)*($G165/$F165)))</f>
        <v>0</v>
      </c>
      <c r="AB165" s="420">
        <f>IF( $F165=0,0,((($F165/$E$162)*'PLAN DE ADQUISICIONES'!Y$59)*($G165/$F165)))</f>
        <v>0</v>
      </c>
      <c r="AC165" s="420">
        <f>IF( $F165=0,0,((($F165/$E$162)*'PLAN DE ADQUISICIONES'!Z$59)*($G165/$F165)))</f>
        <v>0</v>
      </c>
      <c r="AD165" s="420">
        <f>IF( $F165=0,0,((($F165/$E$162)*'PLAN DE ADQUISICIONES'!AA$59)*($G165/$F165)))</f>
        <v>0</v>
      </c>
      <c r="AE165" s="420">
        <f>IF( $F165=0,0,((($F165/$E$162)*'PLAN DE ADQUISICIONES'!AB$59)*($G165/$F165)))</f>
        <v>0</v>
      </c>
      <c r="AF165" s="420">
        <f>IF( $F165=0,0,((($F165/$E$162)*'PLAN DE ADQUISICIONES'!AC$59)*($G165/$F165)))</f>
        <v>0</v>
      </c>
      <c r="AG165" s="421">
        <f>U165+V165+W165+X165+Y165+Z165+AA165+AB165+AC165+AD165+AE165+AF165</f>
        <v>0</v>
      </c>
      <c r="AH165" s="425">
        <f>IF( $F165=0,0,((($F165/$E$162)*'PLAN DE ADQUISICIONES'!AD$59)*($G165/$F165)))</f>
        <v>0</v>
      </c>
      <c r="AI165" s="420">
        <f>IF( $F165=0,0,((($F165/$E$162)*'PLAN DE ADQUISICIONES'!AE$59)*($G165/$F165)))</f>
        <v>0</v>
      </c>
      <c r="AJ165" s="420">
        <f>IF( $F165=0,0,((($F165/$E$162)*'PLAN DE ADQUISICIONES'!AF$59)*($G165/$F165)))</f>
        <v>0</v>
      </c>
      <c r="AK165" s="420">
        <f>IF( $F165=0,0,((($F165/$E$162)*'PLAN DE ADQUISICIONES'!AG$59)*($G165/$F165)))</f>
        <v>0</v>
      </c>
      <c r="AL165" s="420">
        <f>IF( $F165=0,0,((($F165/$E$162)*'PLAN DE ADQUISICIONES'!AH$59)*($G165/$F165)))</f>
        <v>0</v>
      </c>
      <c r="AM165" s="420">
        <f>IF( $F165=0,0,((($F165/$E$162)*'PLAN DE ADQUISICIONES'!AI$59)*($G165/$F165)))</f>
        <v>0</v>
      </c>
      <c r="AN165" s="420">
        <f>IF( $F165=0,0,((($F165/$E$162)*'PLAN DE ADQUISICIONES'!AJ$59)*($G165/$F165)))</f>
        <v>0</v>
      </c>
      <c r="AO165" s="420">
        <f>IF( $F165=0,0,((($F165/$E$162)*'PLAN DE ADQUISICIONES'!AK$59)*($G165/$F165)))</f>
        <v>0</v>
      </c>
      <c r="AP165" s="420">
        <f>IF( $F165=0,0,((($F165/$E$162)*'PLAN DE ADQUISICIONES'!AL$59)*($G165/$F165)))</f>
        <v>0</v>
      </c>
      <c r="AQ165" s="420">
        <f>IF( $F165=0,0,((($F165/$E$162)*'PLAN DE ADQUISICIONES'!AM$59)*($G165/$F165)))</f>
        <v>0</v>
      </c>
      <c r="AR165" s="420">
        <f>IF( $F165=0,0,((($F165/$E$162)*'PLAN DE ADQUISICIONES'!AN$59)*($G165/$F165)))</f>
        <v>0</v>
      </c>
      <c r="AS165" s="420">
        <f>IF( $F165=0,0,((($F165/$E$162)*'PLAN DE ADQUISICIONES'!AO$59)*($G165/$F165)))</f>
        <v>0</v>
      </c>
      <c r="AT165" s="423">
        <f>AH165+AI165+AJ165+AK165+AL165+AM165+AN165+AO165+AP165+AQ165+AR165+AS165</f>
        <v>0</v>
      </c>
      <c r="AU165" s="426">
        <f>AS165+AR165+AQ165+AP165+AO165+AN165+AM165+AL165+AK165+AJ165+AI165+AH165+AF165+AE165+AD165+AC165+AB165+AA165+Z165+Y165+X165+W165+V165+U165+S165+R165+Q165+P165+O165+N165+M165+L165+K165+J165+I165+H165</f>
        <v>0</v>
      </c>
      <c r="AV165" s="392">
        <f t="shared" si="40"/>
        <v>0</v>
      </c>
    </row>
    <row r="166" spans="2:48" s="60" customFormat="1" ht="12.75" customHeight="1" x14ac:dyDescent="0.25">
      <c r="B166" s="416" t="str">
        <f>+'FORMATO COSTEO C2'!C324</f>
        <v>2.2.5.4</v>
      </c>
      <c r="C166" s="417" t="str">
        <f>+'FORMATO COSTEO C2'!B324</f>
        <v>Categoría de gasto</v>
      </c>
      <c r="D166" s="428"/>
      <c r="E166" s="563"/>
      <c r="F166" s="420">
        <f>+'FORMATO COSTEO C2'!G324</f>
        <v>0</v>
      </c>
      <c r="G166" s="423">
        <f>+'FORMATO COSTEO C2'!I324</f>
        <v>0</v>
      </c>
      <c r="H166" s="424">
        <f>IF( $F166=0,0,((($F166/$E$162)*'PLAN DE ADQUISICIONES'!F$59)*($G166/$F166)))</f>
        <v>0</v>
      </c>
      <c r="I166" s="420">
        <f>IF( $F166=0,0,((($F166/$E$162)*'PLAN DE ADQUISICIONES'!G$59)*($G166/$F166)))</f>
        <v>0</v>
      </c>
      <c r="J166" s="420">
        <f>IF( $F166=0,0,((($F166/$E$162)*'PLAN DE ADQUISICIONES'!H$59)*($G166/$F166)))</f>
        <v>0</v>
      </c>
      <c r="K166" s="420">
        <f>IF( $F166=0,0,((($F166/$E$162)*'PLAN DE ADQUISICIONES'!I$59)*($G166/$F166)))</f>
        <v>0</v>
      </c>
      <c r="L166" s="420">
        <f>IF( $F166=0,0,((($F166/$E$162)*'PLAN DE ADQUISICIONES'!J$59)*($G166/$F166)))</f>
        <v>0</v>
      </c>
      <c r="M166" s="420">
        <f>IF( $F166=0,0,((($F166/$E$162)*'PLAN DE ADQUISICIONES'!K$59)*($G166/$F166)))</f>
        <v>0</v>
      </c>
      <c r="N166" s="420">
        <f>IF( $F166=0,0,((($F166/$E$162)*'PLAN DE ADQUISICIONES'!L$59)*($G166/$F166)))</f>
        <v>0</v>
      </c>
      <c r="O166" s="420">
        <f>IF( $F166=0,0,((($F166/$E$162)*'PLAN DE ADQUISICIONES'!M$59)*($G166/$F166)))</f>
        <v>0</v>
      </c>
      <c r="P166" s="420">
        <f>IF( $F166=0,0,((($F166/$E$162)*'PLAN DE ADQUISICIONES'!N$59)*($G166/$F166)))</f>
        <v>0</v>
      </c>
      <c r="Q166" s="420">
        <f>IF( $F166=0,0,((($F166/$E$162)*'PLAN DE ADQUISICIONES'!O$59)*($G166/$F166)))</f>
        <v>0</v>
      </c>
      <c r="R166" s="420">
        <f>IF( $F166=0,0,((($F166/$E$162)*'PLAN DE ADQUISICIONES'!P$59)*($G166/$F166)))</f>
        <v>0</v>
      </c>
      <c r="S166" s="420">
        <f>IF( $F166=0,0,((($F166/$E$162)*'PLAN DE ADQUISICIONES'!Q$59)*($G166/$F166)))</f>
        <v>0</v>
      </c>
      <c r="T166" s="423">
        <f>H166+I166+J166+K166+L166+M166+N166+O166+P166+Q166+R166+S166</f>
        <v>0</v>
      </c>
      <c r="U166" s="424">
        <f>IF( $F166=0,0,((($F166/$E$162)*'PLAN DE ADQUISICIONES'!R$59)*($G166/$F166)))</f>
        <v>0</v>
      </c>
      <c r="V166" s="420">
        <f>IF( $F166=0,0,((($F166/$E$162)*'PLAN DE ADQUISICIONES'!S$59)*($G166/$F166)))</f>
        <v>0</v>
      </c>
      <c r="W166" s="420">
        <f>IF( $F166=0,0,((($F166/$E$162)*'PLAN DE ADQUISICIONES'!T$59)*($G166/$F166)))</f>
        <v>0</v>
      </c>
      <c r="X166" s="420">
        <f>IF( $F166=0,0,((($F166/$E$162)*'PLAN DE ADQUISICIONES'!U$59)*($G166/$F166)))</f>
        <v>0</v>
      </c>
      <c r="Y166" s="420">
        <f>IF( $F166=0,0,((($F166/$E$162)*'PLAN DE ADQUISICIONES'!V$59)*($G166/$F166)))</f>
        <v>0</v>
      </c>
      <c r="Z166" s="420">
        <f>IF( $F166=0,0,((($F166/$E$162)*'PLAN DE ADQUISICIONES'!W$59)*($G166/$F166)))</f>
        <v>0</v>
      </c>
      <c r="AA166" s="420">
        <f>IF( $F166=0,0,((($F166/$E$162)*'PLAN DE ADQUISICIONES'!X$59)*($G166/$F166)))</f>
        <v>0</v>
      </c>
      <c r="AB166" s="420">
        <f>IF( $F166=0,0,((($F166/$E$162)*'PLAN DE ADQUISICIONES'!Y$59)*($G166/$F166)))</f>
        <v>0</v>
      </c>
      <c r="AC166" s="420">
        <f>IF( $F166=0,0,((($F166/$E$162)*'PLAN DE ADQUISICIONES'!Z$59)*($G166/$F166)))</f>
        <v>0</v>
      </c>
      <c r="AD166" s="420">
        <f>IF( $F166=0,0,((($F166/$E$162)*'PLAN DE ADQUISICIONES'!AA$59)*($G166/$F166)))</f>
        <v>0</v>
      </c>
      <c r="AE166" s="420">
        <f>IF( $F166=0,0,((($F166/$E$162)*'PLAN DE ADQUISICIONES'!AB$59)*($G166/$F166)))</f>
        <v>0</v>
      </c>
      <c r="AF166" s="420">
        <f>IF( $F166=0,0,((($F166/$E$162)*'PLAN DE ADQUISICIONES'!AC$59)*($G166/$F166)))</f>
        <v>0</v>
      </c>
      <c r="AG166" s="421">
        <f>U166+V166+W166+X166+Y166+Z166+AA166+AB166+AC166+AD166+AE166+AF166</f>
        <v>0</v>
      </c>
      <c r="AH166" s="425">
        <f>IF( $F166=0,0,((($F166/$E$162)*'PLAN DE ADQUISICIONES'!AD$59)*($G166/$F166)))</f>
        <v>0</v>
      </c>
      <c r="AI166" s="420">
        <f>IF( $F166=0,0,((($F166/$E$162)*'PLAN DE ADQUISICIONES'!AE$59)*($G166/$F166)))</f>
        <v>0</v>
      </c>
      <c r="AJ166" s="420">
        <f>IF( $F166=0,0,((($F166/$E$162)*'PLAN DE ADQUISICIONES'!AF$59)*($G166/$F166)))</f>
        <v>0</v>
      </c>
      <c r="AK166" s="420">
        <f>IF( $F166=0,0,((($F166/$E$162)*'PLAN DE ADQUISICIONES'!AG$59)*($G166/$F166)))</f>
        <v>0</v>
      </c>
      <c r="AL166" s="420">
        <f>IF( $F166=0,0,((($F166/$E$162)*'PLAN DE ADQUISICIONES'!AH$59)*($G166/$F166)))</f>
        <v>0</v>
      </c>
      <c r="AM166" s="420">
        <f>IF( $F166=0,0,((($F166/$E$162)*'PLAN DE ADQUISICIONES'!AI$59)*($G166/$F166)))</f>
        <v>0</v>
      </c>
      <c r="AN166" s="420">
        <f>IF( $F166=0,0,((($F166/$E$162)*'PLAN DE ADQUISICIONES'!AJ$59)*($G166/$F166)))</f>
        <v>0</v>
      </c>
      <c r="AO166" s="420">
        <f>IF( $F166=0,0,((($F166/$E$162)*'PLAN DE ADQUISICIONES'!AK$59)*($G166/$F166)))</f>
        <v>0</v>
      </c>
      <c r="AP166" s="420">
        <f>IF( $F166=0,0,((($F166/$E$162)*'PLAN DE ADQUISICIONES'!AL$59)*($G166/$F166)))</f>
        <v>0</v>
      </c>
      <c r="AQ166" s="420">
        <f>IF( $F166=0,0,((($F166/$E$162)*'PLAN DE ADQUISICIONES'!AM$59)*($G166/$F166)))</f>
        <v>0</v>
      </c>
      <c r="AR166" s="420">
        <f>IF( $F166=0,0,((($F166/$E$162)*'PLAN DE ADQUISICIONES'!AN$59)*($G166/$F166)))</f>
        <v>0</v>
      </c>
      <c r="AS166" s="420">
        <f>IF( $F166=0,0,((($F166/$E$162)*'PLAN DE ADQUISICIONES'!AO$59)*($G166/$F166)))</f>
        <v>0</v>
      </c>
      <c r="AT166" s="423">
        <f>AH166+AI166+AJ166+AK166+AL166+AM166+AN166+AO166+AP166+AQ166+AR166+AS166</f>
        <v>0</v>
      </c>
      <c r="AU166" s="426">
        <f>AS166+AR166+AQ166+AP166+AO166+AN166+AM166+AL166+AK166+AJ166+AI166+AH166+AF166+AE166+AD166+AC166+AB166+AA166+Z166+Y166+X166+W166+V166+U166+S166+R166+Q166+P166+O166+N166+M166+L166+K166+J166+I166+H166</f>
        <v>0</v>
      </c>
      <c r="AV166" s="392">
        <f t="shared" si="40"/>
        <v>0</v>
      </c>
    </row>
    <row r="167" spans="2:48" s="60" customFormat="1" ht="12.75" customHeight="1" x14ac:dyDescent="0.25">
      <c r="B167" s="416" t="str">
        <f>+'FORMATO COSTEO C2'!C330</f>
        <v>2.2.5.5</v>
      </c>
      <c r="C167" s="417" t="str">
        <f>+'FORMATO COSTEO C2'!B330</f>
        <v>Categoría de gasto</v>
      </c>
      <c r="D167" s="428"/>
      <c r="E167" s="563"/>
      <c r="F167" s="420">
        <f>+'FORMATO COSTEO C2'!G330</f>
        <v>0</v>
      </c>
      <c r="G167" s="423">
        <f>+'FORMATO COSTEO C2'!I330</f>
        <v>0</v>
      </c>
      <c r="H167" s="424">
        <f>IF( $F167=0,0,((($F167/$E$162)*'PLAN DE ADQUISICIONES'!F$59)*($G167/$F167)))</f>
        <v>0</v>
      </c>
      <c r="I167" s="420">
        <f>IF( $F167=0,0,((($F167/$E$162)*'PLAN DE ADQUISICIONES'!G$59)*($G167/$F167)))</f>
        <v>0</v>
      </c>
      <c r="J167" s="420">
        <f>IF( $F167=0,0,((($F167/$E$162)*'PLAN DE ADQUISICIONES'!H$59)*($G167/$F167)))</f>
        <v>0</v>
      </c>
      <c r="K167" s="420">
        <f>IF( $F167=0,0,((($F167/$E$162)*'PLAN DE ADQUISICIONES'!I$59)*($G167/$F167)))</f>
        <v>0</v>
      </c>
      <c r="L167" s="420">
        <f>IF( $F167=0,0,((($F167/$E$162)*'PLAN DE ADQUISICIONES'!J$59)*($G167/$F167)))</f>
        <v>0</v>
      </c>
      <c r="M167" s="420">
        <f>IF( $F167=0,0,((($F167/$E$162)*'PLAN DE ADQUISICIONES'!K$59)*($G167/$F167)))</f>
        <v>0</v>
      </c>
      <c r="N167" s="420">
        <f>IF( $F167=0,0,((($F167/$E$162)*'PLAN DE ADQUISICIONES'!L$59)*($G167/$F167)))</f>
        <v>0</v>
      </c>
      <c r="O167" s="420">
        <f>IF( $F167=0,0,((($F167/$E$162)*'PLAN DE ADQUISICIONES'!M$59)*($G167/$F167)))</f>
        <v>0</v>
      </c>
      <c r="P167" s="420">
        <f>IF( $F167=0,0,((($F167/$E$162)*'PLAN DE ADQUISICIONES'!N$59)*($G167/$F167)))</f>
        <v>0</v>
      </c>
      <c r="Q167" s="420">
        <f>IF( $F167=0,0,((($F167/$E$162)*'PLAN DE ADQUISICIONES'!O$59)*($G167/$F167)))</f>
        <v>0</v>
      </c>
      <c r="R167" s="420">
        <f>IF( $F167=0,0,((($F167/$E$162)*'PLAN DE ADQUISICIONES'!P$59)*($G167/$F167)))</f>
        <v>0</v>
      </c>
      <c r="S167" s="420">
        <f>IF( $F167=0,0,((($F167/$E$162)*'PLAN DE ADQUISICIONES'!Q$59)*($G167/$F167)))</f>
        <v>0</v>
      </c>
      <c r="T167" s="423">
        <f>H167+I167+J167+K167+L167+M167+N167+O167+P167+Q167+R167+S167</f>
        <v>0</v>
      </c>
      <c r="U167" s="424">
        <f>IF( $F167=0,0,((($F167/$E$162)*'PLAN DE ADQUISICIONES'!R$59)*($G167/$F167)))</f>
        <v>0</v>
      </c>
      <c r="V167" s="420">
        <f>IF( $F167=0,0,((($F167/$E$162)*'PLAN DE ADQUISICIONES'!S$59)*($G167/$F167)))</f>
        <v>0</v>
      </c>
      <c r="W167" s="420">
        <f>IF( $F167=0,0,((($F167/$E$162)*'PLAN DE ADQUISICIONES'!T$59)*($G167/$F167)))</f>
        <v>0</v>
      </c>
      <c r="X167" s="420">
        <f>IF( $F167=0,0,((($F167/$E$162)*'PLAN DE ADQUISICIONES'!U$59)*($G167/$F167)))</f>
        <v>0</v>
      </c>
      <c r="Y167" s="420">
        <f>IF( $F167=0,0,((($F167/$E$162)*'PLAN DE ADQUISICIONES'!V$59)*($G167/$F167)))</f>
        <v>0</v>
      </c>
      <c r="Z167" s="420">
        <f>IF( $F167=0,0,((($F167/$E$162)*'PLAN DE ADQUISICIONES'!W$59)*($G167/$F167)))</f>
        <v>0</v>
      </c>
      <c r="AA167" s="420">
        <f>IF( $F167=0,0,((($F167/$E$162)*'PLAN DE ADQUISICIONES'!X$59)*($G167/$F167)))</f>
        <v>0</v>
      </c>
      <c r="AB167" s="420">
        <f>IF( $F167=0,0,((($F167/$E$162)*'PLAN DE ADQUISICIONES'!Y$59)*($G167/$F167)))</f>
        <v>0</v>
      </c>
      <c r="AC167" s="420">
        <f>IF( $F167=0,0,((($F167/$E$162)*'PLAN DE ADQUISICIONES'!Z$59)*($G167/$F167)))</f>
        <v>0</v>
      </c>
      <c r="AD167" s="420">
        <f>IF( $F167=0,0,((($F167/$E$162)*'PLAN DE ADQUISICIONES'!AA$59)*($G167/$F167)))</f>
        <v>0</v>
      </c>
      <c r="AE167" s="420">
        <f>IF( $F167=0,0,((($F167/$E$162)*'PLAN DE ADQUISICIONES'!AB$59)*($G167/$F167)))</f>
        <v>0</v>
      </c>
      <c r="AF167" s="420">
        <f>IF( $F167=0,0,((($F167/$E$162)*'PLAN DE ADQUISICIONES'!AC$59)*($G167/$F167)))</f>
        <v>0</v>
      </c>
      <c r="AG167" s="421">
        <f>U167+V167+W167+X167+Y167+Z167+AA167+AB167+AC167+AD167+AE167+AF167</f>
        <v>0</v>
      </c>
      <c r="AH167" s="425">
        <f>IF( $F167=0,0,((($F167/$E$162)*'PLAN DE ADQUISICIONES'!AD$59)*($G167/$F167)))</f>
        <v>0</v>
      </c>
      <c r="AI167" s="420">
        <f>IF( $F167=0,0,((($F167/$E$162)*'PLAN DE ADQUISICIONES'!AE$59)*($G167/$F167)))</f>
        <v>0</v>
      </c>
      <c r="AJ167" s="420">
        <f>IF( $F167=0,0,((($F167/$E$162)*'PLAN DE ADQUISICIONES'!AF$59)*($G167/$F167)))</f>
        <v>0</v>
      </c>
      <c r="AK167" s="420">
        <f>IF( $F167=0,0,((($F167/$E$162)*'PLAN DE ADQUISICIONES'!AG$59)*($G167/$F167)))</f>
        <v>0</v>
      </c>
      <c r="AL167" s="420">
        <f>IF( $F167=0,0,((($F167/$E$162)*'PLAN DE ADQUISICIONES'!AH$59)*($G167/$F167)))</f>
        <v>0</v>
      </c>
      <c r="AM167" s="420">
        <f>IF( $F167=0,0,((($F167/$E$162)*'PLAN DE ADQUISICIONES'!AI$59)*($G167/$F167)))</f>
        <v>0</v>
      </c>
      <c r="AN167" s="420">
        <f>IF( $F167=0,0,((($F167/$E$162)*'PLAN DE ADQUISICIONES'!AJ$59)*($G167/$F167)))</f>
        <v>0</v>
      </c>
      <c r="AO167" s="420">
        <f>IF( $F167=0,0,((($F167/$E$162)*'PLAN DE ADQUISICIONES'!AK$59)*($G167/$F167)))</f>
        <v>0</v>
      </c>
      <c r="AP167" s="420">
        <f>IF( $F167=0,0,((($F167/$E$162)*'PLAN DE ADQUISICIONES'!AL$59)*($G167/$F167)))</f>
        <v>0</v>
      </c>
      <c r="AQ167" s="420">
        <f>IF( $F167=0,0,((($F167/$E$162)*'PLAN DE ADQUISICIONES'!AM$59)*($G167/$F167)))</f>
        <v>0</v>
      </c>
      <c r="AR167" s="420">
        <f>IF( $F167=0,0,((($F167/$E$162)*'PLAN DE ADQUISICIONES'!AN$59)*($G167/$F167)))</f>
        <v>0</v>
      </c>
      <c r="AS167" s="420">
        <f>IF( $F167=0,0,((($F167/$E$162)*'PLAN DE ADQUISICIONES'!AO$59)*($G167/$F167)))</f>
        <v>0</v>
      </c>
      <c r="AT167" s="423">
        <f>AH167+AI167+AJ167+AK167+AL167+AM167+AN167+AO167+AP167+AQ167+AR167+AS167</f>
        <v>0</v>
      </c>
      <c r="AU167" s="426">
        <f>AS167+AR167+AQ167+AP167+AO167+AN167+AM167+AL167+AK167+AJ167+AI167+AH167+AF167+AE167+AD167+AC167+AB167+AA167+Z167+Y167+X167+W167+V167+U167+S167+R167+Q167+P167+O167+N167+M167+L167+K167+J167+I167+H167</f>
        <v>0</v>
      </c>
      <c r="AV167" s="392">
        <f t="shared" si="40"/>
        <v>0</v>
      </c>
    </row>
    <row r="168" spans="2:48" s="60" customFormat="1" ht="12.75" customHeight="1" x14ac:dyDescent="0.25">
      <c r="B168" s="431">
        <f>+'FORMATO COSTEO C2'!C337</f>
        <v>2.2999999999999998</v>
      </c>
      <c r="C168" s="396">
        <f>+'FORMATO COSTEO C2'!D337</f>
        <v>0</v>
      </c>
      <c r="D168" s="397"/>
      <c r="E168" s="545"/>
      <c r="F168" s="399">
        <f t="shared" ref="F168:P168" si="45">+F169+F175+F181+F187+F193</f>
        <v>0</v>
      </c>
      <c r="G168" s="402">
        <f t="shared" si="45"/>
        <v>0</v>
      </c>
      <c r="H168" s="403">
        <f t="shared" si="45"/>
        <v>0</v>
      </c>
      <c r="I168" s="399">
        <f>+I169+I175+I181+I187+I193</f>
        <v>0</v>
      </c>
      <c r="J168" s="399">
        <f>+J169+J175+J181+J187+J193</f>
        <v>0</v>
      </c>
      <c r="K168" s="399">
        <f>+K169+K175+K181+K187+K193</f>
        <v>0</v>
      </c>
      <c r="L168" s="399">
        <f>+L169+L175+L181+L187+L193</f>
        <v>0</v>
      </c>
      <c r="M168" s="399">
        <f>+M169+M175+M181+M187+M193</f>
        <v>0</v>
      </c>
      <c r="N168" s="399">
        <f t="shared" si="45"/>
        <v>0</v>
      </c>
      <c r="O168" s="399">
        <f t="shared" si="45"/>
        <v>0</v>
      </c>
      <c r="P168" s="399">
        <f t="shared" si="45"/>
        <v>0</v>
      </c>
      <c r="Q168" s="399">
        <f>+Q169+Q175+Q181+Q187+Q193</f>
        <v>0</v>
      </c>
      <c r="R168" s="399">
        <f>+R169+R175+R181+R187+R193</f>
        <v>0</v>
      </c>
      <c r="S168" s="399">
        <f>+S169+S175+S181+S187+S193</f>
        <v>0</v>
      </c>
      <c r="T168" s="402">
        <f>+T169+T175+T181+T187+T193</f>
        <v>0</v>
      </c>
      <c r="U168" s="403">
        <f t="shared" ref="U168:AS168" si="46">+U169+U175+U181+U187+U193</f>
        <v>0</v>
      </c>
      <c r="V168" s="399">
        <f t="shared" si="46"/>
        <v>0</v>
      </c>
      <c r="W168" s="399">
        <f t="shared" si="46"/>
        <v>0</v>
      </c>
      <c r="X168" s="399">
        <f t="shared" si="46"/>
        <v>0</v>
      </c>
      <c r="Y168" s="399">
        <f t="shared" si="46"/>
        <v>0</v>
      </c>
      <c r="Z168" s="399">
        <f t="shared" si="46"/>
        <v>0</v>
      </c>
      <c r="AA168" s="399">
        <f t="shared" si="46"/>
        <v>0</v>
      </c>
      <c r="AB168" s="399">
        <f t="shared" si="46"/>
        <v>0</v>
      </c>
      <c r="AC168" s="399">
        <f t="shared" si="46"/>
        <v>0</v>
      </c>
      <c r="AD168" s="399">
        <f t="shared" si="46"/>
        <v>0</v>
      </c>
      <c r="AE168" s="399">
        <f t="shared" si="46"/>
        <v>0</v>
      </c>
      <c r="AF168" s="399">
        <f t="shared" si="46"/>
        <v>0</v>
      </c>
      <c r="AG168" s="400">
        <f>+AG169+AG175+AG181+AG187+AG193</f>
        <v>0</v>
      </c>
      <c r="AH168" s="401">
        <f t="shared" si="46"/>
        <v>0</v>
      </c>
      <c r="AI168" s="399">
        <f t="shared" si="46"/>
        <v>0</v>
      </c>
      <c r="AJ168" s="399">
        <f t="shared" si="46"/>
        <v>0</v>
      </c>
      <c r="AK168" s="399">
        <f t="shared" si="46"/>
        <v>0</v>
      </c>
      <c r="AL168" s="399">
        <f t="shared" si="46"/>
        <v>0</v>
      </c>
      <c r="AM168" s="399">
        <f t="shared" si="46"/>
        <v>0</v>
      </c>
      <c r="AN168" s="399">
        <f t="shared" si="46"/>
        <v>0</v>
      </c>
      <c r="AO168" s="399">
        <f t="shared" si="46"/>
        <v>0</v>
      </c>
      <c r="AP168" s="399">
        <f t="shared" si="46"/>
        <v>0</v>
      </c>
      <c r="AQ168" s="399">
        <f t="shared" si="46"/>
        <v>0</v>
      </c>
      <c r="AR168" s="399">
        <f t="shared" si="46"/>
        <v>0</v>
      </c>
      <c r="AS168" s="399">
        <f t="shared" si="46"/>
        <v>0</v>
      </c>
      <c r="AT168" s="402">
        <f>+AT169+AT175+AT181+AT187+AT193</f>
        <v>0</v>
      </c>
      <c r="AU168" s="404">
        <f>+AU169+AU175+AU181+AU187+AU193</f>
        <v>0</v>
      </c>
      <c r="AV168" s="392">
        <f t="shared" si="40"/>
        <v>0</v>
      </c>
    </row>
    <row r="169" spans="2:48" s="60" customFormat="1" ht="12.75" customHeight="1" x14ac:dyDescent="0.25">
      <c r="B169" s="406" t="str">
        <f>+'FORMATO COSTEO C2'!C338</f>
        <v>2.3.1</v>
      </c>
      <c r="C169" s="430">
        <f>+'FORMATO COSTEO C2'!B338</f>
        <v>0</v>
      </c>
      <c r="D169" s="543" t="str">
        <f>+'FORMATO COSTEO C2'!D338</f>
        <v>Unidad medida</v>
      </c>
      <c r="E169" s="546">
        <f>+'FORMATO COSTEO C2'!E338</f>
        <v>0</v>
      </c>
      <c r="F169" s="410">
        <f>SUM(F170:F174)</f>
        <v>0</v>
      </c>
      <c r="G169" s="413">
        <f t="shared" ref="G169:AS169" si="47">SUM(G170:G174)</f>
        <v>0</v>
      </c>
      <c r="H169" s="414">
        <f t="shared" si="47"/>
        <v>0</v>
      </c>
      <c r="I169" s="410">
        <f t="shared" si="47"/>
        <v>0</v>
      </c>
      <c r="J169" s="410">
        <f t="shared" si="47"/>
        <v>0</v>
      </c>
      <c r="K169" s="410">
        <f t="shared" si="47"/>
        <v>0</v>
      </c>
      <c r="L169" s="410">
        <f t="shared" si="47"/>
        <v>0</v>
      </c>
      <c r="M169" s="410">
        <f t="shared" si="47"/>
        <v>0</v>
      </c>
      <c r="N169" s="410">
        <f t="shared" si="47"/>
        <v>0</v>
      </c>
      <c r="O169" s="410">
        <f t="shared" si="47"/>
        <v>0</v>
      </c>
      <c r="P169" s="410">
        <f t="shared" si="47"/>
        <v>0</v>
      </c>
      <c r="Q169" s="410">
        <f t="shared" si="47"/>
        <v>0</v>
      </c>
      <c r="R169" s="410">
        <f t="shared" si="47"/>
        <v>0</v>
      </c>
      <c r="S169" s="410">
        <f t="shared" si="47"/>
        <v>0</v>
      </c>
      <c r="T169" s="413">
        <f>SUM(T170:T174)</f>
        <v>0</v>
      </c>
      <c r="U169" s="414">
        <f t="shared" si="47"/>
        <v>0</v>
      </c>
      <c r="V169" s="410">
        <f t="shared" si="47"/>
        <v>0</v>
      </c>
      <c r="W169" s="410">
        <f t="shared" si="47"/>
        <v>0</v>
      </c>
      <c r="X169" s="410">
        <f t="shared" si="47"/>
        <v>0</v>
      </c>
      <c r="Y169" s="410">
        <f t="shared" si="47"/>
        <v>0</v>
      </c>
      <c r="Z169" s="410">
        <f t="shared" si="47"/>
        <v>0</v>
      </c>
      <c r="AA169" s="410">
        <f t="shared" si="47"/>
        <v>0</v>
      </c>
      <c r="AB169" s="410">
        <f t="shared" si="47"/>
        <v>0</v>
      </c>
      <c r="AC169" s="410">
        <f t="shared" si="47"/>
        <v>0</v>
      </c>
      <c r="AD169" s="410">
        <f t="shared" si="47"/>
        <v>0</v>
      </c>
      <c r="AE169" s="410">
        <f t="shared" si="47"/>
        <v>0</v>
      </c>
      <c r="AF169" s="410">
        <f t="shared" si="47"/>
        <v>0</v>
      </c>
      <c r="AG169" s="411">
        <f t="shared" si="47"/>
        <v>0</v>
      </c>
      <c r="AH169" s="412">
        <f t="shared" si="47"/>
        <v>0</v>
      </c>
      <c r="AI169" s="410">
        <f t="shared" si="47"/>
        <v>0</v>
      </c>
      <c r="AJ169" s="410">
        <f t="shared" si="47"/>
        <v>0</v>
      </c>
      <c r="AK169" s="410">
        <f t="shared" si="47"/>
        <v>0</v>
      </c>
      <c r="AL169" s="410">
        <f t="shared" si="47"/>
        <v>0</v>
      </c>
      <c r="AM169" s="410">
        <f t="shared" si="47"/>
        <v>0</v>
      </c>
      <c r="AN169" s="410">
        <f t="shared" si="47"/>
        <v>0</v>
      </c>
      <c r="AO169" s="410">
        <f t="shared" si="47"/>
        <v>0</v>
      </c>
      <c r="AP169" s="410">
        <f t="shared" si="47"/>
        <v>0</v>
      </c>
      <c r="AQ169" s="410">
        <f t="shared" si="47"/>
        <v>0</v>
      </c>
      <c r="AR169" s="410">
        <f t="shared" si="47"/>
        <v>0</v>
      </c>
      <c r="AS169" s="410">
        <f t="shared" si="47"/>
        <v>0</v>
      </c>
      <c r="AT169" s="413">
        <f>SUM(AT170:AT174)</f>
        <v>0</v>
      </c>
      <c r="AU169" s="415">
        <f>SUM(AU170:AU174)</f>
        <v>0</v>
      </c>
      <c r="AV169" s="392">
        <f t="shared" si="40"/>
        <v>0</v>
      </c>
    </row>
    <row r="170" spans="2:48" s="60" customFormat="1" ht="12.75" customHeight="1" x14ac:dyDescent="0.25">
      <c r="B170" s="416" t="str">
        <f>+'FORMATO COSTEO C2'!C340</f>
        <v>2.3.1.1</v>
      </c>
      <c r="C170" s="417" t="str">
        <f>+'FORMATO COSTEO C2'!B340</f>
        <v>Categoría de gasto</v>
      </c>
      <c r="D170" s="418"/>
      <c r="E170" s="562"/>
      <c r="F170" s="420">
        <f>+'FORMATO COSTEO C2'!G340</f>
        <v>0</v>
      </c>
      <c r="G170" s="423">
        <f>+'FORMATO COSTEO C2'!I340</f>
        <v>0</v>
      </c>
      <c r="H170" s="560">
        <f>IF( $F170=0,0,((($F170/$E$169)*'PLAN DE ADQUISICIONES'!F$64)*($G170/$F170)))</f>
        <v>0</v>
      </c>
      <c r="I170" s="420">
        <f>IF( $F170=0,0,((($F170/$E$169)*'PLAN DE ADQUISICIONES'!G$64)*($G170/$F170)))</f>
        <v>0</v>
      </c>
      <c r="J170" s="420">
        <f>IF( $F170=0,0,((($F170/$E$169)*'PLAN DE ADQUISICIONES'!H$64)*($G170/$F170)))</f>
        <v>0</v>
      </c>
      <c r="K170" s="420">
        <f>IF( $F170=0,0,((($F170/$E$169)*'PLAN DE ADQUISICIONES'!I$64)*($G170/$F170)))</f>
        <v>0</v>
      </c>
      <c r="L170" s="420">
        <f>IF( $F170=0,0,((($F170/$E$169)*'PLAN DE ADQUISICIONES'!J$64)*($G170/$F170)))</f>
        <v>0</v>
      </c>
      <c r="M170" s="420">
        <f>IF( $F170=0,0,((($F170/$E$169)*'PLAN DE ADQUISICIONES'!K$64)*($G170/$F170)))</f>
        <v>0</v>
      </c>
      <c r="N170" s="420">
        <f>IF( $F170=0,0,((($F170/$E$169)*'PLAN DE ADQUISICIONES'!L$64)*($G170/$F170)))</f>
        <v>0</v>
      </c>
      <c r="O170" s="420">
        <f>IF( $F170=0,0,((($F170/$E$169)*'PLAN DE ADQUISICIONES'!M$64)*($G170/$F170)))</f>
        <v>0</v>
      </c>
      <c r="P170" s="420">
        <f>IF( $F170=0,0,((($F170/$E$169)*'PLAN DE ADQUISICIONES'!N$64)*($G170/$F170)))</f>
        <v>0</v>
      </c>
      <c r="Q170" s="420">
        <f>IF( $F170=0,0,((($F170/$E$169)*'PLAN DE ADQUISICIONES'!O$64)*($G170/$F170)))</f>
        <v>0</v>
      </c>
      <c r="R170" s="420">
        <f>IF( $F170=0,0,((($F170/$E$169)*'PLAN DE ADQUISICIONES'!P$64)*($G170/$F170)))</f>
        <v>0</v>
      </c>
      <c r="S170" s="420">
        <f>IF( $F170=0,0,((($F170/$E$169)*'PLAN DE ADQUISICIONES'!Q$64)*($G170/$F170)))</f>
        <v>0</v>
      </c>
      <c r="T170" s="423">
        <f>H170+I170+J170+K170+L170+M170+N170+O170+P170+Q170+R170+S170</f>
        <v>0</v>
      </c>
      <c r="U170" s="424">
        <f>IF( $F170=0,0,((($F170/$E$169)*'PLAN DE ADQUISICIONES'!R$64)*($G170/$F170)))</f>
        <v>0</v>
      </c>
      <c r="V170" s="420">
        <f>IF( $F170=0,0,((($F170/$E$169)*'PLAN DE ADQUISICIONES'!S$64)*($G170/$F170)))</f>
        <v>0</v>
      </c>
      <c r="W170" s="420">
        <f>IF( $F170=0,0,((($F170/$E$169)*'PLAN DE ADQUISICIONES'!T$64)*($G170/$F170)))</f>
        <v>0</v>
      </c>
      <c r="X170" s="420">
        <f>IF( $F170=0,0,((($F170/$E$169)*'PLAN DE ADQUISICIONES'!U$64)*($G170/$F170)))</f>
        <v>0</v>
      </c>
      <c r="Y170" s="420">
        <f>IF( $F170=0,0,((($F170/$E$169)*'PLAN DE ADQUISICIONES'!V$64)*($G170/$F170)))</f>
        <v>0</v>
      </c>
      <c r="Z170" s="420">
        <f>IF( $F170=0,0,((($F170/$E$169)*'PLAN DE ADQUISICIONES'!W$64)*($G170/$F170)))</f>
        <v>0</v>
      </c>
      <c r="AA170" s="420">
        <f>IF( $F170=0,0,((($F170/$E$169)*'PLAN DE ADQUISICIONES'!X$64)*($G170/$F170)))</f>
        <v>0</v>
      </c>
      <c r="AB170" s="420">
        <f>IF( $F170=0,0,((($F170/$E$169)*'PLAN DE ADQUISICIONES'!Y$64)*($G170/$F170)))</f>
        <v>0</v>
      </c>
      <c r="AC170" s="420">
        <f>IF( $F170=0,0,((($F170/$E$169)*'PLAN DE ADQUISICIONES'!Z$64)*($G170/$F170)))</f>
        <v>0</v>
      </c>
      <c r="AD170" s="420">
        <f>IF( $F170=0,0,((($F170/$E$169)*'PLAN DE ADQUISICIONES'!AA$64)*($G170/$F170)))</f>
        <v>0</v>
      </c>
      <c r="AE170" s="420">
        <f>IF( $F170=0,0,((($F170/$E$169)*'PLAN DE ADQUISICIONES'!AB$64)*($G170/$F170)))</f>
        <v>0</v>
      </c>
      <c r="AF170" s="420">
        <f>IF( $F170=0,0,((($F170/$E$169)*'PLAN DE ADQUISICIONES'!AC$64)*($G170/$F170)))</f>
        <v>0</v>
      </c>
      <c r="AG170" s="421">
        <f>U170+V170+W170+X170+Y170+Z170+AA170+AB170+AC170+AD170+AE170+AF170</f>
        <v>0</v>
      </c>
      <c r="AH170" s="425">
        <f>IF( $F170=0,0,((($F170/$E$169)*'PLAN DE ADQUISICIONES'!AD$64)*($G170/$F170)))</f>
        <v>0</v>
      </c>
      <c r="AI170" s="420">
        <f>IF( $F170=0,0,((($F170/$E$169)*'PLAN DE ADQUISICIONES'!AE$64)*($G170/$F170)))</f>
        <v>0</v>
      </c>
      <c r="AJ170" s="420">
        <f>IF( $F170=0,0,((($F170/$E$169)*'PLAN DE ADQUISICIONES'!AF$64)*($G170/$F170)))</f>
        <v>0</v>
      </c>
      <c r="AK170" s="420">
        <f>IF( $F170=0,0,((($F170/$E$169)*'PLAN DE ADQUISICIONES'!AG$64)*($G170/$F170)))</f>
        <v>0</v>
      </c>
      <c r="AL170" s="420">
        <f>IF( $F170=0,0,((($F170/$E$169)*'PLAN DE ADQUISICIONES'!AH$64)*($G170/$F170)))</f>
        <v>0</v>
      </c>
      <c r="AM170" s="420">
        <f>IF( $F170=0,0,((($F170/$E$169)*'PLAN DE ADQUISICIONES'!AI$64)*($G170/$F170)))</f>
        <v>0</v>
      </c>
      <c r="AN170" s="420">
        <f>IF( $F170=0,0,((($F170/$E$169)*'PLAN DE ADQUISICIONES'!AJ$64)*($G170/$F170)))</f>
        <v>0</v>
      </c>
      <c r="AO170" s="420">
        <f>IF( $F170=0,0,((($F170/$E$169)*'PLAN DE ADQUISICIONES'!AK$64)*($G170/$F170)))</f>
        <v>0</v>
      </c>
      <c r="AP170" s="420">
        <f>IF( $F170=0,0,((($F170/$E$169)*'PLAN DE ADQUISICIONES'!AL$64)*($G170/$F170)))</f>
        <v>0</v>
      </c>
      <c r="AQ170" s="420">
        <f>IF( $F170=0,0,((($F170/$E$169)*'PLAN DE ADQUISICIONES'!AM$64)*($G170/$F170)))</f>
        <v>0</v>
      </c>
      <c r="AR170" s="420">
        <f>IF( $F170=0,0,((($F170/$E$169)*'PLAN DE ADQUISICIONES'!AN$64)*($G170/$F170)))</f>
        <v>0</v>
      </c>
      <c r="AS170" s="420">
        <f>IF( $F170=0,0,((($F170/$E$169)*'PLAN DE ADQUISICIONES'!AO$64)*($G170/$F170)))</f>
        <v>0</v>
      </c>
      <c r="AT170" s="423">
        <f>AH170+AI170+AJ170+AK170+AL170+AM170+AN170+AO170+AP170+AQ170+AR170+AS170</f>
        <v>0</v>
      </c>
      <c r="AU170" s="426">
        <f>AS170+AR170+AQ170+AP170+AO170+AN170+AM170+AL170+AK170+AJ170+AI170+AH170+AF170+AE170+AD170+AC170+AB170+AA170+Z170+Y170+X170+W170+V170+U170+S170+R170+Q170+P170+O170+N170+M170+L170+K170+J170+I170+H170</f>
        <v>0</v>
      </c>
      <c r="AV170" s="392">
        <f t="shared" si="40"/>
        <v>0</v>
      </c>
    </row>
    <row r="171" spans="2:48" s="60" customFormat="1" ht="12.75" customHeight="1" x14ac:dyDescent="0.25">
      <c r="B171" s="416" t="str">
        <f>+'FORMATO COSTEO C2'!C346</f>
        <v>2.3.1.2</v>
      </c>
      <c r="C171" s="417" t="str">
        <f>+'FORMATO COSTEO C2'!B346</f>
        <v>Categoría de gasto</v>
      </c>
      <c r="D171" s="418"/>
      <c r="E171" s="562"/>
      <c r="F171" s="420">
        <f>+'FORMATO COSTEO C2'!G346</f>
        <v>0</v>
      </c>
      <c r="G171" s="423">
        <f>+'FORMATO COSTEO C2'!I346</f>
        <v>0</v>
      </c>
      <c r="H171" s="424">
        <f>IF( $F171=0,0,((($F171/$E$169)*'PLAN DE ADQUISICIONES'!F$64)*($G171/$F171)))</f>
        <v>0</v>
      </c>
      <c r="I171" s="420">
        <f>IF( $F171=0,0,((($F171/$E$169)*'PLAN DE ADQUISICIONES'!G$64)*($G171/$F171)))</f>
        <v>0</v>
      </c>
      <c r="J171" s="420">
        <f>IF( $F171=0,0,((($F171/$E$169)*'PLAN DE ADQUISICIONES'!H$64)*($G171/$F171)))</f>
        <v>0</v>
      </c>
      <c r="K171" s="420">
        <f>IF( $F171=0,0,((($F171/$E$169)*'PLAN DE ADQUISICIONES'!I$64)*($G171/$F171)))</f>
        <v>0</v>
      </c>
      <c r="L171" s="420">
        <f>IF( $F171=0,0,((($F171/$E$169)*'PLAN DE ADQUISICIONES'!J$64)*($G171/$F171)))</f>
        <v>0</v>
      </c>
      <c r="M171" s="420">
        <f>IF( $F171=0,0,((($F171/$E$169)*'PLAN DE ADQUISICIONES'!K$64)*($G171/$F171)))</f>
        <v>0</v>
      </c>
      <c r="N171" s="420">
        <f>IF( $F171=0,0,((($F171/$E$169)*'PLAN DE ADQUISICIONES'!L$64)*($G171/$F171)))</f>
        <v>0</v>
      </c>
      <c r="O171" s="420">
        <f>IF( $F171=0,0,((($F171/$E$169)*'PLAN DE ADQUISICIONES'!M$64)*($G171/$F171)))</f>
        <v>0</v>
      </c>
      <c r="P171" s="420">
        <f>IF( $F171=0,0,((($F171/$E$169)*'PLAN DE ADQUISICIONES'!N$64)*($G171/$F171)))</f>
        <v>0</v>
      </c>
      <c r="Q171" s="420">
        <f>IF( $F171=0,0,((($F171/$E$169)*'PLAN DE ADQUISICIONES'!O$64)*($G171/$F171)))</f>
        <v>0</v>
      </c>
      <c r="R171" s="420">
        <f>IF( $F171=0,0,((($F171/$E$169)*'PLAN DE ADQUISICIONES'!P$64)*($G171/$F171)))</f>
        <v>0</v>
      </c>
      <c r="S171" s="420">
        <f>IF( $F171=0,0,((($F171/$E$169)*'PLAN DE ADQUISICIONES'!Q$64)*($G171/$F171)))</f>
        <v>0</v>
      </c>
      <c r="T171" s="423">
        <f>H171+I171+J171+K171+L171+M171+N171+O171+P171+Q171+R171+S171</f>
        <v>0</v>
      </c>
      <c r="U171" s="424">
        <f>IF( $F171=0,0,((($F171/$E$169)*'PLAN DE ADQUISICIONES'!R$64)*($G171/$F171)))</f>
        <v>0</v>
      </c>
      <c r="V171" s="420">
        <f>IF( $F171=0,0,((($F171/$E$169)*'PLAN DE ADQUISICIONES'!S$64)*($G171/$F171)))</f>
        <v>0</v>
      </c>
      <c r="W171" s="420">
        <f>IF( $F171=0,0,((($F171/$E$169)*'PLAN DE ADQUISICIONES'!T$64)*($G171/$F171)))</f>
        <v>0</v>
      </c>
      <c r="X171" s="420">
        <f>IF( $F171=0,0,((($F171/$E$169)*'PLAN DE ADQUISICIONES'!U$64)*($G171/$F171)))</f>
        <v>0</v>
      </c>
      <c r="Y171" s="420">
        <f>IF( $F171=0,0,((($F171/$E$169)*'PLAN DE ADQUISICIONES'!V$64)*($G171/$F171)))</f>
        <v>0</v>
      </c>
      <c r="Z171" s="420">
        <f>IF( $F171=0,0,((($F171/$E$169)*'PLAN DE ADQUISICIONES'!W$64)*($G171/$F171)))</f>
        <v>0</v>
      </c>
      <c r="AA171" s="420">
        <f>IF( $F171=0,0,((($F171/$E$169)*'PLAN DE ADQUISICIONES'!X$64)*($G171/$F171)))</f>
        <v>0</v>
      </c>
      <c r="AB171" s="420">
        <f>IF( $F171=0,0,((($F171/$E$169)*'PLAN DE ADQUISICIONES'!Y$64)*($G171/$F171)))</f>
        <v>0</v>
      </c>
      <c r="AC171" s="420">
        <f>IF( $F171=0,0,((($F171/$E$169)*'PLAN DE ADQUISICIONES'!Z$64)*($G171/$F171)))</f>
        <v>0</v>
      </c>
      <c r="AD171" s="420">
        <f>IF( $F171=0,0,((($F171/$E$169)*'PLAN DE ADQUISICIONES'!AA$64)*($G171/$F171)))</f>
        <v>0</v>
      </c>
      <c r="AE171" s="420">
        <f>IF( $F171=0,0,((($F171/$E$169)*'PLAN DE ADQUISICIONES'!AB$64)*($G171/$F171)))</f>
        <v>0</v>
      </c>
      <c r="AF171" s="420">
        <f>IF( $F171=0,0,((($F171/$E$169)*'PLAN DE ADQUISICIONES'!AC$64)*($G171/$F171)))</f>
        <v>0</v>
      </c>
      <c r="AG171" s="421">
        <f>U171+V171+W171+X171+Y171+Z171+AA171+AB171+AC171+AD171+AE171+AF171</f>
        <v>0</v>
      </c>
      <c r="AH171" s="425">
        <f>IF( $F171=0,0,((($F171/$E$169)*'PLAN DE ADQUISICIONES'!AD$64)*($G171/$F171)))</f>
        <v>0</v>
      </c>
      <c r="AI171" s="420">
        <f>IF( $F171=0,0,((($F171/$E$169)*'PLAN DE ADQUISICIONES'!AE$64)*($G171/$F171)))</f>
        <v>0</v>
      </c>
      <c r="AJ171" s="420">
        <f>IF( $F171=0,0,((($F171/$E$169)*'PLAN DE ADQUISICIONES'!AF$64)*($G171/$F171)))</f>
        <v>0</v>
      </c>
      <c r="AK171" s="420">
        <f>IF( $F171=0,0,((($F171/$E$169)*'PLAN DE ADQUISICIONES'!AG$64)*($G171/$F171)))</f>
        <v>0</v>
      </c>
      <c r="AL171" s="420">
        <f>IF( $F171=0,0,((($F171/$E$169)*'PLAN DE ADQUISICIONES'!AH$64)*($G171/$F171)))</f>
        <v>0</v>
      </c>
      <c r="AM171" s="420">
        <f>IF( $F171=0,0,((($F171/$E$169)*'PLAN DE ADQUISICIONES'!AI$64)*($G171/$F171)))</f>
        <v>0</v>
      </c>
      <c r="AN171" s="420">
        <f>IF( $F171=0,0,((($F171/$E$169)*'PLAN DE ADQUISICIONES'!AJ$64)*($G171/$F171)))</f>
        <v>0</v>
      </c>
      <c r="AO171" s="420">
        <f>IF( $F171=0,0,((($F171/$E$169)*'PLAN DE ADQUISICIONES'!AK$64)*($G171/$F171)))</f>
        <v>0</v>
      </c>
      <c r="AP171" s="420">
        <f>IF( $F171=0,0,((($F171/$E$169)*'PLAN DE ADQUISICIONES'!AL$64)*($G171/$F171)))</f>
        <v>0</v>
      </c>
      <c r="AQ171" s="420">
        <f>IF( $F171=0,0,((($F171/$E$169)*'PLAN DE ADQUISICIONES'!AM$64)*($G171/$F171)))</f>
        <v>0</v>
      </c>
      <c r="AR171" s="420">
        <f>IF( $F171=0,0,((($F171/$E$169)*'PLAN DE ADQUISICIONES'!AN$64)*($G171/$F171)))</f>
        <v>0</v>
      </c>
      <c r="AS171" s="420">
        <f>IF( $F171=0,0,((($F171/$E$169)*'PLAN DE ADQUISICIONES'!AO$64)*($G171/$F171)))</f>
        <v>0</v>
      </c>
      <c r="AT171" s="423">
        <f>AH171+AI171+AJ171+AK171+AL171+AM171+AN171+AO171+AP171+AQ171+AR171+AS171</f>
        <v>0</v>
      </c>
      <c r="AU171" s="426">
        <f>AS171+AR171+AQ171+AP171+AO171+AN171+AM171+AL171+AK171+AJ171+AI171+AH171+AF171+AE171+AD171+AC171+AB171+AA171+Z171+Y171+X171+W171+V171+U171+S171+R171+Q171+P171+O171+N171+M171+L171+K171+J171+I171+H171</f>
        <v>0</v>
      </c>
      <c r="AV171" s="392">
        <f t="shared" si="40"/>
        <v>0</v>
      </c>
    </row>
    <row r="172" spans="2:48" s="60" customFormat="1" ht="12.75" customHeight="1" x14ac:dyDescent="0.25">
      <c r="B172" s="416" t="str">
        <f>+'FORMATO COSTEO C2'!C352</f>
        <v>2.3.1.3</v>
      </c>
      <c r="C172" s="417" t="str">
        <f>+'FORMATO COSTEO C2'!B352</f>
        <v>Categoría de gasto</v>
      </c>
      <c r="D172" s="418"/>
      <c r="E172" s="562"/>
      <c r="F172" s="420">
        <f>+'FORMATO COSTEO C2'!G352</f>
        <v>0</v>
      </c>
      <c r="G172" s="423">
        <f>+'FORMATO COSTEO C2'!I352</f>
        <v>0</v>
      </c>
      <c r="H172" s="424">
        <f>IF( $F172=0,0,((($F172/$E$169)*'PLAN DE ADQUISICIONES'!F$64)*($G172/$F172)))</f>
        <v>0</v>
      </c>
      <c r="I172" s="420">
        <f>IF( $F172=0,0,((($F172/$E$169)*'PLAN DE ADQUISICIONES'!G$64)*($G172/$F172)))</f>
        <v>0</v>
      </c>
      <c r="J172" s="420">
        <f>IF( $F172=0,0,((($F172/$E$169)*'PLAN DE ADQUISICIONES'!H$64)*($G172/$F172)))</f>
        <v>0</v>
      </c>
      <c r="K172" s="420">
        <f>IF( $F172=0,0,((($F172/$E$169)*'PLAN DE ADQUISICIONES'!I$64)*($G172/$F172)))</f>
        <v>0</v>
      </c>
      <c r="L172" s="420">
        <f>IF( $F172=0,0,((($F172/$E$169)*'PLAN DE ADQUISICIONES'!J$64)*($G172/$F172)))</f>
        <v>0</v>
      </c>
      <c r="M172" s="420">
        <f>IF( $F172=0,0,((($F172/$E$169)*'PLAN DE ADQUISICIONES'!K$64)*($G172/$F172)))</f>
        <v>0</v>
      </c>
      <c r="N172" s="420">
        <f>IF( $F172=0,0,((($F172/$E$169)*'PLAN DE ADQUISICIONES'!L$64)*($G172/$F172)))</f>
        <v>0</v>
      </c>
      <c r="O172" s="420">
        <f>IF( $F172=0,0,((($F172/$E$169)*'PLAN DE ADQUISICIONES'!M$64)*($G172/$F172)))</f>
        <v>0</v>
      </c>
      <c r="P172" s="420">
        <f>IF( $F172=0,0,((($F172/$E$169)*'PLAN DE ADQUISICIONES'!N$64)*($G172/$F172)))</f>
        <v>0</v>
      </c>
      <c r="Q172" s="420">
        <f>IF( $F172=0,0,((($F172/$E$169)*'PLAN DE ADQUISICIONES'!O$64)*($G172/$F172)))</f>
        <v>0</v>
      </c>
      <c r="R172" s="420">
        <f>IF( $F172=0,0,((($F172/$E$169)*'PLAN DE ADQUISICIONES'!P$64)*($G172/$F172)))</f>
        <v>0</v>
      </c>
      <c r="S172" s="420">
        <f>IF( $F172=0,0,((($F172/$E$169)*'PLAN DE ADQUISICIONES'!Q$64)*($G172/$F172)))</f>
        <v>0</v>
      </c>
      <c r="T172" s="423">
        <f>H172+I172+J172+K172+L172+M172+N172+O172+P172+Q172+R172+S172</f>
        <v>0</v>
      </c>
      <c r="U172" s="424">
        <f>IF( $F172=0,0,((($F172/$E$169)*'PLAN DE ADQUISICIONES'!R$64)*($G172/$F172)))</f>
        <v>0</v>
      </c>
      <c r="V172" s="420">
        <f>IF( $F172=0,0,((($F172/$E$169)*'PLAN DE ADQUISICIONES'!S$64)*($G172/$F172)))</f>
        <v>0</v>
      </c>
      <c r="W172" s="420">
        <f>IF( $F172=0,0,((($F172/$E$169)*'PLAN DE ADQUISICIONES'!T$64)*($G172/$F172)))</f>
        <v>0</v>
      </c>
      <c r="X172" s="420">
        <f>IF( $F172=0,0,((($F172/$E$169)*'PLAN DE ADQUISICIONES'!U$64)*($G172/$F172)))</f>
        <v>0</v>
      </c>
      <c r="Y172" s="420">
        <f>IF( $F172=0,0,((($F172/$E$169)*'PLAN DE ADQUISICIONES'!V$64)*($G172/$F172)))</f>
        <v>0</v>
      </c>
      <c r="Z172" s="420">
        <f>IF( $F172=0,0,((($F172/$E$169)*'PLAN DE ADQUISICIONES'!W$64)*($G172/$F172)))</f>
        <v>0</v>
      </c>
      <c r="AA172" s="420">
        <f>IF( $F172=0,0,((($F172/$E$169)*'PLAN DE ADQUISICIONES'!X$64)*($G172/$F172)))</f>
        <v>0</v>
      </c>
      <c r="AB172" s="420">
        <f>IF( $F172=0,0,((($F172/$E$169)*'PLAN DE ADQUISICIONES'!Y$64)*($G172/$F172)))</f>
        <v>0</v>
      </c>
      <c r="AC172" s="420">
        <f>IF( $F172=0,0,((($F172/$E$169)*'PLAN DE ADQUISICIONES'!Z$64)*($G172/$F172)))</f>
        <v>0</v>
      </c>
      <c r="AD172" s="420">
        <f>IF( $F172=0,0,((($F172/$E$169)*'PLAN DE ADQUISICIONES'!AA$64)*($G172/$F172)))</f>
        <v>0</v>
      </c>
      <c r="AE172" s="420">
        <f>IF( $F172=0,0,((($F172/$E$169)*'PLAN DE ADQUISICIONES'!AB$64)*($G172/$F172)))</f>
        <v>0</v>
      </c>
      <c r="AF172" s="420">
        <f>IF( $F172=0,0,((($F172/$E$169)*'PLAN DE ADQUISICIONES'!AC$64)*($G172/$F172)))</f>
        <v>0</v>
      </c>
      <c r="AG172" s="421">
        <f>U172+V172+W172+X172+Y172+Z172+AA172+AB172+AC172+AD172+AE172+AF172</f>
        <v>0</v>
      </c>
      <c r="AH172" s="425">
        <f>IF( $F172=0,0,((($F172/$E$169)*'PLAN DE ADQUISICIONES'!AD$64)*($G172/$F172)))</f>
        <v>0</v>
      </c>
      <c r="AI172" s="420">
        <f>IF( $F172=0,0,((($F172/$E$169)*'PLAN DE ADQUISICIONES'!AE$64)*($G172/$F172)))</f>
        <v>0</v>
      </c>
      <c r="AJ172" s="420">
        <f>IF( $F172=0,0,((($F172/$E$169)*'PLAN DE ADQUISICIONES'!AF$64)*($G172/$F172)))</f>
        <v>0</v>
      </c>
      <c r="AK172" s="420">
        <f>IF( $F172=0,0,((($F172/$E$169)*'PLAN DE ADQUISICIONES'!AG$64)*($G172/$F172)))</f>
        <v>0</v>
      </c>
      <c r="AL172" s="420">
        <f>IF( $F172=0,0,((($F172/$E$169)*'PLAN DE ADQUISICIONES'!AH$64)*($G172/$F172)))</f>
        <v>0</v>
      </c>
      <c r="AM172" s="420">
        <f>IF( $F172=0,0,((($F172/$E$169)*'PLAN DE ADQUISICIONES'!AI$64)*($G172/$F172)))</f>
        <v>0</v>
      </c>
      <c r="AN172" s="420">
        <f>IF( $F172=0,0,((($F172/$E$169)*'PLAN DE ADQUISICIONES'!AJ$64)*($G172/$F172)))</f>
        <v>0</v>
      </c>
      <c r="AO172" s="420">
        <f>IF( $F172=0,0,((($F172/$E$169)*'PLAN DE ADQUISICIONES'!AK$64)*($G172/$F172)))</f>
        <v>0</v>
      </c>
      <c r="AP172" s="420">
        <f>IF( $F172=0,0,((($F172/$E$169)*'PLAN DE ADQUISICIONES'!AL$64)*($G172/$F172)))</f>
        <v>0</v>
      </c>
      <c r="AQ172" s="420">
        <f>IF( $F172=0,0,((($F172/$E$169)*'PLAN DE ADQUISICIONES'!AM$64)*($G172/$F172)))</f>
        <v>0</v>
      </c>
      <c r="AR172" s="420">
        <f>IF( $F172=0,0,((($F172/$E$169)*'PLAN DE ADQUISICIONES'!AN$64)*($G172/$F172)))</f>
        <v>0</v>
      </c>
      <c r="AS172" s="420">
        <f>IF( $F172=0,0,((($F172/$E$169)*'PLAN DE ADQUISICIONES'!AO$64)*($G172/$F172)))</f>
        <v>0</v>
      </c>
      <c r="AT172" s="423">
        <f>AH172+AI172+AJ172+AK172+AL172+AM172+AN172+AO172+AP172+AQ172+AR172+AS172</f>
        <v>0</v>
      </c>
      <c r="AU172" s="426">
        <f>AS172+AR172+AQ172+AP172+AO172+AN172+AM172+AL172+AK172+AJ172+AI172+AH172+AF172+AE172+AD172+AC172+AB172+AA172+Z172+Y172+X172+W172+V172+U172+S172+R172+Q172+P172+O172+N172+M172+L172+K172+J172+I172+H172</f>
        <v>0</v>
      </c>
      <c r="AV172" s="392">
        <f t="shared" si="40"/>
        <v>0</v>
      </c>
    </row>
    <row r="173" spans="2:48" s="60" customFormat="1" ht="12.75" customHeight="1" x14ac:dyDescent="0.25">
      <c r="B173" s="416" t="str">
        <f>+'FORMATO COSTEO C2'!C358</f>
        <v>2.3.1.4</v>
      </c>
      <c r="C173" s="417" t="str">
        <f>+'FORMATO COSTEO C2'!B358</f>
        <v>Categoría de gasto</v>
      </c>
      <c r="D173" s="418"/>
      <c r="E173" s="562"/>
      <c r="F173" s="420">
        <f>+'FORMATO COSTEO C2'!G358</f>
        <v>0</v>
      </c>
      <c r="G173" s="423">
        <f>+'FORMATO COSTEO C2'!I358</f>
        <v>0</v>
      </c>
      <c r="H173" s="424">
        <f>IF( $F173=0,0,((($F173/$E$169)*'PLAN DE ADQUISICIONES'!F$64)*($G173/$F173)))</f>
        <v>0</v>
      </c>
      <c r="I173" s="420">
        <f>IF( $F173=0,0,((($F173/$E$169)*'PLAN DE ADQUISICIONES'!G$64)*($G173/$F173)))</f>
        <v>0</v>
      </c>
      <c r="J173" s="420">
        <f>IF( $F173=0,0,((($F173/$E$169)*'PLAN DE ADQUISICIONES'!H$64)*($G173/$F173)))</f>
        <v>0</v>
      </c>
      <c r="K173" s="420">
        <f>IF( $F173=0,0,((($F173/$E$169)*'PLAN DE ADQUISICIONES'!I$64)*($G173/$F173)))</f>
        <v>0</v>
      </c>
      <c r="L173" s="420">
        <f>IF( $F173=0,0,((($F173/$E$169)*'PLAN DE ADQUISICIONES'!J$64)*($G173/$F173)))</f>
        <v>0</v>
      </c>
      <c r="M173" s="420">
        <f>IF( $F173=0,0,((($F173/$E$169)*'PLAN DE ADQUISICIONES'!K$64)*($G173/$F173)))</f>
        <v>0</v>
      </c>
      <c r="N173" s="420">
        <f>IF( $F173=0,0,((($F173/$E$169)*'PLAN DE ADQUISICIONES'!L$64)*($G173/$F173)))</f>
        <v>0</v>
      </c>
      <c r="O173" s="420">
        <f>IF( $F173=0,0,((($F173/$E$169)*'PLAN DE ADQUISICIONES'!M$64)*($G173/$F173)))</f>
        <v>0</v>
      </c>
      <c r="P173" s="420">
        <f>IF( $F173=0,0,((($F173/$E$169)*'PLAN DE ADQUISICIONES'!N$64)*($G173/$F173)))</f>
        <v>0</v>
      </c>
      <c r="Q173" s="420">
        <f>IF( $F173=0,0,((($F173/$E$169)*'PLAN DE ADQUISICIONES'!O$64)*($G173/$F173)))</f>
        <v>0</v>
      </c>
      <c r="R173" s="420">
        <f>IF( $F173=0,0,((($F173/$E$169)*'PLAN DE ADQUISICIONES'!P$64)*($G173/$F173)))</f>
        <v>0</v>
      </c>
      <c r="S173" s="420">
        <f>IF( $F173=0,0,((($F173/$E$169)*'PLAN DE ADQUISICIONES'!Q$64)*($G173/$F173)))</f>
        <v>0</v>
      </c>
      <c r="T173" s="423">
        <f>H173+I173+J173+K173+L173+M173+N173+O173+P173+Q173+R173+S173</f>
        <v>0</v>
      </c>
      <c r="U173" s="424">
        <f>IF( $F173=0,0,((($F173/$E$169)*'PLAN DE ADQUISICIONES'!R$64)*($G173/$F173)))</f>
        <v>0</v>
      </c>
      <c r="V173" s="420">
        <f>IF( $F173=0,0,((($F173/$E$169)*'PLAN DE ADQUISICIONES'!S$64)*($G173/$F173)))</f>
        <v>0</v>
      </c>
      <c r="W173" s="420">
        <f>IF( $F173=0,0,((($F173/$E$169)*'PLAN DE ADQUISICIONES'!T$64)*($G173/$F173)))</f>
        <v>0</v>
      </c>
      <c r="X173" s="420">
        <f>IF( $F173=0,0,((($F173/$E$169)*'PLAN DE ADQUISICIONES'!U$64)*($G173/$F173)))</f>
        <v>0</v>
      </c>
      <c r="Y173" s="420">
        <f>IF( $F173=0,0,((($F173/$E$169)*'PLAN DE ADQUISICIONES'!V$64)*($G173/$F173)))</f>
        <v>0</v>
      </c>
      <c r="Z173" s="420">
        <f>IF( $F173=0,0,((($F173/$E$169)*'PLAN DE ADQUISICIONES'!W$64)*($G173/$F173)))</f>
        <v>0</v>
      </c>
      <c r="AA173" s="420">
        <f>IF( $F173=0,0,((($F173/$E$169)*'PLAN DE ADQUISICIONES'!X$64)*($G173/$F173)))</f>
        <v>0</v>
      </c>
      <c r="AB173" s="420">
        <f>IF( $F173=0,0,((($F173/$E$169)*'PLAN DE ADQUISICIONES'!Y$64)*($G173/$F173)))</f>
        <v>0</v>
      </c>
      <c r="AC173" s="420">
        <f>IF( $F173=0,0,((($F173/$E$169)*'PLAN DE ADQUISICIONES'!Z$64)*($G173/$F173)))</f>
        <v>0</v>
      </c>
      <c r="AD173" s="420">
        <f>IF( $F173=0,0,((($F173/$E$169)*'PLAN DE ADQUISICIONES'!AA$64)*($G173/$F173)))</f>
        <v>0</v>
      </c>
      <c r="AE173" s="420">
        <f>IF( $F173=0,0,((($F173/$E$169)*'PLAN DE ADQUISICIONES'!AB$64)*($G173/$F173)))</f>
        <v>0</v>
      </c>
      <c r="AF173" s="420">
        <f>IF( $F173=0,0,((($F173/$E$169)*'PLAN DE ADQUISICIONES'!AC$64)*($G173/$F173)))</f>
        <v>0</v>
      </c>
      <c r="AG173" s="421">
        <f>U173+V173+W173+X173+Y173+Z173+AA173+AB173+AC173+AD173+AE173+AF173</f>
        <v>0</v>
      </c>
      <c r="AH173" s="425">
        <f>IF( $F173=0,0,((($F173/$E$169)*'PLAN DE ADQUISICIONES'!AD$64)*($G173/$F173)))</f>
        <v>0</v>
      </c>
      <c r="AI173" s="420">
        <f>IF( $F173=0,0,((($F173/$E$169)*'PLAN DE ADQUISICIONES'!AE$64)*($G173/$F173)))</f>
        <v>0</v>
      </c>
      <c r="AJ173" s="420">
        <f>IF( $F173=0,0,((($F173/$E$169)*'PLAN DE ADQUISICIONES'!AF$64)*($G173/$F173)))</f>
        <v>0</v>
      </c>
      <c r="AK173" s="420">
        <f>IF( $F173=0,0,((($F173/$E$169)*'PLAN DE ADQUISICIONES'!AG$64)*($G173/$F173)))</f>
        <v>0</v>
      </c>
      <c r="AL173" s="420">
        <f>IF( $F173=0,0,((($F173/$E$169)*'PLAN DE ADQUISICIONES'!AH$64)*($G173/$F173)))</f>
        <v>0</v>
      </c>
      <c r="AM173" s="420">
        <f>IF( $F173=0,0,((($F173/$E$169)*'PLAN DE ADQUISICIONES'!AI$64)*($G173/$F173)))</f>
        <v>0</v>
      </c>
      <c r="AN173" s="420">
        <f>IF( $F173=0,0,((($F173/$E$169)*'PLAN DE ADQUISICIONES'!AJ$64)*($G173/$F173)))</f>
        <v>0</v>
      </c>
      <c r="AO173" s="420">
        <f>IF( $F173=0,0,((($F173/$E$169)*'PLAN DE ADQUISICIONES'!AK$64)*($G173/$F173)))</f>
        <v>0</v>
      </c>
      <c r="AP173" s="420">
        <f>IF( $F173=0,0,((($F173/$E$169)*'PLAN DE ADQUISICIONES'!AL$64)*($G173/$F173)))</f>
        <v>0</v>
      </c>
      <c r="AQ173" s="420">
        <f>IF( $F173=0,0,((($F173/$E$169)*'PLAN DE ADQUISICIONES'!AM$64)*($G173/$F173)))</f>
        <v>0</v>
      </c>
      <c r="AR173" s="420">
        <f>IF( $F173=0,0,((($F173/$E$169)*'PLAN DE ADQUISICIONES'!AN$64)*($G173/$F173)))</f>
        <v>0</v>
      </c>
      <c r="AS173" s="420">
        <f>IF( $F173=0,0,((($F173/$E$169)*'PLAN DE ADQUISICIONES'!AO$64)*($G173/$F173)))</f>
        <v>0</v>
      </c>
      <c r="AT173" s="423">
        <f>AH173+AI173+AJ173+AK173+AL173+AM173+AN173+AO173+AP173+AQ173+AR173+AS173</f>
        <v>0</v>
      </c>
      <c r="AU173" s="426">
        <f>AS173+AR173+AQ173+AP173+AO173+AN173+AM173+AL173+AK173+AJ173+AI173+AH173+AF173+AE173+AD173+AC173+AB173+AA173+Z173+Y173+X173+W173+V173+U173+S173+R173+Q173+P173+O173+N173+M173+L173+K173+J173+I173+H173</f>
        <v>0</v>
      </c>
      <c r="AV173" s="392">
        <f t="shared" si="40"/>
        <v>0</v>
      </c>
    </row>
    <row r="174" spans="2:48" s="60" customFormat="1" ht="12.75" customHeight="1" x14ac:dyDescent="0.25">
      <c r="B174" s="416" t="str">
        <f>+'FORMATO COSTEO C2'!C364</f>
        <v>2.3.1.5</v>
      </c>
      <c r="C174" s="417" t="str">
        <f>+'FORMATO COSTEO C2'!B364</f>
        <v>Categoría de gasto</v>
      </c>
      <c r="D174" s="418"/>
      <c r="E174" s="562"/>
      <c r="F174" s="420">
        <f>+'FORMATO COSTEO C2'!G364</f>
        <v>0</v>
      </c>
      <c r="G174" s="423">
        <f>+'FORMATO COSTEO C2'!I364</f>
        <v>0</v>
      </c>
      <c r="H174" s="424">
        <f>IF( $F174=0,0,((($F174/$E$169)*'PLAN DE ADQUISICIONES'!F$64)*($G174/$F174)))</f>
        <v>0</v>
      </c>
      <c r="I174" s="420">
        <f>IF( $F174=0,0,((($F174/$E$169)*'PLAN DE ADQUISICIONES'!G$64)*($G174/$F174)))</f>
        <v>0</v>
      </c>
      <c r="J174" s="420">
        <f>IF( $F174=0,0,((($F174/$E$169)*'PLAN DE ADQUISICIONES'!H$64)*($G174/$F174)))</f>
        <v>0</v>
      </c>
      <c r="K174" s="420">
        <f>IF( $F174=0,0,((($F174/$E$169)*'PLAN DE ADQUISICIONES'!I$64)*($G174/$F174)))</f>
        <v>0</v>
      </c>
      <c r="L174" s="420">
        <f>IF( $F174=0,0,((($F174/$E$169)*'PLAN DE ADQUISICIONES'!J$64)*($G174/$F174)))</f>
        <v>0</v>
      </c>
      <c r="M174" s="420">
        <f>IF( $F174=0,0,((($F174/$E$169)*'PLAN DE ADQUISICIONES'!K$64)*($G174/$F174)))</f>
        <v>0</v>
      </c>
      <c r="N174" s="420">
        <f>IF( $F174=0,0,((($F174/$E$169)*'PLAN DE ADQUISICIONES'!L$64)*($G174/$F174)))</f>
        <v>0</v>
      </c>
      <c r="O174" s="420">
        <f>IF( $F174=0,0,((($F174/$E$169)*'PLAN DE ADQUISICIONES'!M$64)*($G174/$F174)))</f>
        <v>0</v>
      </c>
      <c r="P174" s="420">
        <f>IF( $F174=0,0,((($F174/$E$169)*'PLAN DE ADQUISICIONES'!N$64)*($G174/$F174)))</f>
        <v>0</v>
      </c>
      <c r="Q174" s="420">
        <f>IF( $F174=0,0,((($F174/$E$169)*'PLAN DE ADQUISICIONES'!O$64)*($G174/$F174)))</f>
        <v>0</v>
      </c>
      <c r="R174" s="420">
        <f>IF( $F174=0,0,((($F174/$E$169)*'PLAN DE ADQUISICIONES'!P$64)*($G174/$F174)))</f>
        <v>0</v>
      </c>
      <c r="S174" s="420">
        <f>IF( $F174=0,0,((($F174/$E$169)*'PLAN DE ADQUISICIONES'!Q$64)*($G174/$F174)))</f>
        <v>0</v>
      </c>
      <c r="T174" s="423">
        <f>H174+I174+J174+K174+L174+M174+N174+O174+P174+Q174+R174+S174</f>
        <v>0</v>
      </c>
      <c r="U174" s="424">
        <f>IF( $F174=0,0,((($F174/$E$169)*'PLAN DE ADQUISICIONES'!R$64)*($G174/$F174)))</f>
        <v>0</v>
      </c>
      <c r="V174" s="420">
        <f>IF( $F174=0,0,((($F174/$E$169)*'PLAN DE ADQUISICIONES'!S$64)*($G174/$F174)))</f>
        <v>0</v>
      </c>
      <c r="W174" s="420">
        <f>IF( $F174=0,0,((($F174/$E$169)*'PLAN DE ADQUISICIONES'!T$64)*($G174/$F174)))</f>
        <v>0</v>
      </c>
      <c r="X174" s="420">
        <f>IF( $F174=0,0,((($F174/$E$169)*'PLAN DE ADQUISICIONES'!U$64)*($G174/$F174)))</f>
        <v>0</v>
      </c>
      <c r="Y174" s="420">
        <f>IF( $F174=0,0,((($F174/$E$169)*'PLAN DE ADQUISICIONES'!V$64)*($G174/$F174)))</f>
        <v>0</v>
      </c>
      <c r="Z174" s="420">
        <f>IF( $F174=0,0,((($F174/$E$169)*'PLAN DE ADQUISICIONES'!W$64)*($G174/$F174)))</f>
        <v>0</v>
      </c>
      <c r="AA174" s="420">
        <f>IF( $F174=0,0,((($F174/$E$169)*'PLAN DE ADQUISICIONES'!X$64)*($G174/$F174)))</f>
        <v>0</v>
      </c>
      <c r="AB174" s="420">
        <f>IF( $F174=0,0,((($F174/$E$169)*'PLAN DE ADQUISICIONES'!Y$64)*($G174/$F174)))</f>
        <v>0</v>
      </c>
      <c r="AC174" s="420">
        <f>IF( $F174=0,0,((($F174/$E$169)*'PLAN DE ADQUISICIONES'!Z$64)*($G174/$F174)))</f>
        <v>0</v>
      </c>
      <c r="AD174" s="420">
        <f>IF( $F174=0,0,((($F174/$E$169)*'PLAN DE ADQUISICIONES'!AA$64)*($G174/$F174)))</f>
        <v>0</v>
      </c>
      <c r="AE174" s="420">
        <f>IF( $F174=0,0,((($F174/$E$169)*'PLAN DE ADQUISICIONES'!AB$64)*($G174/$F174)))</f>
        <v>0</v>
      </c>
      <c r="AF174" s="420">
        <f>IF( $F174=0,0,((($F174/$E$169)*'PLAN DE ADQUISICIONES'!AC$64)*($G174/$F174)))</f>
        <v>0</v>
      </c>
      <c r="AG174" s="421">
        <f>U174+V174+W174+X174+Y174+Z174+AA174+AB174+AC174+AD174+AE174+AF174</f>
        <v>0</v>
      </c>
      <c r="AH174" s="425">
        <f>IF( $F174=0,0,((($F174/$E$169)*'PLAN DE ADQUISICIONES'!AD$64)*($G174/$F174)))</f>
        <v>0</v>
      </c>
      <c r="AI174" s="420">
        <f>IF( $F174=0,0,((($F174/$E$169)*'PLAN DE ADQUISICIONES'!AE$64)*($G174/$F174)))</f>
        <v>0</v>
      </c>
      <c r="AJ174" s="420">
        <f>IF( $F174=0,0,((($F174/$E$169)*'PLAN DE ADQUISICIONES'!AF$64)*($G174/$F174)))</f>
        <v>0</v>
      </c>
      <c r="AK174" s="420">
        <f>IF( $F174=0,0,((($F174/$E$169)*'PLAN DE ADQUISICIONES'!AG$64)*($G174/$F174)))</f>
        <v>0</v>
      </c>
      <c r="AL174" s="420">
        <f>IF( $F174=0,0,((($F174/$E$169)*'PLAN DE ADQUISICIONES'!AH$64)*($G174/$F174)))</f>
        <v>0</v>
      </c>
      <c r="AM174" s="420">
        <f>IF( $F174=0,0,((($F174/$E$169)*'PLAN DE ADQUISICIONES'!AI$64)*($G174/$F174)))</f>
        <v>0</v>
      </c>
      <c r="AN174" s="420">
        <f>IF( $F174=0,0,((($F174/$E$169)*'PLAN DE ADQUISICIONES'!AJ$64)*($G174/$F174)))</f>
        <v>0</v>
      </c>
      <c r="AO174" s="420">
        <f>IF( $F174=0,0,((($F174/$E$169)*'PLAN DE ADQUISICIONES'!AK$64)*($G174/$F174)))</f>
        <v>0</v>
      </c>
      <c r="AP174" s="420">
        <f>IF( $F174=0,0,((($F174/$E$169)*'PLAN DE ADQUISICIONES'!AL$64)*($G174/$F174)))</f>
        <v>0</v>
      </c>
      <c r="AQ174" s="420">
        <f>IF( $F174=0,0,((($F174/$E$169)*'PLAN DE ADQUISICIONES'!AM$64)*($G174/$F174)))</f>
        <v>0</v>
      </c>
      <c r="AR174" s="420">
        <f>IF( $F174=0,0,((($F174/$E$169)*'PLAN DE ADQUISICIONES'!AN$64)*($G174/$F174)))</f>
        <v>0</v>
      </c>
      <c r="AS174" s="420">
        <f>IF( $F174=0,0,((($F174/$E$169)*'PLAN DE ADQUISICIONES'!AO$64)*($G174/$F174)))</f>
        <v>0</v>
      </c>
      <c r="AT174" s="423">
        <f>AH174+AI174+AJ174+AK174+AL174+AM174+AN174+AO174+AP174+AQ174+AR174+AS174</f>
        <v>0</v>
      </c>
      <c r="AU174" s="426">
        <f>AS174+AR174+AQ174+AP174+AO174+AN174+AM174+AL174+AK174+AJ174+AI174+AH174+AF174+AE174+AD174+AC174+AB174+AA174+Z174+Y174+X174+W174+V174+U174+S174+R174+Q174+P174+O174+N174+M174+L174+K174+J174+I174+H174</f>
        <v>0</v>
      </c>
      <c r="AV174" s="392">
        <f t="shared" si="40"/>
        <v>0</v>
      </c>
    </row>
    <row r="175" spans="2:48" s="60" customFormat="1" ht="12.75" customHeight="1" x14ac:dyDescent="0.25">
      <c r="B175" s="406" t="str">
        <f>+'FORMATO COSTEO C2'!C370</f>
        <v>2.3.2</v>
      </c>
      <c r="C175" s="430">
        <f>+'FORMATO COSTEO C2'!B370</f>
        <v>0</v>
      </c>
      <c r="D175" s="543" t="str">
        <f>+'FORMATO COSTEO C2'!D370</f>
        <v>Unidad medida</v>
      </c>
      <c r="E175" s="546">
        <f>+'FORMATO COSTEO C2'!E370</f>
        <v>0</v>
      </c>
      <c r="F175" s="410">
        <f>SUM(F176:F180)</f>
        <v>0</v>
      </c>
      <c r="G175" s="413">
        <f t="shared" ref="G175:AS175" si="48">SUM(G176:G180)</f>
        <v>0</v>
      </c>
      <c r="H175" s="414">
        <f t="shared" si="48"/>
        <v>0</v>
      </c>
      <c r="I175" s="410">
        <f t="shared" si="48"/>
        <v>0</v>
      </c>
      <c r="J175" s="410">
        <f t="shared" si="48"/>
        <v>0</v>
      </c>
      <c r="K175" s="410">
        <f t="shared" si="48"/>
        <v>0</v>
      </c>
      <c r="L175" s="410">
        <f t="shared" si="48"/>
        <v>0</v>
      </c>
      <c r="M175" s="410">
        <f t="shared" si="48"/>
        <v>0</v>
      </c>
      <c r="N175" s="410">
        <f t="shared" si="48"/>
        <v>0</v>
      </c>
      <c r="O175" s="410">
        <f t="shared" si="48"/>
        <v>0</v>
      </c>
      <c r="P175" s="410">
        <f t="shared" si="48"/>
        <v>0</v>
      </c>
      <c r="Q175" s="410">
        <f t="shared" si="48"/>
        <v>0</v>
      </c>
      <c r="R175" s="410">
        <f t="shared" si="48"/>
        <v>0</v>
      </c>
      <c r="S175" s="410">
        <f t="shared" si="48"/>
        <v>0</v>
      </c>
      <c r="T175" s="413">
        <f>SUM(T176:T180)</f>
        <v>0</v>
      </c>
      <c r="U175" s="414">
        <f t="shared" si="48"/>
        <v>0</v>
      </c>
      <c r="V175" s="410">
        <f t="shared" si="48"/>
        <v>0</v>
      </c>
      <c r="W175" s="410">
        <f t="shared" si="48"/>
        <v>0</v>
      </c>
      <c r="X175" s="410">
        <f t="shared" si="48"/>
        <v>0</v>
      </c>
      <c r="Y175" s="410">
        <f t="shared" si="48"/>
        <v>0</v>
      </c>
      <c r="Z175" s="410">
        <f t="shared" si="48"/>
        <v>0</v>
      </c>
      <c r="AA175" s="410">
        <f t="shared" si="48"/>
        <v>0</v>
      </c>
      <c r="AB175" s="410">
        <f t="shared" si="48"/>
        <v>0</v>
      </c>
      <c r="AC175" s="410">
        <f t="shared" si="48"/>
        <v>0</v>
      </c>
      <c r="AD175" s="410">
        <f t="shared" si="48"/>
        <v>0</v>
      </c>
      <c r="AE175" s="410">
        <f t="shared" si="48"/>
        <v>0</v>
      </c>
      <c r="AF175" s="410">
        <f t="shared" si="48"/>
        <v>0</v>
      </c>
      <c r="AG175" s="411">
        <f t="shared" si="48"/>
        <v>0</v>
      </c>
      <c r="AH175" s="412">
        <f t="shared" si="48"/>
        <v>0</v>
      </c>
      <c r="AI175" s="410">
        <f t="shared" si="48"/>
        <v>0</v>
      </c>
      <c r="AJ175" s="410">
        <f t="shared" si="48"/>
        <v>0</v>
      </c>
      <c r="AK175" s="410">
        <f t="shared" si="48"/>
        <v>0</v>
      </c>
      <c r="AL175" s="410">
        <f t="shared" si="48"/>
        <v>0</v>
      </c>
      <c r="AM175" s="410">
        <f t="shared" si="48"/>
        <v>0</v>
      </c>
      <c r="AN175" s="410">
        <f t="shared" si="48"/>
        <v>0</v>
      </c>
      <c r="AO175" s="410">
        <f t="shared" si="48"/>
        <v>0</v>
      </c>
      <c r="AP175" s="410">
        <f t="shared" si="48"/>
        <v>0</v>
      </c>
      <c r="AQ175" s="410">
        <f t="shared" si="48"/>
        <v>0</v>
      </c>
      <c r="AR175" s="410">
        <f t="shared" si="48"/>
        <v>0</v>
      </c>
      <c r="AS175" s="410">
        <f t="shared" si="48"/>
        <v>0</v>
      </c>
      <c r="AT175" s="413">
        <f>SUM(AT176:AT180)</f>
        <v>0</v>
      </c>
      <c r="AU175" s="415">
        <f>SUM(AU176:AU180)</f>
        <v>0</v>
      </c>
      <c r="AV175" s="392">
        <f t="shared" si="40"/>
        <v>0</v>
      </c>
    </row>
    <row r="176" spans="2:48" s="60" customFormat="1" ht="12.75" customHeight="1" x14ac:dyDescent="0.25">
      <c r="B176" s="416" t="str">
        <f>+'FORMATO COSTEO C2'!C372</f>
        <v>2.3.2.1</v>
      </c>
      <c r="C176" s="417" t="str">
        <f>+'FORMATO COSTEO C2'!B372</f>
        <v>Categoría de gasto</v>
      </c>
      <c r="D176" s="428"/>
      <c r="E176" s="563"/>
      <c r="F176" s="420">
        <f>+'FORMATO COSTEO C2'!G372</f>
        <v>0</v>
      </c>
      <c r="G176" s="423">
        <f>+'FORMATO COSTEO C2'!I372</f>
        <v>0</v>
      </c>
      <c r="H176" s="560">
        <f>IF( $F176=0,0,((($F176/$E$175)*'PLAN DE ADQUISICIONES'!F$65)*($G176/$F176)))</f>
        <v>0</v>
      </c>
      <c r="I176" s="420">
        <f>IF( $F176=0,0,((($F176/$E$175)*'PLAN DE ADQUISICIONES'!G$65)*($G176/$F176)))</f>
        <v>0</v>
      </c>
      <c r="J176" s="420">
        <f>IF( $F176=0,0,((($F176/$E$175)*'PLAN DE ADQUISICIONES'!H$65)*($G176/$F176)))</f>
        <v>0</v>
      </c>
      <c r="K176" s="420">
        <f>IF( $F176=0,0,((($F176/$E$175)*'PLAN DE ADQUISICIONES'!I$65)*($G176/$F176)))</f>
        <v>0</v>
      </c>
      <c r="L176" s="420">
        <f>IF( $F176=0,0,((($F176/$E$175)*'PLAN DE ADQUISICIONES'!J$65)*($G176/$F176)))</f>
        <v>0</v>
      </c>
      <c r="M176" s="420">
        <f>IF( $F176=0,0,((($F176/$E$175)*'PLAN DE ADQUISICIONES'!K$65)*($G176/$F176)))</f>
        <v>0</v>
      </c>
      <c r="N176" s="420">
        <f>IF( $F176=0,0,((($F176/$E$175)*'PLAN DE ADQUISICIONES'!L$65)*($G176/$F176)))</f>
        <v>0</v>
      </c>
      <c r="O176" s="420">
        <f>IF( $F176=0,0,((($F176/$E$175)*'PLAN DE ADQUISICIONES'!M$65)*($G176/$F176)))</f>
        <v>0</v>
      </c>
      <c r="P176" s="420">
        <f>IF( $F176=0,0,((($F176/$E$175)*'PLAN DE ADQUISICIONES'!N$65)*($G176/$F176)))</f>
        <v>0</v>
      </c>
      <c r="Q176" s="420">
        <f>IF( $F176=0,0,((($F176/$E$175)*'PLAN DE ADQUISICIONES'!O$65)*($G176/$F176)))</f>
        <v>0</v>
      </c>
      <c r="R176" s="420">
        <f>IF( $F176=0,0,((($F176/$E$175)*'PLAN DE ADQUISICIONES'!P$65)*($G176/$F176)))</f>
        <v>0</v>
      </c>
      <c r="S176" s="420">
        <f>IF( $F176=0,0,((($F176/$E$175)*'PLAN DE ADQUISICIONES'!Q$65)*($G176/$F176)))</f>
        <v>0</v>
      </c>
      <c r="T176" s="423">
        <f>H176+I176+J176+K176+L176+M176+N176+O176+P176+Q176+R176+S176</f>
        <v>0</v>
      </c>
      <c r="U176" s="424">
        <f>IF( $F176=0,0,((($F176/$E$175)*'PLAN DE ADQUISICIONES'!R$65)*($G176/$F176)))</f>
        <v>0</v>
      </c>
      <c r="V176" s="420">
        <f>IF( $F176=0,0,((($F176/$E$175)*'PLAN DE ADQUISICIONES'!S$65)*($G176/$F176)))</f>
        <v>0</v>
      </c>
      <c r="W176" s="420">
        <f>IF( $F176=0,0,((($F176/$E$175)*'PLAN DE ADQUISICIONES'!T$65)*($G176/$F176)))</f>
        <v>0</v>
      </c>
      <c r="X176" s="420">
        <f>IF( $F176=0,0,((($F176/$E$175)*'PLAN DE ADQUISICIONES'!U$65)*($G176/$F176)))</f>
        <v>0</v>
      </c>
      <c r="Y176" s="420">
        <f>IF( $F176=0,0,((($F176/$E$175)*'PLAN DE ADQUISICIONES'!V$65)*($G176/$F176)))</f>
        <v>0</v>
      </c>
      <c r="Z176" s="420">
        <f>IF( $F176=0,0,((($F176/$E$175)*'PLAN DE ADQUISICIONES'!W$65)*($G176/$F176)))</f>
        <v>0</v>
      </c>
      <c r="AA176" s="420">
        <f>IF( $F176=0,0,((($F176/$E$175)*'PLAN DE ADQUISICIONES'!X$65)*($G176/$F176)))</f>
        <v>0</v>
      </c>
      <c r="AB176" s="420">
        <f>IF( $F176=0,0,((($F176/$E$175)*'PLAN DE ADQUISICIONES'!Y$65)*($G176/$F176)))</f>
        <v>0</v>
      </c>
      <c r="AC176" s="420">
        <f>IF( $F176=0,0,((($F176/$E$175)*'PLAN DE ADQUISICIONES'!Z$65)*($G176/$F176)))</f>
        <v>0</v>
      </c>
      <c r="AD176" s="420">
        <f>IF( $F176=0,0,((($F176/$E$175)*'PLAN DE ADQUISICIONES'!AA$65)*($G176/$F176)))</f>
        <v>0</v>
      </c>
      <c r="AE176" s="420">
        <f>IF( $F176=0,0,((($F176/$E$175)*'PLAN DE ADQUISICIONES'!AB$65)*($G176/$F176)))</f>
        <v>0</v>
      </c>
      <c r="AF176" s="420">
        <f>IF( $F176=0,0,((($F176/$E$175)*'PLAN DE ADQUISICIONES'!AC$65)*($G176/$F176)))</f>
        <v>0</v>
      </c>
      <c r="AG176" s="421">
        <f>U176+V176+W176+X176+Y176+Z176+AA176+AB176+AC176+AD176+AE176+AF176</f>
        <v>0</v>
      </c>
      <c r="AH176" s="425">
        <f>IF( $F176=0,0,((($F176/$E$175)*'PLAN DE ADQUISICIONES'!AD$65)*($G176/$F176)))</f>
        <v>0</v>
      </c>
      <c r="AI176" s="420">
        <f>IF( $F176=0,0,((($F176/$E$175)*'PLAN DE ADQUISICIONES'!AE$65)*($G176/$F176)))</f>
        <v>0</v>
      </c>
      <c r="AJ176" s="420">
        <f>IF( $F176=0,0,((($F176/$E$175)*'PLAN DE ADQUISICIONES'!AF$65)*($G176/$F176)))</f>
        <v>0</v>
      </c>
      <c r="AK176" s="420">
        <f>IF( $F176=0,0,((($F176/$E$175)*'PLAN DE ADQUISICIONES'!AG$65)*($G176/$F176)))</f>
        <v>0</v>
      </c>
      <c r="AL176" s="420">
        <f>IF( $F176=0,0,((($F176/$E$175)*'PLAN DE ADQUISICIONES'!AH$65)*($G176/$F176)))</f>
        <v>0</v>
      </c>
      <c r="AM176" s="420">
        <f>IF( $F176=0,0,((($F176/$E$175)*'PLAN DE ADQUISICIONES'!AI$65)*($G176/$F176)))</f>
        <v>0</v>
      </c>
      <c r="AN176" s="420">
        <f>IF( $F176=0,0,((($F176/$E$175)*'PLAN DE ADQUISICIONES'!AJ$65)*($G176/$F176)))</f>
        <v>0</v>
      </c>
      <c r="AO176" s="420">
        <f>IF( $F176=0,0,((($F176/$E$175)*'PLAN DE ADQUISICIONES'!AK$65)*($G176/$F176)))</f>
        <v>0</v>
      </c>
      <c r="AP176" s="420">
        <f>IF( $F176=0,0,((($F176/$E$175)*'PLAN DE ADQUISICIONES'!AL$65)*($G176/$F176)))</f>
        <v>0</v>
      </c>
      <c r="AQ176" s="420">
        <f>IF( $F176=0,0,((($F176/$E$175)*'PLAN DE ADQUISICIONES'!AM$65)*($G176/$F176)))</f>
        <v>0</v>
      </c>
      <c r="AR176" s="420">
        <f>IF( $F176=0,0,((($F176/$E$175)*'PLAN DE ADQUISICIONES'!AN$65)*($G176/$F176)))</f>
        <v>0</v>
      </c>
      <c r="AS176" s="420">
        <f>IF( $F176=0,0,((($F176/$E$175)*'PLAN DE ADQUISICIONES'!AO$65)*($G176/$F176)))</f>
        <v>0</v>
      </c>
      <c r="AT176" s="423">
        <f>AH176+AI176+AJ176+AK176+AL176+AM176+AN176+AO176+AP176+AQ176+AR176+AS176</f>
        <v>0</v>
      </c>
      <c r="AU176" s="426">
        <f>AS176+AR176+AQ176+AP176+AO176+AN176+AM176+AL176+AK176+AJ176+AI176+AH176+AF176+AE176+AD176+AC176+AB176+AA176+Z176+Y176+X176+W176+V176+U176+S176+R176+Q176+P176+O176+N176+M176+L176+K176+J176+I176+H176</f>
        <v>0</v>
      </c>
      <c r="AV176" s="392">
        <f t="shared" si="40"/>
        <v>0</v>
      </c>
    </row>
    <row r="177" spans="2:48" s="60" customFormat="1" ht="12.75" customHeight="1" x14ac:dyDescent="0.25">
      <c r="B177" s="416" t="str">
        <f>+'FORMATO COSTEO C2'!C378</f>
        <v>2.3.2.2</v>
      </c>
      <c r="C177" s="417" t="str">
        <f>+'FORMATO COSTEO C2'!B378</f>
        <v>Categoría de gasto</v>
      </c>
      <c r="D177" s="428"/>
      <c r="E177" s="563"/>
      <c r="F177" s="420">
        <f>+'FORMATO COSTEO C2'!G378</f>
        <v>0</v>
      </c>
      <c r="G177" s="423">
        <f>+'FORMATO COSTEO C2'!I378</f>
        <v>0</v>
      </c>
      <c r="H177" s="424">
        <f>IF( $F177=0,0,((($F177/$E$175)*'PLAN DE ADQUISICIONES'!F$65)*($G177/$F177)))</f>
        <v>0</v>
      </c>
      <c r="I177" s="420">
        <f>IF( $F177=0,0,((($F177/$E$175)*'PLAN DE ADQUISICIONES'!G$65)*($G177/$F177)))</f>
        <v>0</v>
      </c>
      <c r="J177" s="420">
        <f>IF( $F177=0,0,((($F177/$E$175)*'PLAN DE ADQUISICIONES'!H$65)*($G177/$F177)))</f>
        <v>0</v>
      </c>
      <c r="K177" s="420">
        <f>IF( $F177=0,0,((($F177/$E$175)*'PLAN DE ADQUISICIONES'!I$65)*($G177/$F177)))</f>
        <v>0</v>
      </c>
      <c r="L177" s="420">
        <f>IF( $F177=0,0,((($F177/$E$175)*'PLAN DE ADQUISICIONES'!J$65)*($G177/$F177)))</f>
        <v>0</v>
      </c>
      <c r="M177" s="420">
        <f>IF( $F177=0,0,((($F177/$E$175)*'PLAN DE ADQUISICIONES'!K$65)*($G177/$F177)))</f>
        <v>0</v>
      </c>
      <c r="N177" s="420">
        <f>IF( $F177=0,0,((($F177/$E$175)*'PLAN DE ADQUISICIONES'!L$65)*($G177/$F177)))</f>
        <v>0</v>
      </c>
      <c r="O177" s="420">
        <f>IF( $F177=0,0,((($F177/$E$175)*'PLAN DE ADQUISICIONES'!M$65)*($G177/$F177)))</f>
        <v>0</v>
      </c>
      <c r="P177" s="420">
        <f>IF( $F177=0,0,((($F177/$E$175)*'PLAN DE ADQUISICIONES'!N$65)*($G177/$F177)))</f>
        <v>0</v>
      </c>
      <c r="Q177" s="420">
        <f>IF( $F177=0,0,((($F177/$E$175)*'PLAN DE ADQUISICIONES'!O$65)*($G177/$F177)))</f>
        <v>0</v>
      </c>
      <c r="R177" s="420">
        <f>IF( $F177=0,0,((($F177/$E$175)*'PLAN DE ADQUISICIONES'!P$65)*($G177/$F177)))</f>
        <v>0</v>
      </c>
      <c r="S177" s="420">
        <f>IF( $F177=0,0,((($F177/$E$175)*'PLAN DE ADQUISICIONES'!Q$65)*($G177/$F177)))</f>
        <v>0</v>
      </c>
      <c r="T177" s="423">
        <f>H177+I177+J177+K177+L177+M177+N177+O177+P177+Q177+R177+S177</f>
        <v>0</v>
      </c>
      <c r="U177" s="424">
        <f>IF( $F177=0,0,((($F177/$E$175)*'PLAN DE ADQUISICIONES'!R$65)*($G177/$F177)))</f>
        <v>0</v>
      </c>
      <c r="V177" s="420">
        <f>IF( $F177=0,0,((($F177/$E$175)*'PLAN DE ADQUISICIONES'!S$65)*($G177/$F177)))</f>
        <v>0</v>
      </c>
      <c r="W177" s="420">
        <f>IF( $F177=0,0,((($F177/$E$175)*'PLAN DE ADQUISICIONES'!T$65)*($G177/$F177)))</f>
        <v>0</v>
      </c>
      <c r="X177" s="420">
        <f>IF( $F177=0,0,((($F177/$E$175)*'PLAN DE ADQUISICIONES'!U$65)*($G177/$F177)))</f>
        <v>0</v>
      </c>
      <c r="Y177" s="420">
        <f>IF( $F177=0,0,((($F177/$E$175)*'PLAN DE ADQUISICIONES'!V$65)*($G177/$F177)))</f>
        <v>0</v>
      </c>
      <c r="Z177" s="420">
        <f>IF( $F177=0,0,((($F177/$E$175)*'PLAN DE ADQUISICIONES'!W$65)*($G177/$F177)))</f>
        <v>0</v>
      </c>
      <c r="AA177" s="420">
        <f>IF( $F177=0,0,((($F177/$E$175)*'PLAN DE ADQUISICIONES'!X$65)*($G177/$F177)))</f>
        <v>0</v>
      </c>
      <c r="AB177" s="420">
        <f>IF( $F177=0,0,((($F177/$E$175)*'PLAN DE ADQUISICIONES'!Y$65)*($G177/$F177)))</f>
        <v>0</v>
      </c>
      <c r="AC177" s="420">
        <f>IF( $F177=0,0,((($F177/$E$175)*'PLAN DE ADQUISICIONES'!Z$65)*($G177/$F177)))</f>
        <v>0</v>
      </c>
      <c r="AD177" s="420">
        <f>IF( $F177=0,0,((($F177/$E$175)*'PLAN DE ADQUISICIONES'!AA$65)*($G177/$F177)))</f>
        <v>0</v>
      </c>
      <c r="AE177" s="420">
        <f>IF( $F177=0,0,((($F177/$E$175)*'PLAN DE ADQUISICIONES'!AB$65)*($G177/$F177)))</f>
        <v>0</v>
      </c>
      <c r="AF177" s="420">
        <f>IF( $F177=0,0,((($F177/$E$175)*'PLAN DE ADQUISICIONES'!AC$65)*($G177/$F177)))</f>
        <v>0</v>
      </c>
      <c r="AG177" s="421">
        <f>U177+V177+W177+X177+Y177+Z177+AA177+AB177+AC177+AD177+AE177+AF177</f>
        <v>0</v>
      </c>
      <c r="AH177" s="425">
        <f>IF( $F177=0,0,((($F177/$E$175)*'PLAN DE ADQUISICIONES'!AD$65)*($G177/$F177)))</f>
        <v>0</v>
      </c>
      <c r="AI177" s="420">
        <f>IF( $F177=0,0,((($F177/$E$175)*'PLAN DE ADQUISICIONES'!AE$65)*($G177/$F177)))</f>
        <v>0</v>
      </c>
      <c r="AJ177" s="420">
        <f>IF( $F177=0,0,((($F177/$E$175)*'PLAN DE ADQUISICIONES'!AF$65)*($G177/$F177)))</f>
        <v>0</v>
      </c>
      <c r="AK177" s="420">
        <f>IF( $F177=0,0,((($F177/$E$175)*'PLAN DE ADQUISICIONES'!AG$65)*($G177/$F177)))</f>
        <v>0</v>
      </c>
      <c r="AL177" s="420">
        <f>IF( $F177=0,0,((($F177/$E$175)*'PLAN DE ADQUISICIONES'!AH$65)*($G177/$F177)))</f>
        <v>0</v>
      </c>
      <c r="AM177" s="420">
        <f>IF( $F177=0,0,((($F177/$E$175)*'PLAN DE ADQUISICIONES'!AI$65)*($G177/$F177)))</f>
        <v>0</v>
      </c>
      <c r="AN177" s="420">
        <f>IF( $F177=0,0,((($F177/$E$175)*'PLAN DE ADQUISICIONES'!AJ$65)*($G177/$F177)))</f>
        <v>0</v>
      </c>
      <c r="AO177" s="420">
        <f>IF( $F177=0,0,((($F177/$E$175)*'PLAN DE ADQUISICIONES'!AK$65)*($G177/$F177)))</f>
        <v>0</v>
      </c>
      <c r="AP177" s="420">
        <f>IF( $F177=0,0,((($F177/$E$175)*'PLAN DE ADQUISICIONES'!AL$65)*($G177/$F177)))</f>
        <v>0</v>
      </c>
      <c r="AQ177" s="420">
        <f>IF( $F177=0,0,((($F177/$E$175)*'PLAN DE ADQUISICIONES'!AM$65)*($G177/$F177)))</f>
        <v>0</v>
      </c>
      <c r="AR177" s="420">
        <f>IF( $F177=0,0,((($F177/$E$175)*'PLAN DE ADQUISICIONES'!AN$65)*($G177/$F177)))</f>
        <v>0</v>
      </c>
      <c r="AS177" s="420">
        <f>IF( $F177=0,0,((($F177/$E$175)*'PLAN DE ADQUISICIONES'!AO$65)*($G177/$F177)))</f>
        <v>0</v>
      </c>
      <c r="AT177" s="423">
        <f>AH177+AI177+AJ177+AK177+AL177+AM177+AN177+AO177+AP177+AQ177+AR177+AS177</f>
        <v>0</v>
      </c>
      <c r="AU177" s="426">
        <f>AS177+AR177+AQ177+AP177+AO177+AN177+AM177+AL177+AK177+AJ177+AI177+AH177+AF177+AE177+AD177+AC177+AB177+AA177+Z177+Y177+X177+W177+V177+U177+S177+R177+Q177+P177+O177+N177+M177+L177+K177+J177+I177+H177</f>
        <v>0</v>
      </c>
      <c r="AV177" s="392">
        <f t="shared" si="40"/>
        <v>0</v>
      </c>
    </row>
    <row r="178" spans="2:48" s="60" customFormat="1" ht="12.75" customHeight="1" x14ac:dyDescent="0.25">
      <c r="B178" s="416" t="str">
        <f>+'FORMATO COSTEO C2'!C384</f>
        <v>2.3.2.3</v>
      </c>
      <c r="C178" s="417" t="str">
        <f>+'FORMATO COSTEO C2'!B384</f>
        <v>Categoría de gasto</v>
      </c>
      <c r="D178" s="428"/>
      <c r="E178" s="563"/>
      <c r="F178" s="420">
        <f>+'FORMATO COSTEO C2'!G384</f>
        <v>0</v>
      </c>
      <c r="G178" s="423">
        <f>+'FORMATO COSTEO C2'!I384</f>
        <v>0</v>
      </c>
      <c r="H178" s="424">
        <f>IF( $F178=0,0,((($F178/$E$175)*'PLAN DE ADQUISICIONES'!F$65)*($G178/$F178)))</f>
        <v>0</v>
      </c>
      <c r="I178" s="420">
        <f>IF( $F178=0,0,((($F178/$E$175)*'PLAN DE ADQUISICIONES'!G$65)*($G178/$F178)))</f>
        <v>0</v>
      </c>
      <c r="J178" s="420">
        <f>IF( $F178=0,0,((($F178/$E$175)*'PLAN DE ADQUISICIONES'!H$65)*($G178/$F178)))</f>
        <v>0</v>
      </c>
      <c r="K178" s="420">
        <f>IF( $F178=0,0,((($F178/$E$175)*'PLAN DE ADQUISICIONES'!I$65)*($G178/$F178)))</f>
        <v>0</v>
      </c>
      <c r="L178" s="420">
        <f>IF( $F178=0,0,((($F178/$E$175)*'PLAN DE ADQUISICIONES'!J$65)*($G178/$F178)))</f>
        <v>0</v>
      </c>
      <c r="M178" s="420">
        <f>IF( $F178=0,0,((($F178/$E$175)*'PLAN DE ADQUISICIONES'!K$65)*($G178/$F178)))</f>
        <v>0</v>
      </c>
      <c r="N178" s="420">
        <f>IF( $F178=0,0,((($F178/$E$175)*'PLAN DE ADQUISICIONES'!L$65)*($G178/$F178)))</f>
        <v>0</v>
      </c>
      <c r="O178" s="420">
        <f>IF( $F178=0,0,((($F178/$E$175)*'PLAN DE ADQUISICIONES'!M$65)*($G178/$F178)))</f>
        <v>0</v>
      </c>
      <c r="P178" s="420">
        <f>IF( $F178=0,0,((($F178/$E$175)*'PLAN DE ADQUISICIONES'!N$65)*($G178/$F178)))</f>
        <v>0</v>
      </c>
      <c r="Q178" s="420">
        <f>IF( $F178=0,0,((($F178/$E$175)*'PLAN DE ADQUISICIONES'!O$65)*($G178/$F178)))</f>
        <v>0</v>
      </c>
      <c r="R178" s="420">
        <f>IF( $F178=0,0,((($F178/$E$175)*'PLAN DE ADQUISICIONES'!P$65)*($G178/$F178)))</f>
        <v>0</v>
      </c>
      <c r="S178" s="420">
        <f>IF( $F178=0,0,((($F178/$E$175)*'PLAN DE ADQUISICIONES'!Q$65)*($G178/$F178)))</f>
        <v>0</v>
      </c>
      <c r="T178" s="423">
        <f>H178+I178+J178+K178+L178+M178+N178+O178+P178+Q178+R178+S178</f>
        <v>0</v>
      </c>
      <c r="U178" s="424">
        <f>IF( $F178=0,0,((($F178/$E$175)*'PLAN DE ADQUISICIONES'!R$65)*($G178/$F178)))</f>
        <v>0</v>
      </c>
      <c r="V178" s="420">
        <f>IF( $F178=0,0,((($F178/$E$175)*'PLAN DE ADQUISICIONES'!S$65)*($G178/$F178)))</f>
        <v>0</v>
      </c>
      <c r="W178" s="420">
        <f>IF( $F178=0,0,((($F178/$E$175)*'PLAN DE ADQUISICIONES'!T$65)*($G178/$F178)))</f>
        <v>0</v>
      </c>
      <c r="X178" s="420">
        <f>IF( $F178=0,0,((($F178/$E$175)*'PLAN DE ADQUISICIONES'!U$65)*($G178/$F178)))</f>
        <v>0</v>
      </c>
      <c r="Y178" s="420">
        <f>IF( $F178=0,0,((($F178/$E$175)*'PLAN DE ADQUISICIONES'!V$65)*($G178/$F178)))</f>
        <v>0</v>
      </c>
      <c r="Z178" s="420">
        <f>IF( $F178=0,0,((($F178/$E$175)*'PLAN DE ADQUISICIONES'!W$65)*($G178/$F178)))</f>
        <v>0</v>
      </c>
      <c r="AA178" s="420">
        <f>IF( $F178=0,0,((($F178/$E$175)*'PLAN DE ADQUISICIONES'!X$65)*($G178/$F178)))</f>
        <v>0</v>
      </c>
      <c r="AB178" s="420">
        <f>IF( $F178=0,0,((($F178/$E$175)*'PLAN DE ADQUISICIONES'!Y$65)*($G178/$F178)))</f>
        <v>0</v>
      </c>
      <c r="AC178" s="420">
        <f>IF( $F178=0,0,((($F178/$E$175)*'PLAN DE ADQUISICIONES'!Z$65)*($G178/$F178)))</f>
        <v>0</v>
      </c>
      <c r="AD178" s="420">
        <f>IF( $F178=0,0,((($F178/$E$175)*'PLAN DE ADQUISICIONES'!AA$65)*($G178/$F178)))</f>
        <v>0</v>
      </c>
      <c r="AE178" s="420">
        <f>IF( $F178=0,0,((($F178/$E$175)*'PLAN DE ADQUISICIONES'!AB$65)*($G178/$F178)))</f>
        <v>0</v>
      </c>
      <c r="AF178" s="420">
        <f>IF( $F178=0,0,((($F178/$E$175)*'PLAN DE ADQUISICIONES'!AC$65)*($G178/$F178)))</f>
        <v>0</v>
      </c>
      <c r="AG178" s="421">
        <f>U178+V178+W178+X178+Y178+Z178+AA178+AB178+AC178+AD178+AE178+AF178</f>
        <v>0</v>
      </c>
      <c r="AH178" s="425">
        <f>IF( $F178=0,0,((($F178/$E$175)*'PLAN DE ADQUISICIONES'!AD$65)*($G178/$F178)))</f>
        <v>0</v>
      </c>
      <c r="AI178" s="420">
        <f>IF( $F178=0,0,((($F178/$E$175)*'PLAN DE ADQUISICIONES'!AE$65)*($G178/$F178)))</f>
        <v>0</v>
      </c>
      <c r="AJ178" s="420">
        <f>IF( $F178=0,0,((($F178/$E$175)*'PLAN DE ADQUISICIONES'!AF$65)*($G178/$F178)))</f>
        <v>0</v>
      </c>
      <c r="AK178" s="420">
        <f>IF( $F178=0,0,((($F178/$E$175)*'PLAN DE ADQUISICIONES'!AG$65)*($G178/$F178)))</f>
        <v>0</v>
      </c>
      <c r="AL178" s="420">
        <f>IF( $F178=0,0,((($F178/$E$175)*'PLAN DE ADQUISICIONES'!AH$65)*($G178/$F178)))</f>
        <v>0</v>
      </c>
      <c r="AM178" s="420">
        <f>IF( $F178=0,0,((($F178/$E$175)*'PLAN DE ADQUISICIONES'!AI$65)*($G178/$F178)))</f>
        <v>0</v>
      </c>
      <c r="AN178" s="420">
        <f>IF( $F178=0,0,((($F178/$E$175)*'PLAN DE ADQUISICIONES'!AJ$65)*($G178/$F178)))</f>
        <v>0</v>
      </c>
      <c r="AO178" s="420">
        <f>IF( $F178=0,0,((($F178/$E$175)*'PLAN DE ADQUISICIONES'!AK$65)*($G178/$F178)))</f>
        <v>0</v>
      </c>
      <c r="AP178" s="420">
        <f>IF( $F178=0,0,((($F178/$E$175)*'PLAN DE ADQUISICIONES'!AL$65)*($G178/$F178)))</f>
        <v>0</v>
      </c>
      <c r="AQ178" s="420">
        <f>IF( $F178=0,0,((($F178/$E$175)*'PLAN DE ADQUISICIONES'!AM$65)*($G178/$F178)))</f>
        <v>0</v>
      </c>
      <c r="AR178" s="420">
        <f>IF( $F178=0,0,((($F178/$E$175)*'PLAN DE ADQUISICIONES'!AN$65)*($G178/$F178)))</f>
        <v>0</v>
      </c>
      <c r="AS178" s="420">
        <f>IF( $F178=0,0,((($F178/$E$175)*'PLAN DE ADQUISICIONES'!AO$65)*($G178/$F178)))</f>
        <v>0</v>
      </c>
      <c r="AT178" s="423">
        <f>AH178+AI178+AJ178+AK178+AL178+AM178+AN178+AO178+AP178+AQ178+AR178+AS178</f>
        <v>0</v>
      </c>
      <c r="AU178" s="426">
        <f>AS178+AR178+AQ178+AP178+AO178+AN178+AM178+AL178+AK178+AJ178+AI178+AH178+AF178+AE178+AD178+AC178+AB178+AA178+Z178+Y178+X178+W178+V178+U178+S178+R178+Q178+P178+O178+N178+M178+L178+K178+J178+I178+H178</f>
        <v>0</v>
      </c>
      <c r="AV178" s="392">
        <f t="shared" si="40"/>
        <v>0</v>
      </c>
    </row>
    <row r="179" spans="2:48" s="60" customFormat="1" ht="12.75" customHeight="1" x14ac:dyDescent="0.25">
      <c r="B179" s="416" t="str">
        <f>+'FORMATO COSTEO C2'!C390</f>
        <v>2.3.2.4</v>
      </c>
      <c r="C179" s="417" t="str">
        <f>+'FORMATO COSTEO C2'!B390</f>
        <v>Categoría de gasto</v>
      </c>
      <c r="D179" s="428"/>
      <c r="E179" s="563"/>
      <c r="F179" s="420">
        <f>+'FORMATO COSTEO C2'!G390</f>
        <v>0</v>
      </c>
      <c r="G179" s="423">
        <f>+'FORMATO COSTEO C2'!I390</f>
        <v>0</v>
      </c>
      <c r="H179" s="424">
        <f>IF( $F179=0,0,((($F179/$E$175)*'PLAN DE ADQUISICIONES'!F$65)*($G179/$F179)))</f>
        <v>0</v>
      </c>
      <c r="I179" s="420">
        <f>IF( $F179=0,0,((($F179/$E$175)*'PLAN DE ADQUISICIONES'!G$65)*($G179/$F179)))</f>
        <v>0</v>
      </c>
      <c r="J179" s="420">
        <f>IF( $F179=0,0,((($F179/$E$175)*'PLAN DE ADQUISICIONES'!H$65)*($G179/$F179)))</f>
        <v>0</v>
      </c>
      <c r="K179" s="420">
        <f>IF( $F179=0,0,((($F179/$E$175)*'PLAN DE ADQUISICIONES'!I$65)*($G179/$F179)))</f>
        <v>0</v>
      </c>
      <c r="L179" s="420">
        <f>IF( $F179=0,0,((($F179/$E$175)*'PLAN DE ADQUISICIONES'!J$65)*($G179/$F179)))</f>
        <v>0</v>
      </c>
      <c r="M179" s="420">
        <f>IF( $F179=0,0,((($F179/$E$175)*'PLAN DE ADQUISICIONES'!K$65)*($G179/$F179)))</f>
        <v>0</v>
      </c>
      <c r="N179" s="420">
        <f>IF( $F179=0,0,((($F179/$E$175)*'PLAN DE ADQUISICIONES'!L$65)*($G179/$F179)))</f>
        <v>0</v>
      </c>
      <c r="O179" s="420">
        <f>IF( $F179=0,0,((($F179/$E$175)*'PLAN DE ADQUISICIONES'!M$65)*($G179/$F179)))</f>
        <v>0</v>
      </c>
      <c r="P179" s="420">
        <f>IF( $F179=0,0,((($F179/$E$175)*'PLAN DE ADQUISICIONES'!N$65)*($G179/$F179)))</f>
        <v>0</v>
      </c>
      <c r="Q179" s="420">
        <f>IF( $F179=0,0,((($F179/$E$175)*'PLAN DE ADQUISICIONES'!O$65)*($G179/$F179)))</f>
        <v>0</v>
      </c>
      <c r="R179" s="420">
        <f>IF( $F179=0,0,((($F179/$E$175)*'PLAN DE ADQUISICIONES'!P$65)*($G179/$F179)))</f>
        <v>0</v>
      </c>
      <c r="S179" s="420">
        <f>IF( $F179=0,0,((($F179/$E$175)*'PLAN DE ADQUISICIONES'!Q$65)*($G179/$F179)))</f>
        <v>0</v>
      </c>
      <c r="T179" s="423">
        <f>H179+I179+J179+K179+L179+M179+N179+O179+P179+Q179+R179+S179</f>
        <v>0</v>
      </c>
      <c r="U179" s="424">
        <f>IF( $F179=0,0,((($F179/$E$175)*'PLAN DE ADQUISICIONES'!R$65)*($G179/$F179)))</f>
        <v>0</v>
      </c>
      <c r="V179" s="420">
        <f>IF( $F179=0,0,((($F179/$E$175)*'PLAN DE ADQUISICIONES'!S$65)*($G179/$F179)))</f>
        <v>0</v>
      </c>
      <c r="W179" s="420">
        <f>IF( $F179=0,0,((($F179/$E$175)*'PLAN DE ADQUISICIONES'!T$65)*($G179/$F179)))</f>
        <v>0</v>
      </c>
      <c r="X179" s="420">
        <f>IF( $F179=0,0,((($F179/$E$175)*'PLAN DE ADQUISICIONES'!U$65)*($G179/$F179)))</f>
        <v>0</v>
      </c>
      <c r="Y179" s="420">
        <f>IF( $F179=0,0,((($F179/$E$175)*'PLAN DE ADQUISICIONES'!V$65)*($G179/$F179)))</f>
        <v>0</v>
      </c>
      <c r="Z179" s="420">
        <f>IF( $F179=0,0,((($F179/$E$175)*'PLAN DE ADQUISICIONES'!W$65)*($G179/$F179)))</f>
        <v>0</v>
      </c>
      <c r="AA179" s="420">
        <f>IF( $F179=0,0,((($F179/$E$175)*'PLAN DE ADQUISICIONES'!X$65)*($G179/$F179)))</f>
        <v>0</v>
      </c>
      <c r="AB179" s="420">
        <f>IF( $F179=0,0,((($F179/$E$175)*'PLAN DE ADQUISICIONES'!Y$65)*($G179/$F179)))</f>
        <v>0</v>
      </c>
      <c r="AC179" s="420">
        <f>IF( $F179=0,0,((($F179/$E$175)*'PLAN DE ADQUISICIONES'!Z$65)*($G179/$F179)))</f>
        <v>0</v>
      </c>
      <c r="AD179" s="420">
        <f>IF( $F179=0,0,((($F179/$E$175)*'PLAN DE ADQUISICIONES'!AA$65)*($G179/$F179)))</f>
        <v>0</v>
      </c>
      <c r="AE179" s="420">
        <f>IF( $F179=0,0,((($F179/$E$175)*'PLAN DE ADQUISICIONES'!AB$65)*($G179/$F179)))</f>
        <v>0</v>
      </c>
      <c r="AF179" s="420">
        <f>IF( $F179=0,0,((($F179/$E$175)*'PLAN DE ADQUISICIONES'!AC$65)*($G179/$F179)))</f>
        <v>0</v>
      </c>
      <c r="AG179" s="421">
        <f>U179+V179+W179+X179+Y179+Z179+AA179+AB179+AC179+AD179+AE179+AF179</f>
        <v>0</v>
      </c>
      <c r="AH179" s="425">
        <f>IF( $F179=0,0,((($F179/$E$175)*'PLAN DE ADQUISICIONES'!AD$65)*($G179/$F179)))</f>
        <v>0</v>
      </c>
      <c r="AI179" s="420">
        <f>IF( $F179=0,0,((($F179/$E$175)*'PLAN DE ADQUISICIONES'!AE$65)*($G179/$F179)))</f>
        <v>0</v>
      </c>
      <c r="AJ179" s="420">
        <f>IF( $F179=0,0,((($F179/$E$175)*'PLAN DE ADQUISICIONES'!AF$65)*($G179/$F179)))</f>
        <v>0</v>
      </c>
      <c r="AK179" s="420">
        <f>IF( $F179=0,0,((($F179/$E$175)*'PLAN DE ADQUISICIONES'!AG$65)*($G179/$F179)))</f>
        <v>0</v>
      </c>
      <c r="AL179" s="420">
        <f>IF( $F179=0,0,((($F179/$E$175)*'PLAN DE ADQUISICIONES'!AH$65)*($G179/$F179)))</f>
        <v>0</v>
      </c>
      <c r="AM179" s="420">
        <f>IF( $F179=0,0,((($F179/$E$175)*'PLAN DE ADQUISICIONES'!AI$65)*($G179/$F179)))</f>
        <v>0</v>
      </c>
      <c r="AN179" s="420">
        <f>IF( $F179=0,0,((($F179/$E$175)*'PLAN DE ADQUISICIONES'!AJ$65)*($G179/$F179)))</f>
        <v>0</v>
      </c>
      <c r="AO179" s="420">
        <f>IF( $F179=0,0,((($F179/$E$175)*'PLAN DE ADQUISICIONES'!AK$65)*($G179/$F179)))</f>
        <v>0</v>
      </c>
      <c r="AP179" s="420">
        <f>IF( $F179=0,0,((($F179/$E$175)*'PLAN DE ADQUISICIONES'!AL$65)*($G179/$F179)))</f>
        <v>0</v>
      </c>
      <c r="AQ179" s="420">
        <f>IF( $F179=0,0,((($F179/$E$175)*'PLAN DE ADQUISICIONES'!AM$65)*($G179/$F179)))</f>
        <v>0</v>
      </c>
      <c r="AR179" s="420">
        <f>IF( $F179=0,0,((($F179/$E$175)*'PLAN DE ADQUISICIONES'!AN$65)*($G179/$F179)))</f>
        <v>0</v>
      </c>
      <c r="AS179" s="420">
        <f>IF( $F179=0,0,((($F179/$E$175)*'PLAN DE ADQUISICIONES'!AO$65)*($G179/$F179)))</f>
        <v>0</v>
      </c>
      <c r="AT179" s="423">
        <f>AH179+AI179+AJ179+AK179+AL179+AM179+AN179+AO179+AP179+AQ179+AR179+AS179</f>
        <v>0</v>
      </c>
      <c r="AU179" s="426">
        <f>AS179+AR179+AQ179+AP179+AO179+AN179+AM179+AL179+AK179+AJ179+AI179+AH179+AF179+AE179+AD179+AC179+AB179+AA179+Z179+Y179+X179+W179+V179+U179+S179+R179+Q179+P179+O179+N179+M179+L179+K179+J179+I179+H179</f>
        <v>0</v>
      </c>
      <c r="AV179" s="392">
        <f t="shared" si="40"/>
        <v>0</v>
      </c>
    </row>
    <row r="180" spans="2:48" s="60" customFormat="1" ht="12.75" customHeight="1" x14ac:dyDescent="0.25">
      <c r="B180" s="416" t="str">
        <f>+'FORMATO COSTEO C2'!C396</f>
        <v>2.3.2.5</v>
      </c>
      <c r="C180" s="417" t="str">
        <f>+'FORMATO COSTEO C2'!B396</f>
        <v>Categoría de gasto</v>
      </c>
      <c r="D180" s="428"/>
      <c r="E180" s="563"/>
      <c r="F180" s="420">
        <f>+'FORMATO COSTEO C2'!G396</f>
        <v>0</v>
      </c>
      <c r="G180" s="423">
        <f>+'FORMATO COSTEO C2'!I396</f>
        <v>0</v>
      </c>
      <c r="H180" s="424">
        <f>IF( $F180=0,0,((($F180/$E$175)*'PLAN DE ADQUISICIONES'!F$65)*($G180/$F180)))</f>
        <v>0</v>
      </c>
      <c r="I180" s="420">
        <f>IF( $F180=0,0,((($F180/$E$175)*'PLAN DE ADQUISICIONES'!G$65)*($G180/$F180)))</f>
        <v>0</v>
      </c>
      <c r="J180" s="420">
        <f>IF( $F180=0,0,((($F180/$E$175)*'PLAN DE ADQUISICIONES'!H$65)*($G180/$F180)))</f>
        <v>0</v>
      </c>
      <c r="K180" s="420">
        <f>IF( $F180=0,0,((($F180/$E$175)*'PLAN DE ADQUISICIONES'!I$65)*($G180/$F180)))</f>
        <v>0</v>
      </c>
      <c r="L180" s="420">
        <f>IF( $F180=0,0,((($F180/$E$175)*'PLAN DE ADQUISICIONES'!J$65)*($G180/$F180)))</f>
        <v>0</v>
      </c>
      <c r="M180" s="420">
        <f>IF( $F180=0,0,((($F180/$E$175)*'PLAN DE ADQUISICIONES'!K$65)*($G180/$F180)))</f>
        <v>0</v>
      </c>
      <c r="N180" s="420">
        <f>IF( $F180=0,0,((($F180/$E$175)*'PLAN DE ADQUISICIONES'!L$65)*($G180/$F180)))</f>
        <v>0</v>
      </c>
      <c r="O180" s="420">
        <f>IF( $F180=0,0,((($F180/$E$175)*'PLAN DE ADQUISICIONES'!M$65)*($G180/$F180)))</f>
        <v>0</v>
      </c>
      <c r="P180" s="420">
        <f>IF( $F180=0,0,((($F180/$E$175)*'PLAN DE ADQUISICIONES'!N$65)*($G180/$F180)))</f>
        <v>0</v>
      </c>
      <c r="Q180" s="420">
        <f>IF( $F180=0,0,((($F180/$E$175)*'PLAN DE ADQUISICIONES'!O$65)*($G180/$F180)))</f>
        <v>0</v>
      </c>
      <c r="R180" s="420">
        <f>IF( $F180=0,0,((($F180/$E$175)*'PLAN DE ADQUISICIONES'!P$65)*($G180/$F180)))</f>
        <v>0</v>
      </c>
      <c r="S180" s="420">
        <f>IF( $F180=0,0,((($F180/$E$175)*'PLAN DE ADQUISICIONES'!Q$65)*($G180/$F180)))</f>
        <v>0</v>
      </c>
      <c r="T180" s="423">
        <f>H180+I180+J180+K180+L180+M180+N180+O180+P180+Q180+R180+S180</f>
        <v>0</v>
      </c>
      <c r="U180" s="424">
        <f>IF( $F180=0,0,((($F180/$E$175)*'PLAN DE ADQUISICIONES'!R$65)*($G180/$F180)))</f>
        <v>0</v>
      </c>
      <c r="V180" s="420">
        <f>IF( $F180=0,0,((($F180/$E$175)*'PLAN DE ADQUISICIONES'!S$65)*($G180/$F180)))</f>
        <v>0</v>
      </c>
      <c r="W180" s="420">
        <f>IF( $F180=0,0,((($F180/$E$175)*'PLAN DE ADQUISICIONES'!T$65)*($G180/$F180)))</f>
        <v>0</v>
      </c>
      <c r="X180" s="420">
        <f>IF( $F180=0,0,((($F180/$E$175)*'PLAN DE ADQUISICIONES'!U$65)*($G180/$F180)))</f>
        <v>0</v>
      </c>
      <c r="Y180" s="420">
        <f>IF( $F180=0,0,((($F180/$E$175)*'PLAN DE ADQUISICIONES'!V$65)*($G180/$F180)))</f>
        <v>0</v>
      </c>
      <c r="Z180" s="420">
        <f>IF( $F180=0,0,((($F180/$E$175)*'PLAN DE ADQUISICIONES'!W$65)*($G180/$F180)))</f>
        <v>0</v>
      </c>
      <c r="AA180" s="420">
        <f>IF( $F180=0,0,((($F180/$E$175)*'PLAN DE ADQUISICIONES'!X$65)*($G180/$F180)))</f>
        <v>0</v>
      </c>
      <c r="AB180" s="420">
        <f>IF( $F180=0,0,((($F180/$E$175)*'PLAN DE ADQUISICIONES'!Y$65)*($G180/$F180)))</f>
        <v>0</v>
      </c>
      <c r="AC180" s="420">
        <f>IF( $F180=0,0,((($F180/$E$175)*'PLAN DE ADQUISICIONES'!Z$65)*($G180/$F180)))</f>
        <v>0</v>
      </c>
      <c r="AD180" s="420">
        <f>IF( $F180=0,0,((($F180/$E$175)*'PLAN DE ADQUISICIONES'!AA$65)*($G180/$F180)))</f>
        <v>0</v>
      </c>
      <c r="AE180" s="420">
        <f>IF( $F180=0,0,((($F180/$E$175)*'PLAN DE ADQUISICIONES'!AB$65)*($G180/$F180)))</f>
        <v>0</v>
      </c>
      <c r="AF180" s="420">
        <f>IF( $F180=0,0,((($F180/$E$175)*'PLAN DE ADQUISICIONES'!AC$65)*($G180/$F180)))</f>
        <v>0</v>
      </c>
      <c r="AG180" s="421">
        <f>U180+V180+W180+X180+Y180+Z180+AA180+AB180+AC180+AD180+AE180+AF180</f>
        <v>0</v>
      </c>
      <c r="AH180" s="425">
        <f>IF( $F180=0,0,((($F180/$E$175)*'PLAN DE ADQUISICIONES'!AD$65)*($G180/$F180)))</f>
        <v>0</v>
      </c>
      <c r="AI180" s="420">
        <f>IF( $F180=0,0,((($F180/$E$175)*'PLAN DE ADQUISICIONES'!AE$65)*($G180/$F180)))</f>
        <v>0</v>
      </c>
      <c r="AJ180" s="420">
        <f>IF( $F180=0,0,((($F180/$E$175)*'PLAN DE ADQUISICIONES'!AF$65)*($G180/$F180)))</f>
        <v>0</v>
      </c>
      <c r="AK180" s="420">
        <f>IF( $F180=0,0,((($F180/$E$175)*'PLAN DE ADQUISICIONES'!AG$65)*($G180/$F180)))</f>
        <v>0</v>
      </c>
      <c r="AL180" s="420">
        <f>IF( $F180=0,0,((($F180/$E$175)*'PLAN DE ADQUISICIONES'!AH$65)*($G180/$F180)))</f>
        <v>0</v>
      </c>
      <c r="AM180" s="420">
        <f>IF( $F180=0,0,((($F180/$E$175)*'PLAN DE ADQUISICIONES'!AI$65)*($G180/$F180)))</f>
        <v>0</v>
      </c>
      <c r="AN180" s="420">
        <f>IF( $F180=0,0,((($F180/$E$175)*'PLAN DE ADQUISICIONES'!AJ$65)*($G180/$F180)))</f>
        <v>0</v>
      </c>
      <c r="AO180" s="420">
        <f>IF( $F180=0,0,((($F180/$E$175)*'PLAN DE ADQUISICIONES'!AK$65)*($G180/$F180)))</f>
        <v>0</v>
      </c>
      <c r="AP180" s="420">
        <f>IF( $F180=0,0,((($F180/$E$175)*'PLAN DE ADQUISICIONES'!AL$65)*($G180/$F180)))</f>
        <v>0</v>
      </c>
      <c r="AQ180" s="420">
        <f>IF( $F180=0,0,((($F180/$E$175)*'PLAN DE ADQUISICIONES'!AM$65)*($G180/$F180)))</f>
        <v>0</v>
      </c>
      <c r="AR180" s="420">
        <f>IF( $F180=0,0,((($F180/$E$175)*'PLAN DE ADQUISICIONES'!AN$65)*($G180/$F180)))</f>
        <v>0</v>
      </c>
      <c r="AS180" s="420">
        <f>IF( $F180=0,0,((($F180/$E$175)*'PLAN DE ADQUISICIONES'!AO$65)*($G180/$F180)))</f>
        <v>0</v>
      </c>
      <c r="AT180" s="423">
        <f>AH180+AI180+AJ180+AK180+AL180+AM180+AN180+AO180+AP180+AQ180+AR180+AS180</f>
        <v>0</v>
      </c>
      <c r="AU180" s="426">
        <f>AS180+AR180+AQ180+AP180+AO180+AN180+AM180+AL180+AK180+AJ180+AI180+AH180+AF180+AE180+AD180+AC180+AB180+AA180+Z180+Y180+X180+W180+V180+U180+S180+R180+Q180+P180+O180+N180+M180+L180+K180+J180+I180+H180</f>
        <v>0</v>
      </c>
      <c r="AV180" s="392">
        <f t="shared" si="40"/>
        <v>0</v>
      </c>
    </row>
    <row r="181" spans="2:48" s="60" customFormat="1" ht="12.75" customHeight="1" x14ac:dyDescent="0.25">
      <c r="B181" s="406" t="str">
        <f>+'FORMATO COSTEO C2'!C402</f>
        <v>2.3.3</v>
      </c>
      <c r="C181" s="430">
        <f>+'FORMATO COSTEO C2'!B402</f>
        <v>0</v>
      </c>
      <c r="D181" s="543" t="str">
        <f>+'FORMATO COSTEO C2'!D402</f>
        <v>Unidad medida</v>
      </c>
      <c r="E181" s="546">
        <f>+'FORMATO COSTEO C2'!E402</f>
        <v>0</v>
      </c>
      <c r="F181" s="410">
        <f>SUM(F182:F186)</f>
        <v>0</v>
      </c>
      <c r="G181" s="413">
        <f t="shared" ref="G181:AS181" si="49">SUM(G182:G186)</f>
        <v>0</v>
      </c>
      <c r="H181" s="414">
        <f t="shared" si="49"/>
        <v>0</v>
      </c>
      <c r="I181" s="410">
        <f t="shared" si="49"/>
        <v>0</v>
      </c>
      <c r="J181" s="410">
        <f t="shared" si="49"/>
        <v>0</v>
      </c>
      <c r="K181" s="410">
        <f t="shared" si="49"/>
        <v>0</v>
      </c>
      <c r="L181" s="410">
        <f t="shared" si="49"/>
        <v>0</v>
      </c>
      <c r="M181" s="410">
        <f t="shared" si="49"/>
        <v>0</v>
      </c>
      <c r="N181" s="410">
        <f t="shared" si="49"/>
        <v>0</v>
      </c>
      <c r="O181" s="410">
        <f t="shared" si="49"/>
        <v>0</v>
      </c>
      <c r="P181" s="410">
        <f t="shared" si="49"/>
        <v>0</v>
      </c>
      <c r="Q181" s="410">
        <f t="shared" si="49"/>
        <v>0</v>
      </c>
      <c r="R181" s="410">
        <f t="shared" si="49"/>
        <v>0</v>
      </c>
      <c r="S181" s="410">
        <f t="shared" si="49"/>
        <v>0</v>
      </c>
      <c r="T181" s="413">
        <f>SUM(T182:T186)</f>
        <v>0</v>
      </c>
      <c r="U181" s="414">
        <f t="shared" si="49"/>
        <v>0</v>
      </c>
      <c r="V181" s="410">
        <f t="shared" si="49"/>
        <v>0</v>
      </c>
      <c r="W181" s="410">
        <f t="shared" si="49"/>
        <v>0</v>
      </c>
      <c r="X181" s="410">
        <f t="shared" si="49"/>
        <v>0</v>
      </c>
      <c r="Y181" s="410">
        <f t="shared" si="49"/>
        <v>0</v>
      </c>
      <c r="Z181" s="410">
        <f t="shared" si="49"/>
        <v>0</v>
      </c>
      <c r="AA181" s="410">
        <f t="shared" si="49"/>
        <v>0</v>
      </c>
      <c r="AB181" s="410">
        <f t="shared" si="49"/>
        <v>0</v>
      </c>
      <c r="AC181" s="410">
        <f t="shared" si="49"/>
        <v>0</v>
      </c>
      <c r="AD181" s="410">
        <f t="shared" si="49"/>
        <v>0</v>
      </c>
      <c r="AE181" s="410">
        <f t="shared" si="49"/>
        <v>0</v>
      </c>
      <c r="AF181" s="410">
        <f t="shared" si="49"/>
        <v>0</v>
      </c>
      <c r="AG181" s="411">
        <f t="shared" si="49"/>
        <v>0</v>
      </c>
      <c r="AH181" s="412">
        <f t="shared" si="49"/>
        <v>0</v>
      </c>
      <c r="AI181" s="410">
        <f t="shared" si="49"/>
        <v>0</v>
      </c>
      <c r="AJ181" s="410">
        <f t="shared" si="49"/>
        <v>0</v>
      </c>
      <c r="AK181" s="410">
        <f t="shared" si="49"/>
        <v>0</v>
      </c>
      <c r="AL181" s="410">
        <f t="shared" si="49"/>
        <v>0</v>
      </c>
      <c r="AM181" s="410">
        <f t="shared" si="49"/>
        <v>0</v>
      </c>
      <c r="AN181" s="410">
        <f t="shared" si="49"/>
        <v>0</v>
      </c>
      <c r="AO181" s="410">
        <f t="shared" si="49"/>
        <v>0</v>
      </c>
      <c r="AP181" s="410">
        <f t="shared" si="49"/>
        <v>0</v>
      </c>
      <c r="AQ181" s="410">
        <f t="shared" si="49"/>
        <v>0</v>
      </c>
      <c r="AR181" s="410">
        <f t="shared" si="49"/>
        <v>0</v>
      </c>
      <c r="AS181" s="410">
        <f t="shared" si="49"/>
        <v>0</v>
      </c>
      <c r="AT181" s="413">
        <f>SUM(AT182:AT186)</f>
        <v>0</v>
      </c>
      <c r="AU181" s="415">
        <f>SUM(AU182:AU186)</f>
        <v>0</v>
      </c>
      <c r="AV181" s="392">
        <f t="shared" si="40"/>
        <v>0</v>
      </c>
    </row>
    <row r="182" spans="2:48" s="60" customFormat="1" ht="12.75" customHeight="1" x14ac:dyDescent="0.25">
      <c r="B182" s="416" t="str">
        <f>+'FORMATO COSTEO C2'!C404</f>
        <v>2.3.3.1</v>
      </c>
      <c r="C182" s="417" t="str">
        <f>+'FORMATO COSTEO C2'!B404</f>
        <v>Categoría de gasto</v>
      </c>
      <c r="D182" s="428"/>
      <c r="E182" s="563"/>
      <c r="F182" s="420">
        <f>+'FORMATO COSTEO C2'!G404</f>
        <v>0</v>
      </c>
      <c r="G182" s="423">
        <f>+'FORMATO COSTEO C2'!I404</f>
        <v>0</v>
      </c>
      <c r="H182" s="560">
        <f>IF( $F182=0,0,((($F182/$E$181)*'PLAN DE ADQUISICIONES'!F$66)*($G182/$F182)))</f>
        <v>0</v>
      </c>
      <c r="I182" s="420">
        <f>IF( $F182=0,0,((($F182/$E$181)*'PLAN DE ADQUISICIONES'!G$66)*($G182/$F182)))</f>
        <v>0</v>
      </c>
      <c r="J182" s="420">
        <f>IF( $F182=0,0,((($F182/$E$181)*'PLAN DE ADQUISICIONES'!H$66)*($G182/$F182)))</f>
        <v>0</v>
      </c>
      <c r="K182" s="420">
        <f>IF( $F182=0,0,((($F182/$E$181)*'PLAN DE ADQUISICIONES'!I$66)*($G182/$F182)))</f>
        <v>0</v>
      </c>
      <c r="L182" s="420">
        <f>IF( $F182=0,0,((($F182/$E$181)*'PLAN DE ADQUISICIONES'!J$66)*($G182/$F182)))</f>
        <v>0</v>
      </c>
      <c r="M182" s="420">
        <f>IF( $F182=0,0,((($F182/$E$181)*'PLAN DE ADQUISICIONES'!K$66)*($G182/$F182)))</f>
        <v>0</v>
      </c>
      <c r="N182" s="420">
        <f>IF( $F182=0,0,((($F182/$E$181)*'PLAN DE ADQUISICIONES'!L$66)*($G182/$F182)))</f>
        <v>0</v>
      </c>
      <c r="O182" s="420">
        <f>IF( $F182=0,0,((($F182/$E$181)*'PLAN DE ADQUISICIONES'!M$66)*($G182/$F182)))</f>
        <v>0</v>
      </c>
      <c r="P182" s="420">
        <f>IF( $F182=0,0,((($F182/$E$181)*'PLAN DE ADQUISICIONES'!N$66)*($G182/$F182)))</f>
        <v>0</v>
      </c>
      <c r="Q182" s="420">
        <f>IF( $F182=0,0,((($F182/$E$181)*'PLAN DE ADQUISICIONES'!O$66)*($G182/$F182)))</f>
        <v>0</v>
      </c>
      <c r="R182" s="420">
        <f>IF( $F182=0,0,((($F182/$E$181)*'PLAN DE ADQUISICIONES'!P$66)*($G182/$F182)))</f>
        <v>0</v>
      </c>
      <c r="S182" s="420">
        <f>IF( $F182=0,0,((($F182/$E$181)*'PLAN DE ADQUISICIONES'!Q$66)*($G182/$F182)))</f>
        <v>0</v>
      </c>
      <c r="T182" s="423">
        <f>H182+I182+J182+K182+L182+M182+N182+O182+P182+Q182+R182+S182</f>
        <v>0</v>
      </c>
      <c r="U182" s="424">
        <f>IF( $F182=0,0,((($F182/$E$181)*'PLAN DE ADQUISICIONES'!R$66)*($G182/$F182)))</f>
        <v>0</v>
      </c>
      <c r="V182" s="420">
        <f>IF( $F182=0,0,((($F182/$E$181)*'PLAN DE ADQUISICIONES'!S$66)*($G182/$F182)))</f>
        <v>0</v>
      </c>
      <c r="W182" s="420">
        <f>IF( $F182=0,0,((($F182/$E$181)*'PLAN DE ADQUISICIONES'!T$66)*($G182/$F182)))</f>
        <v>0</v>
      </c>
      <c r="X182" s="420">
        <f>IF( $F182=0,0,((($F182/$E$181)*'PLAN DE ADQUISICIONES'!U$66)*($G182/$F182)))</f>
        <v>0</v>
      </c>
      <c r="Y182" s="420">
        <f>IF( $F182=0,0,((($F182/$E$181)*'PLAN DE ADQUISICIONES'!V$66)*($G182/$F182)))</f>
        <v>0</v>
      </c>
      <c r="Z182" s="420">
        <f>IF( $F182=0,0,((($F182/$E$181)*'PLAN DE ADQUISICIONES'!W$66)*($G182/$F182)))</f>
        <v>0</v>
      </c>
      <c r="AA182" s="420">
        <f>IF( $F182=0,0,((($F182/$E$181)*'PLAN DE ADQUISICIONES'!X$66)*($G182/$F182)))</f>
        <v>0</v>
      </c>
      <c r="AB182" s="420">
        <f>IF( $F182=0,0,((($F182/$E$181)*'PLAN DE ADQUISICIONES'!Y$66)*($G182/$F182)))</f>
        <v>0</v>
      </c>
      <c r="AC182" s="420">
        <f>IF( $F182=0,0,((($F182/$E$181)*'PLAN DE ADQUISICIONES'!Z$66)*($G182/$F182)))</f>
        <v>0</v>
      </c>
      <c r="AD182" s="420">
        <f>IF( $F182=0,0,((($F182/$E$181)*'PLAN DE ADQUISICIONES'!AA$66)*($G182/$F182)))</f>
        <v>0</v>
      </c>
      <c r="AE182" s="420">
        <f>IF( $F182=0,0,((($F182/$E$181)*'PLAN DE ADQUISICIONES'!AB$66)*($G182/$F182)))</f>
        <v>0</v>
      </c>
      <c r="AF182" s="420">
        <f>IF( $F182=0,0,((($F182/$E$181)*'PLAN DE ADQUISICIONES'!AC$66)*($G182/$F182)))</f>
        <v>0</v>
      </c>
      <c r="AG182" s="421">
        <f>U182+V182+W182+X182+Y182+Z182+AA182+AB182+AC182+AD182+AE182+AF182</f>
        <v>0</v>
      </c>
      <c r="AH182" s="425">
        <f>IF( $F182=0,0,((($F182/$E$181)*'PLAN DE ADQUISICIONES'!AD$66)*($G182/$F182)))</f>
        <v>0</v>
      </c>
      <c r="AI182" s="420">
        <f>IF( $F182=0,0,((($F182/$E$181)*'PLAN DE ADQUISICIONES'!AE$66)*($G182/$F182)))</f>
        <v>0</v>
      </c>
      <c r="AJ182" s="420">
        <f>IF( $F182=0,0,((($F182/$E$181)*'PLAN DE ADQUISICIONES'!AF$66)*($G182/$F182)))</f>
        <v>0</v>
      </c>
      <c r="AK182" s="420">
        <f>IF( $F182=0,0,((($F182/$E$181)*'PLAN DE ADQUISICIONES'!AG$66)*($G182/$F182)))</f>
        <v>0</v>
      </c>
      <c r="AL182" s="420">
        <f>IF( $F182=0,0,((($F182/$E$181)*'PLAN DE ADQUISICIONES'!AH$66)*($G182/$F182)))</f>
        <v>0</v>
      </c>
      <c r="AM182" s="420">
        <f>IF( $F182=0,0,((($F182/$E$181)*'PLAN DE ADQUISICIONES'!AI$66)*($G182/$F182)))</f>
        <v>0</v>
      </c>
      <c r="AN182" s="420">
        <f>IF( $F182=0,0,((($F182/$E$181)*'PLAN DE ADQUISICIONES'!AJ$66)*($G182/$F182)))</f>
        <v>0</v>
      </c>
      <c r="AO182" s="420">
        <f>IF( $F182=0,0,((($F182/$E$181)*'PLAN DE ADQUISICIONES'!AK$66)*($G182/$F182)))</f>
        <v>0</v>
      </c>
      <c r="AP182" s="420">
        <f>IF( $F182=0,0,((($F182/$E$181)*'PLAN DE ADQUISICIONES'!AL$66)*($G182/$F182)))</f>
        <v>0</v>
      </c>
      <c r="AQ182" s="420">
        <f>IF( $F182=0,0,((($F182/$E$181)*'PLAN DE ADQUISICIONES'!AM$66)*($G182/$F182)))</f>
        <v>0</v>
      </c>
      <c r="AR182" s="420">
        <f>IF( $F182=0,0,((($F182/$E$181)*'PLAN DE ADQUISICIONES'!AN$66)*($G182/$F182)))</f>
        <v>0</v>
      </c>
      <c r="AS182" s="420">
        <f>IF( $F182=0,0,((($F182/$E$181)*'PLAN DE ADQUISICIONES'!AO$66)*($G182/$F182)))</f>
        <v>0</v>
      </c>
      <c r="AT182" s="423">
        <f>AH182+AI182+AJ182+AK182+AL182+AM182+AN182+AO182+AP182+AQ182+AR182+AS182</f>
        <v>0</v>
      </c>
      <c r="AU182" s="426">
        <f>AS182+AR182+AQ182+AP182+AO182+AN182+AM182+AL182+AK182+AJ182+AI182+AH182+AF182+AE182+AD182+AC182+AB182+AA182+Z182+Y182+X182+W182+V182+U182+S182+R182+Q182+P182+O182+N182+M182+L182+K182+J182+I182+H182</f>
        <v>0</v>
      </c>
      <c r="AV182" s="392">
        <f t="shared" si="40"/>
        <v>0</v>
      </c>
    </row>
    <row r="183" spans="2:48" s="60" customFormat="1" ht="12.75" customHeight="1" x14ac:dyDescent="0.25">
      <c r="B183" s="416" t="str">
        <f>+'FORMATO COSTEO C2'!C410</f>
        <v>2.3.3.2</v>
      </c>
      <c r="C183" s="417" t="str">
        <f>+'FORMATO COSTEO C2'!B410</f>
        <v>Categoría de gasto</v>
      </c>
      <c r="D183" s="428"/>
      <c r="E183" s="563"/>
      <c r="F183" s="420">
        <f>+'FORMATO COSTEO C2'!G410</f>
        <v>0</v>
      </c>
      <c r="G183" s="423">
        <f>+'FORMATO COSTEO C2'!I410</f>
        <v>0</v>
      </c>
      <c r="H183" s="424">
        <f>IF( $F183=0,0,((($F183/$E$181)*'PLAN DE ADQUISICIONES'!F$66)*($G183/$F183)))</f>
        <v>0</v>
      </c>
      <c r="I183" s="420">
        <f>IF( $F183=0,0,((($F183/$E$181)*'PLAN DE ADQUISICIONES'!G$66)*($G183/$F183)))</f>
        <v>0</v>
      </c>
      <c r="J183" s="420">
        <f>IF( $F183=0,0,((($F183/$E$181)*'PLAN DE ADQUISICIONES'!H$66)*($G183/$F183)))</f>
        <v>0</v>
      </c>
      <c r="K183" s="420">
        <f>IF( $F183=0,0,((($F183/$E$181)*'PLAN DE ADQUISICIONES'!I$66)*($G183/$F183)))</f>
        <v>0</v>
      </c>
      <c r="L183" s="420">
        <f>IF( $F183=0,0,((($F183/$E$181)*'PLAN DE ADQUISICIONES'!J$66)*($G183/$F183)))</f>
        <v>0</v>
      </c>
      <c r="M183" s="420">
        <f>IF( $F183=0,0,((($F183/$E$181)*'PLAN DE ADQUISICIONES'!K$66)*($G183/$F183)))</f>
        <v>0</v>
      </c>
      <c r="N183" s="420">
        <f>IF( $F183=0,0,((($F183/$E$181)*'PLAN DE ADQUISICIONES'!L$66)*($G183/$F183)))</f>
        <v>0</v>
      </c>
      <c r="O183" s="420">
        <f>IF( $F183=0,0,((($F183/$E$181)*'PLAN DE ADQUISICIONES'!M$66)*($G183/$F183)))</f>
        <v>0</v>
      </c>
      <c r="P183" s="420">
        <f>IF( $F183=0,0,((($F183/$E$181)*'PLAN DE ADQUISICIONES'!N$66)*($G183/$F183)))</f>
        <v>0</v>
      </c>
      <c r="Q183" s="420">
        <f>IF( $F183=0,0,((($F183/$E$181)*'PLAN DE ADQUISICIONES'!O$66)*($G183/$F183)))</f>
        <v>0</v>
      </c>
      <c r="R183" s="420">
        <f>IF( $F183=0,0,((($F183/$E$181)*'PLAN DE ADQUISICIONES'!P$66)*($G183/$F183)))</f>
        <v>0</v>
      </c>
      <c r="S183" s="420">
        <f>IF( $F183=0,0,((($F183/$E$181)*'PLAN DE ADQUISICIONES'!Q$66)*($G183/$F183)))</f>
        <v>0</v>
      </c>
      <c r="T183" s="423">
        <f>H183+I183+J183+K183+L183+M183+N183+O183+P183+Q183+R183+S183</f>
        <v>0</v>
      </c>
      <c r="U183" s="424">
        <f>IF( $F183=0,0,((($F183/$E$181)*'PLAN DE ADQUISICIONES'!R$66)*($G183/$F183)))</f>
        <v>0</v>
      </c>
      <c r="V183" s="420">
        <f>IF( $F183=0,0,((($F183/$E$181)*'PLAN DE ADQUISICIONES'!S$66)*($G183/$F183)))</f>
        <v>0</v>
      </c>
      <c r="W183" s="420">
        <f>IF( $F183=0,0,((($F183/$E$181)*'PLAN DE ADQUISICIONES'!T$66)*($G183/$F183)))</f>
        <v>0</v>
      </c>
      <c r="X183" s="420">
        <f>IF( $F183=0,0,((($F183/$E$181)*'PLAN DE ADQUISICIONES'!U$66)*($G183/$F183)))</f>
        <v>0</v>
      </c>
      <c r="Y183" s="420">
        <f>IF( $F183=0,0,((($F183/$E$181)*'PLAN DE ADQUISICIONES'!V$66)*($G183/$F183)))</f>
        <v>0</v>
      </c>
      <c r="Z183" s="420">
        <f>IF( $F183=0,0,((($F183/$E$181)*'PLAN DE ADQUISICIONES'!W$66)*($G183/$F183)))</f>
        <v>0</v>
      </c>
      <c r="AA183" s="420">
        <f>IF( $F183=0,0,((($F183/$E$181)*'PLAN DE ADQUISICIONES'!X$66)*($G183/$F183)))</f>
        <v>0</v>
      </c>
      <c r="AB183" s="420">
        <f>IF( $F183=0,0,((($F183/$E$181)*'PLAN DE ADQUISICIONES'!Y$66)*($G183/$F183)))</f>
        <v>0</v>
      </c>
      <c r="AC183" s="420">
        <f>IF( $F183=0,0,((($F183/$E$181)*'PLAN DE ADQUISICIONES'!Z$66)*($G183/$F183)))</f>
        <v>0</v>
      </c>
      <c r="AD183" s="420">
        <f>IF( $F183=0,0,((($F183/$E$181)*'PLAN DE ADQUISICIONES'!AA$66)*($G183/$F183)))</f>
        <v>0</v>
      </c>
      <c r="AE183" s="420">
        <f>IF( $F183=0,0,((($F183/$E$181)*'PLAN DE ADQUISICIONES'!AB$66)*($G183/$F183)))</f>
        <v>0</v>
      </c>
      <c r="AF183" s="420">
        <f>IF( $F183=0,0,((($F183/$E$181)*'PLAN DE ADQUISICIONES'!AC$66)*($G183/$F183)))</f>
        <v>0</v>
      </c>
      <c r="AG183" s="421">
        <f>U183+V183+W183+X183+Y183+Z183+AA183+AB183+AC183+AD183+AE183+AF183</f>
        <v>0</v>
      </c>
      <c r="AH183" s="425">
        <f>IF( $F183=0,0,((($F183/$E$181)*'PLAN DE ADQUISICIONES'!AD$66)*($G183/$F183)))</f>
        <v>0</v>
      </c>
      <c r="AI183" s="420">
        <f>IF( $F183=0,0,((($F183/$E$181)*'PLAN DE ADQUISICIONES'!AE$66)*($G183/$F183)))</f>
        <v>0</v>
      </c>
      <c r="AJ183" s="420">
        <f>IF( $F183=0,0,((($F183/$E$181)*'PLAN DE ADQUISICIONES'!AF$66)*($G183/$F183)))</f>
        <v>0</v>
      </c>
      <c r="AK183" s="420">
        <f>IF( $F183=0,0,((($F183/$E$181)*'PLAN DE ADQUISICIONES'!AG$66)*($G183/$F183)))</f>
        <v>0</v>
      </c>
      <c r="AL183" s="420">
        <f>IF( $F183=0,0,((($F183/$E$181)*'PLAN DE ADQUISICIONES'!AH$66)*($G183/$F183)))</f>
        <v>0</v>
      </c>
      <c r="AM183" s="420">
        <f>IF( $F183=0,0,((($F183/$E$181)*'PLAN DE ADQUISICIONES'!AI$66)*($G183/$F183)))</f>
        <v>0</v>
      </c>
      <c r="AN183" s="420">
        <f>IF( $F183=0,0,((($F183/$E$181)*'PLAN DE ADQUISICIONES'!AJ$66)*($G183/$F183)))</f>
        <v>0</v>
      </c>
      <c r="AO183" s="420">
        <f>IF( $F183=0,0,((($F183/$E$181)*'PLAN DE ADQUISICIONES'!AK$66)*($G183/$F183)))</f>
        <v>0</v>
      </c>
      <c r="AP183" s="420">
        <f>IF( $F183=0,0,((($F183/$E$181)*'PLAN DE ADQUISICIONES'!AL$66)*($G183/$F183)))</f>
        <v>0</v>
      </c>
      <c r="AQ183" s="420">
        <f>IF( $F183=0,0,((($F183/$E$181)*'PLAN DE ADQUISICIONES'!AM$66)*($G183/$F183)))</f>
        <v>0</v>
      </c>
      <c r="AR183" s="420">
        <f>IF( $F183=0,0,((($F183/$E$181)*'PLAN DE ADQUISICIONES'!AN$66)*($G183/$F183)))</f>
        <v>0</v>
      </c>
      <c r="AS183" s="420">
        <f>IF( $F183=0,0,((($F183/$E$181)*'PLAN DE ADQUISICIONES'!AO$66)*($G183/$F183)))</f>
        <v>0</v>
      </c>
      <c r="AT183" s="423">
        <f>AH183+AI183+AJ183+AK183+AL183+AM183+AN183+AO183+AP183+AQ183+AR183+AS183</f>
        <v>0</v>
      </c>
      <c r="AU183" s="426">
        <f>AS183+AR183+AQ183+AP183+AO183+AN183+AM183+AL183+AK183+AJ183+AI183+AH183+AF183+AE183+AD183+AC183+AB183+AA183+Z183+Y183+X183+W183+V183+U183+S183+R183+Q183+P183+O183+N183+M183+L183+K183+J183+I183+H183</f>
        <v>0</v>
      </c>
      <c r="AV183" s="392">
        <f t="shared" si="40"/>
        <v>0</v>
      </c>
    </row>
    <row r="184" spans="2:48" s="60" customFormat="1" ht="12.75" customHeight="1" x14ac:dyDescent="0.25">
      <c r="B184" s="416" t="str">
        <f>+'FORMATO COSTEO C2'!C416</f>
        <v>2.3.3.3</v>
      </c>
      <c r="C184" s="417" t="str">
        <f>+'FORMATO COSTEO C2'!B416</f>
        <v>Categoría de gasto</v>
      </c>
      <c r="D184" s="428"/>
      <c r="E184" s="563"/>
      <c r="F184" s="420">
        <f>+'FORMATO COSTEO C2'!G416</f>
        <v>0</v>
      </c>
      <c r="G184" s="423">
        <f>+'FORMATO COSTEO C2'!I416</f>
        <v>0</v>
      </c>
      <c r="H184" s="424">
        <f>IF( $F184=0,0,((($F184/$E$181)*'PLAN DE ADQUISICIONES'!F$66)*($G184/$F184)))</f>
        <v>0</v>
      </c>
      <c r="I184" s="420">
        <f>IF( $F184=0,0,((($F184/$E$181)*'PLAN DE ADQUISICIONES'!G$66)*($G184/$F184)))</f>
        <v>0</v>
      </c>
      <c r="J184" s="420">
        <f>IF( $F184=0,0,((($F184/$E$181)*'PLAN DE ADQUISICIONES'!H$66)*($G184/$F184)))</f>
        <v>0</v>
      </c>
      <c r="K184" s="420">
        <f>IF( $F184=0,0,((($F184/$E$181)*'PLAN DE ADQUISICIONES'!I$66)*($G184/$F184)))</f>
        <v>0</v>
      </c>
      <c r="L184" s="420">
        <f>IF( $F184=0,0,((($F184/$E$181)*'PLAN DE ADQUISICIONES'!J$66)*($G184/$F184)))</f>
        <v>0</v>
      </c>
      <c r="M184" s="420">
        <f>IF( $F184=0,0,((($F184/$E$181)*'PLAN DE ADQUISICIONES'!K$66)*($G184/$F184)))</f>
        <v>0</v>
      </c>
      <c r="N184" s="420">
        <f>IF( $F184=0,0,((($F184/$E$181)*'PLAN DE ADQUISICIONES'!L$66)*($G184/$F184)))</f>
        <v>0</v>
      </c>
      <c r="O184" s="420">
        <f>IF( $F184=0,0,((($F184/$E$181)*'PLAN DE ADQUISICIONES'!M$66)*($G184/$F184)))</f>
        <v>0</v>
      </c>
      <c r="P184" s="420">
        <f>IF( $F184=0,0,((($F184/$E$181)*'PLAN DE ADQUISICIONES'!N$66)*($G184/$F184)))</f>
        <v>0</v>
      </c>
      <c r="Q184" s="420">
        <f>IF( $F184=0,0,((($F184/$E$181)*'PLAN DE ADQUISICIONES'!O$66)*($G184/$F184)))</f>
        <v>0</v>
      </c>
      <c r="R184" s="420">
        <f>IF( $F184=0,0,((($F184/$E$181)*'PLAN DE ADQUISICIONES'!P$66)*($G184/$F184)))</f>
        <v>0</v>
      </c>
      <c r="S184" s="420">
        <f>IF( $F184=0,0,((($F184/$E$181)*'PLAN DE ADQUISICIONES'!Q$66)*($G184/$F184)))</f>
        <v>0</v>
      </c>
      <c r="T184" s="423">
        <f>H184+I184+J184+K184+L184+M184+N184+O184+P184+Q184+R184+S184</f>
        <v>0</v>
      </c>
      <c r="U184" s="424">
        <f>IF( $F184=0,0,((($F184/$E$181)*'PLAN DE ADQUISICIONES'!R$66)*($G184/$F184)))</f>
        <v>0</v>
      </c>
      <c r="V184" s="420">
        <f>IF( $F184=0,0,((($F184/$E$181)*'PLAN DE ADQUISICIONES'!S$66)*($G184/$F184)))</f>
        <v>0</v>
      </c>
      <c r="W184" s="420">
        <f>IF( $F184=0,0,((($F184/$E$181)*'PLAN DE ADQUISICIONES'!T$66)*($G184/$F184)))</f>
        <v>0</v>
      </c>
      <c r="X184" s="420">
        <f>IF( $F184=0,0,((($F184/$E$181)*'PLAN DE ADQUISICIONES'!U$66)*($G184/$F184)))</f>
        <v>0</v>
      </c>
      <c r="Y184" s="420">
        <f>IF( $F184=0,0,((($F184/$E$181)*'PLAN DE ADQUISICIONES'!V$66)*($G184/$F184)))</f>
        <v>0</v>
      </c>
      <c r="Z184" s="420">
        <f>IF( $F184=0,0,((($F184/$E$181)*'PLAN DE ADQUISICIONES'!W$66)*($G184/$F184)))</f>
        <v>0</v>
      </c>
      <c r="AA184" s="420">
        <f>IF( $F184=0,0,((($F184/$E$181)*'PLAN DE ADQUISICIONES'!X$66)*($G184/$F184)))</f>
        <v>0</v>
      </c>
      <c r="AB184" s="420">
        <f>IF( $F184=0,0,((($F184/$E$181)*'PLAN DE ADQUISICIONES'!Y$66)*($G184/$F184)))</f>
        <v>0</v>
      </c>
      <c r="AC184" s="420">
        <f>IF( $F184=0,0,((($F184/$E$181)*'PLAN DE ADQUISICIONES'!Z$66)*($G184/$F184)))</f>
        <v>0</v>
      </c>
      <c r="AD184" s="420">
        <f>IF( $F184=0,0,((($F184/$E$181)*'PLAN DE ADQUISICIONES'!AA$66)*($G184/$F184)))</f>
        <v>0</v>
      </c>
      <c r="AE184" s="420">
        <f>IF( $F184=0,0,((($F184/$E$181)*'PLAN DE ADQUISICIONES'!AB$66)*($G184/$F184)))</f>
        <v>0</v>
      </c>
      <c r="AF184" s="420">
        <f>IF( $F184=0,0,((($F184/$E$181)*'PLAN DE ADQUISICIONES'!AC$66)*($G184/$F184)))</f>
        <v>0</v>
      </c>
      <c r="AG184" s="421">
        <f>U184+V184+W184+X184+Y184+Z184+AA184+AB184+AC184+AD184+AE184+AF184</f>
        <v>0</v>
      </c>
      <c r="AH184" s="425">
        <f>IF( $F184=0,0,((($F184/$E$181)*'PLAN DE ADQUISICIONES'!AD$66)*($G184/$F184)))</f>
        <v>0</v>
      </c>
      <c r="AI184" s="420">
        <f>IF( $F184=0,0,((($F184/$E$181)*'PLAN DE ADQUISICIONES'!AE$66)*($G184/$F184)))</f>
        <v>0</v>
      </c>
      <c r="AJ184" s="420">
        <f>IF( $F184=0,0,((($F184/$E$181)*'PLAN DE ADQUISICIONES'!AF$66)*($G184/$F184)))</f>
        <v>0</v>
      </c>
      <c r="AK184" s="420">
        <f>IF( $F184=0,0,((($F184/$E$181)*'PLAN DE ADQUISICIONES'!AG$66)*($G184/$F184)))</f>
        <v>0</v>
      </c>
      <c r="AL184" s="420">
        <f>IF( $F184=0,0,((($F184/$E$181)*'PLAN DE ADQUISICIONES'!AH$66)*($G184/$F184)))</f>
        <v>0</v>
      </c>
      <c r="AM184" s="420">
        <f>IF( $F184=0,0,((($F184/$E$181)*'PLAN DE ADQUISICIONES'!AI$66)*($G184/$F184)))</f>
        <v>0</v>
      </c>
      <c r="AN184" s="420">
        <f>IF( $F184=0,0,((($F184/$E$181)*'PLAN DE ADQUISICIONES'!AJ$66)*($G184/$F184)))</f>
        <v>0</v>
      </c>
      <c r="AO184" s="420">
        <f>IF( $F184=0,0,((($F184/$E$181)*'PLAN DE ADQUISICIONES'!AK$66)*($G184/$F184)))</f>
        <v>0</v>
      </c>
      <c r="AP184" s="420">
        <f>IF( $F184=0,0,((($F184/$E$181)*'PLAN DE ADQUISICIONES'!AL$66)*($G184/$F184)))</f>
        <v>0</v>
      </c>
      <c r="AQ184" s="420">
        <f>IF( $F184=0,0,((($F184/$E$181)*'PLAN DE ADQUISICIONES'!AM$66)*($G184/$F184)))</f>
        <v>0</v>
      </c>
      <c r="AR184" s="420">
        <f>IF( $F184=0,0,((($F184/$E$181)*'PLAN DE ADQUISICIONES'!AN$66)*($G184/$F184)))</f>
        <v>0</v>
      </c>
      <c r="AS184" s="420">
        <f>IF( $F184=0,0,((($F184/$E$181)*'PLAN DE ADQUISICIONES'!AO$66)*($G184/$F184)))</f>
        <v>0</v>
      </c>
      <c r="AT184" s="423">
        <f>AH184+AI184+AJ184+AK184+AL184+AM184+AN184+AO184+AP184+AQ184+AR184+AS184</f>
        <v>0</v>
      </c>
      <c r="AU184" s="426">
        <f>AS184+AR184+AQ184+AP184+AO184+AN184+AM184+AL184+AK184+AJ184+AI184+AH184+AF184+AE184+AD184+AC184+AB184+AA184+Z184+Y184+X184+W184+V184+U184+S184+R184+Q184+P184+O184+N184+M184+L184+K184+J184+I184+H184</f>
        <v>0</v>
      </c>
      <c r="AV184" s="392">
        <f t="shared" si="40"/>
        <v>0</v>
      </c>
    </row>
    <row r="185" spans="2:48" s="60" customFormat="1" ht="12.75" customHeight="1" x14ac:dyDescent="0.25">
      <c r="B185" s="416" t="str">
        <f>+'FORMATO COSTEO C2'!C422</f>
        <v>2.3.3.4</v>
      </c>
      <c r="C185" s="417" t="str">
        <f>+'FORMATO COSTEO C2'!B422</f>
        <v>Categoría de gasto</v>
      </c>
      <c r="D185" s="428"/>
      <c r="E185" s="563"/>
      <c r="F185" s="420">
        <f>+'FORMATO COSTEO C2'!G422</f>
        <v>0</v>
      </c>
      <c r="G185" s="423">
        <f>+'FORMATO COSTEO C2'!I422</f>
        <v>0</v>
      </c>
      <c r="H185" s="424">
        <f>IF( $F185=0,0,((($F185/$E$181)*'PLAN DE ADQUISICIONES'!F$66)*($G185/$F185)))</f>
        <v>0</v>
      </c>
      <c r="I185" s="420">
        <f>IF( $F185=0,0,((($F185/$E$181)*'PLAN DE ADQUISICIONES'!G$66)*($G185/$F185)))</f>
        <v>0</v>
      </c>
      <c r="J185" s="420">
        <f>IF( $F185=0,0,((($F185/$E$181)*'PLAN DE ADQUISICIONES'!H$66)*($G185/$F185)))</f>
        <v>0</v>
      </c>
      <c r="K185" s="420">
        <f>IF( $F185=0,0,((($F185/$E$181)*'PLAN DE ADQUISICIONES'!I$66)*($G185/$F185)))</f>
        <v>0</v>
      </c>
      <c r="L185" s="420">
        <f>IF( $F185=0,0,((($F185/$E$181)*'PLAN DE ADQUISICIONES'!J$66)*($G185/$F185)))</f>
        <v>0</v>
      </c>
      <c r="M185" s="420">
        <f>IF( $F185=0,0,((($F185/$E$181)*'PLAN DE ADQUISICIONES'!K$66)*($G185/$F185)))</f>
        <v>0</v>
      </c>
      <c r="N185" s="420">
        <f>IF( $F185=0,0,((($F185/$E$181)*'PLAN DE ADQUISICIONES'!L$66)*($G185/$F185)))</f>
        <v>0</v>
      </c>
      <c r="O185" s="420">
        <f>IF( $F185=0,0,((($F185/$E$181)*'PLAN DE ADQUISICIONES'!M$66)*($G185/$F185)))</f>
        <v>0</v>
      </c>
      <c r="P185" s="420">
        <f>IF( $F185=0,0,((($F185/$E$181)*'PLAN DE ADQUISICIONES'!N$66)*($G185/$F185)))</f>
        <v>0</v>
      </c>
      <c r="Q185" s="420">
        <f>IF( $F185=0,0,((($F185/$E$181)*'PLAN DE ADQUISICIONES'!O$66)*($G185/$F185)))</f>
        <v>0</v>
      </c>
      <c r="R185" s="420">
        <f>IF( $F185=0,0,((($F185/$E$181)*'PLAN DE ADQUISICIONES'!P$66)*($G185/$F185)))</f>
        <v>0</v>
      </c>
      <c r="S185" s="420">
        <f>IF( $F185=0,0,((($F185/$E$181)*'PLAN DE ADQUISICIONES'!Q$66)*($G185/$F185)))</f>
        <v>0</v>
      </c>
      <c r="T185" s="423">
        <f>H185+I185+J185+K185+L185+M185+N185+O185+P185+Q185+R185+S185</f>
        <v>0</v>
      </c>
      <c r="U185" s="424">
        <f>IF( $F185=0,0,((($F185/$E$181)*'PLAN DE ADQUISICIONES'!R$66)*($G185/$F185)))</f>
        <v>0</v>
      </c>
      <c r="V185" s="420">
        <f>IF( $F185=0,0,((($F185/$E$181)*'PLAN DE ADQUISICIONES'!S$66)*($G185/$F185)))</f>
        <v>0</v>
      </c>
      <c r="W185" s="420">
        <f>IF( $F185=0,0,((($F185/$E$181)*'PLAN DE ADQUISICIONES'!T$66)*($G185/$F185)))</f>
        <v>0</v>
      </c>
      <c r="X185" s="420">
        <f>IF( $F185=0,0,((($F185/$E$181)*'PLAN DE ADQUISICIONES'!U$66)*($G185/$F185)))</f>
        <v>0</v>
      </c>
      <c r="Y185" s="420">
        <f>IF( $F185=0,0,((($F185/$E$181)*'PLAN DE ADQUISICIONES'!V$66)*($G185/$F185)))</f>
        <v>0</v>
      </c>
      <c r="Z185" s="420">
        <f>IF( $F185=0,0,((($F185/$E$181)*'PLAN DE ADQUISICIONES'!W$66)*($G185/$F185)))</f>
        <v>0</v>
      </c>
      <c r="AA185" s="420">
        <f>IF( $F185=0,0,((($F185/$E$181)*'PLAN DE ADQUISICIONES'!X$66)*($G185/$F185)))</f>
        <v>0</v>
      </c>
      <c r="AB185" s="420">
        <f>IF( $F185=0,0,((($F185/$E$181)*'PLAN DE ADQUISICIONES'!Y$66)*($G185/$F185)))</f>
        <v>0</v>
      </c>
      <c r="AC185" s="420">
        <f>IF( $F185=0,0,((($F185/$E$181)*'PLAN DE ADQUISICIONES'!Z$66)*($G185/$F185)))</f>
        <v>0</v>
      </c>
      <c r="AD185" s="420">
        <f>IF( $F185=0,0,((($F185/$E$181)*'PLAN DE ADQUISICIONES'!AA$66)*($G185/$F185)))</f>
        <v>0</v>
      </c>
      <c r="AE185" s="420">
        <f>IF( $F185=0,0,((($F185/$E$181)*'PLAN DE ADQUISICIONES'!AB$66)*($G185/$F185)))</f>
        <v>0</v>
      </c>
      <c r="AF185" s="420">
        <f>IF( $F185=0,0,((($F185/$E$181)*'PLAN DE ADQUISICIONES'!AC$66)*($G185/$F185)))</f>
        <v>0</v>
      </c>
      <c r="AG185" s="421">
        <f>U185+V185+W185+X185+Y185+Z185+AA185+AB185+AC185+AD185+AE185+AF185</f>
        <v>0</v>
      </c>
      <c r="AH185" s="425">
        <f>IF( $F185=0,0,((($F185/$E$181)*'PLAN DE ADQUISICIONES'!AD$66)*($G185/$F185)))</f>
        <v>0</v>
      </c>
      <c r="AI185" s="420">
        <f>IF( $F185=0,0,((($F185/$E$181)*'PLAN DE ADQUISICIONES'!AE$66)*($G185/$F185)))</f>
        <v>0</v>
      </c>
      <c r="AJ185" s="420">
        <f>IF( $F185=0,0,((($F185/$E$181)*'PLAN DE ADQUISICIONES'!AF$66)*($G185/$F185)))</f>
        <v>0</v>
      </c>
      <c r="AK185" s="420">
        <f>IF( $F185=0,0,((($F185/$E$181)*'PLAN DE ADQUISICIONES'!AG$66)*($G185/$F185)))</f>
        <v>0</v>
      </c>
      <c r="AL185" s="420">
        <f>IF( $F185=0,0,((($F185/$E$181)*'PLAN DE ADQUISICIONES'!AH$66)*($G185/$F185)))</f>
        <v>0</v>
      </c>
      <c r="AM185" s="420">
        <f>IF( $F185=0,0,((($F185/$E$181)*'PLAN DE ADQUISICIONES'!AI$66)*($G185/$F185)))</f>
        <v>0</v>
      </c>
      <c r="AN185" s="420">
        <f>IF( $F185=0,0,((($F185/$E$181)*'PLAN DE ADQUISICIONES'!AJ$66)*($G185/$F185)))</f>
        <v>0</v>
      </c>
      <c r="AO185" s="420">
        <f>IF( $F185=0,0,((($F185/$E$181)*'PLAN DE ADQUISICIONES'!AK$66)*($G185/$F185)))</f>
        <v>0</v>
      </c>
      <c r="AP185" s="420">
        <f>IF( $F185=0,0,((($F185/$E$181)*'PLAN DE ADQUISICIONES'!AL$66)*($G185/$F185)))</f>
        <v>0</v>
      </c>
      <c r="AQ185" s="420">
        <f>IF( $F185=0,0,((($F185/$E$181)*'PLAN DE ADQUISICIONES'!AM$66)*($G185/$F185)))</f>
        <v>0</v>
      </c>
      <c r="AR185" s="420">
        <f>IF( $F185=0,0,((($F185/$E$181)*'PLAN DE ADQUISICIONES'!AN$66)*($G185/$F185)))</f>
        <v>0</v>
      </c>
      <c r="AS185" s="420">
        <f>IF( $F185=0,0,((($F185/$E$181)*'PLAN DE ADQUISICIONES'!AO$66)*($G185/$F185)))</f>
        <v>0</v>
      </c>
      <c r="AT185" s="423">
        <f>AH185+AI185+AJ185+AK185+AL185+AM185+AN185+AO185+AP185+AQ185+AR185+AS185</f>
        <v>0</v>
      </c>
      <c r="AU185" s="426">
        <f>AS185+AR185+AQ185+AP185+AO185+AN185+AM185+AL185+AK185+AJ185+AI185+AH185+AF185+AE185+AD185+AC185+AB185+AA185+Z185+Y185+X185+W185+V185+U185+S185+R185+Q185+P185+O185+N185+M185+L185+K185+J185+I185+H185</f>
        <v>0</v>
      </c>
      <c r="AV185" s="392">
        <f t="shared" si="40"/>
        <v>0</v>
      </c>
    </row>
    <row r="186" spans="2:48" s="60" customFormat="1" ht="12.75" customHeight="1" x14ac:dyDescent="0.25">
      <c r="B186" s="416" t="str">
        <f>+'FORMATO COSTEO C2'!C428</f>
        <v>2.3.3.5</v>
      </c>
      <c r="C186" s="417" t="str">
        <f>+'FORMATO COSTEO C2'!B428</f>
        <v>Categoría de gasto</v>
      </c>
      <c r="D186" s="428"/>
      <c r="E186" s="563"/>
      <c r="F186" s="420">
        <f>+'FORMATO COSTEO C2'!G428</f>
        <v>0</v>
      </c>
      <c r="G186" s="423">
        <f>+'FORMATO COSTEO C2'!I428</f>
        <v>0</v>
      </c>
      <c r="H186" s="424">
        <f>IF( $F186=0,0,((($F186/$E$181)*'PLAN DE ADQUISICIONES'!F$66)*($G186/$F186)))</f>
        <v>0</v>
      </c>
      <c r="I186" s="420">
        <f>IF( $F186=0,0,((($F186/$E$181)*'PLAN DE ADQUISICIONES'!G$66)*($G186/$F186)))</f>
        <v>0</v>
      </c>
      <c r="J186" s="420">
        <f>IF( $F186=0,0,((($F186/$E$181)*'PLAN DE ADQUISICIONES'!H$66)*($G186/$F186)))</f>
        <v>0</v>
      </c>
      <c r="K186" s="420">
        <f>IF( $F186=0,0,((($F186/$E$181)*'PLAN DE ADQUISICIONES'!I$66)*($G186/$F186)))</f>
        <v>0</v>
      </c>
      <c r="L186" s="420">
        <f>IF( $F186=0,0,((($F186/$E$181)*'PLAN DE ADQUISICIONES'!J$66)*($G186/$F186)))</f>
        <v>0</v>
      </c>
      <c r="M186" s="420">
        <f>IF( $F186=0,0,((($F186/$E$181)*'PLAN DE ADQUISICIONES'!K$66)*($G186/$F186)))</f>
        <v>0</v>
      </c>
      <c r="N186" s="420">
        <f>IF( $F186=0,0,((($F186/$E$181)*'PLAN DE ADQUISICIONES'!L$66)*($G186/$F186)))</f>
        <v>0</v>
      </c>
      <c r="O186" s="420">
        <f>IF( $F186=0,0,((($F186/$E$181)*'PLAN DE ADQUISICIONES'!M$66)*($G186/$F186)))</f>
        <v>0</v>
      </c>
      <c r="P186" s="420">
        <f>IF( $F186=0,0,((($F186/$E$181)*'PLAN DE ADQUISICIONES'!N$66)*($G186/$F186)))</f>
        <v>0</v>
      </c>
      <c r="Q186" s="420">
        <f>IF( $F186=0,0,((($F186/$E$181)*'PLAN DE ADQUISICIONES'!O$66)*($G186/$F186)))</f>
        <v>0</v>
      </c>
      <c r="R186" s="420">
        <f>IF( $F186=0,0,((($F186/$E$181)*'PLAN DE ADQUISICIONES'!P$66)*($G186/$F186)))</f>
        <v>0</v>
      </c>
      <c r="S186" s="420">
        <f>IF( $F186=0,0,((($F186/$E$181)*'PLAN DE ADQUISICIONES'!Q$66)*($G186/$F186)))</f>
        <v>0</v>
      </c>
      <c r="T186" s="423">
        <f>H186+I186+J186+K186+L186+M186+N186+O186+P186+Q186+R186+S186</f>
        <v>0</v>
      </c>
      <c r="U186" s="424">
        <f>IF( $F186=0,0,((($F186/$E$181)*'PLAN DE ADQUISICIONES'!R$66)*($G186/$F186)))</f>
        <v>0</v>
      </c>
      <c r="V186" s="420">
        <f>IF( $F186=0,0,((($F186/$E$181)*'PLAN DE ADQUISICIONES'!S$66)*($G186/$F186)))</f>
        <v>0</v>
      </c>
      <c r="W186" s="420">
        <f>IF( $F186=0,0,((($F186/$E$181)*'PLAN DE ADQUISICIONES'!T$66)*($G186/$F186)))</f>
        <v>0</v>
      </c>
      <c r="X186" s="420">
        <f>IF( $F186=0,0,((($F186/$E$181)*'PLAN DE ADQUISICIONES'!U$66)*($G186/$F186)))</f>
        <v>0</v>
      </c>
      <c r="Y186" s="420">
        <f>IF( $F186=0,0,((($F186/$E$181)*'PLAN DE ADQUISICIONES'!V$66)*($G186/$F186)))</f>
        <v>0</v>
      </c>
      <c r="Z186" s="420">
        <f>IF( $F186=0,0,((($F186/$E$181)*'PLAN DE ADQUISICIONES'!W$66)*($G186/$F186)))</f>
        <v>0</v>
      </c>
      <c r="AA186" s="420">
        <f>IF( $F186=0,0,((($F186/$E$181)*'PLAN DE ADQUISICIONES'!X$66)*($G186/$F186)))</f>
        <v>0</v>
      </c>
      <c r="AB186" s="420">
        <f>IF( $F186=0,0,((($F186/$E$181)*'PLAN DE ADQUISICIONES'!Y$66)*($G186/$F186)))</f>
        <v>0</v>
      </c>
      <c r="AC186" s="420">
        <f>IF( $F186=0,0,((($F186/$E$181)*'PLAN DE ADQUISICIONES'!Z$66)*($G186/$F186)))</f>
        <v>0</v>
      </c>
      <c r="AD186" s="420">
        <f>IF( $F186=0,0,((($F186/$E$181)*'PLAN DE ADQUISICIONES'!AA$66)*($G186/$F186)))</f>
        <v>0</v>
      </c>
      <c r="AE186" s="420">
        <f>IF( $F186=0,0,((($F186/$E$181)*'PLAN DE ADQUISICIONES'!AB$66)*($G186/$F186)))</f>
        <v>0</v>
      </c>
      <c r="AF186" s="420">
        <f>IF( $F186=0,0,((($F186/$E$181)*'PLAN DE ADQUISICIONES'!AC$66)*($G186/$F186)))</f>
        <v>0</v>
      </c>
      <c r="AG186" s="421">
        <f>U186+V186+W186+X186+Y186+Z186+AA186+AB186+AC186+AD186+AE186+AF186</f>
        <v>0</v>
      </c>
      <c r="AH186" s="425">
        <f>IF( $F186=0,0,((($F186/$E$181)*'PLAN DE ADQUISICIONES'!AD$66)*($G186/$F186)))</f>
        <v>0</v>
      </c>
      <c r="AI186" s="420">
        <f>IF( $F186=0,0,((($F186/$E$181)*'PLAN DE ADQUISICIONES'!AE$66)*($G186/$F186)))</f>
        <v>0</v>
      </c>
      <c r="AJ186" s="420">
        <f>IF( $F186=0,0,((($F186/$E$181)*'PLAN DE ADQUISICIONES'!AF$66)*($G186/$F186)))</f>
        <v>0</v>
      </c>
      <c r="AK186" s="420">
        <f>IF( $F186=0,0,((($F186/$E$181)*'PLAN DE ADQUISICIONES'!AG$66)*($G186/$F186)))</f>
        <v>0</v>
      </c>
      <c r="AL186" s="420">
        <f>IF( $F186=0,0,((($F186/$E$181)*'PLAN DE ADQUISICIONES'!AH$66)*($G186/$F186)))</f>
        <v>0</v>
      </c>
      <c r="AM186" s="420">
        <f>IF( $F186=0,0,((($F186/$E$181)*'PLAN DE ADQUISICIONES'!AI$66)*($G186/$F186)))</f>
        <v>0</v>
      </c>
      <c r="AN186" s="420">
        <f>IF( $F186=0,0,((($F186/$E$181)*'PLAN DE ADQUISICIONES'!AJ$66)*($G186/$F186)))</f>
        <v>0</v>
      </c>
      <c r="AO186" s="420">
        <f>IF( $F186=0,0,((($F186/$E$181)*'PLAN DE ADQUISICIONES'!AK$66)*($G186/$F186)))</f>
        <v>0</v>
      </c>
      <c r="AP186" s="420">
        <f>IF( $F186=0,0,((($F186/$E$181)*'PLAN DE ADQUISICIONES'!AL$66)*($G186/$F186)))</f>
        <v>0</v>
      </c>
      <c r="AQ186" s="420">
        <f>IF( $F186=0,0,((($F186/$E$181)*'PLAN DE ADQUISICIONES'!AM$66)*($G186/$F186)))</f>
        <v>0</v>
      </c>
      <c r="AR186" s="420">
        <f>IF( $F186=0,0,((($F186/$E$181)*'PLAN DE ADQUISICIONES'!AN$66)*($G186/$F186)))</f>
        <v>0</v>
      </c>
      <c r="AS186" s="420">
        <f>IF( $F186=0,0,((($F186/$E$181)*'PLAN DE ADQUISICIONES'!AO$66)*($G186/$F186)))</f>
        <v>0</v>
      </c>
      <c r="AT186" s="423">
        <f>AH186+AI186+AJ186+AK186+AL186+AM186+AN186+AO186+AP186+AQ186+AR186+AS186</f>
        <v>0</v>
      </c>
      <c r="AU186" s="426">
        <f>AS186+AR186+AQ186+AP186+AO186+AN186+AM186+AL186+AK186+AJ186+AI186+AH186+AF186+AE186+AD186+AC186+AB186+AA186+Z186+Y186+X186+W186+V186+U186+S186+R186+Q186+P186+O186+N186+M186+L186+K186+J186+I186+H186</f>
        <v>0</v>
      </c>
      <c r="AV186" s="392">
        <f t="shared" si="40"/>
        <v>0</v>
      </c>
    </row>
    <row r="187" spans="2:48" s="60" customFormat="1" ht="12.75" customHeight="1" x14ac:dyDescent="0.25">
      <c r="B187" s="406" t="str">
        <f>+'FORMATO COSTEO C2'!C434</f>
        <v>2.3.4</v>
      </c>
      <c r="C187" s="430">
        <f>+'FORMATO COSTEO C2'!B434</f>
        <v>0</v>
      </c>
      <c r="D187" s="543" t="str">
        <f>+'FORMATO COSTEO C2'!D434</f>
        <v>Unidad medida</v>
      </c>
      <c r="E187" s="546">
        <f>+'FORMATO COSTEO C2'!E434</f>
        <v>0</v>
      </c>
      <c r="F187" s="410">
        <f>SUM(F188:F192)</f>
        <v>0</v>
      </c>
      <c r="G187" s="413">
        <f t="shared" ref="G187:AS187" si="50">SUM(G188:G192)</f>
        <v>0</v>
      </c>
      <c r="H187" s="414">
        <f t="shared" si="50"/>
        <v>0</v>
      </c>
      <c r="I187" s="410">
        <f t="shared" si="50"/>
        <v>0</v>
      </c>
      <c r="J187" s="410">
        <f t="shared" si="50"/>
        <v>0</v>
      </c>
      <c r="K187" s="410">
        <f t="shared" si="50"/>
        <v>0</v>
      </c>
      <c r="L187" s="410">
        <f t="shared" si="50"/>
        <v>0</v>
      </c>
      <c r="M187" s="410">
        <f t="shared" si="50"/>
        <v>0</v>
      </c>
      <c r="N187" s="410">
        <f t="shared" si="50"/>
        <v>0</v>
      </c>
      <c r="O187" s="410">
        <f t="shared" si="50"/>
        <v>0</v>
      </c>
      <c r="P187" s="410">
        <f t="shared" si="50"/>
        <v>0</v>
      </c>
      <c r="Q187" s="410">
        <f t="shared" si="50"/>
        <v>0</v>
      </c>
      <c r="R187" s="410">
        <f t="shared" si="50"/>
        <v>0</v>
      </c>
      <c r="S187" s="410">
        <f t="shared" si="50"/>
        <v>0</v>
      </c>
      <c r="T187" s="413">
        <f>SUM(T188:T192)</f>
        <v>0</v>
      </c>
      <c r="U187" s="414">
        <f t="shared" si="50"/>
        <v>0</v>
      </c>
      <c r="V187" s="410">
        <f t="shared" si="50"/>
        <v>0</v>
      </c>
      <c r="W187" s="410">
        <f t="shared" si="50"/>
        <v>0</v>
      </c>
      <c r="X187" s="410">
        <f t="shared" si="50"/>
        <v>0</v>
      </c>
      <c r="Y187" s="410">
        <f t="shared" si="50"/>
        <v>0</v>
      </c>
      <c r="Z187" s="410">
        <f t="shared" si="50"/>
        <v>0</v>
      </c>
      <c r="AA187" s="410">
        <f t="shared" si="50"/>
        <v>0</v>
      </c>
      <c r="AB187" s="410">
        <f t="shared" si="50"/>
        <v>0</v>
      </c>
      <c r="AC187" s="410">
        <f t="shared" si="50"/>
        <v>0</v>
      </c>
      <c r="AD187" s="410">
        <f t="shared" si="50"/>
        <v>0</v>
      </c>
      <c r="AE187" s="410">
        <f t="shared" si="50"/>
        <v>0</v>
      </c>
      <c r="AF187" s="410">
        <f t="shared" si="50"/>
        <v>0</v>
      </c>
      <c r="AG187" s="411">
        <f t="shared" si="50"/>
        <v>0</v>
      </c>
      <c r="AH187" s="412">
        <f t="shared" si="50"/>
        <v>0</v>
      </c>
      <c r="AI187" s="410">
        <f t="shared" si="50"/>
        <v>0</v>
      </c>
      <c r="AJ187" s="410">
        <f t="shared" si="50"/>
        <v>0</v>
      </c>
      <c r="AK187" s="410">
        <f t="shared" si="50"/>
        <v>0</v>
      </c>
      <c r="AL187" s="410">
        <f t="shared" si="50"/>
        <v>0</v>
      </c>
      <c r="AM187" s="410">
        <f t="shared" si="50"/>
        <v>0</v>
      </c>
      <c r="AN187" s="410">
        <f t="shared" si="50"/>
        <v>0</v>
      </c>
      <c r="AO187" s="410">
        <f t="shared" si="50"/>
        <v>0</v>
      </c>
      <c r="AP187" s="410">
        <f t="shared" si="50"/>
        <v>0</v>
      </c>
      <c r="AQ187" s="410">
        <f t="shared" si="50"/>
        <v>0</v>
      </c>
      <c r="AR187" s="410">
        <f t="shared" si="50"/>
        <v>0</v>
      </c>
      <c r="AS187" s="410">
        <f t="shared" si="50"/>
        <v>0</v>
      </c>
      <c r="AT187" s="413">
        <f>SUM(AT188:AT192)</f>
        <v>0</v>
      </c>
      <c r="AU187" s="415">
        <f>SUM(AU188:AU192)</f>
        <v>0</v>
      </c>
      <c r="AV187" s="392">
        <f t="shared" si="40"/>
        <v>0</v>
      </c>
    </row>
    <row r="188" spans="2:48" s="60" customFormat="1" ht="12.75" customHeight="1" x14ac:dyDescent="0.25">
      <c r="B188" s="416" t="str">
        <f>+'FORMATO COSTEO C2'!C436</f>
        <v>2.3.4.1</v>
      </c>
      <c r="C188" s="417" t="str">
        <f>+'FORMATO COSTEO C2'!B436</f>
        <v>Categoría de gasto</v>
      </c>
      <c r="D188" s="428"/>
      <c r="E188" s="563"/>
      <c r="F188" s="420">
        <f>+'FORMATO COSTEO C2'!G436</f>
        <v>0</v>
      </c>
      <c r="G188" s="423">
        <f>+'FORMATO COSTEO C2'!I436</f>
        <v>0</v>
      </c>
      <c r="H188" s="560">
        <f>IF( $F188=0,0,((($F188/$E$187)*'PLAN DE ADQUISICIONES'!F$67)*($G188/$F188)))</f>
        <v>0</v>
      </c>
      <c r="I188" s="420">
        <f>IF( $F188=0,0,((($F188/$E$187)*'PLAN DE ADQUISICIONES'!G$67)*($G188/$F188)))</f>
        <v>0</v>
      </c>
      <c r="J188" s="420">
        <f>IF( $F188=0,0,((($F188/$E$187)*'PLAN DE ADQUISICIONES'!H$67)*($G188/$F188)))</f>
        <v>0</v>
      </c>
      <c r="K188" s="420">
        <f>IF( $F188=0,0,((($F188/$E$187)*'PLAN DE ADQUISICIONES'!I$67)*($G188/$F188)))</f>
        <v>0</v>
      </c>
      <c r="L188" s="420">
        <f>IF( $F188=0,0,((($F188/$E$187)*'PLAN DE ADQUISICIONES'!J$67)*($G188/$F188)))</f>
        <v>0</v>
      </c>
      <c r="M188" s="420">
        <f>IF( $F188=0,0,((($F188/$E$187)*'PLAN DE ADQUISICIONES'!K$67)*($G188/$F188)))</f>
        <v>0</v>
      </c>
      <c r="N188" s="420">
        <f>IF( $F188=0,0,((($F188/$E$187)*'PLAN DE ADQUISICIONES'!L$67)*($G188/$F188)))</f>
        <v>0</v>
      </c>
      <c r="O188" s="420">
        <f>IF( $F188=0,0,((($F188/$E$187)*'PLAN DE ADQUISICIONES'!M$67)*($G188/$F188)))</f>
        <v>0</v>
      </c>
      <c r="P188" s="420">
        <f>IF( $F188=0,0,((($F188/$E$187)*'PLAN DE ADQUISICIONES'!N$67)*($G188/$F188)))</f>
        <v>0</v>
      </c>
      <c r="Q188" s="420">
        <f>IF( $F188=0,0,((($F188/$E$187)*'PLAN DE ADQUISICIONES'!O$67)*($G188/$F188)))</f>
        <v>0</v>
      </c>
      <c r="R188" s="420">
        <f>IF( $F188=0,0,((($F188/$E$187)*'PLAN DE ADQUISICIONES'!P$67)*($G188/$F188)))</f>
        <v>0</v>
      </c>
      <c r="S188" s="420">
        <f>IF( $F188=0,0,((($F188/$E$187)*'PLAN DE ADQUISICIONES'!Q$67)*($G188/$F188)))</f>
        <v>0</v>
      </c>
      <c r="T188" s="423">
        <f>H188+I188+J188+K188+L188+M188+N188+O188+P188+Q188+R188+S188</f>
        <v>0</v>
      </c>
      <c r="U188" s="424">
        <f>IF( $F188=0,0,((($F188/$E$187)*'PLAN DE ADQUISICIONES'!R$67)*($G188/$F188)))</f>
        <v>0</v>
      </c>
      <c r="V188" s="420">
        <f>IF( $F188=0,0,((($F188/$E$187)*'PLAN DE ADQUISICIONES'!S$67)*($G188/$F188)))</f>
        <v>0</v>
      </c>
      <c r="W188" s="420">
        <f>IF( $F188=0,0,((($F188/$E$187)*'PLAN DE ADQUISICIONES'!T$67)*($G188/$F188)))</f>
        <v>0</v>
      </c>
      <c r="X188" s="420">
        <f>IF( $F188=0,0,((($F188/$E$187)*'PLAN DE ADQUISICIONES'!U$67)*($G188/$F188)))</f>
        <v>0</v>
      </c>
      <c r="Y188" s="420">
        <f>IF( $F188=0,0,((($F188/$E$187)*'PLAN DE ADQUISICIONES'!V$67)*($G188/$F188)))</f>
        <v>0</v>
      </c>
      <c r="Z188" s="420">
        <f>IF( $F188=0,0,((($F188/$E$187)*'PLAN DE ADQUISICIONES'!W$67)*($G188/$F188)))</f>
        <v>0</v>
      </c>
      <c r="AA188" s="420">
        <f>IF( $F188=0,0,((($F188/$E$187)*'PLAN DE ADQUISICIONES'!X$67)*($G188/$F188)))</f>
        <v>0</v>
      </c>
      <c r="AB188" s="420">
        <f>IF( $F188=0,0,((($F188/$E$187)*'PLAN DE ADQUISICIONES'!Y$67)*($G188/$F188)))</f>
        <v>0</v>
      </c>
      <c r="AC188" s="420">
        <f>IF( $F188=0,0,((($F188/$E$187)*'PLAN DE ADQUISICIONES'!Z$67)*($G188/$F188)))</f>
        <v>0</v>
      </c>
      <c r="AD188" s="420">
        <f>IF( $F188=0,0,((($F188/$E$187)*'PLAN DE ADQUISICIONES'!AA$67)*($G188/$F188)))</f>
        <v>0</v>
      </c>
      <c r="AE188" s="420">
        <f>IF( $F188=0,0,((($F188/$E$187)*'PLAN DE ADQUISICIONES'!AB$67)*($G188/$F188)))</f>
        <v>0</v>
      </c>
      <c r="AF188" s="420">
        <f>IF( $F188=0,0,((($F188/$E$187)*'PLAN DE ADQUISICIONES'!AC$67)*($G188/$F188)))</f>
        <v>0</v>
      </c>
      <c r="AG188" s="421">
        <f>U188+V188+W188+X188+Y188+Z188+AA188+AB188+AC188+AD188+AE188+AF188</f>
        <v>0</v>
      </c>
      <c r="AH188" s="425">
        <f>IF( $F188=0,0,((($F188/$E$187)*'PLAN DE ADQUISICIONES'!AD$67)*($G188/$F188)))</f>
        <v>0</v>
      </c>
      <c r="AI188" s="420">
        <f>IF( $F188=0,0,((($F188/$E$187)*'PLAN DE ADQUISICIONES'!AE$67)*($G188/$F188)))</f>
        <v>0</v>
      </c>
      <c r="AJ188" s="420">
        <f>IF( $F188=0,0,((($F188/$E$187)*'PLAN DE ADQUISICIONES'!AF$67)*($G188/$F188)))</f>
        <v>0</v>
      </c>
      <c r="AK188" s="420">
        <f>IF( $F188=0,0,((($F188/$E$187)*'PLAN DE ADQUISICIONES'!AG$67)*($G188/$F188)))</f>
        <v>0</v>
      </c>
      <c r="AL188" s="420">
        <f>IF( $F188=0,0,((($F188/$E$187)*'PLAN DE ADQUISICIONES'!AH$67)*($G188/$F188)))</f>
        <v>0</v>
      </c>
      <c r="AM188" s="420">
        <f>IF( $F188=0,0,((($F188/$E$187)*'PLAN DE ADQUISICIONES'!AI$67)*($G188/$F188)))</f>
        <v>0</v>
      </c>
      <c r="AN188" s="420">
        <f>IF( $F188=0,0,((($F188/$E$187)*'PLAN DE ADQUISICIONES'!AJ$67)*($G188/$F188)))</f>
        <v>0</v>
      </c>
      <c r="AO188" s="420">
        <f>IF( $F188=0,0,((($F188/$E$187)*'PLAN DE ADQUISICIONES'!AK$67)*($G188/$F188)))</f>
        <v>0</v>
      </c>
      <c r="AP188" s="420">
        <f>IF( $F188=0,0,((($F188/$E$187)*'PLAN DE ADQUISICIONES'!AL$67)*($G188/$F188)))</f>
        <v>0</v>
      </c>
      <c r="AQ188" s="420">
        <f>IF( $F188=0,0,((($F188/$E$187)*'PLAN DE ADQUISICIONES'!AM$67)*($G188/$F188)))</f>
        <v>0</v>
      </c>
      <c r="AR188" s="420">
        <f>IF( $F188=0,0,((($F188/$E$187)*'PLAN DE ADQUISICIONES'!AN$67)*($G188/$F188)))</f>
        <v>0</v>
      </c>
      <c r="AS188" s="420">
        <f>IF( $F188=0,0,((($F188/$E$187)*'PLAN DE ADQUISICIONES'!AO$67)*($G188/$F188)))</f>
        <v>0</v>
      </c>
      <c r="AT188" s="423">
        <f>AH188+AI188+AJ188+AK188+AL188+AM188+AN188+AO188+AP188+AQ188+AR188+AS188</f>
        <v>0</v>
      </c>
      <c r="AU188" s="426">
        <f>AS188+AR188+AQ188+AP188+AO188+AN188+AM188+AL188+AK188+AJ188+AI188+AH188+AF188+AE188+AD188+AC188+AB188+AA188+Z188+Y188+X188+W188+V188+U188+S188+R188+Q188+P188+O188+N188+M188+L188+K188+J188+I188+H188</f>
        <v>0</v>
      </c>
      <c r="AV188" s="392">
        <f t="shared" si="40"/>
        <v>0</v>
      </c>
    </row>
    <row r="189" spans="2:48" s="60" customFormat="1" ht="12.75" customHeight="1" x14ac:dyDescent="0.25">
      <c r="B189" s="416" t="str">
        <f>+'FORMATO COSTEO C2'!C442</f>
        <v>2.3.4.2</v>
      </c>
      <c r="C189" s="417" t="str">
        <f>+'FORMATO COSTEO C2'!B442</f>
        <v>Categoría de gasto</v>
      </c>
      <c r="D189" s="428"/>
      <c r="E189" s="563"/>
      <c r="F189" s="420">
        <f>+'FORMATO COSTEO C2'!G442</f>
        <v>0</v>
      </c>
      <c r="G189" s="423">
        <f>+'FORMATO COSTEO C2'!I442</f>
        <v>0</v>
      </c>
      <c r="H189" s="424">
        <f>IF( $F189=0,0,((($F189/$E$187)*'PLAN DE ADQUISICIONES'!F$67)*($G189/$F189)))</f>
        <v>0</v>
      </c>
      <c r="I189" s="420">
        <f>IF( $F189=0,0,((($F189/$E$187)*'PLAN DE ADQUISICIONES'!G$67)*($G189/$F189)))</f>
        <v>0</v>
      </c>
      <c r="J189" s="420">
        <f>IF( $F189=0,0,((($F189/$E$187)*'PLAN DE ADQUISICIONES'!H$67)*($G189/$F189)))</f>
        <v>0</v>
      </c>
      <c r="K189" s="420">
        <f>IF( $F189=0,0,((($F189/$E$187)*'PLAN DE ADQUISICIONES'!I$67)*($G189/$F189)))</f>
        <v>0</v>
      </c>
      <c r="L189" s="420">
        <f>IF( $F189=0,0,((($F189/$E$187)*'PLAN DE ADQUISICIONES'!J$67)*($G189/$F189)))</f>
        <v>0</v>
      </c>
      <c r="M189" s="420">
        <f>IF( $F189=0,0,((($F189/$E$187)*'PLAN DE ADQUISICIONES'!K$67)*($G189/$F189)))</f>
        <v>0</v>
      </c>
      <c r="N189" s="420">
        <f>IF( $F189=0,0,((($F189/$E$187)*'PLAN DE ADQUISICIONES'!L$67)*($G189/$F189)))</f>
        <v>0</v>
      </c>
      <c r="O189" s="420">
        <f>IF( $F189=0,0,((($F189/$E$187)*'PLAN DE ADQUISICIONES'!M$67)*($G189/$F189)))</f>
        <v>0</v>
      </c>
      <c r="P189" s="420">
        <f>IF( $F189=0,0,((($F189/$E$187)*'PLAN DE ADQUISICIONES'!N$67)*($G189/$F189)))</f>
        <v>0</v>
      </c>
      <c r="Q189" s="420">
        <f>IF( $F189=0,0,((($F189/$E$187)*'PLAN DE ADQUISICIONES'!O$67)*($G189/$F189)))</f>
        <v>0</v>
      </c>
      <c r="R189" s="420">
        <f>IF( $F189=0,0,((($F189/$E$187)*'PLAN DE ADQUISICIONES'!P$67)*($G189/$F189)))</f>
        <v>0</v>
      </c>
      <c r="S189" s="420">
        <f>IF( $F189=0,0,((($F189/$E$187)*'PLAN DE ADQUISICIONES'!Q$67)*($G189/$F189)))</f>
        <v>0</v>
      </c>
      <c r="T189" s="423">
        <f>H189+I189+J189+K189+L189+M189+N189+O189+P189+Q189+R189+S189</f>
        <v>0</v>
      </c>
      <c r="U189" s="424">
        <f>IF( $F189=0,0,((($F189/$E$187)*'PLAN DE ADQUISICIONES'!R$67)*($G189/$F189)))</f>
        <v>0</v>
      </c>
      <c r="V189" s="420">
        <f>IF( $F189=0,0,((($F189/$E$187)*'PLAN DE ADQUISICIONES'!S$67)*($G189/$F189)))</f>
        <v>0</v>
      </c>
      <c r="W189" s="420">
        <f>IF( $F189=0,0,((($F189/$E$187)*'PLAN DE ADQUISICIONES'!T$67)*($G189/$F189)))</f>
        <v>0</v>
      </c>
      <c r="X189" s="420">
        <f>IF( $F189=0,0,((($F189/$E$187)*'PLAN DE ADQUISICIONES'!U$67)*($G189/$F189)))</f>
        <v>0</v>
      </c>
      <c r="Y189" s="420">
        <f>IF( $F189=0,0,((($F189/$E$187)*'PLAN DE ADQUISICIONES'!V$67)*($G189/$F189)))</f>
        <v>0</v>
      </c>
      <c r="Z189" s="420">
        <f>IF( $F189=0,0,((($F189/$E$187)*'PLAN DE ADQUISICIONES'!W$67)*($G189/$F189)))</f>
        <v>0</v>
      </c>
      <c r="AA189" s="420">
        <f>IF( $F189=0,0,((($F189/$E$187)*'PLAN DE ADQUISICIONES'!X$67)*($G189/$F189)))</f>
        <v>0</v>
      </c>
      <c r="AB189" s="420">
        <f>IF( $F189=0,0,((($F189/$E$187)*'PLAN DE ADQUISICIONES'!Y$67)*($G189/$F189)))</f>
        <v>0</v>
      </c>
      <c r="AC189" s="420">
        <f>IF( $F189=0,0,((($F189/$E$187)*'PLAN DE ADQUISICIONES'!Z$67)*($G189/$F189)))</f>
        <v>0</v>
      </c>
      <c r="AD189" s="420">
        <f>IF( $F189=0,0,((($F189/$E$187)*'PLAN DE ADQUISICIONES'!AA$67)*($G189/$F189)))</f>
        <v>0</v>
      </c>
      <c r="AE189" s="420">
        <f>IF( $F189=0,0,((($F189/$E$187)*'PLAN DE ADQUISICIONES'!AB$67)*($G189/$F189)))</f>
        <v>0</v>
      </c>
      <c r="AF189" s="420">
        <f>IF( $F189=0,0,((($F189/$E$187)*'PLAN DE ADQUISICIONES'!AC$67)*($G189/$F189)))</f>
        <v>0</v>
      </c>
      <c r="AG189" s="421">
        <f>U189+V189+W189+X189+Y189+Z189+AA189+AB189+AC189+AD189+AE189+AF189</f>
        <v>0</v>
      </c>
      <c r="AH189" s="425">
        <f>IF( $F189=0,0,((($F189/$E$187)*'PLAN DE ADQUISICIONES'!AD$67)*($G189/$F189)))</f>
        <v>0</v>
      </c>
      <c r="AI189" s="420">
        <f>IF( $F189=0,0,((($F189/$E$187)*'PLAN DE ADQUISICIONES'!AE$67)*($G189/$F189)))</f>
        <v>0</v>
      </c>
      <c r="AJ189" s="420">
        <f>IF( $F189=0,0,((($F189/$E$187)*'PLAN DE ADQUISICIONES'!AF$67)*($G189/$F189)))</f>
        <v>0</v>
      </c>
      <c r="AK189" s="420">
        <f>IF( $F189=0,0,((($F189/$E$187)*'PLAN DE ADQUISICIONES'!AG$67)*($G189/$F189)))</f>
        <v>0</v>
      </c>
      <c r="AL189" s="420">
        <f>IF( $F189=0,0,((($F189/$E$187)*'PLAN DE ADQUISICIONES'!AH$67)*($G189/$F189)))</f>
        <v>0</v>
      </c>
      <c r="AM189" s="420">
        <f>IF( $F189=0,0,((($F189/$E$187)*'PLAN DE ADQUISICIONES'!AI$67)*($G189/$F189)))</f>
        <v>0</v>
      </c>
      <c r="AN189" s="420">
        <f>IF( $F189=0,0,((($F189/$E$187)*'PLAN DE ADQUISICIONES'!AJ$67)*($G189/$F189)))</f>
        <v>0</v>
      </c>
      <c r="AO189" s="420">
        <f>IF( $F189=0,0,((($F189/$E$187)*'PLAN DE ADQUISICIONES'!AK$67)*($G189/$F189)))</f>
        <v>0</v>
      </c>
      <c r="AP189" s="420">
        <f>IF( $F189=0,0,((($F189/$E$187)*'PLAN DE ADQUISICIONES'!AL$67)*($G189/$F189)))</f>
        <v>0</v>
      </c>
      <c r="AQ189" s="420">
        <f>IF( $F189=0,0,((($F189/$E$187)*'PLAN DE ADQUISICIONES'!AM$67)*($G189/$F189)))</f>
        <v>0</v>
      </c>
      <c r="AR189" s="420">
        <f>IF( $F189=0,0,((($F189/$E$187)*'PLAN DE ADQUISICIONES'!AN$67)*($G189/$F189)))</f>
        <v>0</v>
      </c>
      <c r="AS189" s="420">
        <f>IF( $F189=0,0,((($F189/$E$187)*'PLAN DE ADQUISICIONES'!AO$67)*($G189/$F189)))</f>
        <v>0</v>
      </c>
      <c r="AT189" s="423">
        <f>AH189+AI189+AJ189+AK189+AL189+AM189+AN189+AO189+AP189+AQ189+AR189+AS189</f>
        <v>0</v>
      </c>
      <c r="AU189" s="426">
        <f>AS189+AR189+AQ189+AP189+AO189+AN189+AM189+AL189+AK189+AJ189+AI189+AH189+AF189+AE189+AD189+AC189+AB189+AA189+Z189+Y189+X189+W189+V189+U189+S189+R189+Q189+P189+O189+N189+M189+L189+K189+J189+I189+H189</f>
        <v>0</v>
      </c>
      <c r="AV189" s="392">
        <f t="shared" si="40"/>
        <v>0</v>
      </c>
    </row>
    <row r="190" spans="2:48" s="60" customFormat="1" ht="12.75" customHeight="1" x14ac:dyDescent="0.25">
      <c r="B190" s="416" t="str">
        <f>+'FORMATO COSTEO C2'!C448</f>
        <v>2.3.4.3</v>
      </c>
      <c r="C190" s="417" t="str">
        <f>+'FORMATO COSTEO C2'!B448</f>
        <v>Categoría de gasto</v>
      </c>
      <c r="D190" s="428"/>
      <c r="E190" s="563"/>
      <c r="F190" s="420">
        <f>+'FORMATO COSTEO C2'!G448</f>
        <v>0</v>
      </c>
      <c r="G190" s="423">
        <f>+'FORMATO COSTEO C2'!I448</f>
        <v>0</v>
      </c>
      <c r="H190" s="424">
        <f>IF( $F190=0,0,((($F190/$E$187)*'PLAN DE ADQUISICIONES'!F$67)*($G190/$F190)))</f>
        <v>0</v>
      </c>
      <c r="I190" s="420">
        <f>IF( $F190=0,0,((($F190/$E$187)*'PLAN DE ADQUISICIONES'!G$67)*($G190/$F190)))</f>
        <v>0</v>
      </c>
      <c r="J190" s="420">
        <f>IF( $F190=0,0,((($F190/$E$187)*'PLAN DE ADQUISICIONES'!H$67)*($G190/$F190)))</f>
        <v>0</v>
      </c>
      <c r="K190" s="420">
        <f>IF( $F190=0,0,((($F190/$E$187)*'PLAN DE ADQUISICIONES'!I$67)*($G190/$F190)))</f>
        <v>0</v>
      </c>
      <c r="L190" s="420">
        <f>IF( $F190=0,0,((($F190/$E$187)*'PLAN DE ADQUISICIONES'!J$67)*($G190/$F190)))</f>
        <v>0</v>
      </c>
      <c r="M190" s="420">
        <f>IF( $F190=0,0,((($F190/$E$187)*'PLAN DE ADQUISICIONES'!K$67)*($G190/$F190)))</f>
        <v>0</v>
      </c>
      <c r="N190" s="420">
        <f>IF( $F190=0,0,((($F190/$E$187)*'PLAN DE ADQUISICIONES'!L$67)*($G190/$F190)))</f>
        <v>0</v>
      </c>
      <c r="O190" s="420">
        <f>IF( $F190=0,0,((($F190/$E$187)*'PLAN DE ADQUISICIONES'!M$67)*($G190/$F190)))</f>
        <v>0</v>
      </c>
      <c r="P190" s="420">
        <f>IF( $F190=0,0,((($F190/$E$187)*'PLAN DE ADQUISICIONES'!N$67)*($G190/$F190)))</f>
        <v>0</v>
      </c>
      <c r="Q190" s="420">
        <f>IF( $F190=0,0,((($F190/$E$187)*'PLAN DE ADQUISICIONES'!O$67)*($G190/$F190)))</f>
        <v>0</v>
      </c>
      <c r="R190" s="420">
        <f>IF( $F190=0,0,((($F190/$E$187)*'PLAN DE ADQUISICIONES'!P$67)*($G190/$F190)))</f>
        <v>0</v>
      </c>
      <c r="S190" s="420">
        <f>IF( $F190=0,0,((($F190/$E$187)*'PLAN DE ADQUISICIONES'!Q$67)*($G190/$F190)))</f>
        <v>0</v>
      </c>
      <c r="T190" s="423">
        <f>H190+I190+J190+K190+L190+M190+N190+O190+P190+Q190+R190+S190</f>
        <v>0</v>
      </c>
      <c r="U190" s="424">
        <f>IF( $F190=0,0,((($F190/$E$187)*'PLAN DE ADQUISICIONES'!R$67)*($G190/$F190)))</f>
        <v>0</v>
      </c>
      <c r="V190" s="420">
        <f>IF( $F190=0,0,((($F190/$E$187)*'PLAN DE ADQUISICIONES'!S$67)*($G190/$F190)))</f>
        <v>0</v>
      </c>
      <c r="W190" s="420">
        <f>IF( $F190=0,0,((($F190/$E$187)*'PLAN DE ADQUISICIONES'!T$67)*($G190/$F190)))</f>
        <v>0</v>
      </c>
      <c r="X190" s="420">
        <f>IF( $F190=0,0,((($F190/$E$187)*'PLAN DE ADQUISICIONES'!U$67)*($G190/$F190)))</f>
        <v>0</v>
      </c>
      <c r="Y190" s="420">
        <f>IF( $F190=0,0,((($F190/$E$187)*'PLAN DE ADQUISICIONES'!V$67)*($G190/$F190)))</f>
        <v>0</v>
      </c>
      <c r="Z190" s="420">
        <f>IF( $F190=0,0,((($F190/$E$187)*'PLAN DE ADQUISICIONES'!W$67)*($G190/$F190)))</f>
        <v>0</v>
      </c>
      <c r="AA190" s="420">
        <f>IF( $F190=0,0,((($F190/$E$187)*'PLAN DE ADQUISICIONES'!X$67)*($G190/$F190)))</f>
        <v>0</v>
      </c>
      <c r="AB190" s="420">
        <f>IF( $F190=0,0,((($F190/$E$187)*'PLAN DE ADQUISICIONES'!Y$67)*($G190/$F190)))</f>
        <v>0</v>
      </c>
      <c r="AC190" s="420">
        <f>IF( $F190=0,0,((($F190/$E$187)*'PLAN DE ADQUISICIONES'!Z$67)*($G190/$F190)))</f>
        <v>0</v>
      </c>
      <c r="AD190" s="420">
        <f>IF( $F190=0,0,((($F190/$E$187)*'PLAN DE ADQUISICIONES'!AA$67)*($G190/$F190)))</f>
        <v>0</v>
      </c>
      <c r="AE190" s="420">
        <f>IF( $F190=0,0,((($F190/$E$187)*'PLAN DE ADQUISICIONES'!AB$67)*($G190/$F190)))</f>
        <v>0</v>
      </c>
      <c r="AF190" s="420">
        <f>IF( $F190=0,0,((($F190/$E$187)*'PLAN DE ADQUISICIONES'!AC$67)*($G190/$F190)))</f>
        <v>0</v>
      </c>
      <c r="AG190" s="421">
        <f>U190+V190+W190+X190+Y190+Z190+AA190+AB190+AC190+AD190+AE190+AF190</f>
        <v>0</v>
      </c>
      <c r="AH190" s="425">
        <f>IF( $F190=0,0,((($F190/$E$187)*'PLAN DE ADQUISICIONES'!AD$67)*($G190/$F190)))</f>
        <v>0</v>
      </c>
      <c r="AI190" s="420">
        <f>IF( $F190=0,0,((($F190/$E$187)*'PLAN DE ADQUISICIONES'!AE$67)*($G190/$F190)))</f>
        <v>0</v>
      </c>
      <c r="AJ190" s="420">
        <f>IF( $F190=0,0,((($F190/$E$187)*'PLAN DE ADQUISICIONES'!AF$67)*($G190/$F190)))</f>
        <v>0</v>
      </c>
      <c r="AK190" s="420">
        <f>IF( $F190=0,0,((($F190/$E$187)*'PLAN DE ADQUISICIONES'!AG$67)*($G190/$F190)))</f>
        <v>0</v>
      </c>
      <c r="AL190" s="420">
        <f>IF( $F190=0,0,((($F190/$E$187)*'PLAN DE ADQUISICIONES'!AH$67)*($G190/$F190)))</f>
        <v>0</v>
      </c>
      <c r="AM190" s="420">
        <f>IF( $F190=0,0,((($F190/$E$187)*'PLAN DE ADQUISICIONES'!AI$67)*($G190/$F190)))</f>
        <v>0</v>
      </c>
      <c r="AN190" s="420">
        <f>IF( $F190=0,0,((($F190/$E$187)*'PLAN DE ADQUISICIONES'!AJ$67)*($G190/$F190)))</f>
        <v>0</v>
      </c>
      <c r="AO190" s="420">
        <f>IF( $F190=0,0,((($F190/$E$187)*'PLAN DE ADQUISICIONES'!AK$67)*($G190/$F190)))</f>
        <v>0</v>
      </c>
      <c r="AP190" s="420">
        <f>IF( $F190=0,0,((($F190/$E$187)*'PLAN DE ADQUISICIONES'!AL$67)*($G190/$F190)))</f>
        <v>0</v>
      </c>
      <c r="AQ190" s="420">
        <f>IF( $F190=0,0,((($F190/$E$187)*'PLAN DE ADQUISICIONES'!AM$67)*($G190/$F190)))</f>
        <v>0</v>
      </c>
      <c r="AR190" s="420">
        <f>IF( $F190=0,0,((($F190/$E$187)*'PLAN DE ADQUISICIONES'!AN$67)*($G190/$F190)))</f>
        <v>0</v>
      </c>
      <c r="AS190" s="420">
        <f>IF( $F190=0,0,((($F190/$E$187)*'PLAN DE ADQUISICIONES'!AO$67)*($G190/$F190)))</f>
        <v>0</v>
      </c>
      <c r="AT190" s="423">
        <f>AH190+AI190+AJ190+AK190+AL190+AM190+AN190+AO190+AP190+AQ190+AR190+AS190</f>
        <v>0</v>
      </c>
      <c r="AU190" s="426">
        <f>AS190+AR190+AQ190+AP190+AO190+AN190+AM190+AL190+AK190+AJ190+AI190+AH190+AF190+AE190+AD190+AC190+AB190+AA190+Z190+Y190+X190+W190+V190+U190+S190+R190+Q190+P190+O190+N190+M190+L190+K190+J190+I190+H190</f>
        <v>0</v>
      </c>
      <c r="AV190" s="392">
        <f t="shared" si="40"/>
        <v>0</v>
      </c>
    </row>
    <row r="191" spans="2:48" s="60" customFormat="1" ht="12.75" customHeight="1" x14ac:dyDescent="0.25">
      <c r="B191" s="416" t="str">
        <f>+'FORMATO COSTEO C2'!C454</f>
        <v>2.3.4.4</v>
      </c>
      <c r="C191" s="417" t="str">
        <f>+'FORMATO COSTEO C2'!B454</f>
        <v>Categoría de gasto</v>
      </c>
      <c r="D191" s="428"/>
      <c r="E191" s="563"/>
      <c r="F191" s="420">
        <f>+'FORMATO COSTEO C2'!G454</f>
        <v>0</v>
      </c>
      <c r="G191" s="423">
        <f>+'FORMATO COSTEO C2'!I454</f>
        <v>0</v>
      </c>
      <c r="H191" s="424">
        <f>IF( $F191=0,0,((($F191/$E$187)*'PLAN DE ADQUISICIONES'!F$67)*($G191/$F191)))</f>
        <v>0</v>
      </c>
      <c r="I191" s="420">
        <f>IF( $F191=0,0,((($F191/$E$187)*'PLAN DE ADQUISICIONES'!G$67)*($G191/$F191)))</f>
        <v>0</v>
      </c>
      <c r="J191" s="420">
        <f>IF( $F191=0,0,((($F191/$E$187)*'PLAN DE ADQUISICIONES'!H$67)*($G191/$F191)))</f>
        <v>0</v>
      </c>
      <c r="K191" s="420">
        <f>IF( $F191=0,0,((($F191/$E$187)*'PLAN DE ADQUISICIONES'!I$67)*($G191/$F191)))</f>
        <v>0</v>
      </c>
      <c r="L191" s="420">
        <f>IF( $F191=0,0,((($F191/$E$187)*'PLAN DE ADQUISICIONES'!J$67)*($G191/$F191)))</f>
        <v>0</v>
      </c>
      <c r="M191" s="420">
        <f>IF( $F191=0,0,((($F191/$E$187)*'PLAN DE ADQUISICIONES'!K$67)*($G191/$F191)))</f>
        <v>0</v>
      </c>
      <c r="N191" s="420">
        <f>IF( $F191=0,0,((($F191/$E$187)*'PLAN DE ADQUISICIONES'!L$67)*($G191/$F191)))</f>
        <v>0</v>
      </c>
      <c r="O191" s="420">
        <f>IF( $F191=0,0,((($F191/$E$187)*'PLAN DE ADQUISICIONES'!M$67)*($G191/$F191)))</f>
        <v>0</v>
      </c>
      <c r="P191" s="420">
        <f>IF( $F191=0,0,((($F191/$E$187)*'PLAN DE ADQUISICIONES'!N$67)*($G191/$F191)))</f>
        <v>0</v>
      </c>
      <c r="Q191" s="420">
        <f>IF( $F191=0,0,((($F191/$E$187)*'PLAN DE ADQUISICIONES'!O$67)*($G191/$F191)))</f>
        <v>0</v>
      </c>
      <c r="R191" s="420">
        <f>IF( $F191=0,0,((($F191/$E$187)*'PLAN DE ADQUISICIONES'!P$67)*($G191/$F191)))</f>
        <v>0</v>
      </c>
      <c r="S191" s="420">
        <f>IF( $F191=0,0,((($F191/$E$187)*'PLAN DE ADQUISICIONES'!Q$67)*($G191/$F191)))</f>
        <v>0</v>
      </c>
      <c r="T191" s="423">
        <f>H191+I191+J191+K191+L191+M191+N191+O191+P191+Q191+R191+S191</f>
        <v>0</v>
      </c>
      <c r="U191" s="424">
        <f>IF( $F191=0,0,((($F191/$E$187)*'PLAN DE ADQUISICIONES'!R$67)*($G191/$F191)))</f>
        <v>0</v>
      </c>
      <c r="V191" s="420">
        <f>IF( $F191=0,0,((($F191/$E$187)*'PLAN DE ADQUISICIONES'!S$67)*($G191/$F191)))</f>
        <v>0</v>
      </c>
      <c r="W191" s="420">
        <f>IF( $F191=0,0,((($F191/$E$187)*'PLAN DE ADQUISICIONES'!T$67)*($G191/$F191)))</f>
        <v>0</v>
      </c>
      <c r="X191" s="420">
        <f>IF( $F191=0,0,((($F191/$E$187)*'PLAN DE ADQUISICIONES'!U$67)*($G191/$F191)))</f>
        <v>0</v>
      </c>
      <c r="Y191" s="420">
        <f>IF( $F191=0,0,((($F191/$E$187)*'PLAN DE ADQUISICIONES'!V$67)*($G191/$F191)))</f>
        <v>0</v>
      </c>
      <c r="Z191" s="420">
        <f>IF( $F191=0,0,((($F191/$E$187)*'PLAN DE ADQUISICIONES'!W$67)*($G191/$F191)))</f>
        <v>0</v>
      </c>
      <c r="AA191" s="420">
        <f>IF( $F191=0,0,((($F191/$E$187)*'PLAN DE ADQUISICIONES'!X$67)*($G191/$F191)))</f>
        <v>0</v>
      </c>
      <c r="AB191" s="420">
        <f>IF( $F191=0,0,((($F191/$E$187)*'PLAN DE ADQUISICIONES'!Y$67)*($G191/$F191)))</f>
        <v>0</v>
      </c>
      <c r="AC191" s="420">
        <f>IF( $F191=0,0,((($F191/$E$187)*'PLAN DE ADQUISICIONES'!Z$67)*($G191/$F191)))</f>
        <v>0</v>
      </c>
      <c r="AD191" s="420">
        <f>IF( $F191=0,0,((($F191/$E$187)*'PLAN DE ADQUISICIONES'!AA$67)*($G191/$F191)))</f>
        <v>0</v>
      </c>
      <c r="AE191" s="420">
        <f>IF( $F191=0,0,((($F191/$E$187)*'PLAN DE ADQUISICIONES'!AB$67)*($G191/$F191)))</f>
        <v>0</v>
      </c>
      <c r="AF191" s="420">
        <f>IF( $F191=0,0,((($F191/$E$187)*'PLAN DE ADQUISICIONES'!AC$67)*($G191/$F191)))</f>
        <v>0</v>
      </c>
      <c r="AG191" s="421">
        <f>U191+V191+W191+X191+Y191+Z191+AA191+AB191+AC191+AD191+AE191+AF191</f>
        <v>0</v>
      </c>
      <c r="AH191" s="425">
        <f>IF( $F191=0,0,((($F191/$E$187)*'PLAN DE ADQUISICIONES'!AD$67)*($G191/$F191)))</f>
        <v>0</v>
      </c>
      <c r="AI191" s="420">
        <f>IF( $F191=0,0,((($F191/$E$187)*'PLAN DE ADQUISICIONES'!AE$67)*($G191/$F191)))</f>
        <v>0</v>
      </c>
      <c r="AJ191" s="420">
        <f>IF( $F191=0,0,((($F191/$E$187)*'PLAN DE ADQUISICIONES'!AF$67)*($G191/$F191)))</f>
        <v>0</v>
      </c>
      <c r="AK191" s="420">
        <f>IF( $F191=0,0,((($F191/$E$187)*'PLAN DE ADQUISICIONES'!AG$67)*($G191/$F191)))</f>
        <v>0</v>
      </c>
      <c r="AL191" s="420">
        <f>IF( $F191=0,0,((($F191/$E$187)*'PLAN DE ADQUISICIONES'!AH$67)*($G191/$F191)))</f>
        <v>0</v>
      </c>
      <c r="AM191" s="420">
        <f>IF( $F191=0,0,((($F191/$E$187)*'PLAN DE ADQUISICIONES'!AI$67)*($G191/$F191)))</f>
        <v>0</v>
      </c>
      <c r="AN191" s="420">
        <f>IF( $F191=0,0,((($F191/$E$187)*'PLAN DE ADQUISICIONES'!AJ$67)*($G191/$F191)))</f>
        <v>0</v>
      </c>
      <c r="AO191" s="420">
        <f>IF( $F191=0,0,((($F191/$E$187)*'PLAN DE ADQUISICIONES'!AK$67)*($G191/$F191)))</f>
        <v>0</v>
      </c>
      <c r="AP191" s="420">
        <f>IF( $F191=0,0,((($F191/$E$187)*'PLAN DE ADQUISICIONES'!AL$67)*($G191/$F191)))</f>
        <v>0</v>
      </c>
      <c r="AQ191" s="420">
        <f>IF( $F191=0,0,((($F191/$E$187)*'PLAN DE ADQUISICIONES'!AM$67)*($G191/$F191)))</f>
        <v>0</v>
      </c>
      <c r="AR191" s="420">
        <f>IF( $F191=0,0,((($F191/$E$187)*'PLAN DE ADQUISICIONES'!AN$67)*($G191/$F191)))</f>
        <v>0</v>
      </c>
      <c r="AS191" s="420">
        <f>IF( $F191=0,0,((($F191/$E$187)*'PLAN DE ADQUISICIONES'!AO$67)*($G191/$F191)))</f>
        <v>0</v>
      </c>
      <c r="AT191" s="423">
        <f>AH191+AI191+AJ191+AK191+AL191+AM191+AN191+AO191+AP191+AQ191+AR191+AS191</f>
        <v>0</v>
      </c>
      <c r="AU191" s="426">
        <f>AS191+AR191+AQ191+AP191+AO191+AN191+AM191+AL191+AK191+AJ191+AI191+AH191+AF191+AE191+AD191+AC191+AB191+AA191+Z191+Y191+X191+W191+V191+U191+S191+R191+Q191+P191+O191+N191+M191+L191+K191+J191+I191+H191</f>
        <v>0</v>
      </c>
      <c r="AV191" s="392">
        <f t="shared" si="40"/>
        <v>0</v>
      </c>
    </row>
    <row r="192" spans="2:48" s="60" customFormat="1" ht="12.75" customHeight="1" x14ac:dyDescent="0.25">
      <c r="B192" s="416" t="str">
        <f>+'FORMATO COSTEO C2'!C460</f>
        <v>2.3.4.5</v>
      </c>
      <c r="C192" s="417" t="str">
        <f>+'FORMATO COSTEO C2'!B460</f>
        <v>Categoría de gasto</v>
      </c>
      <c r="D192" s="428"/>
      <c r="E192" s="563"/>
      <c r="F192" s="420">
        <f>+'FORMATO COSTEO C2'!G460</f>
        <v>0</v>
      </c>
      <c r="G192" s="423">
        <f>+'FORMATO COSTEO C2'!I460</f>
        <v>0</v>
      </c>
      <c r="H192" s="424">
        <f>IF( $F192=0,0,((($F192/$E$187)*'PLAN DE ADQUISICIONES'!F$67)*($G192/$F192)))</f>
        <v>0</v>
      </c>
      <c r="I192" s="420">
        <f>IF( $F192=0,0,((($F192/$E$187)*'PLAN DE ADQUISICIONES'!G$67)*($G192/$F192)))</f>
        <v>0</v>
      </c>
      <c r="J192" s="420">
        <f>IF( $F192=0,0,((($F192/$E$187)*'PLAN DE ADQUISICIONES'!H$67)*($G192/$F192)))</f>
        <v>0</v>
      </c>
      <c r="K192" s="420">
        <f>IF( $F192=0,0,((($F192/$E$187)*'PLAN DE ADQUISICIONES'!I$67)*($G192/$F192)))</f>
        <v>0</v>
      </c>
      <c r="L192" s="420">
        <f>IF( $F192=0,0,((($F192/$E$187)*'PLAN DE ADQUISICIONES'!J$67)*($G192/$F192)))</f>
        <v>0</v>
      </c>
      <c r="M192" s="420">
        <f>IF( $F192=0,0,((($F192/$E$187)*'PLAN DE ADQUISICIONES'!K$67)*($G192/$F192)))</f>
        <v>0</v>
      </c>
      <c r="N192" s="420">
        <f>IF( $F192=0,0,((($F192/$E$187)*'PLAN DE ADQUISICIONES'!L$67)*($G192/$F192)))</f>
        <v>0</v>
      </c>
      <c r="O192" s="420">
        <f>IF( $F192=0,0,((($F192/$E$187)*'PLAN DE ADQUISICIONES'!M$67)*($G192/$F192)))</f>
        <v>0</v>
      </c>
      <c r="P192" s="420">
        <f>IF( $F192=0,0,((($F192/$E$187)*'PLAN DE ADQUISICIONES'!N$67)*($G192/$F192)))</f>
        <v>0</v>
      </c>
      <c r="Q192" s="420">
        <f>IF( $F192=0,0,((($F192/$E$187)*'PLAN DE ADQUISICIONES'!O$67)*($G192/$F192)))</f>
        <v>0</v>
      </c>
      <c r="R192" s="420">
        <f>IF( $F192=0,0,((($F192/$E$187)*'PLAN DE ADQUISICIONES'!P$67)*($G192/$F192)))</f>
        <v>0</v>
      </c>
      <c r="S192" s="420">
        <f>IF( $F192=0,0,((($F192/$E$187)*'PLAN DE ADQUISICIONES'!Q$67)*($G192/$F192)))</f>
        <v>0</v>
      </c>
      <c r="T192" s="423">
        <f>H192+I192+J192+K192+L192+M192+N192+O192+P192+Q192+R192+S192</f>
        <v>0</v>
      </c>
      <c r="U192" s="424">
        <f>IF( $F192=0,0,((($F192/$E$187)*'PLAN DE ADQUISICIONES'!R$67)*($G192/$F192)))</f>
        <v>0</v>
      </c>
      <c r="V192" s="420">
        <f>IF( $F192=0,0,((($F192/$E$187)*'PLAN DE ADQUISICIONES'!S$67)*($G192/$F192)))</f>
        <v>0</v>
      </c>
      <c r="W192" s="420">
        <f>IF( $F192=0,0,((($F192/$E$187)*'PLAN DE ADQUISICIONES'!T$67)*($G192/$F192)))</f>
        <v>0</v>
      </c>
      <c r="X192" s="420">
        <f>IF( $F192=0,0,((($F192/$E$187)*'PLAN DE ADQUISICIONES'!U$67)*($G192/$F192)))</f>
        <v>0</v>
      </c>
      <c r="Y192" s="420">
        <f>IF( $F192=0,0,((($F192/$E$187)*'PLAN DE ADQUISICIONES'!V$67)*($G192/$F192)))</f>
        <v>0</v>
      </c>
      <c r="Z192" s="420">
        <f>IF( $F192=0,0,((($F192/$E$187)*'PLAN DE ADQUISICIONES'!W$67)*($G192/$F192)))</f>
        <v>0</v>
      </c>
      <c r="AA192" s="420">
        <f>IF( $F192=0,0,((($F192/$E$187)*'PLAN DE ADQUISICIONES'!X$67)*($G192/$F192)))</f>
        <v>0</v>
      </c>
      <c r="AB192" s="420">
        <f>IF( $F192=0,0,((($F192/$E$187)*'PLAN DE ADQUISICIONES'!Y$67)*($G192/$F192)))</f>
        <v>0</v>
      </c>
      <c r="AC192" s="420">
        <f>IF( $F192=0,0,((($F192/$E$187)*'PLAN DE ADQUISICIONES'!Z$67)*($G192/$F192)))</f>
        <v>0</v>
      </c>
      <c r="AD192" s="420">
        <f>IF( $F192=0,0,((($F192/$E$187)*'PLAN DE ADQUISICIONES'!AA$67)*($G192/$F192)))</f>
        <v>0</v>
      </c>
      <c r="AE192" s="420">
        <f>IF( $F192=0,0,((($F192/$E$187)*'PLAN DE ADQUISICIONES'!AB$67)*($G192/$F192)))</f>
        <v>0</v>
      </c>
      <c r="AF192" s="420">
        <f>IF( $F192=0,0,((($F192/$E$187)*'PLAN DE ADQUISICIONES'!AC$67)*($G192/$F192)))</f>
        <v>0</v>
      </c>
      <c r="AG192" s="421">
        <f>U192+V192+W192+X192+Y192+Z192+AA192+AB192+AC192+AD192+AE192+AF192</f>
        <v>0</v>
      </c>
      <c r="AH192" s="425">
        <f>IF( $F192=0,0,((($F192/$E$187)*'PLAN DE ADQUISICIONES'!AD$67)*($G192/$F192)))</f>
        <v>0</v>
      </c>
      <c r="AI192" s="420">
        <f>IF( $F192=0,0,((($F192/$E$187)*'PLAN DE ADQUISICIONES'!AE$67)*($G192/$F192)))</f>
        <v>0</v>
      </c>
      <c r="AJ192" s="420">
        <f>IF( $F192=0,0,((($F192/$E$187)*'PLAN DE ADQUISICIONES'!AF$67)*($G192/$F192)))</f>
        <v>0</v>
      </c>
      <c r="AK192" s="420">
        <f>IF( $F192=0,0,((($F192/$E$187)*'PLAN DE ADQUISICIONES'!AG$67)*($G192/$F192)))</f>
        <v>0</v>
      </c>
      <c r="AL192" s="420">
        <f>IF( $F192=0,0,((($F192/$E$187)*'PLAN DE ADQUISICIONES'!AH$67)*($G192/$F192)))</f>
        <v>0</v>
      </c>
      <c r="AM192" s="420">
        <f>IF( $F192=0,0,((($F192/$E$187)*'PLAN DE ADQUISICIONES'!AI$67)*($G192/$F192)))</f>
        <v>0</v>
      </c>
      <c r="AN192" s="420">
        <f>IF( $F192=0,0,((($F192/$E$187)*'PLAN DE ADQUISICIONES'!AJ$67)*($G192/$F192)))</f>
        <v>0</v>
      </c>
      <c r="AO192" s="420">
        <f>IF( $F192=0,0,((($F192/$E$187)*'PLAN DE ADQUISICIONES'!AK$67)*($G192/$F192)))</f>
        <v>0</v>
      </c>
      <c r="AP192" s="420">
        <f>IF( $F192=0,0,((($F192/$E$187)*'PLAN DE ADQUISICIONES'!AL$67)*($G192/$F192)))</f>
        <v>0</v>
      </c>
      <c r="AQ192" s="420">
        <f>IF( $F192=0,0,((($F192/$E$187)*'PLAN DE ADQUISICIONES'!AM$67)*($G192/$F192)))</f>
        <v>0</v>
      </c>
      <c r="AR192" s="420">
        <f>IF( $F192=0,0,((($F192/$E$187)*'PLAN DE ADQUISICIONES'!AN$67)*($G192/$F192)))</f>
        <v>0</v>
      </c>
      <c r="AS192" s="420">
        <f>IF( $F192=0,0,((($F192/$E$187)*'PLAN DE ADQUISICIONES'!AO$67)*($G192/$F192)))</f>
        <v>0</v>
      </c>
      <c r="AT192" s="423">
        <f>AH192+AI192+AJ192+AK192+AL192+AM192+AN192+AO192+AP192+AQ192+AR192+AS192</f>
        <v>0</v>
      </c>
      <c r="AU192" s="426">
        <f>AS192+AR192+AQ192+AP192+AO192+AN192+AM192+AL192+AK192+AJ192+AI192+AH192+AF192+AE192+AD192+AC192+AB192+AA192+Z192+Y192+X192+W192+V192+U192+S192+R192+Q192+P192+O192+N192+M192+L192+K192+J192+I192+H192</f>
        <v>0</v>
      </c>
      <c r="AV192" s="392">
        <f t="shared" si="40"/>
        <v>0</v>
      </c>
    </row>
    <row r="193" spans="2:49" s="60" customFormat="1" ht="12.75" customHeight="1" x14ac:dyDescent="0.25">
      <c r="B193" s="406" t="str">
        <f>+'FORMATO COSTEO C2'!C466</f>
        <v>2.3.5</v>
      </c>
      <c r="C193" s="430">
        <f>+'FORMATO COSTEO C2'!B466</f>
        <v>0</v>
      </c>
      <c r="D193" s="543" t="str">
        <f>+'FORMATO COSTEO C2'!D466</f>
        <v>Unidad medida</v>
      </c>
      <c r="E193" s="546">
        <f>+'FORMATO COSTEO C2'!E466</f>
        <v>0</v>
      </c>
      <c r="F193" s="410">
        <f>SUM(F194:F198)</f>
        <v>0</v>
      </c>
      <c r="G193" s="413">
        <f t="shared" ref="G193:AS193" si="51">SUM(G194:G198)</f>
        <v>0</v>
      </c>
      <c r="H193" s="414">
        <f t="shared" si="51"/>
        <v>0</v>
      </c>
      <c r="I193" s="410">
        <f t="shared" si="51"/>
        <v>0</v>
      </c>
      <c r="J193" s="410">
        <f t="shared" si="51"/>
        <v>0</v>
      </c>
      <c r="K193" s="410">
        <f t="shared" si="51"/>
        <v>0</v>
      </c>
      <c r="L193" s="410">
        <f t="shared" si="51"/>
        <v>0</v>
      </c>
      <c r="M193" s="410">
        <f t="shared" si="51"/>
        <v>0</v>
      </c>
      <c r="N193" s="410">
        <f t="shared" si="51"/>
        <v>0</v>
      </c>
      <c r="O193" s="410">
        <f t="shared" si="51"/>
        <v>0</v>
      </c>
      <c r="P193" s="410">
        <f t="shared" si="51"/>
        <v>0</v>
      </c>
      <c r="Q193" s="410">
        <f t="shared" si="51"/>
        <v>0</v>
      </c>
      <c r="R193" s="410">
        <f t="shared" si="51"/>
        <v>0</v>
      </c>
      <c r="S193" s="410">
        <f t="shared" si="51"/>
        <v>0</v>
      </c>
      <c r="T193" s="413">
        <f>SUM(T194:T198)</f>
        <v>0</v>
      </c>
      <c r="U193" s="414">
        <f t="shared" si="51"/>
        <v>0</v>
      </c>
      <c r="V193" s="410">
        <f t="shared" si="51"/>
        <v>0</v>
      </c>
      <c r="W193" s="410">
        <f t="shared" si="51"/>
        <v>0</v>
      </c>
      <c r="X193" s="410">
        <f t="shared" si="51"/>
        <v>0</v>
      </c>
      <c r="Y193" s="410">
        <f t="shared" si="51"/>
        <v>0</v>
      </c>
      <c r="Z193" s="410">
        <f t="shared" si="51"/>
        <v>0</v>
      </c>
      <c r="AA193" s="410">
        <f t="shared" si="51"/>
        <v>0</v>
      </c>
      <c r="AB193" s="410">
        <f t="shared" si="51"/>
        <v>0</v>
      </c>
      <c r="AC193" s="410">
        <f t="shared" si="51"/>
        <v>0</v>
      </c>
      <c r="AD193" s="410">
        <f t="shared" si="51"/>
        <v>0</v>
      </c>
      <c r="AE193" s="410">
        <f t="shared" si="51"/>
        <v>0</v>
      </c>
      <c r="AF193" s="410">
        <f t="shared" si="51"/>
        <v>0</v>
      </c>
      <c r="AG193" s="411">
        <f t="shared" si="51"/>
        <v>0</v>
      </c>
      <c r="AH193" s="412">
        <f t="shared" si="51"/>
        <v>0</v>
      </c>
      <c r="AI193" s="410">
        <f t="shared" si="51"/>
        <v>0</v>
      </c>
      <c r="AJ193" s="410">
        <f t="shared" si="51"/>
        <v>0</v>
      </c>
      <c r="AK193" s="410">
        <f t="shared" si="51"/>
        <v>0</v>
      </c>
      <c r="AL193" s="410">
        <f t="shared" si="51"/>
        <v>0</v>
      </c>
      <c r="AM193" s="410">
        <f t="shared" si="51"/>
        <v>0</v>
      </c>
      <c r="AN193" s="410">
        <f t="shared" si="51"/>
        <v>0</v>
      </c>
      <c r="AO193" s="410">
        <f t="shared" si="51"/>
        <v>0</v>
      </c>
      <c r="AP193" s="410">
        <f t="shared" si="51"/>
        <v>0</v>
      </c>
      <c r="AQ193" s="410">
        <f t="shared" si="51"/>
        <v>0</v>
      </c>
      <c r="AR193" s="410">
        <f t="shared" si="51"/>
        <v>0</v>
      </c>
      <c r="AS193" s="410">
        <f t="shared" si="51"/>
        <v>0</v>
      </c>
      <c r="AT193" s="413">
        <f>SUM(AT194:AT198)</f>
        <v>0</v>
      </c>
      <c r="AU193" s="415">
        <f>SUM(AU194:AU198)</f>
        <v>0</v>
      </c>
      <c r="AV193" s="392">
        <f t="shared" si="40"/>
        <v>0</v>
      </c>
    </row>
    <row r="194" spans="2:49" s="60" customFormat="1" ht="12.75" customHeight="1" x14ac:dyDescent="0.25">
      <c r="B194" s="416" t="str">
        <f>+'FORMATO COSTEO C2'!C468</f>
        <v>2.3.5.1</v>
      </c>
      <c r="C194" s="417" t="str">
        <f>+'FORMATO COSTEO C2'!B468</f>
        <v>Categoría de gasto</v>
      </c>
      <c r="D194" s="428"/>
      <c r="E194" s="563"/>
      <c r="F194" s="420">
        <f>+'FORMATO COSTEO C2'!G468</f>
        <v>0</v>
      </c>
      <c r="G194" s="423">
        <f>+'FORMATO COSTEO C2'!I468</f>
        <v>0</v>
      </c>
      <c r="H194" s="560">
        <f>IF( $F194=0,0,((($F194/$E$193)*'PLAN DE ADQUISICIONES'!F$68)*($G194/$F194)))</f>
        <v>0</v>
      </c>
      <c r="I194" s="420">
        <f>IF( $F194=0,0,((($F194/$E$193)*'PLAN DE ADQUISICIONES'!G$68)*($G194/$F194)))</f>
        <v>0</v>
      </c>
      <c r="J194" s="420">
        <f>IF( $F194=0,0,((($F194/$E$193)*'PLAN DE ADQUISICIONES'!H$68)*($G194/$F194)))</f>
        <v>0</v>
      </c>
      <c r="K194" s="420">
        <f>IF( $F194=0,0,((($F194/$E$193)*'PLAN DE ADQUISICIONES'!I$68)*($G194/$F194)))</f>
        <v>0</v>
      </c>
      <c r="L194" s="420">
        <f>IF( $F194=0,0,((($F194/$E$193)*'PLAN DE ADQUISICIONES'!J$68)*($G194/$F194)))</f>
        <v>0</v>
      </c>
      <c r="M194" s="420">
        <f>IF( $F194=0,0,((($F194/$E$193)*'PLAN DE ADQUISICIONES'!K$68)*($G194/$F194)))</f>
        <v>0</v>
      </c>
      <c r="N194" s="420">
        <f>IF( $F194=0,0,((($F194/$E$193)*'PLAN DE ADQUISICIONES'!L$68)*($G194/$F194)))</f>
        <v>0</v>
      </c>
      <c r="O194" s="420">
        <f>IF( $F194=0,0,((($F194/$E$193)*'PLAN DE ADQUISICIONES'!M$68)*($G194/$F194)))</f>
        <v>0</v>
      </c>
      <c r="P194" s="420">
        <f>IF( $F194=0,0,((($F194/$E$193)*'PLAN DE ADQUISICIONES'!N$68)*($G194/$F194)))</f>
        <v>0</v>
      </c>
      <c r="Q194" s="420">
        <f>IF( $F194=0,0,((($F194/$E$193)*'PLAN DE ADQUISICIONES'!O$68)*($G194/$F194)))</f>
        <v>0</v>
      </c>
      <c r="R194" s="420">
        <f>IF( $F194=0,0,((($F194/$E$193)*'PLAN DE ADQUISICIONES'!P$68)*($G194/$F194)))</f>
        <v>0</v>
      </c>
      <c r="S194" s="420">
        <f>IF( $F194=0,0,((($F194/$E$193)*'PLAN DE ADQUISICIONES'!Q$68)*($G194/$F194)))</f>
        <v>0</v>
      </c>
      <c r="T194" s="423">
        <f>H194+I194+J194+K194+L194+M194+N194+O194+P194+Q194+R194+S194</f>
        <v>0</v>
      </c>
      <c r="U194" s="424">
        <f>IF( $F194=0,0,((($F194/$E$193)*'PLAN DE ADQUISICIONES'!R$68)*($G194/$F194)))</f>
        <v>0</v>
      </c>
      <c r="V194" s="420">
        <f>IF( $F194=0,0,((($F194/$E$193)*'PLAN DE ADQUISICIONES'!S$68)*($G194/$F194)))</f>
        <v>0</v>
      </c>
      <c r="W194" s="420">
        <f>IF( $F194=0,0,((($F194/$E$193)*'PLAN DE ADQUISICIONES'!T$68)*($G194/$F194)))</f>
        <v>0</v>
      </c>
      <c r="X194" s="420">
        <f>IF( $F194=0,0,((($F194/$E$193)*'PLAN DE ADQUISICIONES'!U$68)*($G194/$F194)))</f>
        <v>0</v>
      </c>
      <c r="Y194" s="420">
        <f>IF( $F194=0,0,((($F194/$E$193)*'PLAN DE ADQUISICIONES'!V$68)*($G194/$F194)))</f>
        <v>0</v>
      </c>
      <c r="Z194" s="420">
        <f>IF( $F194=0,0,((($F194/$E$193)*'PLAN DE ADQUISICIONES'!W$68)*($G194/$F194)))</f>
        <v>0</v>
      </c>
      <c r="AA194" s="420">
        <f>IF( $F194=0,0,((($F194/$E$193)*'PLAN DE ADQUISICIONES'!X$68)*($G194/$F194)))</f>
        <v>0</v>
      </c>
      <c r="AB194" s="420">
        <f>IF( $F194=0,0,((($F194/$E$193)*'PLAN DE ADQUISICIONES'!Y$68)*($G194/$F194)))</f>
        <v>0</v>
      </c>
      <c r="AC194" s="420">
        <f>IF( $F194=0,0,((($F194/$E$193)*'PLAN DE ADQUISICIONES'!Z$68)*($G194/$F194)))</f>
        <v>0</v>
      </c>
      <c r="AD194" s="420">
        <f>IF( $F194=0,0,((($F194/$E$193)*'PLAN DE ADQUISICIONES'!AA$68)*($G194/$F194)))</f>
        <v>0</v>
      </c>
      <c r="AE194" s="420">
        <f>IF( $F194=0,0,((($F194/$E$193)*'PLAN DE ADQUISICIONES'!AB$68)*($G194/$F194)))</f>
        <v>0</v>
      </c>
      <c r="AF194" s="420">
        <f>IF( $F194=0,0,((($F194/$E$193)*'PLAN DE ADQUISICIONES'!AC$68)*($G194/$F194)))</f>
        <v>0</v>
      </c>
      <c r="AG194" s="421">
        <f>U194+V194+W194+X194+Y194+Z194+AA194+AB194+AC194+AD194+AE194+AF194</f>
        <v>0</v>
      </c>
      <c r="AH194" s="425">
        <f>IF( $F194=0,0,((($F194/$E$193)*'PLAN DE ADQUISICIONES'!AD$68)*($G194/$F194)))</f>
        <v>0</v>
      </c>
      <c r="AI194" s="420">
        <f>IF( $F194=0,0,((($F194/$E$193)*'PLAN DE ADQUISICIONES'!AE$68)*($G194/$F194)))</f>
        <v>0</v>
      </c>
      <c r="AJ194" s="420">
        <f>IF( $F194=0,0,((($F194/$E$193)*'PLAN DE ADQUISICIONES'!AF$68)*($G194/$F194)))</f>
        <v>0</v>
      </c>
      <c r="AK194" s="420">
        <f>IF( $F194=0,0,((($F194/$E$193)*'PLAN DE ADQUISICIONES'!AG$68)*($G194/$F194)))</f>
        <v>0</v>
      </c>
      <c r="AL194" s="420">
        <f>IF( $F194=0,0,((($F194/$E$193)*'PLAN DE ADQUISICIONES'!AH$68)*($G194/$F194)))</f>
        <v>0</v>
      </c>
      <c r="AM194" s="420">
        <f>IF( $F194=0,0,((($F194/$E$193)*'PLAN DE ADQUISICIONES'!AI$68)*($G194/$F194)))</f>
        <v>0</v>
      </c>
      <c r="AN194" s="420">
        <f>IF( $F194=0,0,((($F194/$E$193)*'PLAN DE ADQUISICIONES'!AJ$68)*($G194/$F194)))</f>
        <v>0</v>
      </c>
      <c r="AO194" s="420">
        <f>IF( $F194=0,0,((($F194/$E$193)*'PLAN DE ADQUISICIONES'!AK$68)*($G194/$F194)))</f>
        <v>0</v>
      </c>
      <c r="AP194" s="420">
        <f>IF( $F194=0,0,((($F194/$E$193)*'PLAN DE ADQUISICIONES'!AL$68)*($G194/$F194)))</f>
        <v>0</v>
      </c>
      <c r="AQ194" s="420">
        <f>IF( $F194=0,0,((($F194/$E$193)*'PLAN DE ADQUISICIONES'!AM$68)*($G194/$F194)))</f>
        <v>0</v>
      </c>
      <c r="AR194" s="420">
        <f>IF( $F194=0,0,((($F194/$E$193)*'PLAN DE ADQUISICIONES'!AN$68)*($G194/$F194)))</f>
        <v>0</v>
      </c>
      <c r="AS194" s="420">
        <f>IF( $F194=0,0,((($F194/$E$193)*'PLAN DE ADQUISICIONES'!AO$68)*($G194/$F194)))</f>
        <v>0</v>
      </c>
      <c r="AT194" s="423">
        <f>AH194+AI194+AJ194+AK194+AL194+AM194+AN194+AO194+AP194+AQ194+AR194+AS194</f>
        <v>0</v>
      </c>
      <c r="AU194" s="426">
        <f>AS194+AR194+AQ194+AP194+AO194+AN194+AM194+AL194+AK194+AJ194+AI194+AH194+AF194+AE194+AD194+AC194+AB194+AA194+Z194+Y194+X194+W194+V194+U194+S194+R194+Q194+P194+O194+N194+M194+L194+K194+J194+I194+H194</f>
        <v>0</v>
      </c>
      <c r="AV194" s="392">
        <f t="shared" si="40"/>
        <v>0</v>
      </c>
    </row>
    <row r="195" spans="2:49" s="60" customFormat="1" ht="12.75" customHeight="1" x14ac:dyDescent="0.25">
      <c r="B195" s="416" t="str">
        <f>+'FORMATO COSTEO C2'!C474</f>
        <v>2.3.5.2</v>
      </c>
      <c r="C195" s="417" t="str">
        <f>+'FORMATO COSTEO C2'!B474</f>
        <v>Categoría de gasto</v>
      </c>
      <c r="D195" s="428"/>
      <c r="E195" s="563"/>
      <c r="F195" s="420">
        <f>+'FORMATO COSTEO C2'!G474</f>
        <v>0</v>
      </c>
      <c r="G195" s="423">
        <f>+'FORMATO COSTEO C2'!I474</f>
        <v>0</v>
      </c>
      <c r="H195" s="424">
        <f>IF( $F195=0,0,((($F195/$E$193)*'PLAN DE ADQUISICIONES'!F$68)*($G195/$F195)))</f>
        <v>0</v>
      </c>
      <c r="I195" s="420">
        <f>IF( $F195=0,0,((($F195/$E$193)*'PLAN DE ADQUISICIONES'!G$68)*($G195/$F195)))</f>
        <v>0</v>
      </c>
      <c r="J195" s="420">
        <f>IF( $F195=0,0,((($F195/$E$193)*'PLAN DE ADQUISICIONES'!H$68)*($G195/$F195)))</f>
        <v>0</v>
      </c>
      <c r="K195" s="420">
        <f>IF( $F195=0,0,((($F195/$E$193)*'PLAN DE ADQUISICIONES'!I$68)*($G195/$F195)))</f>
        <v>0</v>
      </c>
      <c r="L195" s="420">
        <f>IF( $F195=0,0,((($F195/$E$193)*'PLAN DE ADQUISICIONES'!J$68)*($G195/$F195)))</f>
        <v>0</v>
      </c>
      <c r="M195" s="420">
        <f>IF( $F195=0,0,((($F195/$E$193)*'PLAN DE ADQUISICIONES'!K$68)*($G195/$F195)))</f>
        <v>0</v>
      </c>
      <c r="N195" s="420">
        <f>IF( $F195=0,0,((($F195/$E$193)*'PLAN DE ADQUISICIONES'!L$68)*($G195/$F195)))</f>
        <v>0</v>
      </c>
      <c r="O195" s="420">
        <f>IF( $F195=0,0,((($F195/$E$193)*'PLAN DE ADQUISICIONES'!M$68)*($G195/$F195)))</f>
        <v>0</v>
      </c>
      <c r="P195" s="420">
        <f>IF( $F195=0,0,((($F195/$E$193)*'PLAN DE ADQUISICIONES'!N$68)*($G195/$F195)))</f>
        <v>0</v>
      </c>
      <c r="Q195" s="420">
        <f>IF( $F195=0,0,((($F195/$E$193)*'PLAN DE ADQUISICIONES'!O$68)*($G195/$F195)))</f>
        <v>0</v>
      </c>
      <c r="R195" s="420">
        <f>IF( $F195=0,0,((($F195/$E$193)*'PLAN DE ADQUISICIONES'!P$68)*($G195/$F195)))</f>
        <v>0</v>
      </c>
      <c r="S195" s="420">
        <f>IF( $F195=0,0,((($F195/$E$193)*'PLAN DE ADQUISICIONES'!Q$68)*($G195/$F195)))</f>
        <v>0</v>
      </c>
      <c r="T195" s="423">
        <f>H195+I195+J195+K195+L195+M195+N195+O195+P195+Q195+R195+S195</f>
        <v>0</v>
      </c>
      <c r="U195" s="424">
        <f>IF( $F195=0,0,((($F195/$E$193)*'PLAN DE ADQUISICIONES'!R$68)*($G195/$F195)))</f>
        <v>0</v>
      </c>
      <c r="V195" s="420">
        <f>IF( $F195=0,0,((($F195/$E$193)*'PLAN DE ADQUISICIONES'!S$68)*($G195/$F195)))</f>
        <v>0</v>
      </c>
      <c r="W195" s="420">
        <f>IF( $F195=0,0,((($F195/$E$193)*'PLAN DE ADQUISICIONES'!T$68)*($G195/$F195)))</f>
        <v>0</v>
      </c>
      <c r="X195" s="420">
        <f>IF( $F195=0,0,((($F195/$E$193)*'PLAN DE ADQUISICIONES'!U$68)*($G195/$F195)))</f>
        <v>0</v>
      </c>
      <c r="Y195" s="420">
        <f>IF( $F195=0,0,((($F195/$E$193)*'PLAN DE ADQUISICIONES'!V$68)*($G195/$F195)))</f>
        <v>0</v>
      </c>
      <c r="Z195" s="420">
        <f>IF( $F195=0,0,((($F195/$E$193)*'PLAN DE ADQUISICIONES'!W$68)*($G195/$F195)))</f>
        <v>0</v>
      </c>
      <c r="AA195" s="420">
        <f>IF( $F195=0,0,((($F195/$E$193)*'PLAN DE ADQUISICIONES'!X$68)*($G195/$F195)))</f>
        <v>0</v>
      </c>
      <c r="AB195" s="420">
        <f>IF( $F195=0,0,((($F195/$E$193)*'PLAN DE ADQUISICIONES'!Y$68)*($G195/$F195)))</f>
        <v>0</v>
      </c>
      <c r="AC195" s="420">
        <f>IF( $F195=0,0,((($F195/$E$193)*'PLAN DE ADQUISICIONES'!Z$68)*($G195/$F195)))</f>
        <v>0</v>
      </c>
      <c r="AD195" s="420">
        <f>IF( $F195=0,0,((($F195/$E$193)*'PLAN DE ADQUISICIONES'!AA$68)*($G195/$F195)))</f>
        <v>0</v>
      </c>
      <c r="AE195" s="420">
        <f>IF( $F195=0,0,((($F195/$E$193)*'PLAN DE ADQUISICIONES'!AB$68)*($G195/$F195)))</f>
        <v>0</v>
      </c>
      <c r="AF195" s="420">
        <f>IF( $F195=0,0,((($F195/$E$193)*'PLAN DE ADQUISICIONES'!AC$68)*($G195/$F195)))</f>
        <v>0</v>
      </c>
      <c r="AG195" s="421">
        <f>U195+V195+W195+X195+Y195+Z195+AA195+AB195+AC195+AD195+AE195+AF195</f>
        <v>0</v>
      </c>
      <c r="AH195" s="425">
        <f>IF( $F195=0,0,((($F195/$E$193)*'PLAN DE ADQUISICIONES'!AD$68)*($G195/$F195)))</f>
        <v>0</v>
      </c>
      <c r="AI195" s="420">
        <f>IF( $F195=0,0,((($F195/$E$193)*'PLAN DE ADQUISICIONES'!AE$68)*($G195/$F195)))</f>
        <v>0</v>
      </c>
      <c r="AJ195" s="420">
        <f>IF( $F195=0,0,((($F195/$E$193)*'PLAN DE ADQUISICIONES'!AF$68)*($G195/$F195)))</f>
        <v>0</v>
      </c>
      <c r="AK195" s="420">
        <f>IF( $F195=0,0,((($F195/$E$193)*'PLAN DE ADQUISICIONES'!AG$68)*($G195/$F195)))</f>
        <v>0</v>
      </c>
      <c r="AL195" s="420">
        <f>IF( $F195=0,0,((($F195/$E$193)*'PLAN DE ADQUISICIONES'!AH$68)*($G195/$F195)))</f>
        <v>0</v>
      </c>
      <c r="AM195" s="420">
        <f>IF( $F195=0,0,((($F195/$E$193)*'PLAN DE ADQUISICIONES'!AI$68)*($G195/$F195)))</f>
        <v>0</v>
      </c>
      <c r="AN195" s="420">
        <f>IF( $F195=0,0,((($F195/$E$193)*'PLAN DE ADQUISICIONES'!AJ$68)*($G195/$F195)))</f>
        <v>0</v>
      </c>
      <c r="AO195" s="420">
        <f>IF( $F195=0,0,((($F195/$E$193)*'PLAN DE ADQUISICIONES'!AK$68)*($G195/$F195)))</f>
        <v>0</v>
      </c>
      <c r="AP195" s="420">
        <f>IF( $F195=0,0,((($F195/$E$193)*'PLAN DE ADQUISICIONES'!AL$68)*($G195/$F195)))</f>
        <v>0</v>
      </c>
      <c r="AQ195" s="420">
        <f>IF( $F195=0,0,((($F195/$E$193)*'PLAN DE ADQUISICIONES'!AM$68)*($G195/$F195)))</f>
        <v>0</v>
      </c>
      <c r="AR195" s="420">
        <f>IF( $F195=0,0,((($F195/$E$193)*'PLAN DE ADQUISICIONES'!AN$68)*($G195/$F195)))</f>
        <v>0</v>
      </c>
      <c r="AS195" s="420">
        <f>IF( $F195=0,0,((($F195/$E$193)*'PLAN DE ADQUISICIONES'!AO$68)*($G195/$F195)))</f>
        <v>0</v>
      </c>
      <c r="AT195" s="423">
        <f>AH195+AI195+AJ195+AK195+AL195+AM195+AN195+AO195+AP195+AQ195+AR195+AS195</f>
        <v>0</v>
      </c>
      <c r="AU195" s="426">
        <f>AS195+AR195+AQ195+AP195+AO195+AN195+AM195+AL195+AK195+AJ195+AI195+AH195+AF195+AE195+AD195+AC195+AB195+AA195+Z195+Y195+X195+W195+V195+U195+S195+R195+Q195+P195+O195+N195+M195+L195+K195+J195+I195+H195</f>
        <v>0</v>
      </c>
      <c r="AV195" s="392">
        <f t="shared" si="40"/>
        <v>0</v>
      </c>
    </row>
    <row r="196" spans="2:49" s="60" customFormat="1" ht="12.75" customHeight="1" x14ac:dyDescent="0.25">
      <c r="B196" s="416" t="str">
        <f>+'FORMATO COSTEO C2'!C480</f>
        <v>2.3.5.3</v>
      </c>
      <c r="C196" s="417" t="str">
        <f>+'FORMATO COSTEO C2'!B480</f>
        <v>Categoría de gasto</v>
      </c>
      <c r="D196" s="428"/>
      <c r="E196" s="563"/>
      <c r="F196" s="420">
        <f>+'FORMATO COSTEO C2'!G480</f>
        <v>0</v>
      </c>
      <c r="G196" s="423">
        <f>+'FORMATO COSTEO C2'!I480</f>
        <v>0</v>
      </c>
      <c r="H196" s="424">
        <f>IF( $F196=0,0,((($F196/$E$193)*'PLAN DE ADQUISICIONES'!F$68)*($G196/$F196)))</f>
        <v>0</v>
      </c>
      <c r="I196" s="420">
        <f>IF( $F196=0,0,((($F196/$E$193)*'PLAN DE ADQUISICIONES'!G$68)*($G196/$F196)))</f>
        <v>0</v>
      </c>
      <c r="J196" s="420">
        <f>IF( $F196=0,0,((($F196/$E$193)*'PLAN DE ADQUISICIONES'!H$68)*($G196/$F196)))</f>
        <v>0</v>
      </c>
      <c r="K196" s="420">
        <f>IF( $F196=0,0,((($F196/$E$193)*'PLAN DE ADQUISICIONES'!I$68)*($G196/$F196)))</f>
        <v>0</v>
      </c>
      <c r="L196" s="420">
        <f>IF( $F196=0,0,((($F196/$E$193)*'PLAN DE ADQUISICIONES'!J$68)*($G196/$F196)))</f>
        <v>0</v>
      </c>
      <c r="M196" s="420">
        <f>IF( $F196=0,0,((($F196/$E$193)*'PLAN DE ADQUISICIONES'!K$68)*($G196/$F196)))</f>
        <v>0</v>
      </c>
      <c r="N196" s="420">
        <f>IF( $F196=0,0,((($F196/$E$193)*'PLAN DE ADQUISICIONES'!L$68)*($G196/$F196)))</f>
        <v>0</v>
      </c>
      <c r="O196" s="420">
        <f>IF( $F196=0,0,((($F196/$E$193)*'PLAN DE ADQUISICIONES'!M$68)*($G196/$F196)))</f>
        <v>0</v>
      </c>
      <c r="P196" s="420">
        <f>IF( $F196=0,0,((($F196/$E$193)*'PLAN DE ADQUISICIONES'!N$68)*($G196/$F196)))</f>
        <v>0</v>
      </c>
      <c r="Q196" s="420">
        <f>IF( $F196=0,0,((($F196/$E$193)*'PLAN DE ADQUISICIONES'!O$68)*($G196/$F196)))</f>
        <v>0</v>
      </c>
      <c r="R196" s="420">
        <f>IF( $F196=0,0,((($F196/$E$193)*'PLAN DE ADQUISICIONES'!P$68)*($G196/$F196)))</f>
        <v>0</v>
      </c>
      <c r="S196" s="420">
        <f>IF( $F196=0,0,((($F196/$E$193)*'PLAN DE ADQUISICIONES'!Q$68)*($G196/$F196)))</f>
        <v>0</v>
      </c>
      <c r="T196" s="423">
        <f>H196+I196+J196+K196+L196+M196+N196+O196+P196+Q196+R196+S196</f>
        <v>0</v>
      </c>
      <c r="U196" s="424">
        <f>IF( $F196=0,0,((($F196/$E$193)*'PLAN DE ADQUISICIONES'!R$68)*($G196/$F196)))</f>
        <v>0</v>
      </c>
      <c r="V196" s="420">
        <f>IF( $F196=0,0,((($F196/$E$193)*'PLAN DE ADQUISICIONES'!S$68)*($G196/$F196)))</f>
        <v>0</v>
      </c>
      <c r="W196" s="420">
        <f>IF( $F196=0,0,((($F196/$E$193)*'PLAN DE ADQUISICIONES'!T$68)*($G196/$F196)))</f>
        <v>0</v>
      </c>
      <c r="X196" s="420">
        <f>IF( $F196=0,0,((($F196/$E$193)*'PLAN DE ADQUISICIONES'!U$68)*($G196/$F196)))</f>
        <v>0</v>
      </c>
      <c r="Y196" s="420">
        <f>IF( $F196=0,0,((($F196/$E$193)*'PLAN DE ADQUISICIONES'!V$68)*($G196/$F196)))</f>
        <v>0</v>
      </c>
      <c r="Z196" s="420">
        <f>IF( $F196=0,0,((($F196/$E$193)*'PLAN DE ADQUISICIONES'!W$68)*($G196/$F196)))</f>
        <v>0</v>
      </c>
      <c r="AA196" s="420">
        <f>IF( $F196=0,0,((($F196/$E$193)*'PLAN DE ADQUISICIONES'!X$68)*($G196/$F196)))</f>
        <v>0</v>
      </c>
      <c r="AB196" s="420">
        <f>IF( $F196=0,0,((($F196/$E$193)*'PLAN DE ADQUISICIONES'!Y$68)*($G196/$F196)))</f>
        <v>0</v>
      </c>
      <c r="AC196" s="420">
        <f>IF( $F196=0,0,((($F196/$E$193)*'PLAN DE ADQUISICIONES'!Z$68)*($G196/$F196)))</f>
        <v>0</v>
      </c>
      <c r="AD196" s="420">
        <f>IF( $F196=0,0,((($F196/$E$193)*'PLAN DE ADQUISICIONES'!AA$68)*($G196/$F196)))</f>
        <v>0</v>
      </c>
      <c r="AE196" s="420">
        <f>IF( $F196=0,0,((($F196/$E$193)*'PLAN DE ADQUISICIONES'!AB$68)*($G196/$F196)))</f>
        <v>0</v>
      </c>
      <c r="AF196" s="420">
        <f>IF( $F196=0,0,((($F196/$E$193)*'PLAN DE ADQUISICIONES'!AC$68)*($G196/$F196)))</f>
        <v>0</v>
      </c>
      <c r="AG196" s="421">
        <f>U196+V196+W196+X196+Y196+Z196+AA196+AB196+AC196+AD196+AE196+AF196</f>
        <v>0</v>
      </c>
      <c r="AH196" s="425">
        <f>IF( $F196=0,0,((($F196/$E$193)*'PLAN DE ADQUISICIONES'!AD$68)*($G196/$F196)))</f>
        <v>0</v>
      </c>
      <c r="AI196" s="420">
        <f>IF( $F196=0,0,((($F196/$E$193)*'PLAN DE ADQUISICIONES'!AE$68)*($G196/$F196)))</f>
        <v>0</v>
      </c>
      <c r="AJ196" s="420">
        <f>IF( $F196=0,0,((($F196/$E$193)*'PLAN DE ADQUISICIONES'!AF$68)*($G196/$F196)))</f>
        <v>0</v>
      </c>
      <c r="AK196" s="420">
        <f>IF( $F196=0,0,((($F196/$E$193)*'PLAN DE ADQUISICIONES'!AG$68)*($G196/$F196)))</f>
        <v>0</v>
      </c>
      <c r="AL196" s="420">
        <f>IF( $F196=0,0,((($F196/$E$193)*'PLAN DE ADQUISICIONES'!AH$68)*($G196/$F196)))</f>
        <v>0</v>
      </c>
      <c r="AM196" s="420">
        <f>IF( $F196=0,0,((($F196/$E$193)*'PLAN DE ADQUISICIONES'!AI$68)*($G196/$F196)))</f>
        <v>0</v>
      </c>
      <c r="AN196" s="420">
        <f>IF( $F196=0,0,((($F196/$E$193)*'PLAN DE ADQUISICIONES'!AJ$68)*($G196/$F196)))</f>
        <v>0</v>
      </c>
      <c r="AO196" s="420">
        <f>IF( $F196=0,0,((($F196/$E$193)*'PLAN DE ADQUISICIONES'!AK$68)*($G196/$F196)))</f>
        <v>0</v>
      </c>
      <c r="AP196" s="420">
        <f>IF( $F196=0,0,((($F196/$E$193)*'PLAN DE ADQUISICIONES'!AL$68)*($G196/$F196)))</f>
        <v>0</v>
      </c>
      <c r="AQ196" s="420">
        <f>IF( $F196=0,0,((($F196/$E$193)*'PLAN DE ADQUISICIONES'!AM$68)*($G196/$F196)))</f>
        <v>0</v>
      </c>
      <c r="AR196" s="420">
        <f>IF( $F196=0,0,((($F196/$E$193)*'PLAN DE ADQUISICIONES'!AN$68)*($G196/$F196)))</f>
        <v>0</v>
      </c>
      <c r="AS196" s="420">
        <f>IF( $F196=0,0,((($F196/$E$193)*'PLAN DE ADQUISICIONES'!AO$68)*($G196/$F196)))</f>
        <v>0</v>
      </c>
      <c r="AT196" s="423">
        <f>AH196+AI196+AJ196+AK196+AL196+AM196+AN196+AO196+AP196+AQ196+AR196+AS196</f>
        <v>0</v>
      </c>
      <c r="AU196" s="426">
        <f>AS196+AR196+AQ196+AP196+AO196+AN196+AM196+AL196+AK196+AJ196+AI196+AH196+AF196+AE196+AD196+AC196+AB196+AA196+Z196+Y196+X196+W196+V196+U196+S196+R196+Q196+P196+O196+N196+M196+L196+K196+J196+I196+H196</f>
        <v>0</v>
      </c>
      <c r="AV196" s="392">
        <f t="shared" si="40"/>
        <v>0</v>
      </c>
    </row>
    <row r="197" spans="2:49" s="60" customFormat="1" ht="12.75" customHeight="1" x14ac:dyDescent="0.25">
      <c r="B197" s="416" t="str">
        <f>+'FORMATO COSTEO C2'!C486</f>
        <v>2.3.5.4</v>
      </c>
      <c r="C197" s="417" t="str">
        <f>+'FORMATO COSTEO C2'!B486</f>
        <v>Categoría de gasto</v>
      </c>
      <c r="D197" s="428"/>
      <c r="E197" s="563"/>
      <c r="F197" s="420">
        <f>+'FORMATO COSTEO C2'!G486</f>
        <v>0</v>
      </c>
      <c r="G197" s="423">
        <f>+'FORMATO COSTEO C2'!I486</f>
        <v>0</v>
      </c>
      <c r="H197" s="424">
        <f>IF( $F197=0,0,((($F197/$E$193)*'PLAN DE ADQUISICIONES'!F$68)*($G197/$F197)))</f>
        <v>0</v>
      </c>
      <c r="I197" s="420">
        <f>IF( $F197=0,0,((($F197/$E$193)*'PLAN DE ADQUISICIONES'!G$68)*($G197/$F197)))</f>
        <v>0</v>
      </c>
      <c r="J197" s="420">
        <f>IF( $F197=0,0,((($F197/$E$193)*'PLAN DE ADQUISICIONES'!H$68)*($G197/$F197)))</f>
        <v>0</v>
      </c>
      <c r="K197" s="420">
        <f>IF( $F197=0,0,((($F197/$E$193)*'PLAN DE ADQUISICIONES'!I$68)*($G197/$F197)))</f>
        <v>0</v>
      </c>
      <c r="L197" s="420">
        <f>IF( $F197=0,0,((($F197/$E$193)*'PLAN DE ADQUISICIONES'!J$68)*($G197/$F197)))</f>
        <v>0</v>
      </c>
      <c r="M197" s="420">
        <f>IF( $F197=0,0,((($F197/$E$193)*'PLAN DE ADQUISICIONES'!K$68)*($G197/$F197)))</f>
        <v>0</v>
      </c>
      <c r="N197" s="420">
        <f>IF( $F197=0,0,((($F197/$E$193)*'PLAN DE ADQUISICIONES'!L$68)*($G197/$F197)))</f>
        <v>0</v>
      </c>
      <c r="O197" s="420">
        <f>IF( $F197=0,0,((($F197/$E$193)*'PLAN DE ADQUISICIONES'!M$68)*($G197/$F197)))</f>
        <v>0</v>
      </c>
      <c r="P197" s="420">
        <f>IF( $F197=0,0,((($F197/$E$193)*'PLAN DE ADQUISICIONES'!N$68)*($G197/$F197)))</f>
        <v>0</v>
      </c>
      <c r="Q197" s="420">
        <f>IF( $F197=0,0,((($F197/$E$193)*'PLAN DE ADQUISICIONES'!O$68)*($G197/$F197)))</f>
        <v>0</v>
      </c>
      <c r="R197" s="420">
        <f>IF( $F197=0,0,((($F197/$E$193)*'PLAN DE ADQUISICIONES'!P$68)*($G197/$F197)))</f>
        <v>0</v>
      </c>
      <c r="S197" s="420">
        <f>IF( $F197=0,0,((($F197/$E$193)*'PLAN DE ADQUISICIONES'!Q$68)*($G197/$F197)))</f>
        <v>0</v>
      </c>
      <c r="T197" s="423">
        <f>H197+I197+J197+K197+L197+M197+N197+O197+P197+Q197+R197+S197</f>
        <v>0</v>
      </c>
      <c r="U197" s="424">
        <f>IF( $F197=0,0,((($F197/$E$193)*'PLAN DE ADQUISICIONES'!R$68)*($G197/$F197)))</f>
        <v>0</v>
      </c>
      <c r="V197" s="420">
        <f>IF( $F197=0,0,((($F197/$E$193)*'PLAN DE ADQUISICIONES'!S$68)*($G197/$F197)))</f>
        <v>0</v>
      </c>
      <c r="W197" s="420">
        <f>IF( $F197=0,0,((($F197/$E$193)*'PLAN DE ADQUISICIONES'!T$68)*($G197/$F197)))</f>
        <v>0</v>
      </c>
      <c r="X197" s="420">
        <f>IF( $F197=0,0,((($F197/$E$193)*'PLAN DE ADQUISICIONES'!U$68)*($G197/$F197)))</f>
        <v>0</v>
      </c>
      <c r="Y197" s="420">
        <f>IF( $F197=0,0,((($F197/$E$193)*'PLAN DE ADQUISICIONES'!V$68)*($G197/$F197)))</f>
        <v>0</v>
      </c>
      <c r="Z197" s="420">
        <f>IF( $F197=0,0,((($F197/$E$193)*'PLAN DE ADQUISICIONES'!W$68)*($G197/$F197)))</f>
        <v>0</v>
      </c>
      <c r="AA197" s="420">
        <f>IF( $F197=0,0,((($F197/$E$193)*'PLAN DE ADQUISICIONES'!X$68)*($G197/$F197)))</f>
        <v>0</v>
      </c>
      <c r="AB197" s="420">
        <f>IF( $F197=0,0,((($F197/$E$193)*'PLAN DE ADQUISICIONES'!Y$68)*($G197/$F197)))</f>
        <v>0</v>
      </c>
      <c r="AC197" s="420">
        <f>IF( $F197=0,0,((($F197/$E$193)*'PLAN DE ADQUISICIONES'!Z$68)*($G197/$F197)))</f>
        <v>0</v>
      </c>
      <c r="AD197" s="420">
        <f>IF( $F197=0,0,((($F197/$E$193)*'PLAN DE ADQUISICIONES'!AA$68)*($G197/$F197)))</f>
        <v>0</v>
      </c>
      <c r="AE197" s="420">
        <f>IF( $F197=0,0,((($F197/$E$193)*'PLAN DE ADQUISICIONES'!AB$68)*($G197/$F197)))</f>
        <v>0</v>
      </c>
      <c r="AF197" s="420">
        <f>IF( $F197=0,0,((($F197/$E$193)*'PLAN DE ADQUISICIONES'!AC$68)*($G197/$F197)))</f>
        <v>0</v>
      </c>
      <c r="AG197" s="421">
        <f>U197+V197+W197+X197+Y197+Z197+AA197+AB197+AC197+AD197+AE197+AF197</f>
        <v>0</v>
      </c>
      <c r="AH197" s="425">
        <f>IF( $F197=0,0,((($F197/$E$193)*'PLAN DE ADQUISICIONES'!AD$68)*($G197/$F197)))</f>
        <v>0</v>
      </c>
      <c r="AI197" s="420">
        <f>IF( $F197=0,0,((($F197/$E$193)*'PLAN DE ADQUISICIONES'!AE$68)*($G197/$F197)))</f>
        <v>0</v>
      </c>
      <c r="AJ197" s="420">
        <f>IF( $F197=0,0,((($F197/$E$193)*'PLAN DE ADQUISICIONES'!AF$68)*($G197/$F197)))</f>
        <v>0</v>
      </c>
      <c r="AK197" s="420">
        <f>IF( $F197=0,0,((($F197/$E$193)*'PLAN DE ADQUISICIONES'!AG$68)*($G197/$F197)))</f>
        <v>0</v>
      </c>
      <c r="AL197" s="420">
        <f>IF( $F197=0,0,((($F197/$E$193)*'PLAN DE ADQUISICIONES'!AH$68)*($G197/$F197)))</f>
        <v>0</v>
      </c>
      <c r="AM197" s="420">
        <f>IF( $F197=0,0,((($F197/$E$193)*'PLAN DE ADQUISICIONES'!AI$68)*($G197/$F197)))</f>
        <v>0</v>
      </c>
      <c r="AN197" s="420">
        <f>IF( $F197=0,0,((($F197/$E$193)*'PLAN DE ADQUISICIONES'!AJ$68)*($G197/$F197)))</f>
        <v>0</v>
      </c>
      <c r="AO197" s="420">
        <f>IF( $F197=0,0,((($F197/$E$193)*'PLAN DE ADQUISICIONES'!AK$68)*($G197/$F197)))</f>
        <v>0</v>
      </c>
      <c r="AP197" s="420">
        <f>IF( $F197=0,0,((($F197/$E$193)*'PLAN DE ADQUISICIONES'!AL$68)*($G197/$F197)))</f>
        <v>0</v>
      </c>
      <c r="AQ197" s="420">
        <f>IF( $F197=0,0,((($F197/$E$193)*'PLAN DE ADQUISICIONES'!AM$68)*($G197/$F197)))</f>
        <v>0</v>
      </c>
      <c r="AR197" s="420">
        <f>IF( $F197=0,0,((($F197/$E$193)*'PLAN DE ADQUISICIONES'!AN$68)*($G197/$F197)))</f>
        <v>0</v>
      </c>
      <c r="AS197" s="420">
        <f>IF( $F197=0,0,((($F197/$E$193)*'PLAN DE ADQUISICIONES'!AO$68)*($G197/$F197)))</f>
        <v>0</v>
      </c>
      <c r="AT197" s="423">
        <f>AH197+AI197+AJ197+AK197+AL197+AM197+AN197+AO197+AP197+AQ197+AR197+AS197</f>
        <v>0</v>
      </c>
      <c r="AU197" s="426">
        <f>AS197+AR197+AQ197+AP197+AO197+AN197+AM197+AL197+AK197+AJ197+AI197+AH197+AF197+AE197+AD197+AC197+AB197+AA197+Z197+Y197+X197+W197+V197+U197+S197+R197+Q197+P197+O197+N197+M197+L197+K197+J197+I197+H197</f>
        <v>0</v>
      </c>
      <c r="AV197" s="392">
        <f t="shared" si="40"/>
        <v>0</v>
      </c>
    </row>
    <row r="198" spans="2:49" s="60" customFormat="1" ht="12.75" customHeight="1" x14ac:dyDescent="0.25">
      <c r="B198" s="416" t="str">
        <f>+'FORMATO COSTEO C2'!C492</f>
        <v>2.3.5.5</v>
      </c>
      <c r="C198" s="417" t="str">
        <f>+'FORMATO COSTEO C2'!B492</f>
        <v>Categoría de gasto</v>
      </c>
      <c r="D198" s="428"/>
      <c r="E198" s="563"/>
      <c r="F198" s="420">
        <f>+'FORMATO COSTEO C2'!G492</f>
        <v>0</v>
      </c>
      <c r="G198" s="423">
        <f>+'FORMATO COSTEO C2'!I492</f>
        <v>0</v>
      </c>
      <c r="H198" s="424">
        <f>IF( $F198=0,0,((($F198/$E$193)*'PLAN DE ADQUISICIONES'!F$68)*($G198/$F198)))</f>
        <v>0</v>
      </c>
      <c r="I198" s="420">
        <f>IF( $F198=0,0,((($F198/$E$193)*'PLAN DE ADQUISICIONES'!G$68)*($G198/$F198)))</f>
        <v>0</v>
      </c>
      <c r="J198" s="420">
        <f>IF( $F198=0,0,((($F198/$E$193)*'PLAN DE ADQUISICIONES'!H$68)*($G198/$F198)))</f>
        <v>0</v>
      </c>
      <c r="K198" s="420">
        <f>IF( $F198=0,0,((($F198/$E$193)*'PLAN DE ADQUISICIONES'!I$68)*($G198/$F198)))</f>
        <v>0</v>
      </c>
      <c r="L198" s="420">
        <f>IF( $F198=0,0,((($F198/$E$193)*'PLAN DE ADQUISICIONES'!J$68)*($G198/$F198)))</f>
        <v>0</v>
      </c>
      <c r="M198" s="420">
        <f>IF( $F198=0,0,((($F198/$E$193)*'PLAN DE ADQUISICIONES'!K$68)*($G198/$F198)))</f>
        <v>0</v>
      </c>
      <c r="N198" s="420">
        <f>IF( $F198=0,0,((($F198/$E$193)*'PLAN DE ADQUISICIONES'!L$68)*($G198/$F198)))</f>
        <v>0</v>
      </c>
      <c r="O198" s="420">
        <f>IF( $F198=0,0,((($F198/$E$193)*'PLAN DE ADQUISICIONES'!M$68)*($G198/$F198)))</f>
        <v>0</v>
      </c>
      <c r="P198" s="420">
        <f>IF( $F198=0,0,((($F198/$E$193)*'PLAN DE ADQUISICIONES'!N$68)*($G198/$F198)))</f>
        <v>0</v>
      </c>
      <c r="Q198" s="420">
        <f>IF( $F198=0,0,((($F198/$E$193)*'PLAN DE ADQUISICIONES'!O$68)*($G198/$F198)))</f>
        <v>0</v>
      </c>
      <c r="R198" s="420">
        <f>IF( $F198=0,0,((($F198/$E$193)*'PLAN DE ADQUISICIONES'!P$68)*($G198/$F198)))</f>
        <v>0</v>
      </c>
      <c r="S198" s="420">
        <f>IF( $F198=0,0,((($F198/$E$193)*'PLAN DE ADQUISICIONES'!Q$68)*($G198/$F198)))</f>
        <v>0</v>
      </c>
      <c r="T198" s="423">
        <f>H198+I198+J198+K198+L198+M198+N198+O198+P198+Q198+R198+S198</f>
        <v>0</v>
      </c>
      <c r="U198" s="424">
        <f>IF( $F198=0,0,((($F198/$E$193)*'PLAN DE ADQUISICIONES'!R$68)*($G198/$F198)))</f>
        <v>0</v>
      </c>
      <c r="V198" s="420">
        <f>IF( $F198=0,0,((($F198/$E$193)*'PLAN DE ADQUISICIONES'!S$68)*($G198/$F198)))</f>
        <v>0</v>
      </c>
      <c r="W198" s="420">
        <f>IF( $F198=0,0,((($F198/$E$193)*'PLAN DE ADQUISICIONES'!T$68)*($G198/$F198)))</f>
        <v>0</v>
      </c>
      <c r="X198" s="420">
        <f>IF( $F198=0,0,((($F198/$E$193)*'PLAN DE ADQUISICIONES'!U$68)*($G198/$F198)))</f>
        <v>0</v>
      </c>
      <c r="Y198" s="420">
        <f>IF( $F198=0,0,((($F198/$E$193)*'PLAN DE ADQUISICIONES'!V$68)*($G198/$F198)))</f>
        <v>0</v>
      </c>
      <c r="Z198" s="420">
        <f>IF( $F198=0,0,((($F198/$E$193)*'PLAN DE ADQUISICIONES'!W$68)*($G198/$F198)))</f>
        <v>0</v>
      </c>
      <c r="AA198" s="420">
        <f>IF( $F198=0,0,((($F198/$E$193)*'PLAN DE ADQUISICIONES'!X$68)*($G198/$F198)))</f>
        <v>0</v>
      </c>
      <c r="AB198" s="420">
        <f>IF( $F198=0,0,((($F198/$E$193)*'PLAN DE ADQUISICIONES'!Y$68)*($G198/$F198)))</f>
        <v>0</v>
      </c>
      <c r="AC198" s="420">
        <f>IF( $F198=0,0,((($F198/$E$193)*'PLAN DE ADQUISICIONES'!Z$68)*($G198/$F198)))</f>
        <v>0</v>
      </c>
      <c r="AD198" s="420">
        <f>IF( $F198=0,0,((($F198/$E$193)*'PLAN DE ADQUISICIONES'!AA$68)*($G198/$F198)))</f>
        <v>0</v>
      </c>
      <c r="AE198" s="420">
        <f>IF( $F198=0,0,((($F198/$E$193)*'PLAN DE ADQUISICIONES'!AB$68)*($G198/$F198)))</f>
        <v>0</v>
      </c>
      <c r="AF198" s="420">
        <f>IF( $F198=0,0,((($F198/$E$193)*'PLAN DE ADQUISICIONES'!AC$68)*($G198/$F198)))</f>
        <v>0</v>
      </c>
      <c r="AG198" s="421">
        <f>U198+V198+W198+X198+Y198+Z198+AA198+AB198+AC198+AD198+AE198+AF198</f>
        <v>0</v>
      </c>
      <c r="AH198" s="425">
        <f>IF( $F198=0,0,((($F198/$E$193)*'PLAN DE ADQUISICIONES'!AD$68)*($G198/$F198)))</f>
        <v>0</v>
      </c>
      <c r="AI198" s="420">
        <f>IF( $F198=0,0,((($F198/$E$193)*'PLAN DE ADQUISICIONES'!AE$68)*($G198/$F198)))</f>
        <v>0</v>
      </c>
      <c r="AJ198" s="420">
        <f>IF( $F198=0,0,((($F198/$E$193)*'PLAN DE ADQUISICIONES'!AF$68)*($G198/$F198)))</f>
        <v>0</v>
      </c>
      <c r="AK198" s="420">
        <f>IF( $F198=0,0,((($F198/$E$193)*'PLAN DE ADQUISICIONES'!AG$68)*($G198/$F198)))</f>
        <v>0</v>
      </c>
      <c r="AL198" s="420">
        <f>IF( $F198=0,0,((($F198/$E$193)*'PLAN DE ADQUISICIONES'!AH$68)*($G198/$F198)))</f>
        <v>0</v>
      </c>
      <c r="AM198" s="420">
        <f>IF( $F198=0,0,((($F198/$E$193)*'PLAN DE ADQUISICIONES'!AI$68)*($G198/$F198)))</f>
        <v>0</v>
      </c>
      <c r="AN198" s="420">
        <f>IF( $F198=0,0,((($F198/$E$193)*'PLAN DE ADQUISICIONES'!AJ$68)*($G198/$F198)))</f>
        <v>0</v>
      </c>
      <c r="AO198" s="420">
        <f>IF( $F198=0,0,((($F198/$E$193)*'PLAN DE ADQUISICIONES'!AK$68)*($G198/$F198)))</f>
        <v>0</v>
      </c>
      <c r="AP198" s="420">
        <f>IF( $F198=0,0,((($F198/$E$193)*'PLAN DE ADQUISICIONES'!AL$68)*($G198/$F198)))</f>
        <v>0</v>
      </c>
      <c r="AQ198" s="420">
        <f>IF( $F198=0,0,((($F198/$E$193)*'PLAN DE ADQUISICIONES'!AM$68)*($G198/$F198)))</f>
        <v>0</v>
      </c>
      <c r="AR198" s="420">
        <f>IF( $F198=0,0,((($F198/$E$193)*'PLAN DE ADQUISICIONES'!AN$68)*($G198/$F198)))</f>
        <v>0</v>
      </c>
      <c r="AS198" s="420">
        <f>IF( $F198=0,0,((($F198/$E$193)*'PLAN DE ADQUISICIONES'!AO$68)*($G198/$F198)))</f>
        <v>0</v>
      </c>
      <c r="AT198" s="423">
        <f>AH198+AI198+AJ198+AK198+AL198+AM198+AN198+AO198+AP198+AQ198+AR198+AS198</f>
        <v>0</v>
      </c>
      <c r="AU198" s="426">
        <f>AS198+AR198+AQ198+AP198+AO198+AN198+AM198+AL198+AK198+AJ198+AI198+AH198+AF198+AE198+AD198+AC198+AB198+AA198+Z198+Y198+X198+W198+V198+U198+S198+R198+Q198+P198+O198+N198+M198+L198+K198+J198+I198+H198</f>
        <v>0</v>
      </c>
      <c r="AV198" s="392">
        <f t="shared" si="40"/>
        <v>0</v>
      </c>
    </row>
    <row r="199" spans="2:49" s="60" customFormat="1" ht="30" customHeight="1" x14ac:dyDescent="0.25">
      <c r="B199" s="382">
        <f>'FORMATO COSTEO C6'!C12</f>
        <v>6</v>
      </c>
      <c r="C199" s="436" t="str">
        <f>'FORMATO COSTEO C6'!D12</f>
        <v>MANEJO DEL PROYECTO</v>
      </c>
      <c r="D199" s="384"/>
      <c r="E199" s="544"/>
      <c r="F199" s="386">
        <f>+F200+F211+F222</f>
        <v>93500</v>
      </c>
      <c r="G199" s="389">
        <f>+G200+G211+G222</f>
        <v>0</v>
      </c>
      <c r="H199" s="390">
        <f>+H200+H211+H222</f>
        <v>0</v>
      </c>
      <c r="I199" s="386">
        <f t="shared" ref="I199:AT199" si="52">+I200+I211+I222</f>
        <v>0</v>
      </c>
      <c r="J199" s="386">
        <f t="shared" si="52"/>
        <v>0</v>
      </c>
      <c r="K199" s="386">
        <f t="shared" si="52"/>
        <v>0</v>
      </c>
      <c r="L199" s="386">
        <f t="shared" si="52"/>
        <v>0</v>
      </c>
      <c r="M199" s="386">
        <f t="shared" si="52"/>
        <v>0</v>
      </c>
      <c r="N199" s="386">
        <f t="shared" si="52"/>
        <v>0</v>
      </c>
      <c r="O199" s="386">
        <f t="shared" si="52"/>
        <v>0</v>
      </c>
      <c r="P199" s="386">
        <f t="shared" si="52"/>
        <v>0</v>
      </c>
      <c r="Q199" s="386">
        <f t="shared" si="52"/>
        <v>0</v>
      </c>
      <c r="R199" s="386">
        <f t="shared" si="52"/>
        <v>0</v>
      </c>
      <c r="S199" s="386">
        <f t="shared" si="52"/>
        <v>0</v>
      </c>
      <c r="T199" s="389">
        <f t="shared" si="52"/>
        <v>0</v>
      </c>
      <c r="U199" s="390">
        <f t="shared" si="52"/>
        <v>0</v>
      </c>
      <c r="V199" s="386">
        <f t="shared" si="52"/>
        <v>0</v>
      </c>
      <c r="W199" s="386">
        <f t="shared" si="52"/>
        <v>0</v>
      </c>
      <c r="X199" s="386">
        <f t="shared" si="52"/>
        <v>0</v>
      </c>
      <c r="Y199" s="386">
        <f t="shared" si="52"/>
        <v>0</v>
      </c>
      <c r="Z199" s="386">
        <f t="shared" si="52"/>
        <v>0</v>
      </c>
      <c r="AA199" s="386">
        <f t="shared" si="52"/>
        <v>0</v>
      </c>
      <c r="AB199" s="386">
        <f t="shared" si="52"/>
        <v>0</v>
      </c>
      <c r="AC199" s="386">
        <f t="shared" si="52"/>
        <v>0</v>
      </c>
      <c r="AD199" s="386">
        <f t="shared" si="52"/>
        <v>0</v>
      </c>
      <c r="AE199" s="386">
        <f t="shared" si="52"/>
        <v>0</v>
      </c>
      <c r="AF199" s="386">
        <f t="shared" si="52"/>
        <v>0</v>
      </c>
      <c r="AG199" s="387">
        <f>+AG200+AG211+AG222</f>
        <v>0</v>
      </c>
      <c r="AH199" s="388">
        <f t="shared" si="52"/>
        <v>0</v>
      </c>
      <c r="AI199" s="386">
        <f t="shared" si="52"/>
        <v>0</v>
      </c>
      <c r="AJ199" s="386">
        <f t="shared" si="52"/>
        <v>0</v>
      </c>
      <c r="AK199" s="386">
        <f t="shared" si="52"/>
        <v>0</v>
      </c>
      <c r="AL199" s="386">
        <f t="shared" si="52"/>
        <v>0</v>
      </c>
      <c r="AM199" s="386">
        <f t="shared" si="52"/>
        <v>0</v>
      </c>
      <c r="AN199" s="386">
        <f t="shared" si="52"/>
        <v>0</v>
      </c>
      <c r="AO199" s="386">
        <f t="shared" si="52"/>
        <v>0</v>
      </c>
      <c r="AP199" s="386">
        <f t="shared" si="52"/>
        <v>0</v>
      </c>
      <c r="AQ199" s="386">
        <f t="shared" si="52"/>
        <v>0</v>
      </c>
      <c r="AR199" s="386">
        <f t="shared" si="52"/>
        <v>0</v>
      </c>
      <c r="AS199" s="386">
        <f t="shared" si="52"/>
        <v>0</v>
      </c>
      <c r="AT199" s="389">
        <f t="shared" si="52"/>
        <v>0</v>
      </c>
      <c r="AU199" s="391">
        <f>+AU200+AU211+AU222</f>
        <v>0</v>
      </c>
      <c r="AV199" s="392">
        <f t="shared" ref="AV199:AV206" si="53">+G199-AU199</f>
        <v>0</v>
      </c>
      <c r="AW199" s="393"/>
    </row>
    <row r="200" spans="2:49" s="60" customFormat="1" ht="13.5" x14ac:dyDescent="0.25">
      <c r="B200" s="395">
        <f>'FORMATO COSTEO C6'!C15</f>
        <v>6.1</v>
      </c>
      <c r="C200" s="396" t="str">
        <f>+'FORMATO COSTEO C6'!B15</f>
        <v>Equipo técnico del proyecto</v>
      </c>
      <c r="D200" s="437"/>
      <c r="E200" s="548"/>
      <c r="F200" s="399">
        <f>+'FORMATO COSTEO C6'!G15</f>
        <v>93500</v>
      </c>
      <c r="G200" s="402">
        <f>+'FORMATO COSTEO C6'!I15</f>
        <v>0</v>
      </c>
      <c r="H200" s="403">
        <f>SUM(H201:H210)</f>
        <v>0</v>
      </c>
      <c r="I200" s="399">
        <f t="shared" ref="I200:AU200" si="54">SUM(I201:I210)</f>
        <v>0</v>
      </c>
      <c r="J200" s="399">
        <f t="shared" si="54"/>
        <v>0</v>
      </c>
      <c r="K200" s="399">
        <f t="shared" si="54"/>
        <v>0</v>
      </c>
      <c r="L200" s="399">
        <f t="shared" si="54"/>
        <v>0</v>
      </c>
      <c r="M200" s="399">
        <f t="shared" si="54"/>
        <v>0</v>
      </c>
      <c r="N200" s="399">
        <f t="shared" si="54"/>
        <v>0</v>
      </c>
      <c r="O200" s="399">
        <f t="shared" si="54"/>
        <v>0</v>
      </c>
      <c r="P200" s="399">
        <f t="shared" si="54"/>
        <v>0</v>
      </c>
      <c r="Q200" s="399">
        <f t="shared" si="54"/>
        <v>0</v>
      </c>
      <c r="R200" s="399">
        <f t="shared" si="54"/>
        <v>0</v>
      </c>
      <c r="S200" s="399">
        <f t="shared" si="54"/>
        <v>0</v>
      </c>
      <c r="T200" s="402">
        <f t="shared" si="54"/>
        <v>0</v>
      </c>
      <c r="U200" s="403">
        <f t="shared" si="54"/>
        <v>0</v>
      </c>
      <c r="V200" s="399">
        <f t="shared" si="54"/>
        <v>0</v>
      </c>
      <c r="W200" s="399">
        <f t="shared" si="54"/>
        <v>0</v>
      </c>
      <c r="X200" s="399">
        <f t="shared" si="54"/>
        <v>0</v>
      </c>
      <c r="Y200" s="399">
        <f t="shared" si="54"/>
        <v>0</v>
      </c>
      <c r="Z200" s="399">
        <f t="shared" si="54"/>
        <v>0</v>
      </c>
      <c r="AA200" s="399">
        <f t="shared" si="54"/>
        <v>0</v>
      </c>
      <c r="AB200" s="399">
        <f t="shared" si="54"/>
        <v>0</v>
      </c>
      <c r="AC200" s="399">
        <f t="shared" si="54"/>
        <v>0</v>
      </c>
      <c r="AD200" s="399">
        <f t="shared" si="54"/>
        <v>0</v>
      </c>
      <c r="AE200" s="399">
        <f t="shared" si="54"/>
        <v>0</v>
      </c>
      <c r="AF200" s="399">
        <f t="shared" si="54"/>
        <v>0</v>
      </c>
      <c r="AG200" s="400">
        <f>SUM(AG201:AG210)</f>
        <v>0</v>
      </c>
      <c r="AH200" s="401">
        <f t="shared" si="54"/>
        <v>0</v>
      </c>
      <c r="AI200" s="399">
        <f t="shared" si="54"/>
        <v>0</v>
      </c>
      <c r="AJ200" s="399">
        <f t="shared" si="54"/>
        <v>0</v>
      </c>
      <c r="AK200" s="399">
        <f t="shared" si="54"/>
        <v>0</v>
      </c>
      <c r="AL200" s="399">
        <f t="shared" si="54"/>
        <v>0</v>
      </c>
      <c r="AM200" s="399">
        <f t="shared" si="54"/>
        <v>0</v>
      </c>
      <c r="AN200" s="399">
        <f t="shared" si="54"/>
        <v>0</v>
      </c>
      <c r="AO200" s="399">
        <f t="shared" si="54"/>
        <v>0</v>
      </c>
      <c r="AP200" s="399">
        <f t="shared" si="54"/>
        <v>0</v>
      </c>
      <c r="AQ200" s="399">
        <f t="shared" si="54"/>
        <v>0</v>
      </c>
      <c r="AR200" s="399">
        <f t="shared" si="54"/>
        <v>0</v>
      </c>
      <c r="AS200" s="399">
        <f t="shared" si="54"/>
        <v>0</v>
      </c>
      <c r="AT200" s="402">
        <f t="shared" si="54"/>
        <v>0</v>
      </c>
      <c r="AU200" s="404">
        <f t="shared" si="54"/>
        <v>0</v>
      </c>
      <c r="AV200" s="392">
        <f t="shared" si="53"/>
        <v>0</v>
      </c>
    </row>
    <row r="201" spans="2:49" s="60" customFormat="1" ht="13.5" x14ac:dyDescent="0.25">
      <c r="B201" s="416" t="str">
        <f>'FORMATO COSTEO C6'!C16</f>
        <v>6.1.1</v>
      </c>
      <c r="C201" s="439" t="str">
        <f>'FORMATO COSTEO C6'!B16</f>
        <v>Jefe de proyecto</v>
      </c>
      <c r="D201" s="428" t="str">
        <f>'FORMATO COSTEO C6'!D16</f>
        <v>Remuneración mensual</v>
      </c>
      <c r="E201" s="564">
        <f>'FORMATO COSTEO C6'!E16</f>
        <v>17</v>
      </c>
      <c r="F201" s="441">
        <f>'FORMATO COSTEO C6'!G16</f>
        <v>93500</v>
      </c>
      <c r="G201" s="565">
        <f>'FORMATO COSTEO C6'!I16</f>
        <v>0</v>
      </c>
      <c r="H201" s="444">
        <f>IF( $F201=0,0,((($F201/$E201)*'PLAN DE ADQUISICIONES'!F$71)*($G201/$F201)))</f>
        <v>0</v>
      </c>
      <c r="I201" s="441">
        <f>IF( $F201=0,0,((($F201/$E201)*'PLAN DE ADQUISICIONES'!G$71)*($G201/$F201)))</f>
        <v>0</v>
      </c>
      <c r="J201" s="441">
        <f>IF( $F201=0,0,((($F201/$E201)*'PLAN DE ADQUISICIONES'!H$71)*($G201/$F201)))</f>
        <v>0</v>
      </c>
      <c r="K201" s="441">
        <f>IF( $F201=0,0,((($F201/$E201)*'PLAN DE ADQUISICIONES'!I$71)*($G201/$F201)))</f>
        <v>0</v>
      </c>
      <c r="L201" s="441">
        <f>IF( $F201=0,0,((($F201/$E201)*'PLAN DE ADQUISICIONES'!J$71)*($G201/$F201)))</f>
        <v>0</v>
      </c>
      <c r="M201" s="441">
        <f>IF( $F201=0,0,((($F201/$E201)*'PLAN DE ADQUISICIONES'!K$71)*($G201/$F201)))</f>
        <v>0</v>
      </c>
      <c r="N201" s="441">
        <f>IF( $F201=0,0,((($F201/$E201)*'PLAN DE ADQUISICIONES'!L$71)*($G201/$F201)))</f>
        <v>0</v>
      </c>
      <c r="O201" s="441">
        <f>IF( $F201=0,0,((($F201/$E201)*'PLAN DE ADQUISICIONES'!M$71)*($G201/$F201)))</f>
        <v>0</v>
      </c>
      <c r="P201" s="441">
        <f>IF( $F201=0,0,((($F201/$E201)*'PLAN DE ADQUISICIONES'!N$71)*($G201/$F201)))</f>
        <v>0</v>
      </c>
      <c r="Q201" s="441">
        <f>IF( $F201=0,0,((($F201/$E201)*'PLAN DE ADQUISICIONES'!O$71)*($G201/$F201)))</f>
        <v>0</v>
      </c>
      <c r="R201" s="441">
        <f>IF( $F201=0,0,((($F201/$E201)*'PLAN DE ADQUISICIONES'!P$71)*($G201/$F201)))</f>
        <v>0</v>
      </c>
      <c r="S201" s="441">
        <f>IF( $F201=0,0,((($F201/$E201)*'PLAN DE ADQUISICIONES'!Q$71)*($G201/$F201)))</f>
        <v>0</v>
      </c>
      <c r="T201" s="423">
        <f t="shared" ref="T201:T210" si="55">H201+I201+J201+K201+L201+M201+N201+O201+P201+Q201+R201+S201</f>
        <v>0</v>
      </c>
      <c r="U201" s="444">
        <f>IF( $F201=0,0,((($F201/$E201)*'PLAN DE ADQUISICIONES'!R$71)*($G201/$F201)))</f>
        <v>0</v>
      </c>
      <c r="V201" s="441">
        <f>IF( $F201=0,0,((($F201/$E201)*'PLAN DE ADQUISICIONES'!S$71)*($G201/$F201)))</f>
        <v>0</v>
      </c>
      <c r="W201" s="441">
        <f>IF( $F201=0,0,((($F201/$E201)*'PLAN DE ADQUISICIONES'!T$71)*($G201/$F201)))</f>
        <v>0</v>
      </c>
      <c r="X201" s="441">
        <f>IF( $F201=0,0,((($F201/$E201)*'PLAN DE ADQUISICIONES'!U$71)*($G201/$F201)))</f>
        <v>0</v>
      </c>
      <c r="Y201" s="441">
        <f>IF( $F201=0,0,((($F201/$E201)*'PLAN DE ADQUISICIONES'!V$71)*($G201/$F201)))</f>
        <v>0</v>
      </c>
      <c r="Z201" s="441">
        <f>IF( $F201=0,0,((($F201/$E201)*'PLAN DE ADQUISICIONES'!W$71)*($G201/$F201)))</f>
        <v>0</v>
      </c>
      <c r="AA201" s="441">
        <f>IF( $F201=0,0,((($F201/$E201)*'PLAN DE ADQUISICIONES'!X$71)*($G201/$F201)))</f>
        <v>0</v>
      </c>
      <c r="AB201" s="441">
        <f>IF( $F201=0,0,((($F201/$E201)*'PLAN DE ADQUISICIONES'!Y$71)*($G201/$F201)))</f>
        <v>0</v>
      </c>
      <c r="AC201" s="441">
        <f>IF( $F201=0,0,((($F201/$E201)*'PLAN DE ADQUISICIONES'!Z$71)*($G201/$F201)))</f>
        <v>0</v>
      </c>
      <c r="AD201" s="441">
        <f>IF( $F201=0,0,((($F201/$E201)*'PLAN DE ADQUISICIONES'!AA$71)*($G201/$F201)))</f>
        <v>0</v>
      </c>
      <c r="AE201" s="441">
        <f>IF( $F201=0,0,((($F201/$E201)*'PLAN DE ADQUISICIONES'!AB$71)*($G201/$F201)))</f>
        <v>0</v>
      </c>
      <c r="AF201" s="441">
        <f>IF( $F201=0,0,((($F201/$E201)*'PLAN DE ADQUISICIONES'!AC$71)*($G201/$F201)))</f>
        <v>0</v>
      </c>
      <c r="AG201" s="421">
        <f t="shared" ref="AG201:AG210" si="56">U201+V201+W201+X201+Y201+Z201+AA201+AB201+AC201+AD201+AE201+AF201</f>
        <v>0</v>
      </c>
      <c r="AH201" s="443">
        <f>IF( $F201=0,0,((($F201/$E201)*'PLAN DE ADQUISICIONES'!AD$71)*($G201/$F201)))</f>
        <v>0</v>
      </c>
      <c r="AI201" s="441">
        <f>IF( $F201=0,0,((($F201/$E201)*'PLAN DE ADQUISICIONES'!AE$71)*($G201/$F201)))</f>
        <v>0</v>
      </c>
      <c r="AJ201" s="441">
        <f>IF( $F201=0,0,((($F201/$E201)*'PLAN DE ADQUISICIONES'!AF$71)*($G201/$F201)))</f>
        <v>0</v>
      </c>
      <c r="AK201" s="441">
        <f>IF( $F201=0,0,((($F201/$E201)*'PLAN DE ADQUISICIONES'!AG$71)*($G201/$F201)))</f>
        <v>0</v>
      </c>
      <c r="AL201" s="441">
        <f>IF( $F201=0,0,((($F201/$E201)*'PLAN DE ADQUISICIONES'!AH$71)*($G201/$F201)))</f>
        <v>0</v>
      </c>
      <c r="AM201" s="441">
        <f>IF( $F201=0,0,((($F201/$E201)*'PLAN DE ADQUISICIONES'!AI$71)*($G201/$F201)))</f>
        <v>0</v>
      </c>
      <c r="AN201" s="441">
        <f>IF( $F201=0,0,((($F201/$E201)*'PLAN DE ADQUISICIONES'!AJ$71)*($G201/$F201)))</f>
        <v>0</v>
      </c>
      <c r="AO201" s="441">
        <f>IF( $F201=0,0,((($F201/$E201)*'PLAN DE ADQUISICIONES'!AK$71)*($G201/$F201)))</f>
        <v>0</v>
      </c>
      <c r="AP201" s="441">
        <f>IF( $F201=0,0,((($F201/$E201)*'PLAN DE ADQUISICIONES'!AL$71)*($G201/$F201)))</f>
        <v>0</v>
      </c>
      <c r="AQ201" s="441">
        <f>IF( $F201=0,0,((($F201/$E201)*'PLAN DE ADQUISICIONES'!AM$71)*($G201/$F201)))</f>
        <v>0</v>
      </c>
      <c r="AR201" s="441">
        <f>IF( $F201=0,0,((($F201/$E201)*'PLAN DE ADQUISICIONES'!AN$71)*($G201/$F201)))</f>
        <v>0</v>
      </c>
      <c r="AS201" s="441">
        <f>IF( $F201=0,0,((($F201/$E201)*'PLAN DE ADQUISICIONES'!AO$71)*($G201/$F201)))</f>
        <v>0</v>
      </c>
      <c r="AT201" s="423">
        <f t="shared" ref="AT201:AT210" si="57">AH201+AI201+AJ201+AK201+AL201+AM201+AN201+AO201+AP201+AQ201+AR201+AS201</f>
        <v>0</v>
      </c>
      <c r="AU201" s="426">
        <f t="shared" ref="AU201:AU210" si="58">AS201+AR201+AQ201+AP201+AO201+AN201+AM201+AL201+AK201+AJ201+AI201+AH201+AF201+AE201+AD201+AC201+AB201+AA201+Z201+Y201+X201+W201+V201+U201+S201+R201+Q201+P201+O201+N201+M201+L201+K201+J201+I201+H201</f>
        <v>0</v>
      </c>
      <c r="AV201" s="392">
        <f t="shared" si="53"/>
        <v>0</v>
      </c>
    </row>
    <row r="202" spans="2:49" s="60" customFormat="1" ht="13.5" x14ac:dyDescent="0.25">
      <c r="B202" s="416" t="str">
        <f>'FORMATO COSTEO C6'!C17</f>
        <v>6.1.2</v>
      </c>
      <c r="C202" s="439" t="str">
        <f>'FORMATO COSTEO C6'!B17</f>
        <v>Especilista técnico</v>
      </c>
      <c r="D202" s="428" t="str">
        <f>'FORMATO COSTEO C6'!D17</f>
        <v>Remuneración mensual</v>
      </c>
      <c r="E202" s="564">
        <f>'FORMATO COSTEO C6'!E17</f>
        <v>0</v>
      </c>
      <c r="F202" s="441">
        <f>'FORMATO COSTEO C6'!G17</f>
        <v>0</v>
      </c>
      <c r="G202" s="565">
        <f>'FORMATO COSTEO C6'!I17</f>
        <v>0</v>
      </c>
      <c r="H202" s="444">
        <f>IF( $F202=0,0,((($F202/$E202)*'PLAN DE ADQUISICIONES'!F$72)*($G202/$F202)))</f>
        <v>0</v>
      </c>
      <c r="I202" s="441">
        <f>IF( $F202=0,0,((($F202/$E202)*'PLAN DE ADQUISICIONES'!G$72)*($G202/$F202)))</f>
        <v>0</v>
      </c>
      <c r="J202" s="441">
        <f>IF( $F202=0,0,((($F202/$E202)*'PLAN DE ADQUISICIONES'!H$72)*($G202/$F202)))</f>
        <v>0</v>
      </c>
      <c r="K202" s="441">
        <f>IF( $F202=0,0,((($F202/$E202)*'PLAN DE ADQUISICIONES'!I$72)*($G202/$F202)))</f>
        <v>0</v>
      </c>
      <c r="L202" s="441">
        <f>IF( $F202=0,0,((($F202/$E202)*'PLAN DE ADQUISICIONES'!J$72)*($G202/$F202)))</f>
        <v>0</v>
      </c>
      <c r="M202" s="441">
        <f>IF( $F202=0,0,((($F202/$E202)*'PLAN DE ADQUISICIONES'!K$72)*($G202/$F202)))</f>
        <v>0</v>
      </c>
      <c r="N202" s="441">
        <f>IF( $F202=0,0,((($F202/$E202)*'PLAN DE ADQUISICIONES'!L$72)*($G202/$F202)))</f>
        <v>0</v>
      </c>
      <c r="O202" s="441">
        <f>IF( $F202=0,0,((($F202/$E202)*'PLAN DE ADQUISICIONES'!M$72)*($G202/$F202)))</f>
        <v>0</v>
      </c>
      <c r="P202" s="441">
        <f>IF( $F202=0,0,((($F202/$E202)*'PLAN DE ADQUISICIONES'!N$72)*($G202/$F202)))</f>
        <v>0</v>
      </c>
      <c r="Q202" s="441">
        <f>IF( $F202=0,0,((($F202/$E202)*'PLAN DE ADQUISICIONES'!O$72)*($G202/$F202)))</f>
        <v>0</v>
      </c>
      <c r="R202" s="441">
        <f>IF( $F202=0,0,((($F202/$E202)*'PLAN DE ADQUISICIONES'!P$72)*($G202/$F202)))</f>
        <v>0</v>
      </c>
      <c r="S202" s="441">
        <f>IF( $F202=0,0,((($F202/$E202)*'PLAN DE ADQUISICIONES'!Q$72)*($G202/$F202)))</f>
        <v>0</v>
      </c>
      <c r="T202" s="423">
        <f t="shared" si="55"/>
        <v>0</v>
      </c>
      <c r="U202" s="444">
        <f>IF( $F202=0,0,((($F202/$E202)*'PLAN DE ADQUISICIONES'!R$72)*($G202/$F202)))</f>
        <v>0</v>
      </c>
      <c r="V202" s="441">
        <f>IF( $F202=0,0,((($F202/$E202)*'PLAN DE ADQUISICIONES'!S$72)*($G202/$F202)))</f>
        <v>0</v>
      </c>
      <c r="W202" s="441">
        <f>IF( $F202=0,0,((($F202/$E202)*'PLAN DE ADQUISICIONES'!T$72)*($G202/$F202)))</f>
        <v>0</v>
      </c>
      <c r="X202" s="441">
        <f>IF( $F202=0,0,((($F202/$E202)*'PLAN DE ADQUISICIONES'!U$72)*($G202/$F202)))</f>
        <v>0</v>
      </c>
      <c r="Y202" s="441">
        <f>IF( $F202=0,0,((($F202/$E202)*'PLAN DE ADQUISICIONES'!V$72)*($G202/$F202)))</f>
        <v>0</v>
      </c>
      <c r="Z202" s="441">
        <f>IF( $F202=0,0,((($F202/$E202)*'PLAN DE ADQUISICIONES'!W$72)*($G202/$F202)))</f>
        <v>0</v>
      </c>
      <c r="AA202" s="441">
        <f>IF( $F202=0,0,((($F202/$E202)*'PLAN DE ADQUISICIONES'!X$72)*($G202/$F202)))</f>
        <v>0</v>
      </c>
      <c r="AB202" s="441">
        <f>IF( $F202=0,0,((($F202/$E202)*'PLAN DE ADQUISICIONES'!Y$72)*($G202/$F202)))</f>
        <v>0</v>
      </c>
      <c r="AC202" s="441">
        <f>IF( $F202=0,0,((($F202/$E202)*'PLAN DE ADQUISICIONES'!Z$72)*($G202/$F202)))</f>
        <v>0</v>
      </c>
      <c r="AD202" s="441">
        <f>IF( $F202=0,0,((($F202/$E202)*'PLAN DE ADQUISICIONES'!AA$72)*($G202/$F202)))</f>
        <v>0</v>
      </c>
      <c r="AE202" s="441">
        <f>IF( $F202=0,0,((($F202/$E202)*'PLAN DE ADQUISICIONES'!AB$72)*($G202/$F202)))</f>
        <v>0</v>
      </c>
      <c r="AF202" s="441">
        <f>IF( $F202=0,0,((($F202/$E202)*'PLAN DE ADQUISICIONES'!AC$72)*($G202/$F202)))</f>
        <v>0</v>
      </c>
      <c r="AG202" s="421">
        <f t="shared" si="56"/>
        <v>0</v>
      </c>
      <c r="AH202" s="443">
        <f>IF( $F202=0,0,((($F202/$E202)*'PLAN DE ADQUISICIONES'!AD$72)*($G202/$F202)))</f>
        <v>0</v>
      </c>
      <c r="AI202" s="441">
        <f>IF( $F202=0,0,((($F202/$E202)*'PLAN DE ADQUISICIONES'!AE$72)*($G202/$F202)))</f>
        <v>0</v>
      </c>
      <c r="AJ202" s="441">
        <f>IF( $F202=0,0,((($F202/$E202)*'PLAN DE ADQUISICIONES'!AF$72)*($G202/$F202)))</f>
        <v>0</v>
      </c>
      <c r="AK202" s="441">
        <f>IF( $F202=0,0,((($F202/$E202)*'PLAN DE ADQUISICIONES'!AG$72)*($G202/$F202)))</f>
        <v>0</v>
      </c>
      <c r="AL202" s="441">
        <f>IF( $F202=0,0,((($F202/$E202)*'PLAN DE ADQUISICIONES'!AH$72)*($G202/$F202)))</f>
        <v>0</v>
      </c>
      <c r="AM202" s="441">
        <f>IF( $F202=0,0,((($F202/$E202)*'PLAN DE ADQUISICIONES'!AI$72)*($G202/$F202)))</f>
        <v>0</v>
      </c>
      <c r="AN202" s="441">
        <f>IF( $F202=0,0,((($F202/$E202)*'PLAN DE ADQUISICIONES'!AJ$72)*($G202/$F202)))</f>
        <v>0</v>
      </c>
      <c r="AO202" s="441">
        <f>IF( $F202=0,0,((($F202/$E202)*'PLAN DE ADQUISICIONES'!AK$72)*($G202/$F202)))</f>
        <v>0</v>
      </c>
      <c r="AP202" s="441">
        <f>IF( $F202=0,0,((($F202/$E202)*'PLAN DE ADQUISICIONES'!AL$72)*($G202/$F202)))</f>
        <v>0</v>
      </c>
      <c r="AQ202" s="441">
        <f>IF( $F202=0,0,((($F202/$E202)*'PLAN DE ADQUISICIONES'!AM$72)*($G202/$F202)))</f>
        <v>0</v>
      </c>
      <c r="AR202" s="441">
        <f>IF( $F202=0,0,((($F202/$E202)*'PLAN DE ADQUISICIONES'!AN$72)*($G202/$F202)))</f>
        <v>0</v>
      </c>
      <c r="AS202" s="441">
        <f>IF( $F202=0,0,((($F202/$E202)*'PLAN DE ADQUISICIONES'!AO$72)*($G202/$F202)))</f>
        <v>0</v>
      </c>
      <c r="AT202" s="423">
        <f t="shared" si="57"/>
        <v>0</v>
      </c>
      <c r="AU202" s="426">
        <f t="shared" si="58"/>
        <v>0</v>
      </c>
      <c r="AV202" s="392">
        <f t="shared" si="53"/>
        <v>0</v>
      </c>
    </row>
    <row r="203" spans="2:49" s="60" customFormat="1" ht="13.5" x14ac:dyDescent="0.25">
      <c r="B203" s="416" t="str">
        <f>'FORMATO COSTEO C6'!C18</f>
        <v>6.1.3</v>
      </c>
      <c r="C203" s="439" t="str">
        <f>'FORMATO COSTEO C6'!B18</f>
        <v>Asistente del proyecto</v>
      </c>
      <c r="D203" s="428" t="str">
        <f>'FORMATO COSTEO C6'!D18</f>
        <v>Unidad medida</v>
      </c>
      <c r="E203" s="564">
        <f>'FORMATO COSTEO C6'!E18</f>
        <v>0</v>
      </c>
      <c r="F203" s="441">
        <f>'FORMATO COSTEO C6'!G18</f>
        <v>0</v>
      </c>
      <c r="G203" s="565">
        <f>'FORMATO COSTEO C6'!I18</f>
        <v>0</v>
      </c>
      <c r="H203" s="444">
        <f>IF( $F203=0,0,((($F203/$E203)*'PLAN DE ADQUISICIONES'!F$73)*($G203/$F203)))</f>
        <v>0</v>
      </c>
      <c r="I203" s="441">
        <f>IF( $F203=0,0,((($F203/$E203)*'PLAN DE ADQUISICIONES'!G$73)*($G203/$F203)))</f>
        <v>0</v>
      </c>
      <c r="J203" s="441">
        <f>IF( $F203=0,0,((($F203/$E203)*'PLAN DE ADQUISICIONES'!H$73)*($G203/$F203)))</f>
        <v>0</v>
      </c>
      <c r="K203" s="441">
        <f>IF( $F203=0,0,((($F203/$E203)*'PLAN DE ADQUISICIONES'!I$73)*($G203/$F203)))</f>
        <v>0</v>
      </c>
      <c r="L203" s="441">
        <f>IF( $F203=0,0,((($F203/$E203)*'PLAN DE ADQUISICIONES'!J$73)*($G203/$F203)))</f>
        <v>0</v>
      </c>
      <c r="M203" s="441">
        <f>IF( $F203=0,0,((($F203/$E203)*'PLAN DE ADQUISICIONES'!K$73)*($G203/$F203)))</f>
        <v>0</v>
      </c>
      <c r="N203" s="441">
        <f>IF( $F203=0,0,((($F203/$E203)*'PLAN DE ADQUISICIONES'!L$73)*($G203/$F203)))</f>
        <v>0</v>
      </c>
      <c r="O203" s="441">
        <f>IF( $F203=0,0,((($F203/$E203)*'PLAN DE ADQUISICIONES'!M$73)*($G203/$F203)))</f>
        <v>0</v>
      </c>
      <c r="P203" s="441">
        <f>IF( $F203=0,0,((($F203/$E203)*'PLAN DE ADQUISICIONES'!N$73)*($G203/$F203)))</f>
        <v>0</v>
      </c>
      <c r="Q203" s="441">
        <f>IF( $F203=0,0,((($F203/$E203)*'PLAN DE ADQUISICIONES'!O$73)*($G203/$F203)))</f>
        <v>0</v>
      </c>
      <c r="R203" s="441">
        <f>IF( $F203=0,0,((($F203/$E203)*'PLAN DE ADQUISICIONES'!P$73)*($G203/$F203)))</f>
        <v>0</v>
      </c>
      <c r="S203" s="441">
        <f>IF( $F203=0,0,((($F203/$E203)*'PLAN DE ADQUISICIONES'!Q$73)*($G203/$F203)))</f>
        <v>0</v>
      </c>
      <c r="T203" s="423">
        <f t="shared" si="55"/>
        <v>0</v>
      </c>
      <c r="U203" s="444">
        <f>IF( $F203=0,0,((($F203/$E203)*'PLAN DE ADQUISICIONES'!R$73)*($G203/$F203)))</f>
        <v>0</v>
      </c>
      <c r="V203" s="441">
        <f>IF( $F203=0,0,((($F203/$E203)*'PLAN DE ADQUISICIONES'!S$73)*($G203/$F203)))</f>
        <v>0</v>
      </c>
      <c r="W203" s="441">
        <f>IF( $F203=0,0,((($F203/$E203)*'PLAN DE ADQUISICIONES'!T$73)*($G203/$F203)))</f>
        <v>0</v>
      </c>
      <c r="X203" s="441">
        <f>IF( $F203=0,0,((($F203/$E203)*'PLAN DE ADQUISICIONES'!U$73)*($G203/$F203)))</f>
        <v>0</v>
      </c>
      <c r="Y203" s="441">
        <f>IF( $F203=0,0,((($F203/$E203)*'PLAN DE ADQUISICIONES'!V$73)*($G203/$F203)))</f>
        <v>0</v>
      </c>
      <c r="Z203" s="441">
        <f>IF( $F203=0,0,((($F203/$E203)*'PLAN DE ADQUISICIONES'!W$73)*($G203/$F203)))</f>
        <v>0</v>
      </c>
      <c r="AA203" s="441">
        <f>IF( $F203=0,0,((($F203/$E203)*'PLAN DE ADQUISICIONES'!X$73)*($G203/$F203)))</f>
        <v>0</v>
      </c>
      <c r="AB203" s="441">
        <f>IF( $F203=0,0,((($F203/$E203)*'PLAN DE ADQUISICIONES'!Y$73)*($G203/$F203)))</f>
        <v>0</v>
      </c>
      <c r="AC203" s="441">
        <f>IF( $F203=0,0,((($F203/$E203)*'PLAN DE ADQUISICIONES'!Z$73)*($G203/$F203)))</f>
        <v>0</v>
      </c>
      <c r="AD203" s="441">
        <f>IF( $F203=0,0,((($F203/$E203)*'PLAN DE ADQUISICIONES'!AA$73)*($G203/$F203)))</f>
        <v>0</v>
      </c>
      <c r="AE203" s="441">
        <f>IF( $F203=0,0,((($F203/$E203)*'PLAN DE ADQUISICIONES'!AB$73)*($G203/$F203)))</f>
        <v>0</v>
      </c>
      <c r="AF203" s="441">
        <f>IF( $F203=0,0,((($F203/$E203)*'PLAN DE ADQUISICIONES'!AC$73)*($G203/$F203)))</f>
        <v>0</v>
      </c>
      <c r="AG203" s="421">
        <f t="shared" si="56"/>
        <v>0</v>
      </c>
      <c r="AH203" s="443">
        <f>IF( $F203=0,0,((($F203/$E203)*'PLAN DE ADQUISICIONES'!AD$73)*($G203/$F203)))</f>
        <v>0</v>
      </c>
      <c r="AI203" s="441">
        <f>IF( $F203=0,0,((($F203/$E203)*'PLAN DE ADQUISICIONES'!AE$73)*($G203/$F203)))</f>
        <v>0</v>
      </c>
      <c r="AJ203" s="441">
        <f>IF( $F203=0,0,((($F203/$E203)*'PLAN DE ADQUISICIONES'!AF$73)*($G203/$F203)))</f>
        <v>0</v>
      </c>
      <c r="AK203" s="441">
        <f>IF( $F203=0,0,((($F203/$E203)*'PLAN DE ADQUISICIONES'!AG$73)*($G203/$F203)))</f>
        <v>0</v>
      </c>
      <c r="AL203" s="441">
        <f>IF( $F203=0,0,((($F203/$E203)*'PLAN DE ADQUISICIONES'!AH$73)*($G203/$F203)))</f>
        <v>0</v>
      </c>
      <c r="AM203" s="441">
        <f>IF( $F203=0,0,((($F203/$E203)*'PLAN DE ADQUISICIONES'!AI$73)*($G203/$F203)))</f>
        <v>0</v>
      </c>
      <c r="AN203" s="441">
        <f>IF( $F203=0,0,((($F203/$E203)*'PLAN DE ADQUISICIONES'!AJ$73)*($G203/$F203)))</f>
        <v>0</v>
      </c>
      <c r="AO203" s="441">
        <f>IF( $F203=0,0,((($F203/$E203)*'PLAN DE ADQUISICIONES'!AK$73)*($G203/$F203)))</f>
        <v>0</v>
      </c>
      <c r="AP203" s="441">
        <f>IF( $F203=0,0,((($F203/$E203)*'PLAN DE ADQUISICIONES'!AL$73)*($G203/$F203)))</f>
        <v>0</v>
      </c>
      <c r="AQ203" s="441">
        <f>IF( $F203=0,0,((($F203/$E203)*'PLAN DE ADQUISICIONES'!AM$73)*($G203/$F203)))</f>
        <v>0</v>
      </c>
      <c r="AR203" s="441">
        <f>IF( $F203=0,0,((($F203/$E203)*'PLAN DE ADQUISICIONES'!AN$73)*($G203/$F203)))</f>
        <v>0</v>
      </c>
      <c r="AS203" s="441">
        <f>IF( $F203=0,0,((($F203/$E203)*'PLAN DE ADQUISICIONES'!AO$73)*($G203/$F203)))</f>
        <v>0</v>
      </c>
      <c r="AT203" s="423">
        <f t="shared" si="57"/>
        <v>0</v>
      </c>
      <c r="AU203" s="426">
        <f t="shared" si="58"/>
        <v>0</v>
      </c>
      <c r="AV203" s="392">
        <f t="shared" si="53"/>
        <v>0</v>
      </c>
    </row>
    <row r="204" spans="2:49" s="60" customFormat="1" ht="13.5" x14ac:dyDescent="0.25">
      <c r="B204" s="416" t="str">
        <f>'FORMATO COSTEO C6'!C19</f>
        <v>6.1.4</v>
      </c>
      <c r="C204" s="439">
        <f>'FORMATO COSTEO C6'!B19</f>
        <v>0</v>
      </c>
      <c r="D204" s="428" t="str">
        <f>'FORMATO COSTEO C6'!D19</f>
        <v>Unidad medida</v>
      </c>
      <c r="E204" s="564">
        <f>'FORMATO COSTEO C6'!E19</f>
        <v>0</v>
      </c>
      <c r="F204" s="441">
        <f>'FORMATO COSTEO C6'!G19</f>
        <v>0</v>
      </c>
      <c r="G204" s="565">
        <f>'FORMATO COSTEO C6'!I19</f>
        <v>0</v>
      </c>
      <c r="H204" s="444">
        <f>IF( $F204=0,0,((($F204/$E204)*'PLAN DE ADQUISICIONES'!F$74)*($G204/$F204)))</f>
        <v>0</v>
      </c>
      <c r="I204" s="441">
        <f>IF( $F204=0,0,((($F204/$E204)*'PLAN DE ADQUISICIONES'!G$74)*($G204/$F204)))</f>
        <v>0</v>
      </c>
      <c r="J204" s="441">
        <f>IF( $F204=0,0,((($F204/$E204)*'PLAN DE ADQUISICIONES'!H$74)*($G204/$F204)))</f>
        <v>0</v>
      </c>
      <c r="K204" s="441">
        <f>IF( $F204=0,0,((($F204/$E204)*'PLAN DE ADQUISICIONES'!I$74)*($G204/$F204)))</f>
        <v>0</v>
      </c>
      <c r="L204" s="441">
        <f>IF( $F204=0,0,((($F204/$E204)*'PLAN DE ADQUISICIONES'!J$74)*($G204/$F204)))</f>
        <v>0</v>
      </c>
      <c r="M204" s="441">
        <f>IF( $F204=0,0,((($F204/$E204)*'PLAN DE ADQUISICIONES'!K$74)*($G204/$F204)))</f>
        <v>0</v>
      </c>
      <c r="N204" s="441">
        <f>IF( $F204=0,0,((($F204/$E204)*'PLAN DE ADQUISICIONES'!L$74)*($G204/$F204)))</f>
        <v>0</v>
      </c>
      <c r="O204" s="441">
        <f>IF( $F204=0,0,((($F204/$E204)*'PLAN DE ADQUISICIONES'!M$74)*($G204/$F204)))</f>
        <v>0</v>
      </c>
      <c r="P204" s="441">
        <f>IF( $F204=0,0,((($F204/$E204)*'PLAN DE ADQUISICIONES'!N$74)*($G204/$F204)))</f>
        <v>0</v>
      </c>
      <c r="Q204" s="441">
        <f>IF( $F204=0,0,((($F204/$E204)*'PLAN DE ADQUISICIONES'!O$74)*($G204/$F204)))</f>
        <v>0</v>
      </c>
      <c r="R204" s="441">
        <f>IF( $F204=0,0,((($F204/$E204)*'PLAN DE ADQUISICIONES'!P$74)*($G204/$F204)))</f>
        <v>0</v>
      </c>
      <c r="S204" s="441">
        <f>IF( $F204=0,0,((($F204/$E204)*'PLAN DE ADQUISICIONES'!Q$74)*($G204/$F204)))</f>
        <v>0</v>
      </c>
      <c r="T204" s="423">
        <f t="shared" si="55"/>
        <v>0</v>
      </c>
      <c r="U204" s="444">
        <f>IF( $F204=0,0,((($F204/$E204)*'PLAN DE ADQUISICIONES'!R$74)*($G204/$F204)))</f>
        <v>0</v>
      </c>
      <c r="V204" s="441">
        <f>IF( $F204=0,0,((($F204/$E204)*'PLAN DE ADQUISICIONES'!S$74)*($G204/$F204)))</f>
        <v>0</v>
      </c>
      <c r="W204" s="441">
        <f>IF( $F204=0,0,((($F204/$E204)*'PLAN DE ADQUISICIONES'!T$74)*($G204/$F204)))</f>
        <v>0</v>
      </c>
      <c r="X204" s="441">
        <f>IF( $F204=0,0,((($F204/$E204)*'PLAN DE ADQUISICIONES'!U$74)*($G204/$F204)))</f>
        <v>0</v>
      </c>
      <c r="Y204" s="441">
        <f>IF( $F204=0,0,((($F204/$E204)*'PLAN DE ADQUISICIONES'!V$74)*($G204/$F204)))</f>
        <v>0</v>
      </c>
      <c r="Z204" s="441">
        <f>IF( $F204=0,0,((($F204/$E204)*'PLAN DE ADQUISICIONES'!W$74)*($G204/$F204)))</f>
        <v>0</v>
      </c>
      <c r="AA204" s="441">
        <f>IF( $F204=0,0,((($F204/$E204)*'PLAN DE ADQUISICIONES'!X$74)*($G204/$F204)))</f>
        <v>0</v>
      </c>
      <c r="AB204" s="441">
        <f>IF( $F204=0,0,((($F204/$E204)*'PLAN DE ADQUISICIONES'!Y$74)*($G204/$F204)))</f>
        <v>0</v>
      </c>
      <c r="AC204" s="441">
        <f>IF( $F204=0,0,((($F204/$E204)*'PLAN DE ADQUISICIONES'!Z$74)*($G204/$F204)))</f>
        <v>0</v>
      </c>
      <c r="AD204" s="441">
        <f>IF( $F204=0,0,((($F204/$E204)*'PLAN DE ADQUISICIONES'!AA$74)*($G204/$F204)))</f>
        <v>0</v>
      </c>
      <c r="AE204" s="441">
        <f>IF( $F204=0,0,((($F204/$E204)*'PLAN DE ADQUISICIONES'!AB$74)*($G204/$F204)))</f>
        <v>0</v>
      </c>
      <c r="AF204" s="441">
        <f>IF( $F204=0,0,((($F204/$E204)*'PLAN DE ADQUISICIONES'!AC$74)*($G204/$F204)))</f>
        <v>0</v>
      </c>
      <c r="AG204" s="421">
        <f t="shared" si="56"/>
        <v>0</v>
      </c>
      <c r="AH204" s="443">
        <f>IF( $F204=0,0,((($F204/$E204)*'PLAN DE ADQUISICIONES'!AD$74)*($G204/$F204)))</f>
        <v>0</v>
      </c>
      <c r="AI204" s="441">
        <f>IF( $F204=0,0,((($F204/$E204)*'PLAN DE ADQUISICIONES'!AE$74)*($G204/$F204)))</f>
        <v>0</v>
      </c>
      <c r="AJ204" s="441">
        <f>IF( $F204=0,0,((($F204/$E204)*'PLAN DE ADQUISICIONES'!AF$74)*($G204/$F204)))</f>
        <v>0</v>
      </c>
      <c r="AK204" s="441">
        <f>IF( $F204=0,0,((($F204/$E204)*'PLAN DE ADQUISICIONES'!AG$74)*($G204/$F204)))</f>
        <v>0</v>
      </c>
      <c r="AL204" s="441">
        <f>IF( $F204=0,0,((($F204/$E204)*'PLAN DE ADQUISICIONES'!AH$74)*($G204/$F204)))</f>
        <v>0</v>
      </c>
      <c r="AM204" s="441">
        <f>IF( $F204=0,0,((($F204/$E204)*'PLAN DE ADQUISICIONES'!AI$74)*($G204/$F204)))</f>
        <v>0</v>
      </c>
      <c r="AN204" s="441">
        <f>IF( $F204=0,0,((($F204/$E204)*'PLAN DE ADQUISICIONES'!AJ$74)*($G204/$F204)))</f>
        <v>0</v>
      </c>
      <c r="AO204" s="441">
        <f>IF( $F204=0,0,((($F204/$E204)*'PLAN DE ADQUISICIONES'!AK$74)*($G204/$F204)))</f>
        <v>0</v>
      </c>
      <c r="AP204" s="441">
        <f>IF( $F204=0,0,((($F204/$E204)*'PLAN DE ADQUISICIONES'!AL$74)*($G204/$F204)))</f>
        <v>0</v>
      </c>
      <c r="AQ204" s="441">
        <f>IF( $F204=0,0,((($F204/$E204)*'PLAN DE ADQUISICIONES'!AM$74)*($G204/$F204)))</f>
        <v>0</v>
      </c>
      <c r="AR204" s="441">
        <f>IF( $F204=0,0,((($F204/$E204)*'PLAN DE ADQUISICIONES'!AN$74)*($G204/$F204)))</f>
        <v>0</v>
      </c>
      <c r="AS204" s="441">
        <f>IF( $F204=0,0,((($F204/$E204)*'PLAN DE ADQUISICIONES'!AO$74)*($G204/$F204)))</f>
        <v>0</v>
      </c>
      <c r="AT204" s="423">
        <f t="shared" si="57"/>
        <v>0</v>
      </c>
      <c r="AU204" s="426">
        <f t="shared" si="58"/>
        <v>0</v>
      </c>
      <c r="AV204" s="392">
        <f t="shared" si="53"/>
        <v>0</v>
      </c>
    </row>
    <row r="205" spans="2:49" s="60" customFormat="1" ht="13.5" x14ac:dyDescent="0.25">
      <c r="B205" s="416" t="str">
        <f>'FORMATO COSTEO C6'!C20</f>
        <v>6.1.5</v>
      </c>
      <c r="C205" s="439">
        <f>'FORMATO COSTEO C6'!B20</f>
        <v>0</v>
      </c>
      <c r="D205" s="428" t="str">
        <f>'FORMATO COSTEO C6'!D20</f>
        <v>Unidad medida</v>
      </c>
      <c r="E205" s="564">
        <f>'FORMATO COSTEO C6'!E20</f>
        <v>0</v>
      </c>
      <c r="F205" s="441">
        <f>'FORMATO COSTEO C6'!G20</f>
        <v>0</v>
      </c>
      <c r="G205" s="565">
        <f>'FORMATO COSTEO C6'!I20</f>
        <v>0</v>
      </c>
      <c r="H205" s="444">
        <f>IF( $F205=0,0,((($F205/$E205)*'PLAN DE ADQUISICIONES'!F$75)*($G205/$F205)))</f>
        <v>0</v>
      </c>
      <c r="I205" s="441">
        <f>IF( $F205=0,0,((($F205/$E205)*'PLAN DE ADQUISICIONES'!G$75)*($G205/$F205)))</f>
        <v>0</v>
      </c>
      <c r="J205" s="441">
        <f>IF( $F205=0,0,((($F205/$E205)*'PLAN DE ADQUISICIONES'!H$75)*($G205/$F205)))</f>
        <v>0</v>
      </c>
      <c r="K205" s="441">
        <f>IF( $F205=0,0,((($F205/$E205)*'PLAN DE ADQUISICIONES'!I$75)*($G205/$F205)))</f>
        <v>0</v>
      </c>
      <c r="L205" s="441">
        <f>IF( $F205=0,0,((($F205/$E205)*'PLAN DE ADQUISICIONES'!J$75)*($G205/$F205)))</f>
        <v>0</v>
      </c>
      <c r="M205" s="441">
        <f>IF( $F205=0,0,((($F205/$E205)*'PLAN DE ADQUISICIONES'!K$75)*($G205/$F205)))</f>
        <v>0</v>
      </c>
      <c r="N205" s="441">
        <f>IF( $F205=0,0,((($F205/$E205)*'PLAN DE ADQUISICIONES'!L$75)*($G205/$F205)))</f>
        <v>0</v>
      </c>
      <c r="O205" s="441">
        <f>IF( $F205=0,0,((($F205/$E205)*'PLAN DE ADQUISICIONES'!M$75)*($G205/$F205)))</f>
        <v>0</v>
      </c>
      <c r="P205" s="441">
        <f>IF( $F205=0,0,((($F205/$E205)*'PLAN DE ADQUISICIONES'!N$75)*($G205/$F205)))</f>
        <v>0</v>
      </c>
      <c r="Q205" s="441">
        <f>IF( $F205=0,0,((($F205/$E205)*'PLAN DE ADQUISICIONES'!O$75)*($G205/$F205)))</f>
        <v>0</v>
      </c>
      <c r="R205" s="441">
        <f>IF( $F205=0,0,((($F205/$E205)*'PLAN DE ADQUISICIONES'!P$75)*($G205/$F205)))</f>
        <v>0</v>
      </c>
      <c r="S205" s="441">
        <f>IF( $F205=0,0,((($F205/$E205)*'PLAN DE ADQUISICIONES'!Q$75)*($G205/$F205)))</f>
        <v>0</v>
      </c>
      <c r="T205" s="423">
        <f t="shared" si="55"/>
        <v>0</v>
      </c>
      <c r="U205" s="444">
        <f>IF( $F205=0,0,((($F205/$E205)*'PLAN DE ADQUISICIONES'!R$75)*($G205/$F205)))</f>
        <v>0</v>
      </c>
      <c r="V205" s="441">
        <f>IF( $F205=0,0,((($F205/$E205)*'PLAN DE ADQUISICIONES'!S$75)*($G205/$F205)))</f>
        <v>0</v>
      </c>
      <c r="W205" s="441">
        <f>IF( $F205=0,0,((($F205/$E205)*'PLAN DE ADQUISICIONES'!T$75)*($G205/$F205)))</f>
        <v>0</v>
      </c>
      <c r="X205" s="441">
        <f>IF( $F205=0,0,((($F205/$E205)*'PLAN DE ADQUISICIONES'!U$75)*($G205/$F205)))</f>
        <v>0</v>
      </c>
      <c r="Y205" s="441">
        <f>IF( $F205=0,0,((($F205/$E205)*'PLAN DE ADQUISICIONES'!V$75)*($G205/$F205)))</f>
        <v>0</v>
      </c>
      <c r="Z205" s="441">
        <f>IF( $F205=0,0,((($F205/$E205)*'PLAN DE ADQUISICIONES'!W$75)*($G205/$F205)))</f>
        <v>0</v>
      </c>
      <c r="AA205" s="441">
        <f>IF( $F205=0,0,((($F205/$E205)*'PLAN DE ADQUISICIONES'!X$75)*($G205/$F205)))</f>
        <v>0</v>
      </c>
      <c r="AB205" s="441">
        <f>IF( $F205=0,0,((($F205/$E205)*'PLAN DE ADQUISICIONES'!Y$75)*($G205/$F205)))</f>
        <v>0</v>
      </c>
      <c r="AC205" s="441">
        <f>IF( $F205=0,0,((($F205/$E205)*'PLAN DE ADQUISICIONES'!Z$75)*($G205/$F205)))</f>
        <v>0</v>
      </c>
      <c r="AD205" s="441">
        <f>IF( $F205=0,0,((($F205/$E205)*'PLAN DE ADQUISICIONES'!AA$75)*($G205/$F205)))</f>
        <v>0</v>
      </c>
      <c r="AE205" s="441">
        <f>IF( $F205=0,0,((($F205/$E205)*'PLAN DE ADQUISICIONES'!AB$75)*($G205/$F205)))</f>
        <v>0</v>
      </c>
      <c r="AF205" s="441">
        <f>IF( $F205=0,0,((($F205/$E205)*'PLAN DE ADQUISICIONES'!AC$75)*($G205/$F205)))</f>
        <v>0</v>
      </c>
      <c r="AG205" s="421">
        <f t="shared" si="56"/>
        <v>0</v>
      </c>
      <c r="AH205" s="443">
        <f>IF( $F205=0,0,((($F205/$E205)*'PLAN DE ADQUISICIONES'!AD$75)*($G205/$F205)))</f>
        <v>0</v>
      </c>
      <c r="AI205" s="441">
        <f>IF( $F205=0,0,((($F205/$E205)*'PLAN DE ADQUISICIONES'!AE$75)*($G205/$F205)))</f>
        <v>0</v>
      </c>
      <c r="AJ205" s="441">
        <f>IF( $F205=0,0,((($F205/$E205)*'PLAN DE ADQUISICIONES'!AF$75)*($G205/$F205)))</f>
        <v>0</v>
      </c>
      <c r="AK205" s="441">
        <f>IF( $F205=0,0,((($F205/$E205)*'PLAN DE ADQUISICIONES'!AG$75)*($G205/$F205)))</f>
        <v>0</v>
      </c>
      <c r="AL205" s="441">
        <f>IF( $F205=0,0,((($F205/$E205)*'PLAN DE ADQUISICIONES'!AH$75)*($G205/$F205)))</f>
        <v>0</v>
      </c>
      <c r="AM205" s="441">
        <f>IF( $F205=0,0,((($F205/$E205)*'PLAN DE ADQUISICIONES'!AI$75)*($G205/$F205)))</f>
        <v>0</v>
      </c>
      <c r="AN205" s="441">
        <f>IF( $F205=0,0,((($F205/$E205)*'PLAN DE ADQUISICIONES'!AJ$75)*($G205/$F205)))</f>
        <v>0</v>
      </c>
      <c r="AO205" s="441">
        <f>IF( $F205=0,0,((($F205/$E205)*'PLAN DE ADQUISICIONES'!AK$75)*($G205/$F205)))</f>
        <v>0</v>
      </c>
      <c r="AP205" s="441">
        <f>IF( $F205=0,0,((($F205/$E205)*'PLAN DE ADQUISICIONES'!AL$75)*($G205/$F205)))</f>
        <v>0</v>
      </c>
      <c r="AQ205" s="441">
        <f>IF( $F205=0,0,((($F205/$E205)*'PLAN DE ADQUISICIONES'!AM$75)*($G205/$F205)))</f>
        <v>0</v>
      </c>
      <c r="AR205" s="441">
        <f>IF( $F205=0,0,((($F205/$E205)*'PLAN DE ADQUISICIONES'!AN$75)*($G205/$F205)))</f>
        <v>0</v>
      </c>
      <c r="AS205" s="441">
        <f>IF( $F205=0,0,((($F205/$E205)*'PLAN DE ADQUISICIONES'!AO$75)*($G205/$F205)))</f>
        <v>0</v>
      </c>
      <c r="AT205" s="423">
        <f t="shared" si="57"/>
        <v>0</v>
      </c>
      <c r="AU205" s="426">
        <f t="shared" si="58"/>
        <v>0</v>
      </c>
      <c r="AV205" s="392">
        <f t="shared" si="53"/>
        <v>0</v>
      </c>
    </row>
    <row r="206" spans="2:49" s="60" customFormat="1" ht="13.5" x14ac:dyDescent="0.25">
      <c r="B206" s="416" t="str">
        <f>'FORMATO COSTEO C6'!C21</f>
        <v>6.1.6</v>
      </c>
      <c r="C206" s="439">
        <f>'FORMATO COSTEO C6'!B21</f>
        <v>0</v>
      </c>
      <c r="D206" s="428" t="str">
        <f>'FORMATO COSTEO C6'!D21</f>
        <v>Unidad medida</v>
      </c>
      <c r="E206" s="564">
        <f>'FORMATO COSTEO C6'!E21</f>
        <v>0</v>
      </c>
      <c r="F206" s="441">
        <f>'FORMATO COSTEO C6'!G21</f>
        <v>0</v>
      </c>
      <c r="G206" s="565">
        <f>'FORMATO COSTEO C6'!I21</f>
        <v>0</v>
      </c>
      <c r="H206" s="444">
        <f>IF( $F206=0,0,((($F206/$E206)*'PLAN DE ADQUISICIONES'!F$76)*($G206/$F206)))</f>
        <v>0</v>
      </c>
      <c r="I206" s="441">
        <f>IF( $F206=0,0,((($F206/$E206)*'PLAN DE ADQUISICIONES'!G$76)*($G206/$F206)))</f>
        <v>0</v>
      </c>
      <c r="J206" s="441">
        <f>IF( $F206=0,0,((($F206/$E206)*'PLAN DE ADQUISICIONES'!H$76)*($G206/$F206)))</f>
        <v>0</v>
      </c>
      <c r="K206" s="441">
        <f>IF( $F206=0,0,((($F206/$E206)*'PLAN DE ADQUISICIONES'!I$76)*($G206/$F206)))</f>
        <v>0</v>
      </c>
      <c r="L206" s="441">
        <f>IF( $F206=0,0,((($F206/$E206)*'PLAN DE ADQUISICIONES'!J$76)*($G206/$F206)))</f>
        <v>0</v>
      </c>
      <c r="M206" s="441">
        <f>IF( $F206=0,0,((($F206/$E206)*'PLAN DE ADQUISICIONES'!K$76)*($G206/$F206)))</f>
        <v>0</v>
      </c>
      <c r="N206" s="441">
        <f>IF( $F206=0,0,((($F206/$E206)*'PLAN DE ADQUISICIONES'!L$76)*($G206/$F206)))</f>
        <v>0</v>
      </c>
      <c r="O206" s="441">
        <f>IF( $F206=0,0,((($F206/$E206)*'PLAN DE ADQUISICIONES'!M$76)*($G206/$F206)))</f>
        <v>0</v>
      </c>
      <c r="P206" s="441">
        <f>IF( $F206=0,0,((($F206/$E206)*'PLAN DE ADQUISICIONES'!N$76)*($G206/$F206)))</f>
        <v>0</v>
      </c>
      <c r="Q206" s="441">
        <f>IF( $F206=0,0,((($F206/$E206)*'PLAN DE ADQUISICIONES'!O$76)*($G206/$F206)))</f>
        <v>0</v>
      </c>
      <c r="R206" s="441">
        <f>IF( $F206=0,0,((($F206/$E206)*'PLAN DE ADQUISICIONES'!P$76)*($G206/$F206)))</f>
        <v>0</v>
      </c>
      <c r="S206" s="441">
        <f>IF( $F206=0,0,((($F206/$E206)*'PLAN DE ADQUISICIONES'!Q$76)*($G206/$F206)))</f>
        <v>0</v>
      </c>
      <c r="T206" s="423">
        <f t="shared" si="55"/>
        <v>0</v>
      </c>
      <c r="U206" s="444">
        <f>IF( $F206=0,0,((($F206/$E206)*'PLAN DE ADQUISICIONES'!R$76)*($G206/$F206)))</f>
        <v>0</v>
      </c>
      <c r="V206" s="441">
        <f>IF( $F206=0,0,((($F206/$E206)*'PLAN DE ADQUISICIONES'!S$76)*($G206/$F206)))</f>
        <v>0</v>
      </c>
      <c r="W206" s="441">
        <f>IF( $F206=0,0,((($F206/$E206)*'PLAN DE ADQUISICIONES'!T$76)*($G206/$F206)))</f>
        <v>0</v>
      </c>
      <c r="X206" s="441">
        <f>IF( $F206=0,0,((($F206/$E206)*'PLAN DE ADQUISICIONES'!U$76)*($G206/$F206)))</f>
        <v>0</v>
      </c>
      <c r="Y206" s="441">
        <f>IF( $F206=0,0,((($F206/$E206)*'PLAN DE ADQUISICIONES'!V$76)*($G206/$F206)))</f>
        <v>0</v>
      </c>
      <c r="Z206" s="441">
        <f>IF( $F206=0,0,((($F206/$E206)*'PLAN DE ADQUISICIONES'!W$76)*($G206/$F206)))</f>
        <v>0</v>
      </c>
      <c r="AA206" s="441">
        <f>IF( $F206=0,0,((($F206/$E206)*'PLAN DE ADQUISICIONES'!X$76)*($G206/$F206)))</f>
        <v>0</v>
      </c>
      <c r="AB206" s="441">
        <f>IF( $F206=0,0,((($F206/$E206)*'PLAN DE ADQUISICIONES'!Y$76)*($G206/$F206)))</f>
        <v>0</v>
      </c>
      <c r="AC206" s="441">
        <f>IF( $F206=0,0,((($F206/$E206)*'PLAN DE ADQUISICIONES'!Z$76)*($G206/$F206)))</f>
        <v>0</v>
      </c>
      <c r="AD206" s="441">
        <f>IF( $F206=0,0,((($F206/$E206)*'PLAN DE ADQUISICIONES'!AA$76)*($G206/$F206)))</f>
        <v>0</v>
      </c>
      <c r="AE206" s="441">
        <f>IF( $F206=0,0,((($F206/$E206)*'PLAN DE ADQUISICIONES'!AB$76)*($G206/$F206)))</f>
        <v>0</v>
      </c>
      <c r="AF206" s="441">
        <f>IF( $F206=0,0,((($F206/$E206)*'PLAN DE ADQUISICIONES'!AC$76)*($G206/$F206)))</f>
        <v>0</v>
      </c>
      <c r="AG206" s="421">
        <f t="shared" si="56"/>
        <v>0</v>
      </c>
      <c r="AH206" s="443">
        <f>IF( $F206=0,0,((($F206/$E206)*'PLAN DE ADQUISICIONES'!AD$76)*($G206/$F206)))</f>
        <v>0</v>
      </c>
      <c r="AI206" s="441">
        <f>IF( $F206=0,0,((($F206/$E206)*'PLAN DE ADQUISICIONES'!AE$76)*($G206/$F206)))</f>
        <v>0</v>
      </c>
      <c r="AJ206" s="441">
        <f>IF( $F206=0,0,((($F206/$E206)*'PLAN DE ADQUISICIONES'!AF$76)*($G206/$F206)))</f>
        <v>0</v>
      </c>
      <c r="AK206" s="441">
        <f>IF( $F206=0,0,((($F206/$E206)*'PLAN DE ADQUISICIONES'!AG$76)*($G206/$F206)))</f>
        <v>0</v>
      </c>
      <c r="AL206" s="441">
        <f>IF( $F206=0,0,((($F206/$E206)*'PLAN DE ADQUISICIONES'!AH$76)*($G206/$F206)))</f>
        <v>0</v>
      </c>
      <c r="AM206" s="441">
        <f>IF( $F206=0,0,((($F206/$E206)*'PLAN DE ADQUISICIONES'!AI$76)*($G206/$F206)))</f>
        <v>0</v>
      </c>
      <c r="AN206" s="441">
        <f>IF( $F206=0,0,((($F206/$E206)*'PLAN DE ADQUISICIONES'!AJ$76)*($G206/$F206)))</f>
        <v>0</v>
      </c>
      <c r="AO206" s="441">
        <f>IF( $F206=0,0,((($F206/$E206)*'PLAN DE ADQUISICIONES'!AK$76)*($G206/$F206)))</f>
        <v>0</v>
      </c>
      <c r="AP206" s="441">
        <f>IF( $F206=0,0,((($F206/$E206)*'PLAN DE ADQUISICIONES'!AL$76)*($G206/$F206)))</f>
        <v>0</v>
      </c>
      <c r="AQ206" s="441">
        <f>IF( $F206=0,0,((($F206/$E206)*'PLAN DE ADQUISICIONES'!AM$76)*($G206/$F206)))</f>
        <v>0</v>
      </c>
      <c r="AR206" s="441">
        <f>IF( $F206=0,0,((($F206/$E206)*'PLAN DE ADQUISICIONES'!AN$76)*($G206/$F206)))</f>
        <v>0</v>
      </c>
      <c r="AS206" s="441">
        <f>IF( $F206=0,0,((($F206/$E206)*'PLAN DE ADQUISICIONES'!AO$76)*($G206/$F206)))</f>
        <v>0</v>
      </c>
      <c r="AT206" s="423">
        <f t="shared" si="57"/>
        <v>0</v>
      </c>
      <c r="AU206" s="426">
        <f t="shared" si="58"/>
        <v>0</v>
      </c>
      <c r="AV206" s="392">
        <f t="shared" si="53"/>
        <v>0</v>
      </c>
    </row>
    <row r="207" spans="2:49" s="60" customFormat="1" ht="13.5" x14ac:dyDescent="0.25">
      <c r="B207" s="416" t="str">
        <f>'FORMATO COSTEO C6'!C22</f>
        <v>6.1.7</v>
      </c>
      <c r="C207" s="439">
        <f>'FORMATO COSTEO C6'!B22</f>
        <v>0</v>
      </c>
      <c r="D207" s="428" t="str">
        <f>'FORMATO COSTEO C6'!D22</f>
        <v>Unidad medida</v>
      </c>
      <c r="E207" s="564">
        <f>'FORMATO COSTEO C6'!E22</f>
        <v>0</v>
      </c>
      <c r="F207" s="441">
        <f>'FORMATO COSTEO C6'!G22</f>
        <v>0</v>
      </c>
      <c r="G207" s="565">
        <f>'FORMATO COSTEO C6'!I22</f>
        <v>0</v>
      </c>
      <c r="H207" s="444">
        <f>IF( $F207=0,0,((($F207/$E207)*'PLAN DE ADQUISICIONES'!F$77)*($G207/$F207)))</f>
        <v>0</v>
      </c>
      <c r="I207" s="441">
        <f>IF( $F207=0,0,((($F207/$E207)*'PLAN DE ADQUISICIONES'!G$77)*($G207/$F207)))</f>
        <v>0</v>
      </c>
      <c r="J207" s="441">
        <f>IF( $F207=0,0,((($F207/$E207)*'PLAN DE ADQUISICIONES'!H$77)*($G207/$F207)))</f>
        <v>0</v>
      </c>
      <c r="K207" s="441">
        <f>IF( $F207=0,0,((($F207/$E207)*'PLAN DE ADQUISICIONES'!I$77)*($G207/$F207)))</f>
        <v>0</v>
      </c>
      <c r="L207" s="441">
        <f>IF( $F207=0,0,((($F207/$E207)*'PLAN DE ADQUISICIONES'!J$77)*($G207/$F207)))</f>
        <v>0</v>
      </c>
      <c r="M207" s="441">
        <f>IF( $F207=0,0,((($F207/$E207)*'PLAN DE ADQUISICIONES'!K$77)*($G207/$F207)))</f>
        <v>0</v>
      </c>
      <c r="N207" s="441">
        <f>IF( $F207=0,0,((($F207/$E207)*'PLAN DE ADQUISICIONES'!L$77)*($G207/$F207)))</f>
        <v>0</v>
      </c>
      <c r="O207" s="441">
        <f>IF( $F207=0,0,((($F207/$E207)*'PLAN DE ADQUISICIONES'!M$77)*($G207/$F207)))</f>
        <v>0</v>
      </c>
      <c r="P207" s="441">
        <f>IF( $F207=0,0,((($F207/$E207)*'PLAN DE ADQUISICIONES'!N$77)*($G207/$F207)))</f>
        <v>0</v>
      </c>
      <c r="Q207" s="441">
        <f>IF( $F207=0,0,((($F207/$E207)*'PLAN DE ADQUISICIONES'!O$77)*($G207/$F207)))</f>
        <v>0</v>
      </c>
      <c r="R207" s="441">
        <f>IF( $F207=0,0,((($F207/$E207)*'PLAN DE ADQUISICIONES'!P$77)*($G207/$F207)))</f>
        <v>0</v>
      </c>
      <c r="S207" s="441">
        <f>IF( $F207=0,0,((($F207/$E207)*'PLAN DE ADQUISICIONES'!Q$77)*($G207/$F207)))</f>
        <v>0</v>
      </c>
      <c r="T207" s="423">
        <f t="shared" si="55"/>
        <v>0</v>
      </c>
      <c r="U207" s="444">
        <f>IF( $F207=0,0,((($F207/$E207)*'PLAN DE ADQUISICIONES'!R$77)*($G207/$F207)))</f>
        <v>0</v>
      </c>
      <c r="V207" s="441">
        <f>IF( $F207=0,0,((($F207/$E207)*'PLAN DE ADQUISICIONES'!S$77)*($G207/$F207)))</f>
        <v>0</v>
      </c>
      <c r="W207" s="441">
        <f>IF( $F207=0,0,((($F207/$E207)*'PLAN DE ADQUISICIONES'!T$77)*($G207/$F207)))</f>
        <v>0</v>
      </c>
      <c r="X207" s="441">
        <f>IF( $F207=0,0,((($F207/$E207)*'PLAN DE ADQUISICIONES'!U$77)*($G207/$F207)))</f>
        <v>0</v>
      </c>
      <c r="Y207" s="441">
        <f>IF( $F207=0,0,((($F207/$E207)*'PLAN DE ADQUISICIONES'!V$77)*($G207/$F207)))</f>
        <v>0</v>
      </c>
      <c r="Z207" s="441">
        <f>IF( $F207=0,0,((($F207/$E207)*'PLAN DE ADQUISICIONES'!W$77)*($G207/$F207)))</f>
        <v>0</v>
      </c>
      <c r="AA207" s="441">
        <f>IF( $F207=0,0,((($F207/$E207)*'PLAN DE ADQUISICIONES'!X$77)*($G207/$F207)))</f>
        <v>0</v>
      </c>
      <c r="AB207" s="441">
        <f>IF( $F207=0,0,((($F207/$E207)*'PLAN DE ADQUISICIONES'!Y$77)*($G207/$F207)))</f>
        <v>0</v>
      </c>
      <c r="AC207" s="441">
        <f>IF( $F207=0,0,((($F207/$E207)*'PLAN DE ADQUISICIONES'!Z$77)*($G207/$F207)))</f>
        <v>0</v>
      </c>
      <c r="AD207" s="441">
        <f>IF( $F207=0,0,((($F207/$E207)*'PLAN DE ADQUISICIONES'!AA$77)*($G207/$F207)))</f>
        <v>0</v>
      </c>
      <c r="AE207" s="441">
        <f>IF( $F207=0,0,((($F207/$E207)*'PLAN DE ADQUISICIONES'!AB$77)*($G207/$F207)))</f>
        <v>0</v>
      </c>
      <c r="AF207" s="441">
        <f>IF( $F207=0,0,((($F207/$E207)*'PLAN DE ADQUISICIONES'!AC$77)*($G207/$F207)))</f>
        <v>0</v>
      </c>
      <c r="AG207" s="421">
        <f t="shared" si="56"/>
        <v>0</v>
      </c>
      <c r="AH207" s="443">
        <f>IF( $F207=0,0,((($F207/$E207)*'PLAN DE ADQUISICIONES'!AD$77)*($G207/$F207)))</f>
        <v>0</v>
      </c>
      <c r="AI207" s="441">
        <f>IF( $F207=0,0,((($F207/$E207)*'PLAN DE ADQUISICIONES'!AE$77)*($G207/$F207)))</f>
        <v>0</v>
      </c>
      <c r="AJ207" s="441">
        <f>IF( $F207=0,0,((($F207/$E207)*'PLAN DE ADQUISICIONES'!AF$77)*($G207/$F207)))</f>
        <v>0</v>
      </c>
      <c r="AK207" s="441">
        <f>IF( $F207=0,0,((($F207/$E207)*'PLAN DE ADQUISICIONES'!AG$77)*($G207/$F207)))</f>
        <v>0</v>
      </c>
      <c r="AL207" s="441">
        <f>IF( $F207=0,0,((($F207/$E207)*'PLAN DE ADQUISICIONES'!AH$77)*($G207/$F207)))</f>
        <v>0</v>
      </c>
      <c r="AM207" s="441">
        <f>IF( $F207=0,0,((($F207/$E207)*'PLAN DE ADQUISICIONES'!AI$77)*($G207/$F207)))</f>
        <v>0</v>
      </c>
      <c r="AN207" s="441">
        <f>IF( $F207=0,0,((($F207/$E207)*'PLAN DE ADQUISICIONES'!AJ$77)*($G207/$F207)))</f>
        <v>0</v>
      </c>
      <c r="AO207" s="441">
        <f>IF( $F207=0,0,((($F207/$E207)*'PLAN DE ADQUISICIONES'!AK$77)*($G207/$F207)))</f>
        <v>0</v>
      </c>
      <c r="AP207" s="441">
        <f>IF( $F207=0,0,((($F207/$E207)*'PLAN DE ADQUISICIONES'!AL$77)*($G207/$F207)))</f>
        <v>0</v>
      </c>
      <c r="AQ207" s="441">
        <f>IF( $F207=0,0,((($F207/$E207)*'PLAN DE ADQUISICIONES'!AM$77)*($G207/$F207)))</f>
        <v>0</v>
      </c>
      <c r="AR207" s="441">
        <f>IF( $F207=0,0,((($F207/$E207)*'PLAN DE ADQUISICIONES'!AN$77)*($G207/$F207)))</f>
        <v>0</v>
      </c>
      <c r="AS207" s="441">
        <f>IF( $F207=0,0,((($F207/$E207)*'PLAN DE ADQUISICIONES'!AO$77)*($G207/$F207)))</f>
        <v>0</v>
      </c>
      <c r="AT207" s="423">
        <f t="shared" si="57"/>
        <v>0</v>
      </c>
      <c r="AU207" s="426">
        <f t="shared" si="58"/>
        <v>0</v>
      </c>
      <c r="AV207" s="392">
        <f t="shared" ref="AV207:AV250" si="59">+G207-AU207</f>
        <v>0</v>
      </c>
    </row>
    <row r="208" spans="2:49" s="60" customFormat="1" ht="13.5" x14ac:dyDescent="0.25">
      <c r="B208" s="416" t="str">
        <f>'FORMATO COSTEO C6'!C23</f>
        <v>6.1.8</v>
      </c>
      <c r="C208" s="439">
        <f>'FORMATO COSTEO C6'!B23</f>
        <v>0</v>
      </c>
      <c r="D208" s="428" t="str">
        <f>'FORMATO COSTEO C6'!D23</f>
        <v>Unidad medida</v>
      </c>
      <c r="E208" s="564">
        <f>'FORMATO COSTEO C6'!E23</f>
        <v>0</v>
      </c>
      <c r="F208" s="441">
        <f>'FORMATO COSTEO C6'!G23</f>
        <v>0</v>
      </c>
      <c r="G208" s="565">
        <f>'FORMATO COSTEO C6'!I23</f>
        <v>0</v>
      </c>
      <c r="H208" s="444">
        <f>IF( $F208=0,0,((($F208/$E208)*'PLAN DE ADQUISICIONES'!F$78)*($G208/$F208)))</f>
        <v>0</v>
      </c>
      <c r="I208" s="441">
        <f>IF( $F208=0,0,((($F208/$E208)*'PLAN DE ADQUISICIONES'!G$78)*($G208/$F208)))</f>
        <v>0</v>
      </c>
      <c r="J208" s="441">
        <f>IF( $F208=0,0,((($F208/$E208)*'PLAN DE ADQUISICIONES'!H$78)*($G208/$F208)))</f>
        <v>0</v>
      </c>
      <c r="K208" s="441">
        <f>IF( $F208=0,0,((($F208/$E208)*'PLAN DE ADQUISICIONES'!I$78)*($G208/$F208)))</f>
        <v>0</v>
      </c>
      <c r="L208" s="441">
        <f>IF( $F208=0,0,((($F208/$E208)*'PLAN DE ADQUISICIONES'!J$78)*($G208/$F208)))</f>
        <v>0</v>
      </c>
      <c r="M208" s="441">
        <f>IF( $F208=0,0,((($F208/$E208)*'PLAN DE ADQUISICIONES'!K$78)*($G208/$F208)))</f>
        <v>0</v>
      </c>
      <c r="N208" s="441">
        <f>IF( $F208=0,0,((($F208/$E208)*'PLAN DE ADQUISICIONES'!L$78)*($G208/$F208)))</f>
        <v>0</v>
      </c>
      <c r="O208" s="441">
        <f>IF( $F208=0,0,((($F208/$E208)*'PLAN DE ADQUISICIONES'!M$78)*($G208/$F208)))</f>
        <v>0</v>
      </c>
      <c r="P208" s="441">
        <f>IF( $F208=0,0,((($F208/$E208)*'PLAN DE ADQUISICIONES'!N$78)*($G208/$F208)))</f>
        <v>0</v>
      </c>
      <c r="Q208" s="441">
        <f>IF( $F208=0,0,((($F208/$E208)*'PLAN DE ADQUISICIONES'!O$78)*($G208/$F208)))</f>
        <v>0</v>
      </c>
      <c r="R208" s="441">
        <f>IF( $F208=0,0,((($F208/$E208)*'PLAN DE ADQUISICIONES'!P$78)*($G208/$F208)))</f>
        <v>0</v>
      </c>
      <c r="S208" s="441">
        <f>IF( $F208=0,0,((($F208/$E208)*'PLAN DE ADQUISICIONES'!Q$78)*($G208/$F208)))</f>
        <v>0</v>
      </c>
      <c r="T208" s="423">
        <f t="shared" si="55"/>
        <v>0</v>
      </c>
      <c r="U208" s="444">
        <f>IF( $F208=0,0,((($F208/$E208)*'PLAN DE ADQUISICIONES'!R$78)*($G208/$F208)))</f>
        <v>0</v>
      </c>
      <c r="V208" s="441">
        <f>IF( $F208=0,0,((($F208/$E208)*'PLAN DE ADQUISICIONES'!S$78)*($G208/$F208)))</f>
        <v>0</v>
      </c>
      <c r="W208" s="441">
        <f>IF( $F208=0,0,((($F208/$E208)*'PLAN DE ADQUISICIONES'!T$78)*($G208/$F208)))</f>
        <v>0</v>
      </c>
      <c r="X208" s="441">
        <f>IF( $F208=0,0,((($F208/$E208)*'PLAN DE ADQUISICIONES'!U$78)*($G208/$F208)))</f>
        <v>0</v>
      </c>
      <c r="Y208" s="441">
        <f>IF( $F208=0,0,((($F208/$E208)*'PLAN DE ADQUISICIONES'!V$78)*($G208/$F208)))</f>
        <v>0</v>
      </c>
      <c r="Z208" s="441">
        <f>IF( $F208=0,0,((($F208/$E208)*'PLAN DE ADQUISICIONES'!W$78)*($G208/$F208)))</f>
        <v>0</v>
      </c>
      <c r="AA208" s="441">
        <f>IF( $F208=0,0,((($F208/$E208)*'PLAN DE ADQUISICIONES'!X$78)*($G208/$F208)))</f>
        <v>0</v>
      </c>
      <c r="AB208" s="441">
        <f>IF( $F208=0,0,((($F208/$E208)*'PLAN DE ADQUISICIONES'!Y$78)*($G208/$F208)))</f>
        <v>0</v>
      </c>
      <c r="AC208" s="441">
        <f>IF( $F208=0,0,((($F208/$E208)*'PLAN DE ADQUISICIONES'!Z$78)*($G208/$F208)))</f>
        <v>0</v>
      </c>
      <c r="AD208" s="441">
        <f>IF( $F208=0,0,((($F208/$E208)*'PLAN DE ADQUISICIONES'!AA$78)*($G208/$F208)))</f>
        <v>0</v>
      </c>
      <c r="AE208" s="441">
        <f>IF( $F208=0,0,((($F208/$E208)*'PLAN DE ADQUISICIONES'!AB$78)*($G208/$F208)))</f>
        <v>0</v>
      </c>
      <c r="AF208" s="441">
        <f>IF( $F208=0,0,((($F208/$E208)*'PLAN DE ADQUISICIONES'!AC$78)*($G208/$F208)))</f>
        <v>0</v>
      </c>
      <c r="AG208" s="421">
        <f t="shared" si="56"/>
        <v>0</v>
      </c>
      <c r="AH208" s="443">
        <f>IF( $F208=0,0,((($F208/$E208)*'PLAN DE ADQUISICIONES'!AD$78)*($G208/$F208)))</f>
        <v>0</v>
      </c>
      <c r="AI208" s="441">
        <f>IF( $F208=0,0,((($F208/$E208)*'PLAN DE ADQUISICIONES'!AE$78)*($G208/$F208)))</f>
        <v>0</v>
      </c>
      <c r="AJ208" s="441">
        <f>IF( $F208=0,0,((($F208/$E208)*'PLAN DE ADQUISICIONES'!AF$78)*($G208/$F208)))</f>
        <v>0</v>
      </c>
      <c r="AK208" s="441">
        <f>IF( $F208=0,0,((($F208/$E208)*'PLAN DE ADQUISICIONES'!AG$78)*($G208/$F208)))</f>
        <v>0</v>
      </c>
      <c r="AL208" s="441">
        <f>IF( $F208=0,0,((($F208/$E208)*'PLAN DE ADQUISICIONES'!AH$78)*($G208/$F208)))</f>
        <v>0</v>
      </c>
      <c r="AM208" s="441">
        <f>IF( $F208=0,0,((($F208/$E208)*'PLAN DE ADQUISICIONES'!AI$78)*($G208/$F208)))</f>
        <v>0</v>
      </c>
      <c r="AN208" s="441">
        <f>IF( $F208=0,0,((($F208/$E208)*'PLAN DE ADQUISICIONES'!AJ$78)*($G208/$F208)))</f>
        <v>0</v>
      </c>
      <c r="AO208" s="441">
        <f>IF( $F208=0,0,((($F208/$E208)*'PLAN DE ADQUISICIONES'!AK$78)*($G208/$F208)))</f>
        <v>0</v>
      </c>
      <c r="AP208" s="441">
        <f>IF( $F208=0,0,((($F208/$E208)*'PLAN DE ADQUISICIONES'!AL$78)*($G208/$F208)))</f>
        <v>0</v>
      </c>
      <c r="AQ208" s="441">
        <f>IF( $F208=0,0,((($F208/$E208)*'PLAN DE ADQUISICIONES'!AM$78)*($G208/$F208)))</f>
        <v>0</v>
      </c>
      <c r="AR208" s="441">
        <f>IF( $F208=0,0,((($F208/$E208)*'PLAN DE ADQUISICIONES'!AN$78)*($G208/$F208)))</f>
        <v>0</v>
      </c>
      <c r="AS208" s="441">
        <f>IF( $F208=0,0,((($F208/$E208)*'PLAN DE ADQUISICIONES'!AO$78)*($G208/$F208)))</f>
        <v>0</v>
      </c>
      <c r="AT208" s="423">
        <f t="shared" si="57"/>
        <v>0</v>
      </c>
      <c r="AU208" s="426">
        <f t="shared" si="58"/>
        <v>0</v>
      </c>
      <c r="AV208" s="392">
        <f t="shared" si="59"/>
        <v>0</v>
      </c>
    </row>
    <row r="209" spans="2:48" s="60" customFormat="1" ht="13.5" x14ac:dyDescent="0.25">
      <c r="B209" s="416" t="str">
        <f>'FORMATO COSTEO C6'!C24</f>
        <v>6.1.9</v>
      </c>
      <c r="C209" s="439">
        <f>'FORMATO COSTEO C6'!B24</f>
        <v>0</v>
      </c>
      <c r="D209" s="428" t="str">
        <f>'FORMATO COSTEO C6'!D24</f>
        <v>Unidad medida</v>
      </c>
      <c r="E209" s="564">
        <f>'FORMATO COSTEO C6'!E24</f>
        <v>0</v>
      </c>
      <c r="F209" s="441">
        <f>'FORMATO COSTEO C6'!G24</f>
        <v>0</v>
      </c>
      <c r="G209" s="565">
        <f>'FORMATO COSTEO C6'!I24</f>
        <v>0</v>
      </c>
      <c r="H209" s="444">
        <f>IF( $F209=0,0,((($F209/$E209)*'PLAN DE ADQUISICIONES'!F$79)*($G209/$F209)))</f>
        <v>0</v>
      </c>
      <c r="I209" s="441">
        <f>IF( $F209=0,0,((($F209/$E209)*'PLAN DE ADQUISICIONES'!G$79)*($G209/$F209)))</f>
        <v>0</v>
      </c>
      <c r="J209" s="441">
        <f>IF( $F209=0,0,((($F209/$E209)*'PLAN DE ADQUISICIONES'!H$79)*($G209/$F209)))</f>
        <v>0</v>
      </c>
      <c r="K209" s="441">
        <f>IF( $F209=0,0,((($F209/$E209)*'PLAN DE ADQUISICIONES'!I$79)*($G209/$F209)))</f>
        <v>0</v>
      </c>
      <c r="L209" s="441">
        <f>IF( $F209=0,0,((($F209/$E209)*'PLAN DE ADQUISICIONES'!J$79)*($G209/$F209)))</f>
        <v>0</v>
      </c>
      <c r="M209" s="441">
        <f>IF( $F209=0,0,((($F209/$E209)*'PLAN DE ADQUISICIONES'!K$79)*($G209/$F209)))</f>
        <v>0</v>
      </c>
      <c r="N209" s="441">
        <f>IF( $F209=0,0,((($F209/$E209)*'PLAN DE ADQUISICIONES'!L$79)*($G209/$F209)))</f>
        <v>0</v>
      </c>
      <c r="O209" s="441">
        <f>IF( $F209=0,0,((($F209/$E209)*'PLAN DE ADQUISICIONES'!M$79)*($G209/$F209)))</f>
        <v>0</v>
      </c>
      <c r="P209" s="441">
        <f>IF( $F209=0,0,((($F209/$E209)*'PLAN DE ADQUISICIONES'!N$79)*($G209/$F209)))</f>
        <v>0</v>
      </c>
      <c r="Q209" s="441">
        <f>IF( $F209=0,0,((($F209/$E209)*'PLAN DE ADQUISICIONES'!O$79)*($G209/$F209)))</f>
        <v>0</v>
      </c>
      <c r="R209" s="441">
        <f>IF( $F209=0,0,((($F209/$E209)*'PLAN DE ADQUISICIONES'!P$79)*($G209/$F209)))</f>
        <v>0</v>
      </c>
      <c r="S209" s="441">
        <f>IF( $F209=0,0,((($F209/$E209)*'PLAN DE ADQUISICIONES'!Q$79)*($G209/$F209)))</f>
        <v>0</v>
      </c>
      <c r="T209" s="423">
        <f t="shared" si="55"/>
        <v>0</v>
      </c>
      <c r="U209" s="444">
        <f>IF( $F209=0,0,((($F209/$E209)*'PLAN DE ADQUISICIONES'!R$79)*($G209/$F209)))</f>
        <v>0</v>
      </c>
      <c r="V209" s="441">
        <f>IF( $F209=0,0,((($F209/$E209)*'PLAN DE ADQUISICIONES'!S$79)*($G209/$F209)))</f>
        <v>0</v>
      </c>
      <c r="W209" s="441">
        <f>IF( $F209=0,0,((($F209/$E209)*'PLAN DE ADQUISICIONES'!T$79)*($G209/$F209)))</f>
        <v>0</v>
      </c>
      <c r="X209" s="441">
        <f>IF( $F209=0,0,((($F209/$E209)*'PLAN DE ADQUISICIONES'!U$79)*($G209/$F209)))</f>
        <v>0</v>
      </c>
      <c r="Y209" s="441">
        <f>IF( $F209=0,0,((($F209/$E209)*'PLAN DE ADQUISICIONES'!V$79)*($G209/$F209)))</f>
        <v>0</v>
      </c>
      <c r="Z209" s="441">
        <f>IF( $F209=0,0,((($F209/$E209)*'PLAN DE ADQUISICIONES'!W$79)*($G209/$F209)))</f>
        <v>0</v>
      </c>
      <c r="AA209" s="441">
        <f>IF( $F209=0,0,((($F209/$E209)*'PLAN DE ADQUISICIONES'!X$79)*($G209/$F209)))</f>
        <v>0</v>
      </c>
      <c r="AB209" s="441">
        <f>IF( $F209=0,0,((($F209/$E209)*'PLAN DE ADQUISICIONES'!Y$79)*($G209/$F209)))</f>
        <v>0</v>
      </c>
      <c r="AC209" s="441">
        <f>IF( $F209=0,0,((($F209/$E209)*'PLAN DE ADQUISICIONES'!Z$79)*($G209/$F209)))</f>
        <v>0</v>
      </c>
      <c r="AD209" s="441">
        <f>IF( $F209=0,0,((($F209/$E209)*'PLAN DE ADQUISICIONES'!AA$79)*($G209/$F209)))</f>
        <v>0</v>
      </c>
      <c r="AE209" s="441">
        <f>IF( $F209=0,0,((($F209/$E209)*'PLAN DE ADQUISICIONES'!AB$79)*($G209/$F209)))</f>
        <v>0</v>
      </c>
      <c r="AF209" s="441">
        <f>IF( $F209=0,0,((($F209/$E209)*'PLAN DE ADQUISICIONES'!AC$79)*($G209/$F209)))</f>
        <v>0</v>
      </c>
      <c r="AG209" s="421">
        <f t="shared" si="56"/>
        <v>0</v>
      </c>
      <c r="AH209" s="443">
        <f>IF( $F209=0,0,((($F209/$E209)*'PLAN DE ADQUISICIONES'!AD$79)*($G209/$F209)))</f>
        <v>0</v>
      </c>
      <c r="AI209" s="441">
        <f>IF( $F209=0,0,((($F209/$E209)*'PLAN DE ADQUISICIONES'!AE$79)*($G209/$F209)))</f>
        <v>0</v>
      </c>
      <c r="AJ209" s="441">
        <f>IF( $F209=0,0,((($F209/$E209)*'PLAN DE ADQUISICIONES'!AF$79)*($G209/$F209)))</f>
        <v>0</v>
      </c>
      <c r="AK209" s="441">
        <f>IF( $F209=0,0,((($F209/$E209)*'PLAN DE ADQUISICIONES'!AG$79)*($G209/$F209)))</f>
        <v>0</v>
      </c>
      <c r="AL209" s="441">
        <f>IF( $F209=0,0,((($F209/$E209)*'PLAN DE ADQUISICIONES'!AH$79)*($G209/$F209)))</f>
        <v>0</v>
      </c>
      <c r="AM209" s="441">
        <f>IF( $F209=0,0,((($F209/$E209)*'PLAN DE ADQUISICIONES'!AI$79)*($G209/$F209)))</f>
        <v>0</v>
      </c>
      <c r="AN209" s="441">
        <f>IF( $F209=0,0,((($F209/$E209)*'PLAN DE ADQUISICIONES'!AJ$79)*($G209/$F209)))</f>
        <v>0</v>
      </c>
      <c r="AO209" s="441">
        <f>IF( $F209=0,0,((($F209/$E209)*'PLAN DE ADQUISICIONES'!AK$79)*($G209/$F209)))</f>
        <v>0</v>
      </c>
      <c r="AP209" s="441">
        <f>IF( $F209=0,0,((($F209/$E209)*'PLAN DE ADQUISICIONES'!AL$79)*($G209/$F209)))</f>
        <v>0</v>
      </c>
      <c r="AQ209" s="441">
        <f>IF( $F209=0,0,((($F209/$E209)*'PLAN DE ADQUISICIONES'!AM$79)*($G209/$F209)))</f>
        <v>0</v>
      </c>
      <c r="AR209" s="441">
        <f>IF( $F209=0,0,((($F209/$E209)*'PLAN DE ADQUISICIONES'!AN$79)*($G209/$F209)))</f>
        <v>0</v>
      </c>
      <c r="AS209" s="441">
        <f>IF( $F209=0,0,((($F209/$E209)*'PLAN DE ADQUISICIONES'!AO$79)*($G209/$F209)))</f>
        <v>0</v>
      </c>
      <c r="AT209" s="423">
        <f t="shared" si="57"/>
        <v>0</v>
      </c>
      <c r="AU209" s="426">
        <f t="shared" si="58"/>
        <v>0</v>
      </c>
      <c r="AV209" s="392">
        <f t="shared" si="59"/>
        <v>0</v>
      </c>
    </row>
    <row r="210" spans="2:48" s="60" customFormat="1" ht="13.5" x14ac:dyDescent="0.25">
      <c r="B210" s="416" t="str">
        <f>'FORMATO COSTEO C6'!C25</f>
        <v>6.1.10</v>
      </c>
      <c r="C210" s="439">
        <f>'FORMATO COSTEO C6'!B25</f>
        <v>0</v>
      </c>
      <c r="D210" s="428" t="str">
        <f>'FORMATO COSTEO C6'!D25</f>
        <v>Unidad medida</v>
      </c>
      <c r="E210" s="564">
        <f>'FORMATO COSTEO C6'!E25</f>
        <v>0</v>
      </c>
      <c r="F210" s="441">
        <f>'FORMATO COSTEO C6'!G25</f>
        <v>0</v>
      </c>
      <c r="G210" s="565">
        <f>'FORMATO COSTEO C6'!I25</f>
        <v>0</v>
      </c>
      <c r="H210" s="444">
        <f>IF( $F210=0,0,((($F210/$E210)*'PLAN DE ADQUISICIONES'!F$80)*($G210/$F210)))</f>
        <v>0</v>
      </c>
      <c r="I210" s="441">
        <f>IF( $F210=0,0,((($F210/$E210)*'PLAN DE ADQUISICIONES'!G$80)*($G210/$F210)))</f>
        <v>0</v>
      </c>
      <c r="J210" s="441">
        <f>IF( $F210=0,0,((($F210/$E210)*'PLAN DE ADQUISICIONES'!H$80)*($G210/$F210)))</f>
        <v>0</v>
      </c>
      <c r="K210" s="441">
        <f>IF( $F210=0,0,((($F210/$E210)*'PLAN DE ADQUISICIONES'!I$80)*($G210/$F210)))</f>
        <v>0</v>
      </c>
      <c r="L210" s="441">
        <f>IF( $F210=0,0,((($F210/$E210)*'PLAN DE ADQUISICIONES'!J$80)*($G210/$F210)))</f>
        <v>0</v>
      </c>
      <c r="M210" s="441">
        <f>IF( $F210=0,0,((($F210/$E210)*'PLAN DE ADQUISICIONES'!K$80)*($G210/$F210)))</f>
        <v>0</v>
      </c>
      <c r="N210" s="441">
        <f>IF( $F210=0,0,((($F210/$E210)*'PLAN DE ADQUISICIONES'!L$80)*($G210/$F210)))</f>
        <v>0</v>
      </c>
      <c r="O210" s="441">
        <f>IF( $F210=0,0,((($F210/$E210)*'PLAN DE ADQUISICIONES'!M$80)*($G210/$F210)))</f>
        <v>0</v>
      </c>
      <c r="P210" s="441">
        <f>IF( $F210=0,0,((($F210/$E210)*'PLAN DE ADQUISICIONES'!N$80)*($G210/$F210)))</f>
        <v>0</v>
      </c>
      <c r="Q210" s="441">
        <f>IF( $F210=0,0,((($F210/$E210)*'PLAN DE ADQUISICIONES'!O$80)*($G210/$F210)))</f>
        <v>0</v>
      </c>
      <c r="R210" s="441">
        <f>IF( $F210=0,0,((($F210/$E210)*'PLAN DE ADQUISICIONES'!P$80)*($G210/$F210)))</f>
        <v>0</v>
      </c>
      <c r="S210" s="441">
        <f>IF( $F210=0,0,((($F210/$E210)*'PLAN DE ADQUISICIONES'!Q$80)*($G210/$F210)))</f>
        <v>0</v>
      </c>
      <c r="T210" s="423">
        <f t="shared" si="55"/>
        <v>0</v>
      </c>
      <c r="U210" s="444">
        <f>IF( $F210=0,0,((($F210/$E210)*'PLAN DE ADQUISICIONES'!R$80)*($G210/$F210)))</f>
        <v>0</v>
      </c>
      <c r="V210" s="441">
        <f>IF( $F210=0,0,((($F210/$E210)*'PLAN DE ADQUISICIONES'!S$80)*($G210/$F210)))</f>
        <v>0</v>
      </c>
      <c r="W210" s="441">
        <f>IF( $F210=0,0,((($F210/$E210)*'PLAN DE ADQUISICIONES'!T$80)*($G210/$F210)))</f>
        <v>0</v>
      </c>
      <c r="X210" s="441">
        <f>IF( $F210=0,0,((($F210/$E210)*'PLAN DE ADQUISICIONES'!U$80)*($G210/$F210)))</f>
        <v>0</v>
      </c>
      <c r="Y210" s="441">
        <f>IF( $F210=0,0,((($F210/$E210)*'PLAN DE ADQUISICIONES'!V$80)*($G210/$F210)))</f>
        <v>0</v>
      </c>
      <c r="Z210" s="441">
        <f>IF( $F210=0,0,((($F210/$E210)*'PLAN DE ADQUISICIONES'!W$80)*($G210/$F210)))</f>
        <v>0</v>
      </c>
      <c r="AA210" s="441">
        <f>IF( $F210=0,0,((($F210/$E210)*'PLAN DE ADQUISICIONES'!X$80)*($G210/$F210)))</f>
        <v>0</v>
      </c>
      <c r="AB210" s="441">
        <f>IF( $F210=0,0,((($F210/$E210)*'PLAN DE ADQUISICIONES'!Y$80)*($G210/$F210)))</f>
        <v>0</v>
      </c>
      <c r="AC210" s="441">
        <f>IF( $F210=0,0,((($F210/$E210)*'PLAN DE ADQUISICIONES'!Z$80)*($G210/$F210)))</f>
        <v>0</v>
      </c>
      <c r="AD210" s="441">
        <f>IF( $F210=0,0,((($F210/$E210)*'PLAN DE ADQUISICIONES'!AA$80)*($G210/$F210)))</f>
        <v>0</v>
      </c>
      <c r="AE210" s="441">
        <f>IF( $F210=0,0,((($F210/$E210)*'PLAN DE ADQUISICIONES'!AB$80)*($G210/$F210)))</f>
        <v>0</v>
      </c>
      <c r="AF210" s="441">
        <f>IF( $F210=0,0,((($F210/$E210)*'PLAN DE ADQUISICIONES'!AC$80)*($G210/$F210)))</f>
        <v>0</v>
      </c>
      <c r="AG210" s="421">
        <f t="shared" si="56"/>
        <v>0</v>
      </c>
      <c r="AH210" s="443">
        <f>IF( $F210=0,0,((($F210/$E210)*'PLAN DE ADQUISICIONES'!AD$80)*($G210/$F210)))</f>
        <v>0</v>
      </c>
      <c r="AI210" s="441">
        <f>IF( $F210=0,0,((($F210/$E210)*'PLAN DE ADQUISICIONES'!AE$80)*($G210/$F210)))</f>
        <v>0</v>
      </c>
      <c r="AJ210" s="441">
        <f>IF( $F210=0,0,((($F210/$E210)*'PLAN DE ADQUISICIONES'!AF$80)*($G210/$F210)))</f>
        <v>0</v>
      </c>
      <c r="AK210" s="441">
        <f>IF( $F210=0,0,((($F210/$E210)*'PLAN DE ADQUISICIONES'!AG$80)*($G210/$F210)))</f>
        <v>0</v>
      </c>
      <c r="AL210" s="441">
        <f>IF( $F210=0,0,((($F210/$E210)*'PLAN DE ADQUISICIONES'!AH$80)*($G210/$F210)))</f>
        <v>0</v>
      </c>
      <c r="AM210" s="441">
        <f>IF( $F210=0,0,((($F210/$E210)*'PLAN DE ADQUISICIONES'!AI$80)*($G210/$F210)))</f>
        <v>0</v>
      </c>
      <c r="AN210" s="441">
        <f>IF( $F210=0,0,((($F210/$E210)*'PLAN DE ADQUISICIONES'!AJ$80)*($G210/$F210)))</f>
        <v>0</v>
      </c>
      <c r="AO210" s="441">
        <f>IF( $F210=0,0,((($F210/$E210)*'PLAN DE ADQUISICIONES'!AK$80)*($G210/$F210)))</f>
        <v>0</v>
      </c>
      <c r="AP210" s="441">
        <f>IF( $F210=0,0,((($F210/$E210)*'PLAN DE ADQUISICIONES'!AL$80)*($G210/$F210)))</f>
        <v>0</v>
      </c>
      <c r="AQ210" s="441">
        <f>IF( $F210=0,0,((($F210/$E210)*'PLAN DE ADQUISICIONES'!AM$80)*($G210/$F210)))</f>
        <v>0</v>
      </c>
      <c r="AR210" s="441">
        <f>IF( $F210=0,0,((($F210/$E210)*'PLAN DE ADQUISICIONES'!AN$80)*($G210/$F210)))</f>
        <v>0</v>
      </c>
      <c r="AS210" s="441">
        <f>IF( $F210=0,0,((($F210/$E210)*'PLAN DE ADQUISICIONES'!AO$80)*($G210/$F210)))</f>
        <v>0</v>
      </c>
      <c r="AT210" s="423">
        <f t="shared" si="57"/>
        <v>0</v>
      </c>
      <c r="AU210" s="426">
        <f t="shared" si="58"/>
        <v>0</v>
      </c>
      <c r="AV210" s="392">
        <f t="shared" si="59"/>
        <v>0</v>
      </c>
    </row>
    <row r="211" spans="2:48" s="60" customFormat="1" ht="13.5" x14ac:dyDescent="0.25">
      <c r="B211" s="395">
        <f>'FORMATO COSTEO C6'!C29</f>
        <v>6.2</v>
      </c>
      <c r="C211" s="396" t="str">
        <f>+'FORMATO COSTEO C6'!B29</f>
        <v>Equipamiento para gestión del proyecto</v>
      </c>
      <c r="D211" s="437"/>
      <c r="E211" s="549"/>
      <c r="F211" s="399">
        <f>+'FORMATO COSTEO C6'!G29</f>
        <v>0</v>
      </c>
      <c r="G211" s="402">
        <f>+'FORMATO COSTEO C6'!I29</f>
        <v>0</v>
      </c>
      <c r="H211" s="403">
        <f>SUM(H212:H221)</f>
        <v>0</v>
      </c>
      <c r="I211" s="399">
        <f t="shared" ref="I211:AU211" si="60">SUM(I212:I221)</f>
        <v>0</v>
      </c>
      <c r="J211" s="399">
        <f t="shared" si="60"/>
        <v>0</v>
      </c>
      <c r="K211" s="399">
        <f t="shared" si="60"/>
        <v>0</v>
      </c>
      <c r="L211" s="399">
        <f t="shared" si="60"/>
        <v>0</v>
      </c>
      <c r="M211" s="399">
        <f t="shared" si="60"/>
        <v>0</v>
      </c>
      <c r="N211" s="399">
        <f t="shared" si="60"/>
        <v>0</v>
      </c>
      <c r="O211" s="399">
        <f t="shared" si="60"/>
        <v>0</v>
      </c>
      <c r="P211" s="399">
        <f t="shared" si="60"/>
        <v>0</v>
      </c>
      <c r="Q211" s="399">
        <f t="shared" si="60"/>
        <v>0</v>
      </c>
      <c r="R211" s="399">
        <f t="shared" si="60"/>
        <v>0</v>
      </c>
      <c r="S211" s="399">
        <f t="shared" si="60"/>
        <v>0</v>
      </c>
      <c r="T211" s="402">
        <f t="shared" si="60"/>
        <v>0</v>
      </c>
      <c r="U211" s="403">
        <f t="shared" si="60"/>
        <v>0</v>
      </c>
      <c r="V211" s="399">
        <f t="shared" si="60"/>
        <v>0</v>
      </c>
      <c r="W211" s="399">
        <f t="shared" si="60"/>
        <v>0</v>
      </c>
      <c r="X211" s="399">
        <f t="shared" si="60"/>
        <v>0</v>
      </c>
      <c r="Y211" s="399">
        <f t="shared" si="60"/>
        <v>0</v>
      </c>
      <c r="Z211" s="399">
        <f t="shared" si="60"/>
        <v>0</v>
      </c>
      <c r="AA211" s="399">
        <f t="shared" si="60"/>
        <v>0</v>
      </c>
      <c r="AB211" s="399">
        <f t="shared" si="60"/>
        <v>0</v>
      </c>
      <c r="AC211" s="399">
        <f t="shared" si="60"/>
        <v>0</v>
      </c>
      <c r="AD211" s="399">
        <f t="shared" si="60"/>
        <v>0</v>
      </c>
      <c r="AE211" s="399">
        <f t="shared" si="60"/>
        <v>0</v>
      </c>
      <c r="AF211" s="399">
        <f t="shared" si="60"/>
        <v>0</v>
      </c>
      <c r="AG211" s="400">
        <f>SUM(AG212:AG221)</f>
        <v>0</v>
      </c>
      <c r="AH211" s="401">
        <f t="shared" si="60"/>
        <v>0</v>
      </c>
      <c r="AI211" s="399">
        <f t="shared" si="60"/>
        <v>0</v>
      </c>
      <c r="AJ211" s="399">
        <f t="shared" si="60"/>
        <v>0</v>
      </c>
      <c r="AK211" s="399">
        <f t="shared" si="60"/>
        <v>0</v>
      </c>
      <c r="AL211" s="399">
        <f t="shared" si="60"/>
        <v>0</v>
      </c>
      <c r="AM211" s="399">
        <f t="shared" si="60"/>
        <v>0</v>
      </c>
      <c r="AN211" s="399">
        <f t="shared" si="60"/>
        <v>0</v>
      </c>
      <c r="AO211" s="399">
        <f t="shared" si="60"/>
        <v>0</v>
      </c>
      <c r="AP211" s="399">
        <f t="shared" si="60"/>
        <v>0</v>
      </c>
      <c r="AQ211" s="399">
        <f t="shared" si="60"/>
        <v>0</v>
      </c>
      <c r="AR211" s="399">
        <f t="shared" si="60"/>
        <v>0</v>
      </c>
      <c r="AS211" s="399">
        <f t="shared" si="60"/>
        <v>0</v>
      </c>
      <c r="AT211" s="402">
        <f t="shared" si="60"/>
        <v>0</v>
      </c>
      <c r="AU211" s="404">
        <f t="shared" si="60"/>
        <v>0</v>
      </c>
      <c r="AV211" s="392">
        <f t="shared" si="59"/>
        <v>0</v>
      </c>
    </row>
    <row r="212" spans="2:48" s="60" customFormat="1" ht="13.5" x14ac:dyDescent="0.25">
      <c r="B212" s="416" t="str">
        <f>'FORMATO COSTEO C6'!C30</f>
        <v>6.2.1</v>
      </c>
      <c r="C212" s="439" t="str">
        <f>'FORMATO COSTEO C6'!B30</f>
        <v>Laptopos</v>
      </c>
      <c r="D212" s="428" t="str">
        <f>'FORMATO COSTEO C6'!D30</f>
        <v>Unidad</v>
      </c>
      <c r="E212" s="564">
        <f>'FORMATO COSTEO C6'!E30</f>
        <v>2</v>
      </c>
      <c r="F212" s="441">
        <f>'FORMATO COSTEO C6'!G30</f>
        <v>0</v>
      </c>
      <c r="G212" s="565">
        <f>'FORMATO COSTEO C6'!I30</f>
        <v>0</v>
      </c>
      <c r="H212" s="444">
        <f>IF( $F212=0,0,((($F212/$E212)*'PLAN DE ADQUISICIONES'!F$82)*($G212/$F212)))</f>
        <v>0</v>
      </c>
      <c r="I212" s="441">
        <f>IF( $F212=0,0,((($F212/$E212)*'PLAN DE ADQUISICIONES'!G$82)*($G212/$F212)))</f>
        <v>0</v>
      </c>
      <c r="J212" s="441">
        <f>IF( $F212=0,0,((($F212/$E212)*'PLAN DE ADQUISICIONES'!H$82)*($G212/$F212)))</f>
        <v>0</v>
      </c>
      <c r="K212" s="441">
        <f>IF( $F212=0,0,((($F212/$E212)*'PLAN DE ADQUISICIONES'!I$82)*($G212/$F212)))</f>
        <v>0</v>
      </c>
      <c r="L212" s="441">
        <f>IF( $F212=0,0,((($F212/$E212)*'PLAN DE ADQUISICIONES'!J$82)*($G212/$F212)))</f>
        <v>0</v>
      </c>
      <c r="M212" s="441">
        <f>IF( $F212=0,0,((($F212/$E212)*'PLAN DE ADQUISICIONES'!K$82)*($G212/$F212)))</f>
        <v>0</v>
      </c>
      <c r="N212" s="441">
        <f>IF( $F212=0,0,((($F212/$E212)*'PLAN DE ADQUISICIONES'!L$82)*($G212/$F212)))</f>
        <v>0</v>
      </c>
      <c r="O212" s="441">
        <f>IF( $F212=0,0,((($F212/$E212)*'PLAN DE ADQUISICIONES'!M$82)*($G212/$F212)))</f>
        <v>0</v>
      </c>
      <c r="P212" s="441">
        <f>IF( $F212=0,0,((($F212/$E212)*'PLAN DE ADQUISICIONES'!N$82)*($G212/$F212)))</f>
        <v>0</v>
      </c>
      <c r="Q212" s="441">
        <f>IF( $F212=0,0,((($F212/$E212)*'PLAN DE ADQUISICIONES'!O$82)*($G212/$F212)))</f>
        <v>0</v>
      </c>
      <c r="R212" s="441">
        <f>IF( $F212=0,0,((($F212/$E212)*'PLAN DE ADQUISICIONES'!P$82)*($G212/$F212)))</f>
        <v>0</v>
      </c>
      <c r="S212" s="441">
        <f>IF( $F212=0,0,((($F212/$E212)*'PLAN DE ADQUISICIONES'!Q$82)*($G212/$F212)))</f>
        <v>0</v>
      </c>
      <c r="T212" s="423">
        <f t="shared" ref="T212:T221" si="61">H212+I212+J212+K212+L212+M212+N212+O212+P212+Q212+R212+S212</f>
        <v>0</v>
      </c>
      <c r="U212" s="444">
        <f>IF( $F212=0,0,((($F212/$E212)*'PLAN DE ADQUISICIONES'!R$82)*($G212/$F212)))</f>
        <v>0</v>
      </c>
      <c r="V212" s="441">
        <f>IF( $F212=0,0,((($F212/$E212)*'PLAN DE ADQUISICIONES'!S$82)*($G212/$F212)))</f>
        <v>0</v>
      </c>
      <c r="W212" s="441">
        <f>IF( $F212=0,0,((($F212/$E212)*'PLAN DE ADQUISICIONES'!T$82)*($G212/$F212)))</f>
        <v>0</v>
      </c>
      <c r="X212" s="441">
        <f>IF( $F212=0,0,((($F212/$E212)*'PLAN DE ADQUISICIONES'!U$82)*($G212/$F212)))</f>
        <v>0</v>
      </c>
      <c r="Y212" s="441">
        <f>IF( $F212=0,0,((($F212/$E212)*'PLAN DE ADQUISICIONES'!V$82)*($G212/$F212)))</f>
        <v>0</v>
      </c>
      <c r="Z212" s="441">
        <f>IF( $F212=0,0,((($F212/$E212)*'PLAN DE ADQUISICIONES'!W$82)*($G212/$F212)))</f>
        <v>0</v>
      </c>
      <c r="AA212" s="441">
        <f>IF( $F212=0,0,((($F212/$E212)*'PLAN DE ADQUISICIONES'!X$82)*($G212/$F212)))</f>
        <v>0</v>
      </c>
      <c r="AB212" s="441">
        <f>IF( $F212=0,0,((($F212/$E212)*'PLAN DE ADQUISICIONES'!Y$82)*($G212/$F212)))</f>
        <v>0</v>
      </c>
      <c r="AC212" s="441">
        <f>IF( $F212=0,0,((($F212/$E212)*'PLAN DE ADQUISICIONES'!Z$82)*($G212/$F212)))</f>
        <v>0</v>
      </c>
      <c r="AD212" s="441">
        <f>IF( $F212=0,0,((($F212/$E212)*'PLAN DE ADQUISICIONES'!AA$82)*($G212/$F212)))</f>
        <v>0</v>
      </c>
      <c r="AE212" s="441">
        <f>IF( $F212=0,0,((($F212/$E212)*'PLAN DE ADQUISICIONES'!AB$82)*($G212/$F212)))</f>
        <v>0</v>
      </c>
      <c r="AF212" s="441">
        <f>IF( $F212=0,0,((($F212/$E212)*'PLAN DE ADQUISICIONES'!AC$82)*($G212/$F212)))</f>
        <v>0</v>
      </c>
      <c r="AG212" s="421">
        <f t="shared" ref="AG212:AG221" si="62">U212+V212+W212+X212+Y212+Z212+AA212+AB212+AC212+AD212+AE212+AF212</f>
        <v>0</v>
      </c>
      <c r="AH212" s="443">
        <f>IF( $F212=0,0,((($F212/$E212)*'PLAN DE ADQUISICIONES'!AD$82)*($G212/$F212)))</f>
        <v>0</v>
      </c>
      <c r="AI212" s="441">
        <f>IF( $F212=0,0,((($F212/$E212)*'PLAN DE ADQUISICIONES'!AE$82)*($G212/$F212)))</f>
        <v>0</v>
      </c>
      <c r="AJ212" s="441">
        <f>IF( $F212=0,0,((($F212/$E212)*'PLAN DE ADQUISICIONES'!AF$82)*($G212/$F212)))</f>
        <v>0</v>
      </c>
      <c r="AK212" s="441">
        <f>IF( $F212=0,0,((($F212/$E212)*'PLAN DE ADQUISICIONES'!AG$82)*($G212/$F212)))</f>
        <v>0</v>
      </c>
      <c r="AL212" s="441">
        <f>IF( $F212=0,0,((($F212/$E212)*'PLAN DE ADQUISICIONES'!AH$82)*($G212/$F212)))</f>
        <v>0</v>
      </c>
      <c r="AM212" s="441">
        <f>IF( $F212=0,0,((($F212/$E212)*'PLAN DE ADQUISICIONES'!AI$82)*($G212/$F212)))</f>
        <v>0</v>
      </c>
      <c r="AN212" s="441">
        <f>IF( $F212=0,0,((($F212/$E212)*'PLAN DE ADQUISICIONES'!AJ$82)*($G212/$F212)))</f>
        <v>0</v>
      </c>
      <c r="AO212" s="441">
        <f>IF( $F212=0,0,((($F212/$E212)*'PLAN DE ADQUISICIONES'!AK$82)*($G212/$F212)))</f>
        <v>0</v>
      </c>
      <c r="AP212" s="441">
        <f>IF( $F212=0,0,((($F212/$E212)*'PLAN DE ADQUISICIONES'!AL$82)*($G212/$F212)))</f>
        <v>0</v>
      </c>
      <c r="AQ212" s="441">
        <f>IF( $F212=0,0,((($F212/$E212)*'PLAN DE ADQUISICIONES'!AM$82)*($G212/$F212)))</f>
        <v>0</v>
      </c>
      <c r="AR212" s="441">
        <f>IF( $F212=0,0,((($F212/$E212)*'PLAN DE ADQUISICIONES'!AN$82)*($G212/$F212)))</f>
        <v>0</v>
      </c>
      <c r="AS212" s="441">
        <f>IF( $F212=0,0,((($F212/$E212)*'PLAN DE ADQUISICIONES'!AO$82)*($G212/$F212)))</f>
        <v>0</v>
      </c>
      <c r="AT212" s="423">
        <f t="shared" ref="AT212:AT221" si="63">AH212+AI212+AJ212+AK212+AL212+AM212+AN212+AO212+AP212+AQ212+AR212+AS212</f>
        <v>0</v>
      </c>
      <c r="AU212" s="426">
        <f t="shared" ref="AU212:AU221" si="64">AS212+AR212+AQ212+AP212+AO212+AN212+AM212+AL212+AK212+AJ212+AI212+AH212+AF212+AE212+AD212+AC212+AB212+AA212+Z212+Y212+X212+W212+V212+U212+S212+R212+Q212+P212+O212+N212+M212+L212+K212+J212+I212+H212</f>
        <v>0</v>
      </c>
      <c r="AV212" s="392">
        <f t="shared" si="59"/>
        <v>0</v>
      </c>
    </row>
    <row r="213" spans="2:48" s="60" customFormat="1" ht="13.5" x14ac:dyDescent="0.25">
      <c r="B213" s="416" t="str">
        <f>'FORMATO COSTEO C6'!C31</f>
        <v>6.2.2</v>
      </c>
      <c r="C213" s="439" t="str">
        <f>'FORMATO COSTEO C6'!B31</f>
        <v xml:space="preserve">Camara </v>
      </c>
      <c r="D213" s="428" t="str">
        <f>'FORMATO COSTEO C6'!D31</f>
        <v>Unidad</v>
      </c>
      <c r="E213" s="564">
        <f>'FORMATO COSTEO C6'!E31</f>
        <v>1</v>
      </c>
      <c r="F213" s="441">
        <f>'FORMATO COSTEO C6'!G31</f>
        <v>0</v>
      </c>
      <c r="G213" s="565">
        <f>'FORMATO COSTEO C6'!I31</f>
        <v>0</v>
      </c>
      <c r="H213" s="444">
        <f>IF( $F213=0,0,((($F213/$E213)*'PLAN DE ADQUISICIONES'!F$83)*($G213/$F213)))</f>
        <v>0</v>
      </c>
      <c r="I213" s="441">
        <f>IF( $F213=0,0,((($F213/$E213)*'PLAN DE ADQUISICIONES'!G$83)*($G213/$F213)))</f>
        <v>0</v>
      </c>
      <c r="J213" s="441">
        <f>IF( $F213=0,0,((($F213/$E213)*'PLAN DE ADQUISICIONES'!H$83)*($G213/$F213)))</f>
        <v>0</v>
      </c>
      <c r="K213" s="441">
        <f>IF( $F213=0,0,((($F213/$E213)*'PLAN DE ADQUISICIONES'!I$83)*($G213/$F213)))</f>
        <v>0</v>
      </c>
      <c r="L213" s="441">
        <f>IF( $F213=0,0,((($F213/$E213)*'PLAN DE ADQUISICIONES'!J$83)*($G213/$F213)))</f>
        <v>0</v>
      </c>
      <c r="M213" s="441">
        <f>IF( $F213=0,0,((($F213/$E213)*'PLAN DE ADQUISICIONES'!K$83)*($G213/$F213)))</f>
        <v>0</v>
      </c>
      <c r="N213" s="441">
        <f>IF( $F213=0,0,((($F213/$E213)*'PLAN DE ADQUISICIONES'!L$83)*($G213/$F213)))</f>
        <v>0</v>
      </c>
      <c r="O213" s="441">
        <f>IF( $F213=0,0,((($F213/$E213)*'PLAN DE ADQUISICIONES'!M$83)*($G213/$F213)))</f>
        <v>0</v>
      </c>
      <c r="P213" s="441">
        <f>IF( $F213=0,0,((($F213/$E213)*'PLAN DE ADQUISICIONES'!N$83)*($G213/$F213)))</f>
        <v>0</v>
      </c>
      <c r="Q213" s="441">
        <f>IF( $F213=0,0,((($F213/$E213)*'PLAN DE ADQUISICIONES'!O$83)*($G213/$F213)))</f>
        <v>0</v>
      </c>
      <c r="R213" s="441">
        <f>IF( $F213=0,0,((($F213/$E213)*'PLAN DE ADQUISICIONES'!P$83)*($G213/$F213)))</f>
        <v>0</v>
      </c>
      <c r="S213" s="441">
        <f>IF( $F213=0,0,((($F213/$E213)*'PLAN DE ADQUISICIONES'!Q$83)*($G213/$F213)))</f>
        <v>0</v>
      </c>
      <c r="T213" s="423">
        <f t="shared" si="61"/>
        <v>0</v>
      </c>
      <c r="U213" s="444">
        <f>IF( $F213=0,0,((($F213/$E213)*'PLAN DE ADQUISICIONES'!R$83)*($G213/$F213)))</f>
        <v>0</v>
      </c>
      <c r="V213" s="441">
        <f>IF( $F213=0,0,((($F213/$E213)*'PLAN DE ADQUISICIONES'!S$83)*($G213/$F213)))</f>
        <v>0</v>
      </c>
      <c r="W213" s="441">
        <f>IF( $F213=0,0,((($F213/$E213)*'PLAN DE ADQUISICIONES'!T$83)*($G213/$F213)))</f>
        <v>0</v>
      </c>
      <c r="X213" s="441">
        <f>IF( $F213=0,0,((($F213/$E213)*'PLAN DE ADQUISICIONES'!U$83)*($G213/$F213)))</f>
        <v>0</v>
      </c>
      <c r="Y213" s="441">
        <f>IF( $F213=0,0,((($F213/$E213)*'PLAN DE ADQUISICIONES'!V$83)*($G213/$F213)))</f>
        <v>0</v>
      </c>
      <c r="Z213" s="441">
        <f>IF( $F213=0,0,((($F213/$E213)*'PLAN DE ADQUISICIONES'!W$83)*($G213/$F213)))</f>
        <v>0</v>
      </c>
      <c r="AA213" s="441">
        <f>IF( $F213=0,0,((($F213/$E213)*'PLAN DE ADQUISICIONES'!X$83)*($G213/$F213)))</f>
        <v>0</v>
      </c>
      <c r="AB213" s="441">
        <f>IF( $F213=0,0,((($F213/$E213)*'PLAN DE ADQUISICIONES'!Y$83)*($G213/$F213)))</f>
        <v>0</v>
      </c>
      <c r="AC213" s="441">
        <f>IF( $F213=0,0,((($F213/$E213)*'PLAN DE ADQUISICIONES'!Z$83)*($G213/$F213)))</f>
        <v>0</v>
      </c>
      <c r="AD213" s="441">
        <f>IF( $F213=0,0,((($F213/$E213)*'PLAN DE ADQUISICIONES'!AA$83)*($G213/$F213)))</f>
        <v>0</v>
      </c>
      <c r="AE213" s="441">
        <f>IF( $F213=0,0,((($F213/$E213)*'PLAN DE ADQUISICIONES'!AB$83)*($G213/$F213)))</f>
        <v>0</v>
      </c>
      <c r="AF213" s="441">
        <f>IF( $F213=0,0,((($F213/$E213)*'PLAN DE ADQUISICIONES'!AC$83)*($G213/$F213)))</f>
        <v>0</v>
      </c>
      <c r="AG213" s="421">
        <f t="shared" si="62"/>
        <v>0</v>
      </c>
      <c r="AH213" s="443">
        <f>IF( $F213=0,0,((($F213/$E213)*'PLAN DE ADQUISICIONES'!AD$83)*($G213/$F213)))</f>
        <v>0</v>
      </c>
      <c r="AI213" s="441">
        <f>IF( $F213=0,0,((($F213/$E213)*'PLAN DE ADQUISICIONES'!AE$83)*($G213/$F213)))</f>
        <v>0</v>
      </c>
      <c r="AJ213" s="441">
        <f>IF( $F213=0,0,((($F213/$E213)*'PLAN DE ADQUISICIONES'!AF$83)*($G213/$F213)))</f>
        <v>0</v>
      </c>
      <c r="AK213" s="441">
        <f>IF( $F213=0,0,((($F213/$E213)*'PLAN DE ADQUISICIONES'!AG$83)*($G213/$F213)))</f>
        <v>0</v>
      </c>
      <c r="AL213" s="441">
        <f>IF( $F213=0,0,((($F213/$E213)*'PLAN DE ADQUISICIONES'!AH$83)*($G213/$F213)))</f>
        <v>0</v>
      </c>
      <c r="AM213" s="441">
        <f>IF( $F213=0,0,((($F213/$E213)*'PLAN DE ADQUISICIONES'!AI$83)*($G213/$F213)))</f>
        <v>0</v>
      </c>
      <c r="AN213" s="441">
        <f>IF( $F213=0,0,((($F213/$E213)*'PLAN DE ADQUISICIONES'!AJ$83)*($G213/$F213)))</f>
        <v>0</v>
      </c>
      <c r="AO213" s="441">
        <f>IF( $F213=0,0,((($F213/$E213)*'PLAN DE ADQUISICIONES'!AK$83)*($G213/$F213)))</f>
        <v>0</v>
      </c>
      <c r="AP213" s="441">
        <f>IF( $F213=0,0,((($F213/$E213)*'PLAN DE ADQUISICIONES'!AL$83)*($G213/$F213)))</f>
        <v>0</v>
      </c>
      <c r="AQ213" s="441">
        <f>IF( $F213=0,0,((($F213/$E213)*'PLAN DE ADQUISICIONES'!AM$83)*($G213/$F213)))</f>
        <v>0</v>
      </c>
      <c r="AR213" s="441">
        <f>IF( $F213=0,0,((($F213/$E213)*'PLAN DE ADQUISICIONES'!AN$83)*($G213/$F213)))</f>
        <v>0</v>
      </c>
      <c r="AS213" s="441">
        <f>IF( $F213=0,0,((($F213/$E213)*'PLAN DE ADQUISICIONES'!AO$83)*($G213/$F213)))</f>
        <v>0</v>
      </c>
      <c r="AT213" s="423">
        <f t="shared" si="63"/>
        <v>0</v>
      </c>
      <c r="AU213" s="426">
        <f t="shared" si="64"/>
        <v>0</v>
      </c>
      <c r="AV213" s="392">
        <f t="shared" si="59"/>
        <v>0</v>
      </c>
    </row>
    <row r="214" spans="2:48" s="60" customFormat="1" ht="13.5" x14ac:dyDescent="0.25">
      <c r="B214" s="416" t="str">
        <f>'FORMATO COSTEO C6'!C32</f>
        <v>6.2.3</v>
      </c>
      <c r="C214" s="439" t="str">
        <f>'FORMATO COSTEO C6'!B32</f>
        <v>Impresora</v>
      </c>
      <c r="D214" s="428" t="str">
        <f>'FORMATO COSTEO C6'!D32</f>
        <v>Unidad</v>
      </c>
      <c r="E214" s="564">
        <f>'FORMATO COSTEO C6'!E32</f>
        <v>1</v>
      </c>
      <c r="F214" s="441">
        <f>'FORMATO COSTEO C6'!G32</f>
        <v>0</v>
      </c>
      <c r="G214" s="565">
        <f>'FORMATO COSTEO C6'!I32</f>
        <v>0</v>
      </c>
      <c r="H214" s="444">
        <f>IF( $F214=0,0,((($F214/$E214)*'PLAN DE ADQUISICIONES'!F$84)*($G214/$F214)))</f>
        <v>0</v>
      </c>
      <c r="I214" s="441">
        <f>IF( $F214=0,0,((($F214/$E214)*'PLAN DE ADQUISICIONES'!G$84)*($G214/$F214)))</f>
        <v>0</v>
      </c>
      <c r="J214" s="441">
        <f>IF( $F214=0,0,((($F214/$E214)*'PLAN DE ADQUISICIONES'!H$84)*($G214/$F214)))</f>
        <v>0</v>
      </c>
      <c r="K214" s="441">
        <f>IF( $F214=0,0,((($F214/$E214)*'PLAN DE ADQUISICIONES'!I$84)*($G214/$F214)))</f>
        <v>0</v>
      </c>
      <c r="L214" s="441">
        <f>IF( $F214=0,0,((($F214/$E214)*'PLAN DE ADQUISICIONES'!J$84)*($G214/$F214)))</f>
        <v>0</v>
      </c>
      <c r="M214" s="441">
        <f>IF( $F214=0,0,((($F214/$E214)*'PLAN DE ADQUISICIONES'!K$84)*($G214/$F214)))</f>
        <v>0</v>
      </c>
      <c r="N214" s="441">
        <f>IF( $F214=0,0,((($F214/$E214)*'PLAN DE ADQUISICIONES'!L$84)*($G214/$F214)))</f>
        <v>0</v>
      </c>
      <c r="O214" s="441">
        <f>IF( $F214=0,0,((($F214/$E214)*'PLAN DE ADQUISICIONES'!M$84)*($G214/$F214)))</f>
        <v>0</v>
      </c>
      <c r="P214" s="441">
        <f>IF( $F214=0,0,((($F214/$E214)*'PLAN DE ADQUISICIONES'!N$84)*($G214/$F214)))</f>
        <v>0</v>
      </c>
      <c r="Q214" s="441">
        <f>IF( $F214=0,0,((($F214/$E214)*'PLAN DE ADQUISICIONES'!O$84)*($G214/$F214)))</f>
        <v>0</v>
      </c>
      <c r="R214" s="441">
        <f>IF( $F214=0,0,((($F214/$E214)*'PLAN DE ADQUISICIONES'!P$84)*($G214/$F214)))</f>
        <v>0</v>
      </c>
      <c r="S214" s="441">
        <f>IF( $F214=0,0,((($F214/$E214)*'PLAN DE ADQUISICIONES'!Q$84)*($G214/$F214)))</f>
        <v>0</v>
      </c>
      <c r="T214" s="423">
        <f t="shared" si="61"/>
        <v>0</v>
      </c>
      <c r="U214" s="444">
        <f>IF( $F214=0,0,((($F214/$E214)*'PLAN DE ADQUISICIONES'!R$84)*($G214/$F214)))</f>
        <v>0</v>
      </c>
      <c r="V214" s="441">
        <f>IF( $F214=0,0,((($F214/$E214)*'PLAN DE ADQUISICIONES'!S$84)*($G214/$F214)))</f>
        <v>0</v>
      </c>
      <c r="W214" s="441">
        <f>IF( $F214=0,0,((($F214/$E214)*'PLAN DE ADQUISICIONES'!T$84)*($G214/$F214)))</f>
        <v>0</v>
      </c>
      <c r="X214" s="441">
        <f>IF( $F214=0,0,((($F214/$E214)*'PLAN DE ADQUISICIONES'!U$84)*($G214/$F214)))</f>
        <v>0</v>
      </c>
      <c r="Y214" s="441">
        <f>IF( $F214=0,0,((($F214/$E214)*'PLAN DE ADQUISICIONES'!V$84)*($G214/$F214)))</f>
        <v>0</v>
      </c>
      <c r="Z214" s="441">
        <f>IF( $F214=0,0,((($F214/$E214)*'PLAN DE ADQUISICIONES'!W$84)*($G214/$F214)))</f>
        <v>0</v>
      </c>
      <c r="AA214" s="441">
        <f>IF( $F214=0,0,((($F214/$E214)*'PLAN DE ADQUISICIONES'!X$84)*($G214/$F214)))</f>
        <v>0</v>
      </c>
      <c r="AB214" s="441">
        <f>IF( $F214=0,0,((($F214/$E214)*'PLAN DE ADQUISICIONES'!Y$84)*($G214/$F214)))</f>
        <v>0</v>
      </c>
      <c r="AC214" s="441">
        <f>IF( $F214=0,0,((($F214/$E214)*'PLAN DE ADQUISICIONES'!Z$84)*($G214/$F214)))</f>
        <v>0</v>
      </c>
      <c r="AD214" s="441">
        <f>IF( $F214=0,0,((($F214/$E214)*'PLAN DE ADQUISICIONES'!AA$84)*($G214/$F214)))</f>
        <v>0</v>
      </c>
      <c r="AE214" s="441">
        <f>IF( $F214=0,0,((($F214/$E214)*'PLAN DE ADQUISICIONES'!AB$84)*($G214/$F214)))</f>
        <v>0</v>
      </c>
      <c r="AF214" s="441">
        <f>IF( $F214=0,0,((($F214/$E214)*'PLAN DE ADQUISICIONES'!AC$84)*($G214/$F214)))</f>
        <v>0</v>
      </c>
      <c r="AG214" s="421">
        <f t="shared" si="62"/>
        <v>0</v>
      </c>
      <c r="AH214" s="443">
        <f>IF( $F214=0,0,((($F214/$E214)*'PLAN DE ADQUISICIONES'!AD$84)*($G214/$F214)))</f>
        <v>0</v>
      </c>
      <c r="AI214" s="441">
        <f>IF( $F214=0,0,((($F214/$E214)*'PLAN DE ADQUISICIONES'!AE$84)*($G214/$F214)))</f>
        <v>0</v>
      </c>
      <c r="AJ214" s="441">
        <f>IF( $F214=0,0,((($F214/$E214)*'PLAN DE ADQUISICIONES'!AF$84)*($G214/$F214)))</f>
        <v>0</v>
      </c>
      <c r="AK214" s="441">
        <f>IF( $F214=0,0,((($F214/$E214)*'PLAN DE ADQUISICIONES'!AG$84)*($G214/$F214)))</f>
        <v>0</v>
      </c>
      <c r="AL214" s="441">
        <f>IF( $F214=0,0,((($F214/$E214)*'PLAN DE ADQUISICIONES'!AH$84)*($G214/$F214)))</f>
        <v>0</v>
      </c>
      <c r="AM214" s="441">
        <f>IF( $F214=0,0,((($F214/$E214)*'PLAN DE ADQUISICIONES'!AI$84)*($G214/$F214)))</f>
        <v>0</v>
      </c>
      <c r="AN214" s="441">
        <f>IF( $F214=0,0,((($F214/$E214)*'PLAN DE ADQUISICIONES'!AJ$84)*($G214/$F214)))</f>
        <v>0</v>
      </c>
      <c r="AO214" s="441">
        <f>IF( $F214=0,0,((($F214/$E214)*'PLAN DE ADQUISICIONES'!AK$84)*($G214/$F214)))</f>
        <v>0</v>
      </c>
      <c r="AP214" s="441">
        <f>IF( $F214=0,0,((($F214/$E214)*'PLAN DE ADQUISICIONES'!AL$84)*($G214/$F214)))</f>
        <v>0</v>
      </c>
      <c r="AQ214" s="441">
        <f>IF( $F214=0,0,((($F214/$E214)*'PLAN DE ADQUISICIONES'!AM$84)*($G214/$F214)))</f>
        <v>0</v>
      </c>
      <c r="AR214" s="441">
        <f>IF( $F214=0,0,((($F214/$E214)*'PLAN DE ADQUISICIONES'!AN$84)*($G214/$F214)))</f>
        <v>0</v>
      </c>
      <c r="AS214" s="441">
        <f>IF( $F214=0,0,((($F214/$E214)*'PLAN DE ADQUISICIONES'!AO$84)*($G214/$F214)))</f>
        <v>0</v>
      </c>
      <c r="AT214" s="423">
        <f t="shared" si="63"/>
        <v>0</v>
      </c>
      <c r="AU214" s="426">
        <f t="shared" si="64"/>
        <v>0</v>
      </c>
      <c r="AV214" s="392">
        <f t="shared" si="59"/>
        <v>0</v>
      </c>
    </row>
    <row r="215" spans="2:48" s="60" customFormat="1" ht="13.5" x14ac:dyDescent="0.25">
      <c r="B215" s="416" t="str">
        <f>'FORMATO COSTEO C6'!C33</f>
        <v>6.2.4</v>
      </c>
      <c r="C215" s="439" t="str">
        <f>'FORMATO COSTEO C6'!B33</f>
        <v>Mobiliario oficina</v>
      </c>
      <c r="D215" s="428" t="str">
        <f>'FORMATO COSTEO C6'!D33</f>
        <v>Unidad</v>
      </c>
      <c r="E215" s="564">
        <f>'FORMATO COSTEO C6'!E33</f>
        <v>4</v>
      </c>
      <c r="F215" s="441">
        <f>'FORMATO COSTEO C6'!G33</f>
        <v>0</v>
      </c>
      <c r="G215" s="565">
        <f>'FORMATO COSTEO C6'!I33</f>
        <v>0</v>
      </c>
      <c r="H215" s="444">
        <f>IF( $F215=0,0,((($F215/$E215)*'PLAN DE ADQUISICIONES'!F$85)*($G215/$F215)))</f>
        <v>0</v>
      </c>
      <c r="I215" s="441">
        <f>IF( $F215=0,0,((($F215/$E215)*'PLAN DE ADQUISICIONES'!G$85)*($G215/$F215)))</f>
        <v>0</v>
      </c>
      <c r="J215" s="441">
        <f>IF( $F215=0,0,((($F215/$E215)*'PLAN DE ADQUISICIONES'!H$85)*($G215/$F215)))</f>
        <v>0</v>
      </c>
      <c r="K215" s="441">
        <f>IF( $F215=0,0,((($F215/$E215)*'PLAN DE ADQUISICIONES'!I$85)*($G215/$F215)))</f>
        <v>0</v>
      </c>
      <c r="L215" s="441">
        <f>IF( $F215=0,0,((($F215/$E215)*'PLAN DE ADQUISICIONES'!J$85)*($G215/$F215)))</f>
        <v>0</v>
      </c>
      <c r="M215" s="441">
        <f>IF( $F215=0,0,((($F215/$E215)*'PLAN DE ADQUISICIONES'!K$85)*($G215/$F215)))</f>
        <v>0</v>
      </c>
      <c r="N215" s="441">
        <f>IF( $F215=0,0,((($F215/$E215)*'PLAN DE ADQUISICIONES'!L$85)*($G215/$F215)))</f>
        <v>0</v>
      </c>
      <c r="O215" s="441">
        <f>IF( $F215=0,0,((($F215/$E215)*'PLAN DE ADQUISICIONES'!M$85)*($G215/$F215)))</f>
        <v>0</v>
      </c>
      <c r="P215" s="441">
        <f>IF( $F215=0,0,((($F215/$E215)*'PLAN DE ADQUISICIONES'!N$85)*($G215/$F215)))</f>
        <v>0</v>
      </c>
      <c r="Q215" s="441">
        <f>IF( $F215=0,0,((($F215/$E215)*'PLAN DE ADQUISICIONES'!O$85)*($G215/$F215)))</f>
        <v>0</v>
      </c>
      <c r="R215" s="441">
        <f>IF( $F215=0,0,((($F215/$E215)*'PLAN DE ADQUISICIONES'!P$85)*($G215/$F215)))</f>
        <v>0</v>
      </c>
      <c r="S215" s="441">
        <f>IF( $F215=0,0,((($F215/$E215)*'PLAN DE ADQUISICIONES'!Q$85)*($G215/$F215)))</f>
        <v>0</v>
      </c>
      <c r="T215" s="423">
        <f t="shared" si="61"/>
        <v>0</v>
      </c>
      <c r="U215" s="444">
        <f>IF( $F215=0,0,((($F215/$E215)*'PLAN DE ADQUISICIONES'!R$85)*($G215/$F215)))</f>
        <v>0</v>
      </c>
      <c r="V215" s="441">
        <f>IF( $F215=0,0,((($F215/$E215)*'PLAN DE ADQUISICIONES'!S$85)*($G215/$F215)))</f>
        <v>0</v>
      </c>
      <c r="W215" s="441">
        <f>IF( $F215=0,0,((($F215/$E215)*'PLAN DE ADQUISICIONES'!T$85)*($G215/$F215)))</f>
        <v>0</v>
      </c>
      <c r="X215" s="441">
        <f>IF( $F215=0,0,((($F215/$E215)*'PLAN DE ADQUISICIONES'!U$85)*($G215/$F215)))</f>
        <v>0</v>
      </c>
      <c r="Y215" s="441">
        <f>IF( $F215=0,0,((($F215/$E215)*'PLAN DE ADQUISICIONES'!V$85)*($G215/$F215)))</f>
        <v>0</v>
      </c>
      <c r="Z215" s="441">
        <f>IF( $F215=0,0,((($F215/$E215)*'PLAN DE ADQUISICIONES'!W$85)*($G215/$F215)))</f>
        <v>0</v>
      </c>
      <c r="AA215" s="441">
        <f>IF( $F215=0,0,((($F215/$E215)*'PLAN DE ADQUISICIONES'!X$85)*($G215/$F215)))</f>
        <v>0</v>
      </c>
      <c r="AB215" s="441">
        <f>IF( $F215=0,0,((($F215/$E215)*'PLAN DE ADQUISICIONES'!Y$85)*($G215/$F215)))</f>
        <v>0</v>
      </c>
      <c r="AC215" s="441">
        <f>IF( $F215=0,0,((($F215/$E215)*'PLAN DE ADQUISICIONES'!Z$85)*($G215/$F215)))</f>
        <v>0</v>
      </c>
      <c r="AD215" s="441">
        <f>IF( $F215=0,0,((($F215/$E215)*'PLAN DE ADQUISICIONES'!AA$85)*($G215/$F215)))</f>
        <v>0</v>
      </c>
      <c r="AE215" s="441">
        <f>IF( $F215=0,0,((($F215/$E215)*'PLAN DE ADQUISICIONES'!AB$85)*($G215/$F215)))</f>
        <v>0</v>
      </c>
      <c r="AF215" s="441">
        <f>IF( $F215=0,0,((($F215/$E215)*'PLAN DE ADQUISICIONES'!AC$85)*($G215/$F215)))</f>
        <v>0</v>
      </c>
      <c r="AG215" s="421">
        <f t="shared" si="62"/>
        <v>0</v>
      </c>
      <c r="AH215" s="443">
        <f>IF( $F215=0,0,((($F215/$E215)*'PLAN DE ADQUISICIONES'!AD$85)*($G215/$F215)))</f>
        <v>0</v>
      </c>
      <c r="AI215" s="441">
        <f>IF( $F215=0,0,((($F215/$E215)*'PLAN DE ADQUISICIONES'!AE$85)*($G215/$F215)))</f>
        <v>0</v>
      </c>
      <c r="AJ215" s="441">
        <f>IF( $F215=0,0,((($F215/$E215)*'PLAN DE ADQUISICIONES'!AF$85)*($G215/$F215)))</f>
        <v>0</v>
      </c>
      <c r="AK215" s="441">
        <f>IF( $F215=0,0,((($F215/$E215)*'PLAN DE ADQUISICIONES'!AG$85)*($G215/$F215)))</f>
        <v>0</v>
      </c>
      <c r="AL215" s="441">
        <f>IF( $F215=0,0,((($F215/$E215)*'PLAN DE ADQUISICIONES'!AH$85)*($G215/$F215)))</f>
        <v>0</v>
      </c>
      <c r="AM215" s="441">
        <f>IF( $F215=0,0,((($F215/$E215)*'PLAN DE ADQUISICIONES'!AI$85)*($G215/$F215)))</f>
        <v>0</v>
      </c>
      <c r="AN215" s="441">
        <f>IF( $F215=0,0,((($F215/$E215)*'PLAN DE ADQUISICIONES'!AJ$85)*($G215/$F215)))</f>
        <v>0</v>
      </c>
      <c r="AO215" s="441">
        <f>IF( $F215=0,0,((($F215/$E215)*'PLAN DE ADQUISICIONES'!AK$85)*($G215/$F215)))</f>
        <v>0</v>
      </c>
      <c r="AP215" s="441">
        <f>IF( $F215=0,0,((($F215/$E215)*'PLAN DE ADQUISICIONES'!AL$85)*($G215/$F215)))</f>
        <v>0</v>
      </c>
      <c r="AQ215" s="441">
        <f>IF( $F215=0,0,((($F215/$E215)*'PLAN DE ADQUISICIONES'!AM$85)*($G215/$F215)))</f>
        <v>0</v>
      </c>
      <c r="AR215" s="441">
        <f>IF( $F215=0,0,((($F215/$E215)*'PLAN DE ADQUISICIONES'!AN$85)*($G215/$F215)))</f>
        <v>0</v>
      </c>
      <c r="AS215" s="441">
        <f>IF( $F215=0,0,((($F215/$E215)*'PLAN DE ADQUISICIONES'!AO$85)*($G215/$F215)))</f>
        <v>0</v>
      </c>
      <c r="AT215" s="423">
        <f t="shared" si="63"/>
        <v>0</v>
      </c>
      <c r="AU215" s="426">
        <f t="shared" si="64"/>
        <v>0</v>
      </c>
      <c r="AV215" s="392">
        <f t="shared" si="59"/>
        <v>0</v>
      </c>
    </row>
    <row r="216" spans="2:48" s="60" customFormat="1" ht="13.5" x14ac:dyDescent="0.25">
      <c r="B216" s="416" t="str">
        <f>'FORMATO COSTEO C6'!C34</f>
        <v>6.2.5</v>
      </c>
      <c r="C216" s="439">
        <f>'FORMATO COSTEO C6'!B34</f>
        <v>0</v>
      </c>
      <c r="D216" s="428" t="str">
        <f>'FORMATO COSTEO C6'!D34</f>
        <v>Unidad medida</v>
      </c>
      <c r="E216" s="564">
        <f>'FORMATO COSTEO C6'!E34</f>
        <v>0</v>
      </c>
      <c r="F216" s="441">
        <f>'FORMATO COSTEO C6'!G34</f>
        <v>0</v>
      </c>
      <c r="G216" s="565">
        <f>'FORMATO COSTEO C6'!I34</f>
        <v>0</v>
      </c>
      <c r="H216" s="444">
        <f>IF( $F216=0,0,((($F216/$E216)*'PLAN DE ADQUISICIONES'!F$86)*($G216/$F216)))</f>
        <v>0</v>
      </c>
      <c r="I216" s="441">
        <f>IF( $F216=0,0,((($F216/$E216)*'PLAN DE ADQUISICIONES'!G$86)*($G216/$F216)))</f>
        <v>0</v>
      </c>
      <c r="J216" s="441">
        <f>IF( $F216=0,0,((($F216/$E216)*'PLAN DE ADQUISICIONES'!H$86)*($G216/$F216)))</f>
        <v>0</v>
      </c>
      <c r="K216" s="441">
        <f>IF( $F216=0,0,((($F216/$E216)*'PLAN DE ADQUISICIONES'!I$86)*($G216/$F216)))</f>
        <v>0</v>
      </c>
      <c r="L216" s="441">
        <f>IF( $F216=0,0,((($F216/$E216)*'PLAN DE ADQUISICIONES'!J$86)*($G216/$F216)))</f>
        <v>0</v>
      </c>
      <c r="M216" s="441">
        <f>IF( $F216=0,0,((($F216/$E216)*'PLAN DE ADQUISICIONES'!K$86)*($G216/$F216)))</f>
        <v>0</v>
      </c>
      <c r="N216" s="441">
        <f>IF( $F216=0,0,((($F216/$E216)*'PLAN DE ADQUISICIONES'!L$86)*($G216/$F216)))</f>
        <v>0</v>
      </c>
      <c r="O216" s="441">
        <f>IF( $F216=0,0,((($F216/$E216)*'PLAN DE ADQUISICIONES'!M$86)*($G216/$F216)))</f>
        <v>0</v>
      </c>
      <c r="P216" s="441">
        <f>IF( $F216=0,0,((($F216/$E216)*'PLAN DE ADQUISICIONES'!N$86)*($G216/$F216)))</f>
        <v>0</v>
      </c>
      <c r="Q216" s="441">
        <f>IF( $F216=0,0,((($F216/$E216)*'PLAN DE ADQUISICIONES'!O$86)*($G216/$F216)))</f>
        <v>0</v>
      </c>
      <c r="R216" s="441">
        <f>IF( $F216=0,0,((($F216/$E216)*'PLAN DE ADQUISICIONES'!P$86)*($G216/$F216)))</f>
        <v>0</v>
      </c>
      <c r="S216" s="441">
        <f>IF( $F216=0,0,((($F216/$E216)*'PLAN DE ADQUISICIONES'!Q$86)*($G216/$F216)))</f>
        <v>0</v>
      </c>
      <c r="T216" s="423">
        <f t="shared" si="61"/>
        <v>0</v>
      </c>
      <c r="U216" s="444">
        <f>IF( $F216=0,0,((($F216/$E216)*'PLAN DE ADQUISICIONES'!R$86)*($G216/$F216)))</f>
        <v>0</v>
      </c>
      <c r="V216" s="441">
        <f>IF( $F216=0,0,((($F216/$E216)*'PLAN DE ADQUISICIONES'!S$86)*($G216/$F216)))</f>
        <v>0</v>
      </c>
      <c r="W216" s="441">
        <f>IF( $F216=0,0,((($F216/$E216)*'PLAN DE ADQUISICIONES'!T$86)*($G216/$F216)))</f>
        <v>0</v>
      </c>
      <c r="X216" s="441">
        <f>IF( $F216=0,0,((($F216/$E216)*'PLAN DE ADQUISICIONES'!U$86)*($G216/$F216)))</f>
        <v>0</v>
      </c>
      <c r="Y216" s="441">
        <f>IF( $F216=0,0,((($F216/$E216)*'PLAN DE ADQUISICIONES'!V$86)*($G216/$F216)))</f>
        <v>0</v>
      </c>
      <c r="Z216" s="441">
        <f>IF( $F216=0,0,((($F216/$E216)*'PLAN DE ADQUISICIONES'!W$86)*($G216/$F216)))</f>
        <v>0</v>
      </c>
      <c r="AA216" s="441">
        <f>IF( $F216=0,0,((($F216/$E216)*'PLAN DE ADQUISICIONES'!X$86)*($G216/$F216)))</f>
        <v>0</v>
      </c>
      <c r="AB216" s="441">
        <f>IF( $F216=0,0,((($F216/$E216)*'PLAN DE ADQUISICIONES'!Y$86)*($G216/$F216)))</f>
        <v>0</v>
      </c>
      <c r="AC216" s="441">
        <f>IF( $F216=0,0,((($F216/$E216)*'PLAN DE ADQUISICIONES'!Z$86)*($G216/$F216)))</f>
        <v>0</v>
      </c>
      <c r="AD216" s="441">
        <f>IF( $F216=0,0,((($F216/$E216)*'PLAN DE ADQUISICIONES'!AA$86)*($G216/$F216)))</f>
        <v>0</v>
      </c>
      <c r="AE216" s="441">
        <f>IF( $F216=0,0,((($F216/$E216)*'PLAN DE ADQUISICIONES'!AB$86)*($G216/$F216)))</f>
        <v>0</v>
      </c>
      <c r="AF216" s="441">
        <f>IF( $F216=0,0,((($F216/$E216)*'PLAN DE ADQUISICIONES'!AC$86)*($G216/$F216)))</f>
        <v>0</v>
      </c>
      <c r="AG216" s="421">
        <f t="shared" si="62"/>
        <v>0</v>
      </c>
      <c r="AH216" s="443">
        <f>IF( $F216=0,0,((($F216/$E216)*'PLAN DE ADQUISICIONES'!AD$86)*($G216/$F216)))</f>
        <v>0</v>
      </c>
      <c r="AI216" s="441">
        <f>IF( $F216=0,0,((($F216/$E216)*'PLAN DE ADQUISICIONES'!AE$86)*($G216/$F216)))</f>
        <v>0</v>
      </c>
      <c r="AJ216" s="441">
        <f>IF( $F216=0,0,((($F216/$E216)*'PLAN DE ADQUISICIONES'!AF$86)*($G216/$F216)))</f>
        <v>0</v>
      </c>
      <c r="AK216" s="441">
        <f>IF( $F216=0,0,((($F216/$E216)*'PLAN DE ADQUISICIONES'!AG$86)*($G216/$F216)))</f>
        <v>0</v>
      </c>
      <c r="AL216" s="441">
        <f>IF( $F216=0,0,((($F216/$E216)*'PLAN DE ADQUISICIONES'!AH$86)*($G216/$F216)))</f>
        <v>0</v>
      </c>
      <c r="AM216" s="441">
        <f>IF( $F216=0,0,((($F216/$E216)*'PLAN DE ADQUISICIONES'!AI$86)*($G216/$F216)))</f>
        <v>0</v>
      </c>
      <c r="AN216" s="441">
        <f>IF( $F216=0,0,((($F216/$E216)*'PLAN DE ADQUISICIONES'!AJ$86)*($G216/$F216)))</f>
        <v>0</v>
      </c>
      <c r="AO216" s="441">
        <f>IF( $F216=0,0,((($F216/$E216)*'PLAN DE ADQUISICIONES'!AK$86)*($G216/$F216)))</f>
        <v>0</v>
      </c>
      <c r="AP216" s="441">
        <f>IF( $F216=0,0,((($F216/$E216)*'PLAN DE ADQUISICIONES'!AL$86)*($G216/$F216)))</f>
        <v>0</v>
      </c>
      <c r="AQ216" s="441">
        <f>IF( $F216=0,0,((($F216/$E216)*'PLAN DE ADQUISICIONES'!AM$86)*($G216/$F216)))</f>
        <v>0</v>
      </c>
      <c r="AR216" s="441">
        <f>IF( $F216=0,0,((($F216/$E216)*'PLAN DE ADQUISICIONES'!AN$86)*($G216/$F216)))</f>
        <v>0</v>
      </c>
      <c r="AS216" s="441">
        <f>IF( $F216=0,0,((($F216/$E216)*'PLAN DE ADQUISICIONES'!AO$86)*($G216/$F216)))</f>
        <v>0</v>
      </c>
      <c r="AT216" s="423">
        <f t="shared" si="63"/>
        <v>0</v>
      </c>
      <c r="AU216" s="426">
        <f t="shared" si="64"/>
        <v>0</v>
      </c>
      <c r="AV216" s="392">
        <f t="shared" si="59"/>
        <v>0</v>
      </c>
    </row>
    <row r="217" spans="2:48" s="60" customFormat="1" ht="13.5" x14ac:dyDescent="0.25">
      <c r="B217" s="416" t="str">
        <f>'FORMATO COSTEO C6'!C35</f>
        <v>6.2.6</v>
      </c>
      <c r="C217" s="439">
        <f>'FORMATO COSTEO C6'!B35</f>
        <v>0</v>
      </c>
      <c r="D217" s="428" t="str">
        <f>'FORMATO COSTEO C6'!D35</f>
        <v>Unidad medida</v>
      </c>
      <c r="E217" s="564">
        <f>'FORMATO COSTEO C6'!E35</f>
        <v>0</v>
      </c>
      <c r="F217" s="441">
        <f>'FORMATO COSTEO C6'!G35</f>
        <v>0</v>
      </c>
      <c r="G217" s="565">
        <f>'FORMATO COSTEO C6'!I35</f>
        <v>0</v>
      </c>
      <c r="H217" s="444">
        <f>IF( $F217=0,0,((($F217/$E217)*'PLAN DE ADQUISICIONES'!F$87)*($G217/$F217)))</f>
        <v>0</v>
      </c>
      <c r="I217" s="441">
        <f>IF( $F217=0,0,((($F217/$E217)*'PLAN DE ADQUISICIONES'!G$87)*($G217/$F217)))</f>
        <v>0</v>
      </c>
      <c r="J217" s="441">
        <f>IF( $F217=0,0,((($F217/$E217)*'PLAN DE ADQUISICIONES'!H$87)*($G217/$F217)))</f>
        <v>0</v>
      </c>
      <c r="K217" s="441">
        <f>IF( $F217=0,0,((($F217/$E217)*'PLAN DE ADQUISICIONES'!I$87)*($G217/$F217)))</f>
        <v>0</v>
      </c>
      <c r="L217" s="441">
        <f>IF( $F217=0,0,((($F217/$E217)*'PLAN DE ADQUISICIONES'!J$87)*($G217/$F217)))</f>
        <v>0</v>
      </c>
      <c r="M217" s="441">
        <f>IF( $F217=0,0,((($F217/$E217)*'PLAN DE ADQUISICIONES'!K$87)*($G217/$F217)))</f>
        <v>0</v>
      </c>
      <c r="N217" s="441">
        <f>IF( $F217=0,0,((($F217/$E217)*'PLAN DE ADQUISICIONES'!L$87)*($G217/$F217)))</f>
        <v>0</v>
      </c>
      <c r="O217" s="441">
        <f>IF( $F217=0,0,((($F217/$E217)*'PLAN DE ADQUISICIONES'!M$87)*($G217/$F217)))</f>
        <v>0</v>
      </c>
      <c r="P217" s="441">
        <f>IF( $F217=0,0,((($F217/$E217)*'PLAN DE ADQUISICIONES'!N$87)*($G217/$F217)))</f>
        <v>0</v>
      </c>
      <c r="Q217" s="441">
        <f>IF( $F217=0,0,((($F217/$E217)*'PLAN DE ADQUISICIONES'!O$87)*($G217/$F217)))</f>
        <v>0</v>
      </c>
      <c r="R217" s="441">
        <f>IF( $F217=0,0,((($F217/$E217)*'PLAN DE ADQUISICIONES'!P$87)*($G217/$F217)))</f>
        <v>0</v>
      </c>
      <c r="S217" s="441">
        <f>IF( $F217=0,0,((($F217/$E217)*'PLAN DE ADQUISICIONES'!Q$87)*($G217/$F217)))</f>
        <v>0</v>
      </c>
      <c r="T217" s="423">
        <f t="shared" si="61"/>
        <v>0</v>
      </c>
      <c r="U217" s="444">
        <f>IF( $F217=0,0,((($F217/$E217)*'PLAN DE ADQUISICIONES'!R$87)*($G217/$F217)))</f>
        <v>0</v>
      </c>
      <c r="V217" s="441">
        <f>IF( $F217=0,0,((($F217/$E217)*'PLAN DE ADQUISICIONES'!S$87)*($G217/$F217)))</f>
        <v>0</v>
      </c>
      <c r="W217" s="441">
        <f>IF( $F217=0,0,((($F217/$E217)*'PLAN DE ADQUISICIONES'!T$87)*($G217/$F217)))</f>
        <v>0</v>
      </c>
      <c r="X217" s="441">
        <f>IF( $F217=0,0,((($F217/$E217)*'PLAN DE ADQUISICIONES'!U$87)*($G217/$F217)))</f>
        <v>0</v>
      </c>
      <c r="Y217" s="441">
        <f>IF( $F217=0,0,((($F217/$E217)*'PLAN DE ADQUISICIONES'!V$87)*($G217/$F217)))</f>
        <v>0</v>
      </c>
      <c r="Z217" s="441">
        <f>IF( $F217=0,0,((($F217/$E217)*'PLAN DE ADQUISICIONES'!W$87)*($G217/$F217)))</f>
        <v>0</v>
      </c>
      <c r="AA217" s="441">
        <f>IF( $F217=0,0,((($F217/$E217)*'PLAN DE ADQUISICIONES'!X$87)*($G217/$F217)))</f>
        <v>0</v>
      </c>
      <c r="AB217" s="441">
        <f>IF( $F217=0,0,((($F217/$E217)*'PLAN DE ADQUISICIONES'!Y$87)*($G217/$F217)))</f>
        <v>0</v>
      </c>
      <c r="AC217" s="441">
        <f>IF( $F217=0,0,((($F217/$E217)*'PLAN DE ADQUISICIONES'!Z$87)*($G217/$F217)))</f>
        <v>0</v>
      </c>
      <c r="AD217" s="441">
        <f>IF( $F217=0,0,((($F217/$E217)*'PLAN DE ADQUISICIONES'!AA$87)*($G217/$F217)))</f>
        <v>0</v>
      </c>
      <c r="AE217" s="441">
        <f>IF( $F217=0,0,((($F217/$E217)*'PLAN DE ADQUISICIONES'!AB$87)*($G217/$F217)))</f>
        <v>0</v>
      </c>
      <c r="AF217" s="441">
        <f>IF( $F217=0,0,((($F217/$E217)*'PLAN DE ADQUISICIONES'!AC$87)*($G217/$F217)))</f>
        <v>0</v>
      </c>
      <c r="AG217" s="421">
        <f t="shared" si="62"/>
        <v>0</v>
      </c>
      <c r="AH217" s="443">
        <f>IF( $F217=0,0,((($F217/$E217)*'PLAN DE ADQUISICIONES'!AD$87)*($G217/$F217)))</f>
        <v>0</v>
      </c>
      <c r="AI217" s="441">
        <f>IF( $F217=0,0,((($F217/$E217)*'PLAN DE ADQUISICIONES'!AE$87)*($G217/$F217)))</f>
        <v>0</v>
      </c>
      <c r="AJ217" s="441">
        <f>IF( $F217=0,0,((($F217/$E217)*'PLAN DE ADQUISICIONES'!AF$87)*($G217/$F217)))</f>
        <v>0</v>
      </c>
      <c r="AK217" s="441">
        <f>IF( $F217=0,0,((($F217/$E217)*'PLAN DE ADQUISICIONES'!AG$87)*($G217/$F217)))</f>
        <v>0</v>
      </c>
      <c r="AL217" s="441">
        <f>IF( $F217=0,0,((($F217/$E217)*'PLAN DE ADQUISICIONES'!AH$87)*($G217/$F217)))</f>
        <v>0</v>
      </c>
      <c r="AM217" s="441">
        <f>IF( $F217=0,0,((($F217/$E217)*'PLAN DE ADQUISICIONES'!AI$87)*($G217/$F217)))</f>
        <v>0</v>
      </c>
      <c r="AN217" s="441">
        <f>IF( $F217=0,0,((($F217/$E217)*'PLAN DE ADQUISICIONES'!AJ$87)*($G217/$F217)))</f>
        <v>0</v>
      </c>
      <c r="AO217" s="441">
        <f>IF( $F217=0,0,((($F217/$E217)*'PLAN DE ADQUISICIONES'!AK$87)*($G217/$F217)))</f>
        <v>0</v>
      </c>
      <c r="AP217" s="441">
        <f>IF( $F217=0,0,((($F217/$E217)*'PLAN DE ADQUISICIONES'!AL$87)*($G217/$F217)))</f>
        <v>0</v>
      </c>
      <c r="AQ217" s="441">
        <f>IF( $F217=0,0,((($F217/$E217)*'PLAN DE ADQUISICIONES'!AM$87)*($G217/$F217)))</f>
        <v>0</v>
      </c>
      <c r="AR217" s="441">
        <f>IF( $F217=0,0,((($F217/$E217)*'PLAN DE ADQUISICIONES'!AN$87)*($G217/$F217)))</f>
        <v>0</v>
      </c>
      <c r="AS217" s="441">
        <f>IF( $F217=0,0,((($F217/$E217)*'PLAN DE ADQUISICIONES'!AO$87)*($G217/$F217)))</f>
        <v>0</v>
      </c>
      <c r="AT217" s="423">
        <f t="shared" si="63"/>
        <v>0</v>
      </c>
      <c r="AU217" s="426">
        <f t="shared" si="64"/>
        <v>0</v>
      </c>
      <c r="AV217" s="392">
        <f t="shared" si="59"/>
        <v>0</v>
      </c>
    </row>
    <row r="218" spans="2:48" s="60" customFormat="1" ht="13.5" x14ac:dyDescent="0.25">
      <c r="B218" s="416" t="str">
        <f>'FORMATO COSTEO C6'!C36</f>
        <v>6.2.7</v>
      </c>
      <c r="C218" s="439">
        <f>'FORMATO COSTEO C6'!B36</f>
        <v>0</v>
      </c>
      <c r="D218" s="428" t="str">
        <f>'FORMATO COSTEO C6'!D36</f>
        <v>Unidad medida</v>
      </c>
      <c r="E218" s="564">
        <f>'FORMATO COSTEO C6'!E36</f>
        <v>0</v>
      </c>
      <c r="F218" s="441">
        <f>'FORMATO COSTEO C6'!G36</f>
        <v>0</v>
      </c>
      <c r="G218" s="565">
        <f>'FORMATO COSTEO C6'!I36</f>
        <v>0</v>
      </c>
      <c r="H218" s="444">
        <f>IF( $F218=0,0,((($F218/$E218)*'PLAN DE ADQUISICIONES'!F$88)*($G218/$F218)))</f>
        <v>0</v>
      </c>
      <c r="I218" s="441">
        <f>IF( $F218=0,0,((($F218/$E218)*'PLAN DE ADQUISICIONES'!G$88)*($G218/$F218)))</f>
        <v>0</v>
      </c>
      <c r="J218" s="441">
        <f>IF( $F218=0,0,((($F218/$E218)*'PLAN DE ADQUISICIONES'!H$88)*($G218/$F218)))</f>
        <v>0</v>
      </c>
      <c r="K218" s="441">
        <f>IF( $F218=0,0,((($F218/$E218)*'PLAN DE ADQUISICIONES'!I$88)*($G218/$F218)))</f>
        <v>0</v>
      </c>
      <c r="L218" s="441">
        <f>IF( $F218=0,0,((($F218/$E218)*'PLAN DE ADQUISICIONES'!J$88)*($G218/$F218)))</f>
        <v>0</v>
      </c>
      <c r="M218" s="441">
        <f>IF( $F218=0,0,((($F218/$E218)*'PLAN DE ADQUISICIONES'!K$88)*($G218/$F218)))</f>
        <v>0</v>
      </c>
      <c r="N218" s="441">
        <f>IF( $F218=0,0,((($F218/$E218)*'PLAN DE ADQUISICIONES'!L$88)*($G218/$F218)))</f>
        <v>0</v>
      </c>
      <c r="O218" s="441">
        <f>IF( $F218=0,0,((($F218/$E218)*'PLAN DE ADQUISICIONES'!M$88)*($G218/$F218)))</f>
        <v>0</v>
      </c>
      <c r="P218" s="441">
        <f>IF( $F218=0,0,((($F218/$E218)*'PLAN DE ADQUISICIONES'!N$88)*($G218/$F218)))</f>
        <v>0</v>
      </c>
      <c r="Q218" s="441">
        <f>IF( $F218=0,0,((($F218/$E218)*'PLAN DE ADQUISICIONES'!O$88)*($G218/$F218)))</f>
        <v>0</v>
      </c>
      <c r="R218" s="441">
        <f>IF( $F218=0,0,((($F218/$E218)*'PLAN DE ADQUISICIONES'!P$88)*($G218/$F218)))</f>
        <v>0</v>
      </c>
      <c r="S218" s="441">
        <f>IF( $F218=0,0,((($F218/$E218)*'PLAN DE ADQUISICIONES'!Q$88)*($G218/$F218)))</f>
        <v>0</v>
      </c>
      <c r="T218" s="423">
        <f t="shared" si="61"/>
        <v>0</v>
      </c>
      <c r="U218" s="444">
        <f>IF( $F218=0,0,((($F218/$E218)*'PLAN DE ADQUISICIONES'!R$88)*($G218/$F218)))</f>
        <v>0</v>
      </c>
      <c r="V218" s="441">
        <f>IF( $F218=0,0,((($F218/$E218)*'PLAN DE ADQUISICIONES'!S$88)*($G218/$F218)))</f>
        <v>0</v>
      </c>
      <c r="W218" s="441">
        <f>IF( $F218=0,0,((($F218/$E218)*'PLAN DE ADQUISICIONES'!T$88)*($G218/$F218)))</f>
        <v>0</v>
      </c>
      <c r="X218" s="441">
        <f>IF( $F218=0,0,((($F218/$E218)*'PLAN DE ADQUISICIONES'!U$88)*($G218/$F218)))</f>
        <v>0</v>
      </c>
      <c r="Y218" s="441">
        <f>IF( $F218=0,0,((($F218/$E218)*'PLAN DE ADQUISICIONES'!V$88)*($G218/$F218)))</f>
        <v>0</v>
      </c>
      <c r="Z218" s="441">
        <f>IF( $F218=0,0,((($F218/$E218)*'PLAN DE ADQUISICIONES'!W$88)*($G218/$F218)))</f>
        <v>0</v>
      </c>
      <c r="AA218" s="441">
        <f>IF( $F218=0,0,((($F218/$E218)*'PLAN DE ADQUISICIONES'!X$88)*($G218/$F218)))</f>
        <v>0</v>
      </c>
      <c r="AB218" s="441">
        <f>IF( $F218=0,0,((($F218/$E218)*'PLAN DE ADQUISICIONES'!Y$88)*($G218/$F218)))</f>
        <v>0</v>
      </c>
      <c r="AC218" s="441">
        <f>IF( $F218=0,0,((($F218/$E218)*'PLAN DE ADQUISICIONES'!Z$88)*($G218/$F218)))</f>
        <v>0</v>
      </c>
      <c r="AD218" s="441">
        <f>IF( $F218=0,0,((($F218/$E218)*'PLAN DE ADQUISICIONES'!AA$88)*($G218/$F218)))</f>
        <v>0</v>
      </c>
      <c r="AE218" s="441">
        <f>IF( $F218=0,0,((($F218/$E218)*'PLAN DE ADQUISICIONES'!AB$88)*($G218/$F218)))</f>
        <v>0</v>
      </c>
      <c r="AF218" s="441">
        <f>IF( $F218=0,0,((($F218/$E218)*'PLAN DE ADQUISICIONES'!AC$88)*($G218/$F218)))</f>
        <v>0</v>
      </c>
      <c r="AG218" s="421">
        <f t="shared" si="62"/>
        <v>0</v>
      </c>
      <c r="AH218" s="443">
        <f>IF( $F218=0,0,((($F218/$E218)*'PLAN DE ADQUISICIONES'!AD$88)*($G218/$F218)))</f>
        <v>0</v>
      </c>
      <c r="AI218" s="441">
        <f>IF( $F218=0,0,((($F218/$E218)*'PLAN DE ADQUISICIONES'!AE$88)*($G218/$F218)))</f>
        <v>0</v>
      </c>
      <c r="AJ218" s="441">
        <f>IF( $F218=0,0,((($F218/$E218)*'PLAN DE ADQUISICIONES'!AF$88)*($G218/$F218)))</f>
        <v>0</v>
      </c>
      <c r="AK218" s="441">
        <f>IF( $F218=0,0,((($F218/$E218)*'PLAN DE ADQUISICIONES'!AG$88)*($G218/$F218)))</f>
        <v>0</v>
      </c>
      <c r="AL218" s="441">
        <f>IF( $F218=0,0,((($F218/$E218)*'PLAN DE ADQUISICIONES'!AH$88)*($G218/$F218)))</f>
        <v>0</v>
      </c>
      <c r="AM218" s="441">
        <f>IF( $F218=0,0,((($F218/$E218)*'PLAN DE ADQUISICIONES'!AI$88)*($G218/$F218)))</f>
        <v>0</v>
      </c>
      <c r="AN218" s="441">
        <f>IF( $F218=0,0,((($F218/$E218)*'PLAN DE ADQUISICIONES'!AJ$88)*($G218/$F218)))</f>
        <v>0</v>
      </c>
      <c r="AO218" s="441">
        <f>IF( $F218=0,0,((($F218/$E218)*'PLAN DE ADQUISICIONES'!AK$88)*($G218/$F218)))</f>
        <v>0</v>
      </c>
      <c r="AP218" s="441">
        <f>IF( $F218=0,0,((($F218/$E218)*'PLAN DE ADQUISICIONES'!AL$88)*($G218/$F218)))</f>
        <v>0</v>
      </c>
      <c r="AQ218" s="441">
        <f>IF( $F218=0,0,((($F218/$E218)*'PLAN DE ADQUISICIONES'!AM$88)*($G218/$F218)))</f>
        <v>0</v>
      </c>
      <c r="AR218" s="441">
        <f>IF( $F218=0,0,((($F218/$E218)*'PLAN DE ADQUISICIONES'!AN$88)*($G218/$F218)))</f>
        <v>0</v>
      </c>
      <c r="AS218" s="441">
        <f>IF( $F218=0,0,((($F218/$E218)*'PLAN DE ADQUISICIONES'!AO$88)*($G218/$F218)))</f>
        <v>0</v>
      </c>
      <c r="AT218" s="423">
        <f t="shared" si="63"/>
        <v>0</v>
      </c>
      <c r="AU218" s="426">
        <f t="shared" si="64"/>
        <v>0</v>
      </c>
      <c r="AV218" s="392">
        <f t="shared" si="59"/>
        <v>0</v>
      </c>
    </row>
    <row r="219" spans="2:48" s="60" customFormat="1" ht="13.5" x14ac:dyDescent="0.25">
      <c r="B219" s="416" t="str">
        <f>'FORMATO COSTEO C6'!C37</f>
        <v>6.2.8</v>
      </c>
      <c r="C219" s="439">
        <f>'FORMATO COSTEO C6'!B37</f>
        <v>0</v>
      </c>
      <c r="D219" s="428" t="str">
        <f>'FORMATO COSTEO C6'!D37</f>
        <v>Unidad medida</v>
      </c>
      <c r="E219" s="564">
        <f>'FORMATO COSTEO C6'!E37</f>
        <v>0</v>
      </c>
      <c r="F219" s="441">
        <f>'FORMATO COSTEO C6'!G37</f>
        <v>0</v>
      </c>
      <c r="G219" s="565">
        <f>'FORMATO COSTEO C6'!I37</f>
        <v>0</v>
      </c>
      <c r="H219" s="444">
        <f>IF( $F219=0,0,((($F219/$E219)*'PLAN DE ADQUISICIONES'!F$89)*($G219/$F219)))</f>
        <v>0</v>
      </c>
      <c r="I219" s="441">
        <f>IF( $F219=0,0,((($F219/$E219)*'PLAN DE ADQUISICIONES'!G$89)*($G219/$F219)))</f>
        <v>0</v>
      </c>
      <c r="J219" s="441">
        <f>IF( $F219=0,0,((($F219/$E219)*'PLAN DE ADQUISICIONES'!H$89)*($G219/$F219)))</f>
        <v>0</v>
      </c>
      <c r="K219" s="441">
        <f>IF( $F219=0,0,((($F219/$E219)*'PLAN DE ADQUISICIONES'!I$89)*($G219/$F219)))</f>
        <v>0</v>
      </c>
      <c r="L219" s="441">
        <f>IF( $F219=0,0,((($F219/$E219)*'PLAN DE ADQUISICIONES'!J$89)*($G219/$F219)))</f>
        <v>0</v>
      </c>
      <c r="M219" s="441">
        <f>IF( $F219=0,0,((($F219/$E219)*'PLAN DE ADQUISICIONES'!K$89)*($G219/$F219)))</f>
        <v>0</v>
      </c>
      <c r="N219" s="441">
        <f>IF( $F219=0,0,((($F219/$E219)*'PLAN DE ADQUISICIONES'!L$89)*($G219/$F219)))</f>
        <v>0</v>
      </c>
      <c r="O219" s="441">
        <f>IF( $F219=0,0,((($F219/$E219)*'PLAN DE ADQUISICIONES'!M$89)*($G219/$F219)))</f>
        <v>0</v>
      </c>
      <c r="P219" s="441">
        <f>IF( $F219=0,0,((($F219/$E219)*'PLAN DE ADQUISICIONES'!N$89)*($G219/$F219)))</f>
        <v>0</v>
      </c>
      <c r="Q219" s="441">
        <f>IF( $F219=0,0,((($F219/$E219)*'PLAN DE ADQUISICIONES'!O$89)*($G219/$F219)))</f>
        <v>0</v>
      </c>
      <c r="R219" s="441">
        <f>IF( $F219=0,0,((($F219/$E219)*'PLAN DE ADQUISICIONES'!P$89)*($G219/$F219)))</f>
        <v>0</v>
      </c>
      <c r="S219" s="441">
        <f>IF( $F219=0,0,((($F219/$E219)*'PLAN DE ADQUISICIONES'!Q$89)*($G219/$F219)))</f>
        <v>0</v>
      </c>
      <c r="T219" s="423">
        <f t="shared" si="61"/>
        <v>0</v>
      </c>
      <c r="U219" s="444">
        <f>IF( $F219=0,0,((($F219/$E219)*'PLAN DE ADQUISICIONES'!R$89)*($G219/$F219)))</f>
        <v>0</v>
      </c>
      <c r="V219" s="441">
        <f>IF( $F219=0,0,((($F219/$E219)*'PLAN DE ADQUISICIONES'!S$89)*($G219/$F219)))</f>
        <v>0</v>
      </c>
      <c r="W219" s="441">
        <f>IF( $F219=0,0,((($F219/$E219)*'PLAN DE ADQUISICIONES'!T$89)*($G219/$F219)))</f>
        <v>0</v>
      </c>
      <c r="X219" s="441">
        <f>IF( $F219=0,0,((($F219/$E219)*'PLAN DE ADQUISICIONES'!U$89)*($G219/$F219)))</f>
        <v>0</v>
      </c>
      <c r="Y219" s="441">
        <f>IF( $F219=0,0,((($F219/$E219)*'PLAN DE ADQUISICIONES'!V$89)*($G219/$F219)))</f>
        <v>0</v>
      </c>
      <c r="Z219" s="441">
        <f>IF( $F219=0,0,((($F219/$E219)*'PLAN DE ADQUISICIONES'!W$89)*($G219/$F219)))</f>
        <v>0</v>
      </c>
      <c r="AA219" s="441">
        <f>IF( $F219=0,0,((($F219/$E219)*'PLAN DE ADQUISICIONES'!X$89)*($G219/$F219)))</f>
        <v>0</v>
      </c>
      <c r="AB219" s="441">
        <f>IF( $F219=0,0,((($F219/$E219)*'PLAN DE ADQUISICIONES'!Y$89)*($G219/$F219)))</f>
        <v>0</v>
      </c>
      <c r="AC219" s="441">
        <f>IF( $F219=0,0,((($F219/$E219)*'PLAN DE ADQUISICIONES'!Z$89)*($G219/$F219)))</f>
        <v>0</v>
      </c>
      <c r="AD219" s="441">
        <f>IF( $F219=0,0,((($F219/$E219)*'PLAN DE ADQUISICIONES'!AA$89)*($G219/$F219)))</f>
        <v>0</v>
      </c>
      <c r="AE219" s="441">
        <f>IF( $F219=0,0,((($F219/$E219)*'PLAN DE ADQUISICIONES'!AB$89)*($G219/$F219)))</f>
        <v>0</v>
      </c>
      <c r="AF219" s="441">
        <f>IF( $F219=0,0,((($F219/$E219)*'PLAN DE ADQUISICIONES'!AC$89)*($G219/$F219)))</f>
        <v>0</v>
      </c>
      <c r="AG219" s="421">
        <f t="shared" si="62"/>
        <v>0</v>
      </c>
      <c r="AH219" s="443">
        <f>IF( $F219=0,0,((($F219/$E219)*'PLAN DE ADQUISICIONES'!AD$89)*($G219/$F219)))</f>
        <v>0</v>
      </c>
      <c r="AI219" s="441">
        <f>IF( $F219=0,0,((($F219/$E219)*'PLAN DE ADQUISICIONES'!AE$89)*($G219/$F219)))</f>
        <v>0</v>
      </c>
      <c r="AJ219" s="441">
        <f>IF( $F219=0,0,((($F219/$E219)*'PLAN DE ADQUISICIONES'!AF$89)*($G219/$F219)))</f>
        <v>0</v>
      </c>
      <c r="AK219" s="441">
        <f>IF( $F219=0,0,((($F219/$E219)*'PLAN DE ADQUISICIONES'!AG$89)*($G219/$F219)))</f>
        <v>0</v>
      </c>
      <c r="AL219" s="441">
        <f>IF( $F219=0,0,((($F219/$E219)*'PLAN DE ADQUISICIONES'!AH$89)*($G219/$F219)))</f>
        <v>0</v>
      </c>
      <c r="AM219" s="441">
        <f>IF( $F219=0,0,((($F219/$E219)*'PLAN DE ADQUISICIONES'!AI$89)*($G219/$F219)))</f>
        <v>0</v>
      </c>
      <c r="AN219" s="441">
        <f>IF( $F219=0,0,((($F219/$E219)*'PLAN DE ADQUISICIONES'!AJ$89)*($G219/$F219)))</f>
        <v>0</v>
      </c>
      <c r="AO219" s="441">
        <f>IF( $F219=0,0,((($F219/$E219)*'PLAN DE ADQUISICIONES'!AK$89)*($G219/$F219)))</f>
        <v>0</v>
      </c>
      <c r="AP219" s="441">
        <f>IF( $F219=0,0,((($F219/$E219)*'PLAN DE ADQUISICIONES'!AL$89)*($G219/$F219)))</f>
        <v>0</v>
      </c>
      <c r="AQ219" s="441">
        <f>IF( $F219=0,0,((($F219/$E219)*'PLAN DE ADQUISICIONES'!AM$89)*($G219/$F219)))</f>
        <v>0</v>
      </c>
      <c r="AR219" s="441">
        <f>IF( $F219=0,0,((($F219/$E219)*'PLAN DE ADQUISICIONES'!AN$89)*($G219/$F219)))</f>
        <v>0</v>
      </c>
      <c r="AS219" s="441">
        <f>IF( $F219=0,0,((($F219/$E219)*'PLAN DE ADQUISICIONES'!AO$89)*($G219/$F219)))</f>
        <v>0</v>
      </c>
      <c r="AT219" s="423">
        <f t="shared" si="63"/>
        <v>0</v>
      </c>
      <c r="AU219" s="426">
        <f t="shared" si="64"/>
        <v>0</v>
      </c>
      <c r="AV219" s="392">
        <f t="shared" si="59"/>
        <v>0</v>
      </c>
    </row>
    <row r="220" spans="2:48" s="60" customFormat="1" ht="13.5" x14ac:dyDescent="0.25">
      <c r="B220" s="416" t="str">
        <f>'FORMATO COSTEO C6'!C38</f>
        <v>6.2.9</v>
      </c>
      <c r="C220" s="439">
        <f>'FORMATO COSTEO C6'!B38</f>
        <v>0</v>
      </c>
      <c r="D220" s="428" t="str">
        <f>'FORMATO COSTEO C6'!D38</f>
        <v>Unidad medida</v>
      </c>
      <c r="E220" s="564">
        <f>'FORMATO COSTEO C6'!E38</f>
        <v>0</v>
      </c>
      <c r="F220" s="441">
        <f>'FORMATO COSTEO C6'!G38</f>
        <v>0</v>
      </c>
      <c r="G220" s="565">
        <f>'FORMATO COSTEO C6'!I38</f>
        <v>0</v>
      </c>
      <c r="H220" s="444">
        <f>IF( $F220=0,0,((($F220/$E220)*'PLAN DE ADQUISICIONES'!F$90)*($G220/$F220)))</f>
        <v>0</v>
      </c>
      <c r="I220" s="441">
        <f>IF( $F220=0,0,((($F220/$E220)*'PLAN DE ADQUISICIONES'!G$90)*($G220/$F220)))</f>
        <v>0</v>
      </c>
      <c r="J220" s="441">
        <f>IF( $F220=0,0,((($F220/$E220)*'PLAN DE ADQUISICIONES'!H$90)*($G220/$F220)))</f>
        <v>0</v>
      </c>
      <c r="K220" s="441">
        <f>IF( $F220=0,0,((($F220/$E220)*'PLAN DE ADQUISICIONES'!I$90)*($G220/$F220)))</f>
        <v>0</v>
      </c>
      <c r="L220" s="441">
        <f>IF( $F220=0,0,((($F220/$E220)*'PLAN DE ADQUISICIONES'!J$90)*($G220/$F220)))</f>
        <v>0</v>
      </c>
      <c r="M220" s="441">
        <f>IF( $F220=0,0,((($F220/$E220)*'PLAN DE ADQUISICIONES'!K$90)*($G220/$F220)))</f>
        <v>0</v>
      </c>
      <c r="N220" s="441">
        <f>IF( $F220=0,0,((($F220/$E220)*'PLAN DE ADQUISICIONES'!L$90)*($G220/$F220)))</f>
        <v>0</v>
      </c>
      <c r="O220" s="441">
        <f>IF( $F220=0,0,((($F220/$E220)*'PLAN DE ADQUISICIONES'!M$90)*($G220/$F220)))</f>
        <v>0</v>
      </c>
      <c r="P220" s="441">
        <f>IF( $F220=0,0,((($F220/$E220)*'PLAN DE ADQUISICIONES'!N$90)*($G220/$F220)))</f>
        <v>0</v>
      </c>
      <c r="Q220" s="441">
        <f>IF( $F220=0,0,((($F220/$E220)*'PLAN DE ADQUISICIONES'!O$90)*($G220/$F220)))</f>
        <v>0</v>
      </c>
      <c r="R220" s="441">
        <f>IF( $F220=0,0,((($F220/$E220)*'PLAN DE ADQUISICIONES'!P$90)*($G220/$F220)))</f>
        <v>0</v>
      </c>
      <c r="S220" s="441">
        <f>IF( $F220=0,0,((($F220/$E220)*'PLAN DE ADQUISICIONES'!Q$90)*($G220/$F220)))</f>
        <v>0</v>
      </c>
      <c r="T220" s="423">
        <f t="shared" si="61"/>
        <v>0</v>
      </c>
      <c r="U220" s="444">
        <f>IF( $F220=0,0,((($F220/$E220)*'PLAN DE ADQUISICIONES'!R$90)*($G220/$F220)))</f>
        <v>0</v>
      </c>
      <c r="V220" s="441">
        <f>IF( $F220=0,0,((($F220/$E220)*'PLAN DE ADQUISICIONES'!S$90)*($G220/$F220)))</f>
        <v>0</v>
      </c>
      <c r="W220" s="441">
        <f>IF( $F220=0,0,((($F220/$E220)*'PLAN DE ADQUISICIONES'!T$90)*($G220/$F220)))</f>
        <v>0</v>
      </c>
      <c r="X220" s="441">
        <f>IF( $F220=0,0,((($F220/$E220)*'PLAN DE ADQUISICIONES'!U$90)*($G220/$F220)))</f>
        <v>0</v>
      </c>
      <c r="Y220" s="441">
        <f>IF( $F220=0,0,((($F220/$E220)*'PLAN DE ADQUISICIONES'!V$90)*($G220/$F220)))</f>
        <v>0</v>
      </c>
      <c r="Z220" s="441">
        <f>IF( $F220=0,0,((($F220/$E220)*'PLAN DE ADQUISICIONES'!W$90)*($G220/$F220)))</f>
        <v>0</v>
      </c>
      <c r="AA220" s="441">
        <f>IF( $F220=0,0,((($F220/$E220)*'PLAN DE ADQUISICIONES'!X$90)*($G220/$F220)))</f>
        <v>0</v>
      </c>
      <c r="AB220" s="441">
        <f>IF( $F220=0,0,((($F220/$E220)*'PLAN DE ADQUISICIONES'!Y$90)*($G220/$F220)))</f>
        <v>0</v>
      </c>
      <c r="AC220" s="441">
        <f>IF( $F220=0,0,((($F220/$E220)*'PLAN DE ADQUISICIONES'!Z$90)*($G220/$F220)))</f>
        <v>0</v>
      </c>
      <c r="AD220" s="441">
        <f>IF( $F220=0,0,((($F220/$E220)*'PLAN DE ADQUISICIONES'!AA$90)*($G220/$F220)))</f>
        <v>0</v>
      </c>
      <c r="AE220" s="441">
        <f>IF( $F220=0,0,((($F220/$E220)*'PLAN DE ADQUISICIONES'!AB$90)*($G220/$F220)))</f>
        <v>0</v>
      </c>
      <c r="AF220" s="441">
        <f>IF( $F220=0,0,((($F220/$E220)*'PLAN DE ADQUISICIONES'!AC$90)*($G220/$F220)))</f>
        <v>0</v>
      </c>
      <c r="AG220" s="421">
        <f t="shared" si="62"/>
        <v>0</v>
      </c>
      <c r="AH220" s="443">
        <f>IF( $F220=0,0,((($F220/$E220)*'PLAN DE ADQUISICIONES'!AD$90)*($G220/$F220)))</f>
        <v>0</v>
      </c>
      <c r="AI220" s="441">
        <f>IF( $F220=0,0,((($F220/$E220)*'PLAN DE ADQUISICIONES'!AE$90)*($G220/$F220)))</f>
        <v>0</v>
      </c>
      <c r="AJ220" s="441">
        <f>IF( $F220=0,0,((($F220/$E220)*'PLAN DE ADQUISICIONES'!AF$90)*($G220/$F220)))</f>
        <v>0</v>
      </c>
      <c r="AK220" s="441">
        <f>IF( $F220=0,0,((($F220/$E220)*'PLAN DE ADQUISICIONES'!AG$90)*($G220/$F220)))</f>
        <v>0</v>
      </c>
      <c r="AL220" s="441">
        <f>IF( $F220=0,0,((($F220/$E220)*'PLAN DE ADQUISICIONES'!AH$90)*($G220/$F220)))</f>
        <v>0</v>
      </c>
      <c r="AM220" s="441">
        <f>IF( $F220=0,0,((($F220/$E220)*'PLAN DE ADQUISICIONES'!AI$90)*($G220/$F220)))</f>
        <v>0</v>
      </c>
      <c r="AN220" s="441">
        <f>IF( $F220=0,0,((($F220/$E220)*'PLAN DE ADQUISICIONES'!AJ$90)*($G220/$F220)))</f>
        <v>0</v>
      </c>
      <c r="AO220" s="441">
        <f>IF( $F220=0,0,((($F220/$E220)*'PLAN DE ADQUISICIONES'!AK$90)*($G220/$F220)))</f>
        <v>0</v>
      </c>
      <c r="AP220" s="441">
        <f>IF( $F220=0,0,((($F220/$E220)*'PLAN DE ADQUISICIONES'!AL$90)*($G220/$F220)))</f>
        <v>0</v>
      </c>
      <c r="AQ220" s="441">
        <f>IF( $F220=0,0,((($F220/$E220)*'PLAN DE ADQUISICIONES'!AM$90)*($G220/$F220)))</f>
        <v>0</v>
      </c>
      <c r="AR220" s="441">
        <f>IF( $F220=0,0,((($F220/$E220)*'PLAN DE ADQUISICIONES'!AN$90)*($G220/$F220)))</f>
        <v>0</v>
      </c>
      <c r="AS220" s="441">
        <f>IF( $F220=0,0,((($F220/$E220)*'PLAN DE ADQUISICIONES'!AO$90)*($G220/$F220)))</f>
        <v>0</v>
      </c>
      <c r="AT220" s="423">
        <f t="shared" si="63"/>
        <v>0</v>
      </c>
      <c r="AU220" s="426">
        <f t="shared" si="64"/>
        <v>0</v>
      </c>
      <c r="AV220" s="392">
        <f t="shared" si="59"/>
        <v>0</v>
      </c>
    </row>
    <row r="221" spans="2:48" s="60" customFormat="1" ht="13.5" x14ac:dyDescent="0.25">
      <c r="B221" s="416" t="str">
        <f>'FORMATO COSTEO C6'!C39</f>
        <v>6.2.10</v>
      </c>
      <c r="C221" s="439">
        <f>'FORMATO COSTEO C6'!B39</f>
        <v>0</v>
      </c>
      <c r="D221" s="428" t="str">
        <f>'FORMATO COSTEO C6'!D39</f>
        <v>Unidad medida</v>
      </c>
      <c r="E221" s="564">
        <f>'FORMATO COSTEO C6'!E39</f>
        <v>0</v>
      </c>
      <c r="F221" s="441">
        <f>'FORMATO COSTEO C6'!G39</f>
        <v>0</v>
      </c>
      <c r="G221" s="565">
        <f>'FORMATO COSTEO C6'!I39</f>
        <v>0</v>
      </c>
      <c r="H221" s="444">
        <f>IF( $F221=0,0,((($F221/$E221)*'PLAN DE ADQUISICIONES'!F$91)*($G221/$F221)))</f>
        <v>0</v>
      </c>
      <c r="I221" s="441">
        <f>IF( $F221=0,0,((($F221/$E221)*'PLAN DE ADQUISICIONES'!G$91)*($G221/$F221)))</f>
        <v>0</v>
      </c>
      <c r="J221" s="441">
        <f>IF( $F221=0,0,((($F221/$E221)*'PLAN DE ADQUISICIONES'!H$91)*($G221/$F221)))</f>
        <v>0</v>
      </c>
      <c r="K221" s="441">
        <f>IF( $F221=0,0,((($F221/$E221)*'PLAN DE ADQUISICIONES'!I$91)*($G221/$F221)))</f>
        <v>0</v>
      </c>
      <c r="L221" s="441">
        <f>IF( $F221=0,0,((($F221/$E221)*'PLAN DE ADQUISICIONES'!J$91)*($G221/$F221)))</f>
        <v>0</v>
      </c>
      <c r="M221" s="441">
        <f>IF( $F221=0,0,((($F221/$E221)*'PLAN DE ADQUISICIONES'!K$91)*($G221/$F221)))</f>
        <v>0</v>
      </c>
      <c r="N221" s="441">
        <f>IF( $F221=0,0,((($F221/$E221)*'PLAN DE ADQUISICIONES'!L$91)*($G221/$F221)))</f>
        <v>0</v>
      </c>
      <c r="O221" s="441">
        <f>IF( $F221=0,0,((($F221/$E221)*'PLAN DE ADQUISICIONES'!M$91)*($G221/$F221)))</f>
        <v>0</v>
      </c>
      <c r="P221" s="441">
        <f>IF( $F221=0,0,((($F221/$E221)*'PLAN DE ADQUISICIONES'!N$91)*($G221/$F221)))</f>
        <v>0</v>
      </c>
      <c r="Q221" s="441">
        <f>IF( $F221=0,0,((($F221/$E221)*'PLAN DE ADQUISICIONES'!O$91)*($G221/$F221)))</f>
        <v>0</v>
      </c>
      <c r="R221" s="441">
        <f>IF( $F221=0,0,((($F221/$E221)*'PLAN DE ADQUISICIONES'!P$91)*($G221/$F221)))</f>
        <v>0</v>
      </c>
      <c r="S221" s="441">
        <f>IF( $F221=0,0,((($F221/$E221)*'PLAN DE ADQUISICIONES'!Q$91)*($G221/$F221)))</f>
        <v>0</v>
      </c>
      <c r="T221" s="423">
        <f t="shared" si="61"/>
        <v>0</v>
      </c>
      <c r="U221" s="444">
        <f>IF( $F221=0,0,((($F221/$E221)*'PLAN DE ADQUISICIONES'!R$91)*($G221/$F221)))</f>
        <v>0</v>
      </c>
      <c r="V221" s="441">
        <f>IF( $F221=0,0,((($F221/$E221)*'PLAN DE ADQUISICIONES'!S$91)*($G221/$F221)))</f>
        <v>0</v>
      </c>
      <c r="W221" s="441">
        <f>IF( $F221=0,0,((($F221/$E221)*'PLAN DE ADQUISICIONES'!T$91)*($G221/$F221)))</f>
        <v>0</v>
      </c>
      <c r="X221" s="441">
        <f>IF( $F221=0,0,((($F221/$E221)*'PLAN DE ADQUISICIONES'!U$91)*($G221/$F221)))</f>
        <v>0</v>
      </c>
      <c r="Y221" s="441">
        <f>IF( $F221=0,0,((($F221/$E221)*'PLAN DE ADQUISICIONES'!V$91)*($G221/$F221)))</f>
        <v>0</v>
      </c>
      <c r="Z221" s="441">
        <f>IF( $F221=0,0,((($F221/$E221)*'PLAN DE ADQUISICIONES'!W$91)*($G221/$F221)))</f>
        <v>0</v>
      </c>
      <c r="AA221" s="441">
        <f>IF( $F221=0,0,((($F221/$E221)*'PLAN DE ADQUISICIONES'!X$91)*($G221/$F221)))</f>
        <v>0</v>
      </c>
      <c r="AB221" s="441">
        <f>IF( $F221=0,0,((($F221/$E221)*'PLAN DE ADQUISICIONES'!Y$91)*($G221/$F221)))</f>
        <v>0</v>
      </c>
      <c r="AC221" s="441">
        <f>IF( $F221=0,0,((($F221/$E221)*'PLAN DE ADQUISICIONES'!Z$91)*($G221/$F221)))</f>
        <v>0</v>
      </c>
      <c r="AD221" s="441">
        <f>IF( $F221=0,0,((($F221/$E221)*'PLAN DE ADQUISICIONES'!AA$91)*($G221/$F221)))</f>
        <v>0</v>
      </c>
      <c r="AE221" s="441">
        <f>IF( $F221=0,0,((($F221/$E221)*'PLAN DE ADQUISICIONES'!AB$91)*($G221/$F221)))</f>
        <v>0</v>
      </c>
      <c r="AF221" s="441">
        <f>IF( $F221=0,0,((($F221/$E221)*'PLAN DE ADQUISICIONES'!AC$91)*($G221/$F221)))</f>
        <v>0</v>
      </c>
      <c r="AG221" s="421">
        <f t="shared" si="62"/>
        <v>0</v>
      </c>
      <c r="AH221" s="443">
        <f>IF( $F221=0,0,((($F221/$E221)*'PLAN DE ADQUISICIONES'!AD$91)*($G221/$F221)))</f>
        <v>0</v>
      </c>
      <c r="AI221" s="441">
        <f>IF( $F221=0,0,((($F221/$E221)*'PLAN DE ADQUISICIONES'!AE$91)*($G221/$F221)))</f>
        <v>0</v>
      </c>
      <c r="AJ221" s="441">
        <f>IF( $F221=0,0,((($F221/$E221)*'PLAN DE ADQUISICIONES'!AF$91)*($G221/$F221)))</f>
        <v>0</v>
      </c>
      <c r="AK221" s="441">
        <f>IF( $F221=0,0,((($F221/$E221)*'PLAN DE ADQUISICIONES'!AG$91)*($G221/$F221)))</f>
        <v>0</v>
      </c>
      <c r="AL221" s="441">
        <f>IF( $F221=0,0,((($F221/$E221)*'PLAN DE ADQUISICIONES'!AH$91)*($G221/$F221)))</f>
        <v>0</v>
      </c>
      <c r="AM221" s="441">
        <f>IF( $F221=0,0,((($F221/$E221)*'PLAN DE ADQUISICIONES'!AI$91)*($G221/$F221)))</f>
        <v>0</v>
      </c>
      <c r="AN221" s="441">
        <f>IF( $F221=0,0,((($F221/$E221)*'PLAN DE ADQUISICIONES'!AJ$91)*($G221/$F221)))</f>
        <v>0</v>
      </c>
      <c r="AO221" s="441">
        <f>IF( $F221=0,0,((($F221/$E221)*'PLAN DE ADQUISICIONES'!AK$91)*($G221/$F221)))</f>
        <v>0</v>
      </c>
      <c r="AP221" s="441">
        <f>IF( $F221=0,0,((($F221/$E221)*'PLAN DE ADQUISICIONES'!AL$91)*($G221/$F221)))</f>
        <v>0</v>
      </c>
      <c r="AQ221" s="441">
        <f>IF( $F221=0,0,((($F221/$E221)*'PLAN DE ADQUISICIONES'!AM$91)*($G221/$F221)))</f>
        <v>0</v>
      </c>
      <c r="AR221" s="441">
        <f>IF( $F221=0,0,((($F221/$E221)*'PLAN DE ADQUISICIONES'!AN$91)*($G221/$F221)))</f>
        <v>0</v>
      </c>
      <c r="AS221" s="441">
        <f>IF( $F221=0,0,((($F221/$E221)*'PLAN DE ADQUISICIONES'!AO$91)*($G221/$F221)))</f>
        <v>0</v>
      </c>
      <c r="AT221" s="423">
        <f t="shared" si="63"/>
        <v>0</v>
      </c>
      <c r="AU221" s="426">
        <f t="shared" si="64"/>
        <v>0</v>
      </c>
      <c r="AV221" s="392">
        <f t="shared" si="59"/>
        <v>0</v>
      </c>
    </row>
    <row r="222" spans="2:48" s="60" customFormat="1" ht="13.5" x14ac:dyDescent="0.25">
      <c r="B222" s="395">
        <f>'FORMATO COSTEO C6'!C41</f>
        <v>6.3</v>
      </c>
      <c r="C222" s="396" t="str">
        <f>'FORMATO COSTEO C6'!D41</f>
        <v>GASTOS DE FUNCIONAMIENTO</v>
      </c>
      <c r="D222" s="437"/>
      <c r="E222" s="549"/>
      <c r="F222" s="399">
        <f>F223+F227+F231+F235+F239+F243+F247</f>
        <v>0</v>
      </c>
      <c r="G222" s="402">
        <f>G223+G227+G231+G235+G239+G243+G247</f>
        <v>0</v>
      </c>
      <c r="H222" s="403">
        <f>H223+H227+H231+H235+H239+H243+H247</f>
        <v>0</v>
      </c>
      <c r="I222" s="399">
        <f t="shared" ref="I222:AU222" si="65">I223+I227+I231+I235+I239+I243+I247</f>
        <v>0</v>
      </c>
      <c r="J222" s="399">
        <f t="shared" si="65"/>
        <v>0</v>
      </c>
      <c r="K222" s="399">
        <f t="shared" si="65"/>
        <v>0</v>
      </c>
      <c r="L222" s="399">
        <f t="shared" si="65"/>
        <v>0</v>
      </c>
      <c r="M222" s="399">
        <f t="shared" si="65"/>
        <v>0</v>
      </c>
      <c r="N222" s="399">
        <f t="shared" si="65"/>
        <v>0</v>
      </c>
      <c r="O222" s="399">
        <f t="shared" si="65"/>
        <v>0</v>
      </c>
      <c r="P222" s="399">
        <f t="shared" si="65"/>
        <v>0</v>
      </c>
      <c r="Q222" s="399">
        <f t="shared" si="65"/>
        <v>0</v>
      </c>
      <c r="R222" s="399">
        <f t="shared" si="65"/>
        <v>0</v>
      </c>
      <c r="S222" s="399">
        <f t="shared" si="65"/>
        <v>0</v>
      </c>
      <c r="T222" s="402">
        <f t="shared" si="65"/>
        <v>0</v>
      </c>
      <c r="U222" s="403">
        <f t="shared" si="65"/>
        <v>0</v>
      </c>
      <c r="V222" s="399">
        <f t="shared" si="65"/>
        <v>0</v>
      </c>
      <c r="W222" s="399">
        <f t="shared" si="65"/>
        <v>0</v>
      </c>
      <c r="X222" s="399">
        <f t="shared" si="65"/>
        <v>0</v>
      </c>
      <c r="Y222" s="399">
        <f t="shared" si="65"/>
        <v>0</v>
      </c>
      <c r="Z222" s="399">
        <f t="shared" si="65"/>
        <v>0</v>
      </c>
      <c r="AA222" s="399">
        <f t="shared" si="65"/>
        <v>0</v>
      </c>
      <c r="AB222" s="399">
        <f t="shared" si="65"/>
        <v>0</v>
      </c>
      <c r="AC222" s="399">
        <f t="shared" si="65"/>
        <v>0</v>
      </c>
      <c r="AD222" s="399">
        <f t="shared" si="65"/>
        <v>0</v>
      </c>
      <c r="AE222" s="399">
        <f t="shared" si="65"/>
        <v>0</v>
      </c>
      <c r="AF222" s="399">
        <f t="shared" si="65"/>
        <v>0</v>
      </c>
      <c r="AG222" s="400">
        <f>AG223+AG227+AG231+AG235+AG239+AG243+AG247</f>
        <v>0</v>
      </c>
      <c r="AH222" s="401">
        <f t="shared" si="65"/>
        <v>0</v>
      </c>
      <c r="AI222" s="399">
        <f t="shared" si="65"/>
        <v>0</v>
      </c>
      <c r="AJ222" s="399">
        <f t="shared" si="65"/>
        <v>0</v>
      </c>
      <c r="AK222" s="399">
        <f t="shared" si="65"/>
        <v>0</v>
      </c>
      <c r="AL222" s="399">
        <f t="shared" si="65"/>
        <v>0</v>
      </c>
      <c r="AM222" s="399">
        <f t="shared" si="65"/>
        <v>0</v>
      </c>
      <c r="AN222" s="399">
        <f t="shared" si="65"/>
        <v>0</v>
      </c>
      <c r="AO222" s="399">
        <f t="shared" si="65"/>
        <v>0</v>
      </c>
      <c r="AP222" s="399">
        <f t="shared" si="65"/>
        <v>0</v>
      </c>
      <c r="AQ222" s="399">
        <f t="shared" si="65"/>
        <v>0</v>
      </c>
      <c r="AR222" s="399">
        <f t="shared" si="65"/>
        <v>0</v>
      </c>
      <c r="AS222" s="399">
        <f t="shared" si="65"/>
        <v>0</v>
      </c>
      <c r="AT222" s="402">
        <f t="shared" si="65"/>
        <v>0</v>
      </c>
      <c r="AU222" s="404">
        <f t="shared" si="65"/>
        <v>0</v>
      </c>
      <c r="AV222" s="392">
        <f t="shared" si="59"/>
        <v>0</v>
      </c>
    </row>
    <row r="223" spans="2:48" s="60" customFormat="1" ht="13.5" x14ac:dyDescent="0.25">
      <c r="B223" s="446" t="str">
        <f>'FORMATO COSTEO C6'!C43</f>
        <v>6.3.1</v>
      </c>
      <c r="C223" s="447" t="str">
        <f>'FORMATO COSTEO C6'!B43</f>
        <v>Mantenimiento y reparaciones</v>
      </c>
      <c r="D223" s="499"/>
      <c r="E223" s="550"/>
      <c r="F223" s="450">
        <f>'FORMATO COSTEO C6'!G43</f>
        <v>0</v>
      </c>
      <c r="G223" s="453">
        <f>'FORMATO COSTEO C6'!I43</f>
        <v>0</v>
      </c>
      <c r="H223" s="454">
        <f>SUM(H224:H226)</f>
        <v>0</v>
      </c>
      <c r="I223" s="450">
        <f t="shared" ref="I223:AU223" si="66">SUM(I224:I226)</f>
        <v>0</v>
      </c>
      <c r="J223" s="450">
        <f t="shared" si="66"/>
        <v>0</v>
      </c>
      <c r="K223" s="450">
        <f t="shared" si="66"/>
        <v>0</v>
      </c>
      <c r="L223" s="450">
        <f t="shared" si="66"/>
        <v>0</v>
      </c>
      <c r="M223" s="450">
        <f t="shared" si="66"/>
        <v>0</v>
      </c>
      <c r="N223" s="450">
        <f t="shared" si="66"/>
        <v>0</v>
      </c>
      <c r="O223" s="450">
        <f t="shared" si="66"/>
        <v>0</v>
      </c>
      <c r="P223" s="450">
        <f t="shared" si="66"/>
        <v>0</v>
      </c>
      <c r="Q223" s="450">
        <f t="shared" si="66"/>
        <v>0</v>
      </c>
      <c r="R223" s="450">
        <f t="shared" si="66"/>
        <v>0</v>
      </c>
      <c r="S223" s="450">
        <f t="shared" si="66"/>
        <v>0</v>
      </c>
      <c r="T223" s="453">
        <f t="shared" si="66"/>
        <v>0</v>
      </c>
      <c r="U223" s="454">
        <f t="shared" si="66"/>
        <v>0</v>
      </c>
      <c r="V223" s="450">
        <f t="shared" si="66"/>
        <v>0</v>
      </c>
      <c r="W223" s="450">
        <f t="shared" si="66"/>
        <v>0</v>
      </c>
      <c r="X223" s="450">
        <f t="shared" si="66"/>
        <v>0</v>
      </c>
      <c r="Y223" s="450">
        <f t="shared" si="66"/>
        <v>0</v>
      </c>
      <c r="Z223" s="450">
        <f t="shared" si="66"/>
        <v>0</v>
      </c>
      <c r="AA223" s="450">
        <f t="shared" si="66"/>
        <v>0</v>
      </c>
      <c r="AB223" s="450">
        <f t="shared" si="66"/>
        <v>0</v>
      </c>
      <c r="AC223" s="450">
        <f t="shared" si="66"/>
        <v>0</v>
      </c>
      <c r="AD223" s="450">
        <f t="shared" si="66"/>
        <v>0</v>
      </c>
      <c r="AE223" s="450">
        <f t="shared" si="66"/>
        <v>0</v>
      </c>
      <c r="AF223" s="450">
        <f t="shared" si="66"/>
        <v>0</v>
      </c>
      <c r="AG223" s="451">
        <f>SUM(AG224:AG226)</f>
        <v>0</v>
      </c>
      <c r="AH223" s="452">
        <f t="shared" si="66"/>
        <v>0</v>
      </c>
      <c r="AI223" s="450">
        <f t="shared" si="66"/>
        <v>0</v>
      </c>
      <c r="AJ223" s="450">
        <f t="shared" si="66"/>
        <v>0</v>
      </c>
      <c r="AK223" s="450">
        <f t="shared" si="66"/>
        <v>0</v>
      </c>
      <c r="AL223" s="450">
        <f t="shared" si="66"/>
        <v>0</v>
      </c>
      <c r="AM223" s="450">
        <f t="shared" si="66"/>
        <v>0</v>
      </c>
      <c r="AN223" s="450">
        <f t="shared" si="66"/>
        <v>0</v>
      </c>
      <c r="AO223" s="450">
        <f t="shared" si="66"/>
        <v>0</v>
      </c>
      <c r="AP223" s="450">
        <f t="shared" si="66"/>
        <v>0</v>
      </c>
      <c r="AQ223" s="450">
        <f t="shared" si="66"/>
        <v>0</v>
      </c>
      <c r="AR223" s="450">
        <f t="shared" si="66"/>
        <v>0</v>
      </c>
      <c r="AS223" s="450">
        <f t="shared" si="66"/>
        <v>0</v>
      </c>
      <c r="AT223" s="453">
        <f t="shared" si="66"/>
        <v>0</v>
      </c>
      <c r="AU223" s="455">
        <f t="shared" si="66"/>
        <v>0</v>
      </c>
      <c r="AV223" s="392">
        <f t="shared" si="59"/>
        <v>0</v>
      </c>
    </row>
    <row r="224" spans="2:48" s="60" customFormat="1" ht="13.5" x14ac:dyDescent="0.25">
      <c r="B224" s="416" t="str">
        <f>'FORMATO COSTEO C6'!C44</f>
        <v>6.3.1.1</v>
      </c>
      <c r="C224" s="439" t="str">
        <f>'FORMATO COSTEO C6'!B44</f>
        <v>Mantenimiento y reparaciones</v>
      </c>
      <c r="D224" s="428" t="str">
        <f>'FORMATO COSTEO C6'!D44</f>
        <v>Unidad</v>
      </c>
      <c r="E224" s="564">
        <f>'FORMATO COSTEO C6'!E44</f>
        <v>14</v>
      </c>
      <c r="F224" s="441">
        <f>'FORMATO COSTEO C6'!G44</f>
        <v>0</v>
      </c>
      <c r="G224" s="565">
        <f>'FORMATO COSTEO C6'!I44</f>
        <v>0</v>
      </c>
      <c r="H224" s="444">
        <f>IF( $F224=0,0,((($F224/$E224)*'PLAN DE ADQUISICIONES'!F$94)*($G224/$F224)))</f>
        <v>0</v>
      </c>
      <c r="I224" s="441">
        <f>IF( $F224=0,0,((($F224/$E224)*'PLAN DE ADQUISICIONES'!G$94)*($G224/$F224)))</f>
        <v>0</v>
      </c>
      <c r="J224" s="441">
        <f>IF( $F224=0,0,((($F224/$E224)*'PLAN DE ADQUISICIONES'!H$94)*($G224/$F224)))</f>
        <v>0</v>
      </c>
      <c r="K224" s="441">
        <f>IF( $F224=0,0,((($F224/$E224)*'PLAN DE ADQUISICIONES'!I$94)*($G224/$F224)))</f>
        <v>0</v>
      </c>
      <c r="L224" s="441">
        <f>IF( $F224=0,0,((($F224/$E224)*'PLAN DE ADQUISICIONES'!J$94)*($G224/$F224)))</f>
        <v>0</v>
      </c>
      <c r="M224" s="441">
        <f>IF( $F224=0,0,((($F224/$E224)*'PLAN DE ADQUISICIONES'!K$94)*($G224/$F224)))</f>
        <v>0</v>
      </c>
      <c r="N224" s="441">
        <f>IF( $F224=0,0,((($F224/$E224)*'PLAN DE ADQUISICIONES'!L$94)*($G224/$F224)))</f>
        <v>0</v>
      </c>
      <c r="O224" s="441">
        <f>IF( $F224=0,0,((($F224/$E224)*'PLAN DE ADQUISICIONES'!M$94)*($G224/$F224)))</f>
        <v>0</v>
      </c>
      <c r="P224" s="441">
        <f>IF( $F224=0,0,((($F224/$E224)*'PLAN DE ADQUISICIONES'!N$94)*($G224/$F224)))</f>
        <v>0</v>
      </c>
      <c r="Q224" s="441">
        <f>IF( $F224=0,0,((($F224/$E224)*'PLAN DE ADQUISICIONES'!O$94)*($G224/$F224)))</f>
        <v>0</v>
      </c>
      <c r="R224" s="441">
        <f>IF( $F224=0,0,((($F224/$E224)*'PLAN DE ADQUISICIONES'!P$94)*($G224/$F224)))</f>
        <v>0</v>
      </c>
      <c r="S224" s="441">
        <f>IF( $F224=0,0,((($F224/$E224)*'PLAN DE ADQUISICIONES'!Q$94)*($G224/$F224)))</f>
        <v>0</v>
      </c>
      <c r="T224" s="423">
        <f t="shared" ref="T224:T250" si="67">H224+I224+J224+K224+L224+M224+N224+O224+P224+Q224+R224+S224</f>
        <v>0</v>
      </c>
      <c r="U224" s="444">
        <f>IF( $F224=0,0,((($F224/$E224)*'PLAN DE ADQUISICIONES'!R$94)*($G224/$F224)))</f>
        <v>0</v>
      </c>
      <c r="V224" s="441">
        <f>IF( $F224=0,0,((($F224/$E224)*'PLAN DE ADQUISICIONES'!S$94)*($G224/$F224)))</f>
        <v>0</v>
      </c>
      <c r="W224" s="441">
        <f>IF( $F224=0,0,((($F224/$E224)*'PLAN DE ADQUISICIONES'!T$94)*($G224/$F224)))</f>
        <v>0</v>
      </c>
      <c r="X224" s="441">
        <f>IF( $F224=0,0,((($F224/$E224)*'PLAN DE ADQUISICIONES'!U$94)*($G224/$F224)))</f>
        <v>0</v>
      </c>
      <c r="Y224" s="441">
        <f>IF( $F224=0,0,((($F224/$E224)*'PLAN DE ADQUISICIONES'!V$94)*($G224/$F224)))</f>
        <v>0</v>
      </c>
      <c r="Z224" s="441">
        <f>IF( $F224=0,0,((($F224/$E224)*'PLAN DE ADQUISICIONES'!W$94)*($G224/$F224)))</f>
        <v>0</v>
      </c>
      <c r="AA224" s="441">
        <f>IF( $F224=0,0,((($F224/$E224)*'PLAN DE ADQUISICIONES'!X$94)*($G224/$F224)))</f>
        <v>0</v>
      </c>
      <c r="AB224" s="441">
        <f>IF( $F224=0,0,((($F224/$E224)*'PLAN DE ADQUISICIONES'!Y$94)*($G224/$F224)))</f>
        <v>0</v>
      </c>
      <c r="AC224" s="441">
        <f>IF( $F224=0,0,((($F224/$E224)*'PLAN DE ADQUISICIONES'!Z$94)*($G224/$F224)))</f>
        <v>0</v>
      </c>
      <c r="AD224" s="441">
        <f>IF( $F224=0,0,((($F224/$E224)*'PLAN DE ADQUISICIONES'!AA$94)*($G224/$F224)))</f>
        <v>0</v>
      </c>
      <c r="AE224" s="441">
        <f>IF( $F224=0,0,((($F224/$E224)*'PLAN DE ADQUISICIONES'!AB$94)*($G224/$F224)))</f>
        <v>0</v>
      </c>
      <c r="AF224" s="441">
        <f>IF( $F224=0,0,((($F224/$E224)*'PLAN DE ADQUISICIONES'!AC$94)*($G224/$F224)))</f>
        <v>0</v>
      </c>
      <c r="AG224" s="421">
        <f t="shared" ref="AG224:AG250" si="68">U224+V224+W224+X224+Y224+Z224+AA224+AB224+AC224+AD224+AE224+AF224</f>
        <v>0</v>
      </c>
      <c r="AH224" s="443">
        <f>IF( $F224=0,0,((($F224/$E224)*'PLAN DE ADQUISICIONES'!AD$94)*($G224/$F224)))</f>
        <v>0</v>
      </c>
      <c r="AI224" s="441">
        <f>IF( $F224=0,0,((($F224/$E224)*'PLAN DE ADQUISICIONES'!AE$94)*($G224/$F224)))</f>
        <v>0</v>
      </c>
      <c r="AJ224" s="441">
        <f>IF( $F224=0,0,((($F224/$E224)*'PLAN DE ADQUISICIONES'!AF$94)*($G224/$F224)))</f>
        <v>0</v>
      </c>
      <c r="AK224" s="441">
        <f>IF( $F224=0,0,((($F224/$E224)*'PLAN DE ADQUISICIONES'!AG$94)*($G224/$F224)))</f>
        <v>0</v>
      </c>
      <c r="AL224" s="441">
        <f>IF( $F224=0,0,((($F224/$E224)*'PLAN DE ADQUISICIONES'!AH$94)*($G224/$F224)))</f>
        <v>0</v>
      </c>
      <c r="AM224" s="441">
        <f>IF( $F224=0,0,((($F224/$E224)*'PLAN DE ADQUISICIONES'!AI$94)*($G224/$F224)))</f>
        <v>0</v>
      </c>
      <c r="AN224" s="441">
        <f>IF( $F224=0,0,((($F224/$E224)*'PLAN DE ADQUISICIONES'!AJ$94)*($G224/$F224)))</f>
        <v>0</v>
      </c>
      <c r="AO224" s="441">
        <f>IF( $F224=0,0,((($F224/$E224)*'PLAN DE ADQUISICIONES'!AK$94)*($G224/$F224)))</f>
        <v>0</v>
      </c>
      <c r="AP224" s="441">
        <f>IF( $F224=0,0,((($F224/$E224)*'PLAN DE ADQUISICIONES'!AL$94)*($G224/$F224)))</f>
        <v>0</v>
      </c>
      <c r="AQ224" s="441">
        <f>IF( $F224=0,0,((($F224/$E224)*'PLAN DE ADQUISICIONES'!AM$94)*($G224/$F224)))</f>
        <v>0</v>
      </c>
      <c r="AR224" s="441">
        <f>IF( $F224=0,0,((($F224/$E224)*'PLAN DE ADQUISICIONES'!AN$94)*($G224/$F224)))</f>
        <v>0</v>
      </c>
      <c r="AS224" s="441">
        <f>IF( $F224=0,0,((($F224/$E224)*'PLAN DE ADQUISICIONES'!AO$94)*($G224/$F224)))</f>
        <v>0</v>
      </c>
      <c r="AT224" s="423">
        <f t="shared" ref="AT224:AT250" si="69">AH224+AI224+AJ224+AK224+AL224+AM224+AN224+AO224+AP224+AQ224+AR224+AS224</f>
        <v>0</v>
      </c>
      <c r="AU224" s="426">
        <f>AS224+AR224+AQ224+AP224+AO224+AN224+AM224+AL224+AK224+AJ224+AI224+AH224+AF224+AE224+AD224+AC224+AB224+AA224+Z224+Y224+X224+W224+V224+U224+S224+R224+Q224+P224+O224+N224+M224+L224+K224+J224+I224+H224</f>
        <v>0</v>
      </c>
      <c r="AV224" s="392">
        <f t="shared" si="59"/>
        <v>0</v>
      </c>
    </row>
    <row r="225" spans="2:48" s="60" customFormat="1" ht="13.5" x14ac:dyDescent="0.25">
      <c r="B225" s="416" t="str">
        <f>'FORMATO COSTEO C6'!C45</f>
        <v>6.3.1.2</v>
      </c>
      <c r="C225" s="439" t="str">
        <f>'FORMATO COSTEO C6'!B45</f>
        <v>Limpieza de oficina</v>
      </c>
      <c r="D225" s="428" t="str">
        <f>'FORMATO COSTEO C6'!D45</f>
        <v>Unidad</v>
      </c>
      <c r="E225" s="564">
        <f>'FORMATO COSTEO C6'!E45</f>
        <v>0</v>
      </c>
      <c r="F225" s="441">
        <f>'FORMATO COSTEO C6'!G45</f>
        <v>0</v>
      </c>
      <c r="G225" s="565">
        <f>'FORMATO COSTEO C6'!I45</f>
        <v>0</v>
      </c>
      <c r="H225" s="444">
        <f>IF( $F225=0,0,((($F225/$E225)*'PLAN DE ADQUISICIONES'!F$95)*($G225/$F225)))</f>
        <v>0</v>
      </c>
      <c r="I225" s="441">
        <f>IF( $F225=0,0,((($F225/$E225)*'PLAN DE ADQUISICIONES'!G$95)*($G225/$F225)))</f>
        <v>0</v>
      </c>
      <c r="J225" s="441">
        <f>IF( $F225=0,0,((($F225/$E225)*'PLAN DE ADQUISICIONES'!H$95)*($G225/$F225)))</f>
        <v>0</v>
      </c>
      <c r="K225" s="441">
        <f>IF( $F225=0,0,((($F225/$E225)*'PLAN DE ADQUISICIONES'!I$95)*($G225/$F225)))</f>
        <v>0</v>
      </c>
      <c r="L225" s="441">
        <f>IF( $F225=0,0,((($F225/$E225)*'PLAN DE ADQUISICIONES'!J$95)*($G225/$F225)))</f>
        <v>0</v>
      </c>
      <c r="M225" s="441">
        <f>IF( $F225=0,0,((($F225/$E225)*'PLAN DE ADQUISICIONES'!K$95)*($G225/$F225)))</f>
        <v>0</v>
      </c>
      <c r="N225" s="441">
        <f>IF( $F225=0,0,((($F225/$E225)*'PLAN DE ADQUISICIONES'!L$95)*($G225/$F225)))</f>
        <v>0</v>
      </c>
      <c r="O225" s="441">
        <f>IF( $F225=0,0,((($F225/$E225)*'PLAN DE ADQUISICIONES'!M$95)*($G225/$F225)))</f>
        <v>0</v>
      </c>
      <c r="P225" s="441">
        <f>IF( $F225=0,0,((($F225/$E225)*'PLAN DE ADQUISICIONES'!N$95)*($G225/$F225)))</f>
        <v>0</v>
      </c>
      <c r="Q225" s="441">
        <f>IF( $F225=0,0,((($F225/$E225)*'PLAN DE ADQUISICIONES'!O$95)*($G225/$F225)))</f>
        <v>0</v>
      </c>
      <c r="R225" s="441">
        <f>IF( $F225=0,0,((($F225/$E225)*'PLAN DE ADQUISICIONES'!P$95)*($G225/$F225)))</f>
        <v>0</v>
      </c>
      <c r="S225" s="441">
        <f>IF( $F225=0,0,((($F225/$E225)*'PLAN DE ADQUISICIONES'!Q$95)*($G225/$F225)))</f>
        <v>0</v>
      </c>
      <c r="T225" s="423">
        <f t="shared" si="67"/>
        <v>0</v>
      </c>
      <c r="U225" s="444">
        <f>IF( $F225=0,0,((($F225/$E225)*'PLAN DE ADQUISICIONES'!R$95)*($G225/$F225)))</f>
        <v>0</v>
      </c>
      <c r="V225" s="441">
        <f>IF( $F225=0,0,((($F225/$E225)*'PLAN DE ADQUISICIONES'!S$95)*($G225/$F225)))</f>
        <v>0</v>
      </c>
      <c r="W225" s="441">
        <f>IF( $F225=0,0,((($F225/$E225)*'PLAN DE ADQUISICIONES'!T$95)*($G225/$F225)))</f>
        <v>0</v>
      </c>
      <c r="X225" s="441">
        <f>IF( $F225=0,0,((($F225/$E225)*'PLAN DE ADQUISICIONES'!U$95)*($G225/$F225)))</f>
        <v>0</v>
      </c>
      <c r="Y225" s="441">
        <f>IF( $F225=0,0,((($F225/$E225)*'PLAN DE ADQUISICIONES'!V$95)*($G225/$F225)))</f>
        <v>0</v>
      </c>
      <c r="Z225" s="441">
        <f>IF( $F225=0,0,((($F225/$E225)*'PLAN DE ADQUISICIONES'!W$95)*($G225/$F225)))</f>
        <v>0</v>
      </c>
      <c r="AA225" s="441">
        <f>IF( $F225=0,0,((($F225/$E225)*'PLAN DE ADQUISICIONES'!X$95)*($G225/$F225)))</f>
        <v>0</v>
      </c>
      <c r="AB225" s="441">
        <f>IF( $F225=0,0,((($F225/$E225)*'PLAN DE ADQUISICIONES'!Y$95)*($G225/$F225)))</f>
        <v>0</v>
      </c>
      <c r="AC225" s="441">
        <f>IF( $F225=0,0,((($F225/$E225)*'PLAN DE ADQUISICIONES'!Z$95)*($G225/$F225)))</f>
        <v>0</v>
      </c>
      <c r="AD225" s="441">
        <f>IF( $F225=0,0,((($F225/$E225)*'PLAN DE ADQUISICIONES'!AA$95)*($G225/$F225)))</f>
        <v>0</v>
      </c>
      <c r="AE225" s="441">
        <f>IF( $F225=0,0,((($F225/$E225)*'PLAN DE ADQUISICIONES'!AB$95)*($G225/$F225)))</f>
        <v>0</v>
      </c>
      <c r="AF225" s="441">
        <f>IF( $F225=0,0,((($F225/$E225)*'PLAN DE ADQUISICIONES'!AC$95)*($G225/$F225)))</f>
        <v>0</v>
      </c>
      <c r="AG225" s="421">
        <f t="shared" si="68"/>
        <v>0</v>
      </c>
      <c r="AH225" s="443">
        <f>IF( $F225=0,0,((($F225/$E225)*'PLAN DE ADQUISICIONES'!AD$95)*($G225/$F225)))</f>
        <v>0</v>
      </c>
      <c r="AI225" s="441">
        <f>IF( $F225=0,0,((($F225/$E225)*'PLAN DE ADQUISICIONES'!AE$95)*($G225/$F225)))</f>
        <v>0</v>
      </c>
      <c r="AJ225" s="441">
        <f>IF( $F225=0,0,((($F225/$E225)*'PLAN DE ADQUISICIONES'!AF$95)*($G225/$F225)))</f>
        <v>0</v>
      </c>
      <c r="AK225" s="441">
        <f>IF( $F225=0,0,((($F225/$E225)*'PLAN DE ADQUISICIONES'!AG$95)*($G225/$F225)))</f>
        <v>0</v>
      </c>
      <c r="AL225" s="441">
        <f>IF( $F225=0,0,((($F225/$E225)*'PLAN DE ADQUISICIONES'!AH$95)*($G225/$F225)))</f>
        <v>0</v>
      </c>
      <c r="AM225" s="441">
        <f>IF( $F225=0,0,((($F225/$E225)*'PLAN DE ADQUISICIONES'!AI$95)*($G225/$F225)))</f>
        <v>0</v>
      </c>
      <c r="AN225" s="441">
        <f>IF( $F225=0,0,((($F225/$E225)*'PLAN DE ADQUISICIONES'!AJ$95)*($G225/$F225)))</f>
        <v>0</v>
      </c>
      <c r="AO225" s="441">
        <f>IF( $F225=0,0,((($F225/$E225)*'PLAN DE ADQUISICIONES'!AK$95)*($G225/$F225)))</f>
        <v>0</v>
      </c>
      <c r="AP225" s="441">
        <f>IF( $F225=0,0,((($F225/$E225)*'PLAN DE ADQUISICIONES'!AL$95)*($G225/$F225)))</f>
        <v>0</v>
      </c>
      <c r="AQ225" s="441">
        <f>IF( $F225=0,0,((($F225/$E225)*'PLAN DE ADQUISICIONES'!AM$95)*($G225/$F225)))</f>
        <v>0</v>
      </c>
      <c r="AR225" s="441">
        <f>IF( $F225=0,0,((($F225/$E225)*'PLAN DE ADQUISICIONES'!AN$95)*($G225/$F225)))</f>
        <v>0</v>
      </c>
      <c r="AS225" s="441">
        <f>IF( $F225=0,0,((($F225/$E225)*'PLAN DE ADQUISICIONES'!AO$95)*($G225/$F225)))</f>
        <v>0</v>
      </c>
      <c r="AT225" s="423">
        <f t="shared" si="69"/>
        <v>0</v>
      </c>
      <c r="AU225" s="426">
        <f>AS225+AR225+AQ225+AP225+AO225+AN225+AM225+AL225+AK225+AJ225+AI225+AH225+AF225+AE225+AD225+AC225+AB225+AA225+Z225+Y225+X225+W225+V225+U225+S225+R225+Q225+P225+O225+N225+M225+L225+K225+J225+I225+H225</f>
        <v>0</v>
      </c>
      <c r="AV225" s="392">
        <f t="shared" si="59"/>
        <v>0</v>
      </c>
    </row>
    <row r="226" spans="2:48" s="60" customFormat="1" ht="13.5" x14ac:dyDescent="0.25">
      <c r="B226" s="416" t="str">
        <f>'FORMATO COSTEO C6'!C46</f>
        <v>6.3.1.3</v>
      </c>
      <c r="C226" s="439">
        <f>'FORMATO COSTEO C6'!B46</f>
        <v>0</v>
      </c>
      <c r="D226" s="428" t="str">
        <f>'FORMATO COSTEO C6'!D46</f>
        <v>Unidad medida</v>
      </c>
      <c r="E226" s="564">
        <f>'FORMATO COSTEO C6'!E46</f>
        <v>0</v>
      </c>
      <c r="F226" s="441">
        <f>'FORMATO COSTEO C6'!G46</f>
        <v>0</v>
      </c>
      <c r="G226" s="565">
        <f>'FORMATO COSTEO C6'!I46</f>
        <v>0</v>
      </c>
      <c r="H226" s="444">
        <f>IF( $F226=0,0,((($F226/$E226)*'PLAN DE ADQUISICIONES'!F$96)*($G226/$F226)))</f>
        <v>0</v>
      </c>
      <c r="I226" s="441">
        <f>IF( $F226=0,0,((($F226/$E226)*'PLAN DE ADQUISICIONES'!G$96)*($G226/$F226)))</f>
        <v>0</v>
      </c>
      <c r="J226" s="441">
        <f>IF( $F226=0,0,((($F226/$E226)*'PLAN DE ADQUISICIONES'!H$96)*($G226/$F226)))</f>
        <v>0</v>
      </c>
      <c r="K226" s="441">
        <f>IF( $F226=0,0,((($F226/$E226)*'PLAN DE ADQUISICIONES'!I$96)*($G226/$F226)))</f>
        <v>0</v>
      </c>
      <c r="L226" s="441">
        <f>IF( $F226=0,0,((($F226/$E226)*'PLAN DE ADQUISICIONES'!J$96)*($G226/$F226)))</f>
        <v>0</v>
      </c>
      <c r="M226" s="441">
        <f>IF( $F226=0,0,((($F226/$E226)*'PLAN DE ADQUISICIONES'!K$96)*($G226/$F226)))</f>
        <v>0</v>
      </c>
      <c r="N226" s="441">
        <f>IF( $F226=0,0,((($F226/$E226)*'PLAN DE ADQUISICIONES'!L$96)*($G226/$F226)))</f>
        <v>0</v>
      </c>
      <c r="O226" s="441">
        <f>IF( $F226=0,0,((($F226/$E226)*'PLAN DE ADQUISICIONES'!M$96)*($G226/$F226)))</f>
        <v>0</v>
      </c>
      <c r="P226" s="441">
        <f>IF( $F226=0,0,((($F226/$E226)*'PLAN DE ADQUISICIONES'!N$96)*($G226/$F226)))</f>
        <v>0</v>
      </c>
      <c r="Q226" s="441">
        <f>IF( $F226=0,0,((($F226/$E226)*'PLAN DE ADQUISICIONES'!O$96)*($G226/$F226)))</f>
        <v>0</v>
      </c>
      <c r="R226" s="441">
        <f>IF( $F226=0,0,((($F226/$E226)*'PLAN DE ADQUISICIONES'!P$96)*($G226/$F226)))</f>
        <v>0</v>
      </c>
      <c r="S226" s="441">
        <f>IF( $F226=0,0,((($F226/$E226)*'PLAN DE ADQUISICIONES'!Q$96)*($G226/$F226)))</f>
        <v>0</v>
      </c>
      <c r="T226" s="423">
        <f t="shared" si="67"/>
        <v>0</v>
      </c>
      <c r="U226" s="444">
        <f>IF( $F226=0,0,((($F226/$E226)*'PLAN DE ADQUISICIONES'!R$96)*($G226/$F226)))</f>
        <v>0</v>
      </c>
      <c r="V226" s="441">
        <f>IF( $F226=0,0,((($F226/$E226)*'PLAN DE ADQUISICIONES'!S$96)*($G226/$F226)))</f>
        <v>0</v>
      </c>
      <c r="W226" s="441">
        <f>IF( $F226=0,0,((($F226/$E226)*'PLAN DE ADQUISICIONES'!T$96)*($G226/$F226)))</f>
        <v>0</v>
      </c>
      <c r="X226" s="441">
        <f>IF( $F226=0,0,((($F226/$E226)*'PLAN DE ADQUISICIONES'!U$96)*($G226/$F226)))</f>
        <v>0</v>
      </c>
      <c r="Y226" s="441">
        <f>IF( $F226=0,0,((($F226/$E226)*'PLAN DE ADQUISICIONES'!V$96)*($G226/$F226)))</f>
        <v>0</v>
      </c>
      <c r="Z226" s="441">
        <f>IF( $F226=0,0,((($F226/$E226)*'PLAN DE ADQUISICIONES'!W$96)*($G226/$F226)))</f>
        <v>0</v>
      </c>
      <c r="AA226" s="441">
        <f>IF( $F226=0,0,((($F226/$E226)*'PLAN DE ADQUISICIONES'!X$96)*($G226/$F226)))</f>
        <v>0</v>
      </c>
      <c r="AB226" s="441">
        <f>IF( $F226=0,0,((($F226/$E226)*'PLAN DE ADQUISICIONES'!Y$96)*($G226/$F226)))</f>
        <v>0</v>
      </c>
      <c r="AC226" s="441">
        <f>IF( $F226=0,0,((($F226/$E226)*'PLAN DE ADQUISICIONES'!Z$96)*($G226/$F226)))</f>
        <v>0</v>
      </c>
      <c r="AD226" s="441">
        <f>IF( $F226=0,0,((($F226/$E226)*'PLAN DE ADQUISICIONES'!AA$96)*($G226/$F226)))</f>
        <v>0</v>
      </c>
      <c r="AE226" s="441">
        <f>IF( $F226=0,0,((($F226/$E226)*'PLAN DE ADQUISICIONES'!AB$96)*($G226/$F226)))</f>
        <v>0</v>
      </c>
      <c r="AF226" s="441">
        <f>IF( $F226=0,0,((($F226/$E226)*'PLAN DE ADQUISICIONES'!AC$96)*($G226/$F226)))</f>
        <v>0</v>
      </c>
      <c r="AG226" s="421">
        <f t="shared" si="68"/>
        <v>0</v>
      </c>
      <c r="AH226" s="443">
        <f>IF( $F226=0,0,((($F226/$E226)*'PLAN DE ADQUISICIONES'!AD$96)*($G226/$F226)))</f>
        <v>0</v>
      </c>
      <c r="AI226" s="441">
        <f>IF( $F226=0,0,((($F226/$E226)*'PLAN DE ADQUISICIONES'!AE$96)*($G226/$F226)))</f>
        <v>0</v>
      </c>
      <c r="AJ226" s="441">
        <f>IF( $F226=0,0,((($F226/$E226)*'PLAN DE ADQUISICIONES'!AF$96)*($G226/$F226)))</f>
        <v>0</v>
      </c>
      <c r="AK226" s="441">
        <f>IF( $F226=0,0,((($F226/$E226)*'PLAN DE ADQUISICIONES'!AG$96)*($G226/$F226)))</f>
        <v>0</v>
      </c>
      <c r="AL226" s="441">
        <f>IF( $F226=0,0,((($F226/$E226)*'PLAN DE ADQUISICIONES'!AH$96)*($G226/$F226)))</f>
        <v>0</v>
      </c>
      <c r="AM226" s="441">
        <f>IF( $F226=0,0,((($F226/$E226)*'PLAN DE ADQUISICIONES'!AI$96)*($G226/$F226)))</f>
        <v>0</v>
      </c>
      <c r="AN226" s="441">
        <f>IF( $F226=0,0,((($F226/$E226)*'PLAN DE ADQUISICIONES'!AJ$96)*($G226/$F226)))</f>
        <v>0</v>
      </c>
      <c r="AO226" s="441">
        <f>IF( $F226=0,0,((($F226/$E226)*'PLAN DE ADQUISICIONES'!AK$96)*($G226/$F226)))</f>
        <v>0</v>
      </c>
      <c r="AP226" s="441">
        <f>IF( $F226=0,0,((($F226/$E226)*'PLAN DE ADQUISICIONES'!AL$96)*($G226/$F226)))</f>
        <v>0</v>
      </c>
      <c r="AQ226" s="441">
        <f>IF( $F226=0,0,((($F226/$E226)*'PLAN DE ADQUISICIONES'!AM$96)*($G226/$F226)))</f>
        <v>0</v>
      </c>
      <c r="AR226" s="441">
        <f>IF( $F226=0,0,((($F226/$E226)*'PLAN DE ADQUISICIONES'!AN$96)*($G226/$F226)))</f>
        <v>0</v>
      </c>
      <c r="AS226" s="441">
        <f>IF( $F226=0,0,((($F226/$E226)*'PLAN DE ADQUISICIONES'!AO$96)*($G226/$F226)))</f>
        <v>0</v>
      </c>
      <c r="AT226" s="423">
        <f t="shared" si="69"/>
        <v>0</v>
      </c>
      <c r="AU226" s="426">
        <f>AS226+AR226+AQ226+AP226+AO226+AN226+AM226+AL226+AK226+AJ226+AI226+AH226+AF226+AE226+AD226+AC226+AB226+AA226+Z226+Y226+X226+W226+V226+U226+S226+R226+Q226+P226+O226+N226+M226+L226+K226+J226+I226+H226</f>
        <v>0</v>
      </c>
      <c r="AV226" s="392">
        <f t="shared" si="59"/>
        <v>0</v>
      </c>
    </row>
    <row r="227" spans="2:48" s="60" customFormat="1" ht="13.5" x14ac:dyDescent="0.25">
      <c r="B227" s="446" t="str">
        <f>'FORMATO COSTEO C6'!C47</f>
        <v>6.3.2</v>
      </c>
      <c r="C227" s="447" t="str">
        <f>+'FORMATO COSTEO C6'!B47</f>
        <v>Seguros</v>
      </c>
      <c r="D227" s="499"/>
      <c r="E227" s="550"/>
      <c r="F227" s="450">
        <f>+'FORMATO COSTEO C6'!G47</f>
        <v>0</v>
      </c>
      <c r="G227" s="453">
        <f>+'FORMATO COSTEO C6'!I47</f>
        <v>0</v>
      </c>
      <c r="H227" s="454">
        <f>SUM(H228:H230)</f>
        <v>0</v>
      </c>
      <c r="I227" s="450">
        <f t="shared" ref="I227:AU227" si="70">SUM(I228:I230)</f>
        <v>0</v>
      </c>
      <c r="J227" s="450">
        <f t="shared" si="70"/>
        <v>0</v>
      </c>
      <c r="K227" s="450">
        <f t="shared" si="70"/>
        <v>0</v>
      </c>
      <c r="L227" s="450">
        <f t="shared" si="70"/>
        <v>0</v>
      </c>
      <c r="M227" s="450">
        <f t="shared" si="70"/>
        <v>0</v>
      </c>
      <c r="N227" s="450">
        <f t="shared" si="70"/>
        <v>0</v>
      </c>
      <c r="O227" s="450">
        <f t="shared" si="70"/>
        <v>0</v>
      </c>
      <c r="P227" s="450">
        <f t="shared" si="70"/>
        <v>0</v>
      </c>
      <c r="Q227" s="450">
        <f t="shared" si="70"/>
        <v>0</v>
      </c>
      <c r="R227" s="450">
        <f t="shared" si="70"/>
        <v>0</v>
      </c>
      <c r="S227" s="450">
        <f t="shared" si="70"/>
        <v>0</v>
      </c>
      <c r="T227" s="453">
        <f t="shared" si="70"/>
        <v>0</v>
      </c>
      <c r="U227" s="454">
        <f t="shared" si="70"/>
        <v>0</v>
      </c>
      <c r="V227" s="450">
        <f t="shared" si="70"/>
        <v>0</v>
      </c>
      <c r="W227" s="450">
        <f t="shared" si="70"/>
        <v>0</v>
      </c>
      <c r="X227" s="450">
        <f t="shared" si="70"/>
        <v>0</v>
      </c>
      <c r="Y227" s="450">
        <f t="shared" si="70"/>
        <v>0</v>
      </c>
      <c r="Z227" s="450">
        <f t="shared" si="70"/>
        <v>0</v>
      </c>
      <c r="AA227" s="450">
        <f t="shared" si="70"/>
        <v>0</v>
      </c>
      <c r="AB227" s="450">
        <f t="shared" si="70"/>
        <v>0</v>
      </c>
      <c r="AC227" s="450">
        <f t="shared" si="70"/>
        <v>0</v>
      </c>
      <c r="AD227" s="450">
        <f t="shared" si="70"/>
        <v>0</v>
      </c>
      <c r="AE227" s="450">
        <f t="shared" si="70"/>
        <v>0</v>
      </c>
      <c r="AF227" s="450">
        <f t="shared" si="70"/>
        <v>0</v>
      </c>
      <c r="AG227" s="451">
        <f>SUM(AG228:AG230)</f>
        <v>0</v>
      </c>
      <c r="AH227" s="452">
        <f t="shared" si="70"/>
        <v>0</v>
      </c>
      <c r="AI227" s="450">
        <f t="shared" si="70"/>
        <v>0</v>
      </c>
      <c r="AJ227" s="450">
        <f t="shared" si="70"/>
        <v>0</v>
      </c>
      <c r="AK227" s="450">
        <f t="shared" si="70"/>
        <v>0</v>
      </c>
      <c r="AL227" s="450">
        <f t="shared" si="70"/>
        <v>0</v>
      </c>
      <c r="AM227" s="450">
        <f t="shared" si="70"/>
        <v>0</v>
      </c>
      <c r="AN227" s="450">
        <f t="shared" si="70"/>
        <v>0</v>
      </c>
      <c r="AO227" s="450">
        <f t="shared" si="70"/>
        <v>0</v>
      </c>
      <c r="AP227" s="450">
        <f t="shared" si="70"/>
        <v>0</v>
      </c>
      <c r="AQ227" s="450">
        <f t="shared" si="70"/>
        <v>0</v>
      </c>
      <c r="AR227" s="450">
        <f t="shared" si="70"/>
        <v>0</v>
      </c>
      <c r="AS227" s="450">
        <f t="shared" si="70"/>
        <v>0</v>
      </c>
      <c r="AT227" s="453">
        <f t="shared" si="70"/>
        <v>0</v>
      </c>
      <c r="AU227" s="455">
        <f t="shared" si="70"/>
        <v>0</v>
      </c>
      <c r="AV227" s="392">
        <f t="shared" si="59"/>
        <v>0</v>
      </c>
    </row>
    <row r="228" spans="2:48" s="60" customFormat="1" ht="13.5" x14ac:dyDescent="0.25">
      <c r="B228" s="416" t="str">
        <f>'FORMATO COSTEO C6'!C48</f>
        <v>6.3.2.1</v>
      </c>
      <c r="C228" s="439">
        <f>'FORMATO COSTEO C6'!B48</f>
        <v>0</v>
      </c>
      <c r="D228" s="428" t="str">
        <f>'FORMATO COSTEO C6'!D48</f>
        <v>Unidad medida</v>
      </c>
      <c r="E228" s="564">
        <f>'FORMATO COSTEO C6'!E48</f>
        <v>0</v>
      </c>
      <c r="F228" s="441">
        <f>'FORMATO COSTEO C6'!G48</f>
        <v>0</v>
      </c>
      <c r="G228" s="565">
        <f>'FORMATO COSTEO C6'!I48</f>
        <v>0</v>
      </c>
      <c r="H228" s="444">
        <f>IF( $F228=0,0,((($F228/$E228)*'PLAN DE ADQUISICIONES'!F$98)*($G228/$F228)))</f>
        <v>0</v>
      </c>
      <c r="I228" s="441">
        <f>IF( $F228=0,0,((($F228/$E228)*'PLAN DE ADQUISICIONES'!G$98)*($G228/$F228)))</f>
        <v>0</v>
      </c>
      <c r="J228" s="441">
        <f>IF( $F228=0,0,((($F228/$E228)*'PLAN DE ADQUISICIONES'!H$98)*($G228/$F228)))</f>
        <v>0</v>
      </c>
      <c r="K228" s="441">
        <f>IF( $F228=0,0,((($F228/$E228)*'PLAN DE ADQUISICIONES'!I$98)*($G228/$F228)))</f>
        <v>0</v>
      </c>
      <c r="L228" s="441">
        <f>IF( $F228=0,0,((($F228/$E228)*'PLAN DE ADQUISICIONES'!J$98)*($G228/$F228)))</f>
        <v>0</v>
      </c>
      <c r="M228" s="441">
        <f>IF( $F228=0,0,((($F228/$E228)*'PLAN DE ADQUISICIONES'!K$98)*($G228/$F228)))</f>
        <v>0</v>
      </c>
      <c r="N228" s="441">
        <f>IF( $F228=0,0,((($F228/$E228)*'PLAN DE ADQUISICIONES'!L$98)*($G228/$F228)))</f>
        <v>0</v>
      </c>
      <c r="O228" s="441">
        <f>IF( $F228=0,0,((($F228/$E228)*'PLAN DE ADQUISICIONES'!M$98)*($G228/$F228)))</f>
        <v>0</v>
      </c>
      <c r="P228" s="441">
        <f>IF( $F228=0,0,((($F228/$E228)*'PLAN DE ADQUISICIONES'!N$98)*($G228/$F228)))</f>
        <v>0</v>
      </c>
      <c r="Q228" s="441">
        <f>IF( $F228=0,0,((($F228/$E228)*'PLAN DE ADQUISICIONES'!O$98)*($G228/$F228)))</f>
        <v>0</v>
      </c>
      <c r="R228" s="441">
        <f>IF( $F228=0,0,((($F228/$E228)*'PLAN DE ADQUISICIONES'!P$98)*($G228/$F228)))</f>
        <v>0</v>
      </c>
      <c r="S228" s="441">
        <f>IF( $F228=0,0,((($F228/$E228)*'PLAN DE ADQUISICIONES'!Q$98)*($G228/$F228)))</f>
        <v>0</v>
      </c>
      <c r="T228" s="423">
        <f t="shared" si="67"/>
        <v>0</v>
      </c>
      <c r="U228" s="444">
        <f>IF( $F228=0,0,((($F228/$E228)*'PLAN DE ADQUISICIONES'!R$98)*($G228/$F228)))</f>
        <v>0</v>
      </c>
      <c r="V228" s="441">
        <f>IF( $F228=0,0,((($F228/$E228)*'PLAN DE ADQUISICIONES'!S$98)*($G228/$F228)))</f>
        <v>0</v>
      </c>
      <c r="W228" s="441">
        <f>IF( $F228=0,0,((($F228/$E228)*'PLAN DE ADQUISICIONES'!T$98)*($G228/$F228)))</f>
        <v>0</v>
      </c>
      <c r="X228" s="441">
        <f>IF( $F228=0,0,((($F228/$E228)*'PLAN DE ADQUISICIONES'!U$98)*($G228/$F228)))</f>
        <v>0</v>
      </c>
      <c r="Y228" s="441">
        <f>IF( $F228=0,0,((($F228/$E228)*'PLAN DE ADQUISICIONES'!V$98)*($G228/$F228)))</f>
        <v>0</v>
      </c>
      <c r="Z228" s="441">
        <f>IF( $F228=0,0,((($F228/$E228)*'PLAN DE ADQUISICIONES'!W$98)*($G228/$F228)))</f>
        <v>0</v>
      </c>
      <c r="AA228" s="441">
        <f>IF( $F228=0,0,((($F228/$E228)*'PLAN DE ADQUISICIONES'!X$98)*($G228/$F228)))</f>
        <v>0</v>
      </c>
      <c r="AB228" s="441">
        <f>IF( $F228=0,0,((($F228/$E228)*'PLAN DE ADQUISICIONES'!Y$98)*($G228/$F228)))</f>
        <v>0</v>
      </c>
      <c r="AC228" s="441">
        <f>IF( $F228=0,0,((($F228/$E228)*'PLAN DE ADQUISICIONES'!Z$98)*($G228/$F228)))</f>
        <v>0</v>
      </c>
      <c r="AD228" s="441">
        <f>IF( $F228=0,0,((($F228/$E228)*'PLAN DE ADQUISICIONES'!AA$98)*($G228/$F228)))</f>
        <v>0</v>
      </c>
      <c r="AE228" s="441">
        <f>IF( $F228=0,0,((($F228/$E228)*'PLAN DE ADQUISICIONES'!AB$98)*($G228/$F228)))</f>
        <v>0</v>
      </c>
      <c r="AF228" s="441">
        <f>IF( $F228=0,0,((($F228/$E228)*'PLAN DE ADQUISICIONES'!AC$98)*($G228/$F228)))</f>
        <v>0</v>
      </c>
      <c r="AG228" s="421">
        <f t="shared" si="68"/>
        <v>0</v>
      </c>
      <c r="AH228" s="443">
        <f>IF( $F228=0,0,((($F228/$E228)*'PLAN DE ADQUISICIONES'!AD$98)*($G228/$F228)))</f>
        <v>0</v>
      </c>
      <c r="AI228" s="441">
        <f>IF( $F228=0,0,((($F228/$E228)*'PLAN DE ADQUISICIONES'!AE$98)*($G228/$F228)))</f>
        <v>0</v>
      </c>
      <c r="AJ228" s="441">
        <f>IF( $F228=0,0,((($F228/$E228)*'PLAN DE ADQUISICIONES'!AF$98)*($G228/$F228)))</f>
        <v>0</v>
      </c>
      <c r="AK228" s="441">
        <f>IF( $F228=0,0,((($F228/$E228)*'PLAN DE ADQUISICIONES'!AG$98)*($G228/$F228)))</f>
        <v>0</v>
      </c>
      <c r="AL228" s="441">
        <f>IF( $F228=0,0,((($F228/$E228)*'PLAN DE ADQUISICIONES'!AH$98)*($G228/$F228)))</f>
        <v>0</v>
      </c>
      <c r="AM228" s="441">
        <f>IF( $F228=0,0,((($F228/$E228)*'PLAN DE ADQUISICIONES'!AI$98)*($G228/$F228)))</f>
        <v>0</v>
      </c>
      <c r="AN228" s="441">
        <f>IF( $F228=0,0,((($F228/$E228)*'PLAN DE ADQUISICIONES'!AJ$98)*($G228/$F228)))</f>
        <v>0</v>
      </c>
      <c r="AO228" s="441">
        <f>IF( $F228=0,0,((($F228/$E228)*'PLAN DE ADQUISICIONES'!AK$98)*($G228/$F228)))</f>
        <v>0</v>
      </c>
      <c r="AP228" s="441">
        <f>IF( $F228=0,0,((($F228/$E228)*'PLAN DE ADQUISICIONES'!AL$98)*($G228/$F228)))</f>
        <v>0</v>
      </c>
      <c r="AQ228" s="441">
        <f>IF( $F228=0,0,((($F228/$E228)*'PLAN DE ADQUISICIONES'!AM$98)*($G228/$F228)))</f>
        <v>0</v>
      </c>
      <c r="AR228" s="441">
        <f>IF( $F228=0,0,((($F228/$E228)*'PLAN DE ADQUISICIONES'!AN$98)*($G228/$F228)))</f>
        <v>0</v>
      </c>
      <c r="AS228" s="441">
        <f>IF( $F228=0,0,((($F228/$E228)*'PLAN DE ADQUISICIONES'!AO$98)*($G228/$F228)))</f>
        <v>0</v>
      </c>
      <c r="AT228" s="423">
        <f t="shared" si="69"/>
        <v>0</v>
      </c>
      <c r="AU228" s="426">
        <f>AS228+AR228+AQ228+AP228+AO228+AN228+AM228+AL228+AK228+AJ228+AI228+AH228+AF228+AE228+AD228+AC228+AB228+AA228+Z228+Y228+X228+W228+V228+U228+S228+R228+Q228+P228+O228+N228+M228+L228+K228+J228+I228+H228</f>
        <v>0</v>
      </c>
      <c r="AV228" s="392">
        <f t="shared" si="59"/>
        <v>0</v>
      </c>
    </row>
    <row r="229" spans="2:48" s="60" customFormat="1" ht="13.5" x14ac:dyDescent="0.25">
      <c r="B229" s="416" t="str">
        <f>'FORMATO COSTEO C6'!C49</f>
        <v>6.3.2.2</v>
      </c>
      <c r="C229" s="439">
        <f>'FORMATO COSTEO C6'!B49</f>
        <v>0</v>
      </c>
      <c r="D229" s="428" t="str">
        <f>'FORMATO COSTEO C6'!D49</f>
        <v>Unidad medida</v>
      </c>
      <c r="E229" s="564">
        <f>'FORMATO COSTEO C6'!E49</f>
        <v>0</v>
      </c>
      <c r="F229" s="441">
        <f>'FORMATO COSTEO C6'!G49</f>
        <v>0</v>
      </c>
      <c r="G229" s="565">
        <f>'FORMATO COSTEO C6'!I49</f>
        <v>0</v>
      </c>
      <c r="H229" s="444">
        <f>IF( $F229=0,0,((($F229/$E229)*'PLAN DE ADQUISICIONES'!F$99)*($G229/$F229)))</f>
        <v>0</v>
      </c>
      <c r="I229" s="441">
        <f>IF( $F229=0,0,((($F229/$E229)*'PLAN DE ADQUISICIONES'!G$99)*($G229/$F229)))</f>
        <v>0</v>
      </c>
      <c r="J229" s="441">
        <f>IF( $F229=0,0,((($F229/$E229)*'PLAN DE ADQUISICIONES'!H$99)*($G229/$F229)))</f>
        <v>0</v>
      </c>
      <c r="K229" s="441">
        <f>IF( $F229=0,0,((($F229/$E229)*'PLAN DE ADQUISICIONES'!I$99)*($G229/$F229)))</f>
        <v>0</v>
      </c>
      <c r="L229" s="441">
        <f>IF( $F229=0,0,((($F229/$E229)*'PLAN DE ADQUISICIONES'!J$99)*($G229/$F229)))</f>
        <v>0</v>
      </c>
      <c r="M229" s="441">
        <f>IF( $F229=0,0,((($F229/$E229)*'PLAN DE ADQUISICIONES'!K$99)*($G229/$F229)))</f>
        <v>0</v>
      </c>
      <c r="N229" s="441">
        <f>IF( $F229=0,0,((($F229/$E229)*'PLAN DE ADQUISICIONES'!L$99)*($G229/$F229)))</f>
        <v>0</v>
      </c>
      <c r="O229" s="441">
        <f>IF( $F229=0,0,((($F229/$E229)*'PLAN DE ADQUISICIONES'!M$99)*($G229/$F229)))</f>
        <v>0</v>
      </c>
      <c r="P229" s="441">
        <f>IF( $F229=0,0,((($F229/$E229)*'PLAN DE ADQUISICIONES'!N$99)*($G229/$F229)))</f>
        <v>0</v>
      </c>
      <c r="Q229" s="441">
        <f>IF( $F229=0,0,((($F229/$E229)*'PLAN DE ADQUISICIONES'!O$99)*($G229/$F229)))</f>
        <v>0</v>
      </c>
      <c r="R229" s="441">
        <f>IF( $F229=0,0,((($F229/$E229)*'PLAN DE ADQUISICIONES'!P$99)*($G229/$F229)))</f>
        <v>0</v>
      </c>
      <c r="S229" s="441">
        <f>IF( $F229=0,0,((($F229/$E229)*'PLAN DE ADQUISICIONES'!Q$99)*($G229/$F229)))</f>
        <v>0</v>
      </c>
      <c r="T229" s="423">
        <f t="shared" si="67"/>
        <v>0</v>
      </c>
      <c r="U229" s="444">
        <f>IF( $F229=0,0,((($F229/$E229)*'PLAN DE ADQUISICIONES'!R$99)*($G229/$F229)))</f>
        <v>0</v>
      </c>
      <c r="V229" s="441">
        <f>IF( $F229=0,0,((($F229/$E229)*'PLAN DE ADQUISICIONES'!S$99)*($G229/$F229)))</f>
        <v>0</v>
      </c>
      <c r="W229" s="441">
        <f>IF( $F229=0,0,((($F229/$E229)*'PLAN DE ADQUISICIONES'!T$99)*($G229/$F229)))</f>
        <v>0</v>
      </c>
      <c r="X229" s="441">
        <f>IF( $F229=0,0,((($F229/$E229)*'PLAN DE ADQUISICIONES'!U$99)*($G229/$F229)))</f>
        <v>0</v>
      </c>
      <c r="Y229" s="441">
        <f>IF( $F229=0,0,((($F229/$E229)*'PLAN DE ADQUISICIONES'!V$99)*($G229/$F229)))</f>
        <v>0</v>
      </c>
      <c r="Z229" s="441">
        <f>IF( $F229=0,0,((($F229/$E229)*'PLAN DE ADQUISICIONES'!W$99)*($G229/$F229)))</f>
        <v>0</v>
      </c>
      <c r="AA229" s="441">
        <f>IF( $F229=0,0,((($F229/$E229)*'PLAN DE ADQUISICIONES'!X$99)*($G229/$F229)))</f>
        <v>0</v>
      </c>
      <c r="AB229" s="441">
        <f>IF( $F229=0,0,((($F229/$E229)*'PLAN DE ADQUISICIONES'!Y$99)*($G229/$F229)))</f>
        <v>0</v>
      </c>
      <c r="AC229" s="441">
        <f>IF( $F229=0,0,((($F229/$E229)*'PLAN DE ADQUISICIONES'!Z$99)*($G229/$F229)))</f>
        <v>0</v>
      </c>
      <c r="AD229" s="441">
        <f>IF( $F229=0,0,((($F229/$E229)*'PLAN DE ADQUISICIONES'!AA$99)*($G229/$F229)))</f>
        <v>0</v>
      </c>
      <c r="AE229" s="441">
        <f>IF( $F229=0,0,((($F229/$E229)*'PLAN DE ADQUISICIONES'!AB$99)*($G229/$F229)))</f>
        <v>0</v>
      </c>
      <c r="AF229" s="441">
        <f>IF( $F229=0,0,((($F229/$E229)*'PLAN DE ADQUISICIONES'!AC$99)*($G229/$F229)))</f>
        <v>0</v>
      </c>
      <c r="AG229" s="421">
        <f t="shared" si="68"/>
        <v>0</v>
      </c>
      <c r="AH229" s="443">
        <f>IF( $F229=0,0,((($F229/$E229)*'PLAN DE ADQUISICIONES'!AD$99)*($G229/$F229)))</f>
        <v>0</v>
      </c>
      <c r="AI229" s="441">
        <f>IF( $F229=0,0,((($F229/$E229)*'PLAN DE ADQUISICIONES'!AE$99)*($G229/$F229)))</f>
        <v>0</v>
      </c>
      <c r="AJ229" s="441">
        <f>IF( $F229=0,0,((($F229/$E229)*'PLAN DE ADQUISICIONES'!AF$99)*($G229/$F229)))</f>
        <v>0</v>
      </c>
      <c r="AK229" s="441">
        <f>IF( $F229=0,0,((($F229/$E229)*'PLAN DE ADQUISICIONES'!AG$99)*($G229/$F229)))</f>
        <v>0</v>
      </c>
      <c r="AL229" s="441">
        <f>IF( $F229=0,0,((($F229/$E229)*'PLAN DE ADQUISICIONES'!AH$99)*($G229/$F229)))</f>
        <v>0</v>
      </c>
      <c r="AM229" s="441">
        <f>IF( $F229=0,0,((($F229/$E229)*'PLAN DE ADQUISICIONES'!AI$99)*($G229/$F229)))</f>
        <v>0</v>
      </c>
      <c r="AN229" s="441">
        <f>IF( $F229=0,0,((($F229/$E229)*'PLAN DE ADQUISICIONES'!AJ$99)*($G229/$F229)))</f>
        <v>0</v>
      </c>
      <c r="AO229" s="441">
        <f>IF( $F229=0,0,((($F229/$E229)*'PLAN DE ADQUISICIONES'!AK$99)*($G229/$F229)))</f>
        <v>0</v>
      </c>
      <c r="AP229" s="441">
        <f>IF( $F229=0,0,((($F229/$E229)*'PLAN DE ADQUISICIONES'!AL$99)*($G229/$F229)))</f>
        <v>0</v>
      </c>
      <c r="AQ229" s="441">
        <f>IF( $F229=0,0,((($F229/$E229)*'PLAN DE ADQUISICIONES'!AM$99)*($G229/$F229)))</f>
        <v>0</v>
      </c>
      <c r="AR229" s="441">
        <f>IF( $F229=0,0,((($F229/$E229)*'PLAN DE ADQUISICIONES'!AN$99)*($G229/$F229)))</f>
        <v>0</v>
      </c>
      <c r="AS229" s="441">
        <f>IF( $F229=0,0,((($F229/$E229)*'PLAN DE ADQUISICIONES'!AO$99)*($G229/$F229)))</f>
        <v>0</v>
      </c>
      <c r="AT229" s="423">
        <f t="shared" si="69"/>
        <v>0</v>
      </c>
      <c r="AU229" s="426">
        <f>AS229+AR229+AQ229+AP229+AO229+AN229+AM229+AL229+AK229+AJ229+AI229+AH229+AF229+AE229+AD229+AC229+AB229+AA229+Z229+Y229+X229+W229+V229+U229+S229+R229+Q229+P229+O229+N229+M229+L229+K229+J229+I229+H229</f>
        <v>0</v>
      </c>
      <c r="AV229" s="392">
        <f t="shared" si="59"/>
        <v>0</v>
      </c>
    </row>
    <row r="230" spans="2:48" s="60" customFormat="1" ht="13.5" x14ac:dyDescent="0.25">
      <c r="B230" s="416" t="str">
        <f>'FORMATO COSTEO C6'!C50</f>
        <v>6.3.2.3</v>
      </c>
      <c r="C230" s="439">
        <f>'FORMATO COSTEO C6'!B50</f>
        <v>0</v>
      </c>
      <c r="D230" s="428" t="str">
        <f>'FORMATO COSTEO C6'!D50</f>
        <v>Unidad medida</v>
      </c>
      <c r="E230" s="564">
        <f>'FORMATO COSTEO C6'!E50</f>
        <v>0</v>
      </c>
      <c r="F230" s="441">
        <f>'FORMATO COSTEO C6'!G50</f>
        <v>0</v>
      </c>
      <c r="G230" s="565">
        <f>'FORMATO COSTEO C6'!I50</f>
        <v>0</v>
      </c>
      <c r="H230" s="444">
        <f>IF( $F230=0,0,((($F230/$E230)*'PLAN DE ADQUISICIONES'!F$100)*($G230/$F230)))</f>
        <v>0</v>
      </c>
      <c r="I230" s="441">
        <f>IF( $F230=0,0,((($F230/$E230)*'PLAN DE ADQUISICIONES'!G$100)*($G230/$F230)))</f>
        <v>0</v>
      </c>
      <c r="J230" s="441">
        <f>IF( $F230=0,0,((($F230/$E230)*'PLAN DE ADQUISICIONES'!H$100)*($G230/$F230)))</f>
        <v>0</v>
      </c>
      <c r="K230" s="441">
        <f>IF( $F230=0,0,((($F230/$E230)*'PLAN DE ADQUISICIONES'!I$100)*($G230/$F230)))</f>
        <v>0</v>
      </c>
      <c r="L230" s="441">
        <f>IF( $F230=0,0,((($F230/$E230)*'PLAN DE ADQUISICIONES'!J$100)*($G230/$F230)))</f>
        <v>0</v>
      </c>
      <c r="M230" s="441">
        <f>IF( $F230=0,0,((($F230/$E230)*'PLAN DE ADQUISICIONES'!K$100)*($G230/$F230)))</f>
        <v>0</v>
      </c>
      <c r="N230" s="441">
        <f>IF( $F230=0,0,((($F230/$E230)*'PLAN DE ADQUISICIONES'!L$100)*($G230/$F230)))</f>
        <v>0</v>
      </c>
      <c r="O230" s="441">
        <f>IF( $F230=0,0,((($F230/$E230)*'PLAN DE ADQUISICIONES'!M$100)*($G230/$F230)))</f>
        <v>0</v>
      </c>
      <c r="P230" s="441">
        <f>IF( $F230=0,0,((($F230/$E230)*'PLAN DE ADQUISICIONES'!N$100)*($G230/$F230)))</f>
        <v>0</v>
      </c>
      <c r="Q230" s="441">
        <f>IF( $F230=0,0,((($F230/$E230)*'PLAN DE ADQUISICIONES'!O$100)*($G230/$F230)))</f>
        <v>0</v>
      </c>
      <c r="R230" s="441">
        <f>IF( $F230=0,0,((($F230/$E230)*'PLAN DE ADQUISICIONES'!P$100)*($G230/$F230)))</f>
        <v>0</v>
      </c>
      <c r="S230" s="441">
        <f>IF( $F230=0,0,((($F230/$E230)*'PLAN DE ADQUISICIONES'!Q$100)*($G230/$F230)))</f>
        <v>0</v>
      </c>
      <c r="T230" s="423">
        <f t="shared" si="67"/>
        <v>0</v>
      </c>
      <c r="U230" s="444">
        <f>IF( $F230=0,0,((($F230/$E230)*'PLAN DE ADQUISICIONES'!R$100)*($G230/$F230)))</f>
        <v>0</v>
      </c>
      <c r="V230" s="441">
        <f>IF( $F230=0,0,((($F230/$E230)*'PLAN DE ADQUISICIONES'!S$100)*($G230/$F230)))</f>
        <v>0</v>
      </c>
      <c r="W230" s="441">
        <f>IF( $F230=0,0,((($F230/$E230)*'PLAN DE ADQUISICIONES'!T$100)*($G230/$F230)))</f>
        <v>0</v>
      </c>
      <c r="X230" s="441">
        <f>IF( $F230=0,0,((($F230/$E230)*'PLAN DE ADQUISICIONES'!U$100)*($G230/$F230)))</f>
        <v>0</v>
      </c>
      <c r="Y230" s="441">
        <f>IF( $F230=0,0,((($F230/$E230)*'PLAN DE ADQUISICIONES'!V$100)*($G230/$F230)))</f>
        <v>0</v>
      </c>
      <c r="Z230" s="441">
        <f>IF( $F230=0,0,((($F230/$E230)*'PLAN DE ADQUISICIONES'!W$100)*($G230/$F230)))</f>
        <v>0</v>
      </c>
      <c r="AA230" s="441">
        <f>IF( $F230=0,0,((($F230/$E230)*'PLAN DE ADQUISICIONES'!X$100)*($G230/$F230)))</f>
        <v>0</v>
      </c>
      <c r="AB230" s="441">
        <f>IF( $F230=0,0,((($F230/$E230)*'PLAN DE ADQUISICIONES'!Y$100)*($G230/$F230)))</f>
        <v>0</v>
      </c>
      <c r="AC230" s="441">
        <f>IF( $F230=0,0,((($F230/$E230)*'PLAN DE ADQUISICIONES'!Z$100)*($G230/$F230)))</f>
        <v>0</v>
      </c>
      <c r="AD230" s="441">
        <f>IF( $F230=0,0,((($F230/$E230)*'PLAN DE ADQUISICIONES'!AA$100)*($G230/$F230)))</f>
        <v>0</v>
      </c>
      <c r="AE230" s="441">
        <f>IF( $F230=0,0,((($F230/$E230)*'PLAN DE ADQUISICIONES'!AB$100)*($G230/$F230)))</f>
        <v>0</v>
      </c>
      <c r="AF230" s="441">
        <f>IF( $F230=0,0,((($F230/$E230)*'PLAN DE ADQUISICIONES'!AC$100)*($G230/$F230)))</f>
        <v>0</v>
      </c>
      <c r="AG230" s="421">
        <f t="shared" si="68"/>
        <v>0</v>
      </c>
      <c r="AH230" s="443">
        <f>IF( $F230=0,0,((($F230/$E230)*'PLAN DE ADQUISICIONES'!AD$100)*($G230/$F230)))</f>
        <v>0</v>
      </c>
      <c r="AI230" s="441">
        <f>IF( $F230=0,0,((($F230/$E230)*'PLAN DE ADQUISICIONES'!AE$100)*($G230/$F230)))</f>
        <v>0</v>
      </c>
      <c r="AJ230" s="441">
        <f>IF( $F230=0,0,((($F230/$E230)*'PLAN DE ADQUISICIONES'!AF$100)*($G230/$F230)))</f>
        <v>0</v>
      </c>
      <c r="AK230" s="441">
        <f>IF( $F230=0,0,((($F230/$E230)*'PLAN DE ADQUISICIONES'!AG$100)*($G230/$F230)))</f>
        <v>0</v>
      </c>
      <c r="AL230" s="441">
        <f>IF( $F230=0,0,((($F230/$E230)*'PLAN DE ADQUISICIONES'!AH$100)*($G230/$F230)))</f>
        <v>0</v>
      </c>
      <c r="AM230" s="441">
        <f>IF( $F230=0,0,((($F230/$E230)*'PLAN DE ADQUISICIONES'!AI$100)*($G230/$F230)))</f>
        <v>0</v>
      </c>
      <c r="AN230" s="441">
        <f>IF( $F230=0,0,((($F230/$E230)*'PLAN DE ADQUISICIONES'!AJ$100)*($G230/$F230)))</f>
        <v>0</v>
      </c>
      <c r="AO230" s="441">
        <f>IF( $F230=0,0,((($F230/$E230)*'PLAN DE ADQUISICIONES'!AK$100)*($G230/$F230)))</f>
        <v>0</v>
      </c>
      <c r="AP230" s="441">
        <f>IF( $F230=0,0,((($F230/$E230)*'PLAN DE ADQUISICIONES'!AL$100)*($G230/$F230)))</f>
        <v>0</v>
      </c>
      <c r="AQ230" s="441">
        <f>IF( $F230=0,0,((($F230/$E230)*'PLAN DE ADQUISICIONES'!AM$100)*($G230/$F230)))</f>
        <v>0</v>
      </c>
      <c r="AR230" s="441">
        <f>IF( $F230=0,0,((($F230/$E230)*'PLAN DE ADQUISICIONES'!AN$100)*($G230/$F230)))</f>
        <v>0</v>
      </c>
      <c r="AS230" s="441">
        <f>IF( $F230=0,0,((($F230/$E230)*'PLAN DE ADQUISICIONES'!AO$100)*($G230/$F230)))</f>
        <v>0</v>
      </c>
      <c r="AT230" s="423">
        <f t="shared" si="69"/>
        <v>0</v>
      </c>
      <c r="AU230" s="426">
        <f>AS230+AR230+AQ230+AP230+AO230+AN230+AM230+AL230+AK230+AJ230+AI230+AH230+AF230+AE230+AD230+AC230+AB230+AA230+Z230+Y230+X230+W230+V230+U230+S230+R230+Q230+P230+O230+N230+M230+L230+K230+J230+I230+H230</f>
        <v>0</v>
      </c>
      <c r="AV230" s="392">
        <f t="shared" si="59"/>
        <v>0</v>
      </c>
    </row>
    <row r="231" spans="2:48" s="60" customFormat="1" ht="13.5" x14ac:dyDescent="0.25">
      <c r="B231" s="446" t="str">
        <f>'FORMATO COSTEO C6'!C51</f>
        <v>6.3.3</v>
      </c>
      <c r="C231" s="447" t="str">
        <f>+'FORMATO COSTEO C6'!B51</f>
        <v>Oficina de proyecto</v>
      </c>
      <c r="D231" s="499"/>
      <c r="E231" s="550"/>
      <c r="F231" s="450">
        <f>+'FORMATO COSTEO C6'!G51</f>
        <v>0</v>
      </c>
      <c r="G231" s="453">
        <f>+'FORMATO COSTEO C6'!I51</f>
        <v>0</v>
      </c>
      <c r="H231" s="454">
        <f>SUM(H232:H234)</f>
        <v>0</v>
      </c>
      <c r="I231" s="450">
        <f t="shared" ref="I231:AU231" si="71">SUM(I232:I234)</f>
        <v>0</v>
      </c>
      <c r="J231" s="450">
        <f t="shared" si="71"/>
        <v>0</v>
      </c>
      <c r="K231" s="450">
        <f t="shared" si="71"/>
        <v>0</v>
      </c>
      <c r="L231" s="450">
        <f t="shared" si="71"/>
        <v>0</v>
      </c>
      <c r="M231" s="450">
        <f t="shared" si="71"/>
        <v>0</v>
      </c>
      <c r="N231" s="450">
        <f t="shared" si="71"/>
        <v>0</v>
      </c>
      <c r="O231" s="450">
        <f t="shared" si="71"/>
        <v>0</v>
      </c>
      <c r="P231" s="450">
        <f t="shared" si="71"/>
        <v>0</v>
      </c>
      <c r="Q231" s="450">
        <f t="shared" si="71"/>
        <v>0</v>
      </c>
      <c r="R231" s="450">
        <f t="shared" si="71"/>
        <v>0</v>
      </c>
      <c r="S231" s="450">
        <f t="shared" si="71"/>
        <v>0</v>
      </c>
      <c r="T231" s="453">
        <f t="shared" si="71"/>
        <v>0</v>
      </c>
      <c r="U231" s="454">
        <f t="shared" si="71"/>
        <v>0</v>
      </c>
      <c r="V231" s="450">
        <f t="shared" si="71"/>
        <v>0</v>
      </c>
      <c r="W231" s="450">
        <f t="shared" si="71"/>
        <v>0</v>
      </c>
      <c r="X231" s="450">
        <f t="shared" si="71"/>
        <v>0</v>
      </c>
      <c r="Y231" s="450">
        <f t="shared" si="71"/>
        <v>0</v>
      </c>
      <c r="Z231" s="450">
        <f t="shared" si="71"/>
        <v>0</v>
      </c>
      <c r="AA231" s="450">
        <f t="shared" si="71"/>
        <v>0</v>
      </c>
      <c r="AB231" s="450">
        <f t="shared" si="71"/>
        <v>0</v>
      </c>
      <c r="AC231" s="450">
        <f t="shared" si="71"/>
        <v>0</v>
      </c>
      <c r="AD231" s="450">
        <f t="shared" si="71"/>
        <v>0</v>
      </c>
      <c r="AE231" s="450">
        <f t="shared" si="71"/>
        <v>0</v>
      </c>
      <c r="AF231" s="450">
        <f t="shared" si="71"/>
        <v>0</v>
      </c>
      <c r="AG231" s="451">
        <f>SUM(AG232:AG234)</f>
        <v>0</v>
      </c>
      <c r="AH231" s="452">
        <f t="shared" si="71"/>
        <v>0</v>
      </c>
      <c r="AI231" s="450">
        <f t="shared" si="71"/>
        <v>0</v>
      </c>
      <c r="AJ231" s="450">
        <f t="shared" si="71"/>
        <v>0</v>
      </c>
      <c r="AK231" s="450">
        <f t="shared" si="71"/>
        <v>0</v>
      </c>
      <c r="AL231" s="450">
        <f t="shared" si="71"/>
        <v>0</v>
      </c>
      <c r="AM231" s="450">
        <f t="shared" si="71"/>
        <v>0</v>
      </c>
      <c r="AN231" s="450">
        <f t="shared" si="71"/>
        <v>0</v>
      </c>
      <c r="AO231" s="450">
        <f t="shared" si="71"/>
        <v>0</v>
      </c>
      <c r="AP231" s="450">
        <f t="shared" si="71"/>
        <v>0</v>
      </c>
      <c r="AQ231" s="450">
        <f t="shared" si="71"/>
        <v>0</v>
      </c>
      <c r="AR231" s="450">
        <f t="shared" si="71"/>
        <v>0</v>
      </c>
      <c r="AS231" s="450">
        <f t="shared" si="71"/>
        <v>0</v>
      </c>
      <c r="AT231" s="453">
        <f t="shared" si="71"/>
        <v>0</v>
      </c>
      <c r="AU231" s="455">
        <f t="shared" si="71"/>
        <v>0</v>
      </c>
      <c r="AV231" s="392">
        <f t="shared" si="59"/>
        <v>0</v>
      </c>
    </row>
    <row r="232" spans="2:48" s="60" customFormat="1" ht="13.5" x14ac:dyDescent="0.25">
      <c r="B232" s="416" t="str">
        <f>'FORMATO COSTEO C6'!C52</f>
        <v>6.3.3.1</v>
      </c>
      <c r="C232" s="439" t="str">
        <f>'FORMATO COSTEO C6'!B52</f>
        <v>Alquiler</v>
      </c>
      <c r="D232" s="428" t="str">
        <f>'FORMATO COSTEO C6'!D52</f>
        <v>Unidad medida</v>
      </c>
      <c r="E232" s="564">
        <f>'FORMATO COSTEO C6'!E52</f>
        <v>0</v>
      </c>
      <c r="F232" s="441">
        <f>'FORMATO COSTEO C6'!G52</f>
        <v>0</v>
      </c>
      <c r="G232" s="565">
        <f>'FORMATO COSTEO C6'!I52</f>
        <v>0</v>
      </c>
      <c r="H232" s="444">
        <f>IF( $F232=0,0,((($F232/$E232)*'PLAN DE ADQUISICIONES'!F$102)*($G232/$F232)))</f>
        <v>0</v>
      </c>
      <c r="I232" s="441">
        <f>IF( $F232=0,0,((($F232/$E232)*'PLAN DE ADQUISICIONES'!G$102)*($G232/$F232)))</f>
        <v>0</v>
      </c>
      <c r="J232" s="441">
        <f>IF( $F232=0,0,((($F232/$E232)*'PLAN DE ADQUISICIONES'!H$102)*($G232/$F232)))</f>
        <v>0</v>
      </c>
      <c r="K232" s="441">
        <f>IF( $F232=0,0,((($F232/$E232)*'PLAN DE ADQUISICIONES'!I$102)*($G232/$F232)))</f>
        <v>0</v>
      </c>
      <c r="L232" s="441">
        <f>IF( $F232=0,0,((($F232/$E232)*'PLAN DE ADQUISICIONES'!J$102)*($G232/$F232)))</f>
        <v>0</v>
      </c>
      <c r="M232" s="441">
        <f>IF( $F232=0,0,((($F232/$E232)*'PLAN DE ADQUISICIONES'!K$102)*($G232/$F232)))</f>
        <v>0</v>
      </c>
      <c r="N232" s="441">
        <f>IF( $F232=0,0,((($F232/$E232)*'PLAN DE ADQUISICIONES'!L$102)*($G232/$F232)))</f>
        <v>0</v>
      </c>
      <c r="O232" s="441">
        <f>IF( $F232=0,0,((($F232/$E232)*'PLAN DE ADQUISICIONES'!M$102)*($G232/$F232)))</f>
        <v>0</v>
      </c>
      <c r="P232" s="441">
        <f>IF( $F232=0,0,((($F232/$E232)*'PLAN DE ADQUISICIONES'!N$102)*($G232/$F232)))</f>
        <v>0</v>
      </c>
      <c r="Q232" s="441">
        <f>IF( $F232=0,0,((($F232/$E232)*'PLAN DE ADQUISICIONES'!O$102)*($G232/$F232)))</f>
        <v>0</v>
      </c>
      <c r="R232" s="441">
        <f>IF( $F232=0,0,((($F232/$E232)*'PLAN DE ADQUISICIONES'!P$102)*($G232/$F232)))</f>
        <v>0</v>
      </c>
      <c r="S232" s="441">
        <f>IF( $F232=0,0,((($F232/$E232)*'PLAN DE ADQUISICIONES'!Q$102)*($G232/$F232)))</f>
        <v>0</v>
      </c>
      <c r="T232" s="423">
        <f t="shared" si="67"/>
        <v>0</v>
      </c>
      <c r="U232" s="444">
        <f>IF( $F232=0,0,((($F232/$E232)*'PLAN DE ADQUISICIONES'!R$102)*($G232/$F232)))</f>
        <v>0</v>
      </c>
      <c r="V232" s="441">
        <f>IF( $F232=0,0,((($F232/$E232)*'PLAN DE ADQUISICIONES'!S$102)*($G232/$F232)))</f>
        <v>0</v>
      </c>
      <c r="W232" s="441">
        <f>IF( $F232=0,0,((($F232/$E232)*'PLAN DE ADQUISICIONES'!T$102)*($G232/$F232)))</f>
        <v>0</v>
      </c>
      <c r="X232" s="441">
        <f>IF( $F232=0,0,((($F232/$E232)*'PLAN DE ADQUISICIONES'!U$102)*($G232/$F232)))</f>
        <v>0</v>
      </c>
      <c r="Y232" s="441">
        <f>IF( $F232=0,0,((($F232/$E232)*'PLAN DE ADQUISICIONES'!V$102)*($G232/$F232)))</f>
        <v>0</v>
      </c>
      <c r="Z232" s="441">
        <f>IF( $F232=0,0,((($F232/$E232)*'PLAN DE ADQUISICIONES'!W$102)*($G232/$F232)))</f>
        <v>0</v>
      </c>
      <c r="AA232" s="441">
        <f>IF( $F232=0,0,((($F232/$E232)*'PLAN DE ADQUISICIONES'!X$102)*($G232/$F232)))</f>
        <v>0</v>
      </c>
      <c r="AB232" s="441">
        <f>IF( $F232=0,0,((($F232/$E232)*'PLAN DE ADQUISICIONES'!Y$102)*($G232/$F232)))</f>
        <v>0</v>
      </c>
      <c r="AC232" s="441">
        <f>IF( $F232=0,0,((($F232/$E232)*'PLAN DE ADQUISICIONES'!Z$102)*($G232/$F232)))</f>
        <v>0</v>
      </c>
      <c r="AD232" s="441">
        <f>IF( $F232=0,0,((($F232/$E232)*'PLAN DE ADQUISICIONES'!AA$102)*($G232/$F232)))</f>
        <v>0</v>
      </c>
      <c r="AE232" s="441">
        <f>IF( $F232=0,0,((($F232/$E232)*'PLAN DE ADQUISICIONES'!AB$102)*($G232/$F232)))</f>
        <v>0</v>
      </c>
      <c r="AF232" s="441">
        <f>IF( $F232=0,0,((($F232/$E232)*'PLAN DE ADQUISICIONES'!AC$102)*($G232/$F232)))</f>
        <v>0</v>
      </c>
      <c r="AG232" s="421">
        <f t="shared" si="68"/>
        <v>0</v>
      </c>
      <c r="AH232" s="443">
        <f>IF( $F232=0,0,((($F232/$E232)*'PLAN DE ADQUISICIONES'!AD$102)*($G232/$F232)))</f>
        <v>0</v>
      </c>
      <c r="AI232" s="441">
        <f>IF( $F232=0,0,((($F232/$E232)*'PLAN DE ADQUISICIONES'!AE$102)*($G232/$F232)))</f>
        <v>0</v>
      </c>
      <c r="AJ232" s="441">
        <f>IF( $F232=0,0,((($F232/$E232)*'PLAN DE ADQUISICIONES'!AF$102)*($G232/$F232)))</f>
        <v>0</v>
      </c>
      <c r="AK232" s="441">
        <f>IF( $F232=0,0,((($F232/$E232)*'PLAN DE ADQUISICIONES'!AG$102)*($G232/$F232)))</f>
        <v>0</v>
      </c>
      <c r="AL232" s="441">
        <f>IF( $F232=0,0,((($F232/$E232)*'PLAN DE ADQUISICIONES'!AH$102)*($G232/$F232)))</f>
        <v>0</v>
      </c>
      <c r="AM232" s="441">
        <f>IF( $F232=0,0,((($F232/$E232)*'PLAN DE ADQUISICIONES'!AI$102)*($G232/$F232)))</f>
        <v>0</v>
      </c>
      <c r="AN232" s="441">
        <f>IF( $F232=0,0,((($F232/$E232)*'PLAN DE ADQUISICIONES'!AJ$102)*($G232/$F232)))</f>
        <v>0</v>
      </c>
      <c r="AO232" s="441">
        <f>IF( $F232=0,0,((($F232/$E232)*'PLAN DE ADQUISICIONES'!AK$102)*($G232/$F232)))</f>
        <v>0</v>
      </c>
      <c r="AP232" s="441">
        <f>IF( $F232=0,0,((($F232/$E232)*'PLAN DE ADQUISICIONES'!AL$102)*($G232/$F232)))</f>
        <v>0</v>
      </c>
      <c r="AQ232" s="441">
        <f>IF( $F232=0,0,((($F232/$E232)*'PLAN DE ADQUISICIONES'!AM$102)*($G232/$F232)))</f>
        <v>0</v>
      </c>
      <c r="AR232" s="441">
        <f>IF( $F232=0,0,((($F232/$E232)*'PLAN DE ADQUISICIONES'!AN$102)*($G232/$F232)))</f>
        <v>0</v>
      </c>
      <c r="AS232" s="441">
        <f>IF( $F232=0,0,((($F232/$E232)*'PLAN DE ADQUISICIONES'!AO$102)*($G232/$F232)))</f>
        <v>0</v>
      </c>
      <c r="AT232" s="423">
        <f t="shared" si="69"/>
        <v>0</v>
      </c>
      <c r="AU232" s="426">
        <f>AS232+AR232+AQ232+AP232+AO232+AN232+AM232+AL232+AK232+AJ232+AI232+AH232+AF232+AE232+AD232+AC232+AB232+AA232+Z232+Y232+X232+W232+V232+U232+S232+R232+Q232+P232+O232+N232+M232+L232+K232+J232+I232+H232</f>
        <v>0</v>
      </c>
      <c r="AV232" s="392">
        <f t="shared" si="59"/>
        <v>0</v>
      </c>
    </row>
    <row r="233" spans="2:48" s="60" customFormat="1" ht="13.5" x14ac:dyDescent="0.25">
      <c r="B233" s="416" t="str">
        <f>'FORMATO COSTEO C6'!C53</f>
        <v>6.3.3.2</v>
      </c>
      <c r="C233" s="439">
        <f>'FORMATO COSTEO C6'!B53</f>
        <v>0</v>
      </c>
      <c r="D233" s="428" t="str">
        <f>'FORMATO COSTEO C6'!D53</f>
        <v>Unidad medida</v>
      </c>
      <c r="E233" s="564">
        <f>'FORMATO COSTEO C6'!E53</f>
        <v>0</v>
      </c>
      <c r="F233" s="441">
        <f>'FORMATO COSTEO C6'!G53</f>
        <v>0</v>
      </c>
      <c r="G233" s="565">
        <f>'FORMATO COSTEO C6'!I53</f>
        <v>0</v>
      </c>
      <c r="H233" s="444">
        <f>IF( $F233=0,0,((($F233/$E233)*'PLAN DE ADQUISICIONES'!F$103)*($G233/$F233)))</f>
        <v>0</v>
      </c>
      <c r="I233" s="441">
        <f>IF( $F233=0,0,((($F233/$E233)*'PLAN DE ADQUISICIONES'!G$103)*($G233/$F233)))</f>
        <v>0</v>
      </c>
      <c r="J233" s="441">
        <f>IF( $F233=0,0,((($F233/$E233)*'PLAN DE ADQUISICIONES'!H$103)*($G233/$F233)))</f>
        <v>0</v>
      </c>
      <c r="K233" s="441">
        <f>IF( $F233=0,0,((($F233/$E233)*'PLAN DE ADQUISICIONES'!I$103)*($G233/$F233)))</f>
        <v>0</v>
      </c>
      <c r="L233" s="441">
        <f>IF( $F233=0,0,((($F233/$E233)*'PLAN DE ADQUISICIONES'!J$103)*($G233/$F233)))</f>
        <v>0</v>
      </c>
      <c r="M233" s="441">
        <f>IF( $F233=0,0,((($F233/$E233)*'PLAN DE ADQUISICIONES'!K$103)*($G233/$F233)))</f>
        <v>0</v>
      </c>
      <c r="N233" s="441">
        <f>IF( $F233=0,0,((($F233/$E233)*'PLAN DE ADQUISICIONES'!L$103)*($G233/$F233)))</f>
        <v>0</v>
      </c>
      <c r="O233" s="441">
        <f>IF( $F233=0,0,((($F233/$E233)*'PLAN DE ADQUISICIONES'!M$103)*($G233/$F233)))</f>
        <v>0</v>
      </c>
      <c r="P233" s="441">
        <f>IF( $F233=0,0,((($F233/$E233)*'PLAN DE ADQUISICIONES'!N$103)*($G233/$F233)))</f>
        <v>0</v>
      </c>
      <c r="Q233" s="441">
        <f>IF( $F233=0,0,((($F233/$E233)*'PLAN DE ADQUISICIONES'!O$103)*($G233/$F233)))</f>
        <v>0</v>
      </c>
      <c r="R233" s="441">
        <f>IF( $F233=0,0,((($F233/$E233)*'PLAN DE ADQUISICIONES'!P$103)*($G233/$F233)))</f>
        <v>0</v>
      </c>
      <c r="S233" s="441">
        <f>IF( $F233=0,0,((($F233/$E233)*'PLAN DE ADQUISICIONES'!Q$103)*($G233/$F233)))</f>
        <v>0</v>
      </c>
      <c r="T233" s="423">
        <f t="shared" si="67"/>
        <v>0</v>
      </c>
      <c r="U233" s="444">
        <f>IF( $F233=0,0,((($F233/$E233)*'PLAN DE ADQUISICIONES'!R$103)*($G233/$F233)))</f>
        <v>0</v>
      </c>
      <c r="V233" s="441">
        <f>IF( $F233=0,0,((($F233/$E233)*'PLAN DE ADQUISICIONES'!S$103)*($G233/$F233)))</f>
        <v>0</v>
      </c>
      <c r="W233" s="441">
        <f>IF( $F233=0,0,((($F233/$E233)*'PLAN DE ADQUISICIONES'!T$103)*($G233/$F233)))</f>
        <v>0</v>
      </c>
      <c r="X233" s="441">
        <f>IF( $F233=0,0,((($F233/$E233)*'PLAN DE ADQUISICIONES'!U$103)*($G233/$F233)))</f>
        <v>0</v>
      </c>
      <c r="Y233" s="441">
        <f>IF( $F233=0,0,((($F233/$E233)*'PLAN DE ADQUISICIONES'!V$103)*($G233/$F233)))</f>
        <v>0</v>
      </c>
      <c r="Z233" s="441">
        <f>IF( $F233=0,0,((($F233/$E233)*'PLAN DE ADQUISICIONES'!W$103)*($G233/$F233)))</f>
        <v>0</v>
      </c>
      <c r="AA233" s="441">
        <f>IF( $F233=0,0,((($F233/$E233)*'PLAN DE ADQUISICIONES'!X$103)*($G233/$F233)))</f>
        <v>0</v>
      </c>
      <c r="AB233" s="441">
        <f>IF( $F233=0,0,((($F233/$E233)*'PLAN DE ADQUISICIONES'!Y$103)*($G233/$F233)))</f>
        <v>0</v>
      </c>
      <c r="AC233" s="441">
        <f>IF( $F233=0,0,((($F233/$E233)*'PLAN DE ADQUISICIONES'!Z$103)*($G233/$F233)))</f>
        <v>0</v>
      </c>
      <c r="AD233" s="441">
        <f>IF( $F233=0,0,((($F233/$E233)*'PLAN DE ADQUISICIONES'!AA$103)*($G233/$F233)))</f>
        <v>0</v>
      </c>
      <c r="AE233" s="441">
        <f>IF( $F233=0,0,((($F233/$E233)*'PLAN DE ADQUISICIONES'!AB$103)*($G233/$F233)))</f>
        <v>0</v>
      </c>
      <c r="AF233" s="441">
        <f>IF( $F233=0,0,((($F233/$E233)*'PLAN DE ADQUISICIONES'!AC$103)*($G233/$F233)))</f>
        <v>0</v>
      </c>
      <c r="AG233" s="421">
        <f t="shared" si="68"/>
        <v>0</v>
      </c>
      <c r="AH233" s="443">
        <f>IF( $F233=0,0,((($F233/$E233)*'PLAN DE ADQUISICIONES'!AD$103)*($G233/$F233)))</f>
        <v>0</v>
      </c>
      <c r="AI233" s="441">
        <f>IF( $F233=0,0,((($F233/$E233)*'PLAN DE ADQUISICIONES'!AE$103)*($G233/$F233)))</f>
        <v>0</v>
      </c>
      <c r="AJ233" s="441">
        <f>IF( $F233=0,0,((($F233/$E233)*'PLAN DE ADQUISICIONES'!AF$103)*($G233/$F233)))</f>
        <v>0</v>
      </c>
      <c r="AK233" s="441">
        <f>IF( $F233=0,0,((($F233/$E233)*'PLAN DE ADQUISICIONES'!AG$103)*($G233/$F233)))</f>
        <v>0</v>
      </c>
      <c r="AL233" s="441">
        <f>IF( $F233=0,0,((($F233/$E233)*'PLAN DE ADQUISICIONES'!AH$103)*($G233/$F233)))</f>
        <v>0</v>
      </c>
      <c r="AM233" s="441">
        <f>IF( $F233=0,0,((($F233/$E233)*'PLAN DE ADQUISICIONES'!AI$103)*($G233/$F233)))</f>
        <v>0</v>
      </c>
      <c r="AN233" s="441">
        <f>IF( $F233=0,0,((($F233/$E233)*'PLAN DE ADQUISICIONES'!AJ$103)*($G233/$F233)))</f>
        <v>0</v>
      </c>
      <c r="AO233" s="441">
        <f>IF( $F233=0,0,((($F233/$E233)*'PLAN DE ADQUISICIONES'!AK$103)*($G233/$F233)))</f>
        <v>0</v>
      </c>
      <c r="AP233" s="441">
        <f>IF( $F233=0,0,((($F233/$E233)*'PLAN DE ADQUISICIONES'!AL$103)*($G233/$F233)))</f>
        <v>0</v>
      </c>
      <c r="AQ233" s="441">
        <f>IF( $F233=0,0,((($F233/$E233)*'PLAN DE ADQUISICIONES'!AM$103)*($G233/$F233)))</f>
        <v>0</v>
      </c>
      <c r="AR233" s="441">
        <f>IF( $F233=0,0,((($F233/$E233)*'PLAN DE ADQUISICIONES'!AN$103)*($G233/$F233)))</f>
        <v>0</v>
      </c>
      <c r="AS233" s="441">
        <f>IF( $F233=0,0,((($F233/$E233)*'PLAN DE ADQUISICIONES'!AO$103)*($G233/$F233)))</f>
        <v>0</v>
      </c>
      <c r="AT233" s="423">
        <f t="shared" si="69"/>
        <v>0</v>
      </c>
      <c r="AU233" s="426">
        <f>AS233+AR233+AQ233+AP233+AO233+AN233+AM233+AL233+AK233+AJ233+AI233+AH233+AF233+AE233+AD233+AC233+AB233+AA233+Z233+Y233+X233+W233+V233+U233+S233+R233+Q233+P233+O233+N233+M233+L233+K233+J233+I233+H233</f>
        <v>0</v>
      </c>
      <c r="AV233" s="392">
        <f t="shared" si="59"/>
        <v>0</v>
      </c>
    </row>
    <row r="234" spans="2:48" s="60" customFormat="1" ht="13.5" x14ac:dyDescent="0.25">
      <c r="B234" s="416" t="str">
        <f>'FORMATO COSTEO C6'!C54</f>
        <v>6.3.3.3</v>
      </c>
      <c r="C234" s="439">
        <f>'FORMATO COSTEO C6'!B54</f>
        <v>0</v>
      </c>
      <c r="D234" s="428" t="str">
        <f>'FORMATO COSTEO C6'!D54</f>
        <v>Unidad medida</v>
      </c>
      <c r="E234" s="564">
        <f>'FORMATO COSTEO C6'!E54</f>
        <v>0</v>
      </c>
      <c r="F234" s="441">
        <f>'FORMATO COSTEO C6'!G54</f>
        <v>0</v>
      </c>
      <c r="G234" s="565">
        <f>'FORMATO COSTEO C6'!I54</f>
        <v>0</v>
      </c>
      <c r="H234" s="444">
        <f>IF( $F234=0,0,((($F234/$E234)*'PLAN DE ADQUISICIONES'!F$104)*($G234/$F234)))</f>
        <v>0</v>
      </c>
      <c r="I234" s="441">
        <f>IF( $F234=0,0,((($F234/$E234)*'PLAN DE ADQUISICIONES'!G$104)*($G234/$F234)))</f>
        <v>0</v>
      </c>
      <c r="J234" s="441">
        <f>IF( $F234=0,0,((($F234/$E234)*'PLAN DE ADQUISICIONES'!H$104)*($G234/$F234)))</f>
        <v>0</v>
      </c>
      <c r="K234" s="441">
        <f>IF( $F234=0,0,((($F234/$E234)*'PLAN DE ADQUISICIONES'!I$104)*($G234/$F234)))</f>
        <v>0</v>
      </c>
      <c r="L234" s="441">
        <f>IF( $F234=0,0,((($F234/$E234)*'PLAN DE ADQUISICIONES'!J$104)*($G234/$F234)))</f>
        <v>0</v>
      </c>
      <c r="M234" s="441">
        <f>IF( $F234=0,0,((($F234/$E234)*'PLAN DE ADQUISICIONES'!K$104)*($G234/$F234)))</f>
        <v>0</v>
      </c>
      <c r="N234" s="441">
        <f>IF( $F234=0,0,((($F234/$E234)*'PLAN DE ADQUISICIONES'!L$104)*($G234/$F234)))</f>
        <v>0</v>
      </c>
      <c r="O234" s="441">
        <f>IF( $F234=0,0,((($F234/$E234)*'PLAN DE ADQUISICIONES'!M$104)*($G234/$F234)))</f>
        <v>0</v>
      </c>
      <c r="P234" s="441">
        <f>IF( $F234=0,0,((($F234/$E234)*'PLAN DE ADQUISICIONES'!N$104)*($G234/$F234)))</f>
        <v>0</v>
      </c>
      <c r="Q234" s="441">
        <f>IF( $F234=0,0,((($F234/$E234)*'PLAN DE ADQUISICIONES'!O$104)*($G234/$F234)))</f>
        <v>0</v>
      </c>
      <c r="R234" s="441">
        <f>IF( $F234=0,0,((($F234/$E234)*'PLAN DE ADQUISICIONES'!P$104)*($G234/$F234)))</f>
        <v>0</v>
      </c>
      <c r="S234" s="441">
        <f>IF( $F234=0,0,((($F234/$E234)*'PLAN DE ADQUISICIONES'!Q$104)*($G234/$F234)))</f>
        <v>0</v>
      </c>
      <c r="T234" s="423">
        <f t="shared" si="67"/>
        <v>0</v>
      </c>
      <c r="U234" s="444">
        <f>IF( $F234=0,0,((($F234/$E234)*'PLAN DE ADQUISICIONES'!R$104)*($G234/$F234)))</f>
        <v>0</v>
      </c>
      <c r="V234" s="441">
        <f>IF( $F234=0,0,((($F234/$E234)*'PLAN DE ADQUISICIONES'!S$104)*($G234/$F234)))</f>
        <v>0</v>
      </c>
      <c r="W234" s="441">
        <f>IF( $F234=0,0,((($F234/$E234)*'PLAN DE ADQUISICIONES'!T$104)*($G234/$F234)))</f>
        <v>0</v>
      </c>
      <c r="X234" s="441">
        <f>IF( $F234=0,0,((($F234/$E234)*'PLAN DE ADQUISICIONES'!U$104)*($G234/$F234)))</f>
        <v>0</v>
      </c>
      <c r="Y234" s="441">
        <f>IF( $F234=0,0,((($F234/$E234)*'PLAN DE ADQUISICIONES'!V$104)*($G234/$F234)))</f>
        <v>0</v>
      </c>
      <c r="Z234" s="441">
        <f>IF( $F234=0,0,((($F234/$E234)*'PLAN DE ADQUISICIONES'!W$104)*($G234/$F234)))</f>
        <v>0</v>
      </c>
      <c r="AA234" s="441">
        <f>IF( $F234=0,0,((($F234/$E234)*'PLAN DE ADQUISICIONES'!X$104)*($G234/$F234)))</f>
        <v>0</v>
      </c>
      <c r="AB234" s="441">
        <f>IF( $F234=0,0,((($F234/$E234)*'PLAN DE ADQUISICIONES'!Y$104)*($G234/$F234)))</f>
        <v>0</v>
      </c>
      <c r="AC234" s="441">
        <f>IF( $F234=0,0,((($F234/$E234)*'PLAN DE ADQUISICIONES'!Z$104)*($G234/$F234)))</f>
        <v>0</v>
      </c>
      <c r="AD234" s="441">
        <f>IF( $F234=0,0,((($F234/$E234)*'PLAN DE ADQUISICIONES'!AA$104)*($G234/$F234)))</f>
        <v>0</v>
      </c>
      <c r="AE234" s="441">
        <f>IF( $F234=0,0,((($F234/$E234)*'PLAN DE ADQUISICIONES'!AB$104)*($G234/$F234)))</f>
        <v>0</v>
      </c>
      <c r="AF234" s="441">
        <f>IF( $F234=0,0,((($F234/$E234)*'PLAN DE ADQUISICIONES'!AC$104)*($G234/$F234)))</f>
        <v>0</v>
      </c>
      <c r="AG234" s="421">
        <f t="shared" si="68"/>
        <v>0</v>
      </c>
      <c r="AH234" s="443">
        <f>IF( $F234=0,0,((($F234/$E234)*'PLAN DE ADQUISICIONES'!AD$104)*($G234/$F234)))</f>
        <v>0</v>
      </c>
      <c r="AI234" s="441">
        <f>IF( $F234=0,0,((($F234/$E234)*'PLAN DE ADQUISICIONES'!AE$104)*($G234/$F234)))</f>
        <v>0</v>
      </c>
      <c r="AJ234" s="441">
        <f>IF( $F234=0,0,((($F234/$E234)*'PLAN DE ADQUISICIONES'!AF$104)*($G234/$F234)))</f>
        <v>0</v>
      </c>
      <c r="AK234" s="441">
        <f>IF( $F234=0,0,((($F234/$E234)*'PLAN DE ADQUISICIONES'!AG$104)*($G234/$F234)))</f>
        <v>0</v>
      </c>
      <c r="AL234" s="441">
        <f>IF( $F234=0,0,((($F234/$E234)*'PLAN DE ADQUISICIONES'!AH$104)*($G234/$F234)))</f>
        <v>0</v>
      </c>
      <c r="AM234" s="441">
        <f>IF( $F234=0,0,((($F234/$E234)*'PLAN DE ADQUISICIONES'!AI$104)*($G234/$F234)))</f>
        <v>0</v>
      </c>
      <c r="AN234" s="441">
        <f>IF( $F234=0,0,((($F234/$E234)*'PLAN DE ADQUISICIONES'!AJ$104)*($G234/$F234)))</f>
        <v>0</v>
      </c>
      <c r="AO234" s="441">
        <f>IF( $F234=0,0,((($F234/$E234)*'PLAN DE ADQUISICIONES'!AK$104)*($G234/$F234)))</f>
        <v>0</v>
      </c>
      <c r="AP234" s="441">
        <f>IF( $F234=0,0,((($F234/$E234)*'PLAN DE ADQUISICIONES'!AL$104)*($G234/$F234)))</f>
        <v>0</v>
      </c>
      <c r="AQ234" s="441">
        <f>IF( $F234=0,0,((($F234/$E234)*'PLAN DE ADQUISICIONES'!AM$104)*($G234/$F234)))</f>
        <v>0</v>
      </c>
      <c r="AR234" s="441">
        <f>IF( $F234=0,0,((($F234/$E234)*'PLAN DE ADQUISICIONES'!AN$104)*($G234/$F234)))</f>
        <v>0</v>
      </c>
      <c r="AS234" s="441">
        <f>IF( $F234=0,0,((($F234/$E234)*'PLAN DE ADQUISICIONES'!AO$104)*($G234/$F234)))</f>
        <v>0</v>
      </c>
      <c r="AT234" s="423">
        <f t="shared" si="69"/>
        <v>0</v>
      </c>
      <c r="AU234" s="426">
        <f>AS234+AR234+AQ234+AP234+AO234+AN234+AM234+AL234+AK234+AJ234+AI234+AH234+AF234+AE234+AD234+AC234+AB234+AA234+Z234+Y234+X234+W234+V234+U234+S234+R234+Q234+P234+O234+N234+M234+L234+K234+J234+I234+H234</f>
        <v>0</v>
      </c>
      <c r="AV234" s="392">
        <f t="shared" si="59"/>
        <v>0</v>
      </c>
    </row>
    <row r="235" spans="2:48" s="60" customFormat="1" ht="13.5" x14ac:dyDescent="0.25">
      <c r="B235" s="457" t="str">
        <f>'FORMATO COSTEO C6'!C55</f>
        <v>6.3.4</v>
      </c>
      <c r="C235" s="447" t="str">
        <f>+'FORMATO COSTEO C6'!B55</f>
        <v xml:space="preserve">Servicios básicos para oficina </v>
      </c>
      <c r="D235" s="500"/>
      <c r="E235" s="550"/>
      <c r="F235" s="450">
        <f>+'FORMATO COSTEO C6'!G55</f>
        <v>0</v>
      </c>
      <c r="G235" s="453">
        <f>+'FORMATO COSTEO C6'!I55</f>
        <v>0</v>
      </c>
      <c r="H235" s="454">
        <f>SUM(H236:H238)</f>
        <v>0</v>
      </c>
      <c r="I235" s="450">
        <f t="shared" ref="I235:AU235" si="72">SUM(I236:I238)</f>
        <v>0</v>
      </c>
      <c r="J235" s="450">
        <f t="shared" si="72"/>
        <v>0</v>
      </c>
      <c r="K235" s="450">
        <f t="shared" si="72"/>
        <v>0</v>
      </c>
      <c r="L235" s="450">
        <f t="shared" si="72"/>
        <v>0</v>
      </c>
      <c r="M235" s="450">
        <f t="shared" si="72"/>
        <v>0</v>
      </c>
      <c r="N235" s="450">
        <f t="shared" si="72"/>
        <v>0</v>
      </c>
      <c r="O235" s="450">
        <f t="shared" si="72"/>
        <v>0</v>
      </c>
      <c r="P235" s="450">
        <f t="shared" si="72"/>
        <v>0</v>
      </c>
      <c r="Q235" s="450">
        <f t="shared" si="72"/>
        <v>0</v>
      </c>
      <c r="R235" s="450">
        <f t="shared" si="72"/>
        <v>0</v>
      </c>
      <c r="S235" s="450">
        <f t="shared" si="72"/>
        <v>0</v>
      </c>
      <c r="T235" s="453">
        <f t="shared" si="72"/>
        <v>0</v>
      </c>
      <c r="U235" s="454">
        <f t="shared" si="72"/>
        <v>0</v>
      </c>
      <c r="V235" s="450">
        <f t="shared" si="72"/>
        <v>0</v>
      </c>
      <c r="W235" s="450">
        <f t="shared" si="72"/>
        <v>0</v>
      </c>
      <c r="X235" s="450">
        <f t="shared" si="72"/>
        <v>0</v>
      </c>
      <c r="Y235" s="450">
        <f t="shared" si="72"/>
        <v>0</v>
      </c>
      <c r="Z235" s="450">
        <f t="shared" si="72"/>
        <v>0</v>
      </c>
      <c r="AA235" s="450">
        <f t="shared" si="72"/>
        <v>0</v>
      </c>
      <c r="AB235" s="450">
        <f t="shared" si="72"/>
        <v>0</v>
      </c>
      <c r="AC235" s="450">
        <f t="shared" si="72"/>
        <v>0</v>
      </c>
      <c r="AD235" s="450">
        <f t="shared" si="72"/>
        <v>0</v>
      </c>
      <c r="AE235" s="450">
        <f t="shared" si="72"/>
        <v>0</v>
      </c>
      <c r="AF235" s="450">
        <f t="shared" si="72"/>
        <v>0</v>
      </c>
      <c r="AG235" s="451">
        <f>SUM(AG236:AG238)</f>
        <v>0</v>
      </c>
      <c r="AH235" s="452">
        <f t="shared" si="72"/>
        <v>0</v>
      </c>
      <c r="AI235" s="450">
        <f t="shared" si="72"/>
        <v>0</v>
      </c>
      <c r="AJ235" s="450">
        <f t="shared" si="72"/>
        <v>0</v>
      </c>
      <c r="AK235" s="450">
        <f t="shared" si="72"/>
        <v>0</v>
      </c>
      <c r="AL235" s="450">
        <f t="shared" si="72"/>
        <v>0</v>
      </c>
      <c r="AM235" s="450">
        <f t="shared" si="72"/>
        <v>0</v>
      </c>
      <c r="AN235" s="450">
        <f t="shared" si="72"/>
        <v>0</v>
      </c>
      <c r="AO235" s="450">
        <f t="shared" si="72"/>
        <v>0</v>
      </c>
      <c r="AP235" s="450">
        <f t="shared" si="72"/>
        <v>0</v>
      </c>
      <c r="AQ235" s="450">
        <f t="shared" si="72"/>
        <v>0</v>
      </c>
      <c r="AR235" s="450">
        <f t="shared" si="72"/>
        <v>0</v>
      </c>
      <c r="AS235" s="450">
        <f t="shared" si="72"/>
        <v>0</v>
      </c>
      <c r="AT235" s="453">
        <f t="shared" si="72"/>
        <v>0</v>
      </c>
      <c r="AU235" s="459">
        <f t="shared" si="72"/>
        <v>0</v>
      </c>
      <c r="AV235" s="392">
        <f t="shared" si="59"/>
        <v>0</v>
      </c>
    </row>
    <row r="236" spans="2:48" s="60" customFormat="1" ht="13.5" x14ac:dyDescent="0.25">
      <c r="B236" s="416" t="str">
        <f>'FORMATO COSTEO C6'!C56</f>
        <v>6.3.4.1</v>
      </c>
      <c r="C236" s="439">
        <f>'FORMATO COSTEO C6'!B56</f>
        <v>0</v>
      </c>
      <c r="D236" s="428" t="str">
        <f>'FORMATO COSTEO C6'!D56</f>
        <v>Unidad medida</v>
      </c>
      <c r="E236" s="564">
        <f>'FORMATO COSTEO C6'!E56</f>
        <v>0</v>
      </c>
      <c r="F236" s="441">
        <f>'FORMATO COSTEO C6'!G56</f>
        <v>0</v>
      </c>
      <c r="G236" s="565">
        <f>'FORMATO COSTEO C6'!I56</f>
        <v>0</v>
      </c>
      <c r="H236" s="444">
        <f>IF( $F236=0,0,((($F236/$E236)*'PLAN DE ADQUISICIONES'!F$106)*($G236/$F236)))</f>
        <v>0</v>
      </c>
      <c r="I236" s="441">
        <f>IF( $F236=0,0,((($F236/$E236)*'PLAN DE ADQUISICIONES'!G$106)*($G236/$F236)))</f>
        <v>0</v>
      </c>
      <c r="J236" s="441">
        <f>IF( $F236=0,0,((($F236/$E236)*'PLAN DE ADQUISICIONES'!H$106)*($G236/$F236)))</f>
        <v>0</v>
      </c>
      <c r="K236" s="441">
        <f>IF( $F236=0,0,((($F236/$E236)*'PLAN DE ADQUISICIONES'!I$106)*($G236/$F236)))</f>
        <v>0</v>
      </c>
      <c r="L236" s="441">
        <f>IF( $F236=0,0,((($F236/$E236)*'PLAN DE ADQUISICIONES'!J$106)*($G236/$F236)))</f>
        <v>0</v>
      </c>
      <c r="M236" s="441">
        <f>IF( $F236=0,0,((($F236/$E236)*'PLAN DE ADQUISICIONES'!K$106)*($G236/$F236)))</f>
        <v>0</v>
      </c>
      <c r="N236" s="441">
        <f>IF( $F236=0,0,((($F236/$E236)*'PLAN DE ADQUISICIONES'!L$106)*($G236/$F236)))</f>
        <v>0</v>
      </c>
      <c r="O236" s="441">
        <f>IF( $F236=0,0,((($F236/$E236)*'PLAN DE ADQUISICIONES'!M$106)*($G236/$F236)))</f>
        <v>0</v>
      </c>
      <c r="P236" s="441">
        <f>IF( $F236=0,0,((($F236/$E236)*'PLAN DE ADQUISICIONES'!N$106)*($G236/$F236)))</f>
        <v>0</v>
      </c>
      <c r="Q236" s="441">
        <f>IF( $F236=0,0,((($F236/$E236)*'PLAN DE ADQUISICIONES'!O$106)*($G236/$F236)))</f>
        <v>0</v>
      </c>
      <c r="R236" s="441">
        <f>IF( $F236=0,0,((($F236/$E236)*'PLAN DE ADQUISICIONES'!P$106)*($G236/$F236)))</f>
        <v>0</v>
      </c>
      <c r="S236" s="441">
        <f>IF( $F236=0,0,((($F236/$E236)*'PLAN DE ADQUISICIONES'!Q$106)*($G236/$F236)))</f>
        <v>0</v>
      </c>
      <c r="T236" s="423">
        <f t="shared" si="67"/>
        <v>0</v>
      </c>
      <c r="U236" s="444">
        <f>IF( $F236=0,0,((($F236/$E236)*'PLAN DE ADQUISICIONES'!R$106)*($G236/$F236)))</f>
        <v>0</v>
      </c>
      <c r="V236" s="441">
        <f>IF( $F236=0,0,((($F236/$E236)*'PLAN DE ADQUISICIONES'!S$106)*($G236/$F236)))</f>
        <v>0</v>
      </c>
      <c r="W236" s="441">
        <f>IF( $F236=0,0,((($F236/$E236)*'PLAN DE ADQUISICIONES'!T$106)*($G236/$F236)))</f>
        <v>0</v>
      </c>
      <c r="X236" s="441">
        <f>IF( $F236=0,0,((($F236/$E236)*'PLAN DE ADQUISICIONES'!U$106)*($G236/$F236)))</f>
        <v>0</v>
      </c>
      <c r="Y236" s="441">
        <f>IF( $F236=0,0,((($F236/$E236)*'PLAN DE ADQUISICIONES'!V$106)*($G236/$F236)))</f>
        <v>0</v>
      </c>
      <c r="Z236" s="441">
        <f>IF( $F236=0,0,((($F236/$E236)*'PLAN DE ADQUISICIONES'!W$106)*($G236/$F236)))</f>
        <v>0</v>
      </c>
      <c r="AA236" s="441">
        <f>IF( $F236=0,0,((($F236/$E236)*'PLAN DE ADQUISICIONES'!X$106)*($G236/$F236)))</f>
        <v>0</v>
      </c>
      <c r="AB236" s="441">
        <f>IF( $F236=0,0,((($F236/$E236)*'PLAN DE ADQUISICIONES'!Y$106)*($G236/$F236)))</f>
        <v>0</v>
      </c>
      <c r="AC236" s="441">
        <f>IF( $F236=0,0,((($F236/$E236)*'PLAN DE ADQUISICIONES'!Z$106)*($G236/$F236)))</f>
        <v>0</v>
      </c>
      <c r="AD236" s="441">
        <f>IF( $F236=0,0,((($F236/$E236)*'PLAN DE ADQUISICIONES'!AA$106)*($G236/$F236)))</f>
        <v>0</v>
      </c>
      <c r="AE236" s="441">
        <f>IF( $F236=0,0,((($F236/$E236)*'PLAN DE ADQUISICIONES'!AB$106)*($G236/$F236)))</f>
        <v>0</v>
      </c>
      <c r="AF236" s="441">
        <f>IF( $F236=0,0,((($F236/$E236)*'PLAN DE ADQUISICIONES'!AC$106)*($G236/$F236)))</f>
        <v>0</v>
      </c>
      <c r="AG236" s="421">
        <f t="shared" si="68"/>
        <v>0</v>
      </c>
      <c r="AH236" s="443">
        <f>IF( $F236=0,0,((($F236/$E236)*'PLAN DE ADQUISICIONES'!AD$106)*($G236/$F236)))</f>
        <v>0</v>
      </c>
      <c r="AI236" s="441">
        <f>IF( $F236=0,0,((($F236/$E236)*'PLAN DE ADQUISICIONES'!AE$106)*($G236/$F236)))</f>
        <v>0</v>
      </c>
      <c r="AJ236" s="441">
        <f>IF( $F236=0,0,((($F236/$E236)*'PLAN DE ADQUISICIONES'!AF$106)*($G236/$F236)))</f>
        <v>0</v>
      </c>
      <c r="AK236" s="441">
        <f>IF( $F236=0,0,((($F236/$E236)*'PLAN DE ADQUISICIONES'!AG$106)*($G236/$F236)))</f>
        <v>0</v>
      </c>
      <c r="AL236" s="441">
        <f>IF( $F236=0,0,((($F236/$E236)*'PLAN DE ADQUISICIONES'!AH$106)*($G236/$F236)))</f>
        <v>0</v>
      </c>
      <c r="AM236" s="441">
        <f>IF( $F236=0,0,((($F236/$E236)*'PLAN DE ADQUISICIONES'!AI$106)*($G236/$F236)))</f>
        <v>0</v>
      </c>
      <c r="AN236" s="441">
        <f>IF( $F236=0,0,((($F236/$E236)*'PLAN DE ADQUISICIONES'!AJ$106)*($G236/$F236)))</f>
        <v>0</v>
      </c>
      <c r="AO236" s="441">
        <f>IF( $F236=0,0,((($F236/$E236)*'PLAN DE ADQUISICIONES'!AK$106)*($G236/$F236)))</f>
        <v>0</v>
      </c>
      <c r="AP236" s="441">
        <f>IF( $F236=0,0,((($F236/$E236)*'PLAN DE ADQUISICIONES'!AL$106)*($G236/$F236)))</f>
        <v>0</v>
      </c>
      <c r="AQ236" s="441">
        <f>IF( $F236=0,0,((($F236/$E236)*'PLAN DE ADQUISICIONES'!AM$106)*($G236/$F236)))</f>
        <v>0</v>
      </c>
      <c r="AR236" s="441">
        <f>IF( $F236=0,0,((($F236/$E236)*'PLAN DE ADQUISICIONES'!AN$106)*($G236/$F236)))</f>
        <v>0</v>
      </c>
      <c r="AS236" s="441">
        <f>IF( $F236=0,0,((($F236/$E236)*'PLAN DE ADQUISICIONES'!AO$106)*($G236/$F236)))</f>
        <v>0</v>
      </c>
      <c r="AT236" s="423">
        <f t="shared" si="69"/>
        <v>0</v>
      </c>
      <c r="AU236" s="426">
        <f>AS236+AR236+AQ236+AP236+AO236+AN236+AM236+AL236+AK236+AJ236+AI236+AH236+AF236+AE236+AD236+AC236+AB236+AA236+Z236+Y236+X236+W236+V236+U236+S236+R236+Q236+P236+O236+N236+M236+L236+K236+J236+I236+H236</f>
        <v>0</v>
      </c>
      <c r="AV236" s="392">
        <f t="shared" si="59"/>
        <v>0</v>
      </c>
    </row>
    <row r="237" spans="2:48" s="60" customFormat="1" ht="13.5" x14ac:dyDescent="0.25">
      <c r="B237" s="416" t="str">
        <f>'FORMATO COSTEO C6'!C57</f>
        <v>6.3.4.2</v>
      </c>
      <c r="C237" s="439">
        <f>'FORMATO COSTEO C6'!B57</f>
        <v>0</v>
      </c>
      <c r="D237" s="428" t="str">
        <f>'FORMATO COSTEO C6'!D57</f>
        <v>Unidad medida</v>
      </c>
      <c r="E237" s="564">
        <f>'FORMATO COSTEO C6'!E57</f>
        <v>0</v>
      </c>
      <c r="F237" s="441">
        <f>'FORMATO COSTEO C6'!G57</f>
        <v>0</v>
      </c>
      <c r="G237" s="565">
        <f>'FORMATO COSTEO C6'!I57</f>
        <v>0</v>
      </c>
      <c r="H237" s="444">
        <f>IF( $F237=0,0,((($F237/$E237)*'PLAN DE ADQUISICIONES'!F$107)*($G237/$F237)))</f>
        <v>0</v>
      </c>
      <c r="I237" s="441">
        <f>IF( $F237=0,0,((($F237/$E237)*'PLAN DE ADQUISICIONES'!G$107)*($G237/$F237)))</f>
        <v>0</v>
      </c>
      <c r="J237" s="441">
        <f>IF( $F237=0,0,((($F237/$E237)*'PLAN DE ADQUISICIONES'!H$107)*($G237/$F237)))</f>
        <v>0</v>
      </c>
      <c r="K237" s="441">
        <f>IF( $F237=0,0,((($F237/$E237)*'PLAN DE ADQUISICIONES'!I$107)*($G237/$F237)))</f>
        <v>0</v>
      </c>
      <c r="L237" s="441">
        <f>IF( $F237=0,0,((($F237/$E237)*'PLAN DE ADQUISICIONES'!J$107)*($G237/$F237)))</f>
        <v>0</v>
      </c>
      <c r="M237" s="441">
        <f>IF( $F237=0,0,((($F237/$E237)*'PLAN DE ADQUISICIONES'!K$107)*($G237/$F237)))</f>
        <v>0</v>
      </c>
      <c r="N237" s="441">
        <f>IF( $F237=0,0,((($F237/$E237)*'PLAN DE ADQUISICIONES'!L$107)*($G237/$F237)))</f>
        <v>0</v>
      </c>
      <c r="O237" s="441">
        <f>IF( $F237=0,0,((($F237/$E237)*'PLAN DE ADQUISICIONES'!M$107)*($G237/$F237)))</f>
        <v>0</v>
      </c>
      <c r="P237" s="441">
        <f>IF( $F237=0,0,((($F237/$E237)*'PLAN DE ADQUISICIONES'!N$107)*($G237/$F237)))</f>
        <v>0</v>
      </c>
      <c r="Q237" s="441">
        <f>IF( $F237=0,0,((($F237/$E237)*'PLAN DE ADQUISICIONES'!O$107)*($G237/$F237)))</f>
        <v>0</v>
      </c>
      <c r="R237" s="441">
        <f>IF( $F237=0,0,((($F237/$E237)*'PLAN DE ADQUISICIONES'!P$107)*($G237/$F237)))</f>
        <v>0</v>
      </c>
      <c r="S237" s="441">
        <f>IF( $F237=0,0,((($F237/$E237)*'PLAN DE ADQUISICIONES'!Q$107)*($G237/$F237)))</f>
        <v>0</v>
      </c>
      <c r="T237" s="423">
        <f t="shared" si="67"/>
        <v>0</v>
      </c>
      <c r="U237" s="444">
        <f>IF( $F237=0,0,((($F237/$E237)*'PLAN DE ADQUISICIONES'!R$107)*($G237/$F237)))</f>
        <v>0</v>
      </c>
      <c r="V237" s="441">
        <f>IF( $F237=0,0,((($F237/$E237)*'PLAN DE ADQUISICIONES'!S$107)*($G237/$F237)))</f>
        <v>0</v>
      </c>
      <c r="W237" s="441">
        <f>IF( $F237=0,0,((($F237/$E237)*'PLAN DE ADQUISICIONES'!T$107)*($G237/$F237)))</f>
        <v>0</v>
      </c>
      <c r="X237" s="441">
        <f>IF( $F237=0,0,((($F237/$E237)*'PLAN DE ADQUISICIONES'!U$107)*($G237/$F237)))</f>
        <v>0</v>
      </c>
      <c r="Y237" s="441">
        <f>IF( $F237=0,0,((($F237/$E237)*'PLAN DE ADQUISICIONES'!V$107)*($G237/$F237)))</f>
        <v>0</v>
      </c>
      <c r="Z237" s="441">
        <f>IF( $F237=0,0,((($F237/$E237)*'PLAN DE ADQUISICIONES'!W$107)*($G237/$F237)))</f>
        <v>0</v>
      </c>
      <c r="AA237" s="441">
        <f>IF( $F237=0,0,((($F237/$E237)*'PLAN DE ADQUISICIONES'!X$107)*($G237/$F237)))</f>
        <v>0</v>
      </c>
      <c r="AB237" s="441">
        <f>IF( $F237=0,0,((($F237/$E237)*'PLAN DE ADQUISICIONES'!Y$107)*($G237/$F237)))</f>
        <v>0</v>
      </c>
      <c r="AC237" s="441">
        <f>IF( $F237=0,0,((($F237/$E237)*'PLAN DE ADQUISICIONES'!Z$107)*($G237/$F237)))</f>
        <v>0</v>
      </c>
      <c r="AD237" s="441">
        <f>IF( $F237=0,0,((($F237/$E237)*'PLAN DE ADQUISICIONES'!AA$107)*($G237/$F237)))</f>
        <v>0</v>
      </c>
      <c r="AE237" s="441">
        <f>IF( $F237=0,0,((($F237/$E237)*'PLAN DE ADQUISICIONES'!AB$107)*($G237/$F237)))</f>
        <v>0</v>
      </c>
      <c r="AF237" s="441">
        <f>IF( $F237=0,0,((($F237/$E237)*'PLAN DE ADQUISICIONES'!AC$107)*($G237/$F237)))</f>
        <v>0</v>
      </c>
      <c r="AG237" s="421">
        <f t="shared" si="68"/>
        <v>0</v>
      </c>
      <c r="AH237" s="443">
        <f>IF( $F237=0,0,((($F237/$E237)*'PLAN DE ADQUISICIONES'!AD$107)*($G237/$F237)))</f>
        <v>0</v>
      </c>
      <c r="AI237" s="441">
        <f>IF( $F237=0,0,((($F237/$E237)*'PLAN DE ADQUISICIONES'!AE$107)*($G237/$F237)))</f>
        <v>0</v>
      </c>
      <c r="AJ237" s="441">
        <f>IF( $F237=0,0,((($F237/$E237)*'PLAN DE ADQUISICIONES'!AF$107)*($G237/$F237)))</f>
        <v>0</v>
      </c>
      <c r="AK237" s="441">
        <f>IF( $F237=0,0,((($F237/$E237)*'PLAN DE ADQUISICIONES'!AG$107)*($G237/$F237)))</f>
        <v>0</v>
      </c>
      <c r="AL237" s="441">
        <f>IF( $F237=0,0,((($F237/$E237)*'PLAN DE ADQUISICIONES'!AH$107)*($G237/$F237)))</f>
        <v>0</v>
      </c>
      <c r="AM237" s="441">
        <f>IF( $F237=0,0,((($F237/$E237)*'PLAN DE ADQUISICIONES'!AI$107)*($G237/$F237)))</f>
        <v>0</v>
      </c>
      <c r="AN237" s="441">
        <f>IF( $F237=0,0,((($F237/$E237)*'PLAN DE ADQUISICIONES'!AJ$107)*($G237/$F237)))</f>
        <v>0</v>
      </c>
      <c r="AO237" s="441">
        <f>IF( $F237=0,0,((($F237/$E237)*'PLAN DE ADQUISICIONES'!AK$107)*($G237/$F237)))</f>
        <v>0</v>
      </c>
      <c r="AP237" s="441">
        <f>IF( $F237=0,0,((($F237/$E237)*'PLAN DE ADQUISICIONES'!AL$107)*($G237/$F237)))</f>
        <v>0</v>
      </c>
      <c r="AQ237" s="441">
        <f>IF( $F237=0,0,((($F237/$E237)*'PLAN DE ADQUISICIONES'!AM$107)*($G237/$F237)))</f>
        <v>0</v>
      </c>
      <c r="AR237" s="441">
        <f>IF( $F237=0,0,((($F237/$E237)*'PLAN DE ADQUISICIONES'!AN$107)*($G237/$F237)))</f>
        <v>0</v>
      </c>
      <c r="AS237" s="441">
        <f>IF( $F237=0,0,((($F237/$E237)*'PLAN DE ADQUISICIONES'!AO$107)*($G237/$F237)))</f>
        <v>0</v>
      </c>
      <c r="AT237" s="423">
        <f t="shared" si="69"/>
        <v>0</v>
      </c>
      <c r="AU237" s="426">
        <f>AS237+AR237+AQ237+AP237+AO237+AN237+AM237+AL237+AK237+AJ237+AI237+AH237+AF237+AE237+AD237+AC237+AB237+AA237+Z237+Y237+X237+W237+V237+U237+S237+R237+Q237+P237+O237+N237+M237+L237+K237+J237+I237+H237</f>
        <v>0</v>
      </c>
      <c r="AV237" s="392">
        <f t="shared" si="59"/>
        <v>0</v>
      </c>
    </row>
    <row r="238" spans="2:48" s="60" customFormat="1" ht="13.5" x14ac:dyDescent="0.25">
      <c r="B238" s="416" t="str">
        <f>'FORMATO COSTEO C6'!C58</f>
        <v>6.3.4.3</v>
      </c>
      <c r="C238" s="439">
        <f>'FORMATO COSTEO C6'!B58</f>
        <v>0</v>
      </c>
      <c r="D238" s="428" t="str">
        <f>'FORMATO COSTEO C6'!D58</f>
        <v>Unidad medida</v>
      </c>
      <c r="E238" s="564">
        <f>'FORMATO COSTEO C6'!E58</f>
        <v>0</v>
      </c>
      <c r="F238" s="441">
        <f>'FORMATO COSTEO C6'!G58</f>
        <v>0</v>
      </c>
      <c r="G238" s="565">
        <f>'FORMATO COSTEO C6'!I58</f>
        <v>0</v>
      </c>
      <c r="H238" s="444">
        <f>IF( $F238=0,0,((($F238/$E238)*'PLAN DE ADQUISICIONES'!F$108)*($G238/$F238)))</f>
        <v>0</v>
      </c>
      <c r="I238" s="441">
        <f>IF( $F238=0,0,((($F238/$E238)*'PLAN DE ADQUISICIONES'!G$108)*($G238/$F238)))</f>
        <v>0</v>
      </c>
      <c r="J238" s="441">
        <f>IF( $F238=0,0,((($F238/$E238)*'PLAN DE ADQUISICIONES'!H$108)*($G238/$F238)))</f>
        <v>0</v>
      </c>
      <c r="K238" s="441">
        <f>IF( $F238=0,0,((($F238/$E238)*'PLAN DE ADQUISICIONES'!I$108)*($G238/$F238)))</f>
        <v>0</v>
      </c>
      <c r="L238" s="441">
        <f>IF( $F238=0,0,((($F238/$E238)*'PLAN DE ADQUISICIONES'!J$108)*($G238/$F238)))</f>
        <v>0</v>
      </c>
      <c r="M238" s="441">
        <f>IF( $F238=0,0,((($F238/$E238)*'PLAN DE ADQUISICIONES'!K$108)*($G238/$F238)))</f>
        <v>0</v>
      </c>
      <c r="N238" s="441">
        <f>IF( $F238=0,0,((($F238/$E238)*'PLAN DE ADQUISICIONES'!L$108)*($G238/$F238)))</f>
        <v>0</v>
      </c>
      <c r="O238" s="441">
        <f>IF( $F238=0,0,((($F238/$E238)*'PLAN DE ADQUISICIONES'!M$108)*($G238/$F238)))</f>
        <v>0</v>
      </c>
      <c r="P238" s="441">
        <f>IF( $F238=0,0,((($F238/$E238)*'PLAN DE ADQUISICIONES'!N$108)*($G238/$F238)))</f>
        <v>0</v>
      </c>
      <c r="Q238" s="441">
        <f>IF( $F238=0,0,((($F238/$E238)*'PLAN DE ADQUISICIONES'!O$108)*($G238/$F238)))</f>
        <v>0</v>
      </c>
      <c r="R238" s="441">
        <f>IF( $F238=0,0,((($F238/$E238)*'PLAN DE ADQUISICIONES'!P$108)*($G238/$F238)))</f>
        <v>0</v>
      </c>
      <c r="S238" s="441">
        <f>IF( $F238=0,0,((($F238/$E238)*'PLAN DE ADQUISICIONES'!Q$108)*($G238/$F238)))</f>
        <v>0</v>
      </c>
      <c r="T238" s="423">
        <f t="shared" si="67"/>
        <v>0</v>
      </c>
      <c r="U238" s="444">
        <f>IF( $F238=0,0,((($F238/$E238)*'PLAN DE ADQUISICIONES'!R$108)*($G238/$F238)))</f>
        <v>0</v>
      </c>
      <c r="V238" s="441">
        <f>IF( $F238=0,0,((($F238/$E238)*'PLAN DE ADQUISICIONES'!S$108)*($G238/$F238)))</f>
        <v>0</v>
      </c>
      <c r="W238" s="441">
        <f>IF( $F238=0,0,((($F238/$E238)*'PLAN DE ADQUISICIONES'!T$108)*($G238/$F238)))</f>
        <v>0</v>
      </c>
      <c r="X238" s="441">
        <f>IF( $F238=0,0,((($F238/$E238)*'PLAN DE ADQUISICIONES'!U$108)*($G238/$F238)))</f>
        <v>0</v>
      </c>
      <c r="Y238" s="441">
        <f>IF( $F238=0,0,((($F238/$E238)*'PLAN DE ADQUISICIONES'!V$108)*($G238/$F238)))</f>
        <v>0</v>
      </c>
      <c r="Z238" s="441">
        <f>IF( $F238=0,0,((($F238/$E238)*'PLAN DE ADQUISICIONES'!W$108)*($G238/$F238)))</f>
        <v>0</v>
      </c>
      <c r="AA238" s="441">
        <f>IF( $F238=0,0,((($F238/$E238)*'PLAN DE ADQUISICIONES'!X$108)*($G238/$F238)))</f>
        <v>0</v>
      </c>
      <c r="AB238" s="441">
        <f>IF( $F238=0,0,((($F238/$E238)*'PLAN DE ADQUISICIONES'!Y$108)*($G238/$F238)))</f>
        <v>0</v>
      </c>
      <c r="AC238" s="441">
        <f>IF( $F238=0,0,((($F238/$E238)*'PLAN DE ADQUISICIONES'!Z$108)*($G238/$F238)))</f>
        <v>0</v>
      </c>
      <c r="AD238" s="441">
        <f>IF( $F238=0,0,((($F238/$E238)*'PLAN DE ADQUISICIONES'!AA$108)*($G238/$F238)))</f>
        <v>0</v>
      </c>
      <c r="AE238" s="441">
        <f>IF( $F238=0,0,((($F238/$E238)*'PLAN DE ADQUISICIONES'!AB$108)*($G238/$F238)))</f>
        <v>0</v>
      </c>
      <c r="AF238" s="441">
        <f>IF( $F238=0,0,((($F238/$E238)*'PLAN DE ADQUISICIONES'!AC$108)*($G238/$F238)))</f>
        <v>0</v>
      </c>
      <c r="AG238" s="421">
        <f t="shared" si="68"/>
        <v>0</v>
      </c>
      <c r="AH238" s="443">
        <f>IF( $F238=0,0,((($F238/$E238)*'PLAN DE ADQUISICIONES'!AD$108)*($G238/$F238)))</f>
        <v>0</v>
      </c>
      <c r="AI238" s="441">
        <f>IF( $F238=0,0,((($F238/$E238)*'PLAN DE ADQUISICIONES'!AE$108)*($G238/$F238)))</f>
        <v>0</v>
      </c>
      <c r="AJ238" s="441">
        <f>IF( $F238=0,0,((($F238/$E238)*'PLAN DE ADQUISICIONES'!AF$108)*($G238/$F238)))</f>
        <v>0</v>
      </c>
      <c r="AK238" s="441">
        <f>IF( $F238=0,0,((($F238/$E238)*'PLAN DE ADQUISICIONES'!AG$108)*($G238/$F238)))</f>
        <v>0</v>
      </c>
      <c r="AL238" s="441">
        <f>IF( $F238=0,0,((($F238/$E238)*'PLAN DE ADQUISICIONES'!AH$108)*($G238/$F238)))</f>
        <v>0</v>
      </c>
      <c r="AM238" s="441">
        <f>IF( $F238=0,0,((($F238/$E238)*'PLAN DE ADQUISICIONES'!AI$108)*($G238/$F238)))</f>
        <v>0</v>
      </c>
      <c r="AN238" s="441">
        <f>IF( $F238=0,0,((($F238/$E238)*'PLAN DE ADQUISICIONES'!AJ$108)*($G238/$F238)))</f>
        <v>0</v>
      </c>
      <c r="AO238" s="441">
        <f>IF( $F238=0,0,((($F238/$E238)*'PLAN DE ADQUISICIONES'!AK$108)*($G238/$F238)))</f>
        <v>0</v>
      </c>
      <c r="AP238" s="441">
        <f>IF( $F238=0,0,((($F238/$E238)*'PLAN DE ADQUISICIONES'!AL$108)*($G238/$F238)))</f>
        <v>0</v>
      </c>
      <c r="AQ238" s="441">
        <f>IF( $F238=0,0,((($F238/$E238)*'PLAN DE ADQUISICIONES'!AM$108)*($G238/$F238)))</f>
        <v>0</v>
      </c>
      <c r="AR238" s="441">
        <f>IF( $F238=0,0,((($F238/$E238)*'PLAN DE ADQUISICIONES'!AN$108)*($G238/$F238)))</f>
        <v>0</v>
      </c>
      <c r="AS238" s="441">
        <f>IF( $F238=0,0,((($F238/$E238)*'PLAN DE ADQUISICIONES'!AO$108)*($G238/$F238)))</f>
        <v>0</v>
      </c>
      <c r="AT238" s="423">
        <f t="shared" si="69"/>
        <v>0</v>
      </c>
      <c r="AU238" s="426">
        <f>AS238+AR238+AQ238+AP238+AO238+AN238+AM238+AL238+AK238+AJ238+AI238+AH238+AF238+AE238+AD238+AC238+AB238+AA238+Z238+Y238+X238+W238+V238+U238+S238+R238+Q238+P238+O238+N238+M238+L238+K238+J238+I238+H238</f>
        <v>0</v>
      </c>
      <c r="AV238" s="392">
        <f t="shared" si="59"/>
        <v>0</v>
      </c>
    </row>
    <row r="239" spans="2:48" s="60" customFormat="1" ht="13.5" x14ac:dyDescent="0.25">
      <c r="B239" s="460" t="str">
        <f>+'FORMATO COSTEO C6'!C59</f>
        <v>6.3.5</v>
      </c>
      <c r="C239" s="447" t="str">
        <f>+'FORMATO COSTEO C6'!B59</f>
        <v>Materiales y suministros de oficina</v>
      </c>
      <c r="D239" s="500"/>
      <c r="E239" s="550"/>
      <c r="F239" s="450">
        <f>+'FORMATO COSTEO C6'!G59</f>
        <v>0</v>
      </c>
      <c r="G239" s="453">
        <f>+'FORMATO COSTEO C6'!I59</f>
        <v>0</v>
      </c>
      <c r="H239" s="454">
        <f>SUM(H240:H242)</f>
        <v>0</v>
      </c>
      <c r="I239" s="450">
        <f t="shared" ref="I239:AU239" si="73">SUM(I240:I242)</f>
        <v>0</v>
      </c>
      <c r="J239" s="450">
        <f t="shared" si="73"/>
        <v>0</v>
      </c>
      <c r="K239" s="450">
        <f t="shared" si="73"/>
        <v>0</v>
      </c>
      <c r="L239" s="450">
        <f t="shared" si="73"/>
        <v>0</v>
      </c>
      <c r="M239" s="450">
        <f t="shared" si="73"/>
        <v>0</v>
      </c>
      <c r="N239" s="450">
        <f t="shared" si="73"/>
        <v>0</v>
      </c>
      <c r="O239" s="450">
        <f t="shared" si="73"/>
        <v>0</v>
      </c>
      <c r="P239" s="450">
        <f t="shared" si="73"/>
        <v>0</v>
      </c>
      <c r="Q239" s="450">
        <f t="shared" si="73"/>
        <v>0</v>
      </c>
      <c r="R239" s="450">
        <f t="shared" si="73"/>
        <v>0</v>
      </c>
      <c r="S239" s="450">
        <f t="shared" si="73"/>
        <v>0</v>
      </c>
      <c r="T239" s="453">
        <f t="shared" si="73"/>
        <v>0</v>
      </c>
      <c r="U239" s="454">
        <f t="shared" si="73"/>
        <v>0</v>
      </c>
      <c r="V239" s="450">
        <f t="shared" si="73"/>
        <v>0</v>
      </c>
      <c r="W239" s="450">
        <f t="shared" si="73"/>
        <v>0</v>
      </c>
      <c r="X239" s="450">
        <f t="shared" si="73"/>
        <v>0</v>
      </c>
      <c r="Y239" s="450">
        <f t="shared" si="73"/>
        <v>0</v>
      </c>
      <c r="Z239" s="450">
        <f t="shared" si="73"/>
        <v>0</v>
      </c>
      <c r="AA239" s="450">
        <f t="shared" si="73"/>
        <v>0</v>
      </c>
      <c r="AB239" s="450">
        <f t="shared" si="73"/>
        <v>0</v>
      </c>
      <c r="AC239" s="450">
        <f t="shared" si="73"/>
        <v>0</v>
      </c>
      <c r="AD239" s="450">
        <f t="shared" si="73"/>
        <v>0</v>
      </c>
      <c r="AE239" s="450">
        <f t="shared" si="73"/>
        <v>0</v>
      </c>
      <c r="AF239" s="450">
        <f t="shared" si="73"/>
        <v>0</v>
      </c>
      <c r="AG239" s="451">
        <f>SUM(AG240:AG242)</f>
        <v>0</v>
      </c>
      <c r="AH239" s="452">
        <f t="shared" si="73"/>
        <v>0</v>
      </c>
      <c r="AI239" s="450">
        <f t="shared" si="73"/>
        <v>0</v>
      </c>
      <c r="AJ239" s="450">
        <f t="shared" si="73"/>
        <v>0</v>
      </c>
      <c r="AK239" s="450">
        <f t="shared" si="73"/>
        <v>0</v>
      </c>
      <c r="AL239" s="450">
        <f t="shared" si="73"/>
        <v>0</v>
      </c>
      <c r="AM239" s="450">
        <f t="shared" si="73"/>
        <v>0</v>
      </c>
      <c r="AN239" s="450">
        <f t="shared" si="73"/>
        <v>0</v>
      </c>
      <c r="AO239" s="450">
        <f t="shared" si="73"/>
        <v>0</v>
      </c>
      <c r="AP239" s="450">
        <f t="shared" si="73"/>
        <v>0</v>
      </c>
      <c r="AQ239" s="450">
        <f t="shared" si="73"/>
        <v>0</v>
      </c>
      <c r="AR239" s="450">
        <f t="shared" si="73"/>
        <v>0</v>
      </c>
      <c r="AS239" s="450">
        <f t="shared" si="73"/>
        <v>0</v>
      </c>
      <c r="AT239" s="453">
        <f t="shared" si="73"/>
        <v>0</v>
      </c>
      <c r="AU239" s="455">
        <f t="shared" si="73"/>
        <v>0</v>
      </c>
      <c r="AV239" s="392">
        <f t="shared" si="59"/>
        <v>0</v>
      </c>
    </row>
    <row r="240" spans="2:48" s="60" customFormat="1" ht="13.5" x14ac:dyDescent="0.25">
      <c r="B240" s="416" t="str">
        <f>'FORMATO COSTEO C6'!C60</f>
        <v>6.3.5.1</v>
      </c>
      <c r="C240" s="439">
        <f>'FORMATO COSTEO C6'!B60</f>
        <v>0</v>
      </c>
      <c r="D240" s="428" t="str">
        <f>'FORMATO COSTEO C6'!D60</f>
        <v>Unidad medida</v>
      </c>
      <c r="E240" s="564">
        <f>'FORMATO COSTEO C6'!E60</f>
        <v>0</v>
      </c>
      <c r="F240" s="441">
        <f>'FORMATO COSTEO C6'!G60</f>
        <v>0</v>
      </c>
      <c r="G240" s="565">
        <f>'FORMATO COSTEO C6'!I60</f>
        <v>0</v>
      </c>
      <c r="H240" s="444">
        <f>IF( $F240=0,0,((($F240/$E240)*'PLAN DE ADQUISICIONES'!F$110)*($G240/$F240)))</f>
        <v>0</v>
      </c>
      <c r="I240" s="441">
        <f>IF( $F240=0,0,((($F240/$E240)*'PLAN DE ADQUISICIONES'!G$110)*($G240/$F240)))</f>
        <v>0</v>
      </c>
      <c r="J240" s="441">
        <f>IF( $F240=0,0,((($F240/$E240)*'PLAN DE ADQUISICIONES'!H$110)*($G240/$F240)))</f>
        <v>0</v>
      </c>
      <c r="K240" s="441">
        <f>IF( $F240=0,0,((($F240/$E240)*'PLAN DE ADQUISICIONES'!I$110)*($G240/$F240)))</f>
        <v>0</v>
      </c>
      <c r="L240" s="441">
        <f>IF( $F240=0,0,((($F240/$E240)*'PLAN DE ADQUISICIONES'!J$110)*($G240/$F240)))</f>
        <v>0</v>
      </c>
      <c r="M240" s="441">
        <f>IF( $F240=0,0,((($F240/$E240)*'PLAN DE ADQUISICIONES'!K$110)*($G240/$F240)))</f>
        <v>0</v>
      </c>
      <c r="N240" s="441">
        <f>IF( $F240=0,0,((($F240/$E240)*'PLAN DE ADQUISICIONES'!L$110)*($G240/$F240)))</f>
        <v>0</v>
      </c>
      <c r="O240" s="441">
        <f>IF( $F240=0,0,((($F240/$E240)*'PLAN DE ADQUISICIONES'!M$110)*($G240/$F240)))</f>
        <v>0</v>
      </c>
      <c r="P240" s="441">
        <f>IF( $F240=0,0,((($F240/$E240)*'PLAN DE ADQUISICIONES'!N$110)*($G240/$F240)))</f>
        <v>0</v>
      </c>
      <c r="Q240" s="441">
        <f>IF( $F240=0,0,((($F240/$E240)*'PLAN DE ADQUISICIONES'!O$110)*($G240/$F240)))</f>
        <v>0</v>
      </c>
      <c r="R240" s="441">
        <f>IF( $F240=0,0,((($F240/$E240)*'PLAN DE ADQUISICIONES'!P$110)*($G240/$F240)))</f>
        <v>0</v>
      </c>
      <c r="S240" s="441">
        <f>IF( $F240=0,0,((($F240/$E240)*'PLAN DE ADQUISICIONES'!Q$110)*($G240/$F240)))</f>
        <v>0</v>
      </c>
      <c r="T240" s="423">
        <f t="shared" si="67"/>
        <v>0</v>
      </c>
      <c r="U240" s="444">
        <f>IF( $F240=0,0,((($F240/$E240)*'PLAN DE ADQUISICIONES'!R$110)*($G240/$F240)))</f>
        <v>0</v>
      </c>
      <c r="V240" s="441">
        <f>IF( $F240=0,0,((($F240/$E240)*'PLAN DE ADQUISICIONES'!S$110)*($G240/$F240)))</f>
        <v>0</v>
      </c>
      <c r="W240" s="441">
        <f>IF( $F240=0,0,((($F240/$E240)*'PLAN DE ADQUISICIONES'!T$110)*($G240/$F240)))</f>
        <v>0</v>
      </c>
      <c r="X240" s="441">
        <f>IF( $F240=0,0,((($F240/$E240)*'PLAN DE ADQUISICIONES'!U$110)*($G240/$F240)))</f>
        <v>0</v>
      </c>
      <c r="Y240" s="441">
        <f>IF( $F240=0,0,((($F240/$E240)*'PLAN DE ADQUISICIONES'!V$110)*($G240/$F240)))</f>
        <v>0</v>
      </c>
      <c r="Z240" s="441">
        <f>IF( $F240=0,0,((($F240/$E240)*'PLAN DE ADQUISICIONES'!W$110)*($G240/$F240)))</f>
        <v>0</v>
      </c>
      <c r="AA240" s="441">
        <f>IF( $F240=0,0,((($F240/$E240)*'PLAN DE ADQUISICIONES'!X$110)*($G240/$F240)))</f>
        <v>0</v>
      </c>
      <c r="AB240" s="441">
        <f>IF( $F240=0,0,((($F240/$E240)*'PLAN DE ADQUISICIONES'!Y$110)*($G240/$F240)))</f>
        <v>0</v>
      </c>
      <c r="AC240" s="441">
        <f>IF( $F240=0,0,((($F240/$E240)*'PLAN DE ADQUISICIONES'!Z$110)*($G240/$F240)))</f>
        <v>0</v>
      </c>
      <c r="AD240" s="441">
        <f>IF( $F240=0,0,((($F240/$E240)*'PLAN DE ADQUISICIONES'!AA$110)*($G240/$F240)))</f>
        <v>0</v>
      </c>
      <c r="AE240" s="441">
        <f>IF( $F240=0,0,((($F240/$E240)*'PLAN DE ADQUISICIONES'!AB$110)*($G240/$F240)))</f>
        <v>0</v>
      </c>
      <c r="AF240" s="441">
        <f>IF( $F240=0,0,((($F240/$E240)*'PLAN DE ADQUISICIONES'!AC$110)*($G240/$F240)))</f>
        <v>0</v>
      </c>
      <c r="AG240" s="421">
        <f t="shared" si="68"/>
        <v>0</v>
      </c>
      <c r="AH240" s="443">
        <f>IF( $F240=0,0,((($F240/$E240)*'PLAN DE ADQUISICIONES'!AD$110)*($G240/$F240)))</f>
        <v>0</v>
      </c>
      <c r="AI240" s="441">
        <f>IF( $F240=0,0,((($F240/$E240)*'PLAN DE ADQUISICIONES'!AE$110)*($G240/$F240)))</f>
        <v>0</v>
      </c>
      <c r="AJ240" s="441">
        <f>IF( $F240=0,0,((($F240/$E240)*'PLAN DE ADQUISICIONES'!AF$110)*($G240/$F240)))</f>
        <v>0</v>
      </c>
      <c r="AK240" s="441">
        <f>IF( $F240=0,0,((($F240/$E240)*'PLAN DE ADQUISICIONES'!AG$110)*($G240/$F240)))</f>
        <v>0</v>
      </c>
      <c r="AL240" s="441">
        <f>IF( $F240=0,0,((($F240/$E240)*'PLAN DE ADQUISICIONES'!AH$110)*($G240/$F240)))</f>
        <v>0</v>
      </c>
      <c r="AM240" s="441">
        <f>IF( $F240=0,0,((($F240/$E240)*'PLAN DE ADQUISICIONES'!AI$110)*($G240/$F240)))</f>
        <v>0</v>
      </c>
      <c r="AN240" s="441">
        <f>IF( $F240=0,0,((($F240/$E240)*'PLAN DE ADQUISICIONES'!AJ$110)*($G240/$F240)))</f>
        <v>0</v>
      </c>
      <c r="AO240" s="441">
        <f>IF( $F240=0,0,((($F240/$E240)*'PLAN DE ADQUISICIONES'!AK$110)*($G240/$F240)))</f>
        <v>0</v>
      </c>
      <c r="AP240" s="441">
        <f>IF( $F240=0,0,((($F240/$E240)*'PLAN DE ADQUISICIONES'!AL$110)*($G240/$F240)))</f>
        <v>0</v>
      </c>
      <c r="AQ240" s="441">
        <f>IF( $F240=0,0,((($F240/$E240)*'PLAN DE ADQUISICIONES'!AM$110)*($G240/$F240)))</f>
        <v>0</v>
      </c>
      <c r="AR240" s="441">
        <f>IF( $F240=0,0,((($F240/$E240)*'PLAN DE ADQUISICIONES'!AN$110)*($G240/$F240)))</f>
        <v>0</v>
      </c>
      <c r="AS240" s="441">
        <f>IF( $F240=0,0,((($F240/$E240)*'PLAN DE ADQUISICIONES'!AO$110)*($G240/$F240)))</f>
        <v>0</v>
      </c>
      <c r="AT240" s="423">
        <f t="shared" si="69"/>
        <v>0</v>
      </c>
      <c r="AU240" s="426">
        <f>AS240+AR240+AQ240+AP240+AO240+AN240+AM240+AL240+AK240+AJ240+AI240+AH240+AF240+AE240+AD240+AC240+AB240+AA240+Z240+Y240+X240+W240+V240+U240+S240+R240+Q240+P240+O240+N240+M240+L240+K240+J240+I240+H240</f>
        <v>0</v>
      </c>
      <c r="AV240" s="392">
        <f t="shared" si="59"/>
        <v>0</v>
      </c>
    </row>
    <row r="241" spans="2:48" s="60" customFormat="1" ht="13.5" x14ac:dyDescent="0.25">
      <c r="B241" s="416" t="str">
        <f>'FORMATO COSTEO C6'!C61</f>
        <v>6.3.5.2</v>
      </c>
      <c r="C241" s="439">
        <f>'FORMATO COSTEO C6'!B61</f>
        <v>0</v>
      </c>
      <c r="D241" s="428" t="str">
        <f>'FORMATO COSTEO C6'!D61</f>
        <v>Unidad medida</v>
      </c>
      <c r="E241" s="564">
        <f>'FORMATO COSTEO C6'!E61</f>
        <v>0</v>
      </c>
      <c r="F241" s="441">
        <f>'FORMATO COSTEO C6'!G61</f>
        <v>0</v>
      </c>
      <c r="G241" s="565">
        <f>'FORMATO COSTEO C6'!I61</f>
        <v>0</v>
      </c>
      <c r="H241" s="444">
        <f>IF( $F241=0,0,((($F241/$E241)*'PLAN DE ADQUISICIONES'!F$111)*($G241/$F241)))</f>
        <v>0</v>
      </c>
      <c r="I241" s="441">
        <f>IF( $F241=0,0,((($F241/$E241)*'PLAN DE ADQUISICIONES'!G$111)*($G241/$F241)))</f>
        <v>0</v>
      </c>
      <c r="J241" s="441">
        <f>IF( $F241=0,0,((($F241/$E241)*'PLAN DE ADQUISICIONES'!H$111)*($G241/$F241)))</f>
        <v>0</v>
      </c>
      <c r="K241" s="441">
        <f>IF( $F241=0,0,((($F241/$E241)*'PLAN DE ADQUISICIONES'!I$111)*($G241/$F241)))</f>
        <v>0</v>
      </c>
      <c r="L241" s="441">
        <f>IF( $F241=0,0,((($F241/$E241)*'PLAN DE ADQUISICIONES'!J$111)*($G241/$F241)))</f>
        <v>0</v>
      </c>
      <c r="M241" s="441">
        <f>IF( $F241=0,0,((($F241/$E241)*'PLAN DE ADQUISICIONES'!K$111)*($G241/$F241)))</f>
        <v>0</v>
      </c>
      <c r="N241" s="441">
        <f>IF( $F241=0,0,((($F241/$E241)*'PLAN DE ADQUISICIONES'!L$111)*($G241/$F241)))</f>
        <v>0</v>
      </c>
      <c r="O241" s="441">
        <f>IF( $F241=0,0,((($F241/$E241)*'PLAN DE ADQUISICIONES'!M$111)*($G241/$F241)))</f>
        <v>0</v>
      </c>
      <c r="P241" s="441">
        <f>IF( $F241=0,0,((($F241/$E241)*'PLAN DE ADQUISICIONES'!N$111)*($G241/$F241)))</f>
        <v>0</v>
      </c>
      <c r="Q241" s="441">
        <f>IF( $F241=0,0,((($F241/$E241)*'PLAN DE ADQUISICIONES'!O$111)*($G241/$F241)))</f>
        <v>0</v>
      </c>
      <c r="R241" s="441">
        <f>IF( $F241=0,0,((($F241/$E241)*'PLAN DE ADQUISICIONES'!P$111)*($G241/$F241)))</f>
        <v>0</v>
      </c>
      <c r="S241" s="441">
        <f>IF( $F241=0,0,((($F241/$E241)*'PLAN DE ADQUISICIONES'!Q$111)*($G241/$F241)))</f>
        <v>0</v>
      </c>
      <c r="T241" s="423">
        <f t="shared" si="67"/>
        <v>0</v>
      </c>
      <c r="U241" s="444">
        <f>IF( $F241=0,0,((($F241/$E241)*'PLAN DE ADQUISICIONES'!R$111)*($G241/$F241)))</f>
        <v>0</v>
      </c>
      <c r="V241" s="441">
        <f>IF( $F241=0,0,((($F241/$E241)*'PLAN DE ADQUISICIONES'!S$111)*($G241/$F241)))</f>
        <v>0</v>
      </c>
      <c r="W241" s="441">
        <f>IF( $F241=0,0,((($F241/$E241)*'PLAN DE ADQUISICIONES'!T$111)*($G241/$F241)))</f>
        <v>0</v>
      </c>
      <c r="X241" s="441">
        <f>IF( $F241=0,0,((($F241/$E241)*'PLAN DE ADQUISICIONES'!U$111)*($G241/$F241)))</f>
        <v>0</v>
      </c>
      <c r="Y241" s="441">
        <f>IF( $F241=0,0,((($F241/$E241)*'PLAN DE ADQUISICIONES'!V$111)*($G241/$F241)))</f>
        <v>0</v>
      </c>
      <c r="Z241" s="441">
        <f>IF( $F241=0,0,((($F241/$E241)*'PLAN DE ADQUISICIONES'!W$111)*($G241/$F241)))</f>
        <v>0</v>
      </c>
      <c r="AA241" s="441">
        <f>IF( $F241=0,0,((($F241/$E241)*'PLAN DE ADQUISICIONES'!X$111)*($G241/$F241)))</f>
        <v>0</v>
      </c>
      <c r="AB241" s="441">
        <f>IF( $F241=0,0,((($F241/$E241)*'PLAN DE ADQUISICIONES'!Y$111)*($G241/$F241)))</f>
        <v>0</v>
      </c>
      <c r="AC241" s="441">
        <f>IF( $F241=0,0,((($F241/$E241)*'PLAN DE ADQUISICIONES'!Z$111)*($G241/$F241)))</f>
        <v>0</v>
      </c>
      <c r="AD241" s="441">
        <f>IF( $F241=0,0,((($F241/$E241)*'PLAN DE ADQUISICIONES'!AA$111)*($G241/$F241)))</f>
        <v>0</v>
      </c>
      <c r="AE241" s="441">
        <f>IF( $F241=0,0,((($F241/$E241)*'PLAN DE ADQUISICIONES'!AB$111)*($G241/$F241)))</f>
        <v>0</v>
      </c>
      <c r="AF241" s="441">
        <f>IF( $F241=0,0,((($F241/$E241)*'PLAN DE ADQUISICIONES'!AC$111)*($G241/$F241)))</f>
        <v>0</v>
      </c>
      <c r="AG241" s="421">
        <f t="shared" si="68"/>
        <v>0</v>
      </c>
      <c r="AH241" s="443">
        <f>IF( $F241=0,0,((($F241/$E241)*'PLAN DE ADQUISICIONES'!AD$111)*($G241/$F241)))</f>
        <v>0</v>
      </c>
      <c r="AI241" s="441">
        <f>IF( $F241=0,0,((($F241/$E241)*'PLAN DE ADQUISICIONES'!AE$111)*($G241/$F241)))</f>
        <v>0</v>
      </c>
      <c r="AJ241" s="441">
        <f>IF( $F241=0,0,((($F241/$E241)*'PLAN DE ADQUISICIONES'!AF$111)*($G241/$F241)))</f>
        <v>0</v>
      </c>
      <c r="AK241" s="441">
        <f>IF( $F241=0,0,((($F241/$E241)*'PLAN DE ADQUISICIONES'!AG$111)*($G241/$F241)))</f>
        <v>0</v>
      </c>
      <c r="AL241" s="441">
        <f>IF( $F241=0,0,((($F241/$E241)*'PLAN DE ADQUISICIONES'!AH$111)*($G241/$F241)))</f>
        <v>0</v>
      </c>
      <c r="AM241" s="441">
        <f>IF( $F241=0,0,((($F241/$E241)*'PLAN DE ADQUISICIONES'!AI$111)*($G241/$F241)))</f>
        <v>0</v>
      </c>
      <c r="AN241" s="441">
        <f>IF( $F241=0,0,((($F241/$E241)*'PLAN DE ADQUISICIONES'!AJ$111)*($G241/$F241)))</f>
        <v>0</v>
      </c>
      <c r="AO241" s="441">
        <f>IF( $F241=0,0,((($F241/$E241)*'PLAN DE ADQUISICIONES'!AK$111)*($G241/$F241)))</f>
        <v>0</v>
      </c>
      <c r="AP241" s="441">
        <f>IF( $F241=0,0,((($F241/$E241)*'PLAN DE ADQUISICIONES'!AL$111)*($G241/$F241)))</f>
        <v>0</v>
      </c>
      <c r="AQ241" s="441">
        <f>IF( $F241=0,0,((($F241/$E241)*'PLAN DE ADQUISICIONES'!AM$111)*($G241/$F241)))</f>
        <v>0</v>
      </c>
      <c r="AR241" s="441">
        <f>IF( $F241=0,0,((($F241/$E241)*'PLAN DE ADQUISICIONES'!AN$111)*($G241/$F241)))</f>
        <v>0</v>
      </c>
      <c r="AS241" s="441">
        <f>IF( $F241=0,0,((($F241/$E241)*'PLAN DE ADQUISICIONES'!AO$111)*($G241/$F241)))</f>
        <v>0</v>
      </c>
      <c r="AT241" s="423">
        <f t="shared" si="69"/>
        <v>0</v>
      </c>
      <c r="AU241" s="426">
        <f>AS241+AR241+AQ241+AP241+AO241+AN241+AM241+AL241+AK241+AJ241+AI241+AH241+AF241+AE241+AD241+AC241+AB241+AA241+Z241+Y241+X241+W241+V241+U241+S241+R241+Q241+P241+O241+N241+M241+L241+K241+J241+I241+H241</f>
        <v>0</v>
      </c>
      <c r="AV241" s="392">
        <f t="shared" si="59"/>
        <v>0</v>
      </c>
    </row>
    <row r="242" spans="2:48" s="60" customFormat="1" ht="13.5" x14ac:dyDescent="0.25">
      <c r="B242" s="416" t="str">
        <f>'FORMATO COSTEO C6'!C62</f>
        <v>6.3.5.3</v>
      </c>
      <c r="C242" s="439">
        <f>'FORMATO COSTEO C6'!B62</f>
        <v>0</v>
      </c>
      <c r="D242" s="428" t="str">
        <f>'FORMATO COSTEO C6'!D62</f>
        <v>Unidad medida</v>
      </c>
      <c r="E242" s="564">
        <f>'FORMATO COSTEO C6'!E62</f>
        <v>0</v>
      </c>
      <c r="F242" s="441">
        <f>'FORMATO COSTEO C6'!G62</f>
        <v>0</v>
      </c>
      <c r="G242" s="565">
        <f>'FORMATO COSTEO C6'!I62</f>
        <v>0</v>
      </c>
      <c r="H242" s="444">
        <f>IF( $F242=0,0,((($F242/$E242)*'PLAN DE ADQUISICIONES'!F$112)*($G242/$F242)))</f>
        <v>0</v>
      </c>
      <c r="I242" s="441">
        <f>IF( $F242=0,0,((($F242/$E242)*'PLAN DE ADQUISICIONES'!G$112)*($G242/$F242)))</f>
        <v>0</v>
      </c>
      <c r="J242" s="441">
        <f>IF( $F242=0,0,((($F242/$E242)*'PLAN DE ADQUISICIONES'!H$112)*($G242/$F242)))</f>
        <v>0</v>
      </c>
      <c r="K242" s="441">
        <f>IF( $F242=0,0,((($F242/$E242)*'PLAN DE ADQUISICIONES'!I$112)*($G242/$F242)))</f>
        <v>0</v>
      </c>
      <c r="L242" s="441">
        <f>IF( $F242=0,0,((($F242/$E242)*'PLAN DE ADQUISICIONES'!J$112)*($G242/$F242)))</f>
        <v>0</v>
      </c>
      <c r="M242" s="441">
        <f>IF( $F242=0,0,((($F242/$E242)*'PLAN DE ADQUISICIONES'!K$112)*($G242/$F242)))</f>
        <v>0</v>
      </c>
      <c r="N242" s="441">
        <f>IF( $F242=0,0,((($F242/$E242)*'PLAN DE ADQUISICIONES'!L$112)*($G242/$F242)))</f>
        <v>0</v>
      </c>
      <c r="O242" s="441">
        <f>IF( $F242=0,0,((($F242/$E242)*'PLAN DE ADQUISICIONES'!M$112)*($G242/$F242)))</f>
        <v>0</v>
      </c>
      <c r="P242" s="441">
        <f>IF( $F242=0,0,((($F242/$E242)*'PLAN DE ADQUISICIONES'!N$112)*($G242/$F242)))</f>
        <v>0</v>
      </c>
      <c r="Q242" s="441">
        <f>IF( $F242=0,0,((($F242/$E242)*'PLAN DE ADQUISICIONES'!O$112)*($G242/$F242)))</f>
        <v>0</v>
      </c>
      <c r="R242" s="441">
        <f>IF( $F242=0,0,((($F242/$E242)*'PLAN DE ADQUISICIONES'!P$112)*($G242/$F242)))</f>
        <v>0</v>
      </c>
      <c r="S242" s="441">
        <f>IF( $F242=0,0,((($F242/$E242)*'PLAN DE ADQUISICIONES'!Q$112)*($G242/$F242)))</f>
        <v>0</v>
      </c>
      <c r="T242" s="423">
        <f t="shared" si="67"/>
        <v>0</v>
      </c>
      <c r="U242" s="444">
        <f>IF( $F242=0,0,((($F242/$E242)*'PLAN DE ADQUISICIONES'!R$112)*($G242/$F242)))</f>
        <v>0</v>
      </c>
      <c r="V242" s="441">
        <f>IF( $F242=0,0,((($F242/$E242)*'PLAN DE ADQUISICIONES'!S$112)*($G242/$F242)))</f>
        <v>0</v>
      </c>
      <c r="W242" s="441">
        <f>IF( $F242=0,0,((($F242/$E242)*'PLAN DE ADQUISICIONES'!T$112)*($G242/$F242)))</f>
        <v>0</v>
      </c>
      <c r="X242" s="441">
        <f>IF( $F242=0,0,((($F242/$E242)*'PLAN DE ADQUISICIONES'!U$112)*($G242/$F242)))</f>
        <v>0</v>
      </c>
      <c r="Y242" s="441">
        <f>IF( $F242=0,0,((($F242/$E242)*'PLAN DE ADQUISICIONES'!V$112)*($G242/$F242)))</f>
        <v>0</v>
      </c>
      <c r="Z242" s="441">
        <f>IF( $F242=0,0,((($F242/$E242)*'PLAN DE ADQUISICIONES'!W$112)*($G242/$F242)))</f>
        <v>0</v>
      </c>
      <c r="AA242" s="441">
        <f>IF( $F242=0,0,((($F242/$E242)*'PLAN DE ADQUISICIONES'!X$112)*($G242/$F242)))</f>
        <v>0</v>
      </c>
      <c r="AB242" s="441">
        <f>IF( $F242=0,0,((($F242/$E242)*'PLAN DE ADQUISICIONES'!Y$112)*($G242/$F242)))</f>
        <v>0</v>
      </c>
      <c r="AC242" s="441">
        <f>IF( $F242=0,0,((($F242/$E242)*'PLAN DE ADQUISICIONES'!Z$112)*($G242/$F242)))</f>
        <v>0</v>
      </c>
      <c r="AD242" s="441">
        <f>IF( $F242=0,0,((($F242/$E242)*'PLAN DE ADQUISICIONES'!AA$112)*($G242/$F242)))</f>
        <v>0</v>
      </c>
      <c r="AE242" s="441">
        <f>IF( $F242=0,0,((($F242/$E242)*'PLAN DE ADQUISICIONES'!AB$112)*($G242/$F242)))</f>
        <v>0</v>
      </c>
      <c r="AF242" s="441">
        <f>IF( $F242=0,0,((($F242/$E242)*'PLAN DE ADQUISICIONES'!AC$112)*($G242/$F242)))</f>
        <v>0</v>
      </c>
      <c r="AG242" s="421">
        <f t="shared" si="68"/>
        <v>0</v>
      </c>
      <c r="AH242" s="443">
        <f>IF( $F242=0,0,((($F242/$E242)*'PLAN DE ADQUISICIONES'!AD$112)*($G242/$F242)))</f>
        <v>0</v>
      </c>
      <c r="AI242" s="441">
        <f>IF( $F242=0,0,((($F242/$E242)*'PLAN DE ADQUISICIONES'!AE$112)*($G242/$F242)))</f>
        <v>0</v>
      </c>
      <c r="AJ242" s="441">
        <f>IF( $F242=0,0,((($F242/$E242)*'PLAN DE ADQUISICIONES'!AF$112)*($G242/$F242)))</f>
        <v>0</v>
      </c>
      <c r="AK242" s="441">
        <f>IF( $F242=0,0,((($F242/$E242)*'PLAN DE ADQUISICIONES'!AG$112)*($G242/$F242)))</f>
        <v>0</v>
      </c>
      <c r="AL242" s="441">
        <f>IF( $F242=0,0,((($F242/$E242)*'PLAN DE ADQUISICIONES'!AH$112)*($G242/$F242)))</f>
        <v>0</v>
      </c>
      <c r="AM242" s="441">
        <f>IF( $F242=0,0,((($F242/$E242)*'PLAN DE ADQUISICIONES'!AI$112)*($G242/$F242)))</f>
        <v>0</v>
      </c>
      <c r="AN242" s="441">
        <f>IF( $F242=0,0,((($F242/$E242)*'PLAN DE ADQUISICIONES'!AJ$112)*($G242/$F242)))</f>
        <v>0</v>
      </c>
      <c r="AO242" s="441">
        <f>IF( $F242=0,0,((($F242/$E242)*'PLAN DE ADQUISICIONES'!AK$112)*($G242/$F242)))</f>
        <v>0</v>
      </c>
      <c r="AP242" s="441">
        <f>IF( $F242=0,0,((($F242/$E242)*'PLAN DE ADQUISICIONES'!AL$112)*($G242/$F242)))</f>
        <v>0</v>
      </c>
      <c r="AQ242" s="441">
        <f>IF( $F242=0,0,((($F242/$E242)*'PLAN DE ADQUISICIONES'!AM$112)*($G242/$F242)))</f>
        <v>0</v>
      </c>
      <c r="AR242" s="441">
        <f>IF( $F242=0,0,((($F242/$E242)*'PLAN DE ADQUISICIONES'!AN$112)*($G242/$F242)))</f>
        <v>0</v>
      </c>
      <c r="AS242" s="441">
        <f>IF( $F242=0,0,((($F242/$E242)*'PLAN DE ADQUISICIONES'!AO$112)*($G242/$F242)))</f>
        <v>0</v>
      </c>
      <c r="AT242" s="423">
        <f t="shared" si="69"/>
        <v>0</v>
      </c>
      <c r="AU242" s="426">
        <f>AS242+AR242+AQ242+AP242+AO242+AN242+AM242+AL242+AK242+AJ242+AI242+AH242+AF242+AE242+AD242+AC242+AB242+AA242+Z242+Y242+X242+W242+V242+U242+S242+R242+Q242+P242+O242+N242+M242+L242+K242+J242+I242+H242</f>
        <v>0</v>
      </c>
      <c r="AV242" s="392">
        <f t="shared" si="59"/>
        <v>0</v>
      </c>
    </row>
    <row r="243" spans="2:48" s="60" customFormat="1" ht="13.5" x14ac:dyDescent="0.25">
      <c r="B243" s="461" t="str">
        <f>+'FORMATO COSTEO C6'!C63</f>
        <v>6.3.6</v>
      </c>
      <c r="C243" s="447" t="str">
        <f>+'FORMATO COSTEO C6'!B63</f>
        <v>Comunicaciones</v>
      </c>
      <c r="D243" s="500"/>
      <c r="E243" s="550"/>
      <c r="F243" s="450">
        <f>+'FORMATO COSTEO C6'!G63</f>
        <v>0</v>
      </c>
      <c r="G243" s="453">
        <f>+'FORMATO COSTEO C6'!I63</f>
        <v>0</v>
      </c>
      <c r="H243" s="454">
        <f>SUM(H244:H246)</f>
        <v>0</v>
      </c>
      <c r="I243" s="450">
        <f t="shared" ref="I243:AU243" si="74">SUM(I244:I246)</f>
        <v>0</v>
      </c>
      <c r="J243" s="450">
        <f t="shared" si="74"/>
        <v>0</v>
      </c>
      <c r="K243" s="450">
        <f t="shared" si="74"/>
        <v>0</v>
      </c>
      <c r="L243" s="450">
        <f t="shared" si="74"/>
        <v>0</v>
      </c>
      <c r="M243" s="450">
        <f t="shared" si="74"/>
        <v>0</v>
      </c>
      <c r="N243" s="450">
        <f t="shared" si="74"/>
        <v>0</v>
      </c>
      <c r="O243" s="450">
        <f t="shared" si="74"/>
        <v>0</v>
      </c>
      <c r="P243" s="450">
        <f t="shared" si="74"/>
        <v>0</v>
      </c>
      <c r="Q243" s="450">
        <f t="shared" si="74"/>
        <v>0</v>
      </c>
      <c r="R243" s="450">
        <f t="shared" si="74"/>
        <v>0</v>
      </c>
      <c r="S243" s="450">
        <f t="shared" si="74"/>
        <v>0</v>
      </c>
      <c r="T243" s="453">
        <f t="shared" si="74"/>
        <v>0</v>
      </c>
      <c r="U243" s="454">
        <f t="shared" si="74"/>
        <v>0</v>
      </c>
      <c r="V243" s="450">
        <f t="shared" si="74"/>
        <v>0</v>
      </c>
      <c r="W243" s="450">
        <f t="shared" si="74"/>
        <v>0</v>
      </c>
      <c r="X243" s="450">
        <f t="shared" si="74"/>
        <v>0</v>
      </c>
      <c r="Y243" s="450">
        <f t="shared" si="74"/>
        <v>0</v>
      </c>
      <c r="Z243" s="450">
        <f t="shared" si="74"/>
        <v>0</v>
      </c>
      <c r="AA243" s="450">
        <f t="shared" si="74"/>
        <v>0</v>
      </c>
      <c r="AB243" s="450">
        <f t="shared" si="74"/>
        <v>0</v>
      </c>
      <c r="AC243" s="450">
        <f t="shared" si="74"/>
        <v>0</v>
      </c>
      <c r="AD243" s="450">
        <f t="shared" si="74"/>
        <v>0</v>
      </c>
      <c r="AE243" s="450">
        <f t="shared" si="74"/>
        <v>0</v>
      </c>
      <c r="AF243" s="450">
        <f t="shared" si="74"/>
        <v>0</v>
      </c>
      <c r="AG243" s="451">
        <f>SUM(AG244:AG246)</f>
        <v>0</v>
      </c>
      <c r="AH243" s="452">
        <f t="shared" si="74"/>
        <v>0</v>
      </c>
      <c r="AI243" s="450">
        <f t="shared" si="74"/>
        <v>0</v>
      </c>
      <c r="AJ243" s="450">
        <f t="shared" si="74"/>
        <v>0</v>
      </c>
      <c r="AK243" s="450">
        <f t="shared" si="74"/>
        <v>0</v>
      </c>
      <c r="AL243" s="450">
        <f t="shared" si="74"/>
        <v>0</v>
      </c>
      <c r="AM243" s="450">
        <f t="shared" si="74"/>
        <v>0</v>
      </c>
      <c r="AN243" s="450">
        <f t="shared" si="74"/>
        <v>0</v>
      </c>
      <c r="AO243" s="450">
        <f t="shared" si="74"/>
        <v>0</v>
      </c>
      <c r="AP243" s="450">
        <f t="shared" si="74"/>
        <v>0</v>
      </c>
      <c r="AQ243" s="450">
        <f t="shared" si="74"/>
        <v>0</v>
      </c>
      <c r="AR243" s="450">
        <f t="shared" si="74"/>
        <v>0</v>
      </c>
      <c r="AS243" s="450">
        <f t="shared" si="74"/>
        <v>0</v>
      </c>
      <c r="AT243" s="453">
        <f t="shared" si="74"/>
        <v>0</v>
      </c>
      <c r="AU243" s="455">
        <f t="shared" si="74"/>
        <v>0</v>
      </c>
      <c r="AV243" s="392">
        <f t="shared" si="59"/>
        <v>0</v>
      </c>
    </row>
    <row r="244" spans="2:48" s="60" customFormat="1" ht="13.5" x14ac:dyDescent="0.25">
      <c r="B244" s="416" t="str">
        <f>'FORMATO COSTEO C6'!C64</f>
        <v>6.3.6.1</v>
      </c>
      <c r="C244" s="439">
        <f>'FORMATO COSTEO C6'!B64</f>
        <v>0</v>
      </c>
      <c r="D244" s="428" t="str">
        <f>'FORMATO COSTEO C6'!D64</f>
        <v>Unidad medida</v>
      </c>
      <c r="E244" s="564">
        <f>'FORMATO COSTEO C6'!E64</f>
        <v>0</v>
      </c>
      <c r="F244" s="441">
        <f>'FORMATO COSTEO C6'!G64</f>
        <v>0</v>
      </c>
      <c r="G244" s="565">
        <f>'FORMATO COSTEO C6'!I64</f>
        <v>0</v>
      </c>
      <c r="H244" s="444">
        <f>IF( $F244=0,0,((($F244/$E244)*'PLAN DE ADQUISICIONES'!F$114)*($G244/$F244)))</f>
        <v>0</v>
      </c>
      <c r="I244" s="441">
        <f>IF( $F244=0,0,((($F244/$E244)*'PLAN DE ADQUISICIONES'!G$114)*($G244/$F244)))</f>
        <v>0</v>
      </c>
      <c r="J244" s="441">
        <f>IF( $F244=0,0,((($F244/$E244)*'PLAN DE ADQUISICIONES'!H$114)*($G244/$F244)))</f>
        <v>0</v>
      </c>
      <c r="K244" s="441">
        <f>IF( $F244=0,0,((($F244/$E244)*'PLAN DE ADQUISICIONES'!I$114)*($G244/$F244)))</f>
        <v>0</v>
      </c>
      <c r="L244" s="441">
        <f>IF( $F244=0,0,((($F244/$E244)*'PLAN DE ADQUISICIONES'!J$114)*($G244/$F244)))</f>
        <v>0</v>
      </c>
      <c r="M244" s="441">
        <f>IF( $F244=0,0,((($F244/$E244)*'PLAN DE ADQUISICIONES'!K$114)*($G244/$F244)))</f>
        <v>0</v>
      </c>
      <c r="N244" s="441">
        <f>IF( $F244=0,0,((($F244/$E244)*'PLAN DE ADQUISICIONES'!L$114)*($G244/$F244)))</f>
        <v>0</v>
      </c>
      <c r="O244" s="441">
        <f>IF( $F244=0,0,((($F244/$E244)*'PLAN DE ADQUISICIONES'!M$114)*($G244/$F244)))</f>
        <v>0</v>
      </c>
      <c r="P244" s="441">
        <f>IF( $F244=0,0,((($F244/$E244)*'PLAN DE ADQUISICIONES'!N$114)*($G244/$F244)))</f>
        <v>0</v>
      </c>
      <c r="Q244" s="441">
        <f>IF( $F244=0,0,((($F244/$E244)*'PLAN DE ADQUISICIONES'!O$114)*($G244/$F244)))</f>
        <v>0</v>
      </c>
      <c r="R244" s="441">
        <f>IF( $F244=0,0,((($F244/$E244)*'PLAN DE ADQUISICIONES'!P$114)*($G244/$F244)))</f>
        <v>0</v>
      </c>
      <c r="S244" s="441">
        <f>IF( $F244=0,0,((($F244/$E244)*'PLAN DE ADQUISICIONES'!Q$114)*($G244/$F244)))</f>
        <v>0</v>
      </c>
      <c r="T244" s="423">
        <f t="shared" si="67"/>
        <v>0</v>
      </c>
      <c r="U244" s="444">
        <f>IF( $F244=0,0,((($F244/$E244)*'PLAN DE ADQUISICIONES'!R$114)*($G244/$F244)))</f>
        <v>0</v>
      </c>
      <c r="V244" s="441">
        <f>IF( $F244=0,0,((($F244/$E244)*'PLAN DE ADQUISICIONES'!S$114)*($G244/$F244)))</f>
        <v>0</v>
      </c>
      <c r="W244" s="441">
        <f>IF( $F244=0,0,((($F244/$E244)*'PLAN DE ADQUISICIONES'!T$114)*($G244/$F244)))</f>
        <v>0</v>
      </c>
      <c r="X244" s="441">
        <f>IF( $F244=0,0,((($F244/$E244)*'PLAN DE ADQUISICIONES'!U$114)*($G244/$F244)))</f>
        <v>0</v>
      </c>
      <c r="Y244" s="441">
        <f>IF( $F244=0,0,((($F244/$E244)*'PLAN DE ADQUISICIONES'!V$114)*($G244/$F244)))</f>
        <v>0</v>
      </c>
      <c r="Z244" s="441">
        <f>IF( $F244=0,0,((($F244/$E244)*'PLAN DE ADQUISICIONES'!W$114)*($G244/$F244)))</f>
        <v>0</v>
      </c>
      <c r="AA244" s="441">
        <f>IF( $F244=0,0,((($F244/$E244)*'PLAN DE ADQUISICIONES'!X$114)*($G244/$F244)))</f>
        <v>0</v>
      </c>
      <c r="AB244" s="441">
        <f>IF( $F244=0,0,((($F244/$E244)*'PLAN DE ADQUISICIONES'!Y$114)*($G244/$F244)))</f>
        <v>0</v>
      </c>
      <c r="AC244" s="441">
        <f>IF( $F244=0,0,((($F244/$E244)*'PLAN DE ADQUISICIONES'!Z$114)*($G244/$F244)))</f>
        <v>0</v>
      </c>
      <c r="AD244" s="441">
        <f>IF( $F244=0,0,((($F244/$E244)*'PLAN DE ADQUISICIONES'!AA$114)*($G244/$F244)))</f>
        <v>0</v>
      </c>
      <c r="AE244" s="441">
        <f>IF( $F244=0,0,((($F244/$E244)*'PLAN DE ADQUISICIONES'!AB$114)*($G244/$F244)))</f>
        <v>0</v>
      </c>
      <c r="AF244" s="441">
        <f>IF( $F244=0,0,((($F244/$E244)*'PLAN DE ADQUISICIONES'!AC$114)*($G244/$F244)))</f>
        <v>0</v>
      </c>
      <c r="AG244" s="421">
        <f t="shared" si="68"/>
        <v>0</v>
      </c>
      <c r="AH244" s="443">
        <f>IF( $F244=0,0,((($F244/$E244)*'PLAN DE ADQUISICIONES'!AD$114)*($G244/$F244)))</f>
        <v>0</v>
      </c>
      <c r="AI244" s="441">
        <f>IF( $F244=0,0,((($F244/$E244)*'PLAN DE ADQUISICIONES'!AE$114)*($G244/$F244)))</f>
        <v>0</v>
      </c>
      <c r="AJ244" s="441">
        <f>IF( $F244=0,0,((($F244/$E244)*'PLAN DE ADQUISICIONES'!AF$114)*($G244/$F244)))</f>
        <v>0</v>
      </c>
      <c r="AK244" s="441">
        <f>IF( $F244=0,0,((($F244/$E244)*'PLAN DE ADQUISICIONES'!AG$114)*($G244/$F244)))</f>
        <v>0</v>
      </c>
      <c r="AL244" s="441">
        <f>IF( $F244=0,0,((($F244/$E244)*'PLAN DE ADQUISICIONES'!AH$114)*($G244/$F244)))</f>
        <v>0</v>
      </c>
      <c r="AM244" s="441">
        <f>IF( $F244=0,0,((($F244/$E244)*'PLAN DE ADQUISICIONES'!AI$114)*($G244/$F244)))</f>
        <v>0</v>
      </c>
      <c r="AN244" s="441">
        <f>IF( $F244=0,0,((($F244/$E244)*'PLAN DE ADQUISICIONES'!AJ$114)*($G244/$F244)))</f>
        <v>0</v>
      </c>
      <c r="AO244" s="441">
        <f>IF( $F244=0,0,((($F244/$E244)*'PLAN DE ADQUISICIONES'!AK$114)*($G244/$F244)))</f>
        <v>0</v>
      </c>
      <c r="AP244" s="441">
        <f>IF( $F244=0,0,((($F244/$E244)*'PLAN DE ADQUISICIONES'!AL$114)*($G244/$F244)))</f>
        <v>0</v>
      </c>
      <c r="AQ244" s="441">
        <f>IF( $F244=0,0,((($F244/$E244)*'PLAN DE ADQUISICIONES'!AM$114)*($G244/$F244)))</f>
        <v>0</v>
      </c>
      <c r="AR244" s="441">
        <f>IF( $F244=0,0,((($F244/$E244)*'PLAN DE ADQUISICIONES'!AN$114)*($G244/$F244)))</f>
        <v>0</v>
      </c>
      <c r="AS244" s="441">
        <f>IF( $F244=0,0,((($F244/$E244)*'PLAN DE ADQUISICIONES'!AO$114)*($G244/$F244)))</f>
        <v>0</v>
      </c>
      <c r="AT244" s="423">
        <f t="shared" si="69"/>
        <v>0</v>
      </c>
      <c r="AU244" s="426">
        <f>AS244+AR244+AQ244+AP244+AO244+AN244+AM244+AL244+AK244+AJ244+AI244+AH244+AF244+AE244+AD244+AC244+AB244+AA244+Z244+Y244+X244+W244+V244+U244+S244+R244+Q244+P244+O244+N244+M244+L244+K244+J244+I244+H244</f>
        <v>0</v>
      </c>
      <c r="AV244" s="392">
        <f t="shared" si="59"/>
        <v>0</v>
      </c>
    </row>
    <row r="245" spans="2:48" s="60" customFormat="1" ht="13.5" x14ac:dyDescent="0.25">
      <c r="B245" s="416" t="str">
        <f>'FORMATO COSTEO C6'!C65</f>
        <v>6.3.6.2</v>
      </c>
      <c r="C245" s="439">
        <f>'FORMATO COSTEO C6'!B65</f>
        <v>0</v>
      </c>
      <c r="D245" s="428" t="str">
        <f>'FORMATO COSTEO C6'!D65</f>
        <v>Unidad medida</v>
      </c>
      <c r="E245" s="564">
        <f>'FORMATO COSTEO C6'!E65</f>
        <v>0</v>
      </c>
      <c r="F245" s="441">
        <f>'FORMATO COSTEO C6'!G65</f>
        <v>0</v>
      </c>
      <c r="G245" s="565">
        <f>'FORMATO COSTEO C6'!I65</f>
        <v>0</v>
      </c>
      <c r="H245" s="444">
        <f>IF( $F245=0,0,((($F245/$E245)*'PLAN DE ADQUISICIONES'!F$115)*($G245/$F245)))</f>
        <v>0</v>
      </c>
      <c r="I245" s="441">
        <f>IF( $F245=0,0,((($F245/$E245)*'PLAN DE ADQUISICIONES'!G$115)*($G245/$F245)))</f>
        <v>0</v>
      </c>
      <c r="J245" s="441">
        <f>IF( $F245=0,0,((($F245/$E245)*'PLAN DE ADQUISICIONES'!H$115)*($G245/$F245)))</f>
        <v>0</v>
      </c>
      <c r="K245" s="441">
        <f>IF( $F245=0,0,((($F245/$E245)*'PLAN DE ADQUISICIONES'!I$115)*($G245/$F245)))</f>
        <v>0</v>
      </c>
      <c r="L245" s="441">
        <f>IF( $F245=0,0,((($F245/$E245)*'PLAN DE ADQUISICIONES'!J$115)*($G245/$F245)))</f>
        <v>0</v>
      </c>
      <c r="M245" s="441">
        <f>IF( $F245=0,0,((($F245/$E245)*'PLAN DE ADQUISICIONES'!K$115)*($G245/$F245)))</f>
        <v>0</v>
      </c>
      <c r="N245" s="441">
        <f>IF( $F245=0,0,((($F245/$E245)*'PLAN DE ADQUISICIONES'!L$115)*($G245/$F245)))</f>
        <v>0</v>
      </c>
      <c r="O245" s="441">
        <f>IF( $F245=0,0,((($F245/$E245)*'PLAN DE ADQUISICIONES'!M$115)*($G245/$F245)))</f>
        <v>0</v>
      </c>
      <c r="P245" s="441">
        <f>IF( $F245=0,0,((($F245/$E245)*'PLAN DE ADQUISICIONES'!N$115)*($G245/$F245)))</f>
        <v>0</v>
      </c>
      <c r="Q245" s="441">
        <f>IF( $F245=0,0,((($F245/$E245)*'PLAN DE ADQUISICIONES'!O$115)*($G245/$F245)))</f>
        <v>0</v>
      </c>
      <c r="R245" s="441">
        <f>IF( $F245=0,0,((($F245/$E245)*'PLAN DE ADQUISICIONES'!P$115)*($G245/$F245)))</f>
        <v>0</v>
      </c>
      <c r="S245" s="441">
        <f>IF( $F245=0,0,((($F245/$E245)*'PLAN DE ADQUISICIONES'!Q$115)*($G245/$F245)))</f>
        <v>0</v>
      </c>
      <c r="T245" s="423">
        <f t="shared" si="67"/>
        <v>0</v>
      </c>
      <c r="U245" s="444">
        <f>IF( $F245=0,0,((($F245/$E245)*'PLAN DE ADQUISICIONES'!R$115)*($G245/$F245)))</f>
        <v>0</v>
      </c>
      <c r="V245" s="441">
        <f>IF( $F245=0,0,((($F245/$E245)*'PLAN DE ADQUISICIONES'!S$115)*($G245/$F245)))</f>
        <v>0</v>
      </c>
      <c r="W245" s="441">
        <f>IF( $F245=0,0,((($F245/$E245)*'PLAN DE ADQUISICIONES'!T$115)*($G245/$F245)))</f>
        <v>0</v>
      </c>
      <c r="X245" s="441">
        <f>IF( $F245=0,0,((($F245/$E245)*'PLAN DE ADQUISICIONES'!U$115)*($G245/$F245)))</f>
        <v>0</v>
      </c>
      <c r="Y245" s="441">
        <f>IF( $F245=0,0,((($F245/$E245)*'PLAN DE ADQUISICIONES'!V$115)*($G245/$F245)))</f>
        <v>0</v>
      </c>
      <c r="Z245" s="441">
        <f>IF( $F245=0,0,((($F245/$E245)*'PLAN DE ADQUISICIONES'!W$115)*($G245/$F245)))</f>
        <v>0</v>
      </c>
      <c r="AA245" s="441">
        <f>IF( $F245=0,0,((($F245/$E245)*'PLAN DE ADQUISICIONES'!X$115)*($G245/$F245)))</f>
        <v>0</v>
      </c>
      <c r="AB245" s="441">
        <f>IF( $F245=0,0,((($F245/$E245)*'PLAN DE ADQUISICIONES'!Y$115)*($G245/$F245)))</f>
        <v>0</v>
      </c>
      <c r="AC245" s="441">
        <f>IF( $F245=0,0,((($F245/$E245)*'PLAN DE ADQUISICIONES'!Z$115)*($G245/$F245)))</f>
        <v>0</v>
      </c>
      <c r="AD245" s="441">
        <f>IF( $F245=0,0,((($F245/$E245)*'PLAN DE ADQUISICIONES'!AA$115)*($G245/$F245)))</f>
        <v>0</v>
      </c>
      <c r="AE245" s="441">
        <f>IF( $F245=0,0,((($F245/$E245)*'PLAN DE ADQUISICIONES'!AB$115)*($G245/$F245)))</f>
        <v>0</v>
      </c>
      <c r="AF245" s="441">
        <f>IF( $F245=0,0,((($F245/$E245)*'PLAN DE ADQUISICIONES'!AC$115)*($G245/$F245)))</f>
        <v>0</v>
      </c>
      <c r="AG245" s="421">
        <f t="shared" si="68"/>
        <v>0</v>
      </c>
      <c r="AH245" s="443">
        <f>IF( $F245=0,0,((($F245/$E245)*'PLAN DE ADQUISICIONES'!AD$115)*($G245/$F245)))</f>
        <v>0</v>
      </c>
      <c r="AI245" s="441">
        <f>IF( $F245=0,0,((($F245/$E245)*'PLAN DE ADQUISICIONES'!AE$115)*($G245/$F245)))</f>
        <v>0</v>
      </c>
      <c r="AJ245" s="441">
        <f>IF( $F245=0,0,((($F245/$E245)*'PLAN DE ADQUISICIONES'!AF$115)*($G245/$F245)))</f>
        <v>0</v>
      </c>
      <c r="AK245" s="441">
        <f>IF( $F245=0,0,((($F245/$E245)*'PLAN DE ADQUISICIONES'!AG$115)*($G245/$F245)))</f>
        <v>0</v>
      </c>
      <c r="AL245" s="441">
        <f>IF( $F245=0,0,((($F245/$E245)*'PLAN DE ADQUISICIONES'!AH$115)*($G245/$F245)))</f>
        <v>0</v>
      </c>
      <c r="AM245" s="441">
        <f>IF( $F245=0,0,((($F245/$E245)*'PLAN DE ADQUISICIONES'!AI$115)*($G245/$F245)))</f>
        <v>0</v>
      </c>
      <c r="AN245" s="441">
        <f>IF( $F245=0,0,((($F245/$E245)*'PLAN DE ADQUISICIONES'!AJ$115)*($G245/$F245)))</f>
        <v>0</v>
      </c>
      <c r="AO245" s="441">
        <f>IF( $F245=0,0,((($F245/$E245)*'PLAN DE ADQUISICIONES'!AK$115)*($G245/$F245)))</f>
        <v>0</v>
      </c>
      <c r="AP245" s="441">
        <f>IF( $F245=0,0,((($F245/$E245)*'PLAN DE ADQUISICIONES'!AL$115)*($G245/$F245)))</f>
        <v>0</v>
      </c>
      <c r="AQ245" s="441">
        <f>IF( $F245=0,0,((($F245/$E245)*'PLAN DE ADQUISICIONES'!AM$115)*($G245/$F245)))</f>
        <v>0</v>
      </c>
      <c r="AR245" s="441">
        <f>IF( $F245=0,0,((($F245/$E245)*'PLAN DE ADQUISICIONES'!AN$115)*($G245/$F245)))</f>
        <v>0</v>
      </c>
      <c r="AS245" s="441">
        <f>IF( $F245=0,0,((($F245/$E245)*'PLAN DE ADQUISICIONES'!AO$115)*($G245/$F245)))</f>
        <v>0</v>
      </c>
      <c r="AT245" s="423">
        <f t="shared" si="69"/>
        <v>0</v>
      </c>
      <c r="AU245" s="426">
        <f>AS245+AR245+AQ245+AP245+AO245+AN245+AM245+AL245+AK245+AJ245+AI245+AH245+AF245+AE245+AD245+AC245+AB245+AA245+Z245+Y245+X245+W245+V245+U245+S245+R245+Q245+P245+O245+N245+M245+L245+K245+J245+I245+H245</f>
        <v>0</v>
      </c>
      <c r="AV245" s="392">
        <f t="shared" si="59"/>
        <v>0</v>
      </c>
    </row>
    <row r="246" spans="2:48" s="60" customFormat="1" ht="13.5" x14ac:dyDescent="0.25">
      <c r="B246" s="416" t="str">
        <f>'FORMATO COSTEO C6'!C66</f>
        <v>6.3.6.3</v>
      </c>
      <c r="C246" s="439">
        <f>'FORMATO COSTEO C6'!B66</f>
        <v>0</v>
      </c>
      <c r="D246" s="428" t="str">
        <f>'FORMATO COSTEO C6'!D66</f>
        <v>Unidad medida</v>
      </c>
      <c r="E246" s="564">
        <f>'FORMATO COSTEO C6'!E66</f>
        <v>0</v>
      </c>
      <c r="F246" s="441">
        <f>'FORMATO COSTEO C6'!G66</f>
        <v>0</v>
      </c>
      <c r="G246" s="565">
        <f>'FORMATO COSTEO C6'!I66</f>
        <v>0</v>
      </c>
      <c r="H246" s="444">
        <f>IF( $F246=0,0,((($F246/$E246)*'PLAN DE ADQUISICIONES'!F$116)*($G246/$F246)))</f>
        <v>0</v>
      </c>
      <c r="I246" s="441">
        <f>IF( $F246=0,0,((($F246/$E246)*'PLAN DE ADQUISICIONES'!G$116)*($G246/$F246)))</f>
        <v>0</v>
      </c>
      <c r="J246" s="441">
        <f>IF( $F246=0,0,((($F246/$E246)*'PLAN DE ADQUISICIONES'!H$116)*($G246/$F246)))</f>
        <v>0</v>
      </c>
      <c r="K246" s="441">
        <f>IF( $F246=0,0,((($F246/$E246)*'PLAN DE ADQUISICIONES'!I$116)*($G246/$F246)))</f>
        <v>0</v>
      </c>
      <c r="L246" s="441">
        <f>IF( $F246=0,0,((($F246/$E246)*'PLAN DE ADQUISICIONES'!J$116)*($G246/$F246)))</f>
        <v>0</v>
      </c>
      <c r="M246" s="441">
        <f>IF( $F246=0,0,((($F246/$E246)*'PLAN DE ADQUISICIONES'!K$116)*($G246/$F246)))</f>
        <v>0</v>
      </c>
      <c r="N246" s="441">
        <f>IF( $F246=0,0,((($F246/$E246)*'PLAN DE ADQUISICIONES'!L$116)*($G246/$F246)))</f>
        <v>0</v>
      </c>
      <c r="O246" s="441">
        <f>IF( $F246=0,0,((($F246/$E246)*'PLAN DE ADQUISICIONES'!M$116)*($G246/$F246)))</f>
        <v>0</v>
      </c>
      <c r="P246" s="441">
        <f>IF( $F246=0,0,((($F246/$E246)*'PLAN DE ADQUISICIONES'!N$116)*($G246/$F246)))</f>
        <v>0</v>
      </c>
      <c r="Q246" s="441">
        <f>IF( $F246=0,0,((($F246/$E246)*'PLAN DE ADQUISICIONES'!O$116)*($G246/$F246)))</f>
        <v>0</v>
      </c>
      <c r="R246" s="441">
        <f>IF( $F246=0,0,((($F246/$E246)*'PLAN DE ADQUISICIONES'!P$116)*($G246/$F246)))</f>
        <v>0</v>
      </c>
      <c r="S246" s="441">
        <f>IF( $F246=0,0,((($F246/$E246)*'PLAN DE ADQUISICIONES'!Q$116)*($G246/$F246)))</f>
        <v>0</v>
      </c>
      <c r="T246" s="423">
        <f t="shared" si="67"/>
        <v>0</v>
      </c>
      <c r="U246" s="444">
        <f>IF( $F246=0,0,((($F246/$E246)*'PLAN DE ADQUISICIONES'!R$116)*($G246/$F246)))</f>
        <v>0</v>
      </c>
      <c r="V246" s="441">
        <f>IF( $F246=0,0,((($F246/$E246)*'PLAN DE ADQUISICIONES'!S$116)*($G246/$F246)))</f>
        <v>0</v>
      </c>
      <c r="W246" s="441">
        <f>IF( $F246=0,0,((($F246/$E246)*'PLAN DE ADQUISICIONES'!T$116)*($G246/$F246)))</f>
        <v>0</v>
      </c>
      <c r="X246" s="441">
        <f>IF( $F246=0,0,((($F246/$E246)*'PLAN DE ADQUISICIONES'!U$116)*($G246/$F246)))</f>
        <v>0</v>
      </c>
      <c r="Y246" s="441">
        <f>IF( $F246=0,0,((($F246/$E246)*'PLAN DE ADQUISICIONES'!V$116)*($G246/$F246)))</f>
        <v>0</v>
      </c>
      <c r="Z246" s="441">
        <f>IF( $F246=0,0,((($F246/$E246)*'PLAN DE ADQUISICIONES'!W$116)*($G246/$F246)))</f>
        <v>0</v>
      </c>
      <c r="AA246" s="441">
        <f>IF( $F246=0,0,((($F246/$E246)*'PLAN DE ADQUISICIONES'!X$116)*($G246/$F246)))</f>
        <v>0</v>
      </c>
      <c r="AB246" s="441">
        <f>IF( $F246=0,0,((($F246/$E246)*'PLAN DE ADQUISICIONES'!Y$116)*($G246/$F246)))</f>
        <v>0</v>
      </c>
      <c r="AC246" s="441">
        <f>IF( $F246=0,0,((($F246/$E246)*'PLAN DE ADQUISICIONES'!Z$116)*($G246/$F246)))</f>
        <v>0</v>
      </c>
      <c r="AD246" s="441">
        <f>IF( $F246=0,0,((($F246/$E246)*'PLAN DE ADQUISICIONES'!AA$116)*($G246/$F246)))</f>
        <v>0</v>
      </c>
      <c r="AE246" s="441">
        <f>IF( $F246=0,0,((($F246/$E246)*'PLAN DE ADQUISICIONES'!AB$116)*($G246/$F246)))</f>
        <v>0</v>
      </c>
      <c r="AF246" s="441">
        <f>IF( $F246=0,0,((($F246/$E246)*'PLAN DE ADQUISICIONES'!AC$116)*($G246/$F246)))</f>
        <v>0</v>
      </c>
      <c r="AG246" s="421">
        <f t="shared" si="68"/>
        <v>0</v>
      </c>
      <c r="AH246" s="443">
        <f>IF( $F246=0,0,((($F246/$E246)*'PLAN DE ADQUISICIONES'!AD$116)*($G246/$F246)))</f>
        <v>0</v>
      </c>
      <c r="AI246" s="441">
        <f>IF( $F246=0,0,((($F246/$E246)*'PLAN DE ADQUISICIONES'!AE$116)*($G246/$F246)))</f>
        <v>0</v>
      </c>
      <c r="AJ246" s="441">
        <f>IF( $F246=0,0,((($F246/$E246)*'PLAN DE ADQUISICIONES'!AF$116)*($G246/$F246)))</f>
        <v>0</v>
      </c>
      <c r="AK246" s="441">
        <f>IF( $F246=0,0,((($F246/$E246)*'PLAN DE ADQUISICIONES'!AG$116)*($G246/$F246)))</f>
        <v>0</v>
      </c>
      <c r="AL246" s="441">
        <f>IF( $F246=0,0,((($F246/$E246)*'PLAN DE ADQUISICIONES'!AH$116)*($G246/$F246)))</f>
        <v>0</v>
      </c>
      <c r="AM246" s="441">
        <f>IF( $F246=0,0,((($F246/$E246)*'PLAN DE ADQUISICIONES'!AI$116)*($G246/$F246)))</f>
        <v>0</v>
      </c>
      <c r="AN246" s="441">
        <f>IF( $F246=0,0,((($F246/$E246)*'PLAN DE ADQUISICIONES'!AJ$116)*($G246/$F246)))</f>
        <v>0</v>
      </c>
      <c r="AO246" s="441">
        <f>IF( $F246=0,0,((($F246/$E246)*'PLAN DE ADQUISICIONES'!AK$116)*($G246/$F246)))</f>
        <v>0</v>
      </c>
      <c r="AP246" s="441">
        <f>IF( $F246=0,0,((($F246/$E246)*'PLAN DE ADQUISICIONES'!AL$116)*($G246/$F246)))</f>
        <v>0</v>
      </c>
      <c r="AQ246" s="441">
        <f>IF( $F246=0,0,((($F246/$E246)*'PLAN DE ADQUISICIONES'!AM$116)*($G246/$F246)))</f>
        <v>0</v>
      </c>
      <c r="AR246" s="441">
        <f>IF( $F246=0,0,((($F246/$E246)*'PLAN DE ADQUISICIONES'!AN$116)*($G246/$F246)))</f>
        <v>0</v>
      </c>
      <c r="AS246" s="441">
        <f>IF( $F246=0,0,((($F246/$E246)*'PLAN DE ADQUISICIONES'!AO$116)*($G246/$F246)))</f>
        <v>0</v>
      </c>
      <c r="AT246" s="423">
        <f t="shared" si="69"/>
        <v>0</v>
      </c>
      <c r="AU246" s="426">
        <f>AS246+AR246+AQ246+AP246+AO246+AN246+AM246+AL246+AK246+AJ246+AI246+AH246+AF246+AE246+AD246+AC246+AB246+AA246+Z246+Y246+X246+W246+V246+U246+S246+R246+Q246+P246+O246+N246+M246+L246+K246+J246+I246+H246</f>
        <v>0</v>
      </c>
      <c r="AV246" s="392">
        <f t="shared" si="59"/>
        <v>0</v>
      </c>
    </row>
    <row r="247" spans="2:48" s="60" customFormat="1" ht="13.5" x14ac:dyDescent="0.25">
      <c r="B247" s="461" t="str">
        <f>+'FORMATO COSTEO C6'!C67</f>
        <v>6.3.7</v>
      </c>
      <c r="C247" s="447" t="str">
        <f>+'FORMATO COSTEO C6'!B67</f>
        <v>Coordinaciones con FONDOEMPLEO</v>
      </c>
      <c r="D247" s="500"/>
      <c r="E247" s="550"/>
      <c r="F247" s="450">
        <f>+'FORMATO COSTEO C6'!G67</f>
        <v>0</v>
      </c>
      <c r="G247" s="453">
        <f>+'FORMATO COSTEO C6'!I67</f>
        <v>0</v>
      </c>
      <c r="H247" s="454">
        <f>SUM(H248:H250)</f>
        <v>0</v>
      </c>
      <c r="I247" s="450">
        <f t="shared" ref="I247:AU247" si="75">SUM(I248:I250)</f>
        <v>0</v>
      </c>
      <c r="J247" s="450">
        <f t="shared" si="75"/>
        <v>0</v>
      </c>
      <c r="K247" s="450">
        <f t="shared" si="75"/>
        <v>0</v>
      </c>
      <c r="L247" s="450">
        <f t="shared" si="75"/>
        <v>0</v>
      </c>
      <c r="M247" s="450">
        <f t="shared" si="75"/>
        <v>0</v>
      </c>
      <c r="N247" s="450">
        <f t="shared" si="75"/>
        <v>0</v>
      </c>
      <c r="O247" s="450">
        <f t="shared" si="75"/>
        <v>0</v>
      </c>
      <c r="P247" s="450">
        <f t="shared" si="75"/>
        <v>0</v>
      </c>
      <c r="Q247" s="450">
        <f t="shared" si="75"/>
        <v>0</v>
      </c>
      <c r="R247" s="450">
        <f t="shared" si="75"/>
        <v>0</v>
      </c>
      <c r="S247" s="450">
        <f t="shared" si="75"/>
        <v>0</v>
      </c>
      <c r="T247" s="453">
        <f t="shared" si="75"/>
        <v>0</v>
      </c>
      <c r="U247" s="454">
        <f t="shared" si="75"/>
        <v>0</v>
      </c>
      <c r="V247" s="450">
        <f t="shared" si="75"/>
        <v>0</v>
      </c>
      <c r="W247" s="450">
        <f t="shared" si="75"/>
        <v>0</v>
      </c>
      <c r="X247" s="450">
        <f t="shared" si="75"/>
        <v>0</v>
      </c>
      <c r="Y247" s="450">
        <f t="shared" si="75"/>
        <v>0</v>
      </c>
      <c r="Z247" s="450">
        <f t="shared" si="75"/>
        <v>0</v>
      </c>
      <c r="AA247" s="450">
        <f t="shared" si="75"/>
        <v>0</v>
      </c>
      <c r="AB247" s="450">
        <f t="shared" si="75"/>
        <v>0</v>
      </c>
      <c r="AC247" s="450">
        <f t="shared" si="75"/>
        <v>0</v>
      </c>
      <c r="AD247" s="450">
        <f t="shared" si="75"/>
        <v>0</v>
      </c>
      <c r="AE247" s="450">
        <f t="shared" si="75"/>
        <v>0</v>
      </c>
      <c r="AF247" s="450">
        <f t="shared" si="75"/>
        <v>0</v>
      </c>
      <c r="AG247" s="451">
        <f>SUM(AG248:AG250)</f>
        <v>0</v>
      </c>
      <c r="AH247" s="452">
        <f t="shared" si="75"/>
        <v>0</v>
      </c>
      <c r="AI247" s="450">
        <f t="shared" si="75"/>
        <v>0</v>
      </c>
      <c r="AJ247" s="450">
        <f t="shared" si="75"/>
        <v>0</v>
      </c>
      <c r="AK247" s="450">
        <f t="shared" si="75"/>
        <v>0</v>
      </c>
      <c r="AL247" s="450">
        <f t="shared" si="75"/>
        <v>0</v>
      </c>
      <c r="AM247" s="450">
        <f t="shared" si="75"/>
        <v>0</v>
      </c>
      <c r="AN247" s="450">
        <f t="shared" si="75"/>
        <v>0</v>
      </c>
      <c r="AO247" s="450">
        <f t="shared" si="75"/>
        <v>0</v>
      </c>
      <c r="AP247" s="450">
        <f t="shared" si="75"/>
        <v>0</v>
      </c>
      <c r="AQ247" s="450">
        <f t="shared" si="75"/>
        <v>0</v>
      </c>
      <c r="AR247" s="450">
        <f t="shared" si="75"/>
        <v>0</v>
      </c>
      <c r="AS247" s="450">
        <f t="shared" si="75"/>
        <v>0</v>
      </c>
      <c r="AT247" s="453">
        <f t="shared" si="75"/>
        <v>0</v>
      </c>
      <c r="AU247" s="455">
        <f t="shared" si="75"/>
        <v>0</v>
      </c>
      <c r="AV247" s="392">
        <f t="shared" si="59"/>
        <v>0</v>
      </c>
    </row>
    <row r="248" spans="2:48" s="60" customFormat="1" ht="13.5" x14ac:dyDescent="0.25">
      <c r="B248" s="416" t="str">
        <f>'FORMATO COSTEO C6'!C68</f>
        <v>6.3.7.1</v>
      </c>
      <c r="C248" s="439" t="str">
        <f>'FORMATO COSTEO C6'!B68</f>
        <v>Pasajes</v>
      </c>
      <c r="D248" s="428" t="str">
        <f>'FORMATO COSTEO C6'!D68</f>
        <v>Unidad</v>
      </c>
      <c r="E248" s="564">
        <f>'FORMATO COSTEO C6'!E68</f>
        <v>2</v>
      </c>
      <c r="F248" s="441">
        <f>'FORMATO COSTEO C6'!G68</f>
        <v>0</v>
      </c>
      <c r="G248" s="565">
        <f>'FORMATO COSTEO C6'!I68</f>
        <v>0</v>
      </c>
      <c r="H248" s="444">
        <f>IF( $F248=0,0,((($F248/$E248)*'PLAN DE ADQUISICIONES'!F$118)*($G248/$F248)))</f>
        <v>0</v>
      </c>
      <c r="I248" s="441">
        <f>IF( $F248=0,0,((($F248/$E248)*'PLAN DE ADQUISICIONES'!G$118)*($G248/$F248)))</f>
        <v>0</v>
      </c>
      <c r="J248" s="441">
        <f>IF( $F248=0,0,((($F248/$E248)*'PLAN DE ADQUISICIONES'!H$118)*($G248/$F248)))</f>
        <v>0</v>
      </c>
      <c r="K248" s="441">
        <f>IF( $F248=0,0,((($F248/$E248)*'PLAN DE ADQUISICIONES'!I$118)*($G248/$F248)))</f>
        <v>0</v>
      </c>
      <c r="L248" s="441">
        <f>IF( $F248=0,0,((($F248/$E248)*'PLAN DE ADQUISICIONES'!J$118)*($G248/$F248)))</f>
        <v>0</v>
      </c>
      <c r="M248" s="441">
        <f>IF( $F248=0,0,((($F248/$E248)*'PLAN DE ADQUISICIONES'!K$118)*($G248/$F248)))</f>
        <v>0</v>
      </c>
      <c r="N248" s="441">
        <f>IF( $F248=0,0,((($F248/$E248)*'PLAN DE ADQUISICIONES'!L$118)*($G248/$F248)))</f>
        <v>0</v>
      </c>
      <c r="O248" s="441">
        <f>IF( $F248=0,0,((($F248/$E248)*'PLAN DE ADQUISICIONES'!M$118)*($G248/$F248)))</f>
        <v>0</v>
      </c>
      <c r="P248" s="441">
        <f>IF( $F248=0,0,((($F248/$E248)*'PLAN DE ADQUISICIONES'!N$118)*($G248/$F248)))</f>
        <v>0</v>
      </c>
      <c r="Q248" s="441">
        <f>IF( $F248=0,0,((($F248/$E248)*'PLAN DE ADQUISICIONES'!O$118)*($G248/$F248)))</f>
        <v>0</v>
      </c>
      <c r="R248" s="441">
        <f>IF( $F248=0,0,((($F248/$E248)*'PLAN DE ADQUISICIONES'!P$118)*($G248/$F248)))</f>
        <v>0</v>
      </c>
      <c r="S248" s="441">
        <f>IF( $F248=0,0,((($F248/$E248)*'PLAN DE ADQUISICIONES'!Q$118)*($G248/$F248)))</f>
        <v>0</v>
      </c>
      <c r="T248" s="423">
        <f t="shared" si="67"/>
        <v>0</v>
      </c>
      <c r="U248" s="444">
        <f>IF( $F248=0,0,((($F248/$E248)*'PLAN DE ADQUISICIONES'!R$118)*($G248/$F248)))</f>
        <v>0</v>
      </c>
      <c r="V248" s="441">
        <f>IF( $F248=0,0,((($F248/$E248)*'PLAN DE ADQUISICIONES'!S$118)*($G248/$F248)))</f>
        <v>0</v>
      </c>
      <c r="W248" s="441">
        <f>IF( $F248=0,0,((($F248/$E248)*'PLAN DE ADQUISICIONES'!T$118)*($G248/$F248)))</f>
        <v>0</v>
      </c>
      <c r="X248" s="441">
        <f>IF( $F248=0,0,((($F248/$E248)*'PLAN DE ADQUISICIONES'!U$118)*($G248/$F248)))</f>
        <v>0</v>
      </c>
      <c r="Y248" s="441">
        <f>IF( $F248=0,0,((($F248/$E248)*'PLAN DE ADQUISICIONES'!V$118)*($G248/$F248)))</f>
        <v>0</v>
      </c>
      <c r="Z248" s="441">
        <f>IF( $F248=0,0,((($F248/$E248)*'PLAN DE ADQUISICIONES'!W$118)*($G248/$F248)))</f>
        <v>0</v>
      </c>
      <c r="AA248" s="441">
        <f>IF( $F248=0,0,((($F248/$E248)*'PLAN DE ADQUISICIONES'!X$118)*($G248/$F248)))</f>
        <v>0</v>
      </c>
      <c r="AB248" s="441">
        <f>IF( $F248=0,0,((($F248/$E248)*'PLAN DE ADQUISICIONES'!Y$118)*($G248/$F248)))</f>
        <v>0</v>
      </c>
      <c r="AC248" s="441">
        <f>IF( $F248=0,0,((($F248/$E248)*'PLAN DE ADQUISICIONES'!Z$118)*($G248/$F248)))</f>
        <v>0</v>
      </c>
      <c r="AD248" s="441">
        <f>IF( $F248=0,0,((($F248/$E248)*'PLAN DE ADQUISICIONES'!AA$118)*($G248/$F248)))</f>
        <v>0</v>
      </c>
      <c r="AE248" s="441">
        <f>IF( $F248=0,0,((($F248/$E248)*'PLAN DE ADQUISICIONES'!AB$118)*($G248/$F248)))</f>
        <v>0</v>
      </c>
      <c r="AF248" s="441">
        <f>IF( $F248=0,0,((($F248/$E248)*'PLAN DE ADQUISICIONES'!AC$118)*($G248/$F248)))</f>
        <v>0</v>
      </c>
      <c r="AG248" s="421">
        <f t="shared" si="68"/>
        <v>0</v>
      </c>
      <c r="AH248" s="443">
        <f>IF( $F248=0,0,((($F248/$E248)*'PLAN DE ADQUISICIONES'!AD$118)*($G248/$F248)))</f>
        <v>0</v>
      </c>
      <c r="AI248" s="441">
        <f>IF( $F248=0,0,((($F248/$E248)*'PLAN DE ADQUISICIONES'!AE$118)*($G248/$F248)))</f>
        <v>0</v>
      </c>
      <c r="AJ248" s="441">
        <f>IF( $F248=0,0,((($F248/$E248)*'PLAN DE ADQUISICIONES'!AF$118)*($G248/$F248)))</f>
        <v>0</v>
      </c>
      <c r="AK248" s="441">
        <f>IF( $F248=0,0,((($F248/$E248)*'PLAN DE ADQUISICIONES'!AG$118)*($G248/$F248)))</f>
        <v>0</v>
      </c>
      <c r="AL248" s="441">
        <f>IF( $F248=0,0,((($F248/$E248)*'PLAN DE ADQUISICIONES'!AH$118)*($G248/$F248)))</f>
        <v>0</v>
      </c>
      <c r="AM248" s="441">
        <f>IF( $F248=0,0,((($F248/$E248)*'PLAN DE ADQUISICIONES'!AI$118)*($G248/$F248)))</f>
        <v>0</v>
      </c>
      <c r="AN248" s="441">
        <f>IF( $F248=0,0,((($F248/$E248)*'PLAN DE ADQUISICIONES'!AJ$118)*($G248/$F248)))</f>
        <v>0</v>
      </c>
      <c r="AO248" s="441">
        <f>IF( $F248=0,0,((($F248/$E248)*'PLAN DE ADQUISICIONES'!AK$118)*($G248/$F248)))</f>
        <v>0</v>
      </c>
      <c r="AP248" s="441">
        <f>IF( $F248=0,0,((($F248/$E248)*'PLAN DE ADQUISICIONES'!AL$118)*($G248/$F248)))</f>
        <v>0</v>
      </c>
      <c r="AQ248" s="441">
        <f>IF( $F248=0,0,((($F248/$E248)*'PLAN DE ADQUISICIONES'!AM$118)*($G248/$F248)))</f>
        <v>0</v>
      </c>
      <c r="AR248" s="441">
        <f>IF( $F248=0,0,((($F248/$E248)*'PLAN DE ADQUISICIONES'!AN$118)*($G248/$F248)))</f>
        <v>0</v>
      </c>
      <c r="AS248" s="441">
        <f>IF( $F248=0,0,((($F248/$E248)*'PLAN DE ADQUISICIONES'!AO$118)*($G248/$F248)))</f>
        <v>0</v>
      </c>
      <c r="AT248" s="423">
        <f t="shared" si="69"/>
        <v>0</v>
      </c>
      <c r="AU248" s="426">
        <f>AS248+AR248+AQ248+AP248+AO248+AN248+AM248+AL248+AK248+AJ248+AI248+AH248+AF248+AE248+AD248+AC248+AB248+AA248+Z248+Y248+X248+W248+V248+U248+S248+R248+Q248+P248+O248+N248+M248+L248+K248+J248+I248+H248</f>
        <v>0</v>
      </c>
      <c r="AV248" s="392">
        <f t="shared" si="59"/>
        <v>0</v>
      </c>
    </row>
    <row r="249" spans="2:48" s="60" customFormat="1" ht="13.5" x14ac:dyDescent="0.25">
      <c r="B249" s="416" t="str">
        <f>'FORMATO COSTEO C6'!C69</f>
        <v>6.3.7.2</v>
      </c>
      <c r="C249" s="439" t="str">
        <f>'FORMATO COSTEO C6'!B69</f>
        <v>Viáticos</v>
      </c>
      <c r="D249" s="428" t="str">
        <f>'FORMATO COSTEO C6'!D69</f>
        <v>Unidad</v>
      </c>
      <c r="E249" s="564">
        <f>'FORMATO COSTEO C6'!E69</f>
        <v>2</v>
      </c>
      <c r="F249" s="441">
        <f>'FORMATO COSTEO C6'!G69</f>
        <v>0</v>
      </c>
      <c r="G249" s="565">
        <f>'FORMATO COSTEO C6'!I69</f>
        <v>0</v>
      </c>
      <c r="H249" s="444">
        <f>IF( $F249=0,0,((($F249/$E249)*'PLAN DE ADQUISICIONES'!F$119)*($G249/$F249)))</f>
        <v>0</v>
      </c>
      <c r="I249" s="441">
        <f>IF( $F249=0,0,((($F249/$E249)*'PLAN DE ADQUISICIONES'!G$119)*($G249/$F249)))</f>
        <v>0</v>
      </c>
      <c r="J249" s="441">
        <f>IF( $F249=0,0,((($F249/$E249)*'PLAN DE ADQUISICIONES'!H$119)*($G249/$F249)))</f>
        <v>0</v>
      </c>
      <c r="K249" s="441">
        <f>IF( $F249=0,0,((($F249/$E249)*'PLAN DE ADQUISICIONES'!I$119)*($G249/$F249)))</f>
        <v>0</v>
      </c>
      <c r="L249" s="441">
        <f>IF( $F249=0,0,((($F249/$E249)*'PLAN DE ADQUISICIONES'!J$119)*($G249/$F249)))</f>
        <v>0</v>
      </c>
      <c r="M249" s="441">
        <f>IF( $F249=0,0,((($F249/$E249)*'PLAN DE ADQUISICIONES'!K$119)*($G249/$F249)))</f>
        <v>0</v>
      </c>
      <c r="N249" s="441">
        <f>IF( $F249=0,0,((($F249/$E249)*'PLAN DE ADQUISICIONES'!L$119)*($G249/$F249)))</f>
        <v>0</v>
      </c>
      <c r="O249" s="441">
        <f>IF( $F249=0,0,((($F249/$E249)*'PLAN DE ADQUISICIONES'!M$119)*($G249/$F249)))</f>
        <v>0</v>
      </c>
      <c r="P249" s="441">
        <f>IF( $F249=0,0,((($F249/$E249)*'PLAN DE ADQUISICIONES'!N$119)*($G249/$F249)))</f>
        <v>0</v>
      </c>
      <c r="Q249" s="441">
        <f>IF( $F249=0,0,((($F249/$E249)*'PLAN DE ADQUISICIONES'!O$119)*($G249/$F249)))</f>
        <v>0</v>
      </c>
      <c r="R249" s="441">
        <f>IF( $F249=0,0,((($F249/$E249)*'PLAN DE ADQUISICIONES'!P$119)*($G249/$F249)))</f>
        <v>0</v>
      </c>
      <c r="S249" s="441">
        <f>IF( $F249=0,0,((($F249/$E249)*'PLAN DE ADQUISICIONES'!Q$119)*($G249/$F249)))</f>
        <v>0</v>
      </c>
      <c r="T249" s="423">
        <f t="shared" si="67"/>
        <v>0</v>
      </c>
      <c r="U249" s="444">
        <f>IF( $F249=0,0,((($F249/$E249)*'PLAN DE ADQUISICIONES'!R$119)*($G249/$F249)))</f>
        <v>0</v>
      </c>
      <c r="V249" s="441">
        <f>IF( $F249=0,0,((($F249/$E249)*'PLAN DE ADQUISICIONES'!S$119)*($G249/$F249)))</f>
        <v>0</v>
      </c>
      <c r="W249" s="441">
        <f>IF( $F249=0,0,((($F249/$E249)*'PLAN DE ADQUISICIONES'!T$119)*($G249/$F249)))</f>
        <v>0</v>
      </c>
      <c r="X249" s="441">
        <f>IF( $F249=0,0,((($F249/$E249)*'PLAN DE ADQUISICIONES'!U$119)*($G249/$F249)))</f>
        <v>0</v>
      </c>
      <c r="Y249" s="441">
        <f>IF( $F249=0,0,((($F249/$E249)*'PLAN DE ADQUISICIONES'!V$119)*($G249/$F249)))</f>
        <v>0</v>
      </c>
      <c r="Z249" s="441">
        <f>IF( $F249=0,0,((($F249/$E249)*'PLAN DE ADQUISICIONES'!W$119)*($G249/$F249)))</f>
        <v>0</v>
      </c>
      <c r="AA249" s="441">
        <f>IF( $F249=0,0,((($F249/$E249)*'PLAN DE ADQUISICIONES'!X$119)*($G249/$F249)))</f>
        <v>0</v>
      </c>
      <c r="AB249" s="441">
        <f>IF( $F249=0,0,((($F249/$E249)*'PLAN DE ADQUISICIONES'!Y$119)*($G249/$F249)))</f>
        <v>0</v>
      </c>
      <c r="AC249" s="441">
        <f>IF( $F249=0,0,((($F249/$E249)*'PLAN DE ADQUISICIONES'!Z$119)*($G249/$F249)))</f>
        <v>0</v>
      </c>
      <c r="AD249" s="441">
        <f>IF( $F249=0,0,((($F249/$E249)*'PLAN DE ADQUISICIONES'!AA$119)*($G249/$F249)))</f>
        <v>0</v>
      </c>
      <c r="AE249" s="441">
        <f>IF( $F249=0,0,((($F249/$E249)*'PLAN DE ADQUISICIONES'!AB$119)*($G249/$F249)))</f>
        <v>0</v>
      </c>
      <c r="AF249" s="441">
        <f>IF( $F249=0,0,((($F249/$E249)*'PLAN DE ADQUISICIONES'!AC$119)*($G249/$F249)))</f>
        <v>0</v>
      </c>
      <c r="AG249" s="421">
        <f t="shared" si="68"/>
        <v>0</v>
      </c>
      <c r="AH249" s="443">
        <f>IF( $F249=0,0,((($F249/$E249)*'PLAN DE ADQUISICIONES'!AD$119)*($G249/$F249)))</f>
        <v>0</v>
      </c>
      <c r="AI249" s="441">
        <f>IF( $F249=0,0,((($F249/$E249)*'PLAN DE ADQUISICIONES'!AE$119)*($G249/$F249)))</f>
        <v>0</v>
      </c>
      <c r="AJ249" s="441">
        <f>IF( $F249=0,0,((($F249/$E249)*'PLAN DE ADQUISICIONES'!AF$119)*($G249/$F249)))</f>
        <v>0</v>
      </c>
      <c r="AK249" s="441">
        <f>IF( $F249=0,0,((($F249/$E249)*'PLAN DE ADQUISICIONES'!AG$119)*($G249/$F249)))</f>
        <v>0</v>
      </c>
      <c r="AL249" s="441">
        <f>IF( $F249=0,0,((($F249/$E249)*'PLAN DE ADQUISICIONES'!AH$119)*($G249/$F249)))</f>
        <v>0</v>
      </c>
      <c r="AM249" s="441">
        <f>IF( $F249=0,0,((($F249/$E249)*'PLAN DE ADQUISICIONES'!AI$119)*($G249/$F249)))</f>
        <v>0</v>
      </c>
      <c r="AN249" s="441">
        <f>IF( $F249=0,0,((($F249/$E249)*'PLAN DE ADQUISICIONES'!AJ$119)*($G249/$F249)))</f>
        <v>0</v>
      </c>
      <c r="AO249" s="441">
        <f>IF( $F249=0,0,((($F249/$E249)*'PLAN DE ADQUISICIONES'!AK$119)*($G249/$F249)))</f>
        <v>0</v>
      </c>
      <c r="AP249" s="441">
        <f>IF( $F249=0,0,((($F249/$E249)*'PLAN DE ADQUISICIONES'!AL$119)*($G249/$F249)))</f>
        <v>0</v>
      </c>
      <c r="AQ249" s="441">
        <f>IF( $F249=0,0,((($F249/$E249)*'PLAN DE ADQUISICIONES'!AM$119)*($G249/$F249)))</f>
        <v>0</v>
      </c>
      <c r="AR249" s="441">
        <f>IF( $F249=0,0,((($F249/$E249)*'PLAN DE ADQUISICIONES'!AN$119)*($G249/$F249)))</f>
        <v>0</v>
      </c>
      <c r="AS249" s="441">
        <f>IF( $F249=0,0,((($F249/$E249)*'PLAN DE ADQUISICIONES'!AO$119)*($G249/$F249)))</f>
        <v>0</v>
      </c>
      <c r="AT249" s="423">
        <f t="shared" si="69"/>
        <v>0</v>
      </c>
      <c r="AU249" s="426">
        <f>AS249+AR249+AQ249+AP249+AO249+AN249+AM249+AL249+AK249+AJ249+AI249+AH249+AF249+AE249+AD249+AC249+AB249+AA249+Z249+Y249+X249+W249+V249+U249+S249+R249+Q249+P249+O249+N249+M249+L249+K249+J249+I249+H249</f>
        <v>0</v>
      </c>
      <c r="AV249" s="392">
        <f t="shared" si="59"/>
        <v>0</v>
      </c>
    </row>
    <row r="250" spans="2:48" s="60" customFormat="1" ht="13.5" x14ac:dyDescent="0.25">
      <c r="B250" s="416" t="str">
        <f>'FORMATO COSTEO C6'!C70</f>
        <v>6.3.7.3</v>
      </c>
      <c r="C250" s="439">
        <f>'FORMATO COSTEO C6'!B70</f>
        <v>0</v>
      </c>
      <c r="D250" s="428" t="str">
        <f>'FORMATO COSTEO C6'!D70</f>
        <v>Unidad medida</v>
      </c>
      <c r="E250" s="564">
        <f>'FORMATO COSTEO C6'!E70</f>
        <v>0</v>
      </c>
      <c r="F250" s="441">
        <f>'FORMATO COSTEO C6'!G70</f>
        <v>0</v>
      </c>
      <c r="G250" s="565">
        <f>'FORMATO COSTEO C6'!I70</f>
        <v>0</v>
      </c>
      <c r="H250" s="444">
        <f>IF( $F250=0,0,((($F250/$E250)*'PLAN DE ADQUISICIONES'!F$120)*($G250/$F250)))</f>
        <v>0</v>
      </c>
      <c r="I250" s="441">
        <f>IF( $F250=0,0,((($F250/$E250)*'PLAN DE ADQUISICIONES'!G$120)*($G250/$F250)))</f>
        <v>0</v>
      </c>
      <c r="J250" s="441">
        <f>IF( $F250=0,0,((($F250/$E250)*'PLAN DE ADQUISICIONES'!H$120)*($G250/$F250)))</f>
        <v>0</v>
      </c>
      <c r="K250" s="441">
        <f>IF( $F250=0,0,((($F250/$E250)*'PLAN DE ADQUISICIONES'!I$120)*($G250/$F250)))</f>
        <v>0</v>
      </c>
      <c r="L250" s="441">
        <f>IF( $F250=0,0,((($F250/$E250)*'PLAN DE ADQUISICIONES'!J$120)*($G250/$F250)))</f>
        <v>0</v>
      </c>
      <c r="M250" s="441">
        <f>IF( $F250=0,0,((($F250/$E250)*'PLAN DE ADQUISICIONES'!K$120)*($G250/$F250)))</f>
        <v>0</v>
      </c>
      <c r="N250" s="441">
        <f>IF( $F250=0,0,((($F250/$E250)*'PLAN DE ADQUISICIONES'!L$120)*($G250/$F250)))</f>
        <v>0</v>
      </c>
      <c r="O250" s="441">
        <f>IF( $F250=0,0,((($F250/$E250)*'PLAN DE ADQUISICIONES'!M$120)*($G250/$F250)))</f>
        <v>0</v>
      </c>
      <c r="P250" s="441">
        <f>IF( $F250=0,0,((($F250/$E250)*'PLAN DE ADQUISICIONES'!N$120)*($G250/$F250)))</f>
        <v>0</v>
      </c>
      <c r="Q250" s="441">
        <f>IF( $F250=0,0,((($F250/$E250)*'PLAN DE ADQUISICIONES'!O$120)*($G250/$F250)))</f>
        <v>0</v>
      </c>
      <c r="R250" s="441">
        <f>IF( $F250=0,0,((($F250/$E250)*'PLAN DE ADQUISICIONES'!P$120)*($G250/$F250)))</f>
        <v>0</v>
      </c>
      <c r="S250" s="441">
        <f>IF( $F250=0,0,((($F250/$E250)*'PLAN DE ADQUISICIONES'!Q$120)*($G250/$F250)))</f>
        <v>0</v>
      </c>
      <c r="T250" s="423">
        <f t="shared" si="67"/>
        <v>0</v>
      </c>
      <c r="U250" s="444">
        <f>IF( $F250=0,0,((($F250/$E250)*'PLAN DE ADQUISICIONES'!R$120)*($G250/$F250)))</f>
        <v>0</v>
      </c>
      <c r="V250" s="441">
        <f>IF( $F250=0,0,((($F250/$E250)*'PLAN DE ADQUISICIONES'!S$120)*($G250/$F250)))</f>
        <v>0</v>
      </c>
      <c r="W250" s="441">
        <f>IF( $F250=0,0,((($F250/$E250)*'PLAN DE ADQUISICIONES'!T$120)*($G250/$F250)))</f>
        <v>0</v>
      </c>
      <c r="X250" s="441">
        <f>IF( $F250=0,0,((($F250/$E250)*'PLAN DE ADQUISICIONES'!U$120)*($G250/$F250)))</f>
        <v>0</v>
      </c>
      <c r="Y250" s="441">
        <f>IF( $F250=0,0,((($F250/$E250)*'PLAN DE ADQUISICIONES'!V$120)*($G250/$F250)))</f>
        <v>0</v>
      </c>
      <c r="Z250" s="441">
        <f>IF( $F250=0,0,((($F250/$E250)*'PLAN DE ADQUISICIONES'!W$120)*($G250/$F250)))</f>
        <v>0</v>
      </c>
      <c r="AA250" s="441">
        <f>IF( $F250=0,0,((($F250/$E250)*'PLAN DE ADQUISICIONES'!X$120)*($G250/$F250)))</f>
        <v>0</v>
      </c>
      <c r="AB250" s="441">
        <f>IF( $F250=0,0,((($F250/$E250)*'PLAN DE ADQUISICIONES'!Y$120)*($G250/$F250)))</f>
        <v>0</v>
      </c>
      <c r="AC250" s="441">
        <f>IF( $F250=0,0,((($F250/$E250)*'PLAN DE ADQUISICIONES'!Z$120)*($G250/$F250)))</f>
        <v>0</v>
      </c>
      <c r="AD250" s="441">
        <f>IF( $F250=0,0,((($F250/$E250)*'PLAN DE ADQUISICIONES'!AA$120)*($G250/$F250)))</f>
        <v>0</v>
      </c>
      <c r="AE250" s="441">
        <f>IF( $F250=0,0,((($F250/$E250)*'PLAN DE ADQUISICIONES'!AB$120)*($G250/$F250)))</f>
        <v>0</v>
      </c>
      <c r="AF250" s="441">
        <f>IF( $F250=0,0,((($F250/$E250)*'PLAN DE ADQUISICIONES'!AC$120)*($G250/$F250)))</f>
        <v>0</v>
      </c>
      <c r="AG250" s="421">
        <f t="shared" si="68"/>
        <v>0</v>
      </c>
      <c r="AH250" s="443">
        <f>IF( $F250=0,0,((($F250/$E250)*'PLAN DE ADQUISICIONES'!AD$120)*($G250/$F250)))</f>
        <v>0</v>
      </c>
      <c r="AI250" s="441">
        <f>IF( $F250=0,0,((($F250/$E250)*'PLAN DE ADQUISICIONES'!AE$120)*($G250/$F250)))</f>
        <v>0</v>
      </c>
      <c r="AJ250" s="441">
        <f>IF( $F250=0,0,((($F250/$E250)*'PLAN DE ADQUISICIONES'!AF$120)*($G250/$F250)))</f>
        <v>0</v>
      </c>
      <c r="AK250" s="441">
        <f>IF( $F250=0,0,((($F250/$E250)*'PLAN DE ADQUISICIONES'!AG$120)*($G250/$F250)))</f>
        <v>0</v>
      </c>
      <c r="AL250" s="441">
        <f>IF( $F250=0,0,((($F250/$E250)*'PLAN DE ADQUISICIONES'!AH$120)*($G250/$F250)))</f>
        <v>0</v>
      </c>
      <c r="AM250" s="441">
        <f>IF( $F250=0,0,((($F250/$E250)*'PLAN DE ADQUISICIONES'!AI$120)*($G250/$F250)))</f>
        <v>0</v>
      </c>
      <c r="AN250" s="441">
        <f>IF( $F250=0,0,((($F250/$E250)*'PLAN DE ADQUISICIONES'!AJ$120)*($G250/$F250)))</f>
        <v>0</v>
      </c>
      <c r="AO250" s="441">
        <f>IF( $F250=0,0,((($F250/$E250)*'PLAN DE ADQUISICIONES'!AK$120)*($G250/$F250)))</f>
        <v>0</v>
      </c>
      <c r="AP250" s="441">
        <f>IF( $F250=0,0,((($F250/$E250)*'PLAN DE ADQUISICIONES'!AL$120)*($G250/$F250)))</f>
        <v>0</v>
      </c>
      <c r="AQ250" s="441">
        <f>IF( $F250=0,0,((($F250/$E250)*'PLAN DE ADQUISICIONES'!AM$120)*($G250/$F250)))</f>
        <v>0</v>
      </c>
      <c r="AR250" s="441">
        <f>IF( $F250=0,0,((($F250/$E250)*'PLAN DE ADQUISICIONES'!AN$120)*($G250/$F250)))</f>
        <v>0</v>
      </c>
      <c r="AS250" s="441">
        <f>IF( $F250=0,0,((($F250/$E250)*'PLAN DE ADQUISICIONES'!AO$120)*($G250/$F250)))</f>
        <v>0</v>
      </c>
      <c r="AT250" s="423">
        <f t="shared" si="69"/>
        <v>0</v>
      </c>
      <c r="AU250" s="426">
        <f>AS250+AR250+AQ250+AP250+AO250+AN250+AM250+AL250+AK250+AJ250+AI250+AH250+AF250+AE250+AD250+AC250+AB250+AA250+Z250+Y250+X250+W250+V250+U250+S250+R250+Q250+P250+O250+N250+M250+L250+K250+J250+I250+H250</f>
        <v>0</v>
      </c>
      <c r="AV250" s="392">
        <f t="shared" si="59"/>
        <v>0</v>
      </c>
    </row>
    <row r="251" spans="2:48" s="60" customFormat="1" ht="30" customHeight="1" thickBot="1" x14ac:dyDescent="0.3">
      <c r="B251" s="2122" t="s">
        <v>167</v>
      </c>
      <c r="C251" s="2123"/>
      <c r="D251" s="2123"/>
      <c r="E251" s="2123"/>
      <c r="F251" s="463">
        <f>+F11+F105+F199</f>
        <v>276688</v>
      </c>
      <c r="G251" s="464">
        <f t="shared" ref="G251:AU251" si="76">+G11+G105+G199</f>
        <v>2500</v>
      </c>
      <c r="H251" s="465">
        <f t="shared" si="76"/>
        <v>0</v>
      </c>
      <c r="I251" s="463">
        <f t="shared" si="76"/>
        <v>0</v>
      </c>
      <c r="J251" s="463">
        <f t="shared" si="76"/>
        <v>0</v>
      </c>
      <c r="K251" s="463">
        <f t="shared" si="76"/>
        <v>0</v>
      </c>
      <c r="L251" s="463">
        <f t="shared" si="76"/>
        <v>0</v>
      </c>
      <c r="M251" s="463">
        <f t="shared" si="76"/>
        <v>0</v>
      </c>
      <c r="N251" s="463">
        <f t="shared" si="76"/>
        <v>0</v>
      </c>
      <c r="O251" s="463">
        <f t="shared" si="76"/>
        <v>0</v>
      </c>
      <c r="P251" s="463">
        <f t="shared" si="76"/>
        <v>0</v>
      </c>
      <c r="Q251" s="463">
        <f t="shared" si="76"/>
        <v>0</v>
      </c>
      <c r="R251" s="463">
        <f t="shared" si="76"/>
        <v>833.33333333333314</v>
      </c>
      <c r="S251" s="463">
        <f t="shared" si="76"/>
        <v>833.33333333333314</v>
      </c>
      <c r="T251" s="466">
        <f t="shared" si="76"/>
        <v>1666.6666666666663</v>
      </c>
      <c r="U251" s="467">
        <f t="shared" si="76"/>
        <v>833.33333333333314</v>
      </c>
      <c r="V251" s="463">
        <f t="shared" si="76"/>
        <v>0</v>
      </c>
      <c r="W251" s="463">
        <f t="shared" si="76"/>
        <v>0</v>
      </c>
      <c r="X251" s="463">
        <f t="shared" si="76"/>
        <v>0</v>
      </c>
      <c r="Y251" s="463">
        <f t="shared" si="76"/>
        <v>0</v>
      </c>
      <c r="Z251" s="463">
        <f t="shared" si="76"/>
        <v>0</v>
      </c>
      <c r="AA251" s="463">
        <f t="shared" si="76"/>
        <v>0</v>
      </c>
      <c r="AB251" s="463">
        <f t="shared" si="76"/>
        <v>0</v>
      </c>
      <c r="AC251" s="463">
        <f t="shared" si="76"/>
        <v>0</v>
      </c>
      <c r="AD251" s="463">
        <f t="shared" si="76"/>
        <v>0</v>
      </c>
      <c r="AE251" s="463">
        <f t="shared" si="76"/>
        <v>0</v>
      </c>
      <c r="AF251" s="463">
        <f t="shared" si="76"/>
        <v>0</v>
      </c>
      <c r="AG251" s="464">
        <f t="shared" si="76"/>
        <v>833.33333333333314</v>
      </c>
      <c r="AH251" s="465">
        <f t="shared" si="76"/>
        <v>0</v>
      </c>
      <c r="AI251" s="463">
        <f t="shared" si="76"/>
        <v>0</v>
      </c>
      <c r="AJ251" s="463">
        <f t="shared" si="76"/>
        <v>0</v>
      </c>
      <c r="AK251" s="463">
        <f t="shared" si="76"/>
        <v>0</v>
      </c>
      <c r="AL251" s="463">
        <f t="shared" si="76"/>
        <v>0</v>
      </c>
      <c r="AM251" s="463">
        <f t="shared" si="76"/>
        <v>0</v>
      </c>
      <c r="AN251" s="463">
        <f t="shared" si="76"/>
        <v>0</v>
      </c>
      <c r="AO251" s="463">
        <f t="shared" si="76"/>
        <v>0</v>
      </c>
      <c r="AP251" s="463">
        <f t="shared" si="76"/>
        <v>0</v>
      </c>
      <c r="AQ251" s="463">
        <f t="shared" si="76"/>
        <v>0</v>
      </c>
      <c r="AR251" s="463">
        <f t="shared" si="76"/>
        <v>0</v>
      </c>
      <c r="AS251" s="463">
        <f t="shared" si="76"/>
        <v>0</v>
      </c>
      <c r="AT251" s="466">
        <f t="shared" si="76"/>
        <v>0</v>
      </c>
      <c r="AU251" s="468">
        <f t="shared" si="76"/>
        <v>2499.9999999999995</v>
      </c>
      <c r="AV251" s="392">
        <f>+G251-AU251</f>
        <v>0</v>
      </c>
    </row>
    <row r="252" spans="2:48" s="60" customFormat="1" ht="10.5" customHeight="1" thickBot="1" x14ac:dyDescent="0.3">
      <c r="B252" s="469"/>
      <c r="C252" s="469"/>
      <c r="D252" s="469"/>
      <c r="E252" s="561"/>
      <c r="F252" s="470"/>
      <c r="G252" s="470"/>
      <c r="H252" s="514"/>
      <c r="I252" s="514"/>
      <c r="J252" s="514"/>
      <c r="K252" s="514"/>
      <c r="L252" s="514"/>
      <c r="M252" s="514"/>
      <c r="N252" s="514"/>
      <c r="O252" s="514"/>
      <c r="P252" s="514"/>
      <c r="Q252" s="514"/>
      <c r="R252" s="514"/>
      <c r="S252" s="514"/>
      <c r="T252" s="514"/>
      <c r="U252" s="514"/>
      <c r="V252" s="514"/>
      <c r="W252" s="514"/>
      <c r="X252" s="514"/>
      <c r="Y252" s="514"/>
      <c r="Z252" s="514"/>
      <c r="AA252" s="514"/>
      <c r="AB252" s="514"/>
      <c r="AC252" s="514"/>
      <c r="AD252" s="514"/>
      <c r="AE252" s="514"/>
      <c r="AF252" s="514"/>
      <c r="AG252" s="514"/>
      <c r="AH252" s="514"/>
      <c r="AI252" s="514"/>
      <c r="AJ252" s="514"/>
      <c r="AK252" s="514"/>
      <c r="AL252" s="514"/>
      <c r="AM252" s="514"/>
      <c r="AN252" s="514"/>
      <c r="AO252" s="514"/>
      <c r="AP252" s="514"/>
      <c r="AQ252" s="514"/>
      <c r="AR252" s="514"/>
      <c r="AS252" s="514"/>
      <c r="AT252" s="514"/>
      <c r="AU252" s="471"/>
      <c r="AV252" s="392"/>
    </row>
    <row r="253" spans="2:48" s="60" customFormat="1" ht="13.5" customHeight="1" x14ac:dyDescent="0.25">
      <c r="B253" s="566">
        <f>+'FORMATO COSTEO C6'!C80</f>
        <v>6.4</v>
      </c>
      <c r="C253" s="567" t="str">
        <f>+'FORMATO COSTEO C6'!D80</f>
        <v>Gastos administrativos del proyecto</v>
      </c>
      <c r="D253" s="568" t="str">
        <f>+'FORMATO COSTEO C6'!D82</f>
        <v>Mes</v>
      </c>
      <c r="E253" s="571">
        <f>+'FORMATO COSTEO C6'!E82</f>
        <v>14</v>
      </c>
      <c r="F253" s="517">
        <f>+'FORMATO COSTEO C6'!G83</f>
        <v>20047.04</v>
      </c>
      <c r="G253" s="520">
        <f>+'FORMATO COSTEO C6'!I83</f>
        <v>0</v>
      </c>
      <c r="H253" s="572">
        <f>IF( $F253=0,0,((($F253/$E253)*'PLAN DE ADQUISICIONES'!F$121)*($G253/$F253)))</f>
        <v>0</v>
      </c>
      <c r="I253" s="570">
        <f>IF( $F253=0,0,((($F253/$E253)*'PLAN DE ADQUISICIONES'!G$121)*($G253/$F253)))</f>
        <v>0</v>
      </c>
      <c r="J253" s="570">
        <f>IF( $F253=0,0,((($F253/$E253)*'PLAN DE ADQUISICIONES'!H$121)*($G253/$F253)))</f>
        <v>0</v>
      </c>
      <c r="K253" s="570">
        <f>IF( $F253=0,0,((($F253/$E253)*'PLAN DE ADQUISICIONES'!I$121)*($G253/$F253)))</f>
        <v>0</v>
      </c>
      <c r="L253" s="570">
        <f>IF( $F253=0,0,((($F253/$E253)*'PLAN DE ADQUISICIONES'!J$121)*($G253/$F253)))</f>
        <v>0</v>
      </c>
      <c r="M253" s="570">
        <f>IF( $F253=0,0,((($F253/$E253)*'PLAN DE ADQUISICIONES'!K$121)*($G253/$F253)))</f>
        <v>0</v>
      </c>
      <c r="N253" s="570">
        <f>IF( $F253=0,0,((($F253/$E253)*'PLAN DE ADQUISICIONES'!L$121)*($G253/$F253)))</f>
        <v>0</v>
      </c>
      <c r="O253" s="570">
        <f>IF( $F253=0,0,((($F253/$E253)*'PLAN DE ADQUISICIONES'!M$121)*($G253/$F253)))</f>
        <v>0</v>
      </c>
      <c r="P253" s="570">
        <f>IF( $F253=0,0,((($F253/$E253)*'PLAN DE ADQUISICIONES'!N$121)*($G253/$F253)))</f>
        <v>0</v>
      </c>
      <c r="Q253" s="570">
        <f>IF( $F253=0,0,((($F253/$E253)*'PLAN DE ADQUISICIONES'!O$121)*($G253/$F253)))</f>
        <v>0</v>
      </c>
      <c r="R253" s="570">
        <f>IF( $F253=0,0,((($F253/$E253)*'PLAN DE ADQUISICIONES'!P$121)*($G253/$F253)))</f>
        <v>0</v>
      </c>
      <c r="S253" s="570">
        <f>IF( $F253=0,0,((($F253/$E253)*'PLAN DE ADQUISICIONES'!Q$121)*($G253/$F253)))</f>
        <v>0</v>
      </c>
      <c r="T253" s="573">
        <f>H253+I253+J253+K253+L253+M253+N253+O253+P253+Q253+R253+S253</f>
        <v>0</v>
      </c>
      <c r="U253" s="572">
        <f>IF( $F253=0,0,((($F253/$E253)*'PLAN DE ADQUISICIONES'!R$121)*($G253/$F253)))</f>
        <v>0</v>
      </c>
      <c r="V253" s="570">
        <f>IF( $F253=0,0,((($F253/$E253)*'PLAN DE ADQUISICIONES'!S$121)*($G253/$F253)))</f>
        <v>0</v>
      </c>
      <c r="W253" s="570">
        <f>IF( $F253=0,0,((($F253/$E253)*'PLAN DE ADQUISICIONES'!T$121)*($G253/$F253)))</f>
        <v>0</v>
      </c>
      <c r="X253" s="570">
        <f>IF( $F253=0,0,((($F253/$E253)*'PLAN DE ADQUISICIONES'!U$121)*($G253/$F253)))</f>
        <v>0</v>
      </c>
      <c r="Y253" s="570">
        <f>IF( $F253=0,0,((($F253/$E253)*'PLAN DE ADQUISICIONES'!V$121)*($G253/$F253)))</f>
        <v>0</v>
      </c>
      <c r="Z253" s="570">
        <f>IF( $F253=0,0,((($F253/$E253)*'PLAN DE ADQUISICIONES'!W$121)*($G253/$F253)))</f>
        <v>0</v>
      </c>
      <c r="AA253" s="570">
        <f>IF( $F253=0,0,((($F253/$E253)*'PLAN DE ADQUISICIONES'!X$121)*($G253/$F253)))</f>
        <v>0</v>
      </c>
      <c r="AB253" s="570">
        <f>IF( $F253=0,0,((($F253/$E253)*'PLAN DE ADQUISICIONES'!Y$121)*($G253/$F253)))</f>
        <v>0</v>
      </c>
      <c r="AC253" s="570">
        <f>IF( $F253=0,0,((($F253/$E253)*'PLAN DE ADQUISICIONES'!Z$121)*($G253/$F253)))</f>
        <v>0</v>
      </c>
      <c r="AD253" s="570">
        <f>IF( $F253=0,0,((($F253/$E253)*'PLAN DE ADQUISICIONES'!AA$121)*($G253/$F253)))</f>
        <v>0</v>
      </c>
      <c r="AE253" s="570">
        <f>IF( $F253=0,0,((($F253/$E253)*'PLAN DE ADQUISICIONES'!AB$121)*($G253/$F253)))</f>
        <v>0</v>
      </c>
      <c r="AF253" s="570">
        <f>IF( $F253=0,0,((($F253/$E253)*'PLAN DE ADQUISICIONES'!AC$121)*($G253/$F253)))</f>
        <v>0</v>
      </c>
      <c r="AG253" s="573">
        <f>U253+V253+W253+X253+Y253+Z253+AA253+AB253+AC253+AD253+AE253+AF253</f>
        <v>0</v>
      </c>
      <c r="AH253" s="572">
        <f>IF( $F253=0,0,((($F253/$E253)*'PLAN DE ADQUISICIONES'!AD$121)*($G253/$F253)))</f>
        <v>0</v>
      </c>
      <c r="AI253" s="570">
        <f>IF( $F253=0,0,((($F253/$E253)*'PLAN DE ADQUISICIONES'!AE$121)*($G253/$F253)))</f>
        <v>0</v>
      </c>
      <c r="AJ253" s="570">
        <f>IF( $F253=0,0,((($F253/$E253)*'PLAN DE ADQUISICIONES'!AF$121)*($G253/$F253)))</f>
        <v>0</v>
      </c>
      <c r="AK253" s="570">
        <f>IF( $F253=0,0,((($F253/$E253)*'PLAN DE ADQUISICIONES'!AG$121)*($G253/$F253)))</f>
        <v>0</v>
      </c>
      <c r="AL253" s="570">
        <f>IF( $F253=0,0,((($F253/$E253)*'PLAN DE ADQUISICIONES'!AH$121)*($G253/$F253)))</f>
        <v>0</v>
      </c>
      <c r="AM253" s="570">
        <f>IF( $F253=0,0,((($F253/$E253)*'PLAN DE ADQUISICIONES'!AI$121)*($G253/$F253)))</f>
        <v>0</v>
      </c>
      <c r="AN253" s="570">
        <f>IF( $F253=0,0,((($F253/$E253)*'PLAN DE ADQUISICIONES'!AJ$121)*($G253/$F253)))</f>
        <v>0</v>
      </c>
      <c r="AO253" s="570">
        <f>IF( $F253=0,0,((($F253/$E253)*'PLAN DE ADQUISICIONES'!AK$121)*($G253/$F253)))</f>
        <v>0</v>
      </c>
      <c r="AP253" s="570">
        <f>IF( $F253=0,0,((($F253/$E253)*'PLAN DE ADQUISICIONES'!AL$121)*($G253/$F253)))</f>
        <v>0</v>
      </c>
      <c r="AQ253" s="570">
        <f>IF( $F253=0,0,((($F253/$E253)*'PLAN DE ADQUISICIONES'!AM$121)*($G253/$F253)))</f>
        <v>0</v>
      </c>
      <c r="AR253" s="570">
        <f>IF( $F253=0,0,((($F253/$E253)*'PLAN DE ADQUISICIONES'!AN$121)*($G253/$F253)))</f>
        <v>0</v>
      </c>
      <c r="AS253" s="570">
        <f>IF( $F253=0,0,((($F253/$E253)*'PLAN DE ADQUISICIONES'!AO$121)*($G253/$F253)))</f>
        <v>0</v>
      </c>
      <c r="AT253" s="574">
        <f>AH253+AI253+AJ253+AK253+AL253+AM253+AN253+AO253+AP253+AQ253+AR253+AS253</f>
        <v>0</v>
      </c>
      <c r="AU253" s="521">
        <f>AS253+AR253+AQ253+AP253+AO253+AN253+AM253+AL253+AK253+AJ253+AI253+AH253+AF253+AE253+AD253+AC253+AB253+AA253+Z253+Y253+X253+W253+V253+U253+S253+R253+Q253+P253+O253+N253+M253+L253+K253+J253+I253+H253</f>
        <v>0</v>
      </c>
      <c r="AV253" s="392">
        <f t="shared" ref="AV253:AV258" si="77">+G253-AU253</f>
        <v>0</v>
      </c>
    </row>
    <row r="254" spans="2:48" s="60" customFormat="1" ht="13.5" x14ac:dyDescent="0.25">
      <c r="B254" s="395">
        <f>'FORMATO COSTEO C6'!C84</f>
        <v>6.5</v>
      </c>
      <c r="C254" s="396" t="str">
        <f>'FORMATO COSTEO C6'!D84</f>
        <v>Línea de base y evaluaciones del proyecto</v>
      </c>
      <c r="D254" s="397" t="str">
        <f>+'FORMATO COSTEO C6'!D86</f>
        <v>Documento</v>
      </c>
      <c r="E254" s="545">
        <f>+'FORMATO COSTEO C6'!E86</f>
        <v>2</v>
      </c>
      <c r="F254" s="399">
        <f>+'FORMATO COSTEO C6'!G87</f>
        <v>15035.279999999999</v>
      </c>
      <c r="G254" s="400">
        <f>+'FORMATO COSTEO C6'!I87</f>
        <v>0</v>
      </c>
      <c r="H254" s="575"/>
      <c r="I254" s="477">
        <v>0</v>
      </c>
      <c r="J254" s="477"/>
      <c r="K254" s="477"/>
      <c r="L254" s="477"/>
      <c r="M254" s="477"/>
      <c r="N254" s="477"/>
      <c r="O254" s="477"/>
      <c r="P254" s="477"/>
      <c r="Q254" s="477"/>
      <c r="R254" s="477"/>
      <c r="S254" s="477"/>
      <c r="T254" s="502">
        <f>H254+I254+J254+K254+L254+M254+N254+O254+P254+Q254+R254+S254</f>
        <v>0</v>
      </c>
      <c r="U254" s="575"/>
      <c r="V254" s="477"/>
      <c r="W254" s="477"/>
      <c r="X254" s="477"/>
      <c r="Y254" s="477"/>
      <c r="Z254" s="477"/>
      <c r="AA254" s="477"/>
      <c r="AB254" s="477"/>
      <c r="AC254" s="477"/>
      <c r="AD254" s="477"/>
      <c r="AE254" s="477"/>
      <c r="AF254" s="477"/>
      <c r="AG254" s="502">
        <f>U254+V254+W254+X254+Y254+Z254+AA254+AB254+AC254+AD254+AE254+AF254</f>
        <v>0</v>
      </c>
      <c r="AH254" s="575"/>
      <c r="AI254" s="477"/>
      <c r="AJ254" s="477"/>
      <c r="AK254" s="477"/>
      <c r="AL254" s="477"/>
      <c r="AM254" s="477"/>
      <c r="AN254" s="477"/>
      <c r="AO254" s="477"/>
      <c r="AP254" s="477"/>
      <c r="AQ254" s="477"/>
      <c r="AR254" s="477">
        <v>0</v>
      </c>
      <c r="AS254" s="477"/>
      <c r="AT254" s="576">
        <f>AH254+AI254+AJ254+AK254+AL254+AM254+AN254+AO254+AP254+AQ254+AR254+AS254</f>
        <v>0</v>
      </c>
      <c r="AU254" s="404">
        <f>+G254</f>
        <v>0</v>
      </c>
      <c r="AV254" s="392">
        <f t="shared" si="77"/>
        <v>0</v>
      </c>
    </row>
    <row r="255" spans="2:48" s="60" customFormat="1" ht="13.5" x14ac:dyDescent="0.25">
      <c r="B255" s="395">
        <f>'FORMATO COSTEO C6'!C88</f>
        <v>6.6</v>
      </c>
      <c r="C255" s="396" t="str">
        <f>'FORMATO COSTEO C6'!D88</f>
        <v>Imprevistos</v>
      </c>
      <c r="D255" s="482" t="str">
        <f>+'FORMATO COSTEO C6'!D90</f>
        <v>Mes</v>
      </c>
      <c r="E255" s="545">
        <f>+'FORMATO COSTEO C6'!E90</f>
        <v>2</v>
      </c>
      <c r="F255" s="399">
        <f>+'FORMATO COSTEO C6'!G91</f>
        <v>5011.76</v>
      </c>
      <c r="G255" s="400">
        <f>+'FORMATO COSTEO C6'!I91</f>
        <v>0</v>
      </c>
      <c r="H255" s="575">
        <f>IF( $F255=0,0,((($F255/$E255)*'PLAN DE ADQUISICIONES'!F$123)*($G255/$F255)))</f>
        <v>0</v>
      </c>
      <c r="I255" s="477">
        <f>IF( $F255=0,0,((($F255/$E255)*'PLAN DE ADQUISICIONES'!G$123)*($G255/$F255)))</f>
        <v>0</v>
      </c>
      <c r="J255" s="477">
        <f>IF( $F255=0,0,((($F255/$E255)*'PLAN DE ADQUISICIONES'!H$123)*($G255/$F255)))</f>
        <v>0</v>
      </c>
      <c r="K255" s="477">
        <f>IF( $F255=0,0,((($F255/$E255)*'PLAN DE ADQUISICIONES'!I$123)*($G255/$F255)))</f>
        <v>0</v>
      </c>
      <c r="L255" s="477">
        <f>IF( $F255=0,0,((($F255/$E255)*'PLAN DE ADQUISICIONES'!J$123)*($G255/$F255)))</f>
        <v>0</v>
      </c>
      <c r="M255" s="477">
        <f>IF( $F255=0,0,((($F255/$E255)*'PLAN DE ADQUISICIONES'!K$123)*($G255/$F255)))</f>
        <v>0</v>
      </c>
      <c r="N255" s="477">
        <f>IF( $F255=0,0,((($F255/$E255)*'PLAN DE ADQUISICIONES'!L$123)*($G255/$F255)))</f>
        <v>0</v>
      </c>
      <c r="O255" s="477">
        <f>IF( $F255=0,0,((($F255/$E255)*'PLAN DE ADQUISICIONES'!M$123)*($G255/$F255)))</f>
        <v>0</v>
      </c>
      <c r="P255" s="477">
        <f>IF( $F255=0,0,((($F255/$E255)*'PLAN DE ADQUISICIONES'!N$123)*($G255/$F255)))</f>
        <v>0</v>
      </c>
      <c r="Q255" s="477">
        <f>IF( $F255=0,0,((($F255/$E255)*'PLAN DE ADQUISICIONES'!O$123)*($G255/$F255)))</f>
        <v>0</v>
      </c>
      <c r="R255" s="477">
        <f>IF( $F255=0,0,((($F255/$E255)*'PLAN DE ADQUISICIONES'!P$123)*($G255/$F255)))</f>
        <v>0</v>
      </c>
      <c r="S255" s="477">
        <f>IF( $F255=0,0,((($F255/$E255)*'PLAN DE ADQUISICIONES'!Q$123)*($G255/$F255)))</f>
        <v>0</v>
      </c>
      <c r="T255" s="502">
        <f>H255+I255+J255+K255+L255+M255+N255+O255+P255+Q255+R255+S255</f>
        <v>0</v>
      </c>
      <c r="U255" s="575">
        <f>IF( $F255=0,0,((($F255/$E255)*'PLAN DE ADQUISICIONES'!R$123)*($G255/$F255)))</f>
        <v>0</v>
      </c>
      <c r="V255" s="477">
        <f>IF( $F255=0,0,((($F255/$E255)*'PLAN DE ADQUISICIONES'!S$123)*($G255/$F255)))</f>
        <v>0</v>
      </c>
      <c r="W255" s="477">
        <f>IF( $F255=0,0,((($F255/$E255)*'PLAN DE ADQUISICIONES'!T$123)*($G255/$F255)))</f>
        <v>0</v>
      </c>
      <c r="X255" s="477">
        <f>IF( $F255=0,0,((($F255/$E255)*'PLAN DE ADQUISICIONES'!U$123)*($G255/$F255)))</f>
        <v>0</v>
      </c>
      <c r="Y255" s="477">
        <f>IF( $F255=0,0,((($F255/$E255)*'PLAN DE ADQUISICIONES'!V$123)*($G255/$F255)))</f>
        <v>0</v>
      </c>
      <c r="Z255" s="477">
        <f>IF( $F255=0,0,((($F255/$E255)*'PLAN DE ADQUISICIONES'!W$123)*($G255/$F255)))</f>
        <v>0</v>
      </c>
      <c r="AA255" s="477">
        <f>IF( $F255=0,0,((($F255/$E255)*'PLAN DE ADQUISICIONES'!X$123)*($G255/$F255)))</f>
        <v>0</v>
      </c>
      <c r="AB255" s="477">
        <f>IF( $F255=0,0,((($F255/$E255)*'PLAN DE ADQUISICIONES'!Y$123)*($G255/$F255)))</f>
        <v>0</v>
      </c>
      <c r="AC255" s="477">
        <f>IF( $F255=0,0,((($F255/$E255)*'PLAN DE ADQUISICIONES'!Z$123)*($G255/$F255)))</f>
        <v>0</v>
      </c>
      <c r="AD255" s="477">
        <f>IF( $F255=0,0,((($F255/$E255)*'PLAN DE ADQUISICIONES'!AA$123)*($G255/$F255)))</f>
        <v>0</v>
      </c>
      <c r="AE255" s="477">
        <f>IF( $F255=0,0,((($F255/$E255)*'PLAN DE ADQUISICIONES'!AB$123)*($G255/$F255)))</f>
        <v>0</v>
      </c>
      <c r="AF255" s="477">
        <f>IF( $F255=0,0,((($F255/$E255)*'PLAN DE ADQUISICIONES'!AC$123)*($G255/$F255)))</f>
        <v>0</v>
      </c>
      <c r="AG255" s="502">
        <f>U255+V255+W255+X255+Y255+Z255+AA255+AB255+AC255+AD255+AE255+AF255</f>
        <v>0</v>
      </c>
      <c r="AH255" s="575">
        <f>IF( $F255=0,0,((($F255/$E255)*'PLAN DE ADQUISICIONES'!AD$123)*($G255/$F255)))</f>
        <v>0</v>
      </c>
      <c r="AI255" s="477">
        <f>IF( $F255=0,0,((($F255/$E255)*'PLAN DE ADQUISICIONES'!AE$123)*($G255/$F255)))</f>
        <v>0</v>
      </c>
      <c r="AJ255" s="477">
        <f>IF( $F255=0,0,((($F255/$E255)*'PLAN DE ADQUISICIONES'!AF$123)*($G255/$F255)))</f>
        <v>0</v>
      </c>
      <c r="AK255" s="477">
        <f>IF( $F255=0,0,((($F255/$E255)*'PLAN DE ADQUISICIONES'!AG$123)*($G255/$F255)))</f>
        <v>0</v>
      </c>
      <c r="AL255" s="477">
        <f>IF( $F255=0,0,((($F255/$E255)*'PLAN DE ADQUISICIONES'!AH$123)*($G255/$F255)))</f>
        <v>0</v>
      </c>
      <c r="AM255" s="477">
        <f>IF( $F255=0,0,((($F255/$E255)*'PLAN DE ADQUISICIONES'!AI$123)*($G255/$F255)))</f>
        <v>0</v>
      </c>
      <c r="AN255" s="477">
        <f>IF( $F255=0,0,((($F255/$E255)*'PLAN DE ADQUISICIONES'!AJ$123)*($G255/$F255)))</f>
        <v>0</v>
      </c>
      <c r="AO255" s="477">
        <f>IF( $F255=0,0,((($F255/$E255)*'PLAN DE ADQUISICIONES'!AK$123)*($G255/$F255)))</f>
        <v>0</v>
      </c>
      <c r="AP255" s="477">
        <f>IF( $F255=0,0,((($F255/$E255)*'PLAN DE ADQUISICIONES'!AL$123)*($G255/$F255)))</f>
        <v>0</v>
      </c>
      <c r="AQ255" s="477">
        <f>IF( $F255=0,0,((($F255/$E255)*'PLAN DE ADQUISICIONES'!AM$123)*($G255/$F255)))</f>
        <v>0</v>
      </c>
      <c r="AR255" s="477">
        <f>IF( $F255=0,0,((($F255/$E255)*'PLAN DE ADQUISICIONES'!AN$123)*($G255/$F255)))</f>
        <v>0</v>
      </c>
      <c r="AS255" s="477">
        <f>IF( $F255=0,0,((($F255/$E255)*'PLAN DE ADQUISICIONES'!AO$123)*($G255/$F255)))</f>
        <v>0</v>
      </c>
      <c r="AT255" s="576">
        <f>AH255+AI255+AJ255+AK255+AL255+AM255+AN255+AO255+AP255+AQ255+AR255+AS255</f>
        <v>0</v>
      </c>
      <c r="AU255" s="404">
        <f>AS255+AR255+AQ255+AP255+AO255+AN255+AM255+AL255+AK255+AJ255+AI255+AH255+AF255+AE255+AD255+AC255+AB255+AA255+Z255+Y255+X255+W255+V255+U255+S255+R255+Q255+P255+O255+N255+M255+L255+K255+J255+I255+H255</f>
        <v>0</v>
      </c>
      <c r="AV255" s="392">
        <f t="shared" si="77"/>
        <v>0</v>
      </c>
    </row>
    <row r="256" spans="2:48" s="60" customFormat="1" ht="13.5" x14ac:dyDescent="0.25">
      <c r="B256" s="395">
        <f>'FORMATO COSTEO C6'!C92</f>
        <v>6.7</v>
      </c>
      <c r="C256" s="396" t="str">
        <f>'FORMATO COSTEO C6'!D92</f>
        <v>Supervisión interna</v>
      </c>
      <c r="D256" s="482" t="str">
        <f>+'FORMATO COSTEO C6'!D94</f>
        <v>Visita</v>
      </c>
      <c r="E256" s="545">
        <f>+'FORMATO COSTEO C6'!E94</f>
        <v>2</v>
      </c>
      <c r="F256" s="399">
        <f>+'FORMATO COSTEO C6'!G95</f>
        <v>2505.88</v>
      </c>
      <c r="G256" s="400">
        <f>+'FORMATO COSTEO C6'!I95</f>
        <v>0</v>
      </c>
      <c r="H256" s="575">
        <f>IF( $F256=0,0,((($F256/$E256)*'PLAN DE ADQUISICIONES'!F$124)*($G256/$F256)))</f>
        <v>0</v>
      </c>
      <c r="I256" s="477">
        <f>IF( $F256=0,0,((($F256/$E256)*'PLAN DE ADQUISICIONES'!G$124)*($G256/$F256)))</f>
        <v>0</v>
      </c>
      <c r="J256" s="477">
        <f>IF( $F256=0,0,((($F256/$E256)*'PLAN DE ADQUISICIONES'!H$124)*($G256/$F256)))</f>
        <v>0</v>
      </c>
      <c r="K256" s="477">
        <f>IF( $F256=0,0,((($F256/$E256)*'PLAN DE ADQUISICIONES'!I$124)*($G256/$F256)))</f>
        <v>0</v>
      </c>
      <c r="L256" s="477">
        <f>IF( $F256=0,0,((($F256/$E256)*'PLAN DE ADQUISICIONES'!J$124)*($G256/$F256)))</f>
        <v>0</v>
      </c>
      <c r="M256" s="477">
        <f>IF( $F256=0,0,((($F256/$E256)*'PLAN DE ADQUISICIONES'!K$124)*($G256/$F256)))</f>
        <v>0</v>
      </c>
      <c r="N256" s="477">
        <f>IF( $F256=0,0,((($F256/$E256)*'PLAN DE ADQUISICIONES'!L$124)*($G256/$F256)))</f>
        <v>0</v>
      </c>
      <c r="O256" s="477">
        <f>IF( $F256=0,0,((($F256/$E256)*'PLAN DE ADQUISICIONES'!M$124)*($G256/$F256)))</f>
        <v>0</v>
      </c>
      <c r="P256" s="477">
        <f>IF( $F256=0,0,((($F256/$E256)*'PLAN DE ADQUISICIONES'!N$124)*($G256/$F256)))</f>
        <v>0</v>
      </c>
      <c r="Q256" s="477">
        <f>IF( $F256=0,0,((($F256/$E256)*'PLAN DE ADQUISICIONES'!O$124)*($G256/$F256)))</f>
        <v>0</v>
      </c>
      <c r="R256" s="477">
        <f>IF( $F256=0,0,((($F256/$E256)*'PLAN DE ADQUISICIONES'!P$124)*($G256/$F256)))</f>
        <v>0</v>
      </c>
      <c r="S256" s="477">
        <f>IF( $F256=0,0,((($F256/$E256)*'PLAN DE ADQUISICIONES'!Q$124)*($G256/$F256)))</f>
        <v>0</v>
      </c>
      <c r="T256" s="502">
        <f>H256+I256+J256+K256+L256+M256+N256+O256+P256+Q256+R256+S256</f>
        <v>0</v>
      </c>
      <c r="U256" s="575">
        <f>IF( $F256=0,0,((($F256/$E256)*'PLAN DE ADQUISICIONES'!R$124)*($G256/$F256)))</f>
        <v>0</v>
      </c>
      <c r="V256" s="477">
        <f>IF( $F256=0,0,((($F256/$E256)*'PLAN DE ADQUISICIONES'!S$124)*($G256/$F256)))</f>
        <v>0</v>
      </c>
      <c r="W256" s="477">
        <f>IF( $F256=0,0,((($F256/$E256)*'PLAN DE ADQUISICIONES'!T$124)*($G256/$F256)))</f>
        <v>0</v>
      </c>
      <c r="X256" s="477">
        <f>IF( $F256=0,0,((($F256/$E256)*'PLAN DE ADQUISICIONES'!U$124)*($G256/$F256)))</f>
        <v>0</v>
      </c>
      <c r="Y256" s="477">
        <f>IF( $F256=0,0,((($F256/$E256)*'PLAN DE ADQUISICIONES'!V$124)*($G256/$F256)))</f>
        <v>0</v>
      </c>
      <c r="Z256" s="477">
        <f>IF( $F256=0,0,((($F256/$E256)*'PLAN DE ADQUISICIONES'!W$124)*($G256/$F256)))</f>
        <v>0</v>
      </c>
      <c r="AA256" s="477">
        <f>IF( $F256=0,0,((($F256/$E256)*'PLAN DE ADQUISICIONES'!X$124)*($G256/$F256)))</f>
        <v>0</v>
      </c>
      <c r="AB256" s="477">
        <f>IF( $F256=0,0,((($F256/$E256)*'PLAN DE ADQUISICIONES'!Y$124)*($G256/$F256)))</f>
        <v>0</v>
      </c>
      <c r="AC256" s="477">
        <f>IF( $F256=0,0,((($F256/$E256)*'PLAN DE ADQUISICIONES'!Z$124)*($G256/$F256)))</f>
        <v>0</v>
      </c>
      <c r="AD256" s="477">
        <f>IF( $F256=0,0,((($F256/$E256)*'PLAN DE ADQUISICIONES'!AA$124)*($G256/$F256)))</f>
        <v>0</v>
      </c>
      <c r="AE256" s="477">
        <f>IF( $F256=0,0,((($F256/$E256)*'PLAN DE ADQUISICIONES'!AB$124)*($G256/$F256)))</f>
        <v>0</v>
      </c>
      <c r="AF256" s="477">
        <f>IF( $F256=0,0,((($F256/$E256)*'PLAN DE ADQUISICIONES'!AC$124)*($G256/$F256)))</f>
        <v>0</v>
      </c>
      <c r="AG256" s="502">
        <f>U256+V256+W256+X256+Y256+Z256+AA256+AB256+AC256+AD256+AE256+AF256</f>
        <v>0</v>
      </c>
      <c r="AH256" s="575">
        <f>IF( $F256=0,0,((($F256/$E256)*'PLAN DE ADQUISICIONES'!AD$124)*($G256/$F256)))</f>
        <v>0</v>
      </c>
      <c r="AI256" s="477">
        <f>IF( $F256=0,0,((($F256/$E256)*'PLAN DE ADQUISICIONES'!AE$124)*($G256/$F256)))</f>
        <v>0</v>
      </c>
      <c r="AJ256" s="477">
        <f>IF( $F256=0,0,((($F256/$E256)*'PLAN DE ADQUISICIONES'!AF$124)*($G256/$F256)))</f>
        <v>0</v>
      </c>
      <c r="AK256" s="477">
        <f>IF( $F256=0,0,((($F256/$E256)*'PLAN DE ADQUISICIONES'!AG$124)*($G256/$F256)))</f>
        <v>0</v>
      </c>
      <c r="AL256" s="477">
        <f>IF( $F256=0,0,((($F256/$E256)*'PLAN DE ADQUISICIONES'!AH$124)*($G256/$F256)))</f>
        <v>0</v>
      </c>
      <c r="AM256" s="477">
        <f>IF( $F256=0,0,((($F256/$E256)*'PLAN DE ADQUISICIONES'!AI$124)*($G256/$F256)))</f>
        <v>0</v>
      </c>
      <c r="AN256" s="477">
        <f>IF( $F256=0,0,((($F256/$E256)*'PLAN DE ADQUISICIONES'!AJ$124)*($G256/$F256)))</f>
        <v>0</v>
      </c>
      <c r="AO256" s="477">
        <f>IF( $F256=0,0,((($F256/$E256)*'PLAN DE ADQUISICIONES'!AK$124)*($G256/$F256)))</f>
        <v>0</v>
      </c>
      <c r="AP256" s="477">
        <f>IF( $F256=0,0,((($F256/$E256)*'PLAN DE ADQUISICIONES'!AL$124)*($G256/$F256)))</f>
        <v>0</v>
      </c>
      <c r="AQ256" s="477">
        <f>IF( $F256=0,0,((($F256/$E256)*'PLAN DE ADQUISICIONES'!AM$124)*($G256/$F256)))</f>
        <v>0</v>
      </c>
      <c r="AR256" s="477">
        <f>IF( $F256=0,0,((($F256/$E256)*'PLAN DE ADQUISICIONES'!AN$124)*($G256/$F256)))</f>
        <v>0</v>
      </c>
      <c r="AS256" s="477">
        <f>IF( $F256=0,0,((($F256/$E256)*'PLAN DE ADQUISICIONES'!AO$124)*($G256/$F256)))</f>
        <v>0</v>
      </c>
      <c r="AT256" s="576">
        <f>AH256+AI256+AJ256+AK256+AL256+AM256+AN256+AO256+AP256+AQ256+AR256+AS256</f>
        <v>0</v>
      </c>
      <c r="AU256" s="404">
        <f>AS256+AR256+AQ256+AP256+AO256+AN256+AM256+AL256+AK256+AJ256+AI256+AH256+AF256+AE256+AD256+AC256+AB256+AA256+Z256+Y256+X256+W256+V256+U256+S256+R256+Q256+P256+O256+N256+M256+L256+K256+J256+I256+H256</f>
        <v>0</v>
      </c>
      <c r="AV256" s="392">
        <f t="shared" si="77"/>
        <v>0</v>
      </c>
    </row>
    <row r="257" spans="2:48" s="60" customFormat="1" ht="30" customHeight="1" x14ac:dyDescent="0.25">
      <c r="B257" s="2126" t="s">
        <v>172</v>
      </c>
      <c r="C257" s="2127"/>
      <c r="D257" s="2127"/>
      <c r="E257" s="2127"/>
      <c r="F257" s="483">
        <f t="shared" ref="F257:AS257" si="78">+F253+F254+F255+F256</f>
        <v>42599.96</v>
      </c>
      <c r="G257" s="484">
        <f t="shared" si="78"/>
        <v>0</v>
      </c>
      <c r="H257" s="522">
        <f t="shared" si="78"/>
        <v>0</v>
      </c>
      <c r="I257" s="483">
        <f t="shared" si="78"/>
        <v>0</v>
      </c>
      <c r="J257" s="483">
        <f t="shared" si="78"/>
        <v>0</v>
      </c>
      <c r="K257" s="483">
        <f t="shared" si="78"/>
        <v>0</v>
      </c>
      <c r="L257" s="483">
        <f t="shared" si="78"/>
        <v>0</v>
      </c>
      <c r="M257" s="483">
        <f t="shared" si="78"/>
        <v>0</v>
      </c>
      <c r="N257" s="483">
        <f t="shared" si="78"/>
        <v>0</v>
      </c>
      <c r="O257" s="483">
        <f t="shared" si="78"/>
        <v>0</v>
      </c>
      <c r="P257" s="483">
        <f t="shared" si="78"/>
        <v>0</v>
      </c>
      <c r="Q257" s="483">
        <f t="shared" si="78"/>
        <v>0</v>
      </c>
      <c r="R257" s="483">
        <f t="shared" si="78"/>
        <v>0</v>
      </c>
      <c r="S257" s="483">
        <f t="shared" si="78"/>
        <v>0</v>
      </c>
      <c r="T257" s="484">
        <f>T253+T254+T255+T256</f>
        <v>0</v>
      </c>
      <c r="U257" s="522">
        <f t="shared" si="78"/>
        <v>0</v>
      </c>
      <c r="V257" s="483">
        <f t="shared" si="78"/>
        <v>0</v>
      </c>
      <c r="W257" s="483">
        <f t="shared" si="78"/>
        <v>0</v>
      </c>
      <c r="X257" s="483">
        <f t="shared" si="78"/>
        <v>0</v>
      </c>
      <c r="Y257" s="483">
        <f t="shared" si="78"/>
        <v>0</v>
      </c>
      <c r="Z257" s="483">
        <f t="shared" si="78"/>
        <v>0</v>
      </c>
      <c r="AA257" s="483">
        <f t="shared" si="78"/>
        <v>0</v>
      </c>
      <c r="AB257" s="483">
        <f t="shared" si="78"/>
        <v>0</v>
      </c>
      <c r="AC257" s="483">
        <f t="shared" si="78"/>
        <v>0</v>
      </c>
      <c r="AD257" s="483">
        <f t="shared" si="78"/>
        <v>0</v>
      </c>
      <c r="AE257" s="483">
        <f t="shared" si="78"/>
        <v>0</v>
      </c>
      <c r="AF257" s="483">
        <f t="shared" si="78"/>
        <v>0</v>
      </c>
      <c r="AG257" s="484">
        <f>AG253+AG254+AG255+AG256</f>
        <v>0</v>
      </c>
      <c r="AH257" s="522">
        <f t="shared" si="78"/>
        <v>0</v>
      </c>
      <c r="AI257" s="483">
        <f t="shared" si="78"/>
        <v>0</v>
      </c>
      <c r="AJ257" s="483">
        <f t="shared" si="78"/>
        <v>0</v>
      </c>
      <c r="AK257" s="483">
        <f t="shared" si="78"/>
        <v>0</v>
      </c>
      <c r="AL257" s="483">
        <f t="shared" si="78"/>
        <v>0</v>
      </c>
      <c r="AM257" s="483">
        <f t="shared" si="78"/>
        <v>0</v>
      </c>
      <c r="AN257" s="483">
        <f t="shared" si="78"/>
        <v>0</v>
      </c>
      <c r="AO257" s="483">
        <f t="shared" si="78"/>
        <v>0</v>
      </c>
      <c r="AP257" s="483">
        <f t="shared" si="78"/>
        <v>0</v>
      </c>
      <c r="AQ257" s="483">
        <f t="shared" si="78"/>
        <v>0</v>
      </c>
      <c r="AR257" s="483">
        <f t="shared" si="78"/>
        <v>0</v>
      </c>
      <c r="AS257" s="483">
        <f t="shared" si="78"/>
        <v>0</v>
      </c>
      <c r="AT257" s="523">
        <f>AT253+AT254+AT255+AT256</f>
        <v>0</v>
      </c>
      <c r="AU257" s="524">
        <f>AU253+AU254+AU255+AU256</f>
        <v>0</v>
      </c>
      <c r="AV257" s="392">
        <f t="shared" si="77"/>
        <v>0</v>
      </c>
    </row>
    <row r="258" spans="2:48" s="60" customFormat="1" ht="30" customHeight="1" thickBot="1" x14ac:dyDescent="0.3">
      <c r="B258" s="2120" t="s">
        <v>173</v>
      </c>
      <c r="C258" s="2121"/>
      <c r="D258" s="2121"/>
      <c r="E258" s="2121"/>
      <c r="F258" s="487">
        <f t="shared" ref="F258:AS258" si="79">+F257+F251</f>
        <v>319287.96000000002</v>
      </c>
      <c r="G258" s="488">
        <f t="shared" si="79"/>
        <v>2500</v>
      </c>
      <c r="H258" s="525">
        <f t="shared" si="79"/>
        <v>0</v>
      </c>
      <c r="I258" s="487">
        <f t="shared" si="79"/>
        <v>0</v>
      </c>
      <c r="J258" s="487">
        <f t="shared" si="79"/>
        <v>0</v>
      </c>
      <c r="K258" s="487">
        <f t="shared" si="79"/>
        <v>0</v>
      </c>
      <c r="L258" s="487">
        <f t="shared" si="79"/>
        <v>0</v>
      </c>
      <c r="M258" s="487">
        <f t="shared" si="79"/>
        <v>0</v>
      </c>
      <c r="N258" s="487">
        <f t="shared" si="79"/>
        <v>0</v>
      </c>
      <c r="O258" s="487">
        <f t="shared" si="79"/>
        <v>0</v>
      </c>
      <c r="P258" s="487">
        <f t="shared" si="79"/>
        <v>0</v>
      </c>
      <c r="Q258" s="487">
        <f t="shared" si="79"/>
        <v>0</v>
      </c>
      <c r="R258" s="487">
        <f t="shared" si="79"/>
        <v>833.33333333333314</v>
      </c>
      <c r="S258" s="487">
        <f t="shared" si="79"/>
        <v>833.33333333333314</v>
      </c>
      <c r="T258" s="488">
        <f>T257+T251</f>
        <v>1666.6666666666663</v>
      </c>
      <c r="U258" s="525">
        <f t="shared" si="79"/>
        <v>833.33333333333314</v>
      </c>
      <c r="V258" s="487">
        <f t="shared" si="79"/>
        <v>0</v>
      </c>
      <c r="W258" s="487">
        <f t="shared" si="79"/>
        <v>0</v>
      </c>
      <c r="X258" s="487">
        <f t="shared" si="79"/>
        <v>0</v>
      </c>
      <c r="Y258" s="487">
        <f t="shared" si="79"/>
        <v>0</v>
      </c>
      <c r="Z258" s="487">
        <f t="shared" si="79"/>
        <v>0</v>
      </c>
      <c r="AA258" s="487">
        <f t="shared" si="79"/>
        <v>0</v>
      </c>
      <c r="AB258" s="487">
        <f t="shared" si="79"/>
        <v>0</v>
      </c>
      <c r="AC258" s="487">
        <f t="shared" si="79"/>
        <v>0</v>
      </c>
      <c r="AD258" s="487">
        <f t="shared" si="79"/>
        <v>0</v>
      </c>
      <c r="AE258" s="487">
        <f t="shared" si="79"/>
        <v>0</v>
      </c>
      <c r="AF258" s="487">
        <f t="shared" si="79"/>
        <v>0</v>
      </c>
      <c r="AG258" s="488">
        <f>AG257+AG251</f>
        <v>833.33333333333314</v>
      </c>
      <c r="AH258" s="525">
        <f t="shared" si="79"/>
        <v>0</v>
      </c>
      <c r="AI258" s="487">
        <f t="shared" si="79"/>
        <v>0</v>
      </c>
      <c r="AJ258" s="487">
        <f t="shared" si="79"/>
        <v>0</v>
      </c>
      <c r="AK258" s="487">
        <f t="shared" si="79"/>
        <v>0</v>
      </c>
      <c r="AL258" s="487">
        <f t="shared" si="79"/>
        <v>0</v>
      </c>
      <c r="AM258" s="487">
        <f t="shared" si="79"/>
        <v>0</v>
      </c>
      <c r="AN258" s="487">
        <f t="shared" si="79"/>
        <v>0</v>
      </c>
      <c r="AO258" s="487">
        <f t="shared" si="79"/>
        <v>0</v>
      </c>
      <c r="AP258" s="487">
        <f t="shared" si="79"/>
        <v>0</v>
      </c>
      <c r="AQ258" s="487">
        <f t="shared" si="79"/>
        <v>0</v>
      </c>
      <c r="AR258" s="487">
        <f t="shared" si="79"/>
        <v>0</v>
      </c>
      <c r="AS258" s="487">
        <f t="shared" si="79"/>
        <v>0</v>
      </c>
      <c r="AT258" s="526">
        <f>AT257+AT251</f>
        <v>0</v>
      </c>
      <c r="AU258" s="527">
        <f>AU257+AU251</f>
        <v>2499.9999999999995</v>
      </c>
      <c r="AV258" s="392">
        <f t="shared" si="77"/>
        <v>0</v>
      </c>
    </row>
    <row r="259" spans="2:48" s="60" customFormat="1" ht="13.5" x14ac:dyDescent="0.25">
      <c r="B259" s="506"/>
      <c r="C259" s="507"/>
      <c r="D259" s="508"/>
      <c r="E259" s="551"/>
      <c r="F259" s="510"/>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392"/>
    </row>
    <row r="260" spans="2:48" s="60" customFormat="1" ht="13.5" x14ac:dyDescent="0.25">
      <c r="B260" s="58"/>
      <c r="C260" s="58"/>
      <c r="D260" s="61"/>
      <c r="E260" s="552"/>
      <c r="F260" s="62"/>
      <c r="G260" s="59">
        <f>+G258-G254</f>
        <v>2500</v>
      </c>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392"/>
    </row>
    <row r="261" spans="2:48" x14ac:dyDescent="0.2">
      <c r="C261" s="1"/>
      <c r="F261" s="312"/>
      <c r="T261" s="5" t="e">
        <f>+#REF!+#REF!+#REF!+#REF!</f>
        <v>#REF!</v>
      </c>
      <c r="AG261" s="5" t="e">
        <f>+#REF!+#REF!+#REF!+#REF!</f>
        <v>#REF!</v>
      </c>
      <c r="AT261" s="5" t="e">
        <f>+#REF!+#REF!+#REF!+#REF!</f>
        <v>#REF!</v>
      </c>
      <c r="AV261" s="304"/>
    </row>
    <row r="262" spans="2:48" x14ac:dyDescent="0.2">
      <c r="C262" s="1"/>
      <c r="F262" s="312"/>
      <c r="AU262" s="5" t="e">
        <f>+#REF!+#REF!+AT261</f>
        <v>#REF!</v>
      </c>
      <c r="AV262" s="304"/>
    </row>
    <row r="263" spans="2:48" x14ac:dyDescent="0.2">
      <c r="C263" s="1"/>
      <c r="F263" s="312"/>
      <c r="AV263" s="304"/>
    </row>
    <row r="264" spans="2:48" x14ac:dyDescent="0.2">
      <c r="C264" s="1"/>
      <c r="AV264" s="304"/>
    </row>
    <row r="265" spans="2:48" x14ac:dyDescent="0.2">
      <c r="C265" s="1"/>
      <c r="F265" s="312"/>
      <c r="AV265" s="304"/>
    </row>
    <row r="266" spans="2:48" x14ac:dyDescent="0.2">
      <c r="C266" s="1"/>
      <c r="F266" s="312"/>
      <c r="AV266" s="304"/>
    </row>
    <row r="267" spans="2:48" x14ac:dyDescent="0.2">
      <c r="C267" s="1"/>
      <c r="F267" s="312"/>
      <c r="AV267" s="304"/>
    </row>
    <row r="268" spans="2:48" x14ac:dyDescent="0.2">
      <c r="C268" s="1"/>
      <c r="F268" s="312"/>
      <c r="AV268" s="304"/>
    </row>
    <row r="269" spans="2:48" x14ac:dyDescent="0.2">
      <c r="C269" s="1"/>
      <c r="F269" s="312"/>
      <c r="AV269" s="304"/>
    </row>
    <row r="270" spans="2:48" x14ac:dyDescent="0.2">
      <c r="C270" s="1"/>
      <c r="F270" s="312"/>
      <c r="AV270" s="304"/>
    </row>
    <row r="271" spans="2:48" x14ac:dyDescent="0.2">
      <c r="AV271" s="304"/>
    </row>
    <row r="272" spans="2:48" x14ac:dyDescent="0.2">
      <c r="AV272" s="304"/>
    </row>
    <row r="273" spans="48:48" x14ac:dyDescent="0.2">
      <c r="AV273" s="304"/>
    </row>
    <row r="274" spans="48:48" x14ac:dyDescent="0.2">
      <c r="AV274" s="304"/>
    </row>
    <row r="275" spans="48:48" x14ac:dyDescent="0.2">
      <c r="AV275" s="304"/>
    </row>
    <row r="276" spans="48:48" x14ac:dyDescent="0.2">
      <c r="AV276" s="304"/>
    </row>
    <row r="277" spans="48:48" x14ac:dyDescent="0.2">
      <c r="AV277" s="304"/>
    </row>
    <row r="278" spans="48:48" x14ac:dyDescent="0.2">
      <c r="AV278" s="304"/>
    </row>
    <row r="279" spans="48:48" x14ac:dyDescent="0.2">
      <c r="AV279" s="304"/>
    </row>
    <row r="280" spans="48:48" x14ac:dyDescent="0.2">
      <c r="AV280" s="304"/>
    </row>
    <row r="281" spans="48:48" x14ac:dyDescent="0.2">
      <c r="AV281" s="304"/>
    </row>
    <row r="282" spans="48:48" x14ac:dyDescent="0.2">
      <c r="AV282" s="304"/>
    </row>
    <row r="283" spans="48:48" x14ac:dyDescent="0.2">
      <c r="AV283" s="304"/>
    </row>
    <row r="284" spans="48:48" x14ac:dyDescent="0.2">
      <c r="AV284" s="304"/>
    </row>
    <row r="285" spans="48:48" x14ac:dyDescent="0.2">
      <c r="AV285" s="304"/>
    </row>
    <row r="286" spans="48:48" x14ac:dyDescent="0.2">
      <c r="AV286" s="304"/>
    </row>
    <row r="287" spans="48:48" x14ac:dyDescent="0.2">
      <c r="AV287" s="304"/>
    </row>
    <row r="288" spans="48:48" x14ac:dyDescent="0.2">
      <c r="AV288" s="304"/>
    </row>
    <row r="289" spans="48:48" x14ac:dyDescent="0.2">
      <c r="AV289" s="304"/>
    </row>
    <row r="290" spans="48:48" x14ac:dyDescent="0.2">
      <c r="AV290" s="304"/>
    </row>
    <row r="291" spans="48:48" x14ac:dyDescent="0.2">
      <c r="AV291" s="304"/>
    </row>
    <row r="292" spans="48:48" x14ac:dyDescent="0.2">
      <c r="AV292" s="304"/>
    </row>
    <row r="293" spans="48:48" x14ac:dyDescent="0.2">
      <c r="AV293" s="304"/>
    </row>
    <row r="294" spans="48:48" x14ac:dyDescent="0.2">
      <c r="AV294" s="304"/>
    </row>
    <row r="295" spans="48:48" x14ac:dyDescent="0.2">
      <c r="AV295" s="304"/>
    </row>
    <row r="296" spans="48:48" x14ac:dyDescent="0.2">
      <c r="AV296" s="304"/>
    </row>
    <row r="297" spans="48:48" x14ac:dyDescent="0.2">
      <c r="AV297" s="304"/>
    </row>
    <row r="298" spans="48:48" x14ac:dyDescent="0.2">
      <c r="AV298" s="304"/>
    </row>
    <row r="299" spans="48:48" x14ac:dyDescent="0.2">
      <c r="AV299" s="304"/>
    </row>
    <row r="300" spans="48:48" x14ac:dyDescent="0.2">
      <c r="AV300" s="304"/>
    </row>
    <row r="301" spans="48:48" x14ac:dyDescent="0.2">
      <c r="AV301" s="304"/>
    </row>
    <row r="302" spans="48:48" x14ac:dyDescent="0.2">
      <c r="AV302" s="304"/>
    </row>
    <row r="303" spans="48:48" x14ac:dyDescent="0.2">
      <c r="AV303" s="304"/>
    </row>
    <row r="304" spans="48:48" x14ac:dyDescent="0.2">
      <c r="AV304" s="304"/>
    </row>
    <row r="305" spans="48:48" x14ac:dyDescent="0.2">
      <c r="AV305" s="304"/>
    </row>
    <row r="306" spans="48:48" x14ac:dyDescent="0.2">
      <c r="AV306" s="304"/>
    </row>
    <row r="307" spans="48:48" x14ac:dyDescent="0.2">
      <c r="AV307" s="304"/>
    </row>
    <row r="308" spans="48:48" x14ac:dyDescent="0.2">
      <c r="AV308" s="304"/>
    </row>
    <row r="309" spans="48:48" x14ac:dyDescent="0.2">
      <c r="AV309" s="304"/>
    </row>
    <row r="310" spans="48:48" x14ac:dyDescent="0.2">
      <c r="AV310" s="304"/>
    </row>
    <row r="311" spans="48:48" x14ac:dyDescent="0.2">
      <c r="AV311" s="304"/>
    </row>
    <row r="312" spans="48:48" x14ac:dyDescent="0.2">
      <c r="AV312" s="304"/>
    </row>
    <row r="313" spans="48:48" x14ac:dyDescent="0.2">
      <c r="AV313" s="304"/>
    </row>
    <row r="314" spans="48:48" x14ac:dyDescent="0.2">
      <c r="AV314" s="304"/>
    </row>
    <row r="315" spans="48:48" x14ac:dyDescent="0.2">
      <c r="AV315" s="304"/>
    </row>
    <row r="316" spans="48:48" x14ac:dyDescent="0.2">
      <c r="AV316" s="304"/>
    </row>
    <row r="317" spans="48:48" x14ac:dyDescent="0.2">
      <c r="AV317" s="304"/>
    </row>
    <row r="318" spans="48:48" x14ac:dyDescent="0.2">
      <c r="AV318" s="304"/>
    </row>
    <row r="319" spans="48:48" x14ac:dyDescent="0.2">
      <c r="AV319" s="304"/>
    </row>
    <row r="320" spans="48:48" x14ac:dyDescent="0.2">
      <c r="AV320" s="304"/>
    </row>
    <row r="321" spans="48:48" x14ac:dyDescent="0.2">
      <c r="AV321" s="304"/>
    </row>
    <row r="322" spans="48:48" x14ac:dyDescent="0.2">
      <c r="AV322" s="304"/>
    </row>
    <row r="323" spans="48:48" x14ac:dyDescent="0.2">
      <c r="AV323" s="304"/>
    </row>
    <row r="324" spans="48:48" x14ac:dyDescent="0.2">
      <c r="AV324" s="304"/>
    </row>
    <row r="325" spans="48:48" x14ac:dyDescent="0.2">
      <c r="AV325" s="304"/>
    </row>
    <row r="326" spans="48:48" x14ac:dyDescent="0.2">
      <c r="AV326" s="304"/>
    </row>
    <row r="327" spans="48:48" x14ac:dyDescent="0.2">
      <c r="AV327" s="304"/>
    </row>
    <row r="328" spans="48:48" x14ac:dyDescent="0.2">
      <c r="AV328" s="304"/>
    </row>
    <row r="329" spans="48:48" x14ac:dyDescent="0.2">
      <c r="AV329" s="304"/>
    </row>
    <row r="330" spans="48:48" x14ac:dyDescent="0.2">
      <c r="AV330" s="304"/>
    </row>
    <row r="331" spans="48:48" x14ac:dyDescent="0.2">
      <c r="AV331" s="304"/>
    </row>
    <row r="332" spans="48:48" x14ac:dyDescent="0.2">
      <c r="AV332" s="304"/>
    </row>
    <row r="333" spans="48:48" x14ac:dyDescent="0.2">
      <c r="AV333" s="304"/>
    </row>
    <row r="334" spans="48:48" x14ac:dyDescent="0.2">
      <c r="AV334" s="304"/>
    </row>
    <row r="335" spans="48:48" x14ac:dyDescent="0.2">
      <c r="AV335" s="304"/>
    </row>
    <row r="336" spans="48:48" x14ac:dyDescent="0.2">
      <c r="AV336" s="304"/>
    </row>
    <row r="337" spans="48:48" x14ac:dyDescent="0.2">
      <c r="AV337" s="304"/>
    </row>
    <row r="338" spans="48:48" x14ac:dyDescent="0.2">
      <c r="AV338" s="304"/>
    </row>
    <row r="339" spans="48:48" x14ac:dyDescent="0.2">
      <c r="AV339" s="304"/>
    </row>
    <row r="340" spans="48:48" x14ac:dyDescent="0.2">
      <c r="AV340" s="304"/>
    </row>
    <row r="341" spans="48:48" x14ac:dyDescent="0.2">
      <c r="AV341" s="304"/>
    </row>
    <row r="342" spans="48:48" x14ac:dyDescent="0.2">
      <c r="AV342" s="304"/>
    </row>
    <row r="343" spans="48:48" x14ac:dyDescent="0.2">
      <c r="AV343" s="304"/>
    </row>
    <row r="344" spans="48:48" x14ac:dyDescent="0.2">
      <c r="AV344" s="304"/>
    </row>
    <row r="345" spans="48:48" x14ac:dyDescent="0.2">
      <c r="AV345" s="304"/>
    </row>
    <row r="346" spans="48:48" x14ac:dyDescent="0.2">
      <c r="AV346" s="304"/>
    </row>
    <row r="347" spans="48:48" x14ac:dyDescent="0.2">
      <c r="AV347" s="304"/>
    </row>
    <row r="348" spans="48:48" x14ac:dyDescent="0.2">
      <c r="AV348" s="304"/>
    </row>
  </sheetData>
  <sheetProtection password="C493" sheet="1" scenarios="1" formatColumns="0" formatRows="0"/>
  <mergeCells count="21">
    <mergeCell ref="H9:T9"/>
    <mergeCell ref="B1:AU1"/>
    <mergeCell ref="B4:J4"/>
    <mergeCell ref="B6:C6"/>
    <mergeCell ref="D6:M6"/>
    <mergeCell ref="B257:E257"/>
    <mergeCell ref="B258:E258"/>
    <mergeCell ref="AU9:AU10"/>
    <mergeCell ref="B251:E251"/>
    <mergeCell ref="B7:C7"/>
    <mergeCell ref="D7:F7"/>
    <mergeCell ref="B8:AU8"/>
    <mergeCell ref="B9:C10"/>
    <mergeCell ref="D9:D10"/>
    <mergeCell ref="E9:E10"/>
    <mergeCell ref="F9:F10"/>
    <mergeCell ref="G9:G10"/>
    <mergeCell ref="G7:J7"/>
    <mergeCell ref="K7:M7"/>
    <mergeCell ref="AH9:AT9"/>
    <mergeCell ref="U9:AG9"/>
  </mergeCells>
  <conditionalFormatting sqref="AV11:AV250 AV252:AV258">
    <cfRule type="cellIs" dxfId="11" priority="2" operator="notEqual">
      <formula>0</formula>
    </cfRule>
  </conditionalFormatting>
  <conditionalFormatting sqref="AV251">
    <cfRule type="cellIs" dxfId="10"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0000"/>
  </sheetPr>
  <dimension ref="B1:AW348"/>
  <sheetViews>
    <sheetView showGridLines="0" zoomScale="90" zoomScaleNormal="90" zoomScaleSheetLayoutView="100" workbookViewId="0">
      <selection activeCell="G9" sqref="G9:G10"/>
    </sheetView>
  </sheetViews>
  <sheetFormatPr baseColWidth="10" defaultColWidth="11.42578125" defaultRowHeight="12.75" outlineLevelRow="1" outlineLevelCol="2" x14ac:dyDescent="0.2"/>
  <cols>
    <col min="1" max="1" width="5.7109375" style="297" customWidth="1"/>
    <col min="2" max="2" width="6.7109375" style="1" customWidth="1"/>
    <col min="3" max="3" width="35.7109375" style="313" customWidth="1"/>
    <col min="4" max="4" width="12.7109375" style="311" customWidth="1" outlineLevel="1"/>
    <col min="5" max="5" width="9.7109375" style="351" customWidth="1" outlineLevel="1"/>
    <col min="6" max="6" width="9.710937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297"/>
  </cols>
  <sheetData>
    <row r="1" spans="2:49" ht="15" customHeight="1" x14ac:dyDescent="0.2">
      <c r="B1" s="2130" t="s">
        <v>187</v>
      </c>
      <c r="C1" s="2130"/>
      <c r="D1" s="2130"/>
      <c r="E1" s="2130"/>
      <c r="F1" s="2130"/>
      <c r="G1" s="2130"/>
      <c r="H1" s="2130"/>
      <c r="I1" s="2130"/>
      <c r="J1" s="2130"/>
      <c r="K1" s="2130"/>
      <c r="L1" s="2130"/>
      <c r="M1" s="2130"/>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c r="AL1" s="2130"/>
      <c r="AM1" s="2130"/>
      <c r="AN1" s="2130"/>
      <c r="AO1" s="2130"/>
      <c r="AP1" s="2130"/>
      <c r="AQ1" s="2130"/>
      <c r="AR1" s="2130"/>
      <c r="AS1" s="2130"/>
      <c r="AT1" s="2130"/>
      <c r="AU1" s="2130"/>
    </row>
    <row r="2" spans="2:49" s="314" customFormat="1" ht="15" customHeight="1" x14ac:dyDescent="0.25">
      <c r="B2" s="236" t="s">
        <v>49</v>
      </c>
      <c r="C2" s="235"/>
      <c r="D2" s="227"/>
      <c r="E2" s="355"/>
      <c r="F2" s="241"/>
      <c r="G2" s="883"/>
      <c r="H2" s="185" t="str">
        <f>+'INFORMACION GENERAL PROYECTO'!$G$2</f>
        <v>Línea 3. Promoción y Fortalecimiento de Capacidades para el Emprendimiento</v>
      </c>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83"/>
      <c r="AJ2" s="883"/>
      <c r="AK2" s="883"/>
      <c r="AL2" s="883"/>
      <c r="AM2" s="883"/>
      <c r="AN2" s="883"/>
      <c r="AO2" s="883"/>
      <c r="AP2" s="883"/>
      <c r="AQ2" s="883"/>
      <c r="AR2" s="883"/>
      <c r="AS2" s="883"/>
      <c r="AT2" s="883"/>
      <c r="AU2" s="883"/>
    </row>
    <row r="3" spans="2:49" ht="10.5" customHeight="1" x14ac:dyDescent="0.2">
      <c r="B3" s="882"/>
      <c r="C3" s="882"/>
      <c r="D3" s="882"/>
      <c r="E3" s="356"/>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row>
    <row r="4" spans="2:49" ht="30" customHeight="1" x14ac:dyDescent="0.2">
      <c r="B4" s="2139" t="s">
        <v>487</v>
      </c>
      <c r="C4" s="2139"/>
      <c r="D4" s="2139"/>
      <c r="E4" s="2139"/>
      <c r="F4" s="2139"/>
      <c r="G4" s="2139"/>
      <c r="H4" s="2139"/>
      <c r="I4" s="2139"/>
      <c r="J4" s="2139"/>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row>
    <row r="5" spans="2:49" ht="10.5" customHeight="1" thickBot="1" x14ac:dyDescent="0.25">
      <c r="B5" s="66"/>
      <c r="C5" s="66"/>
      <c r="D5" s="285"/>
      <c r="E5" s="357"/>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row>
    <row r="6" spans="2:49" s="60" customFormat="1" ht="30" customHeight="1" x14ac:dyDescent="0.25">
      <c r="B6" s="2133" t="s">
        <v>267</v>
      </c>
      <c r="C6" s="2134"/>
      <c r="D6" s="2142" t="str">
        <f>+'INFORMACION GENERAL PROYECTO'!E6</f>
        <v>Promoción y fortalecimiento de capacidades para el emprendimiento - Turismo - Calca, Cusco</v>
      </c>
      <c r="E6" s="2142"/>
      <c r="F6" s="2142"/>
      <c r="G6" s="2142"/>
      <c r="H6" s="2142"/>
      <c r="I6" s="2142"/>
      <c r="J6" s="2142"/>
      <c r="K6" s="2142"/>
      <c r="L6" s="2142"/>
      <c r="M6" s="2143"/>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row>
    <row r="7" spans="2:49" s="60" customFormat="1" ht="15" customHeight="1" thickBot="1" x14ac:dyDescent="0.3">
      <c r="B7" s="2140" t="s">
        <v>283</v>
      </c>
      <c r="C7" s="2141"/>
      <c r="D7" s="2135">
        <f>+'INFORMACION GENERAL PROYECTO'!K7</f>
        <v>0</v>
      </c>
      <c r="E7" s="2135"/>
      <c r="F7" s="2135"/>
      <c r="G7" s="2115" t="s">
        <v>271</v>
      </c>
      <c r="H7" s="2146"/>
      <c r="I7" s="2146"/>
      <c r="J7" s="2116"/>
      <c r="K7" s="2154">
        <f>+'INFORMACION GENERAL PROYECTO'!K24</f>
        <v>14.005479452054796</v>
      </c>
      <c r="L7" s="2155"/>
      <c r="M7" s="2156"/>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row>
    <row r="8" spans="2:49" s="60" customFormat="1" ht="10.5" customHeight="1" thickBot="1" x14ac:dyDescent="0.3">
      <c r="B8" s="491"/>
      <c r="C8" s="492"/>
      <c r="D8" s="887"/>
      <c r="E8" s="492"/>
      <c r="F8" s="492"/>
      <c r="G8" s="492"/>
      <c r="H8" s="492"/>
      <c r="I8" s="492"/>
      <c r="J8" s="492"/>
      <c r="K8" s="492"/>
      <c r="L8" s="492"/>
      <c r="M8" s="492"/>
      <c r="N8" s="492"/>
      <c r="O8" s="492"/>
      <c r="P8" s="492"/>
      <c r="Q8" s="492"/>
      <c r="R8" s="492"/>
      <c r="S8" s="492"/>
      <c r="T8" s="492"/>
      <c r="U8" s="492"/>
      <c r="V8" s="492"/>
      <c r="W8" s="492"/>
      <c r="X8" s="492"/>
      <c r="Y8" s="492"/>
      <c r="Z8" s="492"/>
      <c r="AA8" s="492"/>
      <c r="AB8" s="492"/>
      <c r="AC8" s="492"/>
      <c r="AD8" s="492"/>
      <c r="AE8" s="492"/>
      <c r="AF8" s="492"/>
      <c r="AG8" s="492"/>
      <c r="AH8" s="492"/>
      <c r="AI8" s="492"/>
      <c r="AJ8" s="492"/>
      <c r="AK8" s="492"/>
      <c r="AL8" s="492"/>
      <c r="AM8" s="492"/>
      <c r="AN8" s="492"/>
      <c r="AO8" s="492"/>
      <c r="AP8" s="492"/>
      <c r="AQ8" s="492"/>
      <c r="AR8" s="492"/>
      <c r="AS8" s="492"/>
      <c r="AT8" s="492"/>
      <c r="AU8" s="529"/>
      <c r="AV8" s="493"/>
    </row>
    <row r="9" spans="2:49" s="376" customFormat="1" ht="15" customHeight="1" x14ac:dyDescent="0.15">
      <c r="B9" s="2104" t="s">
        <v>211</v>
      </c>
      <c r="C9" s="2124"/>
      <c r="D9" s="2128" t="s">
        <v>284</v>
      </c>
      <c r="E9" s="2128" t="s">
        <v>285</v>
      </c>
      <c r="F9" s="2128" t="s">
        <v>213</v>
      </c>
      <c r="G9" s="2105" t="str">
        <f>+'INFORMACION GENERAL PROYECTO'!B13</f>
        <v>INSTITUCIÓN APORTANTE 1</v>
      </c>
      <c r="H9" s="2157" t="s">
        <v>53</v>
      </c>
      <c r="I9" s="2158"/>
      <c r="J9" s="2158"/>
      <c r="K9" s="2158"/>
      <c r="L9" s="2158"/>
      <c r="M9" s="2158"/>
      <c r="N9" s="2158"/>
      <c r="O9" s="2158"/>
      <c r="P9" s="2158"/>
      <c r="Q9" s="2158"/>
      <c r="R9" s="2158"/>
      <c r="S9" s="2158"/>
      <c r="T9" s="2159"/>
      <c r="U9" s="2160" t="s">
        <v>54</v>
      </c>
      <c r="V9" s="2158"/>
      <c r="W9" s="2158"/>
      <c r="X9" s="2158"/>
      <c r="Y9" s="2158"/>
      <c r="Z9" s="2158"/>
      <c r="AA9" s="2158"/>
      <c r="AB9" s="2158"/>
      <c r="AC9" s="2158"/>
      <c r="AD9" s="2158"/>
      <c r="AE9" s="2158"/>
      <c r="AF9" s="2158"/>
      <c r="AG9" s="2161"/>
      <c r="AH9" s="2157" t="s">
        <v>55</v>
      </c>
      <c r="AI9" s="2158"/>
      <c r="AJ9" s="2158"/>
      <c r="AK9" s="2158"/>
      <c r="AL9" s="2158"/>
      <c r="AM9" s="2158"/>
      <c r="AN9" s="2158"/>
      <c r="AO9" s="2158"/>
      <c r="AP9" s="2158"/>
      <c r="AQ9" s="2158"/>
      <c r="AR9" s="2158"/>
      <c r="AS9" s="2158"/>
      <c r="AT9" s="2159"/>
      <c r="AU9" s="2147" t="s">
        <v>46</v>
      </c>
    </row>
    <row r="10" spans="2:49" s="376" customFormat="1" ht="15" customHeight="1" x14ac:dyDescent="0.15">
      <c r="B10" s="2106"/>
      <c r="C10" s="2125"/>
      <c r="D10" s="2129"/>
      <c r="E10" s="2129"/>
      <c r="F10" s="2129"/>
      <c r="G10" s="2107" t="str">
        <f>+'INFORMACION GENERAL PROYECTO'!B11</f>
        <v>APORTE DE FONDOEMPLEO</v>
      </c>
      <c r="H10" s="377">
        <f>'CRONOGRAMA PRODUCTOS'!H22</f>
        <v>42675</v>
      </c>
      <c r="I10" s="378">
        <f>'CRONOGRAMA PRODUCTOS'!I22</f>
        <v>42705</v>
      </c>
      <c r="J10" s="378">
        <f>'CRONOGRAMA PRODUCTOS'!J22</f>
        <v>42736</v>
      </c>
      <c r="K10" s="378">
        <f>'CRONOGRAMA PRODUCTOS'!K22</f>
        <v>42767</v>
      </c>
      <c r="L10" s="378">
        <f>'CRONOGRAMA PRODUCTOS'!L22</f>
        <v>42795</v>
      </c>
      <c r="M10" s="378">
        <f>'CRONOGRAMA PRODUCTOS'!M22</f>
        <v>42826</v>
      </c>
      <c r="N10" s="378">
        <f>'CRONOGRAMA PRODUCTOS'!N22</f>
        <v>42856</v>
      </c>
      <c r="O10" s="378">
        <f>'CRONOGRAMA PRODUCTOS'!O22</f>
        <v>42887</v>
      </c>
      <c r="P10" s="378">
        <f>'CRONOGRAMA PRODUCTOS'!P22</f>
        <v>42917</v>
      </c>
      <c r="Q10" s="378">
        <f>'CRONOGRAMA PRODUCTOS'!Q22</f>
        <v>42948</v>
      </c>
      <c r="R10" s="378">
        <f>'CRONOGRAMA PRODUCTOS'!R22</f>
        <v>42979</v>
      </c>
      <c r="S10" s="378">
        <f>'CRONOGRAMA PRODUCTOS'!S22</f>
        <v>43009</v>
      </c>
      <c r="T10" s="379" t="s">
        <v>476</v>
      </c>
      <c r="U10" s="380">
        <f>'CRONOGRAMA PRODUCTOS'!T22</f>
        <v>43040</v>
      </c>
      <c r="V10" s="378">
        <f>'CRONOGRAMA PRODUCTOS'!U22</f>
        <v>43070</v>
      </c>
      <c r="W10" s="378">
        <f>'CRONOGRAMA PRODUCTOS'!V22</f>
        <v>43101</v>
      </c>
      <c r="X10" s="378">
        <f>'CRONOGRAMA PRODUCTOS'!W22</f>
        <v>43132</v>
      </c>
      <c r="Y10" s="378">
        <f>'CRONOGRAMA PRODUCTOS'!X22</f>
        <v>43160</v>
      </c>
      <c r="Z10" s="378">
        <f>'CRONOGRAMA PRODUCTOS'!Y22</f>
        <v>43191</v>
      </c>
      <c r="AA10" s="378">
        <f>'CRONOGRAMA PRODUCTOS'!Z22</f>
        <v>43221</v>
      </c>
      <c r="AB10" s="378">
        <f>'CRONOGRAMA PRODUCTOS'!AA22</f>
        <v>43252</v>
      </c>
      <c r="AC10" s="378">
        <f>'CRONOGRAMA PRODUCTOS'!AB22</f>
        <v>43282</v>
      </c>
      <c r="AD10" s="378">
        <f>'CRONOGRAMA PRODUCTOS'!AC22</f>
        <v>43313</v>
      </c>
      <c r="AE10" s="378">
        <f>'CRONOGRAMA PRODUCTOS'!AD22</f>
        <v>43344</v>
      </c>
      <c r="AF10" s="378">
        <f>'CRONOGRAMA PRODUCTOS'!AE22</f>
        <v>43374</v>
      </c>
      <c r="AG10" s="381" t="s">
        <v>476</v>
      </c>
      <c r="AH10" s="377">
        <f>'CRONOGRAMA PRODUCTOS'!AF22</f>
        <v>43405</v>
      </c>
      <c r="AI10" s="378">
        <f>'CRONOGRAMA PRODUCTOS'!AG22</f>
        <v>43435</v>
      </c>
      <c r="AJ10" s="378">
        <f>'CRONOGRAMA PRODUCTOS'!AH22</f>
        <v>43466</v>
      </c>
      <c r="AK10" s="378">
        <f>'CRONOGRAMA PRODUCTOS'!AI22</f>
        <v>43497</v>
      </c>
      <c r="AL10" s="378">
        <f>'CRONOGRAMA PRODUCTOS'!AJ22</f>
        <v>43525</v>
      </c>
      <c r="AM10" s="378">
        <f>'CRONOGRAMA PRODUCTOS'!AK22</f>
        <v>43556</v>
      </c>
      <c r="AN10" s="378">
        <f>'CRONOGRAMA PRODUCTOS'!AL22</f>
        <v>43586</v>
      </c>
      <c r="AO10" s="378">
        <f>'CRONOGRAMA PRODUCTOS'!AM22</f>
        <v>43617</v>
      </c>
      <c r="AP10" s="378">
        <f>'CRONOGRAMA PRODUCTOS'!AN22</f>
        <v>43647</v>
      </c>
      <c r="AQ10" s="378">
        <f>'CRONOGRAMA PRODUCTOS'!AO22</f>
        <v>43678</v>
      </c>
      <c r="AR10" s="378">
        <f>'CRONOGRAMA PRODUCTOS'!AP22</f>
        <v>43709</v>
      </c>
      <c r="AS10" s="378">
        <f>'CRONOGRAMA PRODUCTOS'!AQ22</f>
        <v>43739</v>
      </c>
      <c r="AT10" s="379" t="s">
        <v>476</v>
      </c>
      <c r="AU10" s="2162"/>
    </row>
    <row r="11" spans="2:49" s="394" customFormat="1" ht="30" customHeight="1" x14ac:dyDescent="0.25">
      <c r="B11" s="382">
        <f>'FORMATO COSTEO C1'!$C$12</f>
        <v>1</v>
      </c>
      <c r="C11" s="383" t="str">
        <f>'FORMATO COSTEO C1'!D$12</f>
        <v xml:space="preserve">Capacitación en Gestión de negocios a Emprendedores del sector turismo de los distritos de Pisac, Taray, Lamay, Coya y Calca, provincia de Calca - región Cusco, con idea de negocio o negocio propio en marcha  </v>
      </c>
      <c r="D11" s="384"/>
      <c r="E11" s="533"/>
      <c r="F11" s="386">
        <f>+F12+F43+F74</f>
        <v>4600</v>
      </c>
      <c r="G11" s="387">
        <f>+G12+G43+G74</f>
        <v>600</v>
      </c>
      <c r="H11" s="388">
        <f>+H12+H43+H74</f>
        <v>300</v>
      </c>
      <c r="I11" s="386">
        <f t="shared" ref="I11:AS11" si="0">+I12+I43+I74</f>
        <v>300</v>
      </c>
      <c r="J11" s="386">
        <f t="shared" si="0"/>
        <v>0</v>
      </c>
      <c r="K11" s="386">
        <f t="shared" si="0"/>
        <v>0</v>
      </c>
      <c r="L11" s="386">
        <f t="shared" si="0"/>
        <v>0</v>
      </c>
      <c r="M11" s="386">
        <f t="shared" si="0"/>
        <v>0</v>
      </c>
      <c r="N11" s="386">
        <f t="shared" si="0"/>
        <v>0</v>
      </c>
      <c r="O11" s="386">
        <f t="shared" si="0"/>
        <v>0</v>
      </c>
      <c r="P11" s="386">
        <f t="shared" si="0"/>
        <v>0</v>
      </c>
      <c r="Q11" s="386">
        <f t="shared" si="0"/>
        <v>0</v>
      </c>
      <c r="R11" s="386">
        <f t="shared" si="0"/>
        <v>0</v>
      </c>
      <c r="S11" s="386">
        <f t="shared" si="0"/>
        <v>0</v>
      </c>
      <c r="T11" s="389">
        <f>+T12+T43+T74</f>
        <v>600</v>
      </c>
      <c r="U11" s="390">
        <f t="shared" si="0"/>
        <v>0</v>
      </c>
      <c r="V11" s="386">
        <f t="shared" si="0"/>
        <v>0</v>
      </c>
      <c r="W11" s="386">
        <f t="shared" si="0"/>
        <v>0</v>
      </c>
      <c r="X11" s="386">
        <f t="shared" si="0"/>
        <v>0</v>
      </c>
      <c r="Y11" s="386">
        <f t="shared" si="0"/>
        <v>0</v>
      </c>
      <c r="Z11" s="386">
        <f t="shared" si="0"/>
        <v>0</v>
      </c>
      <c r="AA11" s="386">
        <f t="shared" si="0"/>
        <v>0</v>
      </c>
      <c r="AB11" s="386">
        <f t="shared" si="0"/>
        <v>0</v>
      </c>
      <c r="AC11" s="386">
        <f t="shared" si="0"/>
        <v>0</v>
      </c>
      <c r="AD11" s="386">
        <f t="shared" si="0"/>
        <v>0</v>
      </c>
      <c r="AE11" s="386">
        <f t="shared" si="0"/>
        <v>0</v>
      </c>
      <c r="AF11" s="386">
        <f t="shared" si="0"/>
        <v>0</v>
      </c>
      <c r="AG11" s="387">
        <f>+AG12+AG43+AG74</f>
        <v>0</v>
      </c>
      <c r="AH11" s="388">
        <f t="shared" si="0"/>
        <v>0</v>
      </c>
      <c r="AI11" s="386">
        <f t="shared" si="0"/>
        <v>0</v>
      </c>
      <c r="AJ11" s="386">
        <f t="shared" si="0"/>
        <v>0</v>
      </c>
      <c r="AK11" s="386">
        <f t="shared" si="0"/>
        <v>0</v>
      </c>
      <c r="AL11" s="386">
        <f t="shared" si="0"/>
        <v>0</v>
      </c>
      <c r="AM11" s="386">
        <f t="shared" si="0"/>
        <v>0</v>
      </c>
      <c r="AN11" s="386">
        <f t="shared" si="0"/>
        <v>0</v>
      </c>
      <c r="AO11" s="386">
        <f t="shared" si="0"/>
        <v>0</v>
      </c>
      <c r="AP11" s="386">
        <f t="shared" si="0"/>
        <v>0</v>
      </c>
      <c r="AQ11" s="386">
        <f t="shared" si="0"/>
        <v>0</v>
      </c>
      <c r="AR11" s="386">
        <f t="shared" si="0"/>
        <v>0</v>
      </c>
      <c r="AS11" s="386">
        <f t="shared" si="0"/>
        <v>0</v>
      </c>
      <c r="AT11" s="389">
        <f>+AT12+AT43+AT74</f>
        <v>0</v>
      </c>
      <c r="AU11" s="391">
        <f>+AU12+AU43+AU74</f>
        <v>600</v>
      </c>
      <c r="AV11" s="392">
        <f t="shared" ref="AV11:AV74" si="1">+G11-AU11</f>
        <v>0</v>
      </c>
      <c r="AW11" s="393"/>
    </row>
    <row r="12" spans="2:49" s="405" customFormat="1" ht="12.75" customHeight="1" outlineLevel="1" x14ac:dyDescent="0.25">
      <c r="B12" s="395">
        <f>'FORMATO COSTEO C1'!C$13</f>
        <v>1.1000000000000001</v>
      </c>
      <c r="C12" s="396" t="str">
        <f>'FORMATO COSTEO C1'!D$13</f>
        <v>Emprendedores del sector turismo de los distritos de Pisac, Taray, Lamay, Coya y Calca, provincia de Calca - región Cusco, con idea de negocio o negocio propio en marcha pre seleccionados</v>
      </c>
      <c r="D12" s="397"/>
      <c r="E12" s="534"/>
      <c r="F12" s="399">
        <f>+F13+F19+F25+F31+F37</f>
        <v>4600</v>
      </c>
      <c r="G12" s="400">
        <f t="shared" ref="G12:P12" si="2">+G13+G19+G25+G31+G37</f>
        <v>600</v>
      </c>
      <c r="H12" s="401">
        <f t="shared" si="2"/>
        <v>300</v>
      </c>
      <c r="I12" s="399">
        <f>+I13+I19+I25+I31+I37</f>
        <v>300</v>
      </c>
      <c r="J12" s="399">
        <f>+J13+J19+J25+J31+J37</f>
        <v>0</v>
      </c>
      <c r="K12" s="399">
        <f>+K13+K19+K25+K31+K37</f>
        <v>0</v>
      </c>
      <c r="L12" s="399">
        <f>+L13+L19+L25+L31+L37</f>
        <v>0</v>
      </c>
      <c r="M12" s="399">
        <f>+M13+M19+M25+M31+M37</f>
        <v>0</v>
      </c>
      <c r="N12" s="399">
        <f t="shared" si="2"/>
        <v>0</v>
      </c>
      <c r="O12" s="399">
        <f t="shared" si="2"/>
        <v>0</v>
      </c>
      <c r="P12" s="399">
        <f t="shared" si="2"/>
        <v>0</v>
      </c>
      <c r="Q12" s="399">
        <f>+Q13+Q19+Q25+Q31+Q37</f>
        <v>0</v>
      </c>
      <c r="R12" s="399">
        <f>+R13+R19+R25+R31+R37</f>
        <v>0</v>
      </c>
      <c r="S12" s="399">
        <f>+S13+S19+S25+S31+S37</f>
        <v>0</v>
      </c>
      <c r="T12" s="402">
        <f>+T13+T19+T25+T31+T37</f>
        <v>600</v>
      </c>
      <c r="U12" s="403">
        <f t="shared" ref="U12:AS12" si="3">+U13+U19+U25+U31+U37</f>
        <v>0</v>
      </c>
      <c r="V12" s="399">
        <f t="shared" si="3"/>
        <v>0</v>
      </c>
      <c r="W12" s="399">
        <f t="shared" si="3"/>
        <v>0</v>
      </c>
      <c r="X12" s="399">
        <f t="shared" si="3"/>
        <v>0</v>
      </c>
      <c r="Y12" s="399">
        <f t="shared" si="3"/>
        <v>0</v>
      </c>
      <c r="Z12" s="399">
        <f t="shared" si="3"/>
        <v>0</v>
      </c>
      <c r="AA12" s="399">
        <f t="shared" si="3"/>
        <v>0</v>
      </c>
      <c r="AB12" s="399">
        <f t="shared" si="3"/>
        <v>0</v>
      </c>
      <c r="AC12" s="399">
        <f t="shared" si="3"/>
        <v>0</v>
      </c>
      <c r="AD12" s="399">
        <f t="shared" si="3"/>
        <v>0</v>
      </c>
      <c r="AE12" s="399">
        <f t="shared" si="3"/>
        <v>0</v>
      </c>
      <c r="AF12" s="399">
        <f t="shared" si="3"/>
        <v>0</v>
      </c>
      <c r="AG12" s="400">
        <f>+AG13+AG19+AG25+AG31+AG37</f>
        <v>0</v>
      </c>
      <c r="AH12" s="401">
        <f t="shared" si="3"/>
        <v>0</v>
      </c>
      <c r="AI12" s="399">
        <f t="shared" si="3"/>
        <v>0</v>
      </c>
      <c r="AJ12" s="399">
        <f t="shared" si="3"/>
        <v>0</v>
      </c>
      <c r="AK12" s="399">
        <f t="shared" si="3"/>
        <v>0</v>
      </c>
      <c r="AL12" s="399">
        <f t="shared" si="3"/>
        <v>0</v>
      </c>
      <c r="AM12" s="399">
        <f t="shared" si="3"/>
        <v>0</v>
      </c>
      <c r="AN12" s="399">
        <f t="shared" si="3"/>
        <v>0</v>
      </c>
      <c r="AO12" s="399">
        <f t="shared" si="3"/>
        <v>0</v>
      </c>
      <c r="AP12" s="399">
        <f t="shared" si="3"/>
        <v>0</v>
      </c>
      <c r="AQ12" s="399">
        <f t="shared" si="3"/>
        <v>0</v>
      </c>
      <c r="AR12" s="399">
        <f t="shared" si="3"/>
        <v>0</v>
      </c>
      <c r="AS12" s="399">
        <f t="shared" si="3"/>
        <v>0</v>
      </c>
      <c r="AT12" s="402">
        <f>+AT13+AT19+AT25+AT31+AT37</f>
        <v>0</v>
      </c>
      <c r="AU12" s="404">
        <f>+AU13+AU19+AU25+AU31+AU37</f>
        <v>600</v>
      </c>
      <c r="AV12" s="392">
        <f t="shared" si="1"/>
        <v>0</v>
      </c>
    </row>
    <row r="13" spans="2:49" s="394" customFormat="1" ht="12.75" customHeight="1" x14ac:dyDescent="0.15">
      <c r="B13" s="406" t="str">
        <f>+'FORMATO COSTEO C1'!C$14</f>
        <v>1.1.1</v>
      </c>
      <c r="C13" s="407" t="str">
        <f>+'FORMATO COSTEO C1'!$B$14</f>
        <v>Difundir y promocionar el proyecto</v>
      </c>
      <c r="D13" s="543" t="str">
        <f>+'FORMATO COSTEO C1'!$D$14</f>
        <v>Evento</v>
      </c>
      <c r="E13" s="535">
        <f>+'FORMATO COSTEO C1'!$E$14</f>
        <v>2</v>
      </c>
      <c r="F13" s="410">
        <f>SUM(F14:F18)</f>
        <v>3100</v>
      </c>
      <c r="G13" s="411">
        <f t="shared" ref="G13:P13" si="4">SUM(G14:G18)</f>
        <v>600</v>
      </c>
      <c r="H13" s="412">
        <f t="shared" si="4"/>
        <v>300</v>
      </c>
      <c r="I13" s="410">
        <f>SUM(I14:I18)</f>
        <v>300</v>
      </c>
      <c r="J13" s="410">
        <f>SUM(J14:J18)</f>
        <v>0</v>
      </c>
      <c r="K13" s="410">
        <f>SUM(K14:K18)</f>
        <v>0</v>
      </c>
      <c r="L13" s="410">
        <f>SUM(L14:L18)</f>
        <v>0</v>
      </c>
      <c r="M13" s="410">
        <f>SUM(M14:M18)</f>
        <v>0</v>
      </c>
      <c r="N13" s="410">
        <f t="shared" si="4"/>
        <v>0</v>
      </c>
      <c r="O13" s="410">
        <f t="shared" si="4"/>
        <v>0</v>
      </c>
      <c r="P13" s="410">
        <f t="shared" si="4"/>
        <v>0</v>
      </c>
      <c r="Q13" s="410">
        <f>SUM(Q14:Q18)</f>
        <v>0</v>
      </c>
      <c r="R13" s="410">
        <f>SUM(R14:R18)</f>
        <v>0</v>
      </c>
      <c r="S13" s="410">
        <f>SUM(S14:S18)</f>
        <v>0</v>
      </c>
      <c r="T13" s="413">
        <f>SUM(T14:T18)</f>
        <v>600</v>
      </c>
      <c r="U13" s="414">
        <f t="shared" ref="U13:AU13" si="5">SUM(U14:U18)</f>
        <v>0</v>
      </c>
      <c r="V13" s="410">
        <f t="shared" si="5"/>
        <v>0</v>
      </c>
      <c r="W13" s="410">
        <f t="shared" si="5"/>
        <v>0</v>
      </c>
      <c r="X13" s="410">
        <f t="shared" si="5"/>
        <v>0</v>
      </c>
      <c r="Y13" s="410">
        <f t="shared" si="5"/>
        <v>0</v>
      </c>
      <c r="Z13" s="410">
        <f t="shared" si="5"/>
        <v>0</v>
      </c>
      <c r="AA13" s="410">
        <f t="shared" si="5"/>
        <v>0</v>
      </c>
      <c r="AB13" s="410">
        <f t="shared" si="5"/>
        <v>0</v>
      </c>
      <c r="AC13" s="410">
        <f t="shared" si="5"/>
        <v>0</v>
      </c>
      <c r="AD13" s="410">
        <f t="shared" si="5"/>
        <v>0</v>
      </c>
      <c r="AE13" s="410">
        <f t="shared" si="5"/>
        <v>0</v>
      </c>
      <c r="AF13" s="410">
        <f t="shared" si="5"/>
        <v>0</v>
      </c>
      <c r="AG13" s="411">
        <f>SUM(AG14:AG18)</f>
        <v>0</v>
      </c>
      <c r="AH13" s="412">
        <f t="shared" si="5"/>
        <v>0</v>
      </c>
      <c r="AI13" s="410">
        <f t="shared" si="5"/>
        <v>0</v>
      </c>
      <c r="AJ13" s="410">
        <f t="shared" si="5"/>
        <v>0</v>
      </c>
      <c r="AK13" s="410">
        <f t="shared" si="5"/>
        <v>0</v>
      </c>
      <c r="AL13" s="410">
        <f t="shared" si="5"/>
        <v>0</v>
      </c>
      <c r="AM13" s="410">
        <f t="shared" si="5"/>
        <v>0</v>
      </c>
      <c r="AN13" s="410">
        <f t="shared" si="5"/>
        <v>0</v>
      </c>
      <c r="AO13" s="410">
        <f t="shared" si="5"/>
        <v>0</v>
      </c>
      <c r="AP13" s="410">
        <f t="shared" si="5"/>
        <v>0</v>
      </c>
      <c r="AQ13" s="410">
        <f t="shared" si="5"/>
        <v>0</v>
      </c>
      <c r="AR13" s="410">
        <f t="shared" si="5"/>
        <v>0</v>
      </c>
      <c r="AS13" s="410">
        <f t="shared" si="5"/>
        <v>0</v>
      </c>
      <c r="AT13" s="413">
        <f t="shared" si="5"/>
        <v>0</v>
      </c>
      <c r="AU13" s="415">
        <f t="shared" si="5"/>
        <v>600</v>
      </c>
      <c r="AV13" s="392">
        <f t="shared" si="1"/>
        <v>0</v>
      </c>
    </row>
    <row r="14" spans="2:49" s="394" customFormat="1" ht="12.75" customHeight="1" x14ac:dyDescent="0.15">
      <c r="B14" s="416" t="str">
        <f>+'FORMATO COSTEO C1'!C$16</f>
        <v>1.1.1.1</v>
      </c>
      <c r="C14" s="417" t="str">
        <f>+'FORMATO COSTEO C1'!B$16</f>
        <v>Alquileres</v>
      </c>
      <c r="D14" s="418"/>
      <c r="E14" s="555"/>
      <c r="F14" s="420">
        <f>+'FORMATO COSTEO C1'!G16</f>
        <v>600</v>
      </c>
      <c r="G14" s="421">
        <f>+'FORMATO COSTEO C1'!L16</f>
        <v>600</v>
      </c>
      <c r="H14" s="422">
        <f>IF( $F14=0,0,((($F14/$E$13)*'PLAN DE ADQUISICIONES'!F$18)*($G14/$F14)))</f>
        <v>300</v>
      </c>
      <c r="I14" s="420">
        <f>IF( $F14=0,0,((($F14/$E$13)*'PLAN DE ADQUISICIONES'!G$18)*($G14/$F14)))</f>
        <v>300</v>
      </c>
      <c r="J14" s="420">
        <f>IF( $F14=0,0,((($F14/$E$13)*'PLAN DE ADQUISICIONES'!H$18)*($G14/$F14)))</f>
        <v>0</v>
      </c>
      <c r="K14" s="420">
        <f>IF( $F14=0,0,((($F14/$E$13)*'PLAN DE ADQUISICIONES'!I$18)*($G14/$F14)))</f>
        <v>0</v>
      </c>
      <c r="L14" s="420">
        <f>IF( $F14=0,0,((($F14/$E$13)*'PLAN DE ADQUISICIONES'!J$18)*($G14/$F14)))</f>
        <v>0</v>
      </c>
      <c r="M14" s="420">
        <f>IF( $F14=0,0,((($F14/$E$13)*'PLAN DE ADQUISICIONES'!K$18)*($G14/$F14)))</f>
        <v>0</v>
      </c>
      <c r="N14" s="420">
        <f>IF( $F14=0,0,((($F14/$E$13)*'PLAN DE ADQUISICIONES'!L$18)*($G14/$F14)))</f>
        <v>0</v>
      </c>
      <c r="O14" s="420">
        <f>IF( $F14=0,0,((($F14/$E$13)*'PLAN DE ADQUISICIONES'!M$18)*($G14/$F14)))</f>
        <v>0</v>
      </c>
      <c r="P14" s="420">
        <f>IF( $F14=0,0,((($F14/$E$13)*'PLAN DE ADQUISICIONES'!N$18)*($G14/$F14)))</f>
        <v>0</v>
      </c>
      <c r="Q14" s="420">
        <f>IF( $F14=0,0,((($F14/$E$13)*'PLAN DE ADQUISICIONES'!O$18)*($G14/$F14)))</f>
        <v>0</v>
      </c>
      <c r="R14" s="420">
        <f>IF( $F14=0,0,((($F14/$E$13)*'PLAN DE ADQUISICIONES'!P$18)*($G14/$F14)))</f>
        <v>0</v>
      </c>
      <c r="S14" s="420">
        <f>IF( $F14=0,0,((($F14/$E$13)*'PLAN DE ADQUISICIONES'!Q$18)*($G14/$F14)))</f>
        <v>0</v>
      </c>
      <c r="T14" s="423">
        <f>H14+I14+J14+K14+L14+M14+N14+O14+P14+Q14+R14+S14</f>
        <v>600</v>
      </c>
      <c r="U14" s="424">
        <f>IF( $F14=0,0,((($F14/$E$13)*'PLAN DE ADQUISICIONES'!R$18)*($G14/$F14)))</f>
        <v>0</v>
      </c>
      <c r="V14" s="420">
        <f>IF( $F14=0,0,((($F14/$E$13)*'PLAN DE ADQUISICIONES'!S$18)*($G14/$F14)))</f>
        <v>0</v>
      </c>
      <c r="W14" s="420">
        <f>IF( $F14=0,0,((($F14/$E$13)*'PLAN DE ADQUISICIONES'!T$18)*($G14/$F14)))</f>
        <v>0</v>
      </c>
      <c r="X14" s="420">
        <f>IF( $F14=0,0,((($F14/$E$13)*'PLAN DE ADQUISICIONES'!U$18)*($G14/$F14)))</f>
        <v>0</v>
      </c>
      <c r="Y14" s="420">
        <f>IF( $F14=0,0,((($F14/$E$13)*'PLAN DE ADQUISICIONES'!V$18)*($G14/$F14)))</f>
        <v>0</v>
      </c>
      <c r="Z14" s="420">
        <f>IF( $F14=0,0,((($F14/$E$13)*'PLAN DE ADQUISICIONES'!W$18)*($G14/$F14)))</f>
        <v>0</v>
      </c>
      <c r="AA14" s="420">
        <f>IF( $F14=0,0,((($F14/$E$13)*'PLAN DE ADQUISICIONES'!X$18)*($G14/$F14)))</f>
        <v>0</v>
      </c>
      <c r="AB14" s="420">
        <f>IF( $F14=0,0,((($F14/$E$13)*'PLAN DE ADQUISICIONES'!Y$18)*($G14/$F14)))</f>
        <v>0</v>
      </c>
      <c r="AC14" s="420">
        <f>IF( $F14=0,0,((($F14/$E$13)*'PLAN DE ADQUISICIONES'!Z$18)*($G14/$F14)))</f>
        <v>0</v>
      </c>
      <c r="AD14" s="420">
        <f>IF( $F14=0,0,((($F14/$E$13)*'PLAN DE ADQUISICIONES'!AA$18)*($G14/$F14)))</f>
        <v>0</v>
      </c>
      <c r="AE14" s="420">
        <f>IF( $F14=0,0,((($F14/$E$13)*'PLAN DE ADQUISICIONES'!AB$18)*($G14/$F14)))</f>
        <v>0</v>
      </c>
      <c r="AF14" s="420">
        <f>IF( $F14=0,0,((($F14/$E$13)*'PLAN DE ADQUISICIONES'!AC$18)*($G14/$F14)))</f>
        <v>0</v>
      </c>
      <c r="AG14" s="421">
        <f>U14+V14+W14+X14+Y14+Z14+AA14+AB14+AC14+AD14+AE14+AF14</f>
        <v>0</v>
      </c>
      <c r="AH14" s="425">
        <f>IF( $F14=0,0,((($F14/$E$13)*'PLAN DE ADQUISICIONES'!AD$18)*($G14/$F14)))</f>
        <v>0</v>
      </c>
      <c r="AI14" s="420">
        <f>IF( $F14=0,0,((($F14/$E$13)*'PLAN DE ADQUISICIONES'!AE$18)*($G14/$F14)))</f>
        <v>0</v>
      </c>
      <c r="AJ14" s="420">
        <f>IF( $F14=0,0,((($F14/$E$13)*'PLAN DE ADQUISICIONES'!AF$18)*($G14/$F14)))</f>
        <v>0</v>
      </c>
      <c r="AK14" s="420">
        <f>IF( $F14=0,0,((($F14/$E$13)*'PLAN DE ADQUISICIONES'!AG$18)*($G14/$F14)))</f>
        <v>0</v>
      </c>
      <c r="AL14" s="420">
        <f>IF( $F14=0,0,((($F14/$E$13)*'PLAN DE ADQUISICIONES'!AH$18)*($G14/$F14)))</f>
        <v>0</v>
      </c>
      <c r="AM14" s="420">
        <f>IF( $F14=0,0,((($F14/$E$13)*'PLAN DE ADQUISICIONES'!AI$18)*($G14/$F14)))</f>
        <v>0</v>
      </c>
      <c r="AN14" s="420">
        <f>IF( $F14=0,0,((($F14/$E$13)*'PLAN DE ADQUISICIONES'!AJ$18)*($G14/$F14)))</f>
        <v>0</v>
      </c>
      <c r="AO14" s="420">
        <f>IF( $F14=0,0,((($F14/$E$13)*'PLAN DE ADQUISICIONES'!AK$18)*($G14/$F14)))</f>
        <v>0</v>
      </c>
      <c r="AP14" s="420">
        <f>IF( $F14=0,0,((($F14/$E$13)*'PLAN DE ADQUISICIONES'!AL$18)*($G14/$F14)))</f>
        <v>0</v>
      </c>
      <c r="AQ14" s="420">
        <f>IF( $F14=0,0,((($F14/$E$13)*'PLAN DE ADQUISICIONES'!AM$18)*($G14/$F14)))</f>
        <v>0</v>
      </c>
      <c r="AR14" s="420">
        <f>IF( $F14=0,0,((($F14/$E$13)*'PLAN DE ADQUISICIONES'!AN$18)*($G14/$F14)))</f>
        <v>0</v>
      </c>
      <c r="AS14" s="420">
        <f>IF( $F14=0,0,((($F14/$E$13)*'PLAN DE ADQUISICIONES'!AO$18)*($G14/$F14)))</f>
        <v>0</v>
      </c>
      <c r="AT14" s="423">
        <f>AH14+AI14+AJ14+AK14+AL14+AM14+AN14+AO14+AP14+AQ14+AR14+AS14</f>
        <v>0</v>
      </c>
      <c r="AU14" s="426">
        <f>AS14+AR14+AQ14+AP14+AO14+AN14+AM14+AL14+AK14+AJ14+AI14+AH14+AF14+AE14+AD14+AC14+AB14+AA14+Z14+Y14+X14+W14+V14+U14+S14+R14+Q14+P14+O14+N14+M14+L14+K14+J14+I14+H14</f>
        <v>600</v>
      </c>
      <c r="AV14" s="392">
        <f t="shared" si="1"/>
        <v>0</v>
      </c>
    </row>
    <row r="15" spans="2:49" s="394" customFormat="1" ht="12.75" customHeight="1" x14ac:dyDescent="0.15">
      <c r="B15" s="416" t="str">
        <f>'FORMATO COSTEO C1'!C$22</f>
        <v>1.1.1.2</v>
      </c>
      <c r="C15" s="417" t="str">
        <f>+'FORMATO COSTEO C1'!B$22</f>
        <v>Refrigerios</v>
      </c>
      <c r="D15" s="418"/>
      <c r="E15" s="555"/>
      <c r="F15" s="420">
        <f>+'FORMATO COSTEO C1'!G22</f>
        <v>2500</v>
      </c>
      <c r="G15" s="421">
        <f>+'FORMATO COSTEO C1'!L22</f>
        <v>0</v>
      </c>
      <c r="H15" s="425">
        <f>IF( $F15=0,0,((($F15/$E$13)*'PLAN DE ADQUISICIONES'!F$18)*($G15/$F15)))</f>
        <v>0</v>
      </c>
      <c r="I15" s="420">
        <f>IF( $F15=0,0,((($F15/$E$13)*'PLAN DE ADQUISICIONES'!G$18)*($G15/$F15)))</f>
        <v>0</v>
      </c>
      <c r="J15" s="420">
        <f>IF( $F15=0,0,((($F15/$E$13)*'PLAN DE ADQUISICIONES'!H$18)*($G15/$F15)))</f>
        <v>0</v>
      </c>
      <c r="K15" s="420">
        <f>IF( $F15=0,0,((($F15/$E$13)*'PLAN DE ADQUISICIONES'!I$18)*($G15/$F15)))</f>
        <v>0</v>
      </c>
      <c r="L15" s="420">
        <f>IF( $F15=0,0,((($F15/$E$13)*'PLAN DE ADQUISICIONES'!J$18)*($G15/$F15)))</f>
        <v>0</v>
      </c>
      <c r="M15" s="420">
        <f>IF( $F15=0,0,((($F15/$E$13)*'PLAN DE ADQUISICIONES'!K$18)*($G15/$F15)))</f>
        <v>0</v>
      </c>
      <c r="N15" s="420">
        <f>IF( $F15=0,0,((($F15/$E$13)*'PLAN DE ADQUISICIONES'!L$18)*($G15/$F15)))</f>
        <v>0</v>
      </c>
      <c r="O15" s="420">
        <f>IF( $F15=0,0,((($F15/$E$13)*'PLAN DE ADQUISICIONES'!M$18)*($G15/$F15)))</f>
        <v>0</v>
      </c>
      <c r="P15" s="420">
        <f>IF( $F15=0,0,((($F15/$E$13)*'PLAN DE ADQUISICIONES'!N$18)*($G15/$F15)))</f>
        <v>0</v>
      </c>
      <c r="Q15" s="420">
        <f>IF( $F15=0,0,((($F15/$E$13)*'PLAN DE ADQUISICIONES'!O$18)*($G15/$F15)))</f>
        <v>0</v>
      </c>
      <c r="R15" s="420">
        <f>IF( $F15=0,0,((($F15/$E$13)*'PLAN DE ADQUISICIONES'!P$18)*($G15/$F15)))</f>
        <v>0</v>
      </c>
      <c r="S15" s="420">
        <f>IF( $F15=0,0,((($F15/$E$13)*'PLAN DE ADQUISICIONES'!Q$18)*($G15/$F15)))</f>
        <v>0</v>
      </c>
      <c r="T15" s="423">
        <f>H15+I15+J15+K15+L15+M15+N15+O15+P15+Q15+R15+S15</f>
        <v>0</v>
      </c>
      <c r="U15" s="424">
        <f>IF( $F15=0,0,((($F15/$E$13)*'PLAN DE ADQUISICIONES'!R$18)*($G15/$F15)))</f>
        <v>0</v>
      </c>
      <c r="V15" s="420">
        <f>IF( $F15=0,0,((($F15/$E$13)*'PLAN DE ADQUISICIONES'!S$18)*($G15/$F15)))</f>
        <v>0</v>
      </c>
      <c r="W15" s="420">
        <f>IF( $F15=0,0,((($F15/$E$13)*'PLAN DE ADQUISICIONES'!T$18)*($G15/$F15)))</f>
        <v>0</v>
      </c>
      <c r="X15" s="420">
        <f>IF( $F15=0,0,((($F15/$E$13)*'PLAN DE ADQUISICIONES'!U$18)*($G15/$F15)))</f>
        <v>0</v>
      </c>
      <c r="Y15" s="420">
        <f>IF( $F15=0,0,((($F15/$E$13)*'PLAN DE ADQUISICIONES'!V$18)*($G15/$F15)))</f>
        <v>0</v>
      </c>
      <c r="Z15" s="420">
        <f>IF( $F15=0,0,((($F15/$E$13)*'PLAN DE ADQUISICIONES'!W$18)*($G15/$F15)))</f>
        <v>0</v>
      </c>
      <c r="AA15" s="420">
        <f>IF( $F15=0,0,((($F15/$E$13)*'PLAN DE ADQUISICIONES'!X$18)*($G15/$F15)))</f>
        <v>0</v>
      </c>
      <c r="AB15" s="420">
        <f>IF( $F15=0,0,((($F15/$E$13)*'PLAN DE ADQUISICIONES'!Y$18)*($G15/$F15)))</f>
        <v>0</v>
      </c>
      <c r="AC15" s="420">
        <f>IF( $F15=0,0,((($F15/$E$13)*'PLAN DE ADQUISICIONES'!Z$18)*($G15/$F15)))</f>
        <v>0</v>
      </c>
      <c r="AD15" s="420">
        <f>IF( $F15=0,0,((($F15/$E$13)*'PLAN DE ADQUISICIONES'!AA$18)*($G15/$F15)))</f>
        <v>0</v>
      </c>
      <c r="AE15" s="420">
        <f>IF( $F15=0,0,((($F15/$E$13)*'PLAN DE ADQUISICIONES'!AB$18)*($G15/$F15)))</f>
        <v>0</v>
      </c>
      <c r="AF15" s="420">
        <f>IF( $F15=0,0,((($F15/$E$13)*'PLAN DE ADQUISICIONES'!AC$18)*($G15/$F15)))</f>
        <v>0</v>
      </c>
      <c r="AG15" s="421">
        <f>U15+V15+W15+X15+Y15+Z15+AA15+AB15+AC15+AD15+AE15+AF15</f>
        <v>0</v>
      </c>
      <c r="AH15" s="425">
        <f>IF( $F15=0,0,((($F15/$E$13)*'PLAN DE ADQUISICIONES'!AD$18)*($G15/$F15)))</f>
        <v>0</v>
      </c>
      <c r="AI15" s="420">
        <f>IF( $F15=0,0,((($F15/$E$13)*'PLAN DE ADQUISICIONES'!AE$18)*($G15/$F15)))</f>
        <v>0</v>
      </c>
      <c r="AJ15" s="420">
        <f>IF( $F15=0,0,((($F15/$E$13)*'PLAN DE ADQUISICIONES'!AF$18)*($G15/$F15)))</f>
        <v>0</v>
      </c>
      <c r="AK15" s="420">
        <f>IF( $F15=0,0,((($F15/$E$13)*'PLAN DE ADQUISICIONES'!AG$18)*($G15/$F15)))</f>
        <v>0</v>
      </c>
      <c r="AL15" s="420">
        <f>IF( $F15=0,0,((($F15/$E$13)*'PLAN DE ADQUISICIONES'!AH$18)*($G15/$F15)))</f>
        <v>0</v>
      </c>
      <c r="AM15" s="420">
        <f>IF( $F15=0,0,((($F15/$E$13)*'PLAN DE ADQUISICIONES'!AI$18)*($G15/$F15)))</f>
        <v>0</v>
      </c>
      <c r="AN15" s="420">
        <f>IF( $F15=0,0,((($F15/$E$13)*'PLAN DE ADQUISICIONES'!AJ$18)*($G15/$F15)))</f>
        <v>0</v>
      </c>
      <c r="AO15" s="420">
        <f>IF( $F15=0,0,((($F15/$E$13)*'PLAN DE ADQUISICIONES'!AK$18)*($G15/$F15)))</f>
        <v>0</v>
      </c>
      <c r="AP15" s="420">
        <f>IF( $F15=0,0,((($F15/$E$13)*'PLAN DE ADQUISICIONES'!AL$18)*($G15/$F15)))</f>
        <v>0</v>
      </c>
      <c r="AQ15" s="420">
        <f>IF( $F15=0,0,((($F15/$E$13)*'PLAN DE ADQUISICIONES'!AM$18)*($G15/$F15)))</f>
        <v>0</v>
      </c>
      <c r="AR15" s="420">
        <f>IF( $F15=0,0,((($F15/$E$13)*'PLAN DE ADQUISICIONES'!AN$18)*($G15/$F15)))</f>
        <v>0</v>
      </c>
      <c r="AS15" s="420">
        <f>IF( $F15=0,0,((($F15/$E$13)*'PLAN DE ADQUISICIONES'!AO$18)*($G15/$F15)))</f>
        <v>0</v>
      </c>
      <c r="AT15" s="423">
        <f>AH15+AI15+AJ15+AK15+AL15+AM15+AN15+AO15+AP15+AQ15+AR15+AS15</f>
        <v>0</v>
      </c>
      <c r="AU15" s="426">
        <f>AS15+AR15+AQ15+AP15+AO15+AN15+AM15+AL15+AK15+AJ15+AI15+AH15+AF15+AE15+AD15+AC15+AB15+AA15+Z15+Y15+X15+W15+V15+U15+S15+R15+Q15+P15+O15+N15+M15+L15+K15+J15+I15+H15</f>
        <v>0</v>
      </c>
      <c r="AV15" s="392">
        <f t="shared" si="1"/>
        <v>0</v>
      </c>
    </row>
    <row r="16" spans="2:49" s="394" customFormat="1" ht="12.75" customHeight="1" x14ac:dyDescent="0.15">
      <c r="B16" s="416" t="str">
        <f>'FORMATO COSTEO C1'!C$28</f>
        <v>1.1.1.3</v>
      </c>
      <c r="C16" s="417" t="str">
        <f>+'FORMATO COSTEO C1'!B$28</f>
        <v>Categoría de gasto</v>
      </c>
      <c r="D16" s="418"/>
      <c r="E16" s="555"/>
      <c r="F16" s="420">
        <f>+'FORMATO COSTEO C1'!G28</f>
        <v>0</v>
      </c>
      <c r="G16" s="421">
        <f>+'FORMATO COSTEO C1'!L28</f>
        <v>0</v>
      </c>
      <c r="H16" s="425">
        <f>IF( $F16=0,0,((($F16/$E$13)*'PLAN DE ADQUISICIONES'!F$18)*($G16/$F16)))</f>
        <v>0</v>
      </c>
      <c r="I16" s="420">
        <f>IF( $F16=0,0,((($F16/$E$13)*'PLAN DE ADQUISICIONES'!G$18)*($G16/$F16)))</f>
        <v>0</v>
      </c>
      <c r="J16" s="420">
        <f>IF( $F16=0,0,((($F16/$E$13)*'PLAN DE ADQUISICIONES'!H$18)*($G16/$F16)))</f>
        <v>0</v>
      </c>
      <c r="K16" s="420">
        <f>IF( $F16=0,0,((($F16/$E$13)*'PLAN DE ADQUISICIONES'!I$18)*($G16/$F16)))</f>
        <v>0</v>
      </c>
      <c r="L16" s="420">
        <f>IF( $F16=0,0,((($F16/$E$13)*'PLAN DE ADQUISICIONES'!J$18)*($G16/$F16)))</f>
        <v>0</v>
      </c>
      <c r="M16" s="420">
        <f>IF( $F16=0,0,((($F16/$E$13)*'PLAN DE ADQUISICIONES'!K$18)*($G16/$F16)))</f>
        <v>0</v>
      </c>
      <c r="N16" s="420">
        <f>IF( $F16=0,0,((($F16/$E$13)*'PLAN DE ADQUISICIONES'!L$18)*($G16/$F16)))</f>
        <v>0</v>
      </c>
      <c r="O16" s="420">
        <f>IF( $F16=0,0,((($F16/$E$13)*'PLAN DE ADQUISICIONES'!M$18)*($G16/$F16)))</f>
        <v>0</v>
      </c>
      <c r="P16" s="420">
        <f>IF( $F16=0,0,((($F16/$E$13)*'PLAN DE ADQUISICIONES'!N$18)*($G16/$F16)))</f>
        <v>0</v>
      </c>
      <c r="Q16" s="420">
        <f>IF( $F16=0,0,((($F16/$E$13)*'PLAN DE ADQUISICIONES'!O$18)*($G16/$F16)))</f>
        <v>0</v>
      </c>
      <c r="R16" s="420">
        <f>IF( $F16=0,0,((($F16/$E$13)*'PLAN DE ADQUISICIONES'!P$18)*($G16/$F16)))</f>
        <v>0</v>
      </c>
      <c r="S16" s="420">
        <f>IF( $F16=0,0,((($F16/$E$13)*'PLAN DE ADQUISICIONES'!Q$18)*($G16/$F16)))</f>
        <v>0</v>
      </c>
      <c r="T16" s="423">
        <f>H16+I16+J16+K16+L16+M16+N16+O16+P16+Q16+R16+S16</f>
        <v>0</v>
      </c>
      <c r="U16" s="424">
        <f>IF( $F16=0,0,((($F16/$E$13)*'PLAN DE ADQUISICIONES'!R$18)*($G16/$F16)))</f>
        <v>0</v>
      </c>
      <c r="V16" s="420">
        <f>IF( $F16=0,0,((($F16/$E$13)*'PLAN DE ADQUISICIONES'!S$18)*($G16/$F16)))</f>
        <v>0</v>
      </c>
      <c r="W16" s="420">
        <f>IF( $F16=0,0,((($F16/$E$13)*'PLAN DE ADQUISICIONES'!T$18)*($G16/$F16)))</f>
        <v>0</v>
      </c>
      <c r="X16" s="420">
        <f>IF( $F16=0,0,((($F16/$E$13)*'PLAN DE ADQUISICIONES'!U$18)*($G16/$F16)))</f>
        <v>0</v>
      </c>
      <c r="Y16" s="420">
        <f>IF( $F16=0,0,((($F16/$E$13)*'PLAN DE ADQUISICIONES'!V$18)*($G16/$F16)))</f>
        <v>0</v>
      </c>
      <c r="Z16" s="420">
        <f>IF( $F16=0,0,((($F16/$E$13)*'PLAN DE ADQUISICIONES'!W$18)*($G16/$F16)))</f>
        <v>0</v>
      </c>
      <c r="AA16" s="420">
        <f>IF( $F16=0,0,((($F16/$E$13)*'PLAN DE ADQUISICIONES'!X$18)*($G16/$F16)))</f>
        <v>0</v>
      </c>
      <c r="AB16" s="420">
        <f>IF( $F16=0,0,((($F16/$E$13)*'PLAN DE ADQUISICIONES'!Y$18)*($G16/$F16)))</f>
        <v>0</v>
      </c>
      <c r="AC16" s="420">
        <f>IF( $F16=0,0,((($F16/$E$13)*'PLAN DE ADQUISICIONES'!Z$18)*($G16/$F16)))</f>
        <v>0</v>
      </c>
      <c r="AD16" s="420">
        <f>IF( $F16=0,0,((($F16/$E$13)*'PLAN DE ADQUISICIONES'!AA$18)*($G16/$F16)))</f>
        <v>0</v>
      </c>
      <c r="AE16" s="420">
        <f>IF( $F16=0,0,((($F16/$E$13)*'PLAN DE ADQUISICIONES'!AB$18)*($G16/$F16)))</f>
        <v>0</v>
      </c>
      <c r="AF16" s="420">
        <f>IF( $F16=0,0,((($F16/$E$13)*'PLAN DE ADQUISICIONES'!AC$18)*($G16/$F16)))</f>
        <v>0</v>
      </c>
      <c r="AG16" s="421">
        <f>U16+V16+W16+X16+Y16+Z16+AA16+AB16+AC16+AD16+AE16+AF16</f>
        <v>0</v>
      </c>
      <c r="AH16" s="425">
        <f>IF( $F16=0,0,((($F16/$E$13)*'PLAN DE ADQUISICIONES'!AD$18)*($G16/$F16)))</f>
        <v>0</v>
      </c>
      <c r="AI16" s="420">
        <f>IF( $F16=0,0,((($F16/$E$13)*'PLAN DE ADQUISICIONES'!AE$18)*($G16/$F16)))</f>
        <v>0</v>
      </c>
      <c r="AJ16" s="420">
        <f>IF( $F16=0,0,((($F16/$E$13)*'PLAN DE ADQUISICIONES'!AF$18)*($G16/$F16)))</f>
        <v>0</v>
      </c>
      <c r="AK16" s="420">
        <f>IF( $F16=0,0,((($F16/$E$13)*'PLAN DE ADQUISICIONES'!AG$18)*($G16/$F16)))</f>
        <v>0</v>
      </c>
      <c r="AL16" s="420">
        <f>IF( $F16=0,0,((($F16/$E$13)*'PLAN DE ADQUISICIONES'!AH$18)*($G16/$F16)))</f>
        <v>0</v>
      </c>
      <c r="AM16" s="420">
        <f>IF( $F16=0,0,((($F16/$E$13)*'PLAN DE ADQUISICIONES'!AI$18)*($G16/$F16)))</f>
        <v>0</v>
      </c>
      <c r="AN16" s="420">
        <f>IF( $F16=0,0,((($F16/$E$13)*'PLAN DE ADQUISICIONES'!AJ$18)*($G16/$F16)))</f>
        <v>0</v>
      </c>
      <c r="AO16" s="420">
        <f>IF( $F16=0,0,((($F16/$E$13)*'PLAN DE ADQUISICIONES'!AK$18)*($G16/$F16)))</f>
        <v>0</v>
      </c>
      <c r="AP16" s="420">
        <f>IF( $F16=0,0,((($F16/$E$13)*'PLAN DE ADQUISICIONES'!AL$18)*($G16/$F16)))</f>
        <v>0</v>
      </c>
      <c r="AQ16" s="420">
        <f>IF( $F16=0,0,((($F16/$E$13)*'PLAN DE ADQUISICIONES'!AM$18)*($G16/$F16)))</f>
        <v>0</v>
      </c>
      <c r="AR16" s="420">
        <f>IF( $F16=0,0,((($F16/$E$13)*'PLAN DE ADQUISICIONES'!AN$18)*($G16/$F16)))</f>
        <v>0</v>
      </c>
      <c r="AS16" s="420">
        <f>IF( $F16=0,0,((($F16/$E$13)*'PLAN DE ADQUISICIONES'!AO$18)*($G16/$F16)))</f>
        <v>0</v>
      </c>
      <c r="AT16" s="423">
        <f>AH16+AI16+AJ16+AK16+AL16+AM16+AN16+AO16+AP16+AQ16+AR16+AS16</f>
        <v>0</v>
      </c>
      <c r="AU16" s="426">
        <f>AS16+AR16+AQ16+AP16+AO16+AN16+AM16+AL16+AK16+AJ16+AI16+AH16+AF16+AE16+AD16+AC16+AB16+AA16+Z16+Y16+X16+W16+V16+U16+S16+R16+Q16+P16+O16+N16+M16+L16+K16+J16+I16+H16</f>
        <v>0</v>
      </c>
      <c r="AV16" s="392">
        <f t="shared" si="1"/>
        <v>0</v>
      </c>
    </row>
    <row r="17" spans="2:48" s="394" customFormat="1" ht="12.75" customHeight="1" x14ac:dyDescent="0.15">
      <c r="B17" s="416" t="str">
        <f>+'FORMATO COSTEO C1'!C$34</f>
        <v>1.1.1.4</v>
      </c>
      <c r="C17" s="417" t="str">
        <f>+'FORMATO COSTEO C1'!B$34</f>
        <v>Categoría de gasto</v>
      </c>
      <c r="D17" s="418"/>
      <c r="E17" s="555"/>
      <c r="F17" s="420">
        <f>+'FORMATO COSTEO C1'!G34</f>
        <v>0</v>
      </c>
      <c r="G17" s="421">
        <f>+'FORMATO COSTEO C1'!L34</f>
        <v>0</v>
      </c>
      <c r="H17" s="425">
        <f>IF( $F17=0,0,((($F17/$E$13)*'PLAN DE ADQUISICIONES'!F$18)*($G17/$F17)))</f>
        <v>0</v>
      </c>
      <c r="I17" s="420">
        <f>IF( $F17=0,0,((($F17/$E$13)*'PLAN DE ADQUISICIONES'!G$18)*($G17/$F17)))</f>
        <v>0</v>
      </c>
      <c r="J17" s="420">
        <f>IF( $F17=0,0,((($F17/$E$13)*'PLAN DE ADQUISICIONES'!H$18)*($G17/$F17)))</f>
        <v>0</v>
      </c>
      <c r="K17" s="420">
        <f>IF( $F17=0,0,((($F17/$E$13)*'PLAN DE ADQUISICIONES'!I$18)*($G17/$F17)))</f>
        <v>0</v>
      </c>
      <c r="L17" s="420">
        <f>IF( $F17=0,0,((($F17/$E$13)*'PLAN DE ADQUISICIONES'!J$18)*($G17/$F17)))</f>
        <v>0</v>
      </c>
      <c r="M17" s="420">
        <f>IF( $F17=0,0,((($F17/$E$13)*'PLAN DE ADQUISICIONES'!K$18)*($G17/$F17)))</f>
        <v>0</v>
      </c>
      <c r="N17" s="420">
        <f>IF( $F17=0,0,((($F17/$E$13)*'PLAN DE ADQUISICIONES'!L$18)*($G17/$F17)))</f>
        <v>0</v>
      </c>
      <c r="O17" s="420">
        <f>IF( $F17=0,0,((($F17/$E$13)*'PLAN DE ADQUISICIONES'!M$18)*($G17/$F17)))</f>
        <v>0</v>
      </c>
      <c r="P17" s="420">
        <f>IF( $F17=0,0,((($F17/$E$13)*'PLAN DE ADQUISICIONES'!N$18)*($G17/$F17)))</f>
        <v>0</v>
      </c>
      <c r="Q17" s="420">
        <f>IF( $F17=0,0,((($F17/$E$13)*'PLAN DE ADQUISICIONES'!O$18)*($G17/$F17)))</f>
        <v>0</v>
      </c>
      <c r="R17" s="420">
        <f>IF( $F17=0,0,((($F17/$E$13)*'PLAN DE ADQUISICIONES'!P$18)*($G17/$F17)))</f>
        <v>0</v>
      </c>
      <c r="S17" s="420">
        <f>IF( $F17=0,0,((($F17/$E$13)*'PLAN DE ADQUISICIONES'!Q$18)*($G17/$F17)))</f>
        <v>0</v>
      </c>
      <c r="T17" s="423">
        <f>H17+I17+J17+K17+L17+M17+N17+O17+P17+Q17+R17+S17</f>
        <v>0</v>
      </c>
      <c r="U17" s="424">
        <f>IF( $F17=0,0,((($F17/$E$13)*'PLAN DE ADQUISICIONES'!R$18)*($G17/$F17)))</f>
        <v>0</v>
      </c>
      <c r="V17" s="420">
        <f>IF( $F17=0,0,((($F17/$E$13)*'PLAN DE ADQUISICIONES'!S$18)*($G17/$F17)))</f>
        <v>0</v>
      </c>
      <c r="W17" s="420">
        <f>IF( $F17=0,0,((($F17/$E$13)*'PLAN DE ADQUISICIONES'!T$18)*($G17/$F17)))</f>
        <v>0</v>
      </c>
      <c r="X17" s="420">
        <f>IF( $F17=0,0,((($F17/$E$13)*'PLAN DE ADQUISICIONES'!U$18)*($G17/$F17)))</f>
        <v>0</v>
      </c>
      <c r="Y17" s="420">
        <f>IF( $F17=0,0,((($F17/$E$13)*'PLAN DE ADQUISICIONES'!V$18)*($G17/$F17)))</f>
        <v>0</v>
      </c>
      <c r="Z17" s="420">
        <f>IF( $F17=0,0,((($F17/$E$13)*'PLAN DE ADQUISICIONES'!W$18)*($G17/$F17)))</f>
        <v>0</v>
      </c>
      <c r="AA17" s="420">
        <f>IF( $F17=0,0,((($F17/$E$13)*'PLAN DE ADQUISICIONES'!X$18)*($G17/$F17)))</f>
        <v>0</v>
      </c>
      <c r="AB17" s="420">
        <f>IF( $F17=0,0,((($F17/$E$13)*'PLAN DE ADQUISICIONES'!Y$18)*($G17/$F17)))</f>
        <v>0</v>
      </c>
      <c r="AC17" s="420">
        <f>IF( $F17=0,0,((($F17/$E$13)*'PLAN DE ADQUISICIONES'!Z$18)*($G17/$F17)))</f>
        <v>0</v>
      </c>
      <c r="AD17" s="420">
        <f>IF( $F17=0,0,((($F17/$E$13)*'PLAN DE ADQUISICIONES'!AA$18)*($G17/$F17)))</f>
        <v>0</v>
      </c>
      <c r="AE17" s="420">
        <f>IF( $F17=0,0,((($F17/$E$13)*'PLAN DE ADQUISICIONES'!AB$18)*($G17/$F17)))</f>
        <v>0</v>
      </c>
      <c r="AF17" s="420">
        <f>IF( $F17=0,0,((($F17/$E$13)*'PLAN DE ADQUISICIONES'!AC$18)*($G17/$F17)))</f>
        <v>0</v>
      </c>
      <c r="AG17" s="421">
        <f>U17+V17+W17+X17+Y17+Z17+AA17+AB17+AC17+AD17+AE17+AF17</f>
        <v>0</v>
      </c>
      <c r="AH17" s="425">
        <f>IF( $F17=0,0,((($F17/$E$13)*'PLAN DE ADQUISICIONES'!AD$18)*($G17/$F17)))</f>
        <v>0</v>
      </c>
      <c r="AI17" s="420">
        <f>IF( $F17=0,0,((($F17/$E$13)*'PLAN DE ADQUISICIONES'!AE$18)*($G17/$F17)))</f>
        <v>0</v>
      </c>
      <c r="AJ17" s="420">
        <f>IF( $F17=0,0,((($F17/$E$13)*'PLAN DE ADQUISICIONES'!AF$18)*($G17/$F17)))</f>
        <v>0</v>
      </c>
      <c r="AK17" s="420">
        <f>IF( $F17=0,0,((($F17/$E$13)*'PLAN DE ADQUISICIONES'!AG$18)*($G17/$F17)))</f>
        <v>0</v>
      </c>
      <c r="AL17" s="420">
        <f>IF( $F17=0,0,((($F17/$E$13)*'PLAN DE ADQUISICIONES'!AH$18)*($G17/$F17)))</f>
        <v>0</v>
      </c>
      <c r="AM17" s="420">
        <f>IF( $F17=0,0,((($F17/$E$13)*'PLAN DE ADQUISICIONES'!AI$18)*($G17/$F17)))</f>
        <v>0</v>
      </c>
      <c r="AN17" s="420">
        <f>IF( $F17=0,0,((($F17/$E$13)*'PLAN DE ADQUISICIONES'!AJ$18)*($G17/$F17)))</f>
        <v>0</v>
      </c>
      <c r="AO17" s="420">
        <f>IF( $F17=0,0,((($F17/$E$13)*'PLAN DE ADQUISICIONES'!AK$18)*($G17/$F17)))</f>
        <v>0</v>
      </c>
      <c r="AP17" s="420">
        <f>IF( $F17=0,0,((($F17/$E$13)*'PLAN DE ADQUISICIONES'!AL$18)*($G17/$F17)))</f>
        <v>0</v>
      </c>
      <c r="AQ17" s="420">
        <f>IF( $F17=0,0,((($F17/$E$13)*'PLAN DE ADQUISICIONES'!AM$18)*($G17/$F17)))</f>
        <v>0</v>
      </c>
      <c r="AR17" s="420">
        <f>IF( $F17=0,0,((($F17/$E$13)*'PLAN DE ADQUISICIONES'!AN$18)*($G17/$F17)))</f>
        <v>0</v>
      </c>
      <c r="AS17" s="420">
        <f>IF( $F17=0,0,((($F17/$E$13)*'PLAN DE ADQUISICIONES'!AO$18)*($G17/$F17)))</f>
        <v>0</v>
      </c>
      <c r="AT17" s="423">
        <f>AH17+AI17+AJ17+AK17+AL17+AM17+AN17+AO17+AP17+AQ17+AR17+AS17</f>
        <v>0</v>
      </c>
      <c r="AU17" s="426">
        <f>AS17+AR17+AQ17+AP17+AO17+AN17+AM17+AL17+AK17+AJ17+AI17+AH17+AF17+AE17+AD17+AC17+AB17+AA17+Z17+Y17+X17+W17+V17+U17+S17+R17+Q17+P17+O17+N17+M17+L17+K17+J17+I17+H17</f>
        <v>0</v>
      </c>
      <c r="AV17" s="392">
        <f t="shared" si="1"/>
        <v>0</v>
      </c>
    </row>
    <row r="18" spans="2:48" s="394" customFormat="1" ht="12.75" customHeight="1" x14ac:dyDescent="0.15">
      <c r="B18" s="416" t="str">
        <f>'FORMATO COSTEO C1'!C$40</f>
        <v>1.1.1.5</v>
      </c>
      <c r="C18" s="417" t="str">
        <f>+'FORMATO COSTEO C1'!B$40</f>
        <v>Categoría de gasto</v>
      </c>
      <c r="D18" s="418"/>
      <c r="E18" s="555"/>
      <c r="F18" s="420">
        <f>+'FORMATO COSTEO C1'!G40</f>
        <v>0</v>
      </c>
      <c r="G18" s="421">
        <f>+'FORMATO COSTEO C1'!L40</f>
        <v>0</v>
      </c>
      <c r="H18" s="425">
        <f>IF( $F18=0,0,((($F18/$E$13)*'PLAN DE ADQUISICIONES'!F$18)*($G18/$F18)))</f>
        <v>0</v>
      </c>
      <c r="I18" s="420">
        <f>IF( $F18=0,0,((($F18/$E$13)*'PLAN DE ADQUISICIONES'!G$18)*($G18/$F18)))</f>
        <v>0</v>
      </c>
      <c r="J18" s="420">
        <f>IF( $F18=0,0,((($F18/$E$13)*'PLAN DE ADQUISICIONES'!H$18)*($G18/$F18)))</f>
        <v>0</v>
      </c>
      <c r="K18" s="420">
        <f>IF( $F18=0,0,((($F18/$E$13)*'PLAN DE ADQUISICIONES'!I$18)*($G18/$F18)))</f>
        <v>0</v>
      </c>
      <c r="L18" s="420">
        <f>IF( $F18=0,0,((($F18/$E$13)*'PLAN DE ADQUISICIONES'!J$18)*($G18/$F18)))</f>
        <v>0</v>
      </c>
      <c r="M18" s="420">
        <f>IF( $F18=0,0,((($F18/$E$13)*'PLAN DE ADQUISICIONES'!K$18)*($G18/$F18)))</f>
        <v>0</v>
      </c>
      <c r="N18" s="420">
        <f>IF( $F18=0,0,((($F18/$E$13)*'PLAN DE ADQUISICIONES'!L$18)*($G18/$F18)))</f>
        <v>0</v>
      </c>
      <c r="O18" s="420">
        <f>IF( $F18=0,0,((($F18/$E$13)*'PLAN DE ADQUISICIONES'!M$18)*($G18/$F18)))</f>
        <v>0</v>
      </c>
      <c r="P18" s="420">
        <f>IF( $F18=0,0,((($F18/$E$13)*'PLAN DE ADQUISICIONES'!N$18)*($G18/$F18)))</f>
        <v>0</v>
      </c>
      <c r="Q18" s="420">
        <f>IF( $F18=0,0,((($F18/$E$13)*'PLAN DE ADQUISICIONES'!O$18)*($G18/$F18)))</f>
        <v>0</v>
      </c>
      <c r="R18" s="420">
        <f>IF( $F18=0,0,((($F18/$E$13)*'PLAN DE ADQUISICIONES'!P$18)*($G18/$F18)))</f>
        <v>0</v>
      </c>
      <c r="S18" s="420">
        <f>IF( $F18=0,0,((($F18/$E$13)*'PLAN DE ADQUISICIONES'!Q$18)*($G18/$F18)))</f>
        <v>0</v>
      </c>
      <c r="T18" s="423">
        <f>H18+I18+J18+K18+L18+M18+N18+O18+P18+Q18+R18+S18</f>
        <v>0</v>
      </c>
      <c r="U18" s="424">
        <f>IF( $F18=0,0,((($F18/$E$13)*'PLAN DE ADQUISICIONES'!R$18)*($G18/$F18)))</f>
        <v>0</v>
      </c>
      <c r="V18" s="420">
        <f>IF( $F18=0,0,((($F18/$E$13)*'PLAN DE ADQUISICIONES'!S$18)*($G18/$F18)))</f>
        <v>0</v>
      </c>
      <c r="W18" s="420">
        <f>IF( $F18=0,0,((($F18/$E$13)*'PLAN DE ADQUISICIONES'!T$18)*($G18/$F18)))</f>
        <v>0</v>
      </c>
      <c r="X18" s="420">
        <f>IF( $F18=0,0,((($F18/$E$13)*'PLAN DE ADQUISICIONES'!U$18)*($G18/$F18)))</f>
        <v>0</v>
      </c>
      <c r="Y18" s="420">
        <f>IF( $F18=0,0,((($F18/$E$13)*'PLAN DE ADQUISICIONES'!V$18)*($G18/$F18)))</f>
        <v>0</v>
      </c>
      <c r="Z18" s="420">
        <f>IF( $F18=0,0,((($F18/$E$13)*'PLAN DE ADQUISICIONES'!W$18)*($G18/$F18)))</f>
        <v>0</v>
      </c>
      <c r="AA18" s="420">
        <f>IF( $F18=0,0,((($F18/$E$13)*'PLAN DE ADQUISICIONES'!X$18)*($G18/$F18)))</f>
        <v>0</v>
      </c>
      <c r="AB18" s="420">
        <f>IF( $F18=0,0,((($F18/$E$13)*'PLAN DE ADQUISICIONES'!Y$18)*($G18/$F18)))</f>
        <v>0</v>
      </c>
      <c r="AC18" s="420">
        <f>IF( $F18=0,0,((($F18/$E$13)*'PLAN DE ADQUISICIONES'!Z$18)*($G18/$F18)))</f>
        <v>0</v>
      </c>
      <c r="AD18" s="420">
        <f>IF( $F18=0,0,((($F18/$E$13)*'PLAN DE ADQUISICIONES'!AA$18)*($G18/$F18)))</f>
        <v>0</v>
      </c>
      <c r="AE18" s="420">
        <f>IF( $F18=0,0,((($F18/$E$13)*'PLAN DE ADQUISICIONES'!AB$18)*($G18/$F18)))</f>
        <v>0</v>
      </c>
      <c r="AF18" s="420">
        <f>IF( $F18=0,0,((($F18/$E$13)*'PLAN DE ADQUISICIONES'!AC$18)*($G18/$F18)))</f>
        <v>0</v>
      </c>
      <c r="AG18" s="421">
        <f>U18+V18+W18+X18+Y18+Z18+AA18+AB18+AC18+AD18+AE18+AF18</f>
        <v>0</v>
      </c>
      <c r="AH18" s="425">
        <f>IF( $F18=0,0,((($F18/$E$13)*'PLAN DE ADQUISICIONES'!AD$18)*($G18/$F18)))</f>
        <v>0</v>
      </c>
      <c r="AI18" s="420">
        <f>IF( $F18=0,0,((($F18/$E$13)*'PLAN DE ADQUISICIONES'!AE$18)*($G18/$F18)))</f>
        <v>0</v>
      </c>
      <c r="AJ18" s="420">
        <f>IF( $F18=0,0,((($F18/$E$13)*'PLAN DE ADQUISICIONES'!AF$18)*($G18/$F18)))</f>
        <v>0</v>
      </c>
      <c r="AK18" s="420">
        <f>IF( $F18=0,0,((($F18/$E$13)*'PLAN DE ADQUISICIONES'!AG$18)*($G18/$F18)))</f>
        <v>0</v>
      </c>
      <c r="AL18" s="420">
        <f>IF( $F18=0,0,((($F18/$E$13)*'PLAN DE ADQUISICIONES'!AH$18)*($G18/$F18)))</f>
        <v>0</v>
      </c>
      <c r="AM18" s="420">
        <f>IF( $F18=0,0,((($F18/$E$13)*'PLAN DE ADQUISICIONES'!AI$18)*($G18/$F18)))</f>
        <v>0</v>
      </c>
      <c r="AN18" s="420">
        <f>IF( $F18=0,0,((($F18/$E$13)*'PLAN DE ADQUISICIONES'!AJ$18)*($G18/$F18)))</f>
        <v>0</v>
      </c>
      <c r="AO18" s="420">
        <f>IF( $F18=0,0,((($F18/$E$13)*'PLAN DE ADQUISICIONES'!AK$18)*($G18/$F18)))</f>
        <v>0</v>
      </c>
      <c r="AP18" s="420">
        <f>IF( $F18=0,0,((($F18/$E$13)*'PLAN DE ADQUISICIONES'!AL$18)*($G18/$F18)))</f>
        <v>0</v>
      </c>
      <c r="AQ18" s="420">
        <f>IF( $F18=0,0,((($F18/$E$13)*'PLAN DE ADQUISICIONES'!AM$18)*($G18/$F18)))</f>
        <v>0</v>
      </c>
      <c r="AR18" s="420">
        <f>IF( $F18=0,0,((($F18/$E$13)*'PLAN DE ADQUISICIONES'!AN$18)*($G18/$F18)))</f>
        <v>0</v>
      </c>
      <c r="AS18" s="420">
        <f>IF( $F18=0,0,((($F18/$E$13)*'PLAN DE ADQUISICIONES'!AO$18)*($G18/$F18)))</f>
        <v>0</v>
      </c>
      <c r="AT18" s="423">
        <f>AH18+AI18+AJ18+AK18+AL18+AM18+AN18+AO18+AP18+AQ18+AR18+AS18</f>
        <v>0</v>
      </c>
      <c r="AU18" s="426">
        <f>AS18+AR18+AQ18+AP18+AO18+AN18+AM18+AL18+AK18+AJ18+AI18+AH18+AF18+AE18+AD18+AC18+AB18+AA18+Z18+Y18+X18+W18+V18+U18+S18+R18+Q18+P18+O18+N18+M18+L18+K18+J18+I18+H18</f>
        <v>0</v>
      </c>
      <c r="AV18" s="392">
        <f t="shared" si="1"/>
        <v>0</v>
      </c>
    </row>
    <row r="19" spans="2:48" s="394" customFormat="1" ht="12.75" customHeight="1" x14ac:dyDescent="0.15">
      <c r="B19" s="406" t="str">
        <f>+'FORMATO COSTEO C1'!C$46</f>
        <v>1.1.2</v>
      </c>
      <c r="C19" s="427" t="str">
        <f>+'FORMATO COSTEO C1'!B$46</f>
        <v>Registrar a los participantes</v>
      </c>
      <c r="D19" s="434" t="str">
        <f>+'FORMATO COSTEO C1'!D$46</f>
        <v>Persona</v>
      </c>
      <c r="E19" s="536">
        <f>+'FORMATO COSTEO C1'!E$46</f>
        <v>500</v>
      </c>
      <c r="F19" s="410">
        <f>SUM(F20:F24)</f>
        <v>1500</v>
      </c>
      <c r="G19" s="411">
        <f t="shared" ref="G19:P19" si="6">SUM(G20:G24)</f>
        <v>0</v>
      </c>
      <c r="H19" s="412">
        <f t="shared" si="6"/>
        <v>0</v>
      </c>
      <c r="I19" s="410">
        <f>SUM(I20:I24)</f>
        <v>0</v>
      </c>
      <c r="J19" s="410">
        <f>SUM(J20:J24)</f>
        <v>0</v>
      </c>
      <c r="K19" s="410">
        <f>SUM(K20:K24)</f>
        <v>0</v>
      </c>
      <c r="L19" s="410">
        <f>SUM(L20:L24)</f>
        <v>0</v>
      </c>
      <c r="M19" s="410">
        <f>SUM(M20:M24)</f>
        <v>0</v>
      </c>
      <c r="N19" s="410">
        <f t="shared" si="6"/>
        <v>0</v>
      </c>
      <c r="O19" s="410">
        <f t="shared" si="6"/>
        <v>0</v>
      </c>
      <c r="P19" s="410">
        <f t="shared" si="6"/>
        <v>0</v>
      </c>
      <c r="Q19" s="410">
        <f>SUM(Q20:Q24)</f>
        <v>0</v>
      </c>
      <c r="R19" s="410">
        <f>SUM(R20:R24)</f>
        <v>0</v>
      </c>
      <c r="S19" s="410">
        <f>SUM(S20:S24)</f>
        <v>0</v>
      </c>
      <c r="T19" s="413">
        <f>SUM(T20:T24)</f>
        <v>0</v>
      </c>
      <c r="U19" s="414">
        <f t="shared" ref="U19:AS19" si="7">SUM(U20:U24)</f>
        <v>0</v>
      </c>
      <c r="V19" s="410">
        <f t="shared" si="7"/>
        <v>0</v>
      </c>
      <c r="W19" s="410">
        <f t="shared" si="7"/>
        <v>0</v>
      </c>
      <c r="X19" s="410">
        <f t="shared" si="7"/>
        <v>0</v>
      </c>
      <c r="Y19" s="410">
        <f t="shared" si="7"/>
        <v>0</v>
      </c>
      <c r="Z19" s="410">
        <f t="shared" si="7"/>
        <v>0</v>
      </c>
      <c r="AA19" s="410">
        <f t="shared" si="7"/>
        <v>0</v>
      </c>
      <c r="AB19" s="410">
        <f t="shared" si="7"/>
        <v>0</v>
      </c>
      <c r="AC19" s="410">
        <f t="shared" si="7"/>
        <v>0</v>
      </c>
      <c r="AD19" s="410">
        <f t="shared" si="7"/>
        <v>0</v>
      </c>
      <c r="AE19" s="410">
        <f t="shared" si="7"/>
        <v>0</v>
      </c>
      <c r="AF19" s="410">
        <f t="shared" si="7"/>
        <v>0</v>
      </c>
      <c r="AG19" s="411">
        <f t="shared" si="7"/>
        <v>0</v>
      </c>
      <c r="AH19" s="412">
        <f t="shared" si="7"/>
        <v>0</v>
      </c>
      <c r="AI19" s="410">
        <f t="shared" si="7"/>
        <v>0</v>
      </c>
      <c r="AJ19" s="410">
        <f t="shared" si="7"/>
        <v>0</v>
      </c>
      <c r="AK19" s="410">
        <f t="shared" si="7"/>
        <v>0</v>
      </c>
      <c r="AL19" s="410">
        <f t="shared" si="7"/>
        <v>0</v>
      </c>
      <c r="AM19" s="410">
        <f t="shared" si="7"/>
        <v>0</v>
      </c>
      <c r="AN19" s="410">
        <f t="shared" si="7"/>
        <v>0</v>
      </c>
      <c r="AO19" s="410">
        <f t="shared" si="7"/>
        <v>0</v>
      </c>
      <c r="AP19" s="410">
        <f t="shared" si="7"/>
        <v>0</v>
      </c>
      <c r="AQ19" s="410">
        <f t="shared" si="7"/>
        <v>0</v>
      </c>
      <c r="AR19" s="410">
        <f t="shared" si="7"/>
        <v>0</v>
      </c>
      <c r="AS19" s="410">
        <f t="shared" si="7"/>
        <v>0</v>
      </c>
      <c r="AT19" s="413">
        <f>SUM(AT20:AT24)</f>
        <v>0</v>
      </c>
      <c r="AU19" s="415">
        <f>SUM(AU20:AU24)</f>
        <v>0</v>
      </c>
      <c r="AV19" s="392">
        <f t="shared" si="1"/>
        <v>0</v>
      </c>
    </row>
    <row r="20" spans="2:48" s="394" customFormat="1" ht="12.75" customHeight="1" x14ac:dyDescent="0.15">
      <c r="B20" s="416" t="str">
        <f>+'FORMATO COSTEO C1'!C$48</f>
        <v>1.1.2.1</v>
      </c>
      <c r="C20" s="417" t="str">
        <f>+'FORMATO COSTEO C1'!B$48</f>
        <v>Servicios de terceros</v>
      </c>
      <c r="D20" s="428"/>
      <c r="E20" s="556"/>
      <c r="F20" s="420">
        <f>+'FORMATO COSTEO C1'!G48</f>
        <v>500</v>
      </c>
      <c r="G20" s="421">
        <f>+'FORMATO COSTEO C1'!L48</f>
        <v>0</v>
      </c>
      <c r="H20" s="422">
        <f>IF( $F20=0,0,((($F20/$E$19)*'PLAN DE ADQUISICIONES'!F$19)*($G20/$F20)))</f>
        <v>0</v>
      </c>
      <c r="I20" s="420">
        <f>IF( $F20=0,0,((($F20/$E$19)*'PLAN DE ADQUISICIONES'!G$19)*($G20/$F20)))</f>
        <v>0</v>
      </c>
      <c r="J20" s="420">
        <f>IF( $F20=0,0,((($F20/$E$19)*'PLAN DE ADQUISICIONES'!H$19)*($G20/$F20)))</f>
        <v>0</v>
      </c>
      <c r="K20" s="420">
        <f>IF( $F20=0,0,((($F20/$E$19)*'PLAN DE ADQUISICIONES'!I$19)*($G20/$F20)))</f>
        <v>0</v>
      </c>
      <c r="L20" s="420">
        <f>IF( $F20=0,0,((($F20/$E$19)*'PLAN DE ADQUISICIONES'!J$19)*($G20/$F20)))</f>
        <v>0</v>
      </c>
      <c r="M20" s="420">
        <f>IF( $F20=0,0,((($F20/$E$19)*'PLAN DE ADQUISICIONES'!K$19)*($G20/$F20)))</f>
        <v>0</v>
      </c>
      <c r="N20" s="420">
        <f>IF( $F20=0,0,((($F20/$E$19)*'PLAN DE ADQUISICIONES'!L$19)*($G20/$F20)))</f>
        <v>0</v>
      </c>
      <c r="O20" s="420">
        <f>IF( $F20=0,0,((($F20/$E$19)*'PLAN DE ADQUISICIONES'!M$19)*($G20/$F20)))</f>
        <v>0</v>
      </c>
      <c r="P20" s="420">
        <f>IF( $F20=0,0,((($F20/$E$19)*'PLAN DE ADQUISICIONES'!N$19)*($G20/$F20)))</f>
        <v>0</v>
      </c>
      <c r="Q20" s="420">
        <f>IF( $F20=0,0,((($F20/$E$19)*'PLAN DE ADQUISICIONES'!O$19)*($G20/$F20)))</f>
        <v>0</v>
      </c>
      <c r="R20" s="420">
        <f>IF( $F20=0,0,((($F20/$E$19)*'PLAN DE ADQUISICIONES'!P$19)*($G20/$F20)))</f>
        <v>0</v>
      </c>
      <c r="S20" s="420">
        <f>IF( $F20=0,0,((($F20/$E$19)*'PLAN DE ADQUISICIONES'!Q$19)*($G20/$F20)))</f>
        <v>0</v>
      </c>
      <c r="T20" s="423">
        <f>H20+I20+J20+K20+L20+M20+N20+O20+P20+Q20+R20+S20</f>
        <v>0</v>
      </c>
      <c r="U20" s="424">
        <f>IF( $F20=0,0,((($F20/$E$19)*'PLAN DE ADQUISICIONES'!R$19)*($G20/$F20)))</f>
        <v>0</v>
      </c>
      <c r="V20" s="420">
        <f>IF( $F20=0,0,((($F20/$E$19)*'PLAN DE ADQUISICIONES'!S$19)*($G20/$F20)))</f>
        <v>0</v>
      </c>
      <c r="W20" s="420">
        <f>IF( $F20=0,0,((($F20/$E$19)*'PLAN DE ADQUISICIONES'!T$19)*($G20/$F20)))</f>
        <v>0</v>
      </c>
      <c r="X20" s="420">
        <f>IF( $F20=0,0,((($F20/$E$19)*'PLAN DE ADQUISICIONES'!U$19)*($G20/$F20)))</f>
        <v>0</v>
      </c>
      <c r="Y20" s="420">
        <f>IF( $F20=0,0,((($F20/$E$19)*'PLAN DE ADQUISICIONES'!V$19)*($G20/$F20)))</f>
        <v>0</v>
      </c>
      <c r="Z20" s="420">
        <f>IF( $F20=0,0,((($F20/$E$19)*'PLAN DE ADQUISICIONES'!W$19)*($G20/$F20)))</f>
        <v>0</v>
      </c>
      <c r="AA20" s="420">
        <f>IF( $F20=0,0,((($F20/$E$19)*'PLAN DE ADQUISICIONES'!X$19)*($G20/$F20)))</f>
        <v>0</v>
      </c>
      <c r="AB20" s="420">
        <f>IF( $F20=0,0,((($F20/$E$19)*'PLAN DE ADQUISICIONES'!Y$19)*($G20/$F20)))</f>
        <v>0</v>
      </c>
      <c r="AC20" s="420">
        <f>IF( $F20=0,0,((($F20/$E$19)*'PLAN DE ADQUISICIONES'!Z$19)*($G20/$F20)))</f>
        <v>0</v>
      </c>
      <c r="AD20" s="420">
        <f>IF( $F20=0,0,((($F20/$E$19)*'PLAN DE ADQUISICIONES'!AA$19)*($G20/$F20)))</f>
        <v>0</v>
      </c>
      <c r="AE20" s="420">
        <f>IF( $F20=0,0,((($F20/$E$19)*'PLAN DE ADQUISICIONES'!AB$19)*($G20/$F20)))</f>
        <v>0</v>
      </c>
      <c r="AF20" s="420">
        <f>IF( $F20=0,0,((($F20/$E$19)*'PLAN DE ADQUISICIONES'!AC$19)*($G20/$F20)))</f>
        <v>0</v>
      </c>
      <c r="AG20" s="421">
        <f>U20+V20+W20+X20+Y20+Z20+AA20+AB20+AC20+AD20+AE20+AF20</f>
        <v>0</v>
      </c>
      <c r="AH20" s="425">
        <f>IF( $F20=0,0,((($F20/$E$19)*'PLAN DE ADQUISICIONES'!AD$19)*($G20/$F20)))</f>
        <v>0</v>
      </c>
      <c r="AI20" s="420">
        <f>IF( $F20=0,0,((($F20/$E$19)*'PLAN DE ADQUISICIONES'!AE$19)*($G20/$F20)))</f>
        <v>0</v>
      </c>
      <c r="AJ20" s="420">
        <f>IF( $F20=0,0,((($F20/$E$19)*'PLAN DE ADQUISICIONES'!AF$19)*($G20/$F20)))</f>
        <v>0</v>
      </c>
      <c r="AK20" s="420">
        <f>IF( $F20=0,0,((($F20/$E$19)*'PLAN DE ADQUISICIONES'!AG$19)*($G20/$F20)))</f>
        <v>0</v>
      </c>
      <c r="AL20" s="420">
        <f>IF( $F20=0,0,((($F20/$E$19)*'PLAN DE ADQUISICIONES'!AH$19)*($G20/$F20)))</f>
        <v>0</v>
      </c>
      <c r="AM20" s="420">
        <f>IF( $F20=0,0,((($F20/$E$19)*'PLAN DE ADQUISICIONES'!AI$19)*($G20/$F20)))</f>
        <v>0</v>
      </c>
      <c r="AN20" s="420">
        <f>IF( $F20=0,0,((($F20/$E$19)*'PLAN DE ADQUISICIONES'!AJ$19)*($G20/$F20)))</f>
        <v>0</v>
      </c>
      <c r="AO20" s="420">
        <f>IF( $F20=0,0,((($F20/$E$19)*'PLAN DE ADQUISICIONES'!AK$19)*($G20/$F20)))</f>
        <v>0</v>
      </c>
      <c r="AP20" s="420">
        <f>IF( $F20=0,0,((($F20/$E$19)*'PLAN DE ADQUISICIONES'!AL$19)*($G20/$F20)))</f>
        <v>0</v>
      </c>
      <c r="AQ20" s="420">
        <f>IF( $F20=0,0,((($F20/$E$19)*'PLAN DE ADQUISICIONES'!AM$19)*($G20/$F20)))</f>
        <v>0</v>
      </c>
      <c r="AR20" s="420">
        <f>IF( $F20=0,0,((($F20/$E$19)*'PLAN DE ADQUISICIONES'!AN$19)*($G20/$F20)))</f>
        <v>0</v>
      </c>
      <c r="AS20" s="420">
        <f>IF( $F20=0,0,((($F20/$E$19)*'PLAN DE ADQUISICIONES'!AO$19)*($G20/$F20)))</f>
        <v>0</v>
      </c>
      <c r="AT20" s="423">
        <f>AH20+AI20+AJ20+AK20+AL20+AM20+AN20+AO20+AP20+AQ20+AR20+AS20</f>
        <v>0</v>
      </c>
      <c r="AU20" s="426">
        <f>AS20+AR20+AQ20+AP20+AO20+AN20+AM20+AL20+AK20+AJ20+AI20+AH20+AF20+AE20+AD20+AC20+AB20+AA20+Z20+Y20+X20+W20+V20+U20+S20+R20+Q20+P20+O20+N20+M20+L20+K20+J20+I20+H20</f>
        <v>0</v>
      </c>
      <c r="AV20" s="392">
        <f t="shared" si="1"/>
        <v>0</v>
      </c>
    </row>
    <row r="21" spans="2:48" s="394" customFormat="1" ht="12.75" customHeight="1" x14ac:dyDescent="0.15">
      <c r="B21" s="416" t="str">
        <f>+'FORMATO COSTEO C1'!C$54</f>
        <v>1.1.2.2</v>
      </c>
      <c r="C21" s="417" t="str">
        <f>+'FORMATO COSTEO C1'!B$54</f>
        <v>Consultorías</v>
      </c>
      <c r="D21" s="428"/>
      <c r="E21" s="556"/>
      <c r="F21" s="420">
        <f>+'FORMATO COSTEO C1'!G54</f>
        <v>1000</v>
      </c>
      <c r="G21" s="421">
        <f>+'FORMATO COSTEO C1'!L54</f>
        <v>0</v>
      </c>
      <c r="H21" s="425">
        <f>IF( $F21=0,0,((($F21/$E$19)*'PLAN DE ADQUISICIONES'!F$19)*($G21/$F21)))</f>
        <v>0</v>
      </c>
      <c r="I21" s="420">
        <f>IF( $F21=0,0,((($F21/$E$19)*'PLAN DE ADQUISICIONES'!G$19)*($G21/$F21)))</f>
        <v>0</v>
      </c>
      <c r="J21" s="420">
        <f>IF( $F21=0,0,((($F21/$E$19)*'PLAN DE ADQUISICIONES'!H$19)*($G21/$F21)))</f>
        <v>0</v>
      </c>
      <c r="K21" s="420">
        <f>IF( $F21=0,0,((($F21/$E$19)*'PLAN DE ADQUISICIONES'!I$19)*($G21/$F21)))</f>
        <v>0</v>
      </c>
      <c r="L21" s="420">
        <f>IF( $F21=0,0,((($F21/$E$19)*'PLAN DE ADQUISICIONES'!J$19)*($G21/$F21)))</f>
        <v>0</v>
      </c>
      <c r="M21" s="420">
        <f>IF( $F21=0,0,((($F21/$E$19)*'PLAN DE ADQUISICIONES'!K$19)*($G21/$F21)))</f>
        <v>0</v>
      </c>
      <c r="N21" s="420">
        <f>IF( $F21=0,0,((($F21/$E$19)*'PLAN DE ADQUISICIONES'!L$19)*($G21/$F21)))</f>
        <v>0</v>
      </c>
      <c r="O21" s="420">
        <f>IF( $F21=0,0,((($F21/$E$19)*'PLAN DE ADQUISICIONES'!M$19)*($G21/$F21)))</f>
        <v>0</v>
      </c>
      <c r="P21" s="420">
        <f>IF( $F21=0,0,((($F21/$E$19)*'PLAN DE ADQUISICIONES'!N$19)*($G21/$F21)))</f>
        <v>0</v>
      </c>
      <c r="Q21" s="420">
        <f>IF( $F21=0,0,((($F21/$E$19)*'PLAN DE ADQUISICIONES'!O$19)*($G21/$F21)))</f>
        <v>0</v>
      </c>
      <c r="R21" s="420">
        <f>IF( $F21=0,0,((($F21/$E$19)*'PLAN DE ADQUISICIONES'!P$19)*($G21/$F21)))</f>
        <v>0</v>
      </c>
      <c r="S21" s="420">
        <f>IF( $F21=0,0,((($F21/$E$19)*'PLAN DE ADQUISICIONES'!Q$19)*($G21/$F21)))</f>
        <v>0</v>
      </c>
      <c r="T21" s="423">
        <f>H21+I21+J21+K21+L21+M21+N21+O21+P21+Q21+R21+S21</f>
        <v>0</v>
      </c>
      <c r="U21" s="424">
        <f>IF( $F21=0,0,((($F21/$E$19)*'PLAN DE ADQUISICIONES'!R$19)*($G21/$F21)))</f>
        <v>0</v>
      </c>
      <c r="V21" s="420">
        <f>IF( $F21=0,0,((($F21/$E$19)*'PLAN DE ADQUISICIONES'!S$19)*($G21/$F21)))</f>
        <v>0</v>
      </c>
      <c r="W21" s="420">
        <f>IF( $F21=0,0,((($F21/$E$19)*'PLAN DE ADQUISICIONES'!T$19)*($G21/$F21)))</f>
        <v>0</v>
      </c>
      <c r="X21" s="420">
        <f>IF( $F21=0,0,((($F21/$E$19)*'PLAN DE ADQUISICIONES'!U$19)*($G21/$F21)))</f>
        <v>0</v>
      </c>
      <c r="Y21" s="420">
        <f>IF( $F21=0,0,((($F21/$E$19)*'PLAN DE ADQUISICIONES'!V$19)*($G21/$F21)))</f>
        <v>0</v>
      </c>
      <c r="Z21" s="420">
        <f>IF( $F21=0,0,((($F21/$E$19)*'PLAN DE ADQUISICIONES'!W$19)*($G21/$F21)))</f>
        <v>0</v>
      </c>
      <c r="AA21" s="420">
        <f>IF( $F21=0,0,((($F21/$E$19)*'PLAN DE ADQUISICIONES'!X$19)*($G21/$F21)))</f>
        <v>0</v>
      </c>
      <c r="AB21" s="420">
        <f>IF( $F21=0,0,((($F21/$E$19)*'PLAN DE ADQUISICIONES'!Y$19)*($G21/$F21)))</f>
        <v>0</v>
      </c>
      <c r="AC21" s="420">
        <f>IF( $F21=0,0,((($F21/$E$19)*'PLAN DE ADQUISICIONES'!Z$19)*($G21/$F21)))</f>
        <v>0</v>
      </c>
      <c r="AD21" s="420">
        <f>IF( $F21=0,0,((($F21/$E$19)*'PLAN DE ADQUISICIONES'!AA$19)*($G21/$F21)))</f>
        <v>0</v>
      </c>
      <c r="AE21" s="420">
        <f>IF( $F21=0,0,((($F21/$E$19)*'PLAN DE ADQUISICIONES'!AB$19)*($G21/$F21)))</f>
        <v>0</v>
      </c>
      <c r="AF21" s="420">
        <f>IF( $F21=0,0,((($F21/$E$19)*'PLAN DE ADQUISICIONES'!AC$19)*($G21/$F21)))</f>
        <v>0</v>
      </c>
      <c r="AG21" s="421">
        <f>U21+V21+W21+X21+Y21+Z21+AA21+AB21+AC21+AD21+AE21+AF21</f>
        <v>0</v>
      </c>
      <c r="AH21" s="425">
        <f>IF( $F21=0,0,((($F21/$E$19)*'PLAN DE ADQUISICIONES'!AD$19)*($G21/$F21)))</f>
        <v>0</v>
      </c>
      <c r="AI21" s="420">
        <f>IF( $F21=0,0,((($F21/$E$19)*'PLAN DE ADQUISICIONES'!AE$19)*($G21/$F21)))</f>
        <v>0</v>
      </c>
      <c r="AJ21" s="420">
        <f>IF( $F21=0,0,((($F21/$E$19)*'PLAN DE ADQUISICIONES'!AF$19)*($G21/$F21)))</f>
        <v>0</v>
      </c>
      <c r="AK21" s="420">
        <f>IF( $F21=0,0,((($F21/$E$19)*'PLAN DE ADQUISICIONES'!AG$19)*($G21/$F21)))</f>
        <v>0</v>
      </c>
      <c r="AL21" s="420">
        <f>IF( $F21=0,0,((($F21/$E$19)*'PLAN DE ADQUISICIONES'!AH$19)*($G21/$F21)))</f>
        <v>0</v>
      </c>
      <c r="AM21" s="420">
        <f>IF( $F21=0,0,((($F21/$E$19)*'PLAN DE ADQUISICIONES'!AI$19)*($G21/$F21)))</f>
        <v>0</v>
      </c>
      <c r="AN21" s="420">
        <f>IF( $F21=0,0,((($F21/$E$19)*'PLAN DE ADQUISICIONES'!AJ$19)*($G21/$F21)))</f>
        <v>0</v>
      </c>
      <c r="AO21" s="420">
        <f>IF( $F21=0,0,((($F21/$E$19)*'PLAN DE ADQUISICIONES'!AK$19)*($G21/$F21)))</f>
        <v>0</v>
      </c>
      <c r="AP21" s="420">
        <f>IF( $F21=0,0,((($F21/$E$19)*'PLAN DE ADQUISICIONES'!AL$19)*($G21/$F21)))</f>
        <v>0</v>
      </c>
      <c r="AQ21" s="420">
        <f>IF( $F21=0,0,((($F21/$E$19)*'PLAN DE ADQUISICIONES'!AM$19)*($G21/$F21)))</f>
        <v>0</v>
      </c>
      <c r="AR21" s="420">
        <f>IF( $F21=0,0,((($F21/$E$19)*'PLAN DE ADQUISICIONES'!AN$19)*($G21/$F21)))</f>
        <v>0</v>
      </c>
      <c r="AS21" s="420">
        <f>IF( $F21=0,0,((($F21/$E$19)*'PLAN DE ADQUISICIONES'!AO$19)*($G21/$F21)))</f>
        <v>0</v>
      </c>
      <c r="AT21" s="423">
        <f>AH21+AI21+AJ21+AK21+AL21+AM21+AN21+AO21+AP21+AQ21+AR21+AS21</f>
        <v>0</v>
      </c>
      <c r="AU21" s="426">
        <f>AS21+AR21+AQ21+AP21+AO21+AN21+AM21+AL21+AK21+AJ21+AI21+AH21+AF21+AE21+AD21+AC21+AB21+AA21+Z21+Y21+X21+W21+V21+U21+S21+R21+Q21+P21+O21+N21+M21+L21+K21+J21+I21+H21</f>
        <v>0</v>
      </c>
      <c r="AV21" s="392">
        <f t="shared" si="1"/>
        <v>0</v>
      </c>
    </row>
    <row r="22" spans="2:48" s="394" customFormat="1" ht="12.75" customHeight="1" x14ac:dyDescent="0.15">
      <c r="B22" s="416" t="str">
        <f>+'FORMATO COSTEO C1'!C$60</f>
        <v>1.1.2.3.</v>
      </c>
      <c r="C22" s="417" t="str">
        <f>+'FORMATO COSTEO C1'!B$60</f>
        <v>Categoría de gasto</v>
      </c>
      <c r="D22" s="428"/>
      <c r="E22" s="556"/>
      <c r="F22" s="420">
        <f>+'FORMATO COSTEO C1'!G60</f>
        <v>0</v>
      </c>
      <c r="G22" s="421">
        <f>+'FORMATO COSTEO C1'!L60</f>
        <v>0</v>
      </c>
      <c r="H22" s="425">
        <f>IF( $F22=0,0,((($F22/$E$19)*'PLAN DE ADQUISICIONES'!F$19)*($G22/$F22)))</f>
        <v>0</v>
      </c>
      <c r="I22" s="420">
        <f>IF( $F22=0,0,((($F22/$E$19)*'PLAN DE ADQUISICIONES'!G$19)*($G22/$F22)))</f>
        <v>0</v>
      </c>
      <c r="J22" s="420">
        <f>IF( $F22=0,0,((($F22/$E$19)*'PLAN DE ADQUISICIONES'!H$19)*($G22/$F22)))</f>
        <v>0</v>
      </c>
      <c r="K22" s="420">
        <f>IF( $F22=0,0,((($F22/$E$19)*'PLAN DE ADQUISICIONES'!I$19)*($G22/$F22)))</f>
        <v>0</v>
      </c>
      <c r="L22" s="420">
        <f>IF( $F22=0,0,((($F22/$E$19)*'PLAN DE ADQUISICIONES'!J$19)*($G22/$F22)))</f>
        <v>0</v>
      </c>
      <c r="M22" s="420">
        <f>IF( $F22=0,0,((($F22/$E$19)*'PLAN DE ADQUISICIONES'!K$19)*($G22/$F22)))</f>
        <v>0</v>
      </c>
      <c r="N22" s="420">
        <f>IF( $F22=0,0,((($F22/$E$19)*'PLAN DE ADQUISICIONES'!L$19)*($G22/$F22)))</f>
        <v>0</v>
      </c>
      <c r="O22" s="420">
        <f>IF( $F22=0,0,((($F22/$E$19)*'PLAN DE ADQUISICIONES'!M$19)*($G22/$F22)))</f>
        <v>0</v>
      </c>
      <c r="P22" s="420">
        <f>IF( $F22=0,0,((($F22/$E$19)*'PLAN DE ADQUISICIONES'!N$19)*($G22/$F22)))</f>
        <v>0</v>
      </c>
      <c r="Q22" s="420">
        <f>IF( $F22=0,0,((($F22/$E$19)*'PLAN DE ADQUISICIONES'!O$19)*($G22/$F22)))</f>
        <v>0</v>
      </c>
      <c r="R22" s="420">
        <f>IF( $F22=0,0,((($F22/$E$19)*'PLAN DE ADQUISICIONES'!P$19)*($G22/$F22)))</f>
        <v>0</v>
      </c>
      <c r="S22" s="420">
        <f>IF( $F22=0,0,((($F22/$E$19)*'PLAN DE ADQUISICIONES'!Q$19)*($G22/$F22)))</f>
        <v>0</v>
      </c>
      <c r="T22" s="423">
        <f>H22+I22+J22+K22+L22+M22+N22+O22+P22+Q22+R22+S22</f>
        <v>0</v>
      </c>
      <c r="U22" s="424">
        <f>IF( $F22=0,0,((($F22/$E$19)*'PLAN DE ADQUISICIONES'!R$19)*($G22/$F22)))</f>
        <v>0</v>
      </c>
      <c r="V22" s="420">
        <f>IF( $F22=0,0,((($F22/$E$19)*'PLAN DE ADQUISICIONES'!S$19)*($G22/$F22)))</f>
        <v>0</v>
      </c>
      <c r="W22" s="420">
        <f>IF( $F22=0,0,((($F22/$E$19)*'PLAN DE ADQUISICIONES'!T$19)*($G22/$F22)))</f>
        <v>0</v>
      </c>
      <c r="X22" s="420">
        <f>IF( $F22=0,0,((($F22/$E$19)*'PLAN DE ADQUISICIONES'!U$19)*($G22/$F22)))</f>
        <v>0</v>
      </c>
      <c r="Y22" s="420">
        <f>IF( $F22=0,0,((($F22/$E$19)*'PLAN DE ADQUISICIONES'!V$19)*($G22/$F22)))</f>
        <v>0</v>
      </c>
      <c r="Z22" s="420">
        <f>IF( $F22=0,0,((($F22/$E$19)*'PLAN DE ADQUISICIONES'!W$19)*($G22/$F22)))</f>
        <v>0</v>
      </c>
      <c r="AA22" s="420">
        <f>IF( $F22=0,0,((($F22/$E$19)*'PLAN DE ADQUISICIONES'!X$19)*($G22/$F22)))</f>
        <v>0</v>
      </c>
      <c r="AB22" s="420">
        <f>IF( $F22=0,0,((($F22/$E$19)*'PLAN DE ADQUISICIONES'!Y$19)*($G22/$F22)))</f>
        <v>0</v>
      </c>
      <c r="AC22" s="420">
        <f>IF( $F22=0,0,((($F22/$E$19)*'PLAN DE ADQUISICIONES'!Z$19)*($G22/$F22)))</f>
        <v>0</v>
      </c>
      <c r="AD22" s="420">
        <f>IF( $F22=0,0,((($F22/$E$19)*'PLAN DE ADQUISICIONES'!AA$19)*($G22/$F22)))</f>
        <v>0</v>
      </c>
      <c r="AE22" s="420">
        <f>IF( $F22=0,0,((($F22/$E$19)*'PLAN DE ADQUISICIONES'!AB$19)*($G22/$F22)))</f>
        <v>0</v>
      </c>
      <c r="AF22" s="420">
        <f>IF( $F22=0,0,((($F22/$E$19)*'PLAN DE ADQUISICIONES'!AC$19)*($G22/$F22)))</f>
        <v>0</v>
      </c>
      <c r="AG22" s="421">
        <f>U22+V22+W22+X22+Y22+Z22+AA22+AB22+AC22+AD22+AE22+AF22</f>
        <v>0</v>
      </c>
      <c r="AH22" s="425">
        <f>IF( $F22=0,0,((($F22/$E$19)*'PLAN DE ADQUISICIONES'!AD$19)*($G22/$F22)))</f>
        <v>0</v>
      </c>
      <c r="AI22" s="420">
        <f>IF( $F22=0,0,((($F22/$E$19)*'PLAN DE ADQUISICIONES'!AE$19)*($G22/$F22)))</f>
        <v>0</v>
      </c>
      <c r="AJ22" s="420">
        <f>IF( $F22=0,0,((($F22/$E$19)*'PLAN DE ADQUISICIONES'!AF$19)*($G22/$F22)))</f>
        <v>0</v>
      </c>
      <c r="AK22" s="420">
        <f>IF( $F22=0,0,((($F22/$E$19)*'PLAN DE ADQUISICIONES'!AG$19)*($G22/$F22)))</f>
        <v>0</v>
      </c>
      <c r="AL22" s="420">
        <f>IF( $F22=0,0,((($F22/$E$19)*'PLAN DE ADQUISICIONES'!AH$19)*($G22/$F22)))</f>
        <v>0</v>
      </c>
      <c r="AM22" s="420">
        <f>IF( $F22=0,0,((($F22/$E$19)*'PLAN DE ADQUISICIONES'!AI$19)*($G22/$F22)))</f>
        <v>0</v>
      </c>
      <c r="AN22" s="420">
        <f>IF( $F22=0,0,((($F22/$E$19)*'PLAN DE ADQUISICIONES'!AJ$19)*($G22/$F22)))</f>
        <v>0</v>
      </c>
      <c r="AO22" s="420">
        <f>IF( $F22=0,0,((($F22/$E$19)*'PLAN DE ADQUISICIONES'!AK$19)*($G22/$F22)))</f>
        <v>0</v>
      </c>
      <c r="AP22" s="420">
        <f>IF( $F22=0,0,((($F22/$E$19)*'PLAN DE ADQUISICIONES'!AL$19)*($G22/$F22)))</f>
        <v>0</v>
      </c>
      <c r="AQ22" s="420">
        <f>IF( $F22=0,0,((($F22/$E$19)*'PLAN DE ADQUISICIONES'!AM$19)*($G22/$F22)))</f>
        <v>0</v>
      </c>
      <c r="AR22" s="420">
        <f>IF( $F22=0,0,((($F22/$E$19)*'PLAN DE ADQUISICIONES'!AN$19)*($G22/$F22)))</f>
        <v>0</v>
      </c>
      <c r="AS22" s="420">
        <f>IF( $F22=0,0,((($F22/$E$19)*'PLAN DE ADQUISICIONES'!AO$19)*($G22/$F22)))</f>
        <v>0</v>
      </c>
      <c r="AT22" s="423">
        <f>AH22+AI22+AJ22+AK22+AL22+AM22+AN22+AO22+AP22+AQ22+AR22+AS22</f>
        <v>0</v>
      </c>
      <c r="AU22" s="426">
        <f>AS22+AR22+AQ22+AP22+AO22+AN22+AM22+AL22+AK22+AJ22+AI22+AH22+AF22+AE22+AD22+AC22+AB22+AA22+Z22+Y22+X22+W22+V22+U22+S22+R22+Q22+P22+O22+N22+M22+L22+K22+J22+I22+H22</f>
        <v>0</v>
      </c>
      <c r="AV22" s="392">
        <f t="shared" si="1"/>
        <v>0</v>
      </c>
    </row>
    <row r="23" spans="2:48" s="394" customFormat="1" ht="12.75" customHeight="1" x14ac:dyDescent="0.15">
      <c r="B23" s="416" t="str">
        <f>+'FORMATO COSTEO C1'!C$66</f>
        <v>1.1.2.4</v>
      </c>
      <c r="C23" s="417" t="str">
        <f>+'FORMATO COSTEO C1'!B$66</f>
        <v>Categoría de gasto</v>
      </c>
      <c r="D23" s="428"/>
      <c r="E23" s="556"/>
      <c r="F23" s="420">
        <f>+'FORMATO COSTEO C1'!G66</f>
        <v>0</v>
      </c>
      <c r="G23" s="421">
        <f>+'FORMATO COSTEO C1'!L66</f>
        <v>0</v>
      </c>
      <c r="H23" s="425">
        <f>IF( $F23=0,0,((($F23/$E$19)*'PLAN DE ADQUISICIONES'!F$19)*($G23/$F23)))</f>
        <v>0</v>
      </c>
      <c r="I23" s="420">
        <f>IF( $F23=0,0,((($F23/$E$19)*'PLAN DE ADQUISICIONES'!G$19)*($G23/$F23)))</f>
        <v>0</v>
      </c>
      <c r="J23" s="420">
        <f>IF( $F23=0,0,((($F23/$E$19)*'PLAN DE ADQUISICIONES'!H$19)*($G23/$F23)))</f>
        <v>0</v>
      </c>
      <c r="K23" s="420">
        <f>IF( $F23=0,0,((($F23/$E$19)*'PLAN DE ADQUISICIONES'!I$19)*($G23/$F23)))</f>
        <v>0</v>
      </c>
      <c r="L23" s="420">
        <f>IF( $F23=0,0,((($F23/$E$19)*'PLAN DE ADQUISICIONES'!J$19)*($G23/$F23)))</f>
        <v>0</v>
      </c>
      <c r="M23" s="420">
        <f>IF( $F23=0,0,((($F23/$E$19)*'PLAN DE ADQUISICIONES'!K$19)*($G23/$F23)))</f>
        <v>0</v>
      </c>
      <c r="N23" s="420">
        <f>IF( $F23=0,0,((($F23/$E$19)*'PLAN DE ADQUISICIONES'!L$19)*($G23/$F23)))</f>
        <v>0</v>
      </c>
      <c r="O23" s="420">
        <f>IF( $F23=0,0,((($F23/$E$19)*'PLAN DE ADQUISICIONES'!M$19)*($G23/$F23)))</f>
        <v>0</v>
      </c>
      <c r="P23" s="420">
        <f>IF( $F23=0,0,((($F23/$E$19)*'PLAN DE ADQUISICIONES'!N$19)*($G23/$F23)))</f>
        <v>0</v>
      </c>
      <c r="Q23" s="420">
        <f>IF( $F23=0,0,((($F23/$E$19)*'PLAN DE ADQUISICIONES'!O$19)*($G23/$F23)))</f>
        <v>0</v>
      </c>
      <c r="R23" s="420">
        <f>IF( $F23=0,0,((($F23/$E$19)*'PLAN DE ADQUISICIONES'!P$19)*($G23/$F23)))</f>
        <v>0</v>
      </c>
      <c r="S23" s="420">
        <f>IF( $F23=0,0,((($F23/$E$19)*'PLAN DE ADQUISICIONES'!Q$19)*($G23/$F23)))</f>
        <v>0</v>
      </c>
      <c r="T23" s="423">
        <f>H23+I23+J23+K23+L23+M23+N23+O23+P23+Q23+R23+S23</f>
        <v>0</v>
      </c>
      <c r="U23" s="424">
        <f>IF( $F23=0,0,((($F23/$E$19)*'PLAN DE ADQUISICIONES'!R$19)*($G23/$F23)))</f>
        <v>0</v>
      </c>
      <c r="V23" s="420">
        <f>IF( $F23=0,0,((($F23/$E$19)*'PLAN DE ADQUISICIONES'!S$19)*($G23/$F23)))</f>
        <v>0</v>
      </c>
      <c r="W23" s="420">
        <f>IF( $F23=0,0,((($F23/$E$19)*'PLAN DE ADQUISICIONES'!T$19)*($G23/$F23)))</f>
        <v>0</v>
      </c>
      <c r="X23" s="420">
        <f>IF( $F23=0,0,((($F23/$E$19)*'PLAN DE ADQUISICIONES'!U$19)*($G23/$F23)))</f>
        <v>0</v>
      </c>
      <c r="Y23" s="420">
        <f>IF( $F23=0,0,((($F23/$E$19)*'PLAN DE ADQUISICIONES'!V$19)*($G23/$F23)))</f>
        <v>0</v>
      </c>
      <c r="Z23" s="420">
        <f>IF( $F23=0,0,((($F23/$E$19)*'PLAN DE ADQUISICIONES'!W$19)*($G23/$F23)))</f>
        <v>0</v>
      </c>
      <c r="AA23" s="420">
        <f>IF( $F23=0,0,((($F23/$E$19)*'PLAN DE ADQUISICIONES'!X$19)*($G23/$F23)))</f>
        <v>0</v>
      </c>
      <c r="AB23" s="420">
        <f>IF( $F23=0,0,((($F23/$E$19)*'PLAN DE ADQUISICIONES'!Y$19)*($G23/$F23)))</f>
        <v>0</v>
      </c>
      <c r="AC23" s="420">
        <f>IF( $F23=0,0,((($F23/$E$19)*'PLAN DE ADQUISICIONES'!Z$19)*($G23/$F23)))</f>
        <v>0</v>
      </c>
      <c r="AD23" s="420">
        <f>IF( $F23=0,0,((($F23/$E$19)*'PLAN DE ADQUISICIONES'!AA$19)*($G23/$F23)))</f>
        <v>0</v>
      </c>
      <c r="AE23" s="420">
        <f>IF( $F23=0,0,((($F23/$E$19)*'PLAN DE ADQUISICIONES'!AB$19)*($G23/$F23)))</f>
        <v>0</v>
      </c>
      <c r="AF23" s="420">
        <f>IF( $F23=0,0,((($F23/$E$19)*'PLAN DE ADQUISICIONES'!AC$19)*($G23/$F23)))</f>
        <v>0</v>
      </c>
      <c r="AG23" s="421">
        <f>U23+V23+W23+X23+Y23+Z23+AA23+AB23+AC23+AD23+AE23+AF23</f>
        <v>0</v>
      </c>
      <c r="AH23" s="425">
        <f>IF( $F23=0,0,((($F23/$E$19)*'PLAN DE ADQUISICIONES'!AD$19)*($G23/$F23)))</f>
        <v>0</v>
      </c>
      <c r="AI23" s="420">
        <f>IF( $F23=0,0,((($F23/$E$19)*'PLAN DE ADQUISICIONES'!AE$19)*($G23/$F23)))</f>
        <v>0</v>
      </c>
      <c r="AJ23" s="420">
        <f>IF( $F23=0,0,((($F23/$E$19)*'PLAN DE ADQUISICIONES'!AF$19)*($G23/$F23)))</f>
        <v>0</v>
      </c>
      <c r="AK23" s="420">
        <f>IF( $F23=0,0,((($F23/$E$19)*'PLAN DE ADQUISICIONES'!AG$19)*($G23/$F23)))</f>
        <v>0</v>
      </c>
      <c r="AL23" s="420">
        <f>IF( $F23=0,0,((($F23/$E$19)*'PLAN DE ADQUISICIONES'!AH$19)*($G23/$F23)))</f>
        <v>0</v>
      </c>
      <c r="AM23" s="420">
        <f>IF( $F23=0,0,((($F23/$E$19)*'PLAN DE ADQUISICIONES'!AI$19)*($G23/$F23)))</f>
        <v>0</v>
      </c>
      <c r="AN23" s="420">
        <f>IF( $F23=0,0,((($F23/$E$19)*'PLAN DE ADQUISICIONES'!AJ$19)*($G23/$F23)))</f>
        <v>0</v>
      </c>
      <c r="AO23" s="420">
        <f>IF( $F23=0,0,((($F23/$E$19)*'PLAN DE ADQUISICIONES'!AK$19)*($G23/$F23)))</f>
        <v>0</v>
      </c>
      <c r="AP23" s="420">
        <f>IF( $F23=0,0,((($F23/$E$19)*'PLAN DE ADQUISICIONES'!AL$19)*($G23/$F23)))</f>
        <v>0</v>
      </c>
      <c r="AQ23" s="420">
        <f>IF( $F23=0,0,((($F23/$E$19)*'PLAN DE ADQUISICIONES'!AM$19)*($G23/$F23)))</f>
        <v>0</v>
      </c>
      <c r="AR23" s="420">
        <f>IF( $F23=0,0,((($F23/$E$19)*'PLAN DE ADQUISICIONES'!AN$19)*($G23/$F23)))</f>
        <v>0</v>
      </c>
      <c r="AS23" s="420">
        <f>IF( $F23=0,0,((($F23/$E$19)*'PLAN DE ADQUISICIONES'!AO$19)*($G23/$F23)))</f>
        <v>0</v>
      </c>
      <c r="AT23" s="423">
        <f>AH23+AI23+AJ23+AK23+AL23+AM23+AN23+AO23+AP23+AQ23+AR23+AS23</f>
        <v>0</v>
      </c>
      <c r="AU23" s="426">
        <f>AS23+AR23+AQ23+AP23+AO23+AN23+AM23+AL23+AK23+AJ23+AI23+AH23+AF23+AE23+AD23+AC23+AB23+AA23+Z23+Y23+X23+W23+V23+U23+S23+R23+Q23+P23+O23+N23+M23+L23+K23+J23+I23+H23</f>
        <v>0</v>
      </c>
      <c r="AV23" s="392">
        <f t="shared" si="1"/>
        <v>0</v>
      </c>
    </row>
    <row r="24" spans="2:48" s="394" customFormat="1" ht="12.75" customHeight="1" x14ac:dyDescent="0.15">
      <c r="B24" s="416" t="str">
        <f>+'FORMATO COSTEO C1'!C$72</f>
        <v>1.1.2.5</v>
      </c>
      <c r="C24" s="417" t="str">
        <f>+'FORMATO COSTEO C1'!B$72</f>
        <v>Categoría de gasto</v>
      </c>
      <c r="D24" s="428"/>
      <c r="E24" s="556"/>
      <c r="F24" s="420">
        <f>+'FORMATO COSTEO C1'!G72</f>
        <v>0</v>
      </c>
      <c r="G24" s="421">
        <f>+'FORMATO COSTEO C1'!L72</f>
        <v>0</v>
      </c>
      <c r="H24" s="425">
        <f>IF( $F24=0,0,((($F24/$E$19)*'PLAN DE ADQUISICIONES'!F$19)*($G24/$F24)))</f>
        <v>0</v>
      </c>
      <c r="I24" s="420">
        <f>IF( $F24=0,0,((($F24/$E$19)*'PLAN DE ADQUISICIONES'!G$19)*($G24/$F24)))</f>
        <v>0</v>
      </c>
      <c r="J24" s="420">
        <f>IF( $F24=0,0,((($F24/$E$19)*'PLAN DE ADQUISICIONES'!H$19)*($G24/$F24)))</f>
        <v>0</v>
      </c>
      <c r="K24" s="420">
        <f>IF( $F24=0,0,((($F24/$E$19)*'PLAN DE ADQUISICIONES'!I$19)*($G24/$F24)))</f>
        <v>0</v>
      </c>
      <c r="L24" s="420">
        <f>IF( $F24=0,0,((($F24/$E$19)*'PLAN DE ADQUISICIONES'!J$19)*($G24/$F24)))</f>
        <v>0</v>
      </c>
      <c r="M24" s="420">
        <f>IF( $F24=0,0,((($F24/$E$19)*'PLAN DE ADQUISICIONES'!K$19)*($G24/$F24)))</f>
        <v>0</v>
      </c>
      <c r="N24" s="420">
        <f>IF( $F24=0,0,((($F24/$E$19)*'PLAN DE ADQUISICIONES'!L$19)*($G24/$F24)))</f>
        <v>0</v>
      </c>
      <c r="O24" s="420">
        <f>IF( $F24=0,0,((($F24/$E$19)*'PLAN DE ADQUISICIONES'!M$19)*($G24/$F24)))</f>
        <v>0</v>
      </c>
      <c r="P24" s="420">
        <f>IF( $F24=0,0,((($F24/$E$19)*'PLAN DE ADQUISICIONES'!N$19)*($G24/$F24)))</f>
        <v>0</v>
      </c>
      <c r="Q24" s="420">
        <f>IF( $F24=0,0,((($F24/$E$19)*'PLAN DE ADQUISICIONES'!O$19)*($G24/$F24)))</f>
        <v>0</v>
      </c>
      <c r="R24" s="420">
        <f>IF( $F24=0,0,((($F24/$E$19)*'PLAN DE ADQUISICIONES'!P$19)*($G24/$F24)))</f>
        <v>0</v>
      </c>
      <c r="S24" s="420">
        <f>IF( $F24=0,0,((($F24/$E$19)*'PLAN DE ADQUISICIONES'!Q$19)*($G24/$F24)))</f>
        <v>0</v>
      </c>
      <c r="T24" s="423">
        <f>H24+I24+J24+K24+L24+M24+N24+O24+P24+Q24+R24+S24</f>
        <v>0</v>
      </c>
      <c r="U24" s="424">
        <f>IF( $F24=0,0,((($F24/$E$19)*'PLAN DE ADQUISICIONES'!R$19)*($G24/$F24)))</f>
        <v>0</v>
      </c>
      <c r="V24" s="420">
        <f>IF( $F24=0,0,((($F24/$E$19)*'PLAN DE ADQUISICIONES'!S$19)*($G24/$F24)))</f>
        <v>0</v>
      </c>
      <c r="W24" s="420">
        <f>IF( $F24=0,0,((($F24/$E$19)*'PLAN DE ADQUISICIONES'!T$19)*($G24/$F24)))</f>
        <v>0</v>
      </c>
      <c r="X24" s="420">
        <f>IF( $F24=0,0,((($F24/$E$19)*'PLAN DE ADQUISICIONES'!U$19)*($G24/$F24)))</f>
        <v>0</v>
      </c>
      <c r="Y24" s="420">
        <f>IF( $F24=0,0,((($F24/$E$19)*'PLAN DE ADQUISICIONES'!V$19)*($G24/$F24)))</f>
        <v>0</v>
      </c>
      <c r="Z24" s="420">
        <f>IF( $F24=0,0,((($F24/$E$19)*'PLAN DE ADQUISICIONES'!W$19)*($G24/$F24)))</f>
        <v>0</v>
      </c>
      <c r="AA24" s="420">
        <f>IF( $F24=0,0,((($F24/$E$19)*'PLAN DE ADQUISICIONES'!X$19)*($G24/$F24)))</f>
        <v>0</v>
      </c>
      <c r="AB24" s="420">
        <f>IF( $F24=0,0,((($F24/$E$19)*'PLAN DE ADQUISICIONES'!Y$19)*($G24/$F24)))</f>
        <v>0</v>
      </c>
      <c r="AC24" s="420">
        <f>IF( $F24=0,0,((($F24/$E$19)*'PLAN DE ADQUISICIONES'!Z$19)*($G24/$F24)))</f>
        <v>0</v>
      </c>
      <c r="AD24" s="420">
        <f>IF( $F24=0,0,((($F24/$E$19)*'PLAN DE ADQUISICIONES'!AA$19)*($G24/$F24)))</f>
        <v>0</v>
      </c>
      <c r="AE24" s="420">
        <f>IF( $F24=0,0,((($F24/$E$19)*'PLAN DE ADQUISICIONES'!AB$19)*($G24/$F24)))</f>
        <v>0</v>
      </c>
      <c r="AF24" s="420">
        <f>IF( $F24=0,0,((($F24/$E$19)*'PLAN DE ADQUISICIONES'!AC$19)*($G24/$F24)))</f>
        <v>0</v>
      </c>
      <c r="AG24" s="421">
        <f>U24+V24+W24+X24+Y24+Z24+AA24+AB24+AC24+AD24+AE24+AF24</f>
        <v>0</v>
      </c>
      <c r="AH24" s="425">
        <f>IF( $F24=0,0,((($F24/$E$19)*'PLAN DE ADQUISICIONES'!AD$19)*($G24/$F24)))</f>
        <v>0</v>
      </c>
      <c r="AI24" s="420">
        <f>IF( $F24=0,0,((($F24/$E$19)*'PLAN DE ADQUISICIONES'!AE$19)*($G24/$F24)))</f>
        <v>0</v>
      </c>
      <c r="AJ24" s="420">
        <f>IF( $F24=0,0,((($F24/$E$19)*'PLAN DE ADQUISICIONES'!AF$19)*($G24/$F24)))</f>
        <v>0</v>
      </c>
      <c r="AK24" s="420">
        <f>IF( $F24=0,0,((($F24/$E$19)*'PLAN DE ADQUISICIONES'!AG$19)*($G24/$F24)))</f>
        <v>0</v>
      </c>
      <c r="AL24" s="420">
        <f>IF( $F24=0,0,((($F24/$E$19)*'PLAN DE ADQUISICIONES'!AH$19)*($G24/$F24)))</f>
        <v>0</v>
      </c>
      <c r="AM24" s="420">
        <f>IF( $F24=0,0,((($F24/$E$19)*'PLAN DE ADQUISICIONES'!AI$19)*($G24/$F24)))</f>
        <v>0</v>
      </c>
      <c r="AN24" s="420">
        <f>IF( $F24=0,0,((($F24/$E$19)*'PLAN DE ADQUISICIONES'!AJ$19)*($G24/$F24)))</f>
        <v>0</v>
      </c>
      <c r="AO24" s="420">
        <f>IF( $F24=0,0,((($F24/$E$19)*'PLAN DE ADQUISICIONES'!AK$19)*($G24/$F24)))</f>
        <v>0</v>
      </c>
      <c r="AP24" s="420">
        <f>IF( $F24=0,0,((($F24/$E$19)*'PLAN DE ADQUISICIONES'!AL$19)*($G24/$F24)))</f>
        <v>0</v>
      </c>
      <c r="AQ24" s="420">
        <f>IF( $F24=0,0,((($F24/$E$19)*'PLAN DE ADQUISICIONES'!AM$19)*($G24/$F24)))</f>
        <v>0</v>
      </c>
      <c r="AR24" s="420">
        <f>IF( $F24=0,0,((($F24/$E$19)*'PLAN DE ADQUISICIONES'!AN$19)*($G24/$F24)))</f>
        <v>0</v>
      </c>
      <c r="AS24" s="420">
        <f>IF( $F24=0,0,((($F24/$E$19)*'PLAN DE ADQUISICIONES'!AO$19)*($G24/$F24)))</f>
        <v>0</v>
      </c>
      <c r="AT24" s="423">
        <f>AH24+AI24+AJ24+AK24+AL24+AM24+AN24+AO24+AP24+AQ24+AR24+AS24</f>
        <v>0</v>
      </c>
      <c r="AU24" s="426">
        <f>AS24+AR24+AQ24+AP24+AO24+AN24+AM24+AL24+AK24+AJ24+AI24+AH24+AF24+AE24+AD24+AC24+AB24+AA24+Z24+Y24+X24+W24+V24+U24+S24+R24+Q24+P24+O24+N24+M24+L24+K24+J24+I24+H24</f>
        <v>0</v>
      </c>
      <c r="AV24" s="392">
        <f t="shared" si="1"/>
        <v>0</v>
      </c>
    </row>
    <row r="25" spans="2:48" s="394" customFormat="1" ht="12.75" customHeight="1" x14ac:dyDescent="0.15">
      <c r="B25" s="406" t="str">
        <f>+'FORMATO COSTEO C1'!C$78</f>
        <v>1.1.3</v>
      </c>
      <c r="C25" s="430" t="str">
        <f>+'FORMATO COSTEO C1'!B$78</f>
        <v>Verificar la información y/o documentación entregada por los participantes registrados</v>
      </c>
      <c r="D25" s="543" t="str">
        <f>+'FORMATO COSTEO C1'!D$78</f>
        <v>Unidad</v>
      </c>
      <c r="E25" s="535">
        <f>+'FORMATO COSTEO C1'!E$78</f>
        <v>500</v>
      </c>
      <c r="F25" s="410">
        <f>SUM(F26:F30)</f>
        <v>0</v>
      </c>
      <c r="G25" s="411">
        <f t="shared" ref="G25:P25" si="8">SUM(G26:G30)</f>
        <v>0</v>
      </c>
      <c r="H25" s="412">
        <f t="shared" si="8"/>
        <v>0</v>
      </c>
      <c r="I25" s="410">
        <f>SUM(I26:I30)</f>
        <v>0</v>
      </c>
      <c r="J25" s="410">
        <f>SUM(J26:J30)</f>
        <v>0</v>
      </c>
      <c r="K25" s="410">
        <f>SUM(K26:K30)</f>
        <v>0</v>
      </c>
      <c r="L25" s="410">
        <f>SUM(L26:L30)</f>
        <v>0</v>
      </c>
      <c r="M25" s="410">
        <f>SUM(M26:M30)</f>
        <v>0</v>
      </c>
      <c r="N25" s="410">
        <f t="shared" si="8"/>
        <v>0</v>
      </c>
      <c r="O25" s="410">
        <f t="shared" si="8"/>
        <v>0</v>
      </c>
      <c r="P25" s="410">
        <f t="shared" si="8"/>
        <v>0</v>
      </c>
      <c r="Q25" s="410">
        <f>SUM(Q26:Q30)</f>
        <v>0</v>
      </c>
      <c r="R25" s="410">
        <f>SUM(R26:R30)</f>
        <v>0</v>
      </c>
      <c r="S25" s="410">
        <f>SUM(S26:S30)</f>
        <v>0</v>
      </c>
      <c r="T25" s="413">
        <f>SUM(T26:T30)</f>
        <v>0</v>
      </c>
      <c r="U25" s="414">
        <f t="shared" ref="U25:AS25" si="9">SUM(U26:U30)</f>
        <v>0</v>
      </c>
      <c r="V25" s="410">
        <f t="shared" si="9"/>
        <v>0</v>
      </c>
      <c r="W25" s="410">
        <f t="shared" si="9"/>
        <v>0</v>
      </c>
      <c r="X25" s="410">
        <f t="shared" si="9"/>
        <v>0</v>
      </c>
      <c r="Y25" s="410">
        <f t="shared" si="9"/>
        <v>0</v>
      </c>
      <c r="Z25" s="410">
        <f t="shared" si="9"/>
        <v>0</v>
      </c>
      <c r="AA25" s="410">
        <f t="shared" si="9"/>
        <v>0</v>
      </c>
      <c r="AB25" s="410">
        <f t="shared" si="9"/>
        <v>0</v>
      </c>
      <c r="AC25" s="410">
        <f t="shared" si="9"/>
        <v>0</v>
      </c>
      <c r="AD25" s="410">
        <f t="shared" si="9"/>
        <v>0</v>
      </c>
      <c r="AE25" s="410">
        <f t="shared" si="9"/>
        <v>0</v>
      </c>
      <c r="AF25" s="410">
        <f t="shared" si="9"/>
        <v>0</v>
      </c>
      <c r="AG25" s="411">
        <f t="shared" si="9"/>
        <v>0</v>
      </c>
      <c r="AH25" s="412">
        <f t="shared" si="9"/>
        <v>0</v>
      </c>
      <c r="AI25" s="410">
        <f t="shared" si="9"/>
        <v>0</v>
      </c>
      <c r="AJ25" s="410">
        <f t="shared" si="9"/>
        <v>0</v>
      </c>
      <c r="AK25" s="410">
        <f t="shared" si="9"/>
        <v>0</v>
      </c>
      <c r="AL25" s="410">
        <f t="shared" si="9"/>
        <v>0</v>
      </c>
      <c r="AM25" s="410">
        <f t="shared" si="9"/>
        <v>0</v>
      </c>
      <c r="AN25" s="410">
        <f t="shared" si="9"/>
        <v>0</v>
      </c>
      <c r="AO25" s="410">
        <f t="shared" si="9"/>
        <v>0</v>
      </c>
      <c r="AP25" s="410">
        <f t="shared" si="9"/>
        <v>0</v>
      </c>
      <c r="AQ25" s="410">
        <f t="shared" si="9"/>
        <v>0</v>
      </c>
      <c r="AR25" s="410">
        <f t="shared" si="9"/>
        <v>0</v>
      </c>
      <c r="AS25" s="410">
        <f t="shared" si="9"/>
        <v>0</v>
      </c>
      <c r="AT25" s="413">
        <f>SUM(AT26:AT30)</f>
        <v>0</v>
      </c>
      <c r="AU25" s="415">
        <f>SUM(AU26:AU30)</f>
        <v>0</v>
      </c>
      <c r="AV25" s="392">
        <f t="shared" si="1"/>
        <v>0</v>
      </c>
    </row>
    <row r="26" spans="2:48" s="394" customFormat="1" ht="12.75" customHeight="1" x14ac:dyDescent="0.15">
      <c r="B26" s="416" t="str">
        <f>+'FORMATO COSTEO C1'!C$80</f>
        <v>1.1.3.1</v>
      </c>
      <c r="C26" s="417">
        <f>+'FORMATO COSTEO C1'!B$80</f>
        <v>0</v>
      </c>
      <c r="D26" s="428"/>
      <c r="E26" s="556"/>
      <c r="F26" s="420">
        <f>+'FORMATO COSTEO C1'!G80</f>
        <v>0</v>
      </c>
      <c r="G26" s="421">
        <f>+'FORMATO COSTEO C1'!L80</f>
        <v>0</v>
      </c>
      <c r="H26" s="422">
        <f>IF( $F26=0,0,((($F26/$E$25)*'PLAN DE ADQUISICIONES'!F$20)*($G26/$F26)))</f>
        <v>0</v>
      </c>
      <c r="I26" s="420">
        <f>IF( $F26=0,0,((($F26/$E$25)*'PLAN DE ADQUISICIONES'!G$20)*($G26/$F26)))</f>
        <v>0</v>
      </c>
      <c r="J26" s="420">
        <f>IF( $F26=0,0,((($F26/$E$25)*'PLAN DE ADQUISICIONES'!H$20)*($G26/$F26)))</f>
        <v>0</v>
      </c>
      <c r="K26" s="420">
        <f>IF( $F26=0,0,((($F26/$E$25)*'PLAN DE ADQUISICIONES'!I$20)*($G26/$F26)))</f>
        <v>0</v>
      </c>
      <c r="L26" s="420">
        <f>IF( $F26=0,0,((($F26/$E$25)*'PLAN DE ADQUISICIONES'!J$20)*($G26/$F26)))</f>
        <v>0</v>
      </c>
      <c r="M26" s="420">
        <f>IF( $F26=0,0,((($F26/$E$25)*'PLAN DE ADQUISICIONES'!K$20)*($G26/$F26)))</f>
        <v>0</v>
      </c>
      <c r="N26" s="420">
        <f>IF( $F26=0,0,((($F26/$E$25)*'PLAN DE ADQUISICIONES'!L$20)*($G26/$F26)))</f>
        <v>0</v>
      </c>
      <c r="O26" s="420">
        <f>IF( $F26=0,0,((($F26/$E$25)*'PLAN DE ADQUISICIONES'!M$20)*($G26/$F26)))</f>
        <v>0</v>
      </c>
      <c r="P26" s="420">
        <f>IF( $F26=0,0,((($F26/$E$25)*'PLAN DE ADQUISICIONES'!N$20)*($G26/$F26)))</f>
        <v>0</v>
      </c>
      <c r="Q26" s="420">
        <f>IF( $F26=0,0,((($F26/$E$25)*'PLAN DE ADQUISICIONES'!O$20)*($G26/$F26)))</f>
        <v>0</v>
      </c>
      <c r="R26" s="420">
        <f>IF( $F26=0,0,((($F26/$E$25)*'PLAN DE ADQUISICIONES'!P$20)*($G26/$F26)))</f>
        <v>0</v>
      </c>
      <c r="S26" s="420">
        <f>IF( $F26=0,0,((($F26/$E$25)*'PLAN DE ADQUISICIONES'!Q$20)*($G26/$F26)))</f>
        <v>0</v>
      </c>
      <c r="T26" s="423">
        <f>H26+I26+J26+K26+L26+M26+N26+O26+P26+Q26+R26+S26</f>
        <v>0</v>
      </c>
      <c r="U26" s="424">
        <f>IF( $F26=0,0,((($F26/$E$25)*'PLAN DE ADQUISICIONES'!R$20)*($G26/$F26)))</f>
        <v>0</v>
      </c>
      <c r="V26" s="420">
        <f>IF( $F26=0,0,((($F26/$E$25)*'PLAN DE ADQUISICIONES'!S$20)*($G26/$F26)))</f>
        <v>0</v>
      </c>
      <c r="W26" s="420">
        <f>IF( $F26=0,0,((($F26/$E$25)*'PLAN DE ADQUISICIONES'!T$20)*($G26/$F26)))</f>
        <v>0</v>
      </c>
      <c r="X26" s="420">
        <f>IF( $F26=0,0,((($F26/$E$25)*'PLAN DE ADQUISICIONES'!U$20)*($G26/$F26)))</f>
        <v>0</v>
      </c>
      <c r="Y26" s="420">
        <f>IF( $F26=0,0,((($F26/$E$25)*'PLAN DE ADQUISICIONES'!V$20)*($G26/$F26)))</f>
        <v>0</v>
      </c>
      <c r="Z26" s="420">
        <f>IF( $F26=0,0,((($F26/$E$25)*'PLAN DE ADQUISICIONES'!W$20)*($G26/$F26)))</f>
        <v>0</v>
      </c>
      <c r="AA26" s="420">
        <f>IF( $F26=0,0,((($F26/$E$25)*'PLAN DE ADQUISICIONES'!X$20)*($G26/$F26)))</f>
        <v>0</v>
      </c>
      <c r="AB26" s="420">
        <f>IF( $F26=0,0,((($F26/$E$25)*'PLAN DE ADQUISICIONES'!Y$20)*($G26/$F26)))</f>
        <v>0</v>
      </c>
      <c r="AC26" s="420">
        <f>IF( $F26=0,0,((($F26/$E$25)*'PLAN DE ADQUISICIONES'!Z$20)*($G26/$F26)))</f>
        <v>0</v>
      </c>
      <c r="AD26" s="420">
        <f>IF( $F26=0,0,((($F26/$E$25)*'PLAN DE ADQUISICIONES'!AA$20)*($G26/$F26)))</f>
        <v>0</v>
      </c>
      <c r="AE26" s="420">
        <f>IF( $F26=0,0,((($F26/$E$25)*'PLAN DE ADQUISICIONES'!AB$20)*($G26/$F26)))</f>
        <v>0</v>
      </c>
      <c r="AF26" s="420">
        <f>IF( $F26=0,0,((($F26/$E$25)*'PLAN DE ADQUISICIONES'!AC$20)*($G26/$F26)))</f>
        <v>0</v>
      </c>
      <c r="AG26" s="421">
        <f>U26+V26+W26+X26+Y26+Z26+AA26+AB26+AC26+AD26+AE26+AF26</f>
        <v>0</v>
      </c>
      <c r="AH26" s="425">
        <f>IF( $F26=0,0,((($F26/$E$25)*'PLAN DE ADQUISICIONES'!AD$20)*($G26/$F26)))</f>
        <v>0</v>
      </c>
      <c r="AI26" s="420">
        <f>IF( $F26=0,0,((($F26/$E$25)*'PLAN DE ADQUISICIONES'!AE$20)*($G26/$F26)))</f>
        <v>0</v>
      </c>
      <c r="AJ26" s="420">
        <f>IF( $F26=0,0,((($F26/$E$25)*'PLAN DE ADQUISICIONES'!AF$20)*($G26/$F26)))</f>
        <v>0</v>
      </c>
      <c r="AK26" s="420">
        <f>IF( $F26=0,0,((($F26/$E$25)*'PLAN DE ADQUISICIONES'!AG$20)*($G26/$F26)))</f>
        <v>0</v>
      </c>
      <c r="AL26" s="420">
        <f>IF( $F26=0,0,((($F26/$E$25)*'PLAN DE ADQUISICIONES'!AH$20)*($G26/$F26)))</f>
        <v>0</v>
      </c>
      <c r="AM26" s="420">
        <f>IF( $F26=0,0,((($F26/$E$25)*'PLAN DE ADQUISICIONES'!AI$20)*($G26/$F26)))</f>
        <v>0</v>
      </c>
      <c r="AN26" s="420">
        <f>IF( $F26=0,0,((($F26/$E$25)*'PLAN DE ADQUISICIONES'!AJ$20)*($G26/$F26)))</f>
        <v>0</v>
      </c>
      <c r="AO26" s="420">
        <f>IF( $F26=0,0,((($F26/$E$25)*'PLAN DE ADQUISICIONES'!AK$20)*($G26/$F26)))</f>
        <v>0</v>
      </c>
      <c r="AP26" s="420">
        <f>IF( $F26=0,0,((($F26/$E$25)*'PLAN DE ADQUISICIONES'!AL$20)*($G26/$F26)))</f>
        <v>0</v>
      </c>
      <c r="AQ26" s="420">
        <f>IF( $F26=0,0,((($F26/$E$25)*'PLAN DE ADQUISICIONES'!AM$20)*($G26/$F26)))</f>
        <v>0</v>
      </c>
      <c r="AR26" s="420">
        <f>IF( $F26=0,0,((($F26/$E$25)*'PLAN DE ADQUISICIONES'!AN$20)*($G26/$F26)))</f>
        <v>0</v>
      </c>
      <c r="AS26" s="420">
        <f>IF( $F26=0,0,((($F26/$E$25)*'PLAN DE ADQUISICIONES'!AO$20)*($G26/$F26)))</f>
        <v>0</v>
      </c>
      <c r="AT26" s="423">
        <f>AH26+AI26+AJ26+AK26+AL26+AM26+AN26+AO26+AP26+AQ26+AR26+AS26</f>
        <v>0</v>
      </c>
      <c r="AU26" s="426">
        <f>AS26+AR26+AQ26+AP26+AO26+AN26+AM26+AL26+AK26+AJ26+AI26+AH26+AF26+AE26+AD26+AC26+AB26+AA26+Z26+Y26+X26+W26+V26+U26+S26+R26+Q26+P26+O26+N26+M26+L26+K26+J26+I26+H26</f>
        <v>0</v>
      </c>
      <c r="AV26" s="392">
        <f t="shared" si="1"/>
        <v>0</v>
      </c>
    </row>
    <row r="27" spans="2:48" s="394" customFormat="1" ht="12.75" customHeight="1" x14ac:dyDescent="0.15">
      <c r="B27" s="416" t="str">
        <f>+'FORMATO COSTEO C1'!C$86</f>
        <v>1.1.3.2</v>
      </c>
      <c r="C27" s="417" t="str">
        <f>+'FORMATO COSTEO C1'!B$86</f>
        <v>Categoría de gasto</v>
      </c>
      <c r="D27" s="428"/>
      <c r="E27" s="556"/>
      <c r="F27" s="420">
        <f>+'FORMATO COSTEO C1'!G86</f>
        <v>0</v>
      </c>
      <c r="G27" s="421">
        <f>+'FORMATO COSTEO C1'!L86</f>
        <v>0</v>
      </c>
      <c r="H27" s="425">
        <f>IF( $F27=0,0,((($F27/$E$25)*'PLAN DE ADQUISICIONES'!F$20)*($G27/$F27)))</f>
        <v>0</v>
      </c>
      <c r="I27" s="420">
        <f>IF( $F27=0,0,((($F27/$E$25)*'PLAN DE ADQUISICIONES'!G$20)*($G27/$F27)))</f>
        <v>0</v>
      </c>
      <c r="J27" s="420">
        <f>IF( $F27=0,0,((($F27/$E$25)*'PLAN DE ADQUISICIONES'!H$20)*($G27/$F27)))</f>
        <v>0</v>
      </c>
      <c r="K27" s="420">
        <f>IF( $F27=0,0,((($F27/$E$25)*'PLAN DE ADQUISICIONES'!I$20)*($G27/$F27)))</f>
        <v>0</v>
      </c>
      <c r="L27" s="420">
        <f>IF( $F27=0,0,((($F27/$E$25)*'PLAN DE ADQUISICIONES'!J$20)*($G27/$F27)))</f>
        <v>0</v>
      </c>
      <c r="M27" s="420">
        <f>IF( $F27=0,0,((($F27/$E$25)*'PLAN DE ADQUISICIONES'!K$20)*($G27/$F27)))</f>
        <v>0</v>
      </c>
      <c r="N27" s="420">
        <f>IF( $F27=0,0,((($F27/$E$25)*'PLAN DE ADQUISICIONES'!L$20)*($G27/$F27)))</f>
        <v>0</v>
      </c>
      <c r="O27" s="420">
        <f>IF( $F27=0,0,((($F27/$E$25)*'PLAN DE ADQUISICIONES'!M$20)*($G27/$F27)))</f>
        <v>0</v>
      </c>
      <c r="P27" s="420">
        <f>IF( $F27=0,0,((($F27/$E$25)*'PLAN DE ADQUISICIONES'!N$20)*($G27/$F27)))</f>
        <v>0</v>
      </c>
      <c r="Q27" s="420">
        <f>IF( $F27=0,0,((($F27/$E$25)*'PLAN DE ADQUISICIONES'!O$20)*($G27/$F27)))</f>
        <v>0</v>
      </c>
      <c r="R27" s="420">
        <f>IF( $F27=0,0,((($F27/$E$25)*'PLAN DE ADQUISICIONES'!P$20)*($G27/$F27)))</f>
        <v>0</v>
      </c>
      <c r="S27" s="420">
        <f>IF( $F27=0,0,((($F27/$E$25)*'PLAN DE ADQUISICIONES'!Q$20)*($G27/$F27)))</f>
        <v>0</v>
      </c>
      <c r="T27" s="423">
        <f>H27+I27+J27+K27+L27+M27+N27+O27+P27+Q27+R27+S27</f>
        <v>0</v>
      </c>
      <c r="U27" s="424">
        <f>IF( $F27=0,0,((($F27/$E$25)*'PLAN DE ADQUISICIONES'!R$20)*($G27/$F27)))</f>
        <v>0</v>
      </c>
      <c r="V27" s="420">
        <f>IF( $F27=0,0,((($F27/$E$25)*'PLAN DE ADQUISICIONES'!S$20)*($G27/$F27)))</f>
        <v>0</v>
      </c>
      <c r="W27" s="420">
        <f>IF( $F27=0,0,((($F27/$E$25)*'PLAN DE ADQUISICIONES'!T$20)*($G27/$F27)))</f>
        <v>0</v>
      </c>
      <c r="X27" s="420">
        <f>IF( $F27=0,0,((($F27/$E$25)*'PLAN DE ADQUISICIONES'!U$20)*($G27/$F27)))</f>
        <v>0</v>
      </c>
      <c r="Y27" s="420">
        <f>IF( $F27=0,0,((($F27/$E$25)*'PLAN DE ADQUISICIONES'!V$20)*($G27/$F27)))</f>
        <v>0</v>
      </c>
      <c r="Z27" s="420">
        <f>IF( $F27=0,0,((($F27/$E$25)*'PLAN DE ADQUISICIONES'!W$20)*($G27/$F27)))</f>
        <v>0</v>
      </c>
      <c r="AA27" s="420">
        <f>IF( $F27=0,0,((($F27/$E$25)*'PLAN DE ADQUISICIONES'!X$20)*($G27/$F27)))</f>
        <v>0</v>
      </c>
      <c r="AB27" s="420">
        <f>IF( $F27=0,0,((($F27/$E$25)*'PLAN DE ADQUISICIONES'!Y$20)*($G27/$F27)))</f>
        <v>0</v>
      </c>
      <c r="AC27" s="420">
        <f>IF( $F27=0,0,((($F27/$E$25)*'PLAN DE ADQUISICIONES'!Z$20)*($G27/$F27)))</f>
        <v>0</v>
      </c>
      <c r="AD27" s="420">
        <f>IF( $F27=0,0,((($F27/$E$25)*'PLAN DE ADQUISICIONES'!AA$20)*($G27/$F27)))</f>
        <v>0</v>
      </c>
      <c r="AE27" s="420">
        <f>IF( $F27=0,0,((($F27/$E$25)*'PLAN DE ADQUISICIONES'!AB$20)*($G27/$F27)))</f>
        <v>0</v>
      </c>
      <c r="AF27" s="420">
        <f>IF( $F27=0,0,((($F27/$E$25)*'PLAN DE ADQUISICIONES'!AC$20)*($G27/$F27)))</f>
        <v>0</v>
      </c>
      <c r="AG27" s="421">
        <f>U27+V27+W27+X27+Y27+Z27+AA27+AB27+AC27+AD27+AE27+AF27</f>
        <v>0</v>
      </c>
      <c r="AH27" s="425">
        <f>IF( $F27=0,0,((($F27/$E$25)*'PLAN DE ADQUISICIONES'!AD$20)*($G27/$F27)))</f>
        <v>0</v>
      </c>
      <c r="AI27" s="420">
        <f>IF( $F27=0,0,((($F27/$E$25)*'PLAN DE ADQUISICIONES'!AE$20)*($G27/$F27)))</f>
        <v>0</v>
      </c>
      <c r="AJ27" s="420">
        <f>IF( $F27=0,0,((($F27/$E$25)*'PLAN DE ADQUISICIONES'!AF$20)*($G27/$F27)))</f>
        <v>0</v>
      </c>
      <c r="AK27" s="420">
        <f>IF( $F27=0,0,((($F27/$E$25)*'PLAN DE ADQUISICIONES'!AG$20)*($G27/$F27)))</f>
        <v>0</v>
      </c>
      <c r="AL27" s="420">
        <f>IF( $F27=0,0,((($F27/$E$25)*'PLAN DE ADQUISICIONES'!AH$20)*($G27/$F27)))</f>
        <v>0</v>
      </c>
      <c r="AM27" s="420">
        <f>IF( $F27=0,0,((($F27/$E$25)*'PLAN DE ADQUISICIONES'!AI$20)*($G27/$F27)))</f>
        <v>0</v>
      </c>
      <c r="AN27" s="420">
        <f>IF( $F27=0,0,((($F27/$E$25)*'PLAN DE ADQUISICIONES'!AJ$20)*($G27/$F27)))</f>
        <v>0</v>
      </c>
      <c r="AO27" s="420">
        <f>IF( $F27=0,0,((($F27/$E$25)*'PLAN DE ADQUISICIONES'!AK$20)*($G27/$F27)))</f>
        <v>0</v>
      </c>
      <c r="AP27" s="420">
        <f>IF( $F27=0,0,((($F27/$E$25)*'PLAN DE ADQUISICIONES'!AL$20)*($G27/$F27)))</f>
        <v>0</v>
      </c>
      <c r="AQ27" s="420">
        <f>IF( $F27=0,0,((($F27/$E$25)*'PLAN DE ADQUISICIONES'!AM$20)*($G27/$F27)))</f>
        <v>0</v>
      </c>
      <c r="AR27" s="420">
        <f>IF( $F27=0,0,((($F27/$E$25)*'PLAN DE ADQUISICIONES'!AN$20)*($G27/$F27)))</f>
        <v>0</v>
      </c>
      <c r="AS27" s="420">
        <f>IF( $F27=0,0,((($F27/$E$25)*'PLAN DE ADQUISICIONES'!AO$20)*($G27/$F27)))</f>
        <v>0</v>
      </c>
      <c r="AT27" s="423">
        <f>AH27+AI27+AJ27+AK27+AL27+AM27+AN27+AO27+AP27+AQ27+AR27+AS27</f>
        <v>0</v>
      </c>
      <c r="AU27" s="426">
        <f>AS27+AR27+AQ27+AP27+AO27+AN27+AM27+AL27+AK27+AJ27+AI27+AH27+AF27+AE27+AD27+AC27+AB27+AA27+Z27+Y27+X27+W27+V27+U27+S27+R27+Q27+P27+O27+N27+M27+L27+K27+J27+I27+H27</f>
        <v>0</v>
      </c>
      <c r="AV27" s="392">
        <f t="shared" si="1"/>
        <v>0</v>
      </c>
    </row>
    <row r="28" spans="2:48" s="394" customFormat="1" ht="12.75" customHeight="1" x14ac:dyDescent="0.15">
      <c r="B28" s="416" t="str">
        <f>+'FORMATO COSTEO C1'!C$92</f>
        <v>1.1.3.3</v>
      </c>
      <c r="C28" s="417" t="str">
        <f>+'FORMATO COSTEO C1'!B$92</f>
        <v>Categoría de gasto</v>
      </c>
      <c r="D28" s="428"/>
      <c r="E28" s="556"/>
      <c r="F28" s="420">
        <f>+'FORMATO COSTEO C1'!G92</f>
        <v>0</v>
      </c>
      <c r="G28" s="421">
        <f>+'FORMATO COSTEO C1'!L92</f>
        <v>0</v>
      </c>
      <c r="H28" s="425">
        <f>IF( $F28=0,0,((($F28/$E$25)*'PLAN DE ADQUISICIONES'!F$20)*($G28/$F28)))</f>
        <v>0</v>
      </c>
      <c r="I28" s="420">
        <f>IF( $F28=0,0,((($F28/$E$25)*'PLAN DE ADQUISICIONES'!G$20)*($G28/$F28)))</f>
        <v>0</v>
      </c>
      <c r="J28" s="420">
        <f>IF( $F28=0,0,((($F28/$E$25)*'PLAN DE ADQUISICIONES'!H$20)*($G28/$F28)))</f>
        <v>0</v>
      </c>
      <c r="K28" s="420">
        <f>IF( $F28=0,0,((($F28/$E$25)*'PLAN DE ADQUISICIONES'!I$20)*($G28/$F28)))</f>
        <v>0</v>
      </c>
      <c r="L28" s="420">
        <f>IF( $F28=0,0,((($F28/$E$25)*'PLAN DE ADQUISICIONES'!J$20)*($G28/$F28)))</f>
        <v>0</v>
      </c>
      <c r="M28" s="420">
        <f>IF( $F28=0,0,((($F28/$E$25)*'PLAN DE ADQUISICIONES'!K$20)*($G28/$F28)))</f>
        <v>0</v>
      </c>
      <c r="N28" s="420">
        <f>IF( $F28=0,0,((($F28/$E$25)*'PLAN DE ADQUISICIONES'!L$20)*($G28/$F28)))</f>
        <v>0</v>
      </c>
      <c r="O28" s="420">
        <f>IF( $F28=0,0,((($F28/$E$25)*'PLAN DE ADQUISICIONES'!M$20)*($G28/$F28)))</f>
        <v>0</v>
      </c>
      <c r="P28" s="420">
        <f>IF( $F28=0,0,((($F28/$E$25)*'PLAN DE ADQUISICIONES'!N$20)*($G28/$F28)))</f>
        <v>0</v>
      </c>
      <c r="Q28" s="420">
        <f>IF( $F28=0,0,((($F28/$E$25)*'PLAN DE ADQUISICIONES'!O$20)*($G28/$F28)))</f>
        <v>0</v>
      </c>
      <c r="R28" s="420">
        <f>IF( $F28=0,0,((($F28/$E$25)*'PLAN DE ADQUISICIONES'!P$20)*($G28/$F28)))</f>
        <v>0</v>
      </c>
      <c r="S28" s="420">
        <f>IF( $F28=0,0,((($F28/$E$25)*'PLAN DE ADQUISICIONES'!Q$20)*($G28/$F28)))</f>
        <v>0</v>
      </c>
      <c r="T28" s="423">
        <f>H28+I28+J28+K28+L28+M28+N28+O28+P28+Q28+R28+S28</f>
        <v>0</v>
      </c>
      <c r="U28" s="424">
        <f>IF( $F28=0,0,((($F28/$E$25)*'PLAN DE ADQUISICIONES'!R$20)*($G28/$F28)))</f>
        <v>0</v>
      </c>
      <c r="V28" s="420">
        <f>IF( $F28=0,0,((($F28/$E$25)*'PLAN DE ADQUISICIONES'!S$20)*($G28/$F28)))</f>
        <v>0</v>
      </c>
      <c r="W28" s="420">
        <f>IF( $F28=0,0,((($F28/$E$25)*'PLAN DE ADQUISICIONES'!T$20)*($G28/$F28)))</f>
        <v>0</v>
      </c>
      <c r="X28" s="420">
        <f>IF( $F28=0,0,((($F28/$E$25)*'PLAN DE ADQUISICIONES'!U$20)*($G28/$F28)))</f>
        <v>0</v>
      </c>
      <c r="Y28" s="420">
        <f>IF( $F28=0,0,((($F28/$E$25)*'PLAN DE ADQUISICIONES'!V$20)*($G28/$F28)))</f>
        <v>0</v>
      </c>
      <c r="Z28" s="420">
        <f>IF( $F28=0,0,((($F28/$E$25)*'PLAN DE ADQUISICIONES'!W$20)*($G28/$F28)))</f>
        <v>0</v>
      </c>
      <c r="AA28" s="420">
        <f>IF( $F28=0,0,((($F28/$E$25)*'PLAN DE ADQUISICIONES'!X$20)*($G28/$F28)))</f>
        <v>0</v>
      </c>
      <c r="AB28" s="420">
        <f>IF( $F28=0,0,((($F28/$E$25)*'PLAN DE ADQUISICIONES'!Y$20)*($G28/$F28)))</f>
        <v>0</v>
      </c>
      <c r="AC28" s="420">
        <f>IF( $F28=0,0,((($F28/$E$25)*'PLAN DE ADQUISICIONES'!Z$20)*($G28/$F28)))</f>
        <v>0</v>
      </c>
      <c r="AD28" s="420">
        <f>IF( $F28=0,0,((($F28/$E$25)*'PLAN DE ADQUISICIONES'!AA$20)*($G28/$F28)))</f>
        <v>0</v>
      </c>
      <c r="AE28" s="420">
        <f>IF( $F28=0,0,((($F28/$E$25)*'PLAN DE ADQUISICIONES'!AB$20)*($G28/$F28)))</f>
        <v>0</v>
      </c>
      <c r="AF28" s="420">
        <f>IF( $F28=0,0,((($F28/$E$25)*'PLAN DE ADQUISICIONES'!AC$20)*($G28/$F28)))</f>
        <v>0</v>
      </c>
      <c r="AG28" s="421">
        <f>U28+V28+W28+X28+Y28+Z28+AA28+AB28+AC28+AD28+AE28+AF28</f>
        <v>0</v>
      </c>
      <c r="AH28" s="425">
        <f>IF( $F28=0,0,((($F28/$E$25)*'PLAN DE ADQUISICIONES'!AD$20)*($G28/$F28)))</f>
        <v>0</v>
      </c>
      <c r="AI28" s="420">
        <f>IF( $F28=0,0,((($F28/$E$25)*'PLAN DE ADQUISICIONES'!AE$20)*($G28/$F28)))</f>
        <v>0</v>
      </c>
      <c r="AJ28" s="420">
        <f>IF( $F28=0,0,((($F28/$E$25)*'PLAN DE ADQUISICIONES'!AF$20)*($G28/$F28)))</f>
        <v>0</v>
      </c>
      <c r="AK28" s="420">
        <f>IF( $F28=0,0,((($F28/$E$25)*'PLAN DE ADQUISICIONES'!AG$20)*($G28/$F28)))</f>
        <v>0</v>
      </c>
      <c r="AL28" s="420">
        <f>IF( $F28=0,0,((($F28/$E$25)*'PLAN DE ADQUISICIONES'!AH$20)*($G28/$F28)))</f>
        <v>0</v>
      </c>
      <c r="AM28" s="420">
        <f>IF( $F28=0,0,((($F28/$E$25)*'PLAN DE ADQUISICIONES'!AI$20)*($G28/$F28)))</f>
        <v>0</v>
      </c>
      <c r="AN28" s="420">
        <f>IF( $F28=0,0,((($F28/$E$25)*'PLAN DE ADQUISICIONES'!AJ$20)*($G28/$F28)))</f>
        <v>0</v>
      </c>
      <c r="AO28" s="420">
        <f>IF( $F28=0,0,((($F28/$E$25)*'PLAN DE ADQUISICIONES'!AK$20)*($G28/$F28)))</f>
        <v>0</v>
      </c>
      <c r="AP28" s="420">
        <f>IF( $F28=0,0,((($F28/$E$25)*'PLAN DE ADQUISICIONES'!AL$20)*($G28/$F28)))</f>
        <v>0</v>
      </c>
      <c r="AQ28" s="420">
        <f>IF( $F28=0,0,((($F28/$E$25)*'PLAN DE ADQUISICIONES'!AM$20)*($G28/$F28)))</f>
        <v>0</v>
      </c>
      <c r="AR28" s="420">
        <f>IF( $F28=0,0,((($F28/$E$25)*'PLAN DE ADQUISICIONES'!AN$20)*($G28/$F28)))</f>
        <v>0</v>
      </c>
      <c r="AS28" s="420">
        <f>IF( $F28=0,0,((($F28/$E$25)*'PLAN DE ADQUISICIONES'!AO$20)*($G28/$F28)))</f>
        <v>0</v>
      </c>
      <c r="AT28" s="423">
        <f>AH28+AI28+AJ28+AK28+AL28+AM28+AN28+AO28+AP28+AQ28+AR28+AS28</f>
        <v>0</v>
      </c>
      <c r="AU28" s="426">
        <f>AS28+AR28+AQ28+AP28+AO28+AN28+AM28+AL28+AK28+AJ28+AI28+AH28+AF28+AE28+AD28+AC28+AB28+AA28+Z28+Y28+X28+W28+V28+U28+S28+R28+Q28+P28+O28+N28+M28+L28+K28+J28+I28+H28</f>
        <v>0</v>
      </c>
      <c r="AV28" s="392">
        <f t="shared" si="1"/>
        <v>0</v>
      </c>
    </row>
    <row r="29" spans="2:48" s="394" customFormat="1" ht="12.75" customHeight="1" x14ac:dyDescent="0.15">
      <c r="B29" s="416" t="str">
        <f>+'FORMATO COSTEO C1'!C$98</f>
        <v>1.1.3.4</v>
      </c>
      <c r="C29" s="417" t="str">
        <f>+'FORMATO COSTEO C1'!B$98</f>
        <v>Categoría de gasto</v>
      </c>
      <c r="D29" s="428"/>
      <c r="E29" s="556"/>
      <c r="F29" s="420">
        <f>+'FORMATO COSTEO C1'!G98</f>
        <v>0</v>
      </c>
      <c r="G29" s="421">
        <f>+'FORMATO COSTEO C1'!L98</f>
        <v>0</v>
      </c>
      <c r="H29" s="425">
        <f>IF( $F29=0,0,((($F29/$E$25)*'PLAN DE ADQUISICIONES'!F$20)*($G29/$F29)))</f>
        <v>0</v>
      </c>
      <c r="I29" s="420">
        <f>IF( $F29=0,0,((($F29/$E$25)*'PLAN DE ADQUISICIONES'!G$20)*($G29/$F29)))</f>
        <v>0</v>
      </c>
      <c r="J29" s="420">
        <f>IF( $F29=0,0,((($F29/$E$25)*'PLAN DE ADQUISICIONES'!H$20)*($G29/$F29)))</f>
        <v>0</v>
      </c>
      <c r="K29" s="420">
        <f>IF( $F29=0,0,((($F29/$E$25)*'PLAN DE ADQUISICIONES'!I$20)*($G29/$F29)))</f>
        <v>0</v>
      </c>
      <c r="L29" s="420">
        <f>IF( $F29=0,0,((($F29/$E$25)*'PLAN DE ADQUISICIONES'!J$20)*($G29/$F29)))</f>
        <v>0</v>
      </c>
      <c r="M29" s="420">
        <f>IF( $F29=0,0,((($F29/$E$25)*'PLAN DE ADQUISICIONES'!K$20)*($G29/$F29)))</f>
        <v>0</v>
      </c>
      <c r="N29" s="420">
        <f>IF( $F29=0,0,((($F29/$E$25)*'PLAN DE ADQUISICIONES'!L$20)*($G29/$F29)))</f>
        <v>0</v>
      </c>
      <c r="O29" s="420">
        <f>IF( $F29=0,0,((($F29/$E$25)*'PLAN DE ADQUISICIONES'!M$20)*($G29/$F29)))</f>
        <v>0</v>
      </c>
      <c r="P29" s="420">
        <f>IF( $F29=0,0,((($F29/$E$25)*'PLAN DE ADQUISICIONES'!N$20)*($G29/$F29)))</f>
        <v>0</v>
      </c>
      <c r="Q29" s="420">
        <f>IF( $F29=0,0,((($F29/$E$25)*'PLAN DE ADQUISICIONES'!O$20)*($G29/$F29)))</f>
        <v>0</v>
      </c>
      <c r="R29" s="420">
        <f>IF( $F29=0,0,((($F29/$E$25)*'PLAN DE ADQUISICIONES'!P$20)*($G29/$F29)))</f>
        <v>0</v>
      </c>
      <c r="S29" s="420">
        <f>IF( $F29=0,0,((($F29/$E$25)*'PLAN DE ADQUISICIONES'!Q$20)*($G29/$F29)))</f>
        <v>0</v>
      </c>
      <c r="T29" s="423">
        <f>H29+I29+J29+K29+L29+M29+N29+O29+P29+Q29+R29+S29</f>
        <v>0</v>
      </c>
      <c r="U29" s="424">
        <f>IF( $F29=0,0,((($F29/$E$25)*'PLAN DE ADQUISICIONES'!R$20)*($G29/$F29)))</f>
        <v>0</v>
      </c>
      <c r="V29" s="420">
        <f>IF( $F29=0,0,((($F29/$E$25)*'PLAN DE ADQUISICIONES'!S$20)*($G29/$F29)))</f>
        <v>0</v>
      </c>
      <c r="W29" s="420">
        <f>IF( $F29=0,0,((($F29/$E$25)*'PLAN DE ADQUISICIONES'!T$20)*($G29/$F29)))</f>
        <v>0</v>
      </c>
      <c r="X29" s="420">
        <f>IF( $F29=0,0,((($F29/$E$25)*'PLAN DE ADQUISICIONES'!U$20)*($G29/$F29)))</f>
        <v>0</v>
      </c>
      <c r="Y29" s="420">
        <f>IF( $F29=0,0,((($F29/$E$25)*'PLAN DE ADQUISICIONES'!V$20)*($G29/$F29)))</f>
        <v>0</v>
      </c>
      <c r="Z29" s="420">
        <f>IF( $F29=0,0,((($F29/$E$25)*'PLAN DE ADQUISICIONES'!W$20)*($G29/$F29)))</f>
        <v>0</v>
      </c>
      <c r="AA29" s="420">
        <f>IF( $F29=0,0,((($F29/$E$25)*'PLAN DE ADQUISICIONES'!X$20)*($G29/$F29)))</f>
        <v>0</v>
      </c>
      <c r="AB29" s="420">
        <f>IF( $F29=0,0,((($F29/$E$25)*'PLAN DE ADQUISICIONES'!Y$20)*($G29/$F29)))</f>
        <v>0</v>
      </c>
      <c r="AC29" s="420">
        <f>IF( $F29=0,0,((($F29/$E$25)*'PLAN DE ADQUISICIONES'!Z$20)*($G29/$F29)))</f>
        <v>0</v>
      </c>
      <c r="AD29" s="420">
        <f>IF( $F29=0,0,((($F29/$E$25)*'PLAN DE ADQUISICIONES'!AA$20)*($G29/$F29)))</f>
        <v>0</v>
      </c>
      <c r="AE29" s="420">
        <f>IF( $F29=0,0,((($F29/$E$25)*'PLAN DE ADQUISICIONES'!AB$20)*($G29/$F29)))</f>
        <v>0</v>
      </c>
      <c r="AF29" s="420">
        <f>IF( $F29=0,0,((($F29/$E$25)*'PLAN DE ADQUISICIONES'!AC$20)*($G29/$F29)))</f>
        <v>0</v>
      </c>
      <c r="AG29" s="421">
        <f>U29+V29+W29+X29+Y29+Z29+AA29+AB29+AC29+AD29+AE29+AF29</f>
        <v>0</v>
      </c>
      <c r="AH29" s="425">
        <f>IF( $F29=0,0,((($F29/$E$25)*'PLAN DE ADQUISICIONES'!AD$20)*($G29/$F29)))</f>
        <v>0</v>
      </c>
      <c r="AI29" s="420">
        <f>IF( $F29=0,0,((($F29/$E$25)*'PLAN DE ADQUISICIONES'!AE$20)*($G29/$F29)))</f>
        <v>0</v>
      </c>
      <c r="AJ29" s="420">
        <f>IF( $F29=0,0,((($F29/$E$25)*'PLAN DE ADQUISICIONES'!AF$20)*($G29/$F29)))</f>
        <v>0</v>
      </c>
      <c r="AK29" s="420">
        <f>IF( $F29=0,0,((($F29/$E$25)*'PLAN DE ADQUISICIONES'!AG$20)*($G29/$F29)))</f>
        <v>0</v>
      </c>
      <c r="AL29" s="420">
        <f>IF( $F29=0,0,((($F29/$E$25)*'PLAN DE ADQUISICIONES'!AH$20)*($G29/$F29)))</f>
        <v>0</v>
      </c>
      <c r="AM29" s="420">
        <f>IF( $F29=0,0,((($F29/$E$25)*'PLAN DE ADQUISICIONES'!AI$20)*($G29/$F29)))</f>
        <v>0</v>
      </c>
      <c r="AN29" s="420">
        <f>IF( $F29=0,0,((($F29/$E$25)*'PLAN DE ADQUISICIONES'!AJ$20)*($G29/$F29)))</f>
        <v>0</v>
      </c>
      <c r="AO29" s="420">
        <f>IF( $F29=0,0,((($F29/$E$25)*'PLAN DE ADQUISICIONES'!AK$20)*($G29/$F29)))</f>
        <v>0</v>
      </c>
      <c r="AP29" s="420">
        <f>IF( $F29=0,0,((($F29/$E$25)*'PLAN DE ADQUISICIONES'!AL$20)*($G29/$F29)))</f>
        <v>0</v>
      </c>
      <c r="AQ29" s="420">
        <f>IF( $F29=0,0,((($F29/$E$25)*'PLAN DE ADQUISICIONES'!AM$20)*($G29/$F29)))</f>
        <v>0</v>
      </c>
      <c r="AR29" s="420">
        <f>IF( $F29=0,0,((($F29/$E$25)*'PLAN DE ADQUISICIONES'!AN$20)*($G29/$F29)))</f>
        <v>0</v>
      </c>
      <c r="AS29" s="420">
        <f>IF( $F29=0,0,((($F29/$E$25)*'PLAN DE ADQUISICIONES'!AO$20)*($G29/$F29)))</f>
        <v>0</v>
      </c>
      <c r="AT29" s="423">
        <f>AH29+AI29+AJ29+AK29+AL29+AM29+AN29+AO29+AP29+AQ29+AR29+AS29</f>
        <v>0</v>
      </c>
      <c r="AU29" s="426">
        <f>AS29+AR29+AQ29+AP29+AO29+AN29+AM29+AL29+AK29+AJ29+AI29+AH29+AF29+AE29+AD29+AC29+AB29+AA29+Z29+Y29+X29+W29+V29+U29+S29+R29+Q29+P29+O29+N29+M29+L29+K29+J29+I29+H29</f>
        <v>0</v>
      </c>
      <c r="AV29" s="392">
        <f t="shared" si="1"/>
        <v>0</v>
      </c>
    </row>
    <row r="30" spans="2:48" s="394" customFormat="1" ht="12.75" customHeight="1" x14ac:dyDescent="0.15">
      <c r="B30" s="416" t="str">
        <f>+'FORMATO COSTEO C1'!C$104</f>
        <v>1.1.3.5</v>
      </c>
      <c r="C30" s="417" t="str">
        <f>+'FORMATO COSTEO C1'!B$104</f>
        <v>Categoría de gasto</v>
      </c>
      <c r="D30" s="428"/>
      <c r="E30" s="556"/>
      <c r="F30" s="420">
        <f>+'FORMATO COSTEO C1'!G104</f>
        <v>0</v>
      </c>
      <c r="G30" s="421">
        <f>+'FORMATO COSTEO C1'!L104</f>
        <v>0</v>
      </c>
      <c r="H30" s="425">
        <f>IF( $F30=0,0,((($F30/$E$25)*'PLAN DE ADQUISICIONES'!F$20)*($G30/$F30)))</f>
        <v>0</v>
      </c>
      <c r="I30" s="420">
        <f>IF( $F30=0,0,((($F30/$E$25)*'PLAN DE ADQUISICIONES'!G$20)*($G30/$F30)))</f>
        <v>0</v>
      </c>
      <c r="J30" s="420">
        <f>IF( $F30=0,0,((($F30/$E$25)*'PLAN DE ADQUISICIONES'!H$20)*($G30/$F30)))</f>
        <v>0</v>
      </c>
      <c r="K30" s="420">
        <f>IF( $F30=0,0,((($F30/$E$25)*'PLAN DE ADQUISICIONES'!I$20)*($G30/$F30)))</f>
        <v>0</v>
      </c>
      <c r="L30" s="420">
        <f>IF( $F30=0,0,((($F30/$E$25)*'PLAN DE ADQUISICIONES'!J$20)*($G30/$F30)))</f>
        <v>0</v>
      </c>
      <c r="M30" s="420">
        <f>IF( $F30=0,0,((($F30/$E$25)*'PLAN DE ADQUISICIONES'!K$20)*($G30/$F30)))</f>
        <v>0</v>
      </c>
      <c r="N30" s="420">
        <f>IF( $F30=0,0,((($F30/$E$25)*'PLAN DE ADQUISICIONES'!L$20)*($G30/$F30)))</f>
        <v>0</v>
      </c>
      <c r="O30" s="420">
        <f>IF( $F30=0,0,((($F30/$E$25)*'PLAN DE ADQUISICIONES'!M$20)*($G30/$F30)))</f>
        <v>0</v>
      </c>
      <c r="P30" s="420">
        <f>IF( $F30=0,0,((($F30/$E$25)*'PLAN DE ADQUISICIONES'!N$20)*($G30/$F30)))</f>
        <v>0</v>
      </c>
      <c r="Q30" s="420">
        <f>IF( $F30=0,0,((($F30/$E$25)*'PLAN DE ADQUISICIONES'!O$20)*($G30/$F30)))</f>
        <v>0</v>
      </c>
      <c r="R30" s="420">
        <f>IF( $F30=0,0,((($F30/$E$25)*'PLAN DE ADQUISICIONES'!P$20)*($G30/$F30)))</f>
        <v>0</v>
      </c>
      <c r="S30" s="420">
        <f>IF( $F30=0,0,((($F30/$E$25)*'PLAN DE ADQUISICIONES'!Q$20)*($G30/$F30)))</f>
        <v>0</v>
      </c>
      <c r="T30" s="423">
        <f>H30+I30+J30+K30+L30+M30+N30+O30+P30+Q30+R30+S30</f>
        <v>0</v>
      </c>
      <c r="U30" s="424">
        <f>IF( $F30=0,0,((($F30/$E$25)*'PLAN DE ADQUISICIONES'!R$20)*($G30/$F30)))</f>
        <v>0</v>
      </c>
      <c r="V30" s="420">
        <f>IF( $F30=0,0,((($F30/$E$25)*'PLAN DE ADQUISICIONES'!S$20)*($G30/$F30)))</f>
        <v>0</v>
      </c>
      <c r="W30" s="420">
        <f>IF( $F30=0,0,((($F30/$E$25)*'PLAN DE ADQUISICIONES'!T$20)*($G30/$F30)))</f>
        <v>0</v>
      </c>
      <c r="X30" s="420">
        <f>IF( $F30=0,0,((($F30/$E$25)*'PLAN DE ADQUISICIONES'!U$20)*($G30/$F30)))</f>
        <v>0</v>
      </c>
      <c r="Y30" s="420">
        <f>IF( $F30=0,0,((($F30/$E$25)*'PLAN DE ADQUISICIONES'!V$20)*($G30/$F30)))</f>
        <v>0</v>
      </c>
      <c r="Z30" s="420">
        <f>IF( $F30=0,0,((($F30/$E$25)*'PLAN DE ADQUISICIONES'!W$20)*($G30/$F30)))</f>
        <v>0</v>
      </c>
      <c r="AA30" s="420">
        <f>IF( $F30=0,0,((($F30/$E$25)*'PLAN DE ADQUISICIONES'!X$20)*($G30/$F30)))</f>
        <v>0</v>
      </c>
      <c r="AB30" s="420">
        <f>IF( $F30=0,0,((($F30/$E$25)*'PLAN DE ADQUISICIONES'!Y$20)*($G30/$F30)))</f>
        <v>0</v>
      </c>
      <c r="AC30" s="420">
        <f>IF( $F30=0,0,((($F30/$E$25)*'PLAN DE ADQUISICIONES'!Z$20)*($G30/$F30)))</f>
        <v>0</v>
      </c>
      <c r="AD30" s="420">
        <f>IF( $F30=0,0,((($F30/$E$25)*'PLAN DE ADQUISICIONES'!AA$20)*($G30/$F30)))</f>
        <v>0</v>
      </c>
      <c r="AE30" s="420">
        <f>IF( $F30=0,0,((($F30/$E$25)*'PLAN DE ADQUISICIONES'!AB$20)*($G30/$F30)))</f>
        <v>0</v>
      </c>
      <c r="AF30" s="420">
        <f>IF( $F30=0,0,((($F30/$E$25)*'PLAN DE ADQUISICIONES'!AC$20)*($G30/$F30)))</f>
        <v>0</v>
      </c>
      <c r="AG30" s="421">
        <f>U30+V30+W30+X30+Y30+Z30+AA30+AB30+AC30+AD30+AE30+AF30</f>
        <v>0</v>
      </c>
      <c r="AH30" s="425">
        <f>IF( $F30=0,0,((($F30/$E$25)*'PLAN DE ADQUISICIONES'!AD$20)*($G30/$F30)))</f>
        <v>0</v>
      </c>
      <c r="AI30" s="420">
        <f>IF( $F30=0,0,((($F30/$E$25)*'PLAN DE ADQUISICIONES'!AE$20)*($G30/$F30)))</f>
        <v>0</v>
      </c>
      <c r="AJ30" s="420">
        <f>IF( $F30=0,0,((($F30/$E$25)*'PLAN DE ADQUISICIONES'!AF$20)*($G30/$F30)))</f>
        <v>0</v>
      </c>
      <c r="AK30" s="420">
        <f>IF( $F30=0,0,((($F30/$E$25)*'PLAN DE ADQUISICIONES'!AG$20)*($G30/$F30)))</f>
        <v>0</v>
      </c>
      <c r="AL30" s="420">
        <f>IF( $F30=0,0,((($F30/$E$25)*'PLAN DE ADQUISICIONES'!AH$20)*($G30/$F30)))</f>
        <v>0</v>
      </c>
      <c r="AM30" s="420">
        <f>IF( $F30=0,0,((($F30/$E$25)*'PLAN DE ADQUISICIONES'!AI$20)*($G30/$F30)))</f>
        <v>0</v>
      </c>
      <c r="AN30" s="420">
        <f>IF( $F30=0,0,((($F30/$E$25)*'PLAN DE ADQUISICIONES'!AJ$20)*($G30/$F30)))</f>
        <v>0</v>
      </c>
      <c r="AO30" s="420">
        <f>IF( $F30=0,0,((($F30/$E$25)*'PLAN DE ADQUISICIONES'!AK$20)*($G30/$F30)))</f>
        <v>0</v>
      </c>
      <c r="AP30" s="420">
        <f>IF( $F30=0,0,((($F30/$E$25)*'PLAN DE ADQUISICIONES'!AL$20)*($G30/$F30)))</f>
        <v>0</v>
      </c>
      <c r="AQ30" s="420">
        <f>IF( $F30=0,0,((($F30/$E$25)*'PLAN DE ADQUISICIONES'!AM$20)*($G30/$F30)))</f>
        <v>0</v>
      </c>
      <c r="AR30" s="420">
        <f>IF( $F30=0,0,((($F30/$E$25)*'PLAN DE ADQUISICIONES'!AN$20)*($G30/$F30)))</f>
        <v>0</v>
      </c>
      <c r="AS30" s="420">
        <f>IF( $F30=0,0,((($F30/$E$25)*'PLAN DE ADQUISICIONES'!AO$20)*($G30/$F30)))</f>
        <v>0</v>
      </c>
      <c r="AT30" s="423">
        <f>AH30+AI30+AJ30+AK30+AL30+AM30+AN30+AO30+AP30+AQ30+AR30+AS30</f>
        <v>0</v>
      </c>
      <c r="AU30" s="426">
        <f>AS30+AR30+AQ30+AP30+AO30+AN30+AM30+AL30+AK30+AJ30+AI30+AH30+AF30+AE30+AD30+AC30+AB30+AA30+Z30+Y30+X30+W30+V30+U30+S30+R30+Q30+P30+O30+N30+M30+L30+K30+J30+I30+H30</f>
        <v>0</v>
      </c>
      <c r="AV30" s="392">
        <f t="shared" si="1"/>
        <v>0</v>
      </c>
    </row>
    <row r="31" spans="2:48" s="394" customFormat="1" ht="12.75" customHeight="1" x14ac:dyDescent="0.15">
      <c r="B31" s="406" t="str">
        <f>+'FORMATO COSTEO C1'!C$110</f>
        <v>1.1.4</v>
      </c>
      <c r="C31" s="430" t="str">
        <f>+'FORMATO COSTEO C1'!B$110</f>
        <v>Evaluar a los potenciales beneficiarios</v>
      </c>
      <c r="D31" s="543" t="str">
        <f>+'FORMATO COSTEO C1'!D$110</f>
        <v>Persona</v>
      </c>
      <c r="E31" s="535">
        <f>+'FORMATO COSTEO C1'!E$110</f>
        <v>450</v>
      </c>
      <c r="F31" s="410">
        <f>SUM(F32:F36)</f>
        <v>0</v>
      </c>
      <c r="G31" s="411">
        <f t="shared" ref="G31:P31" si="10">SUM(G32:G36)</f>
        <v>0</v>
      </c>
      <c r="H31" s="412">
        <f t="shared" si="10"/>
        <v>0</v>
      </c>
      <c r="I31" s="410">
        <f>SUM(I32:I36)</f>
        <v>0</v>
      </c>
      <c r="J31" s="410">
        <f>SUM(J32:J36)</f>
        <v>0</v>
      </c>
      <c r="K31" s="410">
        <f>SUM(K32:K36)</f>
        <v>0</v>
      </c>
      <c r="L31" s="410">
        <f>SUM(L32:L36)</f>
        <v>0</v>
      </c>
      <c r="M31" s="410">
        <f>SUM(M32:M36)</f>
        <v>0</v>
      </c>
      <c r="N31" s="410">
        <f t="shared" si="10"/>
        <v>0</v>
      </c>
      <c r="O31" s="410">
        <f t="shared" si="10"/>
        <v>0</v>
      </c>
      <c r="P31" s="410">
        <f t="shared" si="10"/>
        <v>0</v>
      </c>
      <c r="Q31" s="410">
        <f>SUM(Q32:Q36)</f>
        <v>0</v>
      </c>
      <c r="R31" s="410">
        <f>SUM(R32:R36)</f>
        <v>0</v>
      </c>
      <c r="S31" s="410">
        <f>SUM(S32:S36)</f>
        <v>0</v>
      </c>
      <c r="T31" s="413">
        <f>SUM(T32:T36)</f>
        <v>0</v>
      </c>
      <c r="U31" s="414">
        <f t="shared" ref="U31:AS31" si="11">SUM(U32:U36)</f>
        <v>0</v>
      </c>
      <c r="V31" s="410">
        <f t="shared" si="11"/>
        <v>0</v>
      </c>
      <c r="W31" s="410">
        <f t="shared" si="11"/>
        <v>0</v>
      </c>
      <c r="X31" s="410">
        <f t="shared" si="11"/>
        <v>0</v>
      </c>
      <c r="Y31" s="410">
        <f t="shared" si="11"/>
        <v>0</v>
      </c>
      <c r="Z31" s="410">
        <f t="shared" si="11"/>
        <v>0</v>
      </c>
      <c r="AA31" s="410">
        <f t="shared" si="11"/>
        <v>0</v>
      </c>
      <c r="AB31" s="410">
        <f t="shared" si="11"/>
        <v>0</v>
      </c>
      <c r="AC31" s="410">
        <f t="shared" si="11"/>
        <v>0</v>
      </c>
      <c r="AD31" s="410">
        <f t="shared" si="11"/>
        <v>0</v>
      </c>
      <c r="AE31" s="410">
        <f t="shared" si="11"/>
        <v>0</v>
      </c>
      <c r="AF31" s="410">
        <f t="shared" si="11"/>
        <v>0</v>
      </c>
      <c r="AG31" s="411">
        <f t="shared" si="11"/>
        <v>0</v>
      </c>
      <c r="AH31" s="412">
        <f t="shared" si="11"/>
        <v>0</v>
      </c>
      <c r="AI31" s="410">
        <f t="shared" si="11"/>
        <v>0</v>
      </c>
      <c r="AJ31" s="410">
        <f t="shared" si="11"/>
        <v>0</v>
      </c>
      <c r="AK31" s="410">
        <f t="shared" si="11"/>
        <v>0</v>
      </c>
      <c r="AL31" s="410">
        <f t="shared" si="11"/>
        <v>0</v>
      </c>
      <c r="AM31" s="410">
        <f t="shared" si="11"/>
        <v>0</v>
      </c>
      <c r="AN31" s="410">
        <f t="shared" si="11"/>
        <v>0</v>
      </c>
      <c r="AO31" s="410">
        <f t="shared" si="11"/>
        <v>0</v>
      </c>
      <c r="AP31" s="410">
        <f t="shared" si="11"/>
        <v>0</v>
      </c>
      <c r="AQ31" s="410">
        <f t="shared" si="11"/>
        <v>0</v>
      </c>
      <c r="AR31" s="410">
        <f t="shared" si="11"/>
        <v>0</v>
      </c>
      <c r="AS31" s="410">
        <f t="shared" si="11"/>
        <v>0</v>
      </c>
      <c r="AT31" s="413">
        <f>SUM(AT32:AT36)</f>
        <v>0</v>
      </c>
      <c r="AU31" s="415">
        <f>SUM(AU32:AU36)</f>
        <v>0</v>
      </c>
      <c r="AV31" s="392">
        <f t="shared" si="1"/>
        <v>0</v>
      </c>
    </row>
    <row r="32" spans="2:48" s="394" customFormat="1" ht="12.75" customHeight="1" x14ac:dyDescent="0.15">
      <c r="B32" s="416" t="str">
        <f>+'FORMATO COSTEO C1'!C$112</f>
        <v>1.1.4.1</v>
      </c>
      <c r="C32" s="417" t="str">
        <f>+'FORMATO COSTEO C1'!B$112</f>
        <v>Categoría de gasto</v>
      </c>
      <c r="D32" s="428"/>
      <c r="E32" s="556"/>
      <c r="F32" s="420">
        <f>+'FORMATO COSTEO C1'!G112</f>
        <v>0</v>
      </c>
      <c r="G32" s="421">
        <f>+'FORMATO COSTEO C1'!L112</f>
        <v>0</v>
      </c>
      <c r="H32" s="422">
        <f>IF( $F32=0,0,((($F32/$E$31)*'PLAN DE ADQUISICIONES'!F$21)*($G32/$F32)))</f>
        <v>0</v>
      </c>
      <c r="I32" s="420">
        <f>IF( $F32=0,0,((($F32/$E$31)*'PLAN DE ADQUISICIONES'!G$21)*($G32/$F32)))</f>
        <v>0</v>
      </c>
      <c r="J32" s="420">
        <f>IF( $F32=0,0,((($F32/$E$31)*'PLAN DE ADQUISICIONES'!H$21)*($G32/$F32)))</f>
        <v>0</v>
      </c>
      <c r="K32" s="420">
        <f>IF( $F32=0,0,((($F32/$E$31)*'PLAN DE ADQUISICIONES'!I$21)*($G32/$F32)))</f>
        <v>0</v>
      </c>
      <c r="L32" s="420">
        <f>IF( $F32=0,0,((($F32/$E$31)*'PLAN DE ADQUISICIONES'!J$21)*($G32/$F32)))</f>
        <v>0</v>
      </c>
      <c r="M32" s="420">
        <f>IF( $F32=0,0,((($F32/$E$31)*'PLAN DE ADQUISICIONES'!K$21)*($G32/$F32)))</f>
        <v>0</v>
      </c>
      <c r="N32" s="420">
        <f>IF( $F32=0,0,((($F32/$E$31)*'PLAN DE ADQUISICIONES'!L$21)*($G32/$F32)))</f>
        <v>0</v>
      </c>
      <c r="O32" s="420">
        <f>IF( $F32=0,0,((($F32/$E$31)*'PLAN DE ADQUISICIONES'!M$21)*($G32/$F32)))</f>
        <v>0</v>
      </c>
      <c r="P32" s="420">
        <f>IF( $F32=0,0,((($F32/$E$31)*'PLAN DE ADQUISICIONES'!N$21)*($G32/$F32)))</f>
        <v>0</v>
      </c>
      <c r="Q32" s="420">
        <f>IF( $F32=0,0,((($F32/$E$31)*'PLAN DE ADQUISICIONES'!O$21)*($G32/$F32)))</f>
        <v>0</v>
      </c>
      <c r="R32" s="420">
        <f>IF( $F32=0,0,((($F32/$E$31)*'PLAN DE ADQUISICIONES'!P$21)*($G32/$F32)))</f>
        <v>0</v>
      </c>
      <c r="S32" s="420">
        <f>IF( $F32=0,0,((($F32/$E$31)*'PLAN DE ADQUISICIONES'!Q$21)*($G32/$F32)))</f>
        <v>0</v>
      </c>
      <c r="T32" s="423">
        <f>H32+I32+J32+K32+L32+M32+N32+O32+P32+Q32+R32+S32</f>
        <v>0</v>
      </c>
      <c r="U32" s="424">
        <f>IF( $F32=0,0,((($F32/$E$31)*'PLAN DE ADQUISICIONES'!R$21)*($G32/$F32)))</f>
        <v>0</v>
      </c>
      <c r="V32" s="420">
        <f>IF( $F32=0,0,((($F32/$E$31)*'PLAN DE ADQUISICIONES'!S$21)*($G32/$F32)))</f>
        <v>0</v>
      </c>
      <c r="W32" s="420">
        <f>IF( $F32=0,0,((($F32/$E$31)*'PLAN DE ADQUISICIONES'!T$21)*($G32/$F32)))</f>
        <v>0</v>
      </c>
      <c r="X32" s="420">
        <f>IF( $F32=0,0,((($F32/$E$31)*'PLAN DE ADQUISICIONES'!U$21)*($G32/$F32)))</f>
        <v>0</v>
      </c>
      <c r="Y32" s="420">
        <f>IF( $F32=0,0,((($F32/$E$31)*'PLAN DE ADQUISICIONES'!V$21)*($G32/$F32)))</f>
        <v>0</v>
      </c>
      <c r="Z32" s="420">
        <f>IF( $F32=0,0,((($F32/$E$31)*'PLAN DE ADQUISICIONES'!W$21)*($G32/$F32)))</f>
        <v>0</v>
      </c>
      <c r="AA32" s="420">
        <f>IF( $F32=0,0,((($F32/$E$31)*'PLAN DE ADQUISICIONES'!X$21)*($G32/$F32)))</f>
        <v>0</v>
      </c>
      <c r="AB32" s="420">
        <f>IF( $F32=0,0,((($F32/$E$31)*'PLAN DE ADQUISICIONES'!Y$21)*($G32/$F32)))</f>
        <v>0</v>
      </c>
      <c r="AC32" s="420">
        <f>IF( $F32=0,0,((($F32/$E$31)*'PLAN DE ADQUISICIONES'!Z$21)*($G32/$F32)))</f>
        <v>0</v>
      </c>
      <c r="AD32" s="420">
        <f>IF( $F32=0,0,((($F32/$E$31)*'PLAN DE ADQUISICIONES'!AA$21)*($G32/$F32)))</f>
        <v>0</v>
      </c>
      <c r="AE32" s="420">
        <f>IF( $F32=0,0,((($F32/$E$31)*'PLAN DE ADQUISICIONES'!AB$21)*($G32/$F32)))</f>
        <v>0</v>
      </c>
      <c r="AF32" s="420">
        <f>IF( $F32=0,0,((($F32/$E$31)*'PLAN DE ADQUISICIONES'!AC$21)*($G32/$F32)))</f>
        <v>0</v>
      </c>
      <c r="AG32" s="421">
        <f>U32+V32+W32+X32+Y32+Z32+AA32+AB32+AC32+AD32+AE32+AF32</f>
        <v>0</v>
      </c>
      <c r="AH32" s="425">
        <f>IF( $F32=0,0,((($F32/$E$31)*'PLAN DE ADQUISICIONES'!AD$21)*($G32/$F32)))</f>
        <v>0</v>
      </c>
      <c r="AI32" s="420">
        <f>IF( $F32=0,0,((($F32/$E$31)*'PLAN DE ADQUISICIONES'!AE$21)*($G32/$F32)))</f>
        <v>0</v>
      </c>
      <c r="AJ32" s="420">
        <f>IF( $F32=0,0,((($F32/$E$31)*'PLAN DE ADQUISICIONES'!AF$21)*($G32/$F32)))</f>
        <v>0</v>
      </c>
      <c r="AK32" s="420">
        <f>IF( $F32=0,0,((($F32/$E$31)*'PLAN DE ADQUISICIONES'!AG$21)*($G32/$F32)))</f>
        <v>0</v>
      </c>
      <c r="AL32" s="420">
        <f>IF( $F32=0,0,((($F32/$E$31)*'PLAN DE ADQUISICIONES'!AH$21)*($G32/$F32)))</f>
        <v>0</v>
      </c>
      <c r="AM32" s="420">
        <f>IF( $F32=0,0,((($F32/$E$31)*'PLAN DE ADQUISICIONES'!AI$21)*($G32/$F32)))</f>
        <v>0</v>
      </c>
      <c r="AN32" s="420">
        <f>IF( $F32=0,0,((($F32/$E$31)*'PLAN DE ADQUISICIONES'!AJ$21)*($G32/$F32)))</f>
        <v>0</v>
      </c>
      <c r="AO32" s="420">
        <f>IF( $F32=0,0,((($F32/$E$31)*'PLAN DE ADQUISICIONES'!AK$21)*($G32/$F32)))</f>
        <v>0</v>
      </c>
      <c r="AP32" s="420">
        <f>IF( $F32=0,0,((($F32/$E$31)*'PLAN DE ADQUISICIONES'!AL$21)*($G32/$F32)))</f>
        <v>0</v>
      </c>
      <c r="AQ32" s="420">
        <f>IF( $F32=0,0,((($F32/$E$31)*'PLAN DE ADQUISICIONES'!AM$21)*($G32/$F32)))</f>
        <v>0</v>
      </c>
      <c r="AR32" s="420">
        <f>IF( $F32=0,0,((($F32/$E$31)*'PLAN DE ADQUISICIONES'!AN$21)*($G32/$F32)))</f>
        <v>0</v>
      </c>
      <c r="AS32" s="420">
        <f>IF( $F32=0,0,((($F32/$E$31)*'PLAN DE ADQUISICIONES'!AO$21)*($G32/$F32)))</f>
        <v>0</v>
      </c>
      <c r="AT32" s="423">
        <f>AH32+AI32+AJ32+AK32+AL32+AM32+AN32+AO32+AP32+AQ32+AR32+AS32</f>
        <v>0</v>
      </c>
      <c r="AU32" s="426">
        <f>AS32+AR32+AQ32+AP32+AO32+AN32+AM32+AL32+AK32+AJ32+AI32+AH32+AF32+AE32+AD32+AC32+AB32+AA32+Z32+Y32+X32+W32+V32+U32+S32+R32+Q32+P32+O32+N32+M32+L32+K32+J32+I32+H32</f>
        <v>0</v>
      </c>
      <c r="AV32" s="392">
        <f t="shared" si="1"/>
        <v>0</v>
      </c>
    </row>
    <row r="33" spans="2:48" s="394" customFormat="1" ht="12.75" customHeight="1" x14ac:dyDescent="0.15">
      <c r="B33" s="416" t="str">
        <f>+'FORMATO COSTEO C1'!C$118</f>
        <v>1.1.4.2</v>
      </c>
      <c r="C33" s="417" t="str">
        <f>+'FORMATO COSTEO C1'!B$118</f>
        <v>Categoría de gasto</v>
      </c>
      <c r="D33" s="428"/>
      <c r="E33" s="556"/>
      <c r="F33" s="420">
        <f>+'FORMATO COSTEO C1'!G118</f>
        <v>0</v>
      </c>
      <c r="G33" s="421">
        <f>+'FORMATO COSTEO C1'!L118</f>
        <v>0</v>
      </c>
      <c r="H33" s="425">
        <f>IF( $F33=0,0,((($F33/$E$31)*'PLAN DE ADQUISICIONES'!F$21)*($G33/$F33)))</f>
        <v>0</v>
      </c>
      <c r="I33" s="420">
        <f>IF( $F33=0,0,((($F33/$E$31)*'PLAN DE ADQUISICIONES'!G$21)*($G33/$F33)))</f>
        <v>0</v>
      </c>
      <c r="J33" s="420">
        <f>IF( $F33=0,0,((($F33/$E$31)*'PLAN DE ADQUISICIONES'!H$21)*($G33/$F33)))</f>
        <v>0</v>
      </c>
      <c r="K33" s="420">
        <f>IF( $F33=0,0,((($F33/$E$31)*'PLAN DE ADQUISICIONES'!I$21)*($G33/$F33)))</f>
        <v>0</v>
      </c>
      <c r="L33" s="420">
        <f>IF( $F33=0,0,((($F33/$E$31)*'PLAN DE ADQUISICIONES'!J$21)*($G33/$F33)))</f>
        <v>0</v>
      </c>
      <c r="M33" s="420">
        <f>IF( $F33=0,0,((($F33/$E$31)*'PLAN DE ADQUISICIONES'!K$21)*($G33/$F33)))</f>
        <v>0</v>
      </c>
      <c r="N33" s="420">
        <f>IF( $F33=0,0,((($F33/$E$31)*'PLAN DE ADQUISICIONES'!L$21)*($G33/$F33)))</f>
        <v>0</v>
      </c>
      <c r="O33" s="420">
        <f>IF( $F33=0,0,((($F33/$E$31)*'PLAN DE ADQUISICIONES'!M$21)*($G33/$F33)))</f>
        <v>0</v>
      </c>
      <c r="P33" s="420">
        <f>IF( $F33=0,0,((($F33/$E$31)*'PLAN DE ADQUISICIONES'!N$21)*($G33/$F33)))</f>
        <v>0</v>
      </c>
      <c r="Q33" s="420">
        <f>IF( $F33=0,0,((($F33/$E$31)*'PLAN DE ADQUISICIONES'!O$21)*($G33/$F33)))</f>
        <v>0</v>
      </c>
      <c r="R33" s="420">
        <f>IF( $F33=0,0,((($F33/$E$31)*'PLAN DE ADQUISICIONES'!P$21)*($G33/$F33)))</f>
        <v>0</v>
      </c>
      <c r="S33" s="420">
        <f>IF( $F33=0,0,((($F33/$E$31)*'PLAN DE ADQUISICIONES'!Q$21)*($G33/$F33)))</f>
        <v>0</v>
      </c>
      <c r="T33" s="423">
        <f>H33+I33+J33+K33+L33+M33+N33+O33+P33+Q33+R33+S33</f>
        <v>0</v>
      </c>
      <c r="U33" s="424">
        <f>IF( $F33=0,0,((($F33/$E$31)*'PLAN DE ADQUISICIONES'!R$21)*($G33/$F33)))</f>
        <v>0</v>
      </c>
      <c r="V33" s="420">
        <f>IF( $F33=0,0,((($F33/$E$31)*'PLAN DE ADQUISICIONES'!S$21)*($G33/$F33)))</f>
        <v>0</v>
      </c>
      <c r="W33" s="420">
        <f>IF( $F33=0,0,((($F33/$E$31)*'PLAN DE ADQUISICIONES'!T$21)*($G33/$F33)))</f>
        <v>0</v>
      </c>
      <c r="X33" s="420">
        <f>IF( $F33=0,0,((($F33/$E$31)*'PLAN DE ADQUISICIONES'!U$21)*($G33/$F33)))</f>
        <v>0</v>
      </c>
      <c r="Y33" s="420">
        <f>IF( $F33=0,0,((($F33/$E$31)*'PLAN DE ADQUISICIONES'!V$21)*($G33/$F33)))</f>
        <v>0</v>
      </c>
      <c r="Z33" s="420">
        <f>IF( $F33=0,0,((($F33/$E$31)*'PLAN DE ADQUISICIONES'!W$21)*($G33/$F33)))</f>
        <v>0</v>
      </c>
      <c r="AA33" s="420">
        <f>IF( $F33=0,0,((($F33/$E$31)*'PLAN DE ADQUISICIONES'!X$21)*($G33/$F33)))</f>
        <v>0</v>
      </c>
      <c r="AB33" s="420">
        <f>IF( $F33=0,0,((($F33/$E$31)*'PLAN DE ADQUISICIONES'!Y$21)*($G33/$F33)))</f>
        <v>0</v>
      </c>
      <c r="AC33" s="420">
        <f>IF( $F33=0,0,((($F33/$E$31)*'PLAN DE ADQUISICIONES'!Z$21)*($G33/$F33)))</f>
        <v>0</v>
      </c>
      <c r="AD33" s="420">
        <f>IF( $F33=0,0,((($F33/$E$31)*'PLAN DE ADQUISICIONES'!AA$21)*($G33/$F33)))</f>
        <v>0</v>
      </c>
      <c r="AE33" s="420">
        <f>IF( $F33=0,0,((($F33/$E$31)*'PLAN DE ADQUISICIONES'!AB$21)*($G33/$F33)))</f>
        <v>0</v>
      </c>
      <c r="AF33" s="420">
        <f>IF( $F33=0,0,((($F33/$E$31)*'PLAN DE ADQUISICIONES'!AC$21)*($G33/$F33)))</f>
        <v>0</v>
      </c>
      <c r="AG33" s="421">
        <f>U33+V33+W33+X33+Y33+Z33+AA33+AB33+AC33+AD33+AE33+AF33</f>
        <v>0</v>
      </c>
      <c r="AH33" s="425">
        <f>IF( $F33=0,0,((($F33/$E$31)*'PLAN DE ADQUISICIONES'!AD$21)*($G33/$F33)))</f>
        <v>0</v>
      </c>
      <c r="AI33" s="420">
        <f>IF( $F33=0,0,((($F33/$E$31)*'PLAN DE ADQUISICIONES'!AE$21)*($G33/$F33)))</f>
        <v>0</v>
      </c>
      <c r="AJ33" s="420">
        <f>IF( $F33=0,0,((($F33/$E$31)*'PLAN DE ADQUISICIONES'!AF$21)*($G33/$F33)))</f>
        <v>0</v>
      </c>
      <c r="AK33" s="420">
        <f>IF( $F33=0,0,((($F33/$E$31)*'PLAN DE ADQUISICIONES'!AG$21)*($G33/$F33)))</f>
        <v>0</v>
      </c>
      <c r="AL33" s="420">
        <f>IF( $F33=0,0,((($F33/$E$31)*'PLAN DE ADQUISICIONES'!AH$21)*($G33/$F33)))</f>
        <v>0</v>
      </c>
      <c r="AM33" s="420">
        <f>IF( $F33=0,0,((($F33/$E$31)*'PLAN DE ADQUISICIONES'!AI$21)*($G33/$F33)))</f>
        <v>0</v>
      </c>
      <c r="AN33" s="420">
        <f>IF( $F33=0,0,((($F33/$E$31)*'PLAN DE ADQUISICIONES'!AJ$21)*($G33/$F33)))</f>
        <v>0</v>
      </c>
      <c r="AO33" s="420">
        <f>IF( $F33=0,0,((($F33/$E$31)*'PLAN DE ADQUISICIONES'!AK$21)*($G33/$F33)))</f>
        <v>0</v>
      </c>
      <c r="AP33" s="420">
        <f>IF( $F33=0,0,((($F33/$E$31)*'PLAN DE ADQUISICIONES'!AL$21)*($G33/$F33)))</f>
        <v>0</v>
      </c>
      <c r="AQ33" s="420">
        <f>IF( $F33=0,0,((($F33/$E$31)*'PLAN DE ADQUISICIONES'!AM$21)*($G33/$F33)))</f>
        <v>0</v>
      </c>
      <c r="AR33" s="420">
        <f>IF( $F33=0,0,((($F33/$E$31)*'PLAN DE ADQUISICIONES'!AN$21)*($G33/$F33)))</f>
        <v>0</v>
      </c>
      <c r="AS33" s="420">
        <f>IF( $F33=0,0,((($F33/$E$31)*'PLAN DE ADQUISICIONES'!AO$21)*($G33/$F33)))</f>
        <v>0</v>
      </c>
      <c r="AT33" s="423">
        <f>AH33+AI33+AJ33+AK33+AL33+AM33+AN33+AO33+AP33+AQ33+AR33+AS33</f>
        <v>0</v>
      </c>
      <c r="AU33" s="426">
        <f>AS33+AR33+AQ33+AP33+AO33+AN33+AM33+AL33+AK33+AJ33+AI33+AH33+AF33+AE33+AD33+AC33+AB33+AA33+Z33+Y33+X33+W33+V33+U33+S33+R33+Q33+P33+O33+N33+M33+L33+K33+J33+I33+H33</f>
        <v>0</v>
      </c>
      <c r="AV33" s="392">
        <f t="shared" si="1"/>
        <v>0</v>
      </c>
    </row>
    <row r="34" spans="2:48" s="394" customFormat="1" ht="12.75" customHeight="1" x14ac:dyDescent="0.15">
      <c r="B34" s="416" t="str">
        <f>+'FORMATO COSTEO C1'!C$124</f>
        <v>1.1.4.3</v>
      </c>
      <c r="C34" s="417" t="str">
        <f>+'FORMATO COSTEO C1'!B$124</f>
        <v>Categoría de gasto</v>
      </c>
      <c r="D34" s="428"/>
      <c r="E34" s="556"/>
      <c r="F34" s="420">
        <f>+'FORMATO COSTEO C1'!G124</f>
        <v>0</v>
      </c>
      <c r="G34" s="421">
        <f>+'FORMATO COSTEO C1'!L124</f>
        <v>0</v>
      </c>
      <c r="H34" s="425">
        <f>IF( $F34=0,0,((($F34/$E$31)*'PLAN DE ADQUISICIONES'!F$21)*($G34/$F34)))</f>
        <v>0</v>
      </c>
      <c r="I34" s="420">
        <f>IF( $F34=0,0,((($F34/$E$31)*'PLAN DE ADQUISICIONES'!G$21)*($G34/$F34)))</f>
        <v>0</v>
      </c>
      <c r="J34" s="420">
        <f>IF( $F34=0,0,((($F34/$E$31)*'PLAN DE ADQUISICIONES'!H$21)*($G34/$F34)))</f>
        <v>0</v>
      </c>
      <c r="K34" s="420">
        <f>IF( $F34=0,0,((($F34/$E$31)*'PLAN DE ADQUISICIONES'!I$21)*($G34/$F34)))</f>
        <v>0</v>
      </c>
      <c r="L34" s="420">
        <f>IF( $F34=0,0,((($F34/$E$31)*'PLAN DE ADQUISICIONES'!J$21)*($G34/$F34)))</f>
        <v>0</v>
      </c>
      <c r="M34" s="420">
        <f>IF( $F34=0,0,((($F34/$E$31)*'PLAN DE ADQUISICIONES'!K$21)*($G34/$F34)))</f>
        <v>0</v>
      </c>
      <c r="N34" s="420">
        <f>IF( $F34=0,0,((($F34/$E$31)*'PLAN DE ADQUISICIONES'!L$21)*($G34/$F34)))</f>
        <v>0</v>
      </c>
      <c r="O34" s="420">
        <f>IF( $F34=0,0,((($F34/$E$31)*'PLAN DE ADQUISICIONES'!M$21)*($G34/$F34)))</f>
        <v>0</v>
      </c>
      <c r="P34" s="420">
        <f>IF( $F34=0,0,((($F34/$E$31)*'PLAN DE ADQUISICIONES'!N$21)*($G34/$F34)))</f>
        <v>0</v>
      </c>
      <c r="Q34" s="420">
        <f>IF( $F34=0,0,((($F34/$E$31)*'PLAN DE ADQUISICIONES'!O$21)*($G34/$F34)))</f>
        <v>0</v>
      </c>
      <c r="R34" s="420">
        <f>IF( $F34=0,0,((($F34/$E$31)*'PLAN DE ADQUISICIONES'!P$21)*($G34/$F34)))</f>
        <v>0</v>
      </c>
      <c r="S34" s="420">
        <f>IF( $F34=0,0,((($F34/$E$31)*'PLAN DE ADQUISICIONES'!Q$21)*($G34/$F34)))</f>
        <v>0</v>
      </c>
      <c r="T34" s="423">
        <f>H34+I34+J34+K34+L34+M34+N34+O34+P34+Q34+R34+S34</f>
        <v>0</v>
      </c>
      <c r="U34" s="424">
        <f>IF( $F34=0,0,((($F34/$E$31)*'PLAN DE ADQUISICIONES'!R$21)*($G34/$F34)))</f>
        <v>0</v>
      </c>
      <c r="V34" s="420">
        <f>IF( $F34=0,0,((($F34/$E$31)*'PLAN DE ADQUISICIONES'!S$21)*($G34/$F34)))</f>
        <v>0</v>
      </c>
      <c r="W34" s="420">
        <f>IF( $F34=0,0,((($F34/$E$31)*'PLAN DE ADQUISICIONES'!T$21)*($G34/$F34)))</f>
        <v>0</v>
      </c>
      <c r="X34" s="420">
        <f>IF( $F34=0,0,((($F34/$E$31)*'PLAN DE ADQUISICIONES'!U$21)*($G34/$F34)))</f>
        <v>0</v>
      </c>
      <c r="Y34" s="420">
        <f>IF( $F34=0,0,((($F34/$E$31)*'PLAN DE ADQUISICIONES'!V$21)*($G34/$F34)))</f>
        <v>0</v>
      </c>
      <c r="Z34" s="420">
        <f>IF( $F34=0,0,((($F34/$E$31)*'PLAN DE ADQUISICIONES'!W$21)*($G34/$F34)))</f>
        <v>0</v>
      </c>
      <c r="AA34" s="420">
        <f>IF( $F34=0,0,((($F34/$E$31)*'PLAN DE ADQUISICIONES'!X$21)*($G34/$F34)))</f>
        <v>0</v>
      </c>
      <c r="AB34" s="420">
        <f>IF( $F34=0,0,((($F34/$E$31)*'PLAN DE ADQUISICIONES'!Y$21)*($G34/$F34)))</f>
        <v>0</v>
      </c>
      <c r="AC34" s="420">
        <f>IF( $F34=0,0,((($F34/$E$31)*'PLAN DE ADQUISICIONES'!Z$21)*($G34/$F34)))</f>
        <v>0</v>
      </c>
      <c r="AD34" s="420">
        <f>IF( $F34=0,0,((($F34/$E$31)*'PLAN DE ADQUISICIONES'!AA$21)*($G34/$F34)))</f>
        <v>0</v>
      </c>
      <c r="AE34" s="420">
        <f>IF( $F34=0,0,((($F34/$E$31)*'PLAN DE ADQUISICIONES'!AB$21)*($G34/$F34)))</f>
        <v>0</v>
      </c>
      <c r="AF34" s="420">
        <f>IF( $F34=0,0,((($F34/$E$31)*'PLAN DE ADQUISICIONES'!AC$21)*($G34/$F34)))</f>
        <v>0</v>
      </c>
      <c r="AG34" s="421">
        <f>U34+V34+W34+X34+Y34+Z34+AA34+AB34+AC34+AD34+AE34+AF34</f>
        <v>0</v>
      </c>
      <c r="AH34" s="425">
        <f>IF( $F34=0,0,((($F34/$E$31)*'PLAN DE ADQUISICIONES'!AD$21)*($G34/$F34)))</f>
        <v>0</v>
      </c>
      <c r="AI34" s="420">
        <f>IF( $F34=0,0,((($F34/$E$31)*'PLAN DE ADQUISICIONES'!AE$21)*($G34/$F34)))</f>
        <v>0</v>
      </c>
      <c r="AJ34" s="420">
        <f>IF( $F34=0,0,((($F34/$E$31)*'PLAN DE ADQUISICIONES'!AF$21)*($G34/$F34)))</f>
        <v>0</v>
      </c>
      <c r="AK34" s="420">
        <f>IF( $F34=0,0,((($F34/$E$31)*'PLAN DE ADQUISICIONES'!AG$21)*($G34/$F34)))</f>
        <v>0</v>
      </c>
      <c r="AL34" s="420">
        <f>IF( $F34=0,0,((($F34/$E$31)*'PLAN DE ADQUISICIONES'!AH$21)*($G34/$F34)))</f>
        <v>0</v>
      </c>
      <c r="AM34" s="420">
        <f>IF( $F34=0,0,((($F34/$E$31)*'PLAN DE ADQUISICIONES'!AI$21)*($G34/$F34)))</f>
        <v>0</v>
      </c>
      <c r="AN34" s="420">
        <f>IF( $F34=0,0,((($F34/$E$31)*'PLAN DE ADQUISICIONES'!AJ$21)*($G34/$F34)))</f>
        <v>0</v>
      </c>
      <c r="AO34" s="420">
        <f>IF( $F34=0,0,((($F34/$E$31)*'PLAN DE ADQUISICIONES'!AK$21)*($G34/$F34)))</f>
        <v>0</v>
      </c>
      <c r="AP34" s="420">
        <f>IF( $F34=0,0,((($F34/$E$31)*'PLAN DE ADQUISICIONES'!AL$21)*($G34/$F34)))</f>
        <v>0</v>
      </c>
      <c r="AQ34" s="420">
        <f>IF( $F34=0,0,((($F34/$E$31)*'PLAN DE ADQUISICIONES'!AM$21)*($G34/$F34)))</f>
        <v>0</v>
      </c>
      <c r="AR34" s="420">
        <f>IF( $F34=0,0,((($F34/$E$31)*'PLAN DE ADQUISICIONES'!AN$21)*($G34/$F34)))</f>
        <v>0</v>
      </c>
      <c r="AS34" s="420">
        <f>IF( $F34=0,0,((($F34/$E$31)*'PLAN DE ADQUISICIONES'!AO$21)*($G34/$F34)))</f>
        <v>0</v>
      </c>
      <c r="AT34" s="423">
        <f>AH34+AI34+AJ34+AK34+AL34+AM34+AN34+AO34+AP34+AQ34+AR34+AS34</f>
        <v>0</v>
      </c>
      <c r="AU34" s="426">
        <f>AS34+AR34+AQ34+AP34+AO34+AN34+AM34+AL34+AK34+AJ34+AI34+AH34+AF34+AE34+AD34+AC34+AB34+AA34+Z34+Y34+X34+W34+V34+U34+S34+R34+Q34+P34+O34+N34+M34+L34+K34+J34+I34+H34</f>
        <v>0</v>
      </c>
      <c r="AV34" s="392">
        <f t="shared" si="1"/>
        <v>0</v>
      </c>
    </row>
    <row r="35" spans="2:48" s="394" customFormat="1" ht="12.75" customHeight="1" x14ac:dyDescent="0.15">
      <c r="B35" s="416" t="str">
        <f>+'FORMATO COSTEO C1'!C$130</f>
        <v>1.1.4.4</v>
      </c>
      <c r="C35" s="417" t="str">
        <f>++'FORMATO COSTEO C1'!B$130</f>
        <v>Categoría de gasto</v>
      </c>
      <c r="D35" s="428"/>
      <c r="E35" s="556"/>
      <c r="F35" s="420">
        <f>+'FORMATO COSTEO C1'!G130</f>
        <v>0</v>
      </c>
      <c r="G35" s="421">
        <f>+'FORMATO COSTEO C1'!L130</f>
        <v>0</v>
      </c>
      <c r="H35" s="425">
        <f>IF( $F35=0,0,((($F35/$E$31)*'PLAN DE ADQUISICIONES'!F$21)*($G35/$F35)))</f>
        <v>0</v>
      </c>
      <c r="I35" s="420">
        <f>IF( $F35=0,0,((($F35/$E$31)*'PLAN DE ADQUISICIONES'!G$21)*($G35/$F35)))</f>
        <v>0</v>
      </c>
      <c r="J35" s="420">
        <f>IF( $F35=0,0,((($F35/$E$31)*'PLAN DE ADQUISICIONES'!H$21)*($G35/$F35)))</f>
        <v>0</v>
      </c>
      <c r="K35" s="420">
        <f>IF( $F35=0,0,((($F35/$E$31)*'PLAN DE ADQUISICIONES'!I$21)*($G35/$F35)))</f>
        <v>0</v>
      </c>
      <c r="L35" s="420">
        <f>IF( $F35=0,0,((($F35/$E$31)*'PLAN DE ADQUISICIONES'!J$21)*($G35/$F35)))</f>
        <v>0</v>
      </c>
      <c r="M35" s="420">
        <f>IF( $F35=0,0,((($F35/$E$31)*'PLAN DE ADQUISICIONES'!K$21)*($G35/$F35)))</f>
        <v>0</v>
      </c>
      <c r="N35" s="420">
        <f>IF( $F35=0,0,((($F35/$E$31)*'PLAN DE ADQUISICIONES'!L$21)*($G35/$F35)))</f>
        <v>0</v>
      </c>
      <c r="O35" s="420">
        <f>IF( $F35=0,0,((($F35/$E$31)*'PLAN DE ADQUISICIONES'!M$21)*($G35/$F35)))</f>
        <v>0</v>
      </c>
      <c r="P35" s="420">
        <f>IF( $F35=0,0,((($F35/$E$31)*'PLAN DE ADQUISICIONES'!N$21)*($G35/$F35)))</f>
        <v>0</v>
      </c>
      <c r="Q35" s="420">
        <f>IF( $F35=0,0,((($F35/$E$31)*'PLAN DE ADQUISICIONES'!O$21)*($G35/$F35)))</f>
        <v>0</v>
      </c>
      <c r="R35" s="420">
        <f>IF( $F35=0,0,((($F35/$E$31)*'PLAN DE ADQUISICIONES'!P$21)*($G35/$F35)))</f>
        <v>0</v>
      </c>
      <c r="S35" s="420">
        <f>IF( $F35=0,0,((($F35/$E$31)*'PLAN DE ADQUISICIONES'!Q$21)*($G35/$F35)))</f>
        <v>0</v>
      </c>
      <c r="T35" s="423">
        <f>H35+I35+J35+K35+L35+M35+N35+O35+P35+Q35+R35+S35</f>
        <v>0</v>
      </c>
      <c r="U35" s="424">
        <f>IF( $F35=0,0,((($F35/$E$31)*'PLAN DE ADQUISICIONES'!R$21)*($G35/$F35)))</f>
        <v>0</v>
      </c>
      <c r="V35" s="420">
        <f>IF( $F35=0,0,((($F35/$E$31)*'PLAN DE ADQUISICIONES'!S$21)*($G35/$F35)))</f>
        <v>0</v>
      </c>
      <c r="W35" s="420">
        <f>IF( $F35=0,0,((($F35/$E$31)*'PLAN DE ADQUISICIONES'!T$21)*($G35/$F35)))</f>
        <v>0</v>
      </c>
      <c r="X35" s="420">
        <f>IF( $F35=0,0,((($F35/$E$31)*'PLAN DE ADQUISICIONES'!U$21)*($G35/$F35)))</f>
        <v>0</v>
      </c>
      <c r="Y35" s="420">
        <f>IF( $F35=0,0,((($F35/$E$31)*'PLAN DE ADQUISICIONES'!V$21)*($G35/$F35)))</f>
        <v>0</v>
      </c>
      <c r="Z35" s="420">
        <f>IF( $F35=0,0,((($F35/$E$31)*'PLAN DE ADQUISICIONES'!W$21)*($G35/$F35)))</f>
        <v>0</v>
      </c>
      <c r="AA35" s="420">
        <f>IF( $F35=0,0,((($F35/$E$31)*'PLAN DE ADQUISICIONES'!X$21)*($G35/$F35)))</f>
        <v>0</v>
      </c>
      <c r="AB35" s="420">
        <f>IF( $F35=0,0,((($F35/$E$31)*'PLAN DE ADQUISICIONES'!Y$21)*($G35/$F35)))</f>
        <v>0</v>
      </c>
      <c r="AC35" s="420">
        <f>IF( $F35=0,0,((($F35/$E$31)*'PLAN DE ADQUISICIONES'!Z$21)*($G35/$F35)))</f>
        <v>0</v>
      </c>
      <c r="AD35" s="420">
        <f>IF( $F35=0,0,((($F35/$E$31)*'PLAN DE ADQUISICIONES'!AA$21)*($G35/$F35)))</f>
        <v>0</v>
      </c>
      <c r="AE35" s="420">
        <f>IF( $F35=0,0,((($F35/$E$31)*'PLAN DE ADQUISICIONES'!AB$21)*($G35/$F35)))</f>
        <v>0</v>
      </c>
      <c r="AF35" s="420">
        <f>IF( $F35=0,0,((($F35/$E$31)*'PLAN DE ADQUISICIONES'!AC$21)*($G35/$F35)))</f>
        <v>0</v>
      </c>
      <c r="AG35" s="421">
        <f>U35+V35+W35+X35+Y35+Z35+AA35+AB35+AC35+AD35+AE35+AF35</f>
        <v>0</v>
      </c>
      <c r="AH35" s="425">
        <f>IF( $F35=0,0,((($F35/$E$31)*'PLAN DE ADQUISICIONES'!AD$21)*($G35/$F35)))</f>
        <v>0</v>
      </c>
      <c r="AI35" s="420">
        <f>IF( $F35=0,0,((($F35/$E$31)*'PLAN DE ADQUISICIONES'!AE$21)*($G35/$F35)))</f>
        <v>0</v>
      </c>
      <c r="AJ35" s="420">
        <f>IF( $F35=0,0,((($F35/$E$31)*'PLAN DE ADQUISICIONES'!AF$21)*($G35/$F35)))</f>
        <v>0</v>
      </c>
      <c r="AK35" s="420">
        <f>IF( $F35=0,0,((($F35/$E$31)*'PLAN DE ADQUISICIONES'!AG$21)*($G35/$F35)))</f>
        <v>0</v>
      </c>
      <c r="AL35" s="420">
        <f>IF( $F35=0,0,((($F35/$E$31)*'PLAN DE ADQUISICIONES'!AH$21)*($G35/$F35)))</f>
        <v>0</v>
      </c>
      <c r="AM35" s="420">
        <f>IF( $F35=0,0,((($F35/$E$31)*'PLAN DE ADQUISICIONES'!AI$21)*($G35/$F35)))</f>
        <v>0</v>
      </c>
      <c r="AN35" s="420">
        <f>IF( $F35=0,0,((($F35/$E$31)*'PLAN DE ADQUISICIONES'!AJ$21)*($G35/$F35)))</f>
        <v>0</v>
      </c>
      <c r="AO35" s="420">
        <f>IF( $F35=0,0,((($F35/$E$31)*'PLAN DE ADQUISICIONES'!AK$21)*($G35/$F35)))</f>
        <v>0</v>
      </c>
      <c r="AP35" s="420">
        <f>IF( $F35=0,0,((($F35/$E$31)*'PLAN DE ADQUISICIONES'!AL$21)*($G35/$F35)))</f>
        <v>0</v>
      </c>
      <c r="AQ35" s="420">
        <f>IF( $F35=0,0,((($F35/$E$31)*'PLAN DE ADQUISICIONES'!AM$21)*($G35/$F35)))</f>
        <v>0</v>
      </c>
      <c r="AR35" s="420">
        <f>IF( $F35=0,0,((($F35/$E$31)*'PLAN DE ADQUISICIONES'!AN$21)*($G35/$F35)))</f>
        <v>0</v>
      </c>
      <c r="AS35" s="420">
        <f>IF( $F35=0,0,((($F35/$E$31)*'PLAN DE ADQUISICIONES'!AO$21)*($G35/$F35)))</f>
        <v>0</v>
      </c>
      <c r="AT35" s="423">
        <f>AH35+AI35+AJ35+AK35+AL35+AM35+AN35+AO35+AP35+AQ35+AR35+AS35</f>
        <v>0</v>
      </c>
      <c r="AU35" s="426">
        <f>AS35+AR35+AQ35+AP35+AO35+AN35+AM35+AL35+AK35+AJ35+AI35+AH35+AF35+AE35+AD35+AC35+AB35+AA35+Z35+Y35+X35+W35+V35+U35+S35+R35+Q35+P35+O35+N35+M35+L35+K35+J35+I35+H35</f>
        <v>0</v>
      </c>
      <c r="AV35" s="392">
        <f t="shared" si="1"/>
        <v>0</v>
      </c>
    </row>
    <row r="36" spans="2:48" s="394" customFormat="1" ht="12.75" customHeight="1" x14ac:dyDescent="0.15">
      <c r="B36" s="416" t="str">
        <f>+'FORMATO COSTEO C1'!C$136</f>
        <v>1.1.4.5</v>
      </c>
      <c r="C36" s="417" t="str">
        <f>+'FORMATO COSTEO C1'!B$136</f>
        <v>Categoría de gasto</v>
      </c>
      <c r="D36" s="428"/>
      <c r="E36" s="556"/>
      <c r="F36" s="420">
        <f>+'FORMATO COSTEO C1'!G136</f>
        <v>0</v>
      </c>
      <c r="G36" s="421">
        <f>+'FORMATO COSTEO C1'!L136</f>
        <v>0</v>
      </c>
      <c r="H36" s="425">
        <f>IF( $F36=0,0,((($F36/$E$31)*'PLAN DE ADQUISICIONES'!F$21)*($G36/$F36)))</f>
        <v>0</v>
      </c>
      <c r="I36" s="420">
        <f>IF( $F36=0,0,((($F36/$E$31)*'PLAN DE ADQUISICIONES'!G$21)*($G36/$F36)))</f>
        <v>0</v>
      </c>
      <c r="J36" s="420">
        <f>IF( $F36=0,0,((($F36/$E$31)*'PLAN DE ADQUISICIONES'!H$21)*($G36/$F36)))</f>
        <v>0</v>
      </c>
      <c r="K36" s="420">
        <f>IF( $F36=0,0,((($F36/$E$31)*'PLAN DE ADQUISICIONES'!I$21)*($G36/$F36)))</f>
        <v>0</v>
      </c>
      <c r="L36" s="420">
        <f>IF( $F36=0,0,((($F36/$E$31)*'PLAN DE ADQUISICIONES'!J$21)*($G36/$F36)))</f>
        <v>0</v>
      </c>
      <c r="M36" s="420">
        <f>IF( $F36=0,0,((($F36/$E$31)*'PLAN DE ADQUISICIONES'!K$21)*($G36/$F36)))</f>
        <v>0</v>
      </c>
      <c r="N36" s="420">
        <f>IF( $F36=0,0,((($F36/$E$31)*'PLAN DE ADQUISICIONES'!L$21)*($G36/$F36)))</f>
        <v>0</v>
      </c>
      <c r="O36" s="420">
        <f>IF( $F36=0,0,((($F36/$E$31)*'PLAN DE ADQUISICIONES'!M$21)*($G36/$F36)))</f>
        <v>0</v>
      </c>
      <c r="P36" s="420">
        <f>IF( $F36=0,0,((($F36/$E$31)*'PLAN DE ADQUISICIONES'!N$21)*($G36/$F36)))</f>
        <v>0</v>
      </c>
      <c r="Q36" s="420">
        <f>IF( $F36=0,0,((($F36/$E$31)*'PLAN DE ADQUISICIONES'!O$21)*($G36/$F36)))</f>
        <v>0</v>
      </c>
      <c r="R36" s="420">
        <f>IF( $F36=0,0,((($F36/$E$31)*'PLAN DE ADQUISICIONES'!P$21)*($G36/$F36)))</f>
        <v>0</v>
      </c>
      <c r="S36" s="420">
        <f>IF( $F36=0,0,((($F36/$E$31)*'PLAN DE ADQUISICIONES'!Q$21)*($G36/$F36)))</f>
        <v>0</v>
      </c>
      <c r="T36" s="423">
        <f>H36+I36+J36+K36+L36+M36+N36+O36+P36+Q36+R36+S36</f>
        <v>0</v>
      </c>
      <c r="U36" s="424">
        <f>IF( $F36=0,0,((($F36/$E$31)*'PLAN DE ADQUISICIONES'!R$21)*($G36/$F36)))</f>
        <v>0</v>
      </c>
      <c r="V36" s="420">
        <f>IF( $F36=0,0,((($F36/$E$31)*'PLAN DE ADQUISICIONES'!S$21)*($G36/$F36)))</f>
        <v>0</v>
      </c>
      <c r="W36" s="420">
        <f>IF( $F36=0,0,((($F36/$E$31)*'PLAN DE ADQUISICIONES'!T$21)*($G36/$F36)))</f>
        <v>0</v>
      </c>
      <c r="X36" s="420">
        <f>IF( $F36=0,0,((($F36/$E$31)*'PLAN DE ADQUISICIONES'!U$21)*($G36/$F36)))</f>
        <v>0</v>
      </c>
      <c r="Y36" s="420">
        <f>IF( $F36=0,0,((($F36/$E$31)*'PLAN DE ADQUISICIONES'!V$21)*($G36/$F36)))</f>
        <v>0</v>
      </c>
      <c r="Z36" s="420">
        <f>IF( $F36=0,0,((($F36/$E$31)*'PLAN DE ADQUISICIONES'!W$21)*($G36/$F36)))</f>
        <v>0</v>
      </c>
      <c r="AA36" s="420">
        <f>IF( $F36=0,0,((($F36/$E$31)*'PLAN DE ADQUISICIONES'!X$21)*($G36/$F36)))</f>
        <v>0</v>
      </c>
      <c r="AB36" s="420">
        <f>IF( $F36=0,0,((($F36/$E$31)*'PLAN DE ADQUISICIONES'!Y$21)*($G36/$F36)))</f>
        <v>0</v>
      </c>
      <c r="AC36" s="420">
        <f>IF( $F36=0,0,((($F36/$E$31)*'PLAN DE ADQUISICIONES'!Z$21)*($G36/$F36)))</f>
        <v>0</v>
      </c>
      <c r="AD36" s="420">
        <f>IF( $F36=0,0,((($F36/$E$31)*'PLAN DE ADQUISICIONES'!AA$21)*($G36/$F36)))</f>
        <v>0</v>
      </c>
      <c r="AE36" s="420">
        <f>IF( $F36=0,0,((($F36/$E$31)*'PLAN DE ADQUISICIONES'!AB$21)*($G36/$F36)))</f>
        <v>0</v>
      </c>
      <c r="AF36" s="420">
        <f>IF( $F36=0,0,((($F36/$E$31)*'PLAN DE ADQUISICIONES'!AC$21)*($G36/$F36)))</f>
        <v>0</v>
      </c>
      <c r="AG36" s="421">
        <f>U36+V36+W36+X36+Y36+Z36+AA36+AB36+AC36+AD36+AE36+AF36</f>
        <v>0</v>
      </c>
      <c r="AH36" s="425">
        <f>IF( $F36=0,0,((($F36/$E$31)*'PLAN DE ADQUISICIONES'!AD$21)*($G36/$F36)))</f>
        <v>0</v>
      </c>
      <c r="AI36" s="420">
        <f>IF( $F36=0,0,((($F36/$E$31)*'PLAN DE ADQUISICIONES'!AE$21)*($G36/$F36)))</f>
        <v>0</v>
      </c>
      <c r="AJ36" s="420">
        <f>IF( $F36=0,0,((($F36/$E$31)*'PLAN DE ADQUISICIONES'!AF$21)*($G36/$F36)))</f>
        <v>0</v>
      </c>
      <c r="AK36" s="420">
        <f>IF( $F36=0,0,((($F36/$E$31)*'PLAN DE ADQUISICIONES'!AG$21)*($G36/$F36)))</f>
        <v>0</v>
      </c>
      <c r="AL36" s="420">
        <f>IF( $F36=0,0,((($F36/$E$31)*'PLAN DE ADQUISICIONES'!AH$21)*($G36/$F36)))</f>
        <v>0</v>
      </c>
      <c r="AM36" s="420">
        <f>IF( $F36=0,0,((($F36/$E$31)*'PLAN DE ADQUISICIONES'!AI$21)*($G36/$F36)))</f>
        <v>0</v>
      </c>
      <c r="AN36" s="420">
        <f>IF( $F36=0,0,((($F36/$E$31)*'PLAN DE ADQUISICIONES'!AJ$21)*($G36/$F36)))</f>
        <v>0</v>
      </c>
      <c r="AO36" s="420">
        <f>IF( $F36=0,0,((($F36/$E$31)*'PLAN DE ADQUISICIONES'!AK$21)*($G36/$F36)))</f>
        <v>0</v>
      </c>
      <c r="AP36" s="420">
        <f>IF( $F36=0,0,((($F36/$E$31)*'PLAN DE ADQUISICIONES'!AL$21)*($G36/$F36)))</f>
        <v>0</v>
      </c>
      <c r="AQ36" s="420">
        <f>IF( $F36=0,0,((($F36/$E$31)*'PLAN DE ADQUISICIONES'!AM$21)*($G36/$F36)))</f>
        <v>0</v>
      </c>
      <c r="AR36" s="420">
        <f>IF( $F36=0,0,((($F36/$E$31)*'PLAN DE ADQUISICIONES'!AN$21)*($G36/$F36)))</f>
        <v>0</v>
      </c>
      <c r="AS36" s="420">
        <f>IF( $F36=0,0,((($F36/$E$31)*'PLAN DE ADQUISICIONES'!AO$21)*($G36/$F36)))</f>
        <v>0</v>
      </c>
      <c r="AT36" s="423">
        <f>AH36+AI36+AJ36+AK36+AL36+AM36+AN36+AO36+AP36+AQ36+AR36+AS36</f>
        <v>0</v>
      </c>
      <c r="AU36" s="426">
        <f>AS36+AR36+AQ36+AP36+AO36+AN36+AM36+AL36+AK36+AJ36+AI36+AH36+AF36+AE36+AD36+AC36+AB36+AA36+Z36+Y36+X36+W36+V36+U36+S36+R36+Q36+P36+O36+N36+M36+L36+K36+J36+I36+H36</f>
        <v>0</v>
      </c>
      <c r="AV36" s="392">
        <f t="shared" si="1"/>
        <v>0</v>
      </c>
    </row>
    <row r="37" spans="2:48" s="394" customFormat="1" ht="12.75" customHeight="1" x14ac:dyDescent="0.15">
      <c r="B37" s="406" t="str">
        <f>+'FORMATO COSTEO C1'!C$142</f>
        <v>1.1.5</v>
      </c>
      <c r="C37" s="430" t="str">
        <f>+'FORMATO COSTEO C1'!B$142</f>
        <v>Pre seleccionar a los beneficiarios a ser capacitados</v>
      </c>
      <c r="D37" s="543" t="str">
        <f>+'FORMATO COSTEO C1'!D$142</f>
        <v>Persona</v>
      </c>
      <c r="E37" s="535">
        <f>+'FORMATO COSTEO C1'!E$142</f>
        <v>396</v>
      </c>
      <c r="F37" s="410">
        <f>SUM(F38:F42)</f>
        <v>0</v>
      </c>
      <c r="G37" s="411">
        <f t="shared" ref="G37:P37" si="12">SUM(G38:G42)</f>
        <v>0</v>
      </c>
      <c r="H37" s="412">
        <f t="shared" si="12"/>
        <v>0</v>
      </c>
      <c r="I37" s="410">
        <f>SUM(I38:I42)</f>
        <v>0</v>
      </c>
      <c r="J37" s="410">
        <f>SUM(J38:J42)</f>
        <v>0</v>
      </c>
      <c r="K37" s="410">
        <f>SUM(K38:K42)</f>
        <v>0</v>
      </c>
      <c r="L37" s="410">
        <f>SUM(L38:L42)</f>
        <v>0</v>
      </c>
      <c r="M37" s="410">
        <f>SUM(M38:M42)</f>
        <v>0</v>
      </c>
      <c r="N37" s="410">
        <f t="shared" si="12"/>
        <v>0</v>
      </c>
      <c r="O37" s="410">
        <f t="shared" si="12"/>
        <v>0</v>
      </c>
      <c r="P37" s="410">
        <f t="shared" si="12"/>
        <v>0</v>
      </c>
      <c r="Q37" s="410">
        <f>SUM(Q38:Q42)</f>
        <v>0</v>
      </c>
      <c r="R37" s="410">
        <f>SUM(R38:R42)</f>
        <v>0</v>
      </c>
      <c r="S37" s="410">
        <f>SUM(S38:S42)</f>
        <v>0</v>
      </c>
      <c r="T37" s="413">
        <f>SUM(T38:T42)</f>
        <v>0</v>
      </c>
      <c r="U37" s="414">
        <f t="shared" ref="U37:AS37" si="13">SUM(U38:U42)</f>
        <v>0</v>
      </c>
      <c r="V37" s="410">
        <f t="shared" si="13"/>
        <v>0</v>
      </c>
      <c r="W37" s="410">
        <f t="shared" si="13"/>
        <v>0</v>
      </c>
      <c r="X37" s="410">
        <f t="shared" si="13"/>
        <v>0</v>
      </c>
      <c r="Y37" s="410">
        <f t="shared" si="13"/>
        <v>0</v>
      </c>
      <c r="Z37" s="410">
        <f t="shared" si="13"/>
        <v>0</v>
      </c>
      <c r="AA37" s="410">
        <f t="shared" si="13"/>
        <v>0</v>
      </c>
      <c r="AB37" s="410">
        <f t="shared" si="13"/>
        <v>0</v>
      </c>
      <c r="AC37" s="410">
        <f t="shared" si="13"/>
        <v>0</v>
      </c>
      <c r="AD37" s="410">
        <f t="shared" si="13"/>
        <v>0</v>
      </c>
      <c r="AE37" s="410">
        <f t="shared" si="13"/>
        <v>0</v>
      </c>
      <c r="AF37" s="410">
        <f t="shared" si="13"/>
        <v>0</v>
      </c>
      <c r="AG37" s="411">
        <f t="shared" si="13"/>
        <v>0</v>
      </c>
      <c r="AH37" s="412">
        <f t="shared" si="13"/>
        <v>0</v>
      </c>
      <c r="AI37" s="410">
        <f t="shared" si="13"/>
        <v>0</v>
      </c>
      <c r="AJ37" s="410">
        <f t="shared" si="13"/>
        <v>0</v>
      </c>
      <c r="AK37" s="410">
        <f t="shared" si="13"/>
        <v>0</v>
      </c>
      <c r="AL37" s="410">
        <f t="shared" si="13"/>
        <v>0</v>
      </c>
      <c r="AM37" s="410">
        <f t="shared" si="13"/>
        <v>0</v>
      </c>
      <c r="AN37" s="410">
        <f t="shared" si="13"/>
        <v>0</v>
      </c>
      <c r="AO37" s="410">
        <f t="shared" si="13"/>
        <v>0</v>
      </c>
      <c r="AP37" s="410">
        <f t="shared" si="13"/>
        <v>0</v>
      </c>
      <c r="AQ37" s="410">
        <f t="shared" si="13"/>
        <v>0</v>
      </c>
      <c r="AR37" s="410">
        <f t="shared" si="13"/>
        <v>0</v>
      </c>
      <c r="AS37" s="410">
        <f t="shared" si="13"/>
        <v>0</v>
      </c>
      <c r="AT37" s="413">
        <f>SUM(AT38:AT42)</f>
        <v>0</v>
      </c>
      <c r="AU37" s="415">
        <f>SUM(AU38:AU42)</f>
        <v>0</v>
      </c>
      <c r="AV37" s="392">
        <f t="shared" si="1"/>
        <v>0</v>
      </c>
    </row>
    <row r="38" spans="2:48" s="394" customFormat="1" ht="12.75" customHeight="1" x14ac:dyDescent="0.15">
      <c r="B38" s="416" t="str">
        <f>+'FORMATO COSTEO C1'!C$144</f>
        <v>1.1.5.1</v>
      </c>
      <c r="C38" s="417" t="str">
        <f>+'FORMATO COSTEO C1'!B$144</f>
        <v>Categoría de gasto</v>
      </c>
      <c r="D38" s="428"/>
      <c r="E38" s="556"/>
      <c r="F38" s="420">
        <f>+'FORMATO COSTEO C1'!G144</f>
        <v>0</v>
      </c>
      <c r="G38" s="421">
        <f>+'FORMATO COSTEO C1'!L144</f>
        <v>0</v>
      </c>
      <c r="H38" s="422">
        <f>IF( $F38=0,0,((($F38/$E$37)*'PLAN DE ADQUISICIONES'!F$22)*($G38/$F38)))</f>
        <v>0</v>
      </c>
      <c r="I38" s="420">
        <f>IF( $F38=0,0,((($F38/$E$37)*'PLAN DE ADQUISICIONES'!G$22)*($G38/$F38)))</f>
        <v>0</v>
      </c>
      <c r="J38" s="420">
        <f>IF( $F38=0,0,((($F38/$E$37)*'PLAN DE ADQUISICIONES'!H$22)*($G38/$F38)))</f>
        <v>0</v>
      </c>
      <c r="K38" s="420">
        <f>IF( $F38=0,0,((($F38/$E$37)*'PLAN DE ADQUISICIONES'!I$22)*($G38/$F38)))</f>
        <v>0</v>
      </c>
      <c r="L38" s="420">
        <f>IF( $F38=0,0,((($F38/$E$37)*'PLAN DE ADQUISICIONES'!J$22)*($G38/$F38)))</f>
        <v>0</v>
      </c>
      <c r="M38" s="420">
        <f>IF( $F38=0,0,((($F38/$E$37)*'PLAN DE ADQUISICIONES'!K$22)*($G38/$F38)))</f>
        <v>0</v>
      </c>
      <c r="N38" s="420">
        <f>IF( $F38=0,0,((($F38/$E$37)*'PLAN DE ADQUISICIONES'!L$22)*($G38/$F38)))</f>
        <v>0</v>
      </c>
      <c r="O38" s="420">
        <f>IF( $F38=0,0,((($F38/$E$37)*'PLAN DE ADQUISICIONES'!M$22)*($G38/$F38)))</f>
        <v>0</v>
      </c>
      <c r="P38" s="420">
        <f>IF( $F38=0,0,((($F38/$E$37)*'PLAN DE ADQUISICIONES'!N$22)*($G38/$F38)))</f>
        <v>0</v>
      </c>
      <c r="Q38" s="420">
        <f>IF( $F38=0,0,((($F38/$E$37)*'PLAN DE ADQUISICIONES'!O$22)*($G38/$F38)))</f>
        <v>0</v>
      </c>
      <c r="R38" s="420">
        <f>IF( $F38=0,0,((($F38/$E$37)*'PLAN DE ADQUISICIONES'!P$22)*($G38/$F38)))</f>
        <v>0</v>
      </c>
      <c r="S38" s="420">
        <f>IF( $F38=0,0,((($F38/$E$37)*'PLAN DE ADQUISICIONES'!Q$22)*($G38/$F38)))</f>
        <v>0</v>
      </c>
      <c r="T38" s="423">
        <f>H38+I38+J38+K38+L38+M38+N38+O38+P38+Q38+R38+S38</f>
        <v>0</v>
      </c>
      <c r="U38" s="424">
        <f>IF( $F38=0,0,((($F38/$E$37)*'PLAN DE ADQUISICIONES'!R$22)*($G38/$F38)))</f>
        <v>0</v>
      </c>
      <c r="V38" s="420">
        <f>IF( $F38=0,0,((($F38/$E$37)*'PLAN DE ADQUISICIONES'!S$22)*($G38/$F38)))</f>
        <v>0</v>
      </c>
      <c r="W38" s="420">
        <f>IF( $F38=0,0,((($F38/$E$37)*'PLAN DE ADQUISICIONES'!T$22)*($G38/$F38)))</f>
        <v>0</v>
      </c>
      <c r="X38" s="420">
        <f>IF( $F38=0,0,((($F38/$E$37)*'PLAN DE ADQUISICIONES'!U$22)*($G38/$F38)))</f>
        <v>0</v>
      </c>
      <c r="Y38" s="420">
        <f>IF( $F38=0,0,((($F38/$E$37)*'PLAN DE ADQUISICIONES'!V$22)*($G38/$F38)))</f>
        <v>0</v>
      </c>
      <c r="Z38" s="420">
        <f>IF( $F38=0,0,((($F38/$E$37)*'PLAN DE ADQUISICIONES'!W$22)*($G38/$F38)))</f>
        <v>0</v>
      </c>
      <c r="AA38" s="420">
        <f>IF( $F38=0,0,((($F38/$E$37)*'PLAN DE ADQUISICIONES'!X$22)*($G38/$F38)))</f>
        <v>0</v>
      </c>
      <c r="AB38" s="420">
        <f>IF( $F38=0,0,((($F38/$E$37)*'PLAN DE ADQUISICIONES'!Y$22)*($G38/$F38)))</f>
        <v>0</v>
      </c>
      <c r="AC38" s="420">
        <f>IF( $F38=0,0,((($F38/$E$37)*'PLAN DE ADQUISICIONES'!Z$22)*($G38/$F38)))</f>
        <v>0</v>
      </c>
      <c r="AD38" s="420">
        <f>IF( $F38=0,0,((($F38/$E$37)*'PLAN DE ADQUISICIONES'!AA$22)*($G38/$F38)))</f>
        <v>0</v>
      </c>
      <c r="AE38" s="420">
        <f>IF( $F38=0,0,((($F38/$E$37)*'PLAN DE ADQUISICIONES'!AB$22)*($G38/$F38)))</f>
        <v>0</v>
      </c>
      <c r="AF38" s="420">
        <f>IF( $F38=0,0,((($F38/$E$37)*'PLAN DE ADQUISICIONES'!AC$22)*($G38/$F38)))</f>
        <v>0</v>
      </c>
      <c r="AG38" s="421">
        <f>U38+V38+W38+X38+Y38+Z38+AA38+AB38+AC38+AD38+AE38+AF38</f>
        <v>0</v>
      </c>
      <c r="AH38" s="425">
        <f>IF( $F38=0,0,((($F38/$E$37)*'PLAN DE ADQUISICIONES'!AD$22)*($G38/$F38)))</f>
        <v>0</v>
      </c>
      <c r="AI38" s="420">
        <f>IF( $F38=0,0,((($F38/$E$37)*'PLAN DE ADQUISICIONES'!AE$22)*($G38/$F38)))</f>
        <v>0</v>
      </c>
      <c r="AJ38" s="420">
        <f>IF( $F38=0,0,((($F38/$E$37)*'PLAN DE ADQUISICIONES'!AF$22)*($G38/$F38)))</f>
        <v>0</v>
      </c>
      <c r="AK38" s="420">
        <f>IF( $F38=0,0,((($F38/$E$37)*'PLAN DE ADQUISICIONES'!AG$22)*($G38/$F38)))</f>
        <v>0</v>
      </c>
      <c r="AL38" s="420">
        <f>IF( $F38=0,0,((($F38/$E$37)*'PLAN DE ADQUISICIONES'!AH$22)*($G38/$F38)))</f>
        <v>0</v>
      </c>
      <c r="AM38" s="420">
        <f>IF( $F38=0,0,((($F38/$E$37)*'PLAN DE ADQUISICIONES'!AI$22)*($G38/$F38)))</f>
        <v>0</v>
      </c>
      <c r="AN38" s="420">
        <f>IF( $F38=0,0,((($F38/$E$37)*'PLAN DE ADQUISICIONES'!AJ$22)*($G38/$F38)))</f>
        <v>0</v>
      </c>
      <c r="AO38" s="420">
        <f>IF( $F38=0,0,((($F38/$E$37)*'PLAN DE ADQUISICIONES'!AK$22)*($G38/$F38)))</f>
        <v>0</v>
      </c>
      <c r="AP38" s="420">
        <f>IF( $F38=0,0,((($F38/$E$37)*'PLAN DE ADQUISICIONES'!AL$22)*($G38/$F38)))</f>
        <v>0</v>
      </c>
      <c r="AQ38" s="420">
        <f>IF( $F38=0,0,((($F38/$E$37)*'PLAN DE ADQUISICIONES'!AM$22)*($G38/$F38)))</f>
        <v>0</v>
      </c>
      <c r="AR38" s="420">
        <f>IF( $F38=0,0,((($F38/$E$37)*'PLAN DE ADQUISICIONES'!AN$22)*($G38/$F38)))</f>
        <v>0</v>
      </c>
      <c r="AS38" s="420">
        <f>IF( $F38=0,0,((($F38/$E$37)*'PLAN DE ADQUISICIONES'!AO$22)*($G38/$F38)))</f>
        <v>0</v>
      </c>
      <c r="AT38" s="423">
        <f>AH38+AI38+AJ38+AK38+AL38+AM38+AN38+AO38+AP38+AQ38+AR38+AS38</f>
        <v>0</v>
      </c>
      <c r="AU38" s="426">
        <f>AS38+AR38+AQ38+AP38+AO38+AN38+AM38+AL38+AK38+AJ38+AI38+AH38+AF38+AE38+AD38+AC38+AB38+AA38+Z38+Y38+X38+W38+V38+U38+S38+R38+Q38+P38+O38+N38+M38+L38+K38+J38+I38+H38</f>
        <v>0</v>
      </c>
      <c r="AV38" s="392">
        <f t="shared" si="1"/>
        <v>0</v>
      </c>
    </row>
    <row r="39" spans="2:48" s="394" customFormat="1" ht="12.75" customHeight="1" x14ac:dyDescent="0.15">
      <c r="B39" s="416" t="str">
        <f>+'FORMATO COSTEO C1'!C$150</f>
        <v>1.1.5.2</v>
      </c>
      <c r="C39" s="417" t="str">
        <f>+'FORMATO COSTEO C1'!B$150</f>
        <v>Categoría de gasto</v>
      </c>
      <c r="D39" s="428"/>
      <c r="E39" s="556"/>
      <c r="F39" s="420">
        <f>+'FORMATO COSTEO C1'!G150</f>
        <v>0</v>
      </c>
      <c r="G39" s="421">
        <f>+'FORMATO COSTEO C1'!L150</f>
        <v>0</v>
      </c>
      <c r="H39" s="425">
        <f>IF( $F39=0,0,((($F39/$E$37)*'PLAN DE ADQUISICIONES'!F$22)*($G39/$F39)))</f>
        <v>0</v>
      </c>
      <c r="I39" s="420">
        <f>IF( $F39=0,0,((($F39/$E$37)*'PLAN DE ADQUISICIONES'!G$22)*($G39/$F39)))</f>
        <v>0</v>
      </c>
      <c r="J39" s="420">
        <f>IF( $F39=0,0,((($F39/$E$37)*'PLAN DE ADQUISICIONES'!H$22)*($G39/$F39)))</f>
        <v>0</v>
      </c>
      <c r="K39" s="420">
        <f>IF( $F39=0,0,((($F39/$E$37)*'PLAN DE ADQUISICIONES'!I$22)*($G39/$F39)))</f>
        <v>0</v>
      </c>
      <c r="L39" s="420">
        <f>IF( $F39=0,0,((($F39/$E$37)*'PLAN DE ADQUISICIONES'!J$22)*($G39/$F39)))</f>
        <v>0</v>
      </c>
      <c r="M39" s="420">
        <f>IF( $F39=0,0,((($F39/$E$37)*'PLAN DE ADQUISICIONES'!K$22)*($G39/$F39)))</f>
        <v>0</v>
      </c>
      <c r="N39" s="420">
        <f>IF( $F39=0,0,((($F39/$E$37)*'PLAN DE ADQUISICIONES'!L$22)*($G39/$F39)))</f>
        <v>0</v>
      </c>
      <c r="O39" s="420">
        <f>IF( $F39=0,0,((($F39/$E$37)*'PLAN DE ADQUISICIONES'!M$22)*($G39/$F39)))</f>
        <v>0</v>
      </c>
      <c r="P39" s="420">
        <f>IF( $F39=0,0,((($F39/$E$37)*'PLAN DE ADQUISICIONES'!N$22)*($G39/$F39)))</f>
        <v>0</v>
      </c>
      <c r="Q39" s="420">
        <f>IF( $F39=0,0,((($F39/$E$37)*'PLAN DE ADQUISICIONES'!O$22)*($G39/$F39)))</f>
        <v>0</v>
      </c>
      <c r="R39" s="420">
        <f>IF( $F39=0,0,((($F39/$E$37)*'PLAN DE ADQUISICIONES'!P$22)*($G39/$F39)))</f>
        <v>0</v>
      </c>
      <c r="S39" s="420">
        <f>IF( $F39=0,0,((($F39/$E$37)*'PLAN DE ADQUISICIONES'!Q$22)*($G39/$F39)))</f>
        <v>0</v>
      </c>
      <c r="T39" s="423">
        <f>H39+I39+J39+K39+L39+M39+N39+O39+P39+Q39+R39+S39</f>
        <v>0</v>
      </c>
      <c r="U39" s="424">
        <f>IF( $F39=0,0,((($F39/$E$37)*'PLAN DE ADQUISICIONES'!R$22)*($G39/$F39)))</f>
        <v>0</v>
      </c>
      <c r="V39" s="420">
        <f>IF( $F39=0,0,((($F39/$E$37)*'PLAN DE ADQUISICIONES'!S$22)*($G39/$F39)))</f>
        <v>0</v>
      </c>
      <c r="W39" s="420">
        <f>IF( $F39=0,0,((($F39/$E$37)*'PLAN DE ADQUISICIONES'!T$22)*($G39/$F39)))</f>
        <v>0</v>
      </c>
      <c r="X39" s="420">
        <f>IF( $F39=0,0,((($F39/$E$37)*'PLAN DE ADQUISICIONES'!U$22)*($G39/$F39)))</f>
        <v>0</v>
      </c>
      <c r="Y39" s="420">
        <f>IF( $F39=0,0,((($F39/$E$37)*'PLAN DE ADQUISICIONES'!V$22)*($G39/$F39)))</f>
        <v>0</v>
      </c>
      <c r="Z39" s="420">
        <f>IF( $F39=0,0,((($F39/$E$37)*'PLAN DE ADQUISICIONES'!W$22)*($G39/$F39)))</f>
        <v>0</v>
      </c>
      <c r="AA39" s="420">
        <f>IF( $F39=0,0,((($F39/$E$37)*'PLAN DE ADQUISICIONES'!X$22)*($G39/$F39)))</f>
        <v>0</v>
      </c>
      <c r="AB39" s="420">
        <f>IF( $F39=0,0,((($F39/$E$37)*'PLAN DE ADQUISICIONES'!Y$22)*($G39/$F39)))</f>
        <v>0</v>
      </c>
      <c r="AC39" s="420">
        <f>IF( $F39=0,0,((($F39/$E$37)*'PLAN DE ADQUISICIONES'!Z$22)*($G39/$F39)))</f>
        <v>0</v>
      </c>
      <c r="AD39" s="420">
        <f>IF( $F39=0,0,((($F39/$E$37)*'PLAN DE ADQUISICIONES'!AA$22)*($G39/$F39)))</f>
        <v>0</v>
      </c>
      <c r="AE39" s="420">
        <f>IF( $F39=0,0,((($F39/$E$37)*'PLAN DE ADQUISICIONES'!AB$22)*($G39/$F39)))</f>
        <v>0</v>
      </c>
      <c r="AF39" s="420">
        <f>IF( $F39=0,0,((($F39/$E$37)*'PLAN DE ADQUISICIONES'!AC$22)*($G39/$F39)))</f>
        <v>0</v>
      </c>
      <c r="AG39" s="421">
        <f>U39+V39+W39+X39+Y39+Z39+AA39+AB39+AC39+AD39+AE39+AF39</f>
        <v>0</v>
      </c>
      <c r="AH39" s="425">
        <f>IF( $F39=0,0,((($F39/$E$37)*'PLAN DE ADQUISICIONES'!AD$22)*($G39/$F39)))</f>
        <v>0</v>
      </c>
      <c r="AI39" s="420">
        <f>IF( $F39=0,0,((($F39/$E$37)*'PLAN DE ADQUISICIONES'!AE$22)*($G39/$F39)))</f>
        <v>0</v>
      </c>
      <c r="AJ39" s="420">
        <f>IF( $F39=0,0,((($F39/$E$37)*'PLAN DE ADQUISICIONES'!AF$22)*($G39/$F39)))</f>
        <v>0</v>
      </c>
      <c r="AK39" s="420">
        <f>IF( $F39=0,0,((($F39/$E$37)*'PLAN DE ADQUISICIONES'!AG$22)*($G39/$F39)))</f>
        <v>0</v>
      </c>
      <c r="AL39" s="420">
        <f>IF( $F39=0,0,((($F39/$E$37)*'PLAN DE ADQUISICIONES'!AH$22)*($G39/$F39)))</f>
        <v>0</v>
      </c>
      <c r="AM39" s="420">
        <f>IF( $F39=0,0,((($F39/$E$37)*'PLAN DE ADQUISICIONES'!AI$22)*($G39/$F39)))</f>
        <v>0</v>
      </c>
      <c r="AN39" s="420">
        <f>IF( $F39=0,0,((($F39/$E$37)*'PLAN DE ADQUISICIONES'!AJ$22)*($G39/$F39)))</f>
        <v>0</v>
      </c>
      <c r="AO39" s="420">
        <f>IF( $F39=0,0,((($F39/$E$37)*'PLAN DE ADQUISICIONES'!AK$22)*($G39/$F39)))</f>
        <v>0</v>
      </c>
      <c r="AP39" s="420">
        <f>IF( $F39=0,0,((($F39/$E$37)*'PLAN DE ADQUISICIONES'!AL$22)*($G39/$F39)))</f>
        <v>0</v>
      </c>
      <c r="AQ39" s="420">
        <f>IF( $F39=0,0,((($F39/$E$37)*'PLAN DE ADQUISICIONES'!AM$22)*($G39/$F39)))</f>
        <v>0</v>
      </c>
      <c r="AR39" s="420">
        <f>IF( $F39=0,0,((($F39/$E$37)*'PLAN DE ADQUISICIONES'!AN$22)*($G39/$F39)))</f>
        <v>0</v>
      </c>
      <c r="AS39" s="420">
        <f>IF( $F39=0,0,((($F39/$E$37)*'PLAN DE ADQUISICIONES'!AO$22)*($G39/$F39)))</f>
        <v>0</v>
      </c>
      <c r="AT39" s="423">
        <f>AH39+AI39+AJ39+AK39+AL39+AM39+AN39+AO39+AP39+AQ39+AR39+AS39</f>
        <v>0</v>
      </c>
      <c r="AU39" s="426">
        <f>AS39+AR39+AQ39+AP39+AO39+AN39+AM39+AL39+AK39+AJ39+AI39+AH39+AF39+AE39+AD39+AC39+AB39+AA39+Z39+Y39+X39+W39+V39+U39+S39+R39+Q39+P39+O39+N39+M39+L39+K39+J39+I39+H39</f>
        <v>0</v>
      </c>
      <c r="AV39" s="392">
        <f t="shared" si="1"/>
        <v>0</v>
      </c>
    </row>
    <row r="40" spans="2:48" s="405" customFormat="1" ht="12.75" customHeight="1" outlineLevel="1" x14ac:dyDescent="0.15">
      <c r="B40" s="416" t="str">
        <f>+'FORMATO COSTEO C1'!C$156</f>
        <v>1.1.5.3</v>
      </c>
      <c r="C40" s="417" t="str">
        <f>+'FORMATO COSTEO C1'!B$156</f>
        <v>Categoría de gasto</v>
      </c>
      <c r="D40" s="428"/>
      <c r="E40" s="556"/>
      <c r="F40" s="420">
        <f>+'FORMATO COSTEO C1'!G156</f>
        <v>0</v>
      </c>
      <c r="G40" s="421">
        <f>+'FORMATO COSTEO C1'!L156</f>
        <v>0</v>
      </c>
      <c r="H40" s="425">
        <f>IF( $F40=0,0,((($F40/$E$37)*'PLAN DE ADQUISICIONES'!F$22)*($G40/$F40)))</f>
        <v>0</v>
      </c>
      <c r="I40" s="420">
        <f>IF( $F40=0,0,((($F40/$E$37)*'PLAN DE ADQUISICIONES'!G$22)*($G40/$F40)))</f>
        <v>0</v>
      </c>
      <c r="J40" s="420">
        <f>IF( $F40=0,0,((($F40/$E$37)*'PLAN DE ADQUISICIONES'!H$22)*($G40/$F40)))</f>
        <v>0</v>
      </c>
      <c r="K40" s="420">
        <f>IF( $F40=0,0,((($F40/$E$37)*'PLAN DE ADQUISICIONES'!I$22)*($G40/$F40)))</f>
        <v>0</v>
      </c>
      <c r="L40" s="420">
        <f>IF( $F40=0,0,((($F40/$E$37)*'PLAN DE ADQUISICIONES'!J$22)*($G40/$F40)))</f>
        <v>0</v>
      </c>
      <c r="M40" s="420">
        <f>IF( $F40=0,0,((($F40/$E$37)*'PLAN DE ADQUISICIONES'!K$22)*($G40/$F40)))</f>
        <v>0</v>
      </c>
      <c r="N40" s="420">
        <f>IF( $F40=0,0,((($F40/$E$37)*'PLAN DE ADQUISICIONES'!L$22)*($G40/$F40)))</f>
        <v>0</v>
      </c>
      <c r="O40" s="420">
        <f>IF( $F40=0,0,((($F40/$E$37)*'PLAN DE ADQUISICIONES'!M$22)*($G40/$F40)))</f>
        <v>0</v>
      </c>
      <c r="P40" s="420">
        <f>IF( $F40=0,0,((($F40/$E$37)*'PLAN DE ADQUISICIONES'!N$22)*($G40/$F40)))</f>
        <v>0</v>
      </c>
      <c r="Q40" s="420">
        <f>IF( $F40=0,0,((($F40/$E$37)*'PLAN DE ADQUISICIONES'!O$22)*($G40/$F40)))</f>
        <v>0</v>
      </c>
      <c r="R40" s="420">
        <f>IF( $F40=0,0,((($F40/$E$37)*'PLAN DE ADQUISICIONES'!P$22)*($G40/$F40)))</f>
        <v>0</v>
      </c>
      <c r="S40" s="420">
        <f>IF( $F40=0,0,((($F40/$E$37)*'PLAN DE ADQUISICIONES'!Q$22)*($G40/$F40)))</f>
        <v>0</v>
      </c>
      <c r="T40" s="423">
        <f>H40+I40+J40+K40+L40+M40+N40+O40+P40+Q40+R40+S40</f>
        <v>0</v>
      </c>
      <c r="U40" s="424">
        <f>IF( $F40=0,0,((($F40/$E$37)*'PLAN DE ADQUISICIONES'!R$22)*($G40/$F40)))</f>
        <v>0</v>
      </c>
      <c r="V40" s="420">
        <f>IF( $F40=0,0,((($F40/$E$37)*'PLAN DE ADQUISICIONES'!S$22)*($G40/$F40)))</f>
        <v>0</v>
      </c>
      <c r="W40" s="420">
        <f>IF( $F40=0,0,((($F40/$E$37)*'PLAN DE ADQUISICIONES'!T$22)*($G40/$F40)))</f>
        <v>0</v>
      </c>
      <c r="X40" s="420">
        <f>IF( $F40=0,0,((($F40/$E$37)*'PLAN DE ADQUISICIONES'!U$22)*($G40/$F40)))</f>
        <v>0</v>
      </c>
      <c r="Y40" s="420">
        <f>IF( $F40=0,0,((($F40/$E$37)*'PLAN DE ADQUISICIONES'!V$22)*($G40/$F40)))</f>
        <v>0</v>
      </c>
      <c r="Z40" s="420">
        <f>IF( $F40=0,0,((($F40/$E$37)*'PLAN DE ADQUISICIONES'!W$22)*($G40/$F40)))</f>
        <v>0</v>
      </c>
      <c r="AA40" s="420">
        <f>IF( $F40=0,0,((($F40/$E$37)*'PLAN DE ADQUISICIONES'!X$22)*($G40/$F40)))</f>
        <v>0</v>
      </c>
      <c r="AB40" s="420">
        <f>IF( $F40=0,0,((($F40/$E$37)*'PLAN DE ADQUISICIONES'!Y$22)*($G40/$F40)))</f>
        <v>0</v>
      </c>
      <c r="AC40" s="420">
        <f>IF( $F40=0,0,((($F40/$E$37)*'PLAN DE ADQUISICIONES'!Z$22)*($G40/$F40)))</f>
        <v>0</v>
      </c>
      <c r="AD40" s="420">
        <f>IF( $F40=0,0,((($F40/$E$37)*'PLAN DE ADQUISICIONES'!AA$22)*($G40/$F40)))</f>
        <v>0</v>
      </c>
      <c r="AE40" s="420">
        <f>IF( $F40=0,0,((($F40/$E$37)*'PLAN DE ADQUISICIONES'!AB$22)*($G40/$F40)))</f>
        <v>0</v>
      </c>
      <c r="AF40" s="420">
        <f>IF( $F40=0,0,((($F40/$E$37)*'PLAN DE ADQUISICIONES'!AC$22)*($G40/$F40)))</f>
        <v>0</v>
      </c>
      <c r="AG40" s="421">
        <f>U40+V40+W40+X40+Y40+Z40+AA40+AB40+AC40+AD40+AE40+AF40</f>
        <v>0</v>
      </c>
      <c r="AH40" s="425">
        <f>IF( $F40=0,0,((($F40/$E$37)*'PLAN DE ADQUISICIONES'!AD$22)*($G40/$F40)))</f>
        <v>0</v>
      </c>
      <c r="AI40" s="420">
        <f>IF( $F40=0,0,((($F40/$E$37)*'PLAN DE ADQUISICIONES'!AE$22)*($G40/$F40)))</f>
        <v>0</v>
      </c>
      <c r="AJ40" s="420">
        <f>IF( $F40=0,0,((($F40/$E$37)*'PLAN DE ADQUISICIONES'!AF$22)*($G40/$F40)))</f>
        <v>0</v>
      </c>
      <c r="AK40" s="420">
        <f>IF( $F40=0,0,((($F40/$E$37)*'PLAN DE ADQUISICIONES'!AG$22)*($G40/$F40)))</f>
        <v>0</v>
      </c>
      <c r="AL40" s="420">
        <f>IF( $F40=0,0,((($F40/$E$37)*'PLAN DE ADQUISICIONES'!AH$22)*($G40/$F40)))</f>
        <v>0</v>
      </c>
      <c r="AM40" s="420">
        <f>IF( $F40=0,0,((($F40/$E$37)*'PLAN DE ADQUISICIONES'!AI$22)*($G40/$F40)))</f>
        <v>0</v>
      </c>
      <c r="AN40" s="420">
        <f>IF( $F40=0,0,((($F40/$E$37)*'PLAN DE ADQUISICIONES'!AJ$22)*($G40/$F40)))</f>
        <v>0</v>
      </c>
      <c r="AO40" s="420">
        <f>IF( $F40=0,0,((($F40/$E$37)*'PLAN DE ADQUISICIONES'!AK$22)*($G40/$F40)))</f>
        <v>0</v>
      </c>
      <c r="AP40" s="420">
        <f>IF( $F40=0,0,((($F40/$E$37)*'PLAN DE ADQUISICIONES'!AL$22)*($G40/$F40)))</f>
        <v>0</v>
      </c>
      <c r="AQ40" s="420">
        <f>IF( $F40=0,0,((($F40/$E$37)*'PLAN DE ADQUISICIONES'!AM$22)*($G40/$F40)))</f>
        <v>0</v>
      </c>
      <c r="AR40" s="420">
        <f>IF( $F40=0,0,((($F40/$E$37)*'PLAN DE ADQUISICIONES'!AN$22)*($G40/$F40)))</f>
        <v>0</v>
      </c>
      <c r="AS40" s="420">
        <f>IF( $F40=0,0,((($F40/$E$37)*'PLAN DE ADQUISICIONES'!AO$22)*($G40/$F40)))</f>
        <v>0</v>
      </c>
      <c r="AT40" s="423">
        <f>AH40+AI40+AJ40+AK40+AL40+AM40+AN40+AO40+AP40+AQ40+AR40+AS40</f>
        <v>0</v>
      </c>
      <c r="AU40" s="426">
        <f>AS40+AR40+AQ40+AP40+AO40+AN40+AM40+AL40+AK40+AJ40+AI40+AH40+AF40+AE40+AD40+AC40+AB40+AA40+Z40+Y40+X40+W40+V40+U40+S40+R40+Q40+P40+O40+N40+M40+L40+K40+J40+I40+H40</f>
        <v>0</v>
      </c>
      <c r="AV40" s="392">
        <f t="shared" si="1"/>
        <v>0</v>
      </c>
    </row>
    <row r="41" spans="2:48" s="394" customFormat="1" ht="12.75" customHeight="1" x14ac:dyDescent="0.15">
      <c r="B41" s="416" t="str">
        <f>+'FORMATO COSTEO C1'!C$162</f>
        <v>1.1.5.4</v>
      </c>
      <c r="C41" s="417" t="str">
        <f>+'FORMATO COSTEO C1'!B$162</f>
        <v>Categoría de gasto</v>
      </c>
      <c r="D41" s="428"/>
      <c r="E41" s="556"/>
      <c r="F41" s="420">
        <f>+'FORMATO COSTEO C1'!G162</f>
        <v>0</v>
      </c>
      <c r="G41" s="421">
        <f>+'FORMATO COSTEO C1'!L162</f>
        <v>0</v>
      </c>
      <c r="H41" s="425">
        <f>IF( $F41=0,0,((($F41/$E$37)*'PLAN DE ADQUISICIONES'!F$22)*($G41/$F41)))</f>
        <v>0</v>
      </c>
      <c r="I41" s="420">
        <f>IF( $F41=0,0,((($F41/$E$37)*'PLAN DE ADQUISICIONES'!G$22)*($G41/$F41)))</f>
        <v>0</v>
      </c>
      <c r="J41" s="420">
        <f>IF( $F41=0,0,((($F41/$E$37)*'PLAN DE ADQUISICIONES'!H$22)*($G41/$F41)))</f>
        <v>0</v>
      </c>
      <c r="K41" s="420">
        <f>IF( $F41=0,0,((($F41/$E$37)*'PLAN DE ADQUISICIONES'!I$22)*($G41/$F41)))</f>
        <v>0</v>
      </c>
      <c r="L41" s="420">
        <f>IF( $F41=0,0,((($F41/$E$37)*'PLAN DE ADQUISICIONES'!J$22)*($G41/$F41)))</f>
        <v>0</v>
      </c>
      <c r="M41" s="420">
        <f>IF( $F41=0,0,((($F41/$E$37)*'PLAN DE ADQUISICIONES'!K$22)*($G41/$F41)))</f>
        <v>0</v>
      </c>
      <c r="N41" s="420">
        <f>IF( $F41=0,0,((($F41/$E$37)*'PLAN DE ADQUISICIONES'!L$22)*($G41/$F41)))</f>
        <v>0</v>
      </c>
      <c r="O41" s="420">
        <f>IF( $F41=0,0,((($F41/$E$37)*'PLAN DE ADQUISICIONES'!M$22)*($G41/$F41)))</f>
        <v>0</v>
      </c>
      <c r="P41" s="420">
        <f>IF( $F41=0,0,((($F41/$E$37)*'PLAN DE ADQUISICIONES'!N$22)*($G41/$F41)))</f>
        <v>0</v>
      </c>
      <c r="Q41" s="420">
        <f>IF( $F41=0,0,((($F41/$E$37)*'PLAN DE ADQUISICIONES'!O$22)*($G41/$F41)))</f>
        <v>0</v>
      </c>
      <c r="R41" s="420">
        <f>IF( $F41=0,0,((($F41/$E$37)*'PLAN DE ADQUISICIONES'!P$22)*($G41/$F41)))</f>
        <v>0</v>
      </c>
      <c r="S41" s="420">
        <f>IF( $F41=0,0,((($F41/$E$37)*'PLAN DE ADQUISICIONES'!Q$22)*($G41/$F41)))</f>
        <v>0</v>
      </c>
      <c r="T41" s="423">
        <f>H41+I41+J41+K41+L41+M41+N41+O41+P41+Q41+R41+S41</f>
        <v>0</v>
      </c>
      <c r="U41" s="424">
        <f>IF( $F41=0,0,((($F41/$E$37)*'PLAN DE ADQUISICIONES'!R$22)*($G41/$F41)))</f>
        <v>0</v>
      </c>
      <c r="V41" s="420">
        <f>IF( $F41=0,0,((($F41/$E$37)*'PLAN DE ADQUISICIONES'!S$22)*($G41/$F41)))</f>
        <v>0</v>
      </c>
      <c r="W41" s="420">
        <f>IF( $F41=0,0,((($F41/$E$37)*'PLAN DE ADQUISICIONES'!T$22)*($G41/$F41)))</f>
        <v>0</v>
      </c>
      <c r="X41" s="420">
        <f>IF( $F41=0,0,((($F41/$E$37)*'PLAN DE ADQUISICIONES'!U$22)*($G41/$F41)))</f>
        <v>0</v>
      </c>
      <c r="Y41" s="420">
        <f>IF( $F41=0,0,((($F41/$E$37)*'PLAN DE ADQUISICIONES'!V$22)*($G41/$F41)))</f>
        <v>0</v>
      </c>
      <c r="Z41" s="420">
        <f>IF( $F41=0,0,((($F41/$E$37)*'PLAN DE ADQUISICIONES'!W$22)*($G41/$F41)))</f>
        <v>0</v>
      </c>
      <c r="AA41" s="420">
        <f>IF( $F41=0,0,((($F41/$E$37)*'PLAN DE ADQUISICIONES'!X$22)*($G41/$F41)))</f>
        <v>0</v>
      </c>
      <c r="AB41" s="420">
        <f>IF( $F41=0,0,((($F41/$E$37)*'PLAN DE ADQUISICIONES'!Y$22)*($G41/$F41)))</f>
        <v>0</v>
      </c>
      <c r="AC41" s="420">
        <f>IF( $F41=0,0,((($F41/$E$37)*'PLAN DE ADQUISICIONES'!Z$22)*($G41/$F41)))</f>
        <v>0</v>
      </c>
      <c r="AD41" s="420">
        <f>IF( $F41=0,0,((($F41/$E$37)*'PLAN DE ADQUISICIONES'!AA$22)*($G41/$F41)))</f>
        <v>0</v>
      </c>
      <c r="AE41" s="420">
        <f>IF( $F41=0,0,((($F41/$E$37)*'PLAN DE ADQUISICIONES'!AB$22)*($G41/$F41)))</f>
        <v>0</v>
      </c>
      <c r="AF41" s="420">
        <f>IF( $F41=0,0,((($F41/$E$37)*'PLAN DE ADQUISICIONES'!AC$22)*($G41/$F41)))</f>
        <v>0</v>
      </c>
      <c r="AG41" s="421">
        <f>U41+V41+W41+X41+Y41+Z41+AA41+AB41+AC41+AD41+AE41+AF41</f>
        <v>0</v>
      </c>
      <c r="AH41" s="425">
        <f>IF( $F41=0,0,((($F41/$E$37)*'PLAN DE ADQUISICIONES'!AD$22)*($G41/$F41)))</f>
        <v>0</v>
      </c>
      <c r="AI41" s="420">
        <f>IF( $F41=0,0,((($F41/$E$37)*'PLAN DE ADQUISICIONES'!AE$22)*($G41/$F41)))</f>
        <v>0</v>
      </c>
      <c r="AJ41" s="420">
        <f>IF( $F41=0,0,((($F41/$E$37)*'PLAN DE ADQUISICIONES'!AF$22)*($G41/$F41)))</f>
        <v>0</v>
      </c>
      <c r="AK41" s="420">
        <f>IF( $F41=0,0,((($F41/$E$37)*'PLAN DE ADQUISICIONES'!AG$22)*($G41/$F41)))</f>
        <v>0</v>
      </c>
      <c r="AL41" s="420">
        <f>IF( $F41=0,0,((($F41/$E$37)*'PLAN DE ADQUISICIONES'!AH$22)*($G41/$F41)))</f>
        <v>0</v>
      </c>
      <c r="AM41" s="420">
        <f>IF( $F41=0,0,((($F41/$E$37)*'PLAN DE ADQUISICIONES'!AI$22)*($G41/$F41)))</f>
        <v>0</v>
      </c>
      <c r="AN41" s="420">
        <f>IF( $F41=0,0,((($F41/$E$37)*'PLAN DE ADQUISICIONES'!AJ$22)*($G41/$F41)))</f>
        <v>0</v>
      </c>
      <c r="AO41" s="420">
        <f>IF( $F41=0,0,((($F41/$E$37)*'PLAN DE ADQUISICIONES'!AK$22)*($G41/$F41)))</f>
        <v>0</v>
      </c>
      <c r="AP41" s="420">
        <f>IF( $F41=0,0,((($F41/$E$37)*'PLAN DE ADQUISICIONES'!AL$22)*($G41/$F41)))</f>
        <v>0</v>
      </c>
      <c r="AQ41" s="420">
        <f>IF( $F41=0,0,((($F41/$E$37)*'PLAN DE ADQUISICIONES'!AM$22)*($G41/$F41)))</f>
        <v>0</v>
      </c>
      <c r="AR41" s="420">
        <f>IF( $F41=0,0,((($F41/$E$37)*'PLAN DE ADQUISICIONES'!AN$22)*($G41/$F41)))</f>
        <v>0</v>
      </c>
      <c r="AS41" s="420">
        <f>IF( $F41=0,0,((($F41/$E$37)*'PLAN DE ADQUISICIONES'!AO$22)*($G41/$F41)))</f>
        <v>0</v>
      </c>
      <c r="AT41" s="423">
        <f>AH41+AI41+AJ41+AK41+AL41+AM41+AN41+AO41+AP41+AQ41+AR41+AS41</f>
        <v>0</v>
      </c>
      <c r="AU41" s="426">
        <f>AS41+AR41+AQ41+AP41+AO41+AN41+AM41+AL41+AK41+AJ41+AI41+AH41+AF41+AE41+AD41+AC41+AB41+AA41+Z41+Y41+X41+W41+V41+U41+S41+R41+Q41+P41+O41+N41+M41+L41+K41+J41+I41+H41</f>
        <v>0</v>
      </c>
      <c r="AV41" s="392">
        <f t="shared" si="1"/>
        <v>0</v>
      </c>
    </row>
    <row r="42" spans="2:48" s="394" customFormat="1" ht="12.75" customHeight="1" x14ac:dyDescent="0.15">
      <c r="B42" s="416" t="str">
        <f>+'FORMATO COSTEO C1'!C$168</f>
        <v>1.1.5.5</v>
      </c>
      <c r="C42" s="417" t="str">
        <f>+'FORMATO COSTEO C1'!B$168</f>
        <v>Categoría de gasto</v>
      </c>
      <c r="D42" s="428"/>
      <c r="E42" s="556"/>
      <c r="F42" s="420">
        <f>+'FORMATO COSTEO C1'!G168</f>
        <v>0</v>
      </c>
      <c r="G42" s="421">
        <f>+'FORMATO COSTEO C1'!L168</f>
        <v>0</v>
      </c>
      <c r="H42" s="425">
        <f>IF( $F42=0,0,((($F42/$E$37)*'PLAN DE ADQUISICIONES'!F$22)*($G42/$F42)))</f>
        <v>0</v>
      </c>
      <c r="I42" s="420">
        <f>IF( $F42=0,0,((($F42/$E$37)*'PLAN DE ADQUISICIONES'!G$22)*($G42/$F42)))</f>
        <v>0</v>
      </c>
      <c r="J42" s="420">
        <f>IF( $F42=0,0,((($F42/$E$37)*'PLAN DE ADQUISICIONES'!H$22)*($G42/$F42)))</f>
        <v>0</v>
      </c>
      <c r="K42" s="420">
        <f>IF( $F42=0,0,((($F42/$E$37)*'PLAN DE ADQUISICIONES'!I$22)*($G42/$F42)))</f>
        <v>0</v>
      </c>
      <c r="L42" s="420">
        <f>IF( $F42=0,0,((($F42/$E$37)*'PLAN DE ADQUISICIONES'!J$22)*($G42/$F42)))</f>
        <v>0</v>
      </c>
      <c r="M42" s="420">
        <f>IF( $F42=0,0,((($F42/$E$37)*'PLAN DE ADQUISICIONES'!K$22)*($G42/$F42)))</f>
        <v>0</v>
      </c>
      <c r="N42" s="420">
        <f>IF( $F42=0,0,((($F42/$E$37)*'PLAN DE ADQUISICIONES'!L$22)*($G42/$F42)))</f>
        <v>0</v>
      </c>
      <c r="O42" s="420">
        <f>IF( $F42=0,0,((($F42/$E$37)*'PLAN DE ADQUISICIONES'!M$22)*($G42/$F42)))</f>
        <v>0</v>
      </c>
      <c r="P42" s="420">
        <f>IF( $F42=0,0,((($F42/$E$37)*'PLAN DE ADQUISICIONES'!N$22)*($G42/$F42)))</f>
        <v>0</v>
      </c>
      <c r="Q42" s="420">
        <f>IF( $F42=0,0,((($F42/$E$37)*'PLAN DE ADQUISICIONES'!O$22)*($G42/$F42)))</f>
        <v>0</v>
      </c>
      <c r="R42" s="420">
        <f>IF( $F42=0,0,((($F42/$E$37)*'PLAN DE ADQUISICIONES'!P$22)*($G42/$F42)))</f>
        <v>0</v>
      </c>
      <c r="S42" s="420">
        <f>IF( $F42=0,0,((($F42/$E$37)*'PLAN DE ADQUISICIONES'!Q$22)*($G42/$F42)))</f>
        <v>0</v>
      </c>
      <c r="T42" s="423">
        <f>H42+I42+J42+K42+L42+M42+N42+O42+P42+Q42+R42+S42</f>
        <v>0</v>
      </c>
      <c r="U42" s="424">
        <f>IF( $F42=0,0,((($F42/$E$37)*'PLAN DE ADQUISICIONES'!R$22)*($G42/$F42)))</f>
        <v>0</v>
      </c>
      <c r="V42" s="420">
        <f>IF( $F42=0,0,((($F42/$E$37)*'PLAN DE ADQUISICIONES'!S$22)*($G42/$F42)))</f>
        <v>0</v>
      </c>
      <c r="W42" s="420">
        <f>IF( $F42=0,0,((($F42/$E$37)*'PLAN DE ADQUISICIONES'!T$22)*($G42/$F42)))</f>
        <v>0</v>
      </c>
      <c r="X42" s="420">
        <f>IF( $F42=0,0,((($F42/$E$37)*'PLAN DE ADQUISICIONES'!U$22)*($G42/$F42)))</f>
        <v>0</v>
      </c>
      <c r="Y42" s="420">
        <f>IF( $F42=0,0,((($F42/$E$37)*'PLAN DE ADQUISICIONES'!V$22)*($G42/$F42)))</f>
        <v>0</v>
      </c>
      <c r="Z42" s="420">
        <f>IF( $F42=0,0,((($F42/$E$37)*'PLAN DE ADQUISICIONES'!W$22)*($G42/$F42)))</f>
        <v>0</v>
      </c>
      <c r="AA42" s="420">
        <f>IF( $F42=0,0,((($F42/$E$37)*'PLAN DE ADQUISICIONES'!X$22)*($G42/$F42)))</f>
        <v>0</v>
      </c>
      <c r="AB42" s="420">
        <f>IF( $F42=0,0,((($F42/$E$37)*'PLAN DE ADQUISICIONES'!Y$22)*($G42/$F42)))</f>
        <v>0</v>
      </c>
      <c r="AC42" s="420">
        <f>IF( $F42=0,0,((($F42/$E$37)*'PLAN DE ADQUISICIONES'!Z$22)*($G42/$F42)))</f>
        <v>0</v>
      </c>
      <c r="AD42" s="420">
        <f>IF( $F42=0,0,((($F42/$E$37)*'PLAN DE ADQUISICIONES'!AA$22)*($G42/$F42)))</f>
        <v>0</v>
      </c>
      <c r="AE42" s="420">
        <f>IF( $F42=0,0,((($F42/$E$37)*'PLAN DE ADQUISICIONES'!AB$22)*($G42/$F42)))</f>
        <v>0</v>
      </c>
      <c r="AF42" s="420">
        <f>IF( $F42=0,0,((($F42/$E$37)*'PLAN DE ADQUISICIONES'!AC$22)*($G42/$F42)))</f>
        <v>0</v>
      </c>
      <c r="AG42" s="421">
        <f>U42+V42+W42+X42+Y42+Z42+AA42+AB42+AC42+AD42+AE42+AF42</f>
        <v>0</v>
      </c>
      <c r="AH42" s="425">
        <f>IF( $F42=0,0,((($F42/$E$37)*'PLAN DE ADQUISICIONES'!AD$22)*($G42/$F42)))</f>
        <v>0</v>
      </c>
      <c r="AI42" s="420">
        <f>IF( $F42=0,0,((($F42/$E$37)*'PLAN DE ADQUISICIONES'!AE$22)*($G42/$F42)))</f>
        <v>0</v>
      </c>
      <c r="AJ42" s="420">
        <f>IF( $F42=0,0,((($F42/$E$37)*'PLAN DE ADQUISICIONES'!AF$22)*($G42/$F42)))</f>
        <v>0</v>
      </c>
      <c r="AK42" s="420">
        <f>IF( $F42=0,0,((($F42/$E$37)*'PLAN DE ADQUISICIONES'!AG$22)*($G42/$F42)))</f>
        <v>0</v>
      </c>
      <c r="AL42" s="420">
        <f>IF( $F42=0,0,((($F42/$E$37)*'PLAN DE ADQUISICIONES'!AH$22)*($G42/$F42)))</f>
        <v>0</v>
      </c>
      <c r="AM42" s="420">
        <f>IF( $F42=0,0,((($F42/$E$37)*'PLAN DE ADQUISICIONES'!AI$22)*($G42/$F42)))</f>
        <v>0</v>
      </c>
      <c r="AN42" s="420">
        <f>IF( $F42=0,0,((($F42/$E$37)*'PLAN DE ADQUISICIONES'!AJ$22)*($G42/$F42)))</f>
        <v>0</v>
      </c>
      <c r="AO42" s="420">
        <f>IF( $F42=0,0,((($F42/$E$37)*'PLAN DE ADQUISICIONES'!AK$22)*($G42/$F42)))</f>
        <v>0</v>
      </c>
      <c r="AP42" s="420">
        <f>IF( $F42=0,0,((($F42/$E$37)*'PLAN DE ADQUISICIONES'!AL$22)*($G42/$F42)))</f>
        <v>0</v>
      </c>
      <c r="AQ42" s="420">
        <f>IF( $F42=0,0,((($F42/$E$37)*'PLAN DE ADQUISICIONES'!AM$22)*($G42/$F42)))</f>
        <v>0</v>
      </c>
      <c r="AR42" s="420">
        <f>IF( $F42=0,0,((($F42/$E$37)*'PLAN DE ADQUISICIONES'!AN$22)*($G42/$F42)))</f>
        <v>0</v>
      </c>
      <c r="AS42" s="420">
        <f>IF( $F42=0,0,((($F42/$E$37)*'PLAN DE ADQUISICIONES'!AO$22)*($G42/$F42)))</f>
        <v>0</v>
      </c>
      <c r="AT42" s="423">
        <f>AH42+AI42+AJ42+AK42+AL42+AM42+AN42+AO42+AP42+AQ42+AR42+AS42</f>
        <v>0</v>
      </c>
      <c r="AU42" s="426">
        <f>AS42+AR42+AQ42+AP42+AO42+AN42+AM42+AL42+AK42+AJ42+AI42+AH42+AF42+AE42+AD42+AC42+AB42+AA42+Z42+Y42+X42+W42+V42+U42+S42+R42+Q42+P42+O42+N42+M42+L42+K42+J42+I42+H42</f>
        <v>0</v>
      </c>
      <c r="AV42" s="392">
        <f t="shared" si="1"/>
        <v>0</v>
      </c>
    </row>
    <row r="43" spans="2:48" s="394" customFormat="1" ht="12.75" customHeight="1" x14ac:dyDescent="0.25">
      <c r="B43" s="395">
        <f>+'FORMATO COSTEO C1'!C$175</f>
        <v>1.2</v>
      </c>
      <c r="C43" s="396" t="str">
        <f>+'FORMATO COSTEO C1'!D175</f>
        <v>Emprendedores del sector turismo de los distritos de Pisac, Taray, Lamay, Coya y Calca, provincia de Calca - región Cusco, con idea de negocio o negocio propio en marcha seleccionados</v>
      </c>
      <c r="D43" s="397"/>
      <c r="E43" s="537"/>
      <c r="F43" s="399">
        <f>+F44+F50+F56+F62+F68</f>
        <v>0</v>
      </c>
      <c r="G43" s="400">
        <f t="shared" ref="G43:P43" si="14">+G44+G50+G56+G62+G68</f>
        <v>0</v>
      </c>
      <c r="H43" s="401">
        <f t="shared" si="14"/>
        <v>0</v>
      </c>
      <c r="I43" s="399">
        <f>+I44+I50+I56+I62+I68</f>
        <v>0</v>
      </c>
      <c r="J43" s="399">
        <f>+J44+J50+J56+J62+J68</f>
        <v>0</v>
      </c>
      <c r="K43" s="399">
        <f>+K44+K50+K56+K62+K68</f>
        <v>0</v>
      </c>
      <c r="L43" s="399">
        <f>+L44+L50+L56+L62+L68</f>
        <v>0</v>
      </c>
      <c r="M43" s="399">
        <f>+M44+M50+M56+M62+M68</f>
        <v>0</v>
      </c>
      <c r="N43" s="399">
        <f t="shared" si="14"/>
        <v>0</v>
      </c>
      <c r="O43" s="399">
        <f t="shared" si="14"/>
        <v>0</v>
      </c>
      <c r="P43" s="399">
        <f t="shared" si="14"/>
        <v>0</v>
      </c>
      <c r="Q43" s="399">
        <f>+Q44+Q50+Q56+Q62+Q68</f>
        <v>0</v>
      </c>
      <c r="R43" s="399">
        <f>+R44+R50+R56+R62+R68</f>
        <v>0</v>
      </c>
      <c r="S43" s="399">
        <f>+S44+S50+S56+S62+S68</f>
        <v>0</v>
      </c>
      <c r="T43" s="402">
        <f>+T44+T50+T56+T62+T68</f>
        <v>0</v>
      </c>
      <c r="U43" s="403">
        <f t="shared" ref="U43:AS43" si="15">+U44+U50+U56+U62+U68</f>
        <v>0</v>
      </c>
      <c r="V43" s="399">
        <f t="shared" si="15"/>
        <v>0</v>
      </c>
      <c r="W43" s="399">
        <f t="shared" si="15"/>
        <v>0</v>
      </c>
      <c r="X43" s="399">
        <f t="shared" si="15"/>
        <v>0</v>
      </c>
      <c r="Y43" s="399">
        <f t="shared" si="15"/>
        <v>0</v>
      </c>
      <c r="Z43" s="399">
        <f t="shared" si="15"/>
        <v>0</v>
      </c>
      <c r="AA43" s="399">
        <f t="shared" si="15"/>
        <v>0</v>
      </c>
      <c r="AB43" s="399">
        <f t="shared" si="15"/>
        <v>0</v>
      </c>
      <c r="AC43" s="399">
        <f t="shared" si="15"/>
        <v>0</v>
      </c>
      <c r="AD43" s="399">
        <f t="shared" si="15"/>
        <v>0</v>
      </c>
      <c r="AE43" s="399">
        <f t="shared" si="15"/>
        <v>0</v>
      </c>
      <c r="AF43" s="399">
        <f t="shared" si="15"/>
        <v>0</v>
      </c>
      <c r="AG43" s="400">
        <f>+AG44+AG50+AG56+AG62+AG68</f>
        <v>0</v>
      </c>
      <c r="AH43" s="401">
        <f t="shared" si="15"/>
        <v>0</v>
      </c>
      <c r="AI43" s="399">
        <f t="shared" si="15"/>
        <v>0</v>
      </c>
      <c r="AJ43" s="399">
        <f t="shared" si="15"/>
        <v>0</v>
      </c>
      <c r="AK43" s="399">
        <f t="shared" si="15"/>
        <v>0</v>
      </c>
      <c r="AL43" s="399">
        <f t="shared" si="15"/>
        <v>0</v>
      </c>
      <c r="AM43" s="399">
        <f t="shared" si="15"/>
        <v>0</v>
      </c>
      <c r="AN43" s="399">
        <f t="shared" si="15"/>
        <v>0</v>
      </c>
      <c r="AO43" s="399">
        <f t="shared" si="15"/>
        <v>0</v>
      </c>
      <c r="AP43" s="399">
        <f t="shared" si="15"/>
        <v>0</v>
      </c>
      <c r="AQ43" s="399">
        <f t="shared" si="15"/>
        <v>0</v>
      </c>
      <c r="AR43" s="399">
        <f t="shared" si="15"/>
        <v>0</v>
      </c>
      <c r="AS43" s="399">
        <f t="shared" si="15"/>
        <v>0</v>
      </c>
      <c r="AT43" s="402">
        <f>+AT44+AT50+AT56+AT62+AT68</f>
        <v>0</v>
      </c>
      <c r="AU43" s="404">
        <f>+AU44+AU50+AU56+AU62+AU68</f>
        <v>0</v>
      </c>
      <c r="AV43" s="392">
        <f t="shared" si="1"/>
        <v>0</v>
      </c>
    </row>
    <row r="44" spans="2:48" s="394" customFormat="1" ht="12.75" customHeight="1" x14ac:dyDescent="0.15">
      <c r="B44" s="406" t="str">
        <f>+'FORMATO COSTEO C1'!C$176</f>
        <v>1.2.1</v>
      </c>
      <c r="C44" s="430" t="str">
        <f>+'FORMATO COSTEO C1'!B$176</f>
        <v>Proporcionar información de los preseleccionados a FE</v>
      </c>
      <c r="D44" s="543" t="str">
        <f>+'FORMATO COSTEO C1'!D$176</f>
        <v>Unidad medida</v>
      </c>
      <c r="E44" s="535">
        <f>+'FORMATO COSTEO C1'!E$176</f>
        <v>0</v>
      </c>
      <c r="F44" s="410">
        <f>SUM(F45:F49)</f>
        <v>0</v>
      </c>
      <c r="G44" s="411">
        <f t="shared" ref="G44:AU44" si="16">SUM(G45:G49)</f>
        <v>0</v>
      </c>
      <c r="H44" s="412">
        <f t="shared" si="16"/>
        <v>0</v>
      </c>
      <c r="I44" s="410">
        <f>SUM(I45:I49)</f>
        <v>0</v>
      </c>
      <c r="J44" s="410">
        <f>SUM(J45:J49)</f>
        <v>0</v>
      </c>
      <c r="K44" s="410">
        <f>SUM(K45:K49)</f>
        <v>0</v>
      </c>
      <c r="L44" s="410">
        <f>SUM(L45:L49)</f>
        <v>0</v>
      </c>
      <c r="M44" s="410">
        <f>SUM(M45:M49)</f>
        <v>0</v>
      </c>
      <c r="N44" s="410">
        <f t="shared" si="16"/>
        <v>0</v>
      </c>
      <c r="O44" s="410">
        <f t="shared" si="16"/>
        <v>0</v>
      </c>
      <c r="P44" s="410">
        <f t="shared" si="16"/>
        <v>0</v>
      </c>
      <c r="Q44" s="410">
        <f t="shared" si="16"/>
        <v>0</v>
      </c>
      <c r="R44" s="410">
        <f t="shared" si="16"/>
        <v>0</v>
      </c>
      <c r="S44" s="410">
        <f t="shared" si="16"/>
        <v>0</v>
      </c>
      <c r="T44" s="413">
        <f t="shared" si="16"/>
        <v>0</v>
      </c>
      <c r="U44" s="414">
        <f t="shared" si="16"/>
        <v>0</v>
      </c>
      <c r="V44" s="410">
        <f t="shared" si="16"/>
        <v>0</v>
      </c>
      <c r="W44" s="410">
        <f t="shared" si="16"/>
        <v>0</v>
      </c>
      <c r="X44" s="410">
        <f t="shared" si="16"/>
        <v>0</v>
      </c>
      <c r="Y44" s="410">
        <f t="shared" si="16"/>
        <v>0</v>
      </c>
      <c r="Z44" s="410">
        <f t="shared" si="16"/>
        <v>0</v>
      </c>
      <c r="AA44" s="410">
        <f t="shared" si="16"/>
        <v>0</v>
      </c>
      <c r="AB44" s="410">
        <f t="shared" si="16"/>
        <v>0</v>
      </c>
      <c r="AC44" s="410">
        <f t="shared" si="16"/>
        <v>0</v>
      </c>
      <c r="AD44" s="410">
        <f t="shared" si="16"/>
        <v>0</v>
      </c>
      <c r="AE44" s="410">
        <f t="shared" si="16"/>
        <v>0</v>
      </c>
      <c r="AF44" s="410">
        <f t="shared" si="16"/>
        <v>0</v>
      </c>
      <c r="AG44" s="411">
        <f>SUM(AG45:AG49)</f>
        <v>0</v>
      </c>
      <c r="AH44" s="412">
        <f t="shared" si="16"/>
        <v>0</v>
      </c>
      <c r="AI44" s="410">
        <f t="shared" si="16"/>
        <v>0</v>
      </c>
      <c r="AJ44" s="410">
        <f t="shared" si="16"/>
        <v>0</v>
      </c>
      <c r="AK44" s="410">
        <f t="shared" si="16"/>
        <v>0</v>
      </c>
      <c r="AL44" s="410">
        <f t="shared" si="16"/>
        <v>0</v>
      </c>
      <c r="AM44" s="410">
        <f t="shared" si="16"/>
        <v>0</v>
      </c>
      <c r="AN44" s="410">
        <f t="shared" si="16"/>
        <v>0</v>
      </c>
      <c r="AO44" s="410">
        <f t="shared" si="16"/>
        <v>0</v>
      </c>
      <c r="AP44" s="410">
        <f t="shared" si="16"/>
        <v>0</v>
      </c>
      <c r="AQ44" s="410">
        <f t="shared" si="16"/>
        <v>0</v>
      </c>
      <c r="AR44" s="410">
        <f t="shared" si="16"/>
        <v>0</v>
      </c>
      <c r="AS44" s="410">
        <f t="shared" si="16"/>
        <v>0</v>
      </c>
      <c r="AT44" s="413">
        <f t="shared" si="16"/>
        <v>0</v>
      </c>
      <c r="AU44" s="415">
        <f t="shared" si="16"/>
        <v>0</v>
      </c>
      <c r="AV44" s="392">
        <f t="shared" si="1"/>
        <v>0</v>
      </c>
    </row>
    <row r="45" spans="2:48" s="394" customFormat="1" ht="12.75" customHeight="1" x14ac:dyDescent="0.15">
      <c r="B45" s="416" t="str">
        <f>+'FORMATO COSTEO C1'!C$178</f>
        <v>1.2.1.1</v>
      </c>
      <c r="C45" s="417" t="str">
        <f>+'FORMATO COSTEO C1'!B$178</f>
        <v>Categoría de gasto</v>
      </c>
      <c r="D45" s="418"/>
      <c r="E45" s="555"/>
      <c r="F45" s="420">
        <f>+'FORMATO COSTEO C1'!G178</f>
        <v>0</v>
      </c>
      <c r="G45" s="421">
        <f>+'FORMATO COSTEO C1'!L178</f>
        <v>0</v>
      </c>
      <c r="H45" s="422">
        <f>IF( $F45=0,0,((($F45/$E$44)*'PLAN DE ADQUISICIONES'!F$27)*($G45/$F45)))</f>
        <v>0</v>
      </c>
      <c r="I45" s="420">
        <f>IF( $F45=0,0,((($F45/$E$44)*'PLAN DE ADQUISICIONES'!G$27)*($G45/$F45)))</f>
        <v>0</v>
      </c>
      <c r="J45" s="420">
        <f>IF( $F45=0,0,((($F45/$E$44)*'PLAN DE ADQUISICIONES'!H$27)*($G45/$F45)))</f>
        <v>0</v>
      </c>
      <c r="K45" s="420">
        <f>IF( $F45=0,0,((($F45/$E$44)*'PLAN DE ADQUISICIONES'!I$27)*($G45/$F45)))</f>
        <v>0</v>
      </c>
      <c r="L45" s="420">
        <f>IF( $F45=0,0,((($F45/$E$44)*'PLAN DE ADQUISICIONES'!J$27)*($G45/$F45)))</f>
        <v>0</v>
      </c>
      <c r="M45" s="420">
        <f>IF( $F45=0,0,((($F45/$E$44)*'PLAN DE ADQUISICIONES'!K$27)*($G45/$F45)))</f>
        <v>0</v>
      </c>
      <c r="N45" s="420">
        <f>IF( $F45=0,0,((($F45/$E$44)*'PLAN DE ADQUISICIONES'!L$27)*($G45/$F45)))</f>
        <v>0</v>
      </c>
      <c r="O45" s="420">
        <f>IF( $F45=0,0,((($F45/$E$44)*'PLAN DE ADQUISICIONES'!M$27)*($G45/$F45)))</f>
        <v>0</v>
      </c>
      <c r="P45" s="420">
        <f>IF( $F45=0,0,((($F45/$E$44)*'PLAN DE ADQUISICIONES'!N$27)*($G45/$F45)))</f>
        <v>0</v>
      </c>
      <c r="Q45" s="420">
        <f>IF( $F45=0,0,((($F45/$E$44)*'PLAN DE ADQUISICIONES'!O$27)*($G45/$F45)))</f>
        <v>0</v>
      </c>
      <c r="R45" s="420">
        <f>IF( $F45=0,0,((($F45/$E$44)*'PLAN DE ADQUISICIONES'!P$27)*($G45/$F45)))</f>
        <v>0</v>
      </c>
      <c r="S45" s="420">
        <f>IF( $F45=0,0,((($F45/$E$44)*'PLAN DE ADQUISICIONES'!Q$27)*($G45/$F45)))</f>
        <v>0</v>
      </c>
      <c r="T45" s="423">
        <f>H45+I45+J45+K45+L45+M45+N45+O45+P45+Q45+R45+S45</f>
        <v>0</v>
      </c>
      <c r="U45" s="424">
        <f>IF( $F45=0,0,((($F45/$E$44)*'PLAN DE ADQUISICIONES'!R$27)*($G45/$F45)))</f>
        <v>0</v>
      </c>
      <c r="V45" s="420">
        <f>IF( $F45=0,0,((($F45/$E$44)*'PLAN DE ADQUISICIONES'!S$27)*($G45/$F45)))</f>
        <v>0</v>
      </c>
      <c r="W45" s="420">
        <f>IF( $F45=0,0,((($F45/$E$44)*'PLAN DE ADQUISICIONES'!T$27)*($G45/$F45)))</f>
        <v>0</v>
      </c>
      <c r="X45" s="420">
        <f>IF( $F45=0,0,((($F45/$E$44)*'PLAN DE ADQUISICIONES'!U$27)*($G45/$F45)))</f>
        <v>0</v>
      </c>
      <c r="Y45" s="420">
        <f>IF( $F45=0,0,((($F45/$E$44)*'PLAN DE ADQUISICIONES'!V$27)*($G45/$F45)))</f>
        <v>0</v>
      </c>
      <c r="Z45" s="420">
        <f>IF( $F45=0,0,((($F45/$E$44)*'PLAN DE ADQUISICIONES'!W$27)*($G45/$F45)))</f>
        <v>0</v>
      </c>
      <c r="AA45" s="420">
        <f>IF( $F45=0,0,((($F45/$E$44)*'PLAN DE ADQUISICIONES'!X$27)*($G45/$F45)))</f>
        <v>0</v>
      </c>
      <c r="AB45" s="420">
        <f>IF( $F45=0,0,((($F45/$E$44)*'PLAN DE ADQUISICIONES'!Y$27)*($G45/$F45)))</f>
        <v>0</v>
      </c>
      <c r="AC45" s="420">
        <f>IF( $F45=0,0,((($F45/$E$44)*'PLAN DE ADQUISICIONES'!Z$27)*($G45/$F45)))</f>
        <v>0</v>
      </c>
      <c r="AD45" s="420">
        <f>IF( $F45=0,0,((($F45/$E$44)*'PLAN DE ADQUISICIONES'!AA$27)*($G45/$F45)))</f>
        <v>0</v>
      </c>
      <c r="AE45" s="420">
        <f>IF( $F45=0,0,((($F45/$E$44)*'PLAN DE ADQUISICIONES'!AB$27)*($G45/$F45)))</f>
        <v>0</v>
      </c>
      <c r="AF45" s="420">
        <f>IF( $F45=0,0,((($F45/$E$44)*'PLAN DE ADQUISICIONES'!AC$27)*($G45/$F45)))</f>
        <v>0</v>
      </c>
      <c r="AG45" s="421">
        <f>U45+V45+W45+X45+Y45+Z45+AA45+AB45+AC45+AD45+AE45+AF45</f>
        <v>0</v>
      </c>
      <c r="AH45" s="425">
        <f>IF( $F45=0,0,((($F45/$E$44)*'PLAN DE ADQUISICIONES'!AD$27)*($G45/$F45)))</f>
        <v>0</v>
      </c>
      <c r="AI45" s="420">
        <f>IF( $F45=0,0,((($F45/$E$44)*'PLAN DE ADQUISICIONES'!AE$27)*($G45/$F45)))</f>
        <v>0</v>
      </c>
      <c r="AJ45" s="420">
        <f>IF( $F45=0,0,((($F45/$E$44)*'PLAN DE ADQUISICIONES'!AF$27)*($G45/$F45)))</f>
        <v>0</v>
      </c>
      <c r="AK45" s="420">
        <f>IF( $F45=0,0,((($F45/$E$44)*'PLAN DE ADQUISICIONES'!AG$27)*($G45/$F45)))</f>
        <v>0</v>
      </c>
      <c r="AL45" s="420">
        <f>IF( $F45=0,0,((($F45/$E$44)*'PLAN DE ADQUISICIONES'!AH$27)*($G45/$F45)))</f>
        <v>0</v>
      </c>
      <c r="AM45" s="420">
        <f>IF( $F45=0,0,((($F45/$E$44)*'PLAN DE ADQUISICIONES'!AI$27)*($G45/$F45)))</f>
        <v>0</v>
      </c>
      <c r="AN45" s="420">
        <f>IF( $F45=0,0,((($F45/$E$44)*'PLAN DE ADQUISICIONES'!AJ$27)*($G45/$F45)))</f>
        <v>0</v>
      </c>
      <c r="AO45" s="420">
        <f>IF( $F45=0,0,((($F45/$E$44)*'PLAN DE ADQUISICIONES'!AK$27)*($G45/$F45)))</f>
        <v>0</v>
      </c>
      <c r="AP45" s="420">
        <f>IF( $F45=0,0,((($F45/$E$44)*'PLAN DE ADQUISICIONES'!AL$27)*($G45/$F45)))</f>
        <v>0</v>
      </c>
      <c r="AQ45" s="420">
        <f>IF( $F45=0,0,((($F45/$E$44)*'PLAN DE ADQUISICIONES'!AM$27)*($G45/$F45)))</f>
        <v>0</v>
      </c>
      <c r="AR45" s="420">
        <f>IF( $F45=0,0,((($F45/$E$44)*'PLAN DE ADQUISICIONES'!AN$27)*($G45/$F45)))</f>
        <v>0</v>
      </c>
      <c r="AS45" s="420">
        <f>IF( $F45=0,0,((($F45/$E$44)*'PLAN DE ADQUISICIONES'!AO$27)*($G45/$F45)))</f>
        <v>0</v>
      </c>
      <c r="AT45" s="423">
        <f>AH45+AI45+AJ45+AK45+AL45+AM45+AN45+AO45+AP45+AQ45+AR45+AS45</f>
        <v>0</v>
      </c>
      <c r="AU45" s="426">
        <f>AS45+AR45+AQ45+AP45+AO45+AN45+AM45+AL45+AK45+AJ45+AI45+AH45+AF45+AE45+AD45+AC45+AB45+AA45+Z45+Y45+X45+W45+V45+U45+S45+R45+Q45+P45+O45+N45+M45+L45+K45+J45+I45+H45</f>
        <v>0</v>
      </c>
      <c r="AV45" s="392">
        <f t="shared" si="1"/>
        <v>0</v>
      </c>
    </row>
    <row r="46" spans="2:48" s="394" customFormat="1" ht="12.75" customHeight="1" x14ac:dyDescent="0.15">
      <c r="B46" s="416" t="str">
        <f>+'FORMATO COSTEO C1'!C$184</f>
        <v>1.2.1.2</v>
      </c>
      <c r="C46" s="417" t="str">
        <f>+'FORMATO COSTEO C1'!B$184</f>
        <v>Categoría de gasto</v>
      </c>
      <c r="D46" s="418"/>
      <c r="E46" s="555"/>
      <c r="F46" s="420">
        <f>+'FORMATO COSTEO C1'!G184</f>
        <v>0</v>
      </c>
      <c r="G46" s="421">
        <f>+'FORMATO COSTEO C1'!L184</f>
        <v>0</v>
      </c>
      <c r="H46" s="425">
        <f>IF( $F46=0,0,((($F46/$E$44)*'PLAN DE ADQUISICIONES'!F$27)*($G46/$F46)))</f>
        <v>0</v>
      </c>
      <c r="I46" s="420">
        <f>IF( $F46=0,0,((($F46/$E$44)*'PLAN DE ADQUISICIONES'!G$27)*($G46/$F46)))</f>
        <v>0</v>
      </c>
      <c r="J46" s="420">
        <f>IF( $F46=0,0,((($F46/$E$44)*'PLAN DE ADQUISICIONES'!H$27)*($G46/$F46)))</f>
        <v>0</v>
      </c>
      <c r="K46" s="420">
        <f>IF( $F46=0,0,((($F46/$E$44)*'PLAN DE ADQUISICIONES'!I$27)*($G46/$F46)))</f>
        <v>0</v>
      </c>
      <c r="L46" s="420">
        <f>IF( $F46=0,0,((($F46/$E$44)*'PLAN DE ADQUISICIONES'!J$27)*($G46/$F46)))</f>
        <v>0</v>
      </c>
      <c r="M46" s="420">
        <f>IF( $F46=0,0,((($F46/$E$44)*'PLAN DE ADQUISICIONES'!K$27)*($G46/$F46)))</f>
        <v>0</v>
      </c>
      <c r="N46" s="420">
        <f>IF( $F46=0,0,((($F46/$E$44)*'PLAN DE ADQUISICIONES'!L$27)*($G46/$F46)))</f>
        <v>0</v>
      </c>
      <c r="O46" s="420">
        <f>IF( $F46=0,0,((($F46/$E$44)*'PLAN DE ADQUISICIONES'!M$27)*($G46/$F46)))</f>
        <v>0</v>
      </c>
      <c r="P46" s="420">
        <f>IF( $F46=0,0,((($F46/$E$44)*'PLAN DE ADQUISICIONES'!N$27)*($G46/$F46)))</f>
        <v>0</v>
      </c>
      <c r="Q46" s="420">
        <f>IF( $F46=0,0,((($F46/$E$44)*'PLAN DE ADQUISICIONES'!O$27)*($G46/$F46)))</f>
        <v>0</v>
      </c>
      <c r="R46" s="420">
        <f>IF( $F46=0,0,((($F46/$E$44)*'PLAN DE ADQUISICIONES'!P$27)*($G46/$F46)))</f>
        <v>0</v>
      </c>
      <c r="S46" s="420">
        <f>IF( $F46=0,0,((($F46/$E$44)*'PLAN DE ADQUISICIONES'!Q$27)*($G46/$F46)))</f>
        <v>0</v>
      </c>
      <c r="T46" s="423">
        <f>H46+I46+J46+K46+L46+M46+N46+O46+P46+Q46+R46+S46</f>
        <v>0</v>
      </c>
      <c r="U46" s="424">
        <f>IF( $F46=0,0,((($F46/$E$44)*'PLAN DE ADQUISICIONES'!R$27)*($G46/$F46)))</f>
        <v>0</v>
      </c>
      <c r="V46" s="420">
        <f>IF( $F46=0,0,((($F46/$E$44)*'PLAN DE ADQUISICIONES'!S$27)*($G46/$F46)))</f>
        <v>0</v>
      </c>
      <c r="W46" s="420">
        <f>IF( $F46=0,0,((($F46/$E$44)*'PLAN DE ADQUISICIONES'!T$27)*($G46/$F46)))</f>
        <v>0</v>
      </c>
      <c r="X46" s="420">
        <f>IF( $F46=0,0,((($F46/$E$44)*'PLAN DE ADQUISICIONES'!U$27)*($G46/$F46)))</f>
        <v>0</v>
      </c>
      <c r="Y46" s="420">
        <f>IF( $F46=0,0,((($F46/$E$44)*'PLAN DE ADQUISICIONES'!V$27)*($G46/$F46)))</f>
        <v>0</v>
      </c>
      <c r="Z46" s="420">
        <f>IF( $F46=0,0,((($F46/$E$44)*'PLAN DE ADQUISICIONES'!W$27)*($G46/$F46)))</f>
        <v>0</v>
      </c>
      <c r="AA46" s="420">
        <f>IF( $F46=0,0,((($F46/$E$44)*'PLAN DE ADQUISICIONES'!X$27)*($G46/$F46)))</f>
        <v>0</v>
      </c>
      <c r="AB46" s="420">
        <f>IF( $F46=0,0,((($F46/$E$44)*'PLAN DE ADQUISICIONES'!Y$27)*($G46/$F46)))</f>
        <v>0</v>
      </c>
      <c r="AC46" s="420">
        <f>IF( $F46=0,0,((($F46/$E$44)*'PLAN DE ADQUISICIONES'!Z$27)*($G46/$F46)))</f>
        <v>0</v>
      </c>
      <c r="AD46" s="420">
        <f>IF( $F46=0,0,((($F46/$E$44)*'PLAN DE ADQUISICIONES'!AA$27)*($G46/$F46)))</f>
        <v>0</v>
      </c>
      <c r="AE46" s="420">
        <f>IF( $F46=0,0,((($F46/$E$44)*'PLAN DE ADQUISICIONES'!AB$27)*($G46/$F46)))</f>
        <v>0</v>
      </c>
      <c r="AF46" s="420">
        <f>IF( $F46=0,0,((($F46/$E$44)*'PLAN DE ADQUISICIONES'!AC$27)*($G46/$F46)))</f>
        <v>0</v>
      </c>
      <c r="AG46" s="421">
        <f>U46+V46+W46+X46+Y46+Z46+AA46+AB46+AC46+AD46+AE46+AF46</f>
        <v>0</v>
      </c>
      <c r="AH46" s="425">
        <f>IF( $F46=0,0,((($F46/$E$44)*'PLAN DE ADQUISICIONES'!AD$27)*($G46/$F46)))</f>
        <v>0</v>
      </c>
      <c r="AI46" s="420">
        <f>IF( $F46=0,0,((($F46/$E$44)*'PLAN DE ADQUISICIONES'!AE$27)*($G46/$F46)))</f>
        <v>0</v>
      </c>
      <c r="AJ46" s="420">
        <f>IF( $F46=0,0,((($F46/$E$44)*'PLAN DE ADQUISICIONES'!AF$27)*($G46/$F46)))</f>
        <v>0</v>
      </c>
      <c r="AK46" s="420">
        <f>IF( $F46=0,0,((($F46/$E$44)*'PLAN DE ADQUISICIONES'!AG$27)*($G46/$F46)))</f>
        <v>0</v>
      </c>
      <c r="AL46" s="420">
        <f>IF( $F46=0,0,((($F46/$E$44)*'PLAN DE ADQUISICIONES'!AH$27)*($G46/$F46)))</f>
        <v>0</v>
      </c>
      <c r="AM46" s="420">
        <f>IF( $F46=0,0,((($F46/$E$44)*'PLAN DE ADQUISICIONES'!AI$27)*($G46/$F46)))</f>
        <v>0</v>
      </c>
      <c r="AN46" s="420">
        <f>IF( $F46=0,0,((($F46/$E$44)*'PLAN DE ADQUISICIONES'!AJ$27)*($G46/$F46)))</f>
        <v>0</v>
      </c>
      <c r="AO46" s="420">
        <f>IF( $F46=0,0,((($F46/$E$44)*'PLAN DE ADQUISICIONES'!AK$27)*($G46/$F46)))</f>
        <v>0</v>
      </c>
      <c r="AP46" s="420">
        <f>IF( $F46=0,0,((($F46/$E$44)*'PLAN DE ADQUISICIONES'!AL$27)*($G46/$F46)))</f>
        <v>0</v>
      </c>
      <c r="AQ46" s="420">
        <f>IF( $F46=0,0,((($F46/$E$44)*'PLAN DE ADQUISICIONES'!AM$27)*($G46/$F46)))</f>
        <v>0</v>
      </c>
      <c r="AR46" s="420">
        <f>IF( $F46=0,0,((($F46/$E$44)*'PLAN DE ADQUISICIONES'!AN$27)*($G46/$F46)))</f>
        <v>0</v>
      </c>
      <c r="AS46" s="420">
        <f>IF( $F46=0,0,((($F46/$E$44)*'PLAN DE ADQUISICIONES'!AO$27)*($G46/$F46)))</f>
        <v>0</v>
      </c>
      <c r="AT46" s="423">
        <f>AH46+AI46+AJ46+AK46+AL46+AM46+AN46+AO46+AP46+AQ46+AR46+AS46</f>
        <v>0</v>
      </c>
      <c r="AU46" s="426">
        <f>AS46+AR46+AQ46+AP46+AO46+AN46+AM46+AL46+AK46+AJ46+AI46+AH46+AF46+AE46+AD46+AC46+AB46+AA46+Z46+Y46+X46+W46+V46+U46+S46+R46+Q46+P46+O46+N46+M46+L46+K46+J46+I46+H46</f>
        <v>0</v>
      </c>
      <c r="AV46" s="392">
        <f t="shared" si="1"/>
        <v>0</v>
      </c>
    </row>
    <row r="47" spans="2:48" s="394" customFormat="1" ht="12.75" customHeight="1" x14ac:dyDescent="0.15">
      <c r="B47" s="416" t="str">
        <f>+'FORMATO COSTEO C1'!C$190</f>
        <v>1.2.1.3</v>
      </c>
      <c r="C47" s="417" t="str">
        <f>+'FORMATO COSTEO C1'!B$190</f>
        <v>Categoría de gasto</v>
      </c>
      <c r="D47" s="418"/>
      <c r="E47" s="555"/>
      <c r="F47" s="420">
        <f>+'FORMATO COSTEO C1'!G190</f>
        <v>0</v>
      </c>
      <c r="G47" s="421">
        <f>+'FORMATO COSTEO C1'!L190</f>
        <v>0</v>
      </c>
      <c r="H47" s="425">
        <f>IF( $F47=0,0,((($F47/$E$44)*'PLAN DE ADQUISICIONES'!F$27)*($G47/$F47)))</f>
        <v>0</v>
      </c>
      <c r="I47" s="420">
        <f>IF( $F47=0,0,((($F47/$E$44)*'PLAN DE ADQUISICIONES'!G$27)*($G47/$F47)))</f>
        <v>0</v>
      </c>
      <c r="J47" s="420">
        <f>IF( $F47=0,0,((($F47/$E$44)*'PLAN DE ADQUISICIONES'!H$27)*($G47/$F47)))</f>
        <v>0</v>
      </c>
      <c r="K47" s="420">
        <f>IF( $F47=0,0,((($F47/$E$44)*'PLAN DE ADQUISICIONES'!I$27)*($G47/$F47)))</f>
        <v>0</v>
      </c>
      <c r="L47" s="420">
        <f>IF( $F47=0,0,((($F47/$E$44)*'PLAN DE ADQUISICIONES'!J$27)*($G47/$F47)))</f>
        <v>0</v>
      </c>
      <c r="M47" s="420">
        <f>IF( $F47=0,0,((($F47/$E$44)*'PLAN DE ADQUISICIONES'!K$27)*($G47/$F47)))</f>
        <v>0</v>
      </c>
      <c r="N47" s="420">
        <f>IF( $F47=0,0,((($F47/$E$44)*'PLAN DE ADQUISICIONES'!L$27)*($G47/$F47)))</f>
        <v>0</v>
      </c>
      <c r="O47" s="420">
        <f>IF( $F47=0,0,((($F47/$E$44)*'PLAN DE ADQUISICIONES'!M$27)*($G47/$F47)))</f>
        <v>0</v>
      </c>
      <c r="P47" s="420">
        <f>IF( $F47=0,0,((($F47/$E$44)*'PLAN DE ADQUISICIONES'!N$27)*($G47/$F47)))</f>
        <v>0</v>
      </c>
      <c r="Q47" s="420">
        <f>IF( $F47=0,0,((($F47/$E$44)*'PLAN DE ADQUISICIONES'!O$27)*($G47/$F47)))</f>
        <v>0</v>
      </c>
      <c r="R47" s="420">
        <f>IF( $F47=0,0,((($F47/$E$44)*'PLAN DE ADQUISICIONES'!P$27)*($G47/$F47)))</f>
        <v>0</v>
      </c>
      <c r="S47" s="420">
        <f>IF( $F47=0,0,((($F47/$E$44)*'PLAN DE ADQUISICIONES'!Q$27)*($G47/$F47)))</f>
        <v>0</v>
      </c>
      <c r="T47" s="423">
        <f>H47+I47+J47+K47+L47+M47+N47+O47+P47+Q47+R47+S47</f>
        <v>0</v>
      </c>
      <c r="U47" s="424">
        <f>IF( $F47=0,0,((($F47/$E$44)*'PLAN DE ADQUISICIONES'!R$27)*($G47/$F47)))</f>
        <v>0</v>
      </c>
      <c r="V47" s="420">
        <f>IF( $F47=0,0,((($F47/$E$44)*'PLAN DE ADQUISICIONES'!S$27)*($G47/$F47)))</f>
        <v>0</v>
      </c>
      <c r="W47" s="420">
        <f>IF( $F47=0,0,((($F47/$E$44)*'PLAN DE ADQUISICIONES'!T$27)*($G47/$F47)))</f>
        <v>0</v>
      </c>
      <c r="X47" s="420">
        <f>IF( $F47=0,0,((($F47/$E$44)*'PLAN DE ADQUISICIONES'!U$27)*($G47/$F47)))</f>
        <v>0</v>
      </c>
      <c r="Y47" s="420">
        <f>IF( $F47=0,0,((($F47/$E$44)*'PLAN DE ADQUISICIONES'!V$27)*($G47/$F47)))</f>
        <v>0</v>
      </c>
      <c r="Z47" s="420">
        <f>IF( $F47=0,0,((($F47/$E$44)*'PLAN DE ADQUISICIONES'!W$27)*($G47/$F47)))</f>
        <v>0</v>
      </c>
      <c r="AA47" s="420">
        <f>IF( $F47=0,0,((($F47/$E$44)*'PLAN DE ADQUISICIONES'!X$27)*($G47/$F47)))</f>
        <v>0</v>
      </c>
      <c r="AB47" s="420">
        <f>IF( $F47=0,0,((($F47/$E$44)*'PLAN DE ADQUISICIONES'!Y$27)*($G47/$F47)))</f>
        <v>0</v>
      </c>
      <c r="AC47" s="420">
        <f>IF( $F47=0,0,((($F47/$E$44)*'PLAN DE ADQUISICIONES'!Z$27)*($G47/$F47)))</f>
        <v>0</v>
      </c>
      <c r="AD47" s="420">
        <f>IF( $F47=0,0,((($F47/$E$44)*'PLAN DE ADQUISICIONES'!AA$27)*($G47/$F47)))</f>
        <v>0</v>
      </c>
      <c r="AE47" s="420">
        <f>IF( $F47=0,0,((($F47/$E$44)*'PLAN DE ADQUISICIONES'!AB$27)*($G47/$F47)))</f>
        <v>0</v>
      </c>
      <c r="AF47" s="420">
        <f>IF( $F47=0,0,((($F47/$E$44)*'PLAN DE ADQUISICIONES'!AC$27)*($G47/$F47)))</f>
        <v>0</v>
      </c>
      <c r="AG47" s="421">
        <f>U47+V47+W47+X47+Y47+Z47+AA47+AB47+AC47+AD47+AE47+AF47</f>
        <v>0</v>
      </c>
      <c r="AH47" s="425">
        <f>IF( $F47=0,0,((($F47/$E$44)*'PLAN DE ADQUISICIONES'!AD$27)*($G47/$F47)))</f>
        <v>0</v>
      </c>
      <c r="AI47" s="420">
        <f>IF( $F47=0,0,((($F47/$E$44)*'PLAN DE ADQUISICIONES'!AE$27)*($G47/$F47)))</f>
        <v>0</v>
      </c>
      <c r="AJ47" s="420">
        <f>IF( $F47=0,0,((($F47/$E$44)*'PLAN DE ADQUISICIONES'!AF$27)*($G47/$F47)))</f>
        <v>0</v>
      </c>
      <c r="AK47" s="420">
        <f>IF( $F47=0,0,((($F47/$E$44)*'PLAN DE ADQUISICIONES'!AG$27)*($G47/$F47)))</f>
        <v>0</v>
      </c>
      <c r="AL47" s="420">
        <f>IF( $F47=0,0,((($F47/$E$44)*'PLAN DE ADQUISICIONES'!AH$27)*($G47/$F47)))</f>
        <v>0</v>
      </c>
      <c r="AM47" s="420">
        <f>IF( $F47=0,0,((($F47/$E$44)*'PLAN DE ADQUISICIONES'!AI$27)*($G47/$F47)))</f>
        <v>0</v>
      </c>
      <c r="AN47" s="420">
        <f>IF( $F47=0,0,((($F47/$E$44)*'PLAN DE ADQUISICIONES'!AJ$27)*($G47/$F47)))</f>
        <v>0</v>
      </c>
      <c r="AO47" s="420">
        <f>IF( $F47=0,0,((($F47/$E$44)*'PLAN DE ADQUISICIONES'!AK$27)*($G47/$F47)))</f>
        <v>0</v>
      </c>
      <c r="AP47" s="420">
        <f>IF( $F47=0,0,((($F47/$E$44)*'PLAN DE ADQUISICIONES'!AL$27)*($G47/$F47)))</f>
        <v>0</v>
      </c>
      <c r="AQ47" s="420">
        <f>IF( $F47=0,0,((($F47/$E$44)*'PLAN DE ADQUISICIONES'!AM$27)*($G47/$F47)))</f>
        <v>0</v>
      </c>
      <c r="AR47" s="420">
        <f>IF( $F47=0,0,((($F47/$E$44)*'PLAN DE ADQUISICIONES'!AN$27)*($G47/$F47)))</f>
        <v>0</v>
      </c>
      <c r="AS47" s="420">
        <f>IF( $F47=0,0,((($F47/$E$44)*'PLAN DE ADQUISICIONES'!AO$27)*($G47/$F47)))</f>
        <v>0</v>
      </c>
      <c r="AT47" s="423">
        <f>AH47+AI47+AJ47+AK47+AL47+AM47+AN47+AO47+AP47+AQ47+AR47+AS47</f>
        <v>0</v>
      </c>
      <c r="AU47" s="426">
        <f>AS47+AR47+AQ47+AP47+AO47+AN47+AM47+AL47+AK47+AJ47+AI47+AH47+AF47+AE47+AD47+AC47+AB47+AA47+Z47+Y47+X47+W47+V47+U47+S47+R47+Q47+P47+O47+N47+M47+L47+K47+J47+I47+H47</f>
        <v>0</v>
      </c>
      <c r="AV47" s="392">
        <f t="shared" si="1"/>
        <v>0</v>
      </c>
    </row>
    <row r="48" spans="2:48" s="394" customFormat="1" ht="12.75" customHeight="1" x14ac:dyDescent="0.15">
      <c r="B48" s="416" t="str">
        <f>+'FORMATO COSTEO C1'!C$196</f>
        <v>1.2.1.4</v>
      </c>
      <c r="C48" s="417" t="str">
        <f>+'FORMATO COSTEO C1'!B$196</f>
        <v>Categoría de gasto</v>
      </c>
      <c r="D48" s="418"/>
      <c r="E48" s="555"/>
      <c r="F48" s="420">
        <f>+'FORMATO COSTEO C1'!G196</f>
        <v>0</v>
      </c>
      <c r="G48" s="421">
        <f>+'FORMATO COSTEO C1'!L196</f>
        <v>0</v>
      </c>
      <c r="H48" s="425">
        <f>IF( $F48=0,0,((($F48/$E$44)*'PLAN DE ADQUISICIONES'!F$27)*($G48/$F48)))</f>
        <v>0</v>
      </c>
      <c r="I48" s="420">
        <f>IF( $F48=0,0,((($F48/$E$44)*'PLAN DE ADQUISICIONES'!G$27)*($G48/$F48)))</f>
        <v>0</v>
      </c>
      <c r="J48" s="420">
        <f>IF( $F48=0,0,((($F48/$E$44)*'PLAN DE ADQUISICIONES'!H$27)*($G48/$F48)))</f>
        <v>0</v>
      </c>
      <c r="K48" s="420">
        <f>IF( $F48=0,0,((($F48/$E$44)*'PLAN DE ADQUISICIONES'!I$27)*($G48/$F48)))</f>
        <v>0</v>
      </c>
      <c r="L48" s="420">
        <f>IF( $F48=0,0,((($F48/$E$44)*'PLAN DE ADQUISICIONES'!J$27)*($G48/$F48)))</f>
        <v>0</v>
      </c>
      <c r="M48" s="420">
        <f>IF( $F48=0,0,((($F48/$E$44)*'PLAN DE ADQUISICIONES'!K$27)*($G48/$F48)))</f>
        <v>0</v>
      </c>
      <c r="N48" s="420">
        <f>IF( $F48=0,0,((($F48/$E$44)*'PLAN DE ADQUISICIONES'!L$27)*($G48/$F48)))</f>
        <v>0</v>
      </c>
      <c r="O48" s="420">
        <f>IF( $F48=0,0,((($F48/$E$44)*'PLAN DE ADQUISICIONES'!M$27)*($G48/$F48)))</f>
        <v>0</v>
      </c>
      <c r="P48" s="420">
        <f>IF( $F48=0,0,((($F48/$E$44)*'PLAN DE ADQUISICIONES'!N$27)*($G48/$F48)))</f>
        <v>0</v>
      </c>
      <c r="Q48" s="420">
        <f>IF( $F48=0,0,((($F48/$E$44)*'PLAN DE ADQUISICIONES'!O$27)*($G48/$F48)))</f>
        <v>0</v>
      </c>
      <c r="R48" s="420">
        <f>IF( $F48=0,0,((($F48/$E$44)*'PLAN DE ADQUISICIONES'!P$27)*($G48/$F48)))</f>
        <v>0</v>
      </c>
      <c r="S48" s="420">
        <f>IF( $F48=0,0,((($F48/$E$44)*'PLAN DE ADQUISICIONES'!Q$27)*($G48/$F48)))</f>
        <v>0</v>
      </c>
      <c r="T48" s="423">
        <f>H48+I48+J48+K48+L48+M48+N48+O48+P48+Q48+R48+S48</f>
        <v>0</v>
      </c>
      <c r="U48" s="424">
        <f>IF( $F48=0,0,((($F48/$E$44)*'PLAN DE ADQUISICIONES'!R$27)*($G48/$F48)))</f>
        <v>0</v>
      </c>
      <c r="V48" s="420">
        <f>IF( $F48=0,0,((($F48/$E$44)*'PLAN DE ADQUISICIONES'!S$27)*($G48/$F48)))</f>
        <v>0</v>
      </c>
      <c r="W48" s="420">
        <f>IF( $F48=0,0,((($F48/$E$44)*'PLAN DE ADQUISICIONES'!T$27)*($G48/$F48)))</f>
        <v>0</v>
      </c>
      <c r="X48" s="420">
        <f>IF( $F48=0,0,((($F48/$E$44)*'PLAN DE ADQUISICIONES'!U$27)*($G48/$F48)))</f>
        <v>0</v>
      </c>
      <c r="Y48" s="420">
        <f>IF( $F48=0,0,((($F48/$E$44)*'PLAN DE ADQUISICIONES'!V$27)*($G48/$F48)))</f>
        <v>0</v>
      </c>
      <c r="Z48" s="420">
        <f>IF( $F48=0,0,((($F48/$E$44)*'PLAN DE ADQUISICIONES'!W$27)*($G48/$F48)))</f>
        <v>0</v>
      </c>
      <c r="AA48" s="420">
        <f>IF( $F48=0,0,((($F48/$E$44)*'PLAN DE ADQUISICIONES'!X$27)*($G48/$F48)))</f>
        <v>0</v>
      </c>
      <c r="AB48" s="420">
        <f>IF( $F48=0,0,((($F48/$E$44)*'PLAN DE ADQUISICIONES'!Y$27)*($G48/$F48)))</f>
        <v>0</v>
      </c>
      <c r="AC48" s="420">
        <f>IF( $F48=0,0,((($F48/$E$44)*'PLAN DE ADQUISICIONES'!Z$27)*($G48/$F48)))</f>
        <v>0</v>
      </c>
      <c r="AD48" s="420">
        <f>IF( $F48=0,0,((($F48/$E$44)*'PLAN DE ADQUISICIONES'!AA$27)*($G48/$F48)))</f>
        <v>0</v>
      </c>
      <c r="AE48" s="420">
        <f>IF( $F48=0,0,((($F48/$E$44)*'PLAN DE ADQUISICIONES'!AB$27)*($G48/$F48)))</f>
        <v>0</v>
      </c>
      <c r="AF48" s="420">
        <f>IF( $F48=0,0,((($F48/$E$44)*'PLAN DE ADQUISICIONES'!AC$27)*($G48/$F48)))</f>
        <v>0</v>
      </c>
      <c r="AG48" s="421">
        <f>U48+V48+W48+X48+Y48+Z48+AA48+AB48+AC48+AD48+AE48+AF48</f>
        <v>0</v>
      </c>
      <c r="AH48" s="425">
        <f>IF( $F48=0,0,((($F48/$E$44)*'PLAN DE ADQUISICIONES'!AD$27)*($G48/$F48)))</f>
        <v>0</v>
      </c>
      <c r="AI48" s="420">
        <f>IF( $F48=0,0,((($F48/$E$44)*'PLAN DE ADQUISICIONES'!AE$27)*($G48/$F48)))</f>
        <v>0</v>
      </c>
      <c r="AJ48" s="420">
        <f>IF( $F48=0,0,((($F48/$E$44)*'PLAN DE ADQUISICIONES'!AF$27)*($G48/$F48)))</f>
        <v>0</v>
      </c>
      <c r="AK48" s="420">
        <f>IF( $F48=0,0,((($F48/$E$44)*'PLAN DE ADQUISICIONES'!AG$27)*($G48/$F48)))</f>
        <v>0</v>
      </c>
      <c r="AL48" s="420">
        <f>IF( $F48=0,0,((($F48/$E$44)*'PLAN DE ADQUISICIONES'!AH$27)*($G48/$F48)))</f>
        <v>0</v>
      </c>
      <c r="AM48" s="420">
        <f>IF( $F48=0,0,((($F48/$E$44)*'PLAN DE ADQUISICIONES'!AI$27)*($G48/$F48)))</f>
        <v>0</v>
      </c>
      <c r="AN48" s="420">
        <f>IF( $F48=0,0,((($F48/$E$44)*'PLAN DE ADQUISICIONES'!AJ$27)*($G48/$F48)))</f>
        <v>0</v>
      </c>
      <c r="AO48" s="420">
        <f>IF( $F48=0,0,((($F48/$E$44)*'PLAN DE ADQUISICIONES'!AK$27)*($G48/$F48)))</f>
        <v>0</v>
      </c>
      <c r="AP48" s="420">
        <f>IF( $F48=0,0,((($F48/$E$44)*'PLAN DE ADQUISICIONES'!AL$27)*($G48/$F48)))</f>
        <v>0</v>
      </c>
      <c r="AQ48" s="420">
        <f>IF( $F48=0,0,((($F48/$E$44)*'PLAN DE ADQUISICIONES'!AM$27)*($G48/$F48)))</f>
        <v>0</v>
      </c>
      <c r="AR48" s="420">
        <f>IF( $F48=0,0,((($F48/$E$44)*'PLAN DE ADQUISICIONES'!AN$27)*($G48/$F48)))</f>
        <v>0</v>
      </c>
      <c r="AS48" s="420">
        <f>IF( $F48=0,0,((($F48/$E$44)*'PLAN DE ADQUISICIONES'!AO$27)*($G48/$F48)))</f>
        <v>0</v>
      </c>
      <c r="AT48" s="423">
        <f>AH48+AI48+AJ48+AK48+AL48+AM48+AN48+AO48+AP48+AQ48+AR48+AS48</f>
        <v>0</v>
      </c>
      <c r="AU48" s="426">
        <f>AS48+AR48+AQ48+AP48+AO48+AN48+AM48+AL48+AK48+AJ48+AI48+AH48+AF48+AE48+AD48+AC48+AB48+AA48+Z48+Y48+X48+W48+V48+U48+S48+R48+Q48+P48+O48+N48+M48+L48+K48+J48+I48+H48</f>
        <v>0</v>
      </c>
      <c r="AV48" s="392">
        <f t="shared" si="1"/>
        <v>0</v>
      </c>
    </row>
    <row r="49" spans="2:48" s="394" customFormat="1" ht="12.75" customHeight="1" x14ac:dyDescent="0.15">
      <c r="B49" s="416" t="str">
        <f>+'FORMATO COSTEO C1'!C$202</f>
        <v>1.2.1.5</v>
      </c>
      <c r="C49" s="417" t="str">
        <f>+'FORMATO COSTEO C1'!B$202</f>
        <v>Categoría de gasto</v>
      </c>
      <c r="D49" s="418"/>
      <c r="E49" s="555"/>
      <c r="F49" s="420">
        <f>+'FORMATO COSTEO C1'!G202</f>
        <v>0</v>
      </c>
      <c r="G49" s="421">
        <f>+'FORMATO COSTEO C1'!L202</f>
        <v>0</v>
      </c>
      <c r="H49" s="425">
        <f>IF( $F49=0,0,((($F49/$E$44)*'PLAN DE ADQUISICIONES'!F$27)*($G49/$F49)))</f>
        <v>0</v>
      </c>
      <c r="I49" s="420">
        <f>IF( $F49=0,0,((($F49/$E$44)*'PLAN DE ADQUISICIONES'!G$27)*($G49/$F49)))</f>
        <v>0</v>
      </c>
      <c r="J49" s="420">
        <f>IF( $F49=0,0,((($F49/$E$44)*'PLAN DE ADQUISICIONES'!H$27)*($G49/$F49)))</f>
        <v>0</v>
      </c>
      <c r="K49" s="420">
        <f>IF( $F49=0,0,((($F49/$E$44)*'PLAN DE ADQUISICIONES'!I$27)*($G49/$F49)))</f>
        <v>0</v>
      </c>
      <c r="L49" s="420">
        <f>IF( $F49=0,0,((($F49/$E$44)*'PLAN DE ADQUISICIONES'!J$27)*($G49/$F49)))</f>
        <v>0</v>
      </c>
      <c r="M49" s="420">
        <f>IF( $F49=0,0,((($F49/$E$44)*'PLAN DE ADQUISICIONES'!K$27)*($G49/$F49)))</f>
        <v>0</v>
      </c>
      <c r="N49" s="420">
        <f>IF( $F49=0,0,((($F49/$E$44)*'PLAN DE ADQUISICIONES'!L$27)*($G49/$F49)))</f>
        <v>0</v>
      </c>
      <c r="O49" s="420">
        <f>IF( $F49=0,0,((($F49/$E$44)*'PLAN DE ADQUISICIONES'!M$27)*($G49/$F49)))</f>
        <v>0</v>
      </c>
      <c r="P49" s="420">
        <f>IF( $F49=0,0,((($F49/$E$44)*'PLAN DE ADQUISICIONES'!N$27)*($G49/$F49)))</f>
        <v>0</v>
      </c>
      <c r="Q49" s="420">
        <f>IF( $F49=0,0,((($F49/$E$44)*'PLAN DE ADQUISICIONES'!O$27)*($G49/$F49)))</f>
        <v>0</v>
      </c>
      <c r="R49" s="420">
        <f>IF( $F49=0,0,((($F49/$E$44)*'PLAN DE ADQUISICIONES'!P$27)*($G49/$F49)))</f>
        <v>0</v>
      </c>
      <c r="S49" s="420">
        <f>IF( $F49=0,0,((($F49/$E$44)*'PLAN DE ADQUISICIONES'!Q$27)*($G49/$F49)))</f>
        <v>0</v>
      </c>
      <c r="T49" s="423">
        <f>H49+I49+J49+K49+L49+M49+N49+O49+P49+Q49+R49+S49</f>
        <v>0</v>
      </c>
      <c r="U49" s="424">
        <f>IF( $F49=0,0,((($F49/$E$44)*'PLAN DE ADQUISICIONES'!R$27)*($G49/$F49)))</f>
        <v>0</v>
      </c>
      <c r="V49" s="420">
        <f>IF( $F49=0,0,((($F49/$E$44)*'PLAN DE ADQUISICIONES'!S$27)*($G49/$F49)))</f>
        <v>0</v>
      </c>
      <c r="W49" s="420">
        <f>IF( $F49=0,0,((($F49/$E$44)*'PLAN DE ADQUISICIONES'!T$27)*($G49/$F49)))</f>
        <v>0</v>
      </c>
      <c r="X49" s="420">
        <f>IF( $F49=0,0,((($F49/$E$44)*'PLAN DE ADQUISICIONES'!U$27)*($G49/$F49)))</f>
        <v>0</v>
      </c>
      <c r="Y49" s="420">
        <f>IF( $F49=0,0,((($F49/$E$44)*'PLAN DE ADQUISICIONES'!V$27)*($G49/$F49)))</f>
        <v>0</v>
      </c>
      <c r="Z49" s="420">
        <f>IF( $F49=0,0,((($F49/$E$44)*'PLAN DE ADQUISICIONES'!W$27)*($G49/$F49)))</f>
        <v>0</v>
      </c>
      <c r="AA49" s="420">
        <f>IF( $F49=0,0,((($F49/$E$44)*'PLAN DE ADQUISICIONES'!X$27)*($G49/$F49)))</f>
        <v>0</v>
      </c>
      <c r="AB49" s="420">
        <f>IF( $F49=0,0,((($F49/$E$44)*'PLAN DE ADQUISICIONES'!Y$27)*($G49/$F49)))</f>
        <v>0</v>
      </c>
      <c r="AC49" s="420">
        <f>IF( $F49=0,0,((($F49/$E$44)*'PLAN DE ADQUISICIONES'!Z$27)*($G49/$F49)))</f>
        <v>0</v>
      </c>
      <c r="AD49" s="420">
        <f>IF( $F49=0,0,((($F49/$E$44)*'PLAN DE ADQUISICIONES'!AA$27)*($G49/$F49)))</f>
        <v>0</v>
      </c>
      <c r="AE49" s="420">
        <f>IF( $F49=0,0,((($F49/$E$44)*'PLAN DE ADQUISICIONES'!AB$27)*($G49/$F49)))</f>
        <v>0</v>
      </c>
      <c r="AF49" s="420">
        <f>IF( $F49=0,0,((($F49/$E$44)*'PLAN DE ADQUISICIONES'!AC$27)*($G49/$F49)))</f>
        <v>0</v>
      </c>
      <c r="AG49" s="421">
        <f>U49+V49+W49+X49+Y49+Z49+AA49+AB49+AC49+AD49+AE49+AF49</f>
        <v>0</v>
      </c>
      <c r="AH49" s="425">
        <f>IF( $F49=0,0,((($F49/$E$44)*'PLAN DE ADQUISICIONES'!AD$27)*($G49/$F49)))</f>
        <v>0</v>
      </c>
      <c r="AI49" s="420">
        <f>IF( $F49=0,0,((($F49/$E$44)*'PLAN DE ADQUISICIONES'!AE$27)*($G49/$F49)))</f>
        <v>0</v>
      </c>
      <c r="AJ49" s="420">
        <f>IF( $F49=0,0,((($F49/$E$44)*'PLAN DE ADQUISICIONES'!AF$27)*($G49/$F49)))</f>
        <v>0</v>
      </c>
      <c r="AK49" s="420">
        <f>IF( $F49=0,0,((($F49/$E$44)*'PLAN DE ADQUISICIONES'!AG$27)*($G49/$F49)))</f>
        <v>0</v>
      </c>
      <c r="AL49" s="420">
        <f>IF( $F49=0,0,((($F49/$E$44)*'PLAN DE ADQUISICIONES'!AH$27)*($G49/$F49)))</f>
        <v>0</v>
      </c>
      <c r="AM49" s="420">
        <f>IF( $F49=0,0,((($F49/$E$44)*'PLAN DE ADQUISICIONES'!AI$27)*($G49/$F49)))</f>
        <v>0</v>
      </c>
      <c r="AN49" s="420">
        <f>IF( $F49=0,0,((($F49/$E$44)*'PLAN DE ADQUISICIONES'!AJ$27)*($G49/$F49)))</f>
        <v>0</v>
      </c>
      <c r="AO49" s="420">
        <f>IF( $F49=0,0,((($F49/$E$44)*'PLAN DE ADQUISICIONES'!AK$27)*($G49/$F49)))</f>
        <v>0</v>
      </c>
      <c r="AP49" s="420">
        <f>IF( $F49=0,0,((($F49/$E$44)*'PLAN DE ADQUISICIONES'!AL$27)*($G49/$F49)))</f>
        <v>0</v>
      </c>
      <c r="AQ49" s="420">
        <f>IF( $F49=0,0,((($F49/$E$44)*'PLAN DE ADQUISICIONES'!AM$27)*($G49/$F49)))</f>
        <v>0</v>
      </c>
      <c r="AR49" s="420">
        <f>IF( $F49=0,0,((($F49/$E$44)*'PLAN DE ADQUISICIONES'!AN$27)*($G49/$F49)))</f>
        <v>0</v>
      </c>
      <c r="AS49" s="420">
        <f>IF( $F49=0,0,((($F49/$E$44)*'PLAN DE ADQUISICIONES'!AO$27)*($G49/$F49)))</f>
        <v>0</v>
      </c>
      <c r="AT49" s="423">
        <f>AH49+AI49+AJ49+AK49+AL49+AM49+AN49+AO49+AP49+AQ49+AR49+AS49</f>
        <v>0</v>
      </c>
      <c r="AU49" s="426">
        <f>AS49+AR49+AQ49+AP49+AO49+AN49+AM49+AL49+AK49+AJ49+AI49+AH49+AF49+AE49+AD49+AC49+AB49+AA49+Z49+Y49+X49+W49+V49+U49+S49+R49+Q49+P49+O49+N49+M49+L49+K49+J49+I49+H49</f>
        <v>0</v>
      </c>
      <c r="AV49" s="392">
        <f t="shared" si="1"/>
        <v>0</v>
      </c>
    </row>
    <row r="50" spans="2:48" s="394" customFormat="1" ht="12.75" customHeight="1" x14ac:dyDescent="0.15">
      <c r="B50" s="406" t="str">
        <f>+'FORMATO COSTEO C1'!C$208</f>
        <v>1.2.2</v>
      </c>
      <c r="C50" s="430" t="str">
        <f>+'FORMATO COSTEO C1'!B$208</f>
        <v>Selección de beneficiarios</v>
      </c>
      <c r="D50" s="543" t="str">
        <f>+'FORMATO COSTEO C1'!D$208</f>
        <v>Unidad medida</v>
      </c>
      <c r="E50" s="535">
        <f>+'FORMATO COSTEO C1'!E$208</f>
        <v>0</v>
      </c>
      <c r="F50" s="410">
        <f>SUM(F51:F55)</f>
        <v>0</v>
      </c>
      <c r="G50" s="411">
        <f t="shared" ref="G50:AS50" si="17">SUM(G51:G55)</f>
        <v>0</v>
      </c>
      <c r="H50" s="412">
        <f t="shared" si="17"/>
        <v>0</v>
      </c>
      <c r="I50" s="410">
        <f>SUM(I51:I55)</f>
        <v>0</v>
      </c>
      <c r="J50" s="410">
        <f>SUM(J51:J55)</f>
        <v>0</v>
      </c>
      <c r="K50" s="410">
        <f>SUM(K51:K55)</f>
        <v>0</v>
      </c>
      <c r="L50" s="410">
        <f>SUM(L51:L55)</f>
        <v>0</v>
      </c>
      <c r="M50" s="410">
        <f>SUM(M51:M55)</f>
        <v>0</v>
      </c>
      <c r="N50" s="410">
        <f t="shared" si="17"/>
        <v>0</v>
      </c>
      <c r="O50" s="410">
        <f t="shared" si="17"/>
        <v>0</v>
      </c>
      <c r="P50" s="410">
        <f t="shared" si="17"/>
        <v>0</v>
      </c>
      <c r="Q50" s="410">
        <f t="shared" si="17"/>
        <v>0</v>
      </c>
      <c r="R50" s="410">
        <f t="shared" si="17"/>
        <v>0</v>
      </c>
      <c r="S50" s="410">
        <f t="shared" si="17"/>
        <v>0</v>
      </c>
      <c r="T50" s="413">
        <f>SUM(T51:T55)</f>
        <v>0</v>
      </c>
      <c r="U50" s="414">
        <f t="shared" si="17"/>
        <v>0</v>
      </c>
      <c r="V50" s="410">
        <f t="shared" si="17"/>
        <v>0</v>
      </c>
      <c r="W50" s="410">
        <f t="shared" si="17"/>
        <v>0</v>
      </c>
      <c r="X50" s="410">
        <f t="shared" si="17"/>
        <v>0</v>
      </c>
      <c r="Y50" s="410">
        <f t="shared" si="17"/>
        <v>0</v>
      </c>
      <c r="Z50" s="410">
        <f t="shared" si="17"/>
        <v>0</v>
      </c>
      <c r="AA50" s="410">
        <f t="shared" si="17"/>
        <v>0</v>
      </c>
      <c r="AB50" s="410">
        <f t="shared" si="17"/>
        <v>0</v>
      </c>
      <c r="AC50" s="410">
        <f t="shared" si="17"/>
        <v>0</v>
      </c>
      <c r="AD50" s="410">
        <f t="shared" si="17"/>
        <v>0</v>
      </c>
      <c r="AE50" s="410">
        <f t="shared" si="17"/>
        <v>0</v>
      </c>
      <c r="AF50" s="410">
        <f t="shared" si="17"/>
        <v>0</v>
      </c>
      <c r="AG50" s="411">
        <f t="shared" si="17"/>
        <v>0</v>
      </c>
      <c r="AH50" s="412">
        <f t="shared" si="17"/>
        <v>0</v>
      </c>
      <c r="AI50" s="410">
        <f t="shared" si="17"/>
        <v>0</v>
      </c>
      <c r="AJ50" s="410">
        <f t="shared" si="17"/>
        <v>0</v>
      </c>
      <c r="AK50" s="410">
        <f t="shared" si="17"/>
        <v>0</v>
      </c>
      <c r="AL50" s="410">
        <f t="shared" si="17"/>
        <v>0</v>
      </c>
      <c r="AM50" s="410">
        <f t="shared" si="17"/>
        <v>0</v>
      </c>
      <c r="AN50" s="410">
        <f t="shared" si="17"/>
        <v>0</v>
      </c>
      <c r="AO50" s="410">
        <f t="shared" si="17"/>
        <v>0</v>
      </c>
      <c r="AP50" s="410">
        <f t="shared" si="17"/>
        <v>0</v>
      </c>
      <c r="AQ50" s="410">
        <f t="shared" si="17"/>
        <v>0</v>
      </c>
      <c r="AR50" s="410">
        <f t="shared" si="17"/>
        <v>0</v>
      </c>
      <c r="AS50" s="410">
        <f t="shared" si="17"/>
        <v>0</v>
      </c>
      <c r="AT50" s="413">
        <f>SUM(AT51:AT55)</f>
        <v>0</v>
      </c>
      <c r="AU50" s="415">
        <f>SUM(AU51:AU55)</f>
        <v>0</v>
      </c>
      <c r="AV50" s="392">
        <f t="shared" si="1"/>
        <v>0</v>
      </c>
    </row>
    <row r="51" spans="2:48" s="394" customFormat="1" ht="12.75" customHeight="1" x14ac:dyDescent="0.15">
      <c r="B51" s="416" t="str">
        <f>+'FORMATO COSTEO C1'!C$210</f>
        <v>1.2.2.1</v>
      </c>
      <c r="C51" s="417" t="str">
        <f>+'FORMATO COSTEO C1'!B$210</f>
        <v>Categoría de gasto</v>
      </c>
      <c r="D51" s="428"/>
      <c r="E51" s="556"/>
      <c r="F51" s="420">
        <f>+'FORMATO COSTEO C1'!G210</f>
        <v>0</v>
      </c>
      <c r="G51" s="421">
        <f>+'FORMATO COSTEO C1'!L210</f>
        <v>0</v>
      </c>
      <c r="H51" s="422">
        <f>IF( $F51=0,0,((($F51/$E$50)*'PLAN DE ADQUISICIONES'!F$28)*($G51/$F51)))</f>
        <v>0</v>
      </c>
      <c r="I51" s="420">
        <f>IF( $F51=0,0,((($F51/$E$50)*'PLAN DE ADQUISICIONES'!G$28)*($G51/$F51)))</f>
        <v>0</v>
      </c>
      <c r="J51" s="420">
        <f>IF( $F51=0,0,((($F51/$E$50)*'PLAN DE ADQUISICIONES'!H$28)*($G51/$F51)))</f>
        <v>0</v>
      </c>
      <c r="K51" s="420">
        <f>IF( $F51=0,0,((($F51/$E$50)*'PLAN DE ADQUISICIONES'!I$28)*($G51/$F51)))</f>
        <v>0</v>
      </c>
      <c r="L51" s="420">
        <f>IF( $F51=0,0,((($F51/$E$50)*'PLAN DE ADQUISICIONES'!J$28)*($G51/$F51)))</f>
        <v>0</v>
      </c>
      <c r="M51" s="420">
        <f>IF( $F51=0,0,((($F51/$E$50)*'PLAN DE ADQUISICIONES'!K$28)*($G51/$F51)))</f>
        <v>0</v>
      </c>
      <c r="N51" s="420">
        <f>IF( $F51=0,0,((($F51/$E$50)*'PLAN DE ADQUISICIONES'!L$28)*($G51/$F51)))</f>
        <v>0</v>
      </c>
      <c r="O51" s="420">
        <f>IF( $F51=0,0,((($F51/$E$50)*'PLAN DE ADQUISICIONES'!M$28)*($G51/$F51)))</f>
        <v>0</v>
      </c>
      <c r="P51" s="420">
        <f>IF( $F51=0,0,((($F51/$E$50)*'PLAN DE ADQUISICIONES'!N$28)*($G51/$F51)))</f>
        <v>0</v>
      </c>
      <c r="Q51" s="420">
        <f>IF( $F51=0,0,((($F51/$E$50)*'PLAN DE ADQUISICIONES'!O$28)*($G51/$F51)))</f>
        <v>0</v>
      </c>
      <c r="R51" s="420">
        <f>IF( $F51=0,0,((($F51/$E$50)*'PLAN DE ADQUISICIONES'!P$28)*($G51/$F51)))</f>
        <v>0</v>
      </c>
      <c r="S51" s="420">
        <f>IF( $F51=0,0,((($F51/$E$50)*'PLAN DE ADQUISICIONES'!Q$28)*($G51/$F51)))</f>
        <v>0</v>
      </c>
      <c r="T51" s="423">
        <f>H51+I51+J51+K51+L51+M51+N51+O51+P51+Q51+R51+S51</f>
        <v>0</v>
      </c>
      <c r="U51" s="424">
        <f>IF( $F51=0,0,((($F51/$E$50)*'PLAN DE ADQUISICIONES'!R$28)*($G51/$F51)))</f>
        <v>0</v>
      </c>
      <c r="V51" s="420">
        <f>IF( $F51=0,0,((($F51/$E$50)*'PLAN DE ADQUISICIONES'!S$28)*($G51/$F51)))</f>
        <v>0</v>
      </c>
      <c r="W51" s="420">
        <f>IF( $F51=0,0,((($F51/$E$50)*'PLAN DE ADQUISICIONES'!T$28)*($G51/$F51)))</f>
        <v>0</v>
      </c>
      <c r="X51" s="420">
        <f>IF( $F51=0,0,((($F51/$E$50)*'PLAN DE ADQUISICIONES'!U$28)*($G51/$F51)))</f>
        <v>0</v>
      </c>
      <c r="Y51" s="420">
        <f>IF( $F51=0,0,((($F51/$E$50)*'PLAN DE ADQUISICIONES'!V$28)*($G51/$F51)))</f>
        <v>0</v>
      </c>
      <c r="Z51" s="420">
        <f>IF( $F51=0,0,((($F51/$E$50)*'PLAN DE ADQUISICIONES'!W$28)*($G51/$F51)))</f>
        <v>0</v>
      </c>
      <c r="AA51" s="420">
        <f>IF( $F51=0,0,((($F51/$E$50)*'PLAN DE ADQUISICIONES'!X$28)*($G51/$F51)))</f>
        <v>0</v>
      </c>
      <c r="AB51" s="420">
        <f>IF( $F51=0,0,((($F51/$E$50)*'PLAN DE ADQUISICIONES'!Y$28)*($G51/$F51)))</f>
        <v>0</v>
      </c>
      <c r="AC51" s="420">
        <f>IF( $F51=0,0,((($F51/$E$50)*'PLAN DE ADQUISICIONES'!Z$28)*($G51/$F51)))</f>
        <v>0</v>
      </c>
      <c r="AD51" s="420">
        <f>IF( $F51=0,0,((($F51/$E$50)*'PLAN DE ADQUISICIONES'!AA$28)*($G51/$F51)))</f>
        <v>0</v>
      </c>
      <c r="AE51" s="420">
        <f>IF( $F51=0,0,((($F51/$E$50)*'PLAN DE ADQUISICIONES'!AB$28)*($G51/$F51)))</f>
        <v>0</v>
      </c>
      <c r="AF51" s="420">
        <f>IF( $F51=0,0,((($F51/$E$50)*'PLAN DE ADQUISICIONES'!AC$28)*($G51/$F51)))</f>
        <v>0</v>
      </c>
      <c r="AG51" s="421">
        <f>U51+V51+W51+X51+Y51+Z51+AA51+AB51+AC51+AD51+AE51+AF51</f>
        <v>0</v>
      </c>
      <c r="AH51" s="425">
        <f>IF( $F51=0,0,((($F51/$E$50)*'PLAN DE ADQUISICIONES'!AD$28)*($G51/$F51)))</f>
        <v>0</v>
      </c>
      <c r="AI51" s="420">
        <f>IF( $F51=0,0,((($F51/$E$50)*'PLAN DE ADQUISICIONES'!AE$28)*($G51/$F51)))</f>
        <v>0</v>
      </c>
      <c r="AJ51" s="420">
        <f>IF( $F51=0,0,((($F51/$E$50)*'PLAN DE ADQUISICIONES'!AF$28)*($G51/$F51)))</f>
        <v>0</v>
      </c>
      <c r="AK51" s="420">
        <f>IF( $F51=0,0,((($F51/$E$50)*'PLAN DE ADQUISICIONES'!AG$28)*($G51/$F51)))</f>
        <v>0</v>
      </c>
      <c r="AL51" s="420">
        <f>IF( $F51=0,0,((($F51/$E$50)*'PLAN DE ADQUISICIONES'!AH$28)*($G51/$F51)))</f>
        <v>0</v>
      </c>
      <c r="AM51" s="420">
        <f>IF( $F51=0,0,((($F51/$E$50)*'PLAN DE ADQUISICIONES'!AI$28)*($G51/$F51)))</f>
        <v>0</v>
      </c>
      <c r="AN51" s="420">
        <f>IF( $F51=0,0,((($F51/$E$50)*'PLAN DE ADQUISICIONES'!AJ$28)*($G51/$F51)))</f>
        <v>0</v>
      </c>
      <c r="AO51" s="420">
        <f>IF( $F51=0,0,((($F51/$E$50)*'PLAN DE ADQUISICIONES'!AK$28)*($G51/$F51)))</f>
        <v>0</v>
      </c>
      <c r="AP51" s="420">
        <f>IF( $F51=0,0,((($F51/$E$50)*'PLAN DE ADQUISICIONES'!AL$28)*($G51/$F51)))</f>
        <v>0</v>
      </c>
      <c r="AQ51" s="420">
        <f>IF( $F51=0,0,((($F51/$E$50)*'PLAN DE ADQUISICIONES'!AM$28)*($G51/$F51)))</f>
        <v>0</v>
      </c>
      <c r="AR51" s="420">
        <f>IF( $F51=0,0,((($F51/$E$50)*'PLAN DE ADQUISICIONES'!AN$28)*($G51/$F51)))</f>
        <v>0</v>
      </c>
      <c r="AS51" s="420">
        <f>IF( $F51=0,0,((($F51/$E$50)*'PLAN DE ADQUISICIONES'!AO$28)*($G51/$F51)))</f>
        <v>0</v>
      </c>
      <c r="AT51" s="423">
        <f>AH51+AI51+AJ51+AK51+AL51+AM51+AN51+AO51+AP51+AQ51+AR51+AS51</f>
        <v>0</v>
      </c>
      <c r="AU51" s="426">
        <f>AS51+AR51+AQ51+AP51+AO51+AN51+AM51+AL51+AK51+AJ51+AI51+AH51+AF51+AE51+AD51+AC51+AB51+AA51+Z51+Y51+X51+W51+V51+U51+S51+R51+Q51+P51+O51+N51+M51+L51+K51+J51+I51+H51</f>
        <v>0</v>
      </c>
      <c r="AV51" s="392">
        <f t="shared" si="1"/>
        <v>0</v>
      </c>
    </row>
    <row r="52" spans="2:48" s="394" customFormat="1" ht="12.75" customHeight="1" x14ac:dyDescent="0.15">
      <c r="B52" s="416" t="str">
        <f>+'FORMATO COSTEO C1'!C$216</f>
        <v>1.2.2.2</v>
      </c>
      <c r="C52" s="417" t="str">
        <f>+'FORMATO COSTEO C1'!B$216</f>
        <v>Categoría de gasto</v>
      </c>
      <c r="D52" s="428"/>
      <c r="E52" s="556"/>
      <c r="F52" s="420">
        <f>+'FORMATO COSTEO C1'!G216</f>
        <v>0</v>
      </c>
      <c r="G52" s="421">
        <f>+'FORMATO COSTEO C1'!L216</f>
        <v>0</v>
      </c>
      <c r="H52" s="425">
        <f>IF( $F52=0,0,((($F52/$E$50)*'PLAN DE ADQUISICIONES'!F$28)*($G52/$F52)))</f>
        <v>0</v>
      </c>
      <c r="I52" s="420">
        <f>IF( $F52=0,0,((($F52/$E$50)*'PLAN DE ADQUISICIONES'!G$28)*($G52/$F52)))</f>
        <v>0</v>
      </c>
      <c r="J52" s="420">
        <f>IF( $F52=0,0,((($F52/$E$50)*'PLAN DE ADQUISICIONES'!H$28)*($G52/$F52)))</f>
        <v>0</v>
      </c>
      <c r="K52" s="420">
        <f>IF( $F52=0,0,((($F52/$E$50)*'PLAN DE ADQUISICIONES'!I$28)*($G52/$F52)))</f>
        <v>0</v>
      </c>
      <c r="L52" s="420">
        <f>IF( $F52=0,0,((($F52/$E$50)*'PLAN DE ADQUISICIONES'!J$28)*($G52/$F52)))</f>
        <v>0</v>
      </c>
      <c r="M52" s="420">
        <f>IF( $F52=0,0,((($F52/$E$50)*'PLAN DE ADQUISICIONES'!K$28)*($G52/$F52)))</f>
        <v>0</v>
      </c>
      <c r="N52" s="420">
        <f>IF( $F52=0,0,((($F52/$E$50)*'PLAN DE ADQUISICIONES'!L$28)*($G52/$F52)))</f>
        <v>0</v>
      </c>
      <c r="O52" s="420">
        <f>IF( $F52=0,0,((($F52/$E$50)*'PLAN DE ADQUISICIONES'!M$28)*($G52/$F52)))</f>
        <v>0</v>
      </c>
      <c r="P52" s="420">
        <f>IF( $F52=0,0,((($F52/$E$50)*'PLAN DE ADQUISICIONES'!N$28)*($G52/$F52)))</f>
        <v>0</v>
      </c>
      <c r="Q52" s="420">
        <f>IF( $F52=0,0,((($F52/$E$50)*'PLAN DE ADQUISICIONES'!O$28)*($G52/$F52)))</f>
        <v>0</v>
      </c>
      <c r="R52" s="420">
        <f>IF( $F52=0,0,((($F52/$E$50)*'PLAN DE ADQUISICIONES'!P$28)*($G52/$F52)))</f>
        <v>0</v>
      </c>
      <c r="S52" s="420">
        <f>IF( $F52=0,0,((($F52/$E$50)*'PLAN DE ADQUISICIONES'!Q$28)*($G52/$F52)))</f>
        <v>0</v>
      </c>
      <c r="T52" s="423">
        <f>H52+I52+J52+K52+L52+M52+N52+O52+P52+Q52+R52+S52</f>
        <v>0</v>
      </c>
      <c r="U52" s="424">
        <f>IF( $F52=0,0,((($F52/$E$50)*'PLAN DE ADQUISICIONES'!R$28)*($G52/$F52)))</f>
        <v>0</v>
      </c>
      <c r="V52" s="420">
        <f>IF( $F52=0,0,((($F52/$E$50)*'PLAN DE ADQUISICIONES'!S$28)*($G52/$F52)))</f>
        <v>0</v>
      </c>
      <c r="W52" s="420">
        <f>IF( $F52=0,0,((($F52/$E$50)*'PLAN DE ADQUISICIONES'!T$28)*($G52/$F52)))</f>
        <v>0</v>
      </c>
      <c r="X52" s="420">
        <f>IF( $F52=0,0,((($F52/$E$50)*'PLAN DE ADQUISICIONES'!U$28)*($G52/$F52)))</f>
        <v>0</v>
      </c>
      <c r="Y52" s="420">
        <f>IF( $F52=0,0,((($F52/$E$50)*'PLAN DE ADQUISICIONES'!V$28)*($G52/$F52)))</f>
        <v>0</v>
      </c>
      <c r="Z52" s="420">
        <f>IF( $F52=0,0,((($F52/$E$50)*'PLAN DE ADQUISICIONES'!W$28)*($G52/$F52)))</f>
        <v>0</v>
      </c>
      <c r="AA52" s="420">
        <f>IF( $F52=0,0,((($F52/$E$50)*'PLAN DE ADQUISICIONES'!X$28)*($G52/$F52)))</f>
        <v>0</v>
      </c>
      <c r="AB52" s="420">
        <f>IF( $F52=0,0,((($F52/$E$50)*'PLAN DE ADQUISICIONES'!Y$28)*($G52/$F52)))</f>
        <v>0</v>
      </c>
      <c r="AC52" s="420">
        <f>IF( $F52=0,0,((($F52/$E$50)*'PLAN DE ADQUISICIONES'!Z$28)*($G52/$F52)))</f>
        <v>0</v>
      </c>
      <c r="AD52" s="420">
        <f>IF( $F52=0,0,((($F52/$E$50)*'PLAN DE ADQUISICIONES'!AA$28)*($G52/$F52)))</f>
        <v>0</v>
      </c>
      <c r="AE52" s="420">
        <f>IF( $F52=0,0,((($F52/$E$50)*'PLAN DE ADQUISICIONES'!AB$28)*($G52/$F52)))</f>
        <v>0</v>
      </c>
      <c r="AF52" s="420">
        <f>IF( $F52=0,0,((($F52/$E$50)*'PLAN DE ADQUISICIONES'!AC$28)*($G52/$F52)))</f>
        <v>0</v>
      </c>
      <c r="AG52" s="421">
        <f>U52+V52+W52+X52+Y52+Z52+AA52+AB52+AC52+AD52+AE52+AF52</f>
        <v>0</v>
      </c>
      <c r="AH52" s="425">
        <f>IF( $F52=0,0,((($F52/$E$50)*'PLAN DE ADQUISICIONES'!AD$28)*($G52/$F52)))</f>
        <v>0</v>
      </c>
      <c r="AI52" s="420">
        <f>IF( $F52=0,0,((($F52/$E$50)*'PLAN DE ADQUISICIONES'!AE$28)*($G52/$F52)))</f>
        <v>0</v>
      </c>
      <c r="AJ52" s="420">
        <f>IF( $F52=0,0,((($F52/$E$50)*'PLAN DE ADQUISICIONES'!AF$28)*($G52/$F52)))</f>
        <v>0</v>
      </c>
      <c r="AK52" s="420">
        <f>IF( $F52=0,0,((($F52/$E$50)*'PLAN DE ADQUISICIONES'!AG$28)*($G52/$F52)))</f>
        <v>0</v>
      </c>
      <c r="AL52" s="420">
        <f>IF( $F52=0,0,((($F52/$E$50)*'PLAN DE ADQUISICIONES'!AH$28)*($G52/$F52)))</f>
        <v>0</v>
      </c>
      <c r="AM52" s="420">
        <f>IF( $F52=0,0,((($F52/$E$50)*'PLAN DE ADQUISICIONES'!AI$28)*($G52/$F52)))</f>
        <v>0</v>
      </c>
      <c r="AN52" s="420">
        <f>IF( $F52=0,0,((($F52/$E$50)*'PLAN DE ADQUISICIONES'!AJ$28)*($G52/$F52)))</f>
        <v>0</v>
      </c>
      <c r="AO52" s="420">
        <f>IF( $F52=0,0,((($F52/$E$50)*'PLAN DE ADQUISICIONES'!AK$28)*($G52/$F52)))</f>
        <v>0</v>
      </c>
      <c r="AP52" s="420">
        <f>IF( $F52=0,0,((($F52/$E$50)*'PLAN DE ADQUISICIONES'!AL$28)*($G52/$F52)))</f>
        <v>0</v>
      </c>
      <c r="AQ52" s="420">
        <f>IF( $F52=0,0,((($F52/$E$50)*'PLAN DE ADQUISICIONES'!AM$28)*($G52/$F52)))</f>
        <v>0</v>
      </c>
      <c r="AR52" s="420">
        <f>IF( $F52=0,0,((($F52/$E$50)*'PLAN DE ADQUISICIONES'!AN$28)*($G52/$F52)))</f>
        <v>0</v>
      </c>
      <c r="AS52" s="420">
        <f>IF( $F52=0,0,((($F52/$E$50)*'PLAN DE ADQUISICIONES'!AO$28)*($G52/$F52)))</f>
        <v>0</v>
      </c>
      <c r="AT52" s="423">
        <f>AH52+AI52+AJ52+AK52+AL52+AM52+AN52+AO52+AP52+AQ52+AR52+AS52</f>
        <v>0</v>
      </c>
      <c r="AU52" s="426">
        <f>AS52+AR52+AQ52+AP52+AO52+AN52+AM52+AL52+AK52+AJ52+AI52+AH52+AF52+AE52+AD52+AC52+AB52+AA52+Z52+Y52+X52+W52+V52+U52+S52+R52+Q52+P52+O52+N52+M52+L52+K52+J52+I52+H52</f>
        <v>0</v>
      </c>
      <c r="AV52" s="392">
        <f t="shared" si="1"/>
        <v>0</v>
      </c>
    </row>
    <row r="53" spans="2:48" s="394" customFormat="1" ht="12.75" customHeight="1" x14ac:dyDescent="0.15">
      <c r="B53" s="416" t="str">
        <f>+'FORMATO COSTEO C1'!C$222</f>
        <v>1.2.2.3</v>
      </c>
      <c r="C53" s="417" t="str">
        <f>+'FORMATO COSTEO C1'!B$222</f>
        <v>Categoría de gasto</v>
      </c>
      <c r="D53" s="428"/>
      <c r="E53" s="556"/>
      <c r="F53" s="420">
        <f>+'FORMATO COSTEO C1'!G222</f>
        <v>0</v>
      </c>
      <c r="G53" s="421">
        <f>+'FORMATO COSTEO C1'!L222</f>
        <v>0</v>
      </c>
      <c r="H53" s="425">
        <f>IF( $F53=0,0,((($F53/$E$50)*'PLAN DE ADQUISICIONES'!F$28)*($G53/$F53)))</f>
        <v>0</v>
      </c>
      <c r="I53" s="420">
        <f>IF( $F53=0,0,((($F53/$E$50)*'PLAN DE ADQUISICIONES'!G$28)*($G53/$F53)))</f>
        <v>0</v>
      </c>
      <c r="J53" s="420">
        <f>IF( $F53=0,0,((($F53/$E$50)*'PLAN DE ADQUISICIONES'!H$28)*($G53/$F53)))</f>
        <v>0</v>
      </c>
      <c r="K53" s="420">
        <f>IF( $F53=0,0,((($F53/$E$50)*'PLAN DE ADQUISICIONES'!I$28)*($G53/$F53)))</f>
        <v>0</v>
      </c>
      <c r="L53" s="420">
        <f>IF( $F53=0,0,((($F53/$E$50)*'PLAN DE ADQUISICIONES'!J$28)*($G53/$F53)))</f>
        <v>0</v>
      </c>
      <c r="M53" s="420">
        <f>IF( $F53=0,0,((($F53/$E$50)*'PLAN DE ADQUISICIONES'!K$28)*($G53/$F53)))</f>
        <v>0</v>
      </c>
      <c r="N53" s="420">
        <f>IF( $F53=0,0,((($F53/$E$50)*'PLAN DE ADQUISICIONES'!L$28)*($G53/$F53)))</f>
        <v>0</v>
      </c>
      <c r="O53" s="420">
        <f>IF( $F53=0,0,((($F53/$E$50)*'PLAN DE ADQUISICIONES'!M$28)*($G53/$F53)))</f>
        <v>0</v>
      </c>
      <c r="P53" s="420">
        <f>IF( $F53=0,0,((($F53/$E$50)*'PLAN DE ADQUISICIONES'!N$28)*($G53/$F53)))</f>
        <v>0</v>
      </c>
      <c r="Q53" s="420">
        <f>IF( $F53=0,0,((($F53/$E$50)*'PLAN DE ADQUISICIONES'!O$28)*($G53/$F53)))</f>
        <v>0</v>
      </c>
      <c r="R53" s="420">
        <f>IF( $F53=0,0,((($F53/$E$50)*'PLAN DE ADQUISICIONES'!P$28)*($G53/$F53)))</f>
        <v>0</v>
      </c>
      <c r="S53" s="420">
        <f>IF( $F53=0,0,((($F53/$E$50)*'PLAN DE ADQUISICIONES'!Q$28)*($G53/$F53)))</f>
        <v>0</v>
      </c>
      <c r="T53" s="423">
        <f>H53+I53+J53+K53+L53+M53+N53+O53+P53+Q53+R53+S53</f>
        <v>0</v>
      </c>
      <c r="U53" s="424">
        <f>IF( $F53=0,0,((($F53/$E$50)*'PLAN DE ADQUISICIONES'!R$28)*($G53/$F53)))</f>
        <v>0</v>
      </c>
      <c r="V53" s="420">
        <f>IF( $F53=0,0,((($F53/$E$50)*'PLAN DE ADQUISICIONES'!S$28)*($G53/$F53)))</f>
        <v>0</v>
      </c>
      <c r="W53" s="420">
        <f>IF( $F53=0,0,((($F53/$E$50)*'PLAN DE ADQUISICIONES'!T$28)*($G53/$F53)))</f>
        <v>0</v>
      </c>
      <c r="X53" s="420">
        <f>IF( $F53=0,0,((($F53/$E$50)*'PLAN DE ADQUISICIONES'!U$28)*($G53/$F53)))</f>
        <v>0</v>
      </c>
      <c r="Y53" s="420">
        <f>IF( $F53=0,0,((($F53/$E$50)*'PLAN DE ADQUISICIONES'!V$28)*($G53/$F53)))</f>
        <v>0</v>
      </c>
      <c r="Z53" s="420">
        <f>IF( $F53=0,0,((($F53/$E$50)*'PLAN DE ADQUISICIONES'!W$28)*($G53/$F53)))</f>
        <v>0</v>
      </c>
      <c r="AA53" s="420">
        <f>IF( $F53=0,0,((($F53/$E$50)*'PLAN DE ADQUISICIONES'!X$28)*($G53/$F53)))</f>
        <v>0</v>
      </c>
      <c r="AB53" s="420">
        <f>IF( $F53=0,0,((($F53/$E$50)*'PLAN DE ADQUISICIONES'!Y$28)*($G53/$F53)))</f>
        <v>0</v>
      </c>
      <c r="AC53" s="420">
        <f>IF( $F53=0,0,((($F53/$E$50)*'PLAN DE ADQUISICIONES'!Z$28)*($G53/$F53)))</f>
        <v>0</v>
      </c>
      <c r="AD53" s="420">
        <f>IF( $F53=0,0,((($F53/$E$50)*'PLAN DE ADQUISICIONES'!AA$28)*($G53/$F53)))</f>
        <v>0</v>
      </c>
      <c r="AE53" s="420">
        <f>IF( $F53=0,0,((($F53/$E$50)*'PLAN DE ADQUISICIONES'!AB$28)*($G53/$F53)))</f>
        <v>0</v>
      </c>
      <c r="AF53" s="420">
        <f>IF( $F53=0,0,((($F53/$E$50)*'PLAN DE ADQUISICIONES'!AC$28)*($G53/$F53)))</f>
        <v>0</v>
      </c>
      <c r="AG53" s="421">
        <f>U53+V53+W53+X53+Y53+Z53+AA53+AB53+AC53+AD53+AE53+AF53</f>
        <v>0</v>
      </c>
      <c r="AH53" s="425">
        <f>IF( $F53=0,0,((($F53/$E$50)*'PLAN DE ADQUISICIONES'!AD$28)*($G53/$F53)))</f>
        <v>0</v>
      </c>
      <c r="AI53" s="420">
        <f>IF( $F53=0,0,((($F53/$E$50)*'PLAN DE ADQUISICIONES'!AE$28)*($G53/$F53)))</f>
        <v>0</v>
      </c>
      <c r="AJ53" s="420">
        <f>IF( $F53=0,0,((($F53/$E$50)*'PLAN DE ADQUISICIONES'!AF$28)*($G53/$F53)))</f>
        <v>0</v>
      </c>
      <c r="AK53" s="420">
        <f>IF( $F53=0,0,((($F53/$E$50)*'PLAN DE ADQUISICIONES'!AG$28)*($G53/$F53)))</f>
        <v>0</v>
      </c>
      <c r="AL53" s="420">
        <f>IF( $F53=0,0,((($F53/$E$50)*'PLAN DE ADQUISICIONES'!AH$28)*($G53/$F53)))</f>
        <v>0</v>
      </c>
      <c r="AM53" s="420">
        <f>IF( $F53=0,0,((($F53/$E$50)*'PLAN DE ADQUISICIONES'!AI$28)*($G53/$F53)))</f>
        <v>0</v>
      </c>
      <c r="AN53" s="420">
        <f>IF( $F53=0,0,((($F53/$E$50)*'PLAN DE ADQUISICIONES'!AJ$28)*($G53/$F53)))</f>
        <v>0</v>
      </c>
      <c r="AO53" s="420">
        <f>IF( $F53=0,0,((($F53/$E$50)*'PLAN DE ADQUISICIONES'!AK$28)*($G53/$F53)))</f>
        <v>0</v>
      </c>
      <c r="AP53" s="420">
        <f>IF( $F53=0,0,((($F53/$E$50)*'PLAN DE ADQUISICIONES'!AL$28)*($G53/$F53)))</f>
        <v>0</v>
      </c>
      <c r="AQ53" s="420">
        <f>IF( $F53=0,0,((($F53/$E$50)*'PLAN DE ADQUISICIONES'!AM$28)*($G53/$F53)))</f>
        <v>0</v>
      </c>
      <c r="AR53" s="420">
        <f>IF( $F53=0,0,((($F53/$E$50)*'PLAN DE ADQUISICIONES'!AN$28)*($G53/$F53)))</f>
        <v>0</v>
      </c>
      <c r="AS53" s="420">
        <f>IF( $F53=0,0,((($F53/$E$50)*'PLAN DE ADQUISICIONES'!AO$28)*($G53/$F53)))</f>
        <v>0</v>
      </c>
      <c r="AT53" s="423">
        <f>AH53+AI53+AJ53+AK53+AL53+AM53+AN53+AO53+AP53+AQ53+AR53+AS53</f>
        <v>0</v>
      </c>
      <c r="AU53" s="426">
        <f>AS53+AR53+AQ53+AP53+AO53+AN53+AM53+AL53+AK53+AJ53+AI53+AH53+AF53+AE53+AD53+AC53+AB53+AA53+Z53+Y53+X53+W53+V53+U53+S53+R53+Q53+P53+O53+N53+M53+L53+K53+J53+I53+H53</f>
        <v>0</v>
      </c>
      <c r="AV53" s="392">
        <f t="shared" si="1"/>
        <v>0</v>
      </c>
    </row>
    <row r="54" spans="2:48" s="394" customFormat="1" ht="12.75" customHeight="1" x14ac:dyDescent="0.15">
      <c r="B54" s="416" t="str">
        <f>+'FORMATO COSTEO C1'!C$228</f>
        <v>1.2.2.4</v>
      </c>
      <c r="C54" s="417" t="str">
        <f>+'FORMATO COSTEO C1'!B$228</f>
        <v>Categoría de gasto</v>
      </c>
      <c r="D54" s="428"/>
      <c r="E54" s="556"/>
      <c r="F54" s="420">
        <f>+'FORMATO COSTEO C1'!G228</f>
        <v>0</v>
      </c>
      <c r="G54" s="421">
        <f>+'FORMATO COSTEO C1'!L228</f>
        <v>0</v>
      </c>
      <c r="H54" s="425">
        <f>IF( $F54=0,0,((($F54/$E$50)*'PLAN DE ADQUISICIONES'!F$28)*($G54/$F54)))</f>
        <v>0</v>
      </c>
      <c r="I54" s="420">
        <f>IF( $F54=0,0,((($F54/$E$50)*'PLAN DE ADQUISICIONES'!G$28)*($G54/$F54)))</f>
        <v>0</v>
      </c>
      <c r="J54" s="420">
        <f>IF( $F54=0,0,((($F54/$E$50)*'PLAN DE ADQUISICIONES'!H$28)*($G54/$F54)))</f>
        <v>0</v>
      </c>
      <c r="K54" s="420">
        <f>IF( $F54=0,0,((($F54/$E$50)*'PLAN DE ADQUISICIONES'!I$28)*($G54/$F54)))</f>
        <v>0</v>
      </c>
      <c r="L54" s="420">
        <f>IF( $F54=0,0,((($F54/$E$50)*'PLAN DE ADQUISICIONES'!J$28)*($G54/$F54)))</f>
        <v>0</v>
      </c>
      <c r="M54" s="420">
        <f>IF( $F54=0,0,((($F54/$E$50)*'PLAN DE ADQUISICIONES'!K$28)*($G54/$F54)))</f>
        <v>0</v>
      </c>
      <c r="N54" s="420">
        <f>IF( $F54=0,0,((($F54/$E$50)*'PLAN DE ADQUISICIONES'!L$28)*($G54/$F54)))</f>
        <v>0</v>
      </c>
      <c r="O54" s="420">
        <f>IF( $F54=0,0,((($F54/$E$50)*'PLAN DE ADQUISICIONES'!M$28)*($G54/$F54)))</f>
        <v>0</v>
      </c>
      <c r="P54" s="420">
        <f>IF( $F54=0,0,((($F54/$E$50)*'PLAN DE ADQUISICIONES'!N$28)*($G54/$F54)))</f>
        <v>0</v>
      </c>
      <c r="Q54" s="420">
        <f>IF( $F54=0,0,((($F54/$E$50)*'PLAN DE ADQUISICIONES'!O$28)*($G54/$F54)))</f>
        <v>0</v>
      </c>
      <c r="R54" s="420">
        <f>IF( $F54=0,0,((($F54/$E$50)*'PLAN DE ADQUISICIONES'!P$28)*($G54/$F54)))</f>
        <v>0</v>
      </c>
      <c r="S54" s="420">
        <f>IF( $F54=0,0,((($F54/$E$50)*'PLAN DE ADQUISICIONES'!Q$28)*($G54/$F54)))</f>
        <v>0</v>
      </c>
      <c r="T54" s="423">
        <f>H54+I54+J54+K54+L54+M54+N54+O54+P54+Q54+R54+S54</f>
        <v>0</v>
      </c>
      <c r="U54" s="424">
        <f>IF( $F54=0,0,((($F54/$E$50)*'PLAN DE ADQUISICIONES'!R$28)*($G54/$F54)))</f>
        <v>0</v>
      </c>
      <c r="V54" s="420">
        <f>IF( $F54=0,0,((($F54/$E$50)*'PLAN DE ADQUISICIONES'!S$28)*($G54/$F54)))</f>
        <v>0</v>
      </c>
      <c r="W54" s="420">
        <f>IF( $F54=0,0,((($F54/$E$50)*'PLAN DE ADQUISICIONES'!T$28)*($G54/$F54)))</f>
        <v>0</v>
      </c>
      <c r="X54" s="420">
        <f>IF( $F54=0,0,((($F54/$E$50)*'PLAN DE ADQUISICIONES'!U$28)*($G54/$F54)))</f>
        <v>0</v>
      </c>
      <c r="Y54" s="420">
        <f>IF( $F54=0,0,((($F54/$E$50)*'PLAN DE ADQUISICIONES'!V$28)*($G54/$F54)))</f>
        <v>0</v>
      </c>
      <c r="Z54" s="420">
        <f>IF( $F54=0,0,((($F54/$E$50)*'PLAN DE ADQUISICIONES'!W$28)*($G54/$F54)))</f>
        <v>0</v>
      </c>
      <c r="AA54" s="420">
        <f>IF( $F54=0,0,((($F54/$E$50)*'PLAN DE ADQUISICIONES'!X$28)*($G54/$F54)))</f>
        <v>0</v>
      </c>
      <c r="AB54" s="420">
        <f>IF( $F54=0,0,((($F54/$E$50)*'PLAN DE ADQUISICIONES'!Y$28)*($G54/$F54)))</f>
        <v>0</v>
      </c>
      <c r="AC54" s="420">
        <f>IF( $F54=0,0,((($F54/$E$50)*'PLAN DE ADQUISICIONES'!Z$28)*($G54/$F54)))</f>
        <v>0</v>
      </c>
      <c r="AD54" s="420">
        <f>IF( $F54=0,0,((($F54/$E$50)*'PLAN DE ADQUISICIONES'!AA$28)*($G54/$F54)))</f>
        <v>0</v>
      </c>
      <c r="AE54" s="420">
        <f>IF( $F54=0,0,((($F54/$E$50)*'PLAN DE ADQUISICIONES'!AB$28)*($G54/$F54)))</f>
        <v>0</v>
      </c>
      <c r="AF54" s="420">
        <f>IF( $F54=0,0,((($F54/$E$50)*'PLAN DE ADQUISICIONES'!AC$28)*($G54/$F54)))</f>
        <v>0</v>
      </c>
      <c r="AG54" s="421">
        <f>U54+V54+W54+X54+Y54+Z54+AA54+AB54+AC54+AD54+AE54+AF54</f>
        <v>0</v>
      </c>
      <c r="AH54" s="425">
        <f>IF( $F54=0,0,((($F54/$E$50)*'PLAN DE ADQUISICIONES'!AD$28)*($G54/$F54)))</f>
        <v>0</v>
      </c>
      <c r="AI54" s="420">
        <f>IF( $F54=0,0,((($F54/$E$50)*'PLAN DE ADQUISICIONES'!AE$28)*($G54/$F54)))</f>
        <v>0</v>
      </c>
      <c r="AJ54" s="420">
        <f>IF( $F54=0,0,((($F54/$E$50)*'PLAN DE ADQUISICIONES'!AF$28)*($G54/$F54)))</f>
        <v>0</v>
      </c>
      <c r="AK54" s="420">
        <f>IF( $F54=0,0,((($F54/$E$50)*'PLAN DE ADQUISICIONES'!AG$28)*($G54/$F54)))</f>
        <v>0</v>
      </c>
      <c r="AL54" s="420">
        <f>IF( $F54=0,0,((($F54/$E$50)*'PLAN DE ADQUISICIONES'!AH$28)*($G54/$F54)))</f>
        <v>0</v>
      </c>
      <c r="AM54" s="420">
        <f>IF( $F54=0,0,((($F54/$E$50)*'PLAN DE ADQUISICIONES'!AI$28)*($G54/$F54)))</f>
        <v>0</v>
      </c>
      <c r="AN54" s="420">
        <f>IF( $F54=0,0,((($F54/$E$50)*'PLAN DE ADQUISICIONES'!AJ$28)*($G54/$F54)))</f>
        <v>0</v>
      </c>
      <c r="AO54" s="420">
        <f>IF( $F54=0,0,((($F54/$E$50)*'PLAN DE ADQUISICIONES'!AK$28)*($G54/$F54)))</f>
        <v>0</v>
      </c>
      <c r="AP54" s="420">
        <f>IF( $F54=0,0,((($F54/$E$50)*'PLAN DE ADQUISICIONES'!AL$28)*($G54/$F54)))</f>
        <v>0</v>
      </c>
      <c r="AQ54" s="420">
        <f>IF( $F54=0,0,((($F54/$E$50)*'PLAN DE ADQUISICIONES'!AM$28)*($G54/$F54)))</f>
        <v>0</v>
      </c>
      <c r="AR54" s="420">
        <f>IF( $F54=0,0,((($F54/$E$50)*'PLAN DE ADQUISICIONES'!AN$28)*($G54/$F54)))</f>
        <v>0</v>
      </c>
      <c r="AS54" s="420">
        <f>IF( $F54=0,0,((($F54/$E$50)*'PLAN DE ADQUISICIONES'!AO$28)*($G54/$F54)))</f>
        <v>0</v>
      </c>
      <c r="AT54" s="423">
        <f>AH54+AI54+AJ54+AK54+AL54+AM54+AN54+AO54+AP54+AQ54+AR54+AS54</f>
        <v>0</v>
      </c>
      <c r="AU54" s="426">
        <f>AS54+AR54+AQ54+AP54+AO54+AN54+AM54+AL54+AK54+AJ54+AI54+AH54+AF54+AE54+AD54+AC54+AB54+AA54+Z54+Y54+X54+W54+V54+U54+S54+R54+Q54+P54+O54+N54+M54+L54+K54+J54+I54+H54</f>
        <v>0</v>
      </c>
      <c r="AV54" s="392">
        <f t="shared" si="1"/>
        <v>0</v>
      </c>
    </row>
    <row r="55" spans="2:48" s="394" customFormat="1" ht="12.75" customHeight="1" x14ac:dyDescent="0.15">
      <c r="B55" s="416" t="str">
        <f>+'FORMATO COSTEO C1'!C$234</f>
        <v>1.2.2.5</v>
      </c>
      <c r="C55" s="417" t="str">
        <f>+'FORMATO COSTEO C1'!B$234</f>
        <v>Categoría de gasto</v>
      </c>
      <c r="D55" s="428"/>
      <c r="E55" s="556"/>
      <c r="F55" s="420">
        <f>+'FORMATO COSTEO C1'!G234</f>
        <v>0</v>
      </c>
      <c r="G55" s="421">
        <f>+'FORMATO COSTEO C1'!L234</f>
        <v>0</v>
      </c>
      <c r="H55" s="425">
        <f>IF( $F55=0,0,((($F55/$E$50)*'PLAN DE ADQUISICIONES'!F$28)*($G55/$F55)))</f>
        <v>0</v>
      </c>
      <c r="I55" s="420">
        <f>IF( $F55=0,0,((($F55/$E$50)*'PLAN DE ADQUISICIONES'!G$28)*($G55/$F55)))</f>
        <v>0</v>
      </c>
      <c r="J55" s="420">
        <f>IF( $F55=0,0,((($F55/$E$50)*'PLAN DE ADQUISICIONES'!H$28)*($G55/$F55)))</f>
        <v>0</v>
      </c>
      <c r="K55" s="420">
        <f>IF( $F55=0,0,((($F55/$E$50)*'PLAN DE ADQUISICIONES'!I$28)*($G55/$F55)))</f>
        <v>0</v>
      </c>
      <c r="L55" s="420">
        <f>IF( $F55=0,0,((($F55/$E$50)*'PLAN DE ADQUISICIONES'!J$28)*($G55/$F55)))</f>
        <v>0</v>
      </c>
      <c r="M55" s="420">
        <f>IF( $F55=0,0,((($F55/$E$50)*'PLAN DE ADQUISICIONES'!K$28)*($G55/$F55)))</f>
        <v>0</v>
      </c>
      <c r="N55" s="420">
        <f>IF( $F55=0,0,((($F55/$E$50)*'PLAN DE ADQUISICIONES'!L$28)*($G55/$F55)))</f>
        <v>0</v>
      </c>
      <c r="O55" s="420">
        <f>IF( $F55=0,0,((($F55/$E$50)*'PLAN DE ADQUISICIONES'!M$28)*($G55/$F55)))</f>
        <v>0</v>
      </c>
      <c r="P55" s="420">
        <f>IF( $F55=0,0,((($F55/$E$50)*'PLAN DE ADQUISICIONES'!N$28)*($G55/$F55)))</f>
        <v>0</v>
      </c>
      <c r="Q55" s="420">
        <f>IF( $F55=0,0,((($F55/$E$50)*'PLAN DE ADQUISICIONES'!O$28)*($G55/$F55)))</f>
        <v>0</v>
      </c>
      <c r="R55" s="420">
        <f>IF( $F55=0,0,((($F55/$E$50)*'PLAN DE ADQUISICIONES'!P$28)*($G55/$F55)))</f>
        <v>0</v>
      </c>
      <c r="S55" s="420">
        <f>IF( $F55=0,0,((($F55/$E$50)*'PLAN DE ADQUISICIONES'!Q$28)*($G55/$F55)))</f>
        <v>0</v>
      </c>
      <c r="T55" s="423">
        <f>H55+I55+J55+K55+L55+M55+N55+O55+P55+Q55+R55+S55</f>
        <v>0</v>
      </c>
      <c r="U55" s="424">
        <f>IF( $F55=0,0,((($F55/$E$50)*'PLAN DE ADQUISICIONES'!R$28)*($G55/$F55)))</f>
        <v>0</v>
      </c>
      <c r="V55" s="420">
        <f>IF( $F55=0,0,((($F55/$E$50)*'PLAN DE ADQUISICIONES'!S$28)*($G55/$F55)))</f>
        <v>0</v>
      </c>
      <c r="W55" s="420">
        <f>IF( $F55=0,0,((($F55/$E$50)*'PLAN DE ADQUISICIONES'!T$28)*($G55/$F55)))</f>
        <v>0</v>
      </c>
      <c r="X55" s="420">
        <f>IF( $F55=0,0,((($F55/$E$50)*'PLAN DE ADQUISICIONES'!U$28)*($G55/$F55)))</f>
        <v>0</v>
      </c>
      <c r="Y55" s="420">
        <f>IF( $F55=0,0,((($F55/$E$50)*'PLAN DE ADQUISICIONES'!V$28)*($G55/$F55)))</f>
        <v>0</v>
      </c>
      <c r="Z55" s="420">
        <f>IF( $F55=0,0,((($F55/$E$50)*'PLAN DE ADQUISICIONES'!W$28)*($G55/$F55)))</f>
        <v>0</v>
      </c>
      <c r="AA55" s="420">
        <f>IF( $F55=0,0,((($F55/$E$50)*'PLAN DE ADQUISICIONES'!X$28)*($G55/$F55)))</f>
        <v>0</v>
      </c>
      <c r="AB55" s="420">
        <f>IF( $F55=0,0,((($F55/$E$50)*'PLAN DE ADQUISICIONES'!Y$28)*($G55/$F55)))</f>
        <v>0</v>
      </c>
      <c r="AC55" s="420">
        <f>IF( $F55=0,0,((($F55/$E$50)*'PLAN DE ADQUISICIONES'!Z$28)*($G55/$F55)))</f>
        <v>0</v>
      </c>
      <c r="AD55" s="420">
        <f>IF( $F55=0,0,((($F55/$E$50)*'PLAN DE ADQUISICIONES'!AA$28)*($G55/$F55)))</f>
        <v>0</v>
      </c>
      <c r="AE55" s="420">
        <f>IF( $F55=0,0,((($F55/$E$50)*'PLAN DE ADQUISICIONES'!AB$28)*($G55/$F55)))</f>
        <v>0</v>
      </c>
      <c r="AF55" s="420">
        <f>IF( $F55=0,0,((($F55/$E$50)*'PLAN DE ADQUISICIONES'!AC$28)*($G55/$F55)))</f>
        <v>0</v>
      </c>
      <c r="AG55" s="421">
        <f>U55+V55+W55+X55+Y55+Z55+AA55+AB55+AC55+AD55+AE55+AF55</f>
        <v>0</v>
      </c>
      <c r="AH55" s="425">
        <f>IF( $F55=0,0,((($F55/$E$50)*'PLAN DE ADQUISICIONES'!AD$28)*($G55/$F55)))</f>
        <v>0</v>
      </c>
      <c r="AI55" s="420">
        <f>IF( $F55=0,0,((($F55/$E$50)*'PLAN DE ADQUISICIONES'!AE$28)*($G55/$F55)))</f>
        <v>0</v>
      </c>
      <c r="AJ55" s="420">
        <f>IF( $F55=0,0,((($F55/$E$50)*'PLAN DE ADQUISICIONES'!AF$28)*($G55/$F55)))</f>
        <v>0</v>
      </c>
      <c r="AK55" s="420">
        <f>IF( $F55=0,0,((($F55/$E$50)*'PLAN DE ADQUISICIONES'!AG$28)*($G55/$F55)))</f>
        <v>0</v>
      </c>
      <c r="AL55" s="420">
        <f>IF( $F55=0,0,((($F55/$E$50)*'PLAN DE ADQUISICIONES'!AH$28)*($G55/$F55)))</f>
        <v>0</v>
      </c>
      <c r="AM55" s="420">
        <f>IF( $F55=0,0,((($F55/$E$50)*'PLAN DE ADQUISICIONES'!AI$28)*($G55/$F55)))</f>
        <v>0</v>
      </c>
      <c r="AN55" s="420">
        <f>IF( $F55=0,0,((($F55/$E$50)*'PLAN DE ADQUISICIONES'!AJ$28)*($G55/$F55)))</f>
        <v>0</v>
      </c>
      <c r="AO55" s="420">
        <f>IF( $F55=0,0,((($F55/$E$50)*'PLAN DE ADQUISICIONES'!AK$28)*($G55/$F55)))</f>
        <v>0</v>
      </c>
      <c r="AP55" s="420">
        <f>IF( $F55=0,0,((($F55/$E$50)*'PLAN DE ADQUISICIONES'!AL$28)*($G55/$F55)))</f>
        <v>0</v>
      </c>
      <c r="AQ55" s="420">
        <f>IF( $F55=0,0,((($F55/$E$50)*'PLAN DE ADQUISICIONES'!AM$28)*($G55/$F55)))</f>
        <v>0</v>
      </c>
      <c r="AR55" s="420">
        <f>IF( $F55=0,0,((($F55/$E$50)*'PLAN DE ADQUISICIONES'!AN$28)*($G55/$F55)))</f>
        <v>0</v>
      </c>
      <c r="AS55" s="420">
        <f>IF( $F55=0,0,((($F55/$E$50)*'PLAN DE ADQUISICIONES'!AO$28)*($G55/$F55)))</f>
        <v>0</v>
      </c>
      <c r="AT55" s="423">
        <f>AH55+AI55+AJ55+AK55+AL55+AM55+AN55+AO55+AP55+AQ55+AR55+AS55</f>
        <v>0</v>
      </c>
      <c r="AU55" s="426">
        <f>AS55+AR55+AQ55+AP55+AO55+AN55+AM55+AL55+AK55+AJ55+AI55+AH55+AF55+AE55+AD55+AC55+AB55+AA55+Z55+Y55+X55+W55+V55+U55+S55+R55+Q55+P55+O55+N55+M55+L55+K55+J55+I55+H55</f>
        <v>0</v>
      </c>
      <c r="AV55" s="392">
        <f t="shared" si="1"/>
        <v>0</v>
      </c>
    </row>
    <row r="56" spans="2:48" s="394" customFormat="1" ht="12.75" customHeight="1" x14ac:dyDescent="0.15">
      <c r="B56" s="406" t="str">
        <f>+'FORMATO COSTEO C1'!C$240</f>
        <v>1.2.3</v>
      </c>
      <c r="C56" s="430" t="str">
        <f>+'FORMATO COSTEO C1'!B$240</f>
        <v>Actualización de la información del grupo control (datos generales del beneficiario)</v>
      </c>
      <c r="D56" s="543" t="str">
        <f>+'FORMATO COSTEO C1'!D$240</f>
        <v>Unidad</v>
      </c>
      <c r="E56" s="535">
        <f>+'FORMATO COSTEO C1'!E$240</f>
        <v>352</v>
      </c>
      <c r="F56" s="410">
        <f>SUM(F57:F61)</f>
        <v>0</v>
      </c>
      <c r="G56" s="411">
        <f t="shared" ref="G56:AS56" si="18">SUM(G57:G61)</f>
        <v>0</v>
      </c>
      <c r="H56" s="412">
        <f t="shared" si="18"/>
        <v>0</v>
      </c>
      <c r="I56" s="410">
        <f>SUM(I57:I61)</f>
        <v>0</v>
      </c>
      <c r="J56" s="410">
        <f>SUM(J57:J61)</f>
        <v>0</v>
      </c>
      <c r="K56" s="410">
        <f>SUM(K57:K61)</f>
        <v>0</v>
      </c>
      <c r="L56" s="410">
        <f>SUM(L57:L61)</f>
        <v>0</v>
      </c>
      <c r="M56" s="410">
        <f>SUM(M57:M61)</f>
        <v>0</v>
      </c>
      <c r="N56" s="410">
        <f t="shared" si="18"/>
        <v>0</v>
      </c>
      <c r="O56" s="410">
        <f t="shared" si="18"/>
        <v>0</v>
      </c>
      <c r="P56" s="410">
        <f t="shared" si="18"/>
        <v>0</v>
      </c>
      <c r="Q56" s="410">
        <f t="shared" si="18"/>
        <v>0</v>
      </c>
      <c r="R56" s="410">
        <f t="shared" si="18"/>
        <v>0</v>
      </c>
      <c r="S56" s="410">
        <f t="shared" si="18"/>
        <v>0</v>
      </c>
      <c r="T56" s="413">
        <f>SUM(T57:T61)</f>
        <v>0</v>
      </c>
      <c r="U56" s="414">
        <f t="shared" si="18"/>
        <v>0</v>
      </c>
      <c r="V56" s="410">
        <f t="shared" si="18"/>
        <v>0</v>
      </c>
      <c r="W56" s="410">
        <f t="shared" si="18"/>
        <v>0</v>
      </c>
      <c r="X56" s="410">
        <f t="shared" si="18"/>
        <v>0</v>
      </c>
      <c r="Y56" s="410">
        <f t="shared" si="18"/>
        <v>0</v>
      </c>
      <c r="Z56" s="410">
        <f t="shared" si="18"/>
        <v>0</v>
      </c>
      <c r="AA56" s="410">
        <f t="shared" si="18"/>
        <v>0</v>
      </c>
      <c r="AB56" s="410">
        <f t="shared" si="18"/>
        <v>0</v>
      </c>
      <c r="AC56" s="410">
        <f t="shared" si="18"/>
        <v>0</v>
      </c>
      <c r="AD56" s="410">
        <f t="shared" si="18"/>
        <v>0</v>
      </c>
      <c r="AE56" s="410">
        <f t="shared" si="18"/>
        <v>0</v>
      </c>
      <c r="AF56" s="410">
        <f t="shared" si="18"/>
        <v>0</v>
      </c>
      <c r="AG56" s="411">
        <f t="shared" si="18"/>
        <v>0</v>
      </c>
      <c r="AH56" s="412">
        <f t="shared" si="18"/>
        <v>0</v>
      </c>
      <c r="AI56" s="410">
        <f t="shared" si="18"/>
        <v>0</v>
      </c>
      <c r="AJ56" s="410">
        <f t="shared" si="18"/>
        <v>0</v>
      </c>
      <c r="AK56" s="410">
        <f t="shared" si="18"/>
        <v>0</v>
      </c>
      <c r="AL56" s="410">
        <f t="shared" si="18"/>
        <v>0</v>
      </c>
      <c r="AM56" s="410">
        <f t="shared" si="18"/>
        <v>0</v>
      </c>
      <c r="AN56" s="410">
        <f t="shared" si="18"/>
        <v>0</v>
      </c>
      <c r="AO56" s="410">
        <f t="shared" si="18"/>
        <v>0</v>
      </c>
      <c r="AP56" s="410">
        <f t="shared" si="18"/>
        <v>0</v>
      </c>
      <c r="AQ56" s="410">
        <f t="shared" si="18"/>
        <v>0</v>
      </c>
      <c r="AR56" s="410">
        <f t="shared" si="18"/>
        <v>0</v>
      </c>
      <c r="AS56" s="410">
        <f t="shared" si="18"/>
        <v>0</v>
      </c>
      <c r="AT56" s="413">
        <f>SUM(AT57:AT61)</f>
        <v>0</v>
      </c>
      <c r="AU56" s="415">
        <f>SUM(AU57:AU61)</f>
        <v>0</v>
      </c>
      <c r="AV56" s="392">
        <f t="shared" si="1"/>
        <v>0</v>
      </c>
    </row>
    <row r="57" spans="2:48" s="394" customFormat="1" ht="12.75" customHeight="1" x14ac:dyDescent="0.15">
      <c r="B57" s="416" t="str">
        <f>+'FORMATO COSTEO C1'!C$242</f>
        <v>1.2.3.1</v>
      </c>
      <c r="C57" s="417" t="str">
        <f>+'FORMATO COSTEO C1'!B$242</f>
        <v>Categoría de gasto</v>
      </c>
      <c r="D57" s="428"/>
      <c r="E57" s="556"/>
      <c r="F57" s="420">
        <f>+'FORMATO COSTEO C1'!G242</f>
        <v>0</v>
      </c>
      <c r="G57" s="421">
        <f>+'FORMATO COSTEO C1'!L242</f>
        <v>0</v>
      </c>
      <c r="H57" s="422">
        <f>IF( $F57=0,0,((($F57/$E$56)*'PLAN DE ADQUISICIONES'!F$29)*($G57/$F57)))</f>
        <v>0</v>
      </c>
      <c r="I57" s="420">
        <f>IF( $F57=0,0,((($F57/$E$56)*'PLAN DE ADQUISICIONES'!G$29)*($G57/$F57)))</f>
        <v>0</v>
      </c>
      <c r="J57" s="420">
        <f>IF( $F57=0,0,((($F57/$E$56)*'PLAN DE ADQUISICIONES'!H$29)*($G57/$F57)))</f>
        <v>0</v>
      </c>
      <c r="K57" s="420">
        <f>IF( $F57=0,0,((($F57/$E$56)*'PLAN DE ADQUISICIONES'!I$29)*($G57/$F57)))</f>
        <v>0</v>
      </c>
      <c r="L57" s="420">
        <f>IF( $F57=0,0,((($F57/$E$56)*'PLAN DE ADQUISICIONES'!J$29)*($G57/$F57)))</f>
        <v>0</v>
      </c>
      <c r="M57" s="420">
        <f>IF( $F57=0,0,((($F57/$E$56)*'PLAN DE ADQUISICIONES'!K$29)*($G57/$F57)))</f>
        <v>0</v>
      </c>
      <c r="N57" s="420">
        <f>IF( $F57=0,0,((($F57/$E$56)*'PLAN DE ADQUISICIONES'!L$29)*($G57/$F57)))</f>
        <v>0</v>
      </c>
      <c r="O57" s="420">
        <f>IF( $F57=0,0,((($F57/$E$56)*'PLAN DE ADQUISICIONES'!M$29)*($G57/$F57)))</f>
        <v>0</v>
      </c>
      <c r="P57" s="420">
        <f>IF( $F57=0,0,((($F57/$E$56)*'PLAN DE ADQUISICIONES'!N$29)*($G57/$F57)))</f>
        <v>0</v>
      </c>
      <c r="Q57" s="420">
        <f>IF( $F57=0,0,((($F57/$E$56)*'PLAN DE ADQUISICIONES'!O$29)*($G57/$F57)))</f>
        <v>0</v>
      </c>
      <c r="R57" s="420">
        <f>IF( $F57=0,0,((($F57/$E$56)*'PLAN DE ADQUISICIONES'!P$29)*($G57/$F57)))</f>
        <v>0</v>
      </c>
      <c r="S57" s="420">
        <f>IF( $F57=0,0,((($F57/$E$56)*'PLAN DE ADQUISICIONES'!Q$29)*($G57/$F57)))</f>
        <v>0</v>
      </c>
      <c r="T57" s="423">
        <f>H57+I57+J57+K57+L57+M57+N57+O57+P57+Q57+R57+S57</f>
        <v>0</v>
      </c>
      <c r="U57" s="424">
        <f>IF( $F57=0,0,((($F57/$E$56)*'PLAN DE ADQUISICIONES'!R$29)*($G57/$F57)))</f>
        <v>0</v>
      </c>
      <c r="V57" s="420">
        <f>IF( $F57=0,0,((($F57/$E$56)*'PLAN DE ADQUISICIONES'!S$29)*($G57/$F57)))</f>
        <v>0</v>
      </c>
      <c r="W57" s="420">
        <f>IF( $F57=0,0,((($F57/$E$56)*'PLAN DE ADQUISICIONES'!T$29)*($G57/$F57)))</f>
        <v>0</v>
      </c>
      <c r="X57" s="420">
        <f>IF( $F57=0,0,((($F57/$E$56)*'PLAN DE ADQUISICIONES'!U$29)*($G57/$F57)))</f>
        <v>0</v>
      </c>
      <c r="Y57" s="420">
        <f>IF( $F57=0,0,((($F57/$E$56)*'PLAN DE ADQUISICIONES'!V$29)*($G57/$F57)))</f>
        <v>0</v>
      </c>
      <c r="Z57" s="420">
        <f>IF( $F57=0,0,((($F57/$E$56)*'PLAN DE ADQUISICIONES'!W$29)*($G57/$F57)))</f>
        <v>0</v>
      </c>
      <c r="AA57" s="420">
        <f>IF( $F57=0,0,((($F57/$E$56)*'PLAN DE ADQUISICIONES'!X$29)*($G57/$F57)))</f>
        <v>0</v>
      </c>
      <c r="AB57" s="420">
        <f>IF( $F57=0,0,((($F57/$E$56)*'PLAN DE ADQUISICIONES'!Y$29)*($G57/$F57)))</f>
        <v>0</v>
      </c>
      <c r="AC57" s="420">
        <f>IF( $F57=0,0,((($F57/$E$56)*'PLAN DE ADQUISICIONES'!Z$29)*($G57/$F57)))</f>
        <v>0</v>
      </c>
      <c r="AD57" s="420">
        <f>IF( $F57=0,0,((($F57/$E$56)*'PLAN DE ADQUISICIONES'!AA$29)*($G57/$F57)))</f>
        <v>0</v>
      </c>
      <c r="AE57" s="420">
        <f>IF( $F57=0,0,((($F57/$E$56)*'PLAN DE ADQUISICIONES'!AB$29)*($G57/$F57)))</f>
        <v>0</v>
      </c>
      <c r="AF57" s="420">
        <f>IF( $F57=0,0,((($F57/$E$56)*'PLAN DE ADQUISICIONES'!AC$29)*($G57/$F57)))</f>
        <v>0</v>
      </c>
      <c r="AG57" s="421">
        <f>U57+V57+W57+X57+Y57+Z57+AA57+AB57+AC57+AD57+AE57+AF57</f>
        <v>0</v>
      </c>
      <c r="AH57" s="425">
        <f>IF( $F57=0,0,((($F57/$E$56)*'PLAN DE ADQUISICIONES'!AD$29)*($G57/$F57)))</f>
        <v>0</v>
      </c>
      <c r="AI57" s="420">
        <f>IF( $F57=0,0,((($F57/$E$56)*'PLAN DE ADQUISICIONES'!AE$29)*($G57/$F57)))</f>
        <v>0</v>
      </c>
      <c r="AJ57" s="420">
        <f>IF( $F57=0,0,((($F57/$E$56)*'PLAN DE ADQUISICIONES'!AF$29)*($G57/$F57)))</f>
        <v>0</v>
      </c>
      <c r="AK57" s="420">
        <f>IF( $F57=0,0,((($F57/$E$56)*'PLAN DE ADQUISICIONES'!AG$29)*($G57/$F57)))</f>
        <v>0</v>
      </c>
      <c r="AL57" s="420">
        <f>IF( $F57=0,0,((($F57/$E$56)*'PLAN DE ADQUISICIONES'!AH$29)*($G57/$F57)))</f>
        <v>0</v>
      </c>
      <c r="AM57" s="420">
        <f>IF( $F57=0,0,((($F57/$E$56)*'PLAN DE ADQUISICIONES'!AI$29)*($G57/$F57)))</f>
        <v>0</v>
      </c>
      <c r="AN57" s="420">
        <f>IF( $F57=0,0,((($F57/$E$56)*'PLAN DE ADQUISICIONES'!AJ$29)*($G57/$F57)))</f>
        <v>0</v>
      </c>
      <c r="AO57" s="420">
        <f>IF( $F57=0,0,((($F57/$E$56)*'PLAN DE ADQUISICIONES'!AK$29)*($G57/$F57)))</f>
        <v>0</v>
      </c>
      <c r="AP57" s="420">
        <f>IF( $F57=0,0,((($F57/$E$56)*'PLAN DE ADQUISICIONES'!AL$29)*($G57/$F57)))</f>
        <v>0</v>
      </c>
      <c r="AQ57" s="420">
        <f>IF( $F57=0,0,((($F57/$E$56)*'PLAN DE ADQUISICIONES'!AM$29)*($G57/$F57)))</f>
        <v>0</v>
      </c>
      <c r="AR57" s="420">
        <f>IF( $F57=0,0,((($F57/$E$56)*'PLAN DE ADQUISICIONES'!AN$29)*($G57/$F57)))</f>
        <v>0</v>
      </c>
      <c r="AS57" s="420">
        <f>IF( $F57=0,0,((($F57/$E$56)*'PLAN DE ADQUISICIONES'!AO$29)*($G57/$F57)))</f>
        <v>0</v>
      </c>
      <c r="AT57" s="423">
        <f>AH57+AI57+AJ57+AK57+AL57+AM57+AN57+AO57+AP57+AQ57+AR57+AS57</f>
        <v>0</v>
      </c>
      <c r="AU57" s="426">
        <f>AS57+AR57+AQ57+AP57+AO57+AN57+AM57+AL57+AK57+AJ57+AI57+AH57+AF57+AE57+AD57+AC57+AB57+AA57+Z57+Y57+X57+W57+V57+U57+S57+R57+Q57+P57+O57+N57+M57+L57+K57+J57+I57+H57</f>
        <v>0</v>
      </c>
      <c r="AV57" s="392">
        <f t="shared" si="1"/>
        <v>0</v>
      </c>
    </row>
    <row r="58" spans="2:48" s="394" customFormat="1" ht="12.75" customHeight="1" x14ac:dyDescent="0.15">
      <c r="B58" s="416" t="str">
        <f>+'FORMATO COSTEO C1'!C$248</f>
        <v>1.2.3.2</v>
      </c>
      <c r="C58" s="417" t="str">
        <f>+'FORMATO COSTEO C1'!B$248</f>
        <v>Categoría de gasto</v>
      </c>
      <c r="D58" s="428"/>
      <c r="E58" s="556"/>
      <c r="F58" s="420">
        <f>+'FORMATO COSTEO C1'!G248</f>
        <v>0</v>
      </c>
      <c r="G58" s="421">
        <f>+'FORMATO COSTEO C1'!L248</f>
        <v>0</v>
      </c>
      <c r="H58" s="425">
        <f>IF( $F58=0,0,((($F58/$E$56)*'PLAN DE ADQUISICIONES'!F$29)*($G58/$F58)))</f>
        <v>0</v>
      </c>
      <c r="I58" s="420">
        <f>IF( $F58=0,0,((($F58/$E$56)*'PLAN DE ADQUISICIONES'!G$29)*($G58/$F58)))</f>
        <v>0</v>
      </c>
      <c r="J58" s="420">
        <f>IF( $F58=0,0,((($F58/$E$56)*'PLAN DE ADQUISICIONES'!H$29)*($G58/$F58)))</f>
        <v>0</v>
      </c>
      <c r="K58" s="420">
        <f>IF( $F58=0,0,((($F58/$E$56)*'PLAN DE ADQUISICIONES'!I$29)*($G58/$F58)))</f>
        <v>0</v>
      </c>
      <c r="L58" s="420">
        <f>IF( $F58=0,0,((($F58/$E$56)*'PLAN DE ADQUISICIONES'!J$29)*($G58/$F58)))</f>
        <v>0</v>
      </c>
      <c r="M58" s="420">
        <f>IF( $F58=0,0,((($F58/$E$56)*'PLAN DE ADQUISICIONES'!K$29)*($G58/$F58)))</f>
        <v>0</v>
      </c>
      <c r="N58" s="420">
        <f>IF( $F58=0,0,((($F58/$E$56)*'PLAN DE ADQUISICIONES'!L$29)*($G58/$F58)))</f>
        <v>0</v>
      </c>
      <c r="O58" s="420">
        <f>IF( $F58=0,0,((($F58/$E$56)*'PLAN DE ADQUISICIONES'!M$29)*($G58/$F58)))</f>
        <v>0</v>
      </c>
      <c r="P58" s="420">
        <f>IF( $F58=0,0,((($F58/$E$56)*'PLAN DE ADQUISICIONES'!N$29)*($G58/$F58)))</f>
        <v>0</v>
      </c>
      <c r="Q58" s="420">
        <f>IF( $F58=0,0,((($F58/$E$56)*'PLAN DE ADQUISICIONES'!O$29)*($G58/$F58)))</f>
        <v>0</v>
      </c>
      <c r="R58" s="420">
        <f>IF( $F58=0,0,((($F58/$E$56)*'PLAN DE ADQUISICIONES'!P$29)*($G58/$F58)))</f>
        <v>0</v>
      </c>
      <c r="S58" s="420">
        <f>IF( $F58=0,0,((($F58/$E$56)*'PLAN DE ADQUISICIONES'!Q$29)*($G58/$F58)))</f>
        <v>0</v>
      </c>
      <c r="T58" s="423">
        <f>H58+I58+J58+K58+L58+M58+N58+O58+P58+Q58+R58+S58</f>
        <v>0</v>
      </c>
      <c r="U58" s="424">
        <f>IF( $F58=0,0,((($F58/$E$56)*'PLAN DE ADQUISICIONES'!R$29)*($G58/$F58)))</f>
        <v>0</v>
      </c>
      <c r="V58" s="420">
        <f>IF( $F58=0,0,((($F58/$E$56)*'PLAN DE ADQUISICIONES'!S$29)*($G58/$F58)))</f>
        <v>0</v>
      </c>
      <c r="W58" s="420">
        <f>IF( $F58=0,0,((($F58/$E$56)*'PLAN DE ADQUISICIONES'!T$29)*($G58/$F58)))</f>
        <v>0</v>
      </c>
      <c r="X58" s="420">
        <f>IF( $F58=0,0,((($F58/$E$56)*'PLAN DE ADQUISICIONES'!U$29)*($G58/$F58)))</f>
        <v>0</v>
      </c>
      <c r="Y58" s="420">
        <f>IF( $F58=0,0,((($F58/$E$56)*'PLAN DE ADQUISICIONES'!V$29)*($G58/$F58)))</f>
        <v>0</v>
      </c>
      <c r="Z58" s="420">
        <f>IF( $F58=0,0,((($F58/$E$56)*'PLAN DE ADQUISICIONES'!W$29)*($G58/$F58)))</f>
        <v>0</v>
      </c>
      <c r="AA58" s="420">
        <f>IF( $F58=0,0,((($F58/$E$56)*'PLAN DE ADQUISICIONES'!X$29)*($G58/$F58)))</f>
        <v>0</v>
      </c>
      <c r="AB58" s="420">
        <f>IF( $F58=0,0,((($F58/$E$56)*'PLAN DE ADQUISICIONES'!Y$29)*($G58/$F58)))</f>
        <v>0</v>
      </c>
      <c r="AC58" s="420">
        <f>IF( $F58=0,0,((($F58/$E$56)*'PLAN DE ADQUISICIONES'!Z$29)*($G58/$F58)))</f>
        <v>0</v>
      </c>
      <c r="AD58" s="420">
        <f>IF( $F58=0,0,((($F58/$E$56)*'PLAN DE ADQUISICIONES'!AA$29)*($G58/$F58)))</f>
        <v>0</v>
      </c>
      <c r="AE58" s="420">
        <f>IF( $F58=0,0,((($F58/$E$56)*'PLAN DE ADQUISICIONES'!AB$29)*($G58/$F58)))</f>
        <v>0</v>
      </c>
      <c r="AF58" s="420">
        <f>IF( $F58=0,0,((($F58/$E$56)*'PLAN DE ADQUISICIONES'!AC$29)*($G58/$F58)))</f>
        <v>0</v>
      </c>
      <c r="AG58" s="421">
        <f>U58+V58+W58+X58+Y58+Z58+AA58+AB58+AC58+AD58+AE58+AF58</f>
        <v>0</v>
      </c>
      <c r="AH58" s="425">
        <f>IF( $F58=0,0,((($F58/$E$56)*'PLAN DE ADQUISICIONES'!AD$29)*($G58/$F58)))</f>
        <v>0</v>
      </c>
      <c r="AI58" s="420">
        <f>IF( $F58=0,0,((($F58/$E$56)*'PLAN DE ADQUISICIONES'!AE$29)*($G58/$F58)))</f>
        <v>0</v>
      </c>
      <c r="AJ58" s="420">
        <f>IF( $F58=0,0,((($F58/$E$56)*'PLAN DE ADQUISICIONES'!AF$29)*($G58/$F58)))</f>
        <v>0</v>
      </c>
      <c r="AK58" s="420">
        <f>IF( $F58=0,0,((($F58/$E$56)*'PLAN DE ADQUISICIONES'!AG$29)*($G58/$F58)))</f>
        <v>0</v>
      </c>
      <c r="AL58" s="420">
        <f>IF( $F58=0,0,((($F58/$E$56)*'PLAN DE ADQUISICIONES'!AH$29)*($G58/$F58)))</f>
        <v>0</v>
      </c>
      <c r="AM58" s="420">
        <f>IF( $F58=0,0,((($F58/$E$56)*'PLAN DE ADQUISICIONES'!AI$29)*($G58/$F58)))</f>
        <v>0</v>
      </c>
      <c r="AN58" s="420">
        <f>IF( $F58=0,0,((($F58/$E$56)*'PLAN DE ADQUISICIONES'!AJ$29)*($G58/$F58)))</f>
        <v>0</v>
      </c>
      <c r="AO58" s="420">
        <f>IF( $F58=0,0,((($F58/$E$56)*'PLAN DE ADQUISICIONES'!AK$29)*($G58/$F58)))</f>
        <v>0</v>
      </c>
      <c r="AP58" s="420">
        <f>IF( $F58=0,0,((($F58/$E$56)*'PLAN DE ADQUISICIONES'!AL$29)*($G58/$F58)))</f>
        <v>0</v>
      </c>
      <c r="AQ58" s="420">
        <f>IF( $F58=0,0,((($F58/$E$56)*'PLAN DE ADQUISICIONES'!AM$29)*($G58/$F58)))</f>
        <v>0</v>
      </c>
      <c r="AR58" s="420">
        <f>IF( $F58=0,0,((($F58/$E$56)*'PLAN DE ADQUISICIONES'!AN$29)*($G58/$F58)))</f>
        <v>0</v>
      </c>
      <c r="AS58" s="420">
        <f>IF( $F58=0,0,((($F58/$E$56)*'PLAN DE ADQUISICIONES'!AO$29)*($G58/$F58)))</f>
        <v>0</v>
      </c>
      <c r="AT58" s="423">
        <f>AH58+AI58+AJ58+AK58+AL58+AM58+AN58+AO58+AP58+AQ58+AR58+AS58</f>
        <v>0</v>
      </c>
      <c r="AU58" s="426">
        <f>AS58+AR58+AQ58+AP58+AO58+AN58+AM58+AL58+AK58+AJ58+AI58+AH58+AF58+AE58+AD58+AC58+AB58+AA58+Z58+Y58+X58+W58+V58+U58+S58+R58+Q58+P58+O58+N58+M58+L58+K58+J58+I58+H58</f>
        <v>0</v>
      </c>
      <c r="AV58" s="392">
        <f t="shared" si="1"/>
        <v>0</v>
      </c>
    </row>
    <row r="59" spans="2:48" s="394" customFormat="1" ht="12.75" customHeight="1" x14ac:dyDescent="0.15">
      <c r="B59" s="416" t="str">
        <f>+'FORMATO COSTEO C1'!C$254</f>
        <v>1.2.3.3</v>
      </c>
      <c r="C59" s="417" t="str">
        <f>+'FORMATO COSTEO C1'!B$254</f>
        <v>Categoría de gasto</v>
      </c>
      <c r="D59" s="428"/>
      <c r="E59" s="556"/>
      <c r="F59" s="420">
        <f>+'FORMATO COSTEO C1'!G254</f>
        <v>0</v>
      </c>
      <c r="G59" s="421">
        <f>+'FORMATO COSTEO C1'!L254</f>
        <v>0</v>
      </c>
      <c r="H59" s="425">
        <f>IF( $F59=0,0,((($F59/$E$56)*'PLAN DE ADQUISICIONES'!F$29)*($G59/$F59)))</f>
        <v>0</v>
      </c>
      <c r="I59" s="420">
        <f>IF( $F59=0,0,((($F59/$E$56)*'PLAN DE ADQUISICIONES'!G$29)*($G59/$F59)))</f>
        <v>0</v>
      </c>
      <c r="J59" s="420">
        <f>IF( $F59=0,0,((($F59/$E$56)*'PLAN DE ADQUISICIONES'!H$29)*($G59/$F59)))</f>
        <v>0</v>
      </c>
      <c r="K59" s="420">
        <f>IF( $F59=0,0,((($F59/$E$56)*'PLAN DE ADQUISICIONES'!I$29)*($G59/$F59)))</f>
        <v>0</v>
      </c>
      <c r="L59" s="420">
        <f>IF( $F59=0,0,((($F59/$E$56)*'PLAN DE ADQUISICIONES'!J$29)*($G59/$F59)))</f>
        <v>0</v>
      </c>
      <c r="M59" s="420">
        <f>IF( $F59=0,0,((($F59/$E$56)*'PLAN DE ADQUISICIONES'!K$29)*($G59/$F59)))</f>
        <v>0</v>
      </c>
      <c r="N59" s="420">
        <f>IF( $F59=0,0,((($F59/$E$56)*'PLAN DE ADQUISICIONES'!L$29)*($G59/$F59)))</f>
        <v>0</v>
      </c>
      <c r="O59" s="420">
        <f>IF( $F59=0,0,((($F59/$E$56)*'PLAN DE ADQUISICIONES'!M$29)*($G59/$F59)))</f>
        <v>0</v>
      </c>
      <c r="P59" s="420">
        <f>IF( $F59=0,0,((($F59/$E$56)*'PLAN DE ADQUISICIONES'!N$29)*($G59/$F59)))</f>
        <v>0</v>
      </c>
      <c r="Q59" s="420">
        <f>IF( $F59=0,0,((($F59/$E$56)*'PLAN DE ADQUISICIONES'!O$29)*($G59/$F59)))</f>
        <v>0</v>
      </c>
      <c r="R59" s="420">
        <f>IF( $F59=0,0,((($F59/$E$56)*'PLAN DE ADQUISICIONES'!P$29)*($G59/$F59)))</f>
        <v>0</v>
      </c>
      <c r="S59" s="420">
        <f>IF( $F59=0,0,((($F59/$E$56)*'PLAN DE ADQUISICIONES'!Q$29)*($G59/$F59)))</f>
        <v>0</v>
      </c>
      <c r="T59" s="423">
        <f>H59+I59+J59+K59+L59+M59+N59+O59+P59+Q59+R59+S59</f>
        <v>0</v>
      </c>
      <c r="U59" s="424">
        <f>IF( $F59=0,0,((($F59/$E$56)*'PLAN DE ADQUISICIONES'!R$29)*($G59/$F59)))</f>
        <v>0</v>
      </c>
      <c r="V59" s="420">
        <f>IF( $F59=0,0,((($F59/$E$56)*'PLAN DE ADQUISICIONES'!S$29)*($G59/$F59)))</f>
        <v>0</v>
      </c>
      <c r="W59" s="420">
        <f>IF( $F59=0,0,((($F59/$E$56)*'PLAN DE ADQUISICIONES'!T$29)*($G59/$F59)))</f>
        <v>0</v>
      </c>
      <c r="X59" s="420">
        <f>IF( $F59=0,0,((($F59/$E$56)*'PLAN DE ADQUISICIONES'!U$29)*($G59/$F59)))</f>
        <v>0</v>
      </c>
      <c r="Y59" s="420">
        <f>IF( $F59=0,0,((($F59/$E$56)*'PLAN DE ADQUISICIONES'!V$29)*($G59/$F59)))</f>
        <v>0</v>
      </c>
      <c r="Z59" s="420">
        <f>IF( $F59=0,0,((($F59/$E$56)*'PLAN DE ADQUISICIONES'!W$29)*($G59/$F59)))</f>
        <v>0</v>
      </c>
      <c r="AA59" s="420">
        <f>IF( $F59=0,0,((($F59/$E$56)*'PLAN DE ADQUISICIONES'!X$29)*($G59/$F59)))</f>
        <v>0</v>
      </c>
      <c r="AB59" s="420">
        <f>IF( $F59=0,0,((($F59/$E$56)*'PLAN DE ADQUISICIONES'!Y$29)*($G59/$F59)))</f>
        <v>0</v>
      </c>
      <c r="AC59" s="420">
        <f>IF( $F59=0,0,((($F59/$E$56)*'PLAN DE ADQUISICIONES'!Z$29)*($G59/$F59)))</f>
        <v>0</v>
      </c>
      <c r="AD59" s="420">
        <f>IF( $F59=0,0,((($F59/$E$56)*'PLAN DE ADQUISICIONES'!AA$29)*($G59/$F59)))</f>
        <v>0</v>
      </c>
      <c r="AE59" s="420">
        <f>IF( $F59=0,0,((($F59/$E$56)*'PLAN DE ADQUISICIONES'!AB$29)*($G59/$F59)))</f>
        <v>0</v>
      </c>
      <c r="AF59" s="420">
        <f>IF( $F59=0,0,((($F59/$E$56)*'PLAN DE ADQUISICIONES'!AC$29)*($G59/$F59)))</f>
        <v>0</v>
      </c>
      <c r="AG59" s="421">
        <f>U59+V59+W59+X59+Y59+Z59+AA59+AB59+AC59+AD59+AE59+AF59</f>
        <v>0</v>
      </c>
      <c r="AH59" s="425">
        <f>IF( $F59=0,0,((($F59/$E$56)*'PLAN DE ADQUISICIONES'!AD$29)*($G59/$F59)))</f>
        <v>0</v>
      </c>
      <c r="AI59" s="420">
        <f>IF( $F59=0,0,((($F59/$E$56)*'PLAN DE ADQUISICIONES'!AE$29)*($G59/$F59)))</f>
        <v>0</v>
      </c>
      <c r="AJ59" s="420">
        <f>IF( $F59=0,0,((($F59/$E$56)*'PLAN DE ADQUISICIONES'!AF$29)*($G59/$F59)))</f>
        <v>0</v>
      </c>
      <c r="AK59" s="420">
        <f>IF( $F59=0,0,((($F59/$E$56)*'PLAN DE ADQUISICIONES'!AG$29)*($G59/$F59)))</f>
        <v>0</v>
      </c>
      <c r="AL59" s="420">
        <f>IF( $F59=0,0,((($F59/$E$56)*'PLAN DE ADQUISICIONES'!AH$29)*($G59/$F59)))</f>
        <v>0</v>
      </c>
      <c r="AM59" s="420">
        <f>IF( $F59=0,0,((($F59/$E$56)*'PLAN DE ADQUISICIONES'!AI$29)*($G59/$F59)))</f>
        <v>0</v>
      </c>
      <c r="AN59" s="420">
        <f>IF( $F59=0,0,((($F59/$E$56)*'PLAN DE ADQUISICIONES'!AJ$29)*($G59/$F59)))</f>
        <v>0</v>
      </c>
      <c r="AO59" s="420">
        <f>IF( $F59=0,0,((($F59/$E$56)*'PLAN DE ADQUISICIONES'!AK$29)*($G59/$F59)))</f>
        <v>0</v>
      </c>
      <c r="AP59" s="420">
        <f>IF( $F59=0,0,((($F59/$E$56)*'PLAN DE ADQUISICIONES'!AL$29)*($G59/$F59)))</f>
        <v>0</v>
      </c>
      <c r="AQ59" s="420">
        <f>IF( $F59=0,0,((($F59/$E$56)*'PLAN DE ADQUISICIONES'!AM$29)*($G59/$F59)))</f>
        <v>0</v>
      </c>
      <c r="AR59" s="420">
        <f>IF( $F59=0,0,((($F59/$E$56)*'PLAN DE ADQUISICIONES'!AN$29)*($G59/$F59)))</f>
        <v>0</v>
      </c>
      <c r="AS59" s="420">
        <f>IF( $F59=0,0,((($F59/$E$56)*'PLAN DE ADQUISICIONES'!AO$29)*($G59/$F59)))</f>
        <v>0</v>
      </c>
      <c r="AT59" s="423">
        <f>AH59+AI59+AJ59+AK59+AL59+AM59+AN59+AO59+AP59+AQ59+AR59+AS59</f>
        <v>0</v>
      </c>
      <c r="AU59" s="426">
        <f>AS59+AR59+AQ59+AP59+AO59+AN59+AM59+AL59+AK59+AJ59+AI59+AH59+AF59+AE59+AD59+AC59+AB59+AA59+Z59+Y59+X59+W59+V59+U59+S59+R59+Q59+P59+O59+N59+M59+L59+K59+J59+I59+H59</f>
        <v>0</v>
      </c>
      <c r="AV59" s="392">
        <f t="shared" si="1"/>
        <v>0</v>
      </c>
    </row>
    <row r="60" spans="2:48" s="394" customFormat="1" ht="12.75" customHeight="1" x14ac:dyDescent="0.15">
      <c r="B60" s="416" t="str">
        <f>+'FORMATO COSTEO C1'!C$260</f>
        <v>1.2.3.4</v>
      </c>
      <c r="C60" s="417" t="str">
        <f>+'FORMATO COSTEO C1'!B$260</f>
        <v>Categoría de gasto</v>
      </c>
      <c r="D60" s="428"/>
      <c r="E60" s="556"/>
      <c r="F60" s="420">
        <f>+'FORMATO COSTEO C1'!G260</f>
        <v>0</v>
      </c>
      <c r="G60" s="421">
        <f>+'FORMATO COSTEO C1'!L260</f>
        <v>0</v>
      </c>
      <c r="H60" s="425">
        <f>IF( $F60=0,0,((($F60/$E$56)*'PLAN DE ADQUISICIONES'!F$29)*($G60/$F60)))</f>
        <v>0</v>
      </c>
      <c r="I60" s="420">
        <f>IF( $F60=0,0,((($F60/$E$56)*'PLAN DE ADQUISICIONES'!G$29)*($G60/$F60)))</f>
        <v>0</v>
      </c>
      <c r="J60" s="420">
        <f>IF( $F60=0,0,((($F60/$E$56)*'PLAN DE ADQUISICIONES'!H$29)*($G60/$F60)))</f>
        <v>0</v>
      </c>
      <c r="K60" s="420">
        <f>IF( $F60=0,0,((($F60/$E$56)*'PLAN DE ADQUISICIONES'!I$29)*($G60/$F60)))</f>
        <v>0</v>
      </c>
      <c r="L60" s="420">
        <f>IF( $F60=0,0,((($F60/$E$56)*'PLAN DE ADQUISICIONES'!J$29)*($G60/$F60)))</f>
        <v>0</v>
      </c>
      <c r="M60" s="420">
        <f>IF( $F60=0,0,((($F60/$E$56)*'PLAN DE ADQUISICIONES'!K$29)*($G60/$F60)))</f>
        <v>0</v>
      </c>
      <c r="N60" s="420">
        <f>IF( $F60=0,0,((($F60/$E$56)*'PLAN DE ADQUISICIONES'!L$29)*($G60/$F60)))</f>
        <v>0</v>
      </c>
      <c r="O60" s="420">
        <f>IF( $F60=0,0,((($F60/$E$56)*'PLAN DE ADQUISICIONES'!M$29)*($G60/$F60)))</f>
        <v>0</v>
      </c>
      <c r="P60" s="420">
        <f>IF( $F60=0,0,((($F60/$E$56)*'PLAN DE ADQUISICIONES'!N$29)*($G60/$F60)))</f>
        <v>0</v>
      </c>
      <c r="Q60" s="420">
        <f>IF( $F60=0,0,((($F60/$E$56)*'PLAN DE ADQUISICIONES'!O$29)*($G60/$F60)))</f>
        <v>0</v>
      </c>
      <c r="R60" s="420">
        <f>IF( $F60=0,0,((($F60/$E$56)*'PLAN DE ADQUISICIONES'!P$29)*($G60/$F60)))</f>
        <v>0</v>
      </c>
      <c r="S60" s="420">
        <f>IF( $F60=0,0,((($F60/$E$56)*'PLAN DE ADQUISICIONES'!Q$29)*($G60/$F60)))</f>
        <v>0</v>
      </c>
      <c r="T60" s="423">
        <f>H60+I60+J60+K60+L60+M60+N60+O60+P60+Q60+R60+S60</f>
        <v>0</v>
      </c>
      <c r="U60" s="424">
        <f>IF( $F60=0,0,((($F60/$E$56)*'PLAN DE ADQUISICIONES'!R$29)*($G60/$F60)))</f>
        <v>0</v>
      </c>
      <c r="V60" s="420">
        <f>IF( $F60=0,0,((($F60/$E$56)*'PLAN DE ADQUISICIONES'!S$29)*($G60/$F60)))</f>
        <v>0</v>
      </c>
      <c r="W60" s="420">
        <f>IF( $F60=0,0,((($F60/$E$56)*'PLAN DE ADQUISICIONES'!T$29)*($G60/$F60)))</f>
        <v>0</v>
      </c>
      <c r="X60" s="420">
        <f>IF( $F60=0,0,((($F60/$E$56)*'PLAN DE ADQUISICIONES'!U$29)*($G60/$F60)))</f>
        <v>0</v>
      </c>
      <c r="Y60" s="420">
        <f>IF( $F60=0,0,((($F60/$E$56)*'PLAN DE ADQUISICIONES'!V$29)*($G60/$F60)))</f>
        <v>0</v>
      </c>
      <c r="Z60" s="420">
        <f>IF( $F60=0,0,((($F60/$E$56)*'PLAN DE ADQUISICIONES'!W$29)*($G60/$F60)))</f>
        <v>0</v>
      </c>
      <c r="AA60" s="420">
        <f>IF( $F60=0,0,((($F60/$E$56)*'PLAN DE ADQUISICIONES'!X$29)*($G60/$F60)))</f>
        <v>0</v>
      </c>
      <c r="AB60" s="420">
        <f>IF( $F60=0,0,((($F60/$E$56)*'PLAN DE ADQUISICIONES'!Y$29)*($G60/$F60)))</f>
        <v>0</v>
      </c>
      <c r="AC60" s="420">
        <f>IF( $F60=0,0,((($F60/$E$56)*'PLAN DE ADQUISICIONES'!Z$29)*($G60/$F60)))</f>
        <v>0</v>
      </c>
      <c r="AD60" s="420">
        <f>IF( $F60=0,0,((($F60/$E$56)*'PLAN DE ADQUISICIONES'!AA$29)*($G60/$F60)))</f>
        <v>0</v>
      </c>
      <c r="AE60" s="420">
        <f>IF( $F60=0,0,((($F60/$E$56)*'PLAN DE ADQUISICIONES'!AB$29)*($G60/$F60)))</f>
        <v>0</v>
      </c>
      <c r="AF60" s="420">
        <f>IF( $F60=0,0,((($F60/$E$56)*'PLAN DE ADQUISICIONES'!AC$29)*($G60/$F60)))</f>
        <v>0</v>
      </c>
      <c r="AG60" s="421">
        <f>U60+V60+W60+X60+Y60+Z60+AA60+AB60+AC60+AD60+AE60+AF60</f>
        <v>0</v>
      </c>
      <c r="AH60" s="425">
        <f>IF( $F60=0,0,((($F60/$E$56)*'PLAN DE ADQUISICIONES'!AD$29)*($G60/$F60)))</f>
        <v>0</v>
      </c>
      <c r="AI60" s="420">
        <f>IF( $F60=0,0,((($F60/$E$56)*'PLAN DE ADQUISICIONES'!AE$29)*($G60/$F60)))</f>
        <v>0</v>
      </c>
      <c r="AJ60" s="420">
        <f>IF( $F60=0,0,((($F60/$E$56)*'PLAN DE ADQUISICIONES'!AF$29)*($G60/$F60)))</f>
        <v>0</v>
      </c>
      <c r="AK60" s="420">
        <f>IF( $F60=0,0,((($F60/$E$56)*'PLAN DE ADQUISICIONES'!AG$29)*($G60/$F60)))</f>
        <v>0</v>
      </c>
      <c r="AL60" s="420">
        <f>IF( $F60=0,0,((($F60/$E$56)*'PLAN DE ADQUISICIONES'!AH$29)*($G60/$F60)))</f>
        <v>0</v>
      </c>
      <c r="AM60" s="420">
        <f>IF( $F60=0,0,((($F60/$E$56)*'PLAN DE ADQUISICIONES'!AI$29)*($G60/$F60)))</f>
        <v>0</v>
      </c>
      <c r="AN60" s="420">
        <f>IF( $F60=0,0,((($F60/$E$56)*'PLAN DE ADQUISICIONES'!AJ$29)*($G60/$F60)))</f>
        <v>0</v>
      </c>
      <c r="AO60" s="420">
        <f>IF( $F60=0,0,((($F60/$E$56)*'PLAN DE ADQUISICIONES'!AK$29)*($G60/$F60)))</f>
        <v>0</v>
      </c>
      <c r="AP60" s="420">
        <f>IF( $F60=0,0,((($F60/$E$56)*'PLAN DE ADQUISICIONES'!AL$29)*($G60/$F60)))</f>
        <v>0</v>
      </c>
      <c r="AQ60" s="420">
        <f>IF( $F60=0,0,((($F60/$E$56)*'PLAN DE ADQUISICIONES'!AM$29)*($G60/$F60)))</f>
        <v>0</v>
      </c>
      <c r="AR60" s="420">
        <f>IF( $F60=0,0,((($F60/$E$56)*'PLAN DE ADQUISICIONES'!AN$29)*($G60/$F60)))</f>
        <v>0</v>
      </c>
      <c r="AS60" s="420">
        <f>IF( $F60=0,0,((($F60/$E$56)*'PLAN DE ADQUISICIONES'!AO$29)*($G60/$F60)))</f>
        <v>0</v>
      </c>
      <c r="AT60" s="423">
        <f>AH60+AI60+AJ60+AK60+AL60+AM60+AN60+AO60+AP60+AQ60+AR60+AS60</f>
        <v>0</v>
      </c>
      <c r="AU60" s="426">
        <f>AS60+AR60+AQ60+AP60+AO60+AN60+AM60+AL60+AK60+AJ60+AI60+AH60+AF60+AE60+AD60+AC60+AB60+AA60+Z60+Y60+X60+W60+V60+U60+S60+R60+Q60+P60+O60+N60+M60+L60+K60+J60+I60+H60</f>
        <v>0</v>
      </c>
      <c r="AV60" s="392">
        <f t="shared" si="1"/>
        <v>0</v>
      </c>
    </row>
    <row r="61" spans="2:48" s="394" customFormat="1" ht="12.75" customHeight="1" x14ac:dyDescent="0.15">
      <c r="B61" s="416" t="str">
        <f>+'FORMATO COSTEO C1'!C$266</f>
        <v>1.2.3.5</v>
      </c>
      <c r="C61" s="417" t="str">
        <f>+'FORMATO COSTEO C1'!B$266</f>
        <v>Categoría de gasto</v>
      </c>
      <c r="D61" s="428"/>
      <c r="E61" s="556"/>
      <c r="F61" s="420">
        <f>+'FORMATO COSTEO C1'!G266</f>
        <v>0</v>
      </c>
      <c r="G61" s="421">
        <f>+'FORMATO COSTEO C1'!L266</f>
        <v>0</v>
      </c>
      <c r="H61" s="425">
        <f>IF( $F61=0,0,((($F61/$E$56)*'PLAN DE ADQUISICIONES'!F$29)*($G61/$F61)))</f>
        <v>0</v>
      </c>
      <c r="I61" s="420">
        <f>IF( $F61=0,0,((($F61/$E$56)*'PLAN DE ADQUISICIONES'!G$29)*($G61/$F61)))</f>
        <v>0</v>
      </c>
      <c r="J61" s="420">
        <f>IF( $F61=0,0,((($F61/$E$56)*'PLAN DE ADQUISICIONES'!H$29)*($G61/$F61)))</f>
        <v>0</v>
      </c>
      <c r="K61" s="420">
        <f>IF( $F61=0,0,((($F61/$E$56)*'PLAN DE ADQUISICIONES'!I$29)*($G61/$F61)))</f>
        <v>0</v>
      </c>
      <c r="L61" s="420">
        <f>IF( $F61=0,0,((($F61/$E$56)*'PLAN DE ADQUISICIONES'!J$29)*($G61/$F61)))</f>
        <v>0</v>
      </c>
      <c r="M61" s="420">
        <f>IF( $F61=0,0,((($F61/$E$56)*'PLAN DE ADQUISICIONES'!K$29)*($G61/$F61)))</f>
        <v>0</v>
      </c>
      <c r="N61" s="420">
        <f>IF( $F61=0,0,((($F61/$E$56)*'PLAN DE ADQUISICIONES'!L$29)*($G61/$F61)))</f>
        <v>0</v>
      </c>
      <c r="O61" s="420">
        <f>IF( $F61=0,0,((($F61/$E$56)*'PLAN DE ADQUISICIONES'!M$29)*($G61/$F61)))</f>
        <v>0</v>
      </c>
      <c r="P61" s="420">
        <f>IF( $F61=0,0,((($F61/$E$56)*'PLAN DE ADQUISICIONES'!N$29)*($G61/$F61)))</f>
        <v>0</v>
      </c>
      <c r="Q61" s="420">
        <f>IF( $F61=0,0,((($F61/$E$56)*'PLAN DE ADQUISICIONES'!O$29)*($G61/$F61)))</f>
        <v>0</v>
      </c>
      <c r="R61" s="420">
        <f>IF( $F61=0,0,((($F61/$E$56)*'PLAN DE ADQUISICIONES'!P$29)*($G61/$F61)))</f>
        <v>0</v>
      </c>
      <c r="S61" s="420">
        <f>IF( $F61=0,0,((($F61/$E$56)*'PLAN DE ADQUISICIONES'!Q$29)*($G61/$F61)))</f>
        <v>0</v>
      </c>
      <c r="T61" s="423">
        <f>H61+I61+J61+K61+L61+M61+N61+O61+P61+Q61+R61+S61</f>
        <v>0</v>
      </c>
      <c r="U61" s="424">
        <f>IF( $F61=0,0,((($F61/$E$56)*'PLAN DE ADQUISICIONES'!R$29)*($G61/$F61)))</f>
        <v>0</v>
      </c>
      <c r="V61" s="420">
        <f>IF( $F61=0,0,((($F61/$E$56)*'PLAN DE ADQUISICIONES'!S$29)*($G61/$F61)))</f>
        <v>0</v>
      </c>
      <c r="W61" s="420">
        <f>IF( $F61=0,0,((($F61/$E$56)*'PLAN DE ADQUISICIONES'!T$29)*($G61/$F61)))</f>
        <v>0</v>
      </c>
      <c r="X61" s="420">
        <f>IF( $F61=0,0,((($F61/$E$56)*'PLAN DE ADQUISICIONES'!U$29)*($G61/$F61)))</f>
        <v>0</v>
      </c>
      <c r="Y61" s="420">
        <f>IF( $F61=0,0,((($F61/$E$56)*'PLAN DE ADQUISICIONES'!V$29)*($G61/$F61)))</f>
        <v>0</v>
      </c>
      <c r="Z61" s="420">
        <f>IF( $F61=0,0,((($F61/$E$56)*'PLAN DE ADQUISICIONES'!W$29)*($G61/$F61)))</f>
        <v>0</v>
      </c>
      <c r="AA61" s="420">
        <f>IF( $F61=0,0,((($F61/$E$56)*'PLAN DE ADQUISICIONES'!X$29)*($G61/$F61)))</f>
        <v>0</v>
      </c>
      <c r="AB61" s="420">
        <f>IF( $F61=0,0,((($F61/$E$56)*'PLAN DE ADQUISICIONES'!Y$29)*($G61/$F61)))</f>
        <v>0</v>
      </c>
      <c r="AC61" s="420">
        <f>IF( $F61=0,0,((($F61/$E$56)*'PLAN DE ADQUISICIONES'!Z$29)*($G61/$F61)))</f>
        <v>0</v>
      </c>
      <c r="AD61" s="420">
        <f>IF( $F61=0,0,((($F61/$E$56)*'PLAN DE ADQUISICIONES'!AA$29)*($G61/$F61)))</f>
        <v>0</v>
      </c>
      <c r="AE61" s="420">
        <f>IF( $F61=0,0,((($F61/$E$56)*'PLAN DE ADQUISICIONES'!AB$29)*($G61/$F61)))</f>
        <v>0</v>
      </c>
      <c r="AF61" s="420">
        <f>IF( $F61=0,0,((($F61/$E$56)*'PLAN DE ADQUISICIONES'!AC$29)*($G61/$F61)))</f>
        <v>0</v>
      </c>
      <c r="AG61" s="421">
        <f>U61+V61+W61+X61+Y61+Z61+AA61+AB61+AC61+AD61+AE61+AF61</f>
        <v>0</v>
      </c>
      <c r="AH61" s="425">
        <f>IF( $F61=0,0,((($F61/$E$56)*'PLAN DE ADQUISICIONES'!AD$29)*($G61/$F61)))</f>
        <v>0</v>
      </c>
      <c r="AI61" s="420">
        <f>IF( $F61=0,0,((($F61/$E$56)*'PLAN DE ADQUISICIONES'!AE$29)*($G61/$F61)))</f>
        <v>0</v>
      </c>
      <c r="AJ61" s="420">
        <f>IF( $F61=0,0,((($F61/$E$56)*'PLAN DE ADQUISICIONES'!AF$29)*($G61/$F61)))</f>
        <v>0</v>
      </c>
      <c r="AK61" s="420">
        <f>IF( $F61=0,0,((($F61/$E$56)*'PLAN DE ADQUISICIONES'!AG$29)*($G61/$F61)))</f>
        <v>0</v>
      </c>
      <c r="AL61" s="420">
        <f>IF( $F61=0,0,((($F61/$E$56)*'PLAN DE ADQUISICIONES'!AH$29)*($G61/$F61)))</f>
        <v>0</v>
      </c>
      <c r="AM61" s="420">
        <f>IF( $F61=0,0,((($F61/$E$56)*'PLAN DE ADQUISICIONES'!AI$29)*($G61/$F61)))</f>
        <v>0</v>
      </c>
      <c r="AN61" s="420">
        <f>IF( $F61=0,0,((($F61/$E$56)*'PLAN DE ADQUISICIONES'!AJ$29)*($G61/$F61)))</f>
        <v>0</v>
      </c>
      <c r="AO61" s="420">
        <f>IF( $F61=0,0,((($F61/$E$56)*'PLAN DE ADQUISICIONES'!AK$29)*($G61/$F61)))</f>
        <v>0</v>
      </c>
      <c r="AP61" s="420">
        <f>IF( $F61=0,0,((($F61/$E$56)*'PLAN DE ADQUISICIONES'!AL$29)*($G61/$F61)))</f>
        <v>0</v>
      </c>
      <c r="AQ61" s="420">
        <f>IF( $F61=0,0,((($F61/$E$56)*'PLAN DE ADQUISICIONES'!AM$29)*($G61/$F61)))</f>
        <v>0</v>
      </c>
      <c r="AR61" s="420">
        <f>IF( $F61=0,0,((($F61/$E$56)*'PLAN DE ADQUISICIONES'!AN$29)*($G61/$F61)))</f>
        <v>0</v>
      </c>
      <c r="AS61" s="420">
        <f>IF( $F61=0,0,((($F61/$E$56)*'PLAN DE ADQUISICIONES'!AO$29)*($G61/$F61)))</f>
        <v>0</v>
      </c>
      <c r="AT61" s="423">
        <f>AH61+AI61+AJ61+AK61+AL61+AM61+AN61+AO61+AP61+AQ61+AR61+AS61</f>
        <v>0</v>
      </c>
      <c r="AU61" s="426">
        <f>AS61+AR61+AQ61+AP61+AO61+AN61+AM61+AL61+AK61+AJ61+AI61+AH61+AF61+AE61+AD61+AC61+AB61+AA61+Z61+Y61+X61+W61+V61+U61+S61+R61+Q61+P61+O61+N61+M61+L61+K61+J61+I61+H61</f>
        <v>0</v>
      </c>
      <c r="AV61" s="392">
        <f t="shared" si="1"/>
        <v>0</v>
      </c>
    </row>
    <row r="62" spans="2:48" s="394" customFormat="1" ht="12.75" customHeight="1" x14ac:dyDescent="0.15">
      <c r="B62" s="406" t="str">
        <f>+'FORMATO COSTEO C1'!C$272</f>
        <v>1.2.4</v>
      </c>
      <c r="C62" s="430">
        <f>+'FORMATO COSTEO C1'!B$272</f>
        <v>0</v>
      </c>
      <c r="D62" s="543" t="str">
        <f>+'FORMATO COSTEO C1'!D$272</f>
        <v>Unidad medida</v>
      </c>
      <c r="E62" s="535">
        <f>+'FORMATO COSTEO C1'!E$272</f>
        <v>0</v>
      </c>
      <c r="F62" s="410">
        <f>SUM(F63:F67)</f>
        <v>0</v>
      </c>
      <c r="G62" s="411">
        <f t="shared" ref="G62:AS62" si="19">SUM(G63:G67)</f>
        <v>0</v>
      </c>
      <c r="H62" s="412">
        <f t="shared" si="19"/>
        <v>0</v>
      </c>
      <c r="I62" s="410">
        <f>SUM(I63:I67)</f>
        <v>0</v>
      </c>
      <c r="J62" s="410">
        <f>SUM(J63:J67)</f>
        <v>0</v>
      </c>
      <c r="K62" s="410">
        <f>SUM(K63:K67)</f>
        <v>0</v>
      </c>
      <c r="L62" s="410">
        <f>SUM(L63:L67)</f>
        <v>0</v>
      </c>
      <c r="M62" s="410">
        <f>SUM(M63:M67)</f>
        <v>0</v>
      </c>
      <c r="N62" s="410">
        <f t="shared" si="19"/>
        <v>0</v>
      </c>
      <c r="O62" s="410">
        <f t="shared" si="19"/>
        <v>0</v>
      </c>
      <c r="P62" s="410">
        <f t="shared" si="19"/>
        <v>0</v>
      </c>
      <c r="Q62" s="410">
        <f t="shared" si="19"/>
        <v>0</v>
      </c>
      <c r="R62" s="410">
        <f t="shared" si="19"/>
        <v>0</v>
      </c>
      <c r="S62" s="410">
        <f t="shared" si="19"/>
        <v>0</v>
      </c>
      <c r="T62" s="413">
        <f>SUM(T63:T67)</f>
        <v>0</v>
      </c>
      <c r="U62" s="414">
        <f t="shared" si="19"/>
        <v>0</v>
      </c>
      <c r="V62" s="410">
        <f t="shared" si="19"/>
        <v>0</v>
      </c>
      <c r="W62" s="410">
        <f t="shared" si="19"/>
        <v>0</v>
      </c>
      <c r="X62" s="410">
        <f t="shared" si="19"/>
        <v>0</v>
      </c>
      <c r="Y62" s="410">
        <f t="shared" si="19"/>
        <v>0</v>
      </c>
      <c r="Z62" s="410">
        <f t="shared" si="19"/>
        <v>0</v>
      </c>
      <c r="AA62" s="410">
        <f t="shared" si="19"/>
        <v>0</v>
      </c>
      <c r="AB62" s="410">
        <f t="shared" si="19"/>
        <v>0</v>
      </c>
      <c r="AC62" s="410">
        <f t="shared" si="19"/>
        <v>0</v>
      </c>
      <c r="AD62" s="410">
        <f t="shared" si="19"/>
        <v>0</v>
      </c>
      <c r="AE62" s="410">
        <f t="shared" si="19"/>
        <v>0</v>
      </c>
      <c r="AF62" s="410">
        <f t="shared" si="19"/>
        <v>0</v>
      </c>
      <c r="AG62" s="411">
        <f t="shared" si="19"/>
        <v>0</v>
      </c>
      <c r="AH62" s="412">
        <f t="shared" si="19"/>
        <v>0</v>
      </c>
      <c r="AI62" s="410">
        <f t="shared" si="19"/>
        <v>0</v>
      </c>
      <c r="AJ62" s="410">
        <f t="shared" si="19"/>
        <v>0</v>
      </c>
      <c r="AK62" s="410">
        <f t="shared" si="19"/>
        <v>0</v>
      </c>
      <c r="AL62" s="410">
        <f t="shared" si="19"/>
        <v>0</v>
      </c>
      <c r="AM62" s="410">
        <f t="shared" si="19"/>
        <v>0</v>
      </c>
      <c r="AN62" s="410">
        <f t="shared" si="19"/>
        <v>0</v>
      </c>
      <c r="AO62" s="410">
        <f t="shared" si="19"/>
        <v>0</v>
      </c>
      <c r="AP62" s="410">
        <f t="shared" si="19"/>
        <v>0</v>
      </c>
      <c r="AQ62" s="410">
        <f t="shared" si="19"/>
        <v>0</v>
      </c>
      <c r="AR62" s="410">
        <f t="shared" si="19"/>
        <v>0</v>
      </c>
      <c r="AS62" s="410">
        <f t="shared" si="19"/>
        <v>0</v>
      </c>
      <c r="AT62" s="413">
        <f>SUM(AT63:AT67)</f>
        <v>0</v>
      </c>
      <c r="AU62" s="415">
        <f>SUM(AU63:AU67)</f>
        <v>0</v>
      </c>
      <c r="AV62" s="392">
        <f t="shared" si="1"/>
        <v>0</v>
      </c>
    </row>
    <row r="63" spans="2:48" s="394" customFormat="1" ht="12.75" customHeight="1" x14ac:dyDescent="0.15">
      <c r="B63" s="416" t="str">
        <f>+'FORMATO COSTEO C1'!C$274</f>
        <v>1.2.4.1</v>
      </c>
      <c r="C63" s="417" t="str">
        <f>+'FORMATO COSTEO C1'!B$274</f>
        <v>Categoría de gasto</v>
      </c>
      <c r="D63" s="428"/>
      <c r="E63" s="556"/>
      <c r="F63" s="420">
        <f>+'FORMATO COSTEO C1'!G274</f>
        <v>0</v>
      </c>
      <c r="G63" s="421">
        <f>+'FORMATO COSTEO C1'!L274</f>
        <v>0</v>
      </c>
      <c r="H63" s="422">
        <f>IF( $F63=0,0,((($F63/$E$62)*'PLAN DE ADQUISICIONES'!F$30)*($G63/$F63)))</f>
        <v>0</v>
      </c>
      <c r="I63" s="420">
        <f>IF( $F63=0,0,((($F63/$E$62)*'PLAN DE ADQUISICIONES'!G$30)*($G63/$F63)))</f>
        <v>0</v>
      </c>
      <c r="J63" s="420">
        <f>IF( $F63=0,0,((($F63/$E$62)*'PLAN DE ADQUISICIONES'!H$30)*($G63/$F63)))</f>
        <v>0</v>
      </c>
      <c r="K63" s="420">
        <f>IF( $F63=0,0,((($F63/$E$62)*'PLAN DE ADQUISICIONES'!I$30)*($G63/$F63)))</f>
        <v>0</v>
      </c>
      <c r="L63" s="420">
        <f>IF( $F63=0,0,((($F63/$E$62)*'PLAN DE ADQUISICIONES'!J$30)*($G63/$F63)))</f>
        <v>0</v>
      </c>
      <c r="M63" s="420">
        <f>IF( $F63=0,0,((($F63/$E$62)*'PLAN DE ADQUISICIONES'!K$30)*($G63/$F63)))</f>
        <v>0</v>
      </c>
      <c r="N63" s="420">
        <f>IF( $F63=0,0,((($F63/$E$62)*'PLAN DE ADQUISICIONES'!L$30)*($G63/$F63)))</f>
        <v>0</v>
      </c>
      <c r="O63" s="420">
        <f>IF( $F63=0,0,((($F63/$E$62)*'PLAN DE ADQUISICIONES'!M$30)*($G63/$F63)))</f>
        <v>0</v>
      </c>
      <c r="P63" s="420">
        <f>IF( $F63=0,0,((($F63/$E$62)*'PLAN DE ADQUISICIONES'!N$30)*($G63/$F63)))</f>
        <v>0</v>
      </c>
      <c r="Q63" s="420">
        <f>IF( $F63=0,0,((($F63/$E$62)*'PLAN DE ADQUISICIONES'!O$30)*($G63/$F63)))</f>
        <v>0</v>
      </c>
      <c r="R63" s="420">
        <f>IF( $F63=0,0,((($F63/$E$62)*'PLAN DE ADQUISICIONES'!P$30)*($G63/$F63)))</f>
        <v>0</v>
      </c>
      <c r="S63" s="420">
        <f>IF( $F63=0,0,((($F63/$E$62)*'PLAN DE ADQUISICIONES'!Q$30)*($G63/$F63)))</f>
        <v>0</v>
      </c>
      <c r="T63" s="423">
        <f>H63+I63+J63+K63+L63+M63+N63+O63+P63+Q63+R63+S63</f>
        <v>0</v>
      </c>
      <c r="U63" s="424">
        <f>IF( $F63=0,0,((($F63/$E$62)*'PLAN DE ADQUISICIONES'!R$30)*($G63/$F63)))</f>
        <v>0</v>
      </c>
      <c r="V63" s="420">
        <f>IF( $F63=0,0,((($F63/$E$62)*'PLAN DE ADQUISICIONES'!S$30)*($G63/$F63)))</f>
        <v>0</v>
      </c>
      <c r="W63" s="420">
        <f>IF( $F63=0,0,((($F63/$E$62)*'PLAN DE ADQUISICIONES'!T$30)*($G63/$F63)))</f>
        <v>0</v>
      </c>
      <c r="X63" s="420">
        <f>IF( $F63=0,0,((($F63/$E$62)*'PLAN DE ADQUISICIONES'!U$30)*($G63/$F63)))</f>
        <v>0</v>
      </c>
      <c r="Y63" s="420">
        <f>IF( $F63=0,0,((($F63/$E$62)*'PLAN DE ADQUISICIONES'!V$30)*($G63/$F63)))</f>
        <v>0</v>
      </c>
      <c r="Z63" s="420">
        <f>IF( $F63=0,0,((($F63/$E$62)*'PLAN DE ADQUISICIONES'!W$30)*($G63/$F63)))</f>
        <v>0</v>
      </c>
      <c r="AA63" s="420">
        <f>IF( $F63=0,0,((($F63/$E$62)*'PLAN DE ADQUISICIONES'!X$30)*($G63/$F63)))</f>
        <v>0</v>
      </c>
      <c r="AB63" s="420">
        <f>IF( $F63=0,0,((($F63/$E$62)*'PLAN DE ADQUISICIONES'!Y$30)*($G63/$F63)))</f>
        <v>0</v>
      </c>
      <c r="AC63" s="420">
        <f>IF( $F63=0,0,((($F63/$E$62)*'PLAN DE ADQUISICIONES'!Z$30)*($G63/$F63)))</f>
        <v>0</v>
      </c>
      <c r="AD63" s="420">
        <f>IF( $F63=0,0,((($F63/$E$62)*'PLAN DE ADQUISICIONES'!AA$30)*($G63/$F63)))</f>
        <v>0</v>
      </c>
      <c r="AE63" s="420">
        <f>IF( $F63=0,0,((($F63/$E$62)*'PLAN DE ADQUISICIONES'!AB$30)*($G63/$F63)))</f>
        <v>0</v>
      </c>
      <c r="AF63" s="420">
        <f>IF( $F63=0,0,((($F63/$E$62)*'PLAN DE ADQUISICIONES'!AC$30)*($G63/$F63)))</f>
        <v>0</v>
      </c>
      <c r="AG63" s="421">
        <f>U63+V63+W63+X63+Y63+Z63+AA63+AB63+AC63+AD63+AE63+AF63</f>
        <v>0</v>
      </c>
      <c r="AH63" s="425">
        <f>IF( $F63=0,0,((($F63/$E$62)*'PLAN DE ADQUISICIONES'!AD$30)*($G63/$F63)))</f>
        <v>0</v>
      </c>
      <c r="AI63" s="420">
        <f>IF( $F63=0,0,((($F63/$E$62)*'PLAN DE ADQUISICIONES'!AE$30)*($G63/$F63)))</f>
        <v>0</v>
      </c>
      <c r="AJ63" s="420">
        <f>IF( $F63=0,0,((($F63/$E$62)*'PLAN DE ADQUISICIONES'!AF$30)*($G63/$F63)))</f>
        <v>0</v>
      </c>
      <c r="AK63" s="420">
        <f>IF( $F63=0,0,((($F63/$E$62)*'PLAN DE ADQUISICIONES'!AG$30)*($G63/$F63)))</f>
        <v>0</v>
      </c>
      <c r="AL63" s="420">
        <f>IF( $F63=0,0,((($F63/$E$62)*'PLAN DE ADQUISICIONES'!AH$30)*($G63/$F63)))</f>
        <v>0</v>
      </c>
      <c r="AM63" s="420">
        <f>IF( $F63=0,0,((($F63/$E$62)*'PLAN DE ADQUISICIONES'!AI$30)*($G63/$F63)))</f>
        <v>0</v>
      </c>
      <c r="AN63" s="420">
        <f>IF( $F63=0,0,((($F63/$E$62)*'PLAN DE ADQUISICIONES'!AJ$30)*($G63/$F63)))</f>
        <v>0</v>
      </c>
      <c r="AO63" s="420">
        <f>IF( $F63=0,0,((($F63/$E$62)*'PLAN DE ADQUISICIONES'!AK$30)*($G63/$F63)))</f>
        <v>0</v>
      </c>
      <c r="AP63" s="420">
        <f>IF( $F63=0,0,((($F63/$E$62)*'PLAN DE ADQUISICIONES'!AL$30)*($G63/$F63)))</f>
        <v>0</v>
      </c>
      <c r="AQ63" s="420">
        <f>IF( $F63=0,0,((($F63/$E$62)*'PLAN DE ADQUISICIONES'!AM$30)*($G63/$F63)))</f>
        <v>0</v>
      </c>
      <c r="AR63" s="420">
        <f>IF( $F63=0,0,((($F63/$E$62)*'PLAN DE ADQUISICIONES'!AN$30)*($G63/$F63)))</f>
        <v>0</v>
      </c>
      <c r="AS63" s="420">
        <f>IF( $F63=0,0,((($F63/$E$62)*'PLAN DE ADQUISICIONES'!AO$30)*($G63/$F63)))</f>
        <v>0</v>
      </c>
      <c r="AT63" s="423">
        <f>AH63+AI63+AJ63+AK63+AL63+AM63+AN63+AO63+AP63+AQ63+AR63+AS63</f>
        <v>0</v>
      </c>
      <c r="AU63" s="426">
        <f>AS63+AR63+AQ63+AP63+AO63+AN63+AM63+AL63+AK63+AJ63+AI63+AH63+AF63+AE63+AD63+AC63+AB63+AA63+Z63+Y63+X63+W63+V63+U63+S63+R63+Q63+P63+O63+N63+M63+L63+K63+J63+I63+H63</f>
        <v>0</v>
      </c>
      <c r="AV63" s="392">
        <f t="shared" si="1"/>
        <v>0</v>
      </c>
    </row>
    <row r="64" spans="2:48" s="394" customFormat="1" ht="12.75" customHeight="1" x14ac:dyDescent="0.15">
      <c r="B64" s="416" t="str">
        <f>+'FORMATO COSTEO C1'!C$280</f>
        <v>1.2.4.2</v>
      </c>
      <c r="C64" s="417" t="str">
        <f>+'FORMATO COSTEO C1'!B$280</f>
        <v>Categoría de gasto</v>
      </c>
      <c r="D64" s="428"/>
      <c r="E64" s="556"/>
      <c r="F64" s="420">
        <f>+'FORMATO COSTEO C1'!G280</f>
        <v>0</v>
      </c>
      <c r="G64" s="421">
        <f>+'FORMATO COSTEO C1'!L280</f>
        <v>0</v>
      </c>
      <c r="H64" s="425">
        <f>IF( $F64=0,0,((($F64/$E$62)*'PLAN DE ADQUISICIONES'!F$30)*($G64/$F64)))</f>
        <v>0</v>
      </c>
      <c r="I64" s="420">
        <f>IF( $F64=0,0,((($F64/$E$62)*'PLAN DE ADQUISICIONES'!G$30)*($G64/$F64)))</f>
        <v>0</v>
      </c>
      <c r="J64" s="420">
        <f>IF( $F64=0,0,((($F64/$E$62)*'PLAN DE ADQUISICIONES'!H$30)*($G64/$F64)))</f>
        <v>0</v>
      </c>
      <c r="K64" s="420">
        <f>IF( $F64=0,0,((($F64/$E$62)*'PLAN DE ADQUISICIONES'!I$30)*($G64/$F64)))</f>
        <v>0</v>
      </c>
      <c r="L64" s="420">
        <f>IF( $F64=0,0,((($F64/$E$62)*'PLAN DE ADQUISICIONES'!J$30)*($G64/$F64)))</f>
        <v>0</v>
      </c>
      <c r="M64" s="420">
        <f>IF( $F64=0,0,((($F64/$E$62)*'PLAN DE ADQUISICIONES'!K$30)*($G64/$F64)))</f>
        <v>0</v>
      </c>
      <c r="N64" s="420">
        <f>IF( $F64=0,0,((($F64/$E$62)*'PLAN DE ADQUISICIONES'!L$30)*($G64/$F64)))</f>
        <v>0</v>
      </c>
      <c r="O64" s="420">
        <f>IF( $F64=0,0,((($F64/$E$62)*'PLAN DE ADQUISICIONES'!M$30)*($G64/$F64)))</f>
        <v>0</v>
      </c>
      <c r="P64" s="420">
        <f>IF( $F64=0,0,((($F64/$E$62)*'PLAN DE ADQUISICIONES'!N$30)*($G64/$F64)))</f>
        <v>0</v>
      </c>
      <c r="Q64" s="420">
        <f>IF( $F64=0,0,((($F64/$E$62)*'PLAN DE ADQUISICIONES'!O$30)*($G64/$F64)))</f>
        <v>0</v>
      </c>
      <c r="R64" s="420">
        <f>IF( $F64=0,0,((($F64/$E$62)*'PLAN DE ADQUISICIONES'!P$30)*($G64/$F64)))</f>
        <v>0</v>
      </c>
      <c r="S64" s="420">
        <f>IF( $F64=0,0,((($F64/$E$62)*'PLAN DE ADQUISICIONES'!Q$30)*($G64/$F64)))</f>
        <v>0</v>
      </c>
      <c r="T64" s="423">
        <f>H64+I64+J64+K64+L64+M64+N64+O64+P64+Q64+R64+S64</f>
        <v>0</v>
      </c>
      <c r="U64" s="424">
        <f>IF( $F64=0,0,((($F64/$E$62)*'PLAN DE ADQUISICIONES'!R$30)*($G64/$F64)))</f>
        <v>0</v>
      </c>
      <c r="V64" s="420">
        <f>IF( $F64=0,0,((($F64/$E$62)*'PLAN DE ADQUISICIONES'!S$30)*($G64/$F64)))</f>
        <v>0</v>
      </c>
      <c r="W64" s="420">
        <f>IF( $F64=0,0,((($F64/$E$62)*'PLAN DE ADQUISICIONES'!T$30)*($G64/$F64)))</f>
        <v>0</v>
      </c>
      <c r="X64" s="420">
        <f>IF( $F64=0,0,((($F64/$E$62)*'PLAN DE ADQUISICIONES'!U$30)*($G64/$F64)))</f>
        <v>0</v>
      </c>
      <c r="Y64" s="420">
        <f>IF( $F64=0,0,((($F64/$E$62)*'PLAN DE ADQUISICIONES'!V$30)*($G64/$F64)))</f>
        <v>0</v>
      </c>
      <c r="Z64" s="420">
        <f>IF( $F64=0,0,((($F64/$E$62)*'PLAN DE ADQUISICIONES'!W$30)*($G64/$F64)))</f>
        <v>0</v>
      </c>
      <c r="AA64" s="420">
        <f>IF( $F64=0,0,((($F64/$E$62)*'PLAN DE ADQUISICIONES'!X$30)*($G64/$F64)))</f>
        <v>0</v>
      </c>
      <c r="AB64" s="420">
        <f>IF( $F64=0,0,((($F64/$E$62)*'PLAN DE ADQUISICIONES'!Y$30)*($G64/$F64)))</f>
        <v>0</v>
      </c>
      <c r="AC64" s="420">
        <f>IF( $F64=0,0,((($F64/$E$62)*'PLAN DE ADQUISICIONES'!Z$30)*($G64/$F64)))</f>
        <v>0</v>
      </c>
      <c r="AD64" s="420">
        <f>IF( $F64=0,0,((($F64/$E$62)*'PLAN DE ADQUISICIONES'!AA$30)*($G64/$F64)))</f>
        <v>0</v>
      </c>
      <c r="AE64" s="420">
        <f>IF( $F64=0,0,((($F64/$E$62)*'PLAN DE ADQUISICIONES'!AB$30)*($G64/$F64)))</f>
        <v>0</v>
      </c>
      <c r="AF64" s="420">
        <f>IF( $F64=0,0,((($F64/$E$62)*'PLAN DE ADQUISICIONES'!AC$30)*($G64/$F64)))</f>
        <v>0</v>
      </c>
      <c r="AG64" s="421">
        <f>U64+V64+W64+X64+Y64+Z64+AA64+AB64+AC64+AD64+AE64+AF64</f>
        <v>0</v>
      </c>
      <c r="AH64" s="425">
        <f>IF( $F64=0,0,((($F64/$E$62)*'PLAN DE ADQUISICIONES'!AD$30)*($G64/$F64)))</f>
        <v>0</v>
      </c>
      <c r="AI64" s="420">
        <f>IF( $F64=0,0,((($F64/$E$62)*'PLAN DE ADQUISICIONES'!AE$30)*($G64/$F64)))</f>
        <v>0</v>
      </c>
      <c r="AJ64" s="420">
        <f>IF( $F64=0,0,((($F64/$E$62)*'PLAN DE ADQUISICIONES'!AF$30)*($G64/$F64)))</f>
        <v>0</v>
      </c>
      <c r="AK64" s="420">
        <f>IF( $F64=0,0,((($F64/$E$62)*'PLAN DE ADQUISICIONES'!AG$30)*($G64/$F64)))</f>
        <v>0</v>
      </c>
      <c r="AL64" s="420">
        <f>IF( $F64=0,0,((($F64/$E$62)*'PLAN DE ADQUISICIONES'!AH$30)*($G64/$F64)))</f>
        <v>0</v>
      </c>
      <c r="AM64" s="420">
        <f>IF( $F64=0,0,((($F64/$E$62)*'PLAN DE ADQUISICIONES'!AI$30)*($G64/$F64)))</f>
        <v>0</v>
      </c>
      <c r="AN64" s="420">
        <f>IF( $F64=0,0,((($F64/$E$62)*'PLAN DE ADQUISICIONES'!AJ$30)*($G64/$F64)))</f>
        <v>0</v>
      </c>
      <c r="AO64" s="420">
        <f>IF( $F64=0,0,((($F64/$E$62)*'PLAN DE ADQUISICIONES'!AK$30)*($G64/$F64)))</f>
        <v>0</v>
      </c>
      <c r="AP64" s="420">
        <f>IF( $F64=0,0,((($F64/$E$62)*'PLAN DE ADQUISICIONES'!AL$30)*($G64/$F64)))</f>
        <v>0</v>
      </c>
      <c r="AQ64" s="420">
        <f>IF( $F64=0,0,((($F64/$E$62)*'PLAN DE ADQUISICIONES'!AM$30)*($G64/$F64)))</f>
        <v>0</v>
      </c>
      <c r="AR64" s="420">
        <f>IF( $F64=0,0,((($F64/$E$62)*'PLAN DE ADQUISICIONES'!AN$30)*($G64/$F64)))</f>
        <v>0</v>
      </c>
      <c r="AS64" s="420">
        <f>IF( $F64=0,0,((($F64/$E$62)*'PLAN DE ADQUISICIONES'!AO$30)*($G64/$F64)))</f>
        <v>0</v>
      </c>
      <c r="AT64" s="423">
        <f>AH64+AI64+AJ64+AK64+AL64+AM64+AN64+AO64+AP64+AQ64+AR64+AS64</f>
        <v>0</v>
      </c>
      <c r="AU64" s="426">
        <f>AS64+AR64+AQ64+AP64+AO64+AN64+AM64+AL64+AK64+AJ64+AI64+AH64+AF64+AE64+AD64+AC64+AB64+AA64+Z64+Y64+X64+W64+V64+U64+S64+R64+Q64+P64+O64+N64+M64+L64+K64+J64+I64+H64</f>
        <v>0</v>
      </c>
      <c r="AV64" s="392">
        <f t="shared" si="1"/>
        <v>0</v>
      </c>
    </row>
    <row r="65" spans="2:48" s="394" customFormat="1" ht="12.75" customHeight="1" x14ac:dyDescent="0.15">
      <c r="B65" s="416" t="str">
        <f>+'FORMATO COSTEO C1'!C$286</f>
        <v>1.2.4.3</v>
      </c>
      <c r="C65" s="417" t="str">
        <f>+'FORMATO COSTEO C1'!B$286</f>
        <v>Categoría de gasto</v>
      </c>
      <c r="D65" s="428"/>
      <c r="E65" s="556"/>
      <c r="F65" s="420">
        <f>+'FORMATO COSTEO C1'!G286</f>
        <v>0</v>
      </c>
      <c r="G65" s="421">
        <f>+'FORMATO COSTEO C1'!L286</f>
        <v>0</v>
      </c>
      <c r="H65" s="425">
        <f>IF( $F65=0,0,((($F65/$E$62)*'PLAN DE ADQUISICIONES'!F$30)*($G65/$F65)))</f>
        <v>0</v>
      </c>
      <c r="I65" s="420">
        <f>IF( $F65=0,0,((($F65/$E$62)*'PLAN DE ADQUISICIONES'!G$30)*($G65/$F65)))</f>
        <v>0</v>
      </c>
      <c r="J65" s="420">
        <f>IF( $F65=0,0,((($F65/$E$62)*'PLAN DE ADQUISICIONES'!H$30)*($G65/$F65)))</f>
        <v>0</v>
      </c>
      <c r="K65" s="420">
        <f>IF( $F65=0,0,((($F65/$E$62)*'PLAN DE ADQUISICIONES'!I$30)*($G65/$F65)))</f>
        <v>0</v>
      </c>
      <c r="L65" s="420">
        <f>IF( $F65=0,0,((($F65/$E$62)*'PLAN DE ADQUISICIONES'!J$30)*($G65/$F65)))</f>
        <v>0</v>
      </c>
      <c r="M65" s="420">
        <f>IF( $F65=0,0,((($F65/$E$62)*'PLAN DE ADQUISICIONES'!K$30)*($G65/$F65)))</f>
        <v>0</v>
      </c>
      <c r="N65" s="420">
        <f>IF( $F65=0,0,((($F65/$E$62)*'PLAN DE ADQUISICIONES'!L$30)*($G65/$F65)))</f>
        <v>0</v>
      </c>
      <c r="O65" s="420">
        <f>IF( $F65=0,0,((($F65/$E$62)*'PLAN DE ADQUISICIONES'!M$30)*($G65/$F65)))</f>
        <v>0</v>
      </c>
      <c r="P65" s="420">
        <f>IF( $F65=0,0,((($F65/$E$62)*'PLAN DE ADQUISICIONES'!N$30)*($G65/$F65)))</f>
        <v>0</v>
      </c>
      <c r="Q65" s="420">
        <f>IF( $F65=0,0,((($F65/$E$62)*'PLAN DE ADQUISICIONES'!O$30)*($G65/$F65)))</f>
        <v>0</v>
      </c>
      <c r="R65" s="420">
        <f>IF( $F65=0,0,((($F65/$E$62)*'PLAN DE ADQUISICIONES'!P$30)*($G65/$F65)))</f>
        <v>0</v>
      </c>
      <c r="S65" s="420">
        <f>IF( $F65=0,0,((($F65/$E$62)*'PLAN DE ADQUISICIONES'!Q$30)*($G65/$F65)))</f>
        <v>0</v>
      </c>
      <c r="T65" s="423">
        <f>H65+I65+J65+K65+L65+M65+N65+O65+P65+Q65+R65+S65</f>
        <v>0</v>
      </c>
      <c r="U65" s="424">
        <f>IF( $F65=0,0,((($F65/$E$62)*'PLAN DE ADQUISICIONES'!R$30)*($G65/$F65)))</f>
        <v>0</v>
      </c>
      <c r="V65" s="420">
        <f>IF( $F65=0,0,((($F65/$E$62)*'PLAN DE ADQUISICIONES'!S$30)*($G65/$F65)))</f>
        <v>0</v>
      </c>
      <c r="W65" s="420">
        <f>IF( $F65=0,0,((($F65/$E$62)*'PLAN DE ADQUISICIONES'!T$30)*($G65/$F65)))</f>
        <v>0</v>
      </c>
      <c r="X65" s="420">
        <f>IF( $F65=0,0,((($F65/$E$62)*'PLAN DE ADQUISICIONES'!U$30)*($G65/$F65)))</f>
        <v>0</v>
      </c>
      <c r="Y65" s="420">
        <f>IF( $F65=0,0,((($F65/$E$62)*'PLAN DE ADQUISICIONES'!V$30)*($G65/$F65)))</f>
        <v>0</v>
      </c>
      <c r="Z65" s="420">
        <f>IF( $F65=0,0,((($F65/$E$62)*'PLAN DE ADQUISICIONES'!W$30)*($G65/$F65)))</f>
        <v>0</v>
      </c>
      <c r="AA65" s="420">
        <f>IF( $F65=0,0,((($F65/$E$62)*'PLAN DE ADQUISICIONES'!X$30)*($G65/$F65)))</f>
        <v>0</v>
      </c>
      <c r="AB65" s="420">
        <f>IF( $F65=0,0,((($F65/$E$62)*'PLAN DE ADQUISICIONES'!Y$30)*($G65/$F65)))</f>
        <v>0</v>
      </c>
      <c r="AC65" s="420">
        <f>IF( $F65=0,0,((($F65/$E$62)*'PLAN DE ADQUISICIONES'!Z$30)*($G65/$F65)))</f>
        <v>0</v>
      </c>
      <c r="AD65" s="420">
        <f>IF( $F65=0,0,((($F65/$E$62)*'PLAN DE ADQUISICIONES'!AA$30)*($G65/$F65)))</f>
        <v>0</v>
      </c>
      <c r="AE65" s="420">
        <f>IF( $F65=0,0,((($F65/$E$62)*'PLAN DE ADQUISICIONES'!AB$30)*($G65/$F65)))</f>
        <v>0</v>
      </c>
      <c r="AF65" s="420">
        <f>IF( $F65=0,0,((($F65/$E$62)*'PLAN DE ADQUISICIONES'!AC$30)*($G65/$F65)))</f>
        <v>0</v>
      </c>
      <c r="AG65" s="421">
        <f>U65+V65+W65+X65+Y65+Z65+AA65+AB65+AC65+AD65+AE65+AF65</f>
        <v>0</v>
      </c>
      <c r="AH65" s="425">
        <f>IF( $F65=0,0,((($F65/$E$62)*'PLAN DE ADQUISICIONES'!AD$30)*($G65/$F65)))</f>
        <v>0</v>
      </c>
      <c r="AI65" s="420">
        <f>IF( $F65=0,0,((($F65/$E$62)*'PLAN DE ADQUISICIONES'!AE$30)*($G65/$F65)))</f>
        <v>0</v>
      </c>
      <c r="AJ65" s="420">
        <f>IF( $F65=0,0,((($F65/$E$62)*'PLAN DE ADQUISICIONES'!AF$30)*($G65/$F65)))</f>
        <v>0</v>
      </c>
      <c r="AK65" s="420">
        <f>IF( $F65=0,0,((($F65/$E$62)*'PLAN DE ADQUISICIONES'!AG$30)*($G65/$F65)))</f>
        <v>0</v>
      </c>
      <c r="AL65" s="420">
        <f>IF( $F65=0,0,((($F65/$E$62)*'PLAN DE ADQUISICIONES'!AH$30)*($G65/$F65)))</f>
        <v>0</v>
      </c>
      <c r="AM65" s="420">
        <f>IF( $F65=0,0,((($F65/$E$62)*'PLAN DE ADQUISICIONES'!AI$30)*($G65/$F65)))</f>
        <v>0</v>
      </c>
      <c r="AN65" s="420">
        <f>IF( $F65=0,0,((($F65/$E$62)*'PLAN DE ADQUISICIONES'!AJ$30)*($G65/$F65)))</f>
        <v>0</v>
      </c>
      <c r="AO65" s="420">
        <f>IF( $F65=0,0,((($F65/$E$62)*'PLAN DE ADQUISICIONES'!AK$30)*($G65/$F65)))</f>
        <v>0</v>
      </c>
      <c r="AP65" s="420">
        <f>IF( $F65=0,0,((($F65/$E$62)*'PLAN DE ADQUISICIONES'!AL$30)*($G65/$F65)))</f>
        <v>0</v>
      </c>
      <c r="AQ65" s="420">
        <f>IF( $F65=0,0,((($F65/$E$62)*'PLAN DE ADQUISICIONES'!AM$30)*($G65/$F65)))</f>
        <v>0</v>
      </c>
      <c r="AR65" s="420">
        <f>IF( $F65=0,0,((($F65/$E$62)*'PLAN DE ADQUISICIONES'!AN$30)*($G65/$F65)))</f>
        <v>0</v>
      </c>
      <c r="AS65" s="420">
        <f>IF( $F65=0,0,((($F65/$E$62)*'PLAN DE ADQUISICIONES'!AO$30)*($G65/$F65)))</f>
        <v>0</v>
      </c>
      <c r="AT65" s="423">
        <f>AH65+AI65+AJ65+AK65+AL65+AM65+AN65+AO65+AP65+AQ65+AR65+AS65</f>
        <v>0</v>
      </c>
      <c r="AU65" s="426">
        <f>AS65+AR65+AQ65+AP65+AO65+AN65+AM65+AL65+AK65+AJ65+AI65+AH65+AF65+AE65+AD65+AC65+AB65+AA65+Z65+Y65+X65+W65+V65+U65+S65+R65+Q65+P65+O65+N65+M65+L65+K65+J65+I65+H65</f>
        <v>0</v>
      </c>
      <c r="AV65" s="392">
        <f t="shared" si="1"/>
        <v>0</v>
      </c>
    </row>
    <row r="66" spans="2:48" s="394" customFormat="1" ht="12.75" customHeight="1" x14ac:dyDescent="0.15">
      <c r="B66" s="416" t="str">
        <f>+'FORMATO COSTEO C1'!C$292</f>
        <v>1.2.4.4</v>
      </c>
      <c r="C66" s="417" t="str">
        <f>+'FORMATO COSTEO C1'!B$292</f>
        <v>Categoría de gasto</v>
      </c>
      <c r="D66" s="428"/>
      <c r="E66" s="556"/>
      <c r="F66" s="420">
        <f>+'FORMATO COSTEO C1'!G292</f>
        <v>0</v>
      </c>
      <c r="G66" s="421">
        <f>+'FORMATO COSTEO C1'!L292</f>
        <v>0</v>
      </c>
      <c r="H66" s="425">
        <f>IF( $F66=0,0,((($F66/$E$62)*'PLAN DE ADQUISICIONES'!F$30)*($G66/$F66)))</f>
        <v>0</v>
      </c>
      <c r="I66" s="420">
        <f>IF( $F66=0,0,((($F66/$E$62)*'PLAN DE ADQUISICIONES'!G$30)*($G66/$F66)))</f>
        <v>0</v>
      </c>
      <c r="J66" s="420">
        <f>IF( $F66=0,0,((($F66/$E$62)*'PLAN DE ADQUISICIONES'!H$30)*($G66/$F66)))</f>
        <v>0</v>
      </c>
      <c r="K66" s="420">
        <f>IF( $F66=0,0,((($F66/$E$62)*'PLAN DE ADQUISICIONES'!I$30)*($G66/$F66)))</f>
        <v>0</v>
      </c>
      <c r="L66" s="420">
        <f>IF( $F66=0,0,((($F66/$E$62)*'PLAN DE ADQUISICIONES'!J$30)*($G66/$F66)))</f>
        <v>0</v>
      </c>
      <c r="M66" s="420">
        <f>IF( $F66=0,0,((($F66/$E$62)*'PLAN DE ADQUISICIONES'!K$30)*($G66/$F66)))</f>
        <v>0</v>
      </c>
      <c r="N66" s="420">
        <f>IF( $F66=0,0,((($F66/$E$62)*'PLAN DE ADQUISICIONES'!L$30)*($G66/$F66)))</f>
        <v>0</v>
      </c>
      <c r="O66" s="420">
        <f>IF( $F66=0,0,((($F66/$E$62)*'PLAN DE ADQUISICIONES'!M$30)*($G66/$F66)))</f>
        <v>0</v>
      </c>
      <c r="P66" s="420">
        <f>IF( $F66=0,0,((($F66/$E$62)*'PLAN DE ADQUISICIONES'!N$30)*($G66/$F66)))</f>
        <v>0</v>
      </c>
      <c r="Q66" s="420">
        <f>IF( $F66=0,0,((($F66/$E$62)*'PLAN DE ADQUISICIONES'!O$30)*($G66/$F66)))</f>
        <v>0</v>
      </c>
      <c r="R66" s="420">
        <f>IF( $F66=0,0,((($F66/$E$62)*'PLAN DE ADQUISICIONES'!P$30)*($G66/$F66)))</f>
        <v>0</v>
      </c>
      <c r="S66" s="420">
        <f>IF( $F66=0,0,((($F66/$E$62)*'PLAN DE ADQUISICIONES'!Q$30)*($G66/$F66)))</f>
        <v>0</v>
      </c>
      <c r="T66" s="423">
        <f>H66+I66+J66+K66+L66+M66+N66+O66+P66+Q66+R66+S66</f>
        <v>0</v>
      </c>
      <c r="U66" s="424">
        <f>IF( $F66=0,0,((($F66/$E$62)*'PLAN DE ADQUISICIONES'!R$30)*($G66/$F66)))</f>
        <v>0</v>
      </c>
      <c r="V66" s="420">
        <f>IF( $F66=0,0,((($F66/$E$62)*'PLAN DE ADQUISICIONES'!S$30)*($G66/$F66)))</f>
        <v>0</v>
      </c>
      <c r="W66" s="420">
        <f>IF( $F66=0,0,((($F66/$E$62)*'PLAN DE ADQUISICIONES'!T$30)*($G66/$F66)))</f>
        <v>0</v>
      </c>
      <c r="X66" s="420">
        <f>IF( $F66=0,0,((($F66/$E$62)*'PLAN DE ADQUISICIONES'!U$30)*($G66/$F66)))</f>
        <v>0</v>
      </c>
      <c r="Y66" s="420">
        <f>IF( $F66=0,0,((($F66/$E$62)*'PLAN DE ADQUISICIONES'!V$30)*($G66/$F66)))</f>
        <v>0</v>
      </c>
      <c r="Z66" s="420">
        <f>IF( $F66=0,0,((($F66/$E$62)*'PLAN DE ADQUISICIONES'!W$30)*($G66/$F66)))</f>
        <v>0</v>
      </c>
      <c r="AA66" s="420">
        <f>IF( $F66=0,0,((($F66/$E$62)*'PLAN DE ADQUISICIONES'!X$30)*($G66/$F66)))</f>
        <v>0</v>
      </c>
      <c r="AB66" s="420">
        <f>IF( $F66=0,0,((($F66/$E$62)*'PLAN DE ADQUISICIONES'!Y$30)*($G66/$F66)))</f>
        <v>0</v>
      </c>
      <c r="AC66" s="420">
        <f>IF( $F66=0,0,((($F66/$E$62)*'PLAN DE ADQUISICIONES'!Z$30)*($G66/$F66)))</f>
        <v>0</v>
      </c>
      <c r="AD66" s="420">
        <f>IF( $F66=0,0,((($F66/$E$62)*'PLAN DE ADQUISICIONES'!AA$30)*($G66/$F66)))</f>
        <v>0</v>
      </c>
      <c r="AE66" s="420">
        <f>IF( $F66=0,0,((($F66/$E$62)*'PLAN DE ADQUISICIONES'!AB$30)*($G66/$F66)))</f>
        <v>0</v>
      </c>
      <c r="AF66" s="420">
        <f>IF( $F66=0,0,((($F66/$E$62)*'PLAN DE ADQUISICIONES'!AC$30)*($G66/$F66)))</f>
        <v>0</v>
      </c>
      <c r="AG66" s="421">
        <f>U66+V66+W66+X66+Y66+Z66+AA66+AB66+AC66+AD66+AE66+AF66</f>
        <v>0</v>
      </c>
      <c r="AH66" s="425">
        <f>IF( $F66=0,0,((($F66/$E$62)*'PLAN DE ADQUISICIONES'!AD$30)*($G66/$F66)))</f>
        <v>0</v>
      </c>
      <c r="AI66" s="420">
        <f>IF( $F66=0,0,((($F66/$E$62)*'PLAN DE ADQUISICIONES'!AE$30)*($G66/$F66)))</f>
        <v>0</v>
      </c>
      <c r="AJ66" s="420">
        <f>IF( $F66=0,0,((($F66/$E$62)*'PLAN DE ADQUISICIONES'!AF$30)*($G66/$F66)))</f>
        <v>0</v>
      </c>
      <c r="AK66" s="420">
        <f>IF( $F66=0,0,((($F66/$E$62)*'PLAN DE ADQUISICIONES'!AG$30)*($G66/$F66)))</f>
        <v>0</v>
      </c>
      <c r="AL66" s="420">
        <f>IF( $F66=0,0,((($F66/$E$62)*'PLAN DE ADQUISICIONES'!AH$30)*($G66/$F66)))</f>
        <v>0</v>
      </c>
      <c r="AM66" s="420">
        <f>IF( $F66=0,0,((($F66/$E$62)*'PLAN DE ADQUISICIONES'!AI$30)*($G66/$F66)))</f>
        <v>0</v>
      </c>
      <c r="AN66" s="420">
        <f>IF( $F66=0,0,((($F66/$E$62)*'PLAN DE ADQUISICIONES'!AJ$30)*($G66/$F66)))</f>
        <v>0</v>
      </c>
      <c r="AO66" s="420">
        <f>IF( $F66=0,0,((($F66/$E$62)*'PLAN DE ADQUISICIONES'!AK$30)*($G66/$F66)))</f>
        <v>0</v>
      </c>
      <c r="AP66" s="420">
        <f>IF( $F66=0,0,((($F66/$E$62)*'PLAN DE ADQUISICIONES'!AL$30)*($G66/$F66)))</f>
        <v>0</v>
      </c>
      <c r="AQ66" s="420">
        <f>IF( $F66=0,0,((($F66/$E$62)*'PLAN DE ADQUISICIONES'!AM$30)*($G66/$F66)))</f>
        <v>0</v>
      </c>
      <c r="AR66" s="420">
        <f>IF( $F66=0,0,((($F66/$E$62)*'PLAN DE ADQUISICIONES'!AN$30)*($G66/$F66)))</f>
        <v>0</v>
      </c>
      <c r="AS66" s="420">
        <f>IF( $F66=0,0,((($F66/$E$62)*'PLAN DE ADQUISICIONES'!AO$30)*($G66/$F66)))</f>
        <v>0</v>
      </c>
      <c r="AT66" s="423">
        <f>AH66+AI66+AJ66+AK66+AL66+AM66+AN66+AO66+AP66+AQ66+AR66+AS66</f>
        <v>0</v>
      </c>
      <c r="AU66" s="426">
        <f>AS66+AR66+AQ66+AP66+AO66+AN66+AM66+AL66+AK66+AJ66+AI66+AH66+AF66+AE66+AD66+AC66+AB66+AA66+Z66+Y66+X66+W66+V66+U66+S66+R66+Q66+P66+O66+N66+M66+L66+K66+J66+I66+H66</f>
        <v>0</v>
      </c>
      <c r="AV66" s="392">
        <f t="shared" si="1"/>
        <v>0</v>
      </c>
    </row>
    <row r="67" spans="2:48" s="394" customFormat="1" ht="12.75" customHeight="1" x14ac:dyDescent="0.15">
      <c r="B67" s="416" t="str">
        <f>+'FORMATO COSTEO C1'!C$298</f>
        <v>1.2.4.5</v>
      </c>
      <c r="C67" s="417" t="str">
        <f>+'FORMATO COSTEO C1'!B$298</f>
        <v>Categoría de gasto</v>
      </c>
      <c r="D67" s="428"/>
      <c r="E67" s="556"/>
      <c r="F67" s="420">
        <f>+'FORMATO COSTEO C1'!G298</f>
        <v>0</v>
      </c>
      <c r="G67" s="421">
        <f>+'FORMATO COSTEO C1'!L298</f>
        <v>0</v>
      </c>
      <c r="H67" s="425">
        <f>IF( $F67=0,0,((($F67/$E$62)*'PLAN DE ADQUISICIONES'!F$30)*($G67/$F67)))</f>
        <v>0</v>
      </c>
      <c r="I67" s="420">
        <f>IF( $F67=0,0,((($F67/$E$62)*'PLAN DE ADQUISICIONES'!G$30)*($G67/$F67)))</f>
        <v>0</v>
      </c>
      <c r="J67" s="420">
        <f>IF( $F67=0,0,((($F67/$E$62)*'PLAN DE ADQUISICIONES'!H$30)*($G67/$F67)))</f>
        <v>0</v>
      </c>
      <c r="K67" s="420">
        <f>IF( $F67=0,0,((($F67/$E$62)*'PLAN DE ADQUISICIONES'!I$30)*($G67/$F67)))</f>
        <v>0</v>
      </c>
      <c r="L67" s="420">
        <f>IF( $F67=0,0,((($F67/$E$62)*'PLAN DE ADQUISICIONES'!J$30)*($G67/$F67)))</f>
        <v>0</v>
      </c>
      <c r="M67" s="420">
        <f>IF( $F67=0,0,((($F67/$E$62)*'PLAN DE ADQUISICIONES'!K$30)*($G67/$F67)))</f>
        <v>0</v>
      </c>
      <c r="N67" s="420">
        <f>IF( $F67=0,0,((($F67/$E$62)*'PLAN DE ADQUISICIONES'!L$30)*($G67/$F67)))</f>
        <v>0</v>
      </c>
      <c r="O67" s="420">
        <f>IF( $F67=0,0,((($F67/$E$62)*'PLAN DE ADQUISICIONES'!M$30)*($G67/$F67)))</f>
        <v>0</v>
      </c>
      <c r="P67" s="420">
        <f>IF( $F67=0,0,((($F67/$E$62)*'PLAN DE ADQUISICIONES'!N$30)*($G67/$F67)))</f>
        <v>0</v>
      </c>
      <c r="Q67" s="420">
        <f>IF( $F67=0,0,((($F67/$E$62)*'PLAN DE ADQUISICIONES'!O$30)*($G67/$F67)))</f>
        <v>0</v>
      </c>
      <c r="R67" s="420">
        <f>IF( $F67=0,0,((($F67/$E$62)*'PLAN DE ADQUISICIONES'!P$30)*($G67/$F67)))</f>
        <v>0</v>
      </c>
      <c r="S67" s="420">
        <f>IF( $F67=0,0,((($F67/$E$62)*'PLAN DE ADQUISICIONES'!Q$30)*($G67/$F67)))</f>
        <v>0</v>
      </c>
      <c r="T67" s="423">
        <f>H67+I67+J67+K67+L67+M67+N67+O67+P67+Q67+R67+S67</f>
        <v>0</v>
      </c>
      <c r="U67" s="424">
        <f>IF( $F67=0,0,((($F67/$E$62)*'PLAN DE ADQUISICIONES'!R$30)*($G67/$F67)))</f>
        <v>0</v>
      </c>
      <c r="V67" s="420">
        <f>IF( $F67=0,0,((($F67/$E$62)*'PLAN DE ADQUISICIONES'!S$30)*($G67/$F67)))</f>
        <v>0</v>
      </c>
      <c r="W67" s="420">
        <f>IF( $F67=0,0,((($F67/$E$62)*'PLAN DE ADQUISICIONES'!T$30)*($G67/$F67)))</f>
        <v>0</v>
      </c>
      <c r="X67" s="420">
        <f>IF( $F67=0,0,((($F67/$E$62)*'PLAN DE ADQUISICIONES'!U$30)*($G67/$F67)))</f>
        <v>0</v>
      </c>
      <c r="Y67" s="420">
        <f>IF( $F67=0,0,((($F67/$E$62)*'PLAN DE ADQUISICIONES'!V$30)*($G67/$F67)))</f>
        <v>0</v>
      </c>
      <c r="Z67" s="420">
        <f>IF( $F67=0,0,((($F67/$E$62)*'PLAN DE ADQUISICIONES'!W$30)*($G67/$F67)))</f>
        <v>0</v>
      </c>
      <c r="AA67" s="420">
        <f>IF( $F67=0,0,((($F67/$E$62)*'PLAN DE ADQUISICIONES'!X$30)*($G67/$F67)))</f>
        <v>0</v>
      </c>
      <c r="AB67" s="420">
        <f>IF( $F67=0,0,((($F67/$E$62)*'PLAN DE ADQUISICIONES'!Y$30)*($G67/$F67)))</f>
        <v>0</v>
      </c>
      <c r="AC67" s="420">
        <f>IF( $F67=0,0,((($F67/$E$62)*'PLAN DE ADQUISICIONES'!Z$30)*($G67/$F67)))</f>
        <v>0</v>
      </c>
      <c r="AD67" s="420">
        <f>IF( $F67=0,0,((($F67/$E$62)*'PLAN DE ADQUISICIONES'!AA$30)*($G67/$F67)))</f>
        <v>0</v>
      </c>
      <c r="AE67" s="420">
        <f>IF( $F67=0,0,((($F67/$E$62)*'PLAN DE ADQUISICIONES'!AB$30)*($G67/$F67)))</f>
        <v>0</v>
      </c>
      <c r="AF67" s="420">
        <f>IF( $F67=0,0,((($F67/$E$62)*'PLAN DE ADQUISICIONES'!AC$30)*($G67/$F67)))</f>
        <v>0</v>
      </c>
      <c r="AG67" s="421">
        <f>U67+V67+W67+X67+Y67+Z67+AA67+AB67+AC67+AD67+AE67+AF67</f>
        <v>0</v>
      </c>
      <c r="AH67" s="425">
        <f>IF( $F67=0,0,((($F67/$E$62)*'PLAN DE ADQUISICIONES'!AD$30)*($G67/$F67)))</f>
        <v>0</v>
      </c>
      <c r="AI67" s="420">
        <f>IF( $F67=0,0,((($F67/$E$62)*'PLAN DE ADQUISICIONES'!AE$30)*($G67/$F67)))</f>
        <v>0</v>
      </c>
      <c r="AJ67" s="420">
        <f>IF( $F67=0,0,((($F67/$E$62)*'PLAN DE ADQUISICIONES'!AF$30)*($G67/$F67)))</f>
        <v>0</v>
      </c>
      <c r="AK67" s="420">
        <f>IF( $F67=0,0,((($F67/$E$62)*'PLAN DE ADQUISICIONES'!AG$30)*($G67/$F67)))</f>
        <v>0</v>
      </c>
      <c r="AL67" s="420">
        <f>IF( $F67=0,0,((($F67/$E$62)*'PLAN DE ADQUISICIONES'!AH$30)*($G67/$F67)))</f>
        <v>0</v>
      </c>
      <c r="AM67" s="420">
        <f>IF( $F67=0,0,((($F67/$E$62)*'PLAN DE ADQUISICIONES'!AI$30)*($G67/$F67)))</f>
        <v>0</v>
      </c>
      <c r="AN67" s="420">
        <f>IF( $F67=0,0,((($F67/$E$62)*'PLAN DE ADQUISICIONES'!AJ$30)*($G67/$F67)))</f>
        <v>0</v>
      </c>
      <c r="AO67" s="420">
        <f>IF( $F67=0,0,((($F67/$E$62)*'PLAN DE ADQUISICIONES'!AK$30)*($G67/$F67)))</f>
        <v>0</v>
      </c>
      <c r="AP67" s="420">
        <f>IF( $F67=0,0,((($F67/$E$62)*'PLAN DE ADQUISICIONES'!AL$30)*($G67/$F67)))</f>
        <v>0</v>
      </c>
      <c r="AQ67" s="420">
        <f>IF( $F67=0,0,((($F67/$E$62)*'PLAN DE ADQUISICIONES'!AM$30)*($G67/$F67)))</f>
        <v>0</v>
      </c>
      <c r="AR67" s="420">
        <f>IF( $F67=0,0,((($F67/$E$62)*'PLAN DE ADQUISICIONES'!AN$30)*($G67/$F67)))</f>
        <v>0</v>
      </c>
      <c r="AS67" s="420">
        <f>IF( $F67=0,0,((($F67/$E$62)*'PLAN DE ADQUISICIONES'!AO$30)*($G67/$F67)))</f>
        <v>0</v>
      </c>
      <c r="AT67" s="423">
        <f>AH67+AI67+AJ67+AK67+AL67+AM67+AN67+AO67+AP67+AQ67+AR67+AS67</f>
        <v>0</v>
      </c>
      <c r="AU67" s="426">
        <f>AS67+AR67+AQ67+AP67+AO67+AN67+AM67+AL67+AK67+AJ67+AI67+AH67+AF67+AE67+AD67+AC67+AB67+AA67+Z67+Y67+X67+W67+V67+U67+S67+R67+Q67+P67+O67+N67+M67+L67+K67+J67+I67+H67</f>
        <v>0</v>
      </c>
      <c r="AV67" s="392">
        <f t="shared" si="1"/>
        <v>0</v>
      </c>
    </row>
    <row r="68" spans="2:48" s="394" customFormat="1" ht="12.75" customHeight="1" x14ac:dyDescent="0.15">
      <c r="B68" s="406" t="str">
        <f>+'FORMATO COSTEO C1'!C$304</f>
        <v>1.2.5</v>
      </c>
      <c r="C68" s="430">
        <f>+'FORMATO COSTEO C1'!B$304</f>
        <v>0</v>
      </c>
      <c r="D68" s="543" t="str">
        <f>+'FORMATO COSTEO C1'!D$304</f>
        <v>Unidad medida</v>
      </c>
      <c r="E68" s="535">
        <f>+'FORMATO COSTEO C1'!E$304</f>
        <v>0</v>
      </c>
      <c r="F68" s="410">
        <f>SUM(F69:F73)</f>
        <v>0</v>
      </c>
      <c r="G68" s="411">
        <f t="shared" ref="G68:AS68" si="20">SUM(G69:G73)</f>
        <v>0</v>
      </c>
      <c r="H68" s="412">
        <f t="shared" si="20"/>
        <v>0</v>
      </c>
      <c r="I68" s="410">
        <f>SUM(I69:I73)</f>
        <v>0</v>
      </c>
      <c r="J68" s="410">
        <f>SUM(J69:J73)</f>
        <v>0</v>
      </c>
      <c r="K68" s="410">
        <f>SUM(K69:K73)</f>
        <v>0</v>
      </c>
      <c r="L68" s="410">
        <f>SUM(L69:L73)</f>
        <v>0</v>
      </c>
      <c r="M68" s="410">
        <f>SUM(M69:M73)</f>
        <v>0</v>
      </c>
      <c r="N68" s="410">
        <f t="shared" si="20"/>
        <v>0</v>
      </c>
      <c r="O68" s="410">
        <f t="shared" si="20"/>
        <v>0</v>
      </c>
      <c r="P68" s="410">
        <f t="shared" si="20"/>
        <v>0</v>
      </c>
      <c r="Q68" s="410">
        <f t="shared" si="20"/>
        <v>0</v>
      </c>
      <c r="R68" s="410">
        <f t="shared" si="20"/>
        <v>0</v>
      </c>
      <c r="S68" s="410">
        <f t="shared" si="20"/>
        <v>0</v>
      </c>
      <c r="T68" s="413">
        <f>SUM(T69:T73)</f>
        <v>0</v>
      </c>
      <c r="U68" s="414">
        <f t="shared" si="20"/>
        <v>0</v>
      </c>
      <c r="V68" s="410">
        <f t="shared" si="20"/>
        <v>0</v>
      </c>
      <c r="W68" s="410">
        <f t="shared" si="20"/>
        <v>0</v>
      </c>
      <c r="X68" s="410">
        <f t="shared" si="20"/>
        <v>0</v>
      </c>
      <c r="Y68" s="410">
        <f t="shared" si="20"/>
        <v>0</v>
      </c>
      <c r="Z68" s="410">
        <f t="shared" si="20"/>
        <v>0</v>
      </c>
      <c r="AA68" s="410">
        <f t="shared" si="20"/>
        <v>0</v>
      </c>
      <c r="AB68" s="410">
        <f t="shared" si="20"/>
        <v>0</v>
      </c>
      <c r="AC68" s="410">
        <f t="shared" si="20"/>
        <v>0</v>
      </c>
      <c r="AD68" s="410">
        <f t="shared" si="20"/>
        <v>0</v>
      </c>
      <c r="AE68" s="410">
        <f t="shared" si="20"/>
        <v>0</v>
      </c>
      <c r="AF68" s="410">
        <f t="shared" si="20"/>
        <v>0</v>
      </c>
      <c r="AG68" s="411">
        <f t="shared" si="20"/>
        <v>0</v>
      </c>
      <c r="AH68" s="412">
        <f t="shared" si="20"/>
        <v>0</v>
      </c>
      <c r="AI68" s="410">
        <f t="shared" si="20"/>
        <v>0</v>
      </c>
      <c r="AJ68" s="410">
        <f t="shared" si="20"/>
        <v>0</v>
      </c>
      <c r="AK68" s="410">
        <f t="shared" si="20"/>
        <v>0</v>
      </c>
      <c r="AL68" s="410">
        <f t="shared" si="20"/>
        <v>0</v>
      </c>
      <c r="AM68" s="410">
        <f t="shared" si="20"/>
        <v>0</v>
      </c>
      <c r="AN68" s="410">
        <f t="shared" si="20"/>
        <v>0</v>
      </c>
      <c r="AO68" s="410">
        <f t="shared" si="20"/>
        <v>0</v>
      </c>
      <c r="AP68" s="410">
        <f t="shared" si="20"/>
        <v>0</v>
      </c>
      <c r="AQ68" s="410">
        <f t="shared" si="20"/>
        <v>0</v>
      </c>
      <c r="AR68" s="410">
        <f t="shared" si="20"/>
        <v>0</v>
      </c>
      <c r="AS68" s="410">
        <f t="shared" si="20"/>
        <v>0</v>
      </c>
      <c r="AT68" s="413">
        <f>SUM(AT69:AT73)</f>
        <v>0</v>
      </c>
      <c r="AU68" s="415">
        <f>SUM(AU69:AU73)</f>
        <v>0</v>
      </c>
      <c r="AV68" s="392">
        <f t="shared" si="1"/>
        <v>0</v>
      </c>
    </row>
    <row r="69" spans="2:48" s="394" customFormat="1" ht="12.75" customHeight="1" x14ac:dyDescent="0.15">
      <c r="B69" s="416" t="str">
        <f>+'FORMATO COSTEO C1'!C$306</f>
        <v>1.2.5.1</v>
      </c>
      <c r="C69" s="417" t="str">
        <f>+'FORMATO COSTEO C1'!B$306</f>
        <v>Categoría de gasto</v>
      </c>
      <c r="D69" s="428"/>
      <c r="E69" s="556"/>
      <c r="F69" s="420">
        <f>+'FORMATO COSTEO C1'!G306</f>
        <v>0</v>
      </c>
      <c r="G69" s="421">
        <f>+'FORMATO COSTEO C1'!L306</f>
        <v>0</v>
      </c>
      <c r="H69" s="422">
        <f>IF( $F69=0,0,((($F69/$E$68)*'PLAN DE ADQUISICIONES'!F$31)*($G69/$F69)))</f>
        <v>0</v>
      </c>
      <c r="I69" s="420">
        <f>IF( $F69=0,0,((($F69/$E$68)*'PLAN DE ADQUISICIONES'!G$31)*($G69/$F69)))</f>
        <v>0</v>
      </c>
      <c r="J69" s="420">
        <f>IF( $F69=0,0,((($F69/$E$68)*'PLAN DE ADQUISICIONES'!H$31)*($G69/$F69)))</f>
        <v>0</v>
      </c>
      <c r="K69" s="420">
        <f>IF( $F69=0,0,((($F69/$E$68)*'PLAN DE ADQUISICIONES'!I$31)*($G69/$F69)))</f>
        <v>0</v>
      </c>
      <c r="L69" s="420">
        <f>IF( $F69=0,0,((($F69/$E$68)*'PLAN DE ADQUISICIONES'!J$31)*($G69/$F69)))</f>
        <v>0</v>
      </c>
      <c r="M69" s="420">
        <f>IF( $F69=0,0,((($F69/$E$68)*'PLAN DE ADQUISICIONES'!K$31)*($G69/$F69)))</f>
        <v>0</v>
      </c>
      <c r="N69" s="420">
        <f>IF( $F69=0,0,((($F69/$E$68)*'PLAN DE ADQUISICIONES'!L$31)*($G69/$F69)))</f>
        <v>0</v>
      </c>
      <c r="O69" s="420">
        <f>IF( $F69=0,0,((($F69/$E$68)*'PLAN DE ADQUISICIONES'!M$31)*($G69/$F69)))</f>
        <v>0</v>
      </c>
      <c r="P69" s="420">
        <f>IF( $F69=0,0,((($F69/$E$68)*'PLAN DE ADQUISICIONES'!N$31)*($G69/$F69)))</f>
        <v>0</v>
      </c>
      <c r="Q69" s="420">
        <f>IF( $F69=0,0,((($F69/$E$68)*'PLAN DE ADQUISICIONES'!O$31)*($G69/$F69)))</f>
        <v>0</v>
      </c>
      <c r="R69" s="420">
        <f>IF( $F69=0,0,((($F69/$E$68)*'PLAN DE ADQUISICIONES'!P$31)*($G69/$F69)))</f>
        <v>0</v>
      </c>
      <c r="S69" s="420">
        <f>IF( $F69=0,0,((($F69/$E$68)*'PLAN DE ADQUISICIONES'!Q$31)*($G69/$F69)))</f>
        <v>0</v>
      </c>
      <c r="T69" s="423">
        <f>H69+I69+J69+K69+L69+M69+N69+O69+P69+Q69+R69+S69</f>
        <v>0</v>
      </c>
      <c r="U69" s="424">
        <f>IF( $F69=0,0,((($F69/$E$68)*'PLAN DE ADQUISICIONES'!R$31)*($G69/$F69)))</f>
        <v>0</v>
      </c>
      <c r="V69" s="420">
        <f>IF( $F69=0,0,((($F69/$E$68)*'PLAN DE ADQUISICIONES'!S$31)*($G69/$F69)))</f>
        <v>0</v>
      </c>
      <c r="W69" s="420">
        <f>IF( $F69=0,0,((($F69/$E$68)*'PLAN DE ADQUISICIONES'!T$31)*($G69/$F69)))</f>
        <v>0</v>
      </c>
      <c r="X69" s="420">
        <f>IF( $F69=0,0,((($F69/$E$68)*'PLAN DE ADQUISICIONES'!U$31)*($G69/$F69)))</f>
        <v>0</v>
      </c>
      <c r="Y69" s="420">
        <f>IF( $F69=0,0,((($F69/$E$68)*'PLAN DE ADQUISICIONES'!V$31)*($G69/$F69)))</f>
        <v>0</v>
      </c>
      <c r="Z69" s="420">
        <f>IF( $F69=0,0,((($F69/$E$68)*'PLAN DE ADQUISICIONES'!W$31)*($G69/$F69)))</f>
        <v>0</v>
      </c>
      <c r="AA69" s="420">
        <f>IF( $F69=0,0,((($F69/$E$68)*'PLAN DE ADQUISICIONES'!X$31)*($G69/$F69)))</f>
        <v>0</v>
      </c>
      <c r="AB69" s="420">
        <f>IF( $F69=0,0,((($F69/$E$68)*'PLAN DE ADQUISICIONES'!Y$31)*($G69/$F69)))</f>
        <v>0</v>
      </c>
      <c r="AC69" s="420">
        <f>IF( $F69=0,0,((($F69/$E$68)*'PLAN DE ADQUISICIONES'!Z$31)*($G69/$F69)))</f>
        <v>0</v>
      </c>
      <c r="AD69" s="420">
        <f>IF( $F69=0,0,((($F69/$E$68)*'PLAN DE ADQUISICIONES'!AA$31)*($G69/$F69)))</f>
        <v>0</v>
      </c>
      <c r="AE69" s="420">
        <f>IF( $F69=0,0,((($F69/$E$68)*'PLAN DE ADQUISICIONES'!AB$31)*($G69/$F69)))</f>
        <v>0</v>
      </c>
      <c r="AF69" s="420">
        <f>IF( $F69=0,0,((($F69/$E$68)*'PLAN DE ADQUISICIONES'!AC$31)*($G69/$F69)))</f>
        <v>0</v>
      </c>
      <c r="AG69" s="421">
        <f>U69+V69+W69+X69+Y69+Z69+AA69+AB69+AC69+AD69+AE69+AF69</f>
        <v>0</v>
      </c>
      <c r="AH69" s="425">
        <f>IF( $F69=0,0,((($F69/$E$68)*'PLAN DE ADQUISICIONES'!AD$31)*($G69/$F69)))</f>
        <v>0</v>
      </c>
      <c r="AI69" s="420">
        <f>IF( $F69=0,0,((($F69/$E$68)*'PLAN DE ADQUISICIONES'!AE$31)*($G69/$F69)))</f>
        <v>0</v>
      </c>
      <c r="AJ69" s="420">
        <f>IF( $F69=0,0,((($F69/$E$68)*'PLAN DE ADQUISICIONES'!AF$31)*($G69/$F69)))</f>
        <v>0</v>
      </c>
      <c r="AK69" s="420">
        <f>IF( $F69=0,0,((($F69/$E$68)*'PLAN DE ADQUISICIONES'!AG$31)*($G69/$F69)))</f>
        <v>0</v>
      </c>
      <c r="AL69" s="420">
        <f>IF( $F69=0,0,((($F69/$E$68)*'PLAN DE ADQUISICIONES'!AH$31)*($G69/$F69)))</f>
        <v>0</v>
      </c>
      <c r="AM69" s="420">
        <f>IF( $F69=0,0,((($F69/$E$68)*'PLAN DE ADQUISICIONES'!AI$31)*($G69/$F69)))</f>
        <v>0</v>
      </c>
      <c r="AN69" s="420">
        <f>IF( $F69=0,0,((($F69/$E$68)*'PLAN DE ADQUISICIONES'!AJ$31)*($G69/$F69)))</f>
        <v>0</v>
      </c>
      <c r="AO69" s="420">
        <f>IF( $F69=0,0,((($F69/$E$68)*'PLAN DE ADQUISICIONES'!AK$31)*($G69/$F69)))</f>
        <v>0</v>
      </c>
      <c r="AP69" s="420">
        <f>IF( $F69=0,0,((($F69/$E$68)*'PLAN DE ADQUISICIONES'!AL$31)*($G69/$F69)))</f>
        <v>0</v>
      </c>
      <c r="AQ69" s="420">
        <f>IF( $F69=0,0,((($F69/$E$68)*'PLAN DE ADQUISICIONES'!AM$31)*($G69/$F69)))</f>
        <v>0</v>
      </c>
      <c r="AR69" s="420">
        <f>IF( $F69=0,0,((($F69/$E$68)*'PLAN DE ADQUISICIONES'!AN$31)*($G69/$F69)))</f>
        <v>0</v>
      </c>
      <c r="AS69" s="420">
        <f>IF( $F69=0,0,((($F69/$E$68)*'PLAN DE ADQUISICIONES'!AO$31)*($G69/$F69)))</f>
        <v>0</v>
      </c>
      <c r="AT69" s="423">
        <f>AH69+AI69+AJ69+AK69+AL69+AM69+AN69+AO69+AP69+AQ69+AR69+AS69</f>
        <v>0</v>
      </c>
      <c r="AU69" s="426">
        <f>AS69+AR69+AQ69+AP69+AO69+AN69+AM69+AL69+AK69+AJ69+AI69+AH69+AF69+AE69+AD69+AC69+AB69+AA69+Z69+Y69+X69+W69+V69+U69+S69+R69+Q69+P69+O69+N69+M69+L69+K69+J69+I69+H69</f>
        <v>0</v>
      </c>
      <c r="AV69" s="392">
        <f t="shared" si="1"/>
        <v>0</v>
      </c>
    </row>
    <row r="70" spans="2:48" s="394" customFormat="1" ht="12.75" customHeight="1" outlineLevel="1" x14ac:dyDescent="0.15">
      <c r="B70" s="416" t="str">
        <f>+'FORMATO COSTEO C1'!C$312</f>
        <v>1.2.5.2</v>
      </c>
      <c r="C70" s="417" t="str">
        <f>+'FORMATO COSTEO C1'!B$312</f>
        <v>Categoría de gasto</v>
      </c>
      <c r="D70" s="428"/>
      <c r="E70" s="556"/>
      <c r="F70" s="420">
        <f>+'FORMATO COSTEO C1'!G312</f>
        <v>0</v>
      </c>
      <c r="G70" s="421">
        <f>+'FORMATO COSTEO C1'!L312</f>
        <v>0</v>
      </c>
      <c r="H70" s="425">
        <f>IF( $F70=0,0,((($F70/$E$68)*'PLAN DE ADQUISICIONES'!F$31)*($G70/$F70)))</f>
        <v>0</v>
      </c>
      <c r="I70" s="420">
        <f>IF( $F70=0,0,((($F70/$E$68)*'PLAN DE ADQUISICIONES'!G$31)*($G70/$F70)))</f>
        <v>0</v>
      </c>
      <c r="J70" s="420">
        <f>IF( $F70=0,0,((($F70/$E$68)*'PLAN DE ADQUISICIONES'!H$31)*($G70/$F70)))</f>
        <v>0</v>
      </c>
      <c r="K70" s="420">
        <f>IF( $F70=0,0,((($F70/$E$68)*'PLAN DE ADQUISICIONES'!I$31)*($G70/$F70)))</f>
        <v>0</v>
      </c>
      <c r="L70" s="420">
        <f>IF( $F70=0,0,((($F70/$E$68)*'PLAN DE ADQUISICIONES'!J$31)*($G70/$F70)))</f>
        <v>0</v>
      </c>
      <c r="M70" s="420">
        <f>IF( $F70=0,0,((($F70/$E$68)*'PLAN DE ADQUISICIONES'!K$31)*($G70/$F70)))</f>
        <v>0</v>
      </c>
      <c r="N70" s="420">
        <f>IF( $F70=0,0,((($F70/$E$68)*'PLAN DE ADQUISICIONES'!L$31)*($G70/$F70)))</f>
        <v>0</v>
      </c>
      <c r="O70" s="420">
        <f>IF( $F70=0,0,((($F70/$E$68)*'PLAN DE ADQUISICIONES'!M$31)*($G70/$F70)))</f>
        <v>0</v>
      </c>
      <c r="P70" s="420">
        <f>IF( $F70=0,0,((($F70/$E$68)*'PLAN DE ADQUISICIONES'!N$31)*($G70/$F70)))</f>
        <v>0</v>
      </c>
      <c r="Q70" s="420">
        <f>IF( $F70=0,0,((($F70/$E$68)*'PLAN DE ADQUISICIONES'!O$31)*($G70/$F70)))</f>
        <v>0</v>
      </c>
      <c r="R70" s="420">
        <f>IF( $F70=0,0,((($F70/$E$68)*'PLAN DE ADQUISICIONES'!P$31)*($G70/$F70)))</f>
        <v>0</v>
      </c>
      <c r="S70" s="420">
        <f>IF( $F70=0,0,((($F70/$E$68)*'PLAN DE ADQUISICIONES'!Q$31)*($G70/$F70)))</f>
        <v>0</v>
      </c>
      <c r="T70" s="423">
        <f>H70+I70+J70+K70+L70+M70+N70+O70+P70+Q70+R70+S70</f>
        <v>0</v>
      </c>
      <c r="U70" s="424">
        <f>IF( $F70=0,0,((($F70/$E$68)*'PLAN DE ADQUISICIONES'!R$31)*($G70/$F70)))</f>
        <v>0</v>
      </c>
      <c r="V70" s="420">
        <f>IF( $F70=0,0,((($F70/$E$68)*'PLAN DE ADQUISICIONES'!S$31)*($G70/$F70)))</f>
        <v>0</v>
      </c>
      <c r="W70" s="420">
        <f>IF( $F70=0,0,((($F70/$E$68)*'PLAN DE ADQUISICIONES'!T$31)*($G70/$F70)))</f>
        <v>0</v>
      </c>
      <c r="X70" s="420">
        <f>IF( $F70=0,0,((($F70/$E$68)*'PLAN DE ADQUISICIONES'!U$31)*($G70/$F70)))</f>
        <v>0</v>
      </c>
      <c r="Y70" s="420">
        <f>IF( $F70=0,0,((($F70/$E$68)*'PLAN DE ADQUISICIONES'!V$31)*($G70/$F70)))</f>
        <v>0</v>
      </c>
      <c r="Z70" s="420">
        <f>IF( $F70=0,0,((($F70/$E$68)*'PLAN DE ADQUISICIONES'!W$31)*($G70/$F70)))</f>
        <v>0</v>
      </c>
      <c r="AA70" s="420">
        <f>IF( $F70=0,0,((($F70/$E$68)*'PLAN DE ADQUISICIONES'!X$31)*($G70/$F70)))</f>
        <v>0</v>
      </c>
      <c r="AB70" s="420">
        <f>IF( $F70=0,0,((($F70/$E$68)*'PLAN DE ADQUISICIONES'!Y$31)*($G70/$F70)))</f>
        <v>0</v>
      </c>
      <c r="AC70" s="420">
        <f>IF( $F70=0,0,((($F70/$E$68)*'PLAN DE ADQUISICIONES'!Z$31)*($G70/$F70)))</f>
        <v>0</v>
      </c>
      <c r="AD70" s="420">
        <f>IF( $F70=0,0,((($F70/$E$68)*'PLAN DE ADQUISICIONES'!AA$31)*($G70/$F70)))</f>
        <v>0</v>
      </c>
      <c r="AE70" s="420">
        <f>IF( $F70=0,0,((($F70/$E$68)*'PLAN DE ADQUISICIONES'!AB$31)*($G70/$F70)))</f>
        <v>0</v>
      </c>
      <c r="AF70" s="420">
        <f>IF( $F70=0,0,((($F70/$E$68)*'PLAN DE ADQUISICIONES'!AC$31)*($G70/$F70)))</f>
        <v>0</v>
      </c>
      <c r="AG70" s="421">
        <f>U70+V70+W70+X70+Y70+Z70+AA70+AB70+AC70+AD70+AE70+AF70</f>
        <v>0</v>
      </c>
      <c r="AH70" s="425">
        <f>IF( $F70=0,0,((($F70/$E$68)*'PLAN DE ADQUISICIONES'!AD$31)*($G70/$F70)))</f>
        <v>0</v>
      </c>
      <c r="AI70" s="420">
        <f>IF( $F70=0,0,((($F70/$E$68)*'PLAN DE ADQUISICIONES'!AE$31)*($G70/$F70)))</f>
        <v>0</v>
      </c>
      <c r="AJ70" s="420">
        <f>IF( $F70=0,0,((($F70/$E$68)*'PLAN DE ADQUISICIONES'!AF$31)*($G70/$F70)))</f>
        <v>0</v>
      </c>
      <c r="AK70" s="420">
        <f>IF( $F70=0,0,((($F70/$E$68)*'PLAN DE ADQUISICIONES'!AG$31)*($G70/$F70)))</f>
        <v>0</v>
      </c>
      <c r="AL70" s="420">
        <f>IF( $F70=0,0,((($F70/$E$68)*'PLAN DE ADQUISICIONES'!AH$31)*($G70/$F70)))</f>
        <v>0</v>
      </c>
      <c r="AM70" s="420">
        <f>IF( $F70=0,0,((($F70/$E$68)*'PLAN DE ADQUISICIONES'!AI$31)*($G70/$F70)))</f>
        <v>0</v>
      </c>
      <c r="AN70" s="420">
        <f>IF( $F70=0,0,((($F70/$E$68)*'PLAN DE ADQUISICIONES'!AJ$31)*($G70/$F70)))</f>
        <v>0</v>
      </c>
      <c r="AO70" s="420">
        <f>IF( $F70=0,0,((($F70/$E$68)*'PLAN DE ADQUISICIONES'!AK$31)*($G70/$F70)))</f>
        <v>0</v>
      </c>
      <c r="AP70" s="420">
        <f>IF( $F70=0,0,((($F70/$E$68)*'PLAN DE ADQUISICIONES'!AL$31)*($G70/$F70)))</f>
        <v>0</v>
      </c>
      <c r="AQ70" s="420">
        <f>IF( $F70=0,0,((($F70/$E$68)*'PLAN DE ADQUISICIONES'!AM$31)*($G70/$F70)))</f>
        <v>0</v>
      </c>
      <c r="AR70" s="420">
        <f>IF( $F70=0,0,((($F70/$E$68)*'PLAN DE ADQUISICIONES'!AN$31)*($G70/$F70)))</f>
        <v>0</v>
      </c>
      <c r="AS70" s="420">
        <f>IF( $F70=0,0,((($F70/$E$68)*'PLAN DE ADQUISICIONES'!AO$31)*($G70/$F70)))</f>
        <v>0</v>
      </c>
      <c r="AT70" s="423">
        <f>AH70+AI70+AJ70+AK70+AL70+AM70+AN70+AO70+AP70+AQ70+AR70+AS70</f>
        <v>0</v>
      </c>
      <c r="AU70" s="426">
        <f>AS70+AR70+AQ70+AP70+AO70+AN70+AM70+AL70+AK70+AJ70+AI70+AH70+AF70+AE70+AD70+AC70+AB70+AA70+Z70+Y70+X70+W70+V70+U70+S70+R70+Q70+P70+O70+N70+M70+L70+K70+J70+I70+H70</f>
        <v>0</v>
      </c>
      <c r="AV70" s="392">
        <f t="shared" si="1"/>
        <v>0</v>
      </c>
    </row>
    <row r="71" spans="2:48" s="405" customFormat="1" ht="12.75" customHeight="1" outlineLevel="1" x14ac:dyDescent="0.15">
      <c r="B71" s="416" t="str">
        <f>+'FORMATO COSTEO C1'!C$318</f>
        <v>1.2.5.3</v>
      </c>
      <c r="C71" s="417" t="str">
        <f>+'FORMATO COSTEO C1'!B$318</f>
        <v>Categoría de gasto</v>
      </c>
      <c r="D71" s="428"/>
      <c r="E71" s="556"/>
      <c r="F71" s="420">
        <f>+'FORMATO COSTEO C1'!G318</f>
        <v>0</v>
      </c>
      <c r="G71" s="421">
        <f>+'FORMATO COSTEO C1'!L318</f>
        <v>0</v>
      </c>
      <c r="H71" s="425">
        <f>IF( $F71=0,0,((($F71/$E$68)*'PLAN DE ADQUISICIONES'!F$31)*($G71/$F71)))</f>
        <v>0</v>
      </c>
      <c r="I71" s="420">
        <f>IF( $F71=0,0,((($F71/$E$68)*'PLAN DE ADQUISICIONES'!G$31)*($G71/$F71)))</f>
        <v>0</v>
      </c>
      <c r="J71" s="420">
        <f>IF( $F71=0,0,((($F71/$E$68)*'PLAN DE ADQUISICIONES'!H$31)*($G71/$F71)))</f>
        <v>0</v>
      </c>
      <c r="K71" s="420">
        <f>IF( $F71=0,0,((($F71/$E$68)*'PLAN DE ADQUISICIONES'!I$31)*($G71/$F71)))</f>
        <v>0</v>
      </c>
      <c r="L71" s="420">
        <f>IF( $F71=0,0,((($F71/$E$68)*'PLAN DE ADQUISICIONES'!J$31)*($G71/$F71)))</f>
        <v>0</v>
      </c>
      <c r="M71" s="420">
        <f>IF( $F71=0,0,((($F71/$E$68)*'PLAN DE ADQUISICIONES'!K$31)*($G71/$F71)))</f>
        <v>0</v>
      </c>
      <c r="N71" s="420">
        <f>IF( $F71=0,0,((($F71/$E$68)*'PLAN DE ADQUISICIONES'!L$31)*($G71/$F71)))</f>
        <v>0</v>
      </c>
      <c r="O71" s="420">
        <f>IF( $F71=0,0,((($F71/$E$68)*'PLAN DE ADQUISICIONES'!M$31)*($G71/$F71)))</f>
        <v>0</v>
      </c>
      <c r="P71" s="420">
        <f>IF( $F71=0,0,((($F71/$E$68)*'PLAN DE ADQUISICIONES'!N$31)*($G71/$F71)))</f>
        <v>0</v>
      </c>
      <c r="Q71" s="420">
        <f>IF( $F71=0,0,((($F71/$E$68)*'PLAN DE ADQUISICIONES'!O$31)*($G71/$F71)))</f>
        <v>0</v>
      </c>
      <c r="R71" s="420">
        <f>IF( $F71=0,0,((($F71/$E$68)*'PLAN DE ADQUISICIONES'!P$31)*($G71/$F71)))</f>
        <v>0</v>
      </c>
      <c r="S71" s="420">
        <f>IF( $F71=0,0,((($F71/$E$68)*'PLAN DE ADQUISICIONES'!Q$31)*($G71/$F71)))</f>
        <v>0</v>
      </c>
      <c r="T71" s="423">
        <f>H71+I71+J71+K71+L71+M71+N71+O71+P71+Q71+R71+S71</f>
        <v>0</v>
      </c>
      <c r="U71" s="424">
        <f>IF( $F71=0,0,((($F71/$E$68)*'PLAN DE ADQUISICIONES'!R$31)*($G71/$F71)))</f>
        <v>0</v>
      </c>
      <c r="V71" s="420">
        <f>IF( $F71=0,0,((($F71/$E$68)*'PLAN DE ADQUISICIONES'!S$31)*($G71/$F71)))</f>
        <v>0</v>
      </c>
      <c r="W71" s="420">
        <f>IF( $F71=0,0,((($F71/$E$68)*'PLAN DE ADQUISICIONES'!T$31)*($G71/$F71)))</f>
        <v>0</v>
      </c>
      <c r="X71" s="420">
        <f>IF( $F71=0,0,((($F71/$E$68)*'PLAN DE ADQUISICIONES'!U$31)*($G71/$F71)))</f>
        <v>0</v>
      </c>
      <c r="Y71" s="420">
        <f>IF( $F71=0,0,((($F71/$E$68)*'PLAN DE ADQUISICIONES'!V$31)*($G71/$F71)))</f>
        <v>0</v>
      </c>
      <c r="Z71" s="420">
        <f>IF( $F71=0,0,((($F71/$E$68)*'PLAN DE ADQUISICIONES'!W$31)*($G71/$F71)))</f>
        <v>0</v>
      </c>
      <c r="AA71" s="420">
        <f>IF( $F71=0,0,((($F71/$E$68)*'PLAN DE ADQUISICIONES'!X$31)*($G71/$F71)))</f>
        <v>0</v>
      </c>
      <c r="AB71" s="420">
        <f>IF( $F71=0,0,((($F71/$E$68)*'PLAN DE ADQUISICIONES'!Y$31)*($G71/$F71)))</f>
        <v>0</v>
      </c>
      <c r="AC71" s="420">
        <f>IF( $F71=0,0,((($F71/$E$68)*'PLAN DE ADQUISICIONES'!Z$31)*($G71/$F71)))</f>
        <v>0</v>
      </c>
      <c r="AD71" s="420">
        <f>IF( $F71=0,0,((($F71/$E$68)*'PLAN DE ADQUISICIONES'!AA$31)*($G71/$F71)))</f>
        <v>0</v>
      </c>
      <c r="AE71" s="420">
        <f>IF( $F71=0,0,((($F71/$E$68)*'PLAN DE ADQUISICIONES'!AB$31)*($G71/$F71)))</f>
        <v>0</v>
      </c>
      <c r="AF71" s="420">
        <f>IF( $F71=0,0,((($F71/$E$68)*'PLAN DE ADQUISICIONES'!AC$31)*($G71/$F71)))</f>
        <v>0</v>
      </c>
      <c r="AG71" s="421">
        <f>U71+V71+W71+X71+Y71+Z71+AA71+AB71+AC71+AD71+AE71+AF71</f>
        <v>0</v>
      </c>
      <c r="AH71" s="425">
        <f>IF( $F71=0,0,((($F71/$E$68)*'PLAN DE ADQUISICIONES'!AD$31)*($G71/$F71)))</f>
        <v>0</v>
      </c>
      <c r="AI71" s="420">
        <f>IF( $F71=0,0,((($F71/$E$68)*'PLAN DE ADQUISICIONES'!AE$31)*($G71/$F71)))</f>
        <v>0</v>
      </c>
      <c r="AJ71" s="420">
        <f>IF( $F71=0,0,((($F71/$E$68)*'PLAN DE ADQUISICIONES'!AF$31)*($G71/$F71)))</f>
        <v>0</v>
      </c>
      <c r="AK71" s="420">
        <f>IF( $F71=0,0,((($F71/$E$68)*'PLAN DE ADQUISICIONES'!AG$31)*($G71/$F71)))</f>
        <v>0</v>
      </c>
      <c r="AL71" s="420">
        <f>IF( $F71=0,0,((($F71/$E$68)*'PLAN DE ADQUISICIONES'!AH$31)*($G71/$F71)))</f>
        <v>0</v>
      </c>
      <c r="AM71" s="420">
        <f>IF( $F71=0,0,((($F71/$E$68)*'PLAN DE ADQUISICIONES'!AI$31)*($G71/$F71)))</f>
        <v>0</v>
      </c>
      <c r="AN71" s="420">
        <f>IF( $F71=0,0,((($F71/$E$68)*'PLAN DE ADQUISICIONES'!AJ$31)*($G71/$F71)))</f>
        <v>0</v>
      </c>
      <c r="AO71" s="420">
        <f>IF( $F71=0,0,((($F71/$E$68)*'PLAN DE ADQUISICIONES'!AK$31)*($G71/$F71)))</f>
        <v>0</v>
      </c>
      <c r="AP71" s="420">
        <f>IF( $F71=0,0,((($F71/$E$68)*'PLAN DE ADQUISICIONES'!AL$31)*($G71/$F71)))</f>
        <v>0</v>
      </c>
      <c r="AQ71" s="420">
        <f>IF( $F71=0,0,((($F71/$E$68)*'PLAN DE ADQUISICIONES'!AM$31)*($G71/$F71)))</f>
        <v>0</v>
      </c>
      <c r="AR71" s="420">
        <f>IF( $F71=0,0,((($F71/$E$68)*'PLAN DE ADQUISICIONES'!AN$31)*($G71/$F71)))</f>
        <v>0</v>
      </c>
      <c r="AS71" s="420">
        <f>IF( $F71=0,0,((($F71/$E$68)*'PLAN DE ADQUISICIONES'!AO$31)*($G71/$F71)))</f>
        <v>0</v>
      </c>
      <c r="AT71" s="423">
        <f>AH71+AI71+AJ71+AK71+AL71+AM71+AN71+AO71+AP71+AQ71+AR71+AS71</f>
        <v>0</v>
      </c>
      <c r="AU71" s="426">
        <f>AS71+AR71+AQ71+AP71+AO71+AN71+AM71+AL71+AK71+AJ71+AI71+AH71+AF71+AE71+AD71+AC71+AB71+AA71+Z71+Y71+X71+W71+V71+U71+S71+R71+Q71+P71+O71+N71+M71+L71+K71+J71+I71+H71</f>
        <v>0</v>
      </c>
      <c r="AV71" s="392">
        <f t="shared" si="1"/>
        <v>0</v>
      </c>
    </row>
    <row r="72" spans="2:48" s="394" customFormat="1" ht="12.75" customHeight="1" x14ac:dyDescent="0.15">
      <c r="B72" s="416" t="str">
        <f>+'FORMATO COSTEO C1'!C$324</f>
        <v>1.2.5.4</v>
      </c>
      <c r="C72" s="417" t="str">
        <f>+'FORMATO COSTEO C1'!B$324</f>
        <v>Categoría de gasto</v>
      </c>
      <c r="D72" s="428"/>
      <c r="E72" s="556"/>
      <c r="F72" s="420">
        <f>+'FORMATO COSTEO C1'!G324</f>
        <v>0</v>
      </c>
      <c r="G72" s="421">
        <f>+'FORMATO COSTEO C1'!L324</f>
        <v>0</v>
      </c>
      <c r="H72" s="425">
        <f>IF( $F72=0,0,((($F72/$E$68)*'PLAN DE ADQUISICIONES'!F$31)*($G72/$F72)))</f>
        <v>0</v>
      </c>
      <c r="I72" s="420">
        <f>IF( $F72=0,0,((($F72/$E$68)*'PLAN DE ADQUISICIONES'!G$31)*($G72/$F72)))</f>
        <v>0</v>
      </c>
      <c r="J72" s="420">
        <f>IF( $F72=0,0,((($F72/$E$68)*'PLAN DE ADQUISICIONES'!H$31)*($G72/$F72)))</f>
        <v>0</v>
      </c>
      <c r="K72" s="420">
        <f>IF( $F72=0,0,((($F72/$E$68)*'PLAN DE ADQUISICIONES'!I$31)*($G72/$F72)))</f>
        <v>0</v>
      </c>
      <c r="L72" s="420">
        <f>IF( $F72=0,0,((($F72/$E$68)*'PLAN DE ADQUISICIONES'!J$31)*($G72/$F72)))</f>
        <v>0</v>
      </c>
      <c r="M72" s="420">
        <f>IF( $F72=0,0,((($F72/$E$68)*'PLAN DE ADQUISICIONES'!K$31)*($G72/$F72)))</f>
        <v>0</v>
      </c>
      <c r="N72" s="420">
        <f>IF( $F72=0,0,((($F72/$E$68)*'PLAN DE ADQUISICIONES'!L$31)*($G72/$F72)))</f>
        <v>0</v>
      </c>
      <c r="O72" s="420">
        <f>IF( $F72=0,0,((($F72/$E$68)*'PLAN DE ADQUISICIONES'!M$31)*($G72/$F72)))</f>
        <v>0</v>
      </c>
      <c r="P72" s="420">
        <f>IF( $F72=0,0,((($F72/$E$68)*'PLAN DE ADQUISICIONES'!N$31)*($G72/$F72)))</f>
        <v>0</v>
      </c>
      <c r="Q72" s="420">
        <f>IF( $F72=0,0,((($F72/$E$68)*'PLAN DE ADQUISICIONES'!O$31)*($G72/$F72)))</f>
        <v>0</v>
      </c>
      <c r="R72" s="420">
        <f>IF( $F72=0,0,((($F72/$E$68)*'PLAN DE ADQUISICIONES'!P$31)*($G72/$F72)))</f>
        <v>0</v>
      </c>
      <c r="S72" s="420">
        <f>IF( $F72=0,0,((($F72/$E$68)*'PLAN DE ADQUISICIONES'!Q$31)*($G72/$F72)))</f>
        <v>0</v>
      </c>
      <c r="T72" s="423">
        <f>H72+I72+J72+K72+L72+M72+N72+O72+P72+Q72+R72+S72</f>
        <v>0</v>
      </c>
      <c r="U72" s="424">
        <f>IF( $F72=0,0,((($F72/$E$68)*'PLAN DE ADQUISICIONES'!R$31)*($G72/$F72)))</f>
        <v>0</v>
      </c>
      <c r="V72" s="420">
        <f>IF( $F72=0,0,((($F72/$E$68)*'PLAN DE ADQUISICIONES'!S$31)*($G72/$F72)))</f>
        <v>0</v>
      </c>
      <c r="W72" s="420">
        <f>IF( $F72=0,0,((($F72/$E$68)*'PLAN DE ADQUISICIONES'!T$31)*($G72/$F72)))</f>
        <v>0</v>
      </c>
      <c r="X72" s="420">
        <f>IF( $F72=0,0,((($F72/$E$68)*'PLAN DE ADQUISICIONES'!U$31)*($G72/$F72)))</f>
        <v>0</v>
      </c>
      <c r="Y72" s="420">
        <f>IF( $F72=0,0,((($F72/$E$68)*'PLAN DE ADQUISICIONES'!V$31)*($G72/$F72)))</f>
        <v>0</v>
      </c>
      <c r="Z72" s="420">
        <f>IF( $F72=0,0,((($F72/$E$68)*'PLAN DE ADQUISICIONES'!W$31)*($G72/$F72)))</f>
        <v>0</v>
      </c>
      <c r="AA72" s="420">
        <f>IF( $F72=0,0,((($F72/$E$68)*'PLAN DE ADQUISICIONES'!X$31)*($G72/$F72)))</f>
        <v>0</v>
      </c>
      <c r="AB72" s="420">
        <f>IF( $F72=0,0,((($F72/$E$68)*'PLAN DE ADQUISICIONES'!Y$31)*($G72/$F72)))</f>
        <v>0</v>
      </c>
      <c r="AC72" s="420">
        <f>IF( $F72=0,0,((($F72/$E$68)*'PLAN DE ADQUISICIONES'!Z$31)*($G72/$F72)))</f>
        <v>0</v>
      </c>
      <c r="AD72" s="420">
        <f>IF( $F72=0,0,((($F72/$E$68)*'PLAN DE ADQUISICIONES'!AA$31)*($G72/$F72)))</f>
        <v>0</v>
      </c>
      <c r="AE72" s="420">
        <f>IF( $F72=0,0,((($F72/$E$68)*'PLAN DE ADQUISICIONES'!AB$31)*($G72/$F72)))</f>
        <v>0</v>
      </c>
      <c r="AF72" s="420">
        <f>IF( $F72=0,0,((($F72/$E$68)*'PLAN DE ADQUISICIONES'!AC$31)*($G72/$F72)))</f>
        <v>0</v>
      </c>
      <c r="AG72" s="421">
        <f>U72+V72+W72+X72+Y72+Z72+AA72+AB72+AC72+AD72+AE72+AF72</f>
        <v>0</v>
      </c>
      <c r="AH72" s="425">
        <f>IF( $F72=0,0,((($F72/$E$68)*'PLAN DE ADQUISICIONES'!AD$31)*($G72/$F72)))</f>
        <v>0</v>
      </c>
      <c r="AI72" s="420">
        <f>IF( $F72=0,0,((($F72/$E$68)*'PLAN DE ADQUISICIONES'!AE$31)*($G72/$F72)))</f>
        <v>0</v>
      </c>
      <c r="AJ72" s="420">
        <f>IF( $F72=0,0,((($F72/$E$68)*'PLAN DE ADQUISICIONES'!AF$31)*($G72/$F72)))</f>
        <v>0</v>
      </c>
      <c r="AK72" s="420">
        <f>IF( $F72=0,0,((($F72/$E$68)*'PLAN DE ADQUISICIONES'!AG$31)*($G72/$F72)))</f>
        <v>0</v>
      </c>
      <c r="AL72" s="420">
        <f>IF( $F72=0,0,((($F72/$E$68)*'PLAN DE ADQUISICIONES'!AH$31)*($G72/$F72)))</f>
        <v>0</v>
      </c>
      <c r="AM72" s="420">
        <f>IF( $F72=0,0,((($F72/$E$68)*'PLAN DE ADQUISICIONES'!AI$31)*($G72/$F72)))</f>
        <v>0</v>
      </c>
      <c r="AN72" s="420">
        <f>IF( $F72=0,0,((($F72/$E$68)*'PLAN DE ADQUISICIONES'!AJ$31)*($G72/$F72)))</f>
        <v>0</v>
      </c>
      <c r="AO72" s="420">
        <f>IF( $F72=0,0,((($F72/$E$68)*'PLAN DE ADQUISICIONES'!AK$31)*($G72/$F72)))</f>
        <v>0</v>
      </c>
      <c r="AP72" s="420">
        <f>IF( $F72=0,0,((($F72/$E$68)*'PLAN DE ADQUISICIONES'!AL$31)*($G72/$F72)))</f>
        <v>0</v>
      </c>
      <c r="AQ72" s="420">
        <f>IF( $F72=0,0,((($F72/$E$68)*'PLAN DE ADQUISICIONES'!AM$31)*($G72/$F72)))</f>
        <v>0</v>
      </c>
      <c r="AR72" s="420">
        <f>IF( $F72=0,0,((($F72/$E$68)*'PLAN DE ADQUISICIONES'!AN$31)*($G72/$F72)))</f>
        <v>0</v>
      </c>
      <c r="AS72" s="420">
        <f>IF( $F72=0,0,((($F72/$E$68)*'PLAN DE ADQUISICIONES'!AO$31)*($G72/$F72)))</f>
        <v>0</v>
      </c>
      <c r="AT72" s="423">
        <f>AH72+AI72+AJ72+AK72+AL72+AM72+AN72+AO72+AP72+AQ72+AR72+AS72</f>
        <v>0</v>
      </c>
      <c r="AU72" s="426">
        <f>AS72+AR72+AQ72+AP72+AO72+AN72+AM72+AL72+AK72+AJ72+AI72+AH72+AF72+AE72+AD72+AC72+AB72+AA72+Z72+Y72+X72+W72+V72+U72+S72+R72+Q72+P72+O72+N72+M72+L72+K72+J72+I72+H72</f>
        <v>0</v>
      </c>
      <c r="AV72" s="392">
        <f t="shared" si="1"/>
        <v>0</v>
      </c>
    </row>
    <row r="73" spans="2:48" s="394" customFormat="1" ht="12.75" customHeight="1" x14ac:dyDescent="0.15">
      <c r="B73" s="416" t="str">
        <f>+'FORMATO COSTEO C1'!C$330</f>
        <v>1.2.5.5</v>
      </c>
      <c r="C73" s="417" t="str">
        <f>+'FORMATO COSTEO C1'!B$330</f>
        <v>Categoría de gasto</v>
      </c>
      <c r="D73" s="428"/>
      <c r="E73" s="556"/>
      <c r="F73" s="420">
        <f>+'FORMATO COSTEO C1'!G330</f>
        <v>0</v>
      </c>
      <c r="G73" s="421">
        <f>+'FORMATO COSTEO C1'!L330</f>
        <v>0</v>
      </c>
      <c r="H73" s="425">
        <f>IF( $F73=0,0,((($F73/$E$68)*'PLAN DE ADQUISICIONES'!F$31)*($G73/$F73)))</f>
        <v>0</v>
      </c>
      <c r="I73" s="420">
        <f>IF( $F73=0,0,((($F73/$E$68)*'PLAN DE ADQUISICIONES'!G$31)*($G73/$F73)))</f>
        <v>0</v>
      </c>
      <c r="J73" s="420">
        <f>IF( $F73=0,0,((($F73/$E$68)*'PLAN DE ADQUISICIONES'!H$31)*($G73/$F73)))</f>
        <v>0</v>
      </c>
      <c r="K73" s="420">
        <f>IF( $F73=0,0,((($F73/$E$68)*'PLAN DE ADQUISICIONES'!I$31)*($G73/$F73)))</f>
        <v>0</v>
      </c>
      <c r="L73" s="420">
        <f>IF( $F73=0,0,((($F73/$E$68)*'PLAN DE ADQUISICIONES'!J$31)*($G73/$F73)))</f>
        <v>0</v>
      </c>
      <c r="M73" s="420">
        <f>IF( $F73=0,0,((($F73/$E$68)*'PLAN DE ADQUISICIONES'!K$31)*($G73/$F73)))</f>
        <v>0</v>
      </c>
      <c r="N73" s="420">
        <f>IF( $F73=0,0,((($F73/$E$68)*'PLAN DE ADQUISICIONES'!L$31)*($G73/$F73)))</f>
        <v>0</v>
      </c>
      <c r="O73" s="420">
        <f>IF( $F73=0,0,((($F73/$E$68)*'PLAN DE ADQUISICIONES'!M$31)*($G73/$F73)))</f>
        <v>0</v>
      </c>
      <c r="P73" s="420">
        <f>IF( $F73=0,0,((($F73/$E$68)*'PLAN DE ADQUISICIONES'!N$31)*($G73/$F73)))</f>
        <v>0</v>
      </c>
      <c r="Q73" s="420">
        <f>IF( $F73=0,0,((($F73/$E$68)*'PLAN DE ADQUISICIONES'!O$31)*($G73/$F73)))</f>
        <v>0</v>
      </c>
      <c r="R73" s="420">
        <f>IF( $F73=0,0,((($F73/$E$68)*'PLAN DE ADQUISICIONES'!P$31)*($G73/$F73)))</f>
        <v>0</v>
      </c>
      <c r="S73" s="420">
        <f>IF( $F73=0,0,((($F73/$E$68)*'PLAN DE ADQUISICIONES'!Q$31)*($G73/$F73)))</f>
        <v>0</v>
      </c>
      <c r="T73" s="423">
        <f>H73+I73+J73+K73+L73+M73+N73+O73+P73+Q73+R73+S73</f>
        <v>0</v>
      </c>
      <c r="U73" s="424">
        <f>IF( $F73=0,0,((($F73/$E$68)*'PLAN DE ADQUISICIONES'!R$31)*($G73/$F73)))</f>
        <v>0</v>
      </c>
      <c r="V73" s="420">
        <f>IF( $F73=0,0,((($F73/$E$68)*'PLAN DE ADQUISICIONES'!S$31)*($G73/$F73)))</f>
        <v>0</v>
      </c>
      <c r="W73" s="420">
        <f>IF( $F73=0,0,((($F73/$E$68)*'PLAN DE ADQUISICIONES'!T$31)*($G73/$F73)))</f>
        <v>0</v>
      </c>
      <c r="X73" s="420">
        <f>IF( $F73=0,0,((($F73/$E$68)*'PLAN DE ADQUISICIONES'!U$31)*($G73/$F73)))</f>
        <v>0</v>
      </c>
      <c r="Y73" s="420">
        <f>IF( $F73=0,0,((($F73/$E$68)*'PLAN DE ADQUISICIONES'!V$31)*($G73/$F73)))</f>
        <v>0</v>
      </c>
      <c r="Z73" s="420">
        <f>IF( $F73=0,0,((($F73/$E$68)*'PLAN DE ADQUISICIONES'!W$31)*($G73/$F73)))</f>
        <v>0</v>
      </c>
      <c r="AA73" s="420">
        <f>IF( $F73=0,0,((($F73/$E$68)*'PLAN DE ADQUISICIONES'!X$31)*($G73/$F73)))</f>
        <v>0</v>
      </c>
      <c r="AB73" s="420">
        <f>IF( $F73=0,0,((($F73/$E$68)*'PLAN DE ADQUISICIONES'!Y$31)*($G73/$F73)))</f>
        <v>0</v>
      </c>
      <c r="AC73" s="420">
        <f>IF( $F73=0,0,((($F73/$E$68)*'PLAN DE ADQUISICIONES'!Z$31)*($G73/$F73)))</f>
        <v>0</v>
      </c>
      <c r="AD73" s="420">
        <f>IF( $F73=0,0,((($F73/$E$68)*'PLAN DE ADQUISICIONES'!AA$31)*($G73/$F73)))</f>
        <v>0</v>
      </c>
      <c r="AE73" s="420">
        <f>IF( $F73=0,0,((($F73/$E$68)*'PLAN DE ADQUISICIONES'!AB$31)*($G73/$F73)))</f>
        <v>0</v>
      </c>
      <c r="AF73" s="420">
        <f>IF( $F73=0,0,((($F73/$E$68)*'PLAN DE ADQUISICIONES'!AC$31)*($G73/$F73)))</f>
        <v>0</v>
      </c>
      <c r="AG73" s="421">
        <f>U73+V73+W73+X73+Y73+Z73+AA73+AB73+AC73+AD73+AE73+AF73</f>
        <v>0</v>
      </c>
      <c r="AH73" s="425">
        <f>IF( $F73=0,0,((($F73/$E$68)*'PLAN DE ADQUISICIONES'!AD$31)*($G73/$F73)))</f>
        <v>0</v>
      </c>
      <c r="AI73" s="420">
        <f>IF( $F73=0,0,((($F73/$E$68)*'PLAN DE ADQUISICIONES'!AE$31)*($G73/$F73)))</f>
        <v>0</v>
      </c>
      <c r="AJ73" s="420">
        <f>IF( $F73=0,0,((($F73/$E$68)*'PLAN DE ADQUISICIONES'!AF$31)*($G73/$F73)))</f>
        <v>0</v>
      </c>
      <c r="AK73" s="420">
        <f>IF( $F73=0,0,((($F73/$E$68)*'PLAN DE ADQUISICIONES'!AG$31)*($G73/$F73)))</f>
        <v>0</v>
      </c>
      <c r="AL73" s="420">
        <f>IF( $F73=0,0,((($F73/$E$68)*'PLAN DE ADQUISICIONES'!AH$31)*($G73/$F73)))</f>
        <v>0</v>
      </c>
      <c r="AM73" s="420">
        <f>IF( $F73=0,0,((($F73/$E$68)*'PLAN DE ADQUISICIONES'!AI$31)*($G73/$F73)))</f>
        <v>0</v>
      </c>
      <c r="AN73" s="420">
        <f>IF( $F73=0,0,((($F73/$E$68)*'PLAN DE ADQUISICIONES'!AJ$31)*($G73/$F73)))</f>
        <v>0</v>
      </c>
      <c r="AO73" s="420">
        <f>IF( $F73=0,0,((($F73/$E$68)*'PLAN DE ADQUISICIONES'!AK$31)*($G73/$F73)))</f>
        <v>0</v>
      </c>
      <c r="AP73" s="420">
        <f>IF( $F73=0,0,((($F73/$E$68)*'PLAN DE ADQUISICIONES'!AL$31)*($G73/$F73)))</f>
        <v>0</v>
      </c>
      <c r="AQ73" s="420">
        <f>IF( $F73=0,0,((($F73/$E$68)*'PLAN DE ADQUISICIONES'!AM$31)*($G73/$F73)))</f>
        <v>0</v>
      </c>
      <c r="AR73" s="420">
        <f>IF( $F73=0,0,((($F73/$E$68)*'PLAN DE ADQUISICIONES'!AN$31)*($G73/$F73)))</f>
        <v>0</v>
      </c>
      <c r="AS73" s="420">
        <f>IF( $F73=0,0,((($F73/$E$68)*'PLAN DE ADQUISICIONES'!AO$31)*($G73/$F73)))</f>
        <v>0</v>
      </c>
      <c r="AT73" s="423">
        <f>AH73+AI73+AJ73+AK73+AL73+AM73+AN73+AO73+AP73+AQ73+AR73+AS73</f>
        <v>0</v>
      </c>
      <c r="AU73" s="426">
        <f>AS73+AR73+AQ73+AP73+AO73+AN73+AM73+AL73+AK73+AJ73+AI73+AH73+AF73+AE73+AD73+AC73+AB73+AA73+Z73+Y73+X73+W73+V73+U73+S73+R73+Q73+P73+O73+N73+M73+L73+K73+J73+I73+H73</f>
        <v>0</v>
      </c>
      <c r="AV73" s="392">
        <f t="shared" si="1"/>
        <v>0</v>
      </c>
    </row>
    <row r="74" spans="2:48" s="394" customFormat="1" ht="12.75" customHeight="1" x14ac:dyDescent="0.25">
      <c r="B74" s="431">
        <f>+'FORMATO COSTEO C1'!C$337</f>
        <v>1.3</v>
      </c>
      <c r="C74" s="396" t="str">
        <f>+'FORMATO COSTEO C1'!D$337</f>
        <v>Emprendedores del sector turismo de los distritos de Pisac, Taray, Lamay, Coya y Calca, provincia de Calca - región Cusco cuentan con planes de negocio o planes de mejora aprobados y viables</v>
      </c>
      <c r="D74" s="397"/>
      <c r="E74" s="534"/>
      <c r="F74" s="399">
        <f>+F75+F81+F87+F93+F99</f>
        <v>0</v>
      </c>
      <c r="G74" s="400">
        <f t="shared" ref="G74:P74" si="21">+G75+G81+G87+G93+G99</f>
        <v>0</v>
      </c>
      <c r="H74" s="401">
        <f t="shared" si="21"/>
        <v>0</v>
      </c>
      <c r="I74" s="399">
        <f>+I75+I81+I87+I93+I99</f>
        <v>0</v>
      </c>
      <c r="J74" s="399">
        <f>+J75+J81+J87+J93+J99</f>
        <v>0</v>
      </c>
      <c r="K74" s="399">
        <f>+K75+K81+K87+K93+K99</f>
        <v>0</v>
      </c>
      <c r="L74" s="399">
        <f>+L75+L81+L87+L93+L99</f>
        <v>0</v>
      </c>
      <c r="M74" s="399">
        <f>+M75+M81+M87+M93+M99</f>
        <v>0</v>
      </c>
      <c r="N74" s="399">
        <f t="shared" si="21"/>
        <v>0</v>
      </c>
      <c r="O74" s="399">
        <f t="shared" si="21"/>
        <v>0</v>
      </c>
      <c r="P74" s="399">
        <f t="shared" si="21"/>
        <v>0</v>
      </c>
      <c r="Q74" s="399">
        <f>+Q75+Q81+Q87+Q93+Q99</f>
        <v>0</v>
      </c>
      <c r="R74" s="399">
        <f>+R75+R81+R87+R93+R99</f>
        <v>0</v>
      </c>
      <c r="S74" s="399">
        <f>+S75+S81+S87+S93+S99</f>
        <v>0</v>
      </c>
      <c r="T74" s="402">
        <f>+T75+T81+T87+T93+T99</f>
        <v>0</v>
      </c>
      <c r="U74" s="403">
        <f t="shared" ref="U74:AS74" si="22">+U75+U81+U87+U93+U99</f>
        <v>0</v>
      </c>
      <c r="V74" s="399">
        <f t="shared" si="22"/>
        <v>0</v>
      </c>
      <c r="W74" s="399">
        <f t="shared" si="22"/>
        <v>0</v>
      </c>
      <c r="X74" s="399">
        <f t="shared" si="22"/>
        <v>0</v>
      </c>
      <c r="Y74" s="399">
        <f t="shared" si="22"/>
        <v>0</v>
      </c>
      <c r="Z74" s="399">
        <f t="shared" si="22"/>
        <v>0</v>
      </c>
      <c r="AA74" s="399">
        <f t="shared" si="22"/>
        <v>0</v>
      </c>
      <c r="AB74" s="399">
        <f t="shared" si="22"/>
        <v>0</v>
      </c>
      <c r="AC74" s="399">
        <f t="shared" si="22"/>
        <v>0</v>
      </c>
      <c r="AD74" s="399">
        <f t="shared" si="22"/>
        <v>0</v>
      </c>
      <c r="AE74" s="399">
        <f t="shared" si="22"/>
        <v>0</v>
      </c>
      <c r="AF74" s="399">
        <f t="shared" si="22"/>
        <v>0</v>
      </c>
      <c r="AG74" s="400">
        <f>+AG75+AG81+AG87+AG93+AG99</f>
        <v>0</v>
      </c>
      <c r="AH74" s="401">
        <f t="shared" si="22"/>
        <v>0</v>
      </c>
      <c r="AI74" s="399">
        <f t="shared" si="22"/>
        <v>0</v>
      </c>
      <c r="AJ74" s="399">
        <f t="shared" si="22"/>
        <v>0</v>
      </c>
      <c r="AK74" s="399">
        <f t="shared" si="22"/>
        <v>0</v>
      </c>
      <c r="AL74" s="399">
        <f t="shared" si="22"/>
        <v>0</v>
      </c>
      <c r="AM74" s="399">
        <f t="shared" si="22"/>
        <v>0</v>
      </c>
      <c r="AN74" s="399">
        <f t="shared" si="22"/>
        <v>0</v>
      </c>
      <c r="AO74" s="399">
        <f t="shared" si="22"/>
        <v>0</v>
      </c>
      <c r="AP74" s="399">
        <f t="shared" si="22"/>
        <v>0</v>
      </c>
      <c r="AQ74" s="399">
        <f t="shared" si="22"/>
        <v>0</v>
      </c>
      <c r="AR74" s="399">
        <f t="shared" si="22"/>
        <v>0</v>
      </c>
      <c r="AS74" s="399">
        <f t="shared" si="22"/>
        <v>0</v>
      </c>
      <c r="AT74" s="402">
        <f>+AT75+AT81+AT87+AT93+AT99</f>
        <v>0</v>
      </c>
      <c r="AU74" s="404">
        <f>+AU75+AU81+AU87+AU93+AU99</f>
        <v>0</v>
      </c>
      <c r="AV74" s="392">
        <f t="shared" si="1"/>
        <v>0</v>
      </c>
    </row>
    <row r="75" spans="2:48" s="405" customFormat="1" ht="12.75" customHeight="1" outlineLevel="1" x14ac:dyDescent="0.15">
      <c r="B75" s="406" t="str">
        <f>+'FORMATO COSTEO C1'!C$338</f>
        <v>1.3.1</v>
      </c>
      <c r="C75" s="430">
        <f>+'FORMATO COSTEO C1'!B$338</f>
        <v>0</v>
      </c>
      <c r="D75" s="543" t="str">
        <f>+'FORMATO COSTEO C1'!D$338</f>
        <v>Unidad medida</v>
      </c>
      <c r="E75" s="535">
        <f>+'FORMATO COSTEO C1'!E$338</f>
        <v>0</v>
      </c>
      <c r="F75" s="410">
        <f>SUM(F76:F80)</f>
        <v>0</v>
      </c>
      <c r="G75" s="411">
        <f t="shared" ref="G75:AU75" si="23">SUM(G76:G80)</f>
        <v>0</v>
      </c>
      <c r="H75" s="412">
        <f t="shared" si="23"/>
        <v>0</v>
      </c>
      <c r="I75" s="410">
        <f>SUM(I76:I80)</f>
        <v>0</v>
      </c>
      <c r="J75" s="410">
        <f>SUM(J76:J80)</f>
        <v>0</v>
      </c>
      <c r="K75" s="410">
        <f>SUM(K76:K80)</f>
        <v>0</v>
      </c>
      <c r="L75" s="410">
        <f>SUM(L76:L80)</f>
        <v>0</v>
      </c>
      <c r="M75" s="410">
        <f>SUM(M76:M80)</f>
        <v>0</v>
      </c>
      <c r="N75" s="410">
        <f t="shared" si="23"/>
        <v>0</v>
      </c>
      <c r="O75" s="410">
        <f t="shared" si="23"/>
        <v>0</v>
      </c>
      <c r="P75" s="410">
        <f t="shared" si="23"/>
        <v>0</v>
      </c>
      <c r="Q75" s="410">
        <f t="shared" si="23"/>
        <v>0</v>
      </c>
      <c r="R75" s="410">
        <f t="shared" si="23"/>
        <v>0</v>
      </c>
      <c r="S75" s="410">
        <f t="shared" si="23"/>
        <v>0</v>
      </c>
      <c r="T75" s="413">
        <f t="shared" si="23"/>
        <v>0</v>
      </c>
      <c r="U75" s="414">
        <f t="shared" si="23"/>
        <v>0</v>
      </c>
      <c r="V75" s="410">
        <f t="shared" si="23"/>
        <v>0</v>
      </c>
      <c r="W75" s="410">
        <f t="shared" si="23"/>
        <v>0</v>
      </c>
      <c r="X75" s="410">
        <f t="shared" si="23"/>
        <v>0</v>
      </c>
      <c r="Y75" s="410">
        <f t="shared" si="23"/>
        <v>0</v>
      </c>
      <c r="Z75" s="410">
        <f t="shared" si="23"/>
        <v>0</v>
      </c>
      <c r="AA75" s="410">
        <f t="shared" si="23"/>
        <v>0</v>
      </c>
      <c r="AB75" s="410">
        <f t="shared" si="23"/>
        <v>0</v>
      </c>
      <c r="AC75" s="410">
        <f t="shared" si="23"/>
        <v>0</v>
      </c>
      <c r="AD75" s="410">
        <f t="shared" si="23"/>
        <v>0</v>
      </c>
      <c r="AE75" s="410">
        <f t="shared" si="23"/>
        <v>0</v>
      </c>
      <c r="AF75" s="410">
        <f t="shared" si="23"/>
        <v>0</v>
      </c>
      <c r="AG75" s="411">
        <f>SUM(AG76:AG80)</f>
        <v>0</v>
      </c>
      <c r="AH75" s="412">
        <f t="shared" si="23"/>
        <v>0</v>
      </c>
      <c r="AI75" s="410">
        <f t="shared" si="23"/>
        <v>0</v>
      </c>
      <c r="AJ75" s="410">
        <f t="shared" si="23"/>
        <v>0</v>
      </c>
      <c r="AK75" s="410">
        <f t="shared" si="23"/>
        <v>0</v>
      </c>
      <c r="AL75" s="410">
        <f t="shared" si="23"/>
        <v>0</v>
      </c>
      <c r="AM75" s="410">
        <f t="shared" si="23"/>
        <v>0</v>
      </c>
      <c r="AN75" s="410">
        <f t="shared" si="23"/>
        <v>0</v>
      </c>
      <c r="AO75" s="410">
        <f t="shared" si="23"/>
        <v>0</v>
      </c>
      <c r="AP75" s="410">
        <f t="shared" si="23"/>
        <v>0</v>
      </c>
      <c r="AQ75" s="410">
        <f t="shared" si="23"/>
        <v>0</v>
      </c>
      <c r="AR75" s="410">
        <f t="shared" si="23"/>
        <v>0</v>
      </c>
      <c r="AS75" s="410">
        <f t="shared" si="23"/>
        <v>0</v>
      </c>
      <c r="AT75" s="413">
        <f t="shared" si="23"/>
        <v>0</v>
      </c>
      <c r="AU75" s="415">
        <f t="shared" si="23"/>
        <v>0</v>
      </c>
      <c r="AV75" s="392">
        <f t="shared" ref="AV75:AV138" si="24">+G75-AU75</f>
        <v>0</v>
      </c>
    </row>
    <row r="76" spans="2:48" s="394" customFormat="1" ht="12.75" customHeight="1" x14ac:dyDescent="0.15">
      <c r="B76" s="416" t="str">
        <f>+'FORMATO COSTEO C1'!C$340</f>
        <v>1.3.1.1</v>
      </c>
      <c r="C76" s="417" t="str">
        <f>+'FORMATO COSTEO C1'!B$340</f>
        <v>Categoría de gasto</v>
      </c>
      <c r="D76" s="418"/>
      <c r="E76" s="555"/>
      <c r="F76" s="420">
        <f>+'FORMATO COSTEO C1'!G340</f>
        <v>0</v>
      </c>
      <c r="G76" s="421">
        <f>+'FORMATO COSTEO C1'!L340</f>
        <v>0</v>
      </c>
      <c r="H76" s="422">
        <f>IF( $F76=0,0,((($F76/$E$75)*'PLAN DE ADQUISICIONES'!F$36)*($G76/$F76)))</f>
        <v>0</v>
      </c>
      <c r="I76" s="420">
        <f>IF( $F76=0,0,((($F76/$E$75)*'PLAN DE ADQUISICIONES'!G$36)*($G76/$F76)))</f>
        <v>0</v>
      </c>
      <c r="J76" s="420">
        <f>IF( $F76=0,0,((($F76/$E$75)*'PLAN DE ADQUISICIONES'!H$36)*($G76/$F76)))</f>
        <v>0</v>
      </c>
      <c r="K76" s="420">
        <f>IF( $F76=0,0,((($F76/$E$75)*'PLAN DE ADQUISICIONES'!I$36)*($G76/$F76)))</f>
        <v>0</v>
      </c>
      <c r="L76" s="420">
        <f>IF( $F76=0,0,((($F76/$E$75)*'PLAN DE ADQUISICIONES'!J$36)*($G76/$F76)))</f>
        <v>0</v>
      </c>
      <c r="M76" s="420">
        <f>IF( $F76=0,0,((($F76/$E$75)*'PLAN DE ADQUISICIONES'!K$36)*($G76/$F76)))</f>
        <v>0</v>
      </c>
      <c r="N76" s="420">
        <f>IF( $F76=0,0,((($F76/$E$75)*'PLAN DE ADQUISICIONES'!L$36)*($G76/$F76)))</f>
        <v>0</v>
      </c>
      <c r="O76" s="420">
        <f>IF( $F76=0,0,((($F76/$E$75)*'PLAN DE ADQUISICIONES'!M$36)*($G76/$F76)))</f>
        <v>0</v>
      </c>
      <c r="P76" s="420">
        <f>IF( $F76=0,0,((($F76/$E$75)*'PLAN DE ADQUISICIONES'!N$36)*($G76/$F76)))</f>
        <v>0</v>
      </c>
      <c r="Q76" s="420">
        <f>IF( $F76=0,0,((($F76/$E$75)*'PLAN DE ADQUISICIONES'!O$36)*($G76/$F76)))</f>
        <v>0</v>
      </c>
      <c r="R76" s="420">
        <f>IF( $F76=0,0,((($F76/$E$75)*'PLAN DE ADQUISICIONES'!P$36)*($G76/$F76)))</f>
        <v>0</v>
      </c>
      <c r="S76" s="420">
        <f>IF( $F76=0,0,((($F76/$E$75)*'PLAN DE ADQUISICIONES'!Q$36)*($G76/$F76)))</f>
        <v>0</v>
      </c>
      <c r="T76" s="423">
        <f>H76+I76+J76+K76+L76+M76+N76+O76+P76+Q76+R76+S76</f>
        <v>0</v>
      </c>
      <c r="U76" s="424">
        <f>IF( $F76=0,0,((($F76/$E$75)*'PLAN DE ADQUISICIONES'!R$36)*($G76/$F76)))</f>
        <v>0</v>
      </c>
      <c r="V76" s="420">
        <f>IF( $F76=0,0,((($F76/$E$75)*'PLAN DE ADQUISICIONES'!S$36)*($G76/$F76)))</f>
        <v>0</v>
      </c>
      <c r="W76" s="420">
        <f>IF( $F76=0,0,((($F76/$E$75)*'PLAN DE ADQUISICIONES'!T$36)*($G76/$F76)))</f>
        <v>0</v>
      </c>
      <c r="X76" s="420">
        <f>IF( $F76=0,0,((($F76/$E$75)*'PLAN DE ADQUISICIONES'!U$36)*($G76/$F76)))</f>
        <v>0</v>
      </c>
      <c r="Y76" s="420">
        <f>IF( $F76=0,0,((($F76/$E$75)*'PLAN DE ADQUISICIONES'!V$36)*($G76/$F76)))</f>
        <v>0</v>
      </c>
      <c r="Z76" s="420">
        <f>IF( $F76=0,0,((($F76/$E$75)*'PLAN DE ADQUISICIONES'!W$36)*($G76/$F76)))</f>
        <v>0</v>
      </c>
      <c r="AA76" s="420">
        <f>IF( $F76=0,0,((($F76/$E$75)*'PLAN DE ADQUISICIONES'!X$36)*($G76/$F76)))</f>
        <v>0</v>
      </c>
      <c r="AB76" s="420">
        <f>IF( $F76=0,0,((($F76/$E$75)*'PLAN DE ADQUISICIONES'!Y$36)*($G76/$F76)))</f>
        <v>0</v>
      </c>
      <c r="AC76" s="420">
        <f>IF( $F76=0,0,((($F76/$E$75)*'PLAN DE ADQUISICIONES'!Z$36)*($G76/$F76)))</f>
        <v>0</v>
      </c>
      <c r="AD76" s="420">
        <f>IF( $F76=0,0,((($F76/$E$75)*'PLAN DE ADQUISICIONES'!AA$36)*($G76/$F76)))</f>
        <v>0</v>
      </c>
      <c r="AE76" s="420">
        <f>IF( $F76=0,0,((($F76/$E$75)*'PLAN DE ADQUISICIONES'!AB$36)*($G76/$F76)))</f>
        <v>0</v>
      </c>
      <c r="AF76" s="420">
        <f>IF( $F76=0,0,((($F76/$E$75)*'PLAN DE ADQUISICIONES'!AC$36)*($G76/$F76)))</f>
        <v>0</v>
      </c>
      <c r="AG76" s="421">
        <f>U76+V76+W76+X76+Y76+Z76+AA76+AB76+AC76+AD76+AE76+AF76</f>
        <v>0</v>
      </c>
      <c r="AH76" s="425">
        <f>IF( $F76=0,0,((($F76/$E$75)*'PLAN DE ADQUISICIONES'!AD$36)*($G76/$F76)))</f>
        <v>0</v>
      </c>
      <c r="AI76" s="420">
        <f>IF( $F76=0,0,((($F76/$E$75)*'PLAN DE ADQUISICIONES'!AE$36)*($G76/$F76)))</f>
        <v>0</v>
      </c>
      <c r="AJ76" s="420">
        <f>IF( $F76=0,0,((($F76/$E$75)*'PLAN DE ADQUISICIONES'!AF$36)*($G76/$F76)))</f>
        <v>0</v>
      </c>
      <c r="AK76" s="420">
        <f>IF( $F76=0,0,((($F76/$E$75)*'PLAN DE ADQUISICIONES'!AG$36)*($G76/$F76)))</f>
        <v>0</v>
      </c>
      <c r="AL76" s="420">
        <f>IF( $F76=0,0,((($F76/$E$75)*'PLAN DE ADQUISICIONES'!AH$36)*($G76/$F76)))</f>
        <v>0</v>
      </c>
      <c r="AM76" s="420">
        <f>IF( $F76=0,0,((($F76/$E$75)*'PLAN DE ADQUISICIONES'!AI$36)*($G76/$F76)))</f>
        <v>0</v>
      </c>
      <c r="AN76" s="420">
        <f>IF( $F76=0,0,((($F76/$E$75)*'PLAN DE ADQUISICIONES'!AJ$36)*($G76/$F76)))</f>
        <v>0</v>
      </c>
      <c r="AO76" s="420">
        <f>IF( $F76=0,0,((($F76/$E$75)*'PLAN DE ADQUISICIONES'!AK$36)*($G76/$F76)))</f>
        <v>0</v>
      </c>
      <c r="AP76" s="420">
        <f>IF( $F76=0,0,((($F76/$E$75)*'PLAN DE ADQUISICIONES'!AL$36)*($G76/$F76)))</f>
        <v>0</v>
      </c>
      <c r="AQ76" s="420">
        <f>IF( $F76=0,0,((($F76/$E$75)*'PLAN DE ADQUISICIONES'!AM$36)*($G76/$F76)))</f>
        <v>0</v>
      </c>
      <c r="AR76" s="420">
        <f>IF( $F76=0,0,((($F76/$E$75)*'PLAN DE ADQUISICIONES'!AN$36)*($G76/$F76)))</f>
        <v>0</v>
      </c>
      <c r="AS76" s="420">
        <f>IF( $F76=0,0,((($F76/$E$75)*'PLAN DE ADQUISICIONES'!AO$36)*($G76/$F76)))</f>
        <v>0</v>
      </c>
      <c r="AT76" s="423">
        <f>AH76+AI76+AJ76+AK76+AL76+AM76+AN76+AO76+AP76+AQ76+AR76+AS76</f>
        <v>0</v>
      </c>
      <c r="AU76" s="426">
        <f>AS76+AR76+AQ76+AP76+AO76+AN76+AM76+AL76+AK76+AJ76+AI76+AH76+AF76+AE76+AD76+AC76+AB76+AA76+Z76+Y76+X76+W76+V76+U76+S76+R76+Q76+P76+O76+N76+M76+L76+K76+J76+I76+H76</f>
        <v>0</v>
      </c>
      <c r="AV76" s="392">
        <f t="shared" si="24"/>
        <v>0</v>
      </c>
    </row>
    <row r="77" spans="2:48" s="394" customFormat="1" ht="12.75" customHeight="1" x14ac:dyDescent="0.15">
      <c r="B77" s="416" t="str">
        <f>+'FORMATO COSTEO C1'!C$346</f>
        <v>1.3.1.2</v>
      </c>
      <c r="C77" s="417" t="str">
        <f>+'FORMATO COSTEO C1'!B$346</f>
        <v>Categoría de gasto</v>
      </c>
      <c r="D77" s="418"/>
      <c r="E77" s="555"/>
      <c r="F77" s="420">
        <f>+'FORMATO COSTEO C1'!G346</f>
        <v>0</v>
      </c>
      <c r="G77" s="421">
        <f>+'FORMATO COSTEO C1'!L346</f>
        <v>0</v>
      </c>
      <c r="H77" s="425">
        <f>IF( $F77=0,0,((($F77/$E$75)*'PLAN DE ADQUISICIONES'!F$36)*($G77/$F77)))</f>
        <v>0</v>
      </c>
      <c r="I77" s="420">
        <f>IF( $F77=0,0,((($F77/$E$75)*'PLAN DE ADQUISICIONES'!G$36)*($G77/$F77)))</f>
        <v>0</v>
      </c>
      <c r="J77" s="420">
        <f>IF( $F77=0,0,((($F77/$E$75)*'PLAN DE ADQUISICIONES'!H$36)*($G77/$F77)))</f>
        <v>0</v>
      </c>
      <c r="K77" s="420">
        <f>IF( $F77=0,0,((($F77/$E$75)*'PLAN DE ADQUISICIONES'!I$36)*($G77/$F77)))</f>
        <v>0</v>
      </c>
      <c r="L77" s="420">
        <f>IF( $F77=0,0,((($F77/$E$75)*'PLAN DE ADQUISICIONES'!J$36)*($G77/$F77)))</f>
        <v>0</v>
      </c>
      <c r="M77" s="420">
        <f>IF( $F77=0,0,((($F77/$E$75)*'PLAN DE ADQUISICIONES'!K$36)*($G77/$F77)))</f>
        <v>0</v>
      </c>
      <c r="N77" s="420">
        <f>IF( $F77=0,0,((($F77/$E$75)*'PLAN DE ADQUISICIONES'!L$36)*($G77/$F77)))</f>
        <v>0</v>
      </c>
      <c r="O77" s="420">
        <f>IF( $F77=0,0,((($F77/$E$75)*'PLAN DE ADQUISICIONES'!M$36)*($G77/$F77)))</f>
        <v>0</v>
      </c>
      <c r="P77" s="420">
        <f>IF( $F77=0,0,((($F77/$E$75)*'PLAN DE ADQUISICIONES'!N$36)*($G77/$F77)))</f>
        <v>0</v>
      </c>
      <c r="Q77" s="420">
        <f>IF( $F77=0,0,((($F77/$E$75)*'PLAN DE ADQUISICIONES'!O$36)*($G77/$F77)))</f>
        <v>0</v>
      </c>
      <c r="R77" s="420">
        <f>IF( $F77=0,0,((($F77/$E$75)*'PLAN DE ADQUISICIONES'!P$36)*($G77/$F77)))</f>
        <v>0</v>
      </c>
      <c r="S77" s="420">
        <f>IF( $F77=0,0,((($F77/$E$75)*'PLAN DE ADQUISICIONES'!Q$36)*($G77/$F77)))</f>
        <v>0</v>
      </c>
      <c r="T77" s="423">
        <f>H77+I77+J77+K77+L77+M77+N77+O77+P77+Q77+R77+S77</f>
        <v>0</v>
      </c>
      <c r="U77" s="424">
        <f>IF( $F77=0,0,((($F77/$E$75)*'PLAN DE ADQUISICIONES'!R$36)*($G77/$F77)))</f>
        <v>0</v>
      </c>
      <c r="V77" s="420">
        <f>IF( $F77=0,0,((($F77/$E$75)*'PLAN DE ADQUISICIONES'!S$36)*($G77/$F77)))</f>
        <v>0</v>
      </c>
      <c r="W77" s="420">
        <f>IF( $F77=0,0,((($F77/$E$75)*'PLAN DE ADQUISICIONES'!T$36)*($G77/$F77)))</f>
        <v>0</v>
      </c>
      <c r="X77" s="420">
        <f>IF( $F77=0,0,((($F77/$E$75)*'PLAN DE ADQUISICIONES'!U$36)*($G77/$F77)))</f>
        <v>0</v>
      </c>
      <c r="Y77" s="420">
        <f>IF( $F77=0,0,((($F77/$E$75)*'PLAN DE ADQUISICIONES'!V$36)*($G77/$F77)))</f>
        <v>0</v>
      </c>
      <c r="Z77" s="420">
        <f>IF( $F77=0,0,((($F77/$E$75)*'PLAN DE ADQUISICIONES'!W$36)*($G77/$F77)))</f>
        <v>0</v>
      </c>
      <c r="AA77" s="420">
        <f>IF( $F77=0,0,((($F77/$E$75)*'PLAN DE ADQUISICIONES'!X$36)*($G77/$F77)))</f>
        <v>0</v>
      </c>
      <c r="AB77" s="420">
        <f>IF( $F77=0,0,((($F77/$E$75)*'PLAN DE ADQUISICIONES'!Y$36)*($G77/$F77)))</f>
        <v>0</v>
      </c>
      <c r="AC77" s="420">
        <f>IF( $F77=0,0,((($F77/$E$75)*'PLAN DE ADQUISICIONES'!Z$36)*($G77/$F77)))</f>
        <v>0</v>
      </c>
      <c r="AD77" s="420">
        <f>IF( $F77=0,0,((($F77/$E$75)*'PLAN DE ADQUISICIONES'!AA$36)*($G77/$F77)))</f>
        <v>0</v>
      </c>
      <c r="AE77" s="420">
        <f>IF( $F77=0,0,((($F77/$E$75)*'PLAN DE ADQUISICIONES'!AB$36)*($G77/$F77)))</f>
        <v>0</v>
      </c>
      <c r="AF77" s="420">
        <f>IF( $F77=0,0,((($F77/$E$75)*'PLAN DE ADQUISICIONES'!AC$36)*($G77/$F77)))</f>
        <v>0</v>
      </c>
      <c r="AG77" s="421">
        <f>U77+V77+W77+X77+Y77+Z77+AA77+AB77+AC77+AD77+AE77+AF77</f>
        <v>0</v>
      </c>
      <c r="AH77" s="425">
        <f>IF( $F77=0,0,((($F77/$E$75)*'PLAN DE ADQUISICIONES'!AD$36)*($G77/$F77)))</f>
        <v>0</v>
      </c>
      <c r="AI77" s="420">
        <f>IF( $F77=0,0,((($F77/$E$75)*'PLAN DE ADQUISICIONES'!AE$36)*($G77/$F77)))</f>
        <v>0</v>
      </c>
      <c r="AJ77" s="420">
        <f>IF( $F77=0,0,((($F77/$E$75)*'PLAN DE ADQUISICIONES'!AF$36)*($G77/$F77)))</f>
        <v>0</v>
      </c>
      <c r="AK77" s="420">
        <f>IF( $F77=0,0,((($F77/$E$75)*'PLAN DE ADQUISICIONES'!AG$36)*($G77/$F77)))</f>
        <v>0</v>
      </c>
      <c r="AL77" s="420">
        <f>IF( $F77=0,0,((($F77/$E$75)*'PLAN DE ADQUISICIONES'!AH$36)*($G77/$F77)))</f>
        <v>0</v>
      </c>
      <c r="AM77" s="420">
        <f>IF( $F77=0,0,((($F77/$E$75)*'PLAN DE ADQUISICIONES'!AI$36)*($G77/$F77)))</f>
        <v>0</v>
      </c>
      <c r="AN77" s="420">
        <f>IF( $F77=0,0,((($F77/$E$75)*'PLAN DE ADQUISICIONES'!AJ$36)*($G77/$F77)))</f>
        <v>0</v>
      </c>
      <c r="AO77" s="420">
        <f>IF( $F77=0,0,((($F77/$E$75)*'PLAN DE ADQUISICIONES'!AK$36)*($G77/$F77)))</f>
        <v>0</v>
      </c>
      <c r="AP77" s="420">
        <f>IF( $F77=0,0,((($F77/$E$75)*'PLAN DE ADQUISICIONES'!AL$36)*($G77/$F77)))</f>
        <v>0</v>
      </c>
      <c r="AQ77" s="420">
        <f>IF( $F77=0,0,((($F77/$E$75)*'PLAN DE ADQUISICIONES'!AM$36)*($G77/$F77)))</f>
        <v>0</v>
      </c>
      <c r="AR77" s="420">
        <f>IF( $F77=0,0,((($F77/$E$75)*'PLAN DE ADQUISICIONES'!AN$36)*($G77/$F77)))</f>
        <v>0</v>
      </c>
      <c r="AS77" s="420">
        <f>IF( $F77=0,0,((($F77/$E$75)*'PLAN DE ADQUISICIONES'!AO$36)*($G77/$F77)))</f>
        <v>0</v>
      </c>
      <c r="AT77" s="423">
        <f>AH77+AI77+AJ77+AK77+AL77+AM77+AN77+AO77+AP77+AQ77+AR77+AS77</f>
        <v>0</v>
      </c>
      <c r="AU77" s="426">
        <f>AS77+AR77+AQ77+AP77+AO77+AN77+AM77+AL77+AK77+AJ77+AI77+AH77+AF77+AE77+AD77+AC77+AB77+AA77+Z77+Y77+X77+W77+V77+U77+S77+R77+Q77+P77+O77+N77+M77+L77+K77+J77+I77+H77</f>
        <v>0</v>
      </c>
      <c r="AV77" s="392">
        <f t="shared" si="24"/>
        <v>0</v>
      </c>
    </row>
    <row r="78" spans="2:48" s="394" customFormat="1" ht="12.75" customHeight="1" x14ac:dyDescent="0.15">
      <c r="B78" s="416" t="str">
        <f>+'FORMATO COSTEO C1'!C$352</f>
        <v>1.3.1.3</v>
      </c>
      <c r="C78" s="417" t="str">
        <f>+'FORMATO COSTEO C1'!B$352</f>
        <v>Categoría de gasto</v>
      </c>
      <c r="D78" s="418"/>
      <c r="E78" s="555"/>
      <c r="F78" s="420">
        <f>+'FORMATO COSTEO C1'!G352</f>
        <v>0</v>
      </c>
      <c r="G78" s="421">
        <f>+'FORMATO COSTEO C1'!L352</f>
        <v>0</v>
      </c>
      <c r="H78" s="425">
        <f>IF( $F78=0,0,((($F78/$E$75)*'PLAN DE ADQUISICIONES'!F$36)*($G78/$F78)))</f>
        <v>0</v>
      </c>
      <c r="I78" s="420">
        <f>IF( $F78=0,0,((($F78/$E$75)*'PLAN DE ADQUISICIONES'!G$36)*($G78/$F78)))</f>
        <v>0</v>
      </c>
      <c r="J78" s="420">
        <f>IF( $F78=0,0,((($F78/$E$75)*'PLAN DE ADQUISICIONES'!H$36)*($G78/$F78)))</f>
        <v>0</v>
      </c>
      <c r="K78" s="420">
        <f>IF( $F78=0,0,((($F78/$E$75)*'PLAN DE ADQUISICIONES'!I$36)*($G78/$F78)))</f>
        <v>0</v>
      </c>
      <c r="L78" s="420">
        <f>IF( $F78=0,0,((($F78/$E$75)*'PLAN DE ADQUISICIONES'!J$36)*($G78/$F78)))</f>
        <v>0</v>
      </c>
      <c r="M78" s="420">
        <f>IF( $F78=0,0,((($F78/$E$75)*'PLAN DE ADQUISICIONES'!K$36)*($G78/$F78)))</f>
        <v>0</v>
      </c>
      <c r="N78" s="420">
        <f>IF( $F78=0,0,((($F78/$E$75)*'PLAN DE ADQUISICIONES'!L$36)*($G78/$F78)))</f>
        <v>0</v>
      </c>
      <c r="O78" s="420">
        <f>IF( $F78=0,0,((($F78/$E$75)*'PLAN DE ADQUISICIONES'!M$36)*($G78/$F78)))</f>
        <v>0</v>
      </c>
      <c r="P78" s="420">
        <f>IF( $F78=0,0,((($F78/$E$75)*'PLAN DE ADQUISICIONES'!N$36)*($G78/$F78)))</f>
        <v>0</v>
      </c>
      <c r="Q78" s="420">
        <f>IF( $F78=0,0,((($F78/$E$75)*'PLAN DE ADQUISICIONES'!O$36)*($G78/$F78)))</f>
        <v>0</v>
      </c>
      <c r="R78" s="420">
        <f>IF( $F78=0,0,((($F78/$E$75)*'PLAN DE ADQUISICIONES'!P$36)*($G78/$F78)))</f>
        <v>0</v>
      </c>
      <c r="S78" s="420">
        <f>IF( $F78=0,0,((($F78/$E$75)*'PLAN DE ADQUISICIONES'!Q$36)*($G78/$F78)))</f>
        <v>0</v>
      </c>
      <c r="T78" s="423">
        <f>H78+I78+J78+K78+L78+M78+N78+O78+P78+Q78+R78+S78</f>
        <v>0</v>
      </c>
      <c r="U78" s="424">
        <f>IF( $F78=0,0,((($F78/$E$75)*'PLAN DE ADQUISICIONES'!R$36)*($G78/$F78)))</f>
        <v>0</v>
      </c>
      <c r="V78" s="420">
        <f>IF( $F78=0,0,((($F78/$E$75)*'PLAN DE ADQUISICIONES'!S$36)*($G78/$F78)))</f>
        <v>0</v>
      </c>
      <c r="W78" s="420">
        <f>IF( $F78=0,0,((($F78/$E$75)*'PLAN DE ADQUISICIONES'!T$36)*($G78/$F78)))</f>
        <v>0</v>
      </c>
      <c r="X78" s="420">
        <f>IF( $F78=0,0,((($F78/$E$75)*'PLAN DE ADQUISICIONES'!U$36)*($G78/$F78)))</f>
        <v>0</v>
      </c>
      <c r="Y78" s="420">
        <f>IF( $F78=0,0,((($F78/$E$75)*'PLAN DE ADQUISICIONES'!V$36)*($G78/$F78)))</f>
        <v>0</v>
      </c>
      <c r="Z78" s="420">
        <f>IF( $F78=0,0,((($F78/$E$75)*'PLAN DE ADQUISICIONES'!W$36)*($G78/$F78)))</f>
        <v>0</v>
      </c>
      <c r="AA78" s="420">
        <f>IF( $F78=0,0,((($F78/$E$75)*'PLAN DE ADQUISICIONES'!X$36)*($G78/$F78)))</f>
        <v>0</v>
      </c>
      <c r="AB78" s="420">
        <f>IF( $F78=0,0,((($F78/$E$75)*'PLAN DE ADQUISICIONES'!Y$36)*($G78/$F78)))</f>
        <v>0</v>
      </c>
      <c r="AC78" s="420">
        <f>IF( $F78=0,0,((($F78/$E$75)*'PLAN DE ADQUISICIONES'!Z$36)*($G78/$F78)))</f>
        <v>0</v>
      </c>
      <c r="AD78" s="420">
        <f>IF( $F78=0,0,((($F78/$E$75)*'PLAN DE ADQUISICIONES'!AA$36)*($G78/$F78)))</f>
        <v>0</v>
      </c>
      <c r="AE78" s="420">
        <f>IF( $F78=0,0,((($F78/$E$75)*'PLAN DE ADQUISICIONES'!AB$36)*($G78/$F78)))</f>
        <v>0</v>
      </c>
      <c r="AF78" s="420">
        <f>IF( $F78=0,0,((($F78/$E$75)*'PLAN DE ADQUISICIONES'!AC$36)*($G78/$F78)))</f>
        <v>0</v>
      </c>
      <c r="AG78" s="421">
        <f>U78+V78+W78+X78+Y78+Z78+AA78+AB78+AC78+AD78+AE78+AF78</f>
        <v>0</v>
      </c>
      <c r="AH78" s="425">
        <f>IF( $F78=0,0,((($F78/$E$75)*'PLAN DE ADQUISICIONES'!AD$36)*($G78/$F78)))</f>
        <v>0</v>
      </c>
      <c r="AI78" s="420">
        <f>IF( $F78=0,0,((($F78/$E$75)*'PLAN DE ADQUISICIONES'!AE$36)*($G78/$F78)))</f>
        <v>0</v>
      </c>
      <c r="AJ78" s="420">
        <f>IF( $F78=0,0,((($F78/$E$75)*'PLAN DE ADQUISICIONES'!AF$36)*($G78/$F78)))</f>
        <v>0</v>
      </c>
      <c r="AK78" s="420">
        <f>IF( $F78=0,0,((($F78/$E$75)*'PLAN DE ADQUISICIONES'!AG$36)*($G78/$F78)))</f>
        <v>0</v>
      </c>
      <c r="AL78" s="420">
        <f>IF( $F78=0,0,((($F78/$E$75)*'PLAN DE ADQUISICIONES'!AH$36)*($G78/$F78)))</f>
        <v>0</v>
      </c>
      <c r="AM78" s="420">
        <f>IF( $F78=0,0,((($F78/$E$75)*'PLAN DE ADQUISICIONES'!AI$36)*($G78/$F78)))</f>
        <v>0</v>
      </c>
      <c r="AN78" s="420">
        <f>IF( $F78=0,0,((($F78/$E$75)*'PLAN DE ADQUISICIONES'!AJ$36)*($G78/$F78)))</f>
        <v>0</v>
      </c>
      <c r="AO78" s="420">
        <f>IF( $F78=0,0,((($F78/$E$75)*'PLAN DE ADQUISICIONES'!AK$36)*($G78/$F78)))</f>
        <v>0</v>
      </c>
      <c r="AP78" s="420">
        <f>IF( $F78=0,0,((($F78/$E$75)*'PLAN DE ADQUISICIONES'!AL$36)*($G78/$F78)))</f>
        <v>0</v>
      </c>
      <c r="AQ78" s="420">
        <f>IF( $F78=0,0,((($F78/$E$75)*'PLAN DE ADQUISICIONES'!AM$36)*($G78/$F78)))</f>
        <v>0</v>
      </c>
      <c r="AR78" s="420">
        <f>IF( $F78=0,0,((($F78/$E$75)*'PLAN DE ADQUISICIONES'!AN$36)*($G78/$F78)))</f>
        <v>0</v>
      </c>
      <c r="AS78" s="420">
        <f>IF( $F78=0,0,((($F78/$E$75)*'PLAN DE ADQUISICIONES'!AO$36)*($G78/$F78)))</f>
        <v>0</v>
      </c>
      <c r="AT78" s="423">
        <f>AH78+AI78+AJ78+AK78+AL78+AM78+AN78+AO78+AP78+AQ78+AR78+AS78</f>
        <v>0</v>
      </c>
      <c r="AU78" s="426">
        <f>AS78+AR78+AQ78+AP78+AO78+AN78+AM78+AL78+AK78+AJ78+AI78+AH78+AF78+AE78+AD78+AC78+AB78+AA78+Z78+Y78+X78+W78+V78+U78+S78+R78+Q78+P78+O78+N78+M78+L78+K78+J78+I78+H78</f>
        <v>0</v>
      </c>
      <c r="AV78" s="392">
        <f t="shared" si="24"/>
        <v>0</v>
      </c>
    </row>
    <row r="79" spans="2:48" s="405" customFormat="1" ht="12.75" customHeight="1" outlineLevel="1" x14ac:dyDescent="0.15">
      <c r="B79" s="416" t="str">
        <f>+'FORMATO COSTEO C1'!C$358</f>
        <v>1.3.1.4</v>
      </c>
      <c r="C79" s="417" t="str">
        <f>+'FORMATO COSTEO C1'!B$358</f>
        <v>Categoría de gasto</v>
      </c>
      <c r="D79" s="418"/>
      <c r="E79" s="555"/>
      <c r="F79" s="420">
        <f>+'FORMATO COSTEO C1'!G358</f>
        <v>0</v>
      </c>
      <c r="G79" s="421">
        <f>+'FORMATO COSTEO C1'!L358</f>
        <v>0</v>
      </c>
      <c r="H79" s="425">
        <f>IF( $F79=0,0,((($F79/$E$75)*'PLAN DE ADQUISICIONES'!F$36)*($G79/$F79)))</f>
        <v>0</v>
      </c>
      <c r="I79" s="420">
        <f>IF( $F79=0,0,((($F79/$E$75)*'PLAN DE ADQUISICIONES'!G$36)*($G79/$F79)))</f>
        <v>0</v>
      </c>
      <c r="J79" s="420">
        <f>IF( $F79=0,0,((($F79/$E$75)*'PLAN DE ADQUISICIONES'!H$36)*($G79/$F79)))</f>
        <v>0</v>
      </c>
      <c r="K79" s="420">
        <f>IF( $F79=0,0,((($F79/$E$75)*'PLAN DE ADQUISICIONES'!I$36)*($G79/$F79)))</f>
        <v>0</v>
      </c>
      <c r="L79" s="420">
        <f>IF( $F79=0,0,((($F79/$E$75)*'PLAN DE ADQUISICIONES'!J$36)*($G79/$F79)))</f>
        <v>0</v>
      </c>
      <c r="M79" s="420">
        <f>IF( $F79=0,0,((($F79/$E$75)*'PLAN DE ADQUISICIONES'!K$36)*($G79/$F79)))</f>
        <v>0</v>
      </c>
      <c r="N79" s="420">
        <f>IF( $F79=0,0,((($F79/$E$75)*'PLAN DE ADQUISICIONES'!L$36)*($G79/$F79)))</f>
        <v>0</v>
      </c>
      <c r="O79" s="420">
        <f>IF( $F79=0,0,((($F79/$E$75)*'PLAN DE ADQUISICIONES'!M$36)*($G79/$F79)))</f>
        <v>0</v>
      </c>
      <c r="P79" s="420">
        <f>IF( $F79=0,0,((($F79/$E$75)*'PLAN DE ADQUISICIONES'!N$36)*($G79/$F79)))</f>
        <v>0</v>
      </c>
      <c r="Q79" s="420">
        <f>IF( $F79=0,0,((($F79/$E$75)*'PLAN DE ADQUISICIONES'!O$36)*($G79/$F79)))</f>
        <v>0</v>
      </c>
      <c r="R79" s="420">
        <f>IF( $F79=0,0,((($F79/$E$75)*'PLAN DE ADQUISICIONES'!P$36)*($G79/$F79)))</f>
        <v>0</v>
      </c>
      <c r="S79" s="420">
        <f>IF( $F79=0,0,((($F79/$E$75)*'PLAN DE ADQUISICIONES'!Q$36)*($G79/$F79)))</f>
        <v>0</v>
      </c>
      <c r="T79" s="423">
        <f>H79+I79+J79+K79+L79+M79+N79+O79+P79+Q79+R79+S79</f>
        <v>0</v>
      </c>
      <c r="U79" s="424">
        <f>IF( $F79=0,0,((($F79/$E$75)*'PLAN DE ADQUISICIONES'!R$36)*($G79/$F79)))</f>
        <v>0</v>
      </c>
      <c r="V79" s="420">
        <f>IF( $F79=0,0,((($F79/$E$75)*'PLAN DE ADQUISICIONES'!S$36)*($G79/$F79)))</f>
        <v>0</v>
      </c>
      <c r="W79" s="420">
        <f>IF( $F79=0,0,((($F79/$E$75)*'PLAN DE ADQUISICIONES'!T$36)*($G79/$F79)))</f>
        <v>0</v>
      </c>
      <c r="X79" s="420">
        <f>IF( $F79=0,0,((($F79/$E$75)*'PLAN DE ADQUISICIONES'!U$36)*($G79/$F79)))</f>
        <v>0</v>
      </c>
      <c r="Y79" s="420">
        <f>IF( $F79=0,0,((($F79/$E$75)*'PLAN DE ADQUISICIONES'!V$36)*($G79/$F79)))</f>
        <v>0</v>
      </c>
      <c r="Z79" s="420">
        <f>IF( $F79=0,0,((($F79/$E$75)*'PLAN DE ADQUISICIONES'!W$36)*($G79/$F79)))</f>
        <v>0</v>
      </c>
      <c r="AA79" s="420">
        <f>IF( $F79=0,0,((($F79/$E$75)*'PLAN DE ADQUISICIONES'!X$36)*($G79/$F79)))</f>
        <v>0</v>
      </c>
      <c r="AB79" s="420">
        <f>IF( $F79=0,0,((($F79/$E$75)*'PLAN DE ADQUISICIONES'!Y$36)*($G79/$F79)))</f>
        <v>0</v>
      </c>
      <c r="AC79" s="420">
        <f>IF( $F79=0,0,((($F79/$E$75)*'PLAN DE ADQUISICIONES'!Z$36)*($G79/$F79)))</f>
        <v>0</v>
      </c>
      <c r="AD79" s="420">
        <f>IF( $F79=0,0,((($F79/$E$75)*'PLAN DE ADQUISICIONES'!AA$36)*($G79/$F79)))</f>
        <v>0</v>
      </c>
      <c r="AE79" s="420">
        <f>IF( $F79=0,0,((($F79/$E$75)*'PLAN DE ADQUISICIONES'!AB$36)*($G79/$F79)))</f>
        <v>0</v>
      </c>
      <c r="AF79" s="420">
        <f>IF( $F79=0,0,((($F79/$E$75)*'PLAN DE ADQUISICIONES'!AC$36)*($G79/$F79)))</f>
        <v>0</v>
      </c>
      <c r="AG79" s="421">
        <f>U79+V79+W79+X79+Y79+Z79+AA79+AB79+AC79+AD79+AE79+AF79</f>
        <v>0</v>
      </c>
      <c r="AH79" s="425">
        <f>IF( $F79=0,0,((($F79/$E$75)*'PLAN DE ADQUISICIONES'!AD$36)*($G79/$F79)))</f>
        <v>0</v>
      </c>
      <c r="AI79" s="420">
        <f>IF( $F79=0,0,((($F79/$E$75)*'PLAN DE ADQUISICIONES'!AE$36)*($G79/$F79)))</f>
        <v>0</v>
      </c>
      <c r="AJ79" s="420">
        <f>IF( $F79=0,0,((($F79/$E$75)*'PLAN DE ADQUISICIONES'!AF$36)*($G79/$F79)))</f>
        <v>0</v>
      </c>
      <c r="AK79" s="420">
        <f>IF( $F79=0,0,((($F79/$E$75)*'PLAN DE ADQUISICIONES'!AG$36)*($G79/$F79)))</f>
        <v>0</v>
      </c>
      <c r="AL79" s="420">
        <f>IF( $F79=0,0,((($F79/$E$75)*'PLAN DE ADQUISICIONES'!AH$36)*($G79/$F79)))</f>
        <v>0</v>
      </c>
      <c r="AM79" s="420">
        <f>IF( $F79=0,0,((($F79/$E$75)*'PLAN DE ADQUISICIONES'!AI$36)*($G79/$F79)))</f>
        <v>0</v>
      </c>
      <c r="AN79" s="420">
        <f>IF( $F79=0,0,((($F79/$E$75)*'PLAN DE ADQUISICIONES'!AJ$36)*($G79/$F79)))</f>
        <v>0</v>
      </c>
      <c r="AO79" s="420">
        <f>IF( $F79=0,0,((($F79/$E$75)*'PLAN DE ADQUISICIONES'!AK$36)*($G79/$F79)))</f>
        <v>0</v>
      </c>
      <c r="AP79" s="420">
        <f>IF( $F79=0,0,((($F79/$E$75)*'PLAN DE ADQUISICIONES'!AL$36)*($G79/$F79)))</f>
        <v>0</v>
      </c>
      <c r="AQ79" s="420">
        <f>IF( $F79=0,0,((($F79/$E$75)*'PLAN DE ADQUISICIONES'!AM$36)*($G79/$F79)))</f>
        <v>0</v>
      </c>
      <c r="AR79" s="420">
        <f>IF( $F79=0,0,((($F79/$E$75)*'PLAN DE ADQUISICIONES'!AN$36)*($G79/$F79)))</f>
        <v>0</v>
      </c>
      <c r="AS79" s="420">
        <f>IF( $F79=0,0,((($F79/$E$75)*'PLAN DE ADQUISICIONES'!AO$36)*($G79/$F79)))</f>
        <v>0</v>
      </c>
      <c r="AT79" s="423">
        <f>AH79+AI79+AJ79+AK79+AL79+AM79+AN79+AO79+AP79+AQ79+AR79+AS79</f>
        <v>0</v>
      </c>
      <c r="AU79" s="426">
        <f>AS79+AR79+AQ79+AP79+AO79+AN79+AM79+AL79+AK79+AJ79+AI79+AH79+AF79+AE79+AD79+AC79+AB79+AA79+Z79+Y79+X79+W79+V79+U79+S79+R79+Q79+P79+O79+N79+M79+L79+K79+J79+I79+H79</f>
        <v>0</v>
      </c>
      <c r="AV79" s="392">
        <f t="shared" si="24"/>
        <v>0</v>
      </c>
    </row>
    <row r="80" spans="2:48" s="405" customFormat="1" ht="12.75" customHeight="1" outlineLevel="1" x14ac:dyDescent="0.15">
      <c r="B80" s="416" t="str">
        <f>+'FORMATO COSTEO C1'!C$364</f>
        <v>1.3.1.5</v>
      </c>
      <c r="C80" s="417" t="str">
        <f>+'FORMATO COSTEO C1'!B$364</f>
        <v>Categoría de gasto</v>
      </c>
      <c r="D80" s="418"/>
      <c r="E80" s="555"/>
      <c r="F80" s="420">
        <f>+'FORMATO COSTEO C1'!G364</f>
        <v>0</v>
      </c>
      <c r="G80" s="421">
        <f>+'FORMATO COSTEO C1'!L364</f>
        <v>0</v>
      </c>
      <c r="H80" s="425">
        <f>IF( $F80=0,0,((($F80/$E$75)*'PLAN DE ADQUISICIONES'!F$36)*($G80/$F80)))</f>
        <v>0</v>
      </c>
      <c r="I80" s="420">
        <f>IF( $F80=0,0,((($F80/$E$75)*'PLAN DE ADQUISICIONES'!G$36)*($G80/$F80)))</f>
        <v>0</v>
      </c>
      <c r="J80" s="420">
        <f>IF( $F80=0,0,((($F80/$E$75)*'PLAN DE ADQUISICIONES'!H$36)*($G80/$F80)))</f>
        <v>0</v>
      </c>
      <c r="K80" s="420">
        <f>IF( $F80=0,0,((($F80/$E$75)*'PLAN DE ADQUISICIONES'!I$36)*($G80/$F80)))</f>
        <v>0</v>
      </c>
      <c r="L80" s="420">
        <f>IF( $F80=0,0,((($F80/$E$75)*'PLAN DE ADQUISICIONES'!J$36)*($G80/$F80)))</f>
        <v>0</v>
      </c>
      <c r="M80" s="420">
        <f>IF( $F80=0,0,((($F80/$E$75)*'PLAN DE ADQUISICIONES'!K$36)*($G80/$F80)))</f>
        <v>0</v>
      </c>
      <c r="N80" s="420">
        <f>IF( $F80=0,0,((($F80/$E$75)*'PLAN DE ADQUISICIONES'!L$36)*($G80/$F80)))</f>
        <v>0</v>
      </c>
      <c r="O80" s="420">
        <f>IF( $F80=0,0,((($F80/$E$75)*'PLAN DE ADQUISICIONES'!M$36)*($G80/$F80)))</f>
        <v>0</v>
      </c>
      <c r="P80" s="420">
        <f>IF( $F80=0,0,((($F80/$E$75)*'PLAN DE ADQUISICIONES'!N$36)*($G80/$F80)))</f>
        <v>0</v>
      </c>
      <c r="Q80" s="420">
        <f>IF( $F80=0,0,((($F80/$E$75)*'PLAN DE ADQUISICIONES'!O$36)*($G80/$F80)))</f>
        <v>0</v>
      </c>
      <c r="R80" s="420">
        <f>IF( $F80=0,0,((($F80/$E$75)*'PLAN DE ADQUISICIONES'!P$36)*($G80/$F80)))</f>
        <v>0</v>
      </c>
      <c r="S80" s="420">
        <f>IF( $F80=0,0,((($F80/$E$75)*'PLAN DE ADQUISICIONES'!Q$36)*($G80/$F80)))</f>
        <v>0</v>
      </c>
      <c r="T80" s="423">
        <f>H80+I80+J80+K80+L80+M80+N80+O80+P80+Q80+R80+S80</f>
        <v>0</v>
      </c>
      <c r="U80" s="424">
        <f>IF( $F80=0,0,((($F80/$E$75)*'PLAN DE ADQUISICIONES'!R$36)*($G80/$F80)))</f>
        <v>0</v>
      </c>
      <c r="V80" s="420">
        <f>IF( $F80=0,0,((($F80/$E$75)*'PLAN DE ADQUISICIONES'!S$36)*($G80/$F80)))</f>
        <v>0</v>
      </c>
      <c r="W80" s="420">
        <f>IF( $F80=0,0,((($F80/$E$75)*'PLAN DE ADQUISICIONES'!T$36)*($G80/$F80)))</f>
        <v>0</v>
      </c>
      <c r="X80" s="420">
        <f>IF( $F80=0,0,((($F80/$E$75)*'PLAN DE ADQUISICIONES'!U$36)*($G80/$F80)))</f>
        <v>0</v>
      </c>
      <c r="Y80" s="420">
        <f>IF( $F80=0,0,((($F80/$E$75)*'PLAN DE ADQUISICIONES'!V$36)*($G80/$F80)))</f>
        <v>0</v>
      </c>
      <c r="Z80" s="420">
        <f>IF( $F80=0,0,((($F80/$E$75)*'PLAN DE ADQUISICIONES'!W$36)*($G80/$F80)))</f>
        <v>0</v>
      </c>
      <c r="AA80" s="420">
        <f>IF( $F80=0,0,((($F80/$E$75)*'PLAN DE ADQUISICIONES'!X$36)*($G80/$F80)))</f>
        <v>0</v>
      </c>
      <c r="AB80" s="420">
        <f>IF( $F80=0,0,((($F80/$E$75)*'PLAN DE ADQUISICIONES'!Y$36)*($G80/$F80)))</f>
        <v>0</v>
      </c>
      <c r="AC80" s="420">
        <f>IF( $F80=0,0,((($F80/$E$75)*'PLAN DE ADQUISICIONES'!Z$36)*($G80/$F80)))</f>
        <v>0</v>
      </c>
      <c r="AD80" s="420">
        <f>IF( $F80=0,0,((($F80/$E$75)*'PLAN DE ADQUISICIONES'!AA$36)*($G80/$F80)))</f>
        <v>0</v>
      </c>
      <c r="AE80" s="420">
        <f>IF( $F80=0,0,((($F80/$E$75)*'PLAN DE ADQUISICIONES'!AB$36)*($G80/$F80)))</f>
        <v>0</v>
      </c>
      <c r="AF80" s="420">
        <f>IF( $F80=0,0,((($F80/$E$75)*'PLAN DE ADQUISICIONES'!AC$36)*($G80/$F80)))</f>
        <v>0</v>
      </c>
      <c r="AG80" s="421">
        <f>U80+V80+W80+X80+Y80+Z80+AA80+AB80+AC80+AD80+AE80+AF80</f>
        <v>0</v>
      </c>
      <c r="AH80" s="425">
        <f>IF( $F80=0,0,((($F80/$E$75)*'PLAN DE ADQUISICIONES'!AD$36)*($G80/$F80)))</f>
        <v>0</v>
      </c>
      <c r="AI80" s="420">
        <f>IF( $F80=0,0,((($F80/$E$75)*'PLAN DE ADQUISICIONES'!AE$36)*($G80/$F80)))</f>
        <v>0</v>
      </c>
      <c r="AJ80" s="420">
        <f>IF( $F80=0,0,((($F80/$E$75)*'PLAN DE ADQUISICIONES'!AF$36)*($G80/$F80)))</f>
        <v>0</v>
      </c>
      <c r="AK80" s="420">
        <f>IF( $F80=0,0,((($F80/$E$75)*'PLAN DE ADQUISICIONES'!AG$36)*($G80/$F80)))</f>
        <v>0</v>
      </c>
      <c r="AL80" s="420">
        <f>IF( $F80=0,0,((($F80/$E$75)*'PLAN DE ADQUISICIONES'!AH$36)*($G80/$F80)))</f>
        <v>0</v>
      </c>
      <c r="AM80" s="420">
        <f>IF( $F80=0,0,((($F80/$E$75)*'PLAN DE ADQUISICIONES'!AI$36)*($G80/$F80)))</f>
        <v>0</v>
      </c>
      <c r="AN80" s="420">
        <f>IF( $F80=0,0,((($F80/$E$75)*'PLAN DE ADQUISICIONES'!AJ$36)*($G80/$F80)))</f>
        <v>0</v>
      </c>
      <c r="AO80" s="420">
        <f>IF( $F80=0,0,((($F80/$E$75)*'PLAN DE ADQUISICIONES'!AK$36)*($G80/$F80)))</f>
        <v>0</v>
      </c>
      <c r="AP80" s="420">
        <f>IF( $F80=0,0,((($F80/$E$75)*'PLAN DE ADQUISICIONES'!AL$36)*($G80/$F80)))</f>
        <v>0</v>
      </c>
      <c r="AQ80" s="420">
        <f>IF( $F80=0,0,((($F80/$E$75)*'PLAN DE ADQUISICIONES'!AM$36)*($G80/$F80)))</f>
        <v>0</v>
      </c>
      <c r="AR80" s="420">
        <f>IF( $F80=0,0,((($F80/$E$75)*'PLAN DE ADQUISICIONES'!AN$36)*($G80/$F80)))</f>
        <v>0</v>
      </c>
      <c r="AS80" s="420">
        <f>IF( $F80=0,0,((($F80/$E$75)*'PLAN DE ADQUISICIONES'!AO$36)*($G80/$F80)))</f>
        <v>0</v>
      </c>
      <c r="AT80" s="423">
        <f>AH80+AI80+AJ80+AK80+AL80+AM80+AN80+AO80+AP80+AQ80+AR80+AS80</f>
        <v>0</v>
      </c>
      <c r="AU80" s="426">
        <f>AS80+AR80+AQ80+AP80+AO80+AN80+AM80+AL80+AK80+AJ80+AI80+AH80+AF80+AE80+AD80+AC80+AB80+AA80+Z80+Y80+X80+W80+V80+U80+S80+R80+Q80+P80+O80+N80+M80+L80+K80+J80+I80+H80</f>
        <v>0</v>
      </c>
      <c r="AV80" s="392">
        <f t="shared" si="24"/>
        <v>0</v>
      </c>
    </row>
    <row r="81" spans="2:48" s="394" customFormat="1" ht="12.75" customHeight="1" x14ac:dyDescent="0.15">
      <c r="B81" s="406" t="str">
        <f>+'FORMATO COSTEO C1'!C$370</f>
        <v>1.3.2</v>
      </c>
      <c r="C81" s="430">
        <f>+'FORMATO COSTEO C1'!B$370</f>
        <v>0</v>
      </c>
      <c r="D81" s="543" t="str">
        <f>+'FORMATO COSTEO C1'!D$370</f>
        <v>Unidad medida</v>
      </c>
      <c r="E81" s="535">
        <f>+'FORMATO COSTEO C1'!E$370</f>
        <v>0</v>
      </c>
      <c r="F81" s="410">
        <f>SUM(F82:F86)</f>
        <v>0</v>
      </c>
      <c r="G81" s="411">
        <f t="shared" ref="G81:AS81" si="25">SUM(G82:G86)</f>
        <v>0</v>
      </c>
      <c r="H81" s="412">
        <f t="shared" si="25"/>
        <v>0</v>
      </c>
      <c r="I81" s="410">
        <f>SUM(I82:I86)</f>
        <v>0</v>
      </c>
      <c r="J81" s="410">
        <f>SUM(J82:J86)</f>
        <v>0</v>
      </c>
      <c r="K81" s="410">
        <f>SUM(K82:K86)</f>
        <v>0</v>
      </c>
      <c r="L81" s="410">
        <f>SUM(L82:L86)</f>
        <v>0</v>
      </c>
      <c r="M81" s="410">
        <f>SUM(M82:M86)</f>
        <v>0</v>
      </c>
      <c r="N81" s="410">
        <f t="shared" si="25"/>
        <v>0</v>
      </c>
      <c r="O81" s="410">
        <f t="shared" si="25"/>
        <v>0</v>
      </c>
      <c r="P81" s="410">
        <f t="shared" si="25"/>
        <v>0</v>
      </c>
      <c r="Q81" s="410">
        <f t="shared" si="25"/>
        <v>0</v>
      </c>
      <c r="R81" s="410">
        <f t="shared" si="25"/>
        <v>0</v>
      </c>
      <c r="S81" s="410">
        <f t="shared" si="25"/>
        <v>0</v>
      </c>
      <c r="T81" s="413">
        <f>SUM(T82:T86)</f>
        <v>0</v>
      </c>
      <c r="U81" s="414">
        <f t="shared" si="25"/>
        <v>0</v>
      </c>
      <c r="V81" s="410">
        <f t="shared" si="25"/>
        <v>0</v>
      </c>
      <c r="W81" s="410">
        <f t="shared" si="25"/>
        <v>0</v>
      </c>
      <c r="X81" s="410">
        <f t="shared" si="25"/>
        <v>0</v>
      </c>
      <c r="Y81" s="410">
        <f t="shared" si="25"/>
        <v>0</v>
      </c>
      <c r="Z81" s="410">
        <f t="shared" si="25"/>
        <v>0</v>
      </c>
      <c r="AA81" s="410">
        <f t="shared" si="25"/>
        <v>0</v>
      </c>
      <c r="AB81" s="410">
        <f t="shared" si="25"/>
        <v>0</v>
      </c>
      <c r="AC81" s="410">
        <f t="shared" si="25"/>
        <v>0</v>
      </c>
      <c r="AD81" s="410">
        <f t="shared" si="25"/>
        <v>0</v>
      </c>
      <c r="AE81" s="410">
        <f t="shared" si="25"/>
        <v>0</v>
      </c>
      <c r="AF81" s="410">
        <f t="shared" si="25"/>
        <v>0</v>
      </c>
      <c r="AG81" s="411">
        <f t="shared" si="25"/>
        <v>0</v>
      </c>
      <c r="AH81" s="412">
        <f t="shared" si="25"/>
        <v>0</v>
      </c>
      <c r="AI81" s="410">
        <f t="shared" si="25"/>
        <v>0</v>
      </c>
      <c r="AJ81" s="410">
        <f t="shared" si="25"/>
        <v>0</v>
      </c>
      <c r="AK81" s="410">
        <f t="shared" si="25"/>
        <v>0</v>
      </c>
      <c r="AL81" s="410">
        <f t="shared" si="25"/>
        <v>0</v>
      </c>
      <c r="AM81" s="410">
        <f t="shared" si="25"/>
        <v>0</v>
      </c>
      <c r="AN81" s="410">
        <f t="shared" si="25"/>
        <v>0</v>
      </c>
      <c r="AO81" s="410">
        <f t="shared" si="25"/>
        <v>0</v>
      </c>
      <c r="AP81" s="410">
        <f t="shared" si="25"/>
        <v>0</v>
      </c>
      <c r="AQ81" s="410">
        <f t="shared" si="25"/>
        <v>0</v>
      </c>
      <c r="AR81" s="410">
        <f t="shared" si="25"/>
        <v>0</v>
      </c>
      <c r="AS81" s="410">
        <f t="shared" si="25"/>
        <v>0</v>
      </c>
      <c r="AT81" s="413">
        <f>SUM(AT82:AT86)</f>
        <v>0</v>
      </c>
      <c r="AU81" s="415">
        <f>SUM(AU82:AU86)</f>
        <v>0</v>
      </c>
      <c r="AV81" s="392">
        <f t="shared" si="24"/>
        <v>0</v>
      </c>
    </row>
    <row r="82" spans="2:48" s="394" customFormat="1" ht="12.75" customHeight="1" x14ac:dyDescent="0.15">
      <c r="B82" s="416" t="str">
        <f>+'FORMATO COSTEO C1'!C372</f>
        <v>1.3.2.1</v>
      </c>
      <c r="C82" s="417" t="str">
        <f>+'FORMATO COSTEO C1'!B$372</f>
        <v>Categoría de gasto</v>
      </c>
      <c r="D82" s="428"/>
      <c r="E82" s="556"/>
      <c r="F82" s="420">
        <f>+'FORMATO COSTEO C1'!G372</f>
        <v>0</v>
      </c>
      <c r="G82" s="421">
        <f>+'FORMATO COSTEO C1'!L372</f>
        <v>0</v>
      </c>
      <c r="H82" s="422">
        <f>IF( $F82=0,0,((($F82/$E$81)*'PLAN DE ADQUISICIONES'!F$37)*($G82/$F82)))</f>
        <v>0</v>
      </c>
      <c r="I82" s="420">
        <f>IF( $F82=0,0,((($F82/$E$81)*'PLAN DE ADQUISICIONES'!G$37)*($G82/$F82)))</f>
        <v>0</v>
      </c>
      <c r="J82" s="420">
        <f>IF( $F82=0,0,((($F82/$E$81)*'PLAN DE ADQUISICIONES'!H$37)*($G82/$F82)))</f>
        <v>0</v>
      </c>
      <c r="K82" s="420">
        <f>IF( $F82=0,0,((($F82/$E$81)*'PLAN DE ADQUISICIONES'!I$37)*($G82/$F82)))</f>
        <v>0</v>
      </c>
      <c r="L82" s="420">
        <f>IF( $F82=0,0,((($F82/$E$81)*'PLAN DE ADQUISICIONES'!J$37)*($G82/$F82)))</f>
        <v>0</v>
      </c>
      <c r="M82" s="420">
        <f>IF( $F82=0,0,((($F82/$E$81)*'PLAN DE ADQUISICIONES'!K$37)*($G82/$F82)))</f>
        <v>0</v>
      </c>
      <c r="N82" s="420">
        <f>IF( $F82=0,0,((($F82/$E$81)*'PLAN DE ADQUISICIONES'!L$37)*($G82/$F82)))</f>
        <v>0</v>
      </c>
      <c r="O82" s="420">
        <f>IF( $F82=0,0,((($F82/$E$81)*'PLAN DE ADQUISICIONES'!M$37)*($G82/$F82)))</f>
        <v>0</v>
      </c>
      <c r="P82" s="420">
        <f>IF( $F82=0,0,((($F82/$E$81)*'PLAN DE ADQUISICIONES'!N$37)*($G82/$F82)))</f>
        <v>0</v>
      </c>
      <c r="Q82" s="420">
        <f>IF( $F82=0,0,((($F82/$E$81)*'PLAN DE ADQUISICIONES'!O$37)*($G82/$F82)))</f>
        <v>0</v>
      </c>
      <c r="R82" s="420">
        <f>IF( $F82=0,0,((($F82/$E$81)*'PLAN DE ADQUISICIONES'!P$37)*($G82/$F82)))</f>
        <v>0</v>
      </c>
      <c r="S82" s="420">
        <f>IF( $F82=0,0,((($F82/$E$81)*'PLAN DE ADQUISICIONES'!Q$37)*($G82/$F82)))</f>
        <v>0</v>
      </c>
      <c r="T82" s="423">
        <f>H82+I82+J82+K82+L82+M82+N82+O82+P82+Q82+R82+S82</f>
        <v>0</v>
      </c>
      <c r="U82" s="424">
        <f>IF( $F82=0,0,((($F82/$E$81)*'PLAN DE ADQUISICIONES'!R$37)*($G82/$F82)))</f>
        <v>0</v>
      </c>
      <c r="V82" s="420">
        <f>IF( $F82=0,0,((($F82/$E$81)*'PLAN DE ADQUISICIONES'!S$37)*($G82/$F82)))</f>
        <v>0</v>
      </c>
      <c r="W82" s="420">
        <f>IF( $F82=0,0,((($F82/$E$81)*'PLAN DE ADQUISICIONES'!T$37)*($G82/$F82)))</f>
        <v>0</v>
      </c>
      <c r="X82" s="420">
        <f>IF( $F82=0,0,((($F82/$E$81)*'PLAN DE ADQUISICIONES'!U$37)*($G82/$F82)))</f>
        <v>0</v>
      </c>
      <c r="Y82" s="420">
        <f>IF( $F82=0,0,((($F82/$E$81)*'PLAN DE ADQUISICIONES'!V$37)*($G82/$F82)))</f>
        <v>0</v>
      </c>
      <c r="Z82" s="420">
        <f>IF( $F82=0,0,((($F82/$E$81)*'PLAN DE ADQUISICIONES'!W$37)*($G82/$F82)))</f>
        <v>0</v>
      </c>
      <c r="AA82" s="420">
        <f>IF( $F82=0,0,((($F82/$E$81)*'PLAN DE ADQUISICIONES'!X$37)*($G82/$F82)))</f>
        <v>0</v>
      </c>
      <c r="AB82" s="420">
        <f>IF( $F82=0,0,((($F82/$E$81)*'PLAN DE ADQUISICIONES'!Y$37)*($G82/$F82)))</f>
        <v>0</v>
      </c>
      <c r="AC82" s="420">
        <f>IF( $F82=0,0,((($F82/$E$81)*'PLAN DE ADQUISICIONES'!Z$37)*($G82/$F82)))</f>
        <v>0</v>
      </c>
      <c r="AD82" s="420">
        <f>IF( $F82=0,0,((($F82/$E$81)*'PLAN DE ADQUISICIONES'!AA$37)*($G82/$F82)))</f>
        <v>0</v>
      </c>
      <c r="AE82" s="420">
        <f>IF( $F82=0,0,((($F82/$E$81)*'PLAN DE ADQUISICIONES'!AB$37)*($G82/$F82)))</f>
        <v>0</v>
      </c>
      <c r="AF82" s="420">
        <f>IF( $F82=0,0,((($F82/$E$81)*'PLAN DE ADQUISICIONES'!AC$37)*($G82/$F82)))</f>
        <v>0</v>
      </c>
      <c r="AG82" s="421">
        <f>U82+V82+W82+X82+Y82+Z82+AA82+AB82+AC82+AD82+AE82+AF82</f>
        <v>0</v>
      </c>
      <c r="AH82" s="425">
        <f>IF( $F82=0,0,((($F82/$E$81)*'PLAN DE ADQUISICIONES'!AD$37)*($G82/$F82)))</f>
        <v>0</v>
      </c>
      <c r="AI82" s="420">
        <f>IF( $F82=0,0,((($F82/$E$81)*'PLAN DE ADQUISICIONES'!AE$37)*($G82/$F82)))</f>
        <v>0</v>
      </c>
      <c r="AJ82" s="420">
        <f>IF( $F82=0,0,((($F82/$E$81)*'PLAN DE ADQUISICIONES'!AF$37)*($G82/$F82)))</f>
        <v>0</v>
      </c>
      <c r="AK82" s="420">
        <f>IF( $F82=0,0,((($F82/$E$81)*'PLAN DE ADQUISICIONES'!AG$37)*($G82/$F82)))</f>
        <v>0</v>
      </c>
      <c r="AL82" s="420">
        <f>IF( $F82=0,0,((($F82/$E$81)*'PLAN DE ADQUISICIONES'!AH$37)*($G82/$F82)))</f>
        <v>0</v>
      </c>
      <c r="AM82" s="420">
        <f>IF( $F82=0,0,((($F82/$E$81)*'PLAN DE ADQUISICIONES'!AI$37)*($G82/$F82)))</f>
        <v>0</v>
      </c>
      <c r="AN82" s="420">
        <f>IF( $F82=0,0,((($F82/$E$81)*'PLAN DE ADQUISICIONES'!AJ$37)*($G82/$F82)))</f>
        <v>0</v>
      </c>
      <c r="AO82" s="420">
        <f>IF( $F82=0,0,((($F82/$E$81)*'PLAN DE ADQUISICIONES'!AK$37)*($G82/$F82)))</f>
        <v>0</v>
      </c>
      <c r="AP82" s="420">
        <f>IF( $F82=0,0,((($F82/$E$81)*'PLAN DE ADQUISICIONES'!AL$37)*($G82/$F82)))</f>
        <v>0</v>
      </c>
      <c r="AQ82" s="420">
        <f>IF( $F82=0,0,((($F82/$E$81)*'PLAN DE ADQUISICIONES'!AM$37)*($G82/$F82)))</f>
        <v>0</v>
      </c>
      <c r="AR82" s="420">
        <f>IF( $F82=0,0,((($F82/$E$81)*'PLAN DE ADQUISICIONES'!AN$37)*($G82/$F82)))</f>
        <v>0</v>
      </c>
      <c r="AS82" s="420">
        <f>IF( $F82=0,0,((($F82/$E$81)*'PLAN DE ADQUISICIONES'!AO$37)*($G82/$F82)))</f>
        <v>0</v>
      </c>
      <c r="AT82" s="423">
        <f>AH82+AI82+AJ82+AK82+AL82+AM82+AN82+AO82+AP82+AQ82+AR82+AS82</f>
        <v>0</v>
      </c>
      <c r="AU82" s="426">
        <f>AS82+AR82+AQ82+AP82+AO82+AN82+AM82+AL82+AK82+AJ82+AI82+AH82+AF82+AE82+AD82+AC82+AB82+AA82+Z82+Y82+X82+W82+V82+U82+S82+R82+Q82+P82+O82+N82+M82+L82+K82+J82+I82+H82</f>
        <v>0</v>
      </c>
      <c r="AV82" s="392">
        <f t="shared" si="24"/>
        <v>0</v>
      </c>
    </row>
    <row r="83" spans="2:48" s="405" customFormat="1" ht="12.75" customHeight="1" outlineLevel="1" x14ac:dyDescent="0.15">
      <c r="B83" s="416" t="str">
        <f>+'FORMATO COSTEO C1'!C378</f>
        <v>1.3.2.2</v>
      </c>
      <c r="C83" s="417" t="str">
        <f>+'FORMATO COSTEO C1'!B$378</f>
        <v>Categoría de gasto</v>
      </c>
      <c r="D83" s="428"/>
      <c r="E83" s="556"/>
      <c r="F83" s="420">
        <f>+'FORMATO COSTEO C1'!G378</f>
        <v>0</v>
      </c>
      <c r="G83" s="421">
        <f>+'FORMATO COSTEO C1'!L378</f>
        <v>0</v>
      </c>
      <c r="H83" s="425">
        <f>IF( $F83=0,0,((($F83/$E$81)*'PLAN DE ADQUISICIONES'!F$37)*($G83/$F83)))</f>
        <v>0</v>
      </c>
      <c r="I83" s="420">
        <f>IF( $F83=0,0,((($F83/$E$81)*'PLAN DE ADQUISICIONES'!G$37)*($G83/$F83)))</f>
        <v>0</v>
      </c>
      <c r="J83" s="420">
        <f>IF( $F83=0,0,((($F83/$E$81)*'PLAN DE ADQUISICIONES'!H$37)*($G83/$F83)))</f>
        <v>0</v>
      </c>
      <c r="K83" s="420">
        <f>IF( $F83=0,0,((($F83/$E$81)*'PLAN DE ADQUISICIONES'!I$37)*($G83/$F83)))</f>
        <v>0</v>
      </c>
      <c r="L83" s="420">
        <f>IF( $F83=0,0,((($F83/$E$81)*'PLAN DE ADQUISICIONES'!J$37)*($G83/$F83)))</f>
        <v>0</v>
      </c>
      <c r="M83" s="420">
        <f>IF( $F83=0,0,((($F83/$E$81)*'PLAN DE ADQUISICIONES'!K$37)*($G83/$F83)))</f>
        <v>0</v>
      </c>
      <c r="N83" s="420">
        <f>IF( $F83=0,0,((($F83/$E$81)*'PLAN DE ADQUISICIONES'!L$37)*($G83/$F83)))</f>
        <v>0</v>
      </c>
      <c r="O83" s="420">
        <f>IF( $F83=0,0,((($F83/$E$81)*'PLAN DE ADQUISICIONES'!M$37)*($G83/$F83)))</f>
        <v>0</v>
      </c>
      <c r="P83" s="420">
        <f>IF( $F83=0,0,((($F83/$E$81)*'PLAN DE ADQUISICIONES'!N$37)*($G83/$F83)))</f>
        <v>0</v>
      </c>
      <c r="Q83" s="420">
        <f>IF( $F83=0,0,((($F83/$E$81)*'PLAN DE ADQUISICIONES'!O$37)*($G83/$F83)))</f>
        <v>0</v>
      </c>
      <c r="R83" s="420">
        <f>IF( $F83=0,0,((($F83/$E$81)*'PLAN DE ADQUISICIONES'!P$37)*($G83/$F83)))</f>
        <v>0</v>
      </c>
      <c r="S83" s="420">
        <f>IF( $F83=0,0,((($F83/$E$81)*'PLAN DE ADQUISICIONES'!Q$37)*($G83/$F83)))</f>
        <v>0</v>
      </c>
      <c r="T83" s="423">
        <f>H83+I83+J83+K83+L83+M83+N83+O83+P83+Q83+R83+S83</f>
        <v>0</v>
      </c>
      <c r="U83" s="424">
        <f>IF( $F83=0,0,((($F83/$E$81)*'PLAN DE ADQUISICIONES'!R$37)*($G83/$F83)))</f>
        <v>0</v>
      </c>
      <c r="V83" s="420">
        <f>IF( $F83=0,0,((($F83/$E$81)*'PLAN DE ADQUISICIONES'!S$37)*($G83/$F83)))</f>
        <v>0</v>
      </c>
      <c r="W83" s="420">
        <f>IF( $F83=0,0,((($F83/$E$81)*'PLAN DE ADQUISICIONES'!T$37)*($G83/$F83)))</f>
        <v>0</v>
      </c>
      <c r="X83" s="420">
        <f>IF( $F83=0,0,((($F83/$E$81)*'PLAN DE ADQUISICIONES'!U$37)*($G83/$F83)))</f>
        <v>0</v>
      </c>
      <c r="Y83" s="420">
        <f>IF( $F83=0,0,((($F83/$E$81)*'PLAN DE ADQUISICIONES'!V$37)*($G83/$F83)))</f>
        <v>0</v>
      </c>
      <c r="Z83" s="420">
        <f>IF( $F83=0,0,((($F83/$E$81)*'PLAN DE ADQUISICIONES'!W$37)*($G83/$F83)))</f>
        <v>0</v>
      </c>
      <c r="AA83" s="420">
        <f>IF( $F83=0,0,((($F83/$E$81)*'PLAN DE ADQUISICIONES'!X$37)*($G83/$F83)))</f>
        <v>0</v>
      </c>
      <c r="AB83" s="420">
        <f>IF( $F83=0,0,((($F83/$E$81)*'PLAN DE ADQUISICIONES'!Y$37)*($G83/$F83)))</f>
        <v>0</v>
      </c>
      <c r="AC83" s="420">
        <f>IF( $F83=0,0,((($F83/$E$81)*'PLAN DE ADQUISICIONES'!Z$37)*($G83/$F83)))</f>
        <v>0</v>
      </c>
      <c r="AD83" s="420">
        <f>IF( $F83=0,0,((($F83/$E$81)*'PLAN DE ADQUISICIONES'!AA$37)*($G83/$F83)))</f>
        <v>0</v>
      </c>
      <c r="AE83" s="420">
        <f>IF( $F83=0,0,((($F83/$E$81)*'PLAN DE ADQUISICIONES'!AB$37)*($G83/$F83)))</f>
        <v>0</v>
      </c>
      <c r="AF83" s="420">
        <f>IF( $F83=0,0,((($F83/$E$81)*'PLAN DE ADQUISICIONES'!AC$37)*($G83/$F83)))</f>
        <v>0</v>
      </c>
      <c r="AG83" s="421">
        <f>U83+V83+W83+X83+Y83+Z83+AA83+AB83+AC83+AD83+AE83+AF83</f>
        <v>0</v>
      </c>
      <c r="AH83" s="425">
        <f>IF( $F83=0,0,((($F83/$E$81)*'PLAN DE ADQUISICIONES'!AD$37)*($G83/$F83)))</f>
        <v>0</v>
      </c>
      <c r="AI83" s="420">
        <f>IF( $F83=0,0,((($F83/$E$81)*'PLAN DE ADQUISICIONES'!AE$37)*($G83/$F83)))</f>
        <v>0</v>
      </c>
      <c r="AJ83" s="420">
        <f>IF( $F83=0,0,((($F83/$E$81)*'PLAN DE ADQUISICIONES'!AF$37)*($G83/$F83)))</f>
        <v>0</v>
      </c>
      <c r="AK83" s="420">
        <f>IF( $F83=0,0,((($F83/$E$81)*'PLAN DE ADQUISICIONES'!AG$37)*($G83/$F83)))</f>
        <v>0</v>
      </c>
      <c r="AL83" s="420">
        <f>IF( $F83=0,0,((($F83/$E$81)*'PLAN DE ADQUISICIONES'!AH$37)*($G83/$F83)))</f>
        <v>0</v>
      </c>
      <c r="AM83" s="420">
        <f>IF( $F83=0,0,((($F83/$E$81)*'PLAN DE ADQUISICIONES'!AI$37)*($G83/$F83)))</f>
        <v>0</v>
      </c>
      <c r="AN83" s="420">
        <f>IF( $F83=0,0,((($F83/$E$81)*'PLAN DE ADQUISICIONES'!AJ$37)*($G83/$F83)))</f>
        <v>0</v>
      </c>
      <c r="AO83" s="420">
        <f>IF( $F83=0,0,((($F83/$E$81)*'PLAN DE ADQUISICIONES'!AK$37)*($G83/$F83)))</f>
        <v>0</v>
      </c>
      <c r="AP83" s="420">
        <f>IF( $F83=0,0,((($F83/$E$81)*'PLAN DE ADQUISICIONES'!AL$37)*($G83/$F83)))</f>
        <v>0</v>
      </c>
      <c r="AQ83" s="420">
        <f>IF( $F83=0,0,((($F83/$E$81)*'PLAN DE ADQUISICIONES'!AM$37)*($G83/$F83)))</f>
        <v>0</v>
      </c>
      <c r="AR83" s="420">
        <f>IF( $F83=0,0,((($F83/$E$81)*'PLAN DE ADQUISICIONES'!AN$37)*($G83/$F83)))</f>
        <v>0</v>
      </c>
      <c r="AS83" s="420">
        <f>IF( $F83=0,0,((($F83/$E$81)*'PLAN DE ADQUISICIONES'!AO$37)*($G83/$F83)))</f>
        <v>0</v>
      </c>
      <c r="AT83" s="423">
        <f>AH83+AI83+AJ83+AK83+AL83+AM83+AN83+AO83+AP83+AQ83+AR83+AS83</f>
        <v>0</v>
      </c>
      <c r="AU83" s="426">
        <f>AS83+AR83+AQ83+AP83+AO83+AN83+AM83+AL83+AK83+AJ83+AI83+AH83+AF83+AE83+AD83+AC83+AB83+AA83+Z83+Y83+X83+W83+V83+U83+S83+R83+Q83+P83+O83+N83+M83+L83+K83+J83+I83+H83</f>
        <v>0</v>
      </c>
      <c r="AV83" s="392">
        <f t="shared" si="24"/>
        <v>0</v>
      </c>
    </row>
    <row r="84" spans="2:48" s="394" customFormat="1" ht="12.75" customHeight="1" x14ac:dyDescent="0.15">
      <c r="B84" s="416" t="str">
        <f>+'FORMATO COSTEO C1'!C$384</f>
        <v>1.3.2.3</v>
      </c>
      <c r="C84" s="417" t="str">
        <f>+'FORMATO COSTEO C1'!B$384</f>
        <v>Categoría de gasto</v>
      </c>
      <c r="D84" s="428"/>
      <c r="E84" s="556"/>
      <c r="F84" s="420">
        <f>+'FORMATO COSTEO C1'!G384</f>
        <v>0</v>
      </c>
      <c r="G84" s="421">
        <f>+'FORMATO COSTEO C1'!L384</f>
        <v>0</v>
      </c>
      <c r="H84" s="425">
        <f>IF( $F84=0,0,((($F84/$E$81)*'PLAN DE ADQUISICIONES'!F$37)*($G84/$F84)))</f>
        <v>0</v>
      </c>
      <c r="I84" s="420">
        <f>IF( $F84=0,0,((($F84/$E$81)*'PLAN DE ADQUISICIONES'!G$37)*($G84/$F84)))</f>
        <v>0</v>
      </c>
      <c r="J84" s="420">
        <f>IF( $F84=0,0,((($F84/$E$81)*'PLAN DE ADQUISICIONES'!H$37)*($G84/$F84)))</f>
        <v>0</v>
      </c>
      <c r="K84" s="420">
        <f>IF( $F84=0,0,((($F84/$E$81)*'PLAN DE ADQUISICIONES'!I$37)*($G84/$F84)))</f>
        <v>0</v>
      </c>
      <c r="L84" s="420">
        <f>IF( $F84=0,0,((($F84/$E$81)*'PLAN DE ADQUISICIONES'!J$37)*($G84/$F84)))</f>
        <v>0</v>
      </c>
      <c r="M84" s="420">
        <f>IF( $F84=0,0,((($F84/$E$81)*'PLAN DE ADQUISICIONES'!K$37)*($G84/$F84)))</f>
        <v>0</v>
      </c>
      <c r="N84" s="420">
        <f>IF( $F84=0,0,((($F84/$E$81)*'PLAN DE ADQUISICIONES'!L$37)*($G84/$F84)))</f>
        <v>0</v>
      </c>
      <c r="O84" s="420">
        <f>IF( $F84=0,0,((($F84/$E$81)*'PLAN DE ADQUISICIONES'!M$37)*($G84/$F84)))</f>
        <v>0</v>
      </c>
      <c r="P84" s="420">
        <f>IF( $F84=0,0,((($F84/$E$81)*'PLAN DE ADQUISICIONES'!N$37)*($G84/$F84)))</f>
        <v>0</v>
      </c>
      <c r="Q84" s="420">
        <f>IF( $F84=0,0,((($F84/$E$81)*'PLAN DE ADQUISICIONES'!O$37)*($G84/$F84)))</f>
        <v>0</v>
      </c>
      <c r="R84" s="420">
        <f>IF( $F84=0,0,((($F84/$E$81)*'PLAN DE ADQUISICIONES'!P$37)*($G84/$F84)))</f>
        <v>0</v>
      </c>
      <c r="S84" s="420">
        <f>IF( $F84=0,0,((($F84/$E$81)*'PLAN DE ADQUISICIONES'!Q$37)*($G84/$F84)))</f>
        <v>0</v>
      </c>
      <c r="T84" s="423">
        <f>H84+I84+J84+K84+L84+M84+N84+O84+P84+Q84+R84+S84</f>
        <v>0</v>
      </c>
      <c r="U84" s="424">
        <f>IF( $F84=0,0,((($F84/$E$81)*'PLAN DE ADQUISICIONES'!R$37)*($G84/$F84)))</f>
        <v>0</v>
      </c>
      <c r="V84" s="420">
        <f>IF( $F84=0,0,((($F84/$E$81)*'PLAN DE ADQUISICIONES'!S$37)*($G84/$F84)))</f>
        <v>0</v>
      </c>
      <c r="W84" s="420">
        <f>IF( $F84=0,0,((($F84/$E$81)*'PLAN DE ADQUISICIONES'!T$37)*($G84/$F84)))</f>
        <v>0</v>
      </c>
      <c r="X84" s="420">
        <f>IF( $F84=0,0,((($F84/$E$81)*'PLAN DE ADQUISICIONES'!U$37)*($G84/$F84)))</f>
        <v>0</v>
      </c>
      <c r="Y84" s="420">
        <f>IF( $F84=0,0,((($F84/$E$81)*'PLAN DE ADQUISICIONES'!V$37)*($G84/$F84)))</f>
        <v>0</v>
      </c>
      <c r="Z84" s="420">
        <f>IF( $F84=0,0,((($F84/$E$81)*'PLAN DE ADQUISICIONES'!W$37)*($G84/$F84)))</f>
        <v>0</v>
      </c>
      <c r="AA84" s="420">
        <f>IF( $F84=0,0,((($F84/$E$81)*'PLAN DE ADQUISICIONES'!X$37)*($G84/$F84)))</f>
        <v>0</v>
      </c>
      <c r="AB84" s="420">
        <f>IF( $F84=0,0,((($F84/$E$81)*'PLAN DE ADQUISICIONES'!Y$37)*($G84/$F84)))</f>
        <v>0</v>
      </c>
      <c r="AC84" s="420">
        <f>IF( $F84=0,0,((($F84/$E$81)*'PLAN DE ADQUISICIONES'!Z$37)*($G84/$F84)))</f>
        <v>0</v>
      </c>
      <c r="AD84" s="420">
        <f>IF( $F84=0,0,((($F84/$E$81)*'PLAN DE ADQUISICIONES'!AA$37)*($G84/$F84)))</f>
        <v>0</v>
      </c>
      <c r="AE84" s="420">
        <f>IF( $F84=0,0,((($F84/$E$81)*'PLAN DE ADQUISICIONES'!AB$37)*($G84/$F84)))</f>
        <v>0</v>
      </c>
      <c r="AF84" s="420">
        <f>IF( $F84=0,0,((($F84/$E$81)*'PLAN DE ADQUISICIONES'!AC$37)*($G84/$F84)))</f>
        <v>0</v>
      </c>
      <c r="AG84" s="421">
        <f>U84+V84+W84+X84+Y84+Z84+AA84+AB84+AC84+AD84+AE84+AF84</f>
        <v>0</v>
      </c>
      <c r="AH84" s="425">
        <f>IF( $F84=0,0,((($F84/$E$81)*'PLAN DE ADQUISICIONES'!AD$37)*($G84/$F84)))</f>
        <v>0</v>
      </c>
      <c r="AI84" s="420">
        <f>IF( $F84=0,0,((($F84/$E$81)*'PLAN DE ADQUISICIONES'!AE$37)*($G84/$F84)))</f>
        <v>0</v>
      </c>
      <c r="AJ84" s="420">
        <f>IF( $F84=0,0,((($F84/$E$81)*'PLAN DE ADQUISICIONES'!AF$37)*($G84/$F84)))</f>
        <v>0</v>
      </c>
      <c r="AK84" s="420">
        <f>IF( $F84=0,0,((($F84/$E$81)*'PLAN DE ADQUISICIONES'!AG$37)*($G84/$F84)))</f>
        <v>0</v>
      </c>
      <c r="AL84" s="420">
        <f>IF( $F84=0,0,((($F84/$E$81)*'PLAN DE ADQUISICIONES'!AH$37)*($G84/$F84)))</f>
        <v>0</v>
      </c>
      <c r="AM84" s="420">
        <f>IF( $F84=0,0,((($F84/$E$81)*'PLAN DE ADQUISICIONES'!AI$37)*($G84/$F84)))</f>
        <v>0</v>
      </c>
      <c r="AN84" s="420">
        <f>IF( $F84=0,0,((($F84/$E$81)*'PLAN DE ADQUISICIONES'!AJ$37)*($G84/$F84)))</f>
        <v>0</v>
      </c>
      <c r="AO84" s="420">
        <f>IF( $F84=0,0,((($F84/$E$81)*'PLAN DE ADQUISICIONES'!AK$37)*($G84/$F84)))</f>
        <v>0</v>
      </c>
      <c r="AP84" s="420">
        <f>IF( $F84=0,0,((($F84/$E$81)*'PLAN DE ADQUISICIONES'!AL$37)*($G84/$F84)))</f>
        <v>0</v>
      </c>
      <c r="AQ84" s="420">
        <f>IF( $F84=0,0,((($F84/$E$81)*'PLAN DE ADQUISICIONES'!AM$37)*($G84/$F84)))</f>
        <v>0</v>
      </c>
      <c r="AR84" s="420">
        <f>IF( $F84=0,0,((($F84/$E$81)*'PLAN DE ADQUISICIONES'!AN$37)*($G84/$F84)))</f>
        <v>0</v>
      </c>
      <c r="AS84" s="420">
        <f>IF( $F84=0,0,((($F84/$E$81)*'PLAN DE ADQUISICIONES'!AO$37)*($G84/$F84)))</f>
        <v>0</v>
      </c>
      <c r="AT84" s="423">
        <f>AH84+AI84+AJ84+AK84+AL84+AM84+AN84+AO84+AP84+AQ84+AR84+AS84</f>
        <v>0</v>
      </c>
      <c r="AU84" s="426">
        <f>AS84+AR84+AQ84+AP84+AO84+AN84+AM84+AL84+AK84+AJ84+AI84+AH84+AF84+AE84+AD84+AC84+AB84+AA84+Z84+Y84+X84+W84+V84+U84+S84+R84+Q84+P84+O84+N84+M84+L84+K84+J84+I84+H84</f>
        <v>0</v>
      </c>
      <c r="AV84" s="392">
        <f t="shared" si="24"/>
        <v>0</v>
      </c>
    </row>
    <row r="85" spans="2:48" s="394" customFormat="1" ht="12.75" customHeight="1" x14ac:dyDescent="0.15">
      <c r="B85" s="416" t="str">
        <f>+'FORMATO COSTEO C1'!C390</f>
        <v>1.3.2.4</v>
      </c>
      <c r="C85" s="417" t="str">
        <f>+'FORMATO COSTEO C1'!B$390</f>
        <v>Categoría de gasto</v>
      </c>
      <c r="D85" s="428"/>
      <c r="E85" s="556"/>
      <c r="F85" s="420">
        <f>+'FORMATO COSTEO C1'!G390</f>
        <v>0</v>
      </c>
      <c r="G85" s="421">
        <f>+'FORMATO COSTEO C1'!L390</f>
        <v>0</v>
      </c>
      <c r="H85" s="425">
        <f>IF( $F85=0,0,((($F85/$E$81)*'PLAN DE ADQUISICIONES'!F$37)*($G85/$F85)))</f>
        <v>0</v>
      </c>
      <c r="I85" s="420">
        <f>IF( $F85=0,0,((($F85/$E$81)*'PLAN DE ADQUISICIONES'!G$37)*($G85/$F85)))</f>
        <v>0</v>
      </c>
      <c r="J85" s="420">
        <f>IF( $F85=0,0,((($F85/$E$81)*'PLAN DE ADQUISICIONES'!H$37)*($G85/$F85)))</f>
        <v>0</v>
      </c>
      <c r="K85" s="420">
        <f>IF( $F85=0,0,((($F85/$E$81)*'PLAN DE ADQUISICIONES'!I$37)*($G85/$F85)))</f>
        <v>0</v>
      </c>
      <c r="L85" s="420">
        <f>IF( $F85=0,0,((($F85/$E$81)*'PLAN DE ADQUISICIONES'!J$37)*($G85/$F85)))</f>
        <v>0</v>
      </c>
      <c r="M85" s="420">
        <f>IF( $F85=0,0,((($F85/$E$81)*'PLAN DE ADQUISICIONES'!K$37)*($G85/$F85)))</f>
        <v>0</v>
      </c>
      <c r="N85" s="420">
        <f>IF( $F85=0,0,((($F85/$E$81)*'PLAN DE ADQUISICIONES'!L$37)*($G85/$F85)))</f>
        <v>0</v>
      </c>
      <c r="O85" s="420">
        <f>IF( $F85=0,0,((($F85/$E$81)*'PLAN DE ADQUISICIONES'!M$37)*($G85/$F85)))</f>
        <v>0</v>
      </c>
      <c r="P85" s="420">
        <f>IF( $F85=0,0,((($F85/$E$81)*'PLAN DE ADQUISICIONES'!N$37)*($G85/$F85)))</f>
        <v>0</v>
      </c>
      <c r="Q85" s="420">
        <f>IF( $F85=0,0,((($F85/$E$81)*'PLAN DE ADQUISICIONES'!O$37)*($G85/$F85)))</f>
        <v>0</v>
      </c>
      <c r="R85" s="420">
        <f>IF( $F85=0,0,((($F85/$E$81)*'PLAN DE ADQUISICIONES'!P$37)*($G85/$F85)))</f>
        <v>0</v>
      </c>
      <c r="S85" s="420">
        <f>IF( $F85=0,0,((($F85/$E$81)*'PLAN DE ADQUISICIONES'!Q$37)*($G85/$F85)))</f>
        <v>0</v>
      </c>
      <c r="T85" s="423">
        <f>H85+I85+J85+K85+L85+M85+N85+O85+P85+Q85+R85+S85</f>
        <v>0</v>
      </c>
      <c r="U85" s="424">
        <f>IF( $F85=0,0,((($F85/$E$81)*'PLAN DE ADQUISICIONES'!R$37)*($G85/$F85)))</f>
        <v>0</v>
      </c>
      <c r="V85" s="420">
        <f>IF( $F85=0,0,((($F85/$E$81)*'PLAN DE ADQUISICIONES'!S$37)*($G85/$F85)))</f>
        <v>0</v>
      </c>
      <c r="W85" s="420">
        <f>IF( $F85=0,0,((($F85/$E$81)*'PLAN DE ADQUISICIONES'!T$37)*($G85/$F85)))</f>
        <v>0</v>
      </c>
      <c r="X85" s="420">
        <f>IF( $F85=0,0,((($F85/$E$81)*'PLAN DE ADQUISICIONES'!U$37)*($G85/$F85)))</f>
        <v>0</v>
      </c>
      <c r="Y85" s="420">
        <f>IF( $F85=0,0,((($F85/$E$81)*'PLAN DE ADQUISICIONES'!V$37)*($G85/$F85)))</f>
        <v>0</v>
      </c>
      <c r="Z85" s="420">
        <f>IF( $F85=0,0,((($F85/$E$81)*'PLAN DE ADQUISICIONES'!W$37)*($G85/$F85)))</f>
        <v>0</v>
      </c>
      <c r="AA85" s="420">
        <f>IF( $F85=0,0,((($F85/$E$81)*'PLAN DE ADQUISICIONES'!X$37)*($G85/$F85)))</f>
        <v>0</v>
      </c>
      <c r="AB85" s="420">
        <f>IF( $F85=0,0,((($F85/$E$81)*'PLAN DE ADQUISICIONES'!Y$37)*($G85/$F85)))</f>
        <v>0</v>
      </c>
      <c r="AC85" s="420">
        <f>IF( $F85=0,0,((($F85/$E$81)*'PLAN DE ADQUISICIONES'!Z$37)*($G85/$F85)))</f>
        <v>0</v>
      </c>
      <c r="AD85" s="420">
        <f>IF( $F85=0,0,((($F85/$E$81)*'PLAN DE ADQUISICIONES'!AA$37)*($G85/$F85)))</f>
        <v>0</v>
      </c>
      <c r="AE85" s="420">
        <f>IF( $F85=0,0,((($F85/$E$81)*'PLAN DE ADQUISICIONES'!AB$37)*($G85/$F85)))</f>
        <v>0</v>
      </c>
      <c r="AF85" s="420">
        <f>IF( $F85=0,0,((($F85/$E$81)*'PLAN DE ADQUISICIONES'!AC$37)*($G85/$F85)))</f>
        <v>0</v>
      </c>
      <c r="AG85" s="421">
        <f>U85+V85+W85+X85+Y85+Z85+AA85+AB85+AC85+AD85+AE85+AF85</f>
        <v>0</v>
      </c>
      <c r="AH85" s="425">
        <f>IF( $F85=0,0,((($F85/$E$81)*'PLAN DE ADQUISICIONES'!AD$37)*($G85/$F85)))</f>
        <v>0</v>
      </c>
      <c r="AI85" s="420">
        <f>IF( $F85=0,0,((($F85/$E$81)*'PLAN DE ADQUISICIONES'!AE$37)*($G85/$F85)))</f>
        <v>0</v>
      </c>
      <c r="AJ85" s="420">
        <f>IF( $F85=0,0,((($F85/$E$81)*'PLAN DE ADQUISICIONES'!AF$37)*($G85/$F85)))</f>
        <v>0</v>
      </c>
      <c r="AK85" s="420">
        <f>IF( $F85=0,0,((($F85/$E$81)*'PLAN DE ADQUISICIONES'!AG$37)*($G85/$F85)))</f>
        <v>0</v>
      </c>
      <c r="AL85" s="420">
        <f>IF( $F85=0,0,((($F85/$E$81)*'PLAN DE ADQUISICIONES'!AH$37)*($G85/$F85)))</f>
        <v>0</v>
      </c>
      <c r="AM85" s="420">
        <f>IF( $F85=0,0,((($F85/$E$81)*'PLAN DE ADQUISICIONES'!AI$37)*($G85/$F85)))</f>
        <v>0</v>
      </c>
      <c r="AN85" s="420">
        <f>IF( $F85=0,0,((($F85/$E$81)*'PLAN DE ADQUISICIONES'!AJ$37)*($G85/$F85)))</f>
        <v>0</v>
      </c>
      <c r="AO85" s="420">
        <f>IF( $F85=0,0,((($F85/$E$81)*'PLAN DE ADQUISICIONES'!AK$37)*($G85/$F85)))</f>
        <v>0</v>
      </c>
      <c r="AP85" s="420">
        <f>IF( $F85=0,0,((($F85/$E$81)*'PLAN DE ADQUISICIONES'!AL$37)*($G85/$F85)))</f>
        <v>0</v>
      </c>
      <c r="AQ85" s="420">
        <f>IF( $F85=0,0,((($F85/$E$81)*'PLAN DE ADQUISICIONES'!AM$37)*($G85/$F85)))</f>
        <v>0</v>
      </c>
      <c r="AR85" s="420">
        <f>IF( $F85=0,0,((($F85/$E$81)*'PLAN DE ADQUISICIONES'!AN$37)*($G85/$F85)))</f>
        <v>0</v>
      </c>
      <c r="AS85" s="420">
        <f>IF( $F85=0,0,((($F85/$E$81)*'PLAN DE ADQUISICIONES'!AO$37)*($G85/$F85)))</f>
        <v>0</v>
      </c>
      <c r="AT85" s="423">
        <f>AH85+AI85+AJ85+AK85+AL85+AM85+AN85+AO85+AP85+AQ85+AR85+AS85</f>
        <v>0</v>
      </c>
      <c r="AU85" s="426">
        <f>AS85+AR85+AQ85+AP85+AO85+AN85+AM85+AL85+AK85+AJ85+AI85+AH85+AF85+AE85+AD85+AC85+AB85+AA85+Z85+Y85+X85+W85+V85+U85+S85+R85+Q85+P85+O85+N85+M85+L85+K85+J85+I85+H85</f>
        <v>0</v>
      </c>
      <c r="AV85" s="392">
        <f t="shared" si="24"/>
        <v>0</v>
      </c>
    </row>
    <row r="86" spans="2:48" s="394" customFormat="1" ht="12.75" customHeight="1" x14ac:dyDescent="0.15">
      <c r="B86" s="416" t="str">
        <f>+'FORMATO COSTEO C1'!C$396</f>
        <v>1.3.2.5</v>
      </c>
      <c r="C86" s="417" t="str">
        <f>+'FORMATO COSTEO C1'!B$396</f>
        <v>Categoría de gasto</v>
      </c>
      <c r="D86" s="428"/>
      <c r="E86" s="556"/>
      <c r="F86" s="420">
        <f>+'FORMATO COSTEO C1'!G396</f>
        <v>0</v>
      </c>
      <c r="G86" s="421">
        <f>+'FORMATO COSTEO C1'!L396</f>
        <v>0</v>
      </c>
      <c r="H86" s="425">
        <f>IF( $F86=0,0,((($F86/$E$81)*'PLAN DE ADQUISICIONES'!F$37)*($G86/$F86)))</f>
        <v>0</v>
      </c>
      <c r="I86" s="420">
        <f>IF( $F86=0,0,((($F86/$E$81)*'PLAN DE ADQUISICIONES'!G$37)*($G86/$F86)))</f>
        <v>0</v>
      </c>
      <c r="J86" s="420">
        <f>IF( $F86=0,0,((($F86/$E$81)*'PLAN DE ADQUISICIONES'!H$37)*($G86/$F86)))</f>
        <v>0</v>
      </c>
      <c r="K86" s="420">
        <f>IF( $F86=0,0,((($F86/$E$81)*'PLAN DE ADQUISICIONES'!I$37)*($G86/$F86)))</f>
        <v>0</v>
      </c>
      <c r="L86" s="420">
        <f>IF( $F86=0,0,((($F86/$E$81)*'PLAN DE ADQUISICIONES'!J$37)*($G86/$F86)))</f>
        <v>0</v>
      </c>
      <c r="M86" s="420">
        <f>IF( $F86=0,0,((($F86/$E$81)*'PLAN DE ADQUISICIONES'!K$37)*($G86/$F86)))</f>
        <v>0</v>
      </c>
      <c r="N86" s="420">
        <f>IF( $F86=0,0,((($F86/$E$81)*'PLAN DE ADQUISICIONES'!L$37)*($G86/$F86)))</f>
        <v>0</v>
      </c>
      <c r="O86" s="420">
        <f>IF( $F86=0,0,((($F86/$E$81)*'PLAN DE ADQUISICIONES'!M$37)*($G86/$F86)))</f>
        <v>0</v>
      </c>
      <c r="P86" s="420">
        <f>IF( $F86=0,0,((($F86/$E$81)*'PLAN DE ADQUISICIONES'!N$37)*($G86/$F86)))</f>
        <v>0</v>
      </c>
      <c r="Q86" s="420">
        <f>IF( $F86=0,0,((($F86/$E$81)*'PLAN DE ADQUISICIONES'!O$37)*($G86/$F86)))</f>
        <v>0</v>
      </c>
      <c r="R86" s="420">
        <f>IF( $F86=0,0,((($F86/$E$81)*'PLAN DE ADQUISICIONES'!P$37)*($G86/$F86)))</f>
        <v>0</v>
      </c>
      <c r="S86" s="420">
        <f>IF( $F86=0,0,((($F86/$E$81)*'PLAN DE ADQUISICIONES'!Q$37)*($G86/$F86)))</f>
        <v>0</v>
      </c>
      <c r="T86" s="423">
        <f>H86+I86+J86+K86+L86+M86+N86+O86+P86+Q86+R86+S86</f>
        <v>0</v>
      </c>
      <c r="U86" s="424">
        <f>IF( $F86=0,0,((($F86/$E$81)*'PLAN DE ADQUISICIONES'!R$37)*($G86/$F86)))</f>
        <v>0</v>
      </c>
      <c r="V86" s="420">
        <f>IF( $F86=0,0,((($F86/$E$81)*'PLAN DE ADQUISICIONES'!S$37)*($G86/$F86)))</f>
        <v>0</v>
      </c>
      <c r="W86" s="420">
        <f>IF( $F86=0,0,((($F86/$E$81)*'PLAN DE ADQUISICIONES'!T$37)*($G86/$F86)))</f>
        <v>0</v>
      </c>
      <c r="X86" s="420">
        <f>IF( $F86=0,0,((($F86/$E$81)*'PLAN DE ADQUISICIONES'!U$37)*($G86/$F86)))</f>
        <v>0</v>
      </c>
      <c r="Y86" s="420">
        <f>IF( $F86=0,0,((($F86/$E$81)*'PLAN DE ADQUISICIONES'!V$37)*($G86/$F86)))</f>
        <v>0</v>
      </c>
      <c r="Z86" s="420">
        <f>IF( $F86=0,0,((($F86/$E$81)*'PLAN DE ADQUISICIONES'!W$37)*($G86/$F86)))</f>
        <v>0</v>
      </c>
      <c r="AA86" s="420">
        <f>IF( $F86=0,0,((($F86/$E$81)*'PLAN DE ADQUISICIONES'!X$37)*($G86/$F86)))</f>
        <v>0</v>
      </c>
      <c r="AB86" s="420">
        <f>IF( $F86=0,0,((($F86/$E$81)*'PLAN DE ADQUISICIONES'!Y$37)*($G86/$F86)))</f>
        <v>0</v>
      </c>
      <c r="AC86" s="420">
        <f>IF( $F86=0,0,((($F86/$E$81)*'PLAN DE ADQUISICIONES'!Z$37)*($G86/$F86)))</f>
        <v>0</v>
      </c>
      <c r="AD86" s="420">
        <f>IF( $F86=0,0,((($F86/$E$81)*'PLAN DE ADQUISICIONES'!AA$37)*($G86/$F86)))</f>
        <v>0</v>
      </c>
      <c r="AE86" s="420">
        <f>IF( $F86=0,0,((($F86/$E$81)*'PLAN DE ADQUISICIONES'!AB$37)*($G86/$F86)))</f>
        <v>0</v>
      </c>
      <c r="AF86" s="420">
        <f>IF( $F86=0,0,((($F86/$E$81)*'PLAN DE ADQUISICIONES'!AC$37)*($G86/$F86)))</f>
        <v>0</v>
      </c>
      <c r="AG86" s="421">
        <f>U86+V86+W86+X86+Y86+Z86+AA86+AB86+AC86+AD86+AE86+AF86</f>
        <v>0</v>
      </c>
      <c r="AH86" s="425">
        <f>IF( $F86=0,0,((($F86/$E$81)*'PLAN DE ADQUISICIONES'!AD$37)*($G86/$F86)))</f>
        <v>0</v>
      </c>
      <c r="AI86" s="420">
        <f>IF( $F86=0,0,((($F86/$E$81)*'PLAN DE ADQUISICIONES'!AE$37)*($G86/$F86)))</f>
        <v>0</v>
      </c>
      <c r="AJ86" s="420">
        <f>IF( $F86=0,0,((($F86/$E$81)*'PLAN DE ADQUISICIONES'!AF$37)*($G86/$F86)))</f>
        <v>0</v>
      </c>
      <c r="AK86" s="420">
        <f>IF( $F86=0,0,((($F86/$E$81)*'PLAN DE ADQUISICIONES'!AG$37)*($G86/$F86)))</f>
        <v>0</v>
      </c>
      <c r="AL86" s="420">
        <f>IF( $F86=0,0,((($F86/$E$81)*'PLAN DE ADQUISICIONES'!AH$37)*($G86/$F86)))</f>
        <v>0</v>
      </c>
      <c r="AM86" s="420">
        <f>IF( $F86=0,0,((($F86/$E$81)*'PLAN DE ADQUISICIONES'!AI$37)*($G86/$F86)))</f>
        <v>0</v>
      </c>
      <c r="AN86" s="420">
        <f>IF( $F86=0,0,((($F86/$E$81)*'PLAN DE ADQUISICIONES'!AJ$37)*($G86/$F86)))</f>
        <v>0</v>
      </c>
      <c r="AO86" s="420">
        <f>IF( $F86=0,0,((($F86/$E$81)*'PLAN DE ADQUISICIONES'!AK$37)*($G86/$F86)))</f>
        <v>0</v>
      </c>
      <c r="AP86" s="420">
        <f>IF( $F86=0,0,((($F86/$E$81)*'PLAN DE ADQUISICIONES'!AL$37)*($G86/$F86)))</f>
        <v>0</v>
      </c>
      <c r="AQ86" s="420">
        <f>IF( $F86=0,0,((($F86/$E$81)*'PLAN DE ADQUISICIONES'!AM$37)*($G86/$F86)))</f>
        <v>0</v>
      </c>
      <c r="AR86" s="420">
        <f>IF( $F86=0,0,((($F86/$E$81)*'PLAN DE ADQUISICIONES'!AN$37)*($G86/$F86)))</f>
        <v>0</v>
      </c>
      <c r="AS86" s="420">
        <f>IF( $F86=0,0,((($F86/$E$81)*'PLAN DE ADQUISICIONES'!AO$37)*($G86/$F86)))</f>
        <v>0</v>
      </c>
      <c r="AT86" s="423">
        <f>AH86+AI86+AJ86+AK86+AL86+AM86+AN86+AO86+AP86+AQ86+AR86+AS86</f>
        <v>0</v>
      </c>
      <c r="AU86" s="426">
        <f>AS86+AR86+AQ86+AP86+AO86+AN86+AM86+AL86+AK86+AJ86+AI86+AH86+AF86+AE86+AD86+AC86+AB86+AA86+Z86+Y86+X86+W86+V86+U86+S86+R86+Q86+P86+O86+N86+M86+L86+K86+J86+I86+H86</f>
        <v>0</v>
      </c>
      <c r="AV86" s="392">
        <f t="shared" si="24"/>
        <v>0</v>
      </c>
    </row>
    <row r="87" spans="2:48" s="405" customFormat="1" ht="12.75" customHeight="1" outlineLevel="1" x14ac:dyDescent="0.15">
      <c r="B87" s="406" t="str">
        <f>+'FORMATO COSTEO C1'!C$402</f>
        <v>1.3.3</v>
      </c>
      <c r="C87" s="430">
        <f>+'FORMATO COSTEO C1'!B$402</f>
        <v>0</v>
      </c>
      <c r="D87" s="543" t="str">
        <f>+'FORMATO COSTEO C1'!D$402</f>
        <v>Unidad medida</v>
      </c>
      <c r="E87" s="535">
        <f>+'FORMATO COSTEO C1'!E$402</f>
        <v>0</v>
      </c>
      <c r="F87" s="410">
        <f>SUM(F88:F92)</f>
        <v>0</v>
      </c>
      <c r="G87" s="411">
        <f t="shared" ref="G87:AS87" si="26">SUM(G88:G92)</f>
        <v>0</v>
      </c>
      <c r="H87" s="412">
        <f t="shared" si="26"/>
        <v>0</v>
      </c>
      <c r="I87" s="410">
        <f>SUM(I88:I92)</f>
        <v>0</v>
      </c>
      <c r="J87" s="410">
        <f>SUM(J88:J92)</f>
        <v>0</v>
      </c>
      <c r="K87" s="410">
        <f>SUM(K88:K92)</f>
        <v>0</v>
      </c>
      <c r="L87" s="410">
        <f>SUM(L88:L92)</f>
        <v>0</v>
      </c>
      <c r="M87" s="410">
        <f>SUM(M88:M92)</f>
        <v>0</v>
      </c>
      <c r="N87" s="410">
        <f t="shared" si="26"/>
        <v>0</v>
      </c>
      <c r="O87" s="410">
        <f t="shared" si="26"/>
        <v>0</v>
      </c>
      <c r="P87" s="410">
        <f t="shared" si="26"/>
        <v>0</v>
      </c>
      <c r="Q87" s="410">
        <f t="shared" si="26"/>
        <v>0</v>
      </c>
      <c r="R87" s="410">
        <f t="shared" si="26"/>
        <v>0</v>
      </c>
      <c r="S87" s="410">
        <f t="shared" si="26"/>
        <v>0</v>
      </c>
      <c r="T87" s="413">
        <f>SUM(T88:T92)</f>
        <v>0</v>
      </c>
      <c r="U87" s="414">
        <f t="shared" si="26"/>
        <v>0</v>
      </c>
      <c r="V87" s="410">
        <f t="shared" si="26"/>
        <v>0</v>
      </c>
      <c r="W87" s="410">
        <f t="shared" si="26"/>
        <v>0</v>
      </c>
      <c r="X87" s="410">
        <f t="shared" si="26"/>
        <v>0</v>
      </c>
      <c r="Y87" s="410">
        <f t="shared" si="26"/>
        <v>0</v>
      </c>
      <c r="Z87" s="410">
        <f t="shared" si="26"/>
        <v>0</v>
      </c>
      <c r="AA87" s="410">
        <f t="shared" si="26"/>
        <v>0</v>
      </c>
      <c r="AB87" s="410">
        <f t="shared" si="26"/>
        <v>0</v>
      </c>
      <c r="AC87" s="410">
        <f t="shared" si="26"/>
        <v>0</v>
      </c>
      <c r="AD87" s="410">
        <f t="shared" si="26"/>
        <v>0</v>
      </c>
      <c r="AE87" s="410">
        <f t="shared" si="26"/>
        <v>0</v>
      </c>
      <c r="AF87" s="410">
        <f t="shared" si="26"/>
        <v>0</v>
      </c>
      <c r="AG87" s="411">
        <f t="shared" si="26"/>
        <v>0</v>
      </c>
      <c r="AH87" s="412">
        <f t="shared" si="26"/>
        <v>0</v>
      </c>
      <c r="AI87" s="410">
        <f t="shared" si="26"/>
        <v>0</v>
      </c>
      <c r="AJ87" s="410">
        <f t="shared" si="26"/>
        <v>0</v>
      </c>
      <c r="AK87" s="410">
        <f t="shared" si="26"/>
        <v>0</v>
      </c>
      <c r="AL87" s="410">
        <f t="shared" si="26"/>
        <v>0</v>
      </c>
      <c r="AM87" s="410">
        <f t="shared" si="26"/>
        <v>0</v>
      </c>
      <c r="AN87" s="410">
        <f t="shared" si="26"/>
        <v>0</v>
      </c>
      <c r="AO87" s="410">
        <f t="shared" si="26"/>
        <v>0</v>
      </c>
      <c r="AP87" s="410">
        <f t="shared" si="26"/>
        <v>0</v>
      </c>
      <c r="AQ87" s="410">
        <f t="shared" si="26"/>
        <v>0</v>
      </c>
      <c r="AR87" s="410">
        <f t="shared" si="26"/>
        <v>0</v>
      </c>
      <c r="AS87" s="410">
        <f t="shared" si="26"/>
        <v>0</v>
      </c>
      <c r="AT87" s="413">
        <f>SUM(AT88:AT92)</f>
        <v>0</v>
      </c>
      <c r="AU87" s="415">
        <f>SUM(AU88:AU92)</f>
        <v>0</v>
      </c>
      <c r="AV87" s="392">
        <f t="shared" si="24"/>
        <v>0</v>
      </c>
    </row>
    <row r="88" spans="2:48" s="405" customFormat="1" ht="12.75" customHeight="1" outlineLevel="1" x14ac:dyDescent="0.15">
      <c r="B88" s="416" t="str">
        <f>+'FORMATO COSTEO C1'!C$404</f>
        <v>1.3.3.1</v>
      </c>
      <c r="C88" s="417" t="str">
        <f>+'FORMATO COSTEO C1'!B$404</f>
        <v>Categoría de gasto</v>
      </c>
      <c r="D88" s="428"/>
      <c r="E88" s="556"/>
      <c r="F88" s="420">
        <f>+'FORMATO COSTEO C1'!G404</f>
        <v>0</v>
      </c>
      <c r="G88" s="421">
        <f>+'FORMATO COSTEO C1'!L404</f>
        <v>0</v>
      </c>
      <c r="H88" s="422">
        <f>IF( $F88=0,0,((($F88/$E$87)*'PLAN DE ADQUISICIONES'!F$38)*($G88/$F88)))</f>
        <v>0</v>
      </c>
      <c r="I88" s="420">
        <f>IF( $F88=0,0,((($F88/$E$87)*'PLAN DE ADQUISICIONES'!G$38)*($G88/$F88)))</f>
        <v>0</v>
      </c>
      <c r="J88" s="420">
        <f>IF( $F88=0,0,((($F88/$E$87)*'PLAN DE ADQUISICIONES'!H$38)*($G88/$F88)))</f>
        <v>0</v>
      </c>
      <c r="K88" s="420">
        <f>IF( $F88=0,0,((($F88/$E$87)*'PLAN DE ADQUISICIONES'!I$38)*($G88/$F88)))</f>
        <v>0</v>
      </c>
      <c r="L88" s="420">
        <f>IF( $F88=0,0,((($F88/$E$87)*'PLAN DE ADQUISICIONES'!J$38)*($G88/$F88)))</f>
        <v>0</v>
      </c>
      <c r="M88" s="420">
        <f>IF( $F88=0,0,((($F88/$E$87)*'PLAN DE ADQUISICIONES'!K$38)*($G88/$F88)))</f>
        <v>0</v>
      </c>
      <c r="N88" s="420">
        <f>IF( $F88=0,0,((($F88/$E$87)*'PLAN DE ADQUISICIONES'!L$38)*($G88/$F88)))</f>
        <v>0</v>
      </c>
      <c r="O88" s="420">
        <f>IF( $F88=0,0,((($F88/$E$87)*'PLAN DE ADQUISICIONES'!M$38)*($G88/$F88)))</f>
        <v>0</v>
      </c>
      <c r="P88" s="420">
        <f>IF( $F88=0,0,((($F88/$E$87)*'PLAN DE ADQUISICIONES'!N$38)*($G88/$F88)))</f>
        <v>0</v>
      </c>
      <c r="Q88" s="420">
        <f>IF( $F88=0,0,((($F88/$E$87)*'PLAN DE ADQUISICIONES'!O$38)*($G88/$F88)))</f>
        <v>0</v>
      </c>
      <c r="R88" s="420">
        <f>IF( $F88=0,0,((($F88/$E$87)*'PLAN DE ADQUISICIONES'!P$38)*($G88/$F88)))</f>
        <v>0</v>
      </c>
      <c r="S88" s="420">
        <f>IF( $F88=0,0,((($F88/$E$87)*'PLAN DE ADQUISICIONES'!Q$38)*($G88/$F88)))</f>
        <v>0</v>
      </c>
      <c r="T88" s="423">
        <f>H88+I88+J88+K88+L88+M88+N88+O88+P88+Q88+R88+S88</f>
        <v>0</v>
      </c>
      <c r="U88" s="424">
        <f>IF( $F88=0,0,((($F88/$E$87)*'PLAN DE ADQUISICIONES'!R$38)*($G88/$F88)))</f>
        <v>0</v>
      </c>
      <c r="V88" s="420">
        <f>IF( $F88=0,0,((($F88/$E$87)*'PLAN DE ADQUISICIONES'!S$38)*($G88/$F88)))</f>
        <v>0</v>
      </c>
      <c r="W88" s="420">
        <f>IF( $F88=0,0,((($F88/$E$87)*'PLAN DE ADQUISICIONES'!T$38)*($G88/$F88)))</f>
        <v>0</v>
      </c>
      <c r="X88" s="420">
        <f>IF( $F88=0,0,((($F88/$E$87)*'PLAN DE ADQUISICIONES'!U$38)*($G88/$F88)))</f>
        <v>0</v>
      </c>
      <c r="Y88" s="420">
        <f>IF( $F88=0,0,((($F88/$E$87)*'PLAN DE ADQUISICIONES'!V$38)*($G88/$F88)))</f>
        <v>0</v>
      </c>
      <c r="Z88" s="420">
        <f>IF( $F88=0,0,((($F88/$E$87)*'PLAN DE ADQUISICIONES'!W$38)*($G88/$F88)))</f>
        <v>0</v>
      </c>
      <c r="AA88" s="420">
        <f>IF( $F88=0,0,((($F88/$E$87)*'PLAN DE ADQUISICIONES'!X$38)*($G88/$F88)))</f>
        <v>0</v>
      </c>
      <c r="AB88" s="420">
        <f>IF( $F88=0,0,((($F88/$E$87)*'PLAN DE ADQUISICIONES'!Y$38)*($G88/$F88)))</f>
        <v>0</v>
      </c>
      <c r="AC88" s="420">
        <f>IF( $F88=0,0,((($F88/$E$87)*'PLAN DE ADQUISICIONES'!Z$38)*($G88/$F88)))</f>
        <v>0</v>
      </c>
      <c r="AD88" s="420">
        <f>IF( $F88=0,0,((($F88/$E$87)*'PLAN DE ADQUISICIONES'!AA$38)*($G88/$F88)))</f>
        <v>0</v>
      </c>
      <c r="AE88" s="420">
        <f>IF( $F88=0,0,((($F88/$E$87)*'PLAN DE ADQUISICIONES'!AB$38)*($G88/$F88)))</f>
        <v>0</v>
      </c>
      <c r="AF88" s="420">
        <f>IF( $F88=0,0,((($F88/$E$87)*'PLAN DE ADQUISICIONES'!AC$38)*($G88/$F88)))</f>
        <v>0</v>
      </c>
      <c r="AG88" s="421">
        <f>U88+V88+W88+X88+Y88+Z88+AA88+AB88+AC88+AD88+AE88+AF88</f>
        <v>0</v>
      </c>
      <c r="AH88" s="425">
        <f>IF( $F88=0,0,((($F88/$E$87)*'PLAN DE ADQUISICIONES'!AD$38)*($G88/$F88)))</f>
        <v>0</v>
      </c>
      <c r="AI88" s="420">
        <f>IF( $F88=0,0,((($F88/$E$87)*'PLAN DE ADQUISICIONES'!AE$38)*($G88/$F88)))</f>
        <v>0</v>
      </c>
      <c r="AJ88" s="420">
        <f>IF( $F88=0,0,((($F88/$E$87)*'PLAN DE ADQUISICIONES'!AF$38)*($G88/$F88)))</f>
        <v>0</v>
      </c>
      <c r="AK88" s="420">
        <f>IF( $F88=0,0,((($F88/$E$87)*'PLAN DE ADQUISICIONES'!AG$38)*($G88/$F88)))</f>
        <v>0</v>
      </c>
      <c r="AL88" s="420">
        <f>IF( $F88=0,0,((($F88/$E$87)*'PLAN DE ADQUISICIONES'!AH$38)*($G88/$F88)))</f>
        <v>0</v>
      </c>
      <c r="AM88" s="420">
        <f>IF( $F88=0,0,((($F88/$E$87)*'PLAN DE ADQUISICIONES'!AI$38)*($G88/$F88)))</f>
        <v>0</v>
      </c>
      <c r="AN88" s="420">
        <f>IF( $F88=0,0,((($F88/$E$87)*'PLAN DE ADQUISICIONES'!AJ$38)*($G88/$F88)))</f>
        <v>0</v>
      </c>
      <c r="AO88" s="420">
        <f>IF( $F88=0,0,((($F88/$E$87)*'PLAN DE ADQUISICIONES'!AK$38)*($G88/$F88)))</f>
        <v>0</v>
      </c>
      <c r="AP88" s="420">
        <f>IF( $F88=0,0,((($F88/$E$87)*'PLAN DE ADQUISICIONES'!AL$38)*($G88/$F88)))</f>
        <v>0</v>
      </c>
      <c r="AQ88" s="420">
        <f>IF( $F88=0,0,((($F88/$E$87)*'PLAN DE ADQUISICIONES'!AM$38)*($G88/$F88)))</f>
        <v>0</v>
      </c>
      <c r="AR88" s="420">
        <f>IF( $F88=0,0,((($F88/$E$87)*'PLAN DE ADQUISICIONES'!AN$38)*($G88/$F88)))</f>
        <v>0</v>
      </c>
      <c r="AS88" s="420">
        <f>IF( $F88=0,0,((($F88/$E$87)*'PLAN DE ADQUISICIONES'!AO$38)*($G88/$F88)))</f>
        <v>0</v>
      </c>
      <c r="AT88" s="423">
        <f>AH88+AI88+AJ88+AK88+AL88+AM88+AN88+AO88+AP88+AQ88+AR88+AS88</f>
        <v>0</v>
      </c>
      <c r="AU88" s="426">
        <f>AS88+AR88+AQ88+AP88+AO88+AN88+AM88+AL88+AK88+AJ88+AI88+AH88+AF88+AE88+AD88+AC88+AB88+AA88+Z88+Y88+X88+W88+V88+U88+S88+R88+Q88+P88+O88+N88+M88+L88+K88+J88+I88+H88</f>
        <v>0</v>
      </c>
      <c r="AV88" s="392">
        <f t="shared" si="24"/>
        <v>0</v>
      </c>
    </row>
    <row r="89" spans="2:48" s="394" customFormat="1" ht="12.75" customHeight="1" x14ac:dyDescent="0.15">
      <c r="B89" s="416" t="str">
        <f>+'FORMATO COSTEO C1'!C$410</f>
        <v>1.3.3.2</v>
      </c>
      <c r="C89" s="417" t="str">
        <f>+'FORMATO COSTEO C1'!B$410</f>
        <v>Categoría de gasto</v>
      </c>
      <c r="D89" s="428"/>
      <c r="E89" s="556"/>
      <c r="F89" s="420">
        <f>+'FORMATO COSTEO C1'!G410</f>
        <v>0</v>
      </c>
      <c r="G89" s="421">
        <f>+'FORMATO COSTEO C1'!L410</f>
        <v>0</v>
      </c>
      <c r="H89" s="425">
        <f>IF( $F89=0,0,((($F89/$E$87)*'PLAN DE ADQUISICIONES'!F$38)*($G89/$F89)))</f>
        <v>0</v>
      </c>
      <c r="I89" s="420">
        <f>IF( $F89=0,0,((($F89/$E$87)*'PLAN DE ADQUISICIONES'!G$38)*($G89/$F89)))</f>
        <v>0</v>
      </c>
      <c r="J89" s="420">
        <f>IF( $F89=0,0,((($F89/$E$87)*'PLAN DE ADQUISICIONES'!H$38)*($G89/$F89)))</f>
        <v>0</v>
      </c>
      <c r="K89" s="420">
        <f>IF( $F89=0,0,((($F89/$E$87)*'PLAN DE ADQUISICIONES'!I$38)*($G89/$F89)))</f>
        <v>0</v>
      </c>
      <c r="L89" s="420">
        <f>IF( $F89=0,0,((($F89/$E$87)*'PLAN DE ADQUISICIONES'!J$38)*($G89/$F89)))</f>
        <v>0</v>
      </c>
      <c r="M89" s="420">
        <f>IF( $F89=0,0,((($F89/$E$87)*'PLAN DE ADQUISICIONES'!K$38)*($G89/$F89)))</f>
        <v>0</v>
      </c>
      <c r="N89" s="420">
        <f>IF( $F89=0,0,((($F89/$E$87)*'PLAN DE ADQUISICIONES'!L$38)*($G89/$F89)))</f>
        <v>0</v>
      </c>
      <c r="O89" s="420">
        <f>IF( $F89=0,0,((($F89/$E$87)*'PLAN DE ADQUISICIONES'!M$38)*($G89/$F89)))</f>
        <v>0</v>
      </c>
      <c r="P89" s="420">
        <f>IF( $F89=0,0,((($F89/$E$87)*'PLAN DE ADQUISICIONES'!N$38)*($G89/$F89)))</f>
        <v>0</v>
      </c>
      <c r="Q89" s="420">
        <f>IF( $F89=0,0,((($F89/$E$87)*'PLAN DE ADQUISICIONES'!O$38)*($G89/$F89)))</f>
        <v>0</v>
      </c>
      <c r="R89" s="420">
        <f>IF( $F89=0,0,((($F89/$E$87)*'PLAN DE ADQUISICIONES'!P$38)*($G89/$F89)))</f>
        <v>0</v>
      </c>
      <c r="S89" s="420">
        <f>IF( $F89=0,0,((($F89/$E$87)*'PLAN DE ADQUISICIONES'!Q$38)*($G89/$F89)))</f>
        <v>0</v>
      </c>
      <c r="T89" s="423">
        <f>H89+I89+J89+K89+L89+M89+N89+O89+P89+Q89+R89+S89</f>
        <v>0</v>
      </c>
      <c r="U89" s="424">
        <f>IF( $F89=0,0,((($F89/$E$87)*'PLAN DE ADQUISICIONES'!R$38)*($G89/$F89)))</f>
        <v>0</v>
      </c>
      <c r="V89" s="420">
        <f>IF( $F89=0,0,((($F89/$E$87)*'PLAN DE ADQUISICIONES'!S$38)*($G89/$F89)))</f>
        <v>0</v>
      </c>
      <c r="W89" s="420">
        <f>IF( $F89=0,0,((($F89/$E$87)*'PLAN DE ADQUISICIONES'!T$38)*($G89/$F89)))</f>
        <v>0</v>
      </c>
      <c r="X89" s="420">
        <f>IF( $F89=0,0,((($F89/$E$87)*'PLAN DE ADQUISICIONES'!U$38)*($G89/$F89)))</f>
        <v>0</v>
      </c>
      <c r="Y89" s="420">
        <f>IF( $F89=0,0,((($F89/$E$87)*'PLAN DE ADQUISICIONES'!V$38)*($G89/$F89)))</f>
        <v>0</v>
      </c>
      <c r="Z89" s="420">
        <f>IF( $F89=0,0,((($F89/$E$87)*'PLAN DE ADQUISICIONES'!W$38)*($G89/$F89)))</f>
        <v>0</v>
      </c>
      <c r="AA89" s="420">
        <f>IF( $F89=0,0,((($F89/$E$87)*'PLAN DE ADQUISICIONES'!X$38)*($G89/$F89)))</f>
        <v>0</v>
      </c>
      <c r="AB89" s="420">
        <f>IF( $F89=0,0,((($F89/$E$87)*'PLAN DE ADQUISICIONES'!Y$38)*($G89/$F89)))</f>
        <v>0</v>
      </c>
      <c r="AC89" s="420">
        <f>IF( $F89=0,0,((($F89/$E$87)*'PLAN DE ADQUISICIONES'!Z$38)*($G89/$F89)))</f>
        <v>0</v>
      </c>
      <c r="AD89" s="420">
        <f>IF( $F89=0,0,((($F89/$E$87)*'PLAN DE ADQUISICIONES'!AA$38)*($G89/$F89)))</f>
        <v>0</v>
      </c>
      <c r="AE89" s="420">
        <f>IF( $F89=0,0,((($F89/$E$87)*'PLAN DE ADQUISICIONES'!AB$38)*($G89/$F89)))</f>
        <v>0</v>
      </c>
      <c r="AF89" s="420">
        <f>IF( $F89=0,0,((($F89/$E$87)*'PLAN DE ADQUISICIONES'!AC$38)*($G89/$F89)))</f>
        <v>0</v>
      </c>
      <c r="AG89" s="421">
        <f>U89+V89+W89+X89+Y89+Z89+AA89+AB89+AC89+AD89+AE89+AF89</f>
        <v>0</v>
      </c>
      <c r="AH89" s="425">
        <f>IF( $F89=0,0,((($F89/$E$87)*'PLAN DE ADQUISICIONES'!AD$38)*($G89/$F89)))</f>
        <v>0</v>
      </c>
      <c r="AI89" s="420">
        <f>IF( $F89=0,0,((($F89/$E$87)*'PLAN DE ADQUISICIONES'!AE$38)*($G89/$F89)))</f>
        <v>0</v>
      </c>
      <c r="AJ89" s="420">
        <f>IF( $F89=0,0,((($F89/$E$87)*'PLAN DE ADQUISICIONES'!AF$38)*($G89/$F89)))</f>
        <v>0</v>
      </c>
      <c r="AK89" s="420">
        <f>IF( $F89=0,0,((($F89/$E$87)*'PLAN DE ADQUISICIONES'!AG$38)*($G89/$F89)))</f>
        <v>0</v>
      </c>
      <c r="AL89" s="420">
        <f>IF( $F89=0,0,((($F89/$E$87)*'PLAN DE ADQUISICIONES'!AH$38)*($G89/$F89)))</f>
        <v>0</v>
      </c>
      <c r="AM89" s="420">
        <f>IF( $F89=0,0,((($F89/$E$87)*'PLAN DE ADQUISICIONES'!AI$38)*($G89/$F89)))</f>
        <v>0</v>
      </c>
      <c r="AN89" s="420">
        <f>IF( $F89=0,0,((($F89/$E$87)*'PLAN DE ADQUISICIONES'!AJ$38)*($G89/$F89)))</f>
        <v>0</v>
      </c>
      <c r="AO89" s="420">
        <f>IF( $F89=0,0,((($F89/$E$87)*'PLAN DE ADQUISICIONES'!AK$38)*($G89/$F89)))</f>
        <v>0</v>
      </c>
      <c r="AP89" s="420">
        <f>IF( $F89=0,0,((($F89/$E$87)*'PLAN DE ADQUISICIONES'!AL$38)*($G89/$F89)))</f>
        <v>0</v>
      </c>
      <c r="AQ89" s="420">
        <f>IF( $F89=0,0,((($F89/$E$87)*'PLAN DE ADQUISICIONES'!AM$38)*($G89/$F89)))</f>
        <v>0</v>
      </c>
      <c r="AR89" s="420">
        <f>IF( $F89=0,0,((($F89/$E$87)*'PLAN DE ADQUISICIONES'!AN$38)*($G89/$F89)))</f>
        <v>0</v>
      </c>
      <c r="AS89" s="420">
        <f>IF( $F89=0,0,((($F89/$E$87)*'PLAN DE ADQUISICIONES'!AO$38)*($G89/$F89)))</f>
        <v>0</v>
      </c>
      <c r="AT89" s="423">
        <f>AH89+AI89+AJ89+AK89+AL89+AM89+AN89+AO89+AP89+AQ89+AR89+AS89</f>
        <v>0</v>
      </c>
      <c r="AU89" s="426">
        <f>AS89+AR89+AQ89+AP89+AO89+AN89+AM89+AL89+AK89+AJ89+AI89+AH89+AF89+AE89+AD89+AC89+AB89+AA89+Z89+Y89+X89+W89+V89+U89+S89+R89+Q89+P89+O89+N89+M89+L89+K89+J89+I89+H89</f>
        <v>0</v>
      </c>
      <c r="AV89" s="392">
        <f t="shared" si="24"/>
        <v>0</v>
      </c>
    </row>
    <row r="90" spans="2:48" s="394" customFormat="1" ht="12.75" customHeight="1" x14ac:dyDescent="0.15">
      <c r="B90" s="416" t="str">
        <f>+'FORMATO COSTEO C1'!C$416</f>
        <v>1.3.3.3</v>
      </c>
      <c r="C90" s="417" t="str">
        <f>+'FORMATO COSTEO C1'!B$416</f>
        <v>Categoría de gasto</v>
      </c>
      <c r="D90" s="428"/>
      <c r="E90" s="556"/>
      <c r="F90" s="420">
        <f>+'FORMATO COSTEO C1'!G416</f>
        <v>0</v>
      </c>
      <c r="G90" s="421">
        <f>+'FORMATO COSTEO C1'!L416</f>
        <v>0</v>
      </c>
      <c r="H90" s="425">
        <f>IF( $F90=0,0,((($F90/$E$87)*'PLAN DE ADQUISICIONES'!F$38)*($G90/$F90)))</f>
        <v>0</v>
      </c>
      <c r="I90" s="420">
        <f>IF( $F90=0,0,((($F90/$E$87)*'PLAN DE ADQUISICIONES'!G$38)*($G90/$F90)))</f>
        <v>0</v>
      </c>
      <c r="J90" s="420">
        <f>IF( $F90=0,0,((($F90/$E$87)*'PLAN DE ADQUISICIONES'!H$38)*($G90/$F90)))</f>
        <v>0</v>
      </c>
      <c r="K90" s="420">
        <f>IF( $F90=0,0,((($F90/$E$87)*'PLAN DE ADQUISICIONES'!I$38)*($G90/$F90)))</f>
        <v>0</v>
      </c>
      <c r="L90" s="420">
        <f>IF( $F90=0,0,((($F90/$E$87)*'PLAN DE ADQUISICIONES'!J$38)*($G90/$F90)))</f>
        <v>0</v>
      </c>
      <c r="M90" s="420">
        <f>IF( $F90=0,0,((($F90/$E$87)*'PLAN DE ADQUISICIONES'!K$38)*($G90/$F90)))</f>
        <v>0</v>
      </c>
      <c r="N90" s="420">
        <f>IF( $F90=0,0,((($F90/$E$87)*'PLAN DE ADQUISICIONES'!L$38)*($G90/$F90)))</f>
        <v>0</v>
      </c>
      <c r="O90" s="420">
        <f>IF( $F90=0,0,((($F90/$E$87)*'PLAN DE ADQUISICIONES'!M$38)*($G90/$F90)))</f>
        <v>0</v>
      </c>
      <c r="P90" s="420">
        <f>IF( $F90=0,0,((($F90/$E$87)*'PLAN DE ADQUISICIONES'!N$38)*($G90/$F90)))</f>
        <v>0</v>
      </c>
      <c r="Q90" s="420">
        <f>IF( $F90=0,0,((($F90/$E$87)*'PLAN DE ADQUISICIONES'!O$38)*($G90/$F90)))</f>
        <v>0</v>
      </c>
      <c r="R90" s="420">
        <f>IF( $F90=0,0,((($F90/$E$87)*'PLAN DE ADQUISICIONES'!P$38)*($G90/$F90)))</f>
        <v>0</v>
      </c>
      <c r="S90" s="420">
        <f>IF( $F90=0,0,((($F90/$E$87)*'PLAN DE ADQUISICIONES'!Q$38)*($G90/$F90)))</f>
        <v>0</v>
      </c>
      <c r="T90" s="423">
        <f>H90+I90+J90+K90+L90+M90+N90+O90+P90+Q90+R90+S90</f>
        <v>0</v>
      </c>
      <c r="U90" s="424">
        <f>IF( $F90=0,0,((($F90/$E$87)*'PLAN DE ADQUISICIONES'!R$38)*($G90/$F90)))</f>
        <v>0</v>
      </c>
      <c r="V90" s="420">
        <f>IF( $F90=0,0,((($F90/$E$87)*'PLAN DE ADQUISICIONES'!S$38)*($G90/$F90)))</f>
        <v>0</v>
      </c>
      <c r="W90" s="420">
        <f>IF( $F90=0,0,((($F90/$E$87)*'PLAN DE ADQUISICIONES'!T$38)*($G90/$F90)))</f>
        <v>0</v>
      </c>
      <c r="X90" s="420">
        <f>IF( $F90=0,0,((($F90/$E$87)*'PLAN DE ADQUISICIONES'!U$38)*($G90/$F90)))</f>
        <v>0</v>
      </c>
      <c r="Y90" s="420">
        <f>IF( $F90=0,0,((($F90/$E$87)*'PLAN DE ADQUISICIONES'!V$38)*($G90/$F90)))</f>
        <v>0</v>
      </c>
      <c r="Z90" s="420">
        <f>IF( $F90=0,0,((($F90/$E$87)*'PLAN DE ADQUISICIONES'!W$38)*($G90/$F90)))</f>
        <v>0</v>
      </c>
      <c r="AA90" s="420">
        <f>IF( $F90=0,0,((($F90/$E$87)*'PLAN DE ADQUISICIONES'!X$38)*($G90/$F90)))</f>
        <v>0</v>
      </c>
      <c r="AB90" s="420">
        <f>IF( $F90=0,0,((($F90/$E$87)*'PLAN DE ADQUISICIONES'!Y$38)*($G90/$F90)))</f>
        <v>0</v>
      </c>
      <c r="AC90" s="420">
        <f>IF( $F90=0,0,((($F90/$E$87)*'PLAN DE ADQUISICIONES'!Z$38)*($G90/$F90)))</f>
        <v>0</v>
      </c>
      <c r="AD90" s="420">
        <f>IF( $F90=0,0,((($F90/$E$87)*'PLAN DE ADQUISICIONES'!AA$38)*($G90/$F90)))</f>
        <v>0</v>
      </c>
      <c r="AE90" s="420">
        <f>IF( $F90=0,0,((($F90/$E$87)*'PLAN DE ADQUISICIONES'!AB$38)*($G90/$F90)))</f>
        <v>0</v>
      </c>
      <c r="AF90" s="420">
        <f>IF( $F90=0,0,((($F90/$E$87)*'PLAN DE ADQUISICIONES'!AC$38)*($G90/$F90)))</f>
        <v>0</v>
      </c>
      <c r="AG90" s="421">
        <f>U90+V90+W90+X90+Y90+Z90+AA90+AB90+AC90+AD90+AE90+AF90</f>
        <v>0</v>
      </c>
      <c r="AH90" s="425">
        <f>IF( $F90=0,0,((($F90/$E$87)*'PLAN DE ADQUISICIONES'!AD$38)*($G90/$F90)))</f>
        <v>0</v>
      </c>
      <c r="AI90" s="420">
        <f>IF( $F90=0,0,((($F90/$E$87)*'PLAN DE ADQUISICIONES'!AE$38)*($G90/$F90)))</f>
        <v>0</v>
      </c>
      <c r="AJ90" s="420">
        <f>IF( $F90=0,0,((($F90/$E$87)*'PLAN DE ADQUISICIONES'!AF$38)*($G90/$F90)))</f>
        <v>0</v>
      </c>
      <c r="AK90" s="420">
        <f>IF( $F90=0,0,((($F90/$E$87)*'PLAN DE ADQUISICIONES'!AG$38)*($G90/$F90)))</f>
        <v>0</v>
      </c>
      <c r="AL90" s="420">
        <f>IF( $F90=0,0,((($F90/$E$87)*'PLAN DE ADQUISICIONES'!AH$38)*($G90/$F90)))</f>
        <v>0</v>
      </c>
      <c r="AM90" s="420">
        <f>IF( $F90=0,0,((($F90/$E$87)*'PLAN DE ADQUISICIONES'!AI$38)*($G90/$F90)))</f>
        <v>0</v>
      </c>
      <c r="AN90" s="420">
        <f>IF( $F90=0,0,((($F90/$E$87)*'PLAN DE ADQUISICIONES'!AJ$38)*($G90/$F90)))</f>
        <v>0</v>
      </c>
      <c r="AO90" s="420">
        <f>IF( $F90=0,0,((($F90/$E$87)*'PLAN DE ADQUISICIONES'!AK$38)*($G90/$F90)))</f>
        <v>0</v>
      </c>
      <c r="AP90" s="420">
        <f>IF( $F90=0,0,((($F90/$E$87)*'PLAN DE ADQUISICIONES'!AL$38)*($G90/$F90)))</f>
        <v>0</v>
      </c>
      <c r="AQ90" s="420">
        <f>IF( $F90=0,0,((($F90/$E$87)*'PLAN DE ADQUISICIONES'!AM$38)*($G90/$F90)))</f>
        <v>0</v>
      </c>
      <c r="AR90" s="420">
        <f>IF( $F90=0,0,((($F90/$E$87)*'PLAN DE ADQUISICIONES'!AN$38)*($G90/$F90)))</f>
        <v>0</v>
      </c>
      <c r="AS90" s="420">
        <f>IF( $F90=0,0,((($F90/$E$87)*'PLAN DE ADQUISICIONES'!AO$38)*($G90/$F90)))</f>
        <v>0</v>
      </c>
      <c r="AT90" s="423">
        <f>AH90+AI90+AJ90+AK90+AL90+AM90+AN90+AO90+AP90+AQ90+AR90+AS90</f>
        <v>0</v>
      </c>
      <c r="AU90" s="426">
        <f>AS90+AR90+AQ90+AP90+AO90+AN90+AM90+AL90+AK90+AJ90+AI90+AH90+AF90+AE90+AD90+AC90+AB90+AA90+Z90+Y90+X90+W90+V90+U90+S90+R90+Q90+P90+O90+N90+M90+L90+K90+J90+I90+H90</f>
        <v>0</v>
      </c>
      <c r="AV90" s="392">
        <f t="shared" si="24"/>
        <v>0</v>
      </c>
    </row>
    <row r="91" spans="2:48" s="405" customFormat="1" ht="12.75" customHeight="1" outlineLevel="1" x14ac:dyDescent="0.15">
      <c r="B91" s="416" t="str">
        <f>+'FORMATO COSTEO C1'!C$422</f>
        <v>1.3.3.4</v>
      </c>
      <c r="C91" s="417" t="str">
        <f>+'FORMATO COSTEO C1'!B$422</f>
        <v>Categoría de gasto</v>
      </c>
      <c r="D91" s="428"/>
      <c r="E91" s="556"/>
      <c r="F91" s="420">
        <f>+'FORMATO COSTEO C1'!G422</f>
        <v>0</v>
      </c>
      <c r="G91" s="421">
        <f>+'FORMATO COSTEO C1'!L422</f>
        <v>0</v>
      </c>
      <c r="H91" s="425">
        <f>IF( $F91=0,0,((($F91/$E$87)*'PLAN DE ADQUISICIONES'!F$38)*($G91/$F91)))</f>
        <v>0</v>
      </c>
      <c r="I91" s="420">
        <f>IF( $F91=0,0,((($F91/$E$87)*'PLAN DE ADQUISICIONES'!G$38)*($G91/$F91)))</f>
        <v>0</v>
      </c>
      <c r="J91" s="420">
        <f>IF( $F91=0,0,((($F91/$E$87)*'PLAN DE ADQUISICIONES'!H$38)*($G91/$F91)))</f>
        <v>0</v>
      </c>
      <c r="K91" s="420">
        <f>IF( $F91=0,0,((($F91/$E$87)*'PLAN DE ADQUISICIONES'!I$38)*($G91/$F91)))</f>
        <v>0</v>
      </c>
      <c r="L91" s="420">
        <f>IF( $F91=0,0,((($F91/$E$87)*'PLAN DE ADQUISICIONES'!J$38)*($G91/$F91)))</f>
        <v>0</v>
      </c>
      <c r="M91" s="420">
        <f>IF( $F91=0,0,((($F91/$E$87)*'PLAN DE ADQUISICIONES'!K$38)*($G91/$F91)))</f>
        <v>0</v>
      </c>
      <c r="N91" s="420">
        <f>IF( $F91=0,0,((($F91/$E$87)*'PLAN DE ADQUISICIONES'!L$38)*($G91/$F91)))</f>
        <v>0</v>
      </c>
      <c r="O91" s="420">
        <f>IF( $F91=0,0,((($F91/$E$87)*'PLAN DE ADQUISICIONES'!M$38)*($G91/$F91)))</f>
        <v>0</v>
      </c>
      <c r="P91" s="420">
        <f>IF( $F91=0,0,((($F91/$E$87)*'PLAN DE ADQUISICIONES'!N$38)*($G91/$F91)))</f>
        <v>0</v>
      </c>
      <c r="Q91" s="420">
        <f>IF( $F91=0,0,((($F91/$E$87)*'PLAN DE ADQUISICIONES'!O$38)*($G91/$F91)))</f>
        <v>0</v>
      </c>
      <c r="R91" s="420">
        <f>IF( $F91=0,0,((($F91/$E$87)*'PLAN DE ADQUISICIONES'!P$38)*($G91/$F91)))</f>
        <v>0</v>
      </c>
      <c r="S91" s="420">
        <f>IF( $F91=0,0,((($F91/$E$87)*'PLAN DE ADQUISICIONES'!Q$38)*($G91/$F91)))</f>
        <v>0</v>
      </c>
      <c r="T91" s="423">
        <f>H91+I91+J91+K91+L91+M91+N91+O91+P91+Q91+R91+S91</f>
        <v>0</v>
      </c>
      <c r="U91" s="424">
        <f>IF( $F91=0,0,((($F91/$E$87)*'PLAN DE ADQUISICIONES'!R$38)*($G91/$F91)))</f>
        <v>0</v>
      </c>
      <c r="V91" s="420">
        <f>IF( $F91=0,0,((($F91/$E$87)*'PLAN DE ADQUISICIONES'!S$38)*($G91/$F91)))</f>
        <v>0</v>
      </c>
      <c r="W91" s="420">
        <f>IF( $F91=0,0,((($F91/$E$87)*'PLAN DE ADQUISICIONES'!T$38)*($G91/$F91)))</f>
        <v>0</v>
      </c>
      <c r="X91" s="420">
        <f>IF( $F91=0,0,((($F91/$E$87)*'PLAN DE ADQUISICIONES'!U$38)*($G91/$F91)))</f>
        <v>0</v>
      </c>
      <c r="Y91" s="420">
        <f>IF( $F91=0,0,((($F91/$E$87)*'PLAN DE ADQUISICIONES'!V$38)*($G91/$F91)))</f>
        <v>0</v>
      </c>
      <c r="Z91" s="420">
        <f>IF( $F91=0,0,((($F91/$E$87)*'PLAN DE ADQUISICIONES'!W$38)*($G91/$F91)))</f>
        <v>0</v>
      </c>
      <c r="AA91" s="420">
        <f>IF( $F91=0,0,((($F91/$E$87)*'PLAN DE ADQUISICIONES'!X$38)*($G91/$F91)))</f>
        <v>0</v>
      </c>
      <c r="AB91" s="420">
        <f>IF( $F91=0,0,((($F91/$E$87)*'PLAN DE ADQUISICIONES'!Y$38)*($G91/$F91)))</f>
        <v>0</v>
      </c>
      <c r="AC91" s="420">
        <f>IF( $F91=0,0,((($F91/$E$87)*'PLAN DE ADQUISICIONES'!Z$38)*($G91/$F91)))</f>
        <v>0</v>
      </c>
      <c r="AD91" s="420">
        <f>IF( $F91=0,0,((($F91/$E$87)*'PLAN DE ADQUISICIONES'!AA$38)*($G91/$F91)))</f>
        <v>0</v>
      </c>
      <c r="AE91" s="420">
        <f>IF( $F91=0,0,((($F91/$E$87)*'PLAN DE ADQUISICIONES'!AB$38)*($G91/$F91)))</f>
        <v>0</v>
      </c>
      <c r="AF91" s="420">
        <f>IF( $F91=0,0,((($F91/$E$87)*'PLAN DE ADQUISICIONES'!AC$38)*($G91/$F91)))</f>
        <v>0</v>
      </c>
      <c r="AG91" s="421">
        <f>U91+V91+W91+X91+Y91+Z91+AA91+AB91+AC91+AD91+AE91+AF91</f>
        <v>0</v>
      </c>
      <c r="AH91" s="425">
        <f>IF( $F91=0,0,((($F91/$E$87)*'PLAN DE ADQUISICIONES'!AD$38)*($G91/$F91)))</f>
        <v>0</v>
      </c>
      <c r="AI91" s="420">
        <f>IF( $F91=0,0,((($F91/$E$87)*'PLAN DE ADQUISICIONES'!AE$38)*($G91/$F91)))</f>
        <v>0</v>
      </c>
      <c r="AJ91" s="420">
        <f>IF( $F91=0,0,((($F91/$E$87)*'PLAN DE ADQUISICIONES'!AF$38)*($G91/$F91)))</f>
        <v>0</v>
      </c>
      <c r="AK91" s="420">
        <f>IF( $F91=0,0,((($F91/$E$87)*'PLAN DE ADQUISICIONES'!AG$38)*($G91/$F91)))</f>
        <v>0</v>
      </c>
      <c r="AL91" s="420">
        <f>IF( $F91=0,0,((($F91/$E$87)*'PLAN DE ADQUISICIONES'!AH$38)*($G91/$F91)))</f>
        <v>0</v>
      </c>
      <c r="AM91" s="420">
        <f>IF( $F91=0,0,((($F91/$E$87)*'PLAN DE ADQUISICIONES'!AI$38)*($G91/$F91)))</f>
        <v>0</v>
      </c>
      <c r="AN91" s="420">
        <f>IF( $F91=0,0,((($F91/$E$87)*'PLAN DE ADQUISICIONES'!AJ$38)*($G91/$F91)))</f>
        <v>0</v>
      </c>
      <c r="AO91" s="420">
        <f>IF( $F91=0,0,((($F91/$E$87)*'PLAN DE ADQUISICIONES'!AK$38)*($G91/$F91)))</f>
        <v>0</v>
      </c>
      <c r="AP91" s="420">
        <f>IF( $F91=0,0,((($F91/$E$87)*'PLAN DE ADQUISICIONES'!AL$38)*($G91/$F91)))</f>
        <v>0</v>
      </c>
      <c r="AQ91" s="420">
        <f>IF( $F91=0,0,((($F91/$E$87)*'PLAN DE ADQUISICIONES'!AM$38)*($G91/$F91)))</f>
        <v>0</v>
      </c>
      <c r="AR91" s="420">
        <f>IF( $F91=0,0,((($F91/$E$87)*'PLAN DE ADQUISICIONES'!AN$38)*($G91/$F91)))</f>
        <v>0</v>
      </c>
      <c r="AS91" s="420">
        <f>IF( $F91=0,0,((($F91/$E$87)*'PLAN DE ADQUISICIONES'!AO$38)*($G91/$F91)))</f>
        <v>0</v>
      </c>
      <c r="AT91" s="423">
        <f>AH91+AI91+AJ91+AK91+AL91+AM91+AN91+AO91+AP91+AQ91+AR91+AS91</f>
        <v>0</v>
      </c>
      <c r="AU91" s="426">
        <f>AS91+AR91+AQ91+AP91+AO91+AN91+AM91+AL91+AK91+AJ91+AI91+AH91+AF91+AE91+AD91+AC91+AB91+AA91+Z91+Y91+X91+W91+V91+U91+S91+R91+Q91+P91+O91+N91+M91+L91+K91+J91+I91+H91</f>
        <v>0</v>
      </c>
      <c r="AV91" s="392">
        <f t="shared" si="24"/>
        <v>0</v>
      </c>
    </row>
    <row r="92" spans="2:48" s="394" customFormat="1" ht="12.75" customHeight="1" x14ac:dyDescent="0.15">
      <c r="B92" s="416" t="str">
        <f>+'FORMATO COSTEO C1'!C$428</f>
        <v>1.3.3.5</v>
      </c>
      <c r="C92" s="417" t="str">
        <f>+'FORMATO COSTEO C1'!B$428</f>
        <v>Categoría de gasto</v>
      </c>
      <c r="D92" s="428"/>
      <c r="E92" s="556"/>
      <c r="F92" s="420">
        <f>+'FORMATO COSTEO C1'!G428</f>
        <v>0</v>
      </c>
      <c r="G92" s="421">
        <f>+'FORMATO COSTEO C1'!L428</f>
        <v>0</v>
      </c>
      <c r="H92" s="425">
        <f>IF( $F92=0,0,((($F92/$E$87)*'PLAN DE ADQUISICIONES'!F$38)*($G92/$F92)))</f>
        <v>0</v>
      </c>
      <c r="I92" s="420">
        <f>IF( $F92=0,0,((($F92/$E$87)*'PLAN DE ADQUISICIONES'!G$38)*($G92/$F92)))</f>
        <v>0</v>
      </c>
      <c r="J92" s="420">
        <f>IF( $F92=0,0,((($F92/$E$87)*'PLAN DE ADQUISICIONES'!H$38)*($G92/$F92)))</f>
        <v>0</v>
      </c>
      <c r="K92" s="420">
        <f>IF( $F92=0,0,((($F92/$E$87)*'PLAN DE ADQUISICIONES'!I$38)*($G92/$F92)))</f>
        <v>0</v>
      </c>
      <c r="L92" s="420">
        <f>IF( $F92=0,0,((($F92/$E$87)*'PLAN DE ADQUISICIONES'!J$38)*($G92/$F92)))</f>
        <v>0</v>
      </c>
      <c r="M92" s="420">
        <f>IF( $F92=0,0,((($F92/$E$87)*'PLAN DE ADQUISICIONES'!K$38)*($G92/$F92)))</f>
        <v>0</v>
      </c>
      <c r="N92" s="420">
        <f>IF( $F92=0,0,((($F92/$E$87)*'PLAN DE ADQUISICIONES'!L$38)*($G92/$F92)))</f>
        <v>0</v>
      </c>
      <c r="O92" s="420">
        <f>IF( $F92=0,0,((($F92/$E$87)*'PLAN DE ADQUISICIONES'!M$38)*($G92/$F92)))</f>
        <v>0</v>
      </c>
      <c r="P92" s="420">
        <f>IF( $F92=0,0,((($F92/$E$87)*'PLAN DE ADQUISICIONES'!N$38)*($G92/$F92)))</f>
        <v>0</v>
      </c>
      <c r="Q92" s="420">
        <f>IF( $F92=0,0,((($F92/$E$87)*'PLAN DE ADQUISICIONES'!O$38)*($G92/$F92)))</f>
        <v>0</v>
      </c>
      <c r="R92" s="420">
        <f>IF( $F92=0,0,((($F92/$E$87)*'PLAN DE ADQUISICIONES'!P$38)*($G92/$F92)))</f>
        <v>0</v>
      </c>
      <c r="S92" s="420">
        <f>IF( $F92=0,0,((($F92/$E$87)*'PLAN DE ADQUISICIONES'!Q$38)*($G92/$F92)))</f>
        <v>0</v>
      </c>
      <c r="T92" s="423">
        <f>H92+I92+J92+K92+L92+M92+N92+O92+P92+Q92+R92+S92</f>
        <v>0</v>
      </c>
      <c r="U92" s="424">
        <f>IF( $F92=0,0,((($F92/$E$87)*'PLAN DE ADQUISICIONES'!R$38)*($G92/$F92)))</f>
        <v>0</v>
      </c>
      <c r="V92" s="420">
        <f>IF( $F92=0,0,((($F92/$E$87)*'PLAN DE ADQUISICIONES'!S$38)*($G92/$F92)))</f>
        <v>0</v>
      </c>
      <c r="W92" s="420">
        <f>IF( $F92=0,0,((($F92/$E$87)*'PLAN DE ADQUISICIONES'!T$38)*($G92/$F92)))</f>
        <v>0</v>
      </c>
      <c r="X92" s="420">
        <f>IF( $F92=0,0,((($F92/$E$87)*'PLAN DE ADQUISICIONES'!U$38)*($G92/$F92)))</f>
        <v>0</v>
      </c>
      <c r="Y92" s="420">
        <f>IF( $F92=0,0,((($F92/$E$87)*'PLAN DE ADQUISICIONES'!V$38)*($G92/$F92)))</f>
        <v>0</v>
      </c>
      <c r="Z92" s="420">
        <f>IF( $F92=0,0,((($F92/$E$87)*'PLAN DE ADQUISICIONES'!W$38)*($G92/$F92)))</f>
        <v>0</v>
      </c>
      <c r="AA92" s="420">
        <f>IF( $F92=0,0,((($F92/$E$87)*'PLAN DE ADQUISICIONES'!X$38)*($G92/$F92)))</f>
        <v>0</v>
      </c>
      <c r="AB92" s="420">
        <f>IF( $F92=0,0,((($F92/$E$87)*'PLAN DE ADQUISICIONES'!Y$38)*($G92/$F92)))</f>
        <v>0</v>
      </c>
      <c r="AC92" s="420">
        <f>IF( $F92=0,0,((($F92/$E$87)*'PLAN DE ADQUISICIONES'!Z$38)*($G92/$F92)))</f>
        <v>0</v>
      </c>
      <c r="AD92" s="420">
        <f>IF( $F92=0,0,((($F92/$E$87)*'PLAN DE ADQUISICIONES'!AA$38)*($G92/$F92)))</f>
        <v>0</v>
      </c>
      <c r="AE92" s="420">
        <f>IF( $F92=0,0,((($F92/$E$87)*'PLAN DE ADQUISICIONES'!AB$38)*($G92/$F92)))</f>
        <v>0</v>
      </c>
      <c r="AF92" s="420">
        <f>IF( $F92=0,0,((($F92/$E$87)*'PLAN DE ADQUISICIONES'!AC$38)*($G92/$F92)))</f>
        <v>0</v>
      </c>
      <c r="AG92" s="421">
        <f>U92+V92+W92+X92+Y92+Z92+AA92+AB92+AC92+AD92+AE92+AF92</f>
        <v>0</v>
      </c>
      <c r="AH92" s="425">
        <f>IF( $F92=0,0,((($F92/$E$87)*'PLAN DE ADQUISICIONES'!AD$38)*($G92/$F92)))</f>
        <v>0</v>
      </c>
      <c r="AI92" s="420">
        <f>IF( $F92=0,0,((($F92/$E$87)*'PLAN DE ADQUISICIONES'!AE$38)*($G92/$F92)))</f>
        <v>0</v>
      </c>
      <c r="AJ92" s="420">
        <f>IF( $F92=0,0,((($F92/$E$87)*'PLAN DE ADQUISICIONES'!AF$38)*($G92/$F92)))</f>
        <v>0</v>
      </c>
      <c r="AK92" s="420">
        <f>IF( $F92=0,0,((($F92/$E$87)*'PLAN DE ADQUISICIONES'!AG$38)*($G92/$F92)))</f>
        <v>0</v>
      </c>
      <c r="AL92" s="420">
        <f>IF( $F92=0,0,((($F92/$E$87)*'PLAN DE ADQUISICIONES'!AH$38)*($G92/$F92)))</f>
        <v>0</v>
      </c>
      <c r="AM92" s="420">
        <f>IF( $F92=0,0,((($F92/$E$87)*'PLAN DE ADQUISICIONES'!AI$38)*($G92/$F92)))</f>
        <v>0</v>
      </c>
      <c r="AN92" s="420">
        <f>IF( $F92=0,0,((($F92/$E$87)*'PLAN DE ADQUISICIONES'!AJ$38)*($G92/$F92)))</f>
        <v>0</v>
      </c>
      <c r="AO92" s="420">
        <f>IF( $F92=0,0,((($F92/$E$87)*'PLAN DE ADQUISICIONES'!AK$38)*($G92/$F92)))</f>
        <v>0</v>
      </c>
      <c r="AP92" s="420">
        <f>IF( $F92=0,0,((($F92/$E$87)*'PLAN DE ADQUISICIONES'!AL$38)*($G92/$F92)))</f>
        <v>0</v>
      </c>
      <c r="AQ92" s="420">
        <f>IF( $F92=0,0,((($F92/$E$87)*'PLAN DE ADQUISICIONES'!AM$38)*($G92/$F92)))</f>
        <v>0</v>
      </c>
      <c r="AR92" s="420">
        <f>IF( $F92=0,0,((($F92/$E$87)*'PLAN DE ADQUISICIONES'!AN$38)*($G92/$F92)))</f>
        <v>0</v>
      </c>
      <c r="AS92" s="420">
        <f>IF( $F92=0,0,((($F92/$E$87)*'PLAN DE ADQUISICIONES'!AO$38)*($G92/$F92)))</f>
        <v>0</v>
      </c>
      <c r="AT92" s="423">
        <f>AH92+AI92+AJ92+AK92+AL92+AM92+AN92+AO92+AP92+AQ92+AR92+AS92</f>
        <v>0</v>
      </c>
      <c r="AU92" s="426">
        <f>AS92+AR92+AQ92+AP92+AO92+AN92+AM92+AL92+AK92+AJ92+AI92+AH92+AF92+AE92+AD92+AC92+AB92+AA92+Z92+Y92+X92+W92+V92+U92+S92+R92+Q92+P92+O92+N92+M92+L92+K92+J92+I92+H92</f>
        <v>0</v>
      </c>
      <c r="AV92" s="392">
        <f t="shared" si="24"/>
        <v>0</v>
      </c>
    </row>
    <row r="93" spans="2:48" s="394" customFormat="1" ht="12.75" customHeight="1" x14ac:dyDescent="0.15">
      <c r="B93" s="406" t="str">
        <f>+'FORMATO COSTEO C1'!C$434</f>
        <v>1.3.4</v>
      </c>
      <c r="C93" s="430">
        <f>+'FORMATO COSTEO C1'!B$434</f>
        <v>0</v>
      </c>
      <c r="D93" s="543" t="str">
        <f>+'FORMATO COSTEO C1'!D$434</f>
        <v>Unidad medida</v>
      </c>
      <c r="E93" s="535">
        <f>+'FORMATO COSTEO C1'!E$434</f>
        <v>0</v>
      </c>
      <c r="F93" s="410">
        <f>SUM(F94:F98)</f>
        <v>0</v>
      </c>
      <c r="G93" s="411">
        <f t="shared" ref="G93:AS93" si="27">SUM(G94:G98)</f>
        <v>0</v>
      </c>
      <c r="H93" s="412">
        <f t="shared" si="27"/>
        <v>0</v>
      </c>
      <c r="I93" s="410">
        <f>SUM(I94:I98)</f>
        <v>0</v>
      </c>
      <c r="J93" s="410">
        <f>SUM(J94:J98)</f>
        <v>0</v>
      </c>
      <c r="K93" s="410">
        <f>SUM(K94:K98)</f>
        <v>0</v>
      </c>
      <c r="L93" s="410">
        <f>SUM(L94:L98)</f>
        <v>0</v>
      </c>
      <c r="M93" s="410">
        <f>SUM(M94:M98)</f>
        <v>0</v>
      </c>
      <c r="N93" s="410">
        <f t="shared" si="27"/>
        <v>0</v>
      </c>
      <c r="O93" s="410">
        <f t="shared" si="27"/>
        <v>0</v>
      </c>
      <c r="P93" s="410">
        <f t="shared" si="27"/>
        <v>0</v>
      </c>
      <c r="Q93" s="410">
        <f t="shared" si="27"/>
        <v>0</v>
      </c>
      <c r="R93" s="410">
        <f t="shared" si="27"/>
        <v>0</v>
      </c>
      <c r="S93" s="410">
        <f t="shared" si="27"/>
        <v>0</v>
      </c>
      <c r="T93" s="413">
        <f>SUM(T94:T98)</f>
        <v>0</v>
      </c>
      <c r="U93" s="414">
        <f t="shared" si="27"/>
        <v>0</v>
      </c>
      <c r="V93" s="410">
        <f t="shared" si="27"/>
        <v>0</v>
      </c>
      <c r="W93" s="410">
        <f t="shared" si="27"/>
        <v>0</v>
      </c>
      <c r="X93" s="410">
        <f t="shared" si="27"/>
        <v>0</v>
      </c>
      <c r="Y93" s="410">
        <f t="shared" si="27"/>
        <v>0</v>
      </c>
      <c r="Z93" s="410">
        <f t="shared" si="27"/>
        <v>0</v>
      </c>
      <c r="AA93" s="410">
        <f t="shared" si="27"/>
        <v>0</v>
      </c>
      <c r="AB93" s="410">
        <f t="shared" si="27"/>
        <v>0</v>
      </c>
      <c r="AC93" s="410">
        <f t="shared" si="27"/>
        <v>0</v>
      </c>
      <c r="AD93" s="410">
        <f t="shared" si="27"/>
        <v>0</v>
      </c>
      <c r="AE93" s="410">
        <f t="shared" si="27"/>
        <v>0</v>
      </c>
      <c r="AF93" s="410">
        <f t="shared" si="27"/>
        <v>0</v>
      </c>
      <c r="AG93" s="411">
        <f t="shared" si="27"/>
        <v>0</v>
      </c>
      <c r="AH93" s="412">
        <f t="shared" si="27"/>
        <v>0</v>
      </c>
      <c r="AI93" s="410">
        <f t="shared" si="27"/>
        <v>0</v>
      </c>
      <c r="AJ93" s="410">
        <f t="shared" si="27"/>
        <v>0</v>
      </c>
      <c r="AK93" s="410">
        <f t="shared" si="27"/>
        <v>0</v>
      </c>
      <c r="AL93" s="410">
        <f t="shared" si="27"/>
        <v>0</v>
      </c>
      <c r="AM93" s="410">
        <f t="shared" si="27"/>
        <v>0</v>
      </c>
      <c r="AN93" s="410">
        <f t="shared" si="27"/>
        <v>0</v>
      </c>
      <c r="AO93" s="410">
        <f t="shared" si="27"/>
        <v>0</v>
      </c>
      <c r="AP93" s="410">
        <f t="shared" si="27"/>
        <v>0</v>
      </c>
      <c r="AQ93" s="410">
        <f t="shared" si="27"/>
        <v>0</v>
      </c>
      <c r="AR93" s="410">
        <f t="shared" si="27"/>
        <v>0</v>
      </c>
      <c r="AS93" s="410">
        <f t="shared" si="27"/>
        <v>0</v>
      </c>
      <c r="AT93" s="413">
        <f>SUM(AT94:AT98)</f>
        <v>0</v>
      </c>
      <c r="AU93" s="415">
        <f>SUM(AU94:AU98)</f>
        <v>0</v>
      </c>
      <c r="AV93" s="392">
        <f t="shared" si="24"/>
        <v>0</v>
      </c>
    </row>
    <row r="94" spans="2:48" s="405" customFormat="1" ht="12.75" customHeight="1" outlineLevel="1" x14ac:dyDescent="0.15">
      <c r="B94" s="416" t="str">
        <f>+'FORMATO COSTEO C1'!C$436</f>
        <v>1.3.4.1</v>
      </c>
      <c r="C94" s="417" t="str">
        <f>+'FORMATO COSTEO C1'!B$436</f>
        <v>Categoría de gasto</v>
      </c>
      <c r="D94" s="428"/>
      <c r="E94" s="556"/>
      <c r="F94" s="420">
        <f>+'FORMATO COSTEO C1'!G436</f>
        <v>0</v>
      </c>
      <c r="G94" s="421">
        <f>+'FORMATO COSTEO C1'!L436</f>
        <v>0</v>
      </c>
      <c r="H94" s="422">
        <f>IF( $F94=0,0,((($F94/$E$93)*'PLAN DE ADQUISICIONES'!F$39)*($G94/$F94)))</f>
        <v>0</v>
      </c>
      <c r="I94" s="420">
        <f>IF( $F94=0,0,((($F94/$E$93)*'PLAN DE ADQUISICIONES'!G$39)*($G94/$F94)))</f>
        <v>0</v>
      </c>
      <c r="J94" s="420">
        <f>IF( $F94=0,0,((($F94/$E$93)*'PLAN DE ADQUISICIONES'!H$39)*($G94/$F94)))</f>
        <v>0</v>
      </c>
      <c r="K94" s="420">
        <f>IF( $F94=0,0,((($F94/$E$93)*'PLAN DE ADQUISICIONES'!I$39)*($G94/$F94)))</f>
        <v>0</v>
      </c>
      <c r="L94" s="420">
        <f>IF( $F94=0,0,((($F94/$E$93)*'PLAN DE ADQUISICIONES'!J$39)*($G94/$F94)))</f>
        <v>0</v>
      </c>
      <c r="M94" s="420">
        <f>IF( $F94=0,0,((($F94/$E$93)*'PLAN DE ADQUISICIONES'!K$39)*($G94/$F94)))</f>
        <v>0</v>
      </c>
      <c r="N94" s="420">
        <f>IF( $F94=0,0,((($F94/$E$93)*'PLAN DE ADQUISICIONES'!L$39)*($G94/$F94)))</f>
        <v>0</v>
      </c>
      <c r="O94" s="420">
        <f>IF( $F94=0,0,((($F94/$E$93)*'PLAN DE ADQUISICIONES'!M$39)*($G94/$F94)))</f>
        <v>0</v>
      </c>
      <c r="P94" s="420">
        <f>IF( $F94=0,0,((($F94/$E$93)*'PLAN DE ADQUISICIONES'!N$39)*($G94/$F94)))</f>
        <v>0</v>
      </c>
      <c r="Q94" s="420">
        <f>IF( $F94=0,0,((($F94/$E$93)*'PLAN DE ADQUISICIONES'!O$39)*($G94/$F94)))</f>
        <v>0</v>
      </c>
      <c r="R94" s="420">
        <f>IF( $F94=0,0,((($F94/$E$93)*'PLAN DE ADQUISICIONES'!P$39)*($G94/$F94)))</f>
        <v>0</v>
      </c>
      <c r="S94" s="420">
        <f>IF( $F94=0,0,((($F94/$E$93)*'PLAN DE ADQUISICIONES'!Q$39)*($G94/$F94)))</f>
        <v>0</v>
      </c>
      <c r="T94" s="423">
        <f>H94+I94+J94+K94+L94+M94+N94+O94+P94+Q94+R94+S94</f>
        <v>0</v>
      </c>
      <c r="U94" s="424">
        <f>IF( $F94=0,0,((($F94/$E$93)*'PLAN DE ADQUISICIONES'!R$39)*($G94/$F94)))</f>
        <v>0</v>
      </c>
      <c r="V94" s="420">
        <f>IF( $F94=0,0,((($F94/$E$93)*'PLAN DE ADQUISICIONES'!S$39)*($G94/$F94)))</f>
        <v>0</v>
      </c>
      <c r="W94" s="420">
        <f>IF( $F94=0,0,((($F94/$E$93)*'PLAN DE ADQUISICIONES'!T$39)*($G94/$F94)))</f>
        <v>0</v>
      </c>
      <c r="X94" s="420">
        <f>IF( $F94=0,0,((($F94/$E$93)*'PLAN DE ADQUISICIONES'!U$39)*($G94/$F94)))</f>
        <v>0</v>
      </c>
      <c r="Y94" s="420">
        <f>IF( $F94=0,0,((($F94/$E$93)*'PLAN DE ADQUISICIONES'!V$39)*($G94/$F94)))</f>
        <v>0</v>
      </c>
      <c r="Z94" s="420">
        <f>IF( $F94=0,0,((($F94/$E$93)*'PLAN DE ADQUISICIONES'!W$39)*($G94/$F94)))</f>
        <v>0</v>
      </c>
      <c r="AA94" s="420">
        <f>IF( $F94=0,0,((($F94/$E$93)*'PLAN DE ADQUISICIONES'!X$39)*($G94/$F94)))</f>
        <v>0</v>
      </c>
      <c r="AB94" s="420">
        <f>IF( $F94=0,0,((($F94/$E$93)*'PLAN DE ADQUISICIONES'!Y$39)*($G94/$F94)))</f>
        <v>0</v>
      </c>
      <c r="AC94" s="420">
        <f>IF( $F94=0,0,((($F94/$E$93)*'PLAN DE ADQUISICIONES'!Z$39)*($G94/$F94)))</f>
        <v>0</v>
      </c>
      <c r="AD94" s="420">
        <f>IF( $F94=0,0,((($F94/$E$93)*'PLAN DE ADQUISICIONES'!AA$39)*($G94/$F94)))</f>
        <v>0</v>
      </c>
      <c r="AE94" s="420">
        <f>IF( $F94=0,0,((($F94/$E$93)*'PLAN DE ADQUISICIONES'!AB$39)*($G94/$F94)))</f>
        <v>0</v>
      </c>
      <c r="AF94" s="420">
        <f>IF( $F94=0,0,((($F94/$E$93)*'PLAN DE ADQUISICIONES'!AC$39)*($G94/$F94)))</f>
        <v>0</v>
      </c>
      <c r="AG94" s="421">
        <f>U94+V94+W94+X94+Y94+Z94+AA94+AB94+AC94+AD94+AE94+AF94</f>
        <v>0</v>
      </c>
      <c r="AH94" s="425">
        <f>IF( $F94=0,0,((($F94/$E$93)*'PLAN DE ADQUISICIONES'!AD$39)*($G94/$F94)))</f>
        <v>0</v>
      </c>
      <c r="AI94" s="420">
        <f>IF( $F94=0,0,((($F94/$E$93)*'PLAN DE ADQUISICIONES'!AE$39)*($G94/$F94)))</f>
        <v>0</v>
      </c>
      <c r="AJ94" s="420">
        <f>IF( $F94=0,0,((($F94/$E$93)*'PLAN DE ADQUISICIONES'!AF$39)*($G94/$F94)))</f>
        <v>0</v>
      </c>
      <c r="AK94" s="420">
        <f>IF( $F94=0,0,((($F94/$E$93)*'PLAN DE ADQUISICIONES'!AG$39)*($G94/$F94)))</f>
        <v>0</v>
      </c>
      <c r="AL94" s="420">
        <f>IF( $F94=0,0,((($F94/$E$93)*'PLAN DE ADQUISICIONES'!AH$39)*($G94/$F94)))</f>
        <v>0</v>
      </c>
      <c r="AM94" s="420">
        <f>IF( $F94=0,0,((($F94/$E$93)*'PLAN DE ADQUISICIONES'!AI$39)*($G94/$F94)))</f>
        <v>0</v>
      </c>
      <c r="AN94" s="420">
        <f>IF( $F94=0,0,((($F94/$E$93)*'PLAN DE ADQUISICIONES'!AJ$39)*($G94/$F94)))</f>
        <v>0</v>
      </c>
      <c r="AO94" s="420">
        <f>IF( $F94=0,0,((($F94/$E$93)*'PLAN DE ADQUISICIONES'!AK$39)*($G94/$F94)))</f>
        <v>0</v>
      </c>
      <c r="AP94" s="420">
        <f>IF( $F94=0,0,((($F94/$E$93)*'PLAN DE ADQUISICIONES'!AL$39)*($G94/$F94)))</f>
        <v>0</v>
      </c>
      <c r="AQ94" s="420">
        <f>IF( $F94=0,0,((($F94/$E$93)*'PLAN DE ADQUISICIONES'!AM$39)*($G94/$F94)))</f>
        <v>0</v>
      </c>
      <c r="AR94" s="420">
        <f>IF( $F94=0,0,((($F94/$E$93)*'PLAN DE ADQUISICIONES'!AN$39)*($G94/$F94)))</f>
        <v>0</v>
      </c>
      <c r="AS94" s="420">
        <f>IF( $F94=0,0,((($F94/$E$93)*'PLAN DE ADQUISICIONES'!AO$39)*($G94/$F94)))</f>
        <v>0</v>
      </c>
      <c r="AT94" s="423">
        <f>AH94+AI94+AJ94+AK94+AL94+AM94+AN94+AO94+AP94+AQ94+AR94+AS94</f>
        <v>0</v>
      </c>
      <c r="AU94" s="426">
        <f>AS94+AR94+AQ94+AP94+AO94+AN94+AM94+AL94+AK94+AJ94+AI94+AH94+AF94+AE94+AD94+AC94+AB94+AA94+Z94+Y94+X94+W94+V94+U94+S94+R94+Q94+P94+O94+N94+M94+L94+K94+J94+I94+H94</f>
        <v>0</v>
      </c>
      <c r="AV94" s="392">
        <f t="shared" si="24"/>
        <v>0</v>
      </c>
    </row>
    <row r="95" spans="2:48" s="394" customFormat="1" ht="12.75" customHeight="1" x14ac:dyDescent="0.15">
      <c r="B95" s="416" t="str">
        <f>+'FORMATO COSTEO C1'!C$442</f>
        <v>1.3.4.2</v>
      </c>
      <c r="C95" s="417" t="str">
        <f>+'FORMATO COSTEO C1'!B$442</f>
        <v>Categoría de gasto</v>
      </c>
      <c r="D95" s="428"/>
      <c r="E95" s="556"/>
      <c r="F95" s="420">
        <f>+'FORMATO COSTEO C1'!G442</f>
        <v>0</v>
      </c>
      <c r="G95" s="421">
        <f>+'FORMATO COSTEO C1'!L442</f>
        <v>0</v>
      </c>
      <c r="H95" s="425">
        <f>IF( $F95=0,0,((($F95/$E$93)*'PLAN DE ADQUISICIONES'!F$39)*($G95/$F95)))</f>
        <v>0</v>
      </c>
      <c r="I95" s="420">
        <f>IF( $F95=0,0,((($F95/$E$93)*'PLAN DE ADQUISICIONES'!G$39)*($G95/$F95)))</f>
        <v>0</v>
      </c>
      <c r="J95" s="420">
        <f>IF( $F95=0,0,((($F95/$E$93)*'PLAN DE ADQUISICIONES'!H$39)*($G95/$F95)))</f>
        <v>0</v>
      </c>
      <c r="K95" s="420">
        <f>IF( $F95=0,0,((($F95/$E$93)*'PLAN DE ADQUISICIONES'!I$39)*($G95/$F95)))</f>
        <v>0</v>
      </c>
      <c r="L95" s="420">
        <f>IF( $F95=0,0,((($F95/$E$93)*'PLAN DE ADQUISICIONES'!J$39)*($G95/$F95)))</f>
        <v>0</v>
      </c>
      <c r="M95" s="420">
        <f>IF( $F95=0,0,((($F95/$E$93)*'PLAN DE ADQUISICIONES'!K$39)*($G95/$F95)))</f>
        <v>0</v>
      </c>
      <c r="N95" s="420">
        <f>IF( $F95=0,0,((($F95/$E$93)*'PLAN DE ADQUISICIONES'!L$39)*($G95/$F95)))</f>
        <v>0</v>
      </c>
      <c r="O95" s="420">
        <f>IF( $F95=0,0,((($F95/$E$93)*'PLAN DE ADQUISICIONES'!M$39)*($G95/$F95)))</f>
        <v>0</v>
      </c>
      <c r="P95" s="420">
        <f>IF( $F95=0,0,((($F95/$E$93)*'PLAN DE ADQUISICIONES'!N$39)*($G95/$F95)))</f>
        <v>0</v>
      </c>
      <c r="Q95" s="420">
        <f>IF( $F95=0,0,((($F95/$E$93)*'PLAN DE ADQUISICIONES'!O$39)*($G95/$F95)))</f>
        <v>0</v>
      </c>
      <c r="R95" s="420">
        <f>IF( $F95=0,0,((($F95/$E$93)*'PLAN DE ADQUISICIONES'!P$39)*($G95/$F95)))</f>
        <v>0</v>
      </c>
      <c r="S95" s="420">
        <f>IF( $F95=0,0,((($F95/$E$93)*'PLAN DE ADQUISICIONES'!Q$39)*($G95/$F95)))</f>
        <v>0</v>
      </c>
      <c r="T95" s="423">
        <f>H95+I95+J95+K95+L95+M95+N95+O95+P95+Q95+R95+S95</f>
        <v>0</v>
      </c>
      <c r="U95" s="424">
        <f>IF( $F95=0,0,((($F95/$E$93)*'PLAN DE ADQUISICIONES'!R$39)*($G95/$F95)))</f>
        <v>0</v>
      </c>
      <c r="V95" s="420">
        <f>IF( $F95=0,0,((($F95/$E$93)*'PLAN DE ADQUISICIONES'!S$39)*($G95/$F95)))</f>
        <v>0</v>
      </c>
      <c r="W95" s="420">
        <f>IF( $F95=0,0,((($F95/$E$93)*'PLAN DE ADQUISICIONES'!T$39)*($G95/$F95)))</f>
        <v>0</v>
      </c>
      <c r="X95" s="420">
        <f>IF( $F95=0,0,((($F95/$E$93)*'PLAN DE ADQUISICIONES'!U$39)*($G95/$F95)))</f>
        <v>0</v>
      </c>
      <c r="Y95" s="420">
        <f>IF( $F95=0,0,((($F95/$E$93)*'PLAN DE ADQUISICIONES'!V$39)*($G95/$F95)))</f>
        <v>0</v>
      </c>
      <c r="Z95" s="420">
        <f>IF( $F95=0,0,((($F95/$E$93)*'PLAN DE ADQUISICIONES'!W$39)*($G95/$F95)))</f>
        <v>0</v>
      </c>
      <c r="AA95" s="420">
        <f>IF( $F95=0,0,((($F95/$E$93)*'PLAN DE ADQUISICIONES'!X$39)*($G95/$F95)))</f>
        <v>0</v>
      </c>
      <c r="AB95" s="420">
        <f>IF( $F95=0,0,((($F95/$E$93)*'PLAN DE ADQUISICIONES'!Y$39)*($G95/$F95)))</f>
        <v>0</v>
      </c>
      <c r="AC95" s="420">
        <f>IF( $F95=0,0,((($F95/$E$93)*'PLAN DE ADQUISICIONES'!Z$39)*($G95/$F95)))</f>
        <v>0</v>
      </c>
      <c r="AD95" s="420">
        <f>IF( $F95=0,0,((($F95/$E$93)*'PLAN DE ADQUISICIONES'!AA$39)*($G95/$F95)))</f>
        <v>0</v>
      </c>
      <c r="AE95" s="420">
        <f>IF( $F95=0,0,((($F95/$E$93)*'PLAN DE ADQUISICIONES'!AB$39)*($G95/$F95)))</f>
        <v>0</v>
      </c>
      <c r="AF95" s="420">
        <f>IF( $F95=0,0,((($F95/$E$93)*'PLAN DE ADQUISICIONES'!AC$39)*($G95/$F95)))</f>
        <v>0</v>
      </c>
      <c r="AG95" s="421">
        <f>U95+V95+W95+X95+Y95+Z95+AA95+AB95+AC95+AD95+AE95+AF95</f>
        <v>0</v>
      </c>
      <c r="AH95" s="425">
        <f>IF( $F95=0,0,((($F95/$E$93)*'PLAN DE ADQUISICIONES'!AD$39)*($G95/$F95)))</f>
        <v>0</v>
      </c>
      <c r="AI95" s="420">
        <f>IF( $F95=0,0,((($F95/$E$93)*'PLAN DE ADQUISICIONES'!AE$39)*($G95/$F95)))</f>
        <v>0</v>
      </c>
      <c r="AJ95" s="420">
        <f>IF( $F95=0,0,((($F95/$E$93)*'PLAN DE ADQUISICIONES'!AF$39)*($G95/$F95)))</f>
        <v>0</v>
      </c>
      <c r="AK95" s="420">
        <f>IF( $F95=0,0,((($F95/$E$93)*'PLAN DE ADQUISICIONES'!AG$39)*($G95/$F95)))</f>
        <v>0</v>
      </c>
      <c r="AL95" s="420">
        <f>IF( $F95=0,0,((($F95/$E$93)*'PLAN DE ADQUISICIONES'!AH$39)*($G95/$F95)))</f>
        <v>0</v>
      </c>
      <c r="AM95" s="420">
        <f>IF( $F95=0,0,((($F95/$E$93)*'PLAN DE ADQUISICIONES'!AI$39)*($G95/$F95)))</f>
        <v>0</v>
      </c>
      <c r="AN95" s="420">
        <f>IF( $F95=0,0,((($F95/$E$93)*'PLAN DE ADQUISICIONES'!AJ$39)*($G95/$F95)))</f>
        <v>0</v>
      </c>
      <c r="AO95" s="420">
        <f>IF( $F95=0,0,((($F95/$E$93)*'PLAN DE ADQUISICIONES'!AK$39)*($G95/$F95)))</f>
        <v>0</v>
      </c>
      <c r="AP95" s="420">
        <f>IF( $F95=0,0,((($F95/$E$93)*'PLAN DE ADQUISICIONES'!AL$39)*($G95/$F95)))</f>
        <v>0</v>
      </c>
      <c r="AQ95" s="420">
        <f>IF( $F95=0,0,((($F95/$E$93)*'PLAN DE ADQUISICIONES'!AM$39)*($G95/$F95)))</f>
        <v>0</v>
      </c>
      <c r="AR95" s="420">
        <f>IF( $F95=0,0,((($F95/$E$93)*'PLAN DE ADQUISICIONES'!AN$39)*($G95/$F95)))</f>
        <v>0</v>
      </c>
      <c r="AS95" s="420">
        <f>IF( $F95=0,0,((($F95/$E$93)*'PLAN DE ADQUISICIONES'!AO$39)*($G95/$F95)))</f>
        <v>0</v>
      </c>
      <c r="AT95" s="423">
        <f>AH95+AI95+AJ95+AK95+AL95+AM95+AN95+AO95+AP95+AQ95+AR95+AS95</f>
        <v>0</v>
      </c>
      <c r="AU95" s="426">
        <f>AS95+AR95+AQ95+AP95+AO95+AN95+AM95+AL95+AK95+AJ95+AI95+AH95+AF95+AE95+AD95+AC95+AB95+AA95+Z95+Y95+X95+W95+V95+U95+S95+R95+Q95+P95+O95+N95+M95+L95+K95+J95+I95+H95</f>
        <v>0</v>
      </c>
      <c r="AV95" s="392">
        <f t="shared" si="24"/>
        <v>0</v>
      </c>
    </row>
    <row r="96" spans="2:48" s="405" customFormat="1" ht="12.75" customHeight="1" outlineLevel="1" x14ac:dyDescent="0.15">
      <c r="B96" s="416" t="str">
        <f>+'FORMATO COSTEO C1'!C$448</f>
        <v>1.3.4.3</v>
      </c>
      <c r="C96" s="417" t="str">
        <f>+'FORMATO COSTEO C1'!B$448</f>
        <v>Categoría de gasto</v>
      </c>
      <c r="D96" s="428"/>
      <c r="E96" s="556"/>
      <c r="F96" s="420">
        <f>+'FORMATO COSTEO C1'!G448</f>
        <v>0</v>
      </c>
      <c r="G96" s="421">
        <f>+'FORMATO COSTEO C1'!L448</f>
        <v>0</v>
      </c>
      <c r="H96" s="425">
        <f>IF( $F96=0,0,((($F96/$E$93)*'PLAN DE ADQUISICIONES'!F$39)*($G96/$F96)))</f>
        <v>0</v>
      </c>
      <c r="I96" s="420">
        <f>IF( $F96=0,0,((($F96/$E$93)*'PLAN DE ADQUISICIONES'!G$39)*($G96/$F96)))</f>
        <v>0</v>
      </c>
      <c r="J96" s="420">
        <f>IF( $F96=0,0,((($F96/$E$93)*'PLAN DE ADQUISICIONES'!H$39)*($G96/$F96)))</f>
        <v>0</v>
      </c>
      <c r="K96" s="420">
        <f>IF( $F96=0,0,((($F96/$E$93)*'PLAN DE ADQUISICIONES'!I$39)*($G96/$F96)))</f>
        <v>0</v>
      </c>
      <c r="L96" s="420">
        <f>IF( $F96=0,0,((($F96/$E$93)*'PLAN DE ADQUISICIONES'!J$39)*($G96/$F96)))</f>
        <v>0</v>
      </c>
      <c r="M96" s="420">
        <f>IF( $F96=0,0,((($F96/$E$93)*'PLAN DE ADQUISICIONES'!K$39)*($G96/$F96)))</f>
        <v>0</v>
      </c>
      <c r="N96" s="420">
        <f>IF( $F96=0,0,((($F96/$E$93)*'PLAN DE ADQUISICIONES'!L$39)*($G96/$F96)))</f>
        <v>0</v>
      </c>
      <c r="O96" s="420">
        <f>IF( $F96=0,0,((($F96/$E$93)*'PLAN DE ADQUISICIONES'!M$39)*($G96/$F96)))</f>
        <v>0</v>
      </c>
      <c r="P96" s="420">
        <f>IF( $F96=0,0,((($F96/$E$93)*'PLAN DE ADQUISICIONES'!N$39)*($G96/$F96)))</f>
        <v>0</v>
      </c>
      <c r="Q96" s="420">
        <f>IF( $F96=0,0,((($F96/$E$93)*'PLAN DE ADQUISICIONES'!O$39)*($G96/$F96)))</f>
        <v>0</v>
      </c>
      <c r="R96" s="420">
        <f>IF( $F96=0,0,((($F96/$E$93)*'PLAN DE ADQUISICIONES'!P$39)*($G96/$F96)))</f>
        <v>0</v>
      </c>
      <c r="S96" s="420">
        <f>IF( $F96=0,0,((($F96/$E$93)*'PLAN DE ADQUISICIONES'!Q$39)*($G96/$F96)))</f>
        <v>0</v>
      </c>
      <c r="T96" s="423">
        <f>H96+I96+J96+K96+L96+M96+N96+O96+P96+Q96+R96+S96</f>
        <v>0</v>
      </c>
      <c r="U96" s="424">
        <f>IF( $F96=0,0,((($F96/$E$93)*'PLAN DE ADQUISICIONES'!R$39)*($G96/$F96)))</f>
        <v>0</v>
      </c>
      <c r="V96" s="420">
        <f>IF( $F96=0,0,((($F96/$E$93)*'PLAN DE ADQUISICIONES'!S$39)*($G96/$F96)))</f>
        <v>0</v>
      </c>
      <c r="W96" s="420">
        <f>IF( $F96=0,0,((($F96/$E$93)*'PLAN DE ADQUISICIONES'!T$39)*($G96/$F96)))</f>
        <v>0</v>
      </c>
      <c r="X96" s="420">
        <f>IF( $F96=0,0,((($F96/$E$93)*'PLAN DE ADQUISICIONES'!U$39)*($G96/$F96)))</f>
        <v>0</v>
      </c>
      <c r="Y96" s="420">
        <f>IF( $F96=0,0,((($F96/$E$93)*'PLAN DE ADQUISICIONES'!V$39)*($G96/$F96)))</f>
        <v>0</v>
      </c>
      <c r="Z96" s="420">
        <f>IF( $F96=0,0,((($F96/$E$93)*'PLAN DE ADQUISICIONES'!W$39)*($G96/$F96)))</f>
        <v>0</v>
      </c>
      <c r="AA96" s="420">
        <f>IF( $F96=0,0,((($F96/$E$93)*'PLAN DE ADQUISICIONES'!X$39)*($G96/$F96)))</f>
        <v>0</v>
      </c>
      <c r="AB96" s="420">
        <f>IF( $F96=0,0,((($F96/$E$93)*'PLAN DE ADQUISICIONES'!Y$39)*($G96/$F96)))</f>
        <v>0</v>
      </c>
      <c r="AC96" s="420">
        <f>IF( $F96=0,0,((($F96/$E$93)*'PLAN DE ADQUISICIONES'!Z$39)*($G96/$F96)))</f>
        <v>0</v>
      </c>
      <c r="AD96" s="420">
        <f>IF( $F96=0,0,((($F96/$E$93)*'PLAN DE ADQUISICIONES'!AA$39)*($G96/$F96)))</f>
        <v>0</v>
      </c>
      <c r="AE96" s="420">
        <f>IF( $F96=0,0,((($F96/$E$93)*'PLAN DE ADQUISICIONES'!AB$39)*($G96/$F96)))</f>
        <v>0</v>
      </c>
      <c r="AF96" s="420">
        <f>IF( $F96=0,0,((($F96/$E$93)*'PLAN DE ADQUISICIONES'!AC$39)*($G96/$F96)))</f>
        <v>0</v>
      </c>
      <c r="AG96" s="421">
        <f>U96+V96+W96+X96+Y96+Z96+AA96+AB96+AC96+AD96+AE96+AF96</f>
        <v>0</v>
      </c>
      <c r="AH96" s="425">
        <f>IF( $F96=0,0,((($F96/$E$93)*'PLAN DE ADQUISICIONES'!AD$39)*($G96/$F96)))</f>
        <v>0</v>
      </c>
      <c r="AI96" s="420">
        <f>IF( $F96=0,0,((($F96/$E$93)*'PLAN DE ADQUISICIONES'!AE$39)*($G96/$F96)))</f>
        <v>0</v>
      </c>
      <c r="AJ96" s="420">
        <f>IF( $F96=0,0,((($F96/$E$93)*'PLAN DE ADQUISICIONES'!AF$39)*($G96/$F96)))</f>
        <v>0</v>
      </c>
      <c r="AK96" s="420">
        <f>IF( $F96=0,0,((($F96/$E$93)*'PLAN DE ADQUISICIONES'!AG$39)*($G96/$F96)))</f>
        <v>0</v>
      </c>
      <c r="AL96" s="420">
        <f>IF( $F96=0,0,((($F96/$E$93)*'PLAN DE ADQUISICIONES'!AH$39)*($G96/$F96)))</f>
        <v>0</v>
      </c>
      <c r="AM96" s="420">
        <f>IF( $F96=0,0,((($F96/$E$93)*'PLAN DE ADQUISICIONES'!AI$39)*($G96/$F96)))</f>
        <v>0</v>
      </c>
      <c r="AN96" s="420">
        <f>IF( $F96=0,0,((($F96/$E$93)*'PLAN DE ADQUISICIONES'!AJ$39)*($G96/$F96)))</f>
        <v>0</v>
      </c>
      <c r="AO96" s="420">
        <f>IF( $F96=0,0,((($F96/$E$93)*'PLAN DE ADQUISICIONES'!AK$39)*($G96/$F96)))</f>
        <v>0</v>
      </c>
      <c r="AP96" s="420">
        <f>IF( $F96=0,0,((($F96/$E$93)*'PLAN DE ADQUISICIONES'!AL$39)*($G96/$F96)))</f>
        <v>0</v>
      </c>
      <c r="AQ96" s="420">
        <f>IF( $F96=0,0,((($F96/$E$93)*'PLAN DE ADQUISICIONES'!AM$39)*($G96/$F96)))</f>
        <v>0</v>
      </c>
      <c r="AR96" s="420">
        <f>IF( $F96=0,0,((($F96/$E$93)*'PLAN DE ADQUISICIONES'!AN$39)*($G96/$F96)))</f>
        <v>0</v>
      </c>
      <c r="AS96" s="420">
        <f>IF( $F96=0,0,((($F96/$E$93)*'PLAN DE ADQUISICIONES'!AO$39)*($G96/$F96)))</f>
        <v>0</v>
      </c>
      <c r="AT96" s="423">
        <f>AH96+AI96+AJ96+AK96+AL96+AM96+AN96+AO96+AP96+AQ96+AR96+AS96</f>
        <v>0</v>
      </c>
      <c r="AU96" s="426">
        <f>AS96+AR96+AQ96+AP96+AO96+AN96+AM96+AL96+AK96+AJ96+AI96+AH96+AF96+AE96+AD96+AC96+AB96+AA96+Z96+Y96+X96+W96+V96+U96+S96+R96+Q96+P96+O96+N96+M96+L96+K96+J96+I96+H96</f>
        <v>0</v>
      </c>
      <c r="AV96" s="392">
        <f t="shared" si="24"/>
        <v>0</v>
      </c>
    </row>
    <row r="97" spans="2:48" s="394" customFormat="1" ht="12.75" customHeight="1" x14ac:dyDescent="0.15">
      <c r="B97" s="416" t="str">
        <f>+'FORMATO COSTEO C1'!C$454</f>
        <v>1.3.4.4</v>
      </c>
      <c r="C97" s="417" t="str">
        <f>+'FORMATO COSTEO C1'!B$454</f>
        <v>Categoría de gasto</v>
      </c>
      <c r="D97" s="428"/>
      <c r="E97" s="556"/>
      <c r="F97" s="420">
        <f>+'FORMATO COSTEO C1'!G454</f>
        <v>0</v>
      </c>
      <c r="G97" s="421">
        <f>+'FORMATO COSTEO C1'!L454</f>
        <v>0</v>
      </c>
      <c r="H97" s="425">
        <f>IF( $F97=0,0,((($F97/$E$93)*'PLAN DE ADQUISICIONES'!F$39)*($G97/$F97)))</f>
        <v>0</v>
      </c>
      <c r="I97" s="420">
        <f>IF( $F97=0,0,((($F97/$E$93)*'PLAN DE ADQUISICIONES'!G$39)*($G97/$F97)))</f>
        <v>0</v>
      </c>
      <c r="J97" s="420">
        <f>IF( $F97=0,0,((($F97/$E$93)*'PLAN DE ADQUISICIONES'!H$39)*($G97/$F97)))</f>
        <v>0</v>
      </c>
      <c r="K97" s="420">
        <f>IF( $F97=0,0,((($F97/$E$93)*'PLAN DE ADQUISICIONES'!I$39)*($G97/$F97)))</f>
        <v>0</v>
      </c>
      <c r="L97" s="420">
        <f>IF( $F97=0,0,((($F97/$E$93)*'PLAN DE ADQUISICIONES'!J$39)*($G97/$F97)))</f>
        <v>0</v>
      </c>
      <c r="M97" s="420">
        <f>IF( $F97=0,0,((($F97/$E$93)*'PLAN DE ADQUISICIONES'!K$39)*($G97/$F97)))</f>
        <v>0</v>
      </c>
      <c r="N97" s="420">
        <f>IF( $F97=0,0,((($F97/$E$93)*'PLAN DE ADQUISICIONES'!L$39)*($G97/$F97)))</f>
        <v>0</v>
      </c>
      <c r="O97" s="420">
        <f>IF( $F97=0,0,((($F97/$E$93)*'PLAN DE ADQUISICIONES'!M$39)*($G97/$F97)))</f>
        <v>0</v>
      </c>
      <c r="P97" s="420">
        <f>IF( $F97=0,0,((($F97/$E$93)*'PLAN DE ADQUISICIONES'!N$39)*($G97/$F97)))</f>
        <v>0</v>
      </c>
      <c r="Q97" s="420">
        <f>IF( $F97=0,0,((($F97/$E$93)*'PLAN DE ADQUISICIONES'!O$39)*($G97/$F97)))</f>
        <v>0</v>
      </c>
      <c r="R97" s="420">
        <f>IF( $F97=0,0,((($F97/$E$93)*'PLAN DE ADQUISICIONES'!P$39)*($G97/$F97)))</f>
        <v>0</v>
      </c>
      <c r="S97" s="420">
        <f>IF( $F97=0,0,((($F97/$E$93)*'PLAN DE ADQUISICIONES'!Q$39)*($G97/$F97)))</f>
        <v>0</v>
      </c>
      <c r="T97" s="423">
        <f>H97+I97+J97+K97+L97+M97+N97+O97+P97+Q97+R97+S97</f>
        <v>0</v>
      </c>
      <c r="U97" s="424">
        <f>IF( $F97=0,0,((($F97/$E$93)*'PLAN DE ADQUISICIONES'!R$39)*($G97/$F97)))</f>
        <v>0</v>
      </c>
      <c r="V97" s="420">
        <f>IF( $F97=0,0,((($F97/$E$93)*'PLAN DE ADQUISICIONES'!S$39)*($G97/$F97)))</f>
        <v>0</v>
      </c>
      <c r="W97" s="420">
        <f>IF( $F97=0,0,((($F97/$E$93)*'PLAN DE ADQUISICIONES'!T$39)*($G97/$F97)))</f>
        <v>0</v>
      </c>
      <c r="X97" s="420">
        <f>IF( $F97=0,0,((($F97/$E$93)*'PLAN DE ADQUISICIONES'!U$39)*($G97/$F97)))</f>
        <v>0</v>
      </c>
      <c r="Y97" s="420">
        <f>IF( $F97=0,0,((($F97/$E$93)*'PLAN DE ADQUISICIONES'!V$39)*($G97/$F97)))</f>
        <v>0</v>
      </c>
      <c r="Z97" s="420">
        <f>IF( $F97=0,0,((($F97/$E$93)*'PLAN DE ADQUISICIONES'!W$39)*($G97/$F97)))</f>
        <v>0</v>
      </c>
      <c r="AA97" s="420">
        <f>IF( $F97=0,0,((($F97/$E$93)*'PLAN DE ADQUISICIONES'!X$39)*($G97/$F97)))</f>
        <v>0</v>
      </c>
      <c r="AB97" s="420">
        <f>IF( $F97=0,0,((($F97/$E$93)*'PLAN DE ADQUISICIONES'!Y$39)*($G97/$F97)))</f>
        <v>0</v>
      </c>
      <c r="AC97" s="420">
        <f>IF( $F97=0,0,((($F97/$E$93)*'PLAN DE ADQUISICIONES'!Z$39)*($G97/$F97)))</f>
        <v>0</v>
      </c>
      <c r="AD97" s="420">
        <f>IF( $F97=0,0,((($F97/$E$93)*'PLAN DE ADQUISICIONES'!AA$39)*($G97/$F97)))</f>
        <v>0</v>
      </c>
      <c r="AE97" s="420">
        <f>IF( $F97=0,0,((($F97/$E$93)*'PLAN DE ADQUISICIONES'!AB$39)*($G97/$F97)))</f>
        <v>0</v>
      </c>
      <c r="AF97" s="420">
        <f>IF( $F97=0,0,((($F97/$E$93)*'PLAN DE ADQUISICIONES'!AC$39)*($G97/$F97)))</f>
        <v>0</v>
      </c>
      <c r="AG97" s="421">
        <f>U97+V97+W97+X97+Y97+Z97+AA97+AB97+AC97+AD97+AE97+AF97</f>
        <v>0</v>
      </c>
      <c r="AH97" s="425">
        <f>IF( $F97=0,0,((($F97/$E$93)*'PLAN DE ADQUISICIONES'!AD$39)*($G97/$F97)))</f>
        <v>0</v>
      </c>
      <c r="AI97" s="420">
        <f>IF( $F97=0,0,((($F97/$E$93)*'PLAN DE ADQUISICIONES'!AE$39)*($G97/$F97)))</f>
        <v>0</v>
      </c>
      <c r="AJ97" s="420">
        <f>IF( $F97=0,0,((($F97/$E$93)*'PLAN DE ADQUISICIONES'!AF$39)*($G97/$F97)))</f>
        <v>0</v>
      </c>
      <c r="AK97" s="420">
        <f>IF( $F97=0,0,((($F97/$E$93)*'PLAN DE ADQUISICIONES'!AG$39)*($G97/$F97)))</f>
        <v>0</v>
      </c>
      <c r="AL97" s="420">
        <f>IF( $F97=0,0,((($F97/$E$93)*'PLAN DE ADQUISICIONES'!AH$39)*($G97/$F97)))</f>
        <v>0</v>
      </c>
      <c r="AM97" s="420">
        <f>IF( $F97=0,0,((($F97/$E$93)*'PLAN DE ADQUISICIONES'!AI$39)*($G97/$F97)))</f>
        <v>0</v>
      </c>
      <c r="AN97" s="420">
        <f>IF( $F97=0,0,((($F97/$E$93)*'PLAN DE ADQUISICIONES'!AJ$39)*($G97/$F97)))</f>
        <v>0</v>
      </c>
      <c r="AO97" s="420">
        <f>IF( $F97=0,0,((($F97/$E$93)*'PLAN DE ADQUISICIONES'!AK$39)*($G97/$F97)))</f>
        <v>0</v>
      </c>
      <c r="AP97" s="420">
        <f>IF( $F97=0,0,((($F97/$E$93)*'PLAN DE ADQUISICIONES'!AL$39)*($G97/$F97)))</f>
        <v>0</v>
      </c>
      <c r="AQ97" s="420">
        <f>IF( $F97=0,0,((($F97/$E$93)*'PLAN DE ADQUISICIONES'!AM$39)*($G97/$F97)))</f>
        <v>0</v>
      </c>
      <c r="AR97" s="420">
        <f>IF( $F97=0,0,((($F97/$E$93)*'PLAN DE ADQUISICIONES'!AN$39)*($G97/$F97)))</f>
        <v>0</v>
      </c>
      <c r="AS97" s="420">
        <f>IF( $F97=0,0,((($F97/$E$93)*'PLAN DE ADQUISICIONES'!AO$39)*($G97/$F97)))</f>
        <v>0</v>
      </c>
      <c r="AT97" s="423">
        <f>AH97+AI97+AJ97+AK97+AL97+AM97+AN97+AO97+AP97+AQ97+AR97+AS97</f>
        <v>0</v>
      </c>
      <c r="AU97" s="426">
        <f>AS97+AR97+AQ97+AP97+AO97+AN97+AM97+AL97+AK97+AJ97+AI97+AH97+AF97+AE97+AD97+AC97+AB97+AA97+Z97+Y97+X97+W97+V97+U97+S97+R97+Q97+P97+O97+N97+M97+L97+K97+J97+I97+H97</f>
        <v>0</v>
      </c>
      <c r="AV97" s="392">
        <f t="shared" si="24"/>
        <v>0</v>
      </c>
    </row>
    <row r="98" spans="2:48" s="405" customFormat="1" ht="12.75" customHeight="1" outlineLevel="1" x14ac:dyDescent="0.15">
      <c r="B98" s="416" t="str">
        <f>+'FORMATO COSTEO C1'!C$460</f>
        <v>1.3.4.5</v>
      </c>
      <c r="C98" s="417" t="str">
        <f>+'FORMATO COSTEO C1'!B$460</f>
        <v>Categoría de gasto</v>
      </c>
      <c r="D98" s="428"/>
      <c r="E98" s="556"/>
      <c r="F98" s="420">
        <f>+'FORMATO COSTEO C1'!G460</f>
        <v>0</v>
      </c>
      <c r="G98" s="421">
        <f>+'FORMATO COSTEO C1'!L460</f>
        <v>0</v>
      </c>
      <c r="H98" s="425">
        <f>IF( $F98=0,0,((($F98/$E$93)*'PLAN DE ADQUISICIONES'!F$39)*($G98/$F98)))</f>
        <v>0</v>
      </c>
      <c r="I98" s="420">
        <f>IF( $F98=0,0,((($F98/$E$93)*'PLAN DE ADQUISICIONES'!G$39)*($G98/$F98)))</f>
        <v>0</v>
      </c>
      <c r="J98" s="420">
        <f>IF( $F98=0,0,((($F98/$E$93)*'PLAN DE ADQUISICIONES'!H$39)*($G98/$F98)))</f>
        <v>0</v>
      </c>
      <c r="K98" s="420">
        <f>IF( $F98=0,0,((($F98/$E$93)*'PLAN DE ADQUISICIONES'!I$39)*($G98/$F98)))</f>
        <v>0</v>
      </c>
      <c r="L98" s="420">
        <f>IF( $F98=0,0,((($F98/$E$93)*'PLAN DE ADQUISICIONES'!J$39)*($G98/$F98)))</f>
        <v>0</v>
      </c>
      <c r="M98" s="420">
        <f>IF( $F98=0,0,((($F98/$E$93)*'PLAN DE ADQUISICIONES'!K$39)*($G98/$F98)))</f>
        <v>0</v>
      </c>
      <c r="N98" s="420">
        <f>IF( $F98=0,0,((($F98/$E$93)*'PLAN DE ADQUISICIONES'!L$39)*($G98/$F98)))</f>
        <v>0</v>
      </c>
      <c r="O98" s="420">
        <f>IF( $F98=0,0,((($F98/$E$93)*'PLAN DE ADQUISICIONES'!M$39)*($G98/$F98)))</f>
        <v>0</v>
      </c>
      <c r="P98" s="420">
        <f>IF( $F98=0,0,((($F98/$E$93)*'PLAN DE ADQUISICIONES'!N$39)*($G98/$F98)))</f>
        <v>0</v>
      </c>
      <c r="Q98" s="420">
        <f>IF( $F98=0,0,((($F98/$E$93)*'PLAN DE ADQUISICIONES'!O$39)*($G98/$F98)))</f>
        <v>0</v>
      </c>
      <c r="R98" s="420">
        <f>IF( $F98=0,0,((($F98/$E$93)*'PLAN DE ADQUISICIONES'!P$39)*($G98/$F98)))</f>
        <v>0</v>
      </c>
      <c r="S98" s="420">
        <f>IF( $F98=0,0,((($F98/$E$93)*'PLAN DE ADQUISICIONES'!Q$39)*($G98/$F98)))</f>
        <v>0</v>
      </c>
      <c r="T98" s="423">
        <f>H98+I98+J98+K98+L98+M98+N98+O98+P98+Q98+R98+S98</f>
        <v>0</v>
      </c>
      <c r="U98" s="424">
        <f>IF( $F98=0,0,((($F98/$E$93)*'PLAN DE ADQUISICIONES'!R$39)*($G98/$F98)))</f>
        <v>0</v>
      </c>
      <c r="V98" s="420">
        <f>IF( $F98=0,0,((($F98/$E$93)*'PLAN DE ADQUISICIONES'!S$39)*($G98/$F98)))</f>
        <v>0</v>
      </c>
      <c r="W98" s="420">
        <f>IF( $F98=0,0,((($F98/$E$93)*'PLAN DE ADQUISICIONES'!T$39)*($G98/$F98)))</f>
        <v>0</v>
      </c>
      <c r="X98" s="420">
        <f>IF( $F98=0,0,((($F98/$E$93)*'PLAN DE ADQUISICIONES'!U$39)*($G98/$F98)))</f>
        <v>0</v>
      </c>
      <c r="Y98" s="420">
        <f>IF( $F98=0,0,((($F98/$E$93)*'PLAN DE ADQUISICIONES'!V$39)*($G98/$F98)))</f>
        <v>0</v>
      </c>
      <c r="Z98" s="420">
        <f>IF( $F98=0,0,((($F98/$E$93)*'PLAN DE ADQUISICIONES'!W$39)*($G98/$F98)))</f>
        <v>0</v>
      </c>
      <c r="AA98" s="420">
        <f>IF( $F98=0,0,((($F98/$E$93)*'PLAN DE ADQUISICIONES'!X$39)*($G98/$F98)))</f>
        <v>0</v>
      </c>
      <c r="AB98" s="420">
        <f>IF( $F98=0,0,((($F98/$E$93)*'PLAN DE ADQUISICIONES'!Y$39)*($G98/$F98)))</f>
        <v>0</v>
      </c>
      <c r="AC98" s="420">
        <f>IF( $F98=0,0,((($F98/$E$93)*'PLAN DE ADQUISICIONES'!Z$39)*($G98/$F98)))</f>
        <v>0</v>
      </c>
      <c r="AD98" s="420">
        <f>IF( $F98=0,0,((($F98/$E$93)*'PLAN DE ADQUISICIONES'!AA$39)*($G98/$F98)))</f>
        <v>0</v>
      </c>
      <c r="AE98" s="420">
        <f>IF( $F98=0,0,((($F98/$E$93)*'PLAN DE ADQUISICIONES'!AB$39)*($G98/$F98)))</f>
        <v>0</v>
      </c>
      <c r="AF98" s="420">
        <f>IF( $F98=0,0,((($F98/$E$93)*'PLAN DE ADQUISICIONES'!AC$39)*($G98/$F98)))</f>
        <v>0</v>
      </c>
      <c r="AG98" s="421">
        <f>U98+V98+W98+X98+Y98+Z98+AA98+AB98+AC98+AD98+AE98+AF98</f>
        <v>0</v>
      </c>
      <c r="AH98" s="425">
        <f>IF( $F98=0,0,((($F98/$E$93)*'PLAN DE ADQUISICIONES'!AD$39)*($G98/$F98)))</f>
        <v>0</v>
      </c>
      <c r="AI98" s="420">
        <f>IF( $F98=0,0,((($F98/$E$93)*'PLAN DE ADQUISICIONES'!AE$39)*($G98/$F98)))</f>
        <v>0</v>
      </c>
      <c r="AJ98" s="420">
        <f>IF( $F98=0,0,((($F98/$E$93)*'PLAN DE ADQUISICIONES'!AF$39)*($G98/$F98)))</f>
        <v>0</v>
      </c>
      <c r="AK98" s="420">
        <f>IF( $F98=0,0,((($F98/$E$93)*'PLAN DE ADQUISICIONES'!AG$39)*($G98/$F98)))</f>
        <v>0</v>
      </c>
      <c r="AL98" s="420">
        <f>IF( $F98=0,0,((($F98/$E$93)*'PLAN DE ADQUISICIONES'!AH$39)*($G98/$F98)))</f>
        <v>0</v>
      </c>
      <c r="AM98" s="420">
        <f>IF( $F98=0,0,((($F98/$E$93)*'PLAN DE ADQUISICIONES'!AI$39)*($G98/$F98)))</f>
        <v>0</v>
      </c>
      <c r="AN98" s="420">
        <f>IF( $F98=0,0,((($F98/$E$93)*'PLAN DE ADQUISICIONES'!AJ$39)*($G98/$F98)))</f>
        <v>0</v>
      </c>
      <c r="AO98" s="420">
        <f>IF( $F98=0,0,((($F98/$E$93)*'PLAN DE ADQUISICIONES'!AK$39)*($G98/$F98)))</f>
        <v>0</v>
      </c>
      <c r="AP98" s="420">
        <f>IF( $F98=0,0,((($F98/$E$93)*'PLAN DE ADQUISICIONES'!AL$39)*($G98/$F98)))</f>
        <v>0</v>
      </c>
      <c r="AQ98" s="420">
        <f>IF( $F98=0,0,((($F98/$E$93)*'PLAN DE ADQUISICIONES'!AM$39)*($G98/$F98)))</f>
        <v>0</v>
      </c>
      <c r="AR98" s="420">
        <f>IF( $F98=0,0,((($F98/$E$93)*'PLAN DE ADQUISICIONES'!AN$39)*($G98/$F98)))</f>
        <v>0</v>
      </c>
      <c r="AS98" s="420">
        <f>IF( $F98=0,0,((($F98/$E$93)*'PLAN DE ADQUISICIONES'!AO$39)*($G98/$F98)))</f>
        <v>0</v>
      </c>
      <c r="AT98" s="423">
        <f>AH98+AI98+AJ98+AK98+AL98+AM98+AN98+AO98+AP98+AQ98+AR98+AS98</f>
        <v>0</v>
      </c>
      <c r="AU98" s="426">
        <f>AS98+AR98+AQ98+AP98+AO98+AN98+AM98+AL98+AK98+AJ98+AI98+AH98+AF98+AE98+AD98+AC98+AB98+AA98+Z98+Y98+X98+W98+V98+U98+S98+R98+Q98+P98+O98+N98+M98+L98+K98+J98+I98+H98</f>
        <v>0</v>
      </c>
      <c r="AV98" s="392">
        <f t="shared" si="24"/>
        <v>0</v>
      </c>
    </row>
    <row r="99" spans="2:48" s="394" customFormat="1" ht="12.75" customHeight="1" x14ac:dyDescent="0.15">
      <c r="B99" s="406" t="str">
        <f>+'FORMATO COSTEO C1'!C$466</f>
        <v>1.3.5</v>
      </c>
      <c r="C99" s="430">
        <f>+'FORMATO COSTEO C1'!B$466</f>
        <v>0</v>
      </c>
      <c r="D99" s="543" t="str">
        <f>+'FORMATO COSTEO C1'!D$466</f>
        <v>Unidad medida</v>
      </c>
      <c r="E99" s="535">
        <f>+'FORMATO COSTEO C1'!E$466</f>
        <v>0</v>
      </c>
      <c r="F99" s="410">
        <f>SUM(F100:F104)</f>
        <v>0</v>
      </c>
      <c r="G99" s="411">
        <f t="shared" ref="G99:AS99" si="28">SUM(G100:G104)</f>
        <v>0</v>
      </c>
      <c r="H99" s="412">
        <f t="shared" si="28"/>
        <v>0</v>
      </c>
      <c r="I99" s="410">
        <f>SUM(I100:I104)</f>
        <v>0</v>
      </c>
      <c r="J99" s="410">
        <f>SUM(J100:J104)</f>
        <v>0</v>
      </c>
      <c r="K99" s="410">
        <f>SUM(K100:K104)</f>
        <v>0</v>
      </c>
      <c r="L99" s="410">
        <f>SUM(L100:L104)</f>
        <v>0</v>
      </c>
      <c r="M99" s="410">
        <f>SUM(M100:M104)</f>
        <v>0</v>
      </c>
      <c r="N99" s="410">
        <f t="shared" si="28"/>
        <v>0</v>
      </c>
      <c r="O99" s="410">
        <f t="shared" si="28"/>
        <v>0</v>
      </c>
      <c r="P99" s="410">
        <f t="shared" si="28"/>
        <v>0</v>
      </c>
      <c r="Q99" s="410">
        <f t="shared" si="28"/>
        <v>0</v>
      </c>
      <c r="R99" s="410">
        <f t="shared" si="28"/>
        <v>0</v>
      </c>
      <c r="S99" s="410">
        <f t="shared" si="28"/>
        <v>0</v>
      </c>
      <c r="T99" s="413">
        <f>SUM(T100:T104)</f>
        <v>0</v>
      </c>
      <c r="U99" s="414">
        <f t="shared" si="28"/>
        <v>0</v>
      </c>
      <c r="V99" s="410">
        <f t="shared" si="28"/>
        <v>0</v>
      </c>
      <c r="W99" s="410">
        <f t="shared" si="28"/>
        <v>0</v>
      </c>
      <c r="X99" s="410">
        <f t="shared" si="28"/>
        <v>0</v>
      </c>
      <c r="Y99" s="410">
        <f t="shared" si="28"/>
        <v>0</v>
      </c>
      <c r="Z99" s="410">
        <f t="shared" si="28"/>
        <v>0</v>
      </c>
      <c r="AA99" s="410">
        <f t="shared" si="28"/>
        <v>0</v>
      </c>
      <c r="AB99" s="410">
        <f t="shared" si="28"/>
        <v>0</v>
      </c>
      <c r="AC99" s="410">
        <f t="shared" si="28"/>
        <v>0</v>
      </c>
      <c r="AD99" s="410">
        <f t="shared" si="28"/>
        <v>0</v>
      </c>
      <c r="AE99" s="410">
        <f t="shared" si="28"/>
        <v>0</v>
      </c>
      <c r="AF99" s="410">
        <f t="shared" si="28"/>
        <v>0</v>
      </c>
      <c r="AG99" s="411">
        <f t="shared" si="28"/>
        <v>0</v>
      </c>
      <c r="AH99" s="412">
        <f t="shared" si="28"/>
        <v>0</v>
      </c>
      <c r="AI99" s="410">
        <f t="shared" si="28"/>
        <v>0</v>
      </c>
      <c r="AJ99" s="410">
        <f t="shared" si="28"/>
        <v>0</v>
      </c>
      <c r="AK99" s="410">
        <f t="shared" si="28"/>
        <v>0</v>
      </c>
      <c r="AL99" s="410">
        <f t="shared" si="28"/>
        <v>0</v>
      </c>
      <c r="AM99" s="410">
        <f t="shared" si="28"/>
        <v>0</v>
      </c>
      <c r="AN99" s="410">
        <f t="shared" si="28"/>
        <v>0</v>
      </c>
      <c r="AO99" s="410">
        <f t="shared" si="28"/>
        <v>0</v>
      </c>
      <c r="AP99" s="410">
        <f t="shared" si="28"/>
        <v>0</v>
      </c>
      <c r="AQ99" s="410">
        <f t="shared" si="28"/>
        <v>0</v>
      </c>
      <c r="AR99" s="410">
        <f t="shared" si="28"/>
        <v>0</v>
      </c>
      <c r="AS99" s="410">
        <f t="shared" si="28"/>
        <v>0</v>
      </c>
      <c r="AT99" s="413">
        <f>SUM(AT100:AT104)</f>
        <v>0</v>
      </c>
      <c r="AU99" s="415">
        <f>SUM(AU100:AU104)</f>
        <v>0</v>
      </c>
      <c r="AV99" s="392">
        <f t="shared" si="24"/>
        <v>0</v>
      </c>
    </row>
    <row r="100" spans="2:48" s="394" customFormat="1" ht="12.75" customHeight="1" x14ac:dyDescent="0.15">
      <c r="B100" s="416" t="str">
        <f>+'FORMATO COSTEO C1'!C$468</f>
        <v>1.3.5.1</v>
      </c>
      <c r="C100" s="417" t="str">
        <f>+'FORMATO COSTEO C1'!B$468</f>
        <v>Categoría de gasto</v>
      </c>
      <c r="D100" s="428"/>
      <c r="E100" s="556"/>
      <c r="F100" s="420">
        <f>+'FORMATO COSTEO C1'!G468</f>
        <v>0</v>
      </c>
      <c r="G100" s="421">
        <f>+'FORMATO COSTEO C1'!L468</f>
        <v>0</v>
      </c>
      <c r="H100" s="422">
        <f>IF( $F100=0,0,((($F100/$E$99)*'PLAN DE ADQUISICIONES'!F$40)*($G100/$F100)))</f>
        <v>0</v>
      </c>
      <c r="I100" s="420">
        <f>IF( $F100=0,0,((($F100/$E$99)*'PLAN DE ADQUISICIONES'!G$40)*($G100/$F100)))</f>
        <v>0</v>
      </c>
      <c r="J100" s="420">
        <f>IF( $F100=0,0,((($F100/$E$99)*'PLAN DE ADQUISICIONES'!H$40)*($G100/$F100)))</f>
        <v>0</v>
      </c>
      <c r="K100" s="420">
        <f>IF( $F100=0,0,((($F100/$E$99)*'PLAN DE ADQUISICIONES'!I$40)*($G100/$F100)))</f>
        <v>0</v>
      </c>
      <c r="L100" s="420">
        <f>IF( $F100=0,0,((($F100/$E$99)*'PLAN DE ADQUISICIONES'!J$40)*($G100/$F100)))</f>
        <v>0</v>
      </c>
      <c r="M100" s="420">
        <f>IF( $F100=0,0,((($F100/$E$99)*'PLAN DE ADQUISICIONES'!K$40)*($G100/$F100)))</f>
        <v>0</v>
      </c>
      <c r="N100" s="420">
        <f>IF( $F100=0,0,((($F100/$E$99)*'PLAN DE ADQUISICIONES'!L$40)*($G100/$F100)))</f>
        <v>0</v>
      </c>
      <c r="O100" s="420">
        <f>IF( $F100=0,0,((($F100/$E$99)*'PLAN DE ADQUISICIONES'!M$40)*($G100/$F100)))</f>
        <v>0</v>
      </c>
      <c r="P100" s="420">
        <f>IF( $F100=0,0,((($F100/$E$99)*'PLAN DE ADQUISICIONES'!N$40)*($G100/$F100)))</f>
        <v>0</v>
      </c>
      <c r="Q100" s="420">
        <f>IF( $F100=0,0,((($F100/$E$99)*'PLAN DE ADQUISICIONES'!O$40)*($G100/$F100)))</f>
        <v>0</v>
      </c>
      <c r="R100" s="420">
        <f>IF( $F100=0,0,((($F100/$E$99)*'PLAN DE ADQUISICIONES'!P$40)*($G100/$F100)))</f>
        <v>0</v>
      </c>
      <c r="S100" s="420">
        <f>IF( $F100=0,0,((($F100/$E$99)*'PLAN DE ADQUISICIONES'!Q$40)*($G100/$F100)))</f>
        <v>0</v>
      </c>
      <c r="T100" s="423">
        <f>H100+I100+J100+K100+L100+M100+N100+O100+P100+Q100+R100+S100</f>
        <v>0</v>
      </c>
      <c r="U100" s="424">
        <f>IF( $F100=0,0,((($F100/$E$99)*'PLAN DE ADQUISICIONES'!R$40)*($G100/$F100)))</f>
        <v>0</v>
      </c>
      <c r="V100" s="420">
        <f>IF( $F100=0,0,((($F100/$E$99)*'PLAN DE ADQUISICIONES'!S$40)*($G100/$F100)))</f>
        <v>0</v>
      </c>
      <c r="W100" s="420">
        <f>IF( $F100=0,0,((($F100/$E$99)*'PLAN DE ADQUISICIONES'!T$40)*($G100/$F100)))</f>
        <v>0</v>
      </c>
      <c r="X100" s="420">
        <f>IF( $F100=0,0,((($F100/$E$99)*'PLAN DE ADQUISICIONES'!U$40)*($G100/$F100)))</f>
        <v>0</v>
      </c>
      <c r="Y100" s="420">
        <f>IF( $F100=0,0,((($F100/$E$99)*'PLAN DE ADQUISICIONES'!V$40)*($G100/$F100)))</f>
        <v>0</v>
      </c>
      <c r="Z100" s="420">
        <f>IF( $F100=0,0,((($F100/$E$99)*'PLAN DE ADQUISICIONES'!W$40)*($G100/$F100)))</f>
        <v>0</v>
      </c>
      <c r="AA100" s="420">
        <f>IF( $F100=0,0,((($F100/$E$99)*'PLAN DE ADQUISICIONES'!X$40)*($G100/$F100)))</f>
        <v>0</v>
      </c>
      <c r="AB100" s="420">
        <f>IF( $F100=0,0,((($F100/$E$99)*'PLAN DE ADQUISICIONES'!Y$40)*($G100/$F100)))</f>
        <v>0</v>
      </c>
      <c r="AC100" s="420">
        <f>IF( $F100=0,0,((($F100/$E$99)*'PLAN DE ADQUISICIONES'!Z$40)*($G100/$F100)))</f>
        <v>0</v>
      </c>
      <c r="AD100" s="420">
        <f>IF( $F100=0,0,((($F100/$E$99)*'PLAN DE ADQUISICIONES'!AA$40)*($G100/$F100)))</f>
        <v>0</v>
      </c>
      <c r="AE100" s="420">
        <f>IF( $F100=0,0,((($F100/$E$99)*'PLAN DE ADQUISICIONES'!AB$40)*($G100/$F100)))</f>
        <v>0</v>
      </c>
      <c r="AF100" s="420">
        <f>IF( $F100=0,0,((($F100/$E$99)*'PLAN DE ADQUISICIONES'!AC$40)*($G100/$F100)))</f>
        <v>0</v>
      </c>
      <c r="AG100" s="421">
        <f>U100+V100+W100+X100+Y100+Z100+AA100+AB100+AC100+AD100+AE100+AF100</f>
        <v>0</v>
      </c>
      <c r="AH100" s="425">
        <f>IF( $F100=0,0,((($F100/$E$99)*'PLAN DE ADQUISICIONES'!AD$40)*($G100/$F100)))</f>
        <v>0</v>
      </c>
      <c r="AI100" s="420">
        <f>IF( $F100=0,0,((($F100/$E$99)*'PLAN DE ADQUISICIONES'!AE$40)*($G100/$F100)))</f>
        <v>0</v>
      </c>
      <c r="AJ100" s="420">
        <f>IF( $F100=0,0,((($F100/$E$99)*'PLAN DE ADQUISICIONES'!AF$40)*($G100/$F100)))</f>
        <v>0</v>
      </c>
      <c r="AK100" s="420">
        <f>IF( $F100=0,0,((($F100/$E$99)*'PLAN DE ADQUISICIONES'!AG$40)*($G100/$F100)))</f>
        <v>0</v>
      </c>
      <c r="AL100" s="420">
        <f>IF( $F100=0,0,((($F100/$E$99)*'PLAN DE ADQUISICIONES'!AH$40)*($G100/$F100)))</f>
        <v>0</v>
      </c>
      <c r="AM100" s="420">
        <f>IF( $F100=0,0,((($F100/$E$99)*'PLAN DE ADQUISICIONES'!AI$40)*($G100/$F100)))</f>
        <v>0</v>
      </c>
      <c r="AN100" s="420">
        <f>IF( $F100=0,0,((($F100/$E$99)*'PLAN DE ADQUISICIONES'!AJ$40)*($G100/$F100)))</f>
        <v>0</v>
      </c>
      <c r="AO100" s="420">
        <f>IF( $F100=0,0,((($F100/$E$99)*'PLAN DE ADQUISICIONES'!AK$40)*($G100/$F100)))</f>
        <v>0</v>
      </c>
      <c r="AP100" s="420">
        <f>IF( $F100=0,0,((($F100/$E$99)*'PLAN DE ADQUISICIONES'!AL$40)*($G100/$F100)))</f>
        <v>0</v>
      </c>
      <c r="AQ100" s="420">
        <f>IF( $F100=0,0,((($F100/$E$99)*'PLAN DE ADQUISICIONES'!AM$40)*($G100/$F100)))</f>
        <v>0</v>
      </c>
      <c r="AR100" s="420">
        <f>IF( $F100=0,0,((($F100/$E$99)*'PLAN DE ADQUISICIONES'!AN$40)*($G100/$F100)))</f>
        <v>0</v>
      </c>
      <c r="AS100" s="420">
        <f>IF( $F100=0,0,((($F100/$E$99)*'PLAN DE ADQUISICIONES'!AO$40)*($G100/$F100)))</f>
        <v>0</v>
      </c>
      <c r="AT100" s="423">
        <f>AH100+AI100+AJ100+AK100+AL100+AM100+AN100+AO100+AP100+AQ100+AR100+AS100</f>
        <v>0</v>
      </c>
      <c r="AU100" s="426">
        <f>AS100+AR100+AQ100+AP100+AO100+AN100+AM100+AL100+AK100+AJ100+AI100+AH100+AF100+AE100+AD100+AC100+AB100+AA100+Z100+Y100+X100+W100+V100+U100+S100+R100+Q100+P100+O100+N100+M100+L100+K100+J100+I100+H100</f>
        <v>0</v>
      </c>
      <c r="AV100" s="392">
        <f t="shared" si="24"/>
        <v>0</v>
      </c>
    </row>
    <row r="101" spans="2:48" s="405" customFormat="1" ht="12.75" customHeight="1" outlineLevel="1" x14ac:dyDescent="0.15">
      <c r="B101" s="416" t="str">
        <f>+'FORMATO COSTEO C1'!C$474</f>
        <v>1.3.5.2</v>
      </c>
      <c r="C101" s="417" t="str">
        <f>+'FORMATO COSTEO C1'!B$474</f>
        <v>Categoría de gasto</v>
      </c>
      <c r="D101" s="428"/>
      <c r="E101" s="556"/>
      <c r="F101" s="420">
        <f>+'FORMATO COSTEO C1'!G474</f>
        <v>0</v>
      </c>
      <c r="G101" s="421">
        <f>+'FORMATO COSTEO C1'!L474</f>
        <v>0</v>
      </c>
      <c r="H101" s="425">
        <f>IF( $F101=0,0,((($F101/$E$99)*'PLAN DE ADQUISICIONES'!F$40)*($G101/$F101)))</f>
        <v>0</v>
      </c>
      <c r="I101" s="420">
        <f>IF( $F101=0,0,((($F101/$E$99)*'PLAN DE ADQUISICIONES'!G$40)*($G101/$F101)))</f>
        <v>0</v>
      </c>
      <c r="J101" s="420">
        <f>IF( $F101=0,0,((($F101/$E$99)*'PLAN DE ADQUISICIONES'!H$40)*($G101/$F101)))</f>
        <v>0</v>
      </c>
      <c r="K101" s="420">
        <f>IF( $F101=0,0,((($F101/$E$99)*'PLAN DE ADQUISICIONES'!I$40)*($G101/$F101)))</f>
        <v>0</v>
      </c>
      <c r="L101" s="420">
        <f>IF( $F101=0,0,((($F101/$E$99)*'PLAN DE ADQUISICIONES'!J$40)*($G101/$F101)))</f>
        <v>0</v>
      </c>
      <c r="M101" s="420">
        <f>IF( $F101=0,0,((($F101/$E$99)*'PLAN DE ADQUISICIONES'!K$40)*($G101/$F101)))</f>
        <v>0</v>
      </c>
      <c r="N101" s="420">
        <f>IF( $F101=0,0,((($F101/$E$99)*'PLAN DE ADQUISICIONES'!L$40)*($G101/$F101)))</f>
        <v>0</v>
      </c>
      <c r="O101" s="420">
        <f>IF( $F101=0,0,((($F101/$E$99)*'PLAN DE ADQUISICIONES'!M$40)*($G101/$F101)))</f>
        <v>0</v>
      </c>
      <c r="P101" s="420">
        <f>IF( $F101=0,0,((($F101/$E$99)*'PLAN DE ADQUISICIONES'!N$40)*($G101/$F101)))</f>
        <v>0</v>
      </c>
      <c r="Q101" s="420">
        <f>IF( $F101=0,0,((($F101/$E$99)*'PLAN DE ADQUISICIONES'!O$40)*($G101/$F101)))</f>
        <v>0</v>
      </c>
      <c r="R101" s="420">
        <f>IF( $F101=0,0,((($F101/$E$99)*'PLAN DE ADQUISICIONES'!P$40)*($G101/$F101)))</f>
        <v>0</v>
      </c>
      <c r="S101" s="420">
        <f>IF( $F101=0,0,((($F101/$E$99)*'PLAN DE ADQUISICIONES'!Q$40)*($G101/$F101)))</f>
        <v>0</v>
      </c>
      <c r="T101" s="423">
        <f>H101+I101+J101+K101+L101+M101+N101+O101+P101+Q101+R101+S101</f>
        <v>0</v>
      </c>
      <c r="U101" s="424">
        <f>IF( $F101=0,0,((($F101/$E$99)*'PLAN DE ADQUISICIONES'!R$40)*($G101/$F101)))</f>
        <v>0</v>
      </c>
      <c r="V101" s="420">
        <f>IF( $F101=0,0,((($F101/$E$99)*'PLAN DE ADQUISICIONES'!S$40)*($G101/$F101)))</f>
        <v>0</v>
      </c>
      <c r="W101" s="420">
        <f>IF( $F101=0,0,((($F101/$E$99)*'PLAN DE ADQUISICIONES'!T$40)*($G101/$F101)))</f>
        <v>0</v>
      </c>
      <c r="X101" s="420">
        <f>IF( $F101=0,0,((($F101/$E$99)*'PLAN DE ADQUISICIONES'!U$40)*($G101/$F101)))</f>
        <v>0</v>
      </c>
      <c r="Y101" s="420">
        <f>IF( $F101=0,0,((($F101/$E$99)*'PLAN DE ADQUISICIONES'!V$40)*($G101/$F101)))</f>
        <v>0</v>
      </c>
      <c r="Z101" s="420">
        <f>IF( $F101=0,0,((($F101/$E$99)*'PLAN DE ADQUISICIONES'!W$40)*($G101/$F101)))</f>
        <v>0</v>
      </c>
      <c r="AA101" s="420">
        <f>IF( $F101=0,0,((($F101/$E$99)*'PLAN DE ADQUISICIONES'!X$40)*($G101/$F101)))</f>
        <v>0</v>
      </c>
      <c r="AB101" s="420">
        <f>IF( $F101=0,0,((($F101/$E$99)*'PLAN DE ADQUISICIONES'!Y$40)*($G101/$F101)))</f>
        <v>0</v>
      </c>
      <c r="AC101" s="420">
        <f>IF( $F101=0,0,((($F101/$E$99)*'PLAN DE ADQUISICIONES'!Z$40)*($G101/$F101)))</f>
        <v>0</v>
      </c>
      <c r="AD101" s="420">
        <f>IF( $F101=0,0,((($F101/$E$99)*'PLAN DE ADQUISICIONES'!AA$40)*($G101/$F101)))</f>
        <v>0</v>
      </c>
      <c r="AE101" s="420">
        <f>IF( $F101=0,0,((($F101/$E$99)*'PLAN DE ADQUISICIONES'!AB$40)*($G101/$F101)))</f>
        <v>0</v>
      </c>
      <c r="AF101" s="420">
        <f>IF( $F101=0,0,((($F101/$E$99)*'PLAN DE ADQUISICIONES'!AC$40)*($G101/$F101)))</f>
        <v>0</v>
      </c>
      <c r="AG101" s="421">
        <f>U101+V101+W101+X101+Y101+Z101+AA101+AB101+AC101+AD101+AE101+AF101</f>
        <v>0</v>
      </c>
      <c r="AH101" s="425">
        <f>IF( $F101=0,0,((($F101/$E$99)*'PLAN DE ADQUISICIONES'!AD$40)*($G101/$F101)))</f>
        <v>0</v>
      </c>
      <c r="AI101" s="420">
        <f>IF( $F101=0,0,((($F101/$E$99)*'PLAN DE ADQUISICIONES'!AE$40)*($G101/$F101)))</f>
        <v>0</v>
      </c>
      <c r="AJ101" s="420">
        <f>IF( $F101=0,0,((($F101/$E$99)*'PLAN DE ADQUISICIONES'!AF$40)*($G101/$F101)))</f>
        <v>0</v>
      </c>
      <c r="AK101" s="420">
        <f>IF( $F101=0,0,((($F101/$E$99)*'PLAN DE ADQUISICIONES'!AG$40)*($G101/$F101)))</f>
        <v>0</v>
      </c>
      <c r="AL101" s="420">
        <f>IF( $F101=0,0,((($F101/$E$99)*'PLAN DE ADQUISICIONES'!AH$40)*($G101/$F101)))</f>
        <v>0</v>
      </c>
      <c r="AM101" s="420">
        <f>IF( $F101=0,0,((($F101/$E$99)*'PLAN DE ADQUISICIONES'!AI$40)*($G101/$F101)))</f>
        <v>0</v>
      </c>
      <c r="AN101" s="420">
        <f>IF( $F101=0,0,((($F101/$E$99)*'PLAN DE ADQUISICIONES'!AJ$40)*($G101/$F101)))</f>
        <v>0</v>
      </c>
      <c r="AO101" s="420">
        <f>IF( $F101=0,0,((($F101/$E$99)*'PLAN DE ADQUISICIONES'!AK$40)*($G101/$F101)))</f>
        <v>0</v>
      </c>
      <c r="AP101" s="420">
        <f>IF( $F101=0,0,((($F101/$E$99)*'PLAN DE ADQUISICIONES'!AL$40)*($G101/$F101)))</f>
        <v>0</v>
      </c>
      <c r="AQ101" s="420">
        <f>IF( $F101=0,0,((($F101/$E$99)*'PLAN DE ADQUISICIONES'!AM$40)*($G101/$F101)))</f>
        <v>0</v>
      </c>
      <c r="AR101" s="420">
        <f>IF( $F101=0,0,((($F101/$E$99)*'PLAN DE ADQUISICIONES'!AN$40)*($G101/$F101)))</f>
        <v>0</v>
      </c>
      <c r="AS101" s="420">
        <f>IF( $F101=0,0,((($F101/$E$99)*'PLAN DE ADQUISICIONES'!AO$40)*($G101/$F101)))</f>
        <v>0</v>
      </c>
      <c r="AT101" s="423">
        <f>AH101+AI101+AJ101+AK101+AL101+AM101+AN101+AO101+AP101+AQ101+AR101+AS101</f>
        <v>0</v>
      </c>
      <c r="AU101" s="426">
        <f>AS101+AR101+AQ101+AP101+AO101+AN101+AM101+AL101+AK101+AJ101+AI101+AH101+AF101+AE101+AD101+AC101+AB101+AA101+Z101+Y101+X101+W101+V101+U101+S101+R101+Q101+P101+O101+N101+M101+L101+K101+J101+I101+H101</f>
        <v>0</v>
      </c>
      <c r="AV101" s="392">
        <f t="shared" si="24"/>
        <v>0</v>
      </c>
    </row>
    <row r="102" spans="2:48" s="394" customFormat="1" ht="12.75" customHeight="1" x14ac:dyDescent="0.15">
      <c r="B102" s="416" t="str">
        <f>+'FORMATO COSTEO C1'!C$480</f>
        <v>1.3.5.3</v>
      </c>
      <c r="C102" s="417" t="str">
        <f>+'FORMATO COSTEO C1'!B$480</f>
        <v>Categoría de gasto</v>
      </c>
      <c r="D102" s="428"/>
      <c r="E102" s="556"/>
      <c r="F102" s="420">
        <f>+'FORMATO COSTEO C1'!G480</f>
        <v>0</v>
      </c>
      <c r="G102" s="421">
        <f>+'FORMATO COSTEO C1'!L480</f>
        <v>0</v>
      </c>
      <c r="H102" s="425">
        <f>IF( $F102=0,0,((($F102/$E$99)*'PLAN DE ADQUISICIONES'!F$40)*($G102/$F102)))</f>
        <v>0</v>
      </c>
      <c r="I102" s="420">
        <f>IF( $F102=0,0,((($F102/$E$99)*'PLAN DE ADQUISICIONES'!G$40)*($G102/$F102)))</f>
        <v>0</v>
      </c>
      <c r="J102" s="420">
        <f>IF( $F102=0,0,((($F102/$E$99)*'PLAN DE ADQUISICIONES'!H$40)*($G102/$F102)))</f>
        <v>0</v>
      </c>
      <c r="K102" s="420">
        <f>IF( $F102=0,0,((($F102/$E$99)*'PLAN DE ADQUISICIONES'!I$40)*($G102/$F102)))</f>
        <v>0</v>
      </c>
      <c r="L102" s="420">
        <f>IF( $F102=0,0,((($F102/$E$99)*'PLAN DE ADQUISICIONES'!J$40)*($G102/$F102)))</f>
        <v>0</v>
      </c>
      <c r="M102" s="420">
        <f>IF( $F102=0,0,((($F102/$E$99)*'PLAN DE ADQUISICIONES'!K$40)*($G102/$F102)))</f>
        <v>0</v>
      </c>
      <c r="N102" s="420">
        <f>IF( $F102=0,0,((($F102/$E$99)*'PLAN DE ADQUISICIONES'!L$40)*($G102/$F102)))</f>
        <v>0</v>
      </c>
      <c r="O102" s="420">
        <f>IF( $F102=0,0,((($F102/$E$99)*'PLAN DE ADQUISICIONES'!M$40)*($G102/$F102)))</f>
        <v>0</v>
      </c>
      <c r="P102" s="420">
        <f>IF( $F102=0,0,((($F102/$E$99)*'PLAN DE ADQUISICIONES'!N$40)*($G102/$F102)))</f>
        <v>0</v>
      </c>
      <c r="Q102" s="420">
        <f>IF( $F102=0,0,((($F102/$E$99)*'PLAN DE ADQUISICIONES'!O$40)*($G102/$F102)))</f>
        <v>0</v>
      </c>
      <c r="R102" s="420">
        <f>IF( $F102=0,0,((($F102/$E$99)*'PLAN DE ADQUISICIONES'!P$40)*($G102/$F102)))</f>
        <v>0</v>
      </c>
      <c r="S102" s="420">
        <f>IF( $F102=0,0,((($F102/$E$99)*'PLAN DE ADQUISICIONES'!Q$40)*($G102/$F102)))</f>
        <v>0</v>
      </c>
      <c r="T102" s="423">
        <f>H102+I102+J102+K102+L102+M102+N102+O102+P102+Q102+R102+S102</f>
        <v>0</v>
      </c>
      <c r="U102" s="424">
        <f>IF( $F102=0,0,((($F102/$E$99)*'PLAN DE ADQUISICIONES'!R$40)*($G102/$F102)))</f>
        <v>0</v>
      </c>
      <c r="V102" s="420">
        <f>IF( $F102=0,0,((($F102/$E$99)*'PLAN DE ADQUISICIONES'!S$40)*($G102/$F102)))</f>
        <v>0</v>
      </c>
      <c r="W102" s="420">
        <f>IF( $F102=0,0,((($F102/$E$99)*'PLAN DE ADQUISICIONES'!T$40)*($G102/$F102)))</f>
        <v>0</v>
      </c>
      <c r="X102" s="420">
        <f>IF( $F102=0,0,((($F102/$E$99)*'PLAN DE ADQUISICIONES'!U$40)*($G102/$F102)))</f>
        <v>0</v>
      </c>
      <c r="Y102" s="420">
        <f>IF( $F102=0,0,((($F102/$E$99)*'PLAN DE ADQUISICIONES'!V$40)*($G102/$F102)))</f>
        <v>0</v>
      </c>
      <c r="Z102" s="420">
        <f>IF( $F102=0,0,((($F102/$E$99)*'PLAN DE ADQUISICIONES'!W$40)*($G102/$F102)))</f>
        <v>0</v>
      </c>
      <c r="AA102" s="420">
        <f>IF( $F102=0,0,((($F102/$E$99)*'PLAN DE ADQUISICIONES'!X$40)*($G102/$F102)))</f>
        <v>0</v>
      </c>
      <c r="AB102" s="420">
        <f>IF( $F102=0,0,((($F102/$E$99)*'PLAN DE ADQUISICIONES'!Y$40)*($G102/$F102)))</f>
        <v>0</v>
      </c>
      <c r="AC102" s="420">
        <f>IF( $F102=0,0,((($F102/$E$99)*'PLAN DE ADQUISICIONES'!Z$40)*($G102/$F102)))</f>
        <v>0</v>
      </c>
      <c r="AD102" s="420">
        <f>IF( $F102=0,0,((($F102/$E$99)*'PLAN DE ADQUISICIONES'!AA$40)*($G102/$F102)))</f>
        <v>0</v>
      </c>
      <c r="AE102" s="420">
        <f>IF( $F102=0,0,((($F102/$E$99)*'PLAN DE ADQUISICIONES'!AB$40)*($G102/$F102)))</f>
        <v>0</v>
      </c>
      <c r="AF102" s="420">
        <f>IF( $F102=0,0,((($F102/$E$99)*'PLAN DE ADQUISICIONES'!AC$40)*($G102/$F102)))</f>
        <v>0</v>
      </c>
      <c r="AG102" s="421">
        <f>U102+V102+W102+X102+Y102+Z102+AA102+AB102+AC102+AD102+AE102+AF102</f>
        <v>0</v>
      </c>
      <c r="AH102" s="425">
        <f>IF( $F102=0,0,((($F102/$E$99)*'PLAN DE ADQUISICIONES'!AD$40)*($G102/$F102)))</f>
        <v>0</v>
      </c>
      <c r="AI102" s="420">
        <f>IF( $F102=0,0,((($F102/$E$99)*'PLAN DE ADQUISICIONES'!AE$40)*($G102/$F102)))</f>
        <v>0</v>
      </c>
      <c r="AJ102" s="420">
        <f>IF( $F102=0,0,((($F102/$E$99)*'PLAN DE ADQUISICIONES'!AF$40)*($G102/$F102)))</f>
        <v>0</v>
      </c>
      <c r="AK102" s="420">
        <f>IF( $F102=0,0,((($F102/$E$99)*'PLAN DE ADQUISICIONES'!AG$40)*($G102/$F102)))</f>
        <v>0</v>
      </c>
      <c r="AL102" s="420">
        <f>IF( $F102=0,0,((($F102/$E$99)*'PLAN DE ADQUISICIONES'!AH$40)*($G102/$F102)))</f>
        <v>0</v>
      </c>
      <c r="AM102" s="420">
        <f>IF( $F102=0,0,((($F102/$E$99)*'PLAN DE ADQUISICIONES'!AI$40)*($G102/$F102)))</f>
        <v>0</v>
      </c>
      <c r="AN102" s="420">
        <f>IF( $F102=0,0,((($F102/$E$99)*'PLAN DE ADQUISICIONES'!AJ$40)*($G102/$F102)))</f>
        <v>0</v>
      </c>
      <c r="AO102" s="420">
        <f>IF( $F102=0,0,((($F102/$E$99)*'PLAN DE ADQUISICIONES'!AK$40)*($G102/$F102)))</f>
        <v>0</v>
      </c>
      <c r="AP102" s="420">
        <f>IF( $F102=0,0,((($F102/$E$99)*'PLAN DE ADQUISICIONES'!AL$40)*($G102/$F102)))</f>
        <v>0</v>
      </c>
      <c r="AQ102" s="420">
        <f>IF( $F102=0,0,((($F102/$E$99)*'PLAN DE ADQUISICIONES'!AM$40)*($G102/$F102)))</f>
        <v>0</v>
      </c>
      <c r="AR102" s="420">
        <f>IF( $F102=0,0,((($F102/$E$99)*'PLAN DE ADQUISICIONES'!AN$40)*($G102/$F102)))</f>
        <v>0</v>
      </c>
      <c r="AS102" s="420">
        <f>IF( $F102=0,0,((($F102/$E$99)*'PLAN DE ADQUISICIONES'!AO$40)*($G102/$F102)))</f>
        <v>0</v>
      </c>
      <c r="AT102" s="423">
        <f>AH102+AI102+AJ102+AK102+AL102+AM102+AN102+AO102+AP102+AQ102+AR102+AS102</f>
        <v>0</v>
      </c>
      <c r="AU102" s="426">
        <f>AS102+AR102+AQ102+AP102+AO102+AN102+AM102+AL102+AK102+AJ102+AI102+AH102+AF102+AE102+AD102+AC102+AB102+AA102+Z102+Y102+X102+W102+V102+U102+S102+R102+Q102+P102+O102+N102+M102+L102+K102+J102+I102+H102</f>
        <v>0</v>
      </c>
      <c r="AV102" s="392">
        <f t="shared" si="24"/>
        <v>0</v>
      </c>
    </row>
    <row r="103" spans="2:48" s="394" customFormat="1" ht="12.75" customHeight="1" x14ac:dyDescent="0.15">
      <c r="B103" s="416" t="str">
        <f>+'FORMATO COSTEO C1'!C$486</f>
        <v>1.3.5.4</v>
      </c>
      <c r="C103" s="417" t="str">
        <f>+'FORMATO COSTEO C1'!B$486</f>
        <v>Categoría de gasto</v>
      </c>
      <c r="D103" s="428"/>
      <c r="E103" s="556"/>
      <c r="F103" s="420">
        <f>+'FORMATO COSTEO C1'!G486</f>
        <v>0</v>
      </c>
      <c r="G103" s="421">
        <f>+'FORMATO COSTEO C1'!L486</f>
        <v>0</v>
      </c>
      <c r="H103" s="425">
        <f>IF( $F103=0,0,((($F103/$E$99)*'PLAN DE ADQUISICIONES'!F$40)*($G103/$F103)))</f>
        <v>0</v>
      </c>
      <c r="I103" s="420">
        <f>IF( $F103=0,0,((($F103/$E$99)*'PLAN DE ADQUISICIONES'!G$40)*($G103/$F103)))</f>
        <v>0</v>
      </c>
      <c r="J103" s="420">
        <f>IF( $F103=0,0,((($F103/$E$99)*'PLAN DE ADQUISICIONES'!H$40)*($G103/$F103)))</f>
        <v>0</v>
      </c>
      <c r="K103" s="420">
        <f>IF( $F103=0,0,((($F103/$E$99)*'PLAN DE ADQUISICIONES'!I$40)*($G103/$F103)))</f>
        <v>0</v>
      </c>
      <c r="L103" s="420">
        <f>IF( $F103=0,0,((($F103/$E$99)*'PLAN DE ADQUISICIONES'!J$40)*($G103/$F103)))</f>
        <v>0</v>
      </c>
      <c r="M103" s="420">
        <f>IF( $F103=0,0,((($F103/$E$99)*'PLAN DE ADQUISICIONES'!K$40)*($G103/$F103)))</f>
        <v>0</v>
      </c>
      <c r="N103" s="420">
        <f>IF( $F103=0,0,((($F103/$E$99)*'PLAN DE ADQUISICIONES'!L$40)*($G103/$F103)))</f>
        <v>0</v>
      </c>
      <c r="O103" s="420">
        <f>IF( $F103=0,0,((($F103/$E$99)*'PLAN DE ADQUISICIONES'!M$40)*($G103/$F103)))</f>
        <v>0</v>
      </c>
      <c r="P103" s="420">
        <f>IF( $F103=0,0,((($F103/$E$99)*'PLAN DE ADQUISICIONES'!N$40)*($G103/$F103)))</f>
        <v>0</v>
      </c>
      <c r="Q103" s="420">
        <f>IF( $F103=0,0,((($F103/$E$99)*'PLAN DE ADQUISICIONES'!O$40)*($G103/$F103)))</f>
        <v>0</v>
      </c>
      <c r="R103" s="420">
        <f>IF( $F103=0,0,((($F103/$E$99)*'PLAN DE ADQUISICIONES'!P$40)*($G103/$F103)))</f>
        <v>0</v>
      </c>
      <c r="S103" s="420">
        <f>IF( $F103=0,0,((($F103/$E$99)*'PLAN DE ADQUISICIONES'!Q$40)*($G103/$F103)))</f>
        <v>0</v>
      </c>
      <c r="T103" s="423">
        <f>H103+I103+J103+K103+L103+M103+N103+O103+P103+Q103+R103+S103</f>
        <v>0</v>
      </c>
      <c r="U103" s="424">
        <f>IF( $F103=0,0,((($F103/$E$99)*'PLAN DE ADQUISICIONES'!R$40)*($G103/$F103)))</f>
        <v>0</v>
      </c>
      <c r="V103" s="420">
        <f>IF( $F103=0,0,((($F103/$E$99)*'PLAN DE ADQUISICIONES'!S$40)*($G103/$F103)))</f>
        <v>0</v>
      </c>
      <c r="W103" s="420">
        <f>IF( $F103=0,0,((($F103/$E$99)*'PLAN DE ADQUISICIONES'!T$40)*($G103/$F103)))</f>
        <v>0</v>
      </c>
      <c r="X103" s="420">
        <f>IF( $F103=0,0,((($F103/$E$99)*'PLAN DE ADQUISICIONES'!U$40)*($G103/$F103)))</f>
        <v>0</v>
      </c>
      <c r="Y103" s="420">
        <f>IF( $F103=0,0,((($F103/$E$99)*'PLAN DE ADQUISICIONES'!V$40)*($G103/$F103)))</f>
        <v>0</v>
      </c>
      <c r="Z103" s="420">
        <f>IF( $F103=0,0,((($F103/$E$99)*'PLAN DE ADQUISICIONES'!W$40)*($G103/$F103)))</f>
        <v>0</v>
      </c>
      <c r="AA103" s="420">
        <f>IF( $F103=0,0,((($F103/$E$99)*'PLAN DE ADQUISICIONES'!X$40)*($G103/$F103)))</f>
        <v>0</v>
      </c>
      <c r="AB103" s="420">
        <f>IF( $F103=0,0,((($F103/$E$99)*'PLAN DE ADQUISICIONES'!Y$40)*($G103/$F103)))</f>
        <v>0</v>
      </c>
      <c r="AC103" s="420">
        <f>IF( $F103=0,0,((($F103/$E$99)*'PLAN DE ADQUISICIONES'!Z$40)*($G103/$F103)))</f>
        <v>0</v>
      </c>
      <c r="AD103" s="420">
        <f>IF( $F103=0,0,((($F103/$E$99)*'PLAN DE ADQUISICIONES'!AA$40)*($G103/$F103)))</f>
        <v>0</v>
      </c>
      <c r="AE103" s="420">
        <f>IF( $F103=0,0,((($F103/$E$99)*'PLAN DE ADQUISICIONES'!AB$40)*($G103/$F103)))</f>
        <v>0</v>
      </c>
      <c r="AF103" s="420">
        <f>IF( $F103=0,0,((($F103/$E$99)*'PLAN DE ADQUISICIONES'!AC$40)*($G103/$F103)))</f>
        <v>0</v>
      </c>
      <c r="AG103" s="421">
        <f>U103+V103+W103+X103+Y103+Z103+AA103+AB103+AC103+AD103+AE103+AF103</f>
        <v>0</v>
      </c>
      <c r="AH103" s="425">
        <f>IF( $F103=0,0,((($F103/$E$99)*'PLAN DE ADQUISICIONES'!AD$40)*($G103/$F103)))</f>
        <v>0</v>
      </c>
      <c r="AI103" s="420">
        <f>IF( $F103=0,0,((($F103/$E$99)*'PLAN DE ADQUISICIONES'!AE$40)*($G103/$F103)))</f>
        <v>0</v>
      </c>
      <c r="AJ103" s="420">
        <f>IF( $F103=0,0,((($F103/$E$99)*'PLAN DE ADQUISICIONES'!AF$40)*($G103/$F103)))</f>
        <v>0</v>
      </c>
      <c r="AK103" s="420">
        <f>IF( $F103=0,0,((($F103/$E$99)*'PLAN DE ADQUISICIONES'!AG$40)*($G103/$F103)))</f>
        <v>0</v>
      </c>
      <c r="AL103" s="420">
        <f>IF( $F103=0,0,((($F103/$E$99)*'PLAN DE ADQUISICIONES'!AH$40)*($G103/$F103)))</f>
        <v>0</v>
      </c>
      <c r="AM103" s="420">
        <f>IF( $F103=0,0,((($F103/$E$99)*'PLAN DE ADQUISICIONES'!AI$40)*($G103/$F103)))</f>
        <v>0</v>
      </c>
      <c r="AN103" s="420">
        <f>IF( $F103=0,0,((($F103/$E$99)*'PLAN DE ADQUISICIONES'!AJ$40)*($G103/$F103)))</f>
        <v>0</v>
      </c>
      <c r="AO103" s="420">
        <f>IF( $F103=0,0,((($F103/$E$99)*'PLAN DE ADQUISICIONES'!AK$40)*($G103/$F103)))</f>
        <v>0</v>
      </c>
      <c r="AP103" s="420">
        <f>IF( $F103=0,0,((($F103/$E$99)*'PLAN DE ADQUISICIONES'!AL$40)*($G103/$F103)))</f>
        <v>0</v>
      </c>
      <c r="AQ103" s="420">
        <f>IF( $F103=0,0,((($F103/$E$99)*'PLAN DE ADQUISICIONES'!AM$40)*($G103/$F103)))</f>
        <v>0</v>
      </c>
      <c r="AR103" s="420">
        <f>IF( $F103=0,0,((($F103/$E$99)*'PLAN DE ADQUISICIONES'!AN$40)*($G103/$F103)))</f>
        <v>0</v>
      </c>
      <c r="AS103" s="420">
        <f>IF( $F103=0,0,((($F103/$E$99)*'PLAN DE ADQUISICIONES'!AO$40)*($G103/$F103)))</f>
        <v>0</v>
      </c>
      <c r="AT103" s="423">
        <f>AH103+AI103+AJ103+AK103+AL103+AM103+AN103+AO103+AP103+AQ103+AR103+AS103</f>
        <v>0</v>
      </c>
      <c r="AU103" s="426">
        <f>AS103+AR103+AQ103+AP103+AO103+AN103+AM103+AL103+AK103+AJ103+AI103+AH103+AF103+AE103+AD103+AC103+AB103+AA103+Z103+Y103+X103+W103+V103+U103+S103+R103+Q103+P103+O103+N103+M103+L103+K103+J103+I103+H103</f>
        <v>0</v>
      </c>
      <c r="AV103" s="392">
        <f t="shared" si="24"/>
        <v>0</v>
      </c>
    </row>
    <row r="104" spans="2:48" s="394" customFormat="1" ht="12.75" customHeight="1" x14ac:dyDescent="0.15">
      <c r="B104" s="416" t="str">
        <f>+'FORMATO COSTEO C1'!C$492</f>
        <v>1.3.5.5</v>
      </c>
      <c r="C104" s="417" t="str">
        <f>+'FORMATO COSTEO C1'!B$492</f>
        <v>Categoría de gasto</v>
      </c>
      <c r="D104" s="428"/>
      <c r="E104" s="556"/>
      <c r="F104" s="420">
        <f>+'FORMATO COSTEO C1'!G492</f>
        <v>0</v>
      </c>
      <c r="G104" s="421">
        <f>+'FORMATO COSTEO C1'!L492</f>
        <v>0</v>
      </c>
      <c r="H104" s="425">
        <f>IF( $F104=0,0,((($F104/$E$99)*'PLAN DE ADQUISICIONES'!F$40)*($G104/$F104)))</f>
        <v>0</v>
      </c>
      <c r="I104" s="420">
        <f>IF( $F104=0,0,((($F104/$E$99)*'PLAN DE ADQUISICIONES'!G$40)*($G104/$F104)))</f>
        <v>0</v>
      </c>
      <c r="J104" s="420">
        <f>IF( $F104=0,0,((($F104/$E$99)*'PLAN DE ADQUISICIONES'!H$40)*($G104/$F104)))</f>
        <v>0</v>
      </c>
      <c r="K104" s="420">
        <f>IF( $F104=0,0,((($F104/$E$99)*'PLAN DE ADQUISICIONES'!I$40)*($G104/$F104)))</f>
        <v>0</v>
      </c>
      <c r="L104" s="420">
        <f>IF( $F104=0,0,((($F104/$E$99)*'PLAN DE ADQUISICIONES'!J$40)*($G104/$F104)))</f>
        <v>0</v>
      </c>
      <c r="M104" s="420">
        <f>IF( $F104=0,0,((($F104/$E$99)*'PLAN DE ADQUISICIONES'!K$40)*($G104/$F104)))</f>
        <v>0</v>
      </c>
      <c r="N104" s="420">
        <f>IF( $F104=0,0,((($F104/$E$99)*'PLAN DE ADQUISICIONES'!L$40)*($G104/$F104)))</f>
        <v>0</v>
      </c>
      <c r="O104" s="420">
        <f>IF( $F104=0,0,((($F104/$E$99)*'PLAN DE ADQUISICIONES'!M$40)*($G104/$F104)))</f>
        <v>0</v>
      </c>
      <c r="P104" s="420">
        <f>IF( $F104=0,0,((($F104/$E$99)*'PLAN DE ADQUISICIONES'!N$40)*($G104/$F104)))</f>
        <v>0</v>
      </c>
      <c r="Q104" s="420">
        <f>IF( $F104=0,0,((($F104/$E$99)*'PLAN DE ADQUISICIONES'!O$40)*($G104/$F104)))</f>
        <v>0</v>
      </c>
      <c r="R104" s="420">
        <f>IF( $F104=0,0,((($F104/$E$99)*'PLAN DE ADQUISICIONES'!P$40)*($G104/$F104)))</f>
        <v>0</v>
      </c>
      <c r="S104" s="420">
        <f>IF( $F104=0,0,((($F104/$E$99)*'PLAN DE ADQUISICIONES'!Q$40)*($G104/$F104)))</f>
        <v>0</v>
      </c>
      <c r="T104" s="423">
        <f>H104+I104+J104+K104+L104+M104+N104+O104+P104+Q104+R104+S104</f>
        <v>0</v>
      </c>
      <c r="U104" s="424">
        <f>IF( $F104=0,0,((($F104/$E$99)*'PLAN DE ADQUISICIONES'!R$40)*($G104/$F104)))</f>
        <v>0</v>
      </c>
      <c r="V104" s="420">
        <f>IF( $F104=0,0,((($F104/$E$99)*'PLAN DE ADQUISICIONES'!S$40)*($G104/$F104)))</f>
        <v>0</v>
      </c>
      <c r="W104" s="420">
        <f>IF( $F104=0,0,((($F104/$E$99)*'PLAN DE ADQUISICIONES'!T$40)*($G104/$F104)))</f>
        <v>0</v>
      </c>
      <c r="X104" s="420">
        <f>IF( $F104=0,0,((($F104/$E$99)*'PLAN DE ADQUISICIONES'!U$40)*($G104/$F104)))</f>
        <v>0</v>
      </c>
      <c r="Y104" s="420">
        <f>IF( $F104=0,0,((($F104/$E$99)*'PLAN DE ADQUISICIONES'!V$40)*($G104/$F104)))</f>
        <v>0</v>
      </c>
      <c r="Z104" s="420">
        <f>IF( $F104=0,0,((($F104/$E$99)*'PLAN DE ADQUISICIONES'!W$40)*($G104/$F104)))</f>
        <v>0</v>
      </c>
      <c r="AA104" s="420">
        <f>IF( $F104=0,0,((($F104/$E$99)*'PLAN DE ADQUISICIONES'!X$40)*($G104/$F104)))</f>
        <v>0</v>
      </c>
      <c r="AB104" s="420">
        <f>IF( $F104=0,0,((($F104/$E$99)*'PLAN DE ADQUISICIONES'!Y$40)*($G104/$F104)))</f>
        <v>0</v>
      </c>
      <c r="AC104" s="420">
        <f>IF( $F104=0,0,((($F104/$E$99)*'PLAN DE ADQUISICIONES'!Z$40)*($G104/$F104)))</f>
        <v>0</v>
      </c>
      <c r="AD104" s="420">
        <f>IF( $F104=0,0,((($F104/$E$99)*'PLAN DE ADQUISICIONES'!AA$40)*($G104/$F104)))</f>
        <v>0</v>
      </c>
      <c r="AE104" s="420">
        <f>IF( $F104=0,0,((($F104/$E$99)*'PLAN DE ADQUISICIONES'!AB$40)*($G104/$F104)))</f>
        <v>0</v>
      </c>
      <c r="AF104" s="420">
        <f>IF( $F104=0,0,((($F104/$E$99)*'PLAN DE ADQUISICIONES'!AC$40)*($G104/$F104)))</f>
        <v>0</v>
      </c>
      <c r="AG104" s="421">
        <f>U104+V104+W104+X104+Y104+Z104+AA104+AB104+AC104+AD104+AE104+AF104</f>
        <v>0</v>
      </c>
      <c r="AH104" s="425">
        <f>IF( $F104=0,0,((($F104/$E$99)*'PLAN DE ADQUISICIONES'!AD$40)*($G104/$F104)))</f>
        <v>0</v>
      </c>
      <c r="AI104" s="420">
        <f>IF( $F104=0,0,((($F104/$E$99)*'PLAN DE ADQUISICIONES'!AE$40)*($G104/$F104)))</f>
        <v>0</v>
      </c>
      <c r="AJ104" s="420">
        <f>IF( $F104=0,0,((($F104/$E$99)*'PLAN DE ADQUISICIONES'!AF$40)*($G104/$F104)))</f>
        <v>0</v>
      </c>
      <c r="AK104" s="420">
        <f>IF( $F104=0,0,((($F104/$E$99)*'PLAN DE ADQUISICIONES'!AG$40)*($G104/$F104)))</f>
        <v>0</v>
      </c>
      <c r="AL104" s="420">
        <f>IF( $F104=0,0,((($F104/$E$99)*'PLAN DE ADQUISICIONES'!AH$40)*($G104/$F104)))</f>
        <v>0</v>
      </c>
      <c r="AM104" s="420">
        <f>IF( $F104=0,0,((($F104/$E$99)*'PLAN DE ADQUISICIONES'!AI$40)*($G104/$F104)))</f>
        <v>0</v>
      </c>
      <c r="AN104" s="420">
        <f>IF( $F104=0,0,((($F104/$E$99)*'PLAN DE ADQUISICIONES'!AJ$40)*($G104/$F104)))</f>
        <v>0</v>
      </c>
      <c r="AO104" s="420">
        <f>IF( $F104=0,0,((($F104/$E$99)*'PLAN DE ADQUISICIONES'!AK$40)*($G104/$F104)))</f>
        <v>0</v>
      </c>
      <c r="AP104" s="420">
        <f>IF( $F104=0,0,((($F104/$E$99)*'PLAN DE ADQUISICIONES'!AL$40)*($G104/$F104)))</f>
        <v>0</v>
      </c>
      <c r="AQ104" s="420">
        <f>IF( $F104=0,0,((($F104/$E$99)*'PLAN DE ADQUISICIONES'!AM$40)*($G104/$F104)))</f>
        <v>0</v>
      </c>
      <c r="AR104" s="420">
        <f>IF( $F104=0,0,((($F104/$E$99)*'PLAN DE ADQUISICIONES'!AN$40)*($G104/$F104)))</f>
        <v>0</v>
      </c>
      <c r="AS104" s="420">
        <f>IF( $F104=0,0,((($F104/$E$99)*'PLAN DE ADQUISICIONES'!AO$40)*($G104/$F104)))</f>
        <v>0</v>
      </c>
      <c r="AT104" s="423">
        <f>AH104+AI104+AJ104+AK104+AL104+AM104+AN104+AO104+AP104+AQ104+AR104+AS104</f>
        <v>0</v>
      </c>
      <c r="AU104" s="426">
        <f>AS104+AR104+AQ104+AP104+AO104+AN104+AM104+AL104+AK104+AJ104+AI104+AH104+AF104+AE104+AD104+AC104+AB104+AA104+Z104+Y104+X104+W104+V104+U104+S104+R104+Q104+P104+O104+N104+M104+L104+K104+J104+I104+H104</f>
        <v>0</v>
      </c>
      <c r="AV104" s="392">
        <f t="shared" si="24"/>
        <v>0</v>
      </c>
    </row>
    <row r="105" spans="2:48" s="394" customFormat="1" ht="30" customHeight="1" outlineLevel="1" x14ac:dyDescent="0.15">
      <c r="B105" s="382">
        <f>+'FORMATO COSTEO C2'!C12</f>
        <v>2</v>
      </c>
      <c r="C105" s="432" t="str">
        <f>+'FORMATO COSTEO C2'!D12</f>
        <v xml:space="preserve">Implementación y/o fortalecimiento de negocios en los distritos de Pisac, Taray, Lamay, Coya y Calca, provincia de Calca - región Cusco, con idea de negocio o negocio propio en marcha  </v>
      </c>
      <c r="D105" s="384"/>
      <c r="E105" s="533"/>
      <c r="F105" s="386">
        <f>+F106+F137+F168</f>
        <v>178588</v>
      </c>
      <c r="G105" s="387">
        <f>+G106+G137+G168</f>
        <v>22500</v>
      </c>
      <c r="H105" s="388">
        <f>+H106+H137+H168</f>
        <v>0</v>
      </c>
      <c r="I105" s="386">
        <f t="shared" ref="I105:AS105" si="29">+I106+I137+I168</f>
        <v>0</v>
      </c>
      <c r="J105" s="386">
        <f t="shared" si="29"/>
        <v>0</v>
      </c>
      <c r="K105" s="386">
        <f t="shared" si="29"/>
        <v>0</v>
      </c>
      <c r="L105" s="386">
        <f t="shared" si="29"/>
        <v>0</v>
      </c>
      <c r="M105" s="386">
        <f t="shared" si="29"/>
        <v>0</v>
      </c>
      <c r="N105" s="386">
        <f t="shared" si="29"/>
        <v>0</v>
      </c>
      <c r="O105" s="386">
        <f t="shared" si="29"/>
        <v>3333.3333333333335</v>
      </c>
      <c r="P105" s="386">
        <f t="shared" si="29"/>
        <v>3333.3333333333335</v>
      </c>
      <c r="Q105" s="386">
        <f t="shared" si="29"/>
        <v>3333.3333333333335</v>
      </c>
      <c r="R105" s="386">
        <f t="shared" si="29"/>
        <v>4166.666666666667</v>
      </c>
      <c r="S105" s="386">
        <f t="shared" si="29"/>
        <v>4166.666666666667</v>
      </c>
      <c r="T105" s="389">
        <f>+T106+T137+T168</f>
        <v>18333.333333333336</v>
      </c>
      <c r="U105" s="390">
        <f t="shared" si="29"/>
        <v>4166.666666666667</v>
      </c>
      <c r="V105" s="386">
        <f t="shared" si="29"/>
        <v>0</v>
      </c>
      <c r="W105" s="386">
        <f t="shared" si="29"/>
        <v>0</v>
      </c>
      <c r="X105" s="386">
        <f t="shared" si="29"/>
        <v>0</v>
      </c>
      <c r="Y105" s="386">
        <f t="shared" si="29"/>
        <v>0</v>
      </c>
      <c r="Z105" s="386">
        <f t="shared" si="29"/>
        <v>0</v>
      </c>
      <c r="AA105" s="386">
        <f t="shared" si="29"/>
        <v>0</v>
      </c>
      <c r="AB105" s="386">
        <f t="shared" si="29"/>
        <v>0</v>
      </c>
      <c r="AC105" s="386">
        <f t="shared" si="29"/>
        <v>0</v>
      </c>
      <c r="AD105" s="386">
        <f t="shared" si="29"/>
        <v>0</v>
      </c>
      <c r="AE105" s="386">
        <f t="shared" si="29"/>
        <v>0</v>
      </c>
      <c r="AF105" s="386">
        <f t="shared" si="29"/>
        <v>0</v>
      </c>
      <c r="AG105" s="387">
        <f>+AG106+AG137+AG168</f>
        <v>4166.666666666667</v>
      </c>
      <c r="AH105" s="388">
        <f t="shared" si="29"/>
        <v>0</v>
      </c>
      <c r="AI105" s="386">
        <f t="shared" si="29"/>
        <v>0</v>
      </c>
      <c r="AJ105" s="386">
        <f t="shared" si="29"/>
        <v>0</v>
      </c>
      <c r="AK105" s="386">
        <f t="shared" si="29"/>
        <v>0</v>
      </c>
      <c r="AL105" s="386">
        <f t="shared" si="29"/>
        <v>0</v>
      </c>
      <c r="AM105" s="386">
        <f t="shared" si="29"/>
        <v>0</v>
      </c>
      <c r="AN105" s="386">
        <f t="shared" si="29"/>
        <v>0</v>
      </c>
      <c r="AO105" s="386">
        <f t="shared" si="29"/>
        <v>0</v>
      </c>
      <c r="AP105" s="386">
        <f t="shared" si="29"/>
        <v>0</v>
      </c>
      <c r="AQ105" s="386">
        <f t="shared" si="29"/>
        <v>0</v>
      </c>
      <c r="AR105" s="386">
        <f t="shared" si="29"/>
        <v>0</v>
      </c>
      <c r="AS105" s="386">
        <f t="shared" si="29"/>
        <v>0</v>
      </c>
      <c r="AT105" s="389">
        <f>+AT106+AT137+AT168</f>
        <v>0</v>
      </c>
      <c r="AU105" s="433">
        <f>+AU106+AU137+AU168</f>
        <v>22500</v>
      </c>
      <c r="AV105" s="392">
        <f t="shared" si="24"/>
        <v>0</v>
      </c>
    </row>
    <row r="106" spans="2:48" s="394" customFormat="1" ht="12.75" customHeight="1" outlineLevel="1" x14ac:dyDescent="0.25">
      <c r="B106" s="395">
        <f>+'FORMATO COSTEO C2'!C13</f>
        <v>2.1</v>
      </c>
      <c r="C106" s="396" t="str">
        <f>+'FORMATO COSTEO C2'!D13</f>
        <v>Emprendedores del sector turismo de los distritos de Pisac, Taray, Lamay, Coya y Calca, provincia de Calca - región Cusco implementan o fortalecen sus negocios en el marco de su plan de negocios/mejoras</v>
      </c>
      <c r="D106" s="397"/>
      <c r="E106" s="534"/>
      <c r="F106" s="399">
        <f t="shared" ref="F106:P106" si="30">+F107+F113+F119+F125+F131</f>
        <v>60588</v>
      </c>
      <c r="G106" s="400">
        <f t="shared" si="30"/>
        <v>20000</v>
      </c>
      <c r="H106" s="401">
        <f t="shared" si="30"/>
        <v>0</v>
      </c>
      <c r="I106" s="399">
        <f>+I107+I113+I119+I125+I131</f>
        <v>0</v>
      </c>
      <c r="J106" s="399">
        <f>+J107+J113+J119+J125+J131</f>
        <v>0</v>
      </c>
      <c r="K106" s="399">
        <f>+K107+K113+K119+K125+K131</f>
        <v>0</v>
      </c>
      <c r="L106" s="399">
        <f>+L107+L113+L119+L125+L131</f>
        <v>0</v>
      </c>
      <c r="M106" s="399">
        <f>+M107+M113+M119+M125+M131</f>
        <v>0</v>
      </c>
      <c r="N106" s="399">
        <f t="shared" si="30"/>
        <v>0</v>
      </c>
      <c r="O106" s="399">
        <f t="shared" si="30"/>
        <v>3333.3333333333335</v>
      </c>
      <c r="P106" s="399">
        <f t="shared" si="30"/>
        <v>3333.3333333333335</v>
      </c>
      <c r="Q106" s="399">
        <f>+Q107+Q113+Q119+Q125+Q131</f>
        <v>3333.3333333333335</v>
      </c>
      <c r="R106" s="399">
        <f>+R107+R113+R119+R125+R131</f>
        <v>3333.3333333333335</v>
      </c>
      <c r="S106" s="399">
        <f>+S107+S113+S119+S125+S131</f>
        <v>3333.3333333333335</v>
      </c>
      <c r="T106" s="402">
        <f>+T107+T113+T119+T125+T131</f>
        <v>16666.666666666668</v>
      </c>
      <c r="U106" s="403">
        <f t="shared" ref="U106:AS106" si="31">+U107+U113+U119+U125+U131</f>
        <v>3333.3333333333335</v>
      </c>
      <c r="V106" s="399">
        <f t="shared" si="31"/>
        <v>0</v>
      </c>
      <c r="W106" s="399">
        <f t="shared" si="31"/>
        <v>0</v>
      </c>
      <c r="X106" s="399">
        <f t="shared" si="31"/>
        <v>0</v>
      </c>
      <c r="Y106" s="399">
        <f t="shared" si="31"/>
        <v>0</v>
      </c>
      <c r="Z106" s="399">
        <f t="shared" si="31"/>
        <v>0</v>
      </c>
      <c r="AA106" s="399">
        <f t="shared" si="31"/>
        <v>0</v>
      </c>
      <c r="AB106" s="399">
        <f t="shared" si="31"/>
        <v>0</v>
      </c>
      <c r="AC106" s="399">
        <f t="shared" si="31"/>
        <v>0</v>
      </c>
      <c r="AD106" s="399">
        <f t="shared" si="31"/>
        <v>0</v>
      </c>
      <c r="AE106" s="399">
        <f t="shared" si="31"/>
        <v>0</v>
      </c>
      <c r="AF106" s="399">
        <f t="shared" si="31"/>
        <v>0</v>
      </c>
      <c r="AG106" s="400">
        <f>+AG107+AG113+AG119+AG125+AG131</f>
        <v>3333.3333333333335</v>
      </c>
      <c r="AH106" s="401">
        <f t="shared" si="31"/>
        <v>0</v>
      </c>
      <c r="AI106" s="399">
        <f t="shared" si="31"/>
        <v>0</v>
      </c>
      <c r="AJ106" s="399">
        <f t="shared" si="31"/>
        <v>0</v>
      </c>
      <c r="AK106" s="399">
        <f t="shared" si="31"/>
        <v>0</v>
      </c>
      <c r="AL106" s="399">
        <f t="shared" si="31"/>
        <v>0</v>
      </c>
      <c r="AM106" s="399">
        <f t="shared" si="31"/>
        <v>0</v>
      </c>
      <c r="AN106" s="399">
        <f t="shared" si="31"/>
        <v>0</v>
      </c>
      <c r="AO106" s="399">
        <f t="shared" si="31"/>
        <v>0</v>
      </c>
      <c r="AP106" s="399">
        <f t="shared" si="31"/>
        <v>0</v>
      </c>
      <c r="AQ106" s="399">
        <f t="shared" si="31"/>
        <v>0</v>
      </c>
      <c r="AR106" s="399">
        <f t="shared" si="31"/>
        <v>0</v>
      </c>
      <c r="AS106" s="399">
        <f t="shared" si="31"/>
        <v>0</v>
      </c>
      <c r="AT106" s="402">
        <f>+AT107+AT113+AT119+AT125+AT131</f>
        <v>0</v>
      </c>
      <c r="AU106" s="404">
        <f>+AU107+AU113+AU119+AU125+AU131</f>
        <v>20000</v>
      </c>
      <c r="AV106" s="392">
        <f t="shared" si="24"/>
        <v>0</v>
      </c>
    </row>
    <row r="107" spans="2:48" s="394" customFormat="1" ht="12.75" customHeight="1" outlineLevel="1" x14ac:dyDescent="0.15">
      <c r="B107" s="406" t="str">
        <f>+'FORMATO COSTEO C2'!C14</f>
        <v>2.1.1</v>
      </c>
      <c r="C107" s="430" t="str">
        <f>+'FORMATO COSTEO C2'!B14</f>
        <v>Asistencia técnica para la implementación de sus planes de negocio o planes de mejora</v>
      </c>
      <c r="D107" s="408" t="str">
        <f>+'FORMATO COSTEO C2'!D14</f>
        <v>Visita</v>
      </c>
      <c r="E107" s="538">
        <f>+'FORMATO COSTEO C2'!E14</f>
        <v>1188</v>
      </c>
      <c r="F107" s="410">
        <f>SUM(F108:F112)</f>
        <v>60588</v>
      </c>
      <c r="G107" s="411">
        <f t="shared" ref="G107:AS107" si="32">SUM(G108:G112)</f>
        <v>20000</v>
      </c>
      <c r="H107" s="412">
        <f t="shared" si="32"/>
        <v>0</v>
      </c>
      <c r="I107" s="410">
        <f t="shared" si="32"/>
        <v>0</v>
      </c>
      <c r="J107" s="410">
        <f t="shared" si="32"/>
        <v>0</v>
      </c>
      <c r="K107" s="410">
        <f t="shared" si="32"/>
        <v>0</v>
      </c>
      <c r="L107" s="410">
        <f t="shared" si="32"/>
        <v>0</v>
      </c>
      <c r="M107" s="410">
        <f t="shared" si="32"/>
        <v>0</v>
      </c>
      <c r="N107" s="410">
        <f t="shared" si="32"/>
        <v>0</v>
      </c>
      <c r="O107" s="410">
        <f t="shared" si="32"/>
        <v>3333.3333333333335</v>
      </c>
      <c r="P107" s="410">
        <f t="shared" si="32"/>
        <v>3333.3333333333335</v>
      </c>
      <c r="Q107" s="410">
        <f t="shared" si="32"/>
        <v>3333.3333333333335</v>
      </c>
      <c r="R107" s="410">
        <f t="shared" si="32"/>
        <v>3333.3333333333335</v>
      </c>
      <c r="S107" s="410">
        <f t="shared" si="32"/>
        <v>3333.3333333333335</v>
      </c>
      <c r="T107" s="413">
        <f>SUM(T108:T112)</f>
        <v>16666.666666666668</v>
      </c>
      <c r="U107" s="414">
        <f t="shared" si="32"/>
        <v>3333.3333333333335</v>
      </c>
      <c r="V107" s="410">
        <f t="shared" si="32"/>
        <v>0</v>
      </c>
      <c r="W107" s="410">
        <f t="shared" si="32"/>
        <v>0</v>
      </c>
      <c r="X107" s="410">
        <f t="shared" si="32"/>
        <v>0</v>
      </c>
      <c r="Y107" s="410">
        <f t="shared" si="32"/>
        <v>0</v>
      </c>
      <c r="Z107" s="410">
        <f t="shared" si="32"/>
        <v>0</v>
      </c>
      <c r="AA107" s="410">
        <f t="shared" si="32"/>
        <v>0</v>
      </c>
      <c r="AB107" s="410">
        <f t="shared" si="32"/>
        <v>0</v>
      </c>
      <c r="AC107" s="410">
        <f t="shared" si="32"/>
        <v>0</v>
      </c>
      <c r="AD107" s="410">
        <f t="shared" si="32"/>
        <v>0</v>
      </c>
      <c r="AE107" s="410">
        <f t="shared" si="32"/>
        <v>0</v>
      </c>
      <c r="AF107" s="410">
        <f t="shared" si="32"/>
        <v>0</v>
      </c>
      <c r="AG107" s="411">
        <f t="shared" si="32"/>
        <v>3333.3333333333335</v>
      </c>
      <c r="AH107" s="412">
        <f t="shared" si="32"/>
        <v>0</v>
      </c>
      <c r="AI107" s="410">
        <f t="shared" si="32"/>
        <v>0</v>
      </c>
      <c r="AJ107" s="410">
        <f t="shared" si="32"/>
        <v>0</v>
      </c>
      <c r="AK107" s="410">
        <f t="shared" si="32"/>
        <v>0</v>
      </c>
      <c r="AL107" s="410">
        <f t="shared" si="32"/>
        <v>0</v>
      </c>
      <c r="AM107" s="410">
        <f t="shared" si="32"/>
        <v>0</v>
      </c>
      <c r="AN107" s="410">
        <f t="shared" si="32"/>
        <v>0</v>
      </c>
      <c r="AO107" s="410">
        <f t="shared" si="32"/>
        <v>0</v>
      </c>
      <c r="AP107" s="410">
        <f t="shared" si="32"/>
        <v>0</v>
      </c>
      <c r="AQ107" s="410">
        <f t="shared" si="32"/>
        <v>0</v>
      </c>
      <c r="AR107" s="410">
        <f t="shared" si="32"/>
        <v>0</v>
      </c>
      <c r="AS107" s="410">
        <f t="shared" si="32"/>
        <v>0</v>
      </c>
      <c r="AT107" s="413">
        <f>SUM(AT108:AT112)</f>
        <v>0</v>
      </c>
      <c r="AU107" s="415">
        <f>SUM(AU108:AU112)</f>
        <v>20000</v>
      </c>
      <c r="AV107" s="392">
        <f t="shared" si="24"/>
        <v>0</v>
      </c>
    </row>
    <row r="108" spans="2:48" s="394" customFormat="1" ht="12.75" customHeight="1" outlineLevel="1" x14ac:dyDescent="0.15">
      <c r="B108" s="416" t="str">
        <f>+'FORMATO COSTEO C2'!C16</f>
        <v>2.1.1.1</v>
      </c>
      <c r="C108" s="417" t="str">
        <f>+'FORMATO COSTEO C2'!B16</f>
        <v>Consultorías</v>
      </c>
      <c r="D108" s="418"/>
      <c r="E108" s="555"/>
      <c r="F108" s="420">
        <f>+'FORMATO COSTEO C2'!G16</f>
        <v>59400</v>
      </c>
      <c r="G108" s="421">
        <f>+'FORMATO COSTEO C2'!L16</f>
        <v>20000</v>
      </c>
      <c r="H108" s="422">
        <f>IF( $F108=0,0,((($F108/$E$107)*'PLAN DE ADQUISICIONES'!F$46)*($G108/$F108)))</f>
        <v>0</v>
      </c>
      <c r="I108" s="420">
        <f>IF( $F108=0,0,((($F108/$E$107)*'PLAN DE ADQUISICIONES'!G$46)*($G108/$F108)))</f>
        <v>0</v>
      </c>
      <c r="J108" s="420">
        <f>IF( $F108=0,0,((($F108/$E$107)*'PLAN DE ADQUISICIONES'!H$46)*($G108/$F108)))</f>
        <v>0</v>
      </c>
      <c r="K108" s="420">
        <f>IF( $F108=0,0,((($F108/$E$107)*'PLAN DE ADQUISICIONES'!I$46)*($G108/$F108)))</f>
        <v>0</v>
      </c>
      <c r="L108" s="420">
        <f>IF( $F108=0,0,((($F108/$E$107)*'PLAN DE ADQUISICIONES'!J$46)*($G108/$F108)))</f>
        <v>0</v>
      </c>
      <c r="M108" s="420">
        <f>IF( $F108=0,0,((($F108/$E$107)*'PLAN DE ADQUISICIONES'!K$46)*($G108/$F108)))</f>
        <v>0</v>
      </c>
      <c r="N108" s="420">
        <f>IF( $F108=0,0,((($F108/$E$107)*'PLAN DE ADQUISICIONES'!L$46)*($G108/$F108)))</f>
        <v>0</v>
      </c>
      <c r="O108" s="420">
        <f>IF( $F108=0,0,((($F108/$E$107)*'PLAN DE ADQUISICIONES'!M$46)*($G108/$F108)))</f>
        <v>3333.3333333333335</v>
      </c>
      <c r="P108" s="420">
        <f>IF( $F108=0,0,((($F108/$E$107)*'PLAN DE ADQUISICIONES'!N$46)*($G108/$F108)))</f>
        <v>3333.3333333333335</v>
      </c>
      <c r="Q108" s="420">
        <f>IF( $F108=0,0,((($F108/$E$107)*'PLAN DE ADQUISICIONES'!O$46)*($G108/$F108)))</f>
        <v>3333.3333333333335</v>
      </c>
      <c r="R108" s="420">
        <f>IF( $F108=0,0,((($F108/$E$107)*'PLAN DE ADQUISICIONES'!P$46)*($G108/$F108)))</f>
        <v>3333.3333333333335</v>
      </c>
      <c r="S108" s="420">
        <f>IF( $F108=0,0,((($F108/$E$107)*'PLAN DE ADQUISICIONES'!Q$46)*($G108/$F108)))</f>
        <v>3333.3333333333335</v>
      </c>
      <c r="T108" s="423">
        <f>H108+I108+J108+K108+L108+M108+N108+O108+P108+Q108+R108+S108</f>
        <v>16666.666666666668</v>
      </c>
      <c r="U108" s="424">
        <f>IF( $F108=0,0,((($F108/$E$107)*'PLAN DE ADQUISICIONES'!R$46)*($G108/$F108)))</f>
        <v>3333.3333333333335</v>
      </c>
      <c r="V108" s="420">
        <f>IF( $F108=0,0,((($F108/$E$107)*'PLAN DE ADQUISICIONES'!S$46)*($G108/$F108)))</f>
        <v>0</v>
      </c>
      <c r="W108" s="420">
        <f>IF( $F108=0,0,((($F108/$E$107)*'PLAN DE ADQUISICIONES'!T$46)*($G108/$F108)))</f>
        <v>0</v>
      </c>
      <c r="X108" s="420">
        <f>IF( $F108=0,0,((($F108/$E$107)*'PLAN DE ADQUISICIONES'!U$46)*($G108/$F108)))</f>
        <v>0</v>
      </c>
      <c r="Y108" s="420">
        <f>IF( $F108=0,0,((($F108/$E$107)*'PLAN DE ADQUISICIONES'!V$46)*($G108/$F108)))</f>
        <v>0</v>
      </c>
      <c r="Z108" s="420">
        <f>IF( $F108=0,0,((($F108/$E$107)*'PLAN DE ADQUISICIONES'!W$46)*($G108/$F108)))</f>
        <v>0</v>
      </c>
      <c r="AA108" s="420">
        <f>IF( $F108=0,0,((($F108/$E$107)*'PLAN DE ADQUISICIONES'!X$46)*($G108/$F108)))</f>
        <v>0</v>
      </c>
      <c r="AB108" s="420">
        <f>IF( $F108=0,0,((($F108/$E$107)*'PLAN DE ADQUISICIONES'!Y$46)*($G108/$F108)))</f>
        <v>0</v>
      </c>
      <c r="AC108" s="420">
        <f>IF( $F108=0,0,((($F108/$E$107)*'PLAN DE ADQUISICIONES'!Z$46)*($G108/$F108)))</f>
        <v>0</v>
      </c>
      <c r="AD108" s="420">
        <f>IF( $F108=0,0,((($F108/$E$107)*'PLAN DE ADQUISICIONES'!AA$46)*($G108/$F108)))</f>
        <v>0</v>
      </c>
      <c r="AE108" s="420">
        <f>IF( $F108=0,0,((($F108/$E$107)*'PLAN DE ADQUISICIONES'!AB$46)*($G108/$F108)))</f>
        <v>0</v>
      </c>
      <c r="AF108" s="420">
        <f>IF( $F108=0,0,((($F108/$E$107)*'PLAN DE ADQUISICIONES'!AC$46)*($G108/$F108)))</f>
        <v>0</v>
      </c>
      <c r="AG108" s="421">
        <f>U108+V108+W108+X108+Y108+Z108+AA108+AB108+AC108+AD108+AE108+AF108</f>
        <v>3333.3333333333335</v>
      </c>
      <c r="AH108" s="425">
        <f>IF( $F108=0,0,((($F108/$E$107)*'PLAN DE ADQUISICIONES'!AD$46)*($G108/$F108)))</f>
        <v>0</v>
      </c>
      <c r="AI108" s="420">
        <f>IF( $F108=0,0,((($F108/$E$107)*'PLAN DE ADQUISICIONES'!AE$46)*($G108/$F108)))</f>
        <v>0</v>
      </c>
      <c r="AJ108" s="420">
        <f>IF( $F108=0,0,((($F108/$E$107)*'PLAN DE ADQUISICIONES'!AF$46)*($G108/$F108)))</f>
        <v>0</v>
      </c>
      <c r="AK108" s="420">
        <f>IF( $F108=0,0,((($F108/$E$107)*'PLAN DE ADQUISICIONES'!AG$46)*($G108/$F108)))</f>
        <v>0</v>
      </c>
      <c r="AL108" s="420">
        <f>IF( $F108=0,0,((($F108/$E$107)*'PLAN DE ADQUISICIONES'!AH$46)*($G108/$F108)))</f>
        <v>0</v>
      </c>
      <c r="AM108" s="420">
        <f>IF( $F108=0,0,((($F108/$E$107)*'PLAN DE ADQUISICIONES'!AI$46)*($G108/$F108)))</f>
        <v>0</v>
      </c>
      <c r="AN108" s="420">
        <f>IF( $F108=0,0,((($F108/$E$107)*'PLAN DE ADQUISICIONES'!AJ$46)*($G108/$F108)))</f>
        <v>0</v>
      </c>
      <c r="AO108" s="420">
        <f>IF( $F108=0,0,((($F108/$E$107)*'PLAN DE ADQUISICIONES'!AK$46)*($G108/$F108)))</f>
        <v>0</v>
      </c>
      <c r="AP108" s="420">
        <f>IF( $F108=0,0,((($F108/$E$107)*'PLAN DE ADQUISICIONES'!AL$46)*($G108/$F108)))</f>
        <v>0</v>
      </c>
      <c r="AQ108" s="420">
        <f>IF( $F108=0,0,((($F108/$E$107)*'PLAN DE ADQUISICIONES'!AM$46)*($G108/$F108)))</f>
        <v>0</v>
      </c>
      <c r="AR108" s="420">
        <f>IF( $F108=0,0,((($F108/$E$107)*'PLAN DE ADQUISICIONES'!AN$46)*($G108/$F108)))</f>
        <v>0</v>
      </c>
      <c r="AS108" s="420">
        <f>IF( $F108=0,0,((($F108/$E$107)*'PLAN DE ADQUISICIONES'!AO$46)*($G108/$F108)))</f>
        <v>0</v>
      </c>
      <c r="AT108" s="423">
        <f>AH108+AI108+AJ108+AK108+AL108+AM108+AN108+AO108+AP108+AQ108+AR108+AS108</f>
        <v>0</v>
      </c>
      <c r="AU108" s="426">
        <f>AS108+AR108+AQ108+AP108+AO108+AN108+AM108+AL108+AK108+AJ108+AI108+AH108+AF108+AE108+AD108+AC108+AB108+AA108+Z108+Y108+X108+W108+V108+U108+S108+R108+Q108+P108+O108+N108+M108+L108+K108+J108+I108+H108</f>
        <v>20000</v>
      </c>
      <c r="AV108" s="392">
        <f t="shared" si="24"/>
        <v>0</v>
      </c>
    </row>
    <row r="109" spans="2:48" s="394" customFormat="1" ht="12.75" customHeight="1" outlineLevel="1" x14ac:dyDescent="0.15">
      <c r="B109" s="416" t="str">
        <f>+'FORMATO COSTEO C2'!C22</f>
        <v>2.1.1.2</v>
      </c>
      <c r="C109" s="417" t="str">
        <f>+'FORMATO COSTEO C2'!B$22</f>
        <v>Servicios de terceros</v>
      </c>
      <c r="D109" s="418"/>
      <c r="E109" s="555"/>
      <c r="F109" s="420">
        <f>+'FORMATO COSTEO C2'!G$22</f>
        <v>1188</v>
      </c>
      <c r="G109" s="421">
        <f>+'FORMATO COSTEO C2'!L$22</f>
        <v>0</v>
      </c>
      <c r="H109" s="425">
        <f>IF( $F109=0,0,((($F109/$E$107)*'PLAN DE ADQUISICIONES'!F$46)*($G109/$F109)))</f>
        <v>0</v>
      </c>
      <c r="I109" s="420">
        <f>IF( $F109=0,0,((($F109/$E$107)*'PLAN DE ADQUISICIONES'!G$46)*($G109/$F109)))</f>
        <v>0</v>
      </c>
      <c r="J109" s="420">
        <f>IF( $F109=0,0,((($F109/$E$107)*'PLAN DE ADQUISICIONES'!H$46)*($G109/$F109)))</f>
        <v>0</v>
      </c>
      <c r="K109" s="420">
        <f>IF( $F109=0,0,((($F109/$E$107)*'PLAN DE ADQUISICIONES'!I$46)*($G109/$F109)))</f>
        <v>0</v>
      </c>
      <c r="L109" s="420">
        <f>IF( $F109=0,0,((($F109/$E$107)*'PLAN DE ADQUISICIONES'!J$46)*($G109/$F109)))</f>
        <v>0</v>
      </c>
      <c r="M109" s="420">
        <f>IF( $F109=0,0,((($F109/$E$107)*'PLAN DE ADQUISICIONES'!K$46)*($G109/$F109)))</f>
        <v>0</v>
      </c>
      <c r="N109" s="420">
        <f>IF( $F109=0,0,((($F109/$E$107)*'PLAN DE ADQUISICIONES'!L$46)*($G109/$F109)))</f>
        <v>0</v>
      </c>
      <c r="O109" s="420">
        <f>IF( $F109=0,0,((($F109/$E$107)*'PLAN DE ADQUISICIONES'!M$46)*($G109/$F109)))</f>
        <v>0</v>
      </c>
      <c r="P109" s="420">
        <f>IF( $F109=0,0,((($F109/$E$107)*'PLAN DE ADQUISICIONES'!N$46)*($G109/$F109)))</f>
        <v>0</v>
      </c>
      <c r="Q109" s="420">
        <f>IF( $F109=0,0,((($F109/$E$107)*'PLAN DE ADQUISICIONES'!O$46)*($G109/$F109)))</f>
        <v>0</v>
      </c>
      <c r="R109" s="420">
        <f>IF( $F109=0,0,((($F109/$E$107)*'PLAN DE ADQUISICIONES'!P$46)*($G109/$F109)))</f>
        <v>0</v>
      </c>
      <c r="S109" s="420">
        <f>IF( $F109=0,0,((($F109/$E$107)*'PLAN DE ADQUISICIONES'!Q$46)*($G109/$F109)))</f>
        <v>0</v>
      </c>
      <c r="T109" s="423">
        <f>H109+I109+J109+K109+L109+M109+N109+O109+P109+Q109+R109+S109</f>
        <v>0</v>
      </c>
      <c r="U109" s="424">
        <f>IF( $F109=0,0,((($F109/$E$107)*'PLAN DE ADQUISICIONES'!R$46)*($G109/$F109)))</f>
        <v>0</v>
      </c>
      <c r="V109" s="420">
        <f>IF( $F109=0,0,((($F109/$E$107)*'PLAN DE ADQUISICIONES'!S$46)*($G109/$F109)))</f>
        <v>0</v>
      </c>
      <c r="W109" s="420">
        <f>IF( $F109=0,0,((($F109/$E$107)*'PLAN DE ADQUISICIONES'!T$46)*($G109/$F109)))</f>
        <v>0</v>
      </c>
      <c r="X109" s="420">
        <f>IF( $F109=0,0,((($F109/$E$107)*'PLAN DE ADQUISICIONES'!U$46)*($G109/$F109)))</f>
        <v>0</v>
      </c>
      <c r="Y109" s="420">
        <f>IF( $F109=0,0,((($F109/$E$107)*'PLAN DE ADQUISICIONES'!V$46)*($G109/$F109)))</f>
        <v>0</v>
      </c>
      <c r="Z109" s="420">
        <f>IF( $F109=0,0,((($F109/$E$107)*'PLAN DE ADQUISICIONES'!W$46)*($G109/$F109)))</f>
        <v>0</v>
      </c>
      <c r="AA109" s="420">
        <f>IF( $F109=0,0,((($F109/$E$107)*'PLAN DE ADQUISICIONES'!X$46)*($G109/$F109)))</f>
        <v>0</v>
      </c>
      <c r="AB109" s="420">
        <f>IF( $F109=0,0,((($F109/$E$107)*'PLAN DE ADQUISICIONES'!Y$46)*($G109/$F109)))</f>
        <v>0</v>
      </c>
      <c r="AC109" s="420">
        <f>IF( $F109=0,0,((($F109/$E$107)*'PLAN DE ADQUISICIONES'!Z$46)*($G109/$F109)))</f>
        <v>0</v>
      </c>
      <c r="AD109" s="420">
        <f>IF( $F109=0,0,((($F109/$E$107)*'PLAN DE ADQUISICIONES'!AA$46)*($G109/$F109)))</f>
        <v>0</v>
      </c>
      <c r="AE109" s="420">
        <f>IF( $F109=0,0,((($F109/$E$107)*'PLAN DE ADQUISICIONES'!AB$46)*($G109/$F109)))</f>
        <v>0</v>
      </c>
      <c r="AF109" s="420">
        <f>IF( $F109=0,0,((($F109/$E$107)*'PLAN DE ADQUISICIONES'!AC$46)*($G109/$F109)))</f>
        <v>0</v>
      </c>
      <c r="AG109" s="421">
        <f>U109+V109+W109+X109+Y109+Z109+AA109+AB109+AC109+AD109+AE109+AF109</f>
        <v>0</v>
      </c>
      <c r="AH109" s="425">
        <f>IF( $F109=0,0,((($F109/$E$107)*'PLAN DE ADQUISICIONES'!AD$46)*($G109/$F109)))</f>
        <v>0</v>
      </c>
      <c r="AI109" s="420">
        <f>IF( $F109=0,0,((($F109/$E$107)*'PLAN DE ADQUISICIONES'!AE$46)*($G109/$F109)))</f>
        <v>0</v>
      </c>
      <c r="AJ109" s="420">
        <f>IF( $F109=0,0,((($F109/$E$107)*'PLAN DE ADQUISICIONES'!AF$46)*($G109/$F109)))</f>
        <v>0</v>
      </c>
      <c r="AK109" s="420">
        <f>IF( $F109=0,0,((($F109/$E$107)*'PLAN DE ADQUISICIONES'!AG$46)*($G109/$F109)))</f>
        <v>0</v>
      </c>
      <c r="AL109" s="420">
        <f>IF( $F109=0,0,((($F109/$E$107)*'PLAN DE ADQUISICIONES'!AH$46)*($G109/$F109)))</f>
        <v>0</v>
      </c>
      <c r="AM109" s="420">
        <f>IF( $F109=0,0,((($F109/$E$107)*'PLAN DE ADQUISICIONES'!AI$46)*($G109/$F109)))</f>
        <v>0</v>
      </c>
      <c r="AN109" s="420">
        <f>IF( $F109=0,0,((($F109/$E$107)*'PLAN DE ADQUISICIONES'!AJ$46)*($G109/$F109)))</f>
        <v>0</v>
      </c>
      <c r="AO109" s="420">
        <f>IF( $F109=0,0,((($F109/$E$107)*'PLAN DE ADQUISICIONES'!AK$46)*($G109/$F109)))</f>
        <v>0</v>
      </c>
      <c r="AP109" s="420">
        <f>IF( $F109=0,0,((($F109/$E$107)*'PLAN DE ADQUISICIONES'!AL$46)*($G109/$F109)))</f>
        <v>0</v>
      </c>
      <c r="AQ109" s="420">
        <f>IF( $F109=0,0,((($F109/$E$107)*'PLAN DE ADQUISICIONES'!AM$46)*($G109/$F109)))</f>
        <v>0</v>
      </c>
      <c r="AR109" s="420">
        <f>IF( $F109=0,0,((($F109/$E$107)*'PLAN DE ADQUISICIONES'!AN$46)*($G109/$F109)))</f>
        <v>0</v>
      </c>
      <c r="AS109" s="420">
        <f>IF( $F109=0,0,((($F109/$E$107)*'PLAN DE ADQUISICIONES'!AO$46)*($G109/$F109)))</f>
        <v>0</v>
      </c>
      <c r="AT109" s="423">
        <f>AH109+AI109+AJ109+AK109+AL109+AM109+AN109+AO109+AP109+AQ109+AR109+AS109</f>
        <v>0</v>
      </c>
      <c r="AU109" s="426">
        <f>AS109+AR109+AQ109+AP109+AO109+AN109+AM109+AL109+AK109+AJ109+AI109+AH109+AF109+AE109+AD109+AC109+AB109+AA109+Z109+Y109+X109+W109+V109+U109+S109+R109+Q109+P109+O109+N109+M109+L109+K109+J109+I109+H109</f>
        <v>0</v>
      </c>
      <c r="AV109" s="392">
        <f t="shared" si="24"/>
        <v>0</v>
      </c>
    </row>
    <row r="110" spans="2:48" s="394" customFormat="1" ht="12.75" customHeight="1" outlineLevel="1" x14ac:dyDescent="0.15">
      <c r="B110" s="416" t="str">
        <f>+'FORMATO COSTEO C2'!C28</f>
        <v>2.1.1.3</v>
      </c>
      <c r="C110" s="417" t="str">
        <f>+'FORMATO COSTEO C2'!B$28</f>
        <v>Categoría de gasto</v>
      </c>
      <c r="D110" s="418"/>
      <c r="E110" s="555"/>
      <c r="F110" s="420">
        <f>+'FORMATO COSTEO C2'!G$28</f>
        <v>0</v>
      </c>
      <c r="G110" s="421">
        <f>+'FORMATO COSTEO C2'!L$28</f>
        <v>0</v>
      </c>
      <c r="H110" s="425">
        <f>IF( $F110=0,0,((($F110/$E$107)*'PLAN DE ADQUISICIONES'!F$46)*($G110/$F110)))</f>
        <v>0</v>
      </c>
      <c r="I110" s="420">
        <f>IF( $F110=0,0,((($F110/$E$107)*'PLAN DE ADQUISICIONES'!G$46)*($G110/$F110)))</f>
        <v>0</v>
      </c>
      <c r="J110" s="420">
        <f>IF( $F110=0,0,((($F110/$E$107)*'PLAN DE ADQUISICIONES'!H$46)*($G110/$F110)))</f>
        <v>0</v>
      </c>
      <c r="K110" s="420">
        <f>IF( $F110=0,0,((($F110/$E$107)*'PLAN DE ADQUISICIONES'!I$46)*($G110/$F110)))</f>
        <v>0</v>
      </c>
      <c r="L110" s="420">
        <f>IF( $F110=0,0,((($F110/$E$107)*'PLAN DE ADQUISICIONES'!J$46)*($G110/$F110)))</f>
        <v>0</v>
      </c>
      <c r="M110" s="420">
        <f>IF( $F110=0,0,((($F110/$E$107)*'PLAN DE ADQUISICIONES'!K$46)*($G110/$F110)))</f>
        <v>0</v>
      </c>
      <c r="N110" s="420">
        <f>IF( $F110=0,0,((($F110/$E$107)*'PLAN DE ADQUISICIONES'!L$46)*($G110/$F110)))</f>
        <v>0</v>
      </c>
      <c r="O110" s="420">
        <f>IF( $F110=0,0,((($F110/$E$107)*'PLAN DE ADQUISICIONES'!M$46)*($G110/$F110)))</f>
        <v>0</v>
      </c>
      <c r="P110" s="420">
        <f>IF( $F110=0,0,((($F110/$E$107)*'PLAN DE ADQUISICIONES'!N$46)*($G110/$F110)))</f>
        <v>0</v>
      </c>
      <c r="Q110" s="420">
        <f>IF( $F110=0,0,((($F110/$E$107)*'PLAN DE ADQUISICIONES'!O$46)*($G110/$F110)))</f>
        <v>0</v>
      </c>
      <c r="R110" s="420">
        <f>IF( $F110=0,0,((($F110/$E$107)*'PLAN DE ADQUISICIONES'!P$46)*($G110/$F110)))</f>
        <v>0</v>
      </c>
      <c r="S110" s="420">
        <f>IF( $F110=0,0,((($F110/$E$107)*'PLAN DE ADQUISICIONES'!Q$46)*($G110/$F110)))</f>
        <v>0</v>
      </c>
      <c r="T110" s="423">
        <f>H110+I110+J110+K110+L110+M110+N110+O110+P110+Q110+R110+S110</f>
        <v>0</v>
      </c>
      <c r="U110" s="424">
        <f>IF( $F110=0,0,((($F110/$E$107)*'PLAN DE ADQUISICIONES'!R$46)*($G110/$F110)))</f>
        <v>0</v>
      </c>
      <c r="V110" s="420">
        <f>IF( $F110=0,0,((($F110/$E$107)*'PLAN DE ADQUISICIONES'!S$46)*($G110/$F110)))</f>
        <v>0</v>
      </c>
      <c r="W110" s="420">
        <f>IF( $F110=0,0,((($F110/$E$107)*'PLAN DE ADQUISICIONES'!T$46)*($G110/$F110)))</f>
        <v>0</v>
      </c>
      <c r="X110" s="420">
        <f>IF( $F110=0,0,((($F110/$E$107)*'PLAN DE ADQUISICIONES'!U$46)*($G110/$F110)))</f>
        <v>0</v>
      </c>
      <c r="Y110" s="420">
        <f>IF( $F110=0,0,((($F110/$E$107)*'PLAN DE ADQUISICIONES'!V$46)*($G110/$F110)))</f>
        <v>0</v>
      </c>
      <c r="Z110" s="420">
        <f>IF( $F110=0,0,((($F110/$E$107)*'PLAN DE ADQUISICIONES'!W$46)*($G110/$F110)))</f>
        <v>0</v>
      </c>
      <c r="AA110" s="420">
        <f>IF( $F110=0,0,((($F110/$E$107)*'PLAN DE ADQUISICIONES'!X$46)*($G110/$F110)))</f>
        <v>0</v>
      </c>
      <c r="AB110" s="420">
        <f>IF( $F110=0,0,((($F110/$E$107)*'PLAN DE ADQUISICIONES'!Y$46)*($G110/$F110)))</f>
        <v>0</v>
      </c>
      <c r="AC110" s="420">
        <f>IF( $F110=0,0,((($F110/$E$107)*'PLAN DE ADQUISICIONES'!Z$46)*($G110/$F110)))</f>
        <v>0</v>
      </c>
      <c r="AD110" s="420">
        <f>IF( $F110=0,0,((($F110/$E$107)*'PLAN DE ADQUISICIONES'!AA$46)*($G110/$F110)))</f>
        <v>0</v>
      </c>
      <c r="AE110" s="420">
        <f>IF( $F110=0,0,((($F110/$E$107)*'PLAN DE ADQUISICIONES'!AB$46)*($G110/$F110)))</f>
        <v>0</v>
      </c>
      <c r="AF110" s="420">
        <f>IF( $F110=0,0,((($F110/$E$107)*'PLAN DE ADQUISICIONES'!AC$46)*($G110/$F110)))</f>
        <v>0</v>
      </c>
      <c r="AG110" s="421">
        <f>U110+V110+W110+X110+Y110+Z110+AA110+AB110+AC110+AD110+AE110+AF110</f>
        <v>0</v>
      </c>
      <c r="AH110" s="425">
        <f>IF( $F110=0,0,((($F110/$E$107)*'PLAN DE ADQUISICIONES'!AD$46)*($G110/$F110)))</f>
        <v>0</v>
      </c>
      <c r="AI110" s="420">
        <f>IF( $F110=0,0,((($F110/$E$107)*'PLAN DE ADQUISICIONES'!AE$46)*($G110/$F110)))</f>
        <v>0</v>
      </c>
      <c r="AJ110" s="420">
        <f>IF( $F110=0,0,((($F110/$E$107)*'PLAN DE ADQUISICIONES'!AF$46)*($G110/$F110)))</f>
        <v>0</v>
      </c>
      <c r="AK110" s="420">
        <f>IF( $F110=0,0,((($F110/$E$107)*'PLAN DE ADQUISICIONES'!AG$46)*($G110/$F110)))</f>
        <v>0</v>
      </c>
      <c r="AL110" s="420">
        <f>IF( $F110=0,0,((($F110/$E$107)*'PLAN DE ADQUISICIONES'!AH$46)*($G110/$F110)))</f>
        <v>0</v>
      </c>
      <c r="AM110" s="420">
        <f>IF( $F110=0,0,((($F110/$E$107)*'PLAN DE ADQUISICIONES'!AI$46)*($G110/$F110)))</f>
        <v>0</v>
      </c>
      <c r="AN110" s="420">
        <f>IF( $F110=0,0,((($F110/$E$107)*'PLAN DE ADQUISICIONES'!AJ$46)*($G110/$F110)))</f>
        <v>0</v>
      </c>
      <c r="AO110" s="420">
        <f>IF( $F110=0,0,((($F110/$E$107)*'PLAN DE ADQUISICIONES'!AK$46)*($G110/$F110)))</f>
        <v>0</v>
      </c>
      <c r="AP110" s="420">
        <f>IF( $F110=0,0,((($F110/$E$107)*'PLAN DE ADQUISICIONES'!AL$46)*($G110/$F110)))</f>
        <v>0</v>
      </c>
      <c r="AQ110" s="420">
        <f>IF( $F110=0,0,((($F110/$E$107)*'PLAN DE ADQUISICIONES'!AM$46)*($G110/$F110)))</f>
        <v>0</v>
      </c>
      <c r="AR110" s="420">
        <f>IF( $F110=0,0,((($F110/$E$107)*'PLAN DE ADQUISICIONES'!AN$46)*($G110/$F110)))</f>
        <v>0</v>
      </c>
      <c r="AS110" s="420">
        <f>IF( $F110=0,0,((($F110/$E$107)*'PLAN DE ADQUISICIONES'!AO$46)*($G110/$F110)))</f>
        <v>0</v>
      </c>
      <c r="AT110" s="423">
        <f>AH110+AI110+AJ110+AK110+AL110+AM110+AN110+AO110+AP110+AQ110+AR110+AS110</f>
        <v>0</v>
      </c>
      <c r="AU110" s="426">
        <f>AS110+AR110+AQ110+AP110+AO110+AN110+AM110+AL110+AK110+AJ110+AI110+AH110+AF110+AE110+AD110+AC110+AB110+AA110+Z110+Y110+X110+W110+V110+U110+S110+R110+Q110+P110+O110+N110+M110+L110+K110+J110+I110+H110</f>
        <v>0</v>
      </c>
      <c r="AV110" s="392">
        <f t="shared" si="24"/>
        <v>0</v>
      </c>
    </row>
    <row r="111" spans="2:48" s="394" customFormat="1" ht="12.75" customHeight="1" outlineLevel="1" x14ac:dyDescent="0.15">
      <c r="B111" s="416" t="str">
        <f>+'FORMATO COSTEO C2'!C34</f>
        <v>2.1.1.4</v>
      </c>
      <c r="C111" s="417" t="str">
        <f>+'FORMATO COSTEO C2'!B$34</f>
        <v>Categoría de gasto</v>
      </c>
      <c r="D111" s="418"/>
      <c r="E111" s="555"/>
      <c r="F111" s="420">
        <f>+'FORMATO COSTEO C2'!G$34</f>
        <v>0</v>
      </c>
      <c r="G111" s="421">
        <f>+'FORMATO COSTEO C2'!L$34</f>
        <v>0</v>
      </c>
      <c r="H111" s="425">
        <f>IF( $F111=0,0,((($F111/$E$107)*'PLAN DE ADQUISICIONES'!F$46)*($G111/$F111)))</f>
        <v>0</v>
      </c>
      <c r="I111" s="420">
        <f>IF( $F111=0,0,((($F111/$E$107)*'PLAN DE ADQUISICIONES'!G$46)*($G111/$F111)))</f>
        <v>0</v>
      </c>
      <c r="J111" s="420">
        <f>IF( $F111=0,0,((($F111/$E$107)*'PLAN DE ADQUISICIONES'!H$46)*($G111/$F111)))</f>
        <v>0</v>
      </c>
      <c r="K111" s="420">
        <f>IF( $F111=0,0,((($F111/$E$107)*'PLAN DE ADQUISICIONES'!I$46)*($G111/$F111)))</f>
        <v>0</v>
      </c>
      <c r="L111" s="420">
        <f>IF( $F111=0,0,((($F111/$E$107)*'PLAN DE ADQUISICIONES'!J$46)*($G111/$F111)))</f>
        <v>0</v>
      </c>
      <c r="M111" s="420">
        <f>IF( $F111=0,0,((($F111/$E$107)*'PLAN DE ADQUISICIONES'!K$46)*($G111/$F111)))</f>
        <v>0</v>
      </c>
      <c r="N111" s="420">
        <f>IF( $F111=0,0,((($F111/$E$107)*'PLAN DE ADQUISICIONES'!L$46)*($G111/$F111)))</f>
        <v>0</v>
      </c>
      <c r="O111" s="420">
        <f>IF( $F111=0,0,((($F111/$E$107)*'PLAN DE ADQUISICIONES'!M$46)*($G111/$F111)))</f>
        <v>0</v>
      </c>
      <c r="P111" s="420">
        <f>IF( $F111=0,0,((($F111/$E$107)*'PLAN DE ADQUISICIONES'!N$46)*($G111/$F111)))</f>
        <v>0</v>
      </c>
      <c r="Q111" s="420">
        <f>IF( $F111=0,0,((($F111/$E$107)*'PLAN DE ADQUISICIONES'!O$46)*($G111/$F111)))</f>
        <v>0</v>
      </c>
      <c r="R111" s="420">
        <f>IF( $F111=0,0,((($F111/$E$107)*'PLAN DE ADQUISICIONES'!P$46)*($G111/$F111)))</f>
        <v>0</v>
      </c>
      <c r="S111" s="420">
        <f>IF( $F111=0,0,((($F111/$E$107)*'PLAN DE ADQUISICIONES'!Q$46)*($G111/$F111)))</f>
        <v>0</v>
      </c>
      <c r="T111" s="423">
        <f>H111+I111+J111+K111+L111+M111+N111+O111+P111+Q111+R111+S111</f>
        <v>0</v>
      </c>
      <c r="U111" s="424">
        <f>IF( $F111=0,0,((($F111/$E$107)*'PLAN DE ADQUISICIONES'!R$46)*($G111/$F111)))</f>
        <v>0</v>
      </c>
      <c r="V111" s="420">
        <f>IF( $F111=0,0,((($F111/$E$107)*'PLAN DE ADQUISICIONES'!S$46)*($G111/$F111)))</f>
        <v>0</v>
      </c>
      <c r="W111" s="420">
        <f>IF( $F111=0,0,((($F111/$E$107)*'PLAN DE ADQUISICIONES'!T$46)*($G111/$F111)))</f>
        <v>0</v>
      </c>
      <c r="X111" s="420">
        <f>IF( $F111=0,0,((($F111/$E$107)*'PLAN DE ADQUISICIONES'!U$46)*($G111/$F111)))</f>
        <v>0</v>
      </c>
      <c r="Y111" s="420">
        <f>IF( $F111=0,0,((($F111/$E$107)*'PLAN DE ADQUISICIONES'!V$46)*($G111/$F111)))</f>
        <v>0</v>
      </c>
      <c r="Z111" s="420">
        <f>IF( $F111=0,0,((($F111/$E$107)*'PLAN DE ADQUISICIONES'!W$46)*($G111/$F111)))</f>
        <v>0</v>
      </c>
      <c r="AA111" s="420">
        <f>IF( $F111=0,0,((($F111/$E$107)*'PLAN DE ADQUISICIONES'!X$46)*($G111/$F111)))</f>
        <v>0</v>
      </c>
      <c r="AB111" s="420">
        <f>IF( $F111=0,0,((($F111/$E$107)*'PLAN DE ADQUISICIONES'!Y$46)*($G111/$F111)))</f>
        <v>0</v>
      </c>
      <c r="AC111" s="420">
        <f>IF( $F111=0,0,((($F111/$E$107)*'PLAN DE ADQUISICIONES'!Z$46)*($G111/$F111)))</f>
        <v>0</v>
      </c>
      <c r="AD111" s="420">
        <f>IF( $F111=0,0,((($F111/$E$107)*'PLAN DE ADQUISICIONES'!AA$46)*($G111/$F111)))</f>
        <v>0</v>
      </c>
      <c r="AE111" s="420">
        <f>IF( $F111=0,0,((($F111/$E$107)*'PLAN DE ADQUISICIONES'!AB$46)*($G111/$F111)))</f>
        <v>0</v>
      </c>
      <c r="AF111" s="420">
        <f>IF( $F111=0,0,((($F111/$E$107)*'PLAN DE ADQUISICIONES'!AC$46)*($G111/$F111)))</f>
        <v>0</v>
      </c>
      <c r="AG111" s="421">
        <f>U111+V111+W111+X111+Y111+Z111+AA111+AB111+AC111+AD111+AE111+AF111</f>
        <v>0</v>
      </c>
      <c r="AH111" s="425">
        <f>IF( $F111=0,0,((($F111/$E$107)*'PLAN DE ADQUISICIONES'!AD$46)*($G111/$F111)))</f>
        <v>0</v>
      </c>
      <c r="AI111" s="420">
        <f>IF( $F111=0,0,((($F111/$E$107)*'PLAN DE ADQUISICIONES'!AE$46)*($G111/$F111)))</f>
        <v>0</v>
      </c>
      <c r="AJ111" s="420">
        <f>IF( $F111=0,0,((($F111/$E$107)*'PLAN DE ADQUISICIONES'!AF$46)*($G111/$F111)))</f>
        <v>0</v>
      </c>
      <c r="AK111" s="420">
        <f>IF( $F111=0,0,((($F111/$E$107)*'PLAN DE ADQUISICIONES'!AG$46)*($G111/$F111)))</f>
        <v>0</v>
      </c>
      <c r="AL111" s="420">
        <f>IF( $F111=0,0,((($F111/$E$107)*'PLAN DE ADQUISICIONES'!AH$46)*($G111/$F111)))</f>
        <v>0</v>
      </c>
      <c r="AM111" s="420">
        <f>IF( $F111=0,0,((($F111/$E$107)*'PLAN DE ADQUISICIONES'!AI$46)*($G111/$F111)))</f>
        <v>0</v>
      </c>
      <c r="AN111" s="420">
        <f>IF( $F111=0,0,((($F111/$E$107)*'PLAN DE ADQUISICIONES'!AJ$46)*($G111/$F111)))</f>
        <v>0</v>
      </c>
      <c r="AO111" s="420">
        <f>IF( $F111=0,0,((($F111/$E$107)*'PLAN DE ADQUISICIONES'!AK$46)*($G111/$F111)))</f>
        <v>0</v>
      </c>
      <c r="AP111" s="420">
        <f>IF( $F111=0,0,((($F111/$E$107)*'PLAN DE ADQUISICIONES'!AL$46)*($G111/$F111)))</f>
        <v>0</v>
      </c>
      <c r="AQ111" s="420">
        <f>IF( $F111=0,0,((($F111/$E$107)*'PLAN DE ADQUISICIONES'!AM$46)*($G111/$F111)))</f>
        <v>0</v>
      </c>
      <c r="AR111" s="420">
        <f>IF( $F111=0,0,((($F111/$E$107)*'PLAN DE ADQUISICIONES'!AN$46)*($G111/$F111)))</f>
        <v>0</v>
      </c>
      <c r="AS111" s="420">
        <f>IF( $F111=0,0,((($F111/$E$107)*'PLAN DE ADQUISICIONES'!AO$46)*($G111/$F111)))</f>
        <v>0</v>
      </c>
      <c r="AT111" s="423">
        <f>AH111+AI111+AJ111+AK111+AL111+AM111+AN111+AO111+AP111+AQ111+AR111+AS111</f>
        <v>0</v>
      </c>
      <c r="AU111" s="426">
        <f>AS111+AR111+AQ111+AP111+AO111+AN111+AM111+AL111+AK111+AJ111+AI111+AH111+AF111+AE111+AD111+AC111+AB111+AA111+Z111+Y111+X111+W111+V111+U111+S111+R111+Q111+P111+O111+N111+M111+L111+K111+J111+I111+H111</f>
        <v>0</v>
      </c>
      <c r="AV111" s="392">
        <f t="shared" si="24"/>
        <v>0</v>
      </c>
    </row>
    <row r="112" spans="2:48" s="405" customFormat="1" ht="12.75" customHeight="1" x14ac:dyDescent="0.15">
      <c r="B112" s="416" t="str">
        <f>+'FORMATO COSTEO C2'!C40</f>
        <v>2.1.1.5</v>
      </c>
      <c r="C112" s="417" t="str">
        <f>+'FORMATO COSTEO C2'!B$40</f>
        <v>Categoría de gasto</v>
      </c>
      <c r="D112" s="418"/>
      <c r="E112" s="555"/>
      <c r="F112" s="420">
        <f>+'FORMATO COSTEO C2'!G$40</f>
        <v>0</v>
      </c>
      <c r="G112" s="421">
        <f>+'FORMATO COSTEO C2'!L$40</f>
        <v>0</v>
      </c>
      <c r="H112" s="425">
        <f>IF( $F112=0,0,((($F112/$E$107)*'PLAN DE ADQUISICIONES'!F$46)*($G112/$F112)))</f>
        <v>0</v>
      </c>
      <c r="I112" s="420">
        <f>IF( $F112=0,0,((($F112/$E$107)*'PLAN DE ADQUISICIONES'!G$46)*($G112/$F112)))</f>
        <v>0</v>
      </c>
      <c r="J112" s="420">
        <f>IF( $F112=0,0,((($F112/$E$107)*'PLAN DE ADQUISICIONES'!H$46)*($G112/$F112)))</f>
        <v>0</v>
      </c>
      <c r="K112" s="420">
        <f>IF( $F112=0,0,((($F112/$E$107)*'PLAN DE ADQUISICIONES'!I$46)*($G112/$F112)))</f>
        <v>0</v>
      </c>
      <c r="L112" s="420">
        <f>IF( $F112=0,0,((($F112/$E$107)*'PLAN DE ADQUISICIONES'!J$46)*($G112/$F112)))</f>
        <v>0</v>
      </c>
      <c r="M112" s="420">
        <f>IF( $F112=0,0,((($F112/$E$107)*'PLAN DE ADQUISICIONES'!K$46)*($G112/$F112)))</f>
        <v>0</v>
      </c>
      <c r="N112" s="420">
        <f>IF( $F112=0,0,((($F112/$E$107)*'PLAN DE ADQUISICIONES'!L$46)*($G112/$F112)))</f>
        <v>0</v>
      </c>
      <c r="O112" s="420">
        <f>IF( $F112=0,0,((($F112/$E$107)*'PLAN DE ADQUISICIONES'!M$46)*($G112/$F112)))</f>
        <v>0</v>
      </c>
      <c r="P112" s="420">
        <f>IF( $F112=0,0,((($F112/$E$107)*'PLAN DE ADQUISICIONES'!N$46)*($G112/$F112)))</f>
        <v>0</v>
      </c>
      <c r="Q112" s="420">
        <f>IF( $F112=0,0,((($F112/$E$107)*'PLAN DE ADQUISICIONES'!O$46)*($G112/$F112)))</f>
        <v>0</v>
      </c>
      <c r="R112" s="420">
        <f>IF( $F112=0,0,((($F112/$E$107)*'PLAN DE ADQUISICIONES'!P$46)*($G112/$F112)))</f>
        <v>0</v>
      </c>
      <c r="S112" s="420">
        <f>IF( $F112=0,0,((($F112/$E$107)*'PLAN DE ADQUISICIONES'!Q$46)*($G112/$F112)))</f>
        <v>0</v>
      </c>
      <c r="T112" s="423">
        <f>H112+I112+J112+K112+L112+M112+N112+O112+P112+Q112+R112+S112</f>
        <v>0</v>
      </c>
      <c r="U112" s="424">
        <f>IF( $F112=0,0,((($F112/$E$107)*'PLAN DE ADQUISICIONES'!R$46)*($G112/$F112)))</f>
        <v>0</v>
      </c>
      <c r="V112" s="420">
        <f>IF( $F112=0,0,((($F112/$E$107)*'PLAN DE ADQUISICIONES'!S$46)*($G112/$F112)))</f>
        <v>0</v>
      </c>
      <c r="W112" s="420">
        <f>IF( $F112=0,0,((($F112/$E$107)*'PLAN DE ADQUISICIONES'!T$46)*($G112/$F112)))</f>
        <v>0</v>
      </c>
      <c r="X112" s="420">
        <f>IF( $F112=0,0,((($F112/$E$107)*'PLAN DE ADQUISICIONES'!U$46)*($G112/$F112)))</f>
        <v>0</v>
      </c>
      <c r="Y112" s="420">
        <f>IF( $F112=0,0,((($F112/$E$107)*'PLAN DE ADQUISICIONES'!V$46)*($G112/$F112)))</f>
        <v>0</v>
      </c>
      <c r="Z112" s="420">
        <f>IF( $F112=0,0,((($F112/$E$107)*'PLAN DE ADQUISICIONES'!W$46)*($G112/$F112)))</f>
        <v>0</v>
      </c>
      <c r="AA112" s="420">
        <f>IF( $F112=0,0,((($F112/$E$107)*'PLAN DE ADQUISICIONES'!X$46)*($G112/$F112)))</f>
        <v>0</v>
      </c>
      <c r="AB112" s="420">
        <f>IF( $F112=0,0,((($F112/$E$107)*'PLAN DE ADQUISICIONES'!Y$46)*($G112/$F112)))</f>
        <v>0</v>
      </c>
      <c r="AC112" s="420">
        <f>IF( $F112=0,0,((($F112/$E$107)*'PLAN DE ADQUISICIONES'!Z$46)*($G112/$F112)))</f>
        <v>0</v>
      </c>
      <c r="AD112" s="420">
        <f>IF( $F112=0,0,((($F112/$E$107)*'PLAN DE ADQUISICIONES'!AA$46)*($G112/$F112)))</f>
        <v>0</v>
      </c>
      <c r="AE112" s="420">
        <f>IF( $F112=0,0,((($F112/$E$107)*'PLAN DE ADQUISICIONES'!AB$46)*($G112/$F112)))</f>
        <v>0</v>
      </c>
      <c r="AF112" s="420">
        <f>IF( $F112=0,0,((($F112/$E$107)*'PLAN DE ADQUISICIONES'!AC$46)*($G112/$F112)))</f>
        <v>0</v>
      </c>
      <c r="AG112" s="421">
        <f>U112+V112+W112+X112+Y112+Z112+AA112+AB112+AC112+AD112+AE112+AF112</f>
        <v>0</v>
      </c>
      <c r="AH112" s="425">
        <f>IF( $F112=0,0,((($F112/$E$107)*'PLAN DE ADQUISICIONES'!AD$46)*($G112/$F112)))</f>
        <v>0</v>
      </c>
      <c r="AI112" s="420">
        <f>IF( $F112=0,0,((($F112/$E$107)*'PLAN DE ADQUISICIONES'!AE$46)*($G112/$F112)))</f>
        <v>0</v>
      </c>
      <c r="AJ112" s="420">
        <f>IF( $F112=0,0,((($F112/$E$107)*'PLAN DE ADQUISICIONES'!AF$46)*($G112/$F112)))</f>
        <v>0</v>
      </c>
      <c r="AK112" s="420">
        <f>IF( $F112=0,0,((($F112/$E$107)*'PLAN DE ADQUISICIONES'!AG$46)*($G112/$F112)))</f>
        <v>0</v>
      </c>
      <c r="AL112" s="420">
        <f>IF( $F112=0,0,((($F112/$E$107)*'PLAN DE ADQUISICIONES'!AH$46)*($G112/$F112)))</f>
        <v>0</v>
      </c>
      <c r="AM112" s="420">
        <f>IF( $F112=0,0,((($F112/$E$107)*'PLAN DE ADQUISICIONES'!AI$46)*($G112/$F112)))</f>
        <v>0</v>
      </c>
      <c r="AN112" s="420">
        <f>IF( $F112=0,0,((($F112/$E$107)*'PLAN DE ADQUISICIONES'!AJ$46)*($G112/$F112)))</f>
        <v>0</v>
      </c>
      <c r="AO112" s="420">
        <f>IF( $F112=0,0,((($F112/$E$107)*'PLAN DE ADQUISICIONES'!AK$46)*($G112/$F112)))</f>
        <v>0</v>
      </c>
      <c r="AP112" s="420">
        <f>IF( $F112=0,0,((($F112/$E$107)*'PLAN DE ADQUISICIONES'!AL$46)*($G112/$F112)))</f>
        <v>0</v>
      </c>
      <c r="AQ112" s="420">
        <f>IF( $F112=0,0,((($F112/$E$107)*'PLAN DE ADQUISICIONES'!AM$46)*($G112/$F112)))</f>
        <v>0</v>
      </c>
      <c r="AR112" s="420">
        <f>IF( $F112=0,0,((($F112/$E$107)*'PLAN DE ADQUISICIONES'!AN$46)*($G112/$F112)))</f>
        <v>0</v>
      </c>
      <c r="AS112" s="420">
        <f>IF( $F112=0,0,((($F112/$E$107)*'PLAN DE ADQUISICIONES'!AO$46)*($G112/$F112)))</f>
        <v>0</v>
      </c>
      <c r="AT112" s="423">
        <f>AH112+AI112+AJ112+AK112+AL112+AM112+AN112+AO112+AP112+AQ112+AR112+AS112</f>
        <v>0</v>
      </c>
      <c r="AU112" s="426">
        <f>AS112+AR112+AQ112+AP112+AO112+AN112+AM112+AL112+AK112+AJ112+AI112+AH112+AF112+AE112+AD112+AC112+AB112+AA112+Z112+Y112+X112+W112+V112+U112+S112+R112+Q112+P112+O112+N112+M112+L112+K112+J112+I112+H112</f>
        <v>0</v>
      </c>
      <c r="AV112" s="392">
        <f t="shared" si="24"/>
        <v>0</v>
      </c>
    </row>
    <row r="113" spans="2:48" s="405" customFormat="1" ht="12.75" customHeight="1" x14ac:dyDescent="0.15">
      <c r="B113" s="406" t="str">
        <f>+'FORMATO COSTEO C2'!C46</f>
        <v>2.1.2</v>
      </c>
      <c r="C113" s="430">
        <f>+'FORMATO COSTEO C2'!B46</f>
        <v>0</v>
      </c>
      <c r="D113" s="543" t="str">
        <f>+'FORMATO COSTEO C2'!D46</f>
        <v>Unidad medida</v>
      </c>
      <c r="E113" s="535">
        <f>+'FORMATO COSTEO C2'!E46</f>
        <v>0</v>
      </c>
      <c r="F113" s="410">
        <f>SUM(F114:F118)</f>
        <v>0</v>
      </c>
      <c r="G113" s="411">
        <f t="shared" ref="G113:AS113" si="33">SUM(G114:G118)</f>
        <v>0</v>
      </c>
      <c r="H113" s="412">
        <f t="shared" si="33"/>
        <v>0</v>
      </c>
      <c r="I113" s="410">
        <f t="shared" si="33"/>
        <v>0</v>
      </c>
      <c r="J113" s="410">
        <f t="shared" si="33"/>
        <v>0</v>
      </c>
      <c r="K113" s="410">
        <f t="shared" si="33"/>
        <v>0</v>
      </c>
      <c r="L113" s="410">
        <f t="shared" si="33"/>
        <v>0</v>
      </c>
      <c r="M113" s="410">
        <f t="shared" si="33"/>
        <v>0</v>
      </c>
      <c r="N113" s="410">
        <f t="shared" si="33"/>
        <v>0</v>
      </c>
      <c r="O113" s="410">
        <f t="shared" si="33"/>
        <v>0</v>
      </c>
      <c r="P113" s="410">
        <f t="shared" si="33"/>
        <v>0</v>
      </c>
      <c r="Q113" s="410">
        <f t="shared" si="33"/>
        <v>0</v>
      </c>
      <c r="R113" s="410">
        <f t="shared" si="33"/>
        <v>0</v>
      </c>
      <c r="S113" s="410">
        <f t="shared" si="33"/>
        <v>0</v>
      </c>
      <c r="T113" s="413">
        <f>SUM(T114:T118)</f>
        <v>0</v>
      </c>
      <c r="U113" s="414">
        <f t="shared" si="33"/>
        <v>0</v>
      </c>
      <c r="V113" s="410">
        <f t="shared" si="33"/>
        <v>0</v>
      </c>
      <c r="W113" s="410">
        <f t="shared" si="33"/>
        <v>0</v>
      </c>
      <c r="X113" s="410">
        <f t="shared" si="33"/>
        <v>0</v>
      </c>
      <c r="Y113" s="410">
        <f t="shared" si="33"/>
        <v>0</v>
      </c>
      <c r="Z113" s="410">
        <f t="shared" si="33"/>
        <v>0</v>
      </c>
      <c r="AA113" s="410">
        <f t="shared" si="33"/>
        <v>0</v>
      </c>
      <c r="AB113" s="410">
        <f t="shared" si="33"/>
        <v>0</v>
      </c>
      <c r="AC113" s="410">
        <f t="shared" si="33"/>
        <v>0</v>
      </c>
      <c r="AD113" s="410">
        <f t="shared" si="33"/>
        <v>0</v>
      </c>
      <c r="AE113" s="410">
        <f t="shared" si="33"/>
        <v>0</v>
      </c>
      <c r="AF113" s="410">
        <f t="shared" si="33"/>
        <v>0</v>
      </c>
      <c r="AG113" s="411">
        <f t="shared" si="33"/>
        <v>0</v>
      </c>
      <c r="AH113" s="412">
        <f t="shared" si="33"/>
        <v>0</v>
      </c>
      <c r="AI113" s="410">
        <f t="shared" si="33"/>
        <v>0</v>
      </c>
      <c r="AJ113" s="410">
        <f t="shared" si="33"/>
        <v>0</v>
      </c>
      <c r="AK113" s="410">
        <f t="shared" si="33"/>
        <v>0</v>
      </c>
      <c r="AL113" s="410">
        <f t="shared" si="33"/>
        <v>0</v>
      </c>
      <c r="AM113" s="410">
        <f t="shared" si="33"/>
        <v>0</v>
      </c>
      <c r="AN113" s="410">
        <f t="shared" si="33"/>
        <v>0</v>
      </c>
      <c r="AO113" s="410">
        <f t="shared" si="33"/>
        <v>0</v>
      </c>
      <c r="AP113" s="410">
        <f t="shared" si="33"/>
        <v>0</v>
      </c>
      <c r="AQ113" s="410">
        <f t="shared" si="33"/>
        <v>0</v>
      </c>
      <c r="AR113" s="410">
        <f t="shared" si="33"/>
        <v>0</v>
      </c>
      <c r="AS113" s="410">
        <f t="shared" si="33"/>
        <v>0</v>
      </c>
      <c r="AT113" s="413">
        <f>SUM(AT114:AT118)</f>
        <v>0</v>
      </c>
      <c r="AU113" s="415">
        <f>SUM(AU114:AU118)</f>
        <v>0</v>
      </c>
      <c r="AV113" s="392">
        <f t="shared" si="24"/>
        <v>0</v>
      </c>
    </row>
    <row r="114" spans="2:48" s="394" customFormat="1" ht="12.75" customHeight="1" x14ac:dyDescent="0.15">
      <c r="B114" s="416" t="str">
        <f>+'FORMATO COSTEO C2'!C48</f>
        <v>2.1.2.1</v>
      </c>
      <c r="C114" s="417" t="str">
        <f>+'FORMATO COSTEO C2'!B48</f>
        <v>Categoría de gasto</v>
      </c>
      <c r="D114" s="428"/>
      <c r="E114" s="556"/>
      <c r="F114" s="420">
        <f>+'FORMATO COSTEO C2'!G48</f>
        <v>0</v>
      </c>
      <c r="G114" s="421">
        <f>+'FORMATO COSTEO C2'!L48</f>
        <v>0</v>
      </c>
      <c r="H114" s="422">
        <f>IF( $F114=0,0,((($F114/$E$113)*'PLAN DE ADQUISICIONES'!F$47)*($G114/$F114)))</f>
        <v>0</v>
      </c>
      <c r="I114" s="420">
        <f>IF( $F114=0,0,((($F114/$E$113)*'PLAN DE ADQUISICIONES'!G$47)*($G114/$F114)))</f>
        <v>0</v>
      </c>
      <c r="J114" s="420">
        <f>IF( $F114=0,0,((($F114/$E$113)*'PLAN DE ADQUISICIONES'!H$47)*($G114/$F114)))</f>
        <v>0</v>
      </c>
      <c r="K114" s="420">
        <f>IF( $F114=0,0,((($F114/$E$113)*'PLAN DE ADQUISICIONES'!I$47)*($G114/$F114)))</f>
        <v>0</v>
      </c>
      <c r="L114" s="420">
        <f>IF( $F114=0,0,((($F114/$E$113)*'PLAN DE ADQUISICIONES'!J$47)*($G114/$F114)))</f>
        <v>0</v>
      </c>
      <c r="M114" s="420">
        <f>IF( $F114=0,0,((($F114/$E$113)*'PLAN DE ADQUISICIONES'!K$47)*($G114/$F114)))</f>
        <v>0</v>
      </c>
      <c r="N114" s="420">
        <f>IF( $F114=0,0,((($F114/$E$113)*'PLAN DE ADQUISICIONES'!L$47)*($G114/$F114)))</f>
        <v>0</v>
      </c>
      <c r="O114" s="420">
        <f>IF( $F114=0,0,((($F114/$E$113)*'PLAN DE ADQUISICIONES'!M$47)*($G114/$F114)))</f>
        <v>0</v>
      </c>
      <c r="P114" s="420">
        <f>IF( $F114=0,0,((($F114/$E$113)*'PLAN DE ADQUISICIONES'!N$47)*($G114/$F114)))</f>
        <v>0</v>
      </c>
      <c r="Q114" s="420">
        <f>IF( $F114=0,0,((($F114/$E$113)*'PLAN DE ADQUISICIONES'!O$47)*($G114/$F114)))</f>
        <v>0</v>
      </c>
      <c r="R114" s="420">
        <f>IF( $F114=0,0,((($F114/$E$113)*'PLAN DE ADQUISICIONES'!P$47)*($G114/$F114)))</f>
        <v>0</v>
      </c>
      <c r="S114" s="420">
        <f>IF( $F114=0,0,((($F114/$E$113)*'PLAN DE ADQUISICIONES'!Q$47)*($G114/$F114)))</f>
        <v>0</v>
      </c>
      <c r="T114" s="423">
        <f>H114+I114+J114+K114+L114+M114+N114+O114+P114+Q114+R114+S114</f>
        <v>0</v>
      </c>
      <c r="U114" s="424">
        <f>IF( $F114=0,0,((($F114/$E$113)*'PLAN DE ADQUISICIONES'!R$47)*($G114/$F114)))</f>
        <v>0</v>
      </c>
      <c r="V114" s="420">
        <f>IF( $F114=0,0,((($F114/$E$113)*'PLAN DE ADQUISICIONES'!S$47)*($G114/$F114)))</f>
        <v>0</v>
      </c>
      <c r="W114" s="420">
        <f>IF( $F114=0,0,((($F114/$E$113)*'PLAN DE ADQUISICIONES'!T$47)*($G114/$F114)))</f>
        <v>0</v>
      </c>
      <c r="X114" s="420">
        <f>IF( $F114=0,0,((($F114/$E$113)*'PLAN DE ADQUISICIONES'!U$47)*($G114/$F114)))</f>
        <v>0</v>
      </c>
      <c r="Y114" s="420">
        <f>IF( $F114=0,0,((($F114/$E$113)*'PLAN DE ADQUISICIONES'!V$47)*($G114/$F114)))</f>
        <v>0</v>
      </c>
      <c r="Z114" s="420">
        <f>IF( $F114=0,0,((($F114/$E$113)*'PLAN DE ADQUISICIONES'!W$47)*($G114/$F114)))</f>
        <v>0</v>
      </c>
      <c r="AA114" s="420">
        <f>IF( $F114=0,0,((($F114/$E$113)*'PLAN DE ADQUISICIONES'!X$47)*($G114/$F114)))</f>
        <v>0</v>
      </c>
      <c r="AB114" s="420">
        <f>IF( $F114=0,0,((($F114/$E$113)*'PLAN DE ADQUISICIONES'!Y$47)*($G114/$F114)))</f>
        <v>0</v>
      </c>
      <c r="AC114" s="420">
        <f>IF( $F114=0,0,((($F114/$E$113)*'PLAN DE ADQUISICIONES'!Z$47)*($G114/$F114)))</f>
        <v>0</v>
      </c>
      <c r="AD114" s="420">
        <f>IF( $F114=0,0,((($F114/$E$113)*'PLAN DE ADQUISICIONES'!AA$47)*($G114/$F114)))</f>
        <v>0</v>
      </c>
      <c r="AE114" s="420">
        <f>IF( $F114=0,0,((($F114/$E$113)*'PLAN DE ADQUISICIONES'!AB$47)*($G114/$F114)))</f>
        <v>0</v>
      </c>
      <c r="AF114" s="420">
        <f>IF( $F114=0,0,((($F114/$E$113)*'PLAN DE ADQUISICIONES'!AC$47)*($G114/$F114)))</f>
        <v>0</v>
      </c>
      <c r="AG114" s="421">
        <f>U114+V114+W114+X114+Y114+Z114+AA114+AB114+AC114+AD114+AE114+AF114</f>
        <v>0</v>
      </c>
      <c r="AH114" s="425">
        <f>IF( $F114=0,0,((($F114/$E$113)*'PLAN DE ADQUISICIONES'!AD$47)*($G114/$F114)))</f>
        <v>0</v>
      </c>
      <c r="AI114" s="420">
        <f>IF( $F114=0,0,((($F114/$E$113)*'PLAN DE ADQUISICIONES'!AE$47)*($G114/$F114)))</f>
        <v>0</v>
      </c>
      <c r="AJ114" s="420">
        <f>IF( $F114=0,0,((($F114/$E$113)*'PLAN DE ADQUISICIONES'!AF$47)*($G114/$F114)))</f>
        <v>0</v>
      </c>
      <c r="AK114" s="420">
        <f>IF( $F114=0,0,((($F114/$E$113)*'PLAN DE ADQUISICIONES'!AG$47)*($G114/$F114)))</f>
        <v>0</v>
      </c>
      <c r="AL114" s="420">
        <f>IF( $F114=0,0,((($F114/$E$113)*'PLAN DE ADQUISICIONES'!AH$47)*($G114/$F114)))</f>
        <v>0</v>
      </c>
      <c r="AM114" s="420">
        <f>IF( $F114=0,0,((($F114/$E$113)*'PLAN DE ADQUISICIONES'!AI$47)*($G114/$F114)))</f>
        <v>0</v>
      </c>
      <c r="AN114" s="420">
        <f>IF( $F114=0,0,((($F114/$E$113)*'PLAN DE ADQUISICIONES'!AJ$47)*($G114/$F114)))</f>
        <v>0</v>
      </c>
      <c r="AO114" s="420">
        <f>IF( $F114=0,0,((($F114/$E$113)*'PLAN DE ADQUISICIONES'!AK$47)*($G114/$F114)))</f>
        <v>0</v>
      </c>
      <c r="AP114" s="420">
        <f>IF( $F114=0,0,((($F114/$E$113)*'PLAN DE ADQUISICIONES'!AL$47)*($G114/$F114)))</f>
        <v>0</v>
      </c>
      <c r="AQ114" s="420">
        <f>IF( $F114=0,0,((($F114/$E$113)*'PLAN DE ADQUISICIONES'!AM$47)*($G114/$F114)))</f>
        <v>0</v>
      </c>
      <c r="AR114" s="420">
        <f>IF( $F114=0,0,((($F114/$E$113)*'PLAN DE ADQUISICIONES'!AN$47)*($G114/$F114)))</f>
        <v>0</v>
      </c>
      <c r="AS114" s="420">
        <f>IF( $F114=0,0,((($F114/$E$113)*'PLAN DE ADQUISICIONES'!AO$47)*($G114/$F114)))</f>
        <v>0</v>
      </c>
      <c r="AT114" s="423">
        <f>AH114+AI114+AJ114+AK114+AL114+AM114+AN114+AO114+AP114+AQ114+AR114+AS114</f>
        <v>0</v>
      </c>
      <c r="AU114" s="426">
        <f>AS114+AR114+AQ114+AP114+AO114+AN114+AM114+AL114+AK114+AJ114+AI114+AH114+AF114+AE114+AD114+AC114+AB114+AA114+Z114+Y114+X114+W114+V114+U114+S114+R114+Q114+P114+O114+N114+M114+L114+K114+J114+I114+H114</f>
        <v>0</v>
      </c>
      <c r="AV114" s="392">
        <f t="shared" si="24"/>
        <v>0</v>
      </c>
    </row>
    <row r="115" spans="2:48" s="60" customFormat="1" ht="12.75" customHeight="1" x14ac:dyDescent="0.25">
      <c r="B115" s="416" t="str">
        <f>+'FORMATO COSTEO C2'!C54</f>
        <v>2.1.2.2</v>
      </c>
      <c r="C115" s="417" t="str">
        <f>+'FORMATO COSTEO C2'!B54</f>
        <v>Categoría de gasto</v>
      </c>
      <c r="D115" s="428"/>
      <c r="E115" s="556"/>
      <c r="F115" s="420">
        <f>+'FORMATO COSTEO C2'!G54</f>
        <v>0</v>
      </c>
      <c r="G115" s="421">
        <f>+'FORMATO COSTEO C2'!L54</f>
        <v>0</v>
      </c>
      <c r="H115" s="425">
        <f>IF( $F115=0,0,((($F115/$E$113)*'PLAN DE ADQUISICIONES'!F$47)*($G115/$F115)))</f>
        <v>0</v>
      </c>
      <c r="I115" s="420">
        <f>IF( $F115=0,0,((($F115/$E$113)*'PLAN DE ADQUISICIONES'!G$47)*($G115/$F115)))</f>
        <v>0</v>
      </c>
      <c r="J115" s="420">
        <f>IF( $F115=0,0,((($F115/$E$113)*'PLAN DE ADQUISICIONES'!H$47)*($G115/$F115)))</f>
        <v>0</v>
      </c>
      <c r="K115" s="420">
        <f>IF( $F115=0,0,((($F115/$E$113)*'PLAN DE ADQUISICIONES'!I$47)*($G115/$F115)))</f>
        <v>0</v>
      </c>
      <c r="L115" s="420">
        <f>IF( $F115=0,0,((($F115/$E$113)*'PLAN DE ADQUISICIONES'!J$47)*($G115/$F115)))</f>
        <v>0</v>
      </c>
      <c r="M115" s="420">
        <f>IF( $F115=0,0,((($F115/$E$113)*'PLAN DE ADQUISICIONES'!K$47)*($G115/$F115)))</f>
        <v>0</v>
      </c>
      <c r="N115" s="420">
        <f>IF( $F115=0,0,((($F115/$E$113)*'PLAN DE ADQUISICIONES'!L$47)*($G115/$F115)))</f>
        <v>0</v>
      </c>
      <c r="O115" s="420">
        <f>IF( $F115=0,0,((($F115/$E$113)*'PLAN DE ADQUISICIONES'!M$47)*($G115/$F115)))</f>
        <v>0</v>
      </c>
      <c r="P115" s="420">
        <f>IF( $F115=0,0,((($F115/$E$113)*'PLAN DE ADQUISICIONES'!N$47)*($G115/$F115)))</f>
        <v>0</v>
      </c>
      <c r="Q115" s="420">
        <f>IF( $F115=0,0,((($F115/$E$113)*'PLAN DE ADQUISICIONES'!O$47)*($G115/$F115)))</f>
        <v>0</v>
      </c>
      <c r="R115" s="420">
        <f>IF( $F115=0,0,((($F115/$E$113)*'PLAN DE ADQUISICIONES'!P$47)*($G115/$F115)))</f>
        <v>0</v>
      </c>
      <c r="S115" s="420">
        <f>IF( $F115=0,0,((($F115/$E$113)*'PLAN DE ADQUISICIONES'!Q$47)*($G115/$F115)))</f>
        <v>0</v>
      </c>
      <c r="T115" s="423">
        <f>H115+I115+J115+K115+L115+M115+N115+O115+P115+Q115+R115+S115</f>
        <v>0</v>
      </c>
      <c r="U115" s="424">
        <f>IF( $F115=0,0,((($F115/$E$113)*'PLAN DE ADQUISICIONES'!R$47)*($G115/$F115)))</f>
        <v>0</v>
      </c>
      <c r="V115" s="420">
        <f>IF( $F115=0,0,((($F115/$E$113)*'PLAN DE ADQUISICIONES'!S$47)*($G115/$F115)))</f>
        <v>0</v>
      </c>
      <c r="W115" s="420">
        <f>IF( $F115=0,0,((($F115/$E$113)*'PLAN DE ADQUISICIONES'!T$47)*($G115/$F115)))</f>
        <v>0</v>
      </c>
      <c r="X115" s="420">
        <f>IF( $F115=0,0,((($F115/$E$113)*'PLAN DE ADQUISICIONES'!U$47)*($G115/$F115)))</f>
        <v>0</v>
      </c>
      <c r="Y115" s="420">
        <f>IF( $F115=0,0,((($F115/$E$113)*'PLAN DE ADQUISICIONES'!V$47)*($G115/$F115)))</f>
        <v>0</v>
      </c>
      <c r="Z115" s="420">
        <f>IF( $F115=0,0,((($F115/$E$113)*'PLAN DE ADQUISICIONES'!W$47)*($G115/$F115)))</f>
        <v>0</v>
      </c>
      <c r="AA115" s="420">
        <f>IF( $F115=0,0,((($F115/$E$113)*'PLAN DE ADQUISICIONES'!X$47)*($G115/$F115)))</f>
        <v>0</v>
      </c>
      <c r="AB115" s="420">
        <f>IF( $F115=0,0,((($F115/$E$113)*'PLAN DE ADQUISICIONES'!Y$47)*($G115/$F115)))</f>
        <v>0</v>
      </c>
      <c r="AC115" s="420">
        <f>IF( $F115=0,0,((($F115/$E$113)*'PLAN DE ADQUISICIONES'!Z$47)*($G115/$F115)))</f>
        <v>0</v>
      </c>
      <c r="AD115" s="420">
        <f>IF( $F115=0,0,((($F115/$E$113)*'PLAN DE ADQUISICIONES'!AA$47)*($G115/$F115)))</f>
        <v>0</v>
      </c>
      <c r="AE115" s="420">
        <f>IF( $F115=0,0,((($F115/$E$113)*'PLAN DE ADQUISICIONES'!AB$47)*($G115/$F115)))</f>
        <v>0</v>
      </c>
      <c r="AF115" s="420">
        <f>IF( $F115=0,0,((($F115/$E$113)*'PLAN DE ADQUISICIONES'!AC$47)*($G115/$F115)))</f>
        <v>0</v>
      </c>
      <c r="AG115" s="421">
        <f>U115+V115+W115+X115+Y115+Z115+AA115+AB115+AC115+AD115+AE115+AF115</f>
        <v>0</v>
      </c>
      <c r="AH115" s="425">
        <f>IF( $F115=0,0,((($F115/$E$113)*'PLAN DE ADQUISICIONES'!AD$47)*($G115/$F115)))</f>
        <v>0</v>
      </c>
      <c r="AI115" s="420">
        <f>IF( $F115=0,0,((($F115/$E$113)*'PLAN DE ADQUISICIONES'!AE$47)*($G115/$F115)))</f>
        <v>0</v>
      </c>
      <c r="AJ115" s="420">
        <f>IF( $F115=0,0,((($F115/$E$113)*'PLAN DE ADQUISICIONES'!AF$47)*($G115/$F115)))</f>
        <v>0</v>
      </c>
      <c r="AK115" s="420">
        <f>IF( $F115=0,0,((($F115/$E$113)*'PLAN DE ADQUISICIONES'!AG$47)*($G115/$F115)))</f>
        <v>0</v>
      </c>
      <c r="AL115" s="420">
        <f>IF( $F115=0,0,((($F115/$E$113)*'PLAN DE ADQUISICIONES'!AH$47)*($G115/$F115)))</f>
        <v>0</v>
      </c>
      <c r="AM115" s="420">
        <f>IF( $F115=0,0,((($F115/$E$113)*'PLAN DE ADQUISICIONES'!AI$47)*($G115/$F115)))</f>
        <v>0</v>
      </c>
      <c r="AN115" s="420">
        <f>IF( $F115=0,0,((($F115/$E$113)*'PLAN DE ADQUISICIONES'!AJ$47)*($G115/$F115)))</f>
        <v>0</v>
      </c>
      <c r="AO115" s="420">
        <f>IF( $F115=0,0,((($F115/$E$113)*'PLAN DE ADQUISICIONES'!AK$47)*($G115/$F115)))</f>
        <v>0</v>
      </c>
      <c r="AP115" s="420">
        <f>IF( $F115=0,0,((($F115/$E$113)*'PLAN DE ADQUISICIONES'!AL$47)*($G115/$F115)))</f>
        <v>0</v>
      </c>
      <c r="AQ115" s="420">
        <f>IF( $F115=0,0,((($F115/$E$113)*'PLAN DE ADQUISICIONES'!AM$47)*($G115/$F115)))</f>
        <v>0</v>
      </c>
      <c r="AR115" s="420">
        <f>IF( $F115=0,0,((($F115/$E$113)*'PLAN DE ADQUISICIONES'!AN$47)*($G115/$F115)))</f>
        <v>0</v>
      </c>
      <c r="AS115" s="420">
        <f>IF( $F115=0,0,((($F115/$E$113)*'PLAN DE ADQUISICIONES'!AO$47)*($G115/$F115)))</f>
        <v>0</v>
      </c>
      <c r="AT115" s="423">
        <f>AH115+AI115+AJ115+AK115+AL115+AM115+AN115+AO115+AP115+AQ115+AR115+AS115</f>
        <v>0</v>
      </c>
      <c r="AU115" s="426">
        <f>AS115+AR115+AQ115+AP115+AO115+AN115+AM115+AL115+AK115+AJ115+AI115+AH115+AF115+AE115+AD115+AC115+AB115+AA115+Z115+Y115+X115+W115+V115+U115+S115+R115+Q115+P115+O115+N115+M115+L115+K115+J115+I115+H115</f>
        <v>0</v>
      </c>
      <c r="AV115" s="392">
        <f t="shared" si="24"/>
        <v>0</v>
      </c>
    </row>
    <row r="116" spans="2:48" s="60" customFormat="1" ht="12.75" customHeight="1" x14ac:dyDescent="0.25">
      <c r="B116" s="416" t="str">
        <f>+'FORMATO COSTEO C2'!C60</f>
        <v>2.1.2.3.</v>
      </c>
      <c r="C116" s="417" t="str">
        <f>+'FORMATO COSTEO C2'!B60</f>
        <v>Categoría de gasto</v>
      </c>
      <c r="D116" s="428"/>
      <c r="E116" s="556"/>
      <c r="F116" s="420">
        <f>+'FORMATO COSTEO C2'!G60</f>
        <v>0</v>
      </c>
      <c r="G116" s="421">
        <f>+'FORMATO COSTEO C2'!L60</f>
        <v>0</v>
      </c>
      <c r="H116" s="425">
        <f>IF( $F116=0,0,((($F116/$E$113)*'PLAN DE ADQUISICIONES'!F$47)*($G116/$F116)))</f>
        <v>0</v>
      </c>
      <c r="I116" s="420">
        <f>IF( $F116=0,0,((($F116/$E$113)*'PLAN DE ADQUISICIONES'!G$47)*($G116/$F116)))</f>
        <v>0</v>
      </c>
      <c r="J116" s="420">
        <f>IF( $F116=0,0,((($F116/$E$113)*'PLAN DE ADQUISICIONES'!H$47)*($G116/$F116)))</f>
        <v>0</v>
      </c>
      <c r="K116" s="420">
        <f>IF( $F116=0,0,((($F116/$E$113)*'PLAN DE ADQUISICIONES'!I$47)*($G116/$F116)))</f>
        <v>0</v>
      </c>
      <c r="L116" s="420">
        <f>IF( $F116=0,0,((($F116/$E$113)*'PLAN DE ADQUISICIONES'!J$47)*($G116/$F116)))</f>
        <v>0</v>
      </c>
      <c r="M116" s="420">
        <f>IF( $F116=0,0,((($F116/$E$113)*'PLAN DE ADQUISICIONES'!K$47)*($G116/$F116)))</f>
        <v>0</v>
      </c>
      <c r="N116" s="420">
        <f>IF( $F116=0,0,((($F116/$E$113)*'PLAN DE ADQUISICIONES'!L$47)*($G116/$F116)))</f>
        <v>0</v>
      </c>
      <c r="O116" s="420">
        <f>IF( $F116=0,0,((($F116/$E$113)*'PLAN DE ADQUISICIONES'!M$47)*($G116/$F116)))</f>
        <v>0</v>
      </c>
      <c r="P116" s="420">
        <f>IF( $F116=0,0,((($F116/$E$113)*'PLAN DE ADQUISICIONES'!N$47)*($G116/$F116)))</f>
        <v>0</v>
      </c>
      <c r="Q116" s="420">
        <f>IF( $F116=0,0,((($F116/$E$113)*'PLAN DE ADQUISICIONES'!O$47)*($G116/$F116)))</f>
        <v>0</v>
      </c>
      <c r="R116" s="420">
        <f>IF( $F116=0,0,((($F116/$E$113)*'PLAN DE ADQUISICIONES'!P$47)*($G116/$F116)))</f>
        <v>0</v>
      </c>
      <c r="S116" s="420">
        <f>IF( $F116=0,0,((($F116/$E$113)*'PLAN DE ADQUISICIONES'!Q$47)*($G116/$F116)))</f>
        <v>0</v>
      </c>
      <c r="T116" s="423">
        <f>H116+I116+J116+K116+L116+M116+N116+O116+P116+Q116+R116+S116</f>
        <v>0</v>
      </c>
      <c r="U116" s="424">
        <f>IF( $F116=0,0,((($F116/$E$113)*'PLAN DE ADQUISICIONES'!R$47)*($G116/$F116)))</f>
        <v>0</v>
      </c>
      <c r="V116" s="420">
        <f>IF( $F116=0,0,((($F116/$E$113)*'PLAN DE ADQUISICIONES'!S$47)*($G116/$F116)))</f>
        <v>0</v>
      </c>
      <c r="W116" s="420">
        <f>IF( $F116=0,0,((($F116/$E$113)*'PLAN DE ADQUISICIONES'!T$47)*($G116/$F116)))</f>
        <v>0</v>
      </c>
      <c r="X116" s="420">
        <f>IF( $F116=0,0,((($F116/$E$113)*'PLAN DE ADQUISICIONES'!U$47)*($G116/$F116)))</f>
        <v>0</v>
      </c>
      <c r="Y116" s="420">
        <f>IF( $F116=0,0,((($F116/$E$113)*'PLAN DE ADQUISICIONES'!V$47)*($G116/$F116)))</f>
        <v>0</v>
      </c>
      <c r="Z116" s="420">
        <f>IF( $F116=0,0,((($F116/$E$113)*'PLAN DE ADQUISICIONES'!W$47)*($G116/$F116)))</f>
        <v>0</v>
      </c>
      <c r="AA116" s="420">
        <f>IF( $F116=0,0,((($F116/$E$113)*'PLAN DE ADQUISICIONES'!X$47)*($G116/$F116)))</f>
        <v>0</v>
      </c>
      <c r="AB116" s="420">
        <f>IF( $F116=0,0,((($F116/$E$113)*'PLAN DE ADQUISICIONES'!Y$47)*($G116/$F116)))</f>
        <v>0</v>
      </c>
      <c r="AC116" s="420">
        <f>IF( $F116=0,0,((($F116/$E$113)*'PLAN DE ADQUISICIONES'!Z$47)*($G116/$F116)))</f>
        <v>0</v>
      </c>
      <c r="AD116" s="420">
        <f>IF( $F116=0,0,((($F116/$E$113)*'PLAN DE ADQUISICIONES'!AA$47)*($G116/$F116)))</f>
        <v>0</v>
      </c>
      <c r="AE116" s="420">
        <f>IF( $F116=0,0,((($F116/$E$113)*'PLAN DE ADQUISICIONES'!AB$47)*($G116/$F116)))</f>
        <v>0</v>
      </c>
      <c r="AF116" s="420">
        <f>IF( $F116=0,0,((($F116/$E$113)*'PLAN DE ADQUISICIONES'!AC$47)*($G116/$F116)))</f>
        <v>0</v>
      </c>
      <c r="AG116" s="421">
        <f>U116+V116+W116+X116+Y116+Z116+AA116+AB116+AC116+AD116+AE116+AF116</f>
        <v>0</v>
      </c>
      <c r="AH116" s="425">
        <f>IF( $F116=0,0,((($F116/$E$113)*'PLAN DE ADQUISICIONES'!AD$47)*($G116/$F116)))</f>
        <v>0</v>
      </c>
      <c r="AI116" s="420">
        <f>IF( $F116=0,0,((($F116/$E$113)*'PLAN DE ADQUISICIONES'!AE$47)*($G116/$F116)))</f>
        <v>0</v>
      </c>
      <c r="AJ116" s="420">
        <f>IF( $F116=0,0,((($F116/$E$113)*'PLAN DE ADQUISICIONES'!AF$47)*($G116/$F116)))</f>
        <v>0</v>
      </c>
      <c r="AK116" s="420">
        <f>IF( $F116=0,0,((($F116/$E$113)*'PLAN DE ADQUISICIONES'!AG$47)*($G116/$F116)))</f>
        <v>0</v>
      </c>
      <c r="AL116" s="420">
        <f>IF( $F116=0,0,((($F116/$E$113)*'PLAN DE ADQUISICIONES'!AH$47)*($G116/$F116)))</f>
        <v>0</v>
      </c>
      <c r="AM116" s="420">
        <f>IF( $F116=0,0,((($F116/$E$113)*'PLAN DE ADQUISICIONES'!AI$47)*($G116/$F116)))</f>
        <v>0</v>
      </c>
      <c r="AN116" s="420">
        <f>IF( $F116=0,0,((($F116/$E$113)*'PLAN DE ADQUISICIONES'!AJ$47)*($G116/$F116)))</f>
        <v>0</v>
      </c>
      <c r="AO116" s="420">
        <f>IF( $F116=0,0,((($F116/$E$113)*'PLAN DE ADQUISICIONES'!AK$47)*($G116/$F116)))</f>
        <v>0</v>
      </c>
      <c r="AP116" s="420">
        <f>IF( $F116=0,0,((($F116/$E$113)*'PLAN DE ADQUISICIONES'!AL$47)*($G116/$F116)))</f>
        <v>0</v>
      </c>
      <c r="AQ116" s="420">
        <f>IF( $F116=0,0,((($F116/$E$113)*'PLAN DE ADQUISICIONES'!AM$47)*($G116/$F116)))</f>
        <v>0</v>
      </c>
      <c r="AR116" s="420">
        <f>IF( $F116=0,0,((($F116/$E$113)*'PLAN DE ADQUISICIONES'!AN$47)*($G116/$F116)))</f>
        <v>0</v>
      </c>
      <c r="AS116" s="420">
        <f>IF( $F116=0,0,((($F116/$E$113)*'PLAN DE ADQUISICIONES'!AO$47)*($G116/$F116)))</f>
        <v>0</v>
      </c>
      <c r="AT116" s="423">
        <f>AH116+AI116+AJ116+AK116+AL116+AM116+AN116+AO116+AP116+AQ116+AR116+AS116</f>
        <v>0</v>
      </c>
      <c r="AU116" s="426">
        <f>AS116+AR116+AQ116+AP116+AO116+AN116+AM116+AL116+AK116+AJ116+AI116+AH116+AF116+AE116+AD116+AC116+AB116+AA116+Z116+Y116+X116+W116+V116+U116+S116+R116+Q116+P116+O116+N116+M116+L116+K116+J116+I116+H116</f>
        <v>0</v>
      </c>
      <c r="AV116" s="392">
        <f t="shared" si="24"/>
        <v>0</v>
      </c>
    </row>
    <row r="117" spans="2:48" s="60" customFormat="1" ht="12.75" customHeight="1" x14ac:dyDescent="0.25">
      <c r="B117" s="416" t="str">
        <f>+'FORMATO COSTEO C2'!C66</f>
        <v>2.1.2.4</v>
      </c>
      <c r="C117" s="417" t="str">
        <f>+'FORMATO COSTEO C2'!B66</f>
        <v>Categoría de gasto</v>
      </c>
      <c r="D117" s="428"/>
      <c r="E117" s="556"/>
      <c r="F117" s="420">
        <f>+'FORMATO COSTEO C2'!G66</f>
        <v>0</v>
      </c>
      <c r="G117" s="421">
        <f>+'FORMATO COSTEO C2'!L66</f>
        <v>0</v>
      </c>
      <c r="H117" s="425">
        <f>IF( $F117=0,0,((($F117/$E$113)*'PLAN DE ADQUISICIONES'!F$47)*($G117/$F117)))</f>
        <v>0</v>
      </c>
      <c r="I117" s="420">
        <f>IF( $F117=0,0,((($F117/$E$113)*'PLAN DE ADQUISICIONES'!G$47)*($G117/$F117)))</f>
        <v>0</v>
      </c>
      <c r="J117" s="420">
        <f>IF( $F117=0,0,((($F117/$E$113)*'PLAN DE ADQUISICIONES'!H$47)*($G117/$F117)))</f>
        <v>0</v>
      </c>
      <c r="K117" s="420">
        <f>IF( $F117=0,0,((($F117/$E$113)*'PLAN DE ADQUISICIONES'!I$47)*($G117/$F117)))</f>
        <v>0</v>
      </c>
      <c r="L117" s="420">
        <f>IF( $F117=0,0,((($F117/$E$113)*'PLAN DE ADQUISICIONES'!J$47)*($G117/$F117)))</f>
        <v>0</v>
      </c>
      <c r="M117" s="420">
        <f>IF( $F117=0,0,((($F117/$E$113)*'PLAN DE ADQUISICIONES'!K$47)*($G117/$F117)))</f>
        <v>0</v>
      </c>
      <c r="N117" s="420">
        <f>IF( $F117=0,0,((($F117/$E$113)*'PLAN DE ADQUISICIONES'!L$47)*($G117/$F117)))</f>
        <v>0</v>
      </c>
      <c r="O117" s="420">
        <f>IF( $F117=0,0,((($F117/$E$113)*'PLAN DE ADQUISICIONES'!M$47)*($G117/$F117)))</f>
        <v>0</v>
      </c>
      <c r="P117" s="420">
        <f>IF( $F117=0,0,((($F117/$E$113)*'PLAN DE ADQUISICIONES'!N$47)*($G117/$F117)))</f>
        <v>0</v>
      </c>
      <c r="Q117" s="420">
        <f>IF( $F117=0,0,((($F117/$E$113)*'PLAN DE ADQUISICIONES'!O$47)*($G117/$F117)))</f>
        <v>0</v>
      </c>
      <c r="R117" s="420">
        <f>IF( $F117=0,0,((($F117/$E$113)*'PLAN DE ADQUISICIONES'!P$47)*($G117/$F117)))</f>
        <v>0</v>
      </c>
      <c r="S117" s="420">
        <f>IF( $F117=0,0,((($F117/$E$113)*'PLAN DE ADQUISICIONES'!Q$47)*($G117/$F117)))</f>
        <v>0</v>
      </c>
      <c r="T117" s="423">
        <f>H117+I117+J117+K117+L117+M117+N117+O117+P117+Q117+R117+S117</f>
        <v>0</v>
      </c>
      <c r="U117" s="424">
        <f>IF( $F117=0,0,((($F117/$E$113)*'PLAN DE ADQUISICIONES'!R$47)*($G117/$F117)))</f>
        <v>0</v>
      </c>
      <c r="V117" s="420">
        <f>IF( $F117=0,0,((($F117/$E$113)*'PLAN DE ADQUISICIONES'!S$47)*($G117/$F117)))</f>
        <v>0</v>
      </c>
      <c r="W117" s="420">
        <f>IF( $F117=0,0,((($F117/$E$113)*'PLAN DE ADQUISICIONES'!T$47)*($G117/$F117)))</f>
        <v>0</v>
      </c>
      <c r="X117" s="420">
        <f>IF( $F117=0,0,((($F117/$E$113)*'PLAN DE ADQUISICIONES'!U$47)*($G117/$F117)))</f>
        <v>0</v>
      </c>
      <c r="Y117" s="420">
        <f>IF( $F117=0,0,((($F117/$E$113)*'PLAN DE ADQUISICIONES'!V$47)*($G117/$F117)))</f>
        <v>0</v>
      </c>
      <c r="Z117" s="420">
        <f>IF( $F117=0,0,((($F117/$E$113)*'PLAN DE ADQUISICIONES'!W$47)*($G117/$F117)))</f>
        <v>0</v>
      </c>
      <c r="AA117" s="420">
        <f>IF( $F117=0,0,((($F117/$E$113)*'PLAN DE ADQUISICIONES'!X$47)*($G117/$F117)))</f>
        <v>0</v>
      </c>
      <c r="AB117" s="420">
        <f>IF( $F117=0,0,((($F117/$E$113)*'PLAN DE ADQUISICIONES'!Y$47)*($G117/$F117)))</f>
        <v>0</v>
      </c>
      <c r="AC117" s="420">
        <f>IF( $F117=0,0,((($F117/$E$113)*'PLAN DE ADQUISICIONES'!Z$47)*($G117/$F117)))</f>
        <v>0</v>
      </c>
      <c r="AD117" s="420">
        <f>IF( $F117=0,0,((($F117/$E$113)*'PLAN DE ADQUISICIONES'!AA$47)*($G117/$F117)))</f>
        <v>0</v>
      </c>
      <c r="AE117" s="420">
        <f>IF( $F117=0,0,((($F117/$E$113)*'PLAN DE ADQUISICIONES'!AB$47)*($G117/$F117)))</f>
        <v>0</v>
      </c>
      <c r="AF117" s="420">
        <f>IF( $F117=0,0,((($F117/$E$113)*'PLAN DE ADQUISICIONES'!AC$47)*($G117/$F117)))</f>
        <v>0</v>
      </c>
      <c r="AG117" s="421">
        <f>U117+V117+W117+X117+Y117+Z117+AA117+AB117+AC117+AD117+AE117+AF117</f>
        <v>0</v>
      </c>
      <c r="AH117" s="425">
        <f>IF( $F117=0,0,((($F117/$E$113)*'PLAN DE ADQUISICIONES'!AD$47)*($G117/$F117)))</f>
        <v>0</v>
      </c>
      <c r="AI117" s="420">
        <f>IF( $F117=0,0,((($F117/$E$113)*'PLAN DE ADQUISICIONES'!AE$47)*($G117/$F117)))</f>
        <v>0</v>
      </c>
      <c r="AJ117" s="420">
        <f>IF( $F117=0,0,((($F117/$E$113)*'PLAN DE ADQUISICIONES'!AF$47)*($G117/$F117)))</f>
        <v>0</v>
      </c>
      <c r="AK117" s="420">
        <f>IF( $F117=0,0,((($F117/$E$113)*'PLAN DE ADQUISICIONES'!AG$47)*($G117/$F117)))</f>
        <v>0</v>
      </c>
      <c r="AL117" s="420">
        <f>IF( $F117=0,0,((($F117/$E$113)*'PLAN DE ADQUISICIONES'!AH$47)*($G117/$F117)))</f>
        <v>0</v>
      </c>
      <c r="AM117" s="420">
        <f>IF( $F117=0,0,((($F117/$E$113)*'PLAN DE ADQUISICIONES'!AI$47)*($G117/$F117)))</f>
        <v>0</v>
      </c>
      <c r="AN117" s="420">
        <f>IF( $F117=0,0,((($F117/$E$113)*'PLAN DE ADQUISICIONES'!AJ$47)*($G117/$F117)))</f>
        <v>0</v>
      </c>
      <c r="AO117" s="420">
        <f>IF( $F117=0,0,((($F117/$E$113)*'PLAN DE ADQUISICIONES'!AK$47)*($G117/$F117)))</f>
        <v>0</v>
      </c>
      <c r="AP117" s="420">
        <f>IF( $F117=0,0,((($F117/$E$113)*'PLAN DE ADQUISICIONES'!AL$47)*($G117/$F117)))</f>
        <v>0</v>
      </c>
      <c r="AQ117" s="420">
        <f>IF( $F117=0,0,((($F117/$E$113)*'PLAN DE ADQUISICIONES'!AM$47)*($G117/$F117)))</f>
        <v>0</v>
      </c>
      <c r="AR117" s="420">
        <f>IF( $F117=0,0,((($F117/$E$113)*'PLAN DE ADQUISICIONES'!AN$47)*($G117/$F117)))</f>
        <v>0</v>
      </c>
      <c r="AS117" s="420">
        <f>IF( $F117=0,0,((($F117/$E$113)*'PLAN DE ADQUISICIONES'!AO$47)*($G117/$F117)))</f>
        <v>0</v>
      </c>
      <c r="AT117" s="423">
        <f>AH117+AI117+AJ117+AK117+AL117+AM117+AN117+AO117+AP117+AQ117+AR117+AS117</f>
        <v>0</v>
      </c>
      <c r="AU117" s="426">
        <f>AS117+AR117+AQ117+AP117+AO117+AN117+AM117+AL117+AK117+AJ117+AI117+AH117+AF117+AE117+AD117+AC117+AB117+AA117+Z117+Y117+X117+W117+V117+U117+S117+R117+Q117+P117+O117+N117+M117+L117+K117+J117+I117+H117</f>
        <v>0</v>
      </c>
      <c r="AV117" s="392">
        <f t="shared" si="24"/>
        <v>0</v>
      </c>
    </row>
    <row r="118" spans="2:48" s="60" customFormat="1" ht="12.75" customHeight="1" x14ac:dyDescent="0.25">
      <c r="B118" s="416" t="str">
        <f>+'FORMATO COSTEO C2'!C72</f>
        <v>2.1.2.5</v>
      </c>
      <c r="C118" s="417" t="str">
        <f>+'FORMATO COSTEO C2'!B72</f>
        <v>Categoría de gasto</v>
      </c>
      <c r="D118" s="428"/>
      <c r="E118" s="556"/>
      <c r="F118" s="420">
        <f>+'FORMATO COSTEO C2'!G72</f>
        <v>0</v>
      </c>
      <c r="G118" s="421">
        <f>+'FORMATO COSTEO C2'!L72</f>
        <v>0</v>
      </c>
      <c r="H118" s="425">
        <f>IF( $F118=0,0,((($F118/$E$113)*'PLAN DE ADQUISICIONES'!F$47)*($G118/$F118)))</f>
        <v>0</v>
      </c>
      <c r="I118" s="420">
        <f>IF( $F118=0,0,((($F118/$E$113)*'PLAN DE ADQUISICIONES'!G$47)*($G118/$F118)))</f>
        <v>0</v>
      </c>
      <c r="J118" s="420">
        <f>IF( $F118=0,0,((($F118/$E$113)*'PLAN DE ADQUISICIONES'!H$47)*($G118/$F118)))</f>
        <v>0</v>
      </c>
      <c r="K118" s="420">
        <f>IF( $F118=0,0,((($F118/$E$113)*'PLAN DE ADQUISICIONES'!I$47)*($G118/$F118)))</f>
        <v>0</v>
      </c>
      <c r="L118" s="420">
        <f>IF( $F118=0,0,((($F118/$E$113)*'PLAN DE ADQUISICIONES'!J$47)*($G118/$F118)))</f>
        <v>0</v>
      </c>
      <c r="M118" s="420">
        <f>IF( $F118=0,0,((($F118/$E$113)*'PLAN DE ADQUISICIONES'!K$47)*($G118/$F118)))</f>
        <v>0</v>
      </c>
      <c r="N118" s="420">
        <f>IF( $F118=0,0,((($F118/$E$113)*'PLAN DE ADQUISICIONES'!L$47)*($G118/$F118)))</f>
        <v>0</v>
      </c>
      <c r="O118" s="420">
        <f>IF( $F118=0,0,((($F118/$E$113)*'PLAN DE ADQUISICIONES'!M$47)*($G118/$F118)))</f>
        <v>0</v>
      </c>
      <c r="P118" s="420">
        <f>IF( $F118=0,0,((($F118/$E$113)*'PLAN DE ADQUISICIONES'!N$47)*($G118/$F118)))</f>
        <v>0</v>
      </c>
      <c r="Q118" s="420">
        <f>IF( $F118=0,0,((($F118/$E$113)*'PLAN DE ADQUISICIONES'!O$47)*($G118/$F118)))</f>
        <v>0</v>
      </c>
      <c r="R118" s="420">
        <f>IF( $F118=0,0,((($F118/$E$113)*'PLAN DE ADQUISICIONES'!P$47)*($G118/$F118)))</f>
        <v>0</v>
      </c>
      <c r="S118" s="420">
        <f>IF( $F118=0,0,((($F118/$E$113)*'PLAN DE ADQUISICIONES'!Q$47)*($G118/$F118)))</f>
        <v>0</v>
      </c>
      <c r="T118" s="423">
        <f>H118+I118+J118+K118+L118+M118+N118+O118+P118+Q118+R118+S118</f>
        <v>0</v>
      </c>
      <c r="U118" s="424">
        <f>IF( $F118=0,0,((($F118/$E$113)*'PLAN DE ADQUISICIONES'!R$47)*($G118/$F118)))</f>
        <v>0</v>
      </c>
      <c r="V118" s="420">
        <f>IF( $F118=0,0,((($F118/$E$113)*'PLAN DE ADQUISICIONES'!S$47)*($G118/$F118)))</f>
        <v>0</v>
      </c>
      <c r="W118" s="420">
        <f>IF( $F118=0,0,((($F118/$E$113)*'PLAN DE ADQUISICIONES'!T$47)*($G118/$F118)))</f>
        <v>0</v>
      </c>
      <c r="X118" s="420">
        <f>IF( $F118=0,0,((($F118/$E$113)*'PLAN DE ADQUISICIONES'!U$47)*($G118/$F118)))</f>
        <v>0</v>
      </c>
      <c r="Y118" s="420">
        <f>IF( $F118=0,0,((($F118/$E$113)*'PLAN DE ADQUISICIONES'!V$47)*($G118/$F118)))</f>
        <v>0</v>
      </c>
      <c r="Z118" s="420">
        <f>IF( $F118=0,0,((($F118/$E$113)*'PLAN DE ADQUISICIONES'!W$47)*($G118/$F118)))</f>
        <v>0</v>
      </c>
      <c r="AA118" s="420">
        <f>IF( $F118=0,0,((($F118/$E$113)*'PLAN DE ADQUISICIONES'!X$47)*($G118/$F118)))</f>
        <v>0</v>
      </c>
      <c r="AB118" s="420">
        <f>IF( $F118=0,0,((($F118/$E$113)*'PLAN DE ADQUISICIONES'!Y$47)*($G118/$F118)))</f>
        <v>0</v>
      </c>
      <c r="AC118" s="420">
        <f>IF( $F118=0,0,((($F118/$E$113)*'PLAN DE ADQUISICIONES'!Z$47)*($G118/$F118)))</f>
        <v>0</v>
      </c>
      <c r="AD118" s="420">
        <f>IF( $F118=0,0,((($F118/$E$113)*'PLAN DE ADQUISICIONES'!AA$47)*($G118/$F118)))</f>
        <v>0</v>
      </c>
      <c r="AE118" s="420">
        <f>IF( $F118=0,0,((($F118/$E$113)*'PLAN DE ADQUISICIONES'!AB$47)*($G118/$F118)))</f>
        <v>0</v>
      </c>
      <c r="AF118" s="420">
        <f>IF( $F118=0,0,((($F118/$E$113)*'PLAN DE ADQUISICIONES'!AC$47)*($G118/$F118)))</f>
        <v>0</v>
      </c>
      <c r="AG118" s="421">
        <f>U118+V118+W118+X118+Y118+Z118+AA118+AB118+AC118+AD118+AE118+AF118</f>
        <v>0</v>
      </c>
      <c r="AH118" s="425">
        <f>IF( $F118=0,0,((($F118/$E$113)*'PLAN DE ADQUISICIONES'!AD$47)*($G118/$F118)))</f>
        <v>0</v>
      </c>
      <c r="AI118" s="420">
        <f>IF( $F118=0,0,((($F118/$E$113)*'PLAN DE ADQUISICIONES'!AE$47)*($G118/$F118)))</f>
        <v>0</v>
      </c>
      <c r="AJ118" s="420">
        <f>IF( $F118=0,0,((($F118/$E$113)*'PLAN DE ADQUISICIONES'!AF$47)*($G118/$F118)))</f>
        <v>0</v>
      </c>
      <c r="AK118" s="420">
        <f>IF( $F118=0,0,((($F118/$E$113)*'PLAN DE ADQUISICIONES'!AG$47)*($G118/$F118)))</f>
        <v>0</v>
      </c>
      <c r="AL118" s="420">
        <f>IF( $F118=0,0,((($F118/$E$113)*'PLAN DE ADQUISICIONES'!AH$47)*($G118/$F118)))</f>
        <v>0</v>
      </c>
      <c r="AM118" s="420">
        <f>IF( $F118=0,0,((($F118/$E$113)*'PLAN DE ADQUISICIONES'!AI$47)*($G118/$F118)))</f>
        <v>0</v>
      </c>
      <c r="AN118" s="420">
        <f>IF( $F118=0,0,((($F118/$E$113)*'PLAN DE ADQUISICIONES'!AJ$47)*($G118/$F118)))</f>
        <v>0</v>
      </c>
      <c r="AO118" s="420">
        <f>IF( $F118=0,0,((($F118/$E$113)*'PLAN DE ADQUISICIONES'!AK$47)*($G118/$F118)))</f>
        <v>0</v>
      </c>
      <c r="AP118" s="420">
        <f>IF( $F118=0,0,((($F118/$E$113)*'PLAN DE ADQUISICIONES'!AL$47)*($G118/$F118)))</f>
        <v>0</v>
      </c>
      <c r="AQ118" s="420">
        <f>IF( $F118=0,0,((($F118/$E$113)*'PLAN DE ADQUISICIONES'!AM$47)*($G118/$F118)))</f>
        <v>0</v>
      </c>
      <c r="AR118" s="420">
        <f>IF( $F118=0,0,((($F118/$E$113)*'PLAN DE ADQUISICIONES'!AN$47)*($G118/$F118)))</f>
        <v>0</v>
      </c>
      <c r="AS118" s="420">
        <f>IF( $F118=0,0,((($F118/$E$113)*'PLAN DE ADQUISICIONES'!AO$47)*($G118/$F118)))</f>
        <v>0</v>
      </c>
      <c r="AT118" s="423">
        <f>AH118+AI118+AJ118+AK118+AL118+AM118+AN118+AO118+AP118+AQ118+AR118+AS118</f>
        <v>0</v>
      </c>
      <c r="AU118" s="426">
        <f>AS118+AR118+AQ118+AP118+AO118+AN118+AM118+AL118+AK118+AJ118+AI118+AH118+AF118+AE118+AD118+AC118+AB118+AA118+Z118+Y118+X118+W118+V118+U118+S118+R118+Q118+P118+O118+N118+M118+L118+K118+J118+I118+H118</f>
        <v>0</v>
      </c>
      <c r="AV118" s="392">
        <f t="shared" si="24"/>
        <v>0</v>
      </c>
    </row>
    <row r="119" spans="2:48" s="60" customFormat="1" ht="12.75" customHeight="1" x14ac:dyDescent="0.25">
      <c r="B119" s="406" t="str">
        <f>+'FORMATO COSTEO C2'!C78</f>
        <v>2.1.3</v>
      </c>
      <c r="C119" s="430">
        <f>+'FORMATO COSTEO C2'!B78</f>
        <v>0</v>
      </c>
      <c r="D119" s="408" t="str">
        <f>+'FORMATO COSTEO C2'!D78</f>
        <v>Unidad medida</v>
      </c>
      <c r="E119" s="538">
        <f>+'FORMATO COSTEO C2'!E78</f>
        <v>0</v>
      </c>
      <c r="F119" s="410">
        <f>SUM(F120:F124)</f>
        <v>0</v>
      </c>
      <c r="G119" s="411">
        <f t="shared" ref="G119:AS119" si="34">SUM(G120:G124)</f>
        <v>0</v>
      </c>
      <c r="H119" s="412">
        <f t="shared" si="34"/>
        <v>0</v>
      </c>
      <c r="I119" s="410">
        <f t="shared" si="34"/>
        <v>0</v>
      </c>
      <c r="J119" s="410">
        <f t="shared" si="34"/>
        <v>0</v>
      </c>
      <c r="K119" s="410">
        <f t="shared" si="34"/>
        <v>0</v>
      </c>
      <c r="L119" s="410">
        <f t="shared" si="34"/>
        <v>0</v>
      </c>
      <c r="M119" s="410">
        <f t="shared" si="34"/>
        <v>0</v>
      </c>
      <c r="N119" s="410">
        <f t="shared" si="34"/>
        <v>0</v>
      </c>
      <c r="O119" s="410">
        <f t="shared" si="34"/>
        <v>0</v>
      </c>
      <c r="P119" s="410">
        <f t="shared" si="34"/>
        <v>0</v>
      </c>
      <c r="Q119" s="410">
        <f t="shared" si="34"/>
        <v>0</v>
      </c>
      <c r="R119" s="410">
        <f t="shared" si="34"/>
        <v>0</v>
      </c>
      <c r="S119" s="410">
        <f t="shared" si="34"/>
        <v>0</v>
      </c>
      <c r="T119" s="413">
        <f>SUM(T120:T124)</f>
        <v>0</v>
      </c>
      <c r="U119" s="414">
        <f t="shared" si="34"/>
        <v>0</v>
      </c>
      <c r="V119" s="410">
        <f t="shared" si="34"/>
        <v>0</v>
      </c>
      <c r="W119" s="410">
        <f t="shared" si="34"/>
        <v>0</v>
      </c>
      <c r="X119" s="410">
        <f t="shared" si="34"/>
        <v>0</v>
      </c>
      <c r="Y119" s="410">
        <f t="shared" si="34"/>
        <v>0</v>
      </c>
      <c r="Z119" s="410">
        <f t="shared" si="34"/>
        <v>0</v>
      </c>
      <c r="AA119" s="410">
        <f t="shared" si="34"/>
        <v>0</v>
      </c>
      <c r="AB119" s="410">
        <f t="shared" si="34"/>
        <v>0</v>
      </c>
      <c r="AC119" s="410">
        <f t="shared" si="34"/>
        <v>0</v>
      </c>
      <c r="AD119" s="410">
        <f t="shared" si="34"/>
        <v>0</v>
      </c>
      <c r="AE119" s="410">
        <f t="shared" si="34"/>
        <v>0</v>
      </c>
      <c r="AF119" s="410">
        <f t="shared" si="34"/>
        <v>0</v>
      </c>
      <c r="AG119" s="411">
        <f t="shared" si="34"/>
        <v>0</v>
      </c>
      <c r="AH119" s="412">
        <f t="shared" si="34"/>
        <v>0</v>
      </c>
      <c r="AI119" s="410">
        <f t="shared" si="34"/>
        <v>0</v>
      </c>
      <c r="AJ119" s="410">
        <f t="shared" si="34"/>
        <v>0</v>
      </c>
      <c r="AK119" s="410">
        <f t="shared" si="34"/>
        <v>0</v>
      </c>
      <c r="AL119" s="410">
        <f t="shared" si="34"/>
        <v>0</v>
      </c>
      <c r="AM119" s="410">
        <f t="shared" si="34"/>
        <v>0</v>
      </c>
      <c r="AN119" s="410">
        <f t="shared" si="34"/>
        <v>0</v>
      </c>
      <c r="AO119" s="410">
        <f t="shared" si="34"/>
        <v>0</v>
      </c>
      <c r="AP119" s="410">
        <f t="shared" si="34"/>
        <v>0</v>
      </c>
      <c r="AQ119" s="410">
        <f t="shared" si="34"/>
        <v>0</v>
      </c>
      <c r="AR119" s="410">
        <f t="shared" si="34"/>
        <v>0</v>
      </c>
      <c r="AS119" s="410">
        <f t="shared" si="34"/>
        <v>0</v>
      </c>
      <c r="AT119" s="413">
        <f>SUM(AT120:AT124)</f>
        <v>0</v>
      </c>
      <c r="AU119" s="415">
        <f>SUM(AU120:AU124)</f>
        <v>0</v>
      </c>
      <c r="AV119" s="392">
        <f t="shared" si="24"/>
        <v>0</v>
      </c>
    </row>
    <row r="120" spans="2:48" s="60" customFormat="1" ht="12.75" customHeight="1" x14ac:dyDescent="0.25">
      <c r="B120" s="416" t="str">
        <f>+'FORMATO COSTEO C2'!C80</f>
        <v>2.1.3.1</v>
      </c>
      <c r="C120" s="417" t="str">
        <f>+'FORMATO COSTEO C2'!B80</f>
        <v>Categoría de gasto</v>
      </c>
      <c r="D120" s="428"/>
      <c r="E120" s="556"/>
      <c r="F120" s="420">
        <f>+'FORMATO COSTEO C2'!G80</f>
        <v>0</v>
      </c>
      <c r="G120" s="421">
        <f>+'FORMATO COSTEO C2'!L80</f>
        <v>0</v>
      </c>
      <c r="H120" s="422">
        <f>IF( $F120=0,0,((($F120/$E$119)*'PLAN DE ADQUISICIONES'!F$48)*($G120/$F120)))</f>
        <v>0</v>
      </c>
      <c r="I120" s="420">
        <f>IF( $F120=0,0,((($F120/$E$119)*'PLAN DE ADQUISICIONES'!G$48)*($G120/$F120)))</f>
        <v>0</v>
      </c>
      <c r="J120" s="420">
        <f>IF( $F120=0,0,((($F120/$E$119)*'PLAN DE ADQUISICIONES'!H$48)*($G120/$F120)))</f>
        <v>0</v>
      </c>
      <c r="K120" s="420">
        <f>IF( $F120=0,0,((($F120/$E$119)*'PLAN DE ADQUISICIONES'!I$48)*($G120/$F120)))</f>
        <v>0</v>
      </c>
      <c r="L120" s="420">
        <f>IF( $F120=0,0,((($F120/$E$119)*'PLAN DE ADQUISICIONES'!J$48)*($G120/$F120)))</f>
        <v>0</v>
      </c>
      <c r="M120" s="420">
        <f>IF( $F120=0,0,((($F120/$E$119)*'PLAN DE ADQUISICIONES'!K$48)*($G120/$F120)))</f>
        <v>0</v>
      </c>
      <c r="N120" s="420">
        <f>IF( $F120=0,0,((($F120/$E$119)*'PLAN DE ADQUISICIONES'!L$48)*($G120/$F120)))</f>
        <v>0</v>
      </c>
      <c r="O120" s="420">
        <f>IF( $F120=0,0,((($F120/$E$119)*'PLAN DE ADQUISICIONES'!M$48)*($G120/$F120)))</f>
        <v>0</v>
      </c>
      <c r="P120" s="420">
        <f>IF( $F120=0,0,((($F120/$E$119)*'PLAN DE ADQUISICIONES'!N$48)*($G120/$F120)))</f>
        <v>0</v>
      </c>
      <c r="Q120" s="420">
        <f>IF( $F120=0,0,((($F120/$E$119)*'PLAN DE ADQUISICIONES'!O$48)*($G120/$F120)))</f>
        <v>0</v>
      </c>
      <c r="R120" s="420">
        <f>IF( $F120=0,0,((($F120/$E$119)*'PLAN DE ADQUISICIONES'!P$48)*($G120/$F120)))</f>
        <v>0</v>
      </c>
      <c r="S120" s="420">
        <f>IF( $F120=0,0,((($F120/$E$119)*'PLAN DE ADQUISICIONES'!Q$48)*($G120/$F120)))</f>
        <v>0</v>
      </c>
      <c r="T120" s="423">
        <f>H120+I120+J120+K120+L120+M120+N120+O120+P120+Q120+R120+S120</f>
        <v>0</v>
      </c>
      <c r="U120" s="424">
        <f>IF( $F120=0,0,((($F120/$E$119)*'PLAN DE ADQUISICIONES'!R$48)*($G120/$F120)))</f>
        <v>0</v>
      </c>
      <c r="V120" s="420">
        <f>IF( $F120=0,0,((($F120/$E$119)*'PLAN DE ADQUISICIONES'!S$48)*($G120/$F120)))</f>
        <v>0</v>
      </c>
      <c r="W120" s="420">
        <f>IF( $F120=0,0,((($F120/$E$119)*'PLAN DE ADQUISICIONES'!T$48)*($G120/$F120)))</f>
        <v>0</v>
      </c>
      <c r="X120" s="420">
        <f>IF( $F120=0,0,((($F120/$E$119)*'PLAN DE ADQUISICIONES'!U$48)*($G120/$F120)))</f>
        <v>0</v>
      </c>
      <c r="Y120" s="420">
        <f>IF( $F120=0,0,((($F120/$E$119)*'PLAN DE ADQUISICIONES'!V$48)*($G120/$F120)))</f>
        <v>0</v>
      </c>
      <c r="Z120" s="420">
        <f>IF( $F120=0,0,((($F120/$E$119)*'PLAN DE ADQUISICIONES'!W$48)*($G120/$F120)))</f>
        <v>0</v>
      </c>
      <c r="AA120" s="420">
        <f>IF( $F120=0,0,((($F120/$E$119)*'PLAN DE ADQUISICIONES'!X$48)*($G120/$F120)))</f>
        <v>0</v>
      </c>
      <c r="AB120" s="420">
        <f>IF( $F120=0,0,((($F120/$E$119)*'PLAN DE ADQUISICIONES'!Y$48)*($G120/$F120)))</f>
        <v>0</v>
      </c>
      <c r="AC120" s="420">
        <f>IF( $F120=0,0,((($F120/$E$119)*'PLAN DE ADQUISICIONES'!Z$48)*($G120/$F120)))</f>
        <v>0</v>
      </c>
      <c r="AD120" s="420">
        <f>IF( $F120=0,0,((($F120/$E$119)*'PLAN DE ADQUISICIONES'!AA$48)*($G120/$F120)))</f>
        <v>0</v>
      </c>
      <c r="AE120" s="420">
        <f>IF( $F120=0,0,((($F120/$E$119)*'PLAN DE ADQUISICIONES'!AB$48)*($G120/$F120)))</f>
        <v>0</v>
      </c>
      <c r="AF120" s="420">
        <f>IF( $F120=0,0,((($F120/$E$119)*'PLAN DE ADQUISICIONES'!AC$48)*($G120/$F120)))</f>
        <v>0</v>
      </c>
      <c r="AG120" s="421">
        <f>U120+V120+W120+X120+Y120+Z120+AA120+AB120+AC120+AD120+AE120+AF120</f>
        <v>0</v>
      </c>
      <c r="AH120" s="425">
        <f>IF( $F120=0,0,((($F120/$E$119)*'PLAN DE ADQUISICIONES'!AD$48)*($G120/$F120)))</f>
        <v>0</v>
      </c>
      <c r="AI120" s="420">
        <f>IF( $F120=0,0,((($F120/$E$119)*'PLAN DE ADQUISICIONES'!AE$48)*($G120/$F120)))</f>
        <v>0</v>
      </c>
      <c r="AJ120" s="420">
        <f>IF( $F120=0,0,((($F120/$E$119)*'PLAN DE ADQUISICIONES'!AF$48)*($G120/$F120)))</f>
        <v>0</v>
      </c>
      <c r="AK120" s="420">
        <f>IF( $F120=0,0,((($F120/$E$119)*'PLAN DE ADQUISICIONES'!AG$48)*($G120/$F120)))</f>
        <v>0</v>
      </c>
      <c r="AL120" s="420">
        <f>IF( $F120=0,0,((($F120/$E$119)*'PLAN DE ADQUISICIONES'!AH$48)*($G120/$F120)))</f>
        <v>0</v>
      </c>
      <c r="AM120" s="420">
        <f>IF( $F120=0,0,((($F120/$E$119)*'PLAN DE ADQUISICIONES'!AI$48)*($G120/$F120)))</f>
        <v>0</v>
      </c>
      <c r="AN120" s="420">
        <f>IF( $F120=0,0,((($F120/$E$119)*'PLAN DE ADQUISICIONES'!AJ$48)*($G120/$F120)))</f>
        <v>0</v>
      </c>
      <c r="AO120" s="420">
        <f>IF( $F120=0,0,((($F120/$E$119)*'PLAN DE ADQUISICIONES'!AK$48)*($G120/$F120)))</f>
        <v>0</v>
      </c>
      <c r="AP120" s="420">
        <f>IF( $F120=0,0,((($F120/$E$119)*'PLAN DE ADQUISICIONES'!AL$48)*($G120/$F120)))</f>
        <v>0</v>
      </c>
      <c r="AQ120" s="420">
        <f>IF( $F120=0,0,((($F120/$E$119)*'PLAN DE ADQUISICIONES'!AM$48)*($G120/$F120)))</f>
        <v>0</v>
      </c>
      <c r="AR120" s="420">
        <f>IF( $F120=0,0,((($F120/$E$119)*'PLAN DE ADQUISICIONES'!AN$48)*($G120/$F120)))</f>
        <v>0</v>
      </c>
      <c r="AS120" s="420">
        <f>IF( $F120=0,0,((($F120/$E$119)*'PLAN DE ADQUISICIONES'!AO$48)*($G120/$F120)))</f>
        <v>0</v>
      </c>
      <c r="AT120" s="423">
        <f>AH120+AI120+AJ120+AK120+AL120+AM120+AN120+AO120+AP120+AQ120+AR120+AS120</f>
        <v>0</v>
      </c>
      <c r="AU120" s="426">
        <f>AS120+AR120+AQ120+AP120+AO120+AN120+AM120+AL120+AK120+AJ120+AI120+AH120+AF120+AE120+AD120+AC120+AB120+AA120+Z120+Y120+X120+W120+V120+U120+S120+R120+Q120+P120+O120+N120+M120+L120+K120+J120+I120+H120</f>
        <v>0</v>
      </c>
      <c r="AV120" s="392">
        <f t="shared" si="24"/>
        <v>0</v>
      </c>
    </row>
    <row r="121" spans="2:48" s="60" customFormat="1" ht="12.75" customHeight="1" x14ac:dyDescent="0.25">
      <c r="B121" s="416" t="str">
        <f>+'FORMATO COSTEO C2'!C86</f>
        <v>2.1.3.2</v>
      </c>
      <c r="C121" s="417" t="str">
        <f>+'FORMATO COSTEO C2'!B86</f>
        <v>Categoría de gasto</v>
      </c>
      <c r="D121" s="428"/>
      <c r="E121" s="556"/>
      <c r="F121" s="420">
        <f>+'FORMATO COSTEO C2'!G86</f>
        <v>0</v>
      </c>
      <c r="G121" s="421">
        <f>+'FORMATO COSTEO C2'!L86</f>
        <v>0</v>
      </c>
      <c r="H121" s="425">
        <f>IF( $F121=0,0,((($F121/$E$119)*'PLAN DE ADQUISICIONES'!F$48)*($G121/$F121)))</f>
        <v>0</v>
      </c>
      <c r="I121" s="420">
        <f>IF( $F121=0,0,((($F121/$E$119)*'PLAN DE ADQUISICIONES'!G$48)*($G121/$F121)))</f>
        <v>0</v>
      </c>
      <c r="J121" s="420">
        <f>IF( $F121=0,0,((($F121/$E$119)*'PLAN DE ADQUISICIONES'!H$48)*($G121/$F121)))</f>
        <v>0</v>
      </c>
      <c r="K121" s="420">
        <f>IF( $F121=0,0,((($F121/$E$119)*'PLAN DE ADQUISICIONES'!I$48)*($G121/$F121)))</f>
        <v>0</v>
      </c>
      <c r="L121" s="420">
        <f>IF( $F121=0,0,((($F121/$E$119)*'PLAN DE ADQUISICIONES'!J$48)*($G121/$F121)))</f>
        <v>0</v>
      </c>
      <c r="M121" s="420">
        <f>IF( $F121=0,0,((($F121/$E$119)*'PLAN DE ADQUISICIONES'!K$48)*($G121/$F121)))</f>
        <v>0</v>
      </c>
      <c r="N121" s="420">
        <f>IF( $F121=0,0,((($F121/$E$119)*'PLAN DE ADQUISICIONES'!L$48)*($G121/$F121)))</f>
        <v>0</v>
      </c>
      <c r="O121" s="420">
        <f>IF( $F121=0,0,((($F121/$E$119)*'PLAN DE ADQUISICIONES'!M$48)*($G121/$F121)))</f>
        <v>0</v>
      </c>
      <c r="P121" s="420">
        <f>IF( $F121=0,0,((($F121/$E$119)*'PLAN DE ADQUISICIONES'!N$48)*($G121/$F121)))</f>
        <v>0</v>
      </c>
      <c r="Q121" s="420">
        <f>IF( $F121=0,0,((($F121/$E$119)*'PLAN DE ADQUISICIONES'!O$48)*($G121/$F121)))</f>
        <v>0</v>
      </c>
      <c r="R121" s="420">
        <f>IF( $F121=0,0,((($F121/$E$119)*'PLAN DE ADQUISICIONES'!P$48)*($G121/$F121)))</f>
        <v>0</v>
      </c>
      <c r="S121" s="420">
        <f>IF( $F121=0,0,((($F121/$E$119)*'PLAN DE ADQUISICIONES'!Q$48)*($G121/$F121)))</f>
        <v>0</v>
      </c>
      <c r="T121" s="423">
        <f>H121+I121+J121+K121+L121+M121+N121+O121+P121+Q121+R121+S121</f>
        <v>0</v>
      </c>
      <c r="U121" s="424">
        <f>IF( $F121=0,0,((($F121/$E$119)*'PLAN DE ADQUISICIONES'!R$48)*($G121/$F121)))</f>
        <v>0</v>
      </c>
      <c r="V121" s="420">
        <f>IF( $F121=0,0,((($F121/$E$119)*'PLAN DE ADQUISICIONES'!S$48)*($G121/$F121)))</f>
        <v>0</v>
      </c>
      <c r="W121" s="420">
        <f>IF( $F121=0,0,((($F121/$E$119)*'PLAN DE ADQUISICIONES'!T$48)*($G121/$F121)))</f>
        <v>0</v>
      </c>
      <c r="X121" s="420">
        <f>IF( $F121=0,0,((($F121/$E$119)*'PLAN DE ADQUISICIONES'!U$48)*($G121/$F121)))</f>
        <v>0</v>
      </c>
      <c r="Y121" s="420">
        <f>IF( $F121=0,0,((($F121/$E$119)*'PLAN DE ADQUISICIONES'!V$48)*($G121/$F121)))</f>
        <v>0</v>
      </c>
      <c r="Z121" s="420">
        <f>IF( $F121=0,0,((($F121/$E$119)*'PLAN DE ADQUISICIONES'!W$48)*($G121/$F121)))</f>
        <v>0</v>
      </c>
      <c r="AA121" s="420">
        <f>IF( $F121=0,0,((($F121/$E$119)*'PLAN DE ADQUISICIONES'!X$48)*($G121/$F121)))</f>
        <v>0</v>
      </c>
      <c r="AB121" s="420">
        <f>IF( $F121=0,0,((($F121/$E$119)*'PLAN DE ADQUISICIONES'!Y$48)*($G121/$F121)))</f>
        <v>0</v>
      </c>
      <c r="AC121" s="420">
        <f>IF( $F121=0,0,((($F121/$E$119)*'PLAN DE ADQUISICIONES'!Z$48)*($G121/$F121)))</f>
        <v>0</v>
      </c>
      <c r="AD121" s="420">
        <f>IF( $F121=0,0,((($F121/$E$119)*'PLAN DE ADQUISICIONES'!AA$48)*($G121/$F121)))</f>
        <v>0</v>
      </c>
      <c r="AE121" s="420">
        <f>IF( $F121=0,0,((($F121/$E$119)*'PLAN DE ADQUISICIONES'!AB$48)*($G121/$F121)))</f>
        <v>0</v>
      </c>
      <c r="AF121" s="420">
        <f>IF( $F121=0,0,((($F121/$E$119)*'PLAN DE ADQUISICIONES'!AC$48)*($G121/$F121)))</f>
        <v>0</v>
      </c>
      <c r="AG121" s="421">
        <f>U121+V121+W121+X121+Y121+Z121+AA121+AB121+AC121+AD121+AE121+AF121</f>
        <v>0</v>
      </c>
      <c r="AH121" s="425">
        <f>IF( $F121=0,0,((($F121/$E$119)*'PLAN DE ADQUISICIONES'!AD$48)*($G121/$F121)))</f>
        <v>0</v>
      </c>
      <c r="AI121" s="420">
        <f>IF( $F121=0,0,((($F121/$E$119)*'PLAN DE ADQUISICIONES'!AE$48)*($G121/$F121)))</f>
        <v>0</v>
      </c>
      <c r="AJ121" s="420">
        <f>IF( $F121=0,0,((($F121/$E$119)*'PLAN DE ADQUISICIONES'!AF$48)*($G121/$F121)))</f>
        <v>0</v>
      </c>
      <c r="AK121" s="420">
        <f>IF( $F121=0,0,((($F121/$E$119)*'PLAN DE ADQUISICIONES'!AG$48)*($G121/$F121)))</f>
        <v>0</v>
      </c>
      <c r="AL121" s="420">
        <f>IF( $F121=0,0,((($F121/$E$119)*'PLAN DE ADQUISICIONES'!AH$48)*($G121/$F121)))</f>
        <v>0</v>
      </c>
      <c r="AM121" s="420">
        <f>IF( $F121=0,0,((($F121/$E$119)*'PLAN DE ADQUISICIONES'!AI$48)*($G121/$F121)))</f>
        <v>0</v>
      </c>
      <c r="AN121" s="420">
        <f>IF( $F121=0,0,((($F121/$E$119)*'PLAN DE ADQUISICIONES'!AJ$48)*($G121/$F121)))</f>
        <v>0</v>
      </c>
      <c r="AO121" s="420">
        <f>IF( $F121=0,0,((($F121/$E$119)*'PLAN DE ADQUISICIONES'!AK$48)*($G121/$F121)))</f>
        <v>0</v>
      </c>
      <c r="AP121" s="420">
        <f>IF( $F121=0,0,((($F121/$E$119)*'PLAN DE ADQUISICIONES'!AL$48)*($G121/$F121)))</f>
        <v>0</v>
      </c>
      <c r="AQ121" s="420">
        <f>IF( $F121=0,0,((($F121/$E$119)*'PLAN DE ADQUISICIONES'!AM$48)*($G121/$F121)))</f>
        <v>0</v>
      </c>
      <c r="AR121" s="420">
        <f>IF( $F121=0,0,((($F121/$E$119)*'PLAN DE ADQUISICIONES'!AN$48)*($G121/$F121)))</f>
        <v>0</v>
      </c>
      <c r="AS121" s="420">
        <f>IF( $F121=0,0,((($F121/$E$119)*'PLAN DE ADQUISICIONES'!AO$48)*($G121/$F121)))</f>
        <v>0</v>
      </c>
      <c r="AT121" s="423">
        <f>AH121+AI121+AJ121+AK121+AL121+AM121+AN121+AO121+AP121+AQ121+AR121+AS121</f>
        <v>0</v>
      </c>
      <c r="AU121" s="426">
        <f>AS121+AR121+AQ121+AP121+AO121+AN121+AM121+AL121+AK121+AJ121+AI121+AH121+AF121+AE121+AD121+AC121+AB121+AA121+Z121+Y121+X121+W121+V121+U121+S121+R121+Q121+P121+O121+N121+M121+L121+K121+J121+I121+H121</f>
        <v>0</v>
      </c>
      <c r="AV121" s="392">
        <f t="shared" si="24"/>
        <v>0</v>
      </c>
    </row>
    <row r="122" spans="2:48" s="60" customFormat="1" ht="12.75" customHeight="1" x14ac:dyDescent="0.25">
      <c r="B122" s="416" t="str">
        <f>+'FORMATO COSTEO C2'!C92</f>
        <v>2.1.3.3</v>
      </c>
      <c r="C122" s="417" t="str">
        <f>+'FORMATO COSTEO C2'!B92</f>
        <v>Categoría de gasto</v>
      </c>
      <c r="D122" s="428"/>
      <c r="E122" s="556"/>
      <c r="F122" s="420">
        <f>+'FORMATO COSTEO C2'!G92</f>
        <v>0</v>
      </c>
      <c r="G122" s="421">
        <f>+'FORMATO COSTEO C2'!L92</f>
        <v>0</v>
      </c>
      <c r="H122" s="425">
        <f>IF( $F122=0,0,((($F122/$E$119)*'PLAN DE ADQUISICIONES'!F$48)*($G122/$F122)))</f>
        <v>0</v>
      </c>
      <c r="I122" s="420">
        <f>IF( $F122=0,0,((($F122/$E$119)*'PLAN DE ADQUISICIONES'!G$48)*($G122/$F122)))</f>
        <v>0</v>
      </c>
      <c r="J122" s="420">
        <f>IF( $F122=0,0,((($F122/$E$119)*'PLAN DE ADQUISICIONES'!H$48)*($G122/$F122)))</f>
        <v>0</v>
      </c>
      <c r="K122" s="420">
        <f>IF( $F122=0,0,((($F122/$E$119)*'PLAN DE ADQUISICIONES'!I$48)*($G122/$F122)))</f>
        <v>0</v>
      </c>
      <c r="L122" s="420">
        <f>IF( $F122=0,0,((($F122/$E$119)*'PLAN DE ADQUISICIONES'!J$48)*($G122/$F122)))</f>
        <v>0</v>
      </c>
      <c r="M122" s="420">
        <f>IF( $F122=0,0,((($F122/$E$119)*'PLAN DE ADQUISICIONES'!K$48)*($G122/$F122)))</f>
        <v>0</v>
      </c>
      <c r="N122" s="420">
        <f>IF( $F122=0,0,((($F122/$E$119)*'PLAN DE ADQUISICIONES'!L$48)*($G122/$F122)))</f>
        <v>0</v>
      </c>
      <c r="O122" s="420">
        <f>IF( $F122=0,0,((($F122/$E$119)*'PLAN DE ADQUISICIONES'!M$48)*($G122/$F122)))</f>
        <v>0</v>
      </c>
      <c r="P122" s="420">
        <f>IF( $F122=0,0,((($F122/$E$119)*'PLAN DE ADQUISICIONES'!N$48)*($G122/$F122)))</f>
        <v>0</v>
      </c>
      <c r="Q122" s="420">
        <f>IF( $F122=0,0,((($F122/$E$119)*'PLAN DE ADQUISICIONES'!O$48)*($G122/$F122)))</f>
        <v>0</v>
      </c>
      <c r="R122" s="420">
        <f>IF( $F122=0,0,((($F122/$E$119)*'PLAN DE ADQUISICIONES'!P$48)*($G122/$F122)))</f>
        <v>0</v>
      </c>
      <c r="S122" s="420">
        <f>IF( $F122=0,0,((($F122/$E$119)*'PLAN DE ADQUISICIONES'!Q$48)*($G122/$F122)))</f>
        <v>0</v>
      </c>
      <c r="T122" s="423">
        <f>H122+I122+J122+K122+L122+M122+N122+O122+P122+Q122+R122+S122</f>
        <v>0</v>
      </c>
      <c r="U122" s="424">
        <f>IF( $F122=0,0,((($F122/$E$119)*'PLAN DE ADQUISICIONES'!R$48)*($G122/$F122)))</f>
        <v>0</v>
      </c>
      <c r="V122" s="420">
        <f>IF( $F122=0,0,((($F122/$E$119)*'PLAN DE ADQUISICIONES'!S$48)*($G122/$F122)))</f>
        <v>0</v>
      </c>
      <c r="W122" s="420">
        <f>IF( $F122=0,0,((($F122/$E$119)*'PLAN DE ADQUISICIONES'!T$48)*($G122/$F122)))</f>
        <v>0</v>
      </c>
      <c r="X122" s="420">
        <f>IF( $F122=0,0,((($F122/$E$119)*'PLAN DE ADQUISICIONES'!U$48)*($G122/$F122)))</f>
        <v>0</v>
      </c>
      <c r="Y122" s="420">
        <f>IF( $F122=0,0,((($F122/$E$119)*'PLAN DE ADQUISICIONES'!V$48)*($G122/$F122)))</f>
        <v>0</v>
      </c>
      <c r="Z122" s="420">
        <f>IF( $F122=0,0,((($F122/$E$119)*'PLAN DE ADQUISICIONES'!W$48)*($G122/$F122)))</f>
        <v>0</v>
      </c>
      <c r="AA122" s="420">
        <f>IF( $F122=0,0,((($F122/$E$119)*'PLAN DE ADQUISICIONES'!X$48)*($G122/$F122)))</f>
        <v>0</v>
      </c>
      <c r="AB122" s="420">
        <f>IF( $F122=0,0,((($F122/$E$119)*'PLAN DE ADQUISICIONES'!Y$48)*($G122/$F122)))</f>
        <v>0</v>
      </c>
      <c r="AC122" s="420">
        <f>IF( $F122=0,0,((($F122/$E$119)*'PLAN DE ADQUISICIONES'!Z$48)*($G122/$F122)))</f>
        <v>0</v>
      </c>
      <c r="AD122" s="420">
        <f>IF( $F122=0,0,((($F122/$E$119)*'PLAN DE ADQUISICIONES'!AA$48)*($G122/$F122)))</f>
        <v>0</v>
      </c>
      <c r="AE122" s="420">
        <f>IF( $F122=0,0,((($F122/$E$119)*'PLAN DE ADQUISICIONES'!AB$48)*($G122/$F122)))</f>
        <v>0</v>
      </c>
      <c r="AF122" s="420">
        <f>IF( $F122=0,0,((($F122/$E$119)*'PLAN DE ADQUISICIONES'!AC$48)*($G122/$F122)))</f>
        <v>0</v>
      </c>
      <c r="AG122" s="421">
        <f>U122+V122+W122+X122+Y122+Z122+AA122+AB122+AC122+AD122+AE122+AF122</f>
        <v>0</v>
      </c>
      <c r="AH122" s="425">
        <f>IF( $F122=0,0,((($F122/$E$119)*'PLAN DE ADQUISICIONES'!AD$48)*($G122/$F122)))</f>
        <v>0</v>
      </c>
      <c r="AI122" s="420">
        <f>IF( $F122=0,0,((($F122/$E$119)*'PLAN DE ADQUISICIONES'!AE$48)*($G122/$F122)))</f>
        <v>0</v>
      </c>
      <c r="AJ122" s="420">
        <f>IF( $F122=0,0,((($F122/$E$119)*'PLAN DE ADQUISICIONES'!AF$48)*($G122/$F122)))</f>
        <v>0</v>
      </c>
      <c r="AK122" s="420">
        <f>IF( $F122=0,0,((($F122/$E$119)*'PLAN DE ADQUISICIONES'!AG$48)*($G122/$F122)))</f>
        <v>0</v>
      </c>
      <c r="AL122" s="420">
        <f>IF( $F122=0,0,((($F122/$E$119)*'PLAN DE ADQUISICIONES'!AH$48)*($G122/$F122)))</f>
        <v>0</v>
      </c>
      <c r="AM122" s="420">
        <f>IF( $F122=0,0,((($F122/$E$119)*'PLAN DE ADQUISICIONES'!AI$48)*($G122/$F122)))</f>
        <v>0</v>
      </c>
      <c r="AN122" s="420">
        <f>IF( $F122=0,0,((($F122/$E$119)*'PLAN DE ADQUISICIONES'!AJ$48)*($G122/$F122)))</f>
        <v>0</v>
      </c>
      <c r="AO122" s="420">
        <f>IF( $F122=0,0,((($F122/$E$119)*'PLAN DE ADQUISICIONES'!AK$48)*($G122/$F122)))</f>
        <v>0</v>
      </c>
      <c r="AP122" s="420">
        <f>IF( $F122=0,0,((($F122/$E$119)*'PLAN DE ADQUISICIONES'!AL$48)*($G122/$F122)))</f>
        <v>0</v>
      </c>
      <c r="AQ122" s="420">
        <f>IF( $F122=0,0,((($F122/$E$119)*'PLAN DE ADQUISICIONES'!AM$48)*($G122/$F122)))</f>
        <v>0</v>
      </c>
      <c r="AR122" s="420">
        <f>IF( $F122=0,0,((($F122/$E$119)*'PLAN DE ADQUISICIONES'!AN$48)*($G122/$F122)))</f>
        <v>0</v>
      </c>
      <c r="AS122" s="420">
        <f>IF( $F122=0,0,((($F122/$E$119)*'PLAN DE ADQUISICIONES'!AO$48)*($G122/$F122)))</f>
        <v>0</v>
      </c>
      <c r="AT122" s="423">
        <f>AH122+AI122+AJ122+AK122+AL122+AM122+AN122+AO122+AP122+AQ122+AR122+AS122</f>
        <v>0</v>
      </c>
      <c r="AU122" s="426">
        <f>AS122+AR122+AQ122+AP122+AO122+AN122+AM122+AL122+AK122+AJ122+AI122+AH122+AF122+AE122+AD122+AC122+AB122+AA122+Z122+Y122+X122+W122+V122+U122+S122+R122+Q122+P122+O122+N122+M122+L122+K122+J122+I122+H122</f>
        <v>0</v>
      </c>
      <c r="AV122" s="392">
        <f t="shared" si="24"/>
        <v>0</v>
      </c>
    </row>
    <row r="123" spans="2:48" s="60" customFormat="1" ht="12.75" customHeight="1" x14ac:dyDescent="0.25">
      <c r="B123" s="416" t="str">
        <f>+'FORMATO COSTEO C2'!C98</f>
        <v>2.1.3.4</v>
      </c>
      <c r="C123" s="417" t="str">
        <f>+'FORMATO COSTEO C2'!B98</f>
        <v>Categoría de gasto</v>
      </c>
      <c r="D123" s="428"/>
      <c r="E123" s="556"/>
      <c r="F123" s="420">
        <f>+'FORMATO COSTEO C2'!G98</f>
        <v>0</v>
      </c>
      <c r="G123" s="421">
        <f>+'FORMATO COSTEO C2'!L98</f>
        <v>0</v>
      </c>
      <c r="H123" s="425">
        <f>IF( $F123=0,0,((($F123/$E$119)*'PLAN DE ADQUISICIONES'!F$48)*($G123/$F123)))</f>
        <v>0</v>
      </c>
      <c r="I123" s="420">
        <f>IF( $F123=0,0,((($F123/$E$119)*'PLAN DE ADQUISICIONES'!G$48)*($G123/$F123)))</f>
        <v>0</v>
      </c>
      <c r="J123" s="420">
        <f>IF( $F123=0,0,((($F123/$E$119)*'PLAN DE ADQUISICIONES'!H$48)*($G123/$F123)))</f>
        <v>0</v>
      </c>
      <c r="K123" s="420">
        <f>IF( $F123=0,0,((($F123/$E$119)*'PLAN DE ADQUISICIONES'!I$48)*($G123/$F123)))</f>
        <v>0</v>
      </c>
      <c r="L123" s="420">
        <f>IF( $F123=0,0,((($F123/$E$119)*'PLAN DE ADQUISICIONES'!J$48)*($G123/$F123)))</f>
        <v>0</v>
      </c>
      <c r="M123" s="420">
        <f>IF( $F123=0,0,((($F123/$E$119)*'PLAN DE ADQUISICIONES'!K$48)*($G123/$F123)))</f>
        <v>0</v>
      </c>
      <c r="N123" s="420">
        <f>IF( $F123=0,0,((($F123/$E$119)*'PLAN DE ADQUISICIONES'!L$48)*($G123/$F123)))</f>
        <v>0</v>
      </c>
      <c r="O123" s="420">
        <f>IF( $F123=0,0,((($F123/$E$119)*'PLAN DE ADQUISICIONES'!M$48)*($G123/$F123)))</f>
        <v>0</v>
      </c>
      <c r="P123" s="420">
        <f>IF( $F123=0,0,((($F123/$E$119)*'PLAN DE ADQUISICIONES'!N$48)*($G123/$F123)))</f>
        <v>0</v>
      </c>
      <c r="Q123" s="420">
        <f>IF( $F123=0,0,((($F123/$E$119)*'PLAN DE ADQUISICIONES'!O$48)*($G123/$F123)))</f>
        <v>0</v>
      </c>
      <c r="R123" s="420">
        <f>IF( $F123=0,0,((($F123/$E$119)*'PLAN DE ADQUISICIONES'!P$48)*($G123/$F123)))</f>
        <v>0</v>
      </c>
      <c r="S123" s="420">
        <f>IF( $F123=0,0,((($F123/$E$119)*'PLAN DE ADQUISICIONES'!Q$48)*($G123/$F123)))</f>
        <v>0</v>
      </c>
      <c r="T123" s="423">
        <f>H123+I123+J123+K123+L123+M123+N123+O123+P123+Q123+R123+S123</f>
        <v>0</v>
      </c>
      <c r="U123" s="424">
        <f>IF( $F123=0,0,((($F123/$E$119)*'PLAN DE ADQUISICIONES'!R$48)*($G123/$F123)))</f>
        <v>0</v>
      </c>
      <c r="V123" s="420">
        <f>IF( $F123=0,0,((($F123/$E$119)*'PLAN DE ADQUISICIONES'!S$48)*($G123/$F123)))</f>
        <v>0</v>
      </c>
      <c r="W123" s="420">
        <f>IF( $F123=0,0,((($F123/$E$119)*'PLAN DE ADQUISICIONES'!T$48)*($G123/$F123)))</f>
        <v>0</v>
      </c>
      <c r="X123" s="420">
        <f>IF( $F123=0,0,((($F123/$E$119)*'PLAN DE ADQUISICIONES'!U$48)*($G123/$F123)))</f>
        <v>0</v>
      </c>
      <c r="Y123" s="420">
        <f>IF( $F123=0,0,((($F123/$E$119)*'PLAN DE ADQUISICIONES'!V$48)*($G123/$F123)))</f>
        <v>0</v>
      </c>
      <c r="Z123" s="420">
        <f>IF( $F123=0,0,((($F123/$E$119)*'PLAN DE ADQUISICIONES'!W$48)*($G123/$F123)))</f>
        <v>0</v>
      </c>
      <c r="AA123" s="420">
        <f>IF( $F123=0,0,((($F123/$E$119)*'PLAN DE ADQUISICIONES'!X$48)*($G123/$F123)))</f>
        <v>0</v>
      </c>
      <c r="AB123" s="420">
        <f>IF( $F123=0,0,((($F123/$E$119)*'PLAN DE ADQUISICIONES'!Y$48)*($G123/$F123)))</f>
        <v>0</v>
      </c>
      <c r="AC123" s="420">
        <f>IF( $F123=0,0,((($F123/$E$119)*'PLAN DE ADQUISICIONES'!Z$48)*($G123/$F123)))</f>
        <v>0</v>
      </c>
      <c r="AD123" s="420">
        <f>IF( $F123=0,0,((($F123/$E$119)*'PLAN DE ADQUISICIONES'!AA$48)*($G123/$F123)))</f>
        <v>0</v>
      </c>
      <c r="AE123" s="420">
        <f>IF( $F123=0,0,((($F123/$E$119)*'PLAN DE ADQUISICIONES'!AB$48)*($G123/$F123)))</f>
        <v>0</v>
      </c>
      <c r="AF123" s="420">
        <f>IF( $F123=0,0,((($F123/$E$119)*'PLAN DE ADQUISICIONES'!AC$48)*($G123/$F123)))</f>
        <v>0</v>
      </c>
      <c r="AG123" s="421">
        <f>U123+V123+W123+X123+Y123+Z123+AA123+AB123+AC123+AD123+AE123+AF123</f>
        <v>0</v>
      </c>
      <c r="AH123" s="425">
        <f>IF( $F123=0,0,((($F123/$E$119)*'PLAN DE ADQUISICIONES'!AD$48)*($G123/$F123)))</f>
        <v>0</v>
      </c>
      <c r="AI123" s="420">
        <f>IF( $F123=0,0,((($F123/$E$119)*'PLAN DE ADQUISICIONES'!AE$48)*($G123/$F123)))</f>
        <v>0</v>
      </c>
      <c r="AJ123" s="420">
        <f>IF( $F123=0,0,((($F123/$E$119)*'PLAN DE ADQUISICIONES'!AF$48)*($G123/$F123)))</f>
        <v>0</v>
      </c>
      <c r="AK123" s="420">
        <f>IF( $F123=0,0,((($F123/$E$119)*'PLAN DE ADQUISICIONES'!AG$48)*($G123/$F123)))</f>
        <v>0</v>
      </c>
      <c r="AL123" s="420">
        <f>IF( $F123=0,0,((($F123/$E$119)*'PLAN DE ADQUISICIONES'!AH$48)*($G123/$F123)))</f>
        <v>0</v>
      </c>
      <c r="AM123" s="420">
        <f>IF( $F123=0,0,((($F123/$E$119)*'PLAN DE ADQUISICIONES'!AI$48)*($G123/$F123)))</f>
        <v>0</v>
      </c>
      <c r="AN123" s="420">
        <f>IF( $F123=0,0,((($F123/$E$119)*'PLAN DE ADQUISICIONES'!AJ$48)*($G123/$F123)))</f>
        <v>0</v>
      </c>
      <c r="AO123" s="420">
        <f>IF( $F123=0,0,((($F123/$E$119)*'PLAN DE ADQUISICIONES'!AK$48)*($G123/$F123)))</f>
        <v>0</v>
      </c>
      <c r="AP123" s="420">
        <f>IF( $F123=0,0,((($F123/$E$119)*'PLAN DE ADQUISICIONES'!AL$48)*($G123/$F123)))</f>
        <v>0</v>
      </c>
      <c r="AQ123" s="420">
        <f>IF( $F123=0,0,((($F123/$E$119)*'PLAN DE ADQUISICIONES'!AM$48)*($G123/$F123)))</f>
        <v>0</v>
      </c>
      <c r="AR123" s="420">
        <f>IF( $F123=0,0,((($F123/$E$119)*'PLAN DE ADQUISICIONES'!AN$48)*($G123/$F123)))</f>
        <v>0</v>
      </c>
      <c r="AS123" s="420">
        <f>IF( $F123=0,0,((($F123/$E$119)*'PLAN DE ADQUISICIONES'!AO$48)*($G123/$F123)))</f>
        <v>0</v>
      </c>
      <c r="AT123" s="423">
        <f>AH123+AI123+AJ123+AK123+AL123+AM123+AN123+AO123+AP123+AQ123+AR123+AS123</f>
        <v>0</v>
      </c>
      <c r="AU123" s="426">
        <f>AS123+AR123+AQ123+AP123+AO123+AN123+AM123+AL123+AK123+AJ123+AI123+AH123+AF123+AE123+AD123+AC123+AB123+AA123+Z123+Y123+X123+W123+V123+U123+S123+R123+Q123+P123+O123+N123+M123+L123+K123+J123+I123+H123</f>
        <v>0</v>
      </c>
      <c r="AV123" s="392">
        <f t="shared" si="24"/>
        <v>0</v>
      </c>
    </row>
    <row r="124" spans="2:48" s="60" customFormat="1" ht="12.75" customHeight="1" x14ac:dyDescent="0.25">
      <c r="B124" s="416" t="str">
        <f>+'FORMATO COSTEO C2'!C104</f>
        <v>2.1.3.5</v>
      </c>
      <c r="C124" s="417" t="str">
        <f>+'FORMATO COSTEO C2'!B104</f>
        <v>Categoría de gasto</v>
      </c>
      <c r="D124" s="428"/>
      <c r="E124" s="556"/>
      <c r="F124" s="420">
        <f>+'FORMATO COSTEO C2'!G104</f>
        <v>0</v>
      </c>
      <c r="G124" s="421">
        <f>+'FORMATO COSTEO C2'!L104</f>
        <v>0</v>
      </c>
      <c r="H124" s="425">
        <f>IF( $F124=0,0,((($F124/$E$119)*'PLAN DE ADQUISICIONES'!F$48)*($G124/$F124)))</f>
        <v>0</v>
      </c>
      <c r="I124" s="420">
        <f>IF( $F124=0,0,((($F124/$E$119)*'PLAN DE ADQUISICIONES'!G$48)*($G124/$F124)))</f>
        <v>0</v>
      </c>
      <c r="J124" s="420">
        <f>IF( $F124=0,0,((($F124/$E$119)*'PLAN DE ADQUISICIONES'!H$48)*($G124/$F124)))</f>
        <v>0</v>
      </c>
      <c r="K124" s="420">
        <f>IF( $F124=0,0,((($F124/$E$119)*'PLAN DE ADQUISICIONES'!I$48)*($G124/$F124)))</f>
        <v>0</v>
      </c>
      <c r="L124" s="420">
        <f>IF( $F124=0,0,((($F124/$E$119)*'PLAN DE ADQUISICIONES'!J$48)*($G124/$F124)))</f>
        <v>0</v>
      </c>
      <c r="M124" s="420">
        <f>IF( $F124=0,0,((($F124/$E$119)*'PLAN DE ADQUISICIONES'!K$48)*($G124/$F124)))</f>
        <v>0</v>
      </c>
      <c r="N124" s="420">
        <f>IF( $F124=0,0,((($F124/$E$119)*'PLAN DE ADQUISICIONES'!L$48)*($G124/$F124)))</f>
        <v>0</v>
      </c>
      <c r="O124" s="420">
        <f>IF( $F124=0,0,((($F124/$E$119)*'PLAN DE ADQUISICIONES'!M$48)*($G124/$F124)))</f>
        <v>0</v>
      </c>
      <c r="P124" s="420">
        <f>IF( $F124=0,0,((($F124/$E$119)*'PLAN DE ADQUISICIONES'!N$48)*($G124/$F124)))</f>
        <v>0</v>
      </c>
      <c r="Q124" s="420">
        <f>IF( $F124=0,0,((($F124/$E$119)*'PLAN DE ADQUISICIONES'!O$48)*($G124/$F124)))</f>
        <v>0</v>
      </c>
      <c r="R124" s="420">
        <f>IF( $F124=0,0,((($F124/$E$119)*'PLAN DE ADQUISICIONES'!P$48)*($G124/$F124)))</f>
        <v>0</v>
      </c>
      <c r="S124" s="420">
        <f>IF( $F124=0,0,((($F124/$E$119)*'PLAN DE ADQUISICIONES'!Q$48)*($G124/$F124)))</f>
        <v>0</v>
      </c>
      <c r="T124" s="423">
        <f>H124+I124+J124+K124+L124+M124+N124+O124+P124+Q124+R124+S124</f>
        <v>0</v>
      </c>
      <c r="U124" s="424">
        <f>IF( $F124=0,0,((($F124/$E$119)*'PLAN DE ADQUISICIONES'!R$48)*($G124/$F124)))</f>
        <v>0</v>
      </c>
      <c r="V124" s="420">
        <f>IF( $F124=0,0,((($F124/$E$119)*'PLAN DE ADQUISICIONES'!S$48)*($G124/$F124)))</f>
        <v>0</v>
      </c>
      <c r="W124" s="420">
        <f>IF( $F124=0,0,((($F124/$E$119)*'PLAN DE ADQUISICIONES'!T$48)*($G124/$F124)))</f>
        <v>0</v>
      </c>
      <c r="X124" s="420">
        <f>IF( $F124=0,0,((($F124/$E$119)*'PLAN DE ADQUISICIONES'!U$48)*($G124/$F124)))</f>
        <v>0</v>
      </c>
      <c r="Y124" s="420">
        <f>IF( $F124=0,0,((($F124/$E$119)*'PLAN DE ADQUISICIONES'!V$48)*($G124/$F124)))</f>
        <v>0</v>
      </c>
      <c r="Z124" s="420">
        <f>IF( $F124=0,0,((($F124/$E$119)*'PLAN DE ADQUISICIONES'!W$48)*($G124/$F124)))</f>
        <v>0</v>
      </c>
      <c r="AA124" s="420">
        <f>IF( $F124=0,0,((($F124/$E$119)*'PLAN DE ADQUISICIONES'!X$48)*($G124/$F124)))</f>
        <v>0</v>
      </c>
      <c r="AB124" s="420">
        <f>IF( $F124=0,0,((($F124/$E$119)*'PLAN DE ADQUISICIONES'!Y$48)*($G124/$F124)))</f>
        <v>0</v>
      </c>
      <c r="AC124" s="420">
        <f>IF( $F124=0,0,((($F124/$E$119)*'PLAN DE ADQUISICIONES'!Z$48)*($G124/$F124)))</f>
        <v>0</v>
      </c>
      <c r="AD124" s="420">
        <f>IF( $F124=0,0,((($F124/$E$119)*'PLAN DE ADQUISICIONES'!AA$48)*($G124/$F124)))</f>
        <v>0</v>
      </c>
      <c r="AE124" s="420">
        <f>IF( $F124=0,0,((($F124/$E$119)*'PLAN DE ADQUISICIONES'!AB$48)*($G124/$F124)))</f>
        <v>0</v>
      </c>
      <c r="AF124" s="420">
        <f>IF( $F124=0,0,((($F124/$E$119)*'PLAN DE ADQUISICIONES'!AC$48)*($G124/$F124)))</f>
        <v>0</v>
      </c>
      <c r="AG124" s="421">
        <f>U124+V124+W124+X124+Y124+Z124+AA124+AB124+AC124+AD124+AE124+AF124</f>
        <v>0</v>
      </c>
      <c r="AH124" s="425">
        <f>IF( $F124=0,0,((($F124/$E$119)*'PLAN DE ADQUISICIONES'!AD$48)*($G124/$F124)))</f>
        <v>0</v>
      </c>
      <c r="AI124" s="420">
        <f>IF( $F124=0,0,((($F124/$E$119)*'PLAN DE ADQUISICIONES'!AE$48)*($G124/$F124)))</f>
        <v>0</v>
      </c>
      <c r="AJ124" s="420">
        <f>IF( $F124=0,0,((($F124/$E$119)*'PLAN DE ADQUISICIONES'!AF$48)*($G124/$F124)))</f>
        <v>0</v>
      </c>
      <c r="AK124" s="420">
        <f>IF( $F124=0,0,((($F124/$E$119)*'PLAN DE ADQUISICIONES'!AG$48)*($G124/$F124)))</f>
        <v>0</v>
      </c>
      <c r="AL124" s="420">
        <f>IF( $F124=0,0,((($F124/$E$119)*'PLAN DE ADQUISICIONES'!AH$48)*($G124/$F124)))</f>
        <v>0</v>
      </c>
      <c r="AM124" s="420">
        <f>IF( $F124=0,0,((($F124/$E$119)*'PLAN DE ADQUISICIONES'!AI$48)*($G124/$F124)))</f>
        <v>0</v>
      </c>
      <c r="AN124" s="420">
        <f>IF( $F124=0,0,((($F124/$E$119)*'PLAN DE ADQUISICIONES'!AJ$48)*($G124/$F124)))</f>
        <v>0</v>
      </c>
      <c r="AO124" s="420">
        <f>IF( $F124=0,0,((($F124/$E$119)*'PLAN DE ADQUISICIONES'!AK$48)*($G124/$F124)))</f>
        <v>0</v>
      </c>
      <c r="AP124" s="420">
        <f>IF( $F124=0,0,((($F124/$E$119)*'PLAN DE ADQUISICIONES'!AL$48)*($G124/$F124)))</f>
        <v>0</v>
      </c>
      <c r="AQ124" s="420">
        <f>IF( $F124=0,0,((($F124/$E$119)*'PLAN DE ADQUISICIONES'!AM$48)*($G124/$F124)))</f>
        <v>0</v>
      </c>
      <c r="AR124" s="420">
        <f>IF( $F124=0,0,((($F124/$E$119)*'PLAN DE ADQUISICIONES'!AN$48)*($G124/$F124)))</f>
        <v>0</v>
      </c>
      <c r="AS124" s="420">
        <f>IF( $F124=0,0,((($F124/$E$119)*'PLAN DE ADQUISICIONES'!AO$48)*($G124/$F124)))</f>
        <v>0</v>
      </c>
      <c r="AT124" s="423">
        <f>AH124+AI124+AJ124+AK124+AL124+AM124+AN124+AO124+AP124+AQ124+AR124+AS124</f>
        <v>0</v>
      </c>
      <c r="AU124" s="426">
        <f>AS124+AR124+AQ124+AP124+AO124+AN124+AM124+AL124+AK124+AJ124+AI124+AH124+AF124+AE124+AD124+AC124+AB124+AA124+Z124+Y124+X124+W124+V124+U124+S124+R124+Q124+P124+O124+N124+M124+L124+K124+J124+I124+H124</f>
        <v>0</v>
      </c>
      <c r="AV124" s="392">
        <f t="shared" si="24"/>
        <v>0</v>
      </c>
    </row>
    <row r="125" spans="2:48" s="60" customFormat="1" ht="12.75" customHeight="1" x14ac:dyDescent="0.25">
      <c r="B125" s="406" t="str">
        <f>+'FORMATO COSTEO C2'!C110</f>
        <v>2.1.4</v>
      </c>
      <c r="C125" s="430">
        <f>+'FORMATO COSTEO C2'!B110</f>
        <v>0</v>
      </c>
      <c r="D125" s="434" t="str">
        <f>+'FORMATO COSTEO C2'!D110</f>
        <v>Unidad medida</v>
      </c>
      <c r="E125" s="538">
        <f>+'FORMATO COSTEO C2'!E110</f>
        <v>0</v>
      </c>
      <c r="F125" s="410">
        <f>SUM(F126:F130)</f>
        <v>0</v>
      </c>
      <c r="G125" s="411">
        <f t="shared" ref="G125:AS125" si="35">SUM(G126:G130)</f>
        <v>0</v>
      </c>
      <c r="H125" s="412">
        <f t="shared" si="35"/>
        <v>0</v>
      </c>
      <c r="I125" s="410">
        <f t="shared" si="35"/>
        <v>0</v>
      </c>
      <c r="J125" s="410">
        <f t="shared" si="35"/>
        <v>0</v>
      </c>
      <c r="K125" s="410">
        <f t="shared" si="35"/>
        <v>0</v>
      </c>
      <c r="L125" s="410">
        <f t="shared" si="35"/>
        <v>0</v>
      </c>
      <c r="M125" s="410">
        <f t="shared" si="35"/>
        <v>0</v>
      </c>
      <c r="N125" s="410">
        <f t="shared" si="35"/>
        <v>0</v>
      </c>
      <c r="O125" s="410">
        <f t="shared" si="35"/>
        <v>0</v>
      </c>
      <c r="P125" s="410">
        <f t="shared" si="35"/>
        <v>0</v>
      </c>
      <c r="Q125" s="410">
        <f t="shared" si="35"/>
        <v>0</v>
      </c>
      <c r="R125" s="410">
        <f t="shared" si="35"/>
        <v>0</v>
      </c>
      <c r="S125" s="410">
        <f t="shared" si="35"/>
        <v>0</v>
      </c>
      <c r="T125" s="413">
        <f>SUM(T126:T130)</f>
        <v>0</v>
      </c>
      <c r="U125" s="414">
        <f t="shared" si="35"/>
        <v>0</v>
      </c>
      <c r="V125" s="410">
        <f t="shared" si="35"/>
        <v>0</v>
      </c>
      <c r="W125" s="410">
        <f t="shared" si="35"/>
        <v>0</v>
      </c>
      <c r="X125" s="410">
        <f t="shared" si="35"/>
        <v>0</v>
      </c>
      <c r="Y125" s="410">
        <f t="shared" si="35"/>
        <v>0</v>
      </c>
      <c r="Z125" s="410">
        <f t="shared" si="35"/>
        <v>0</v>
      </c>
      <c r="AA125" s="410">
        <f t="shared" si="35"/>
        <v>0</v>
      </c>
      <c r="AB125" s="410">
        <f t="shared" si="35"/>
        <v>0</v>
      </c>
      <c r="AC125" s="410">
        <f t="shared" si="35"/>
        <v>0</v>
      </c>
      <c r="AD125" s="410">
        <f t="shared" si="35"/>
        <v>0</v>
      </c>
      <c r="AE125" s="410">
        <f t="shared" si="35"/>
        <v>0</v>
      </c>
      <c r="AF125" s="410">
        <f t="shared" si="35"/>
        <v>0</v>
      </c>
      <c r="AG125" s="411">
        <f t="shared" si="35"/>
        <v>0</v>
      </c>
      <c r="AH125" s="412">
        <f t="shared" si="35"/>
        <v>0</v>
      </c>
      <c r="AI125" s="410">
        <f t="shared" si="35"/>
        <v>0</v>
      </c>
      <c r="AJ125" s="410">
        <f t="shared" si="35"/>
        <v>0</v>
      </c>
      <c r="AK125" s="410">
        <f t="shared" si="35"/>
        <v>0</v>
      </c>
      <c r="AL125" s="410">
        <f t="shared" si="35"/>
        <v>0</v>
      </c>
      <c r="AM125" s="410">
        <f t="shared" si="35"/>
        <v>0</v>
      </c>
      <c r="AN125" s="410">
        <f t="shared" si="35"/>
        <v>0</v>
      </c>
      <c r="AO125" s="410">
        <f t="shared" si="35"/>
        <v>0</v>
      </c>
      <c r="AP125" s="410">
        <f t="shared" si="35"/>
        <v>0</v>
      </c>
      <c r="AQ125" s="410">
        <f t="shared" si="35"/>
        <v>0</v>
      </c>
      <c r="AR125" s="410">
        <f t="shared" si="35"/>
        <v>0</v>
      </c>
      <c r="AS125" s="410">
        <f t="shared" si="35"/>
        <v>0</v>
      </c>
      <c r="AT125" s="413">
        <f>SUM(AT126:AT130)</f>
        <v>0</v>
      </c>
      <c r="AU125" s="415">
        <f>SUM(AU126:AU130)</f>
        <v>0</v>
      </c>
      <c r="AV125" s="392">
        <f t="shared" si="24"/>
        <v>0</v>
      </c>
    </row>
    <row r="126" spans="2:48" s="60" customFormat="1" ht="12.75" customHeight="1" x14ac:dyDescent="0.25">
      <c r="B126" s="416" t="str">
        <f>+'FORMATO COSTEO C2'!C112</f>
        <v>2.1.4.1</v>
      </c>
      <c r="C126" s="417" t="str">
        <f>+'FORMATO COSTEO C2'!B112</f>
        <v>Categoría de gasto</v>
      </c>
      <c r="D126" s="428"/>
      <c r="E126" s="556"/>
      <c r="F126" s="420">
        <f>+'FORMATO COSTEO C2'!G112</f>
        <v>0</v>
      </c>
      <c r="G126" s="421">
        <f>+'FORMATO COSTEO C2'!L112</f>
        <v>0</v>
      </c>
      <c r="H126" s="422">
        <f>IF( $F126=0,0,((($F126/$E$125)*'PLAN DE ADQUISICIONES'!F$49)*($G126/$F126)))</f>
        <v>0</v>
      </c>
      <c r="I126" s="420">
        <f>IF( $F126=0,0,((($F126/$E$125)*'PLAN DE ADQUISICIONES'!G$49)*($G126/$F126)))</f>
        <v>0</v>
      </c>
      <c r="J126" s="420">
        <f>IF( $F126=0,0,((($F126/$E$125)*'PLAN DE ADQUISICIONES'!H$49)*($G126/$F126)))</f>
        <v>0</v>
      </c>
      <c r="K126" s="420">
        <f>IF( $F126=0,0,((($F126/$E$125)*'PLAN DE ADQUISICIONES'!I$49)*($G126/$F126)))</f>
        <v>0</v>
      </c>
      <c r="L126" s="420">
        <f>IF( $F126=0,0,((($F126/$E$125)*'PLAN DE ADQUISICIONES'!J$49)*($G126/$F126)))</f>
        <v>0</v>
      </c>
      <c r="M126" s="420">
        <f>IF( $F126=0,0,((($F126/$E$125)*'PLAN DE ADQUISICIONES'!K$49)*($G126/$F126)))</f>
        <v>0</v>
      </c>
      <c r="N126" s="420">
        <f>IF( $F126=0,0,((($F126/$E$125)*'PLAN DE ADQUISICIONES'!L$49)*($G126/$F126)))</f>
        <v>0</v>
      </c>
      <c r="O126" s="420">
        <f>IF( $F126=0,0,((($F126/$E$125)*'PLAN DE ADQUISICIONES'!M$49)*($G126/$F126)))</f>
        <v>0</v>
      </c>
      <c r="P126" s="420">
        <f>IF( $F126=0,0,((($F126/$E$125)*'PLAN DE ADQUISICIONES'!N$49)*($G126/$F126)))</f>
        <v>0</v>
      </c>
      <c r="Q126" s="420">
        <f>IF( $F126=0,0,((($F126/$E$125)*'PLAN DE ADQUISICIONES'!O$49)*($G126/$F126)))</f>
        <v>0</v>
      </c>
      <c r="R126" s="420">
        <f>IF( $F126=0,0,((($F126/$E$125)*'PLAN DE ADQUISICIONES'!P$49)*($G126/$F126)))</f>
        <v>0</v>
      </c>
      <c r="S126" s="420">
        <f>IF( $F126=0,0,((($F126/$E$125)*'PLAN DE ADQUISICIONES'!Q$49)*($G126/$F126)))</f>
        <v>0</v>
      </c>
      <c r="T126" s="423">
        <f>H126+I126+J126+K126+L126+M126+N126+O126+P126+Q126+R126+S126</f>
        <v>0</v>
      </c>
      <c r="U126" s="424">
        <f>IF( $F126=0,0,((($F126/$E$125)*'PLAN DE ADQUISICIONES'!R$49)*($G126/$F126)))</f>
        <v>0</v>
      </c>
      <c r="V126" s="420">
        <f>IF( $F126=0,0,((($F126/$E$125)*'PLAN DE ADQUISICIONES'!S$49)*($G126/$F126)))</f>
        <v>0</v>
      </c>
      <c r="W126" s="420">
        <f>IF( $F126=0,0,((($F126/$E$125)*'PLAN DE ADQUISICIONES'!T$49)*($G126/$F126)))</f>
        <v>0</v>
      </c>
      <c r="X126" s="420">
        <f>IF( $F126=0,0,((($F126/$E$125)*'PLAN DE ADQUISICIONES'!U$49)*($G126/$F126)))</f>
        <v>0</v>
      </c>
      <c r="Y126" s="420">
        <f>IF( $F126=0,0,((($F126/$E$125)*'PLAN DE ADQUISICIONES'!V$49)*($G126/$F126)))</f>
        <v>0</v>
      </c>
      <c r="Z126" s="420">
        <f>IF( $F126=0,0,((($F126/$E$125)*'PLAN DE ADQUISICIONES'!W$49)*($G126/$F126)))</f>
        <v>0</v>
      </c>
      <c r="AA126" s="420">
        <f>IF( $F126=0,0,((($F126/$E$125)*'PLAN DE ADQUISICIONES'!X$49)*($G126/$F126)))</f>
        <v>0</v>
      </c>
      <c r="AB126" s="420">
        <f>IF( $F126=0,0,((($F126/$E$125)*'PLAN DE ADQUISICIONES'!Y$49)*($G126/$F126)))</f>
        <v>0</v>
      </c>
      <c r="AC126" s="420">
        <f>IF( $F126=0,0,((($F126/$E$125)*'PLAN DE ADQUISICIONES'!Z$49)*($G126/$F126)))</f>
        <v>0</v>
      </c>
      <c r="AD126" s="420">
        <f>IF( $F126=0,0,((($F126/$E$125)*'PLAN DE ADQUISICIONES'!AA$49)*($G126/$F126)))</f>
        <v>0</v>
      </c>
      <c r="AE126" s="420">
        <f>IF( $F126=0,0,((($F126/$E$125)*'PLAN DE ADQUISICIONES'!AB$49)*($G126/$F126)))</f>
        <v>0</v>
      </c>
      <c r="AF126" s="420">
        <f>IF( $F126=0,0,((($F126/$E$125)*'PLAN DE ADQUISICIONES'!AC$49)*($G126/$F126)))</f>
        <v>0</v>
      </c>
      <c r="AG126" s="421">
        <f>U126+V126+W126+X126+Y126+Z126+AA126+AB126+AC126+AD126+AE126+AF126</f>
        <v>0</v>
      </c>
      <c r="AH126" s="425">
        <f>IF( $F126=0,0,((($F126/$E$125)*'PLAN DE ADQUISICIONES'!AD$49)*($G126/$F126)))</f>
        <v>0</v>
      </c>
      <c r="AI126" s="420">
        <f>IF( $F126=0,0,((($F126/$E$125)*'PLAN DE ADQUISICIONES'!AE$49)*($G126/$F126)))</f>
        <v>0</v>
      </c>
      <c r="AJ126" s="420">
        <f>IF( $F126=0,0,((($F126/$E$125)*'PLAN DE ADQUISICIONES'!AF$49)*($G126/$F126)))</f>
        <v>0</v>
      </c>
      <c r="AK126" s="420">
        <f>IF( $F126=0,0,((($F126/$E$125)*'PLAN DE ADQUISICIONES'!AG$49)*($G126/$F126)))</f>
        <v>0</v>
      </c>
      <c r="AL126" s="420">
        <f>IF( $F126=0,0,((($F126/$E$125)*'PLAN DE ADQUISICIONES'!AH$49)*($G126/$F126)))</f>
        <v>0</v>
      </c>
      <c r="AM126" s="420">
        <f>IF( $F126=0,0,((($F126/$E$125)*'PLAN DE ADQUISICIONES'!AI$49)*($G126/$F126)))</f>
        <v>0</v>
      </c>
      <c r="AN126" s="420">
        <f>IF( $F126=0,0,((($F126/$E$125)*'PLAN DE ADQUISICIONES'!AJ$49)*($G126/$F126)))</f>
        <v>0</v>
      </c>
      <c r="AO126" s="420">
        <f>IF( $F126=0,0,((($F126/$E$125)*'PLAN DE ADQUISICIONES'!AK$49)*($G126/$F126)))</f>
        <v>0</v>
      </c>
      <c r="AP126" s="420">
        <f>IF( $F126=0,0,((($F126/$E$125)*'PLAN DE ADQUISICIONES'!AL$49)*($G126/$F126)))</f>
        <v>0</v>
      </c>
      <c r="AQ126" s="420">
        <f>IF( $F126=0,0,((($F126/$E$125)*'PLAN DE ADQUISICIONES'!AM$49)*($G126/$F126)))</f>
        <v>0</v>
      </c>
      <c r="AR126" s="420">
        <f>IF( $F126=0,0,((($F126/$E$125)*'PLAN DE ADQUISICIONES'!AN$49)*($G126/$F126)))</f>
        <v>0</v>
      </c>
      <c r="AS126" s="420">
        <f>IF( $F126=0,0,((($F126/$E$125)*'PLAN DE ADQUISICIONES'!AO$49)*($G126/$F126)))</f>
        <v>0</v>
      </c>
      <c r="AT126" s="423">
        <f>AH126+AI126+AJ126+AK126+AL126+AM126+AN126+AO126+AP126+AQ126+AR126+AS126</f>
        <v>0</v>
      </c>
      <c r="AU126" s="426">
        <f>AS126+AR126+AQ126+AP126+AO126+AN126+AM126+AL126+AK126+AJ126+AI126+AH126+AF126+AE126+AD126+AC126+AB126+AA126+Z126+Y126+X126+W126+V126+U126+S126+R126+Q126+P126+O126+N126+M126+L126+K126+J126+I126+H126</f>
        <v>0</v>
      </c>
      <c r="AV126" s="392">
        <f t="shared" si="24"/>
        <v>0</v>
      </c>
    </row>
    <row r="127" spans="2:48" s="60" customFormat="1" ht="12.75" customHeight="1" x14ac:dyDescent="0.25">
      <c r="B127" s="416" t="str">
        <f>+'FORMATO COSTEO C2'!C118</f>
        <v>2.1.4.2</v>
      </c>
      <c r="C127" s="417" t="str">
        <f>+'FORMATO COSTEO C2'!B118</f>
        <v>Categoría de gasto</v>
      </c>
      <c r="D127" s="428"/>
      <c r="E127" s="556"/>
      <c r="F127" s="420">
        <f>+'FORMATO COSTEO C2'!G118</f>
        <v>0</v>
      </c>
      <c r="G127" s="421">
        <f>+'FORMATO COSTEO C2'!L118</f>
        <v>0</v>
      </c>
      <c r="H127" s="425">
        <f>IF( $F127=0,0,((($F127/$E$125)*'PLAN DE ADQUISICIONES'!F$49)*($G127/$F127)))</f>
        <v>0</v>
      </c>
      <c r="I127" s="420">
        <f>IF( $F127=0,0,((($F127/$E$125)*'PLAN DE ADQUISICIONES'!G$49)*($G127/$F127)))</f>
        <v>0</v>
      </c>
      <c r="J127" s="420">
        <f>IF( $F127=0,0,((($F127/$E$125)*'PLAN DE ADQUISICIONES'!H$49)*($G127/$F127)))</f>
        <v>0</v>
      </c>
      <c r="K127" s="420">
        <f>IF( $F127=0,0,((($F127/$E$125)*'PLAN DE ADQUISICIONES'!I$49)*($G127/$F127)))</f>
        <v>0</v>
      </c>
      <c r="L127" s="420">
        <f>IF( $F127=0,0,((($F127/$E$125)*'PLAN DE ADQUISICIONES'!J$49)*($G127/$F127)))</f>
        <v>0</v>
      </c>
      <c r="M127" s="420">
        <f>IF( $F127=0,0,((($F127/$E$125)*'PLAN DE ADQUISICIONES'!K$49)*($G127/$F127)))</f>
        <v>0</v>
      </c>
      <c r="N127" s="420">
        <f>IF( $F127=0,0,((($F127/$E$125)*'PLAN DE ADQUISICIONES'!L$49)*($G127/$F127)))</f>
        <v>0</v>
      </c>
      <c r="O127" s="420">
        <f>IF( $F127=0,0,((($F127/$E$125)*'PLAN DE ADQUISICIONES'!M$49)*($G127/$F127)))</f>
        <v>0</v>
      </c>
      <c r="P127" s="420">
        <f>IF( $F127=0,0,((($F127/$E$125)*'PLAN DE ADQUISICIONES'!N$49)*($G127/$F127)))</f>
        <v>0</v>
      </c>
      <c r="Q127" s="420">
        <f>IF( $F127=0,0,((($F127/$E$125)*'PLAN DE ADQUISICIONES'!O$49)*($G127/$F127)))</f>
        <v>0</v>
      </c>
      <c r="R127" s="420">
        <f>IF( $F127=0,0,((($F127/$E$125)*'PLAN DE ADQUISICIONES'!P$49)*($G127/$F127)))</f>
        <v>0</v>
      </c>
      <c r="S127" s="420">
        <f>IF( $F127=0,0,((($F127/$E$125)*'PLAN DE ADQUISICIONES'!Q$49)*($G127/$F127)))</f>
        <v>0</v>
      </c>
      <c r="T127" s="423">
        <f>H127+I127+J127+K127+L127+M127+N127+O127+P127+Q127+R127+S127</f>
        <v>0</v>
      </c>
      <c r="U127" s="424">
        <f>IF( $F127=0,0,((($F127/$E$125)*'PLAN DE ADQUISICIONES'!R$49)*($G127/$F127)))</f>
        <v>0</v>
      </c>
      <c r="V127" s="420">
        <f>IF( $F127=0,0,((($F127/$E$125)*'PLAN DE ADQUISICIONES'!S$49)*($G127/$F127)))</f>
        <v>0</v>
      </c>
      <c r="W127" s="420">
        <f>IF( $F127=0,0,((($F127/$E$125)*'PLAN DE ADQUISICIONES'!T$49)*($G127/$F127)))</f>
        <v>0</v>
      </c>
      <c r="X127" s="420">
        <f>IF( $F127=0,0,((($F127/$E$125)*'PLAN DE ADQUISICIONES'!U$49)*($G127/$F127)))</f>
        <v>0</v>
      </c>
      <c r="Y127" s="420">
        <f>IF( $F127=0,0,((($F127/$E$125)*'PLAN DE ADQUISICIONES'!V$49)*($G127/$F127)))</f>
        <v>0</v>
      </c>
      <c r="Z127" s="420">
        <f>IF( $F127=0,0,((($F127/$E$125)*'PLAN DE ADQUISICIONES'!W$49)*($G127/$F127)))</f>
        <v>0</v>
      </c>
      <c r="AA127" s="420">
        <f>IF( $F127=0,0,((($F127/$E$125)*'PLAN DE ADQUISICIONES'!X$49)*($G127/$F127)))</f>
        <v>0</v>
      </c>
      <c r="AB127" s="420">
        <f>IF( $F127=0,0,((($F127/$E$125)*'PLAN DE ADQUISICIONES'!Y$49)*($G127/$F127)))</f>
        <v>0</v>
      </c>
      <c r="AC127" s="420">
        <f>IF( $F127=0,0,((($F127/$E$125)*'PLAN DE ADQUISICIONES'!Z$49)*($G127/$F127)))</f>
        <v>0</v>
      </c>
      <c r="AD127" s="420">
        <f>IF( $F127=0,0,((($F127/$E$125)*'PLAN DE ADQUISICIONES'!AA$49)*($G127/$F127)))</f>
        <v>0</v>
      </c>
      <c r="AE127" s="420">
        <f>IF( $F127=0,0,((($F127/$E$125)*'PLAN DE ADQUISICIONES'!AB$49)*($G127/$F127)))</f>
        <v>0</v>
      </c>
      <c r="AF127" s="420">
        <f>IF( $F127=0,0,((($F127/$E$125)*'PLAN DE ADQUISICIONES'!AC$49)*($G127/$F127)))</f>
        <v>0</v>
      </c>
      <c r="AG127" s="421">
        <f>U127+V127+W127+X127+Y127+Z127+AA127+AB127+AC127+AD127+AE127+AF127</f>
        <v>0</v>
      </c>
      <c r="AH127" s="425">
        <f>IF( $F127=0,0,((($F127/$E$125)*'PLAN DE ADQUISICIONES'!AD$49)*($G127/$F127)))</f>
        <v>0</v>
      </c>
      <c r="AI127" s="420">
        <f>IF( $F127=0,0,((($F127/$E$125)*'PLAN DE ADQUISICIONES'!AE$49)*($G127/$F127)))</f>
        <v>0</v>
      </c>
      <c r="AJ127" s="420">
        <f>IF( $F127=0,0,((($F127/$E$125)*'PLAN DE ADQUISICIONES'!AF$49)*($G127/$F127)))</f>
        <v>0</v>
      </c>
      <c r="AK127" s="420">
        <f>IF( $F127=0,0,((($F127/$E$125)*'PLAN DE ADQUISICIONES'!AG$49)*($G127/$F127)))</f>
        <v>0</v>
      </c>
      <c r="AL127" s="420">
        <f>IF( $F127=0,0,((($F127/$E$125)*'PLAN DE ADQUISICIONES'!AH$49)*($G127/$F127)))</f>
        <v>0</v>
      </c>
      <c r="AM127" s="420">
        <f>IF( $F127=0,0,((($F127/$E$125)*'PLAN DE ADQUISICIONES'!AI$49)*($G127/$F127)))</f>
        <v>0</v>
      </c>
      <c r="AN127" s="420">
        <f>IF( $F127=0,0,((($F127/$E$125)*'PLAN DE ADQUISICIONES'!AJ$49)*($G127/$F127)))</f>
        <v>0</v>
      </c>
      <c r="AO127" s="420">
        <f>IF( $F127=0,0,((($F127/$E$125)*'PLAN DE ADQUISICIONES'!AK$49)*($G127/$F127)))</f>
        <v>0</v>
      </c>
      <c r="AP127" s="420">
        <f>IF( $F127=0,0,((($F127/$E$125)*'PLAN DE ADQUISICIONES'!AL$49)*($G127/$F127)))</f>
        <v>0</v>
      </c>
      <c r="AQ127" s="420">
        <f>IF( $F127=0,0,((($F127/$E$125)*'PLAN DE ADQUISICIONES'!AM$49)*($G127/$F127)))</f>
        <v>0</v>
      </c>
      <c r="AR127" s="420">
        <f>IF( $F127=0,0,((($F127/$E$125)*'PLAN DE ADQUISICIONES'!AN$49)*($G127/$F127)))</f>
        <v>0</v>
      </c>
      <c r="AS127" s="420">
        <f>IF( $F127=0,0,((($F127/$E$125)*'PLAN DE ADQUISICIONES'!AO$49)*($G127/$F127)))</f>
        <v>0</v>
      </c>
      <c r="AT127" s="423">
        <f>AH127+AI127+AJ127+AK127+AL127+AM127+AN127+AO127+AP127+AQ127+AR127+AS127</f>
        <v>0</v>
      </c>
      <c r="AU127" s="426">
        <f>AS127+AR127+AQ127+AP127+AO127+AN127+AM127+AL127+AK127+AJ127+AI127+AH127+AF127+AE127+AD127+AC127+AB127+AA127+Z127+Y127+X127+W127+V127+U127+S127+R127+Q127+P127+O127+N127+M127+L127+K127+J127+I127+H127</f>
        <v>0</v>
      </c>
      <c r="AV127" s="392">
        <f t="shared" si="24"/>
        <v>0</v>
      </c>
    </row>
    <row r="128" spans="2:48" s="60" customFormat="1" ht="12.75" customHeight="1" x14ac:dyDescent="0.25">
      <c r="B128" s="416" t="str">
        <f>+'FORMATO COSTEO C2'!C124</f>
        <v>2.1.4.3</v>
      </c>
      <c r="C128" s="417" t="str">
        <f>+'FORMATO COSTEO C2'!B124</f>
        <v>Categoría de gasto</v>
      </c>
      <c r="D128" s="428"/>
      <c r="E128" s="556"/>
      <c r="F128" s="420">
        <f>+'FORMATO COSTEO C2'!G124</f>
        <v>0</v>
      </c>
      <c r="G128" s="421">
        <f>+'FORMATO COSTEO C2'!L124</f>
        <v>0</v>
      </c>
      <c r="H128" s="425">
        <f>IF( $F128=0,0,((($F128/$E$125)*'PLAN DE ADQUISICIONES'!F$49)*($G128/$F128)))</f>
        <v>0</v>
      </c>
      <c r="I128" s="420">
        <f>IF( $F128=0,0,((($F128/$E$125)*'PLAN DE ADQUISICIONES'!G$49)*($G128/$F128)))</f>
        <v>0</v>
      </c>
      <c r="J128" s="420">
        <f>IF( $F128=0,0,((($F128/$E$125)*'PLAN DE ADQUISICIONES'!H$49)*($G128/$F128)))</f>
        <v>0</v>
      </c>
      <c r="K128" s="420">
        <f>IF( $F128=0,0,((($F128/$E$125)*'PLAN DE ADQUISICIONES'!I$49)*($G128/$F128)))</f>
        <v>0</v>
      </c>
      <c r="L128" s="420">
        <f>IF( $F128=0,0,((($F128/$E$125)*'PLAN DE ADQUISICIONES'!J$49)*($G128/$F128)))</f>
        <v>0</v>
      </c>
      <c r="M128" s="420">
        <f>IF( $F128=0,0,((($F128/$E$125)*'PLAN DE ADQUISICIONES'!K$49)*($G128/$F128)))</f>
        <v>0</v>
      </c>
      <c r="N128" s="420">
        <f>IF( $F128=0,0,((($F128/$E$125)*'PLAN DE ADQUISICIONES'!L$49)*($G128/$F128)))</f>
        <v>0</v>
      </c>
      <c r="O128" s="420">
        <f>IF( $F128=0,0,((($F128/$E$125)*'PLAN DE ADQUISICIONES'!M$49)*($G128/$F128)))</f>
        <v>0</v>
      </c>
      <c r="P128" s="420">
        <f>IF( $F128=0,0,((($F128/$E$125)*'PLAN DE ADQUISICIONES'!N$49)*($G128/$F128)))</f>
        <v>0</v>
      </c>
      <c r="Q128" s="420">
        <f>IF( $F128=0,0,((($F128/$E$125)*'PLAN DE ADQUISICIONES'!O$49)*($G128/$F128)))</f>
        <v>0</v>
      </c>
      <c r="R128" s="420">
        <f>IF( $F128=0,0,((($F128/$E$125)*'PLAN DE ADQUISICIONES'!P$49)*($G128/$F128)))</f>
        <v>0</v>
      </c>
      <c r="S128" s="420">
        <f>IF( $F128=0,0,((($F128/$E$125)*'PLAN DE ADQUISICIONES'!Q$49)*($G128/$F128)))</f>
        <v>0</v>
      </c>
      <c r="T128" s="423">
        <f>H128+I128+J128+K128+L128+M128+N128+O128+P128+Q128+R128+S128</f>
        <v>0</v>
      </c>
      <c r="U128" s="424">
        <f>IF( $F128=0,0,((($F128/$E$125)*'PLAN DE ADQUISICIONES'!R$49)*($G128/$F128)))</f>
        <v>0</v>
      </c>
      <c r="V128" s="420">
        <f>IF( $F128=0,0,((($F128/$E$125)*'PLAN DE ADQUISICIONES'!S$49)*($G128/$F128)))</f>
        <v>0</v>
      </c>
      <c r="W128" s="420">
        <f>IF( $F128=0,0,((($F128/$E$125)*'PLAN DE ADQUISICIONES'!T$49)*($G128/$F128)))</f>
        <v>0</v>
      </c>
      <c r="X128" s="420">
        <f>IF( $F128=0,0,((($F128/$E$125)*'PLAN DE ADQUISICIONES'!U$49)*($G128/$F128)))</f>
        <v>0</v>
      </c>
      <c r="Y128" s="420">
        <f>IF( $F128=0,0,((($F128/$E$125)*'PLAN DE ADQUISICIONES'!V$49)*($G128/$F128)))</f>
        <v>0</v>
      </c>
      <c r="Z128" s="420">
        <f>IF( $F128=0,0,((($F128/$E$125)*'PLAN DE ADQUISICIONES'!W$49)*($G128/$F128)))</f>
        <v>0</v>
      </c>
      <c r="AA128" s="420">
        <f>IF( $F128=0,0,((($F128/$E$125)*'PLAN DE ADQUISICIONES'!X$49)*($G128/$F128)))</f>
        <v>0</v>
      </c>
      <c r="AB128" s="420">
        <f>IF( $F128=0,0,((($F128/$E$125)*'PLAN DE ADQUISICIONES'!Y$49)*($G128/$F128)))</f>
        <v>0</v>
      </c>
      <c r="AC128" s="420">
        <f>IF( $F128=0,0,((($F128/$E$125)*'PLAN DE ADQUISICIONES'!Z$49)*($G128/$F128)))</f>
        <v>0</v>
      </c>
      <c r="AD128" s="420">
        <f>IF( $F128=0,0,((($F128/$E$125)*'PLAN DE ADQUISICIONES'!AA$49)*($G128/$F128)))</f>
        <v>0</v>
      </c>
      <c r="AE128" s="420">
        <f>IF( $F128=0,0,((($F128/$E$125)*'PLAN DE ADQUISICIONES'!AB$49)*($G128/$F128)))</f>
        <v>0</v>
      </c>
      <c r="AF128" s="420">
        <f>IF( $F128=0,0,((($F128/$E$125)*'PLAN DE ADQUISICIONES'!AC$49)*($G128/$F128)))</f>
        <v>0</v>
      </c>
      <c r="AG128" s="421">
        <f>U128+V128+W128+X128+Y128+Z128+AA128+AB128+AC128+AD128+AE128+AF128</f>
        <v>0</v>
      </c>
      <c r="AH128" s="425">
        <f>IF( $F128=0,0,((($F128/$E$125)*'PLAN DE ADQUISICIONES'!AD$49)*($G128/$F128)))</f>
        <v>0</v>
      </c>
      <c r="AI128" s="420">
        <f>IF( $F128=0,0,((($F128/$E$125)*'PLAN DE ADQUISICIONES'!AE$49)*($G128/$F128)))</f>
        <v>0</v>
      </c>
      <c r="AJ128" s="420">
        <f>IF( $F128=0,0,((($F128/$E$125)*'PLAN DE ADQUISICIONES'!AF$49)*($G128/$F128)))</f>
        <v>0</v>
      </c>
      <c r="AK128" s="420">
        <f>IF( $F128=0,0,((($F128/$E$125)*'PLAN DE ADQUISICIONES'!AG$49)*($G128/$F128)))</f>
        <v>0</v>
      </c>
      <c r="AL128" s="420">
        <f>IF( $F128=0,0,((($F128/$E$125)*'PLAN DE ADQUISICIONES'!AH$49)*($G128/$F128)))</f>
        <v>0</v>
      </c>
      <c r="AM128" s="420">
        <f>IF( $F128=0,0,((($F128/$E$125)*'PLAN DE ADQUISICIONES'!AI$49)*($G128/$F128)))</f>
        <v>0</v>
      </c>
      <c r="AN128" s="420">
        <f>IF( $F128=0,0,((($F128/$E$125)*'PLAN DE ADQUISICIONES'!AJ$49)*($G128/$F128)))</f>
        <v>0</v>
      </c>
      <c r="AO128" s="420">
        <f>IF( $F128=0,0,((($F128/$E$125)*'PLAN DE ADQUISICIONES'!AK$49)*($G128/$F128)))</f>
        <v>0</v>
      </c>
      <c r="AP128" s="420">
        <f>IF( $F128=0,0,((($F128/$E$125)*'PLAN DE ADQUISICIONES'!AL$49)*($G128/$F128)))</f>
        <v>0</v>
      </c>
      <c r="AQ128" s="420">
        <f>IF( $F128=0,0,((($F128/$E$125)*'PLAN DE ADQUISICIONES'!AM$49)*($G128/$F128)))</f>
        <v>0</v>
      </c>
      <c r="AR128" s="420">
        <f>IF( $F128=0,0,((($F128/$E$125)*'PLAN DE ADQUISICIONES'!AN$49)*($G128/$F128)))</f>
        <v>0</v>
      </c>
      <c r="AS128" s="420">
        <f>IF( $F128=0,0,((($F128/$E$125)*'PLAN DE ADQUISICIONES'!AO$49)*($G128/$F128)))</f>
        <v>0</v>
      </c>
      <c r="AT128" s="423">
        <f>AH128+AI128+AJ128+AK128+AL128+AM128+AN128+AO128+AP128+AQ128+AR128+AS128</f>
        <v>0</v>
      </c>
      <c r="AU128" s="426">
        <f>AS128+AR128+AQ128+AP128+AO128+AN128+AM128+AL128+AK128+AJ128+AI128+AH128+AF128+AE128+AD128+AC128+AB128+AA128+Z128+Y128+X128+W128+V128+U128+S128+R128+Q128+P128+O128+N128+M128+L128+K128+J128+I128+H128</f>
        <v>0</v>
      </c>
      <c r="AV128" s="392">
        <f t="shared" si="24"/>
        <v>0</v>
      </c>
    </row>
    <row r="129" spans="2:48" s="60" customFormat="1" ht="12.75" customHeight="1" x14ac:dyDescent="0.25">
      <c r="B129" s="416" t="str">
        <f>+'FORMATO COSTEO C2'!C130</f>
        <v>2.1.4.4</v>
      </c>
      <c r="C129" s="417" t="str">
        <f>+'FORMATO COSTEO C2'!B130</f>
        <v>Categoría de gasto</v>
      </c>
      <c r="D129" s="428"/>
      <c r="E129" s="556"/>
      <c r="F129" s="420">
        <f>+'FORMATO COSTEO C2'!G130</f>
        <v>0</v>
      </c>
      <c r="G129" s="421">
        <f>+'FORMATO COSTEO C2'!L130</f>
        <v>0</v>
      </c>
      <c r="H129" s="425">
        <f>IF( $F129=0,0,((($F129/$E$125)*'PLAN DE ADQUISICIONES'!F$49)*($G129/$F129)))</f>
        <v>0</v>
      </c>
      <c r="I129" s="420">
        <f>IF( $F129=0,0,((($F129/$E$125)*'PLAN DE ADQUISICIONES'!G$49)*($G129/$F129)))</f>
        <v>0</v>
      </c>
      <c r="J129" s="420">
        <f>IF( $F129=0,0,((($F129/$E$125)*'PLAN DE ADQUISICIONES'!H$49)*($G129/$F129)))</f>
        <v>0</v>
      </c>
      <c r="K129" s="420">
        <f>IF( $F129=0,0,((($F129/$E$125)*'PLAN DE ADQUISICIONES'!I$49)*($G129/$F129)))</f>
        <v>0</v>
      </c>
      <c r="L129" s="420">
        <f>IF( $F129=0,0,((($F129/$E$125)*'PLAN DE ADQUISICIONES'!J$49)*($G129/$F129)))</f>
        <v>0</v>
      </c>
      <c r="M129" s="420">
        <f>IF( $F129=0,0,((($F129/$E$125)*'PLAN DE ADQUISICIONES'!K$49)*($G129/$F129)))</f>
        <v>0</v>
      </c>
      <c r="N129" s="420">
        <f>IF( $F129=0,0,((($F129/$E$125)*'PLAN DE ADQUISICIONES'!L$49)*($G129/$F129)))</f>
        <v>0</v>
      </c>
      <c r="O129" s="420">
        <f>IF( $F129=0,0,((($F129/$E$125)*'PLAN DE ADQUISICIONES'!M$49)*($G129/$F129)))</f>
        <v>0</v>
      </c>
      <c r="P129" s="420">
        <f>IF( $F129=0,0,((($F129/$E$125)*'PLAN DE ADQUISICIONES'!N$49)*($G129/$F129)))</f>
        <v>0</v>
      </c>
      <c r="Q129" s="420">
        <f>IF( $F129=0,0,((($F129/$E$125)*'PLAN DE ADQUISICIONES'!O$49)*($G129/$F129)))</f>
        <v>0</v>
      </c>
      <c r="R129" s="420">
        <f>IF( $F129=0,0,((($F129/$E$125)*'PLAN DE ADQUISICIONES'!P$49)*($G129/$F129)))</f>
        <v>0</v>
      </c>
      <c r="S129" s="420">
        <f>IF( $F129=0,0,((($F129/$E$125)*'PLAN DE ADQUISICIONES'!Q$49)*($G129/$F129)))</f>
        <v>0</v>
      </c>
      <c r="T129" s="423">
        <f>H129+I129+J129+K129+L129+M129+N129+O129+P129+Q129+R129+S129</f>
        <v>0</v>
      </c>
      <c r="U129" s="424">
        <f>IF( $F129=0,0,((($F129/$E$125)*'PLAN DE ADQUISICIONES'!R$49)*($G129/$F129)))</f>
        <v>0</v>
      </c>
      <c r="V129" s="420">
        <f>IF( $F129=0,0,((($F129/$E$125)*'PLAN DE ADQUISICIONES'!S$49)*($G129/$F129)))</f>
        <v>0</v>
      </c>
      <c r="W129" s="420">
        <f>IF( $F129=0,0,((($F129/$E$125)*'PLAN DE ADQUISICIONES'!T$49)*($G129/$F129)))</f>
        <v>0</v>
      </c>
      <c r="X129" s="420">
        <f>IF( $F129=0,0,((($F129/$E$125)*'PLAN DE ADQUISICIONES'!U$49)*($G129/$F129)))</f>
        <v>0</v>
      </c>
      <c r="Y129" s="420">
        <f>IF( $F129=0,0,((($F129/$E$125)*'PLAN DE ADQUISICIONES'!V$49)*($G129/$F129)))</f>
        <v>0</v>
      </c>
      <c r="Z129" s="420">
        <f>IF( $F129=0,0,((($F129/$E$125)*'PLAN DE ADQUISICIONES'!W$49)*($G129/$F129)))</f>
        <v>0</v>
      </c>
      <c r="AA129" s="420">
        <f>IF( $F129=0,0,((($F129/$E$125)*'PLAN DE ADQUISICIONES'!X$49)*($G129/$F129)))</f>
        <v>0</v>
      </c>
      <c r="AB129" s="420">
        <f>IF( $F129=0,0,((($F129/$E$125)*'PLAN DE ADQUISICIONES'!Y$49)*($G129/$F129)))</f>
        <v>0</v>
      </c>
      <c r="AC129" s="420">
        <f>IF( $F129=0,0,((($F129/$E$125)*'PLAN DE ADQUISICIONES'!Z$49)*($G129/$F129)))</f>
        <v>0</v>
      </c>
      <c r="AD129" s="420">
        <f>IF( $F129=0,0,((($F129/$E$125)*'PLAN DE ADQUISICIONES'!AA$49)*($G129/$F129)))</f>
        <v>0</v>
      </c>
      <c r="AE129" s="420">
        <f>IF( $F129=0,0,((($F129/$E$125)*'PLAN DE ADQUISICIONES'!AB$49)*($G129/$F129)))</f>
        <v>0</v>
      </c>
      <c r="AF129" s="420">
        <f>IF( $F129=0,0,((($F129/$E$125)*'PLAN DE ADQUISICIONES'!AC$49)*($G129/$F129)))</f>
        <v>0</v>
      </c>
      <c r="AG129" s="421">
        <f>U129+V129+W129+X129+Y129+Z129+AA129+AB129+AC129+AD129+AE129+AF129</f>
        <v>0</v>
      </c>
      <c r="AH129" s="425">
        <f>IF( $F129=0,0,((($F129/$E$125)*'PLAN DE ADQUISICIONES'!AD$49)*($G129/$F129)))</f>
        <v>0</v>
      </c>
      <c r="AI129" s="420">
        <f>IF( $F129=0,0,((($F129/$E$125)*'PLAN DE ADQUISICIONES'!AE$49)*($G129/$F129)))</f>
        <v>0</v>
      </c>
      <c r="AJ129" s="420">
        <f>IF( $F129=0,0,((($F129/$E$125)*'PLAN DE ADQUISICIONES'!AF$49)*($G129/$F129)))</f>
        <v>0</v>
      </c>
      <c r="AK129" s="420">
        <f>IF( $F129=0,0,((($F129/$E$125)*'PLAN DE ADQUISICIONES'!AG$49)*($G129/$F129)))</f>
        <v>0</v>
      </c>
      <c r="AL129" s="420">
        <f>IF( $F129=0,0,((($F129/$E$125)*'PLAN DE ADQUISICIONES'!AH$49)*($G129/$F129)))</f>
        <v>0</v>
      </c>
      <c r="AM129" s="420">
        <f>IF( $F129=0,0,((($F129/$E$125)*'PLAN DE ADQUISICIONES'!AI$49)*($G129/$F129)))</f>
        <v>0</v>
      </c>
      <c r="AN129" s="420">
        <f>IF( $F129=0,0,((($F129/$E$125)*'PLAN DE ADQUISICIONES'!AJ$49)*($G129/$F129)))</f>
        <v>0</v>
      </c>
      <c r="AO129" s="420">
        <f>IF( $F129=0,0,((($F129/$E$125)*'PLAN DE ADQUISICIONES'!AK$49)*($G129/$F129)))</f>
        <v>0</v>
      </c>
      <c r="AP129" s="420">
        <f>IF( $F129=0,0,((($F129/$E$125)*'PLAN DE ADQUISICIONES'!AL$49)*($G129/$F129)))</f>
        <v>0</v>
      </c>
      <c r="AQ129" s="420">
        <f>IF( $F129=0,0,((($F129/$E$125)*'PLAN DE ADQUISICIONES'!AM$49)*($G129/$F129)))</f>
        <v>0</v>
      </c>
      <c r="AR129" s="420">
        <f>IF( $F129=0,0,((($F129/$E$125)*'PLAN DE ADQUISICIONES'!AN$49)*($G129/$F129)))</f>
        <v>0</v>
      </c>
      <c r="AS129" s="420">
        <f>IF( $F129=0,0,((($F129/$E$125)*'PLAN DE ADQUISICIONES'!AO$49)*($G129/$F129)))</f>
        <v>0</v>
      </c>
      <c r="AT129" s="423">
        <f>AH129+AI129+AJ129+AK129+AL129+AM129+AN129+AO129+AP129+AQ129+AR129+AS129</f>
        <v>0</v>
      </c>
      <c r="AU129" s="426">
        <f>AS129+AR129+AQ129+AP129+AO129+AN129+AM129+AL129+AK129+AJ129+AI129+AH129+AF129+AE129+AD129+AC129+AB129+AA129+Z129+Y129+X129+W129+V129+U129+S129+R129+Q129+P129+O129+N129+M129+L129+K129+J129+I129+H129</f>
        <v>0</v>
      </c>
      <c r="AV129" s="392">
        <f t="shared" si="24"/>
        <v>0</v>
      </c>
    </row>
    <row r="130" spans="2:48" s="60" customFormat="1" ht="12.75" customHeight="1" x14ac:dyDescent="0.25">
      <c r="B130" s="416" t="str">
        <f>+'FORMATO COSTEO C2'!C136</f>
        <v>2.1.4.5</v>
      </c>
      <c r="C130" s="417" t="str">
        <f>+'FORMATO COSTEO C2'!B136</f>
        <v>Categoría de gasto</v>
      </c>
      <c r="D130" s="428"/>
      <c r="E130" s="556"/>
      <c r="F130" s="420">
        <f>+'FORMATO COSTEO C2'!G136</f>
        <v>0</v>
      </c>
      <c r="G130" s="421">
        <f>+'FORMATO COSTEO C2'!L136</f>
        <v>0</v>
      </c>
      <c r="H130" s="425">
        <f>IF( $F130=0,0,((($F130/$E$125)*'PLAN DE ADQUISICIONES'!F$49)*($G130/$F130)))</f>
        <v>0</v>
      </c>
      <c r="I130" s="420">
        <f>IF( $F130=0,0,((($F130/$E$125)*'PLAN DE ADQUISICIONES'!G$49)*($G130/$F130)))</f>
        <v>0</v>
      </c>
      <c r="J130" s="420">
        <f>IF( $F130=0,0,((($F130/$E$125)*'PLAN DE ADQUISICIONES'!H$49)*($G130/$F130)))</f>
        <v>0</v>
      </c>
      <c r="K130" s="420">
        <f>IF( $F130=0,0,((($F130/$E$125)*'PLAN DE ADQUISICIONES'!I$49)*($G130/$F130)))</f>
        <v>0</v>
      </c>
      <c r="L130" s="420">
        <f>IF( $F130=0,0,((($F130/$E$125)*'PLAN DE ADQUISICIONES'!J$49)*($G130/$F130)))</f>
        <v>0</v>
      </c>
      <c r="M130" s="420">
        <f>IF( $F130=0,0,((($F130/$E$125)*'PLAN DE ADQUISICIONES'!K$49)*($G130/$F130)))</f>
        <v>0</v>
      </c>
      <c r="N130" s="420">
        <f>IF( $F130=0,0,((($F130/$E$125)*'PLAN DE ADQUISICIONES'!L$49)*($G130/$F130)))</f>
        <v>0</v>
      </c>
      <c r="O130" s="420">
        <f>IF( $F130=0,0,((($F130/$E$125)*'PLAN DE ADQUISICIONES'!M$49)*($G130/$F130)))</f>
        <v>0</v>
      </c>
      <c r="P130" s="420">
        <f>IF( $F130=0,0,((($F130/$E$125)*'PLAN DE ADQUISICIONES'!N$49)*($G130/$F130)))</f>
        <v>0</v>
      </c>
      <c r="Q130" s="420">
        <f>IF( $F130=0,0,((($F130/$E$125)*'PLAN DE ADQUISICIONES'!O$49)*($G130/$F130)))</f>
        <v>0</v>
      </c>
      <c r="R130" s="420">
        <f>IF( $F130=0,0,((($F130/$E$125)*'PLAN DE ADQUISICIONES'!P$49)*($G130/$F130)))</f>
        <v>0</v>
      </c>
      <c r="S130" s="420">
        <f>IF( $F130=0,0,((($F130/$E$125)*'PLAN DE ADQUISICIONES'!Q$49)*($G130/$F130)))</f>
        <v>0</v>
      </c>
      <c r="T130" s="423">
        <f>H130+I130+J130+K130+L130+M130+N130+O130+P130+Q130+R130+S130</f>
        <v>0</v>
      </c>
      <c r="U130" s="424">
        <f>IF( $F130=0,0,((($F130/$E$125)*'PLAN DE ADQUISICIONES'!R$49)*($G130/$F130)))</f>
        <v>0</v>
      </c>
      <c r="V130" s="420">
        <f>IF( $F130=0,0,((($F130/$E$125)*'PLAN DE ADQUISICIONES'!S$49)*($G130/$F130)))</f>
        <v>0</v>
      </c>
      <c r="W130" s="420">
        <f>IF( $F130=0,0,((($F130/$E$125)*'PLAN DE ADQUISICIONES'!T$49)*($G130/$F130)))</f>
        <v>0</v>
      </c>
      <c r="X130" s="420">
        <f>IF( $F130=0,0,((($F130/$E$125)*'PLAN DE ADQUISICIONES'!U$49)*($G130/$F130)))</f>
        <v>0</v>
      </c>
      <c r="Y130" s="420">
        <f>IF( $F130=0,0,((($F130/$E$125)*'PLAN DE ADQUISICIONES'!V$49)*($G130/$F130)))</f>
        <v>0</v>
      </c>
      <c r="Z130" s="420">
        <f>IF( $F130=0,0,((($F130/$E$125)*'PLAN DE ADQUISICIONES'!W$49)*($G130/$F130)))</f>
        <v>0</v>
      </c>
      <c r="AA130" s="420">
        <f>IF( $F130=0,0,((($F130/$E$125)*'PLAN DE ADQUISICIONES'!X$49)*($G130/$F130)))</f>
        <v>0</v>
      </c>
      <c r="AB130" s="420">
        <f>IF( $F130=0,0,((($F130/$E$125)*'PLAN DE ADQUISICIONES'!Y$49)*($G130/$F130)))</f>
        <v>0</v>
      </c>
      <c r="AC130" s="420">
        <f>IF( $F130=0,0,((($F130/$E$125)*'PLAN DE ADQUISICIONES'!Z$49)*($G130/$F130)))</f>
        <v>0</v>
      </c>
      <c r="AD130" s="420">
        <f>IF( $F130=0,0,((($F130/$E$125)*'PLAN DE ADQUISICIONES'!AA$49)*($G130/$F130)))</f>
        <v>0</v>
      </c>
      <c r="AE130" s="420">
        <f>IF( $F130=0,0,((($F130/$E$125)*'PLAN DE ADQUISICIONES'!AB$49)*($G130/$F130)))</f>
        <v>0</v>
      </c>
      <c r="AF130" s="420">
        <f>IF( $F130=0,0,((($F130/$E$125)*'PLAN DE ADQUISICIONES'!AC$49)*($G130/$F130)))</f>
        <v>0</v>
      </c>
      <c r="AG130" s="421">
        <f>U130+V130+W130+X130+Y130+Z130+AA130+AB130+AC130+AD130+AE130+AF130</f>
        <v>0</v>
      </c>
      <c r="AH130" s="425">
        <f>IF( $F130=0,0,((($F130/$E$125)*'PLAN DE ADQUISICIONES'!AD$49)*($G130/$F130)))</f>
        <v>0</v>
      </c>
      <c r="AI130" s="420">
        <f>IF( $F130=0,0,((($F130/$E$125)*'PLAN DE ADQUISICIONES'!AE$49)*($G130/$F130)))</f>
        <v>0</v>
      </c>
      <c r="AJ130" s="420">
        <f>IF( $F130=0,0,((($F130/$E$125)*'PLAN DE ADQUISICIONES'!AF$49)*($G130/$F130)))</f>
        <v>0</v>
      </c>
      <c r="AK130" s="420">
        <f>IF( $F130=0,0,((($F130/$E$125)*'PLAN DE ADQUISICIONES'!AG$49)*($G130/$F130)))</f>
        <v>0</v>
      </c>
      <c r="AL130" s="420">
        <f>IF( $F130=0,0,((($F130/$E$125)*'PLAN DE ADQUISICIONES'!AH$49)*($G130/$F130)))</f>
        <v>0</v>
      </c>
      <c r="AM130" s="420">
        <f>IF( $F130=0,0,((($F130/$E$125)*'PLAN DE ADQUISICIONES'!AI$49)*($G130/$F130)))</f>
        <v>0</v>
      </c>
      <c r="AN130" s="420">
        <f>IF( $F130=0,0,((($F130/$E$125)*'PLAN DE ADQUISICIONES'!AJ$49)*($G130/$F130)))</f>
        <v>0</v>
      </c>
      <c r="AO130" s="420">
        <f>IF( $F130=0,0,((($F130/$E$125)*'PLAN DE ADQUISICIONES'!AK$49)*($G130/$F130)))</f>
        <v>0</v>
      </c>
      <c r="AP130" s="420">
        <f>IF( $F130=0,0,((($F130/$E$125)*'PLAN DE ADQUISICIONES'!AL$49)*($G130/$F130)))</f>
        <v>0</v>
      </c>
      <c r="AQ130" s="420">
        <f>IF( $F130=0,0,((($F130/$E$125)*'PLAN DE ADQUISICIONES'!AM$49)*($G130/$F130)))</f>
        <v>0</v>
      </c>
      <c r="AR130" s="420">
        <f>IF( $F130=0,0,((($F130/$E$125)*'PLAN DE ADQUISICIONES'!AN$49)*($G130/$F130)))</f>
        <v>0</v>
      </c>
      <c r="AS130" s="420">
        <f>IF( $F130=0,0,((($F130/$E$125)*'PLAN DE ADQUISICIONES'!AO$49)*($G130/$F130)))</f>
        <v>0</v>
      </c>
      <c r="AT130" s="423">
        <f>AH130+AI130+AJ130+AK130+AL130+AM130+AN130+AO130+AP130+AQ130+AR130+AS130</f>
        <v>0</v>
      </c>
      <c r="AU130" s="426">
        <f>AS130+AR130+AQ130+AP130+AO130+AN130+AM130+AL130+AK130+AJ130+AI130+AH130+AF130+AE130+AD130+AC130+AB130+AA130+Z130+Y130+X130+W130+V130+U130+S130+R130+Q130+P130+O130+N130+M130+L130+K130+J130+I130+H130</f>
        <v>0</v>
      </c>
      <c r="AV130" s="392">
        <f t="shared" si="24"/>
        <v>0</v>
      </c>
    </row>
    <row r="131" spans="2:48" s="60" customFormat="1" ht="12.75" customHeight="1" x14ac:dyDescent="0.25">
      <c r="B131" s="406" t="str">
        <f>+'FORMATO COSTEO C2'!C142</f>
        <v>2.1.5</v>
      </c>
      <c r="C131" s="430">
        <f>+'FORMATO COSTEO C2'!B142</f>
        <v>0</v>
      </c>
      <c r="D131" s="408" t="str">
        <f>+'FORMATO COSTEO C2'!D142</f>
        <v>Unidad medida</v>
      </c>
      <c r="E131" s="538">
        <f>+'FORMATO COSTEO C2'!E142</f>
        <v>0</v>
      </c>
      <c r="F131" s="410">
        <f>SUM(F132:F136)</f>
        <v>0</v>
      </c>
      <c r="G131" s="411">
        <f t="shared" ref="G131:AS131" si="36">SUM(G132:G136)</f>
        <v>0</v>
      </c>
      <c r="H131" s="412">
        <f t="shared" si="36"/>
        <v>0</v>
      </c>
      <c r="I131" s="410">
        <f t="shared" si="36"/>
        <v>0</v>
      </c>
      <c r="J131" s="410">
        <f t="shared" si="36"/>
        <v>0</v>
      </c>
      <c r="K131" s="410">
        <f t="shared" si="36"/>
        <v>0</v>
      </c>
      <c r="L131" s="410">
        <f t="shared" si="36"/>
        <v>0</v>
      </c>
      <c r="M131" s="410">
        <f t="shared" si="36"/>
        <v>0</v>
      </c>
      <c r="N131" s="410">
        <f t="shared" si="36"/>
        <v>0</v>
      </c>
      <c r="O131" s="410">
        <f t="shared" si="36"/>
        <v>0</v>
      </c>
      <c r="P131" s="410">
        <f t="shared" si="36"/>
        <v>0</v>
      </c>
      <c r="Q131" s="410">
        <f t="shared" si="36"/>
        <v>0</v>
      </c>
      <c r="R131" s="410">
        <f t="shared" si="36"/>
        <v>0</v>
      </c>
      <c r="S131" s="410">
        <f t="shared" si="36"/>
        <v>0</v>
      </c>
      <c r="T131" s="413">
        <f>SUM(T132:T136)</f>
        <v>0</v>
      </c>
      <c r="U131" s="414">
        <f t="shared" si="36"/>
        <v>0</v>
      </c>
      <c r="V131" s="410">
        <f t="shared" si="36"/>
        <v>0</v>
      </c>
      <c r="W131" s="410">
        <f t="shared" si="36"/>
        <v>0</v>
      </c>
      <c r="X131" s="410">
        <f t="shared" si="36"/>
        <v>0</v>
      </c>
      <c r="Y131" s="410">
        <f t="shared" si="36"/>
        <v>0</v>
      </c>
      <c r="Z131" s="410">
        <f t="shared" si="36"/>
        <v>0</v>
      </c>
      <c r="AA131" s="410">
        <f t="shared" si="36"/>
        <v>0</v>
      </c>
      <c r="AB131" s="410">
        <f t="shared" si="36"/>
        <v>0</v>
      </c>
      <c r="AC131" s="410">
        <f t="shared" si="36"/>
        <v>0</v>
      </c>
      <c r="AD131" s="410">
        <f t="shared" si="36"/>
        <v>0</v>
      </c>
      <c r="AE131" s="410">
        <f t="shared" si="36"/>
        <v>0</v>
      </c>
      <c r="AF131" s="410">
        <f t="shared" si="36"/>
        <v>0</v>
      </c>
      <c r="AG131" s="411">
        <f t="shared" si="36"/>
        <v>0</v>
      </c>
      <c r="AH131" s="412">
        <f t="shared" si="36"/>
        <v>0</v>
      </c>
      <c r="AI131" s="410">
        <f t="shared" si="36"/>
        <v>0</v>
      </c>
      <c r="AJ131" s="410">
        <f t="shared" si="36"/>
        <v>0</v>
      </c>
      <c r="AK131" s="410">
        <f t="shared" si="36"/>
        <v>0</v>
      </c>
      <c r="AL131" s="410">
        <f t="shared" si="36"/>
        <v>0</v>
      </c>
      <c r="AM131" s="410">
        <f t="shared" si="36"/>
        <v>0</v>
      </c>
      <c r="AN131" s="410">
        <f t="shared" si="36"/>
        <v>0</v>
      </c>
      <c r="AO131" s="410">
        <f t="shared" si="36"/>
        <v>0</v>
      </c>
      <c r="AP131" s="410">
        <f t="shared" si="36"/>
        <v>0</v>
      </c>
      <c r="AQ131" s="410">
        <f t="shared" si="36"/>
        <v>0</v>
      </c>
      <c r="AR131" s="410">
        <f t="shared" si="36"/>
        <v>0</v>
      </c>
      <c r="AS131" s="410">
        <f t="shared" si="36"/>
        <v>0</v>
      </c>
      <c r="AT131" s="413">
        <f>SUM(AT132:AT136)</f>
        <v>0</v>
      </c>
      <c r="AU131" s="415">
        <f>SUM(AU132:AU136)</f>
        <v>0</v>
      </c>
      <c r="AV131" s="392">
        <f t="shared" si="24"/>
        <v>0</v>
      </c>
    </row>
    <row r="132" spans="2:48" s="60" customFormat="1" ht="12.75" customHeight="1" x14ac:dyDescent="0.25">
      <c r="B132" s="416" t="str">
        <f>+'FORMATO COSTEO C2'!C144</f>
        <v>2.1.5.1</v>
      </c>
      <c r="C132" s="417" t="str">
        <f>+'FORMATO COSTEO C2'!B144</f>
        <v>Categoría de gasto</v>
      </c>
      <c r="D132" s="428"/>
      <c r="E132" s="556"/>
      <c r="F132" s="420">
        <f>+'FORMATO COSTEO C2'!G144</f>
        <v>0</v>
      </c>
      <c r="G132" s="421">
        <f>+'FORMATO COSTEO C2'!L144</f>
        <v>0</v>
      </c>
      <c r="H132" s="422">
        <f>IF( $F132=0,0,((($F132/$E$131)*'PLAN DE ADQUISICIONES'!F$50)*($G132/$F132)))</f>
        <v>0</v>
      </c>
      <c r="I132" s="420">
        <f>IF( $F132=0,0,((($F132/$E$131)*'PLAN DE ADQUISICIONES'!G$50)*($G132/$F132)))</f>
        <v>0</v>
      </c>
      <c r="J132" s="420">
        <f>IF( $F132=0,0,((($F132/$E$131)*'PLAN DE ADQUISICIONES'!H$50)*($G132/$F132)))</f>
        <v>0</v>
      </c>
      <c r="K132" s="420">
        <f>IF( $F132=0,0,((($F132/$E$131)*'PLAN DE ADQUISICIONES'!I$50)*($G132/$F132)))</f>
        <v>0</v>
      </c>
      <c r="L132" s="420">
        <f>IF( $F132=0,0,((($F132/$E$131)*'PLAN DE ADQUISICIONES'!J$50)*($G132/$F132)))</f>
        <v>0</v>
      </c>
      <c r="M132" s="420">
        <f>IF( $F132=0,0,((($F132/$E$131)*'PLAN DE ADQUISICIONES'!K$50)*($G132/$F132)))</f>
        <v>0</v>
      </c>
      <c r="N132" s="420">
        <f>IF( $F132=0,0,((($F132/$E$131)*'PLAN DE ADQUISICIONES'!L$50)*($G132/$F132)))</f>
        <v>0</v>
      </c>
      <c r="O132" s="420">
        <f>IF( $F132=0,0,((($F132/$E$131)*'PLAN DE ADQUISICIONES'!M$50)*($G132/$F132)))</f>
        <v>0</v>
      </c>
      <c r="P132" s="420">
        <f>IF( $F132=0,0,((($F132/$E$131)*'PLAN DE ADQUISICIONES'!N$50)*($G132/$F132)))</f>
        <v>0</v>
      </c>
      <c r="Q132" s="420">
        <f>IF( $F132=0,0,((($F132/$E$131)*'PLAN DE ADQUISICIONES'!O$50)*($G132/$F132)))</f>
        <v>0</v>
      </c>
      <c r="R132" s="420">
        <f>IF( $F132=0,0,((($F132/$E$131)*'PLAN DE ADQUISICIONES'!P$50)*($G132/$F132)))</f>
        <v>0</v>
      </c>
      <c r="S132" s="420">
        <f>IF( $F132=0,0,((($F132/$E$131)*'PLAN DE ADQUISICIONES'!Q$50)*($G132/$F132)))</f>
        <v>0</v>
      </c>
      <c r="T132" s="423">
        <f>H132+I132+J132+K132+L132+M132+N132+O132+P132+Q132+R132+S132</f>
        <v>0</v>
      </c>
      <c r="U132" s="424">
        <f>IF( $F132=0,0,((($F132/$E$131)*'PLAN DE ADQUISICIONES'!R$50)*($G132/$F132)))</f>
        <v>0</v>
      </c>
      <c r="V132" s="420">
        <f>IF( $F132=0,0,((($F132/$E$131)*'PLAN DE ADQUISICIONES'!S$50)*($G132/$F132)))</f>
        <v>0</v>
      </c>
      <c r="W132" s="420">
        <f>IF( $F132=0,0,((($F132/$E$131)*'PLAN DE ADQUISICIONES'!T$50)*($G132/$F132)))</f>
        <v>0</v>
      </c>
      <c r="X132" s="420">
        <f>IF( $F132=0,0,((($F132/$E$131)*'PLAN DE ADQUISICIONES'!U$50)*($G132/$F132)))</f>
        <v>0</v>
      </c>
      <c r="Y132" s="420">
        <f>IF( $F132=0,0,((($F132/$E$131)*'PLAN DE ADQUISICIONES'!V$50)*($G132/$F132)))</f>
        <v>0</v>
      </c>
      <c r="Z132" s="420">
        <f>IF( $F132=0,0,((($F132/$E$131)*'PLAN DE ADQUISICIONES'!W$50)*($G132/$F132)))</f>
        <v>0</v>
      </c>
      <c r="AA132" s="420">
        <f>IF( $F132=0,0,((($F132/$E$131)*'PLAN DE ADQUISICIONES'!X$50)*($G132/$F132)))</f>
        <v>0</v>
      </c>
      <c r="AB132" s="420">
        <f>IF( $F132=0,0,((($F132/$E$131)*'PLAN DE ADQUISICIONES'!Y$50)*($G132/$F132)))</f>
        <v>0</v>
      </c>
      <c r="AC132" s="420">
        <f>IF( $F132=0,0,((($F132/$E$131)*'PLAN DE ADQUISICIONES'!Z$50)*($G132/$F132)))</f>
        <v>0</v>
      </c>
      <c r="AD132" s="420">
        <f>IF( $F132=0,0,((($F132/$E$131)*'PLAN DE ADQUISICIONES'!AA$50)*($G132/$F132)))</f>
        <v>0</v>
      </c>
      <c r="AE132" s="420">
        <f>IF( $F132=0,0,((($F132/$E$131)*'PLAN DE ADQUISICIONES'!AB$50)*($G132/$F132)))</f>
        <v>0</v>
      </c>
      <c r="AF132" s="420">
        <f>IF( $F132=0,0,((($F132/$E$131)*'PLAN DE ADQUISICIONES'!AC$50)*($G132/$F132)))</f>
        <v>0</v>
      </c>
      <c r="AG132" s="421">
        <f>U132+V132+W132+X132+Y132+Z132+AA132+AB132+AC132+AD132+AE132+AF132</f>
        <v>0</v>
      </c>
      <c r="AH132" s="425">
        <f>IF( $F132=0,0,((($F132/$E$131)*'PLAN DE ADQUISICIONES'!AD$50)*($G132/$F132)))</f>
        <v>0</v>
      </c>
      <c r="AI132" s="420">
        <f>IF( $F132=0,0,((($F132/$E$131)*'PLAN DE ADQUISICIONES'!AE$50)*($G132/$F132)))</f>
        <v>0</v>
      </c>
      <c r="AJ132" s="420">
        <f>IF( $F132=0,0,((($F132/$E$131)*'PLAN DE ADQUISICIONES'!AF$50)*($G132/$F132)))</f>
        <v>0</v>
      </c>
      <c r="AK132" s="420">
        <f>IF( $F132=0,0,((($F132/$E$131)*'PLAN DE ADQUISICIONES'!AG$50)*($G132/$F132)))</f>
        <v>0</v>
      </c>
      <c r="AL132" s="420">
        <f>IF( $F132=0,0,((($F132/$E$131)*'PLAN DE ADQUISICIONES'!AH$50)*($G132/$F132)))</f>
        <v>0</v>
      </c>
      <c r="AM132" s="420">
        <f>IF( $F132=0,0,((($F132/$E$131)*'PLAN DE ADQUISICIONES'!AI$50)*($G132/$F132)))</f>
        <v>0</v>
      </c>
      <c r="AN132" s="420">
        <f>IF( $F132=0,0,((($F132/$E$131)*'PLAN DE ADQUISICIONES'!AJ$50)*($G132/$F132)))</f>
        <v>0</v>
      </c>
      <c r="AO132" s="420">
        <f>IF( $F132=0,0,((($F132/$E$131)*'PLAN DE ADQUISICIONES'!AK$50)*($G132/$F132)))</f>
        <v>0</v>
      </c>
      <c r="AP132" s="420">
        <f>IF( $F132=0,0,((($F132/$E$131)*'PLAN DE ADQUISICIONES'!AL$50)*($G132/$F132)))</f>
        <v>0</v>
      </c>
      <c r="AQ132" s="420">
        <f>IF( $F132=0,0,((($F132/$E$131)*'PLAN DE ADQUISICIONES'!AM$50)*($G132/$F132)))</f>
        <v>0</v>
      </c>
      <c r="AR132" s="420">
        <f>IF( $F132=0,0,((($F132/$E$131)*'PLAN DE ADQUISICIONES'!AN$50)*($G132/$F132)))</f>
        <v>0</v>
      </c>
      <c r="AS132" s="420">
        <f>IF( $F132=0,0,((($F132/$E$131)*'PLAN DE ADQUISICIONES'!AO$50)*($G132/$F132)))</f>
        <v>0</v>
      </c>
      <c r="AT132" s="423">
        <f>AH132+AI132+AJ132+AK132+AL132+AM132+AN132+AO132+AP132+AQ132+AR132+AS132</f>
        <v>0</v>
      </c>
      <c r="AU132" s="426">
        <f>AS132+AR132+AQ132+AP132+AO132+AN132+AM132+AL132+AK132+AJ132+AI132+AH132+AF132+AE132+AD132+AC132+AB132+AA132+Z132+Y132+X132+W132+V132+U132+S132+R132+Q132+P132+O132+N132+M132+L132+K132+J132+I132+H132</f>
        <v>0</v>
      </c>
      <c r="AV132" s="392">
        <f t="shared" si="24"/>
        <v>0</v>
      </c>
    </row>
    <row r="133" spans="2:48" s="60" customFormat="1" ht="12.75" customHeight="1" x14ac:dyDescent="0.25">
      <c r="B133" s="416" t="str">
        <f>+'FORMATO COSTEO C2'!C150</f>
        <v>2.1.5.2</v>
      </c>
      <c r="C133" s="417" t="str">
        <f>+'FORMATO COSTEO C2'!B150</f>
        <v>Categoría de gasto</v>
      </c>
      <c r="D133" s="428"/>
      <c r="E133" s="556"/>
      <c r="F133" s="420">
        <f>+'FORMATO COSTEO C2'!G150</f>
        <v>0</v>
      </c>
      <c r="G133" s="421">
        <f>+'FORMATO COSTEO C2'!L150</f>
        <v>0</v>
      </c>
      <c r="H133" s="425">
        <f>IF( $F133=0,0,((($F133/$E$131)*'PLAN DE ADQUISICIONES'!F$50)*($G133/$F133)))</f>
        <v>0</v>
      </c>
      <c r="I133" s="420">
        <f>IF( $F133=0,0,((($F133/$E$131)*'PLAN DE ADQUISICIONES'!G$50)*($G133/$F133)))</f>
        <v>0</v>
      </c>
      <c r="J133" s="420">
        <f>IF( $F133=0,0,((($F133/$E$131)*'PLAN DE ADQUISICIONES'!H$50)*($G133/$F133)))</f>
        <v>0</v>
      </c>
      <c r="K133" s="420">
        <f>IF( $F133=0,0,((($F133/$E$131)*'PLAN DE ADQUISICIONES'!I$50)*($G133/$F133)))</f>
        <v>0</v>
      </c>
      <c r="L133" s="420">
        <f>IF( $F133=0,0,((($F133/$E$131)*'PLAN DE ADQUISICIONES'!J$50)*($G133/$F133)))</f>
        <v>0</v>
      </c>
      <c r="M133" s="420">
        <f>IF( $F133=0,0,((($F133/$E$131)*'PLAN DE ADQUISICIONES'!K$50)*($G133/$F133)))</f>
        <v>0</v>
      </c>
      <c r="N133" s="420">
        <f>IF( $F133=0,0,((($F133/$E$131)*'PLAN DE ADQUISICIONES'!L$50)*($G133/$F133)))</f>
        <v>0</v>
      </c>
      <c r="O133" s="420">
        <f>IF( $F133=0,0,((($F133/$E$131)*'PLAN DE ADQUISICIONES'!M$50)*($G133/$F133)))</f>
        <v>0</v>
      </c>
      <c r="P133" s="420">
        <f>IF( $F133=0,0,((($F133/$E$131)*'PLAN DE ADQUISICIONES'!N$50)*($G133/$F133)))</f>
        <v>0</v>
      </c>
      <c r="Q133" s="420">
        <f>IF( $F133=0,0,((($F133/$E$131)*'PLAN DE ADQUISICIONES'!O$50)*($G133/$F133)))</f>
        <v>0</v>
      </c>
      <c r="R133" s="420">
        <f>IF( $F133=0,0,((($F133/$E$131)*'PLAN DE ADQUISICIONES'!P$50)*($G133/$F133)))</f>
        <v>0</v>
      </c>
      <c r="S133" s="420">
        <f>IF( $F133=0,0,((($F133/$E$131)*'PLAN DE ADQUISICIONES'!Q$50)*($G133/$F133)))</f>
        <v>0</v>
      </c>
      <c r="T133" s="423">
        <f>H133+I133+J133+K133+L133+M133+N133+O133+P133+Q133+R133+S133</f>
        <v>0</v>
      </c>
      <c r="U133" s="424">
        <f>IF( $F133=0,0,((($F133/$E$131)*'PLAN DE ADQUISICIONES'!R$50)*($G133/$F133)))</f>
        <v>0</v>
      </c>
      <c r="V133" s="420">
        <f>IF( $F133=0,0,((($F133/$E$131)*'PLAN DE ADQUISICIONES'!S$50)*($G133/$F133)))</f>
        <v>0</v>
      </c>
      <c r="W133" s="420">
        <f>IF( $F133=0,0,((($F133/$E$131)*'PLAN DE ADQUISICIONES'!T$50)*($G133/$F133)))</f>
        <v>0</v>
      </c>
      <c r="X133" s="420">
        <f>IF( $F133=0,0,((($F133/$E$131)*'PLAN DE ADQUISICIONES'!U$50)*($G133/$F133)))</f>
        <v>0</v>
      </c>
      <c r="Y133" s="420">
        <f>IF( $F133=0,0,((($F133/$E$131)*'PLAN DE ADQUISICIONES'!V$50)*($G133/$F133)))</f>
        <v>0</v>
      </c>
      <c r="Z133" s="420">
        <f>IF( $F133=0,0,((($F133/$E$131)*'PLAN DE ADQUISICIONES'!W$50)*($G133/$F133)))</f>
        <v>0</v>
      </c>
      <c r="AA133" s="420">
        <f>IF( $F133=0,0,((($F133/$E$131)*'PLAN DE ADQUISICIONES'!X$50)*($G133/$F133)))</f>
        <v>0</v>
      </c>
      <c r="AB133" s="420">
        <f>IF( $F133=0,0,((($F133/$E$131)*'PLAN DE ADQUISICIONES'!Y$50)*($G133/$F133)))</f>
        <v>0</v>
      </c>
      <c r="AC133" s="420">
        <f>IF( $F133=0,0,((($F133/$E$131)*'PLAN DE ADQUISICIONES'!Z$50)*($G133/$F133)))</f>
        <v>0</v>
      </c>
      <c r="AD133" s="420">
        <f>IF( $F133=0,0,((($F133/$E$131)*'PLAN DE ADQUISICIONES'!AA$50)*($G133/$F133)))</f>
        <v>0</v>
      </c>
      <c r="AE133" s="420">
        <f>IF( $F133=0,0,((($F133/$E$131)*'PLAN DE ADQUISICIONES'!AB$50)*($G133/$F133)))</f>
        <v>0</v>
      </c>
      <c r="AF133" s="420">
        <f>IF( $F133=0,0,((($F133/$E$131)*'PLAN DE ADQUISICIONES'!AC$50)*($G133/$F133)))</f>
        <v>0</v>
      </c>
      <c r="AG133" s="421">
        <f>U133+V133+W133+X133+Y133+Z133+AA133+AB133+AC133+AD133+AE133+AF133</f>
        <v>0</v>
      </c>
      <c r="AH133" s="425">
        <f>IF( $F133=0,0,((($F133/$E$131)*'PLAN DE ADQUISICIONES'!AD$50)*($G133/$F133)))</f>
        <v>0</v>
      </c>
      <c r="AI133" s="420">
        <f>IF( $F133=0,0,((($F133/$E$131)*'PLAN DE ADQUISICIONES'!AE$50)*($G133/$F133)))</f>
        <v>0</v>
      </c>
      <c r="AJ133" s="420">
        <f>IF( $F133=0,0,((($F133/$E$131)*'PLAN DE ADQUISICIONES'!AF$50)*($G133/$F133)))</f>
        <v>0</v>
      </c>
      <c r="AK133" s="420">
        <f>IF( $F133=0,0,((($F133/$E$131)*'PLAN DE ADQUISICIONES'!AG$50)*($G133/$F133)))</f>
        <v>0</v>
      </c>
      <c r="AL133" s="420">
        <f>IF( $F133=0,0,((($F133/$E$131)*'PLAN DE ADQUISICIONES'!AH$50)*($G133/$F133)))</f>
        <v>0</v>
      </c>
      <c r="AM133" s="420">
        <f>IF( $F133=0,0,((($F133/$E$131)*'PLAN DE ADQUISICIONES'!AI$50)*($G133/$F133)))</f>
        <v>0</v>
      </c>
      <c r="AN133" s="420">
        <f>IF( $F133=0,0,((($F133/$E$131)*'PLAN DE ADQUISICIONES'!AJ$50)*($G133/$F133)))</f>
        <v>0</v>
      </c>
      <c r="AO133" s="420">
        <f>IF( $F133=0,0,((($F133/$E$131)*'PLAN DE ADQUISICIONES'!AK$50)*($G133/$F133)))</f>
        <v>0</v>
      </c>
      <c r="AP133" s="420">
        <f>IF( $F133=0,0,((($F133/$E$131)*'PLAN DE ADQUISICIONES'!AL$50)*($G133/$F133)))</f>
        <v>0</v>
      </c>
      <c r="AQ133" s="420">
        <f>IF( $F133=0,0,((($F133/$E$131)*'PLAN DE ADQUISICIONES'!AM$50)*($G133/$F133)))</f>
        <v>0</v>
      </c>
      <c r="AR133" s="420">
        <f>IF( $F133=0,0,((($F133/$E$131)*'PLAN DE ADQUISICIONES'!AN$50)*($G133/$F133)))</f>
        <v>0</v>
      </c>
      <c r="AS133" s="420">
        <f>IF( $F133=0,0,((($F133/$E$131)*'PLAN DE ADQUISICIONES'!AO$50)*($G133/$F133)))</f>
        <v>0</v>
      </c>
      <c r="AT133" s="423">
        <f>AH133+AI133+AJ133+AK133+AL133+AM133+AN133+AO133+AP133+AQ133+AR133+AS133</f>
        <v>0</v>
      </c>
      <c r="AU133" s="426">
        <f>AS133+AR133+AQ133+AP133+AO133+AN133+AM133+AL133+AK133+AJ133+AI133+AH133+AF133+AE133+AD133+AC133+AB133+AA133+Z133+Y133+X133+W133+V133+U133+S133+R133+Q133+P133+O133+N133+M133+L133+K133+J133+I133+H133</f>
        <v>0</v>
      </c>
      <c r="AV133" s="392">
        <f t="shared" si="24"/>
        <v>0</v>
      </c>
    </row>
    <row r="134" spans="2:48" s="60" customFormat="1" ht="12.75" customHeight="1" x14ac:dyDescent="0.25">
      <c r="B134" s="416" t="str">
        <f>+'FORMATO COSTEO C2'!C156</f>
        <v>2.1.5.3</v>
      </c>
      <c r="C134" s="417" t="str">
        <f>+'FORMATO COSTEO C2'!B156</f>
        <v>Categoría de gasto</v>
      </c>
      <c r="D134" s="428"/>
      <c r="E134" s="556"/>
      <c r="F134" s="420">
        <f>+'FORMATO COSTEO C2'!G156</f>
        <v>0</v>
      </c>
      <c r="G134" s="421">
        <f>+'FORMATO COSTEO C2'!L156</f>
        <v>0</v>
      </c>
      <c r="H134" s="425">
        <f>IF( $F134=0,0,((($F134/$E$131)*'PLAN DE ADQUISICIONES'!F$50)*($G134/$F134)))</f>
        <v>0</v>
      </c>
      <c r="I134" s="420">
        <f>IF( $F134=0,0,((($F134/$E$131)*'PLAN DE ADQUISICIONES'!G$50)*($G134/$F134)))</f>
        <v>0</v>
      </c>
      <c r="J134" s="420">
        <f>IF( $F134=0,0,((($F134/$E$131)*'PLAN DE ADQUISICIONES'!H$50)*($G134/$F134)))</f>
        <v>0</v>
      </c>
      <c r="K134" s="420">
        <f>IF( $F134=0,0,((($F134/$E$131)*'PLAN DE ADQUISICIONES'!I$50)*($G134/$F134)))</f>
        <v>0</v>
      </c>
      <c r="L134" s="420">
        <f>IF( $F134=0,0,((($F134/$E$131)*'PLAN DE ADQUISICIONES'!J$50)*($G134/$F134)))</f>
        <v>0</v>
      </c>
      <c r="M134" s="420">
        <f>IF( $F134=0,0,((($F134/$E$131)*'PLAN DE ADQUISICIONES'!K$50)*($G134/$F134)))</f>
        <v>0</v>
      </c>
      <c r="N134" s="420">
        <f>IF( $F134=0,0,((($F134/$E$131)*'PLAN DE ADQUISICIONES'!L$50)*($G134/$F134)))</f>
        <v>0</v>
      </c>
      <c r="O134" s="420">
        <f>IF( $F134=0,0,((($F134/$E$131)*'PLAN DE ADQUISICIONES'!M$50)*($G134/$F134)))</f>
        <v>0</v>
      </c>
      <c r="P134" s="420">
        <f>IF( $F134=0,0,((($F134/$E$131)*'PLAN DE ADQUISICIONES'!N$50)*($G134/$F134)))</f>
        <v>0</v>
      </c>
      <c r="Q134" s="420">
        <f>IF( $F134=0,0,((($F134/$E$131)*'PLAN DE ADQUISICIONES'!O$50)*($G134/$F134)))</f>
        <v>0</v>
      </c>
      <c r="R134" s="420">
        <f>IF( $F134=0,0,((($F134/$E$131)*'PLAN DE ADQUISICIONES'!P$50)*($G134/$F134)))</f>
        <v>0</v>
      </c>
      <c r="S134" s="420">
        <f>IF( $F134=0,0,((($F134/$E$131)*'PLAN DE ADQUISICIONES'!Q$50)*($G134/$F134)))</f>
        <v>0</v>
      </c>
      <c r="T134" s="423">
        <f>H134+I134+J134+K134+L134+M134+N134+O134+P134+Q134+R134+S134</f>
        <v>0</v>
      </c>
      <c r="U134" s="424">
        <f>IF( $F134=0,0,((($F134/$E$131)*'PLAN DE ADQUISICIONES'!R$50)*($G134/$F134)))</f>
        <v>0</v>
      </c>
      <c r="V134" s="420">
        <f>IF( $F134=0,0,((($F134/$E$131)*'PLAN DE ADQUISICIONES'!S$50)*($G134/$F134)))</f>
        <v>0</v>
      </c>
      <c r="W134" s="420">
        <f>IF( $F134=0,0,((($F134/$E$131)*'PLAN DE ADQUISICIONES'!T$50)*($G134/$F134)))</f>
        <v>0</v>
      </c>
      <c r="X134" s="420">
        <f>IF( $F134=0,0,((($F134/$E$131)*'PLAN DE ADQUISICIONES'!U$50)*($G134/$F134)))</f>
        <v>0</v>
      </c>
      <c r="Y134" s="420">
        <f>IF( $F134=0,0,((($F134/$E$131)*'PLAN DE ADQUISICIONES'!V$50)*($G134/$F134)))</f>
        <v>0</v>
      </c>
      <c r="Z134" s="420">
        <f>IF( $F134=0,0,((($F134/$E$131)*'PLAN DE ADQUISICIONES'!W$50)*($G134/$F134)))</f>
        <v>0</v>
      </c>
      <c r="AA134" s="420">
        <f>IF( $F134=0,0,((($F134/$E$131)*'PLAN DE ADQUISICIONES'!X$50)*($G134/$F134)))</f>
        <v>0</v>
      </c>
      <c r="AB134" s="420">
        <f>IF( $F134=0,0,((($F134/$E$131)*'PLAN DE ADQUISICIONES'!Y$50)*($G134/$F134)))</f>
        <v>0</v>
      </c>
      <c r="AC134" s="420">
        <f>IF( $F134=0,0,((($F134/$E$131)*'PLAN DE ADQUISICIONES'!Z$50)*($G134/$F134)))</f>
        <v>0</v>
      </c>
      <c r="AD134" s="420">
        <f>IF( $F134=0,0,((($F134/$E$131)*'PLAN DE ADQUISICIONES'!AA$50)*($G134/$F134)))</f>
        <v>0</v>
      </c>
      <c r="AE134" s="420">
        <f>IF( $F134=0,0,((($F134/$E$131)*'PLAN DE ADQUISICIONES'!AB$50)*($G134/$F134)))</f>
        <v>0</v>
      </c>
      <c r="AF134" s="420">
        <f>IF( $F134=0,0,((($F134/$E$131)*'PLAN DE ADQUISICIONES'!AC$50)*($G134/$F134)))</f>
        <v>0</v>
      </c>
      <c r="AG134" s="421">
        <f>U134+V134+W134+X134+Y134+Z134+AA134+AB134+AC134+AD134+AE134+AF134</f>
        <v>0</v>
      </c>
      <c r="AH134" s="425">
        <f>IF( $F134=0,0,((($F134/$E$131)*'PLAN DE ADQUISICIONES'!AD$50)*($G134/$F134)))</f>
        <v>0</v>
      </c>
      <c r="AI134" s="420">
        <f>IF( $F134=0,0,((($F134/$E$131)*'PLAN DE ADQUISICIONES'!AE$50)*($G134/$F134)))</f>
        <v>0</v>
      </c>
      <c r="AJ134" s="420">
        <f>IF( $F134=0,0,((($F134/$E$131)*'PLAN DE ADQUISICIONES'!AF$50)*($G134/$F134)))</f>
        <v>0</v>
      </c>
      <c r="AK134" s="420">
        <f>IF( $F134=0,0,((($F134/$E$131)*'PLAN DE ADQUISICIONES'!AG$50)*($G134/$F134)))</f>
        <v>0</v>
      </c>
      <c r="AL134" s="420">
        <f>IF( $F134=0,0,((($F134/$E$131)*'PLAN DE ADQUISICIONES'!AH$50)*($G134/$F134)))</f>
        <v>0</v>
      </c>
      <c r="AM134" s="420">
        <f>IF( $F134=0,0,((($F134/$E$131)*'PLAN DE ADQUISICIONES'!AI$50)*($G134/$F134)))</f>
        <v>0</v>
      </c>
      <c r="AN134" s="420">
        <f>IF( $F134=0,0,((($F134/$E$131)*'PLAN DE ADQUISICIONES'!AJ$50)*($G134/$F134)))</f>
        <v>0</v>
      </c>
      <c r="AO134" s="420">
        <f>IF( $F134=0,0,((($F134/$E$131)*'PLAN DE ADQUISICIONES'!AK$50)*($G134/$F134)))</f>
        <v>0</v>
      </c>
      <c r="AP134" s="420">
        <f>IF( $F134=0,0,((($F134/$E$131)*'PLAN DE ADQUISICIONES'!AL$50)*($G134/$F134)))</f>
        <v>0</v>
      </c>
      <c r="AQ134" s="420">
        <f>IF( $F134=0,0,((($F134/$E$131)*'PLAN DE ADQUISICIONES'!AM$50)*($G134/$F134)))</f>
        <v>0</v>
      </c>
      <c r="AR134" s="420">
        <f>IF( $F134=0,0,((($F134/$E$131)*'PLAN DE ADQUISICIONES'!AN$50)*($G134/$F134)))</f>
        <v>0</v>
      </c>
      <c r="AS134" s="420">
        <f>IF( $F134=0,0,((($F134/$E$131)*'PLAN DE ADQUISICIONES'!AO$50)*($G134/$F134)))</f>
        <v>0</v>
      </c>
      <c r="AT134" s="423">
        <f>AH134+AI134+AJ134+AK134+AL134+AM134+AN134+AO134+AP134+AQ134+AR134+AS134</f>
        <v>0</v>
      </c>
      <c r="AU134" s="426">
        <f>AS134+AR134+AQ134+AP134+AO134+AN134+AM134+AL134+AK134+AJ134+AI134+AH134+AF134+AE134+AD134+AC134+AB134+AA134+Z134+Y134+X134+W134+V134+U134+S134+R134+Q134+P134+O134+N134+M134+L134+K134+J134+I134+H134</f>
        <v>0</v>
      </c>
      <c r="AV134" s="392">
        <f t="shared" si="24"/>
        <v>0</v>
      </c>
    </row>
    <row r="135" spans="2:48" s="60" customFormat="1" ht="12.75" customHeight="1" x14ac:dyDescent="0.25">
      <c r="B135" s="416" t="str">
        <f>+'FORMATO COSTEO C2'!C162</f>
        <v>2.1.5.4</v>
      </c>
      <c r="C135" s="417" t="str">
        <f>+'FORMATO COSTEO C2'!B162</f>
        <v>Categoría de gasto</v>
      </c>
      <c r="D135" s="428"/>
      <c r="E135" s="556"/>
      <c r="F135" s="420">
        <f>+'FORMATO COSTEO C2'!G162</f>
        <v>0</v>
      </c>
      <c r="G135" s="421">
        <f>+'FORMATO COSTEO C2'!L162</f>
        <v>0</v>
      </c>
      <c r="H135" s="425">
        <f>IF( $F135=0,0,((($F135/$E$131)*'PLAN DE ADQUISICIONES'!F$50)*($G135/$F135)))</f>
        <v>0</v>
      </c>
      <c r="I135" s="420">
        <f>IF( $F135=0,0,((($F135/$E$131)*'PLAN DE ADQUISICIONES'!G$50)*($G135/$F135)))</f>
        <v>0</v>
      </c>
      <c r="J135" s="420">
        <f>IF( $F135=0,0,((($F135/$E$131)*'PLAN DE ADQUISICIONES'!H$50)*($G135/$F135)))</f>
        <v>0</v>
      </c>
      <c r="K135" s="420">
        <f>IF( $F135=0,0,((($F135/$E$131)*'PLAN DE ADQUISICIONES'!I$50)*($G135/$F135)))</f>
        <v>0</v>
      </c>
      <c r="L135" s="420">
        <f>IF( $F135=0,0,((($F135/$E$131)*'PLAN DE ADQUISICIONES'!J$50)*($G135/$F135)))</f>
        <v>0</v>
      </c>
      <c r="M135" s="420">
        <f>IF( $F135=0,0,((($F135/$E$131)*'PLAN DE ADQUISICIONES'!K$50)*($G135/$F135)))</f>
        <v>0</v>
      </c>
      <c r="N135" s="420">
        <f>IF( $F135=0,0,((($F135/$E$131)*'PLAN DE ADQUISICIONES'!L$50)*($G135/$F135)))</f>
        <v>0</v>
      </c>
      <c r="O135" s="420">
        <f>IF( $F135=0,0,((($F135/$E$131)*'PLAN DE ADQUISICIONES'!M$50)*($G135/$F135)))</f>
        <v>0</v>
      </c>
      <c r="P135" s="420">
        <f>IF( $F135=0,0,((($F135/$E$131)*'PLAN DE ADQUISICIONES'!N$50)*($G135/$F135)))</f>
        <v>0</v>
      </c>
      <c r="Q135" s="420">
        <f>IF( $F135=0,0,((($F135/$E$131)*'PLAN DE ADQUISICIONES'!O$50)*($G135/$F135)))</f>
        <v>0</v>
      </c>
      <c r="R135" s="420">
        <f>IF( $F135=0,0,((($F135/$E$131)*'PLAN DE ADQUISICIONES'!P$50)*($G135/$F135)))</f>
        <v>0</v>
      </c>
      <c r="S135" s="420">
        <f>IF( $F135=0,0,((($F135/$E$131)*'PLAN DE ADQUISICIONES'!Q$50)*($G135/$F135)))</f>
        <v>0</v>
      </c>
      <c r="T135" s="423">
        <f>H135+I135+J135+K135+L135+M135+N135+O135+P135+Q135+R135+S135</f>
        <v>0</v>
      </c>
      <c r="U135" s="424">
        <f>IF( $F135=0,0,((($F135/$E$131)*'PLAN DE ADQUISICIONES'!R$50)*($G135/$F135)))</f>
        <v>0</v>
      </c>
      <c r="V135" s="420">
        <f>IF( $F135=0,0,((($F135/$E$131)*'PLAN DE ADQUISICIONES'!S$50)*($G135/$F135)))</f>
        <v>0</v>
      </c>
      <c r="W135" s="420">
        <f>IF( $F135=0,0,((($F135/$E$131)*'PLAN DE ADQUISICIONES'!T$50)*($G135/$F135)))</f>
        <v>0</v>
      </c>
      <c r="X135" s="420">
        <f>IF( $F135=0,0,((($F135/$E$131)*'PLAN DE ADQUISICIONES'!U$50)*($G135/$F135)))</f>
        <v>0</v>
      </c>
      <c r="Y135" s="420">
        <f>IF( $F135=0,0,((($F135/$E$131)*'PLAN DE ADQUISICIONES'!V$50)*($G135/$F135)))</f>
        <v>0</v>
      </c>
      <c r="Z135" s="420">
        <f>IF( $F135=0,0,((($F135/$E$131)*'PLAN DE ADQUISICIONES'!W$50)*($G135/$F135)))</f>
        <v>0</v>
      </c>
      <c r="AA135" s="420">
        <f>IF( $F135=0,0,((($F135/$E$131)*'PLAN DE ADQUISICIONES'!X$50)*($G135/$F135)))</f>
        <v>0</v>
      </c>
      <c r="AB135" s="420">
        <f>IF( $F135=0,0,((($F135/$E$131)*'PLAN DE ADQUISICIONES'!Y$50)*($G135/$F135)))</f>
        <v>0</v>
      </c>
      <c r="AC135" s="420">
        <f>IF( $F135=0,0,((($F135/$E$131)*'PLAN DE ADQUISICIONES'!Z$50)*($G135/$F135)))</f>
        <v>0</v>
      </c>
      <c r="AD135" s="420">
        <f>IF( $F135=0,0,((($F135/$E$131)*'PLAN DE ADQUISICIONES'!AA$50)*($G135/$F135)))</f>
        <v>0</v>
      </c>
      <c r="AE135" s="420">
        <f>IF( $F135=0,0,((($F135/$E$131)*'PLAN DE ADQUISICIONES'!AB$50)*($G135/$F135)))</f>
        <v>0</v>
      </c>
      <c r="AF135" s="420">
        <f>IF( $F135=0,0,((($F135/$E$131)*'PLAN DE ADQUISICIONES'!AC$50)*($G135/$F135)))</f>
        <v>0</v>
      </c>
      <c r="AG135" s="421">
        <f>U135+V135+W135+X135+Y135+Z135+AA135+AB135+AC135+AD135+AE135+AF135</f>
        <v>0</v>
      </c>
      <c r="AH135" s="425">
        <f>IF( $F135=0,0,((($F135/$E$131)*'PLAN DE ADQUISICIONES'!AD$50)*($G135/$F135)))</f>
        <v>0</v>
      </c>
      <c r="AI135" s="420">
        <f>IF( $F135=0,0,((($F135/$E$131)*'PLAN DE ADQUISICIONES'!AE$50)*($G135/$F135)))</f>
        <v>0</v>
      </c>
      <c r="AJ135" s="420">
        <f>IF( $F135=0,0,((($F135/$E$131)*'PLAN DE ADQUISICIONES'!AF$50)*($G135/$F135)))</f>
        <v>0</v>
      </c>
      <c r="AK135" s="420">
        <f>IF( $F135=0,0,((($F135/$E$131)*'PLAN DE ADQUISICIONES'!AG$50)*($G135/$F135)))</f>
        <v>0</v>
      </c>
      <c r="AL135" s="420">
        <f>IF( $F135=0,0,((($F135/$E$131)*'PLAN DE ADQUISICIONES'!AH$50)*($G135/$F135)))</f>
        <v>0</v>
      </c>
      <c r="AM135" s="420">
        <f>IF( $F135=0,0,((($F135/$E$131)*'PLAN DE ADQUISICIONES'!AI$50)*($G135/$F135)))</f>
        <v>0</v>
      </c>
      <c r="AN135" s="420">
        <f>IF( $F135=0,0,((($F135/$E$131)*'PLAN DE ADQUISICIONES'!AJ$50)*($G135/$F135)))</f>
        <v>0</v>
      </c>
      <c r="AO135" s="420">
        <f>IF( $F135=0,0,((($F135/$E$131)*'PLAN DE ADQUISICIONES'!AK$50)*($G135/$F135)))</f>
        <v>0</v>
      </c>
      <c r="AP135" s="420">
        <f>IF( $F135=0,0,((($F135/$E$131)*'PLAN DE ADQUISICIONES'!AL$50)*($G135/$F135)))</f>
        <v>0</v>
      </c>
      <c r="AQ135" s="420">
        <f>IF( $F135=0,0,((($F135/$E$131)*'PLAN DE ADQUISICIONES'!AM$50)*($G135/$F135)))</f>
        <v>0</v>
      </c>
      <c r="AR135" s="420">
        <f>IF( $F135=0,0,((($F135/$E$131)*'PLAN DE ADQUISICIONES'!AN$50)*($G135/$F135)))</f>
        <v>0</v>
      </c>
      <c r="AS135" s="420">
        <f>IF( $F135=0,0,((($F135/$E$131)*'PLAN DE ADQUISICIONES'!AO$50)*($G135/$F135)))</f>
        <v>0</v>
      </c>
      <c r="AT135" s="423">
        <f>AH135+AI135+AJ135+AK135+AL135+AM135+AN135+AO135+AP135+AQ135+AR135+AS135</f>
        <v>0</v>
      </c>
      <c r="AU135" s="426">
        <f>AS135+AR135+AQ135+AP135+AO135+AN135+AM135+AL135+AK135+AJ135+AI135+AH135+AF135+AE135+AD135+AC135+AB135+AA135+Z135+Y135+X135+W135+V135+U135+S135+R135+Q135+P135+O135+N135+M135+L135+K135+J135+I135+H135</f>
        <v>0</v>
      </c>
      <c r="AV135" s="392">
        <f t="shared" si="24"/>
        <v>0</v>
      </c>
    </row>
    <row r="136" spans="2:48" s="60" customFormat="1" ht="12.75" customHeight="1" x14ac:dyDescent="0.25">
      <c r="B136" s="416" t="str">
        <f>+'FORMATO COSTEO C2'!C168</f>
        <v>2.1.5.5</v>
      </c>
      <c r="C136" s="417" t="str">
        <f>+'FORMATO COSTEO C2'!B168</f>
        <v>Categoría de gasto</v>
      </c>
      <c r="D136" s="428"/>
      <c r="E136" s="556"/>
      <c r="F136" s="420">
        <f>+'FORMATO COSTEO C2'!G168</f>
        <v>0</v>
      </c>
      <c r="G136" s="421">
        <f>+'FORMATO COSTEO C2'!L168</f>
        <v>0</v>
      </c>
      <c r="H136" s="425">
        <f>IF( $F136=0,0,((($F136/$E$131)*'PLAN DE ADQUISICIONES'!F$50)*($G136/$F136)))</f>
        <v>0</v>
      </c>
      <c r="I136" s="420">
        <f>IF( $F136=0,0,((($F136/$E$131)*'PLAN DE ADQUISICIONES'!G$50)*($G136/$F136)))</f>
        <v>0</v>
      </c>
      <c r="J136" s="420">
        <f>IF( $F136=0,0,((($F136/$E$131)*'PLAN DE ADQUISICIONES'!H$50)*($G136/$F136)))</f>
        <v>0</v>
      </c>
      <c r="K136" s="420">
        <f>IF( $F136=0,0,((($F136/$E$131)*'PLAN DE ADQUISICIONES'!I$50)*($G136/$F136)))</f>
        <v>0</v>
      </c>
      <c r="L136" s="420">
        <f>IF( $F136=0,0,((($F136/$E$131)*'PLAN DE ADQUISICIONES'!J$50)*($G136/$F136)))</f>
        <v>0</v>
      </c>
      <c r="M136" s="420">
        <f>IF( $F136=0,0,((($F136/$E$131)*'PLAN DE ADQUISICIONES'!K$50)*($G136/$F136)))</f>
        <v>0</v>
      </c>
      <c r="N136" s="420">
        <f>IF( $F136=0,0,((($F136/$E$131)*'PLAN DE ADQUISICIONES'!L$50)*($G136/$F136)))</f>
        <v>0</v>
      </c>
      <c r="O136" s="420">
        <f>IF( $F136=0,0,((($F136/$E$131)*'PLAN DE ADQUISICIONES'!M$50)*($G136/$F136)))</f>
        <v>0</v>
      </c>
      <c r="P136" s="420">
        <f>IF( $F136=0,0,((($F136/$E$131)*'PLAN DE ADQUISICIONES'!N$50)*($G136/$F136)))</f>
        <v>0</v>
      </c>
      <c r="Q136" s="420">
        <f>IF( $F136=0,0,((($F136/$E$131)*'PLAN DE ADQUISICIONES'!O$50)*($G136/$F136)))</f>
        <v>0</v>
      </c>
      <c r="R136" s="420">
        <f>IF( $F136=0,0,((($F136/$E$131)*'PLAN DE ADQUISICIONES'!P$50)*($G136/$F136)))</f>
        <v>0</v>
      </c>
      <c r="S136" s="420">
        <f>IF( $F136=0,0,((($F136/$E$131)*'PLAN DE ADQUISICIONES'!Q$50)*($G136/$F136)))</f>
        <v>0</v>
      </c>
      <c r="T136" s="423">
        <f>H136+I136+J136+K136+L136+M136+N136+O136+P136+Q136+R136+S136</f>
        <v>0</v>
      </c>
      <c r="U136" s="424">
        <f>IF( $F136=0,0,((($F136/$E$131)*'PLAN DE ADQUISICIONES'!R$50)*($G136/$F136)))</f>
        <v>0</v>
      </c>
      <c r="V136" s="420">
        <f>IF( $F136=0,0,((($F136/$E$131)*'PLAN DE ADQUISICIONES'!S$50)*($G136/$F136)))</f>
        <v>0</v>
      </c>
      <c r="W136" s="420">
        <f>IF( $F136=0,0,((($F136/$E$131)*'PLAN DE ADQUISICIONES'!T$50)*($G136/$F136)))</f>
        <v>0</v>
      </c>
      <c r="X136" s="420">
        <f>IF( $F136=0,0,((($F136/$E$131)*'PLAN DE ADQUISICIONES'!U$50)*($G136/$F136)))</f>
        <v>0</v>
      </c>
      <c r="Y136" s="420">
        <f>IF( $F136=0,0,((($F136/$E$131)*'PLAN DE ADQUISICIONES'!V$50)*($G136/$F136)))</f>
        <v>0</v>
      </c>
      <c r="Z136" s="420">
        <f>IF( $F136=0,0,((($F136/$E$131)*'PLAN DE ADQUISICIONES'!W$50)*($G136/$F136)))</f>
        <v>0</v>
      </c>
      <c r="AA136" s="420">
        <f>IF( $F136=0,0,((($F136/$E$131)*'PLAN DE ADQUISICIONES'!X$50)*($G136/$F136)))</f>
        <v>0</v>
      </c>
      <c r="AB136" s="420">
        <f>IF( $F136=0,0,((($F136/$E$131)*'PLAN DE ADQUISICIONES'!Y$50)*($G136/$F136)))</f>
        <v>0</v>
      </c>
      <c r="AC136" s="420">
        <f>IF( $F136=0,0,((($F136/$E$131)*'PLAN DE ADQUISICIONES'!Z$50)*($G136/$F136)))</f>
        <v>0</v>
      </c>
      <c r="AD136" s="420">
        <f>IF( $F136=0,0,((($F136/$E$131)*'PLAN DE ADQUISICIONES'!AA$50)*($G136/$F136)))</f>
        <v>0</v>
      </c>
      <c r="AE136" s="420">
        <f>IF( $F136=0,0,((($F136/$E$131)*'PLAN DE ADQUISICIONES'!AB$50)*($G136/$F136)))</f>
        <v>0</v>
      </c>
      <c r="AF136" s="420">
        <f>IF( $F136=0,0,((($F136/$E$131)*'PLAN DE ADQUISICIONES'!AC$50)*($G136/$F136)))</f>
        <v>0</v>
      </c>
      <c r="AG136" s="421">
        <f>U136+V136+W136+X136+Y136+Z136+AA136+AB136+AC136+AD136+AE136+AF136</f>
        <v>0</v>
      </c>
      <c r="AH136" s="425">
        <f>IF( $F136=0,0,((($F136/$E$131)*'PLAN DE ADQUISICIONES'!AD$50)*($G136/$F136)))</f>
        <v>0</v>
      </c>
      <c r="AI136" s="420">
        <f>IF( $F136=0,0,((($F136/$E$131)*'PLAN DE ADQUISICIONES'!AE$50)*($G136/$F136)))</f>
        <v>0</v>
      </c>
      <c r="AJ136" s="420">
        <f>IF( $F136=0,0,((($F136/$E$131)*'PLAN DE ADQUISICIONES'!AF$50)*($G136/$F136)))</f>
        <v>0</v>
      </c>
      <c r="AK136" s="420">
        <f>IF( $F136=0,0,((($F136/$E$131)*'PLAN DE ADQUISICIONES'!AG$50)*($G136/$F136)))</f>
        <v>0</v>
      </c>
      <c r="AL136" s="420">
        <f>IF( $F136=0,0,((($F136/$E$131)*'PLAN DE ADQUISICIONES'!AH$50)*($G136/$F136)))</f>
        <v>0</v>
      </c>
      <c r="AM136" s="420">
        <f>IF( $F136=0,0,((($F136/$E$131)*'PLAN DE ADQUISICIONES'!AI$50)*($G136/$F136)))</f>
        <v>0</v>
      </c>
      <c r="AN136" s="420">
        <f>IF( $F136=0,0,((($F136/$E$131)*'PLAN DE ADQUISICIONES'!AJ$50)*($G136/$F136)))</f>
        <v>0</v>
      </c>
      <c r="AO136" s="420">
        <f>IF( $F136=0,0,((($F136/$E$131)*'PLAN DE ADQUISICIONES'!AK$50)*($G136/$F136)))</f>
        <v>0</v>
      </c>
      <c r="AP136" s="420">
        <f>IF( $F136=0,0,((($F136/$E$131)*'PLAN DE ADQUISICIONES'!AL$50)*($G136/$F136)))</f>
        <v>0</v>
      </c>
      <c r="AQ136" s="420">
        <f>IF( $F136=0,0,((($F136/$E$131)*'PLAN DE ADQUISICIONES'!AM$50)*($G136/$F136)))</f>
        <v>0</v>
      </c>
      <c r="AR136" s="420">
        <f>IF( $F136=0,0,((($F136/$E$131)*'PLAN DE ADQUISICIONES'!AN$50)*($G136/$F136)))</f>
        <v>0</v>
      </c>
      <c r="AS136" s="420">
        <f>IF( $F136=0,0,((($F136/$E$131)*'PLAN DE ADQUISICIONES'!AO$50)*($G136/$F136)))</f>
        <v>0</v>
      </c>
      <c r="AT136" s="423">
        <f>AH136+AI136+AJ136+AK136+AL136+AM136+AN136+AO136+AP136+AQ136+AR136+AS136</f>
        <v>0</v>
      </c>
      <c r="AU136" s="426">
        <f>AS136+AR136+AQ136+AP136+AO136+AN136+AM136+AL136+AK136+AJ136+AI136+AH136+AF136+AE136+AD136+AC136+AB136+AA136+Z136+Y136+X136+W136+V136+U136+S136+R136+Q136+P136+O136+N136+M136+L136+K136+J136+I136+H136</f>
        <v>0</v>
      </c>
      <c r="AV136" s="392">
        <f t="shared" si="24"/>
        <v>0</v>
      </c>
    </row>
    <row r="137" spans="2:48" s="60" customFormat="1" ht="12.75" customHeight="1" x14ac:dyDescent="0.25">
      <c r="B137" s="395">
        <f>+'FORMATO COSTEO C2'!C175</f>
        <v>2.2000000000000002</v>
      </c>
      <c r="C137" s="396" t="str">
        <f>+'FORMATO COSTEO C2'!D175</f>
        <v>Emprendedores del sector turismo de los distritos de Pisac, Taray, Lamay, Coya y Calca, provincia de Calca - región Cusco resuleven cuellos de botella en sus negocios implementados o fortalecidos</v>
      </c>
      <c r="D137" s="397"/>
      <c r="E137" s="534"/>
      <c r="F137" s="399">
        <f t="shared" ref="F137:P137" si="37">+F138+F144+F150+F156+F162</f>
        <v>118000</v>
      </c>
      <c r="G137" s="400">
        <f t="shared" si="37"/>
        <v>2500</v>
      </c>
      <c r="H137" s="401">
        <f t="shared" si="37"/>
        <v>0</v>
      </c>
      <c r="I137" s="399">
        <f>+I138+I144+I150+I156+I162</f>
        <v>0</v>
      </c>
      <c r="J137" s="399">
        <f>+J138+J144+J150+J156+J162</f>
        <v>0</v>
      </c>
      <c r="K137" s="399">
        <f>+K138+K144+K150+K156+K162</f>
        <v>0</v>
      </c>
      <c r="L137" s="399">
        <f>+L138+L144+L150+L156+L162</f>
        <v>0</v>
      </c>
      <c r="M137" s="399">
        <f>+M138+M144+M150+M156+M162</f>
        <v>0</v>
      </c>
      <c r="N137" s="399">
        <f t="shared" si="37"/>
        <v>0</v>
      </c>
      <c r="O137" s="399">
        <f t="shared" si="37"/>
        <v>0</v>
      </c>
      <c r="P137" s="399">
        <f t="shared" si="37"/>
        <v>0</v>
      </c>
      <c r="Q137" s="399">
        <f>+Q138+Q144+Q150+Q156+Q162</f>
        <v>0</v>
      </c>
      <c r="R137" s="399">
        <f>+R138+R144+R150+R156+R162</f>
        <v>833.33333333333314</v>
      </c>
      <c r="S137" s="399">
        <f>+S138+S144+S150+S156+S162</f>
        <v>833.33333333333314</v>
      </c>
      <c r="T137" s="402">
        <f>+T138+T144+T150+T156+T162</f>
        <v>1666.6666666666663</v>
      </c>
      <c r="U137" s="403">
        <f t="shared" ref="U137:AS137" si="38">+U138+U144+U150+U156+U162</f>
        <v>833.33333333333314</v>
      </c>
      <c r="V137" s="399">
        <f t="shared" si="38"/>
        <v>0</v>
      </c>
      <c r="W137" s="399">
        <f t="shared" si="38"/>
        <v>0</v>
      </c>
      <c r="X137" s="399">
        <f t="shared" si="38"/>
        <v>0</v>
      </c>
      <c r="Y137" s="399">
        <f t="shared" si="38"/>
        <v>0</v>
      </c>
      <c r="Z137" s="399">
        <f t="shared" si="38"/>
        <v>0</v>
      </c>
      <c r="AA137" s="399">
        <f t="shared" si="38"/>
        <v>0</v>
      </c>
      <c r="AB137" s="399">
        <f t="shared" si="38"/>
        <v>0</v>
      </c>
      <c r="AC137" s="399">
        <f t="shared" si="38"/>
        <v>0</v>
      </c>
      <c r="AD137" s="399">
        <f t="shared" si="38"/>
        <v>0</v>
      </c>
      <c r="AE137" s="399">
        <f t="shared" si="38"/>
        <v>0</v>
      </c>
      <c r="AF137" s="399">
        <f t="shared" si="38"/>
        <v>0</v>
      </c>
      <c r="AG137" s="400">
        <f>+AG138+AG144+AG150+AG156+AG162</f>
        <v>833.33333333333314</v>
      </c>
      <c r="AH137" s="401">
        <f t="shared" si="38"/>
        <v>0</v>
      </c>
      <c r="AI137" s="399">
        <f t="shared" si="38"/>
        <v>0</v>
      </c>
      <c r="AJ137" s="399">
        <f t="shared" si="38"/>
        <v>0</v>
      </c>
      <c r="AK137" s="399">
        <f t="shared" si="38"/>
        <v>0</v>
      </c>
      <c r="AL137" s="399">
        <f t="shared" si="38"/>
        <v>0</v>
      </c>
      <c r="AM137" s="399">
        <f t="shared" si="38"/>
        <v>0</v>
      </c>
      <c r="AN137" s="399">
        <f t="shared" si="38"/>
        <v>0</v>
      </c>
      <c r="AO137" s="399">
        <f t="shared" si="38"/>
        <v>0</v>
      </c>
      <c r="AP137" s="399">
        <f t="shared" si="38"/>
        <v>0</v>
      </c>
      <c r="AQ137" s="399">
        <f t="shared" si="38"/>
        <v>0</v>
      </c>
      <c r="AR137" s="399">
        <f t="shared" si="38"/>
        <v>0</v>
      </c>
      <c r="AS137" s="399">
        <f t="shared" si="38"/>
        <v>0</v>
      </c>
      <c r="AT137" s="402">
        <f>+AT138+AT144+AT150+AT156+AT162</f>
        <v>0</v>
      </c>
      <c r="AU137" s="404">
        <f>+AU138+AU144+AU150+AU156+AU162</f>
        <v>2499.9999999999995</v>
      </c>
      <c r="AV137" s="392">
        <f t="shared" si="24"/>
        <v>0</v>
      </c>
    </row>
    <row r="138" spans="2:48" s="60" customFormat="1" ht="12.75" customHeight="1" x14ac:dyDescent="0.25">
      <c r="B138" s="406" t="str">
        <f>+'FORMATO COSTEO C2'!C176</f>
        <v>2.2.1</v>
      </c>
      <c r="C138" s="430" t="str">
        <f>+'FORMATO COSTEO C2'!B176</f>
        <v>Asistencia técnica para resolver cuellos de botella en la línea de negocios restaurantes</v>
      </c>
      <c r="D138" s="408" t="str">
        <f>+'FORMATO COSTEO C2'!D176</f>
        <v>Visita</v>
      </c>
      <c r="E138" s="538">
        <f>+'FORMATO COSTEO C2'!E176</f>
        <v>150</v>
      </c>
      <c r="F138" s="410">
        <f>SUM(F139:F143)</f>
        <v>118000</v>
      </c>
      <c r="G138" s="411">
        <f t="shared" ref="G138:AS138" si="39">SUM(G139:G143)</f>
        <v>2500</v>
      </c>
      <c r="H138" s="412">
        <f t="shared" si="39"/>
        <v>0</v>
      </c>
      <c r="I138" s="410">
        <f t="shared" si="39"/>
        <v>0</v>
      </c>
      <c r="J138" s="410">
        <f t="shared" si="39"/>
        <v>0</v>
      </c>
      <c r="K138" s="410">
        <f t="shared" si="39"/>
        <v>0</v>
      </c>
      <c r="L138" s="410">
        <f t="shared" si="39"/>
        <v>0</v>
      </c>
      <c r="M138" s="410">
        <f t="shared" si="39"/>
        <v>0</v>
      </c>
      <c r="N138" s="410">
        <f t="shared" si="39"/>
        <v>0</v>
      </c>
      <c r="O138" s="410">
        <f t="shared" si="39"/>
        <v>0</v>
      </c>
      <c r="P138" s="410">
        <f t="shared" si="39"/>
        <v>0</v>
      </c>
      <c r="Q138" s="410">
        <f t="shared" si="39"/>
        <v>0</v>
      </c>
      <c r="R138" s="410">
        <f t="shared" si="39"/>
        <v>833.33333333333314</v>
      </c>
      <c r="S138" s="410">
        <f t="shared" si="39"/>
        <v>833.33333333333314</v>
      </c>
      <c r="T138" s="413">
        <f>SUM(T139:T143)</f>
        <v>1666.6666666666663</v>
      </c>
      <c r="U138" s="414">
        <f t="shared" si="39"/>
        <v>833.33333333333314</v>
      </c>
      <c r="V138" s="410">
        <f t="shared" si="39"/>
        <v>0</v>
      </c>
      <c r="W138" s="410">
        <f t="shared" si="39"/>
        <v>0</v>
      </c>
      <c r="X138" s="410">
        <f t="shared" si="39"/>
        <v>0</v>
      </c>
      <c r="Y138" s="410">
        <f t="shared" si="39"/>
        <v>0</v>
      </c>
      <c r="Z138" s="410">
        <f t="shared" si="39"/>
        <v>0</v>
      </c>
      <c r="AA138" s="410">
        <f t="shared" si="39"/>
        <v>0</v>
      </c>
      <c r="AB138" s="410">
        <f t="shared" si="39"/>
        <v>0</v>
      </c>
      <c r="AC138" s="410">
        <f t="shared" si="39"/>
        <v>0</v>
      </c>
      <c r="AD138" s="410">
        <f t="shared" si="39"/>
        <v>0</v>
      </c>
      <c r="AE138" s="410">
        <f t="shared" si="39"/>
        <v>0</v>
      </c>
      <c r="AF138" s="410">
        <f t="shared" si="39"/>
        <v>0</v>
      </c>
      <c r="AG138" s="411">
        <f t="shared" si="39"/>
        <v>833.33333333333314</v>
      </c>
      <c r="AH138" s="412">
        <f t="shared" si="39"/>
        <v>0</v>
      </c>
      <c r="AI138" s="410">
        <f t="shared" si="39"/>
        <v>0</v>
      </c>
      <c r="AJ138" s="410">
        <f t="shared" si="39"/>
        <v>0</v>
      </c>
      <c r="AK138" s="410">
        <f t="shared" si="39"/>
        <v>0</v>
      </c>
      <c r="AL138" s="410">
        <f t="shared" si="39"/>
        <v>0</v>
      </c>
      <c r="AM138" s="410">
        <f t="shared" si="39"/>
        <v>0</v>
      </c>
      <c r="AN138" s="410">
        <f t="shared" si="39"/>
        <v>0</v>
      </c>
      <c r="AO138" s="410">
        <f t="shared" si="39"/>
        <v>0</v>
      </c>
      <c r="AP138" s="410">
        <f t="shared" si="39"/>
        <v>0</v>
      </c>
      <c r="AQ138" s="410">
        <f t="shared" si="39"/>
        <v>0</v>
      </c>
      <c r="AR138" s="410">
        <f t="shared" si="39"/>
        <v>0</v>
      </c>
      <c r="AS138" s="410">
        <f t="shared" si="39"/>
        <v>0</v>
      </c>
      <c r="AT138" s="413">
        <f>SUM(AT139:AT143)</f>
        <v>0</v>
      </c>
      <c r="AU138" s="415">
        <f>SUM(AU139:AU143)</f>
        <v>2499.9999999999995</v>
      </c>
      <c r="AV138" s="392">
        <f t="shared" si="24"/>
        <v>0</v>
      </c>
    </row>
    <row r="139" spans="2:48" s="60" customFormat="1" ht="12.75" customHeight="1" x14ac:dyDescent="0.25">
      <c r="B139" s="416" t="str">
        <f>+'FORMATO COSTEO C2'!C178</f>
        <v>2.2.1.1</v>
      </c>
      <c r="C139" s="417" t="str">
        <f>+'FORMATO COSTEO C2'!B178</f>
        <v>Asesoría técnica para cuellos de botella</v>
      </c>
      <c r="D139" s="418"/>
      <c r="E139" s="555"/>
      <c r="F139" s="420">
        <f>+'FORMATO COSTEO C2'!G178</f>
        <v>118000</v>
      </c>
      <c r="G139" s="421">
        <f>+'FORMATO COSTEO C2'!L178</f>
        <v>2500</v>
      </c>
      <c r="H139" s="422">
        <f>IF( $F139=0,0,((($F139/$E$138)*'PLAN DE ADQUISICIONES'!F$55)*($G139/$F139)))</f>
        <v>0</v>
      </c>
      <c r="I139" s="420">
        <f>IF( $F139=0,0,((($F139/$E$138)*'PLAN DE ADQUISICIONES'!G$55)*($G139/$F139)))</f>
        <v>0</v>
      </c>
      <c r="J139" s="420">
        <f>IF( $F139=0,0,((($F139/$E$138)*'PLAN DE ADQUISICIONES'!H$55)*($G139/$F139)))</f>
        <v>0</v>
      </c>
      <c r="K139" s="420">
        <f>IF( $F139=0,0,((($F139/$E$138)*'PLAN DE ADQUISICIONES'!I$55)*($G139/$F139)))</f>
        <v>0</v>
      </c>
      <c r="L139" s="420">
        <f>IF( $F139=0,0,((($F139/$E$138)*'PLAN DE ADQUISICIONES'!J$55)*($G139/$F139)))</f>
        <v>0</v>
      </c>
      <c r="M139" s="420">
        <f>IF( $F139=0,0,((($F139/$E$138)*'PLAN DE ADQUISICIONES'!K$55)*($G139/$F139)))</f>
        <v>0</v>
      </c>
      <c r="N139" s="420">
        <f>IF( $F139=0,0,((($F139/$E$138)*'PLAN DE ADQUISICIONES'!L$55)*($G139/$F139)))</f>
        <v>0</v>
      </c>
      <c r="O139" s="420">
        <f>IF( $F139=0,0,((($F139/$E$138)*'PLAN DE ADQUISICIONES'!M$55)*($G139/$F139)))</f>
        <v>0</v>
      </c>
      <c r="P139" s="420">
        <f>IF( $F139=0,0,((($F139/$E$138)*'PLAN DE ADQUISICIONES'!N$55)*($G139/$F139)))</f>
        <v>0</v>
      </c>
      <c r="Q139" s="420">
        <f>IF( $F139=0,0,((($F139/$E$138)*'PLAN DE ADQUISICIONES'!O$55)*($G139/$F139)))</f>
        <v>0</v>
      </c>
      <c r="R139" s="420">
        <f>IF( $F139=0,0,((($F139/$E$138)*'PLAN DE ADQUISICIONES'!P$55)*($G139/$F139)))</f>
        <v>833.33333333333314</v>
      </c>
      <c r="S139" s="420">
        <f>IF( $F139=0,0,((($F139/$E$138)*'PLAN DE ADQUISICIONES'!Q$55)*($G139/$F139)))</f>
        <v>833.33333333333314</v>
      </c>
      <c r="T139" s="423">
        <f>H139+I139+J139+K139+L139+M139+N139+O139+P139+Q139+R139+S139</f>
        <v>1666.6666666666663</v>
      </c>
      <c r="U139" s="424">
        <f>IF( $F139=0,0,((($F139/$E$138)*'PLAN DE ADQUISICIONES'!R$55)*($G139/$F139)))</f>
        <v>833.33333333333314</v>
      </c>
      <c r="V139" s="420">
        <f>IF( $F139=0,0,((($F139/$E$138)*'PLAN DE ADQUISICIONES'!S$55)*($G139/$F139)))</f>
        <v>0</v>
      </c>
      <c r="W139" s="420">
        <f>IF( $F139=0,0,((($F139/$E$138)*'PLAN DE ADQUISICIONES'!T$55)*($G139/$F139)))</f>
        <v>0</v>
      </c>
      <c r="X139" s="420">
        <f>IF( $F139=0,0,((($F139/$E$138)*'PLAN DE ADQUISICIONES'!U$55)*($G139/$F139)))</f>
        <v>0</v>
      </c>
      <c r="Y139" s="420">
        <f>IF( $F139=0,0,((($F139/$E$138)*'PLAN DE ADQUISICIONES'!V$55)*($G139/$F139)))</f>
        <v>0</v>
      </c>
      <c r="Z139" s="420">
        <f>IF( $F139=0,0,((($F139/$E$138)*'PLAN DE ADQUISICIONES'!W$55)*($G139/$F139)))</f>
        <v>0</v>
      </c>
      <c r="AA139" s="420">
        <f>IF( $F139=0,0,((($F139/$E$138)*'PLAN DE ADQUISICIONES'!X$55)*($G139/$F139)))</f>
        <v>0</v>
      </c>
      <c r="AB139" s="420">
        <f>IF( $F139=0,0,((($F139/$E$138)*'PLAN DE ADQUISICIONES'!Y$55)*($G139/$F139)))</f>
        <v>0</v>
      </c>
      <c r="AC139" s="420">
        <f>IF( $F139=0,0,((($F139/$E$138)*'PLAN DE ADQUISICIONES'!Z$55)*($G139/$F139)))</f>
        <v>0</v>
      </c>
      <c r="AD139" s="420">
        <f>IF( $F139=0,0,((($F139/$E$138)*'PLAN DE ADQUISICIONES'!AA$55)*($G139/$F139)))</f>
        <v>0</v>
      </c>
      <c r="AE139" s="420">
        <f>IF( $F139=0,0,((($F139/$E$138)*'PLAN DE ADQUISICIONES'!AB$55)*($G139/$F139)))</f>
        <v>0</v>
      </c>
      <c r="AF139" s="420">
        <f>IF( $F139=0,0,((($F139/$E$138)*'PLAN DE ADQUISICIONES'!AC$55)*($G139/$F139)))</f>
        <v>0</v>
      </c>
      <c r="AG139" s="421">
        <f>U139+V139+W139+X139+Y139+Z139+AA139+AB139+AC139+AD139+AE139+AF139</f>
        <v>833.33333333333314</v>
      </c>
      <c r="AH139" s="425">
        <f>IF( $F139=0,0,((($F139/$E$138)*'PLAN DE ADQUISICIONES'!AD$55)*($G139/$F139)))</f>
        <v>0</v>
      </c>
      <c r="AI139" s="420">
        <f>IF( $F139=0,0,((($F139/$E$138)*'PLAN DE ADQUISICIONES'!AE$55)*($G139/$F139)))</f>
        <v>0</v>
      </c>
      <c r="AJ139" s="420">
        <f>IF( $F139=0,0,((($F139/$E$138)*'PLAN DE ADQUISICIONES'!AF$55)*($G139/$F139)))</f>
        <v>0</v>
      </c>
      <c r="AK139" s="420">
        <f>IF( $F139=0,0,((($F139/$E$138)*'PLAN DE ADQUISICIONES'!AG$55)*($G139/$F139)))</f>
        <v>0</v>
      </c>
      <c r="AL139" s="420">
        <f>IF( $F139=0,0,((($F139/$E$138)*'PLAN DE ADQUISICIONES'!AH$55)*($G139/$F139)))</f>
        <v>0</v>
      </c>
      <c r="AM139" s="420">
        <f>IF( $F139=0,0,((($F139/$E$138)*'PLAN DE ADQUISICIONES'!AI$55)*($G139/$F139)))</f>
        <v>0</v>
      </c>
      <c r="AN139" s="420">
        <f>IF( $F139=0,0,((($F139/$E$138)*'PLAN DE ADQUISICIONES'!AJ$55)*($G139/$F139)))</f>
        <v>0</v>
      </c>
      <c r="AO139" s="420">
        <f>IF( $F139=0,0,((($F139/$E$138)*'PLAN DE ADQUISICIONES'!AK$55)*($G139/$F139)))</f>
        <v>0</v>
      </c>
      <c r="AP139" s="420">
        <f>IF( $F139=0,0,((($F139/$E$138)*'PLAN DE ADQUISICIONES'!AL$55)*($G139/$F139)))</f>
        <v>0</v>
      </c>
      <c r="AQ139" s="420">
        <f>IF( $F139=0,0,((($F139/$E$138)*'PLAN DE ADQUISICIONES'!AM$55)*($G139/$F139)))</f>
        <v>0</v>
      </c>
      <c r="AR139" s="420">
        <f>IF( $F139=0,0,((($F139/$E$138)*'PLAN DE ADQUISICIONES'!AN$55)*($G139/$F139)))</f>
        <v>0</v>
      </c>
      <c r="AS139" s="420">
        <f>IF( $F139=0,0,((($F139/$E$138)*'PLAN DE ADQUISICIONES'!AO$55)*($G139/$F139)))</f>
        <v>0</v>
      </c>
      <c r="AT139" s="423">
        <f>AH139+AI139+AJ139+AK139+AL139+AM139+AN139+AO139+AP139+AQ139+AR139+AS139</f>
        <v>0</v>
      </c>
      <c r="AU139" s="426">
        <f>AS139+AR139+AQ139+AP139+AO139+AN139+AM139+AL139+AK139+AJ139+AI139+AH139+AF139+AE139+AD139+AC139+AB139+AA139+Z139+Y139+X139+W139+V139+U139+S139+R139+Q139+P139+O139+N139+M139+L139+K139+J139+I139+H139</f>
        <v>2499.9999999999995</v>
      </c>
      <c r="AV139" s="392">
        <f t="shared" ref="AV139:AV198" si="40">+G139-AU139</f>
        <v>0</v>
      </c>
    </row>
    <row r="140" spans="2:48" s="60" customFormat="1" ht="12.75" customHeight="1" x14ac:dyDescent="0.25">
      <c r="B140" s="416" t="str">
        <f>+'FORMATO COSTEO C2'!C184</f>
        <v>2.2.1.2</v>
      </c>
      <c r="C140" s="417" t="str">
        <f>+'FORMATO COSTEO C2'!B184</f>
        <v>Servicios de terceros</v>
      </c>
      <c r="D140" s="418"/>
      <c r="E140" s="555"/>
      <c r="F140" s="420">
        <f>+'FORMATO COSTEO C2'!G184</f>
        <v>0</v>
      </c>
      <c r="G140" s="421">
        <f>+'FORMATO COSTEO C2'!L184</f>
        <v>0</v>
      </c>
      <c r="H140" s="425">
        <f>IF( $F140=0,0,((($F140/$E$138)*'PLAN DE ADQUISICIONES'!F$55)*($G140/$F140)))</f>
        <v>0</v>
      </c>
      <c r="I140" s="420">
        <f>IF( $F140=0,0,((($F140/$E$138)*'PLAN DE ADQUISICIONES'!G$55)*($G140/$F140)))</f>
        <v>0</v>
      </c>
      <c r="J140" s="420">
        <f>IF( $F140=0,0,((($F140/$E$138)*'PLAN DE ADQUISICIONES'!H$55)*($G140/$F140)))</f>
        <v>0</v>
      </c>
      <c r="K140" s="420">
        <f>IF( $F140=0,0,((($F140/$E$138)*'PLAN DE ADQUISICIONES'!I$55)*($G140/$F140)))</f>
        <v>0</v>
      </c>
      <c r="L140" s="420">
        <f>IF( $F140=0,0,((($F140/$E$138)*'PLAN DE ADQUISICIONES'!J$55)*($G140/$F140)))</f>
        <v>0</v>
      </c>
      <c r="M140" s="420">
        <f>IF( $F140=0,0,((($F140/$E$138)*'PLAN DE ADQUISICIONES'!K$55)*($G140/$F140)))</f>
        <v>0</v>
      </c>
      <c r="N140" s="420">
        <f>IF( $F140=0,0,((($F140/$E$138)*'PLAN DE ADQUISICIONES'!L$55)*($G140/$F140)))</f>
        <v>0</v>
      </c>
      <c r="O140" s="420">
        <f>IF( $F140=0,0,((($F140/$E$138)*'PLAN DE ADQUISICIONES'!M$55)*($G140/$F140)))</f>
        <v>0</v>
      </c>
      <c r="P140" s="420">
        <f>IF( $F140=0,0,((($F140/$E$138)*'PLAN DE ADQUISICIONES'!N$55)*($G140/$F140)))</f>
        <v>0</v>
      </c>
      <c r="Q140" s="420">
        <f>IF( $F140=0,0,((($F140/$E$138)*'PLAN DE ADQUISICIONES'!O$55)*($G140/$F140)))</f>
        <v>0</v>
      </c>
      <c r="R140" s="420">
        <f>IF( $F140=0,0,((($F140/$E$138)*'PLAN DE ADQUISICIONES'!P$55)*($G140/$F140)))</f>
        <v>0</v>
      </c>
      <c r="S140" s="420">
        <f>IF( $F140=0,0,((($F140/$E$138)*'PLAN DE ADQUISICIONES'!Q$55)*($G140/$F140)))</f>
        <v>0</v>
      </c>
      <c r="T140" s="423">
        <f>H140+I140+J140+K140+L140+M140+N140+O140+P140+Q140+R140+S140</f>
        <v>0</v>
      </c>
      <c r="U140" s="424">
        <f>IF( $F140=0,0,((($F140/$E$138)*'PLAN DE ADQUISICIONES'!R$55)*($G140/$F140)))</f>
        <v>0</v>
      </c>
      <c r="V140" s="420">
        <f>IF( $F140=0,0,((($F140/$E$138)*'PLAN DE ADQUISICIONES'!S$55)*($G140/$F140)))</f>
        <v>0</v>
      </c>
      <c r="W140" s="420">
        <f>IF( $F140=0,0,((($F140/$E$138)*'PLAN DE ADQUISICIONES'!T$55)*($G140/$F140)))</f>
        <v>0</v>
      </c>
      <c r="X140" s="420">
        <f>IF( $F140=0,0,((($F140/$E$138)*'PLAN DE ADQUISICIONES'!U$55)*($G140/$F140)))</f>
        <v>0</v>
      </c>
      <c r="Y140" s="420">
        <f>IF( $F140=0,0,((($F140/$E$138)*'PLAN DE ADQUISICIONES'!V$55)*($G140/$F140)))</f>
        <v>0</v>
      </c>
      <c r="Z140" s="420">
        <f>IF( $F140=0,0,((($F140/$E$138)*'PLAN DE ADQUISICIONES'!W$55)*($G140/$F140)))</f>
        <v>0</v>
      </c>
      <c r="AA140" s="420">
        <f>IF( $F140=0,0,((($F140/$E$138)*'PLAN DE ADQUISICIONES'!X$55)*($G140/$F140)))</f>
        <v>0</v>
      </c>
      <c r="AB140" s="420">
        <f>IF( $F140=0,0,((($F140/$E$138)*'PLAN DE ADQUISICIONES'!Y$55)*($G140/$F140)))</f>
        <v>0</v>
      </c>
      <c r="AC140" s="420">
        <f>IF( $F140=0,0,((($F140/$E$138)*'PLAN DE ADQUISICIONES'!Z$55)*($G140/$F140)))</f>
        <v>0</v>
      </c>
      <c r="AD140" s="420">
        <f>IF( $F140=0,0,((($F140/$E$138)*'PLAN DE ADQUISICIONES'!AA$55)*($G140/$F140)))</f>
        <v>0</v>
      </c>
      <c r="AE140" s="420">
        <f>IF( $F140=0,0,((($F140/$E$138)*'PLAN DE ADQUISICIONES'!AB$55)*($G140/$F140)))</f>
        <v>0</v>
      </c>
      <c r="AF140" s="420">
        <f>IF( $F140=0,0,((($F140/$E$138)*'PLAN DE ADQUISICIONES'!AC$55)*($G140/$F140)))</f>
        <v>0</v>
      </c>
      <c r="AG140" s="421">
        <f>U140+V140+W140+X140+Y140+Z140+AA140+AB140+AC140+AD140+AE140+AF140</f>
        <v>0</v>
      </c>
      <c r="AH140" s="425">
        <f>IF( $F140=0,0,((($F140/$E$138)*'PLAN DE ADQUISICIONES'!AD$55)*($G140/$F140)))</f>
        <v>0</v>
      </c>
      <c r="AI140" s="420">
        <f>IF( $F140=0,0,((($F140/$E$138)*'PLAN DE ADQUISICIONES'!AE$55)*($G140/$F140)))</f>
        <v>0</v>
      </c>
      <c r="AJ140" s="420">
        <f>IF( $F140=0,0,((($F140/$E$138)*'PLAN DE ADQUISICIONES'!AF$55)*($G140/$F140)))</f>
        <v>0</v>
      </c>
      <c r="AK140" s="420">
        <f>IF( $F140=0,0,((($F140/$E$138)*'PLAN DE ADQUISICIONES'!AG$55)*($G140/$F140)))</f>
        <v>0</v>
      </c>
      <c r="AL140" s="420">
        <f>IF( $F140=0,0,((($F140/$E$138)*'PLAN DE ADQUISICIONES'!AH$55)*($G140/$F140)))</f>
        <v>0</v>
      </c>
      <c r="AM140" s="420">
        <f>IF( $F140=0,0,((($F140/$E$138)*'PLAN DE ADQUISICIONES'!AI$55)*($G140/$F140)))</f>
        <v>0</v>
      </c>
      <c r="AN140" s="420">
        <f>IF( $F140=0,0,((($F140/$E$138)*'PLAN DE ADQUISICIONES'!AJ$55)*($G140/$F140)))</f>
        <v>0</v>
      </c>
      <c r="AO140" s="420">
        <f>IF( $F140=0,0,((($F140/$E$138)*'PLAN DE ADQUISICIONES'!AK$55)*($G140/$F140)))</f>
        <v>0</v>
      </c>
      <c r="AP140" s="420">
        <f>IF( $F140=0,0,((($F140/$E$138)*'PLAN DE ADQUISICIONES'!AL$55)*($G140/$F140)))</f>
        <v>0</v>
      </c>
      <c r="AQ140" s="420">
        <f>IF( $F140=0,0,((($F140/$E$138)*'PLAN DE ADQUISICIONES'!AM$55)*($G140/$F140)))</f>
        <v>0</v>
      </c>
      <c r="AR140" s="420">
        <f>IF( $F140=0,0,((($F140/$E$138)*'PLAN DE ADQUISICIONES'!AN$55)*($G140/$F140)))</f>
        <v>0</v>
      </c>
      <c r="AS140" s="420">
        <f>IF( $F140=0,0,((($F140/$E$138)*'PLAN DE ADQUISICIONES'!AO$55)*($G140/$F140)))</f>
        <v>0</v>
      </c>
      <c r="AT140" s="423">
        <f>AH140+AI140+AJ140+AK140+AL140+AM140+AN140+AO140+AP140+AQ140+AR140+AS140</f>
        <v>0</v>
      </c>
      <c r="AU140" s="426">
        <f>AS140+AR140+AQ140+AP140+AO140+AN140+AM140+AL140+AK140+AJ140+AI140+AH140+AF140+AE140+AD140+AC140+AB140+AA140+Z140+Y140+X140+W140+V140+U140+S140+R140+Q140+P140+O140+N140+M140+L140+K140+J140+I140+H140</f>
        <v>0</v>
      </c>
      <c r="AV140" s="392">
        <f t="shared" si="40"/>
        <v>0</v>
      </c>
    </row>
    <row r="141" spans="2:48" s="60" customFormat="1" ht="12.75" customHeight="1" x14ac:dyDescent="0.25">
      <c r="B141" s="416" t="str">
        <f>+'FORMATO COSTEO C2'!C190</f>
        <v>2.2.1.3</v>
      </c>
      <c r="C141" s="417" t="str">
        <f>+'FORMATO COSTEO C2'!B190</f>
        <v>Categoría de gasto</v>
      </c>
      <c r="D141" s="418"/>
      <c r="E141" s="555"/>
      <c r="F141" s="420">
        <f>+'FORMATO COSTEO C2'!G190</f>
        <v>0</v>
      </c>
      <c r="G141" s="421">
        <f>+'FORMATO COSTEO C2'!L190</f>
        <v>0</v>
      </c>
      <c r="H141" s="425">
        <f>IF( $F141=0,0,((($F141/$E$138)*'PLAN DE ADQUISICIONES'!F$55)*($G141/$F141)))</f>
        <v>0</v>
      </c>
      <c r="I141" s="420">
        <f>IF( $F141=0,0,((($F141/$E$138)*'PLAN DE ADQUISICIONES'!G$55)*($G141/$F141)))</f>
        <v>0</v>
      </c>
      <c r="J141" s="420">
        <f>IF( $F141=0,0,((($F141/$E$138)*'PLAN DE ADQUISICIONES'!H$55)*($G141/$F141)))</f>
        <v>0</v>
      </c>
      <c r="K141" s="420">
        <f>IF( $F141=0,0,((($F141/$E$138)*'PLAN DE ADQUISICIONES'!I$55)*($G141/$F141)))</f>
        <v>0</v>
      </c>
      <c r="L141" s="420">
        <f>IF( $F141=0,0,((($F141/$E$138)*'PLAN DE ADQUISICIONES'!J$55)*($G141/$F141)))</f>
        <v>0</v>
      </c>
      <c r="M141" s="420">
        <f>IF( $F141=0,0,((($F141/$E$138)*'PLAN DE ADQUISICIONES'!K$55)*($G141/$F141)))</f>
        <v>0</v>
      </c>
      <c r="N141" s="420">
        <f>IF( $F141=0,0,((($F141/$E$138)*'PLAN DE ADQUISICIONES'!L$55)*($G141/$F141)))</f>
        <v>0</v>
      </c>
      <c r="O141" s="420">
        <f>IF( $F141=0,0,((($F141/$E$138)*'PLAN DE ADQUISICIONES'!M$55)*($G141/$F141)))</f>
        <v>0</v>
      </c>
      <c r="P141" s="420">
        <f>IF( $F141=0,0,((($F141/$E$138)*'PLAN DE ADQUISICIONES'!N$55)*($G141/$F141)))</f>
        <v>0</v>
      </c>
      <c r="Q141" s="420">
        <f>IF( $F141=0,0,((($F141/$E$138)*'PLAN DE ADQUISICIONES'!O$55)*($G141/$F141)))</f>
        <v>0</v>
      </c>
      <c r="R141" s="420">
        <f>IF( $F141=0,0,((($F141/$E$138)*'PLAN DE ADQUISICIONES'!P$55)*($G141/$F141)))</f>
        <v>0</v>
      </c>
      <c r="S141" s="420">
        <f>IF( $F141=0,0,((($F141/$E$138)*'PLAN DE ADQUISICIONES'!Q$55)*($G141/$F141)))</f>
        <v>0</v>
      </c>
      <c r="T141" s="423">
        <f>H141+I141+J141+K141+L141+M141+N141+O141+P141+Q141+R141+S141</f>
        <v>0</v>
      </c>
      <c r="U141" s="424">
        <f>IF( $F141=0,0,((($F141/$E$138)*'PLAN DE ADQUISICIONES'!R$55)*($G141/$F141)))</f>
        <v>0</v>
      </c>
      <c r="V141" s="420">
        <f>IF( $F141=0,0,((($F141/$E$138)*'PLAN DE ADQUISICIONES'!S$55)*($G141/$F141)))</f>
        <v>0</v>
      </c>
      <c r="W141" s="420">
        <f>IF( $F141=0,0,((($F141/$E$138)*'PLAN DE ADQUISICIONES'!T$55)*($G141/$F141)))</f>
        <v>0</v>
      </c>
      <c r="X141" s="420">
        <f>IF( $F141=0,0,((($F141/$E$138)*'PLAN DE ADQUISICIONES'!U$55)*($G141/$F141)))</f>
        <v>0</v>
      </c>
      <c r="Y141" s="420">
        <f>IF( $F141=0,0,((($F141/$E$138)*'PLAN DE ADQUISICIONES'!V$55)*($G141/$F141)))</f>
        <v>0</v>
      </c>
      <c r="Z141" s="420">
        <f>IF( $F141=0,0,((($F141/$E$138)*'PLAN DE ADQUISICIONES'!W$55)*($G141/$F141)))</f>
        <v>0</v>
      </c>
      <c r="AA141" s="420">
        <f>IF( $F141=0,0,((($F141/$E$138)*'PLAN DE ADQUISICIONES'!X$55)*($G141/$F141)))</f>
        <v>0</v>
      </c>
      <c r="AB141" s="420">
        <f>IF( $F141=0,0,((($F141/$E$138)*'PLAN DE ADQUISICIONES'!Y$55)*($G141/$F141)))</f>
        <v>0</v>
      </c>
      <c r="AC141" s="420">
        <f>IF( $F141=0,0,((($F141/$E$138)*'PLAN DE ADQUISICIONES'!Z$55)*($G141/$F141)))</f>
        <v>0</v>
      </c>
      <c r="AD141" s="420">
        <f>IF( $F141=0,0,((($F141/$E$138)*'PLAN DE ADQUISICIONES'!AA$55)*($G141/$F141)))</f>
        <v>0</v>
      </c>
      <c r="AE141" s="420">
        <f>IF( $F141=0,0,((($F141/$E$138)*'PLAN DE ADQUISICIONES'!AB$55)*($G141/$F141)))</f>
        <v>0</v>
      </c>
      <c r="AF141" s="420">
        <f>IF( $F141=0,0,((($F141/$E$138)*'PLAN DE ADQUISICIONES'!AC$55)*($G141/$F141)))</f>
        <v>0</v>
      </c>
      <c r="AG141" s="421">
        <f>U141+V141+W141+X141+Y141+Z141+AA141+AB141+AC141+AD141+AE141+AF141</f>
        <v>0</v>
      </c>
      <c r="AH141" s="425">
        <f>IF( $F141=0,0,((($F141/$E$138)*'PLAN DE ADQUISICIONES'!AD$55)*($G141/$F141)))</f>
        <v>0</v>
      </c>
      <c r="AI141" s="420">
        <f>IF( $F141=0,0,((($F141/$E$138)*'PLAN DE ADQUISICIONES'!AE$55)*($G141/$F141)))</f>
        <v>0</v>
      </c>
      <c r="AJ141" s="420">
        <f>IF( $F141=0,0,((($F141/$E$138)*'PLAN DE ADQUISICIONES'!AF$55)*($G141/$F141)))</f>
        <v>0</v>
      </c>
      <c r="AK141" s="420">
        <f>IF( $F141=0,0,((($F141/$E$138)*'PLAN DE ADQUISICIONES'!AG$55)*($G141/$F141)))</f>
        <v>0</v>
      </c>
      <c r="AL141" s="420">
        <f>IF( $F141=0,0,((($F141/$E$138)*'PLAN DE ADQUISICIONES'!AH$55)*($G141/$F141)))</f>
        <v>0</v>
      </c>
      <c r="AM141" s="420">
        <f>IF( $F141=0,0,((($F141/$E$138)*'PLAN DE ADQUISICIONES'!AI$55)*($G141/$F141)))</f>
        <v>0</v>
      </c>
      <c r="AN141" s="420">
        <f>IF( $F141=0,0,((($F141/$E$138)*'PLAN DE ADQUISICIONES'!AJ$55)*($G141/$F141)))</f>
        <v>0</v>
      </c>
      <c r="AO141" s="420">
        <f>IF( $F141=0,0,((($F141/$E$138)*'PLAN DE ADQUISICIONES'!AK$55)*($G141/$F141)))</f>
        <v>0</v>
      </c>
      <c r="AP141" s="420">
        <f>IF( $F141=0,0,((($F141/$E$138)*'PLAN DE ADQUISICIONES'!AL$55)*($G141/$F141)))</f>
        <v>0</v>
      </c>
      <c r="AQ141" s="420">
        <f>IF( $F141=0,0,((($F141/$E$138)*'PLAN DE ADQUISICIONES'!AM$55)*($G141/$F141)))</f>
        <v>0</v>
      </c>
      <c r="AR141" s="420">
        <f>IF( $F141=0,0,((($F141/$E$138)*'PLAN DE ADQUISICIONES'!AN$55)*($G141/$F141)))</f>
        <v>0</v>
      </c>
      <c r="AS141" s="420">
        <f>IF( $F141=0,0,((($F141/$E$138)*'PLAN DE ADQUISICIONES'!AO$55)*($G141/$F141)))</f>
        <v>0</v>
      </c>
      <c r="AT141" s="423">
        <f>AH141+AI141+AJ141+AK141+AL141+AM141+AN141+AO141+AP141+AQ141+AR141+AS141</f>
        <v>0</v>
      </c>
      <c r="AU141" s="426">
        <f>AS141+AR141+AQ141+AP141+AO141+AN141+AM141+AL141+AK141+AJ141+AI141+AH141+AF141+AE141+AD141+AC141+AB141+AA141+Z141+Y141+X141+W141+V141+U141+S141+R141+Q141+P141+O141+N141+M141+L141+K141+J141+I141+H141</f>
        <v>0</v>
      </c>
      <c r="AV141" s="392">
        <f t="shared" si="40"/>
        <v>0</v>
      </c>
    </row>
    <row r="142" spans="2:48" s="60" customFormat="1" ht="12.75" customHeight="1" x14ac:dyDescent="0.25">
      <c r="B142" s="416" t="str">
        <f>+'FORMATO COSTEO C2'!C196</f>
        <v>2.2.1.4</v>
      </c>
      <c r="C142" s="417" t="str">
        <f>+'FORMATO COSTEO C2'!B196</f>
        <v>Categoría de gasto</v>
      </c>
      <c r="D142" s="418"/>
      <c r="E142" s="555"/>
      <c r="F142" s="420">
        <f>+'FORMATO COSTEO C2'!G196</f>
        <v>0</v>
      </c>
      <c r="G142" s="421">
        <f>+'FORMATO COSTEO C2'!L196</f>
        <v>0</v>
      </c>
      <c r="H142" s="425">
        <f>IF( $F142=0,0,((($F142/$E$138)*'PLAN DE ADQUISICIONES'!F$55)*($G142/$F142)))</f>
        <v>0</v>
      </c>
      <c r="I142" s="420">
        <f>IF( $F142=0,0,((($F142/$E$138)*'PLAN DE ADQUISICIONES'!G$55)*($G142/$F142)))</f>
        <v>0</v>
      </c>
      <c r="J142" s="420">
        <f>IF( $F142=0,0,((($F142/$E$138)*'PLAN DE ADQUISICIONES'!H$55)*($G142/$F142)))</f>
        <v>0</v>
      </c>
      <c r="K142" s="420">
        <f>IF( $F142=0,0,((($F142/$E$138)*'PLAN DE ADQUISICIONES'!I$55)*($G142/$F142)))</f>
        <v>0</v>
      </c>
      <c r="L142" s="420">
        <f>IF( $F142=0,0,((($F142/$E$138)*'PLAN DE ADQUISICIONES'!J$55)*($G142/$F142)))</f>
        <v>0</v>
      </c>
      <c r="M142" s="420">
        <f>IF( $F142=0,0,((($F142/$E$138)*'PLAN DE ADQUISICIONES'!K$55)*($G142/$F142)))</f>
        <v>0</v>
      </c>
      <c r="N142" s="420">
        <f>IF( $F142=0,0,((($F142/$E$138)*'PLAN DE ADQUISICIONES'!L$55)*($G142/$F142)))</f>
        <v>0</v>
      </c>
      <c r="O142" s="420">
        <f>IF( $F142=0,0,((($F142/$E$138)*'PLAN DE ADQUISICIONES'!M$55)*($G142/$F142)))</f>
        <v>0</v>
      </c>
      <c r="P142" s="420">
        <f>IF( $F142=0,0,((($F142/$E$138)*'PLAN DE ADQUISICIONES'!N$55)*($G142/$F142)))</f>
        <v>0</v>
      </c>
      <c r="Q142" s="420">
        <f>IF( $F142=0,0,((($F142/$E$138)*'PLAN DE ADQUISICIONES'!O$55)*($G142/$F142)))</f>
        <v>0</v>
      </c>
      <c r="R142" s="420">
        <f>IF( $F142=0,0,((($F142/$E$138)*'PLAN DE ADQUISICIONES'!P$55)*($G142/$F142)))</f>
        <v>0</v>
      </c>
      <c r="S142" s="420">
        <f>IF( $F142=0,0,((($F142/$E$138)*'PLAN DE ADQUISICIONES'!Q$55)*($G142/$F142)))</f>
        <v>0</v>
      </c>
      <c r="T142" s="423">
        <f>H142+I142+J142+K142+L142+M142+N142+O142+P142+Q142+R142+S142</f>
        <v>0</v>
      </c>
      <c r="U142" s="424">
        <f>IF( $F142=0,0,((($F142/$E$138)*'PLAN DE ADQUISICIONES'!R$55)*($G142/$F142)))</f>
        <v>0</v>
      </c>
      <c r="V142" s="420">
        <f>IF( $F142=0,0,((($F142/$E$138)*'PLAN DE ADQUISICIONES'!S$55)*($G142/$F142)))</f>
        <v>0</v>
      </c>
      <c r="W142" s="420">
        <f>IF( $F142=0,0,((($F142/$E$138)*'PLAN DE ADQUISICIONES'!T$55)*($G142/$F142)))</f>
        <v>0</v>
      </c>
      <c r="X142" s="420">
        <f>IF( $F142=0,0,((($F142/$E$138)*'PLAN DE ADQUISICIONES'!U$55)*($G142/$F142)))</f>
        <v>0</v>
      </c>
      <c r="Y142" s="420">
        <f>IF( $F142=0,0,((($F142/$E$138)*'PLAN DE ADQUISICIONES'!V$55)*($G142/$F142)))</f>
        <v>0</v>
      </c>
      <c r="Z142" s="420">
        <f>IF( $F142=0,0,((($F142/$E$138)*'PLAN DE ADQUISICIONES'!W$55)*($G142/$F142)))</f>
        <v>0</v>
      </c>
      <c r="AA142" s="420">
        <f>IF( $F142=0,0,((($F142/$E$138)*'PLAN DE ADQUISICIONES'!X$55)*($G142/$F142)))</f>
        <v>0</v>
      </c>
      <c r="AB142" s="420">
        <f>IF( $F142=0,0,((($F142/$E$138)*'PLAN DE ADQUISICIONES'!Y$55)*($G142/$F142)))</f>
        <v>0</v>
      </c>
      <c r="AC142" s="420">
        <f>IF( $F142=0,0,((($F142/$E$138)*'PLAN DE ADQUISICIONES'!Z$55)*($G142/$F142)))</f>
        <v>0</v>
      </c>
      <c r="AD142" s="420">
        <f>IF( $F142=0,0,((($F142/$E$138)*'PLAN DE ADQUISICIONES'!AA$55)*($G142/$F142)))</f>
        <v>0</v>
      </c>
      <c r="AE142" s="420">
        <f>IF( $F142=0,0,((($F142/$E$138)*'PLAN DE ADQUISICIONES'!AB$55)*($G142/$F142)))</f>
        <v>0</v>
      </c>
      <c r="AF142" s="420">
        <f>IF( $F142=0,0,((($F142/$E$138)*'PLAN DE ADQUISICIONES'!AC$55)*($G142/$F142)))</f>
        <v>0</v>
      </c>
      <c r="AG142" s="421">
        <f>U142+V142+W142+X142+Y142+Z142+AA142+AB142+AC142+AD142+AE142+AF142</f>
        <v>0</v>
      </c>
      <c r="AH142" s="425">
        <f>IF( $F142=0,0,((($F142/$E$138)*'PLAN DE ADQUISICIONES'!AD$55)*($G142/$F142)))</f>
        <v>0</v>
      </c>
      <c r="AI142" s="420">
        <f>IF( $F142=0,0,((($F142/$E$138)*'PLAN DE ADQUISICIONES'!AE$55)*($G142/$F142)))</f>
        <v>0</v>
      </c>
      <c r="AJ142" s="420">
        <f>IF( $F142=0,0,((($F142/$E$138)*'PLAN DE ADQUISICIONES'!AF$55)*($G142/$F142)))</f>
        <v>0</v>
      </c>
      <c r="AK142" s="420">
        <f>IF( $F142=0,0,((($F142/$E$138)*'PLAN DE ADQUISICIONES'!AG$55)*($G142/$F142)))</f>
        <v>0</v>
      </c>
      <c r="AL142" s="420">
        <f>IF( $F142=0,0,((($F142/$E$138)*'PLAN DE ADQUISICIONES'!AH$55)*($G142/$F142)))</f>
        <v>0</v>
      </c>
      <c r="AM142" s="420">
        <f>IF( $F142=0,0,((($F142/$E$138)*'PLAN DE ADQUISICIONES'!AI$55)*($G142/$F142)))</f>
        <v>0</v>
      </c>
      <c r="AN142" s="420">
        <f>IF( $F142=0,0,((($F142/$E$138)*'PLAN DE ADQUISICIONES'!AJ$55)*($G142/$F142)))</f>
        <v>0</v>
      </c>
      <c r="AO142" s="420">
        <f>IF( $F142=0,0,((($F142/$E$138)*'PLAN DE ADQUISICIONES'!AK$55)*($G142/$F142)))</f>
        <v>0</v>
      </c>
      <c r="AP142" s="420">
        <f>IF( $F142=0,0,((($F142/$E$138)*'PLAN DE ADQUISICIONES'!AL$55)*($G142/$F142)))</f>
        <v>0</v>
      </c>
      <c r="AQ142" s="420">
        <f>IF( $F142=0,0,((($F142/$E$138)*'PLAN DE ADQUISICIONES'!AM$55)*($G142/$F142)))</f>
        <v>0</v>
      </c>
      <c r="AR142" s="420">
        <f>IF( $F142=0,0,((($F142/$E$138)*'PLAN DE ADQUISICIONES'!AN$55)*($G142/$F142)))</f>
        <v>0</v>
      </c>
      <c r="AS142" s="420">
        <f>IF( $F142=0,0,((($F142/$E$138)*'PLAN DE ADQUISICIONES'!AO$55)*($G142/$F142)))</f>
        <v>0</v>
      </c>
      <c r="AT142" s="423">
        <f>AH142+AI142+AJ142+AK142+AL142+AM142+AN142+AO142+AP142+AQ142+AR142+AS142</f>
        <v>0</v>
      </c>
      <c r="AU142" s="426">
        <f>AS142+AR142+AQ142+AP142+AO142+AN142+AM142+AL142+AK142+AJ142+AI142+AH142+AF142+AE142+AD142+AC142+AB142+AA142+Z142+Y142+X142+W142+V142+U142+S142+R142+Q142+P142+O142+N142+M142+L142+K142+J142+I142+H142</f>
        <v>0</v>
      </c>
      <c r="AV142" s="392">
        <f t="shared" si="40"/>
        <v>0</v>
      </c>
    </row>
    <row r="143" spans="2:48" s="60" customFormat="1" ht="12.75" customHeight="1" x14ac:dyDescent="0.25">
      <c r="B143" s="416" t="str">
        <f>+'FORMATO COSTEO C2'!C202</f>
        <v>2.2.1.5</v>
      </c>
      <c r="C143" s="417" t="str">
        <f>+'FORMATO COSTEO C2'!B202</f>
        <v>Categoría de gasto</v>
      </c>
      <c r="D143" s="418"/>
      <c r="E143" s="555"/>
      <c r="F143" s="420">
        <f>+'FORMATO COSTEO C2'!G202</f>
        <v>0</v>
      </c>
      <c r="G143" s="421">
        <f>+'FORMATO COSTEO C2'!L202</f>
        <v>0</v>
      </c>
      <c r="H143" s="425">
        <f>IF( $F143=0,0,((($F143/$E$138)*'PLAN DE ADQUISICIONES'!F$55)*($G143/$F143)))</f>
        <v>0</v>
      </c>
      <c r="I143" s="420">
        <f>IF( $F143=0,0,((($F143/$E$138)*'PLAN DE ADQUISICIONES'!G$55)*($G143/$F143)))</f>
        <v>0</v>
      </c>
      <c r="J143" s="420">
        <f>IF( $F143=0,0,((($F143/$E$138)*'PLAN DE ADQUISICIONES'!H$55)*($G143/$F143)))</f>
        <v>0</v>
      </c>
      <c r="K143" s="420">
        <f>IF( $F143=0,0,((($F143/$E$138)*'PLAN DE ADQUISICIONES'!I$55)*($G143/$F143)))</f>
        <v>0</v>
      </c>
      <c r="L143" s="420">
        <f>IF( $F143=0,0,((($F143/$E$138)*'PLAN DE ADQUISICIONES'!J$55)*($G143/$F143)))</f>
        <v>0</v>
      </c>
      <c r="M143" s="420">
        <f>IF( $F143=0,0,((($F143/$E$138)*'PLAN DE ADQUISICIONES'!K$55)*($G143/$F143)))</f>
        <v>0</v>
      </c>
      <c r="N143" s="420">
        <f>IF( $F143=0,0,((($F143/$E$138)*'PLAN DE ADQUISICIONES'!L$55)*($G143/$F143)))</f>
        <v>0</v>
      </c>
      <c r="O143" s="420">
        <f>IF( $F143=0,0,((($F143/$E$138)*'PLAN DE ADQUISICIONES'!M$55)*($G143/$F143)))</f>
        <v>0</v>
      </c>
      <c r="P143" s="420">
        <f>IF( $F143=0,0,((($F143/$E$138)*'PLAN DE ADQUISICIONES'!N$55)*($G143/$F143)))</f>
        <v>0</v>
      </c>
      <c r="Q143" s="420">
        <f>IF( $F143=0,0,((($F143/$E$138)*'PLAN DE ADQUISICIONES'!O$55)*($G143/$F143)))</f>
        <v>0</v>
      </c>
      <c r="R143" s="420">
        <f>IF( $F143=0,0,((($F143/$E$138)*'PLAN DE ADQUISICIONES'!P$55)*($G143/$F143)))</f>
        <v>0</v>
      </c>
      <c r="S143" s="420">
        <f>IF( $F143=0,0,((($F143/$E$138)*'PLAN DE ADQUISICIONES'!Q$55)*($G143/$F143)))</f>
        <v>0</v>
      </c>
      <c r="T143" s="423">
        <f>H143+I143+J143+K143+L143+M143+N143+O143+P143+Q143+R143+S143</f>
        <v>0</v>
      </c>
      <c r="U143" s="424">
        <f>IF( $F143=0,0,((($F143/$E$138)*'PLAN DE ADQUISICIONES'!R$55)*($G143/$F143)))</f>
        <v>0</v>
      </c>
      <c r="V143" s="420">
        <f>IF( $F143=0,0,((($F143/$E$138)*'PLAN DE ADQUISICIONES'!S$55)*($G143/$F143)))</f>
        <v>0</v>
      </c>
      <c r="W143" s="420">
        <f>IF( $F143=0,0,((($F143/$E$138)*'PLAN DE ADQUISICIONES'!T$55)*($G143/$F143)))</f>
        <v>0</v>
      </c>
      <c r="X143" s="420">
        <f>IF( $F143=0,0,((($F143/$E$138)*'PLAN DE ADQUISICIONES'!U$55)*($G143/$F143)))</f>
        <v>0</v>
      </c>
      <c r="Y143" s="420">
        <f>IF( $F143=0,0,((($F143/$E$138)*'PLAN DE ADQUISICIONES'!V$55)*($G143/$F143)))</f>
        <v>0</v>
      </c>
      <c r="Z143" s="420">
        <f>IF( $F143=0,0,((($F143/$E$138)*'PLAN DE ADQUISICIONES'!W$55)*($G143/$F143)))</f>
        <v>0</v>
      </c>
      <c r="AA143" s="420">
        <f>IF( $F143=0,0,((($F143/$E$138)*'PLAN DE ADQUISICIONES'!X$55)*($G143/$F143)))</f>
        <v>0</v>
      </c>
      <c r="AB143" s="420">
        <f>IF( $F143=0,0,((($F143/$E$138)*'PLAN DE ADQUISICIONES'!Y$55)*($G143/$F143)))</f>
        <v>0</v>
      </c>
      <c r="AC143" s="420">
        <f>IF( $F143=0,0,((($F143/$E$138)*'PLAN DE ADQUISICIONES'!Z$55)*($G143/$F143)))</f>
        <v>0</v>
      </c>
      <c r="AD143" s="420">
        <f>IF( $F143=0,0,((($F143/$E$138)*'PLAN DE ADQUISICIONES'!AA$55)*($G143/$F143)))</f>
        <v>0</v>
      </c>
      <c r="AE143" s="420">
        <f>IF( $F143=0,0,((($F143/$E$138)*'PLAN DE ADQUISICIONES'!AB$55)*($G143/$F143)))</f>
        <v>0</v>
      </c>
      <c r="AF143" s="420">
        <f>IF( $F143=0,0,((($F143/$E$138)*'PLAN DE ADQUISICIONES'!AC$55)*($G143/$F143)))</f>
        <v>0</v>
      </c>
      <c r="AG143" s="421">
        <f>U143+V143+W143+X143+Y143+Z143+AA143+AB143+AC143+AD143+AE143+AF143</f>
        <v>0</v>
      </c>
      <c r="AH143" s="425">
        <f>IF( $F143=0,0,((($F143/$E$138)*'PLAN DE ADQUISICIONES'!AD$55)*($G143/$F143)))</f>
        <v>0</v>
      </c>
      <c r="AI143" s="420">
        <f>IF( $F143=0,0,((($F143/$E$138)*'PLAN DE ADQUISICIONES'!AE$55)*($G143/$F143)))</f>
        <v>0</v>
      </c>
      <c r="AJ143" s="420">
        <f>IF( $F143=0,0,((($F143/$E$138)*'PLAN DE ADQUISICIONES'!AF$55)*($G143/$F143)))</f>
        <v>0</v>
      </c>
      <c r="AK143" s="420">
        <f>IF( $F143=0,0,((($F143/$E$138)*'PLAN DE ADQUISICIONES'!AG$55)*($G143/$F143)))</f>
        <v>0</v>
      </c>
      <c r="AL143" s="420">
        <f>IF( $F143=0,0,((($F143/$E$138)*'PLAN DE ADQUISICIONES'!AH$55)*($G143/$F143)))</f>
        <v>0</v>
      </c>
      <c r="AM143" s="420">
        <f>IF( $F143=0,0,((($F143/$E$138)*'PLAN DE ADQUISICIONES'!AI$55)*($G143/$F143)))</f>
        <v>0</v>
      </c>
      <c r="AN143" s="420">
        <f>IF( $F143=0,0,((($F143/$E$138)*'PLAN DE ADQUISICIONES'!AJ$55)*($G143/$F143)))</f>
        <v>0</v>
      </c>
      <c r="AO143" s="420">
        <f>IF( $F143=0,0,((($F143/$E$138)*'PLAN DE ADQUISICIONES'!AK$55)*($G143/$F143)))</f>
        <v>0</v>
      </c>
      <c r="AP143" s="420">
        <f>IF( $F143=0,0,((($F143/$E$138)*'PLAN DE ADQUISICIONES'!AL$55)*($G143/$F143)))</f>
        <v>0</v>
      </c>
      <c r="AQ143" s="420">
        <f>IF( $F143=0,0,((($F143/$E$138)*'PLAN DE ADQUISICIONES'!AM$55)*($G143/$F143)))</f>
        <v>0</v>
      </c>
      <c r="AR143" s="420">
        <f>IF( $F143=0,0,((($F143/$E$138)*'PLAN DE ADQUISICIONES'!AN$55)*($G143/$F143)))</f>
        <v>0</v>
      </c>
      <c r="AS143" s="420">
        <f>IF( $F143=0,0,((($F143/$E$138)*'PLAN DE ADQUISICIONES'!AO$55)*($G143/$F143)))</f>
        <v>0</v>
      </c>
      <c r="AT143" s="423">
        <f>AH143+AI143+AJ143+AK143+AL143+AM143+AN143+AO143+AP143+AQ143+AR143+AS143</f>
        <v>0</v>
      </c>
      <c r="AU143" s="426">
        <f>AS143+AR143+AQ143+AP143+AO143+AN143+AM143+AL143+AK143+AJ143+AI143+AH143+AF143+AE143+AD143+AC143+AB143+AA143+Z143+Y143+X143+W143+V143+U143+S143+R143+Q143+P143+O143+N143+M143+L143+K143+J143+I143+H143</f>
        <v>0</v>
      </c>
      <c r="AV143" s="392">
        <f t="shared" si="40"/>
        <v>0</v>
      </c>
    </row>
    <row r="144" spans="2:48" s="60" customFormat="1" ht="12.75" customHeight="1" x14ac:dyDescent="0.25">
      <c r="B144" s="406" t="str">
        <f>+'FORMATO COSTEO C2'!C208</f>
        <v>2.2.2</v>
      </c>
      <c r="C144" s="430" t="str">
        <f>+'FORMATO COSTEO C2'!B208</f>
        <v>Asistencia técnica para resolver cuellos de botella en la línea de negocios de alojamientos rurales</v>
      </c>
      <c r="D144" s="408" t="str">
        <f>+'FORMATO COSTEO C2'!D208</f>
        <v>Visita</v>
      </c>
      <c r="E144" s="538">
        <f>+'FORMATO COSTEO C2'!E208</f>
        <v>100</v>
      </c>
      <c r="F144" s="410">
        <f>SUM(F145:F149)</f>
        <v>0</v>
      </c>
      <c r="G144" s="411">
        <f t="shared" ref="G144:AS144" si="41">SUM(G145:G149)</f>
        <v>0</v>
      </c>
      <c r="H144" s="412">
        <f t="shared" si="41"/>
        <v>0</v>
      </c>
      <c r="I144" s="410">
        <f t="shared" si="41"/>
        <v>0</v>
      </c>
      <c r="J144" s="410">
        <f t="shared" si="41"/>
        <v>0</v>
      </c>
      <c r="K144" s="410">
        <f t="shared" si="41"/>
        <v>0</v>
      </c>
      <c r="L144" s="410">
        <f t="shared" si="41"/>
        <v>0</v>
      </c>
      <c r="M144" s="410">
        <f t="shared" si="41"/>
        <v>0</v>
      </c>
      <c r="N144" s="410">
        <f t="shared" si="41"/>
        <v>0</v>
      </c>
      <c r="O144" s="410">
        <f t="shared" si="41"/>
        <v>0</v>
      </c>
      <c r="P144" s="410">
        <f t="shared" si="41"/>
        <v>0</v>
      </c>
      <c r="Q144" s="410">
        <f t="shared" si="41"/>
        <v>0</v>
      </c>
      <c r="R144" s="410">
        <f t="shared" si="41"/>
        <v>0</v>
      </c>
      <c r="S144" s="410">
        <f t="shared" si="41"/>
        <v>0</v>
      </c>
      <c r="T144" s="413">
        <f>SUM(T145:T149)</f>
        <v>0</v>
      </c>
      <c r="U144" s="414">
        <f t="shared" si="41"/>
        <v>0</v>
      </c>
      <c r="V144" s="410">
        <f t="shared" si="41"/>
        <v>0</v>
      </c>
      <c r="W144" s="410">
        <f t="shared" si="41"/>
        <v>0</v>
      </c>
      <c r="X144" s="410">
        <f t="shared" si="41"/>
        <v>0</v>
      </c>
      <c r="Y144" s="410">
        <f t="shared" si="41"/>
        <v>0</v>
      </c>
      <c r="Z144" s="410">
        <f t="shared" si="41"/>
        <v>0</v>
      </c>
      <c r="AA144" s="410">
        <f t="shared" si="41"/>
        <v>0</v>
      </c>
      <c r="AB144" s="410">
        <f t="shared" si="41"/>
        <v>0</v>
      </c>
      <c r="AC144" s="410">
        <f t="shared" si="41"/>
        <v>0</v>
      </c>
      <c r="AD144" s="410">
        <f t="shared" si="41"/>
        <v>0</v>
      </c>
      <c r="AE144" s="410">
        <f t="shared" si="41"/>
        <v>0</v>
      </c>
      <c r="AF144" s="410">
        <f t="shared" si="41"/>
        <v>0</v>
      </c>
      <c r="AG144" s="411">
        <f t="shared" si="41"/>
        <v>0</v>
      </c>
      <c r="AH144" s="412">
        <f t="shared" si="41"/>
        <v>0</v>
      </c>
      <c r="AI144" s="410">
        <f t="shared" si="41"/>
        <v>0</v>
      </c>
      <c r="AJ144" s="410">
        <f t="shared" si="41"/>
        <v>0</v>
      </c>
      <c r="AK144" s="410">
        <f t="shared" si="41"/>
        <v>0</v>
      </c>
      <c r="AL144" s="410">
        <f t="shared" si="41"/>
        <v>0</v>
      </c>
      <c r="AM144" s="410">
        <f t="shared" si="41"/>
        <v>0</v>
      </c>
      <c r="AN144" s="410">
        <f t="shared" si="41"/>
        <v>0</v>
      </c>
      <c r="AO144" s="410">
        <f t="shared" si="41"/>
        <v>0</v>
      </c>
      <c r="AP144" s="410">
        <f t="shared" si="41"/>
        <v>0</v>
      </c>
      <c r="AQ144" s="410">
        <f t="shared" si="41"/>
        <v>0</v>
      </c>
      <c r="AR144" s="410">
        <f t="shared" si="41"/>
        <v>0</v>
      </c>
      <c r="AS144" s="410">
        <f t="shared" si="41"/>
        <v>0</v>
      </c>
      <c r="AT144" s="413">
        <f>SUM(AT145:AT149)</f>
        <v>0</v>
      </c>
      <c r="AU144" s="415">
        <f>SUM(AU145:AU149)</f>
        <v>0</v>
      </c>
      <c r="AV144" s="392">
        <f t="shared" si="40"/>
        <v>0</v>
      </c>
    </row>
    <row r="145" spans="2:48" s="60" customFormat="1" ht="12.75" customHeight="1" x14ac:dyDescent="0.25">
      <c r="B145" s="416" t="str">
        <f>+'FORMATO COSTEO C2'!C210</f>
        <v>2.2.2.1</v>
      </c>
      <c r="C145" s="417" t="str">
        <f>+'FORMATO COSTEO C2'!B210</f>
        <v>Categoría de gasto</v>
      </c>
      <c r="D145" s="428"/>
      <c r="E145" s="556"/>
      <c r="F145" s="420">
        <f>+'FORMATO COSTEO C2'!G210</f>
        <v>0</v>
      </c>
      <c r="G145" s="421">
        <f>+'FORMATO COSTEO C2'!L210</f>
        <v>0</v>
      </c>
      <c r="H145" s="422">
        <f>IF( $F145=0,0,((($F145/$E$144)*'PLAN DE ADQUISICIONES'!F$56)*($G145/$F145)))</f>
        <v>0</v>
      </c>
      <c r="I145" s="420">
        <f>IF( $F145=0,0,((($F145/$E$144)*'PLAN DE ADQUISICIONES'!G$56)*($G145/$F145)))</f>
        <v>0</v>
      </c>
      <c r="J145" s="420">
        <f>IF( $F145=0,0,((($F145/$E$144)*'PLAN DE ADQUISICIONES'!H$56)*($G145/$F145)))</f>
        <v>0</v>
      </c>
      <c r="K145" s="420">
        <f>IF( $F145=0,0,((($F145/$E$144)*'PLAN DE ADQUISICIONES'!I$56)*($G145/$F145)))</f>
        <v>0</v>
      </c>
      <c r="L145" s="420">
        <f>IF( $F145=0,0,((($F145/$E$144)*'PLAN DE ADQUISICIONES'!J$56)*($G145/$F145)))</f>
        <v>0</v>
      </c>
      <c r="M145" s="420">
        <f>IF( $F145=0,0,((($F145/$E$144)*'PLAN DE ADQUISICIONES'!K$56)*($G145/$F145)))</f>
        <v>0</v>
      </c>
      <c r="N145" s="420">
        <f>IF( $F145=0,0,((($F145/$E$144)*'PLAN DE ADQUISICIONES'!L$56)*($G145/$F145)))</f>
        <v>0</v>
      </c>
      <c r="O145" s="420">
        <f>IF( $F145=0,0,((($F145/$E$144)*'PLAN DE ADQUISICIONES'!M$56)*($G145/$F145)))</f>
        <v>0</v>
      </c>
      <c r="P145" s="420">
        <f>IF( $F145=0,0,((($F145/$E$144)*'PLAN DE ADQUISICIONES'!N$56)*($G145/$F145)))</f>
        <v>0</v>
      </c>
      <c r="Q145" s="420">
        <f>IF( $F145=0,0,((($F145/$E$144)*'PLAN DE ADQUISICIONES'!O$56)*($G145/$F145)))</f>
        <v>0</v>
      </c>
      <c r="R145" s="420">
        <f>IF( $F145=0,0,((($F145/$E$144)*'PLAN DE ADQUISICIONES'!P$56)*($G145/$F145)))</f>
        <v>0</v>
      </c>
      <c r="S145" s="420">
        <f>IF( $F145=0,0,((($F145/$E$144)*'PLAN DE ADQUISICIONES'!Q$56)*($G145/$F145)))</f>
        <v>0</v>
      </c>
      <c r="T145" s="423">
        <f>H145+I145+J145+K145+L145+M145+N145+O145+P145+Q145+R145+S145</f>
        <v>0</v>
      </c>
      <c r="U145" s="424">
        <f>IF( $F145=0,0,((($F145/$E$144)*'PLAN DE ADQUISICIONES'!R$56)*($G145/$F145)))</f>
        <v>0</v>
      </c>
      <c r="V145" s="420">
        <f>IF( $F145=0,0,((($F145/$E$144)*'PLAN DE ADQUISICIONES'!S$56)*($G145/$F145)))</f>
        <v>0</v>
      </c>
      <c r="W145" s="420">
        <f>IF( $F145=0,0,((($F145/$E$144)*'PLAN DE ADQUISICIONES'!T$56)*($G145/$F145)))</f>
        <v>0</v>
      </c>
      <c r="X145" s="420">
        <f>IF( $F145=0,0,((($F145/$E$144)*'PLAN DE ADQUISICIONES'!U$56)*($G145/$F145)))</f>
        <v>0</v>
      </c>
      <c r="Y145" s="420">
        <f>IF( $F145=0,0,((($F145/$E$144)*'PLAN DE ADQUISICIONES'!V$56)*($G145/$F145)))</f>
        <v>0</v>
      </c>
      <c r="Z145" s="420">
        <f>IF( $F145=0,0,((($F145/$E$144)*'PLAN DE ADQUISICIONES'!W$56)*($G145/$F145)))</f>
        <v>0</v>
      </c>
      <c r="AA145" s="420">
        <f>IF( $F145=0,0,((($F145/$E$144)*'PLAN DE ADQUISICIONES'!X$56)*($G145/$F145)))</f>
        <v>0</v>
      </c>
      <c r="AB145" s="420">
        <f>IF( $F145=0,0,((($F145/$E$144)*'PLAN DE ADQUISICIONES'!Y$56)*($G145/$F145)))</f>
        <v>0</v>
      </c>
      <c r="AC145" s="420">
        <f>IF( $F145=0,0,((($F145/$E$144)*'PLAN DE ADQUISICIONES'!Z$56)*($G145/$F145)))</f>
        <v>0</v>
      </c>
      <c r="AD145" s="420">
        <f>IF( $F145=0,0,((($F145/$E$144)*'PLAN DE ADQUISICIONES'!AA$56)*($G145/$F145)))</f>
        <v>0</v>
      </c>
      <c r="AE145" s="420">
        <f>IF( $F145=0,0,((($F145/$E$144)*'PLAN DE ADQUISICIONES'!AB$56)*($G145/$F145)))</f>
        <v>0</v>
      </c>
      <c r="AF145" s="420">
        <f>IF( $F145=0,0,((($F145/$E$144)*'PLAN DE ADQUISICIONES'!AC$56)*($G145/$F145)))</f>
        <v>0</v>
      </c>
      <c r="AG145" s="421">
        <f>U145+V145+W145+X145+Y145+Z145+AA145+AB145+AC145+AD145+AE145+AF145</f>
        <v>0</v>
      </c>
      <c r="AH145" s="425">
        <f>IF( $F145=0,0,((($F145/$E$144)*'PLAN DE ADQUISICIONES'!AD$56)*($G145/$F145)))</f>
        <v>0</v>
      </c>
      <c r="AI145" s="420">
        <f>IF( $F145=0,0,((($F145/$E$144)*'PLAN DE ADQUISICIONES'!AE$56)*($G145/$F145)))</f>
        <v>0</v>
      </c>
      <c r="AJ145" s="420">
        <f>IF( $F145=0,0,((($F145/$E$144)*'PLAN DE ADQUISICIONES'!AF$56)*($G145/$F145)))</f>
        <v>0</v>
      </c>
      <c r="AK145" s="420">
        <f>IF( $F145=0,0,((($F145/$E$144)*'PLAN DE ADQUISICIONES'!AG$56)*($G145/$F145)))</f>
        <v>0</v>
      </c>
      <c r="AL145" s="420">
        <f>IF( $F145=0,0,((($F145/$E$144)*'PLAN DE ADQUISICIONES'!AH$56)*($G145/$F145)))</f>
        <v>0</v>
      </c>
      <c r="AM145" s="420">
        <f>IF( $F145=0,0,((($F145/$E$144)*'PLAN DE ADQUISICIONES'!AI$56)*($G145/$F145)))</f>
        <v>0</v>
      </c>
      <c r="AN145" s="420">
        <f>IF( $F145=0,0,((($F145/$E$144)*'PLAN DE ADQUISICIONES'!AJ$56)*($G145/$F145)))</f>
        <v>0</v>
      </c>
      <c r="AO145" s="420">
        <f>IF( $F145=0,0,((($F145/$E$144)*'PLAN DE ADQUISICIONES'!AK$56)*($G145/$F145)))</f>
        <v>0</v>
      </c>
      <c r="AP145" s="420">
        <f>IF( $F145=0,0,((($F145/$E$144)*'PLAN DE ADQUISICIONES'!AL$56)*($G145/$F145)))</f>
        <v>0</v>
      </c>
      <c r="AQ145" s="420">
        <f>IF( $F145=0,0,((($F145/$E$144)*'PLAN DE ADQUISICIONES'!AM$56)*($G145/$F145)))</f>
        <v>0</v>
      </c>
      <c r="AR145" s="420">
        <f>IF( $F145=0,0,((($F145/$E$144)*'PLAN DE ADQUISICIONES'!AN$56)*($G145/$F145)))</f>
        <v>0</v>
      </c>
      <c r="AS145" s="420">
        <f>IF( $F145=0,0,((($F145/$E$144)*'PLAN DE ADQUISICIONES'!AO$56)*($G145/$F145)))</f>
        <v>0</v>
      </c>
      <c r="AT145" s="423">
        <f>AH145+AI145+AJ145+AK145+AL145+AM145+AN145+AO145+AP145+AQ145+AR145+AS145</f>
        <v>0</v>
      </c>
      <c r="AU145" s="426">
        <f>AS145+AR145+AQ145+AP145+AO145+AN145+AM145+AL145+AK145+AJ145+AI145+AH145+AF145+AE145+AD145+AC145+AB145+AA145+Z145+Y145+X145+W145+V145+U145+S145+R145+Q145+P145+O145+N145+M145+L145+K145+J145+I145+H145</f>
        <v>0</v>
      </c>
      <c r="AV145" s="392">
        <f t="shared" si="40"/>
        <v>0</v>
      </c>
    </row>
    <row r="146" spans="2:48" s="60" customFormat="1" ht="12.75" customHeight="1" x14ac:dyDescent="0.25">
      <c r="B146" s="416" t="str">
        <f>+'FORMATO COSTEO C2'!C216</f>
        <v>2.2.2.2</v>
      </c>
      <c r="C146" s="417" t="str">
        <f>+'FORMATO COSTEO C2'!B216</f>
        <v>Categoría de gasto</v>
      </c>
      <c r="D146" s="428"/>
      <c r="E146" s="556"/>
      <c r="F146" s="420">
        <f>+'FORMATO COSTEO C2'!G216</f>
        <v>0</v>
      </c>
      <c r="G146" s="421">
        <f>+'FORMATO COSTEO C2'!L216</f>
        <v>0</v>
      </c>
      <c r="H146" s="425">
        <f>IF( $F146=0,0,((($F146/$E$144)*'PLAN DE ADQUISICIONES'!F$56)*($G146/$F146)))</f>
        <v>0</v>
      </c>
      <c r="I146" s="420">
        <f>IF( $F146=0,0,((($F146/$E$144)*'PLAN DE ADQUISICIONES'!G$56)*($G146/$F146)))</f>
        <v>0</v>
      </c>
      <c r="J146" s="420">
        <f>IF( $F146=0,0,((($F146/$E$144)*'PLAN DE ADQUISICIONES'!H$56)*($G146/$F146)))</f>
        <v>0</v>
      </c>
      <c r="K146" s="420">
        <f>IF( $F146=0,0,((($F146/$E$144)*'PLAN DE ADQUISICIONES'!I$56)*($G146/$F146)))</f>
        <v>0</v>
      </c>
      <c r="L146" s="420">
        <f>IF( $F146=0,0,((($F146/$E$144)*'PLAN DE ADQUISICIONES'!J$56)*($G146/$F146)))</f>
        <v>0</v>
      </c>
      <c r="M146" s="420">
        <f>IF( $F146=0,0,((($F146/$E$144)*'PLAN DE ADQUISICIONES'!K$56)*($G146/$F146)))</f>
        <v>0</v>
      </c>
      <c r="N146" s="420">
        <f>IF( $F146=0,0,((($F146/$E$144)*'PLAN DE ADQUISICIONES'!L$56)*($G146/$F146)))</f>
        <v>0</v>
      </c>
      <c r="O146" s="420">
        <f>IF( $F146=0,0,((($F146/$E$144)*'PLAN DE ADQUISICIONES'!M$56)*($G146/$F146)))</f>
        <v>0</v>
      </c>
      <c r="P146" s="420">
        <f>IF( $F146=0,0,((($F146/$E$144)*'PLAN DE ADQUISICIONES'!N$56)*($G146/$F146)))</f>
        <v>0</v>
      </c>
      <c r="Q146" s="420">
        <f>IF( $F146=0,0,((($F146/$E$144)*'PLAN DE ADQUISICIONES'!O$56)*($G146/$F146)))</f>
        <v>0</v>
      </c>
      <c r="R146" s="420">
        <f>IF( $F146=0,0,((($F146/$E$144)*'PLAN DE ADQUISICIONES'!P$56)*($G146/$F146)))</f>
        <v>0</v>
      </c>
      <c r="S146" s="420">
        <f>IF( $F146=0,0,((($F146/$E$144)*'PLAN DE ADQUISICIONES'!Q$56)*($G146/$F146)))</f>
        <v>0</v>
      </c>
      <c r="T146" s="423">
        <f>H146+I146+J146+K146+L146+M146+N146+O146+P146+Q146+R146+S146</f>
        <v>0</v>
      </c>
      <c r="U146" s="424">
        <f>IF( $F146=0,0,((($F146/$E$144)*'PLAN DE ADQUISICIONES'!R$56)*($G146/$F146)))</f>
        <v>0</v>
      </c>
      <c r="V146" s="420">
        <f>IF( $F146=0,0,((($F146/$E$144)*'PLAN DE ADQUISICIONES'!S$56)*($G146/$F146)))</f>
        <v>0</v>
      </c>
      <c r="W146" s="420">
        <f>IF( $F146=0,0,((($F146/$E$144)*'PLAN DE ADQUISICIONES'!T$56)*($G146/$F146)))</f>
        <v>0</v>
      </c>
      <c r="X146" s="420">
        <f>IF( $F146=0,0,((($F146/$E$144)*'PLAN DE ADQUISICIONES'!U$56)*($G146/$F146)))</f>
        <v>0</v>
      </c>
      <c r="Y146" s="420">
        <f>IF( $F146=0,0,((($F146/$E$144)*'PLAN DE ADQUISICIONES'!V$56)*($G146/$F146)))</f>
        <v>0</v>
      </c>
      <c r="Z146" s="420">
        <f>IF( $F146=0,0,((($F146/$E$144)*'PLAN DE ADQUISICIONES'!W$56)*($G146/$F146)))</f>
        <v>0</v>
      </c>
      <c r="AA146" s="420">
        <f>IF( $F146=0,0,((($F146/$E$144)*'PLAN DE ADQUISICIONES'!X$56)*($G146/$F146)))</f>
        <v>0</v>
      </c>
      <c r="AB146" s="420">
        <f>IF( $F146=0,0,((($F146/$E$144)*'PLAN DE ADQUISICIONES'!Y$56)*($G146/$F146)))</f>
        <v>0</v>
      </c>
      <c r="AC146" s="420">
        <f>IF( $F146=0,0,((($F146/$E$144)*'PLAN DE ADQUISICIONES'!Z$56)*($G146/$F146)))</f>
        <v>0</v>
      </c>
      <c r="AD146" s="420">
        <f>IF( $F146=0,0,((($F146/$E$144)*'PLAN DE ADQUISICIONES'!AA$56)*($G146/$F146)))</f>
        <v>0</v>
      </c>
      <c r="AE146" s="420">
        <f>IF( $F146=0,0,((($F146/$E$144)*'PLAN DE ADQUISICIONES'!AB$56)*($G146/$F146)))</f>
        <v>0</v>
      </c>
      <c r="AF146" s="420">
        <f>IF( $F146=0,0,((($F146/$E$144)*'PLAN DE ADQUISICIONES'!AC$56)*($G146/$F146)))</f>
        <v>0</v>
      </c>
      <c r="AG146" s="421">
        <f>U146+V146+W146+X146+Y146+Z146+AA146+AB146+AC146+AD146+AE146+AF146</f>
        <v>0</v>
      </c>
      <c r="AH146" s="425">
        <f>IF( $F146=0,0,((($F146/$E$144)*'PLAN DE ADQUISICIONES'!AD$56)*($G146/$F146)))</f>
        <v>0</v>
      </c>
      <c r="AI146" s="420">
        <f>IF( $F146=0,0,((($F146/$E$144)*'PLAN DE ADQUISICIONES'!AE$56)*($G146/$F146)))</f>
        <v>0</v>
      </c>
      <c r="AJ146" s="420">
        <f>IF( $F146=0,0,((($F146/$E$144)*'PLAN DE ADQUISICIONES'!AF$56)*($G146/$F146)))</f>
        <v>0</v>
      </c>
      <c r="AK146" s="420">
        <f>IF( $F146=0,0,((($F146/$E$144)*'PLAN DE ADQUISICIONES'!AG$56)*($G146/$F146)))</f>
        <v>0</v>
      </c>
      <c r="AL146" s="420">
        <f>IF( $F146=0,0,((($F146/$E$144)*'PLAN DE ADQUISICIONES'!AH$56)*($G146/$F146)))</f>
        <v>0</v>
      </c>
      <c r="AM146" s="420">
        <f>IF( $F146=0,0,((($F146/$E$144)*'PLAN DE ADQUISICIONES'!AI$56)*($G146/$F146)))</f>
        <v>0</v>
      </c>
      <c r="AN146" s="420">
        <f>IF( $F146=0,0,((($F146/$E$144)*'PLAN DE ADQUISICIONES'!AJ$56)*($G146/$F146)))</f>
        <v>0</v>
      </c>
      <c r="AO146" s="420">
        <f>IF( $F146=0,0,((($F146/$E$144)*'PLAN DE ADQUISICIONES'!AK$56)*($G146/$F146)))</f>
        <v>0</v>
      </c>
      <c r="AP146" s="420">
        <f>IF( $F146=0,0,((($F146/$E$144)*'PLAN DE ADQUISICIONES'!AL$56)*($G146/$F146)))</f>
        <v>0</v>
      </c>
      <c r="AQ146" s="420">
        <f>IF( $F146=0,0,((($F146/$E$144)*'PLAN DE ADQUISICIONES'!AM$56)*($G146/$F146)))</f>
        <v>0</v>
      </c>
      <c r="AR146" s="420">
        <f>IF( $F146=0,0,((($F146/$E$144)*'PLAN DE ADQUISICIONES'!AN$56)*($G146/$F146)))</f>
        <v>0</v>
      </c>
      <c r="AS146" s="420">
        <f>IF( $F146=0,0,((($F146/$E$144)*'PLAN DE ADQUISICIONES'!AO$56)*($G146/$F146)))</f>
        <v>0</v>
      </c>
      <c r="AT146" s="423">
        <f>AH146+AI146+AJ146+AK146+AL146+AM146+AN146+AO146+AP146+AQ146+AR146+AS146</f>
        <v>0</v>
      </c>
      <c r="AU146" s="426">
        <f>AS146+AR146+AQ146+AP146+AO146+AN146+AM146+AL146+AK146+AJ146+AI146+AH146+AF146+AE146+AD146+AC146+AB146+AA146+Z146+Y146+X146+W146+V146+U146+S146+R146+Q146+P146+O146+N146+M146+L146+K146+J146+I146+H146</f>
        <v>0</v>
      </c>
      <c r="AV146" s="392">
        <f t="shared" si="40"/>
        <v>0</v>
      </c>
    </row>
    <row r="147" spans="2:48" s="60" customFormat="1" ht="12.75" customHeight="1" x14ac:dyDescent="0.25">
      <c r="B147" s="416" t="str">
        <f>+'FORMATO COSTEO C2'!C222</f>
        <v>2.2.2.3</v>
      </c>
      <c r="C147" s="417" t="str">
        <f>+'FORMATO COSTEO C2'!B222</f>
        <v>Categoría de gasto</v>
      </c>
      <c r="D147" s="428"/>
      <c r="E147" s="556"/>
      <c r="F147" s="420">
        <f>+'FORMATO COSTEO C2'!G222</f>
        <v>0</v>
      </c>
      <c r="G147" s="421">
        <f>+'FORMATO COSTEO C2'!L222</f>
        <v>0</v>
      </c>
      <c r="H147" s="425">
        <f>IF( $F147=0,0,((($F147/$E$144)*'PLAN DE ADQUISICIONES'!F$56)*($G147/$F147)))</f>
        <v>0</v>
      </c>
      <c r="I147" s="420">
        <f>IF( $F147=0,0,((($F147/$E$144)*'PLAN DE ADQUISICIONES'!G$56)*($G147/$F147)))</f>
        <v>0</v>
      </c>
      <c r="J147" s="420">
        <f>IF( $F147=0,0,((($F147/$E$144)*'PLAN DE ADQUISICIONES'!H$56)*($G147/$F147)))</f>
        <v>0</v>
      </c>
      <c r="K147" s="420">
        <f>IF( $F147=0,0,((($F147/$E$144)*'PLAN DE ADQUISICIONES'!I$56)*($G147/$F147)))</f>
        <v>0</v>
      </c>
      <c r="L147" s="420">
        <f>IF( $F147=0,0,((($F147/$E$144)*'PLAN DE ADQUISICIONES'!J$56)*($G147/$F147)))</f>
        <v>0</v>
      </c>
      <c r="M147" s="420">
        <f>IF( $F147=0,0,((($F147/$E$144)*'PLAN DE ADQUISICIONES'!K$56)*($G147/$F147)))</f>
        <v>0</v>
      </c>
      <c r="N147" s="420">
        <f>IF( $F147=0,0,((($F147/$E$144)*'PLAN DE ADQUISICIONES'!L$56)*($G147/$F147)))</f>
        <v>0</v>
      </c>
      <c r="O147" s="420">
        <f>IF( $F147=0,0,((($F147/$E$144)*'PLAN DE ADQUISICIONES'!M$56)*($G147/$F147)))</f>
        <v>0</v>
      </c>
      <c r="P147" s="420">
        <f>IF( $F147=0,0,((($F147/$E$144)*'PLAN DE ADQUISICIONES'!N$56)*($G147/$F147)))</f>
        <v>0</v>
      </c>
      <c r="Q147" s="420">
        <f>IF( $F147=0,0,((($F147/$E$144)*'PLAN DE ADQUISICIONES'!O$56)*($G147/$F147)))</f>
        <v>0</v>
      </c>
      <c r="R147" s="420">
        <f>IF( $F147=0,0,((($F147/$E$144)*'PLAN DE ADQUISICIONES'!P$56)*($G147/$F147)))</f>
        <v>0</v>
      </c>
      <c r="S147" s="420">
        <f>IF( $F147=0,0,((($F147/$E$144)*'PLAN DE ADQUISICIONES'!Q$56)*($G147/$F147)))</f>
        <v>0</v>
      </c>
      <c r="T147" s="423">
        <f>H147+I147+J147+K147+L147+M147+N147+O147+P147+Q147+R147+S147</f>
        <v>0</v>
      </c>
      <c r="U147" s="424">
        <f>IF( $F147=0,0,((($F147/$E$144)*'PLAN DE ADQUISICIONES'!R$56)*($G147/$F147)))</f>
        <v>0</v>
      </c>
      <c r="V147" s="420">
        <f>IF( $F147=0,0,((($F147/$E$144)*'PLAN DE ADQUISICIONES'!S$56)*($G147/$F147)))</f>
        <v>0</v>
      </c>
      <c r="W147" s="420">
        <f>IF( $F147=0,0,((($F147/$E$144)*'PLAN DE ADQUISICIONES'!T$56)*($G147/$F147)))</f>
        <v>0</v>
      </c>
      <c r="X147" s="420">
        <f>IF( $F147=0,0,((($F147/$E$144)*'PLAN DE ADQUISICIONES'!U$56)*($G147/$F147)))</f>
        <v>0</v>
      </c>
      <c r="Y147" s="420">
        <f>IF( $F147=0,0,((($F147/$E$144)*'PLAN DE ADQUISICIONES'!V$56)*($G147/$F147)))</f>
        <v>0</v>
      </c>
      <c r="Z147" s="420">
        <f>IF( $F147=0,0,((($F147/$E$144)*'PLAN DE ADQUISICIONES'!W$56)*($G147/$F147)))</f>
        <v>0</v>
      </c>
      <c r="AA147" s="420">
        <f>IF( $F147=0,0,((($F147/$E$144)*'PLAN DE ADQUISICIONES'!X$56)*($G147/$F147)))</f>
        <v>0</v>
      </c>
      <c r="AB147" s="420">
        <f>IF( $F147=0,0,((($F147/$E$144)*'PLAN DE ADQUISICIONES'!Y$56)*($G147/$F147)))</f>
        <v>0</v>
      </c>
      <c r="AC147" s="420">
        <f>IF( $F147=0,0,((($F147/$E$144)*'PLAN DE ADQUISICIONES'!Z$56)*($G147/$F147)))</f>
        <v>0</v>
      </c>
      <c r="AD147" s="420">
        <f>IF( $F147=0,0,((($F147/$E$144)*'PLAN DE ADQUISICIONES'!AA$56)*($G147/$F147)))</f>
        <v>0</v>
      </c>
      <c r="AE147" s="420">
        <f>IF( $F147=0,0,((($F147/$E$144)*'PLAN DE ADQUISICIONES'!AB$56)*($G147/$F147)))</f>
        <v>0</v>
      </c>
      <c r="AF147" s="420">
        <f>IF( $F147=0,0,((($F147/$E$144)*'PLAN DE ADQUISICIONES'!AC$56)*($G147/$F147)))</f>
        <v>0</v>
      </c>
      <c r="AG147" s="421">
        <f>U147+V147+W147+X147+Y147+Z147+AA147+AB147+AC147+AD147+AE147+AF147</f>
        <v>0</v>
      </c>
      <c r="AH147" s="425">
        <f>IF( $F147=0,0,((($F147/$E$144)*'PLAN DE ADQUISICIONES'!AD$56)*($G147/$F147)))</f>
        <v>0</v>
      </c>
      <c r="AI147" s="420">
        <f>IF( $F147=0,0,((($F147/$E$144)*'PLAN DE ADQUISICIONES'!AE$56)*($G147/$F147)))</f>
        <v>0</v>
      </c>
      <c r="AJ147" s="420">
        <f>IF( $F147=0,0,((($F147/$E$144)*'PLAN DE ADQUISICIONES'!AF$56)*($G147/$F147)))</f>
        <v>0</v>
      </c>
      <c r="AK147" s="420">
        <f>IF( $F147=0,0,((($F147/$E$144)*'PLAN DE ADQUISICIONES'!AG$56)*($G147/$F147)))</f>
        <v>0</v>
      </c>
      <c r="AL147" s="420">
        <f>IF( $F147=0,0,((($F147/$E$144)*'PLAN DE ADQUISICIONES'!AH$56)*($G147/$F147)))</f>
        <v>0</v>
      </c>
      <c r="AM147" s="420">
        <f>IF( $F147=0,0,((($F147/$E$144)*'PLAN DE ADQUISICIONES'!AI$56)*($G147/$F147)))</f>
        <v>0</v>
      </c>
      <c r="AN147" s="420">
        <f>IF( $F147=0,0,((($F147/$E$144)*'PLAN DE ADQUISICIONES'!AJ$56)*($G147/$F147)))</f>
        <v>0</v>
      </c>
      <c r="AO147" s="420">
        <f>IF( $F147=0,0,((($F147/$E$144)*'PLAN DE ADQUISICIONES'!AK$56)*($G147/$F147)))</f>
        <v>0</v>
      </c>
      <c r="AP147" s="420">
        <f>IF( $F147=0,0,((($F147/$E$144)*'PLAN DE ADQUISICIONES'!AL$56)*($G147/$F147)))</f>
        <v>0</v>
      </c>
      <c r="AQ147" s="420">
        <f>IF( $F147=0,0,((($F147/$E$144)*'PLAN DE ADQUISICIONES'!AM$56)*($G147/$F147)))</f>
        <v>0</v>
      </c>
      <c r="AR147" s="420">
        <f>IF( $F147=0,0,((($F147/$E$144)*'PLAN DE ADQUISICIONES'!AN$56)*($G147/$F147)))</f>
        <v>0</v>
      </c>
      <c r="AS147" s="420">
        <f>IF( $F147=0,0,((($F147/$E$144)*'PLAN DE ADQUISICIONES'!AO$56)*($G147/$F147)))</f>
        <v>0</v>
      </c>
      <c r="AT147" s="423">
        <f>AH147+AI147+AJ147+AK147+AL147+AM147+AN147+AO147+AP147+AQ147+AR147+AS147</f>
        <v>0</v>
      </c>
      <c r="AU147" s="426">
        <f>AS147+AR147+AQ147+AP147+AO147+AN147+AM147+AL147+AK147+AJ147+AI147+AH147+AF147+AE147+AD147+AC147+AB147+AA147+Z147+Y147+X147+W147+V147+U147+S147+R147+Q147+P147+O147+N147+M147+L147+K147+J147+I147+H147</f>
        <v>0</v>
      </c>
      <c r="AV147" s="392">
        <f t="shared" si="40"/>
        <v>0</v>
      </c>
    </row>
    <row r="148" spans="2:48" s="60" customFormat="1" ht="12.75" customHeight="1" x14ac:dyDescent="0.25">
      <c r="B148" s="416" t="str">
        <f>+'FORMATO COSTEO C2'!C228</f>
        <v>2.2.2.4</v>
      </c>
      <c r="C148" s="417" t="str">
        <f>+'FORMATO COSTEO C2'!B228</f>
        <v>Categoría de gasto</v>
      </c>
      <c r="D148" s="428"/>
      <c r="E148" s="556"/>
      <c r="F148" s="420">
        <f>+'FORMATO COSTEO C2'!G228</f>
        <v>0</v>
      </c>
      <c r="G148" s="421">
        <f>+'FORMATO COSTEO C2'!L228</f>
        <v>0</v>
      </c>
      <c r="H148" s="425">
        <f>IF( $F148=0,0,((($F148/$E$144)*'PLAN DE ADQUISICIONES'!F$56)*($G148/$F148)))</f>
        <v>0</v>
      </c>
      <c r="I148" s="420">
        <f>IF( $F148=0,0,((($F148/$E$144)*'PLAN DE ADQUISICIONES'!G$56)*($G148/$F148)))</f>
        <v>0</v>
      </c>
      <c r="J148" s="420">
        <f>IF( $F148=0,0,((($F148/$E$144)*'PLAN DE ADQUISICIONES'!H$56)*($G148/$F148)))</f>
        <v>0</v>
      </c>
      <c r="K148" s="420">
        <f>IF( $F148=0,0,((($F148/$E$144)*'PLAN DE ADQUISICIONES'!I$56)*($G148/$F148)))</f>
        <v>0</v>
      </c>
      <c r="L148" s="420">
        <f>IF( $F148=0,0,((($F148/$E$144)*'PLAN DE ADQUISICIONES'!J$56)*($G148/$F148)))</f>
        <v>0</v>
      </c>
      <c r="M148" s="420">
        <f>IF( $F148=0,0,((($F148/$E$144)*'PLAN DE ADQUISICIONES'!K$56)*($G148/$F148)))</f>
        <v>0</v>
      </c>
      <c r="N148" s="420">
        <f>IF( $F148=0,0,((($F148/$E$144)*'PLAN DE ADQUISICIONES'!L$56)*($G148/$F148)))</f>
        <v>0</v>
      </c>
      <c r="O148" s="420">
        <f>IF( $F148=0,0,((($F148/$E$144)*'PLAN DE ADQUISICIONES'!M$56)*($G148/$F148)))</f>
        <v>0</v>
      </c>
      <c r="P148" s="420">
        <f>IF( $F148=0,0,((($F148/$E$144)*'PLAN DE ADQUISICIONES'!N$56)*($G148/$F148)))</f>
        <v>0</v>
      </c>
      <c r="Q148" s="420">
        <f>IF( $F148=0,0,((($F148/$E$144)*'PLAN DE ADQUISICIONES'!O$56)*($G148/$F148)))</f>
        <v>0</v>
      </c>
      <c r="R148" s="420">
        <f>IF( $F148=0,0,((($F148/$E$144)*'PLAN DE ADQUISICIONES'!P$56)*($G148/$F148)))</f>
        <v>0</v>
      </c>
      <c r="S148" s="420">
        <f>IF( $F148=0,0,((($F148/$E$144)*'PLAN DE ADQUISICIONES'!Q$56)*($G148/$F148)))</f>
        <v>0</v>
      </c>
      <c r="T148" s="423">
        <f>H148+I148+J148+K148+L148+M148+N148+O148+P148+Q148+R148+S148</f>
        <v>0</v>
      </c>
      <c r="U148" s="424">
        <f>IF( $F148=0,0,((($F148/$E$144)*'PLAN DE ADQUISICIONES'!R$56)*($G148/$F148)))</f>
        <v>0</v>
      </c>
      <c r="V148" s="420">
        <f>IF( $F148=0,0,((($F148/$E$144)*'PLAN DE ADQUISICIONES'!S$56)*($G148/$F148)))</f>
        <v>0</v>
      </c>
      <c r="W148" s="420">
        <f>IF( $F148=0,0,((($F148/$E$144)*'PLAN DE ADQUISICIONES'!T$56)*($G148/$F148)))</f>
        <v>0</v>
      </c>
      <c r="X148" s="420">
        <f>IF( $F148=0,0,((($F148/$E$144)*'PLAN DE ADQUISICIONES'!U$56)*($G148/$F148)))</f>
        <v>0</v>
      </c>
      <c r="Y148" s="420">
        <f>IF( $F148=0,0,((($F148/$E$144)*'PLAN DE ADQUISICIONES'!V$56)*($G148/$F148)))</f>
        <v>0</v>
      </c>
      <c r="Z148" s="420">
        <f>IF( $F148=0,0,((($F148/$E$144)*'PLAN DE ADQUISICIONES'!W$56)*($G148/$F148)))</f>
        <v>0</v>
      </c>
      <c r="AA148" s="420">
        <f>IF( $F148=0,0,((($F148/$E$144)*'PLAN DE ADQUISICIONES'!X$56)*($G148/$F148)))</f>
        <v>0</v>
      </c>
      <c r="AB148" s="420">
        <f>IF( $F148=0,0,((($F148/$E$144)*'PLAN DE ADQUISICIONES'!Y$56)*($G148/$F148)))</f>
        <v>0</v>
      </c>
      <c r="AC148" s="420">
        <f>IF( $F148=0,0,((($F148/$E$144)*'PLAN DE ADQUISICIONES'!Z$56)*($G148/$F148)))</f>
        <v>0</v>
      </c>
      <c r="AD148" s="420">
        <f>IF( $F148=0,0,((($F148/$E$144)*'PLAN DE ADQUISICIONES'!AA$56)*($G148/$F148)))</f>
        <v>0</v>
      </c>
      <c r="AE148" s="420">
        <f>IF( $F148=0,0,((($F148/$E$144)*'PLAN DE ADQUISICIONES'!AB$56)*($G148/$F148)))</f>
        <v>0</v>
      </c>
      <c r="AF148" s="420">
        <f>IF( $F148=0,0,((($F148/$E$144)*'PLAN DE ADQUISICIONES'!AC$56)*($G148/$F148)))</f>
        <v>0</v>
      </c>
      <c r="AG148" s="421">
        <f>U148+V148+W148+X148+Y148+Z148+AA148+AB148+AC148+AD148+AE148+AF148</f>
        <v>0</v>
      </c>
      <c r="AH148" s="425">
        <f>IF( $F148=0,0,((($F148/$E$144)*'PLAN DE ADQUISICIONES'!AD$56)*($G148/$F148)))</f>
        <v>0</v>
      </c>
      <c r="AI148" s="420">
        <f>IF( $F148=0,0,((($F148/$E$144)*'PLAN DE ADQUISICIONES'!AE$56)*($G148/$F148)))</f>
        <v>0</v>
      </c>
      <c r="AJ148" s="420">
        <f>IF( $F148=0,0,((($F148/$E$144)*'PLAN DE ADQUISICIONES'!AF$56)*($G148/$F148)))</f>
        <v>0</v>
      </c>
      <c r="AK148" s="420">
        <f>IF( $F148=0,0,((($F148/$E$144)*'PLAN DE ADQUISICIONES'!AG$56)*($G148/$F148)))</f>
        <v>0</v>
      </c>
      <c r="AL148" s="420">
        <f>IF( $F148=0,0,((($F148/$E$144)*'PLAN DE ADQUISICIONES'!AH$56)*($G148/$F148)))</f>
        <v>0</v>
      </c>
      <c r="AM148" s="420">
        <f>IF( $F148=0,0,((($F148/$E$144)*'PLAN DE ADQUISICIONES'!AI$56)*($G148/$F148)))</f>
        <v>0</v>
      </c>
      <c r="AN148" s="420">
        <f>IF( $F148=0,0,((($F148/$E$144)*'PLAN DE ADQUISICIONES'!AJ$56)*($G148/$F148)))</f>
        <v>0</v>
      </c>
      <c r="AO148" s="420">
        <f>IF( $F148=0,0,((($F148/$E$144)*'PLAN DE ADQUISICIONES'!AK$56)*($G148/$F148)))</f>
        <v>0</v>
      </c>
      <c r="AP148" s="420">
        <f>IF( $F148=0,0,((($F148/$E$144)*'PLAN DE ADQUISICIONES'!AL$56)*($G148/$F148)))</f>
        <v>0</v>
      </c>
      <c r="AQ148" s="420">
        <f>IF( $F148=0,0,((($F148/$E$144)*'PLAN DE ADQUISICIONES'!AM$56)*($G148/$F148)))</f>
        <v>0</v>
      </c>
      <c r="AR148" s="420">
        <f>IF( $F148=0,0,((($F148/$E$144)*'PLAN DE ADQUISICIONES'!AN$56)*($G148/$F148)))</f>
        <v>0</v>
      </c>
      <c r="AS148" s="420">
        <f>IF( $F148=0,0,((($F148/$E$144)*'PLAN DE ADQUISICIONES'!AO$56)*($G148/$F148)))</f>
        <v>0</v>
      </c>
      <c r="AT148" s="423">
        <f>AH148+AI148+AJ148+AK148+AL148+AM148+AN148+AO148+AP148+AQ148+AR148+AS148</f>
        <v>0</v>
      </c>
      <c r="AU148" s="426">
        <f>AS148+AR148+AQ148+AP148+AO148+AN148+AM148+AL148+AK148+AJ148+AI148+AH148+AF148+AE148+AD148+AC148+AB148+AA148+Z148+Y148+X148+W148+V148+U148+S148+R148+Q148+P148+O148+N148+M148+L148+K148+J148+I148+H148</f>
        <v>0</v>
      </c>
      <c r="AV148" s="392">
        <f t="shared" si="40"/>
        <v>0</v>
      </c>
    </row>
    <row r="149" spans="2:48" s="60" customFormat="1" ht="12.75" customHeight="1" x14ac:dyDescent="0.25">
      <c r="B149" s="416" t="str">
        <f>+'FORMATO COSTEO C2'!C234</f>
        <v>2.2.2.5</v>
      </c>
      <c r="C149" s="417" t="str">
        <f>+'FORMATO COSTEO C2'!B234</f>
        <v>Categoría de gasto</v>
      </c>
      <c r="D149" s="428"/>
      <c r="E149" s="556"/>
      <c r="F149" s="420">
        <f>+'FORMATO COSTEO C2'!G234</f>
        <v>0</v>
      </c>
      <c r="G149" s="421">
        <f>+'FORMATO COSTEO C2'!L234</f>
        <v>0</v>
      </c>
      <c r="H149" s="425">
        <f>IF( $F149=0,0,((($F149/$E$144)*'PLAN DE ADQUISICIONES'!F$56)*($G149/$F149)))</f>
        <v>0</v>
      </c>
      <c r="I149" s="420">
        <f>IF( $F149=0,0,((($F149/$E$144)*'PLAN DE ADQUISICIONES'!G$56)*($G149/$F149)))</f>
        <v>0</v>
      </c>
      <c r="J149" s="420">
        <f>IF( $F149=0,0,((($F149/$E$144)*'PLAN DE ADQUISICIONES'!H$56)*($G149/$F149)))</f>
        <v>0</v>
      </c>
      <c r="K149" s="420">
        <f>IF( $F149=0,0,((($F149/$E$144)*'PLAN DE ADQUISICIONES'!I$56)*($G149/$F149)))</f>
        <v>0</v>
      </c>
      <c r="L149" s="420">
        <f>IF( $F149=0,0,((($F149/$E$144)*'PLAN DE ADQUISICIONES'!J$56)*($G149/$F149)))</f>
        <v>0</v>
      </c>
      <c r="M149" s="420">
        <f>IF( $F149=0,0,((($F149/$E$144)*'PLAN DE ADQUISICIONES'!K$56)*($G149/$F149)))</f>
        <v>0</v>
      </c>
      <c r="N149" s="420">
        <f>IF( $F149=0,0,((($F149/$E$144)*'PLAN DE ADQUISICIONES'!L$56)*($G149/$F149)))</f>
        <v>0</v>
      </c>
      <c r="O149" s="420">
        <f>IF( $F149=0,0,((($F149/$E$144)*'PLAN DE ADQUISICIONES'!M$56)*($G149/$F149)))</f>
        <v>0</v>
      </c>
      <c r="P149" s="420">
        <f>IF( $F149=0,0,((($F149/$E$144)*'PLAN DE ADQUISICIONES'!N$56)*($G149/$F149)))</f>
        <v>0</v>
      </c>
      <c r="Q149" s="420">
        <f>IF( $F149=0,0,((($F149/$E$144)*'PLAN DE ADQUISICIONES'!O$56)*($G149/$F149)))</f>
        <v>0</v>
      </c>
      <c r="R149" s="420">
        <f>IF( $F149=0,0,((($F149/$E$144)*'PLAN DE ADQUISICIONES'!P$56)*($G149/$F149)))</f>
        <v>0</v>
      </c>
      <c r="S149" s="420">
        <f>IF( $F149=0,0,((($F149/$E$144)*'PLAN DE ADQUISICIONES'!Q$56)*($G149/$F149)))</f>
        <v>0</v>
      </c>
      <c r="T149" s="423">
        <f>H149+I149+J149+K149+L149+M149+N149+O149+P149+Q149+R149+S149</f>
        <v>0</v>
      </c>
      <c r="U149" s="424">
        <f>IF( $F149=0,0,((($F149/$E$144)*'PLAN DE ADQUISICIONES'!R$56)*($G149/$F149)))</f>
        <v>0</v>
      </c>
      <c r="V149" s="420">
        <f>IF( $F149=0,0,((($F149/$E$144)*'PLAN DE ADQUISICIONES'!S$56)*($G149/$F149)))</f>
        <v>0</v>
      </c>
      <c r="W149" s="420">
        <f>IF( $F149=0,0,((($F149/$E$144)*'PLAN DE ADQUISICIONES'!T$56)*($G149/$F149)))</f>
        <v>0</v>
      </c>
      <c r="X149" s="420">
        <f>IF( $F149=0,0,((($F149/$E$144)*'PLAN DE ADQUISICIONES'!U$56)*($G149/$F149)))</f>
        <v>0</v>
      </c>
      <c r="Y149" s="420">
        <f>IF( $F149=0,0,((($F149/$E$144)*'PLAN DE ADQUISICIONES'!V$56)*($G149/$F149)))</f>
        <v>0</v>
      </c>
      <c r="Z149" s="420">
        <f>IF( $F149=0,0,((($F149/$E$144)*'PLAN DE ADQUISICIONES'!W$56)*($G149/$F149)))</f>
        <v>0</v>
      </c>
      <c r="AA149" s="420">
        <f>IF( $F149=0,0,((($F149/$E$144)*'PLAN DE ADQUISICIONES'!X$56)*($G149/$F149)))</f>
        <v>0</v>
      </c>
      <c r="AB149" s="420">
        <f>IF( $F149=0,0,((($F149/$E$144)*'PLAN DE ADQUISICIONES'!Y$56)*($G149/$F149)))</f>
        <v>0</v>
      </c>
      <c r="AC149" s="420">
        <f>IF( $F149=0,0,((($F149/$E$144)*'PLAN DE ADQUISICIONES'!Z$56)*($G149/$F149)))</f>
        <v>0</v>
      </c>
      <c r="AD149" s="420">
        <f>IF( $F149=0,0,((($F149/$E$144)*'PLAN DE ADQUISICIONES'!AA$56)*($G149/$F149)))</f>
        <v>0</v>
      </c>
      <c r="AE149" s="420">
        <f>IF( $F149=0,0,((($F149/$E$144)*'PLAN DE ADQUISICIONES'!AB$56)*($G149/$F149)))</f>
        <v>0</v>
      </c>
      <c r="AF149" s="420">
        <f>IF( $F149=0,0,((($F149/$E$144)*'PLAN DE ADQUISICIONES'!AC$56)*($G149/$F149)))</f>
        <v>0</v>
      </c>
      <c r="AG149" s="421">
        <f>U149+V149+W149+X149+Y149+Z149+AA149+AB149+AC149+AD149+AE149+AF149</f>
        <v>0</v>
      </c>
      <c r="AH149" s="425">
        <f>IF( $F149=0,0,((($F149/$E$144)*'PLAN DE ADQUISICIONES'!AD$56)*($G149/$F149)))</f>
        <v>0</v>
      </c>
      <c r="AI149" s="420">
        <f>IF( $F149=0,0,((($F149/$E$144)*'PLAN DE ADQUISICIONES'!AE$56)*($G149/$F149)))</f>
        <v>0</v>
      </c>
      <c r="AJ149" s="420">
        <f>IF( $F149=0,0,((($F149/$E$144)*'PLAN DE ADQUISICIONES'!AF$56)*($G149/$F149)))</f>
        <v>0</v>
      </c>
      <c r="AK149" s="420">
        <f>IF( $F149=0,0,((($F149/$E$144)*'PLAN DE ADQUISICIONES'!AG$56)*($G149/$F149)))</f>
        <v>0</v>
      </c>
      <c r="AL149" s="420">
        <f>IF( $F149=0,0,((($F149/$E$144)*'PLAN DE ADQUISICIONES'!AH$56)*($G149/$F149)))</f>
        <v>0</v>
      </c>
      <c r="AM149" s="420">
        <f>IF( $F149=0,0,((($F149/$E$144)*'PLAN DE ADQUISICIONES'!AI$56)*($G149/$F149)))</f>
        <v>0</v>
      </c>
      <c r="AN149" s="420">
        <f>IF( $F149=0,0,((($F149/$E$144)*'PLAN DE ADQUISICIONES'!AJ$56)*($G149/$F149)))</f>
        <v>0</v>
      </c>
      <c r="AO149" s="420">
        <f>IF( $F149=0,0,((($F149/$E$144)*'PLAN DE ADQUISICIONES'!AK$56)*($G149/$F149)))</f>
        <v>0</v>
      </c>
      <c r="AP149" s="420">
        <f>IF( $F149=0,0,((($F149/$E$144)*'PLAN DE ADQUISICIONES'!AL$56)*($G149/$F149)))</f>
        <v>0</v>
      </c>
      <c r="AQ149" s="420">
        <f>IF( $F149=0,0,((($F149/$E$144)*'PLAN DE ADQUISICIONES'!AM$56)*($G149/$F149)))</f>
        <v>0</v>
      </c>
      <c r="AR149" s="420">
        <f>IF( $F149=0,0,((($F149/$E$144)*'PLAN DE ADQUISICIONES'!AN$56)*($G149/$F149)))</f>
        <v>0</v>
      </c>
      <c r="AS149" s="420">
        <f>IF( $F149=0,0,((($F149/$E$144)*'PLAN DE ADQUISICIONES'!AO$56)*($G149/$F149)))</f>
        <v>0</v>
      </c>
      <c r="AT149" s="423">
        <f>AH149+AI149+AJ149+AK149+AL149+AM149+AN149+AO149+AP149+AQ149+AR149+AS149</f>
        <v>0</v>
      </c>
      <c r="AU149" s="426">
        <f>AS149+AR149+AQ149+AP149+AO149+AN149+AM149+AL149+AK149+AJ149+AI149+AH149+AF149+AE149+AD149+AC149+AB149+AA149+Z149+Y149+X149+W149+V149+U149+S149+R149+Q149+P149+O149+N149+M149+L149+K149+J149+I149+H149</f>
        <v>0</v>
      </c>
      <c r="AV149" s="392">
        <f t="shared" si="40"/>
        <v>0</v>
      </c>
    </row>
    <row r="150" spans="2:48" s="60" customFormat="1" ht="12.75" customHeight="1" x14ac:dyDescent="0.25">
      <c r="B150" s="406" t="str">
        <f>+'FORMATO COSTEO C2'!C240</f>
        <v>2.2.3</v>
      </c>
      <c r="C150" s="430">
        <f>+'FORMATO COSTEO C2'!B240</f>
        <v>0</v>
      </c>
      <c r="D150" s="408" t="str">
        <f>+'FORMATO COSTEO C2'!D240</f>
        <v>Unidad medida</v>
      </c>
      <c r="E150" s="538">
        <f>+'FORMATO COSTEO C2'!E240</f>
        <v>0</v>
      </c>
      <c r="F150" s="410">
        <f>SUM(F151:F155)</f>
        <v>0</v>
      </c>
      <c r="G150" s="411">
        <f t="shared" ref="G150:AS150" si="42">SUM(G151:G155)</f>
        <v>0</v>
      </c>
      <c r="H150" s="412">
        <f t="shared" si="42"/>
        <v>0</v>
      </c>
      <c r="I150" s="410">
        <f t="shared" si="42"/>
        <v>0</v>
      </c>
      <c r="J150" s="410">
        <f t="shared" si="42"/>
        <v>0</v>
      </c>
      <c r="K150" s="410">
        <f t="shared" si="42"/>
        <v>0</v>
      </c>
      <c r="L150" s="410">
        <f t="shared" si="42"/>
        <v>0</v>
      </c>
      <c r="M150" s="410">
        <f t="shared" si="42"/>
        <v>0</v>
      </c>
      <c r="N150" s="410">
        <f t="shared" si="42"/>
        <v>0</v>
      </c>
      <c r="O150" s="410">
        <f t="shared" si="42"/>
        <v>0</v>
      </c>
      <c r="P150" s="410">
        <f t="shared" si="42"/>
        <v>0</v>
      </c>
      <c r="Q150" s="410">
        <f t="shared" si="42"/>
        <v>0</v>
      </c>
      <c r="R150" s="410">
        <f t="shared" si="42"/>
        <v>0</v>
      </c>
      <c r="S150" s="410">
        <f t="shared" si="42"/>
        <v>0</v>
      </c>
      <c r="T150" s="413">
        <f>SUM(T151:T155)</f>
        <v>0</v>
      </c>
      <c r="U150" s="414">
        <f t="shared" si="42"/>
        <v>0</v>
      </c>
      <c r="V150" s="410">
        <f t="shared" si="42"/>
        <v>0</v>
      </c>
      <c r="W150" s="410">
        <f t="shared" si="42"/>
        <v>0</v>
      </c>
      <c r="X150" s="410">
        <f t="shared" si="42"/>
        <v>0</v>
      </c>
      <c r="Y150" s="410">
        <f t="shared" si="42"/>
        <v>0</v>
      </c>
      <c r="Z150" s="410">
        <f t="shared" si="42"/>
        <v>0</v>
      </c>
      <c r="AA150" s="410">
        <f t="shared" si="42"/>
        <v>0</v>
      </c>
      <c r="AB150" s="410">
        <f t="shared" si="42"/>
        <v>0</v>
      </c>
      <c r="AC150" s="410">
        <f t="shared" si="42"/>
        <v>0</v>
      </c>
      <c r="AD150" s="410">
        <f t="shared" si="42"/>
        <v>0</v>
      </c>
      <c r="AE150" s="410">
        <f t="shared" si="42"/>
        <v>0</v>
      </c>
      <c r="AF150" s="410">
        <f t="shared" si="42"/>
        <v>0</v>
      </c>
      <c r="AG150" s="411">
        <f t="shared" si="42"/>
        <v>0</v>
      </c>
      <c r="AH150" s="412">
        <f t="shared" si="42"/>
        <v>0</v>
      </c>
      <c r="AI150" s="410">
        <f t="shared" si="42"/>
        <v>0</v>
      </c>
      <c r="AJ150" s="410">
        <f t="shared" si="42"/>
        <v>0</v>
      </c>
      <c r="AK150" s="410">
        <f t="shared" si="42"/>
        <v>0</v>
      </c>
      <c r="AL150" s="410">
        <f t="shared" si="42"/>
        <v>0</v>
      </c>
      <c r="AM150" s="410">
        <f t="shared" si="42"/>
        <v>0</v>
      </c>
      <c r="AN150" s="410">
        <f t="shared" si="42"/>
        <v>0</v>
      </c>
      <c r="AO150" s="410">
        <f t="shared" si="42"/>
        <v>0</v>
      </c>
      <c r="AP150" s="410">
        <f t="shared" si="42"/>
        <v>0</v>
      </c>
      <c r="AQ150" s="410">
        <f t="shared" si="42"/>
        <v>0</v>
      </c>
      <c r="AR150" s="410">
        <f t="shared" si="42"/>
        <v>0</v>
      </c>
      <c r="AS150" s="410">
        <f t="shared" si="42"/>
        <v>0</v>
      </c>
      <c r="AT150" s="413">
        <f>SUM(AT151:AT155)</f>
        <v>0</v>
      </c>
      <c r="AU150" s="415">
        <f>SUM(AU151:AU155)</f>
        <v>0</v>
      </c>
      <c r="AV150" s="392">
        <f t="shared" si="40"/>
        <v>0</v>
      </c>
    </row>
    <row r="151" spans="2:48" s="60" customFormat="1" ht="12.75" customHeight="1" x14ac:dyDescent="0.25">
      <c r="B151" s="416" t="str">
        <f>+'FORMATO COSTEO C2'!C242</f>
        <v>2.2.3.1</v>
      </c>
      <c r="C151" s="417" t="str">
        <f>+'FORMATO COSTEO C2'!B242</f>
        <v>Categoría de gasto</v>
      </c>
      <c r="D151" s="428"/>
      <c r="E151" s="556"/>
      <c r="F151" s="420">
        <f>+'FORMATO COSTEO C2'!G242</f>
        <v>0</v>
      </c>
      <c r="G151" s="421">
        <f>+'FORMATO COSTEO C2'!L242</f>
        <v>0</v>
      </c>
      <c r="H151" s="422">
        <f>IF( $F151=0,0,((($F151/$E$150)*'PLAN DE ADQUISICIONES'!F$57)*($G151/$F151)))</f>
        <v>0</v>
      </c>
      <c r="I151" s="420">
        <f>IF( $F151=0,0,((($F151/$E$150)*'PLAN DE ADQUISICIONES'!G$57)*($G151/$F151)))</f>
        <v>0</v>
      </c>
      <c r="J151" s="420">
        <f>IF( $F151=0,0,((($F151/$E$150)*'PLAN DE ADQUISICIONES'!H$57)*($G151/$F151)))</f>
        <v>0</v>
      </c>
      <c r="K151" s="420">
        <f>IF( $F151=0,0,((($F151/$E$150)*'PLAN DE ADQUISICIONES'!I$57)*($G151/$F151)))</f>
        <v>0</v>
      </c>
      <c r="L151" s="420">
        <f>IF( $F151=0,0,((($F151/$E$150)*'PLAN DE ADQUISICIONES'!J$57)*($G151/$F151)))</f>
        <v>0</v>
      </c>
      <c r="M151" s="420">
        <f>IF( $F151=0,0,((($F151/$E$150)*'PLAN DE ADQUISICIONES'!K$57)*($G151/$F151)))</f>
        <v>0</v>
      </c>
      <c r="N151" s="420">
        <f>IF( $F151=0,0,((($F151/$E$150)*'PLAN DE ADQUISICIONES'!L$57)*($G151/$F151)))</f>
        <v>0</v>
      </c>
      <c r="O151" s="420">
        <f>IF( $F151=0,0,((($F151/$E$150)*'PLAN DE ADQUISICIONES'!M$57)*($G151/$F151)))</f>
        <v>0</v>
      </c>
      <c r="P151" s="420">
        <f>IF( $F151=0,0,((($F151/$E$150)*'PLAN DE ADQUISICIONES'!N$57)*($G151/$F151)))</f>
        <v>0</v>
      </c>
      <c r="Q151" s="420">
        <f>IF( $F151=0,0,((($F151/$E$150)*'PLAN DE ADQUISICIONES'!O$57)*($G151/$F151)))</f>
        <v>0</v>
      </c>
      <c r="R151" s="420">
        <f>IF( $F151=0,0,((($F151/$E$150)*'PLAN DE ADQUISICIONES'!P$57)*($G151/$F151)))</f>
        <v>0</v>
      </c>
      <c r="S151" s="420">
        <f>IF( $F151=0,0,((($F151/$E$150)*'PLAN DE ADQUISICIONES'!Q$57)*($G151/$F151)))</f>
        <v>0</v>
      </c>
      <c r="T151" s="423">
        <f>H151+I151+J151+K151+L151+M151+N151+O151+P151+Q151+R151+S151</f>
        <v>0</v>
      </c>
      <c r="U151" s="424">
        <f>IF( $F151=0,0,((($F151/$E$150)*'PLAN DE ADQUISICIONES'!R$57)*($G151/$F151)))</f>
        <v>0</v>
      </c>
      <c r="V151" s="420">
        <f>IF( $F151=0,0,((($F151/$E$150)*'PLAN DE ADQUISICIONES'!S$57)*($G151/$F151)))</f>
        <v>0</v>
      </c>
      <c r="W151" s="420">
        <f>IF( $F151=0,0,((($F151/$E$150)*'PLAN DE ADQUISICIONES'!T$57)*($G151/$F151)))</f>
        <v>0</v>
      </c>
      <c r="X151" s="420">
        <f>IF( $F151=0,0,((($F151/$E$150)*'PLAN DE ADQUISICIONES'!U$57)*($G151/$F151)))</f>
        <v>0</v>
      </c>
      <c r="Y151" s="420">
        <f>IF( $F151=0,0,((($F151/$E$150)*'PLAN DE ADQUISICIONES'!V$57)*($G151/$F151)))</f>
        <v>0</v>
      </c>
      <c r="Z151" s="420">
        <f>IF( $F151=0,0,((($F151/$E$150)*'PLAN DE ADQUISICIONES'!W$57)*($G151/$F151)))</f>
        <v>0</v>
      </c>
      <c r="AA151" s="420">
        <f>IF( $F151=0,0,((($F151/$E$150)*'PLAN DE ADQUISICIONES'!X$57)*($G151/$F151)))</f>
        <v>0</v>
      </c>
      <c r="AB151" s="420">
        <f>IF( $F151=0,0,((($F151/$E$150)*'PLAN DE ADQUISICIONES'!Y$57)*($G151/$F151)))</f>
        <v>0</v>
      </c>
      <c r="AC151" s="420">
        <f>IF( $F151=0,0,((($F151/$E$150)*'PLAN DE ADQUISICIONES'!Z$57)*($G151/$F151)))</f>
        <v>0</v>
      </c>
      <c r="AD151" s="420">
        <f>IF( $F151=0,0,((($F151/$E$150)*'PLAN DE ADQUISICIONES'!AA$57)*($G151/$F151)))</f>
        <v>0</v>
      </c>
      <c r="AE151" s="420">
        <f>IF( $F151=0,0,((($F151/$E$150)*'PLAN DE ADQUISICIONES'!AB$57)*($G151/$F151)))</f>
        <v>0</v>
      </c>
      <c r="AF151" s="420">
        <f>IF( $F151=0,0,((($F151/$E$150)*'PLAN DE ADQUISICIONES'!AC$57)*($G151/$F151)))</f>
        <v>0</v>
      </c>
      <c r="AG151" s="421">
        <f>U151+V151+W151+X151+Y151+Z151+AA151+AB151+AC151+AD151+AE151+AF151</f>
        <v>0</v>
      </c>
      <c r="AH151" s="425">
        <f>IF( $F151=0,0,((($F151/$E$150)*'PLAN DE ADQUISICIONES'!AD$57)*($G151/$F151)))</f>
        <v>0</v>
      </c>
      <c r="AI151" s="420">
        <f>IF( $F151=0,0,((($F151/$E$150)*'PLAN DE ADQUISICIONES'!AE$57)*($G151/$F151)))</f>
        <v>0</v>
      </c>
      <c r="AJ151" s="420">
        <f>IF( $F151=0,0,((($F151/$E$150)*'PLAN DE ADQUISICIONES'!AF$57)*($G151/$F151)))</f>
        <v>0</v>
      </c>
      <c r="AK151" s="420">
        <f>IF( $F151=0,0,((($F151/$E$150)*'PLAN DE ADQUISICIONES'!AG$57)*($G151/$F151)))</f>
        <v>0</v>
      </c>
      <c r="AL151" s="420">
        <f>IF( $F151=0,0,((($F151/$E$150)*'PLAN DE ADQUISICIONES'!AH$57)*($G151/$F151)))</f>
        <v>0</v>
      </c>
      <c r="AM151" s="420">
        <f>IF( $F151=0,0,((($F151/$E$150)*'PLAN DE ADQUISICIONES'!AI$57)*($G151/$F151)))</f>
        <v>0</v>
      </c>
      <c r="AN151" s="420">
        <f>IF( $F151=0,0,((($F151/$E$150)*'PLAN DE ADQUISICIONES'!AJ$57)*($G151/$F151)))</f>
        <v>0</v>
      </c>
      <c r="AO151" s="420">
        <f>IF( $F151=0,0,((($F151/$E$150)*'PLAN DE ADQUISICIONES'!AK$57)*($G151/$F151)))</f>
        <v>0</v>
      </c>
      <c r="AP151" s="420">
        <f>IF( $F151=0,0,((($F151/$E$150)*'PLAN DE ADQUISICIONES'!AL$57)*($G151/$F151)))</f>
        <v>0</v>
      </c>
      <c r="AQ151" s="420">
        <f>IF( $F151=0,0,((($F151/$E$150)*'PLAN DE ADQUISICIONES'!AM$57)*($G151/$F151)))</f>
        <v>0</v>
      </c>
      <c r="AR151" s="420">
        <f>IF( $F151=0,0,((($F151/$E$150)*'PLAN DE ADQUISICIONES'!AN$57)*($G151/$F151)))</f>
        <v>0</v>
      </c>
      <c r="AS151" s="420">
        <f>IF( $F151=0,0,((($F151/$E$150)*'PLAN DE ADQUISICIONES'!AO$57)*($G151/$F151)))</f>
        <v>0</v>
      </c>
      <c r="AT151" s="423">
        <f>AH151+AI151+AJ151+AK151+AL151+AM151+AN151+AO151+AP151+AQ151+AR151+AS151</f>
        <v>0</v>
      </c>
      <c r="AU151" s="426">
        <f>AS151+AR151+AQ151+AP151+AO151+AN151+AM151+AL151+AK151+AJ151+AI151+AH151+AF151+AE151+AD151+AC151+AB151+AA151+Z151+Y151+X151+W151+V151+U151+S151+R151+Q151+P151+O151+N151+M151+L151+K151+J151+I151+H151</f>
        <v>0</v>
      </c>
      <c r="AV151" s="392">
        <f t="shared" si="40"/>
        <v>0</v>
      </c>
    </row>
    <row r="152" spans="2:48" s="60" customFormat="1" ht="12.75" customHeight="1" x14ac:dyDescent="0.25">
      <c r="B152" s="416" t="str">
        <f>+'FORMATO COSTEO C2'!C248</f>
        <v>2.2.3.2</v>
      </c>
      <c r="C152" s="417" t="str">
        <f>+'FORMATO COSTEO C2'!B248</f>
        <v>Categoría de gasto</v>
      </c>
      <c r="D152" s="428"/>
      <c r="E152" s="556"/>
      <c r="F152" s="420">
        <f>+'FORMATO COSTEO C2'!G248</f>
        <v>0</v>
      </c>
      <c r="G152" s="421">
        <f>+'FORMATO COSTEO C2'!L248</f>
        <v>0</v>
      </c>
      <c r="H152" s="425">
        <f>IF( $F152=0,0,((($F152/$E$150)*'PLAN DE ADQUISICIONES'!F$57)*($G152/$F152)))</f>
        <v>0</v>
      </c>
      <c r="I152" s="420">
        <f>IF( $F152=0,0,((($F152/$E$150)*'PLAN DE ADQUISICIONES'!G$57)*($G152/$F152)))</f>
        <v>0</v>
      </c>
      <c r="J152" s="420">
        <f>IF( $F152=0,0,((($F152/$E$150)*'PLAN DE ADQUISICIONES'!H$57)*($G152/$F152)))</f>
        <v>0</v>
      </c>
      <c r="K152" s="420">
        <f>IF( $F152=0,0,((($F152/$E$150)*'PLAN DE ADQUISICIONES'!I$57)*($G152/$F152)))</f>
        <v>0</v>
      </c>
      <c r="L152" s="420">
        <f>IF( $F152=0,0,((($F152/$E$150)*'PLAN DE ADQUISICIONES'!J$57)*($G152/$F152)))</f>
        <v>0</v>
      </c>
      <c r="M152" s="420">
        <f>IF( $F152=0,0,((($F152/$E$150)*'PLAN DE ADQUISICIONES'!K$57)*($G152/$F152)))</f>
        <v>0</v>
      </c>
      <c r="N152" s="420">
        <f>IF( $F152=0,0,((($F152/$E$150)*'PLAN DE ADQUISICIONES'!L$57)*($G152/$F152)))</f>
        <v>0</v>
      </c>
      <c r="O152" s="420">
        <f>IF( $F152=0,0,((($F152/$E$150)*'PLAN DE ADQUISICIONES'!M$57)*($G152/$F152)))</f>
        <v>0</v>
      </c>
      <c r="P152" s="420">
        <f>IF( $F152=0,0,((($F152/$E$150)*'PLAN DE ADQUISICIONES'!N$57)*($G152/$F152)))</f>
        <v>0</v>
      </c>
      <c r="Q152" s="420">
        <f>IF( $F152=0,0,((($F152/$E$150)*'PLAN DE ADQUISICIONES'!O$57)*($G152/$F152)))</f>
        <v>0</v>
      </c>
      <c r="R152" s="420">
        <f>IF( $F152=0,0,((($F152/$E$150)*'PLAN DE ADQUISICIONES'!P$57)*($G152/$F152)))</f>
        <v>0</v>
      </c>
      <c r="S152" s="420">
        <f>IF( $F152=0,0,((($F152/$E$150)*'PLAN DE ADQUISICIONES'!Q$57)*($G152/$F152)))</f>
        <v>0</v>
      </c>
      <c r="T152" s="423">
        <f>H152+I152+J152+K152+L152+M152+N152+O152+P152+Q152+R152+S152</f>
        <v>0</v>
      </c>
      <c r="U152" s="424">
        <f>IF( $F152=0,0,((($F152/$E$150)*'PLAN DE ADQUISICIONES'!R$57)*($G152/$F152)))</f>
        <v>0</v>
      </c>
      <c r="V152" s="420">
        <f>IF( $F152=0,0,((($F152/$E$150)*'PLAN DE ADQUISICIONES'!S$57)*($G152/$F152)))</f>
        <v>0</v>
      </c>
      <c r="W152" s="420">
        <f>IF( $F152=0,0,((($F152/$E$150)*'PLAN DE ADQUISICIONES'!T$57)*($G152/$F152)))</f>
        <v>0</v>
      </c>
      <c r="X152" s="420">
        <f>IF( $F152=0,0,((($F152/$E$150)*'PLAN DE ADQUISICIONES'!U$57)*($G152/$F152)))</f>
        <v>0</v>
      </c>
      <c r="Y152" s="420">
        <f>IF( $F152=0,0,((($F152/$E$150)*'PLAN DE ADQUISICIONES'!V$57)*($G152/$F152)))</f>
        <v>0</v>
      </c>
      <c r="Z152" s="420">
        <f>IF( $F152=0,0,((($F152/$E$150)*'PLAN DE ADQUISICIONES'!W$57)*($G152/$F152)))</f>
        <v>0</v>
      </c>
      <c r="AA152" s="420">
        <f>IF( $F152=0,0,((($F152/$E$150)*'PLAN DE ADQUISICIONES'!X$57)*($G152/$F152)))</f>
        <v>0</v>
      </c>
      <c r="AB152" s="420">
        <f>IF( $F152=0,0,((($F152/$E$150)*'PLAN DE ADQUISICIONES'!Y$57)*($G152/$F152)))</f>
        <v>0</v>
      </c>
      <c r="AC152" s="420">
        <f>IF( $F152=0,0,((($F152/$E$150)*'PLAN DE ADQUISICIONES'!Z$57)*($G152/$F152)))</f>
        <v>0</v>
      </c>
      <c r="AD152" s="420">
        <f>IF( $F152=0,0,((($F152/$E$150)*'PLAN DE ADQUISICIONES'!AA$57)*($G152/$F152)))</f>
        <v>0</v>
      </c>
      <c r="AE152" s="420">
        <f>IF( $F152=0,0,((($F152/$E$150)*'PLAN DE ADQUISICIONES'!AB$57)*($G152/$F152)))</f>
        <v>0</v>
      </c>
      <c r="AF152" s="420">
        <f>IF( $F152=0,0,((($F152/$E$150)*'PLAN DE ADQUISICIONES'!AC$57)*($G152/$F152)))</f>
        <v>0</v>
      </c>
      <c r="AG152" s="421">
        <f>U152+V152+W152+X152+Y152+Z152+AA152+AB152+AC152+AD152+AE152+AF152</f>
        <v>0</v>
      </c>
      <c r="AH152" s="425">
        <f>IF( $F152=0,0,((($F152/$E$150)*'PLAN DE ADQUISICIONES'!AD$57)*($G152/$F152)))</f>
        <v>0</v>
      </c>
      <c r="AI152" s="420">
        <f>IF( $F152=0,0,((($F152/$E$150)*'PLAN DE ADQUISICIONES'!AE$57)*($G152/$F152)))</f>
        <v>0</v>
      </c>
      <c r="AJ152" s="420">
        <f>IF( $F152=0,0,((($F152/$E$150)*'PLAN DE ADQUISICIONES'!AF$57)*($G152/$F152)))</f>
        <v>0</v>
      </c>
      <c r="AK152" s="420">
        <f>IF( $F152=0,0,((($F152/$E$150)*'PLAN DE ADQUISICIONES'!AG$57)*($G152/$F152)))</f>
        <v>0</v>
      </c>
      <c r="AL152" s="420">
        <f>IF( $F152=0,0,((($F152/$E$150)*'PLAN DE ADQUISICIONES'!AH$57)*($G152/$F152)))</f>
        <v>0</v>
      </c>
      <c r="AM152" s="420">
        <f>IF( $F152=0,0,((($F152/$E$150)*'PLAN DE ADQUISICIONES'!AI$57)*($G152/$F152)))</f>
        <v>0</v>
      </c>
      <c r="AN152" s="420">
        <f>IF( $F152=0,0,((($F152/$E$150)*'PLAN DE ADQUISICIONES'!AJ$57)*($G152/$F152)))</f>
        <v>0</v>
      </c>
      <c r="AO152" s="420">
        <f>IF( $F152=0,0,((($F152/$E$150)*'PLAN DE ADQUISICIONES'!AK$57)*($G152/$F152)))</f>
        <v>0</v>
      </c>
      <c r="AP152" s="420">
        <f>IF( $F152=0,0,((($F152/$E$150)*'PLAN DE ADQUISICIONES'!AL$57)*($G152/$F152)))</f>
        <v>0</v>
      </c>
      <c r="AQ152" s="420">
        <f>IF( $F152=0,0,((($F152/$E$150)*'PLAN DE ADQUISICIONES'!AM$57)*($G152/$F152)))</f>
        <v>0</v>
      </c>
      <c r="AR152" s="420">
        <f>IF( $F152=0,0,((($F152/$E$150)*'PLAN DE ADQUISICIONES'!AN$57)*($G152/$F152)))</f>
        <v>0</v>
      </c>
      <c r="AS152" s="420">
        <f>IF( $F152=0,0,((($F152/$E$150)*'PLAN DE ADQUISICIONES'!AO$57)*($G152/$F152)))</f>
        <v>0</v>
      </c>
      <c r="AT152" s="423">
        <f>AH152+AI152+AJ152+AK152+AL152+AM152+AN152+AO152+AP152+AQ152+AR152+AS152</f>
        <v>0</v>
      </c>
      <c r="AU152" s="426">
        <f>AS152+AR152+AQ152+AP152+AO152+AN152+AM152+AL152+AK152+AJ152+AI152+AH152+AF152+AE152+AD152+AC152+AB152+AA152+Z152+Y152+X152+W152+V152+U152+S152+R152+Q152+P152+O152+N152+M152+L152+K152+J152+I152+H152</f>
        <v>0</v>
      </c>
      <c r="AV152" s="392">
        <f t="shared" si="40"/>
        <v>0</v>
      </c>
    </row>
    <row r="153" spans="2:48" s="60" customFormat="1" ht="12.75" customHeight="1" x14ac:dyDescent="0.25">
      <c r="B153" s="416" t="str">
        <f>+'FORMATO COSTEO C2'!C254</f>
        <v>2.2.3.3</v>
      </c>
      <c r="C153" s="417" t="str">
        <f>+'FORMATO COSTEO C2'!B254</f>
        <v>Categoría de gasto</v>
      </c>
      <c r="D153" s="428"/>
      <c r="E153" s="556"/>
      <c r="F153" s="420">
        <f>+'FORMATO COSTEO C2'!G254</f>
        <v>0</v>
      </c>
      <c r="G153" s="421">
        <f>+'FORMATO COSTEO C2'!L254</f>
        <v>0</v>
      </c>
      <c r="H153" s="425">
        <f>IF( $F153=0,0,((($F153/$E$150)*'PLAN DE ADQUISICIONES'!F$57)*($G153/$F153)))</f>
        <v>0</v>
      </c>
      <c r="I153" s="420">
        <f>IF( $F153=0,0,((($F153/$E$150)*'PLAN DE ADQUISICIONES'!G$57)*($G153/$F153)))</f>
        <v>0</v>
      </c>
      <c r="J153" s="420">
        <f>IF( $F153=0,0,((($F153/$E$150)*'PLAN DE ADQUISICIONES'!H$57)*($G153/$F153)))</f>
        <v>0</v>
      </c>
      <c r="K153" s="420">
        <f>IF( $F153=0,0,((($F153/$E$150)*'PLAN DE ADQUISICIONES'!I$57)*($G153/$F153)))</f>
        <v>0</v>
      </c>
      <c r="L153" s="420">
        <f>IF( $F153=0,0,((($F153/$E$150)*'PLAN DE ADQUISICIONES'!J$57)*($G153/$F153)))</f>
        <v>0</v>
      </c>
      <c r="M153" s="420">
        <f>IF( $F153=0,0,((($F153/$E$150)*'PLAN DE ADQUISICIONES'!K$57)*($G153/$F153)))</f>
        <v>0</v>
      </c>
      <c r="N153" s="420">
        <f>IF( $F153=0,0,((($F153/$E$150)*'PLAN DE ADQUISICIONES'!L$57)*($G153/$F153)))</f>
        <v>0</v>
      </c>
      <c r="O153" s="420">
        <f>IF( $F153=0,0,((($F153/$E$150)*'PLAN DE ADQUISICIONES'!M$57)*($G153/$F153)))</f>
        <v>0</v>
      </c>
      <c r="P153" s="420">
        <f>IF( $F153=0,0,((($F153/$E$150)*'PLAN DE ADQUISICIONES'!N$57)*($G153/$F153)))</f>
        <v>0</v>
      </c>
      <c r="Q153" s="420">
        <f>IF( $F153=0,0,((($F153/$E$150)*'PLAN DE ADQUISICIONES'!O$57)*($G153/$F153)))</f>
        <v>0</v>
      </c>
      <c r="R153" s="420">
        <f>IF( $F153=0,0,((($F153/$E$150)*'PLAN DE ADQUISICIONES'!P$57)*($G153/$F153)))</f>
        <v>0</v>
      </c>
      <c r="S153" s="420">
        <f>IF( $F153=0,0,((($F153/$E$150)*'PLAN DE ADQUISICIONES'!Q$57)*($G153/$F153)))</f>
        <v>0</v>
      </c>
      <c r="T153" s="423">
        <f>H153+I153+J153+K153+L153+M153+N153+O153+P153+Q153+R153+S153</f>
        <v>0</v>
      </c>
      <c r="U153" s="424">
        <f>IF( $F153=0,0,((($F153/$E$150)*'PLAN DE ADQUISICIONES'!R$57)*($G153/$F153)))</f>
        <v>0</v>
      </c>
      <c r="V153" s="420">
        <f>IF( $F153=0,0,((($F153/$E$150)*'PLAN DE ADQUISICIONES'!S$57)*($G153/$F153)))</f>
        <v>0</v>
      </c>
      <c r="W153" s="420">
        <f>IF( $F153=0,0,((($F153/$E$150)*'PLAN DE ADQUISICIONES'!T$57)*($G153/$F153)))</f>
        <v>0</v>
      </c>
      <c r="X153" s="420">
        <f>IF( $F153=0,0,((($F153/$E$150)*'PLAN DE ADQUISICIONES'!U$57)*($G153/$F153)))</f>
        <v>0</v>
      </c>
      <c r="Y153" s="420">
        <f>IF( $F153=0,0,((($F153/$E$150)*'PLAN DE ADQUISICIONES'!V$57)*($G153/$F153)))</f>
        <v>0</v>
      </c>
      <c r="Z153" s="420">
        <f>IF( $F153=0,0,((($F153/$E$150)*'PLAN DE ADQUISICIONES'!W$57)*($G153/$F153)))</f>
        <v>0</v>
      </c>
      <c r="AA153" s="420">
        <f>IF( $F153=0,0,((($F153/$E$150)*'PLAN DE ADQUISICIONES'!X$57)*($G153/$F153)))</f>
        <v>0</v>
      </c>
      <c r="AB153" s="420">
        <f>IF( $F153=0,0,((($F153/$E$150)*'PLAN DE ADQUISICIONES'!Y$57)*($G153/$F153)))</f>
        <v>0</v>
      </c>
      <c r="AC153" s="420">
        <f>IF( $F153=0,0,((($F153/$E$150)*'PLAN DE ADQUISICIONES'!Z$57)*($G153/$F153)))</f>
        <v>0</v>
      </c>
      <c r="AD153" s="420">
        <f>IF( $F153=0,0,((($F153/$E$150)*'PLAN DE ADQUISICIONES'!AA$57)*($G153/$F153)))</f>
        <v>0</v>
      </c>
      <c r="AE153" s="420">
        <f>IF( $F153=0,0,((($F153/$E$150)*'PLAN DE ADQUISICIONES'!AB$57)*($G153/$F153)))</f>
        <v>0</v>
      </c>
      <c r="AF153" s="420">
        <f>IF( $F153=0,0,((($F153/$E$150)*'PLAN DE ADQUISICIONES'!AC$57)*($G153/$F153)))</f>
        <v>0</v>
      </c>
      <c r="AG153" s="421">
        <f>U153+V153+W153+X153+Y153+Z153+AA153+AB153+AC153+AD153+AE153+AF153</f>
        <v>0</v>
      </c>
      <c r="AH153" s="425">
        <f>IF( $F153=0,0,((($F153/$E$150)*'PLAN DE ADQUISICIONES'!AD$57)*($G153/$F153)))</f>
        <v>0</v>
      </c>
      <c r="AI153" s="420">
        <f>IF( $F153=0,0,((($F153/$E$150)*'PLAN DE ADQUISICIONES'!AE$57)*($G153/$F153)))</f>
        <v>0</v>
      </c>
      <c r="AJ153" s="420">
        <f>IF( $F153=0,0,((($F153/$E$150)*'PLAN DE ADQUISICIONES'!AF$57)*($G153/$F153)))</f>
        <v>0</v>
      </c>
      <c r="AK153" s="420">
        <f>IF( $F153=0,0,((($F153/$E$150)*'PLAN DE ADQUISICIONES'!AG$57)*($G153/$F153)))</f>
        <v>0</v>
      </c>
      <c r="AL153" s="420">
        <f>IF( $F153=0,0,((($F153/$E$150)*'PLAN DE ADQUISICIONES'!AH$57)*($G153/$F153)))</f>
        <v>0</v>
      </c>
      <c r="AM153" s="420">
        <f>IF( $F153=0,0,((($F153/$E$150)*'PLAN DE ADQUISICIONES'!AI$57)*($G153/$F153)))</f>
        <v>0</v>
      </c>
      <c r="AN153" s="420">
        <f>IF( $F153=0,0,((($F153/$E$150)*'PLAN DE ADQUISICIONES'!AJ$57)*($G153/$F153)))</f>
        <v>0</v>
      </c>
      <c r="AO153" s="420">
        <f>IF( $F153=0,0,((($F153/$E$150)*'PLAN DE ADQUISICIONES'!AK$57)*($G153/$F153)))</f>
        <v>0</v>
      </c>
      <c r="AP153" s="420">
        <f>IF( $F153=0,0,((($F153/$E$150)*'PLAN DE ADQUISICIONES'!AL$57)*($G153/$F153)))</f>
        <v>0</v>
      </c>
      <c r="AQ153" s="420">
        <f>IF( $F153=0,0,((($F153/$E$150)*'PLAN DE ADQUISICIONES'!AM$57)*($G153/$F153)))</f>
        <v>0</v>
      </c>
      <c r="AR153" s="420">
        <f>IF( $F153=0,0,((($F153/$E$150)*'PLAN DE ADQUISICIONES'!AN$57)*($G153/$F153)))</f>
        <v>0</v>
      </c>
      <c r="AS153" s="420">
        <f>IF( $F153=0,0,((($F153/$E$150)*'PLAN DE ADQUISICIONES'!AO$57)*($G153/$F153)))</f>
        <v>0</v>
      </c>
      <c r="AT153" s="423">
        <f>AH153+AI153+AJ153+AK153+AL153+AM153+AN153+AO153+AP153+AQ153+AR153+AS153</f>
        <v>0</v>
      </c>
      <c r="AU153" s="426">
        <f>AS153+AR153+AQ153+AP153+AO153+AN153+AM153+AL153+AK153+AJ153+AI153+AH153+AF153+AE153+AD153+AC153+AB153+AA153+Z153+Y153+X153+W153+V153+U153+S153+R153+Q153+P153+O153+N153+M153+L153+K153+J153+I153+H153</f>
        <v>0</v>
      </c>
      <c r="AV153" s="392">
        <f t="shared" si="40"/>
        <v>0</v>
      </c>
    </row>
    <row r="154" spans="2:48" s="60" customFormat="1" ht="12.75" customHeight="1" x14ac:dyDescent="0.25">
      <c r="B154" s="416" t="str">
        <f>+'FORMATO COSTEO C2'!C260</f>
        <v>2.2.3.4</v>
      </c>
      <c r="C154" s="417" t="str">
        <f>+'FORMATO COSTEO C2'!B260</f>
        <v>Categoría de gasto</v>
      </c>
      <c r="D154" s="428"/>
      <c r="E154" s="556"/>
      <c r="F154" s="420">
        <f>+'FORMATO COSTEO C2'!G260</f>
        <v>0</v>
      </c>
      <c r="G154" s="421">
        <f>+'FORMATO COSTEO C2'!L260</f>
        <v>0</v>
      </c>
      <c r="H154" s="425">
        <f>IF( $F154=0,0,((($F154/$E$150)*'PLAN DE ADQUISICIONES'!F$57)*($G154/$F154)))</f>
        <v>0</v>
      </c>
      <c r="I154" s="420">
        <f>IF( $F154=0,0,((($F154/$E$150)*'PLAN DE ADQUISICIONES'!G$57)*($G154/$F154)))</f>
        <v>0</v>
      </c>
      <c r="J154" s="420">
        <f>IF( $F154=0,0,((($F154/$E$150)*'PLAN DE ADQUISICIONES'!H$57)*($G154/$F154)))</f>
        <v>0</v>
      </c>
      <c r="K154" s="420">
        <f>IF( $F154=0,0,((($F154/$E$150)*'PLAN DE ADQUISICIONES'!I$57)*($G154/$F154)))</f>
        <v>0</v>
      </c>
      <c r="L154" s="420">
        <f>IF( $F154=0,0,((($F154/$E$150)*'PLAN DE ADQUISICIONES'!J$57)*($G154/$F154)))</f>
        <v>0</v>
      </c>
      <c r="M154" s="420">
        <f>IF( $F154=0,0,((($F154/$E$150)*'PLAN DE ADQUISICIONES'!K$57)*($G154/$F154)))</f>
        <v>0</v>
      </c>
      <c r="N154" s="420">
        <f>IF( $F154=0,0,((($F154/$E$150)*'PLAN DE ADQUISICIONES'!L$57)*($G154/$F154)))</f>
        <v>0</v>
      </c>
      <c r="O154" s="420">
        <f>IF( $F154=0,0,((($F154/$E$150)*'PLAN DE ADQUISICIONES'!M$57)*($G154/$F154)))</f>
        <v>0</v>
      </c>
      <c r="P154" s="420">
        <f>IF( $F154=0,0,((($F154/$E$150)*'PLAN DE ADQUISICIONES'!N$57)*($G154/$F154)))</f>
        <v>0</v>
      </c>
      <c r="Q154" s="420">
        <f>IF( $F154=0,0,((($F154/$E$150)*'PLAN DE ADQUISICIONES'!O$57)*($G154/$F154)))</f>
        <v>0</v>
      </c>
      <c r="R154" s="420">
        <f>IF( $F154=0,0,((($F154/$E$150)*'PLAN DE ADQUISICIONES'!P$57)*($G154/$F154)))</f>
        <v>0</v>
      </c>
      <c r="S154" s="420">
        <f>IF( $F154=0,0,((($F154/$E$150)*'PLAN DE ADQUISICIONES'!Q$57)*($G154/$F154)))</f>
        <v>0</v>
      </c>
      <c r="T154" s="423">
        <f>H154+I154+J154+K154+L154+M154+N154+O154+P154+Q154+R154+S154</f>
        <v>0</v>
      </c>
      <c r="U154" s="424">
        <f>IF( $F154=0,0,((($F154/$E$150)*'PLAN DE ADQUISICIONES'!R$57)*($G154/$F154)))</f>
        <v>0</v>
      </c>
      <c r="V154" s="420">
        <f>IF( $F154=0,0,((($F154/$E$150)*'PLAN DE ADQUISICIONES'!S$57)*($G154/$F154)))</f>
        <v>0</v>
      </c>
      <c r="W154" s="420">
        <f>IF( $F154=0,0,((($F154/$E$150)*'PLAN DE ADQUISICIONES'!T$57)*($G154/$F154)))</f>
        <v>0</v>
      </c>
      <c r="X154" s="420">
        <f>IF( $F154=0,0,((($F154/$E$150)*'PLAN DE ADQUISICIONES'!U$57)*($G154/$F154)))</f>
        <v>0</v>
      </c>
      <c r="Y154" s="420">
        <f>IF( $F154=0,0,((($F154/$E$150)*'PLAN DE ADQUISICIONES'!V$57)*($G154/$F154)))</f>
        <v>0</v>
      </c>
      <c r="Z154" s="420">
        <f>IF( $F154=0,0,((($F154/$E$150)*'PLAN DE ADQUISICIONES'!W$57)*($G154/$F154)))</f>
        <v>0</v>
      </c>
      <c r="AA154" s="420">
        <f>IF( $F154=0,0,((($F154/$E$150)*'PLAN DE ADQUISICIONES'!X$57)*($G154/$F154)))</f>
        <v>0</v>
      </c>
      <c r="AB154" s="420">
        <f>IF( $F154=0,0,((($F154/$E$150)*'PLAN DE ADQUISICIONES'!Y$57)*($G154/$F154)))</f>
        <v>0</v>
      </c>
      <c r="AC154" s="420">
        <f>IF( $F154=0,0,((($F154/$E$150)*'PLAN DE ADQUISICIONES'!Z$57)*($G154/$F154)))</f>
        <v>0</v>
      </c>
      <c r="AD154" s="420">
        <f>IF( $F154=0,0,((($F154/$E$150)*'PLAN DE ADQUISICIONES'!AA$57)*($G154/$F154)))</f>
        <v>0</v>
      </c>
      <c r="AE154" s="420">
        <f>IF( $F154=0,0,((($F154/$E$150)*'PLAN DE ADQUISICIONES'!AB$57)*($G154/$F154)))</f>
        <v>0</v>
      </c>
      <c r="AF154" s="420">
        <f>IF( $F154=0,0,((($F154/$E$150)*'PLAN DE ADQUISICIONES'!AC$57)*($G154/$F154)))</f>
        <v>0</v>
      </c>
      <c r="AG154" s="421">
        <f>U154+V154+W154+X154+Y154+Z154+AA154+AB154+AC154+AD154+AE154+AF154</f>
        <v>0</v>
      </c>
      <c r="AH154" s="425">
        <f>IF( $F154=0,0,((($F154/$E$150)*'PLAN DE ADQUISICIONES'!AD$57)*($G154/$F154)))</f>
        <v>0</v>
      </c>
      <c r="AI154" s="420">
        <f>IF( $F154=0,0,((($F154/$E$150)*'PLAN DE ADQUISICIONES'!AE$57)*($G154/$F154)))</f>
        <v>0</v>
      </c>
      <c r="AJ154" s="420">
        <f>IF( $F154=0,0,((($F154/$E$150)*'PLAN DE ADQUISICIONES'!AF$57)*($G154/$F154)))</f>
        <v>0</v>
      </c>
      <c r="AK154" s="420">
        <f>IF( $F154=0,0,((($F154/$E$150)*'PLAN DE ADQUISICIONES'!AG$57)*($G154/$F154)))</f>
        <v>0</v>
      </c>
      <c r="AL154" s="420">
        <f>IF( $F154=0,0,((($F154/$E$150)*'PLAN DE ADQUISICIONES'!AH$57)*($G154/$F154)))</f>
        <v>0</v>
      </c>
      <c r="AM154" s="420">
        <f>IF( $F154=0,0,((($F154/$E$150)*'PLAN DE ADQUISICIONES'!AI$57)*($G154/$F154)))</f>
        <v>0</v>
      </c>
      <c r="AN154" s="420">
        <f>IF( $F154=0,0,((($F154/$E$150)*'PLAN DE ADQUISICIONES'!AJ$57)*($G154/$F154)))</f>
        <v>0</v>
      </c>
      <c r="AO154" s="420">
        <f>IF( $F154=0,0,((($F154/$E$150)*'PLAN DE ADQUISICIONES'!AK$57)*($G154/$F154)))</f>
        <v>0</v>
      </c>
      <c r="AP154" s="420">
        <f>IF( $F154=0,0,((($F154/$E$150)*'PLAN DE ADQUISICIONES'!AL$57)*($G154/$F154)))</f>
        <v>0</v>
      </c>
      <c r="AQ154" s="420">
        <f>IF( $F154=0,0,((($F154/$E$150)*'PLAN DE ADQUISICIONES'!AM$57)*($G154/$F154)))</f>
        <v>0</v>
      </c>
      <c r="AR154" s="420">
        <f>IF( $F154=0,0,((($F154/$E$150)*'PLAN DE ADQUISICIONES'!AN$57)*($G154/$F154)))</f>
        <v>0</v>
      </c>
      <c r="AS154" s="420">
        <f>IF( $F154=0,0,((($F154/$E$150)*'PLAN DE ADQUISICIONES'!AO$57)*($G154/$F154)))</f>
        <v>0</v>
      </c>
      <c r="AT154" s="423">
        <f>AH154+AI154+AJ154+AK154+AL154+AM154+AN154+AO154+AP154+AQ154+AR154+AS154</f>
        <v>0</v>
      </c>
      <c r="AU154" s="426">
        <f>AS154+AR154+AQ154+AP154+AO154+AN154+AM154+AL154+AK154+AJ154+AI154+AH154+AF154+AE154+AD154+AC154+AB154+AA154+Z154+Y154+X154+W154+V154+U154+S154+R154+Q154+P154+O154+N154+M154+L154+K154+J154+I154+H154</f>
        <v>0</v>
      </c>
      <c r="AV154" s="392">
        <f t="shared" si="40"/>
        <v>0</v>
      </c>
    </row>
    <row r="155" spans="2:48" s="60" customFormat="1" ht="12.75" customHeight="1" x14ac:dyDescent="0.25">
      <c r="B155" s="416" t="str">
        <f>+'FORMATO COSTEO C2'!C266</f>
        <v>2.2.3.5</v>
      </c>
      <c r="C155" s="417" t="str">
        <f>+'FORMATO COSTEO C2'!B266</f>
        <v>Categoría de gasto</v>
      </c>
      <c r="D155" s="428"/>
      <c r="E155" s="556"/>
      <c r="F155" s="420">
        <f>+'FORMATO COSTEO C2'!G266</f>
        <v>0</v>
      </c>
      <c r="G155" s="421">
        <f>+'FORMATO COSTEO C2'!L266</f>
        <v>0</v>
      </c>
      <c r="H155" s="425">
        <f>IF( $F155=0,0,((($F155/$E$150)*'PLAN DE ADQUISICIONES'!F$57)*($G155/$F155)))</f>
        <v>0</v>
      </c>
      <c r="I155" s="420">
        <f>IF( $F155=0,0,((($F155/$E$150)*'PLAN DE ADQUISICIONES'!G$57)*($G155/$F155)))</f>
        <v>0</v>
      </c>
      <c r="J155" s="420">
        <f>IF( $F155=0,0,((($F155/$E$150)*'PLAN DE ADQUISICIONES'!H$57)*($G155/$F155)))</f>
        <v>0</v>
      </c>
      <c r="K155" s="420">
        <f>IF( $F155=0,0,((($F155/$E$150)*'PLAN DE ADQUISICIONES'!I$57)*($G155/$F155)))</f>
        <v>0</v>
      </c>
      <c r="L155" s="420">
        <f>IF( $F155=0,0,((($F155/$E$150)*'PLAN DE ADQUISICIONES'!J$57)*($G155/$F155)))</f>
        <v>0</v>
      </c>
      <c r="M155" s="420">
        <f>IF( $F155=0,0,((($F155/$E$150)*'PLAN DE ADQUISICIONES'!K$57)*($G155/$F155)))</f>
        <v>0</v>
      </c>
      <c r="N155" s="420">
        <f>IF( $F155=0,0,((($F155/$E$150)*'PLAN DE ADQUISICIONES'!L$57)*($G155/$F155)))</f>
        <v>0</v>
      </c>
      <c r="O155" s="420">
        <f>IF( $F155=0,0,((($F155/$E$150)*'PLAN DE ADQUISICIONES'!M$57)*($G155/$F155)))</f>
        <v>0</v>
      </c>
      <c r="P155" s="420">
        <f>IF( $F155=0,0,((($F155/$E$150)*'PLAN DE ADQUISICIONES'!N$57)*($G155/$F155)))</f>
        <v>0</v>
      </c>
      <c r="Q155" s="420">
        <f>IF( $F155=0,0,((($F155/$E$150)*'PLAN DE ADQUISICIONES'!O$57)*($G155/$F155)))</f>
        <v>0</v>
      </c>
      <c r="R155" s="420">
        <f>IF( $F155=0,0,((($F155/$E$150)*'PLAN DE ADQUISICIONES'!P$57)*($G155/$F155)))</f>
        <v>0</v>
      </c>
      <c r="S155" s="420">
        <f>IF( $F155=0,0,((($F155/$E$150)*'PLAN DE ADQUISICIONES'!Q$57)*($G155/$F155)))</f>
        <v>0</v>
      </c>
      <c r="T155" s="423">
        <f>H155+I155+J155+K155+L155+M155+N155+O155+P155+Q155+R155+S155</f>
        <v>0</v>
      </c>
      <c r="U155" s="424">
        <f>IF( $F155=0,0,((($F155/$E$150)*'PLAN DE ADQUISICIONES'!R$57)*($G155/$F155)))</f>
        <v>0</v>
      </c>
      <c r="V155" s="420">
        <f>IF( $F155=0,0,((($F155/$E$150)*'PLAN DE ADQUISICIONES'!S$57)*($G155/$F155)))</f>
        <v>0</v>
      </c>
      <c r="W155" s="420">
        <f>IF( $F155=0,0,((($F155/$E$150)*'PLAN DE ADQUISICIONES'!T$57)*($G155/$F155)))</f>
        <v>0</v>
      </c>
      <c r="X155" s="420">
        <f>IF( $F155=0,0,((($F155/$E$150)*'PLAN DE ADQUISICIONES'!U$57)*($G155/$F155)))</f>
        <v>0</v>
      </c>
      <c r="Y155" s="420">
        <f>IF( $F155=0,0,((($F155/$E$150)*'PLAN DE ADQUISICIONES'!V$57)*($G155/$F155)))</f>
        <v>0</v>
      </c>
      <c r="Z155" s="420">
        <f>IF( $F155=0,0,((($F155/$E$150)*'PLAN DE ADQUISICIONES'!W$57)*($G155/$F155)))</f>
        <v>0</v>
      </c>
      <c r="AA155" s="420">
        <f>IF( $F155=0,0,((($F155/$E$150)*'PLAN DE ADQUISICIONES'!X$57)*($G155/$F155)))</f>
        <v>0</v>
      </c>
      <c r="AB155" s="420">
        <f>IF( $F155=0,0,((($F155/$E$150)*'PLAN DE ADQUISICIONES'!Y$57)*($G155/$F155)))</f>
        <v>0</v>
      </c>
      <c r="AC155" s="420">
        <f>IF( $F155=0,0,((($F155/$E$150)*'PLAN DE ADQUISICIONES'!Z$57)*($G155/$F155)))</f>
        <v>0</v>
      </c>
      <c r="AD155" s="420">
        <f>IF( $F155=0,0,((($F155/$E$150)*'PLAN DE ADQUISICIONES'!AA$57)*($G155/$F155)))</f>
        <v>0</v>
      </c>
      <c r="AE155" s="420">
        <f>IF( $F155=0,0,((($F155/$E$150)*'PLAN DE ADQUISICIONES'!AB$57)*($G155/$F155)))</f>
        <v>0</v>
      </c>
      <c r="AF155" s="420">
        <f>IF( $F155=0,0,((($F155/$E$150)*'PLAN DE ADQUISICIONES'!AC$57)*($G155/$F155)))</f>
        <v>0</v>
      </c>
      <c r="AG155" s="421">
        <f>U155+V155+W155+X155+Y155+Z155+AA155+AB155+AC155+AD155+AE155+AF155</f>
        <v>0</v>
      </c>
      <c r="AH155" s="425">
        <f>IF( $F155=0,0,((($F155/$E$150)*'PLAN DE ADQUISICIONES'!AD$57)*($G155/$F155)))</f>
        <v>0</v>
      </c>
      <c r="AI155" s="420">
        <f>IF( $F155=0,0,((($F155/$E$150)*'PLAN DE ADQUISICIONES'!AE$57)*($G155/$F155)))</f>
        <v>0</v>
      </c>
      <c r="AJ155" s="420">
        <f>IF( $F155=0,0,((($F155/$E$150)*'PLAN DE ADQUISICIONES'!AF$57)*($G155/$F155)))</f>
        <v>0</v>
      </c>
      <c r="AK155" s="420">
        <f>IF( $F155=0,0,((($F155/$E$150)*'PLAN DE ADQUISICIONES'!AG$57)*($G155/$F155)))</f>
        <v>0</v>
      </c>
      <c r="AL155" s="420">
        <f>IF( $F155=0,0,((($F155/$E$150)*'PLAN DE ADQUISICIONES'!AH$57)*($G155/$F155)))</f>
        <v>0</v>
      </c>
      <c r="AM155" s="420">
        <f>IF( $F155=0,0,((($F155/$E$150)*'PLAN DE ADQUISICIONES'!AI$57)*($G155/$F155)))</f>
        <v>0</v>
      </c>
      <c r="AN155" s="420">
        <f>IF( $F155=0,0,((($F155/$E$150)*'PLAN DE ADQUISICIONES'!AJ$57)*($G155/$F155)))</f>
        <v>0</v>
      </c>
      <c r="AO155" s="420">
        <f>IF( $F155=0,0,((($F155/$E$150)*'PLAN DE ADQUISICIONES'!AK$57)*($G155/$F155)))</f>
        <v>0</v>
      </c>
      <c r="AP155" s="420">
        <f>IF( $F155=0,0,((($F155/$E$150)*'PLAN DE ADQUISICIONES'!AL$57)*($G155/$F155)))</f>
        <v>0</v>
      </c>
      <c r="AQ155" s="420">
        <f>IF( $F155=0,0,((($F155/$E$150)*'PLAN DE ADQUISICIONES'!AM$57)*($G155/$F155)))</f>
        <v>0</v>
      </c>
      <c r="AR155" s="420">
        <f>IF( $F155=0,0,((($F155/$E$150)*'PLAN DE ADQUISICIONES'!AN$57)*($G155/$F155)))</f>
        <v>0</v>
      </c>
      <c r="AS155" s="420">
        <f>IF( $F155=0,0,((($F155/$E$150)*'PLAN DE ADQUISICIONES'!AO$57)*($G155/$F155)))</f>
        <v>0</v>
      </c>
      <c r="AT155" s="423">
        <f>AH155+AI155+AJ155+AK155+AL155+AM155+AN155+AO155+AP155+AQ155+AR155+AS155</f>
        <v>0</v>
      </c>
      <c r="AU155" s="426">
        <f>AS155+AR155+AQ155+AP155+AO155+AN155+AM155+AL155+AK155+AJ155+AI155+AH155+AF155+AE155+AD155+AC155+AB155+AA155+Z155+Y155+X155+W155+V155+U155+S155+R155+Q155+P155+O155+N155+M155+L155+K155+J155+I155+H155</f>
        <v>0</v>
      </c>
      <c r="AV155" s="392">
        <f t="shared" si="40"/>
        <v>0</v>
      </c>
    </row>
    <row r="156" spans="2:48" s="60" customFormat="1" ht="12.75" customHeight="1" x14ac:dyDescent="0.25">
      <c r="B156" s="406" t="str">
        <f>+'FORMATO COSTEO C2'!C272</f>
        <v>2.2.4</v>
      </c>
      <c r="C156" s="430">
        <f>+'FORMATO COSTEO C2'!B272</f>
        <v>0</v>
      </c>
      <c r="D156" s="408" t="str">
        <f>+'FORMATO COSTEO C2'!D272</f>
        <v>Unidad medida</v>
      </c>
      <c r="E156" s="538">
        <f>+'FORMATO COSTEO C2'!E272</f>
        <v>0</v>
      </c>
      <c r="F156" s="410">
        <f>SUM(F157:F161)</f>
        <v>0</v>
      </c>
      <c r="G156" s="411">
        <f t="shared" ref="G156:AS156" si="43">SUM(G157:G161)</f>
        <v>0</v>
      </c>
      <c r="H156" s="412">
        <f t="shared" si="43"/>
        <v>0</v>
      </c>
      <c r="I156" s="410">
        <f t="shared" si="43"/>
        <v>0</v>
      </c>
      <c r="J156" s="410">
        <f t="shared" si="43"/>
        <v>0</v>
      </c>
      <c r="K156" s="410">
        <f t="shared" si="43"/>
        <v>0</v>
      </c>
      <c r="L156" s="410">
        <f t="shared" si="43"/>
        <v>0</v>
      </c>
      <c r="M156" s="410">
        <f t="shared" si="43"/>
        <v>0</v>
      </c>
      <c r="N156" s="410">
        <f t="shared" si="43"/>
        <v>0</v>
      </c>
      <c r="O156" s="410">
        <f t="shared" si="43"/>
        <v>0</v>
      </c>
      <c r="P156" s="410">
        <f t="shared" si="43"/>
        <v>0</v>
      </c>
      <c r="Q156" s="410">
        <f t="shared" si="43"/>
        <v>0</v>
      </c>
      <c r="R156" s="410">
        <f t="shared" si="43"/>
        <v>0</v>
      </c>
      <c r="S156" s="410">
        <f t="shared" si="43"/>
        <v>0</v>
      </c>
      <c r="T156" s="413">
        <f>SUM(T157:T161)</f>
        <v>0</v>
      </c>
      <c r="U156" s="414">
        <f t="shared" si="43"/>
        <v>0</v>
      </c>
      <c r="V156" s="410">
        <f t="shared" si="43"/>
        <v>0</v>
      </c>
      <c r="W156" s="410">
        <f t="shared" si="43"/>
        <v>0</v>
      </c>
      <c r="X156" s="410">
        <f t="shared" si="43"/>
        <v>0</v>
      </c>
      <c r="Y156" s="410">
        <f t="shared" si="43"/>
        <v>0</v>
      </c>
      <c r="Z156" s="410">
        <f t="shared" si="43"/>
        <v>0</v>
      </c>
      <c r="AA156" s="410">
        <f t="shared" si="43"/>
        <v>0</v>
      </c>
      <c r="AB156" s="410">
        <f t="shared" si="43"/>
        <v>0</v>
      </c>
      <c r="AC156" s="410">
        <f t="shared" si="43"/>
        <v>0</v>
      </c>
      <c r="AD156" s="410">
        <f t="shared" si="43"/>
        <v>0</v>
      </c>
      <c r="AE156" s="410">
        <f t="shared" si="43"/>
        <v>0</v>
      </c>
      <c r="AF156" s="410">
        <f t="shared" si="43"/>
        <v>0</v>
      </c>
      <c r="AG156" s="411">
        <f t="shared" si="43"/>
        <v>0</v>
      </c>
      <c r="AH156" s="412">
        <f t="shared" si="43"/>
        <v>0</v>
      </c>
      <c r="AI156" s="410">
        <f t="shared" si="43"/>
        <v>0</v>
      </c>
      <c r="AJ156" s="410">
        <f t="shared" si="43"/>
        <v>0</v>
      </c>
      <c r="AK156" s="410">
        <f t="shared" si="43"/>
        <v>0</v>
      </c>
      <c r="AL156" s="410">
        <f t="shared" si="43"/>
        <v>0</v>
      </c>
      <c r="AM156" s="410">
        <f t="shared" si="43"/>
        <v>0</v>
      </c>
      <c r="AN156" s="410">
        <f t="shared" si="43"/>
        <v>0</v>
      </c>
      <c r="AO156" s="410">
        <f t="shared" si="43"/>
        <v>0</v>
      </c>
      <c r="AP156" s="410">
        <f t="shared" si="43"/>
        <v>0</v>
      </c>
      <c r="AQ156" s="410">
        <f t="shared" si="43"/>
        <v>0</v>
      </c>
      <c r="AR156" s="410">
        <f t="shared" si="43"/>
        <v>0</v>
      </c>
      <c r="AS156" s="410">
        <f t="shared" si="43"/>
        <v>0</v>
      </c>
      <c r="AT156" s="413">
        <f>SUM(AT157:AT161)</f>
        <v>0</v>
      </c>
      <c r="AU156" s="415">
        <f>SUM(AU157:AU161)</f>
        <v>0</v>
      </c>
      <c r="AV156" s="392">
        <f t="shared" si="40"/>
        <v>0</v>
      </c>
    </row>
    <row r="157" spans="2:48" s="60" customFormat="1" ht="12.75" customHeight="1" x14ac:dyDescent="0.25">
      <c r="B157" s="416" t="str">
        <f>+'FORMATO COSTEO C2'!C274</f>
        <v>2.2.4.1</v>
      </c>
      <c r="C157" s="417" t="str">
        <f>+'FORMATO COSTEO C2'!B274</f>
        <v>Categoría de gasto</v>
      </c>
      <c r="D157" s="428"/>
      <c r="E157" s="556"/>
      <c r="F157" s="420">
        <f>+'FORMATO COSTEO C2'!G274</f>
        <v>0</v>
      </c>
      <c r="G157" s="421">
        <f>+'FORMATO COSTEO C2'!L274</f>
        <v>0</v>
      </c>
      <c r="H157" s="422">
        <f>IF( $F157=0,0,((($F157/$E$156)*'PLAN DE ADQUISICIONES'!F$58)*($G157/$F157)))</f>
        <v>0</v>
      </c>
      <c r="I157" s="420">
        <f>IF( $F157=0,0,((($F157/$E$156)*'PLAN DE ADQUISICIONES'!G$58)*($G157/$F157)))</f>
        <v>0</v>
      </c>
      <c r="J157" s="420">
        <f>IF( $F157=0,0,((($F157/$E$156)*'PLAN DE ADQUISICIONES'!H$58)*($G157/$F157)))</f>
        <v>0</v>
      </c>
      <c r="K157" s="420">
        <f>IF( $F157=0,0,((($F157/$E$156)*'PLAN DE ADQUISICIONES'!I$58)*($G157/$F157)))</f>
        <v>0</v>
      </c>
      <c r="L157" s="420">
        <f>IF( $F157=0,0,((($F157/$E$156)*'PLAN DE ADQUISICIONES'!J$58)*($G157/$F157)))</f>
        <v>0</v>
      </c>
      <c r="M157" s="420">
        <f>IF( $F157=0,0,((($F157/$E$156)*'PLAN DE ADQUISICIONES'!K$58)*($G157/$F157)))</f>
        <v>0</v>
      </c>
      <c r="N157" s="420">
        <f>IF( $F157=0,0,((($F157/$E$156)*'PLAN DE ADQUISICIONES'!L$58)*($G157/$F157)))</f>
        <v>0</v>
      </c>
      <c r="O157" s="420">
        <f>IF( $F157=0,0,((($F157/$E$156)*'PLAN DE ADQUISICIONES'!M$58)*($G157/$F157)))</f>
        <v>0</v>
      </c>
      <c r="P157" s="420">
        <f>IF( $F157=0,0,((($F157/$E$156)*'PLAN DE ADQUISICIONES'!N$58)*($G157/$F157)))</f>
        <v>0</v>
      </c>
      <c r="Q157" s="420">
        <f>IF( $F157=0,0,((($F157/$E$156)*'PLAN DE ADQUISICIONES'!O$58)*($G157/$F157)))</f>
        <v>0</v>
      </c>
      <c r="R157" s="420">
        <f>IF( $F157=0,0,((($F157/$E$156)*'PLAN DE ADQUISICIONES'!P$58)*($G157/$F157)))</f>
        <v>0</v>
      </c>
      <c r="S157" s="420">
        <f>IF( $F157=0,0,((($F157/$E$156)*'PLAN DE ADQUISICIONES'!Q$58)*($G157/$F157)))</f>
        <v>0</v>
      </c>
      <c r="T157" s="423">
        <f>H157+I157+J157+K157+L157+M157+N157+O157+P157+Q157+R157+S157</f>
        <v>0</v>
      </c>
      <c r="U157" s="424">
        <f>IF( $F157=0,0,((($F157/$E$156)*'PLAN DE ADQUISICIONES'!R$58)*($G157/$F157)))</f>
        <v>0</v>
      </c>
      <c r="V157" s="420">
        <f>IF( $F157=0,0,((($F157/$E$156)*'PLAN DE ADQUISICIONES'!S$58)*($G157/$F157)))</f>
        <v>0</v>
      </c>
      <c r="W157" s="420">
        <f>IF( $F157=0,0,((($F157/$E$156)*'PLAN DE ADQUISICIONES'!T$58)*($G157/$F157)))</f>
        <v>0</v>
      </c>
      <c r="X157" s="420">
        <f>IF( $F157=0,0,((($F157/$E$156)*'PLAN DE ADQUISICIONES'!U$58)*($G157/$F157)))</f>
        <v>0</v>
      </c>
      <c r="Y157" s="420">
        <f>IF( $F157=0,0,((($F157/$E$156)*'PLAN DE ADQUISICIONES'!V$58)*($G157/$F157)))</f>
        <v>0</v>
      </c>
      <c r="Z157" s="420">
        <f>IF( $F157=0,0,((($F157/$E$156)*'PLAN DE ADQUISICIONES'!W$58)*($G157/$F157)))</f>
        <v>0</v>
      </c>
      <c r="AA157" s="420">
        <f>IF( $F157=0,0,((($F157/$E$156)*'PLAN DE ADQUISICIONES'!X$58)*($G157/$F157)))</f>
        <v>0</v>
      </c>
      <c r="AB157" s="420">
        <f>IF( $F157=0,0,((($F157/$E$156)*'PLAN DE ADQUISICIONES'!Y$58)*($G157/$F157)))</f>
        <v>0</v>
      </c>
      <c r="AC157" s="420">
        <f>IF( $F157=0,0,((($F157/$E$156)*'PLAN DE ADQUISICIONES'!Z$58)*($G157/$F157)))</f>
        <v>0</v>
      </c>
      <c r="AD157" s="420">
        <f>IF( $F157=0,0,((($F157/$E$156)*'PLAN DE ADQUISICIONES'!AA$58)*($G157/$F157)))</f>
        <v>0</v>
      </c>
      <c r="AE157" s="420">
        <f>IF( $F157=0,0,((($F157/$E$156)*'PLAN DE ADQUISICIONES'!AB$58)*($G157/$F157)))</f>
        <v>0</v>
      </c>
      <c r="AF157" s="420">
        <f>IF( $F157=0,0,((($F157/$E$156)*'PLAN DE ADQUISICIONES'!AC$58)*($G157/$F157)))</f>
        <v>0</v>
      </c>
      <c r="AG157" s="421">
        <f>U157+V157+W157+X157+Y157+Z157+AA157+AB157+AC157+AD157+AE157+AF157</f>
        <v>0</v>
      </c>
      <c r="AH157" s="425">
        <f>IF( $F157=0,0,((($F157/$E$156)*'PLAN DE ADQUISICIONES'!AD$58)*($G157/$F157)))</f>
        <v>0</v>
      </c>
      <c r="AI157" s="420">
        <f>IF( $F157=0,0,((($F157/$E$156)*'PLAN DE ADQUISICIONES'!AE$58)*($G157/$F157)))</f>
        <v>0</v>
      </c>
      <c r="AJ157" s="420">
        <f>IF( $F157=0,0,((($F157/$E$156)*'PLAN DE ADQUISICIONES'!AF$58)*($G157/$F157)))</f>
        <v>0</v>
      </c>
      <c r="AK157" s="420">
        <f>IF( $F157=0,0,((($F157/$E$156)*'PLAN DE ADQUISICIONES'!AG$58)*($G157/$F157)))</f>
        <v>0</v>
      </c>
      <c r="AL157" s="420">
        <f>IF( $F157=0,0,((($F157/$E$156)*'PLAN DE ADQUISICIONES'!AH$58)*($G157/$F157)))</f>
        <v>0</v>
      </c>
      <c r="AM157" s="420">
        <f>IF( $F157=0,0,((($F157/$E$156)*'PLAN DE ADQUISICIONES'!AI$58)*($G157/$F157)))</f>
        <v>0</v>
      </c>
      <c r="AN157" s="420">
        <f>IF( $F157=0,0,((($F157/$E$156)*'PLAN DE ADQUISICIONES'!AJ$58)*($G157/$F157)))</f>
        <v>0</v>
      </c>
      <c r="AO157" s="420">
        <f>IF( $F157=0,0,((($F157/$E$156)*'PLAN DE ADQUISICIONES'!AK$58)*($G157/$F157)))</f>
        <v>0</v>
      </c>
      <c r="AP157" s="420">
        <f>IF( $F157=0,0,((($F157/$E$156)*'PLAN DE ADQUISICIONES'!AL$58)*($G157/$F157)))</f>
        <v>0</v>
      </c>
      <c r="AQ157" s="420">
        <f>IF( $F157=0,0,((($F157/$E$156)*'PLAN DE ADQUISICIONES'!AM$58)*($G157/$F157)))</f>
        <v>0</v>
      </c>
      <c r="AR157" s="420">
        <f>IF( $F157=0,0,((($F157/$E$156)*'PLAN DE ADQUISICIONES'!AN$58)*($G157/$F157)))</f>
        <v>0</v>
      </c>
      <c r="AS157" s="420">
        <f>IF( $F157=0,0,((($F157/$E$156)*'PLAN DE ADQUISICIONES'!AO$58)*($G157/$F157)))</f>
        <v>0</v>
      </c>
      <c r="AT157" s="423">
        <f>AH157+AI157+AJ157+AK157+AL157+AM157+AN157+AO157+AP157+AQ157+AR157+AS157</f>
        <v>0</v>
      </c>
      <c r="AU157" s="426">
        <f>AS157+AR157+AQ157+AP157+AO157+AN157+AM157+AL157+AK157+AJ157+AI157+AH157+AF157+AE157+AD157+AC157+AB157+AA157+Z157+Y157+X157+W157+V157+U157+S157+R157+Q157+P157+O157+N157+M157+L157+K157+J157+I157+H157</f>
        <v>0</v>
      </c>
      <c r="AV157" s="392">
        <f t="shared" si="40"/>
        <v>0</v>
      </c>
    </row>
    <row r="158" spans="2:48" s="60" customFormat="1" ht="12.75" customHeight="1" x14ac:dyDescent="0.25">
      <c r="B158" s="416" t="str">
        <f>+'FORMATO COSTEO C2'!C280</f>
        <v>2.2.4.2</v>
      </c>
      <c r="C158" s="417" t="str">
        <f>+'FORMATO COSTEO C2'!B280</f>
        <v>Categoría de gasto</v>
      </c>
      <c r="D158" s="428"/>
      <c r="E158" s="556"/>
      <c r="F158" s="420">
        <f>+'FORMATO COSTEO C2'!G280</f>
        <v>0</v>
      </c>
      <c r="G158" s="421">
        <f>+'FORMATO COSTEO C2'!L280</f>
        <v>0</v>
      </c>
      <c r="H158" s="425">
        <f>IF( $F158=0,0,((($F158/$E$156)*'PLAN DE ADQUISICIONES'!F$58)*($G158/$F158)))</f>
        <v>0</v>
      </c>
      <c r="I158" s="420">
        <f>IF( $F158=0,0,((($F158/$E$156)*'PLAN DE ADQUISICIONES'!G$58)*($G158/$F158)))</f>
        <v>0</v>
      </c>
      <c r="J158" s="420">
        <f>IF( $F158=0,0,((($F158/$E$156)*'PLAN DE ADQUISICIONES'!H$58)*($G158/$F158)))</f>
        <v>0</v>
      </c>
      <c r="K158" s="420">
        <f>IF( $F158=0,0,((($F158/$E$156)*'PLAN DE ADQUISICIONES'!I$58)*($G158/$F158)))</f>
        <v>0</v>
      </c>
      <c r="L158" s="420">
        <f>IF( $F158=0,0,((($F158/$E$156)*'PLAN DE ADQUISICIONES'!J$58)*($G158/$F158)))</f>
        <v>0</v>
      </c>
      <c r="M158" s="420">
        <f>IF( $F158=0,0,((($F158/$E$156)*'PLAN DE ADQUISICIONES'!K$58)*($G158/$F158)))</f>
        <v>0</v>
      </c>
      <c r="N158" s="420">
        <f>IF( $F158=0,0,((($F158/$E$156)*'PLAN DE ADQUISICIONES'!L$58)*($G158/$F158)))</f>
        <v>0</v>
      </c>
      <c r="O158" s="420">
        <f>IF( $F158=0,0,((($F158/$E$156)*'PLAN DE ADQUISICIONES'!M$58)*($G158/$F158)))</f>
        <v>0</v>
      </c>
      <c r="P158" s="420">
        <f>IF( $F158=0,0,((($F158/$E$156)*'PLAN DE ADQUISICIONES'!N$58)*($G158/$F158)))</f>
        <v>0</v>
      </c>
      <c r="Q158" s="420">
        <f>IF( $F158=0,0,((($F158/$E$156)*'PLAN DE ADQUISICIONES'!O$58)*($G158/$F158)))</f>
        <v>0</v>
      </c>
      <c r="R158" s="420">
        <f>IF( $F158=0,0,((($F158/$E$156)*'PLAN DE ADQUISICIONES'!P$58)*($G158/$F158)))</f>
        <v>0</v>
      </c>
      <c r="S158" s="420">
        <f>IF( $F158=0,0,((($F158/$E$156)*'PLAN DE ADQUISICIONES'!Q$58)*($G158/$F158)))</f>
        <v>0</v>
      </c>
      <c r="T158" s="423">
        <f>H158+I158+J158+K158+L158+M158+N158+O158+P158+Q158+R158+S158</f>
        <v>0</v>
      </c>
      <c r="U158" s="424">
        <f>IF( $F158=0,0,((($F158/$E$156)*'PLAN DE ADQUISICIONES'!R$58)*($G158/$F158)))</f>
        <v>0</v>
      </c>
      <c r="V158" s="420">
        <f>IF( $F158=0,0,((($F158/$E$156)*'PLAN DE ADQUISICIONES'!S$58)*($G158/$F158)))</f>
        <v>0</v>
      </c>
      <c r="W158" s="420">
        <f>IF( $F158=0,0,((($F158/$E$156)*'PLAN DE ADQUISICIONES'!T$58)*($G158/$F158)))</f>
        <v>0</v>
      </c>
      <c r="X158" s="420">
        <f>IF( $F158=0,0,((($F158/$E$156)*'PLAN DE ADQUISICIONES'!U$58)*($G158/$F158)))</f>
        <v>0</v>
      </c>
      <c r="Y158" s="420">
        <f>IF( $F158=0,0,((($F158/$E$156)*'PLAN DE ADQUISICIONES'!V$58)*($G158/$F158)))</f>
        <v>0</v>
      </c>
      <c r="Z158" s="420">
        <f>IF( $F158=0,0,((($F158/$E$156)*'PLAN DE ADQUISICIONES'!W$58)*($G158/$F158)))</f>
        <v>0</v>
      </c>
      <c r="AA158" s="420">
        <f>IF( $F158=0,0,((($F158/$E$156)*'PLAN DE ADQUISICIONES'!X$58)*($G158/$F158)))</f>
        <v>0</v>
      </c>
      <c r="AB158" s="420">
        <f>IF( $F158=0,0,((($F158/$E$156)*'PLAN DE ADQUISICIONES'!Y$58)*($G158/$F158)))</f>
        <v>0</v>
      </c>
      <c r="AC158" s="420">
        <f>IF( $F158=0,0,((($F158/$E$156)*'PLAN DE ADQUISICIONES'!Z$58)*($G158/$F158)))</f>
        <v>0</v>
      </c>
      <c r="AD158" s="420">
        <f>IF( $F158=0,0,((($F158/$E$156)*'PLAN DE ADQUISICIONES'!AA$58)*($G158/$F158)))</f>
        <v>0</v>
      </c>
      <c r="AE158" s="420">
        <f>IF( $F158=0,0,((($F158/$E$156)*'PLAN DE ADQUISICIONES'!AB$58)*($G158/$F158)))</f>
        <v>0</v>
      </c>
      <c r="AF158" s="420">
        <f>IF( $F158=0,0,((($F158/$E$156)*'PLAN DE ADQUISICIONES'!AC$58)*($G158/$F158)))</f>
        <v>0</v>
      </c>
      <c r="AG158" s="421">
        <f>U158+V158+W158+X158+Y158+Z158+AA158+AB158+AC158+AD158+AE158+AF158</f>
        <v>0</v>
      </c>
      <c r="AH158" s="425">
        <f>IF( $F158=0,0,((($F158/$E$156)*'PLAN DE ADQUISICIONES'!AD$58)*($G158/$F158)))</f>
        <v>0</v>
      </c>
      <c r="AI158" s="420">
        <f>IF( $F158=0,0,((($F158/$E$156)*'PLAN DE ADQUISICIONES'!AE$58)*($G158/$F158)))</f>
        <v>0</v>
      </c>
      <c r="AJ158" s="420">
        <f>IF( $F158=0,0,((($F158/$E$156)*'PLAN DE ADQUISICIONES'!AF$58)*($G158/$F158)))</f>
        <v>0</v>
      </c>
      <c r="AK158" s="420">
        <f>IF( $F158=0,0,((($F158/$E$156)*'PLAN DE ADQUISICIONES'!AG$58)*($G158/$F158)))</f>
        <v>0</v>
      </c>
      <c r="AL158" s="420">
        <f>IF( $F158=0,0,((($F158/$E$156)*'PLAN DE ADQUISICIONES'!AH$58)*($G158/$F158)))</f>
        <v>0</v>
      </c>
      <c r="AM158" s="420">
        <f>IF( $F158=0,0,((($F158/$E$156)*'PLAN DE ADQUISICIONES'!AI$58)*($G158/$F158)))</f>
        <v>0</v>
      </c>
      <c r="AN158" s="420">
        <f>IF( $F158=0,0,((($F158/$E$156)*'PLAN DE ADQUISICIONES'!AJ$58)*($G158/$F158)))</f>
        <v>0</v>
      </c>
      <c r="AO158" s="420">
        <f>IF( $F158=0,0,((($F158/$E$156)*'PLAN DE ADQUISICIONES'!AK$58)*($G158/$F158)))</f>
        <v>0</v>
      </c>
      <c r="AP158" s="420">
        <f>IF( $F158=0,0,((($F158/$E$156)*'PLAN DE ADQUISICIONES'!AL$58)*($G158/$F158)))</f>
        <v>0</v>
      </c>
      <c r="AQ158" s="420">
        <f>IF( $F158=0,0,((($F158/$E$156)*'PLAN DE ADQUISICIONES'!AM$58)*($G158/$F158)))</f>
        <v>0</v>
      </c>
      <c r="AR158" s="420">
        <f>IF( $F158=0,0,((($F158/$E$156)*'PLAN DE ADQUISICIONES'!AN$58)*($G158/$F158)))</f>
        <v>0</v>
      </c>
      <c r="AS158" s="420">
        <f>IF( $F158=0,0,((($F158/$E$156)*'PLAN DE ADQUISICIONES'!AO$58)*($G158/$F158)))</f>
        <v>0</v>
      </c>
      <c r="AT158" s="423">
        <f>AH158+AI158+AJ158+AK158+AL158+AM158+AN158+AO158+AP158+AQ158+AR158+AS158</f>
        <v>0</v>
      </c>
      <c r="AU158" s="426">
        <f>AS158+AR158+AQ158+AP158+AO158+AN158+AM158+AL158+AK158+AJ158+AI158+AH158+AF158+AE158+AD158+AC158+AB158+AA158+Z158+Y158+X158+W158+V158+U158+S158+R158+Q158+P158+O158+N158+M158+L158+K158+J158+I158+H158</f>
        <v>0</v>
      </c>
      <c r="AV158" s="392">
        <f t="shared" si="40"/>
        <v>0</v>
      </c>
    </row>
    <row r="159" spans="2:48" s="60" customFormat="1" ht="12.75" customHeight="1" x14ac:dyDescent="0.25">
      <c r="B159" s="416" t="str">
        <f>+'FORMATO COSTEO C2'!C286</f>
        <v>2.2.4.3</v>
      </c>
      <c r="C159" s="417" t="str">
        <f>+'FORMATO COSTEO C2'!B286</f>
        <v>Categoría de gasto</v>
      </c>
      <c r="D159" s="428"/>
      <c r="E159" s="556"/>
      <c r="F159" s="420">
        <f>+'FORMATO COSTEO C2'!G286</f>
        <v>0</v>
      </c>
      <c r="G159" s="421">
        <f>+'FORMATO COSTEO C2'!L286</f>
        <v>0</v>
      </c>
      <c r="H159" s="425">
        <f>IF( $F159=0,0,((($F159/$E$156)*'PLAN DE ADQUISICIONES'!F$58)*($G159/$F159)))</f>
        <v>0</v>
      </c>
      <c r="I159" s="420">
        <f>IF( $F159=0,0,((($F159/$E$156)*'PLAN DE ADQUISICIONES'!G$58)*($G159/$F159)))</f>
        <v>0</v>
      </c>
      <c r="J159" s="420">
        <f>IF( $F159=0,0,((($F159/$E$156)*'PLAN DE ADQUISICIONES'!H$58)*($G159/$F159)))</f>
        <v>0</v>
      </c>
      <c r="K159" s="420">
        <f>IF( $F159=0,0,((($F159/$E$156)*'PLAN DE ADQUISICIONES'!I$58)*($G159/$F159)))</f>
        <v>0</v>
      </c>
      <c r="L159" s="420">
        <f>IF( $F159=0,0,((($F159/$E$156)*'PLAN DE ADQUISICIONES'!J$58)*($G159/$F159)))</f>
        <v>0</v>
      </c>
      <c r="M159" s="420">
        <f>IF( $F159=0,0,((($F159/$E$156)*'PLAN DE ADQUISICIONES'!K$58)*($G159/$F159)))</f>
        <v>0</v>
      </c>
      <c r="N159" s="420">
        <f>IF( $F159=0,0,((($F159/$E$156)*'PLAN DE ADQUISICIONES'!L$58)*($G159/$F159)))</f>
        <v>0</v>
      </c>
      <c r="O159" s="420">
        <f>IF( $F159=0,0,((($F159/$E$156)*'PLAN DE ADQUISICIONES'!M$58)*($G159/$F159)))</f>
        <v>0</v>
      </c>
      <c r="P159" s="420">
        <f>IF( $F159=0,0,((($F159/$E$156)*'PLAN DE ADQUISICIONES'!N$58)*($G159/$F159)))</f>
        <v>0</v>
      </c>
      <c r="Q159" s="420">
        <f>IF( $F159=0,0,((($F159/$E$156)*'PLAN DE ADQUISICIONES'!O$58)*($G159/$F159)))</f>
        <v>0</v>
      </c>
      <c r="R159" s="420">
        <f>IF( $F159=0,0,((($F159/$E$156)*'PLAN DE ADQUISICIONES'!P$58)*($G159/$F159)))</f>
        <v>0</v>
      </c>
      <c r="S159" s="420">
        <f>IF( $F159=0,0,((($F159/$E$156)*'PLAN DE ADQUISICIONES'!Q$58)*($G159/$F159)))</f>
        <v>0</v>
      </c>
      <c r="T159" s="423">
        <f>H159+I159+J159+K159+L159+M159+N159+O159+P159+Q159+R159+S159</f>
        <v>0</v>
      </c>
      <c r="U159" s="424">
        <f>IF( $F159=0,0,((($F159/$E$156)*'PLAN DE ADQUISICIONES'!R$58)*($G159/$F159)))</f>
        <v>0</v>
      </c>
      <c r="V159" s="420">
        <f>IF( $F159=0,0,((($F159/$E$156)*'PLAN DE ADQUISICIONES'!S$58)*($G159/$F159)))</f>
        <v>0</v>
      </c>
      <c r="W159" s="420">
        <f>IF( $F159=0,0,((($F159/$E$156)*'PLAN DE ADQUISICIONES'!T$58)*($G159/$F159)))</f>
        <v>0</v>
      </c>
      <c r="X159" s="420">
        <f>IF( $F159=0,0,((($F159/$E$156)*'PLAN DE ADQUISICIONES'!U$58)*($G159/$F159)))</f>
        <v>0</v>
      </c>
      <c r="Y159" s="420">
        <f>IF( $F159=0,0,((($F159/$E$156)*'PLAN DE ADQUISICIONES'!V$58)*($G159/$F159)))</f>
        <v>0</v>
      </c>
      <c r="Z159" s="420">
        <f>IF( $F159=0,0,((($F159/$E$156)*'PLAN DE ADQUISICIONES'!W$58)*($G159/$F159)))</f>
        <v>0</v>
      </c>
      <c r="AA159" s="420">
        <f>IF( $F159=0,0,((($F159/$E$156)*'PLAN DE ADQUISICIONES'!X$58)*($G159/$F159)))</f>
        <v>0</v>
      </c>
      <c r="AB159" s="420">
        <f>IF( $F159=0,0,((($F159/$E$156)*'PLAN DE ADQUISICIONES'!Y$58)*($G159/$F159)))</f>
        <v>0</v>
      </c>
      <c r="AC159" s="420">
        <f>IF( $F159=0,0,((($F159/$E$156)*'PLAN DE ADQUISICIONES'!Z$58)*($G159/$F159)))</f>
        <v>0</v>
      </c>
      <c r="AD159" s="420">
        <f>IF( $F159=0,0,((($F159/$E$156)*'PLAN DE ADQUISICIONES'!AA$58)*($G159/$F159)))</f>
        <v>0</v>
      </c>
      <c r="AE159" s="420">
        <f>IF( $F159=0,0,((($F159/$E$156)*'PLAN DE ADQUISICIONES'!AB$58)*($G159/$F159)))</f>
        <v>0</v>
      </c>
      <c r="AF159" s="420">
        <f>IF( $F159=0,0,((($F159/$E$156)*'PLAN DE ADQUISICIONES'!AC$58)*($G159/$F159)))</f>
        <v>0</v>
      </c>
      <c r="AG159" s="421">
        <f>U159+V159+W159+X159+Y159+Z159+AA159+AB159+AC159+AD159+AE159+AF159</f>
        <v>0</v>
      </c>
      <c r="AH159" s="425">
        <f>IF( $F159=0,0,((($F159/$E$156)*'PLAN DE ADQUISICIONES'!AD$58)*($G159/$F159)))</f>
        <v>0</v>
      </c>
      <c r="AI159" s="420">
        <f>IF( $F159=0,0,((($F159/$E$156)*'PLAN DE ADQUISICIONES'!AE$58)*($G159/$F159)))</f>
        <v>0</v>
      </c>
      <c r="AJ159" s="420">
        <f>IF( $F159=0,0,((($F159/$E$156)*'PLAN DE ADQUISICIONES'!AF$58)*($G159/$F159)))</f>
        <v>0</v>
      </c>
      <c r="AK159" s="420">
        <f>IF( $F159=0,0,((($F159/$E$156)*'PLAN DE ADQUISICIONES'!AG$58)*($G159/$F159)))</f>
        <v>0</v>
      </c>
      <c r="AL159" s="420">
        <f>IF( $F159=0,0,((($F159/$E$156)*'PLAN DE ADQUISICIONES'!AH$58)*($G159/$F159)))</f>
        <v>0</v>
      </c>
      <c r="AM159" s="420">
        <f>IF( $F159=0,0,((($F159/$E$156)*'PLAN DE ADQUISICIONES'!AI$58)*($G159/$F159)))</f>
        <v>0</v>
      </c>
      <c r="AN159" s="420">
        <f>IF( $F159=0,0,((($F159/$E$156)*'PLAN DE ADQUISICIONES'!AJ$58)*($G159/$F159)))</f>
        <v>0</v>
      </c>
      <c r="AO159" s="420">
        <f>IF( $F159=0,0,((($F159/$E$156)*'PLAN DE ADQUISICIONES'!AK$58)*($G159/$F159)))</f>
        <v>0</v>
      </c>
      <c r="AP159" s="420">
        <f>IF( $F159=0,0,((($F159/$E$156)*'PLAN DE ADQUISICIONES'!AL$58)*($G159/$F159)))</f>
        <v>0</v>
      </c>
      <c r="AQ159" s="420">
        <f>IF( $F159=0,0,((($F159/$E$156)*'PLAN DE ADQUISICIONES'!AM$58)*($G159/$F159)))</f>
        <v>0</v>
      </c>
      <c r="AR159" s="420">
        <f>IF( $F159=0,0,((($F159/$E$156)*'PLAN DE ADQUISICIONES'!AN$58)*($G159/$F159)))</f>
        <v>0</v>
      </c>
      <c r="AS159" s="420">
        <f>IF( $F159=0,0,((($F159/$E$156)*'PLAN DE ADQUISICIONES'!AO$58)*($G159/$F159)))</f>
        <v>0</v>
      </c>
      <c r="AT159" s="423">
        <f>AH159+AI159+AJ159+AK159+AL159+AM159+AN159+AO159+AP159+AQ159+AR159+AS159</f>
        <v>0</v>
      </c>
      <c r="AU159" s="426">
        <f>AS159+AR159+AQ159+AP159+AO159+AN159+AM159+AL159+AK159+AJ159+AI159+AH159+AF159+AE159+AD159+AC159+AB159+AA159+Z159+Y159+X159+W159+V159+U159+S159+R159+Q159+P159+O159+N159+M159+L159+K159+J159+I159+H159</f>
        <v>0</v>
      </c>
      <c r="AV159" s="392">
        <f t="shared" si="40"/>
        <v>0</v>
      </c>
    </row>
    <row r="160" spans="2:48" s="60" customFormat="1" ht="12.75" customHeight="1" x14ac:dyDescent="0.25">
      <c r="B160" s="416" t="str">
        <f>+'FORMATO COSTEO C2'!C292</f>
        <v>2.2.4.4</v>
      </c>
      <c r="C160" s="417" t="str">
        <f>+'FORMATO COSTEO C2'!B292</f>
        <v>Categoría de gasto</v>
      </c>
      <c r="D160" s="428"/>
      <c r="E160" s="556"/>
      <c r="F160" s="420">
        <f>+'FORMATO COSTEO C2'!G292</f>
        <v>0</v>
      </c>
      <c r="G160" s="421">
        <f>+'FORMATO COSTEO C2'!L292</f>
        <v>0</v>
      </c>
      <c r="H160" s="425">
        <f>IF( $F160=0,0,((($F160/$E$156)*'PLAN DE ADQUISICIONES'!F$58)*($G160/$F160)))</f>
        <v>0</v>
      </c>
      <c r="I160" s="420">
        <f>IF( $F160=0,0,((($F160/$E$156)*'PLAN DE ADQUISICIONES'!G$58)*($G160/$F160)))</f>
        <v>0</v>
      </c>
      <c r="J160" s="420">
        <f>IF( $F160=0,0,((($F160/$E$156)*'PLAN DE ADQUISICIONES'!H$58)*($G160/$F160)))</f>
        <v>0</v>
      </c>
      <c r="K160" s="420">
        <f>IF( $F160=0,0,((($F160/$E$156)*'PLAN DE ADQUISICIONES'!I$58)*($G160/$F160)))</f>
        <v>0</v>
      </c>
      <c r="L160" s="420">
        <f>IF( $F160=0,0,((($F160/$E$156)*'PLAN DE ADQUISICIONES'!J$58)*($G160/$F160)))</f>
        <v>0</v>
      </c>
      <c r="M160" s="420">
        <f>IF( $F160=0,0,((($F160/$E$156)*'PLAN DE ADQUISICIONES'!K$58)*($G160/$F160)))</f>
        <v>0</v>
      </c>
      <c r="N160" s="420">
        <f>IF( $F160=0,0,((($F160/$E$156)*'PLAN DE ADQUISICIONES'!L$58)*($G160/$F160)))</f>
        <v>0</v>
      </c>
      <c r="O160" s="420">
        <f>IF( $F160=0,0,((($F160/$E$156)*'PLAN DE ADQUISICIONES'!M$58)*($G160/$F160)))</f>
        <v>0</v>
      </c>
      <c r="P160" s="420">
        <f>IF( $F160=0,0,((($F160/$E$156)*'PLAN DE ADQUISICIONES'!N$58)*($G160/$F160)))</f>
        <v>0</v>
      </c>
      <c r="Q160" s="420">
        <f>IF( $F160=0,0,((($F160/$E$156)*'PLAN DE ADQUISICIONES'!O$58)*($G160/$F160)))</f>
        <v>0</v>
      </c>
      <c r="R160" s="420">
        <f>IF( $F160=0,0,((($F160/$E$156)*'PLAN DE ADQUISICIONES'!P$58)*($G160/$F160)))</f>
        <v>0</v>
      </c>
      <c r="S160" s="420">
        <f>IF( $F160=0,0,((($F160/$E$156)*'PLAN DE ADQUISICIONES'!Q$58)*($G160/$F160)))</f>
        <v>0</v>
      </c>
      <c r="T160" s="423">
        <f>H160+I160+J160+K160+L160+M160+N160+O160+P160+Q160+R160+S160</f>
        <v>0</v>
      </c>
      <c r="U160" s="424">
        <f>IF( $F160=0,0,((($F160/$E$156)*'PLAN DE ADQUISICIONES'!R$58)*($G160/$F160)))</f>
        <v>0</v>
      </c>
      <c r="V160" s="420">
        <f>IF( $F160=0,0,((($F160/$E$156)*'PLAN DE ADQUISICIONES'!S$58)*($G160/$F160)))</f>
        <v>0</v>
      </c>
      <c r="W160" s="420">
        <f>IF( $F160=0,0,((($F160/$E$156)*'PLAN DE ADQUISICIONES'!T$58)*($G160/$F160)))</f>
        <v>0</v>
      </c>
      <c r="X160" s="420">
        <f>IF( $F160=0,0,((($F160/$E$156)*'PLAN DE ADQUISICIONES'!U$58)*($G160/$F160)))</f>
        <v>0</v>
      </c>
      <c r="Y160" s="420">
        <f>IF( $F160=0,0,((($F160/$E$156)*'PLAN DE ADQUISICIONES'!V$58)*($G160/$F160)))</f>
        <v>0</v>
      </c>
      <c r="Z160" s="420">
        <f>IF( $F160=0,0,((($F160/$E$156)*'PLAN DE ADQUISICIONES'!W$58)*($G160/$F160)))</f>
        <v>0</v>
      </c>
      <c r="AA160" s="420">
        <f>IF( $F160=0,0,((($F160/$E$156)*'PLAN DE ADQUISICIONES'!X$58)*($G160/$F160)))</f>
        <v>0</v>
      </c>
      <c r="AB160" s="420">
        <f>IF( $F160=0,0,((($F160/$E$156)*'PLAN DE ADQUISICIONES'!Y$58)*($G160/$F160)))</f>
        <v>0</v>
      </c>
      <c r="AC160" s="420">
        <f>IF( $F160=0,0,((($F160/$E$156)*'PLAN DE ADQUISICIONES'!Z$58)*($G160/$F160)))</f>
        <v>0</v>
      </c>
      <c r="AD160" s="420">
        <f>IF( $F160=0,0,((($F160/$E$156)*'PLAN DE ADQUISICIONES'!AA$58)*($G160/$F160)))</f>
        <v>0</v>
      </c>
      <c r="AE160" s="420">
        <f>IF( $F160=0,0,((($F160/$E$156)*'PLAN DE ADQUISICIONES'!AB$58)*($G160/$F160)))</f>
        <v>0</v>
      </c>
      <c r="AF160" s="420">
        <f>IF( $F160=0,0,((($F160/$E$156)*'PLAN DE ADQUISICIONES'!AC$58)*($G160/$F160)))</f>
        <v>0</v>
      </c>
      <c r="AG160" s="421">
        <f>U160+V160+W160+X160+Y160+Z160+AA160+AB160+AC160+AD160+AE160+AF160</f>
        <v>0</v>
      </c>
      <c r="AH160" s="425">
        <f>IF( $F160=0,0,((($F160/$E$156)*'PLAN DE ADQUISICIONES'!AD$58)*($G160/$F160)))</f>
        <v>0</v>
      </c>
      <c r="AI160" s="420">
        <f>IF( $F160=0,0,((($F160/$E$156)*'PLAN DE ADQUISICIONES'!AE$58)*($G160/$F160)))</f>
        <v>0</v>
      </c>
      <c r="AJ160" s="420">
        <f>IF( $F160=0,0,((($F160/$E$156)*'PLAN DE ADQUISICIONES'!AF$58)*($G160/$F160)))</f>
        <v>0</v>
      </c>
      <c r="AK160" s="420">
        <f>IF( $F160=0,0,((($F160/$E$156)*'PLAN DE ADQUISICIONES'!AG$58)*($G160/$F160)))</f>
        <v>0</v>
      </c>
      <c r="AL160" s="420">
        <f>IF( $F160=0,0,((($F160/$E$156)*'PLAN DE ADQUISICIONES'!AH$58)*($G160/$F160)))</f>
        <v>0</v>
      </c>
      <c r="AM160" s="420">
        <f>IF( $F160=0,0,((($F160/$E$156)*'PLAN DE ADQUISICIONES'!AI$58)*($G160/$F160)))</f>
        <v>0</v>
      </c>
      <c r="AN160" s="420">
        <f>IF( $F160=0,0,((($F160/$E$156)*'PLAN DE ADQUISICIONES'!AJ$58)*($G160/$F160)))</f>
        <v>0</v>
      </c>
      <c r="AO160" s="420">
        <f>IF( $F160=0,0,((($F160/$E$156)*'PLAN DE ADQUISICIONES'!AK$58)*($G160/$F160)))</f>
        <v>0</v>
      </c>
      <c r="AP160" s="420">
        <f>IF( $F160=0,0,((($F160/$E$156)*'PLAN DE ADQUISICIONES'!AL$58)*($G160/$F160)))</f>
        <v>0</v>
      </c>
      <c r="AQ160" s="420">
        <f>IF( $F160=0,0,((($F160/$E$156)*'PLAN DE ADQUISICIONES'!AM$58)*($G160/$F160)))</f>
        <v>0</v>
      </c>
      <c r="AR160" s="420">
        <f>IF( $F160=0,0,((($F160/$E$156)*'PLAN DE ADQUISICIONES'!AN$58)*($G160/$F160)))</f>
        <v>0</v>
      </c>
      <c r="AS160" s="420">
        <f>IF( $F160=0,0,((($F160/$E$156)*'PLAN DE ADQUISICIONES'!AO$58)*($G160/$F160)))</f>
        <v>0</v>
      </c>
      <c r="AT160" s="423">
        <f>AH160+AI160+AJ160+AK160+AL160+AM160+AN160+AO160+AP160+AQ160+AR160+AS160</f>
        <v>0</v>
      </c>
      <c r="AU160" s="426">
        <f>AS160+AR160+AQ160+AP160+AO160+AN160+AM160+AL160+AK160+AJ160+AI160+AH160+AF160+AE160+AD160+AC160+AB160+AA160+Z160+Y160+X160+W160+V160+U160+S160+R160+Q160+P160+O160+N160+M160+L160+K160+J160+I160+H160</f>
        <v>0</v>
      </c>
      <c r="AV160" s="392">
        <f t="shared" si="40"/>
        <v>0</v>
      </c>
    </row>
    <row r="161" spans="2:48" s="60" customFormat="1" ht="12.75" customHeight="1" x14ac:dyDescent="0.25">
      <c r="B161" s="416" t="str">
        <f>+'FORMATO COSTEO C2'!C298</f>
        <v>2.2.4.5</v>
      </c>
      <c r="C161" s="417" t="str">
        <f>+'FORMATO COSTEO C2'!B298</f>
        <v>Categoría de gasto</v>
      </c>
      <c r="D161" s="428"/>
      <c r="E161" s="556"/>
      <c r="F161" s="420">
        <f>+'FORMATO COSTEO C2'!G298</f>
        <v>0</v>
      </c>
      <c r="G161" s="421">
        <f>+'FORMATO COSTEO C2'!L298</f>
        <v>0</v>
      </c>
      <c r="H161" s="425">
        <f>IF( $F161=0,0,((($F161/$E$156)*'PLAN DE ADQUISICIONES'!F$58)*($G161/$F161)))</f>
        <v>0</v>
      </c>
      <c r="I161" s="420">
        <f>IF( $F161=0,0,((($F161/$E$156)*'PLAN DE ADQUISICIONES'!G$58)*($G161/$F161)))</f>
        <v>0</v>
      </c>
      <c r="J161" s="420">
        <f>IF( $F161=0,0,((($F161/$E$156)*'PLAN DE ADQUISICIONES'!H$58)*($G161/$F161)))</f>
        <v>0</v>
      </c>
      <c r="K161" s="420">
        <f>IF( $F161=0,0,((($F161/$E$156)*'PLAN DE ADQUISICIONES'!I$58)*($G161/$F161)))</f>
        <v>0</v>
      </c>
      <c r="L161" s="420">
        <f>IF( $F161=0,0,((($F161/$E$156)*'PLAN DE ADQUISICIONES'!J$58)*($G161/$F161)))</f>
        <v>0</v>
      </c>
      <c r="M161" s="420">
        <f>IF( $F161=0,0,((($F161/$E$156)*'PLAN DE ADQUISICIONES'!K$58)*($G161/$F161)))</f>
        <v>0</v>
      </c>
      <c r="N161" s="420">
        <f>IF( $F161=0,0,((($F161/$E$156)*'PLAN DE ADQUISICIONES'!L$58)*($G161/$F161)))</f>
        <v>0</v>
      </c>
      <c r="O161" s="420">
        <f>IF( $F161=0,0,((($F161/$E$156)*'PLAN DE ADQUISICIONES'!M$58)*($G161/$F161)))</f>
        <v>0</v>
      </c>
      <c r="P161" s="420">
        <f>IF( $F161=0,0,((($F161/$E$156)*'PLAN DE ADQUISICIONES'!N$58)*($G161/$F161)))</f>
        <v>0</v>
      </c>
      <c r="Q161" s="420">
        <f>IF( $F161=0,0,((($F161/$E$156)*'PLAN DE ADQUISICIONES'!O$58)*($G161/$F161)))</f>
        <v>0</v>
      </c>
      <c r="R161" s="420">
        <f>IF( $F161=0,0,((($F161/$E$156)*'PLAN DE ADQUISICIONES'!P$58)*($G161/$F161)))</f>
        <v>0</v>
      </c>
      <c r="S161" s="420">
        <f>IF( $F161=0,0,((($F161/$E$156)*'PLAN DE ADQUISICIONES'!Q$58)*($G161/$F161)))</f>
        <v>0</v>
      </c>
      <c r="T161" s="423">
        <f>H161+I161+J161+K161+L161+M161+N161+O161+P161+Q161+R161+S161</f>
        <v>0</v>
      </c>
      <c r="U161" s="424">
        <f>IF( $F161=0,0,((($F161/$E$156)*'PLAN DE ADQUISICIONES'!R$58)*($G161/$F161)))</f>
        <v>0</v>
      </c>
      <c r="V161" s="420">
        <f>IF( $F161=0,0,((($F161/$E$156)*'PLAN DE ADQUISICIONES'!S$58)*($G161/$F161)))</f>
        <v>0</v>
      </c>
      <c r="W161" s="420">
        <f>IF( $F161=0,0,((($F161/$E$156)*'PLAN DE ADQUISICIONES'!T$58)*($G161/$F161)))</f>
        <v>0</v>
      </c>
      <c r="X161" s="420">
        <f>IF( $F161=0,0,((($F161/$E$156)*'PLAN DE ADQUISICIONES'!U$58)*($G161/$F161)))</f>
        <v>0</v>
      </c>
      <c r="Y161" s="420">
        <f>IF( $F161=0,0,((($F161/$E$156)*'PLAN DE ADQUISICIONES'!V$58)*($G161/$F161)))</f>
        <v>0</v>
      </c>
      <c r="Z161" s="420">
        <f>IF( $F161=0,0,((($F161/$E$156)*'PLAN DE ADQUISICIONES'!W$58)*($G161/$F161)))</f>
        <v>0</v>
      </c>
      <c r="AA161" s="420">
        <f>IF( $F161=0,0,((($F161/$E$156)*'PLAN DE ADQUISICIONES'!X$58)*($G161/$F161)))</f>
        <v>0</v>
      </c>
      <c r="AB161" s="420">
        <f>IF( $F161=0,0,((($F161/$E$156)*'PLAN DE ADQUISICIONES'!Y$58)*($G161/$F161)))</f>
        <v>0</v>
      </c>
      <c r="AC161" s="420">
        <f>IF( $F161=0,0,((($F161/$E$156)*'PLAN DE ADQUISICIONES'!Z$58)*($G161/$F161)))</f>
        <v>0</v>
      </c>
      <c r="AD161" s="420">
        <f>IF( $F161=0,0,((($F161/$E$156)*'PLAN DE ADQUISICIONES'!AA$58)*($G161/$F161)))</f>
        <v>0</v>
      </c>
      <c r="AE161" s="420">
        <f>IF( $F161=0,0,((($F161/$E$156)*'PLAN DE ADQUISICIONES'!AB$58)*($G161/$F161)))</f>
        <v>0</v>
      </c>
      <c r="AF161" s="420">
        <f>IF( $F161=0,0,((($F161/$E$156)*'PLAN DE ADQUISICIONES'!AC$58)*($G161/$F161)))</f>
        <v>0</v>
      </c>
      <c r="AG161" s="421">
        <f>U161+V161+W161+X161+Y161+Z161+AA161+AB161+AC161+AD161+AE161+AF161</f>
        <v>0</v>
      </c>
      <c r="AH161" s="425">
        <f>IF( $F161=0,0,((($F161/$E$156)*'PLAN DE ADQUISICIONES'!AD$58)*($G161/$F161)))</f>
        <v>0</v>
      </c>
      <c r="AI161" s="420">
        <f>IF( $F161=0,0,((($F161/$E$156)*'PLAN DE ADQUISICIONES'!AE$58)*($G161/$F161)))</f>
        <v>0</v>
      </c>
      <c r="AJ161" s="420">
        <f>IF( $F161=0,0,((($F161/$E$156)*'PLAN DE ADQUISICIONES'!AF$58)*($G161/$F161)))</f>
        <v>0</v>
      </c>
      <c r="AK161" s="420">
        <f>IF( $F161=0,0,((($F161/$E$156)*'PLAN DE ADQUISICIONES'!AG$58)*($G161/$F161)))</f>
        <v>0</v>
      </c>
      <c r="AL161" s="420">
        <f>IF( $F161=0,0,((($F161/$E$156)*'PLAN DE ADQUISICIONES'!AH$58)*($G161/$F161)))</f>
        <v>0</v>
      </c>
      <c r="AM161" s="420">
        <f>IF( $F161=0,0,((($F161/$E$156)*'PLAN DE ADQUISICIONES'!AI$58)*($G161/$F161)))</f>
        <v>0</v>
      </c>
      <c r="AN161" s="420">
        <f>IF( $F161=0,0,((($F161/$E$156)*'PLAN DE ADQUISICIONES'!AJ$58)*($G161/$F161)))</f>
        <v>0</v>
      </c>
      <c r="AO161" s="420">
        <f>IF( $F161=0,0,((($F161/$E$156)*'PLAN DE ADQUISICIONES'!AK$58)*($G161/$F161)))</f>
        <v>0</v>
      </c>
      <c r="AP161" s="420">
        <f>IF( $F161=0,0,((($F161/$E$156)*'PLAN DE ADQUISICIONES'!AL$58)*($G161/$F161)))</f>
        <v>0</v>
      </c>
      <c r="AQ161" s="420">
        <f>IF( $F161=0,0,((($F161/$E$156)*'PLAN DE ADQUISICIONES'!AM$58)*($G161/$F161)))</f>
        <v>0</v>
      </c>
      <c r="AR161" s="420">
        <f>IF( $F161=0,0,((($F161/$E$156)*'PLAN DE ADQUISICIONES'!AN$58)*($G161/$F161)))</f>
        <v>0</v>
      </c>
      <c r="AS161" s="420">
        <f>IF( $F161=0,0,((($F161/$E$156)*'PLAN DE ADQUISICIONES'!AO$58)*($G161/$F161)))</f>
        <v>0</v>
      </c>
      <c r="AT161" s="423">
        <f>AH161+AI161+AJ161+AK161+AL161+AM161+AN161+AO161+AP161+AQ161+AR161+AS161</f>
        <v>0</v>
      </c>
      <c r="AU161" s="426">
        <f>AS161+AR161+AQ161+AP161+AO161+AN161+AM161+AL161+AK161+AJ161+AI161+AH161+AF161+AE161+AD161+AC161+AB161+AA161+Z161+Y161+X161+W161+V161+U161+S161+R161+Q161+P161+O161+N161+M161+L161+K161+J161+I161+H161</f>
        <v>0</v>
      </c>
      <c r="AV161" s="392">
        <f t="shared" si="40"/>
        <v>0</v>
      </c>
    </row>
    <row r="162" spans="2:48" s="60" customFormat="1" ht="12.75" customHeight="1" x14ac:dyDescent="0.25">
      <c r="B162" s="406" t="str">
        <f>+'FORMATO COSTEO C2'!C304</f>
        <v>2.2.5</v>
      </c>
      <c r="C162" s="430">
        <f>+'FORMATO COSTEO C2'!B304</f>
        <v>0</v>
      </c>
      <c r="D162" s="435" t="str">
        <f>+'FORMATO COSTEO C2'!D304</f>
        <v>Unidad medida</v>
      </c>
      <c r="E162" s="538">
        <f>+'FORMATO COSTEO C2'!E304</f>
        <v>0</v>
      </c>
      <c r="F162" s="410">
        <f>SUM(F163:F167)</f>
        <v>0</v>
      </c>
      <c r="G162" s="411">
        <f t="shared" ref="G162:AS162" si="44">SUM(G163:G167)</f>
        <v>0</v>
      </c>
      <c r="H162" s="412">
        <f t="shared" si="44"/>
        <v>0</v>
      </c>
      <c r="I162" s="410">
        <f t="shared" si="44"/>
        <v>0</v>
      </c>
      <c r="J162" s="410">
        <f t="shared" si="44"/>
        <v>0</v>
      </c>
      <c r="K162" s="410">
        <f t="shared" si="44"/>
        <v>0</v>
      </c>
      <c r="L162" s="410">
        <f t="shared" si="44"/>
        <v>0</v>
      </c>
      <c r="M162" s="410">
        <f t="shared" si="44"/>
        <v>0</v>
      </c>
      <c r="N162" s="410">
        <f t="shared" si="44"/>
        <v>0</v>
      </c>
      <c r="O162" s="410">
        <f t="shared" si="44"/>
        <v>0</v>
      </c>
      <c r="P162" s="410">
        <f t="shared" si="44"/>
        <v>0</v>
      </c>
      <c r="Q162" s="410">
        <f t="shared" si="44"/>
        <v>0</v>
      </c>
      <c r="R162" s="410">
        <f t="shared" si="44"/>
        <v>0</v>
      </c>
      <c r="S162" s="410">
        <f t="shared" si="44"/>
        <v>0</v>
      </c>
      <c r="T162" s="413">
        <f>SUM(T163:T167)</f>
        <v>0</v>
      </c>
      <c r="U162" s="414">
        <f t="shared" si="44"/>
        <v>0</v>
      </c>
      <c r="V162" s="410">
        <f t="shared" si="44"/>
        <v>0</v>
      </c>
      <c r="W162" s="410">
        <f t="shared" si="44"/>
        <v>0</v>
      </c>
      <c r="X162" s="410">
        <f t="shared" si="44"/>
        <v>0</v>
      </c>
      <c r="Y162" s="410">
        <f t="shared" si="44"/>
        <v>0</v>
      </c>
      <c r="Z162" s="410">
        <f t="shared" si="44"/>
        <v>0</v>
      </c>
      <c r="AA162" s="410">
        <f t="shared" si="44"/>
        <v>0</v>
      </c>
      <c r="AB162" s="410">
        <f t="shared" si="44"/>
        <v>0</v>
      </c>
      <c r="AC162" s="410">
        <f t="shared" si="44"/>
        <v>0</v>
      </c>
      <c r="AD162" s="410">
        <f t="shared" si="44"/>
        <v>0</v>
      </c>
      <c r="AE162" s="410">
        <f t="shared" si="44"/>
        <v>0</v>
      </c>
      <c r="AF162" s="410">
        <f t="shared" si="44"/>
        <v>0</v>
      </c>
      <c r="AG162" s="411">
        <f t="shared" si="44"/>
        <v>0</v>
      </c>
      <c r="AH162" s="412">
        <f t="shared" si="44"/>
        <v>0</v>
      </c>
      <c r="AI162" s="410">
        <f t="shared" si="44"/>
        <v>0</v>
      </c>
      <c r="AJ162" s="410">
        <f t="shared" si="44"/>
        <v>0</v>
      </c>
      <c r="AK162" s="410">
        <f t="shared" si="44"/>
        <v>0</v>
      </c>
      <c r="AL162" s="410">
        <f t="shared" si="44"/>
        <v>0</v>
      </c>
      <c r="AM162" s="410">
        <f t="shared" si="44"/>
        <v>0</v>
      </c>
      <c r="AN162" s="410">
        <f t="shared" si="44"/>
        <v>0</v>
      </c>
      <c r="AO162" s="410">
        <f t="shared" si="44"/>
        <v>0</v>
      </c>
      <c r="AP162" s="410">
        <f t="shared" si="44"/>
        <v>0</v>
      </c>
      <c r="AQ162" s="410">
        <f t="shared" si="44"/>
        <v>0</v>
      </c>
      <c r="AR162" s="410">
        <f t="shared" si="44"/>
        <v>0</v>
      </c>
      <c r="AS162" s="410">
        <f t="shared" si="44"/>
        <v>0</v>
      </c>
      <c r="AT162" s="413">
        <f>SUM(AT163:AT167)</f>
        <v>0</v>
      </c>
      <c r="AU162" s="415">
        <f>SUM(AU163:AU167)</f>
        <v>0</v>
      </c>
      <c r="AV162" s="392">
        <f t="shared" si="40"/>
        <v>0</v>
      </c>
    </row>
    <row r="163" spans="2:48" s="60" customFormat="1" ht="12.75" customHeight="1" x14ac:dyDescent="0.25">
      <c r="B163" s="416" t="str">
        <f>+'FORMATO COSTEO C2'!C306</f>
        <v>2.2.5.1</v>
      </c>
      <c r="C163" s="417" t="str">
        <f>+'FORMATO COSTEO C2'!B306</f>
        <v>Categoría de gasto</v>
      </c>
      <c r="D163" s="428"/>
      <c r="E163" s="556"/>
      <c r="F163" s="420">
        <f>+'FORMATO COSTEO C2'!G306</f>
        <v>0</v>
      </c>
      <c r="G163" s="421">
        <f>+'FORMATO COSTEO C2'!L306</f>
        <v>0</v>
      </c>
      <c r="H163" s="422">
        <f>IF( $F163=0,0,((($F163/$E$162)*'PLAN DE ADQUISICIONES'!F$59)*($G163/$F163)))</f>
        <v>0</v>
      </c>
      <c r="I163" s="420">
        <f>IF( $F163=0,0,((($F163/$E$162)*'PLAN DE ADQUISICIONES'!G$59)*($G163/$F163)))</f>
        <v>0</v>
      </c>
      <c r="J163" s="420">
        <f>IF( $F163=0,0,((($F163/$E$162)*'PLAN DE ADQUISICIONES'!H$59)*($G163/$F163)))</f>
        <v>0</v>
      </c>
      <c r="K163" s="420">
        <f>IF( $F163=0,0,((($F163/$E$162)*'PLAN DE ADQUISICIONES'!I$59)*($G163/$F163)))</f>
        <v>0</v>
      </c>
      <c r="L163" s="420">
        <f>IF( $F163=0,0,((($F163/$E$162)*'PLAN DE ADQUISICIONES'!J$59)*($G163/$F163)))</f>
        <v>0</v>
      </c>
      <c r="M163" s="420">
        <f>IF( $F163=0,0,((($F163/$E$162)*'PLAN DE ADQUISICIONES'!K$59)*($G163/$F163)))</f>
        <v>0</v>
      </c>
      <c r="N163" s="420">
        <f>IF( $F163=0,0,((($F163/$E$162)*'PLAN DE ADQUISICIONES'!L$59)*($G163/$F163)))</f>
        <v>0</v>
      </c>
      <c r="O163" s="420">
        <f>IF( $F163=0,0,((($F163/$E$162)*'PLAN DE ADQUISICIONES'!M$59)*($G163/$F163)))</f>
        <v>0</v>
      </c>
      <c r="P163" s="420">
        <f>IF( $F163=0,0,((($F163/$E$162)*'PLAN DE ADQUISICIONES'!N$59)*($G163/$F163)))</f>
        <v>0</v>
      </c>
      <c r="Q163" s="420">
        <f>IF( $F163=0,0,((($F163/$E$162)*'PLAN DE ADQUISICIONES'!O$59)*($G163/$F163)))</f>
        <v>0</v>
      </c>
      <c r="R163" s="420">
        <f>IF( $F163=0,0,((($F163/$E$162)*'PLAN DE ADQUISICIONES'!P$59)*($G163/$F163)))</f>
        <v>0</v>
      </c>
      <c r="S163" s="420">
        <f>IF( $F163=0,0,((($F163/$E$162)*'PLAN DE ADQUISICIONES'!Q$59)*($G163/$F163)))</f>
        <v>0</v>
      </c>
      <c r="T163" s="423">
        <f>H163+I163+J163+K163+L163+M163+N163+O163+P163+Q163+R163+S163</f>
        <v>0</v>
      </c>
      <c r="U163" s="424">
        <f>IF( $F163=0,0,((($F163/$E$162)*'PLAN DE ADQUISICIONES'!R$59)*($G163/$F163)))</f>
        <v>0</v>
      </c>
      <c r="V163" s="420">
        <f>IF( $F163=0,0,((($F163/$E$162)*'PLAN DE ADQUISICIONES'!S$59)*($G163/$F163)))</f>
        <v>0</v>
      </c>
      <c r="W163" s="420">
        <f>IF( $F163=0,0,((($F163/$E$162)*'PLAN DE ADQUISICIONES'!T$59)*($G163/$F163)))</f>
        <v>0</v>
      </c>
      <c r="X163" s="420">
        <f>IF( $F163=0,0,((($F163/$E$162)*'PLAN DE ADQUISICIONES'!U$59)*($G163/$F163)))</f>
        <v>0</v>
      </c>
      <c r="Y163" s="420">
        <f>IF( $F163=0,0,((($F163/$E$162)*'PLAN DE ADQUISICIONES'!V$59)*($G163/$F163)))</f>
        <v>0</v>
      </c>
      <c r="Z163" s="420">
        <f>IF( $F163=0,0,((($F163/$E$162)*'PLAN DE ADQUISICIONES'!W$59)*($G163/$F163)))</f>
        <v>0</v>
      </c>
      <c r="AA163" s="420">
        <f>IF( $F163=0,0,((($F163/$E$162)*'PLAN DE ADQUISICIONES'!X$59)*($G163/$F163)))</f>
        <v>0</v>
      </c>
      <c r="AB163" s="420">
        <f>IF( $F163=0,0,((($F163/$E$162)*'PLAN DE ADQUISICIONES'!Y$59)*($G163/$F163)))</f>
        <v>0</v>
      </c>
      <c r="AC163" s="420">
        <f>IF( $F163=0,0,((($F163/$E$162)*'PLAN DE ADQUISICIONES'!Z$59)*($G163/$F163)))</f>
        <v>0</v>
      </c>
      <c r="AD163" s="420">
        <f>IF( $F163=0,0,((($F163/$E$162)*'PLAN DE ADQUISICIONES'!AA$59)*($G163/$F163)))</f>
        <v>0</v>
      </c>
      <c r="AE163" s="420">
        <f>IF( $F163=0,0,((($F163/$E$162)*'PLAN DE ADQUISICIONES'!AB$59)*($G163/$F163)))</f>
        <v>0</v>
      </c>
      <c r="AF163" s="420">
        <f>IF( $F163=0,0,((($F163/$E$162)*'PLAN DE ADQUISICIONES'!AC$59)*($G163/$F163)))</f>
        <v>0</v>
      </c>
      <c r="AG163" s="421">
        <f>U163+V163+W163+X163+Y163+Z163+AA163+AB163+AC163+AD163+AE163+AF163</f>
        <v>0</v>
      </c>
      <c r="AH163" s="425">
        <f>IF( $F163=0,0,((($F163/$E$162)*'PLAN DE ADQUISICIONES'!AD$59)*($G163/$F163)))</f>
        <v>0</v>
      </c>
      <c r="AI163" s="420">
        <f>IF( $F163=0,0,((($F163/$E$162)*'PLAN DE ADQUISICIONES'!AE$59)*($G163/$F163)))</f>
        <v>0</v>
      </c>
      <c r="AJ163" s="420">
        <f>IF( $F163=0,0,((($F163/$E$162)*'PLAN DE ADQUISICIONES'!AF$59)*($G163/$F163)))</f>
        <v>0</v>
      </c>
      <c r="AK163" s="420">
        <f>IF( $F163=0,0,((($F163/$E$162)*'PLAN DE ADQUISICIONES'!AG$59)*($G163/$F163)))</f>
        <v>0</v>
      </c>
      <c r="AL163" s="420">
        <f>IF( $F163=0,0,((($F163/$E$162)*'PLAN DE ADQUISICIONES'!AH$59)*($G163/$F163)))</f>
        <v>0</v>
      </c>
      <c r="AM163" s="420">
        <f>IF( $F163=0,0,((($F163/$E$162)*'PLAN DE ADQUISICIONES'!AI$59)*($G163/$F163)))</f>
        <v>0</v>
      </c>
      <c r="AN163" s="420">
        <f>IF( $F163=0,0,((($F163/$E$162)*'PLAN DE ADQUISICIONES'!AJ$59)*($G163/$F163)))</f>
        <v>0</v>
      </c>
      <c r="AO163" s="420">
        <f>IF( $F163=0,0,((($F163/$E$162)*'PLAN DE ADQUISICIONES'!AK$59)*($G163/$F163)))</f>
        <v>0</v>
      </c>
      <c r="AP163" s="420">
        <f>IF( $F163=0,0,((($F163/$E$162)*'PLAN DE ADQUISICIONES'!AL$59)*($G163/$F163)))</f>
        <v>0</v>
      </c>
      <c r="AQ163" s="420">
        <f>IF( $F163=0,0,((($F163/$E$162)*'PLAN DE ADQUISICIONES'!AM$59)*($G163/$F163)))</f>
        <v>0</v>
      </c>
      <c r="AR163" s="420">
        <f>IF( $F163=0,0,((($F163/$E$162)*'PLAN DE ADQUISICIONES'!AN$59)*($G163/$F163)))</f>
        <v>0</v>
      </c>
      <c r="AS163" s="420">
        <f>IF( $F163=0,0,((($F163/$E$162)*'PLAN DE ADQUISICIONES'!AO$59)*($G163/$F163)))</f>
        <v>0</v>
      </c>
      <c r="AT163" s="423">
        <f>AH163+AI163+AJ163+AK163+AL163+AM163+AN163+AO163+AP163+AQ163+AR163+AS163</f>
        <v>0</v>
      </c>
      <c r="AU163" s="426">
        <f>AS163+AR163+AQ163+AP163+AO163+AN163+AM163+AL163+AK163+AJ163+AI163+AH163+AF163+AE163+AD163+AC163+AB163+AA163+Z163+Y163+X163+W163+V163+U163+S163+R163+Q163+P163+O163+N163+M163+L163+K163+J163+I163+H163</f>
        <v>0</v>
      </c>
      <c r="AV163" s="392">
        <f t="shared" si="40"/>
        <v>0</v>
      </c>
    </row>
    <row r="164" spans="2:48" s="60" customFormat="1" ht="12.75" customHeight="1" x14ac:dyDescent="0.25">
      <c r="B164" s="416" t="str">
        <f>+'FORMATO COSTEO C2'!C312</f>
        <v>2.2.5.2</v>
      </c>
      <c r="C164" s="417" t="str">
        <f>+'FORMATO COSTEO C2'!B312</f>
        <v>Categoría de gasto</v>
      </c>
      <c r="D164" s="428"/>
      <c r="E164" s="556"/>
      <c r="F164" s="420">
        <f>+'FORMATO COSTEO C2'!G312</f>
        <v>0</v>
      </c>
      <c r="G164" s="421">
        <f>+'FORMATO COSTEO C2'!L312</f>
        <v>0</v>
      </c>
      <c r="H164" s="425">
        <f>IF( $F164=0,0,((($F164/$E$162)*'PLAN DE ADQUISICIONES'!F$59)*($G164/$F164)))</f>
        <v>0</v>
      </c>
      <c r="I164" s="420">
        <f>IF( $F164=0,0,((($F164/$E$162)*'PLAN DE ADQUISICIONES'!G$59)*($G164/$F164)))</f>
        <v>0</v>
      </c>
      <c r="J164" s="420">
        <f>IF( $F164=0,0,((($F164/$E$162)*'PLAN DE ADQUISICIONES'!H$59)*($G164/$F164)))</f>
        <v>0</v>
      </c>
      <c r="K164" s="420">
        <f>IF( $F164=0,0,((($F164/$E$162)*'PLAN DE ADQUISICIONES'!I$59)*($G164/$F164)))</f>
        <v>0</v>
      </c>
      <c r="L164" s="420">
        <f>IF( $F164=0,0,((($F164/$E$162)*'PLAN DE ADQUISICIONES'!J$59)*($G164/$F164)))</f>
        <v>0</v>
      </c>
      <c r="M164" s="420">
        <f>IF( $F164=0,0,((($F164/$E$162)*'PLAN DE ADQUISICIONES'!K$59)*($G164/$F164)))</f>
        <v>0</v>
      </c>
      <c r="N164" s="420">
        <f>IF( $F164=0,0,((($F164/$E$162)*'PLAN DE ADQUISICIONES'!L$59)*($G164/$F164)))</f>
        <v>0</v>
      </c>
      <c r="O164" s="420">
        <f>IF( $F164=0,0,((($F164/$E$162)*'PLAN DE ADQUISICIONES'!M$59)*($G164/$F164)))</f>
        <v>0</v>
      </c>
      <c r="P164" s="420">
        <f>IF( $F164=0,0,((($F164/$E$162)*'PLAN DE ADQUISICIONES'!N$59)*($G164/$F164)))</f>
        <v>0</v>
      </c>
      <c r="Q164" s="420">
        <f>IF( $F164=0,0,((($F164/$E$162)*'PLAN DE ADQUISICIONES'!O$59)*($G164/$F164)))</f>
        <v>0</v>
      </c>
      <c r="R164" s="420">
        <f>IF( $F164=0,0,((($F164/$E$162)*'PLAN DE ADQUISICIONES'!P$59)*($G164/$F164)))</f>
        <v>0</v>
      </c>
      <c r="S164" s="420">
        <f>IF( $F164=0,0,((($F164/$E$162)*'PLAN DE ADQUISICIONES'!Q$59)*($G164/$F164)))</f>
        <v>0</v>
      </c>
      <c r="T164" s="423">
        <f>H164+I164+J164+K164+L164+M164+N164+O164+P164+Q164+R164+S164</f>
        <v>0</v>
      </c>
      <c r="U164" s="424">
        <f>IF( $F164=0,0,((($F164/$E$162)*'PLAN DE ADQUISICIONES'!R$59)*($G164/$F164)))</f>
        <v>0</v>
      </c>
      <c r="V164" s="420">
        <f>IF( $F164=0,0,((($F164/$E$162)*'PLAN DE ADQUISICIONES'!S$59)*($G164/$F164)))</f>
        <v>0</v>
      </c>
      <c r="W164" s="420">
        <f>IF( $F164=0,0,((($F164/$E$162)*'PLAN DE ADQUISICIONES'!T$59)*($G164/$F164)))</f>
        <v>0</v>
      </c>
      <c r="X164" s="420">
        <f>IF( $F164=0,0,((($F164/$E$162)*'PLAN DE ADQUISICIONES'!U$59)*($G164/$F164)))</f>
        <v>0</v>
      </c>
      <c r="Y164" s="420">
        <f>IF( $F164=0,0,((($F164/$E$162)*'PLAN DE ADQUISICIONES'!V$59)*($G164/$F164)))</f>
        <v>0</v>
      </c>
      <c r="Z164" s="420">
        <f>IF( $F164=0,0,((($F164/$E$162)*'PLAN DE ADQUISICIONES'!W$59)*($G164/$F164)))</f>
        <v>0</v>
      </c>
      <c r="AA164" s="420">
        <f>IF( $F164=0,0,((($F164/$E$162)*'PLAN DE ADQUISICIONES'!X$59)*($G164/$F164)))</f>
        <v>0</v>
      </c>
      <c r="AB164" s="420">
        <f>IF( $F164=0,0,((($F164/$E$162)*'PLAN DE ADQUISICIONES'!Y$59)*($G164/$F164)))</f>
        <v>0</v>
      </c>
      <c r="AC164" s="420">
        <f>IF( $F164=0,0,((($F164/$E$162)*'PLAN DE ADQUISICIONES'!Z$59)*($G164/$F164)))</f>
        <v>0</v>
      </c>
      <c r="AD164" s="420">
        <f>IF( $F164=0,0,((($F164/$E$162)*'PLAN DE ADQUISICIONES'!AA$59)*($G164/$F164)))</f>
        <v>0</v>
      </c>
      <c r="AE164" s="420">
        <f>IF( $F164=0,0,((($F164/$E$162)*'PLAN DE ADQUISICIONES'!AB$59)*($G164/$F164)))</f>
        <v>0</v>
      </c>
      <c r="AF164" s="420">
        <f>IF( $F164=0,0,((($F164/$E$162)*'PLAN DE ADQUISICIONES'!AC$59)*($G164/$F164)))</f>
        <v>0</v>
      </c>
      <c r="AG164" s="421">
        <f>U164+V164+W164+X164+Y164+Z164+AA164+AB164+AC164+AD164+AE164+AF164</f>
        <v>0</v>
      </c>
      <c r="AH164" s="425">
        <f>IF( $F164=0,0,((($F164/$E$162)*'PLAN DE ADQUISICIONES'!AD$59)*($G164/$F164)))</f>
        <v>0</v>
      </c>
      <c r="AI164" s="420">
        <f>IF( $F164=0,0,((($F164/$E$162)*'PLAN DE ADQUISICIONES'!AE$59)*($G164/$F164)))</f>
        <v>0</v>
      </c>
      <c r="AJ164" s="420">
        <f>IF( $F164=0,0,((($F164/$E$162)*'PLAN DE ADQUISICIONES'!AF$59)*($G164/$F164)))</f>
        <v>0</v>
      </c>
      <c r="AK164" s="420">
        <f>IF( $F164=0,0,((($F164/$E$162)*'PLAN DE ADQUISICIONES'!AG$59)*($G164/$F164)))</f>
        <v>0</v>
      </c>
      <c r="AL164" s="420">
        <f>IF( $F164=0,0,((($F164/$E$162)*'PLAN DE ADQUISICIONES'!AH$59)*($G164/$F164)))</f>
        <v>0</v>
      </c>
      <c r="AM164" s="420">
        <f>IF( $F164=0,0,((($F164/$E$162)*'PLAN DE ADQUISICIONES'!AI$59)*($G164/$F164)))</f>
        <v>0</v>
      </c>
      <c r="AN164" s="420">
        <f>IF( $F164=0,0,((($F164/$E$162)*'PLAN DE ADQUISICIONES'!AJ$59)*($G164/$F164)))</f>
        <v>0</v>
      </c>
      <c r="AO164" s="420">
        <f>IF( $F164=0,0,((($F164/$E$162)*'PLAN DE ADQUISICIONES'!AK$59)*($G164/$F164)))</f>
        <v>0</v>
      </c>
      <c r="AP164" s="420">
        <f>IF( $F164=0,0,((($F164/$E$162)*'PLAN DE ADQUISICIONES'!AL$59)*($G164/$F164)))</f>
        <v>0</v>
      </c>
      <c r="AQ164" s="420">
        <f>IF( $F164=0,0,((($F164/$E$162)*'PLAN DE ADQUISICIONES'!AM$59)*($G164/$F164)))</f>
        <v>0</v>
      </c>
      <c r="AR164" s="420">
        <f>IF( $F164=0,0,((($F164/$E$162)*'PLAN DE ADQUISICIONES'!AN$59)*($G164/$F164)))</f>
        <v>0</v>
      </c>
      <c r="AS164" s="420">
        <f>IF( $F164=0,0,((($F164/$E$162)*'PLAN DE ADQUISICIONES'!AO$59)*($G164/$F164)))</f>
        <v>0</v>
      </c>
      <c r="AT164" s="423">
        <f>AH164+AI164+AJ164+AK164+AL164+AM164+AN164+AO164+AP164+AQ164+AR164+AS164</f>
        <v>0</v>
      </c>
      <c r="AU164" s="426">
        <f>AS164+AR164+AQ164+AP164+AO164+AN164+AM164+AL164+AK164+AJ164+AI164+AH164+AF164+AE164+AD164+AC164+AB164+AA164+Z164+Y164+X164+W164+V164+U164+S164+R164+Q164+P164+O164+N164+M164+L164+K164+J164+I164+H164</f>
        <v>0</v>
      </c>
      <c r="AV164" s="392">
        <f t="shared" si="40"/>
        <v>0</v>
      </c>
    </row>
    <row r="165" spans="2:48" s="60" customFormat="1" ht="12.75" customHeight="1" x14ac:dyDescent="0.25">
      <c r="B165" s="416" t="str">
        <f>+'FORMATO COSTEO C2'!C318</f>
        <v>2.2.5.3</v>
      </c>
      <c r="C165" s="417" t="str">
        <f>+'FORMATO COSTEO C2'!B318</f>
        <v>Categoría de gasto</v>
      </c>
      <c r="D165" s="428"/>
      <c r="E165" s="556"/>
      <c r="F165" s="420">
        <f>+'FORMATO COSTEO C2'!G318</f>
        <v>0</v>
      </c>
      <c r="G165" s="421">
        <f>+'FORMATO COSTEO C2'!L318</f>
        <v>0</v>
      </c>
      <c r="H165" s="425">
        <f>IF( $F165=0,0,((($F165/$E$162)*'PLAN DE ADQUISICIONES'!F$59)*($G165/$F165)))</f>
        <v>0</v>
      </c>
      <c r="I165" s="420">
        <f>IF( $F165=0,0,((($F165/$E$162)*'PLAN DE ADQUISICIONES'!G$59)*($G165/$F165)))</f>
        <v>0</v>
      </c>
      <c r="J165" s="420">
        <f>IF( $F165=0,0,((($F165/$E$162)*'PLAN DE ADQUISICIONES'!H$59)*($G165/$F165)))</f>
        <v>0</v>
      </c>
      <c r="K165" s="420">
        <f>IF( $F165=0,0,((($F165/$E$162)*'PLAN DE ADQUISICIONES'!I$59)*($G165/$F165)))</f>
        <v>0</v>
      </c>
      <c r="L165" s="420">
        <f>IF( $F165=0,0,((($F165/$E$162)*'PLAN DE ADQUISICIONES'!J$59)*($G165/$F165)))</f>
        <v>0</v>
      </c>
      <c r="M165" s="420">
        <f>IF( $F165=0,0,((($F165/$E$162)*'PLAN DE ADQUISICIONES'!K$59)*($G165/$F165)))</f>
        <v>0</v>
      </c>
      <c r="N165" s="420">
        <f>IF( $F165=0,0,((($F165/$E$162)*'PLAN DE ADQUISICIONES'!L$59)*($G165/$F165)))</f>
        <v>0</v>
      </c>
      <c r="O165" s="420">
        <f>IF( $F165=0,0,((($F165/$E$162)*'PLAN DE ADQUISICIONES'!M$59)*($G165/$F165)))</f>
        <v>0</v>
      </c>
      <c r="P165" s="420">
        <f>IF( $F165=0,0,((($F165/$E$162)*'PLAN DE ADQUISICIONES'!N$59)*($G165/$F165)))</f>
        <v>0</v>
      </c>
      <c r="Q165" s="420">
        <f>IF( $F165=0,0,((($F165/$E$162)*'PLAN DE ADQUISICIONES'!O$59)*($G165/$F165)))</f>
        <v>0</v>
      </c>
      <c r="R165" s="420">
        <f>IF( $F165=0,0,((($F165/$E$162)*'PLAN DE ADQUISICIONES'!P$59)*($G165/$F165)))</f>
        <v>0</v>
      </c>
      <c r="S165" s="420">
        <f>IF( $F165=0,0,((($F165/$E$162)*'PLAN DE ADQUISICIONES'!Q$59)*($G165/$F165)))</f>
        <v>0</v>
      </c>
      <c r="T165" s="423">
        <f>H165+I165+J165+K165+L165+M165+N165+O165+P165+Q165+R165+S165</f>
        <v>0</v>
      </c>
      <c r="U165" s="424">
        <f>IF( $F165=0,0,((($F165/$E$162)*'PLAN DE ADQUISICIONES'!R$59)*($G165/$F165)))</f>
        <v>0</v>
      </c>
      <c r="V165" s="420">
        <f>IF( $F165=0,0,((($F165/$E$162)*'PLAN DE ADQUISICIONES'!S$59)*($G165/$F165)))</f>
        <v>0</v>
      </c>
      <c r="W165" s="420">
        <f>IF( $F165=0,0,((($F165/$E$162)*'PLAN DE ADQUISICIONES'!T$59)*($G165/$F165)))</f>
        <v>0</v>
      </c>
      <c r="X165" s="420">
        <f>IF( $F165=0,0,((($F165/$E$162)*'PLAN DE ADQUISICIONES'!U$59)*($G165/$F165)))</f>
        <v>0</v>
      </c>
      <c r="Y165" s="420">
        <f>IF( $F165=0,0,((($F165/$E$162)*'PLAN DE ADQUISICIONES'!V$59)*($G165/$F165)))</f>
        <v>0</v>
      </c>
      <c r="Z165" s="420">
        <f>IF( $F165=0,0,((($F165/$E$162)*'PLAN DE ADQUISICIONES'!W$59)*($G165/$F165)))</f>
        <v>0</v>
      </c>
      <c r="AA165" s="420">
        <f>IF( $F165=0,0,((($F165/$E$162)*'PLAN DE ADQUISICIONES'!X$59)*($G165/$F165)))</f>
        <v>0</v>
      </c>
      <c r="AB165" s="420">
        <f>IF( $F165=0,0,((($F165/$E$162)*'PLAN DE ADQUISICIONES'!Y$59)*($G165/$F165)))</f>
        <v>0</v>
      </c>
      <c r="AC165" s="420">
        <f>IF( $F165=0,0,((($F165/$E$162)*'PLAN DE ADQUISICIONES'!Z$59)*($G165/$F165)))</f>
        <v>0</v>
      </c>
      <c r="AD165" s="420">
        <f>IF( $F165=0,0,((($F165/$E$162)*'PLAN DE ADQUISICIONES'!AA$59)*($G165/$F165)))</f>
        <v>0</v>
      </c>
      <c r="AE165" s="420">
        <f>IF( $F165=0,0,((($F165/$E$162)*'PLAN DE ADQUISICIONES'!AB$59)*($G165/$F165)))</f>
        <v>0</v>
      </c>
      <c r="AF165" s="420">
        <f>IF( $F165=0,0,((($F165/$E$162)*'PLAN DE ADQUISICIONES'!AC$59)*($G165/$F165)))</f>
        <v>0</v>
      </c>
      <c r="AG165" s="421">
        <f>U165+V165+W165+X165+Y165+Z165+AA165+AB165+AC165+AD165+AE165+AF165</f>
        <v>0</v>
      </c>
      <c r="AH165" s="425">
        <f>IF( $F165=0,0,((($F165/$E$162)*'PLAN DE ADQUISICIONES'!AD$59)*($G165/$F165)))</f>
        <v>0</v>
      </c>
      <c r="AI165" s="420">
        <f>IF( $F165=0,0,((($F165/$E$162)*'PLAN DE ADQUISICIONES'!AE$59)*($G165/$F165)))</f>
        <v>0</v>
      </c>
      <c r="AJ165" s="420">
        <f>IF( $F165=0,0,((($F165/$E$162)*'PLAN DE ADQUISICIONES'!AF$59)*($G165/$F165)))</f>
        <v>0</v>
      </c>
      <c r="AK165" s="420">
        <f>IF( $F165=0,0,((($F165/$E$162)*'PLAN DE ADQUISICIONES'!AG$59)*($G165/$F165)))</f>
        <v>0</v>
      </c>
      <c r="AL165" s="420">
        <f>IF( $F165=0,0,((($F165/$E$162)*'PLAN DE ADQUISICIONES'!AH$59)*($G165/$F165)))</f>
        <v>0</v>
      </c>
      <c r="AM165" s="420">
        <f>IF( $F165=0,0,((($F165/$E$162)*'PLAN DE ADQUISICIONES'!AI$59)*($G165/$F165)))</f>
        <v>0</v>
      </c>
      <c r="AN165" s="420">
        <f>IF( $F165=0,0,((($F165/$E$162)*'PLAN DE ADQUISICIONES'!AJ$59)*($G165/$F165)))</f>
        <v>0</v>
      </c>
      <c r="AO165" s="420">
        <f>IF( $F165=0,0,((($F165/$E$162)*'PLAN DE ADQUISICIONES'!AK$59)*($G165/$F165)))</f>
        <v>0</v>
      </c>
      <c r="AP165" s="420">
        <f>IF( $F165=0,0,((($F165/$E$162)*'PLAN DE ADQUISICIONES'!AL$59)*($G165/$F165)))</f>
        <v>0</v>
      </c>
      <c r="AQ165" s="420">
        <f>IF( $F165=0,0,((($F165/$E$162)*'PLAN DE ADQUISICIONES'!AM$59)*($G165/$F165)))</f>
        <v>0</v>
      </c>
      <c r="AR165" s="420">
        <f>IF( $F165=0,0,((($F165/$E$162)*'PLAN DE ADQUISICIONES'!AN$59)*($G165/$F165)))</f>
        <v>0</v>
      </c>
      <c r="AS165" s="420">
        <f>IF( $F165=0,0,((($F165/$E$162)*'PLAN DE ADQUISICIONES'!AO$59)*($G165/$F165)))</f>
        <v>0</v>
      </c>
      <c r="AT165" s="423">
        <f>AH165+AI165+AJ165+AK165+AL165+AM165+AN165+AO165+AP165+AQ165+AR165+AS165</f>
        <v>0</v>
      </c>
      <c r="AU165" s="426">
        <f>AS165+AR165+AQ165+AP165+AO165+AN165+AM165+AL165+AK165+AJ165+AI165+AH165+AF165+AE165+AD165+AC165+AB165+AA165+Z165+Y165+X165+W165+V165+U165+S165+R165+Q165+P165+O165+N165+M165+L165+K165+J165+I165+H165</f>
        <v>0</v>
      </c>
      <c r="AV165" s="392">
        <f t="shared" si="40"/>
        <v>0</v>
      </c>
    </row>
    <row r="166" spans="2:48" s="60" customFormat="1" ht="12.75" customHeight="1" x14ac:dyDescent="0.25">
      <c r="B166" s="416" t="str">
        <f>+'FORMATO COSTEO C2'!C324</f>
        <v>2.2.5.4</v>
      </c>
      <c r="C166" s="417" t="str">
        <f>+'FORMATO COSTEO C2'!B324</f>
        <v>Categoría de gasto</v>
      </c>
      <c r="D166" s="428"/>
      <c r="E166" s="556"/>
      <c r="F166" s="420">
        <f>+'FORMATO COSTEO C2'!G324</f>
        <v>0</v>
      </c>
      <c r="G166" s="421">
        <f>+'FORMATO COSTEO C2'!L324</f>
        <v>0</v>
      </c>
      <c r="H166" s="425">
        <f>IF( $F166=0,0,((($F166/$E$162)*'PLAN DE ADQUISICIONES'!F$59)*($G166/$F166)))</f>
        <v>0</v>
      </c>
      <c r="I166" s="420">
        <f>IF( $F166=0,0,((($F166/$E$162)*'PLAN DE ADQUISICIONES'!G$59)*($G166/$F166)))</f>
        <v>0</v>
      </c>
      <c r="J166" s="420">
        <f>IF( $F166=0,0,((($F166/$E$162)*'PLAN DE ADQUISICIONES'!H$59)*($G166/$F166)))</f>
        <v>0</v>
      </c>
      <c r="K166" s="420">
        <f>IF( $F166=0,0,((($F166/$E$162)*'PLAN DE ADQUISICIONES'!I$59)*($G166/$F166)))</f>
        <v>0</v>
      </c>
      <c r="L166" s="420">
        <f>IF( $F166=0,0,((($F166/$E$162)*'PLAN DE ADQUISICIONES'!J$59)*($G166/$F166)))</f>
        <v>0</v>
      </c>
      <c r="M166" s="420">
        <f>IF( $F166=0,0,((($F166/$E$162)*'PLAN DE ADQUISICIONES'!K$59)*($G166/$F166)))</f>
        <v>0</v>
      </c>
      <c r="N166" s="420">
        <f>IF( $F166=0,0,((($F166/$E$162)*'PLAN DE ADQUISICIONES'!L$59)*($G166/$F166)))</f>
        <v>0</v>
      </c>
      <c r="O166" s="420">
        <f>IF( $F166=0,0,((($F166/$E$162)*'PLAN DE ADQUISICIONES'!M$59)*($G166/$F166)))</f>
        <v>0</v>
      </c>
      <c r="P166" s="420">
        <f>IF( $F166=0,0,((($F166/$E$162)*'PLAN DE ADQUISICIONES'!N$59)*($G166/$F166)))</f>
        <v>0</v>
      </c>
      <c r="Q166" s="420">
        <f>IF( $F166=0,0,((($F166/$E$162)*'PLAN DE ADQUISICIONES'!O$59)*($G166/$F166)))</f>
        <v>0</v>
      </c>
      <c r="R166" s="420">
        <f>IF( $F166=0,0,((($F166/$E$162)*'PLAN DE ADQUISICIONES'!P$59)*($G166/$F166)))</f>
        <v>0</v>
      </c>
      <c r="S166" s="420">
        <f>IF( $F166=0,0,((($F166/$E$162)*'PLAN DE ADQUISICIONES'!Q$59)*($G166/$F166)))</f>
        <v>0</v>
      </c>
      <c r="T166" s="423">
        <f>H166+I166+J166+K166+L166+M166+N166+O166+P166+Q166+R166+S166</f>
        <v>0</v>
      </c>
      <c r="U166" s="424">
        <f>IF( $F166=0,0,((($F166/$E$162)*'PLAN DE ADQUISICIONES'!R$59)*($G166/$F166)))</f>
        <v>0</v>
      </c>
      <c r="V166" s="420">
        <f>IF( $F166=0,0,((($F166/$E$162)*'PLAN DE ADQUISICIONES'!S$59)*($G166/$F166)))</f>
        <v>0</v>
      </c>
      <c r="W166" s="420">
        <f>IF( $F166=0,0,((($F166/$E$162)*'PLAN DE ADQUISICIONES'!T$59)*($G166/$F166)))</f>
        <v>0</v>
      </c>
      <c r="X166" s="420">
        <f>IF( $F166=0,0,((($F166/$E$162)*'PLAN DE ADQUISICIONES'!U$59)*($G166/$F166)))</f>
        <v>0</v>
      </c>
      <c r="Y166" s="420">
        <f>IF( $F166=0,0,((($F166/$E$162)*'PLAN DE ADQUISICIONES'!V$59)*($G166/$F166)))</f>
        <v>0</v>
      </c>
      <c r="Z166" s="420">
        <f>IF( $F166=0,0,((($F166/$E$162)*'PLAN DE ADQUISICIONES'!W$59)*($G166/$F166)))</f>
        <v>0</v>
      </c>
      <c r="AA166" s="420">
        <f>IF( $F166=0,0,((($F166/$E$162)*'PLAN DE ADQUISICIONES'!X$59)*($G166/$F166)))</f>
        <v>0</v>
      </c>
      <c r="AB166" s="420">
        <f>IF( $F166=0,0,((($F166/$E$162)*'PLAN DE ADQUISICIONES'!Y$59)*($G166/$F166)))</f>
        <v>0</v>
      </c>
      <c r="AC166" s="420">
        <f>IF( $F166=0,0,((($F166/$E$162)*'PLAN DE ADQUISICIONES'!Z$59)*($G166/$F166)))</f>
        <v>0</v>
      </c>
      <c r="AD166" s="420">
        <f>IF( $F166=0,0,((($F166/$E$162)*'PLAN DE ADQUISICIONES'!AA$59)*($G166/$F166)))</f>
        <v>0</v>
      </c>
      <c r="AE166" s="420">
        <f>IF( $F166=0,0,((($F166/$E$162)*'PLAN DE ADQUISICIONES'!AB$59)*($G166/$F166)))</f>
        <v>0</v>
      </c>
      <c r="AF166" s="420">
        <f>IF( $F166=0,0,((($F166/$E$162)*'PLAN DE ADQUISICIONES'!AC$59)*($G166/$F166)))</f>
        <v>0</v>
      </c>
      <c r="AG166" s="421">
        <f>U166+V166+W166+X166+Y166+Z166+AA166+AB166+AC166+AD166+AE166+AF166</f>
        <v>0</v>
      </c>
      <c r="AH166" s="425">
        <f>IF( $F166=0,0,((($F166/$E$162)*'PLAN DE ADQUISICIONES'!AD$59)*($G166/$F166)))</f>
        <v>0</v>
      </c>
      <c r="AI166" s="420">
        <f>IF( $F166=0,0,((($F166/$E$162)*'PLAN DE ADQUISICIONES'!AE$59)*($G166/$F166)))</f>
        <v>0</v>
      </c>
      <c r="AJ166" s="420">
        <f>IF( $F166=0,0,((($F166/$E$162)*'PLAN DE ADQUISICIONES'!AF$59)*($G166/$F166)))</f>
        <v>0</v>
      </c>
      <c r="AK166" s="420">
        <f>IF( $F166=0,0,((($F166/$E$162)*'PLAN DE ADQUISICIONES'!AG$59)*($G166/$F166)))</f>
        <v>0</v>
      </c>
      <c r="AL166" s="420">
        <f>IF( $F166=0,0,((($F166/$E$162)*'PLAN DE ADQUISICIONES'!AH$59)*($G166/$F166)))</f>
        <v>0</v>
      </c>
      <c r="AM166" s="420">
        <f>IF( $F166=0,0,((($F166/$E$162)*'PLAN DE ADQUISICIONES'!AI$59)*($G166/$F166)))</f>
        <v>0</v>
      </c>
      <c r="AN166" s="420">
        <f>IF( $F166=0,0,((($F166/$E$162)*'PLAN DE ADQUISICIONES'!AJ$59)*($G166/$F166)))</f>
        <v>0</v>
      </c>
      <c r="AO166" s="420">
        <f>IF( $F166=0,0,((($F166/$E$162)*'PLAN DE ADQUISICIONES'!AK$59)*($G166/$F166)))</f>
        <v>0</v>
      </c>
      <c r="AP166" s="420">
        <f>IF( $F166=0,0,((($F166/$E$162)*'PLAN DE ADQUISICIONES'!AL$59)*($G166/$F166)))</f>
        <v>0</v>
      </c>
      <c r="AQ166" s="420">
        <f>IF( $F166=0,0,((($F166/$E$162)*'PLAN DE ADQUISICIONES'!AM$59)*($G166/$F166)))</f>
        <v>0</v>
      </c>
      <c r="AR166" s="420">
        <f>IF( $F166=0,0,((($F166/$E$162)*'PLAN DE ADQUISICIONES'!AN$59)*($G166/$F166)))</f>
        <v>0</v>
      </c>
      <c r="AS166" s="420">
        <f>IF( $F166=0,0,((($F166/$E$162)*'PLAN DE ADQUISICIONES'!AO$59)*($G166/$F166)))</f>
        <v>0</v>
      </c>
      <c r="AT166" s="423">
        <f>AH166+AI166+AJ166+AK166+AL166+AM166+AN166+AO166+AP166+AQ166+AR166+AS166</f>
        <v>0</v>
      </c>
      <c r="AU166" s="426">
        <f>AS166+AR166+AQ166+AP166+AO166+AN166+AM166+AL166+AK166+AJ166+AI166+AH166+AF166+AE166+AD166+AC166+AB166+AA166+Z166+Y166+X166+W166+V166+U166+S166+R166+Q166+P166+O166+N166+M166+L166+K166+J166+I166+H166</f>
        <v>0</v>
      </c>
      <c r="AV166" s="392">
        <f t="shared" si="40"/>
        <v>0</v>
      </c>
    </row>
    <row r="167" spans="2:48" s="60" customFormat="1" ht="12.75" customHeight="1" x14ac:dyDescent="0.25">
      <c r="B167" s="416" t="str">
        <f>+'FORMATO COSTEO C2'!C330</f>
        <v>2.2.5.5</v>
      </c>
      <c r="C167" s="417" t="str">
        <f>+'FORMATO COSTEO C2'!B330</f>
        <v>Categoría de gasto</v>
      </c>
      <c r="D167" s="428"/>
      <c r="E167" s="556"/>
      <c r="F167" s="420">
        <f>+'FORMATO COSTEO C2'!G330</f>
        <v>0</v>
      </c>
      <c r="G167" s="421">
        <f>+'FORMATO COSTEO C2'!L330</f>
        <v>0</v>
      </c>
      <c r="H167" s="425">
        <f>IF( $F167=0,0,((($F167/$E$162)*'PLAN DE ADQUISICIONES'!F$59)*($G167/$F167)))</f>
        <v>0</v>
      </c>
      <c r="I167" s="420">
        <f>IF( $F167=0,0,((($F167/$E$162)*'PLAN DE ADQUISICIONES'!G$59)*($G167/$F167)))</f>
        <v>0</v>
      </c>
      <c r="J167" s="420">
        <f>IF( $F167=0,0,((($F167/$E$162)*'PLAN DE ADQUISICIONES'!H$59)*($G167/$F167)))</f>
        <v>0</v>
      </c>
      <c r="K167" s="420">
        <f>IF( $F167=0,0,((($F167/$E$162)*'PLAN DE ADQUISICIONES'!I$59)*($G167/$F167)))</f>
        <v>0</v>
      </c>
      <c r="L167" s="420">
        <f>IF( $F167=0,0,((($F167/$E$162)*'PLAN DE ADQUISICIONES'!J$59)*($G167/$F167)))</f>
        <v>0</v>
      </c>
      <c r="M167" s="420">
        <f>IF( $F167=0,0,((($F167/$E$162)*'PLAN DE ADQUISICIONES'!K$59)*($G167/$F167)))</f>
        <v>0</v>
      </c>
      <c r="N167" s="420">
        <f>IF( $F167=0,0,((($F167/$E$162)*'PLAN DE ADQUISICIONES'!L$59)*($G167/$F167)))</f>
        <v>0</v>
      </c>
      <c r="O167" s="420">
        <f>IF( $F167=0,0,((($F167/$E$162)*'PLAN DE ADQUISICIONES'!M$59)*($G167/$F167)))</f>
        <v>0</v>
      </c>
      <c r="P167" s="420">
        <f>IF( $F167=0,0,((($F167/$E$162)*'PLAN DE ADQUISICIONES'!N$59)*($G167/$F167)))</f>
        <v>0</v>
      </c>
      <c r="Q167" s="420">
        <f>IF( $F167=0,0,((($F167/$E$162)*'PLAN DE ADQUISICIONES'!O$59)*($G167/$F167)))</f>
        <v>0</v>
      </c>
      <c r="R167" s="420">
        <f>IF( $F167=0,0,((($F167/$E$162)*'PLAN DE ADQUISICIONES'!P$59)*($G167/$F167)))</f>
        <v>0</v>
      </c>
      <c r="S167" s="420">
        <f>IF( $F167=0,0,((($F167/$E$162)*'PLAN DE ADQUISICIONES'!Q$59)*($G167/$F167)))</f>
        <v>0</v>
      </c>
      <c r="T167" s="423">
        <f>H167+I167+J167+K167+L167+M167+N167+O167+P167+Q167+R167+S167</f>
        <v>0</v>
      </c>
      <c r="U167" s="424">
        <f>IF( $F167=0,0,((($F167/$E$162)*'PLAN DE ADQUISICIONES'!R$59)*($G167/$F167)))</f>
        <v>0</v>
      </c>
      <c r="V167" s="420">
        <f>IF( $F167=0,0,((($F167/$E$162)*'PLAN DE ADQUISICIONES'!S$59)*($G167/$F167)))</f>
        <v>0</v>
      </c>
      <c r="W167" s="420">
        <f>IF( $F167=0,0,((($F167/$E$162)*'PLAN DE ADQUISICIONES'!T$59)*($G167/$F167)))</f>
        <v>0</v>
      </c>
      <c r="X167" s="420">
        <f>IF( $F167=0,0,((($F167/$E$162)*'PLAN DE ADQUISICIONES'!U$59)*($G167/$F167)))</f>
        <v>0</v>
      </c>
      <c r="Y167" s="420">
        <f>IF( $F167=0,0,((($F167/$E$162)*'PLAN DE ADQUISICIONES'!V$59)*($G167/$F167)))</f>
        <v>0</v>
      </c>
      <c r="Z167" s="420">
        <f>IF( $F167=0,0,((($F167/$E$162)*'PLAN DE ADQUISICIONES'!W$59)*($G167/$F167)))</f>
        <v>0</v>
      </c>
      <c r="AA167" s="420">
        <f>IF( $F167=0,0,((($F167/$E$162)*'PLAN DE ADQUISICIONES'!X$59)*($G167/$F167)))</f>
        <v>0</v>
      </c>
      <c r="AB167" s="420">
        <f>IF( $F167=0,0,((($F167/$E$162)*'PLAN DE ADQUISICIONES'!Y$59)*($G167/$F167)))</f>
        <v>0</v>
      </c>
      <c r="AC167" s="420">
        <f>IF( $F167=0,0,((($F167/$E$162)*'PLAN DE ADQUISICIONES'!Z$59)*($G167/$F167)))</f>
        <v>0</v>
      </c>
      <c r="AD167" s="420">
        <f>IF( $F167=0,0,((($F167/$E$162)*'PLAN DE ADQUISICIONES'!AA$59)*($G167/$F167)))</f>
        <v>0</v>
      </c>
      <c r="AE167" s="420">
        <f>IF( $F167=0,0,((($F167/$E$162)*'PLAN DE ADQUISICIONES'!AB$59)*($G167/$F167)))</f>
        <v>0</v>
      </c>
      <c r="AF167" s="420">
        <f>IF( $F167=0,0,((($F167/$E$162)*'PLAN DE ADQUISICIONES'!AC$59)*($G167/$F167)))</f>
        <v>0</v>
      </c>
      <c r="AG167" s="421">
        <f>U167+V167+W167+X167+Y167+Z167+AA167+AB167+AC167+AD167+AE167+AF167</f>
        <v>0</v>
      </c>
      <c r="AH167" s="425">
        <f>IF( $F167=0,0,((($F167/$E$162)*'PLAN DE ADQUISICIONES'!AD$59)*($G167/$F167)))</f>
        <v>0</v>
      </c>
      <c r="AI167" s="420">
        <f>IF( $F167=0,0,((($F167/$E$162)*'PLAN DE ADQUISICIONES'!AE$59)*($G167/$F167)))</f>
        <v>0</v>
      </c>
      <c r="AJ167" s="420">
        <f>IF( $F167=0,0,((($F167/$E$162)*'PLAN DE ADQUISICIONES'!AF$59)*($G167/$F167)))</f>
        <v>0</v>
      </c>
      <c r="AK167" s="420">
        <f>IF( $F167=0,0,((($F167/$E$162)*'PLAN DE ADQUISICIONES'!AG$59)*($G167/$F167)))</f>
        <v>0</v>
      </c>
      <c r="AL167" s="420">
        <f>IF( $F167=0,0,((($F167/$E$162)*'PLAN DE ADQUISICIONES'!AH$59)*($G167/$F167)))</f>
        <v>0</v>
      </c>
      <c r="AM167" s="420">
        <f>IF( $F167=0,0,((($F167/$E$162)*'PLAN DE ADQUISICIONES'!AI$59)*($G167/$F167)))</f>
        <v>0</v>
      </c>
      <c r="AN167" s="420">
        <f>IF( $F167=0,0,((($F167/$E$162)*'PLAN DE ADQUISICIONES'!AJ$59)*($G167/$F167)))</f>
        <v>0</v>
      </c>
      <c r="AO167" s="420">
        <f>IF( $F167=0,0,((($F167/$E$162)*'PLAN DE ADQUISICIONES'!AK$59)*($G167/$F167)))</f>
        <v>0</v>
      </c>
      <c r="AP167" s="420">
        <f>IF( $F167=0,0,((($F167/$E$162)*'PLAN DE ADQUISICIONES'!AL$59)*($G167/$F167)))</f>
        <v>0</v>
      </c>
      <c r="AQ167" s="420">
        <f>IF( $F167=0,0,((($F167/$E$162)*'PLAN DE ADQUISICIONES'!AM$59)*($G167/$F167)))</f>
        <v>0</v>
      </c>
      <c r="AR167" s="420">
        <f>IF( $F167=0,0,((($F167/$E$162)*'PLAN DE ADQUISICIONES'!AN$59)*($G167/$F167)))</f>
        <v>0</v>
      </c>
      <c r="AS167" s="420">
        <f>IF( $F167=0,0,((($F167/$E$162)*'PLAN DE ADQUISICIONES'!AO$59)*($G167/$F167)))</f>
        <v>0</v>
      </c>
      <c r="AT167" s="423">
        <f>AH167+AI167+AJ167+AK167+AL167+AM167+AN167+AO167+AP167+AQ167+AR167+AS167</f>
        <v>0</v>
      </c>
      <c r="AU167" s="426">
        <f>AS167+AR167+AQ167+AP167+AO167+AN167+AM167+AL167+AK167+AJ167+AI167+AH167+AF167+AE167+AD167+AC167+AB167+AA167+Z167+Y167+X167+W167+V167+U167+S167+R167+Q167+P167+O167+N167+M167+L167+K167+J167+I167+H167</f>
        <v>0</v>
      </c>
      <c r="AV167" s="392">
        <f t="shared" si="40"/>
        <v>0</v>
      </c>
    </row>
    <row r="168" spans="2:48" s="60" customFormat="1" ht="12.75" customHeight="1" x14ac:dyDescent="0.25">
      <c r="B168" s="431">
        <f>+'FORMATO COSTEO C2'!C337</f>
        <v>2.2999999999999998</v>
      </c>
      <c r="C168" s="396">
        <f>+'FORMATO COSTEO C2'!D337</f>
        <v>0</v>
      </c>
      <c r="D168" s="397"/>
      <c r="E168" s="534"/>
      <c r="F168" s="399">
        <f t="shared" ref="F168:P168" si="45">+F169+F175+F181+F187+F193</f>
        <v>0</v>
      </c>
      <c r="G168" s="400">
        <f t="shared" si="45"/>
        <v>0</v>
      </c>
      <c r="H168" s="401">
        <f t="shared" si="45"/>
        <v>0</v>
      </c>
      <c r="I168" s="399">
        <f>+I169+I175+I181+I187+I193</f>
        <v>0</v>
      </c>
      <c r="J168" s="399">
        <f>+J169+J175+J181+J187+J193</f>
        <v>0</v>
      </c>
      <c r="K168" s="399">
        <f>+K169+K175+K181+K187+K193</f>
        <v>0</v>
      </c>
      <c r="L168" s="399">
        <f>+L169+L175+L181+L187+L193</f>
        <v>0</v>
      </c>
      <c r="M168" s="399">
        <f>+M169+M175+M181+M187+M193</f>
        <v>0</v>
      </c>
      <c r="N168" s="399">
        <f t="shared" si="45"/>
        <v>0</v>
      </c>
      <c r="O168" s="399">
        <f t="shared" si="45"/>
        <v>0</v>
      </c>
      <c r="P168" s="399">
        <f t="shared" si="45"/>
        <v>0</v>
      </c>
      <c r="Q168" s="399">
        <f>+Q169+Q175+Q181+Q187+Q193</f>
        <v>0</v>
      </c>
      <c r="R168" s="399">
        <f>+R169+R175+R181+R187+R193</f>
        <v>0</v>
      </c>
      <c r="S168" s="399">
        <f>+S169+S175+S181+S187+S193</f>
        <v>0</v>
      </c>
      <c r="T168" s="402">
        <f>+T169+T175+T181+T187+T193</f>
        <v>0</v>
      </c>
      <c r="U168" s="403">
        <f t="shared" ref="U168:AS168" si="46">+U169+U175+U181+U187+U193</f>
        <v>0</v>
      </c>
      <c r="V168" s="399">
        <f t="shared" si="46"/>
        <v>0</v>
      </c>
      <c r="W168" s="399">
        <f t="shared" si="46"/>
        <v>0</v>
      </c>
      <c r="X168" s="399">
        <f t="shared" si="46"/>
        <v>0</v>
      </c>
      <c r="Y168" s="399">
        <f t="shared" si="46"/>
        <v>0</v>
      </c>
      <c r="Z168" s="399">
        <f t="shared" si="46"/>
        <v>0</v>
      </c>
      <c r="AA168" s="399">
        <f t="shared" si="46"/>
        <v>0</v>
      </c>
      <c r="AB168" s="399">
        <f t="shared" si="46"/>
        <v>0</v>
      </c>
      <c r="AC168" s="399">
        <f t="shared" si="46"/>
        <v>0</v>
      </c>
      <c r="AD168" s="399">
        <f t="shared" si="46"/>
        <v>0</v>
      </c>
      <c r="AE168" s="399">
        <f t="shared" si="46"/>
        <v>0</v>
      </c>
      <c r="AF168" s="399">
        <f t="shared" si="46"/>
        <v>0</v>
      </c>
      <c r="AG168" s="400">
        <f>+AG169+AG175+AG181+AG187+AG193</f>
        <v>0</v>
      </c>
      <c r="AH168" s="401">
        <f t="shared" si="46"/>
        <v>0</v>
      </c>
      <c r="AI168" s="399">
        <f t="shared" si="46"/>
        <v>0</v>
      </c>
      <c r="AJ168" s="399">
        <f t="shared" si="46"/>
        <v>0</v>
      </c>
      <c r="AK168" s="399">
        <f t="shared" si="46"/>
        <v>0</v>
      </c>
      <c r="AL168" s="399">
        <f t="shared" si="46"/>
        <v>0</v>
      </c>
      <c r="AM168" s="399">
        <f t="shared" si="46"/>
        <v>0</v>
      </c>
      <c r="AN168" s="399">
        <f t="shared" si="46"/>
        <v>0</v>
      </c>
      <c r="AO168" s="399">
        <f t="shared" si="46"/>
        <v>0</v>
      </c>
      <c r="AP168" s="399">
        <f t="shared" si="46"/>
        <v>0</v>
      </c>
      <c r="AQ168" s="399">
        <f t="shared" si="46"/>
        <v>0</v>
      </c>
      <c r="AR168" s="399">
        <f t="shared" si="46"/>
        <v>0</v>
      </c>
      <c r="AS168" s="399">
        <f t="shared" si="46"/>
        <v>0</v>
      </c>
      <c r="AT168" s="402">
        <f>+AT169+AT175+AT181+AT187+AT193</f>
        <v>0</v>
      </c>
      <c r="AU168" s="404">
        <f>+AU169+AU175+AU181+AU187+AU193</f>
        <v>0</v>
      </c>
      <c r="AV168" s="392">
        <f t="shared" si="40"/>
        <v>0</v>
      </c>
    </row>
    <row r="169" spans="2:48" s="60" customFormat="1" ht="12.75" customHeight="1" x14ac:dyDescent="0.25">
      <c r="B169" s="406" t="str">
        <f>+'FORMATO COSTEO C2'!C338</f>
        <v>2.3.1</v>
      </c>
      <c r="C169" s="430">
        <f>+'FORMATO COSTEO C2'!B338</f>
        <v>0</v>
      </c>
      <c r="D169" s="408" t="str">
        <f>+'FORMATO COSTEO C2'!D338</f>
        <v>Unidad medida</v>
      </c>
      <c r="E169" s="538">
        <f>+'FORMATO COSTEO C2'!E338</f>
        <v>0</v>
      </c>
      <c r="F169" s="410">
        <f>SUM(F170:F174)</f>
        <v>0</v>
      </c>
      <c r="G169" s="411">
        <f t="shared" ref="G169:AS169" si="47">SUM(G170:G174)</f>
        <v>0</v>
      </c>
      <c r="H169" s="412">
        <f t="shared" si="47"/>
        <v>0</v>
      </c>
      <c r="I169" s="410">
        <f t="shared" si="47"/>
        <v>0</v>
      </c>
      <c r="J169" s="410">
        <f t="shared" si="47"/>
        <v>0</v>
      </c>
      <c r="K169" s="410">
        <f t="shared" si="47"/>
        <v>0</v>
      </c>
      <c r="L169" s="410">
        <f t="shared" si="47"/>
        <v>0</v>
      </c>
      <c r="M169" s="410">
        <f t="shared" si="47"/>
        <v>0</v>
      </c>
      <c r="N169" s="410">
        <f t="shared" si="47"/>
        <v>0</v>
      </c>
      <c r="O169" s="410">
        <f t="shared" si="47"/>
        <v>0</v>
      </c>
      <c r="P169" s="410">
        <f t="shared" si="47"/>
        <v>0</v>
      </c>
      <c r="Q169" s="410">
        <f t="shared" si="47"/>
        <v>0</v>
      </c>
      <c r="R169" s="410">
        <f t="shared" si="47"/>
        <v>0</v>
      </c>
      <c r="S169" s="410">
        <f t="shared" si="47"/>
        <v>0</v>
      </c>
      <c r="T169" s="413">
        <f>SUM(T170:T174)</f>
        <v>0</v>
      </c>
      <c r="U169" s="414">
        <f t="shared" si="47"/>
        <v>0</v>
      </c>
      <c r="V169" s="410">
        <f t="shared" si="47"/>
        <v>0</v>
      </c>
      <c r="W169" s="410">
        <f t="shared" si="47"/>
        <v>0</v>
      </c>
      <c r="X169" s="410">
        <f t="shared" si="47"/>
        <v>0</v>
      </c>
      <c r="Y169" s="410">
        <f t="shared" si="47"/>
        <v>0</v>
      </c>
      <c r="Z169" s="410">
        <f t="shared" si="47"/>
        <v>0</v>
      </c>
      <c r="AA169" s="410">
        <f t="shared" si="47"/>
        <v>0</v>
      </c>
      <c r="AB169" s="410">
        <f t="shared" si="47"/>
        <v>0</v>
      </c>
      <c r="AC169" s="410">
        <f t="shared" si="47"/>
        <v>0</v>
      </c>
      <c r="AD169" s="410">
        <f t="shared" si="47"/>
        <v>0</v>
      </c>
      <c r="AE169" s="410">
        <f t="shared" si="47"/>
        <v>0</v>
      </c>
      <c r="AF169" s="410">
        <f t="shared" si="47"/>
        <v>0</v>
      </c>
      <c r="AG169" s="411">
        <f t="shared" si="47"/>
        <v>0</v>
      </c>
      <c r="AH169" s="412">
        <f t="shared" si="47"/>
        <v>0</v>
      </c>
      <c r="AI169" s="410">
        <f t="shared" si="47"/>
        <v>0</v>
      </c>
      <c r="AJ169" s="410">
        <f t="shared" si="47"/>
        <v>0</v>
      </c>
      <c r="AK169" s="410">
        <f t="shared" si="47"/>
        <v>0</v>
      </c>
      <c r="AL169" s="410">
        <f t="shared" si="47"/>
        <v>0</v>
      </c>
      <c r="AM169" s="410">
        <f t="shared" si="47"/>
        <v>0</v>
      </c>
      <c r="AN169" s="410">
        <f t="shared" si="47"/>
        <v>0</v>
      </c>
      <c r="AO169" s="410">
        <f t="shared" si="47"/>
        <v>0</v>
      </c>
      <c r="AP169" s="410">
        <f t="shared" si="47"/>
        <v>0</v>
      </c>
      <c r="AQ169" s="410">
        <f t="shared" si="47"/>
        <v>0</v>
      </c>
      <c r="AR169" s="410">
        <f t="shared" si="47"/>
        <v>0</v>
      </c>
      <c r="AS169" s="410">
        <f t="shared" si="47"/>
        <v>0</v>
      </c>
      <c r="AT169" s="413">
        <f>SUM(AT170:AT174)</f>
        <v>0</v>
      </c>
      <c r="AU169" s="415">
        <f>SUM(AU170:AU174)</f>
        <v>0</v>
      </c>
      <c r="AV169" s="392">
        <f t="shared" si="40"/>
        <v>0</v>
      </c>
    </row>
    <row r="170" spans="2:48" s="60" customFormat="1" ht="12.75" customHeight="1" x14ac:dyDescent="0.25">
      <c r="B170" s="416" t="str">
        <f>+'FORMATO COSTEO C2'!C340</f>
        <v>2.3.1.1</v>
      </c>
      <c r="C170" s="417" t="str">
        <f>+'FORMATO COSTEO C2'!B340</f>
        <v>Categoría de gasto</v>
      </c>
      <c r="D170" s="418"/>
      <c r="E170" s="555"/>
      <c r="F170" s="420">
        <f>+'FORMATO COSTEO C2'!G340</f>
        <v>0</v>
      </c>
      <c r="G170" s="421">
        <f>+'FORMATO COSTEO C2'!L340</f>
        <v>0</v>
      </c>
      <c r="H170" s="422">
        <f>IF( $F170=0,0,((($F170/$E$169)*'PLAN DE ADQUISICIONES'!F$64)*($G170/$F170)))</f>
        <v>0</v>
      </c>
      <c r="I170" s="420">
        <f>IF( $F170=0,0,((($F170/$E$169)*'PLAN DE ADQUISICIONES'!G$64)*($G170/$F170)))</f>
        <v>0</v>
      </c>
      <c r="J170" s="420">
        <f>IF( $F170=0,0,((($F170/$E$169)*'PLAN DE ADQUISICIONES'!H$64)*($G170/$F170)))</f>
        <v>0</v>
      </c>
      <c r="K170" s="420">
        <f>IF( $F170=0,0,((($F170/$E$169)*'PLAN DE ADQUISICIONES'!I$64)*($G170/$F170)))</f>
        <v>0</v>
      </c>
      <c r="L170" s="420">
        <f>IF( $F170=0,0,((($F170/$E$169)*'PLAN DE ADQUISICIONES'!J$64)*($G170/$F170)))</f>
        <v>0</v>
      </c>
      <c r="M170" s="420">
        <f>IF( $F170=0,0,((($F170/$E$169)*'PLAN DE ADQUISICIONES'!K$64)*($G170/$F170)))</f>
        <v>0</v>
      </c>
      <c r="N170" s="420">
        <f>IF( $F170=0,0,((($F170/$E$169)*'PLAN DE ADQUISICIONES'!L$64)*($G170/$F170)))</f>
        <v>0</v>
      </c>
      <c r="O170" s="420">
        <f>IF( $F170=0,0,((($F170/$E$169)*'PLAN DE ADQUISICIONES'!M$64)*($G170/$F170)))</f>
        <v>0</v>
      </c>
      <c r="P170" s="420">
        <f>IF( $F170=0,0,((($F170/$E$169)*'PLAN DE ADQUISICIONES'!N$64)*($G170/$F170)))</f>
        <v>0</v>
      </c>
      <c r="Q170" s="420">
        <f>IF( $F170=0,0,((($F170/$E$169)*'PLAN DE ADQUISICIONES'!O$64)*($G170/$F170)))</f>
        <v>0</v>
      </c>
      <c r="R170" s="420">
        <f>IF( $F170=0,0,((($F170/$E$169)*'PLAN DE ADQUISICIONES'!P$64)*($G170/$F170)))</f>
        <v>0</v>
      </c>
      <c r="S170" s="420">
        <f>IF( $F170=0,0,((($F170/$E$169)*'PLAN DE ADQUISICIONES'!Q$64)*($G170/$F170)))</f>
        <v>0</v>
      </c>
      <c r="T170" s="423">
        <f>H170+I170+J170+K170+L170+M170+N170+O170+P170+Q170+R170+S170</f>
        <v>0</v>
      </c>
      <c r="U170" s="424">
        <f>IF( $F170=0,0,((($F170/$E$169)*'PLAN DE ADQUISICIONES'!R$64)*($G170/$F170)))</f>
        <v>0</v>
      </c>
      <c r="V170" s="420">
        <f>IF( $F170=0,0,((($F170/$E$169)*'PLAN DE ADQUISICIONES'!S$64)*($G170/$F170)))</f>
        <v>0</v>
      </c>
      <c r="W170" s="420">
        <f>IF( $F170=0,0,((($F170/$E$169)*'PLAN DE ADQUISICIONES'!T$64)*($G170/$F170)))</f>
        <v>0</v>
      </c>
      <c r="X170" s="420">
        <f>IF( $F170=0,0,((($F170/$E$169)*'PLAN DE ADQUISICIONES'!U$64)*($G170/$F170)))</f>
        <v>0</v>
      </c>
      <c r="Y170" s="420">
        <f>IF( $F170=0,0,((($F170/$E$169)*'PLAN DE ADQUISICIONES'!V$64)*($G170/$F170)))</f>
        <v>0</v>
      </c>
      <c r="Z170" s="420">
        <f>IF( $F170=0,0,((($F170/$E$169)*'PLAN DE ADQUISICIONES'!W$64)*($G170/$F170)))</f>
        <v>0</v>
      </c>
      <c r="AA170" s="420">
        <f>IF( $F170=0,0,((($F170/$E$169)*'PLAN DE ADQUISICIONES'!X$64)*($G170/$F170)))</f>
        <v>0</v>
      </c>
      <c r="AB170" s="420">
        <f>IF( $F170=0,0,((($F170/$E$169)*'PLAN DE ADQUISICIONES'!Y$64)*($G170/$F170)))</f>
        <v>0</v>
      </c>
      <c r="AC170" s="420">
        <f>IF( $F170=0,0,((($F170/$E$169)*'PLAN DE ADQUISICIONES'!Z$64)*($G170/$F170)))</f>
        <v>0</v>
      </c>
      <c r="AD170" s="420">
        <f>IF( $F170=0,0,((($F170/$E$169)*'PLAN DE ADQUISICIONES'!AA$64)*($G170/$F170)))</f>
        <v>0</v>
      </c>
      <c r="AE170" s="420">
        <f>IF( $F170=0,0,((($F170/$E$169)*'PLAN DE ADQUISICIONES'!AB$64)*($G170/$F170)))</f>
        <v>0</v>
      </c>
      <c r="AF170" s="420">
        <f>IF( $F170=0,0,((($F170/$E$169)*'PLAN DE ADQUISICIONES'!AC$64)*($G170/$F170)))</f>
        <v>0</v>
      </c>
      <c r="AG170" s="421">
        <f>U170+V170+W170+X170+Y170+Z170+AA170+AB170+AC170+AD170+AE170+AF170</f>
        <v>0</v>
      </c>
      <c r="AH170" s="425">
        <f>IF( $F170=0,0,((($F170/$E$169)*'PLAN DE ADQUISICIONES'!AD$64)*($G170/$F170)))</f>
        <v>0</v>
      </c>
      <c r="AI170" s="420">
        <f>IF( $F170=0,0,((($F170/$E$169)*'PLAN DE ADQUISICIONES'!AE$64)*($G170/$F170)))</f>
        <v>0</v>
      </c>
      <c r="AJ170" s="420">
        <f>IF( $F170=0,0,((($F170/$E$169)*'PLAN DE ADQUISICIONES'!AF$64)*($G170/$F170)))</f>
        <v>0</v>
      </c>
      <c r="AK170" s="420">
        <f>IF( $F170=0,0,((($F170/$E$169)*'PLAN DE ADQUISICIONES'!AG$64)*($G170/$F170)))</f>
        <v>0</v>
      </c>
      <c r="AL170" s="420">
        <f>IF( $F170=0,0,((($F170/$E$169)*'PLAN DE ADQUISICIONES'!AH$64)*($G170/$F170)))</f>
        <v>0</v>
      </c>
      <c r="AM170" s="420">
        <f>IF( $F170=0,0,((($F170/$E$169)*'PLAN DE ADQUISICIONES'!AI$64)*($G170/$F170)))</f>
        <v>0</v>
      </c>
      <c r="AN170" s="420">
        <f>IF( $F170=0,0,((($F170/$E$169)*'PLAN DE ADQUISICIONES'!AJ$64)*($G170/$F170)))</f>
        <v>0</v>
      </c>
      <c r="AO170" s="420">
        <f>IF( $F170=0,0,((($F170/$E$169)*'PLAN DE ADQUISICIONES'!AK$64)*($G170/$F170)))</f>
        <v>0</v>
      </c>
      <c r="AP170" s="420">
        <f>IF( $F170=0,0,((($F170/$E$169)*'PLAN DE ADQUISICIONES'!AL$64)*($G170/$F170)))</f>
        <v>0</v>
      </c>
      <c r="AQ170" s="420">
        <f>IF( $F170=0,0,((($F170/$E$169)*'PLAN DE ADQUISICIONES'!AM$64)*($G170/$F170)))</f>
        <v>0</v>
      </c>
      <c r="AR170" s="420">
        <f>IF( $F170=0,0,((($F170/$E$169)*'PLAN DE ADQUISICIONES'!AN$64)*($G170/$F170)))</f>
        <v>0</v>
      </c>
      <c r="AS170" s="420">
        <f>IF( $F170=0,0,((($F170/$E$169)*'PLAN DE ADQUISICIONES'!AO$64)*($G170/$F170)))</f>
        <v>0</v>
      </c>
      <c r="AT170" s="423">
        <f>AH170+AI170+AJ170+AK170+AL170+AM170+AN170+AO170+AP170+AQ170+AR170+AS170</f>
        <v>0</v>
      </c>
      <c r="AU170" s="426">
        <f>AS170+AR170+AQ170+AP170+AO170+AN170+AM170+AL170+AK170+AJ170+AI170+AH170+AF170+AE170+AD170+AC170+AB170+AA170+Z170+Y170+X170+W170+V170+U170+S170+R170+Q170+P170+O170+N170+M170+L170+K170+J170+I170+H170</f>
        <v>0</v>
      </c>
      <c r="AV170" s="392">
        <f t="shared" si="40"/>
        <v>0</v>
      </c>
    </row>
    <row r="171" spans="2:48" s="60" customFormat="1" ht="12.75" customHeight="1" x14ac:dyDescent="0.25">
      <c r="B171" s="416" t="str">
        <f>+'FORMATO COSTEO C2'!C346</f>
        <v>2.3.1.2</v>
      </c>
      <c r="C171" s="417" t="str">
        <f>+'FORMATO COSTEO C2'!B346</f>
        <v>Categoría de gasto</v>
      </c>
      <c r="D171" s="418"/>
      <c r="E171" s="555"/>
      <c r="F171" s="420">
        <f>+'FORMATO COSTEO C2'!G346</f>
        <v>0</v>
      </c>
      <c r="G171" s="421">
        <f>+'FORMATO COSTEO C2'!L346</f>
        <v>0</v>
      </c>
      <c r="H171" s="425">
        <f>IF( $F171=0,0,((($F171/$E$169)*'PLAN DE ADQUISICIONES'!F$64)*($G171/$F171)))</f>
        <v>0</v>
      </c>
      <c r="I171" s="420">
        <f>IF( $F171=0,0,((($F171/$E$169)*'PLAN DE ADQUISICIONES'!G$64)*($G171/$F171)))</f>
        <v>0</v>
      </c>
      <c r="J171" s="420">
        <f>IF( $F171=0,0,((($F171/$E$169)*'PLAN DE ADQUISICIONES'!H$64)*($G171/$F171)))</f>
        <v>0</v>
      </c>
      <c r="K171" s="420">
        <f>IF( $F171=0,0,((($F171/$E$169)*'PLAN DE ADQUISICIONES'!I$64)*($G171/$F171)))</f>
        <v>0</v>
      </c>
      <c r="L171" s="420">
        <f>IF( $F171=0,0,((($F171/$E$169)*'PLAN DE ADQUISICIONES'!J$64)*($G171/$F171)))</f>
        <v>0</v>
      </c>
      <c r="M171" s="420">
        <f>IF( $F171=0,0,((($F171/$E$169)*'PLAN DE ADQUISICIONES'!K$64)*($G171/$F171)))</f>
        <v>0</v>
      </c>
      <c r="N171" s="420">
        <f>IF( $F171=0,0,((($F171/$E$169)*'PLAN DE ADQUISICIONES'!L$64)*($G171/$F171)))</f>
        <v>0</v>
      </c>
      <c r="O171" s="420">
        <f>IF( $F171=0,0,((($F171/$E$169)*'PLAN DE ADQUISICIONES'!M$64)*($G171/$F171)))</f>
        <v>0</v>
      </c>
      <c r="P171" s="420">
        <f>IF( $F171=0,0,((($F171/$E$169)*'PLAN DE ADQUISICIONES'!N$64)*($G171/$F171)))</f>
        <v>0</v>
      </c>
      <c r="Q171" s="420">
        <f>IF( $F171=0,0,((($F171/$E$169)*'PLAN DE ADQUISICIONES'!O$64)*($G171/$F171)))</f>
        <v>0</v>
      </c>
      <c r="R171" s="420">
        <f>IF( $F171=0,0,((($F171/$E$169)*'PLAN DE ADQUISICIONES'!P$64)*($G171/$F171)))</f>
        <v>0</v>
      </c>
      <c r="S171" s="420">
        <f>IF( $F171=0,0,((($F171/$E$169)*'PLAN DE ADQUISICIONES'!Q$64)*($G171/$F171)))</f>
        <v>0</v>
      </c>
      <c r="T171" s="423">
        <f>H171+I171+J171+K171+L171+M171+N171+O171+P171+Q171+R171+S171</f>
        <v>0</v>
      </c>
      <c r="U171" s="424">
        <f>IF( $F171=0,0,((($F171/$E$169)*'PLAN DE ADQUISICIONES'!R$64)*($G171/$F171)))</f>
        <v>0</v>
      </c>
      <c r="V171" s="420">
        <f>IF( $F171=0,0,((($F171/$E$169)*'PLAN DE ADQUISICIONES'!S$64)*($G171/$F171)))</f>
        <v>0</v>
      </c>
      <c r="W171" s="420">
        <f>IF( $F171=0,0,((($F171/$E$169)*'PLAN DE ADQUISICIONES'!T$64)*($G171/$F171)))</f>
        <v>0</v>
      </c>
      <c r="X171" s="420">
        <f>IF( $F171=0,0,((($F171/$E$169)*'PLAN DE ADQUISICIONES'!U$64)*($G171/$F171)))</f>
        <v>0</v>
      </c>
      <c r="Y171" s="420">
        <f>IF( $F171=0,0,((($F171/$E$169)*'PLAN DE ADQUISICIONES'!V$64)*($G171/$F171)))</f>
        <v>0</v>
      </c>
      <c r="Z171" s="420">
        <f>IF( $F171=0,0,((($F171/$E$169)*'PLAN DE ADQUISICIONES'!W$64)*($G171/$F171)))</f>
        <v>0</v>
      </c>
      <c r="AA171" s="420">
        <f>IF( $F171=0,0,((($F171/$E$169)*'PLAN DE ADQUISICIONES'!X$64)*($G171/$F171)))</f>
        <v>0</v>
      </c>
      <c r="AB171" s="420">
        <f>IF( $F171=0,0,((($F171/$E$169)*'PLAN DE ADQUISICIONES'!Y$64)*($G171/$F171)))</f>
        <v>0</v>
      </c>
      <c r="AC171" s="420">
        <f>IF( $F171=0,0,((($F171/$E$169)*'PLAN DE ADQUISICIONES'!Z$64)*($G171/$F171)))</f>
        <v>0</v>
      </c>
      <c r="AD171" s="420">
        <f>IF( $F171=0,0,((($F171/$E$169)*'PLAN DE ADQUISICIONES'!AA$64)*($G171/$F171)))</f>
        <v>0</v>
      </c>
      <c r="AE171" s="420">
        <f>IF( $F171=0,0,((($F171/$E$169)*'PLAN DE ADQUISICIONES'!AB$64)*($G171/$F171)))</f>
        <v>0</v>
      </c>
      <c r="AF171" s="420">
        <f>IF( $F171=0,0,((($F171/$E$169)*'PLAN DE ADQUISICIONES'!AC$64)*($G171/$F171)))</f>
        <v>0</v>
      </c>
      <c r="AG171" s="421">
        <f>U171+V171+W171+X171+Y171+Z171+AA171+AB171+AC171+AD171+AE171+AF171</f>
        <v>0</v>
      </c>
      <c r="AH171" s="425">
        <f>IF( $F171=0,0,((($F171/$E$169)*'PLAN DE ADQUISICIONES'!AD$64)*($G171/$F171)))</f>
        <v>0</v>
      </c>
      <c r="AI171" s="420">
        <f>IF( $F171=0,0,((($F171/$E$169)*'PLAN DE ADQUISICIONES'!AE$64)*($G171/$F171)))</f>
        <v>0</v>
      </c>
      <c r="AJ171" s="420">
        <f>IF( $F171=0,0,((($F171/$E$169)*'PLAN DE ADQUISICIONES'!AF$64)*($G171/$F171)))</f>
        <v>0</v>
      </c>
      <c r="AK171" s="420">
        <f>IF( $F171=0,0,((($F171/$E$169)*'PLAN DE ADQUISICIONES'!AG$64)*($G171/$F171)))</f>
        <v>0</v>
      </c>
      <c r="AL171" s="420">
        <f>IF( $F171=0,0,((($F171/$E$169)*'PLAN DE ADQUISICIONES'!AH$64)*($G171/$F171)))</f>
        <v>0</v>
      </c>
      <c r="AM171" s="420">
        <f>IF( $F171=0,0,((($F171/$E$169)*'PLAN DE ADQUISICIONES'!AI$64)*($G171/$F171)))</f>
        <v>0</v>
      </c>
      <c r="AN171" s="420">
        <f>IF( $F171=0,0,((($F171/$E$169)*'PLAN DE ADQUISICIONES'!AJ$64)*($G171/$F171)))</f>
        <v>0</v>
      </c>
      <c r="AO171" s="420">
        <f>IF( $F171=0,0,((($F171/$E$169)*'PLAN DE ADQUISICIONES'!AK$64)*($G171/$F171)))</f>
        <v>0</v>
      </c>
      <c r="AP171" s="420">
        <f>IF( $F171=0,0,((($F171/$E$169)*'PLAN DE ADQUISICIONES'!AL$64)*($G171/$F171)))</f>
        <v>0</v>
      </c>
      <c r="AQ171" s="420">
        <f>IF( $F171=0,0,((($F171/$E$169)*'PLAN DE ADQUISICIONES'!AM$64)*($G171/$F171)))</f>
        <v>0</v>
      </c>
      <c r="AR171" s="420">
        <f>IF( $F171=0,0,((($F171/$E$169)*'PLAN DE ADQUISICIONES'!AN$64)*($G171/$F171)))</f>
        <v>0</v>
      </c>
      <c r="AS171" s="420">
        <f>IF( $F171=0,0,((($F171/$E$169)*'PLAN DE ADQUISICIONES'!AO$64)*($G171/$F171)))</f>
        <v>0</v>
      </c>
      <c r="AT171" s="423">
        <f>AH171+AI171+AJ171+AK171+AL171+AM171+AN171+AO171+AP171+AQ171+AR171+AS171</f>
        <v>0</v>
      </c>
      <c r="AU171" s="426">
        <f>AS171+AR171+AQ171+AP171+AO171+AN171+AM171+AL171+AK171+AJ171+AI171+AH171+AF171+AE171+AD171+AC171+AB171+AA171+Z171+Y171+X171+W171+V171+U171+S171+R171+Q171+P171+O171+N171+M171+L171+K171+J171+I171+H171</f>
        <v>0</v>
      </c>
      <c r="AV171" s="392">
        <f t="shared" si="40"/>
        <v>0</v>
      </c>
    </row>
    <row r="172" spans="2:48" s="60" customFormat="1" ht="12.75" customHeight="1" x14ac:dyDescent="0.25">
      <c r="B172" s="416" t="str">
        <f>+'FORMATO COSTEO C2'!C352</f>
        <v>2.3.1.3</v>
      </c>
      <c r="C172" s="417" t="str">
        <f>+'FORMATO COSTEO C2'!B352</f>
        <v>Categoría de gasto</v>
      </c>
      <c r="D172" s="418"/>
      <c r="E172" s="555"/>
      <c r="F172" s="420">
        <f>+'FORMATO COSTEO C2'!G352</f>
        <v>0</v>
      </c>
      <c r="G172" s="421">
        <f>+'FORMATO COSTEO C2'!L352</f>
        <v>0</v>
      </c>
      <c r="H172" s="425">
        <f>IF( $F172=0,0,((($F172/$E$169)*'PLAN DE ADQUISICIONES'!F$64)*($G172/$F172)))</f>
        <v>0</v>
      </c>
      <c r="I172" s="420">
        <f>IF( $F172=0,0,((($F172/$E$169)*'PLAN DE ADQUISICIONES'!G$64)*($G172/$F172)))</f>
        <v>0</v>
      </c>
      <c r="J172" s="420">
        <f>IF( $F172=0,0,((($F172/$E$169)*'PLAN DE ADQUISICIONES'!H$64)*($G172/$F172)))</f>
        <v>0</v>
      </c>
      <c r="K172" s="420">
        <f>IF( $F172=0,0,((($F172/$E$169)*'PLAN DE ADQUISICIONES'!I$64)*($G172/$F172)))</f>
        <v>0</v>
      </c>
      <c r="L172" s="420">
        <f>IF( $F172=0,0,((($F172/$E$169)*'PLAN DE ADQUISICIONES'!J$64)*($G172/$F172)))</f>
        <v>0</v>
      </c>
      <c r="M172" s="420">
        <f>IF( $F172=0,0,((($F172/$E$169)*'PLAN DE ADQUISICIONES'!K$64)*($G172/$F172)))</f>
        <v>0</v>
      </c>
      <c r="N172" s="420">
        <f>IF( $F172=0,0,((($F172/$E$169)*'PLAN DE ADQUISICIONES'!L$64)*($G172/$F172)))</f>
        <v>0</v>
      </c>
      <c r="O172" s="420">
        <f>IF( $F172=0,0,((($F172/$E$169)*'PLAN DE ADQUISICIONES'!M$64)*($G172/$F172)))</f>
        <v>0</v>
      </c>
      <c r="P172" s="420">
        <f>IF( $F172=0,0,((($F172/$E$169)*'PLAN DE ADQUISICIONES'!N$64)*($G172/$F172)))</f>
        <v>0</v>
      </c>
      <c r="Q172" s="420">
        <f>IF( $F172=0,0,((($F172/$E$169)*'PLAN DE ADQUISICIONES'!O$64)*($G172/$F172)))</f>
        <v>0</v>
      </c>
      <c r="R172" s="420">
        <f>IF( $F172=0,0,((($F172/$E$169)*'PLAN DE ADQUISICIONES'!P$64)*($G172/$F172)))</f>
        <v>0</v>
      </c>
      <c r="S172" s="420">
        <f>IF( $F172=0,0,((($F172/$E$169)*'PLAN DE ADQUISICIONES'!Q$64)*($G172/$F172)))</f>
        <v>0</v>
      </c>
      <c r="T172" s="423">
        <f>H172+I172+J172+K172+L172+M172+N172+O172+P172+Q172+R172+S172</f>
        <v>0</v>
      </c>
      <c r="U172" s="424">
        <f>IF( $F172=0,0,((($F172/$E$169)*'PLAN DE ADQUISICIONES'!R$64)*($G172/$F172)))</f>
        <v>0</v>
      </c>
      <c r="V172" s="420">
        <f>IF( $F172=0,0,((($F172/$E$169)*'PLAN DE ADQUISICIONES'!S$64)*($G172/$F172)))</f>
        <v>0</v>
      </c>
      <c r="W172" s="420">
        <f>IF( $F172=0,0,((($F172/$E$169)*'PLAN DE ADQUISICIONES'!T$64)*($G172/$F172)))</f>
        <v>0</v>
      </c>
      <c r="X172" s="420">
        <f>IF( $F172=0,0,((($F172/$E$169)*'PLAN DE ADQUISICIONES'!U$64)*($G172/$F172)))</f>
        <v>0</v>
      </c>
      <c r="Y172" s="420">
        <f>IF( $F172=0,0,((($F172/$E$169)*'PLAN DE ADQUISICIONES'!V$64)*($G172/$F172)))</f>
        <v>0</v>
      </c>
      <c r="Z172" s="420">
        <f>IF( $F172=0,0,((($F172/$E$169)*'PLAN DE ADQUISICIONES'!W$64)*($G172/$F172)))</f>
        <v>0</v>
      </c>
      <c r="AA172" s="420">
        <f>IF( $F172=0,0,((($F172/$E$169)*'PLAN DE ADQUISICIONES'!X$64)*($G172/$F172)))</f>
        <v>0</v>
      </c>
      <c r="AB172" s="420">
        <f>IF( $F172=0,0,((($F172/$E$169)*'PLAN DE ADQUISICIONES'!Y$64)*($G172/$F172)))</f>
        <v>0</v>
      </c>
      <c r="AC172" s="420">
        <f>IF( $F172=0,0,((($F172/$E$169)*'PLAN DE ADQUISICIONES'!Z$64)*($G172/$F172)))</f>
        <v>0</v>
      </c>
      <c r="AD172" s="420">
        <f>IF( $F172=0,0,((($F172/$E$169)*'PLAN DE ADQUISICIONES'!AA$64)*($G172/$F172)))</f>
        <v>0</v>
      </c>
      <c r="AE172" s="420">
        <f>IF( $F172=0,0,((($F172/$E$169)*'PLAN DE ADQUISICIONES'!AB$64)*($G172/$F172)))</f>
        <v>0</v>
      </c>
      <c r="AF172" s="420">
        <f>IF( $F172=0,0,((($F172/$E$169)*'PLAN DE ADQUISICIONES'!AC$64)*($G172/$F172)))</f>
        <v>0</v>
      </c>
      <c r="AG172" s="421">
        <f>U172+V172+W172+X172+Y172+Z172+AA172+AB172+AC172+AD172+AE172+AF172</f>
        <v>0</v>
      </c>
      <c r="AH172" s="425">
        <f>IF( $F172=0,0,((($F172/$E$169)*'PLAN DE ADQUISICIONES'!AD$64)*($G172/$F172)))</f>
        <v>0</v>
      </c>
      <c r="AI172" s="420">
        <f>IF( $F172=0,0,((($F172/$E$169)*'PLAN DE ADQUISICIONES'!AE$64)*($G172/$F172)))</f>
        <v>0</v>
      </c>
      <c r="AJ172" s="420">
        <f>IF( $F172=0,0,((($F172/$E$169)*'PLAN DE ADQUISICIONES'!AF$64)*($G172/$F172)))</f>
        <v>0</v>
      </c>
      <c r="AK172" s="420">
        <f>IF( $F172=0,0,((($F172/$E$169)*'PLAN DE ADQUISICIONES'!AG$64)*($G172/$F172)))</f>
        <v>0</v>
      </c>
      <c r="AL172" s="420">
        <f>IF( $F172=0,0,((($F172/$E$169)*'PLAN DE ADQUISICIONES'!AH$64)*($G172/$F172)))</f>
        <v>0</v>
      </c>
      <c r="AM172" s="420">
        <f>IF( $F172=0,0,((($F172/$E$169)*'PLAN DE ADQUISICIONES'!AI$64)*($G172/$F172)))</f>
        <v>0</v>
      </c>
      <c r="AN172" s="420">
        <f>IF( $F172=0,0,((($F172/$E$169)*'PLAN DE ADQUISICIONES'!AJ$64)*($G172/$F172)))</f>
        <v>0</v>
      </c>
      <c r="AO172" s="420">
        <f>IF( $F172=0,0,((($F172/$E$169)*'PLAN DE ADQUISICIONES'!AK$64)*($G172/$F172)))</f>
        <v>0</v>
      </c>
      <c r="AP172" s="420">
        <f>IF( $F172=0,0,((($F172/$E$169)*'PLAN DE ADQUISICIONES'!AL$64)*($G172/$F172)))</f>
        <v>0</v>
      </c>
      <c r="AQ172" s="420">
        <f>IF( $F172=0,0,((($F172/$E$169)*'PLAN DE ADQUISICIONES'!AM$64)*($G172/$F172)))</f>
        <v>0</v>
      </c>
      <c r="AR172" s="420">
        <f>IF( $F172=0,0,((($F172/$E$169)*'PLAN DE ADQUISICIONES'!AN$64)*($G172/$F172)))</f>
        <v>0</v>
      </c>
      <c r="AS172" s="420">
        <f>IF( $F172=0,0,((($F172/$E$169)*'PLAN DE ADQUISICIONES'!AO$64)*($G172/$F172)))</f>
        <v>0</v>
      </c>
      <c r="AT172" s="423">
        <f>AH172+AI172+AJ172+AK172+AL172+AM172+AN172+AO172+AP172+AQ172+AR172+AS172</f>
        <v>0</v>
      </c>
      <c r="AU172" s="426">
        <f>AS172+AR172+AQ172+AP172+AO172+AN172+AM172+AL172+AK172+AJ172+AI172+AH172+AF172+AE172+AD172+AC172+AB172+AA172+Z172+Y172+X172+W172+V172+U172+S172+R172+Q172+P172+O172+N172+M172+L172+K172+J172+I172+H172</f>
        <v>0</v>
      </c>
      <c r="AV172" s="392">
        <f t="shared" si="40"/>
        <v>0</v>
      </c>
    </row>
    <row r="173" spans="2:48" s="60" customFormat="1" ht="12.75" customHeight="1" x14ac:dyDescent="0.25">
      <c r="B173" s="416" t="str">
        <f>+'FORMATO COSTEO C2'!C358</f>
        <v>2.3.1.4</v>
      </c>
      <c r="C173" s="417" t="str">
        <f>+'FORMATO COSTEO C2'!B358</f>
        <v>Categoría de gasto</v>
      </c>
      <c r="D173" s="418"/>
      <c r="E173" s="555"/>
      <c r="F173" s="420">
        <f>+'FORMATO COSTEO C2'!G358</f>
        <v>0</v>
      </c>
      <c r="G173" s="421">
        <f>+'FORMATO COSTEO C2'!L358</f>
        <v>0</v>
      </c>
      <c r="H173" s="425">
        <f>IF( $F173=0,0,((($F173/$E$169)*'PLAN DE ADQUISICIONES'!F$64)*($G173/$F173)))</f>
        <v>0</v>
      </c>
      <c r="I173" s="420">
        <f>IF( $F173=0,0,((($F173/$E$169)*'PLAN DE ADQUISICIONES'!G$64)*($G173/$F173)))</f>
        <v>0</v>
      </c>
      <c r="J173" s="420">
        <f>IF( $F173=0,0,((($F173/$E$169)*'PLAN DE ADQUISICIONES'!H$64)*($G173/$F173)))</f>
        <v>0</v>
      </c>
      <c r="K173" s="420">
        <f>IF( $F173=0,0,((($F173/$E$169)*'PLAN DE ADQUISICIONES'!I$64)*($G173/$F173)))</f>
        <v>0</v>
      </c>
      <c r="L173" s="420">
        <f>IF( $F173=0,0,((($F173/$E$169)*'PLAN DE ADQUISICIONES'!J$64)*($G173/$F173)))</f>
        <v>0</v>
      </c>
      <c r="M173" s="420">
        <f>IF( $F173=0,0,((($F173/$E$169)*'PLAN DE ADQUISICIONES'!K$64)*($G173/$F173)))</f>
        <v>0</v>
      </c>
      <c r="N173" s="420">
        <f>IF( $F173=0,0,((($F173/$E$169)*'PLAN DE ADQUISICIONES'!L$64)*($G173/$F173)))</f>
        <v>0</v>
      </c>
      <c r="O173" s="420">
        <f>IF( $F173=0,0,((($F173/$E$169)*'PLAN DE ADQUISICIONES'!M$64)*($G173/$F173)))</f>
        <v>0</v>
      </c>
      <c r="P173" s="420">
        <f>IF( $F173=0,0,((($F173/$E$169)*'PLAN DE ADQUISICIONES'!N$64)*($G173/$F173)))</f>
        <v>0</v>
      </c>
      <c r="Q173" s="420">
        <f>IF( $F173=0,0,((($F173/$E$169)*'PLAN DE ADQUISICIONES'!O$64)*($G173/$F173)))</f>
        <v>0</v>
      </c>
      <c r="R173" s="420">
        <f>IF( $F173=0,0,((($F173/$E$169)*'PLAN DE ADQUISICIONES'!P$64)*($G173/$F173)))</f>
        <v>0</v>
      </c>
      <c r="S173" s="420">
        <f>IF( $F173=0,0,((($F173/$E$169)*'PLAN DE ADQUISICIONES'!Q$64)*($G173/$F173)))</f>
        <v>0</v>
      </c>
      <c r="T173" s="423">
        <f>H173+I173+J173+K173+L173+M173+N173+O173+P173+Q173+R173+S173</f>
        <v>0</v>
      </c>
      <c r="U173" s="424">
        <f>IF( $F173=0,0,((($F173/$E$169)*'PLAN DE ADQUISICIONES'!R$64)*($G173/$F173)))</f>
        <v>0</v>
      </c>
      <c r="V173" s="420">
        <f>IF( $F173=0,0,((($F173/$E$169)*'PLAN DE ADQUISICIONES'!S$64)*($G173/$F173)))</f>
        <v>0</v>
      </c>
      <c r="W173" s="420">
        <f>IF( $F173=0,0,((($F173/$E$169)*'PLAN DE ADQUISICIONES'!T$64)*($G173/$F173)))</f>
        <v>0</v>
      </c>
      <c r="X173" s="420">
        <f>IF( $F173=0,0,((($F173/$E$169)*'PLAN DE ADQUISICIONES'!U$64)*($G173/$F173)))</f>
        <v>0</v>
      </c>
      <c r="Y173" s="420">
        <f>IF( $F173=0,0,((($F173/$E$169)*'PLAN DE ADQUISICIONES'!V$64)*($G173/$F173)))</f>
        <v>0</v>
      </c>
      <c r="Z173" s="420">
        <f>IF( $F173=0,0,((($F173/$E$169)*'PLAN DE ADQUISICIONES'!W$64)*($G173/$F173)))</f>
        <v>0</v>
      </c>
      <c r="AA173" s="420">
        <f>IF( $F173=0,0,((($F173/$E$169)*'PLAN DE ADQUISICIONES'!X$64)*($G173/$F173)))</f>
        <v>0</v>
      </c>
      <c r="AB173" s="420">
        <f>IF( $F173=0,0,((($F173/$E$169)*'PLAN DE ADQUISICIONES'!Y$64)*($G173/$F173)))</f>
        <v>0</v>
      </c>
      <c r="AC173" s="420">
        <f>IF( $F173=0,0,((($F173/$E$169)*'PLAN DE ADQUISICIONES'!Z$64)*($G173/$F173)))</f>
        <v>0</v>
      </c>
      <c r="AD173" s="420">
        <f>IF( $F173=0,0,((($F173/$E$169)*'PLAN DE ADQUISICIONES'!AA$64)*($G173/$F173)))</f>
        <v>0</v>
      </c>
      <c r="AE173" s="420">
        <f>IF( $F173=0,0,((($F173/$E$169)*'PLAN DE ADQUISICIONES'!AB$64)*($G173/$F173)))</f>
        <v>0</v>
      </c>
      <c r="AF173" s="420">
        <f>IF( $F173=0,0,((($F173/$E$169)*'PLAN DE ADQUISICIONES'!AC$64)*($G173/$F173)))</f>
        <v>0</v>
      </c>
      <c r="AG173" s="421">
        <f>U173+V173+W173+X173+Y173+Z173+AA173+AB173+AC173+AD173+AE173+AF173</f>
        <v>0</v>
      </c>
      <c r="AH173" s="425">
        <f>IF( $F173=0,0,((($F173/$E$169)*'PLAN DE ADQUISICIONES'!AD$64)*($G173/$F173)))</f>
        <v>0</v>
      </c>
      <c r="AI173" s="420">
        <f>IF( $F173=0,0,((($F173/$E$169)*'PLAN DE ADQUISICIONES'!AE$64)*($G173/$F173)))</f>
        <v>0</v>
      </c>
      <c r="AJ173" s="420">
        <f>IF( $F173=0,0,((($F173/$E$169)*'PLAN DE ADQUISICIONES'!AF$64)*($G173/$F173)))</f>
        <v>0</v>
      </c>
      <c r="AK173" s="420">
        <f>IF( $F173=0,0,((($F173/$E$169)*'PLAN DE ADQUISICIONES'!AG$64)*($G173/$F173)))</f>
        <v>0</v>
      </c>
      <c r="AL173" s="420">
        <f>IF( $F173=0,0,((($F173/$E$169)*'PLAN DE ADQUISICIONES'!AH$64)*($G173/$F173)))</f>
        <v>0</v>
      </c>
      <c r="AM173" s="420">
        <f>IF( $F173=0,0,((($F173/$E$169)*'PLAN DE ADQUISICIONES'!AI$64)*($G173/$F173)))</f>
        <v>0</v>
      </c>
      <c r="AN173" s="420">
        <f>IF( $F173=0,0,((($F173/$E$169)*'PLAN DE ADQUISICIONES'!AJ$64)*($G173/$F173)))</f>
        <v>0</v>
      </c>
      <c r="AO173" s="420">
        <f>IF( $F173=0,0,((($F173/$E$169)*'PLAN DE ADQUISICIONES'!AK$64)*($G173/$F173)))</f>
        <v>0</v>
      </c>
      <c r="AP173" s="420">
        <f>IF( $F173=0,0,((($F173/$E$169)*'PLAN DE ADQUISICIONES'!AL$64)*($G173/$F173)))</f>
        <v>0</v>
      </c>
      <c r="AQ173" s="420">
        <f>IF( $F173=0,0,((($F173/$E$169)*'PLAN DE ADQUISICIONES'!AM$64)*($G173/$F173)))</f>
        <v>0</v>
      </c>
      <c r="AR173" s="420">
        <f>IF( $F173=0,0,((($F173/$E$169)*'PLAN DE ADQUISICIONES'!AN$64)*($G173/$F173)))</f>
        <v>0</v>
      </c>
      <c r="AS173" s="420">
        <f>IF( $F173=0,0,((($F173/$E$169)*'PLAN DE ADQUISICIONES'!AO$64)*($G173/$F173)))</f>
        <v>0</v>
      </c>
      <c r="AT173" s="423">
        <f>AH173+AI173+AJ173+AK173+AL173+AM173+AN173+AO173+AP173+AQ173+AR173+AS173</f>
        <v>0</v>
      </c>
      <c r="AU173" s="426">
        <f>AS173+AR173+AQ173+AP173+AO173+AN173+AM173+AL173+AK173+AJ173+AI173+AH173+AF173+AE173+AD173+AC173+AB173+AA173+Z173+Y173+X173+W173+V173+U173+S173+R173+Q173+P173+O173+N173+M173+L173+K173+J173+I173+H173</f>
        <v>0</v>
      </c>
      <c r="AV173" s="392">
        <f t="shared" si="40"/>
        <v>0</v>
      </c>
    </row>
    <row r="174" spans="2:48" s="60" customFormat="1" ht="12.75" customHeight="1" x14ac:dyDescent="0.25">
      <c r="B174" s="416" t="str">
        <f>+'FORMATO COSTEO C2'!C364</f>
        <v>2.3.1.5</v>
      </c>
      <c r="C174" s="417" t="str">
        <f>+'FORMATO COSTEO C2'!B364</f>
        <v>Categoría de gasto</v>
      </c>
      <c r="D174" s="418"/>
      <c r="E174" s="555"/>
      <c r="F174" s="420">
        <f>+'FORMATO COSTEO C2'!G364</f>
        <v>0</v>
      </c>
      <c r="G174" s="421">
        <f>+'FORMATO COSTEO C2'!L364</f>
        <v>0</v>
      </c>
      <c r="H174" s="425">
        <f>IF( $F174=0,0,((($F174/$E$169)*'PLAN DE ADQUISICIONES'!F$64)*($G174/$F174)))</f>
        <v>0</v>
      </c>
      <c r="I174" s="420">
        <f>IF( $F174=0,0,((($F174/$E$169)*'PLAN DE ADQUISICIONES'!G$64)*($G174/$F174)))</f>
        <v>0</v>
      </c>
      <c r="J174" s="420">
        <f>IF( $F174=0,0,((($F174/$E$169)*'PLAN DE ADQUISICIONES'!H$64)*($G174/$F174)))</f>
        <v>0</v>
      </c>
      <c r="K174" s="420">
        <f>IF( $F174=0,0,((($F174/$E$169)*'PLAN DE ADQUISICIONES'!I$64)*($G174/$F174)))</f>
        <v>0</v>
      </c>
      <c r="L174" s="420">
        <f>IF( $F174=0,0,((($F174/$E$169)*'PLAN DE ADQUISICIONES'!J$64)*($G174/$F174)))</f>
        <v>0</v>
      </c>
      <c r="M174" s="420">
        <f>IF( $F174=0,0,((($F174/$E$169)*'PLAN DE ADQUISICIONES'!K$64)*($G174/$F174)))</f>
        <v>0</v>
      </c>
      <c r="N174" s="420">
        <f>IF( $F174=0,0,((($F174/$E$169)*'PLAN DE ADQUISICIONES'!L$64)*($G174/$F174)))</f>
        <v>0</v>
      </c>
      <c r="O174" s="420">
        <f>IF( $F174=0,0,((($F174/$E$169)*'PLAN DE ADQUISICIONES'!M$64)*($G174/$F174)))</f>
        <v>0</v>
      </c>
      <c r="P174" s="420">
        <f>IF( $F174=0,0,((($F174/$E$169)*'PLAN DE ADQUISICIONES'!N$64)*($G174/$F174)))</f>
        <v>0</v>
      </c>
      <c r="Q174" s="420">
        <f>IF( $F174=0,0,((($F174/$E$169)*'PLAN DE ADQUISICIONES'!O$64)*($G174/$F174)))</f>
        <v>0</v>
      </c>
      <c r="R174" s="420">
        <f>IF( $F174=0,0,((($F174/$E$169)*'PLAN DE ADQUISICIONES'!P$64)*($G174/$F174)))</f>
        <v>0</v>
      </c>
      <c r="S174" s="420">
        <f>IF( $F174=0,0,((($F174/$E$169)*'PLAN DE ADQUISICIONES'!Q$64)*($G174/$F174)))</f>
        <v>0</v>
      </c>
      <c r="T174" s="423">
        <f>H174+I174+J174+K174+L174+M174+N174+O174+P174+Q174+R174+S174</f>
        <v>0</v>
      </c>
      <c r="U174" s="424">
        <f>IF( $F174=0,0,((($F174/$E$169)*'PLAN DE ADQUISICIONES'!R$64)*($G174/$F174)))</f>
        <v>0</v>
      </c>
      <c r="V174" s="420">
        <f>IF( $F174=0,0,((($F174/$E$169)*'PLAN DE ADQUISICIONES'!S$64)*($G174/$F174)))</f>
        <v>0</v>
      </c>
      <c r="W174" s="420">
        <f>IF( $F174=0,0,((($F174/$E$169)*'PLAN DE ADQUISICIONES'!T$64)*($G174/$F174)))</f>
        <v>0</v>
      </c>
      <c r="X174" s="420">
        <f>IF( $F174=0,0,((($F174/$E$169)*'PLAN DE ADQUISICIONES'!U$64)*($G174/$F174)))</f>
        <v>0</v>
      </c>
      <c r="Y174" s="420">
        <f>IF( $F174=0,0,((($F174/$E$169)*'PLAN DE ADQUISICIONES'!V$64)*($G174/$F174)))</f>
        <v>0</v>
      </c>
      <c r="Z174" s="420">
        <f>IF( $F174=0,0,((($F174/$E$169)*'PLAN DE ADQUISICIONES'!W$64)*($G174/$F174)))</f>
        <v>0</v>
      </c>
      <c r="AA174" s="420">
        <f>IF( $F174=0,0,((($F174/$E$169)*'PLAN DE ADQUISICIONES'!X$64)*($G174/$F174)))</f>
        <v>0</v>
      </c>
      <c r="AB174" s="420">
        <f>IF( $F174=0,0,((($F174/$E$169)*'PLAN DE ADQUISICIONES'!Y$64)*($G174/$F174)))</f>
        <v>0</v>
      </c>
      <c r="AC174" s="420">
        <f>IF( $F174=0,0,((($F174/$E$169)*'PLAN DE ADQUISICIONES'!Z$64)*($G174/$F174)))</f>
        <v>0</v>
      </c>
      <c r="AD174" s="420">
        <f>IF( $F174=0,0,((($F174/$E$169)*'PLAN DE ADQUISICIONES'!AA$64)*($G174/$F174)))</f>
        <v>0</v>
      </c>
      <c r="AE174" s="420">
        <f>IF( $F174=0,0,((($F174/$E$169)*'PLAN DE ADQUISICIONES'!AB$64)*($G174/$F174)))</f>
        <v>0</v>
      </c>
      <c r="AF174" s="420">
        <f>IF( $F174=0,0,((($F174/$E$169)*'PLAN DE ADQUISICIONES'!AC$64)*($G174/$F174)))</f>
        <v>0</v>
      </c>
      <c r="AG174" s="421">
        <f>U174+V174+W174+X174+Y174+Z174+AA174+AB174+AC174+AD174+AE174+AF174</f>
        <v>0</v>
      </c>
      <c r="AH174" s="425">
        <f>IF( $F174=0,0,((($F174/$E$169)*'PLAN DE ADQUISICIONES'!AD$64)*($G174/$F174)))</f>
        <v>0</v>
      </c>
      <c r="AI174" s="420">
        <f>IF( $F174=0,0,((($F174/$E$169)*'PLAN DE ADQUISICIONES'!AE$64)*($G174/$F174)))</f>
        <v>0</v>
      </c>
      <c r="AJ174" s="420">
        <f>IF( $F174=0,0,((($F174/$E$169)*'PLAN DE ADQUISICIONES'!AF$64)*($G174/$F174)))</f>
        <v>0</v>
      </c>
      <c r="AK174" s="420">
        <f>IF( $F174=0,0,((($F174/$E$169)*'PLAN DE ADQUISICIONES'!AG$64)*($G174/$F174)))</f>
        <v>0</v>
      </c>
      <c r="AL174" s="420">
        <f>IF( $F174=0,0,((($F174/$E$169)*'PLAN DE ADQUISICIONES'!AH$64)*($G174/$F174)))</f>
        <v>0</v>
      </c>
      <c r="AM174" s="420">
        <f>IF( $F174=0,0,((($F174/$E$169)*'PLAN DE ADQUISICIONES'!AI$64)*($G174/$F174)))</f>
        <v>0</v>
      </c>
      <c r="AN174" s="420">
        <f>IF( $F174=0,0,((($F174/$E$169)*'PLAN DE ADQUISICIONES'!AJ$64)*($G174/$F174)))</f>
        <v>0</v>
      </c>
      <c r="AO174" s="420">
        <f>IF( $F174=0,0,((($F174/$E$169)*'PLAN DE ADQUISICIONES'!AK$64)*($G174/$F174)))</f>
        <v>0</v>
      </c>
      <c r="AP174" s="420">
        <f>IF( $F174=0,0,((($F174/$E$169)*'PLAN DE ADQUISICIONES'!AL$64)*($G174/$F174)))</f>
        <v>0</v>
      </c>
      <c r="AQ174" s="420">
        <f>IF( $F174=0,0,((($F174/$E$169)*'PLAN DE ADQUISICIONES'!AM$64)*($G174/$F174)))</f>
        <v>0</v>
      </c>
      <c r="AR174" s="420">
        <f>IF( $F174=0,0,((($F174/$E$169)*'PLAN DE ADQUISICIONES'!AN$64)*($G174/$F174)))</f>
        <v>0</v>
      </c>
      <c r="AS174" s="420">
        <f>IF( $F174=0,0,((($F174/$E$169)*'PLAN DE ADQUISICIONES'!AO$64)*($G174/$F174)))</f>
        <v>0</v>
      </c>
      <c r="AT174" s="423">
        <f>AH174+AI174+AJ174+AK174+AL174+AM174+AN174+AO174+AP174+AQ174+AR174+AS174</f>
        <v>0</v>
      </c>
      <c r="AU174" s="426">
        <f>AS174+AR174+AQ174+AP174+AO174+AN174+AM174+AL174+AK174+AJ174+AI174+AH174+AF174+AE174+AD174+AC174+AB174+AA174+Z174+Y174+X174+W174+V174+U174+S174+R174+Q174+P174+O174+N174+M174+L174+K174+J174+I174+H174</f>
        <v>0</v>
      </c>
      <c r="AV174" s="392">
        <f t="shared" si="40"/>
        <v>0</v>
      </c>
    </row>
    <row r="175" spans="2:48" s="60" customFormat="1" ht="12.75" customHeight="1" x14ac:dyDescent="0.25">
      <c r="B175" s="406" t="str">
        <f>+'FORMATO COSTEO C2'!C370</f>
        <v>2.3.2</v>
      </c>
      <c r="C175" s="430">
        <f>+'FORMATO COSTEO C2'!B370</f>
        <v>0</v>
      </c>
      <c r="D175" s="408" t="str">
        <f>+'FORMATO COSTEO C2'!D370</f>
        <v>Unidad medida</v>
      </c>
      <c r="E175" s="538">
        <f>+'FORMATO COSTEO C2'!E370</f>
        <v>0</v>
      </c>
      <c r="F175" s="410">
        <f>SUM(F176:F180)</f>
        <v>0</v>
      </c>
      <c r="G175" s="411">
        <f t="shared" ref="G175:AS175" si="48">SUM(G176:G180)</f>
        <v>0</v>
      </c>
      <c r="H175" s="412">
        <f t="shared" si="48"/>
        <v>0</v>
      </c>
      <c r="I175" s="410">
        <f t="shared" si="48"/>
        <v>0</v>
      </c>
      <c r="J175" s="410">
        <f t="shared" si="48"/>
        <v>0</v>
      </c>
      <c r="K175" s="410">
        <f t="shared" si="48"/>
        <v>0</v>
      </c>
      <c r="L175" s="410">
        <f t="shared" si="48"/>
        <v>0</v>
      </c>
      <c r="M175" s="410">
        <f t="shared" si="48"/>
        <v>0</v>
      </c>
      <c r="N175" s="410">
        <f t="shared" si="48"/>
        <v>0</v>
      </c>
      <c r="O175" s="410">
        <f t="shared" si="48"/>
        <v>0</v>
      </c>
      <c r="P175" s="410">
        <f t="shared" si="48"/>
        <v>0</v>
      </c>
      <c r="Q175" s="410">
        <f t="shared" si="48"/>
        <v>0</v>
      </c>
      <c r="R175" s="410">
        <f t="shared" si="48"/>
        <v>0</v>
      </c>
      <c r="S175" s="410">
        <f t="shared" si="48"/>
        <v>0</v>
      </c>
      <c r="T175" s="413">
        <f>SUM(T176:T180)</f>
        <v>0</v>
      </c>
      <c r="U175" s="414">
        <f t="shared" si="48"/>
        <v>0</v>
      </c>
      <c r="V175" s="410">
        <f t="shared" si="48"/>
        <v>0</v>
      </c>
      <c r="W175" s="410">
        <f t="shared" si="48"/>
        <v>0</v>
      </c>
      <c r="X175" s="410">
        <f t="shared" si="48"/>
        <v>0</v>
      </c>
      <c r="Y175" s="410">
        <f t="shared" si="48"/>
        <v>0</v>
      </c>
      <c r="Z175" s="410">
        <f t="shared" si="48"/>
        <v>0</v>
      </c>
      <c r="AA175" s="410">
        <f t="shared" si="48"/>
        <v>0</v>
      </c>
      <c r="AB175" s="410">
        <f t="shared" si="48"/>
        <v>0</v>
      </c>
      <c r="AC175" s="410">
        <f t="shared" si="48"/>
        <v>0</v>
      </c>
      <c r="AD175" s="410">
        <f t="shared" si="48"/>
        <v>0</v>
      </c>
      <c r="AE175" s="410">
        <f t="shared" si="48"/>
        <v>0</v>
      </c>
      <c r="AF175" s="410">
        <f t="shared" si="48"/>
        <v>0</v>
      </c>
      <c r="AG175" s="411">
        <f t="shared" si="48"/>
        <v>0</v>
      </c>
      <c r="AH175" s="412">
        <f t="shared" si="48"/>
        <v>0</v>
      </c>
      <c r="AI175" s="410">
        <f t="shared" si="48"/>
        <v>0</v>
      </c>
      <c r="AJ175" s="410">
        <f t="shared" si="48"/>
        <v>0</v>
      </c>
      <c r="AK175" s="410">
        <f t="shared" si="48"/>
        <v>0</v>
      </c>
      <c r="AL175" s="410">
        <f t="shared" si="48"/>
        <v>0</v>
      </c>
      <c r="AM175" s="410">
        <f t="shared" si="48"/>
        <v>0</v>
      </c>
      <c r="AN175" s="410">
        <f t="shared" si="48"/>
        <v>0</v>
      </c>
      <c r="AO175" s="410">
        <f t="shared" si="48"/>
        <v>0</v>
      </c>
      <c r="AP175" s="410">
        <f t="shared" si="48"/>
        <v>0</v>
      </c>
      <c r="AQ175" s="410">
        <f t="shared" si="48"/>
        <v>0</v>
      </c>
      <c r="AR175" s="410">
        <f t="shared" si="48"/>
        <v>0</v>
      </c>
      <c r="AS175" s="410">
        <f t="shared" si="48"/>
        <v>0</v>
      </c>
      <c r="AT175" s="413">
        <f>SUM(AT176:AT180)</f>
        <v>0</v>
      </c>
      <c r="AU175" s="415">
        <f>SUM(AU176:AU180)</f>
        <v>0</v>
      </c>
      <c r="AV175" s="392">
        <f t="shared" si="40"/>
        <v>0</v>
      </c>
    </row>
    <row r="176" spans="2:48" s="60" customFormat="1" ht="12.75" customHeight="1" x14ac:dyDescent="0.25">
      <c r="B176" s="416" t="str">
        <f>+'FORMATO COSTEO C2'!C372</f>
        <v>2.3.2.1</v>
      </c>
      <c r="C176" s="417" t="str">
        <f>+'FORMATO COSTEO C2'!B372</f>
        <v>Categoría de gasto</v>
      </c>
      <c r="D176" s="428"/>
      <c r="E176" s="556"/>
      <c r="F176" s="420">
        <f>+'FORMATO COSTEO C2'!G372</f>
        <v>0</v>
      </c>
      <c r="G176" s="421">
        <f>+'FORMATO COSTEO C2'!L372</f>
        <v>0</v>
      </c>
      <c r="H176" s="422">
        <f>IF( $F176=0,0,((($F176/$E$175)*'PLAN DE ADQUISICIONES'!F$65)*($G176/$F176)))</f>
        <v>0</v>
      </c>
      <c r="I176" s="420">
        <f>IF( $F176=0,0,((($F176/$E$175)*'PLAN DE ADQUISICIONES'!G$65)*($G176/$F176)))</f>
        <v>0</v>
      </c>
      <c r="J176" s="420">
        <f>IF( $F176=0,0,((($F176/$E$175)*'PLAN DE ADQUISICIONES'!H$65)*($G176/$F176)))</f>
        <v>0</v>
      </c>
      <c r="K176" s="420">
        <f>IF( $F176=0,0,((($F176/$E$175)*'PLAN DE ADQUISICIONES'!I$65)*($G176/$F176)))</f>
        <v>0</v>
      </c>
      <c r="L176" s="420">
        <f>IF( $F176=0,0,((($F176/$E$175)*'PLAN DE ADQUISICIONES'!J$65)*($G176/$F176)))</f>
        <v>0</v>
      </c>
      <c r="M176" s="420">
        <f>IF( $F176=0,0,((($F176/$E$175)*'PLAN DE ADQUISICIONES'!K$65)*($G176/$F176)))</f>
        <v>0</v>
      </c>
      <c r="N176" s="420">
        <f>IF( $F176=0,0,((($F176/$E$175)*'PLAN DE ADQUISICIONES'!L$65)*($G176/$F176)))</f>
        <v>0</v>
      </c>
      <c r="O176" s="420">
        <f>IF( $F176=0,0,((($F176/$E$175)*'PLAN DE ADQUISICIONES'!M$65)*($G176/$F176)))</f>
        <v>0</v>
      </c>
      <c r="P176" s="420">
        <f>IF( $F176=0,0,((($F176/$E$175)*'PLAN DE ADQUISICIONES'!N$65)*($G176/$F176)))</f>
        <v>0</v>
      </c>
      <c r="Q176" s="420">
        <f>IF( $F176=0,0,((($F176/$E$175)*'PLAN DE ADQUISICIONES'!O$65)*($G176/$F176)))</f>
        <v>0</v>
      </c>
      <c r="R176" s="420">
        <f>IF( $F176=0,0,((($F176/$E$175)*'PLAN DE ADQUISICIONES'!P$65)*($G176/$F176)))</f>
        <v>0</v>
      </c>
      <c r="S176" s="420">
        <f>IF( $F176=0,0,((($F176/$E$175)*'PLAN DE ADQUISICIONES'!Q$65)*($G176/$F176)))</f>
        <v>0</v>
      </c>
      <c r="T176" s="423">
        <f>H176+I176+J176+K176+L176+M176+N176+O176+P176+Q176+R176+S176</f>
        <v>0</v>
      </c>
      <c r="U176" s="424">
        <f>IF( $F176=0,0,((($F176/$E$175)*'PLAN DE ADQUISICIONES'!R$65)*($G176/$F176)))</f>
        <v>0</v>
      </c>
      <c r="V176" s="420">
        <f>IF( $F176=0,0,((($F176/$E$175)*'PLAN DE ADQUISICIONES'!S$65)*($G176/$F176)))</f>
        <v>0</v>
      </c>
      <c r="W176" s="420">
        <f>IF( $F176=0,0,((($F176/$E$175)*'PLAN DE ADQUISICIONES'!T$65)*($G176/$F176)))</f>
        <v>0</v>
      </c>
      <c r="X176" s="420">
        <f>IF( $F176=0,0,((($F176/$E$175)*'PLAN DE ADQUISICIONES'!U$65)*($G176/$F176)))</f>
        <v>0</v>
      </c>
      <c r="Y176" s="420">
        <f>IF( $F176=0,0,((($F176/$E$175)*'PLAN DE ADQUISICIONES'!V$65)*($G176/$F176)))</f>
        <v>0</v>
      </c>
      <c r="Z176" s="420">
        <f>IF( $F176=0,0,((($F176/$E$175)*'PLAN DE ADQUISICIONES'!W$65)*($G176/$F176)))</f>
        <v>0</v>
      </c>
      <c r="AA176" s="420">
        <f>IF( $F176=0,0,((($F176/$E$175)*'PLAN DE ADQUISICIONES'!X$65)*($G176/$F176)))</f>
        <v>0</v>
      </c>
      <c r="AB176" s="420">
        <f>IF( $F176=0,0,((($F176/$E$175)*'PLAN DE ADQUISICIONES'!Y$65)*($G176/$F176)))</f>
        <v>0</v>
      </c>
      <c r="AC176" s="420">
        <f>IF( $F176=0,0,((($F176/$E$175)*'PLAN DE ADQUISICIONES'!Z$65)*($G176/$F176)))</f>
        <v>0</v>
      </c>
      <c r="AD176" s="420">
        <f>IF( $F176=0,0,((($F176/$E$175)*'PLAN DE ADQUISICIONES'!AA$65)*($G176/$F176)))</f>
        <v>0</v>
      </c>
      <c r="AE176" s="420">
        <f>IF( $F176=0,0,((($F176/$E$175)*'PLAN DE ADQUISICIONES'!AB$65)*($G176/$F176)))</f>
        <v>0</v>
      </c>
      <c r="AF176" s="420">
        <f>IF( $F176=0,0,((($F176/$E$175)*'PLAN DE ADQUISICIONES'!AC$65)*($G176/$F176)))</f>
        <v>0</v>
      </c>
      <c r="AG176" s="421">
        <f>U176+V176+W176+X176+Y176+Z176+AA176+AB176+AC176+AD176+AE176+AF176</f>
        <v>0</v>
      </c>
      <c r="AH176" s="425">
        <f>IF( $F176=0,0,((($F176/$E$175)*'PLAN DE ADQUISICIONES'!AD$65)*($G176/$F176)))</f>
        <v>0</v>
      </c>
      <c r="AI176" s="420">
        <f>IF( $F176=0,0,((($F176/$E$175)*'PLAN DE ADQUISICIONES'!AE$65)*($G176/$F176)))</f>
        <v>0</v>
      </c>
      <c r="AJ176" s="420">
        <f>IF( $F176=0,0,((($F176/$E$175)*'PLAN DE ADQUISICIONES'!AF$65)*($G176/$F176)))</f>
        <v>0</v>
      </c>
      <c r="AK176" s="420">
        <f>IF( $F176=0,0,((($F176/$E$175)*'PLAN DE ADQUISICIONES'!AG$65)*($G176/$F176)))</f>
        <v>0</v>
      </c>
      <c r="AL176" s="420">
        <f>IF( $F176=0,0,((($F176/$E$175)*'PLAN DE ADQUISICIONES'!AH$65)*($G176/$F176)))</f>
        <v>0</v>
      </c>
      <c r="AM176" s="420">
        <f>IF( $F176=0,0,((($F176/$E$175)*'PLAN DE ADQUISICIONES'!AI$65)*($G176/$F176)))</f>
        <v>0</v>
      </c>
      <c r="AN176" s="420">
        <f>IF( $F176=0,0,((($F176/$E$175)*'PLAN DE ADQUISICIONES'!AJ$65)*($G176/$F176)))</f>
        <v>0</v>
      </c>
      <c r="AO176" s="420">
        <f>IF( $F176=0,0,((($F176/$E$175)*'PLAN DE ADQUISICIONES'!AK$65)*($G176/$F176)))</f>
        <v>0</v>
      </c>
      <c r="AP176" s="420">
        <f>IF( $F176=0,0,((($F176/$E$175)*'PLAN DE ADQUISICIONES'!AL$65)*($G176/$F176)))</f>
        <v>0</v>
      </c>
      <c r="AQ176" s="420">
        <f>IF( $F176=0,0,((($F176/$E$175)*'PLAN DE ADQUISICIONES'!AM$65)*($G176/$F176)))</f>
        <v>0</v>
      </c>
      <c r="AR176" s="420">
        <f>IF( $F176=0,0,((($F176/$E$175)*'PLAN DE ADQUISICIONES'!AN$65)*($G176/$F176)))</f>
        <v>0</v>
      </c>
      <c r="AS176" s="420">
        <f>IF( $F176=0,0,((($F176/$E$175)*'PLAN DE ADQUISICIONES'!AO$65)*($G176/$F176)))</f>
        <v>0</v>
      </c>
      <c r="AT176" s="423">
        <f>AH176+AI176+AJ176+AK176+AL176+AM176+AN176+AO176+AP176+AQ176+AR176+AS176</f>
        <v>0</v>
      </c>
      <c r="AU176" s="426">
        <f>AS176+AR176+AQ176+AP176+AO176+AN176+AM176+AL176+AK176+AJ176+AI176+AH176+AF176+AE176+AD176+AC176+AB176+AA176+Z176+Y176+X176+W176+V176+U176+S176+R176+Q176+P176+O176+N176+M176+L176+K176+J176+I176+H176</f>
        <v>0</v>
      </c>
      <c r="AV176" s="392">
        <f t="shared" si="40"/>
        <v>0</v>
      </c>
    </row>
    <row r="177" spans="2:48" s="60" customFormat="1" ht="12.75" customHeight="1" x14ac:dyDescent="0.25">
      <c r="B177" s="416" t="str">
        <f>+'FORMATO COSTEO C2'!C378</f>
        <v>2.3.2.2</v>
      </c>
      <c r="C177" s="417" t="str">
        <f>+'FORMATO COSTEO C2'!B378</f>
        <v>Categoría de gasto</v>
      </c>
      <c r="D177" s="428"/>
      <c r="E177" s="556"/>
      <c r="F177" s="420">
        <f>+'FORMATO COSTEO C2'!G378</f>
        <v>0</v>
      </c>
      <c r="G177" s="421">
        <f>+'FORMATO COSTEO C2'!L378</f>
        <v>0</v>
      </c>
      <c r="H177" s="425">
        <f>IF( $F177=0,0,((($F177/$E$175)*'PLAN DE ADQUISICIONES'!F$65)*($G177/$F177)))</f>
        <v>0</v>
      </c>
      <c r="I177" s="420">
        <f>IF( $F177=0,0,((($F177/$E$175)*'PLAN DE ADQUISICIONES'!G$65)*($G177/$F177)))</f>
        <v>0</v>
      </c>
      <c r="J177" s="420">
        <f>IF( $F177=0,0,((($F177/$E$175)*'PLAN DE ADQUISICIONES'!H$65)*($G177/$F177)))</f>
        <v>0</v>
      </c>
      <c r="K177" s="420">
        <f>IF( $F177=0,0,((($F177/$E$175)*'PLAN DE ADQUISICIONES'!I$65)*($G177/$F177)))</f>
        <v>0</v>
      </c>
      <c r="L177" s="420">
        <f>IF( $F177=0,0,((($F177/$E$175)*'PLAN DE ADQUISICIONES'!J$65)*($G177/$F177)))</f>
        <v>0</v>
      </c>
      <c r="M177" s="420">
        <f>IF( $F177=0,0,((($F177/$E$175)*'PLAN DE ADQUISICIONES'!K$65)*($G177/$F177)))</f>
        <v>0</v>
      </c>
      <c r="N177" s="420">
        <f>IF( $F177=0,0,((($F177/$E$175)*'PLAN DE ADQUISICIONES'!L$65)*($G177/$F177)))</f>
        <v>0</v>
      </c>
      <c r="O177" s="420">
        <f>IF( $F177=0,0,((($F177/$E$175)*'PLAN DE ADQUISICIONES'!M$65)*($G177/$F177)))</f>
        <v>0</v>
      </c>
      <c r="P177" s="420">
        <f>IF( $F177=0,0,((($F177/$E$175)*'PLAN DE ADQUISICIONES'!N$65)*($G177/$F177)))</f>
        <v>0</v>
      </c>
      <c r="Q177" s="420">
        <f>IF( $F177=0,0,((($F177/$E$175)*'PLAN DE ADQUISICIONES'!O$65)*($G177/$F177)))</f>
        <v>0</v>
      </c>
      <c r="R177" s="420">
        <f>IF( $F177=0,0,((($F177/$E$175)*'PLAN DE ADQUISICIONES'!P$65)*($G177/$F177)))</f>
        <v>0</v>
      </c>
      <c r="S177" s="420">
        <f>IF( $F177=0,0,((($F177/$E$175)*'PLAN DE ADQUISICIONES'!Q$65)*($G177/$F177)))</f>
        <v>0</v>
      </c>
      <c r="T177" s="423">
        <f>H177+I177+J177+K177+L177+M177+N177+O177+P177+Q177+R177+S177</f>
        <v>0</v>
      </c>
      <c r="U177" s="424">
        <f>IF( $F177=0,0,((($F177/$E$175)*'PLAN DE ADQUISICIONES'!R$65)*($G177/$F177)))</f>
        <v>0</v>
      </c>
      <c r="V177" s="420">
        <f>IF( $F177=0,0,((($F177/$E$175)*'PLAN DE ADQUISICIONES'!S$65)*($G177/$F177)))</f>
        <v>0</v>
      </c>
      <c r="W177" s="420">
        <f>IF( $F177=0,0,((($F177/$E$175)*'PLAN DE ADQUISICIONES'!T$65)*($G177/$F177)))</f>
        <v>0</v>
      </c>
      <c r="X177" s="420">
        <f>IF( $F177=0,0,((($F177/$E$175)*'PLAN DE ADQUISICIONES'!U$65)*($G177/$F177)))</f>
        <v>0</v>
      </c>
      <c r="Y177" s="420">
        <f>IF( $F177=0,0,((($F177/$E$175)*'PLAN DE ADQUISICIONES'!V$65)*($G177/$F177)))</f>
        <v>0</v>
      </c>
      <c r="Z177" s="420">
        <f>IF( $F177=0,0,((($F177/$E$175)*'PLAN DE ADQUISICIONES'!W$65)*($G177/$F177)))</f>
        <v>0</v>
      </c>
      <c r="AA177" s="420">
        <f>IF( $F177=0,0,((($F177/$E$175)*'PLAN DE ADQUISICIONES'!X$65)*($G177/$F177)))</f>
        <v>0</v>
      </c>
      <c r="AB177" s="420">
        <f>IF( $F177=0,0,((($F177/$E$175)*'PLAN DE ADQUISICIONES'!Y$65)*($G177/$F177)))</f>
        <v>0</v>
      </c>
      <c r="AC177" s="420">
        <f>IF( $F177=0,0,((($F177/$E$175)*'PLAN DE ADQUISICIONES'!Z$65)*($G177/$F177)))</f>
        <v>0</v>
      </c>
      <c r="AD177" s="420">
        <f>IF( $F177=0,0,((($F177/$E$175)*'PLAN DE ADQUISICIONES'!AA$65)*($G177/$F177)))</f>
        <v>0</v>
      </c>
      <c r="AE177" s="420">
        <f>IF( $F177=0,0,((($F177/$E$175)*'PLAN DE ADQUISICIONES'!AB$65)*($G177/$F177)))</f>
        <v>0</v>
      </c>
      <c r="AF177" s="420">
        <f>IF( $F177=0,0,((($F177/$E$175)*'PLAN DE ADQUISICIONES'!AC$65)*($G177/$F177)))</f>
        <v>0</v>
      </c>
      <c r="AG177" s="421">
        <f>U177+V177+W177+X177+Y177+Z177+AA177+AB177+AC177+AD177+AE177+AF177</f>
        <v>0</v>
      </c>
      <c r="AH177" s="425">
        <f>IF( $F177=0,0,((($F177/$E$175)*'PLAN DE ADQUISICIONES'!AD$65)*($G177/$F177)))</f>
        <v>0</v>
      </c>
      <c r="AI177" s="420">
        <f>IF( $F177=0,0,((($F177/$E$175)*'PLAN DE ADQUISICIONES'!AE$65)*($G177/$F177)))</f>
        <v>0</v>
      </c>
      <c r="AJ177" s="420">
        <f>IF( $F177=0,0,((($F177/$E$175)*'PLAN DE ADQUISICIONES'!AF$65)*($G177/$F177)))</f>
        <v>0</v>
      </c>
      <c r="AK177" s="420">
        <f>IF( $F177=0,0,((($F177/$E$175)*'PLAN DE ADQUISICIONES'!AG$65)*($G177/$F177)))</f>
        <v>0</v>
      </c>
      <c r="AL177" s="420">
        <f>IF( $F177=0,0,((($F177/$E$175)*'PLAN DE ADQUISICIONES'!AH$65)*($G177/$F177)))</f>
        <v>0</v>
      </c>
      <c r="AM177" s="420">
        <f>IF( $F177=0,0,((($F177/$E$175)*'PLAN DE ADQUISICIONES'!AI$65)*($G177/$F177)))</f>
        <v>0</v>
      </c>
      <c r="AN177" s="420">
        <f>IF( $F177=0,0,((($F177/$E$175)*'PLAN DE ADQUISICIONES'!AJ$65)*($G177/$F177)))</f>
        <v>0</v>
      </c>
      <c r="AO177" s="420">
        <f>IF( $F177=0,0,((($F177/$E$175)*'PLAN DE ADQUISICIONES'!AK$65)*($G177/$F177)))</f>
        <v>0</v>
      </c>
      <c r="AP177" s="420">
        <f>IF( $F177=0,0,((($F177/$E$175)*'PLAN DE ADQUISICIONES'!AL$65)*($G177/$F177)))</f>
        <v>0</v>
      </c>
      <c r="AQ177" s="420">
        <f>IF( $F177=0,0,((($F177/$E$175)*'PLAN DE ADQUISICIONES'!AM$65)*($G177/$F177)))</f>
        <v>0</v>
      </c>
      <c r="AR177" s="420">
        <f>IF( $F177=0,0,((($F177/$E$175)*'PLAN DE ADQUISICIONES'!AN$65)*($G177/$F177)))</f>
        <v>0</v>
      </c>
      <c r="AS177" s="420">
        <f>IF( $F177=0,0,((($F177/$E$175)*'PLAN DE ADQUISICIONES'!AO$65)*($G177/$F177)))</f>
        <v>0</v>
      </c>
      <c r="AT177" s="423">
        <f>AH177+AI177+AJ177+AK177+AL177+AM177+AN177+AO177+AP177+AQ177+AR177+AS177</f>
        <v>0</v>
      </c>
      <c r="AU177" s="426">
        <f>AS177+AR177+AQ177+AP177+AO177+AN177+AM177+AL177+AK177+AJ177+AI177+AH177+AF177+AE177+AD177+AC177+AB177+AA177+Z177+Y177+X177+W177+V177+U177+S177+R177+Q177+P177+O177+N177+M177+L177+K177+J177+I177+H177</f>
        <v>0</v>
      </c>
      <c r="AV177" s="392">
        <f t="shared" si="40"/>
        <v>0</v>
      </c>
    </row>
    <row r="178" spans="2:48" s="60" customFormat="1" ht="12.75" customHeight="1" x14ac:dyDescent="0.25">
      <c r="B178" s="416" t="str">
        <f>+'FORMATO COSTEO C2'!C384</f>
        <v>2.3.2.3</v>
      </c>
      <c r="C178" s="417" t="str">
        <f>+'FORMATO COSTEO C2'!B384</f>
        <v>Categoría de gasto</v>
      </c>
      <c r="D178" s="428"/>
      <c r="E178" s="556"/>
      <c r="F178" s="420">
        <f>+'FORMATO COSTEO C2'!G384</f>
        <v>0</v>
      </c>
      <c r="G178" s="421">
        <f>+'FORMATO COSTEO C2'!L384</f>
        <v>0</v>
      </c>
      <c r="H178" s="425">
        <f>IF( $F178=0,0,((($F178/$E$175)*'PLAN DE ADQUISICIONES'!F$65)*($G178/$F178)))</f>
        <v>0</v>
      </c>
      <c r="I178" s="420">
        <f>IF( $F178=0,0,((($F178/$E$175)*'PLAN DE ADQUISICIONES'!G$65)*($G178/$F178)))</f>
        <v>0</v>
      </c>
      <c r="J178" s="420">
        <f>IF( $F178=0,0,((($F178/$E$175)*'PLAN DE ADQUISICIONES'!H$65)*($G178/$F178)))</f>
        <v>0</v>
      </c>
      <c r="K178" s="420">
        <f>IF( $F178=0,0,((($F178/$E$175)*'PLAN DE ADQUISICIONES'!I$65)*($G178/$F178)))</f>
        <v>0</v>
      </c>
      <c r="L178" s="420">
        <f>IF( $F178=0,0,((($F178/$E$175)*'PLAN DE ADQUISICIONES'!J$65)*($G178/$F178)))</f>
        <v>0</v>
      </c>
      <c r="M178" s="420">
        <f>IF( $F178=0,0,((($F178/$E$175)*'PLAN DE ADQUISICIONES'!K$65)*($G178/$F178)))</f>
        <v>0</v>
      </c>
      <c r="N178" s="420">
        <f>IF( $F178=0,0,((($F178/$E$175)*'PLAN DE ADQUISICIONES'!L$65)*($G178/$F178)))</f>
        <v>0</v>
      </c>
      <c r="O178" s="420">
        <f>IF( $F178=0,0,((($F178/$E$175)*'PLAN DE ADQUISICIONES'!M$65)*($G178/$F178)))</f>
        <v>0</v>
      </c>
      <c r="P178" s="420">
        <f>IF( $F178=0,0,((($F178/$E$175)*'PLAN DE ADQUISICIONES'!N$65)*($G178/$F178)))</f>
        <v>0</v>
      </c>
      <c r="Q178" s="420">
        <f>IF( $F178=0,0,((($F178/$E$175)*'PLAN DE ADQUISICIONES'!O$65)*($G178/$F178)))</f>
        <v>0</v>
      </c>
      <c r="R178" s="420">
        <f>IF( $F178=0,0,((($F178/$E$175)*'PLAN DE ADQUISICIONES'!P$65)*($G178/$F178)))</f>
        <v>0</v>
      </c>
      <c r="S178" s="420">
        <f>IF( $F178=0,0,((($F178/$E$175)*'PLAN DE ADQUISICIONES'!Q$65)*($G178/$F178)))</f>
        <v>0</v>
      </c>
      <c r="T178" s="423">
        <f>H178+I178+J178+K178+L178+M178+N178+O178+P178+Q178+R178+S178</f>
        <v>0</v>
      </c>
      <c r="U178" s="424">
        <f>IF( $F178=0,0,((($F178/$E$175)*'PLAN DE ADQUISICIONES'!R$65)*($G178/$F178)))</f>
        <v>0</v>
      </c>
      <c r="V178" s="420">
        <f>IF( $F178=0,0,((($F178/$E$175)*'PLAN DE ADQUISICIONES'!S$65)*($G178/$F178)))</f>
        <v>0</v>
      </c>
      <c r="W178" s="420">
        <f>IF( $F178=0,0,((($F178/$E$175)*'PLAN DE ADQUISICIONES'!T$65)*($G178/$F178)))</f>
        <v>0</v>
      </c>
      <c r="X178" s="420">
        <f>IF( $F178=0,0,((($F178/$E$175)*'PLAN DE ADQUISICIONES'!U$65)*($G178/$F178)))</f>
        <v>0</v>
      </c>
      <c r="Y178" s="420">
        <f>IF( $F178=0,0,((($F178/$E$175)*'PLAN DE ADQUISICIONES'!V$65)*($G178/$F178)))</f>
        <v>0</v>
      </c>
      <c r="Z178" s="420">
        <f>IF( $F178=0,0,((($F178/$E$175)*'PLAN DE ADQUISICIONES'!W$65)*($G178/$F178)))</f>
        <v>0</v>
      </c>
      <c r="AA178" s="420">
        <f>IF( $F178=0,0,((($F178/$E$175)*'PLAN DE ADQUISICIONES'!X$65)*($G178/$F178)))</f>
        <v>0</v>
      </c>
      <c r="AB178" s="420">
        <f>IF( $F178=0,0,((($F178/$E$175)*'PLAN DE ADQUISICIONES'!Y$65)*($G178/$F178)))</f>
        <v>0</v>
      </c>
      <c r="AC178" s="420">
        <f>IF( $F178=0,0,((($F178/$E$175)*'PLAN DE ADQUISICIONES'!Z$65)*($G178/$F178)))</f>
        <v>0</v>
      </c>
      <c r="AD178" s="420">
        <f>IF( $F178=0,0,((($F178/$E$175)*'PLAN DE ADQUISICIONES'!AA$65)*($G178/$F178)))</f>
        <v>0</v>
      </c>
      <c r="AE178" s="420">
        <f>IF( $F178=0,0,((($F178/$E$175)*'PLAN DE ADQUISICIONES'!AB$65)*($G178/$F178)))</f>
        <v>0</v>
      </c>
      <c r="AF178" s="420">
        <f>IF( $F178=0,0,((($F178/$E$175)*'PLAN DE ADQUISICIONES'!AC$65)*($G178/$F178)))</f>
        <v>0</v>
      </c>
      <c r="AG178" s="421">
        <f>U178+V178+W178+X178+Y178+Z178+AA178+AB178+AC178+AD178+AE178+AF178</f>
        <v>0</v>
      </c>
      <c r="AH178" s="425">
        <f>IF( $F178=0,0,((($F178/$E$175)*'PLAN DE ADQUISICIONES'!AD$65)*($G178/$F178)))</f>
        <v>0</v>
      </c>
      <c r="AI178" s="420">
        <f>IF( $F178=0,0,((($F178/$E$175)*'PLAN DE ADQUISICIONES'!AE$65)*($G178/$F178)))</f>
        <v>0</v>
      </c>
      <c r="AJ178" s="420">
        <f>IF( $F178=0,0,((($F178/$E$175)*'PLAN DE ADQUISICIONES'!AF$65)*($G178/$F178)))</f>
        <v>0</v>
      </c>
      <c r="AK178" s="420">
        <f>IF( $F178=0,0,((($F178/$E$175)*'PLAN DE ADQUISICIONES'!AG$65)*($G178/$F178)))</f>
        <v>0</v>
      </c>
      <c r="AL178" s="420">
        <f>IF( $F178=0,0,((($F178/$E$175)*'PLAN DE ADQUISICIONES'!AH$65)*($G178/$F178)))</f>
        <v>0</v>
      </c>
      <c r="AM178" s="420">
        <f>IF( $F178=0,0,((($F178/$E$175)*'PLAN DE ADQUISICIONES'!AI$65)*($G178/$F178)))</f>
        <v>0</v>
      </c>
      <c r="AN178" s="420">
        <f>IF( $F178=0,0,((($F178/$E$175)*'PLAN DE ADQUISICIONES'!AJ$65)*($G178/$F178)))</f>
        <v>0</v>
      </c>
      <c r="AO178" s="420">
        <f>IF( $F178=0,0,((($F178/$E$175)*'PLAN DE ADQUISICIONES'!AK$65)*($G178/$F178)))</f>
        <v>0</v>
      </c>
      <c r="AP178" s="420">
        <f>IF( $F178=0,0,((($F178/$E$175)*'PLAN DE ADQUISICIONES'!AL$65)*($G178/$F178)))</f>
        <v>0</v>
      </c>
      <c r="AQ178" s="420">
        <f>IF( $F178=0,0,((($F178/$E$175)*'PLAN DE ADQUISICIONES'!AM$65)*($G178/$F178)))</f>
        <v>0</v>
      </c>
      <c r="AR178" s="420">
        <f>IF( $F178=0,0,((($F178/$E$175)*'PLAN DE ADQUISICIONES'!AN$65)*($G178/$F178)))</f>
        <v>0</v>
      </c>
      <c r="AS178" s="420">
        <f>IF( $F178=0,0,((($F178/$E$175)*'PLAN DE ADQUISICIONES'!AO$65)*($G178/$F178)))</f>
        <v>0</v>
      </c>
      <c r="AT178" s="423">
        <f>AH178+AI178+AJ178+AK178+AL178+AM178+AN178+AO178+AP178+AQ178+AR178+AS178</f>
        <v>0</v>
      </c>
      <c r="AU178" s="426">
        <f>AS178+AR178+AQ178+AP178+AO178+AN178+AM178+AL178+AK178+AJ178+AI178+AH178+AF178+AE178+AD178+AC178+AB178+AA178+Z178+Y178+X178+W178+V178+U178+S178+R178+Q178+P178+O178+N178+M178+L178+K178+J178+I178+H178</f>
        <v>0</v>
      </c>
      <c r="AV178" s="392">
        <f t="shared" si="40"/>
        <v>0</v>
      </c>
    </row>
    <row r="179" spans="2:48" s="60" customFormat="1" ht="12.75" customHeight="1" x14ac:dyDescent="0.25">
      <c r="B179" s="416" t="str">
        <f>+'FORMATO COSTEO C2'!C390</f>
        <v>2.3.2.4</v>
      </c>
      <c r="C179" s="417" t="str">
        <f>+'FORMATO COSTEO C2'!B390</f>
        <v>Categoría de gasto</v>
      </c>
      <c r="D179" s="428"/>
      <c r="E179" s="556"/>
      <c r="F179" s="420">
        <f>+'FORMATO COSTEO C2'!G390</f>
        <v>0</v>
      </c>
      <c r="G179" s="421">
        <f>+'FORMATO COSTEO C2'!L390</f>
        <v>0</v>
      </c>
      <c r="H179" s="425">
        <f>IF( $F179=0,0,((($F179/$E$175)*'PLAN DE ADQUISICIONES'!F$65)*($G179/$F179)))</f>
        <v>0</v>
      </c>
      <c r="I179" s="420">
        <f>IF( $F179=0,0,((($F179/$E$175)*'PLAN DE ADQUISICIONES'!G$65)*($G179/$F179)))</f>
        <v>0</v>
      </c>
      <c r="J179" s="420">
        <f>IF( $F179=0,0,((($F179/$E$175)*'PLAN DE ADQUISICIONES'!H$65)*($G179/$F179)))</f>
        <v>0</v>
      </c>
      <c r="K179" s="420">
        <f>IF( $F179=0,0,((($F179/$E$175)*'PLAN DE ADQUISICIONES'!I$65)*($G179/$F179)))</f>
        <v>0</v>
      </c>
      <c r="L179" s="420">
        <f>IF( $F179=0,0,((($F179/$E$175)*'PLAN DE ADQUISICIONES'!J$65)*($G179/$F179)))</f>
        <v>0</v>
      </c>
      <c r="M179" s="420">
        <f>IF( $F179=0,0,((($F179/$E$175)*'PLAN DE ADQUISICIONES'!K$65)*($G179/$F179)))</f>
        <v>0</v>
      </c>
      <c r="N179" s="420">
        <f>IF( $F179=0,0,((($F179/$E$175)*'PLAN DE ADQUISICIONES'!L$65)*($G179/$F179)))</f>
        <v>0</v>
      </c>
      <c r="O179" s="420">
        <f>IF( $F179=0,0,((($F179/$E$175)*'PLAN DE ADQUISICIONES'!M$65)*($G179/$F179)))</f>
        <v>0</v>
      </c>
      <c r="P179" s="420">
        <f>IF( $F179=0,0,((($F179/$E$175)*'PLAN DE ADQUISICIONES'!N$65)*($G179/$F179)))</f>
        <v>0</v>
      </c>
      <c r="Q179" s="420">
        <f>IF( $F179=0,0,((($F179/$E$175)*'PLAN DE ADQUISICIONES'!O$65)*($G179/$F179)))</f>
        <v>0</v>
      </c>
      <c r="R179" s="420">
        <f>IF( $F179=0,0,((($F179/$E$175)*'PLAN DE ADQUISICIONES'!P$65)*($G179/$F179)))</f>
        <v>0</v>
      </c>
      <c r="S179" s="420">
        <f>IF( $F179=0,0,((($F179/$E$175)*'PLAN DE ADQUISICIONES'!Q$65)*($G179/$F179)))</f>
        <v>0</v>
      </c>
      <c r="T179" s="423">
        <f>H179+I179+J179+K179+L179+M179+N179+O179+P179+Q179+R179+S179</f>
        <v>0</v>
      </c>
      <c r="U179" s="424">
        <f>IF( $F179=0,0,((($F179/$E$175)*'PLAN DE ADQUISICIONES'!R$65)*($G179/$F179)))</f>
        <v>0</v>
      </c>
      <c r="V179" s="420">
        <f>IF( $F179=0,0,((($F179/$E$175)*'PLAN DE ADQUISICIONES'!S$65)*($G179/$F179)))</f>
        <v>0</v>
      </c>
      <c r="W179" s="420">
        <f>IF( $F179=0,0,((($F179/$E$175)*'PLAN DE ADQUISICIONES'!T$65)*($G179/$F179)))</f>
        <v>0</v>
      </c>
      <c r="X179" s="420">
        <f>IF( $F179=0,0,((($F179/$E$175)*'PLAN DE ADQUISICIONES'!U$65)*($G179/$F179)))</f>
        <v>0</v>
      </c>
      <c r="Y179" s="420">
        <f>IF( $F179=0,0,((($F179/$E$175)*'PLAN DE ADQUISICIONES'!V$65)*($G179/$F179)))</f>
        <v>0</v>
      </c>
      <c r="Z179" s="420">
        <f>IF( $F179=0,0,((($F179/$E$175)*'PLAN DE ADQUISICIONES'!W$65)*($G179/$F179)))</f>
        <v>0</v>
      </c>
      <c r="AA179" s="420">
        <f>IF( $F179=0,0,((($F179/$E$175)*'PLAN DE ADQUISICIONES'!X$65)*($G179/$F179)))</f>
        <v>0</v>
      </c>
      <c r="AB179" s="420">
        <f>IF( $F179=0,0,((($F179/$E$175)*'PLAN DE ADQUISICIONES'!Y$65)*($G179/$F179)))</f>
        <v>0</v>
      </c>
      <c r="AC179" s="420">
        <f>IF( $F179=0,0,((($F179/$E$175)*'PLAN DE ADQUISICIONES'!Z$65)*($G179/$F179)))</f>
        <v>0</v>
      </c>
      <c r="AD179" s="420">
        <f>IF( $F179=0,0,((($F179/$E$175)*'PLAN DE ADQUISICIONES'!AA$65)*($G179/$F179)))</f>
        <v>0</v>
      </c>
      <c r="AE179" s="420">
        <f>IF( $F179=0,0,((($F179/$E$175)*'PLAN DE ADQUISICIONES'!AB$65)*($G179/$F179)))</f>
        <v>0</v>
      </c>
      <c r="AF179" s="420">
        <f>IF( $F179=0,0,((($F179/$E$175)*'PLAN DE ADQUISICIONES'!AC$65)*($G179/$F179)))</f>
        <v>0</v>
      </c>
      <c r="AG179" s="421">
        <f>U179+V179+W179+X179+Y179+Z179+AA179+AB179+AC179+AD179+AE179+AF179</f>
        <v>0</v>
      </c>
      <c r="AH179" s="425">
        <f>IF( $F179=0,0,((($F179/$E$175)*'PLAN DE ADQUISICIONES'!AD$65)*($G179/$F179)))</f>
        <v>0</v>
      </c>
      <c r="AI179" s="420">
        <f>IF( $F179=0,0,((($F179/$E$175)*'PLAN DE ADQUISICIONES'!AE$65)*($G179/$F179)))</f>
        <v>0</v>
      </c>
      <c r="AJ179" s="420">
        <f>IF( $F179=0,0,((($F179/$E$175)*'PLAN DE ADQUISICIONES'!AF$65)*($G179/$F179)))</f>
        <v>0</v>
      </c>
      <c r="AK179" s="420">
        <f>IF( $F179=0,0,((($F179/$E$175)*'PLAN DE ADQUISICIONES'!AG$65)*($G179/$F179)))</f>
        <v>0</v>
      </c>
      <c r="AL179" s="420">
        <f>IF( $F179=0,0,((($F179/$E$175)*'PLAN DE ADQUISICIONES'!AH$65)*($G179/$F179)))</f>
        <v>0</v>
      </c>
      <c r="AM179" s="420">
        <f>IF( $F179=0,0,((($F179/$E$175)*'PLAN DE ADQUISICIONES'!AI$65)*($G179/$F179)))</f>
        <v>0</v>
      </c>
      <c r="AN179" s="420">
        <f>IF( $F179=0,0,((($F179/$E$175)*'PLAN DE ADQUISICIONES'!AJ$65)*($G179/$F179)))</f>
        <v>0</v>
      </c>
      <c r="AO179" s="420">
        <f>IF( $F179=0,0,((($F179/$E$175)*'PLAN DE ADQUISICIONES'!AK$65)*($G179/$F179)))</f>
        <v>0</v>
      </c>
      <c r="AP179" s="420">
        <f>IF( $F179=0,0,((($F179/$E$175)*'PLAN DE ADQUISICIONES'!AL$65)*($G179/$F179)))</f>
        <v>0</v>
      </c>
      <c r="AQ179" s="420">
        <f>IF( $F179=0,0,((($F179/$E$175)*'PLAN DE ADQUISICIONES'!AM$65)*($G179/$F179)))</f>
        <v>0</v>
      </c>
      <c r="AR179" s="420">
        <f>IF( $F179=0,0,((($F179/$E$175)*'PLAN DE ADQUISICIONES'!AN$65)*($G179/$F179)))</f>
        <v>0</v>
      </c>
      <c r="AS179" s="420">
        <f>IF( $F179=0,0,((($F179/$E$175)*'PLAN DE ADQUISICIONES'!AO$65)*($G179/$F179)))</f>
        <v>0</v>
      </c>
      <c r="AT179" s="423">
        <f>AH179+AI179+AJ179+AK179+AL179+AM179+AN179+AO179+AP179+AQ179+AR179+AS179</f>
        <v>0</v>
      </c>
      <c r="AU179" s="426">
        <f>AS179+AR179+AQ179+AP179+AO179+AN179+AM179+AL179+AK179+AJ179+AI179+AH179+AF179+AE179+AD179+AC179+AB179+AA179+Z179+Y179+X179+W179+V179+U179+S179+R179+Q179+P179+O179+N179+M179+L179+K179+J179+I179+H179</f>
        <v>0</v>
      </c>
      <c r="AV179" s="392">
        <f t="shared" si="40"/>
        <v>0</v>
      </c>
    </row>
    <row r="180" spans="2:48" s="60" customFormat="1" ht="12.75" customHeight="1" x14ac:dyDescent="0.25">
      <c r="B180" s="416" t="str">
        <f>+'FORMATO COSTEO C2'!C396</f>
        <v>2.3.2.5</v>
      </c>
      <c r="C180" s="417" t="str">
        <f>+'FORMATO COSTEO C2'!B396</f>
        <v>Categoría de gasto</v>
      </c>
      <c r="D180" s="428"/>
      <c r="E180" s="556"/>
      <c r="F180" s="420">
        <f>+'FORMATO COSTEO C2'!G396</f>
        <v>0</v>
      </c>
      <c r="G180" s="421">
        <f>+'FORMATO COSTEO C2'!L396</f>
        <v>0</v>
      </c>
      <c r="H180" s="425">
        <f>IF( $F180=0,0,((($F180/$E$175)*'PLAN DE ADQUISICIONES'!F$65)*($G180/$F180)))</f>
        <v>0</v>
      </c>
      <c r="I180" s="420">
        <f>IF( $F180=0,0,((($F180/$E$175)*'PLAN DE ADQUISICIONES'!G$65)*($G180/$F180)))</f>
        <v>0</v>
      </c>
      <c r="J180" s="420">
        <f>IF( $F180=0,0,((($F180/$E$175)*'PLAN DE ADQUISICIONES'!H$65)*($G180/$F180)))</f>
        <v>0</v>
      </c>
      <c r="K180" s="420">
        <f>IF( $F180=0,0,((($F180/$E$175)*'PLAN DE ADQUISICIONES'!I$65)*($G180/$F180)))</f>
        <v>0</v>
      </c>
      <c r="L180" s="420">
        <f>IF( $F180=0,0,((($F180/$E$175)*'PLAN DE ADQUISICIONES'!J$65)*($G180/$F180)))</f>
        <v>0</v>
      </c>
      <c r="M180" s="420">
        <f>IF( $F180=0,0,((($F180/$E$175)*'PLAN DE ADQUISICIONES'!K$65)*($G180/$F180)))</f>
        <v>0</v>
      </c>
      <c r="N180" s="420">
        <f>IF( $F180=0,0,((($F180/$E$175)*'PLAN DE ADQUISICIONES'!L$65)*($G180/$F180)))</f>
        <v>0</v>
      </c>
      <c r="O180" s="420">
        <f>IF( $F180=0,0,((($F180/$E$175)*'PLAN DE ADQUISICIONES'!M$65)*($G180/$F180)))</f>
        <v>0</v>
      </c>
      <c r="P180" s="420">
        <f>IF( $F180=0,0,((($F180/$E$175)*'PLAN DE ADQUISICIONES'!N$65)*($G180/$F180)))</f>
        <v>0</v>
      </c>
      <c r="Q180" s="420">
        <f>IF( $F180=0,0,((($F180/$E$175)*'PLAN DE ADQUISICIONES'!O$65)*($G180/$F180)))</f>
        <v>0</v>
      </c>
      <c r="R180" s="420">
        <f>IF( $F180=0,0,((($F180/$E$175)*'PLAN DE ADQUISICIONES'!P$65)*($G180/$F180)))</f>
        <v>0</v>
      </c>
      <c r="S180" s="420">
        <f>IF( $F180=0,0,((($F180/$E$175)*'PLAN DE ADQUISICIONES'!Q$65)*($G180/$F180)))</f>
        <v>0</v>
      </c>
      <c r="T180" s="423">
        <f>H180+I180+J180+K180+L180+M180+N180+O180+P180+Q180+R180+S180</f>
        <v>0</v>
      </c>
      <c r="U180" s="424">
        <f>IF( $F180=0,0,((($F180/$E$175)*'PLAN DE ADQUISICIONES'!R$65)*($G180/$F180)))</f>
        <v>0</v>
      </c>
      <c r="V180" s="420">
        <f>IF( $F180=0,0,((($F180/$E$175)*'PLAN DE ADQUISICIONES'!S$65)*($G180/$F180)))</f>
        <v>0</v>
      </c>
      <c r="W180" s="420">
        <f>IF( $F180=0,0,((($F180/$E$175)*'PLAN DE ADQUISICIONES'!T$65)*($G180/$F180)))</f>
        <v>0</v>
      </c>
      <c r="X180" s="420">
        <f>IF( $F180=0,0,((($F180/$E$175)*'PLAN DE ADQUISICIONES'!U$65)*($G180/$F180)))</f>
        <v>0</v>
      </c>
      <c r="Y180" s="420">
        <f>IF( $F180=0,0,((($F180/$E$175)*'PLAN DE ADQUISICIONES'!V$65)*($G180/$F180)))</f>
        <v>0</v>
      </c>
      <c r="Z180" s="420">
        <f>IF( $F180=0,0,((($F180/$E$175)*'PLAN DE ADQUISICIONES'!W$65)*($G180/$F180)))</f>
        <v>0</v>
      </c>
      <c r="AA180" s="420">
        <f>IF( $F180=0,0,((($F180/$E$175)*'PLAN DE ADQUISICIONES'!X$65)*($G180/$F180)))</f>
        <v>0</v>
      </c>
      <c r="AB180" s="420">
        <f>IF( $F180=0,0,((($F180/$E$175)*'PLAN DE ADQUISICIONES'!Y$65)*($G180/$F180)))</f>
        <v>0</v>
      </c>
      <c r="AC180" s="420">
        <f>IF( $F180=0,0,((($F180/$E$175)*'PLAN DE ADQUISICIONES'!Z$65)*($G180/$F180)))</f>
        <v>0</v>
      </c>
      <c r="AD180" s="420">
        <f>IF( $F180=0,0,((($F180/$E$175)*'PLAN DE ADQUISICIONES'!AA$65)*($G180/$F180)))</f>
        <v>0</v>
      </c>
      <c r="AE180" s="420">
        <f>IF( $F180=0,0,((($F180/$E$175)*'PLAN DE ADQUISICIONES'!AB$65)*($G180/$F180)))</f>
        <v>0</v>
      </c>
      <c r="AF180" s="420">
        <f>IF( $F180=0,0,((($F180/$E$175)*'PLAN DE ADQUISICIONES'!AC$65)*($G180/$F180)))</f>
        <v>0</v>
      </c>
      <c r="AG180" s="421">
        <f>U180+V180+W180+X180+Y180+Z180+AA180+AB180+AC180+AD180+AE180+AF180</f>
        <v>0</v>
      </c>
      <c r="AH180" s="425">
        <f>IF( $F180=0,0,((($F180/$E$175)*'PLAN DE ADQUISICIONES'!AD$65)*($G180/$F180)))</f>
        <v>0</v>
      </c>
      <c r="AI180" s="420">
        <f>IF( $F180=0,0,((($F180/$E$175)*'PLAN DE ADQUISICIONES'!AE$65)*($G180/$F180)))</f>
        <v>0</v>
      </c>
      <c r="AJ180" s="420">
        <f>IF( $F180=0,0,((($F180/$E$175)*'PLAN DE ADQUISICIONES'!AF$65)*($G180/$F180)))</f>
        <v>0</v>
      </c>
      <c r="AK180" s="420">
        <f>IF( $F180=0,0,((($F180/$E$175)*'PLAN DE ADQUISICIONES'!AG$65)*($G180/$F180)))</f>
        <v>0</v>
      </c>
      <c r="AL180" s="420">
        <f>IF( $F180=0,0,((($F180/$E$175)*'PLAN DE ADQUISICIONES'!AH$65)*($G180/$F180)))</f>
        <v>0</v>
      </c>
      <c r="AM180" s="420">
        <f>IF( $F180=0,0,((($F180/$E$175)*'PLAN DE ADQUISICIONES'!AI$65)*($G180/$F180)))</f>
        <v>0</v>
      </c>
      <c r="AN180" s="420">
        <f>IF( $F180=0,0,((($F180/$E$175)*'PLAN DE ADQUISICIONES'!AJ$65)*($G180/$F180)))</f>
        <v>0</v>
      </c>
      <c r="AO180" s="420">
        <f>IF( $F180=0,0,((($F180/$E$175)*'PLAN DE ADQUISICIONES'!AK$65)*($G180/$F180)))</f>
        <v>0</v>
      </c>
      <c r="AP180" s="420">
        <f>IF( $F180=0,0,((($F180/$E$175)*'PLAN DE ADQUISICIONES'!AL$65)*($G180/$F180)))</f>
        <v>0</v>
      </c>
      <c r="AQ180" s="420">
        <f>IF( $F180=0,0,((($F180/$E$175)*'PLAN DE ADQUISICIONES'!AM$65)*($G180/$F180)))</f>
        <v>0</v>
      </c>
      <c r="AR180" s="420">
        <f>IF( $F180=0,0,((($F180/$E$175)*'PLAN DE ADQUISICIONES'!AN$65)*($G180/$F180)))</f>
        <v>0</v>
      </c>
      <c r="AS180" s="420">
        <f>IF( $F180=0,0,((($F180/$E$175)*'PLAN DE ADQUISICIONES'!AO$65)*($G180/$F180)))</f>
        <v>0</v>
      </c>
      <c r="AT180" s="423">
        <f>AH180+AI180+AJ180+AK180+AL180+AM180+AN180+AO180+AP180+AQ180+AR180+AS180</f>
        <v>0</v>
      </c>
      <c r="AU180" s="426">
        <f>AS180+AR180+AQ180+AP180+AO180+AN180+AM180+AL180+AK180+AJ180+AI180+AH180+AF180+AE180+AD180+AC180+AB180+AA180+Z180+Y180+X180+W180+V180+U180+S180+R180+Q180+P180+O180+N180+M180+L180+K180+J180+I180+H180</f>
        <v>0</v>
      </c>
      <c r="AV180" s="392">
        <f t="shared" si="40"/>
        <v>0</v>
      </c>
    </row>
    <row r="181" spans="2:48" s="60" customFormat="1" ht="12.75" customHeight="1" x14ac:dyDescent="0.25">
      <c r="B181" s="406" t="str">
        <f>+'FORMATO COSTEO C2'!C402</f>
        <v>2.3.3</v>
      </c>
      <c r="C181" s="430">
        <f>+'FORMATO COSTEO C2'!B402</f>
        <v>0</v>
      </c>
      <c r="D181" s="408" t="str">
        <f>+'FORMATO COSTEO C2'!D402</f>
        <v>Unidad medida</v>
      </c>
      <c r="E181" s="538">
        <f>+'FORMATO COSTEO C2'!E402</f>
        <v>0</v>
      </c>
      <c r="F181" s="410">
        <f>SUM(F182:F186)</f>
        <v>0</v>
      </c>
      <c r="G181" s="411">
        <f t="shared" ref="G181:AS181" si="49">SUM(G182:G186)</f>
        <v>0</v>
      </c>
      <c r="H181" s="412">
        <f t="shared" si="49"/>
        <v>0</v>
      </c>
      <c r="I181" s="410">
        <f t="shared" si="49"/>
        <v>0</v>
      </c>
      <c r="J181" s="410">
        <f t="shared" si="49"/>
        <v>0</v>
      </c>
      <c r="K181" s="410">
        <f t="shared" si="49"/>
        <v>0</v>
      </c>
      <c r="L181" s="410">
        <f t="shared" si="49"/>
        <v>0</v>
      </c>
      <c r="M181" s="410">
        <f t="shared" si="49"/>
        <v>0</v>
      </c>
      <c r="N181" s="410">
        <f t="shared" si="49"/>
        <v>0</v>
      </c>
      <c r="O181" s="410">
        <f t="shared" si="49"/>
        <v>0</v>
      </c>
      <c r="P181" s="410">
        <f t="shared" si="49"/>
        <v>0</v>
      </c>
      <c r="Q181" s="410">
        <f t="shared" si="49"/>
        <v>0</v>
      </c>
      <c r="R181" s="410">
        <f t="shared" si="49"/>
        <v>0</v>
      </c>
      <c r="S181" s="410">
        <f t="shared" si="49"/>
        <v>0</v>
      </c>
      <c r="T181" s="413">
        <f>SUM(T182:T186)</f>
        <v>0</v>
      </c>
      <c r="U181" s="414">
        <f t="shared" si="49"/>
        <v>0</v>
      </c>
      <c r="V181" s="410">
        <f t="shared" si="49"/>
        <v>0</v>
      </c>
      <c r="W181" s="410">
        <f t="shared" si="49"/>
        <v>0</v>
      </c>
      <c r="X181" s="410">
        <f t="shared" si="49"/>
        <v>0</v>
      </c>
      <c r="Y181" s="410">
        <f t="shared" si="49"/>
        <v>0</v>
      </c>
      <c r="Z181" s="410">
        <f t="shared" si="49"/>
        <v>0</v>
      </c>
      <c r="AA181" s="410">
        <f t="shared" si="49"/>
        <v>0</v>
      </c>
      <c r="AB181" s="410">
        <f t="shared" si="49"/>
        <v>0</v>
      </c>
      <c r="AC181" s="410">
        <f t="shared" si="49"/>
        <v>0</v>
      </c>
      <c r="AD181" s="410">
        <f t="shared" si="49"/>
        <v>0</v>
      </c>
      <c r="AE181" s="410">
        <f t="shared" si="49"/>
        <v>0</v>
      </c>
      <c r="AF181" s="410">
        <f t="shared" si="49"/>
        <v>0</v>
      </c>
      <c r="AG181" s="411">
        <f t="shared" si="49"/>
        <v>0</v>
      </c>
      <c r="AH181" s="412">
        <f t="shared" si="49"/>
        <v>0</v>
      </c>
      <c r="AI181" s="410">
        <f t="shared" si="49"/>
        <v>0</v>
      </c>
      <c r="AJ181" s="410">
        <f t="shared" si="49"/>
        <v>0</v>
      </c>
      <c r="AK181" s="410">
        <f t="shared" si="49"/>
        <v>0</v>
      </c>
      <c r="AL181" s="410">
        <f t="shared" si="49"/>
        <v>0</v>
      </c>
      <c r="AM181" s="410">
        <f t="shared" si="49"/>
        <v>0</v>
      </c>
      <c r="AN181" s="410">
        <f t="shared" si="49"/>
        <v>0</v>
      </c>
      <c r="AO181" s="410">
        <f t="shared" si="49"/>
        <v>0</v>
      </c>
      <c r="AP181" s="410">
        <f t="shared" si="49"/>
        <v>0</v>
      </c>
      <c r="AQ181" s="410">
        <f t="shared" si="49"/>
        <v>0</v>
      </c>
      <c r="AR181" s="410">
        <f t="shared" si="49"/>
        <v>0</v>
      </c>
      <c r="AS181" s="410">
        <f t="shared" si="49"/>
        <v>0</v>
      </c>
      <c r="AT181" s="413">
        <f>SUM(AT182:AT186)</f>
        <v>0</v>
      </c>
      <c r="AU181" s="415">
        <f>SUM(AU182:AU186)</f>
        <v>0</v>
      </c>
      <c r="AV181" s="392">
        <f t="shared" si="40"/>
        <v>0</v>
      </c>
    </row>
    <row r="182" spans="2:48" s="60" customFormat="1" ht="12.75" customHeight="1" x14ac:dyDescent="0.25">
      <c r="B182" s="416" t="str">
        <f>+'FORMATO COSTEO C2'!C404</f>
        <v>2.3.3.1</v>
      </c>
      <c r="C182" s="417" t="str">
        <f>+'FORMATO COSTEO C2'!B404</f>
        <v>Categoría de gasto</v>
      </c>
      <c r="D182" s="428"/>
      <c r="E182" s="556"/>
      <c r="F182" s="420">
        <f>+'FORMATO COSTEO C2'!G404</f>
        <v>0</v>
      </c>
      <c r="G182" s="421">
        <f>+'FORMATO COSTEO C2'!L404</f>
        <v>0</v>
      </c>
      <c r="H182" s="422">
        <f>IF( $F182=0,0,((($F182/$E$181)*'PLAN DE ADQUISICIONES'!F$66)*($G182/$F182)))</f>
        <v>0</v>
      </c>
      <c r="I182" s="420">
        <f>IF( $F182=0,0,((($F182/$E$181)*'PLAN DE ADQUISICIONES'!G$66)*($G182/$F182)))</f>
        <v>0</v>
      </c>
      <c r="J182" s="420">
        <f>IF( $F182=0,0,((($F182/$E$181)*'PLAN DE ADQUISICIONES'!H$66)*($G182/$F182)))</f>
        <v>0</v>
      </c>
      <c r="K182" s="420">
        <f>IF( $F182=0,0,((($F182/$E$181)*'PLAN DE ADQUISICIONES'!I$66)*($G182/$F182)))</f>
        <v>0</v>
      </c>
      <c r="L182" s="420">
        <f>IF( $F182=0,0,((($F182/$E$181)*'PLAN DE ADQUISICIONES'!J$66)*($G182/$F182)))</f>
        <v>0</v>
      </c>
      <c r="M182" s="420">
        <f>IF( $F182=0,0,((($F182/$E$181)*'PLAN DE ADQUISICIONES'!K$66)*($G182/$F182)))</f>
        <v>0</v>
      </c>
      <c r="N182" s="420">
        <f>IF( $F182=0,0,((($F182/$E$181)*'PLAN DE ADQUISICIONES'!L$66)*($G182/$F182)))</f>
        <v>0</v>
      </c>
      <c r="O182" s="420">
        <f>IF( $F182=0,0,((($F182/$E$181)*'PLAN DE ADQUISICIONES'!M$66)*($G182/$F182)))</f>
        <v>0</v>
      </c>
      <c r="P182" s="420">
        <f>IF( $F182=0,0,((($F182/$E$181)*'PLAN DE ADQUISICIONES'!N$66)*($G182/$F182)))</f>
        <v>0</v>
      </c>
      <c r="Q182" s="420">
        <f>IF( $F182=0,0,((($F182/$E$181)*'PLAN DE ADQUISICIONES'!O$66)*($G182/$F182)))</f>
        <v>0</v>
      </c>
      <c r="R182" s="420">
        <f>IF( $F182=0,0,((($F182/$E$181)*'PLAN DE ADQUISICIONES'!P$66)*($G182/$F182)))</f>
        <v>0</v>
      </c>
      <c r="S182" s="420">
        <f>IF( $F182=0,0,((($F182/$E$181)*'PLAN DE ADQUISICIONES'!Q$66)*($G182/$F182)))</f>
        <v>0</v>
      </c>
      <c r="T182" s="423">
        <f>H182+I182+J182+K182+L182+M182+N182+O182+P182+Q182+R182+S182</f>
        <v>0</v>
      </c>
      <c r="U182" s="424">
        <f>IF( $F182=0,0,((($F182/$E$181)*'PLAN DE ADQUISICIONES'!R$66)*($G182/$F182)))</f>
        <v>0</v>
      </c>
      <c r="V182" s="420">
        <f>IF( $F182=0,0,((($F182/$E$181)*'PLAN DE ADQUISICIONES'!S$66)*($G182/$F182)))</f>
        <v>0</v>
      </c>
      <c r="W182" s="420">
        <f>IF( $F182=0,0,((($F182/$E$181)*'PLAN DE ADQUISICIONES'!T$66)*($G182/$F182)))</f>
        <v>0</v>
      </c>
      <c r="X182" s="420">
        <f>IF( $F182=0,0,((($F182/$E$181)*'PLAN DE ADQUISICIONES'!U$66)*($G182/$F182)))</f>
        <v>0</v>
      </c>
      <c r="Y182" s="420">
        <f>IF( $F182=0,0,((($F182/$E$181)*'PLAN DE ADQUISICIONES'!V$66)*($G182/$F182)))</f>
        <v>0</v>
      </c>
      <c r="Z182" s="420">
        <f>IF( $F182=0,0,((($F182/$E$181)*'PLAN DE ADQUISICIONES'!W$66)*($G182/$F182)))</f>
        <v>0</v>
      </c>
      <c r="AA182" s="420">
        <f>IF( $F182=0,0,((($F182/$E$181)*'PLAN DE ADQUISICIONES'!X$66)*($G182/$F182)))</f>
        <v>0</v>
      </c>
      <c r="AB182" s="420">
        <f>IF( $F182=0,0,((($F182/$E$181)*'PLAN DE ADQUISICIONES'!Y$66)*($G182/$F182)))</f>
        <v>0</v>
      </c>
      <c r="AC182" s="420">
        <f>IF( $F182=0,0,((($F182/$E$181)*'PLAN DE ADQUISICIONES'!Z$66)*($G182/$F182)))</f>
        <v>0</v>
      </c>
      <c r="AD182" s="420">
        <f>IF( $F182=0,0,((($F182/$E$181)*'PLAN DE ADQUISICIONES'!AA$66)*($G182/$F182)))</f>
        <v>0</v>
      </c>
      <c r="AE182" s="420">
        <f>IF( $F182=0,0,((($F182/$E$181)*'PLAN DE ADQUISICIONES'!AB$66)*($G182/$F182)))</f>
        <v>0</v>
      </c>
      <c r="AF182" s="420">
        <f>IF( $F182=0,0,((($F182/$E$181)*'PLAN DE ADQUISICIONES'!AC$66)*($G182/$F182)))</f>
        <v>0</v>
      </c>
      <c r="AG182" s="421">
        <f>U182+V182+W182+X182+Y182+Z182+AA182+AB182+AC182+AD182+AE182+AF182</f>
        <v>0</v>
      </c>
      <c r="AH182" s="425">
        <f>IF( $F182=0,0,((($F182/$E$181)*'PLAN DE ADQUISICIONES'!AD$66)*($G182/$F182)))</f>
        <v>0</v>
      </c>
      <c r="AI182" s="420">
        <f>IF( $F182=0,0,((($F182/$E$181)*'PLAN DE ADQUISICIONES'!AE$66)*($G182/$F182)))</f>
        <v>0</v>
      </c>
      <c r="AJ182" s="420">
        <f>IF( $F182=0,0,((($F182/$E$181)*'PLAN DE ADQUISICIONES'!AF$66)*($G182/$F182)))</f>
        <v>0</v>
      </c>
      <c r="AK182" s="420">
        <f>IF( $F182=0,0,((($F182/$E$181)*'PLAN DE ADQUISICIONES'!AG$66)*($G182/$F182)))</f>
        <v>0</v>
      </c>
      <c r="AL182" s="420">
        <f>IF( $F182=0,0,((($F182/$E$181)*'PLAN DE ADQUISICIONES'!AH$66)*($G182/$F182)))</f>
        <v>0</v>
      </c>
      <c r="AM182" s="420">
        <f>IF( $F182=0,0,((($F182/$E$181)*'PLAN DE ADQUISICIONES'!AI$66)*($G182/$F182)))</f>
        <v>0</v>
      </c>
      <c r="AN182" s="420">
        <f>IF( $F182=0,0,((($F182/$E$181)*'PLAN DE ADQUISICIONES'!AJ$66)*($G182/$F182)))</f>
        <v>0</v>
      </c>
      <c r="AO182" s="420">
        <f>IF( $F182=0,0,((($F182/$E$181)*'PLAN DE ADQUISICIONES'!AK$66)*($G182/$F182)))</f>
        <v>0</v>
      </c>
      <c r="AP182" s="420">
        <f>IF( $F182=0,0,((($F182/$E$181)*'PLAN DE ADQUISICIONES'!AL$66)*($G182/$F182)))</f>
        <v>0</v>
      </c>
      <c r="AQ182" s="420">
        <f>IF( $F182=0,0,((($F182/$E$181)*'PLAN DE ADQUISICIONES'!AM$66)*($G182/$F182)))</f>
        <v>0</v>
      </c>
      <c r="AR182" s="420">
        <f>IF( $F182=0,0,((($F182/$E$181)*'PLAN DE ADQUISICIONES'!AN$66)*($G182/$F182)))</f>
        <v>0</v>
      </c>
      <c r="AS182" s="420">
        <f>IF( $F182=0,0,((($F182/$E$181)*'PLAN DE ADQUISICIONES'!AO$66)*($G182/$F182)))</f>
        <v>0</v>
      </c>
      <c r="AT182" s="423">
        <f>AH182+AI182+AJ182+AK182+AL182+AM182+AN182+AO182+AP182+AQ182+AR182+AS182</f>
        <v>0</v>
      </c>
      <c r="AU182" s="426">
        <f>AS182+AR182+AQ182+AP182+AO182+AN182+AM182+AL182+AK182+AJ182+AI182+AH182+AF182+AE182+AD182+AC182+AB182+AA182+Z182+Y182+X182+W182+V182+U182+S182+R182+Q182+P182+O182+N182+M182+L182+K182+J182+I182+H182</f>
        <v>0</v>
      </c>
      <c r="AV182" s="392">
        <f t="shared" si="40"/>
        <v>0</v>
      </c>
    </row>
    <row r="183" spans="2:48" s="60" customFormat="1" ht="12.75" customHeight="1" x14ac:dyDescent="0.25">
      <c r="B183" s="416" t="str">
        <f>+'FORMATO COSTEO C2'!C410</f>
        <v>2.3.3.2</v>
      </c>
      <c r="C183" s="417" t="str">
        <f>+'FORMATO COSTEO C2'!B410</f>
        <v>Categoría de gasto</v>
      </c>
      <c r="D183" s="428"/>
      <c r="E183" s="556"/>
      <c r="F183" s="420">
        <f>+'FORMATO COSTEO C2'!G410</f>
        <v>0</v>
      </c>
      <c r="G183" s="421">
        <f>+'FORMATO COSTEO C2'!L410</f>
        <v>0</v>
      </c>
      <c r="H183" s="425">
        <f>IF( $F183=0,0,((($F183/$E$181)*'PLAN DE ADQUISICIONES'!F$66)*($G183/$F183)))</f>
        <v>0</v>
      </c>
      <c r="I183" s="420">
        <f>IF( $F183=0,0,((($F183/$E$181)*'PLAN DE ADQUISICIONES'!G$66)*($G183/$F183)))</f>
        <v>0</v>
      </c>
      <c r="J183" s="420">
        <f>IF( $F183=0,0,((($F183/$E$181)*'PLAN DE ADQUISICIONES'!H$66)*($G183/$F183)))</f>
        <v>0</v>
      </c>
      <c r="K183" s="420">
        <f>IF( $F183=0,0,((($F183/$E$181)*'PLAN DE ADQUISICIONES'!I$66)*($G183/$F183)))</f>
        <v>0</v>
      </c>
      <c r="L183" s="420">
        <f>IF( $F183=0,0,((($F183/$E$181)*'PLAN DE ADQUISICIONES'!J$66)*($G183/$F183)))</f>
        <v>0</v>
      </c>
      <c r="M183" s="420">
        <f>IF( $F183=0,0,((($F183/$E$181)*'PLAN DE ADQUISICIONES'!K$66)*($G183/$F183)))</f>
        <v>0</v>
      </c>
      <c r="N183" s="420">
        <f>IF( $F183=0,0,((($F183/$E$181)*'PLAN DE ADQUISICIONES'!L$66)*($G183/$F183)))</f>
        <v>0</v>
      </c>
      <c r="O183" s="420">
        <f>IF( $F183=0,0,((($F183/$E$181)*'PLAN DE ADQUISICIONES'!M$66)*($G183/$F183)))</f>
        <v>0</v>
      </c>
      <c r="P183" s="420">
        <f>IF( $F183=0,0,((($F183/$E$181)*'PLAN DE ADQUISICIONES'!N$66)*($G183/$F183)))</f>
        <v>0</v>
      </c>
      <c r="Q183" s="420">
        <f>IF( $F183=0,0,((($F183/$E$181)*'PLAN DE ADQUISICIONES'!O$66)*($G183/$F183)))</f>
        <v>0</v>
      </c>
      <c r="R183" s="420">
        <f>IF( $F183=0,0,((($F183/$E$181)*'PLAN DE ADQUISICIONES'!P$66)*($G183/$F183)))</f>
        <v>0</v>
      </c>
      <c r="S183" s="420">
        <f>IF( $F183=0,0,((($F183/$E$181)*'PLAN DE ADQUISICIONES'!Q$66)*($G183/$F183)))</f>
        <v>0</v>
      </c>
      <c r="T183" s="423">
        <f>H183+I183+J183+K183+L183+M183+N183+O183+P183+Q183+R183+S183</f>
        <v>0</v>
      </c>
      <c r="U183" s="424">
        <f>IF( $F183=0,0,((($F183/$E$181)*'PLAN DE ADQUISICIONES'!R$66)*($G183/$F183)))</f>
        <v>0</v>
      </c>
      <c r="V183" s="420">
        <f>IF( $F183=0,0,((($F183/$E$181)*'PLAN DE ADQUISICIONES'!S$66)*($G183/$F183)))</f>
        <v>0</v>
      </c>
      <c r="W183" s="420">
        <f>IF( $F183=0,0,((($F183/$E$181)*'PLAN DE ADQUISICIONES'!T$66)*($G183/$F183)))</f>
        <v>0</v>
      </c>
      <c r="X183" s="420">
        <f>IF( $F183=0,0,((($F183/$E$181)*'PLAN DE ADQUISICIONES'!U$66)*($G183/$F183)))</f>
        <v>0</v>
      </c>
      <c r="Y183" s="420">
        <f>IF( $F183=0,0,((($F183/$E$181)*'PLAN DE ADQUISICIONES'!V$66)*($G183/$F183)))</f>
        <v>0</v>
      </c>
      <c r="Z183" s="420">
        <f>IF( $F183=0,0,((($F183/$E$181)*'PLAN DE ADQUISICIONES'!W$66)*($G183/$F183)))</f>
        <v>0</v>
      </c>
      <c r="AA183" s="420">
        <f>IF( $F183=0,0,((($F183/$E$181)*'PLAN DE ADQUISICIONES'!X$66)*($G183/$F183)))</f>
        <v>0</v>
      </c>
      <c r="AB183" s="420">
        <f>IF( $F183=0,0,((($F183/$E$181)*'PLAN DE ADQUISICIONES'!Y$66)*($G183/$F183)))</f>
        <v>0</v>
      </c>
      <c r="AC183" s="420">
        <f>IF( $F183=0,0,((($F183/$E$181)*'PLAN DE ADQUISICIONES'!Z$66)*($G183/$F183)))</f>
        <v>0</v>
      </c>
      <c r="AD183" s="420">
        <f>IF( $F183=0,0,((($F183/$E$181)*'PLAN DE ADQUISICIONES'!AA$66)*($G183/$F183)))</f>
        <v>0</v>
      </c>
      <c r="AE183" s="420">
        <f>IF( $F183=0,0,((($F183/$E$181)*'PLAN DE ADQUISICIONES'!AB$66)*($G183/$F183)))</f>
        <v>0</v>
      </c>
      <c r="AF183" s="420">
        <f>IF( $F183=0,0,((($F183/$E$181)*'PLAN DE ADQUISICIONES'!AC$66)*($G183/$F183)))</f>
        <v>0</v>
      </c>
      <c r="AG183" s="421">
        <f>U183+V183+W183+X183+Y183+Z183+AA183+AB183+AC183+AD183+AE183+AF183</f>
        <v>0</v>
      </c>
      <c r="AH183" s="425">
        <f>IF( $F183=0,0,((($F183/$E$181)*'PLAN DE ADQUISICIONES'!AD$66)*($G183/$F183)))</f>
        <v>0</v>
      </c>
      <c r="AI183" s="420">
        <f>IF( $F183=0,0,((($F183/$E$181)*'PLAN DE ADQUISICIONES'!AE$66)*($G183/$F183)))</f>
        <v>0</v>
      </c>
      <c r="AJ183" s="420">
        <f>IF( $F183=0,0,((($F183/$E$181)*'PLAN DE ADQUISICIONES'!AF$66)*($G183/$F183)))</f>
        <v>0</v>
      </c>
      <c r="AK183" s="420">
        <f>IF( $F183=0,0,((($F183/$E$181)*'PLAN DE ADQUISICIONES'!AG$66)*($G183/$F183)))</f>
        <v>0</v>
      </c>
      <c r="AL183" s="420">
        <f>IF( $F183=0,0,((($F183/$E$181)*'PLAN DE ADQUISICIONES'!AH$66)*($G183/$F183)))</f>
        <v>0</v>
      </c>
      <c r="AM183" s="420">
        <f>IF( $F183=0,0,((($F183/$E$181)*'PLAN DE ADQUISICIONES'!AI$66)*($G183/$F183)))</f>
        <v>0</v>
      </c>
      <c r="AN183" s="420">
        <f>IF( $F183=0,0,((($F183/$E$181)*'PLAN DE ADQUISICIONES'!AJ$66)*($G183/$F183)))</f>
        <v>0</v>
      </c>
      <c r="AO183" s="420">
        <f>IF( $F183=0,0,((($F183/$E$181)*'PLAN DE ADQUISICIONES'!AK$66)*($G183/$F183)))</f>
        <v>0</v>
      </c>
      <c r="AP183" s="420">
        <f>IF( $F183=0,0,((($F183/$E$181)*'PLAN DE ADQUISICIONES'!AL$66)*($G183/$F183)))</f>
        <v>0</v>
      </c>
      <c r="AQ183" s="420">
        <f>IF( $F183=0,0,((($F183/$E$181)*'PLAN DE ADQUISICIONES'!AM$66)*($G183/$F183)))</f>
        <v>0</v>
      </c>
      <c r="AR183" s="420">
        <f>IF( $F183=0,0,((($F183/$E$181)*'PLAN DE ADQUISICIONES'!AN$66)*($G183/$F183)))</f>
        <v>0</v>
      </c>
      <c r="AS183" s="420">
        <f>IF( $F183=0,0,((($F183/$E$181)*'PLAN DE ADQUISICIONES'!AO$66)*($G183/$F183)))</f>
        <v>0</v>
      </c>
      <c r="AT183" s="423">
        <f>AH183+AI183+AJ183+AK183+AL183+AM183+AN183+AO183+AP183+AQ183+AR183+AS183</f>
        <v>0</v>
      </c>
      <c r="AU183" s="426">
        <f>AS183+AR183+AQ183+AP183+AO183+AN183+AM183+AL183+AK183+AJ183+AI183+AH183+AF183+AE183+AD183+AC183+AB183+AA183+Z183+Y183+X183+W183+V183+U183+S183+R183+Q183+P183+O183+N183+M183+L183+K183+J183+I183+H183</f>
        <v>0</v>
      </c>
      <c r="AV183" s="392">
        <f t="shared" si="40"/>
        <v>0</v>
      </c>
    </row>
    <row r="184" spans="2:48" s="60" customFormat="1" ht="12.75" customHeight="1" x14ac:dyDescent="0.25">
      <c r="B184" s="416" t="str">
        <f>+'FORMATO COSTEO C2'!C416</f>
        <v>2.3.3.3</v>
      </c>
      <c r="C184" s="417" t="str">
        <f>+'FORMATO COSTEO C2'!B416</f>
        <v>Categoría de gasto</v>
      </c>
      <c r="D184" s="428"/>
      <c r="E184" s="556"/>
      <c r="F184" s="420">
        <f>+'FORMATO COSTEO C2'!G416</f>
        <v>0</v>
      </c>
      <c r="G184" s="421">
        <f>+'FORMATO COSTEO C2'!L416</f>
        <v>0</v>
      </c>
      <c r="H184" s="425">
        <f>IF( $F184=0,0,((($F184/$E$181)*'PLAN DE ADQUISICIONES'!F$66)*($G184/$F184)))</f>
        <v>0</v>
      </c>
      <c r="I184" s="420">
        <f>IF( $F184=0,0,((($F184/$E$181)*'PLAN DE ADQUISICIONES'!G$66)*($G184/$F184)))</f>
        <v>0</v>
      </c>
      <c r="J184" s="420">
        <f>IF( $F184=0,0,((($F184/$E$181)*'PLAN DE ADQUISICIONES'!H$66)*($G184/$F184)))</f>
        <v>0</v>
      </c>
      <c r="K184" s="420">
        <f>IF( $F184=0,0,((($F184/$E$181)*'PLAN DE ADQUISICIONES'!I$66)*($G184/$F184)))</f>
        <v>0</v>
      </c>
      <c r="L184" s="420">
        <f>IF( $F184=0,0,((($F184/$E$181)*'PLAN DE ADQUISICIONES'!J$66)*($G184/$F184)))</f>
        <v>0</v>
      </c>
      <c r="M184" s="420">
        <f>IF( $F184=0,0,((($F184/$E$181)*'PLAN DE ADQUISICIONES'!K$66)*($G184/$F184)))</f>
        <v>0</v>
      </c>
      <c r="N184" s="420">
        <f>IF( $F184=0,0,((($F184/$E$181)*'PLAN DE ADQUISICIONES'!L$66)*($G184/$F184)))</f>
        <v>0</v>
      </c>
      <c r="O184" s="420">
        <f>IF( $F184=0,0,((($F184/$E$181)*'PLAN DE ADQUISICIONES'!M$66)*($G184/$F184)))</f>
        <v>0</v>
      </c>
      <c r="P184" s="420">
        <f>IF( $F184=0,0,((($F184/$E$181)*'PLAN DE ADQUISICIONES'!N$66)*($G184/$F184)))</f>
        <v>0</v>
      </c>
      <c r="Q184" s="420">
        <f>IF( $F184=0,0,((($F184/$E$181)*'PLAN DE ADQUISICIONES'!O$66)*($G184/$F184)))</f>
        <v>0</v>
      </c>
      <c r="R184" s="420">
        <f>IF( $F184=0,0,((($F184/$E$181)*'PLAN DE ADQUISICIONES'!P$66)*($G184/$F184)))</f>
        <v>0</v>
      </c>
      <c r="S184" s="420">
        <f>IF( $F184=0,0,((($F184/$E$181)*'PLAN DE ADQUISICIONES'!Q$66)*($G184/$F184)))</f>
        <v>0</v>
      </c>
      <c r="T184" s="423">
        <f>H184+I184+J184+K184+L184+M184+N184+O184+P184+Q184+R184+S184</f>
        <v>0</v>
      </c>
      <c r="U184" s="424">
        <f>IF( $F184=0,0,((($F184/$E$181)*'PLAN DE ADQUISICIONES'!R$66)*($G184/$F184)))</f>
        <v>0</v>
      </c>
      <c r="V184" s="420">
        <f>IF( $F184=0,0,((($F184/$E$181)*'PLAN DE ADQUISICIONES'!S$66)*($G184/$F184)))</f>
        <v>0</v>
      </c>
      <c r="W184" s="420">
        <f>IF( $F184=0,0,((($F184/$E$181)*'PLAN DE ADQUISICIONES'!T$66)*($G184/$F184)))</f>
        <v>0</v>
      </c>
      <c r="X184" s="420">
        <f>IF( $F184=0,0,((($F184/$E$181)*'PLAN DE ADQUISICIONES'!U$66)*($G184/$F184)))</f>
        <v>0</v>
      </c>
      <c r="Y184" s="420">
        <f>IF( $F184=0,0,((($F184/$E$181)*'PLAN DE ADQUISICIONES'!V$66)*($G184/$F184)))</f>
        <v>0</v>
      </c>
      <c r="Z184" s="420">
        <f>IF( $F184=0,0,((($F184/$E$181)*'PLAN DE ADQUISICIONES'!W$66)*($G184/$F184)))</f>
        <v>0</v>
      </c>
      <c r="AA184" s="420">
        <f>IF( $F184=0,0,((($F184/$E$181)*'PLAN DE ADQUISICIONES'!X$66)*($G184/$F184)))</f>
        <v>0</v>
      </c>
      <c r="AB184" s="420">
        <f>IF( $F184=0,0,((($F184/$E$181)*'PLAN DE ADQUISICIONES'!Y$66)*($G184/$F184)))</f>
        <v>0</v>
      </c>
      <c r="AC184" s="420">
        <f>IF( $F184=0,0,((($F184/$E$181)*'PLAN DE ADQUISICIONES'!Z$66)*($G184/$F184)))</f>
        <v>0</v>
      </c>
      <c r="AD184" s="420">
        <f>IF( $F184=0,0,((($F184/$E$181)*'PLAN DE ADQUISICIONES'!AA$66)*($G184/$F184)))</f>
        <v>0</v>
      </c>
      <c r="AE184" s="420">
        <f>IF( $F184=0,0,((($F184/$E$181)*'PLAN DE ADQUISICIONES'!AB$66)*($G184/$F184)))</f>
        <v>0</v>
      </c>
      <c r="AF184" s="420">
        <f>IF( $F184=0,0,((($F184/$E$181)*'PLAN DE ADQUISICIONES'!AC$66)*($G184/$F184)))</f>
        <v>0</v>
      </c>
      <c r="AG184" s="421">
        <f>U184+V184+W184+X184+Y184+Z184+AA184+AB184+AC184+AD184+AE184+AF184</f>
        <v>0</v>
      </c>
      <c r="AH184" s="425">
        <f>IF( $F184=0,0,((($F184/$E$181)*'PLAN DE ADQUISICIONES'!AD$66)*($G184/$F184)))</f>
        <v>0</v>
      </c>
      <c r="AI184" s="420">
        <f>IF( $F184=0,0,((($F184/$E$181)*'PLAN DE ADQUISICIONES'!AE$66)*($G184/$F184)))</f>
        <v>0</v>
      </c>
      <c r="AJ184" s="420">
        <f>IF( $F184=0,0,((($F184/$E$181)*'PLAN DE ADQUISICIONES'!AF$66)*($G184/$F184)))</f>
        <v>0</v>
      </c>
      <c r="AK184" s="420">
        <f>IF( $F184=0,0,((($F184/$E$181)*'PLAN DE ADQUISICIONES'!AG$66)*($G184/$F184)))</f>
        <v>0</v>
      </c>
      <c r="AL184" s="420">
        <f>IF( $F184=0,0,((($F184/$E$181)*'PLAN DE ADQUISICIONES'!AH$66)*($G184/$F184)))</f>
        <v>0</v>
      </c>
      <c r="AM184" s="420">
        <f>IF( $F184=0,0,((($F184/$E$181)*'PLAN DE ADQUISICIONES'!AI$66)*($G184/$F184)))</f>
        <v>0</v>
      </c>
      <c r="AN184" s="420">
        <f>IF( $F184=0,0,((($F184/$E$181)*'PLAN DE ADQUISICIONES'!AJ$66)*($G184/$F184)))</f>
        <v>0</v>
      </c>
      <c r="AO184" s="420">
        <f>IF( $F184=0,0,((($F184/$E$181)*'PLAN DE ADQUISICIONES'!AK$66)*($G184/$F184)))</f>
        <v>0</v>
      </c>
      <c r="AP184" s="420">
        <f>IF( $F184=0,0,((($F184/$E$181)*'PLAN DE ADQUISICIONES'!AL$66)*($G184/$F184)))</f>
        <v>0</v>
      </c>
      <c r="AQ184" s="420">
        <f>IF( $F184=0,0,((($F184/$E$181)*'PLAN DE ADQUISICIONES'!AM$66)*($G184/$F184)))</f>
        <v>0</v>
      </c>
      <c r="AR184" s="420">
        <f>IF( $F184=0,0,((($F184/$E$181)*'PLAN DE ADQUISICIONES'!AN$66)*($G184/$F184)))</f>
        <v>0</v>
      </c>
      <c r="AS184" s="420">
        <f>IF( $F184=0,0,((($F184/$E$181)*'PLAN DE ADQUISICIONES'!AO$66)*($G184/$F184)))</f>
        <v>0</v>
      </c>
      <c r="AT184" s="423">
        <f>AH184+AI184+AJ184+AK184+AL184+AM184+AN184+AO184+AP184+AQ184+AR184+AS184</f>
        <v>0</v>
      </c>
      <c r="AU184" s="426">
        <f>AS184+AR184+AQ184+AP184+AO184+AN184+AM184+AL184+AK184+AJ184+AI184+AH184+AF184+AE184+AD184+AC184+AB184+AA184+Z184+Y184+X184+W184+V184+U184+S184+R184+Q184+P184+O184+N184+M184+L184+K184+J184+I184+H184</f>
        <v>0</v>
      </c>
      <c r="AV184" s="392">
        <f t="shared" si="40"/>
        <v>0</v>
      </c>
    </row>
    <row r="185" spans="2:48" s="60" customFormat="1" ht="12.75" customHeight="1" x14ac:dyDescent="0.25">
      <c r="B185" s="416" t="str">
        <f>+'FORMATO COSTEO C2'!C422</f>
        <v>2.3.3.4</v>
      </c>
      <c r="C185" s="417" t="str">
        <f>+'FORMATO COSTEO C2'!B422</f>
        <v>Categoría de gasto</v>
      </c>
      <c r="D185" s="428"/>
      <c r="E185" s="556"/>
      <c r="F185" s="420">
        <f>+'FORMATO COSTEO C2'!G422</f>
        <v>0</v>
      </c>
      <c r="G185" s="421">
        <f>+'FORMATO COSTEO C2'!L422</f>
        <v>0</v>
      </c>
      <c r="H185" s="425">
        <f>IF( $F185=0,0,((($F185/$E$181)*'PLAN DE ADQUISICIONES'!F$66)*($G185/$F185)))</f>
        <v>0</v>
      </c>
      <c r="I185" s="420">
        <f>IF( $F185=0,0,((($F185/$E$181)*'PLAN DE ADQUISICIONES'!G$66)*($G185/$F185)))</f>
        <v>0</v>
      </c>
      <c r="J185" s="420">
        <f>IF( $F185=0,0,((($F185/$E$181)*'PLAN DE ADQUISICIONES'!H$66)*($G185/$F185)))</f>
        <v>0</v>
      </c>
      <c r="K185" s="420">
        <f>IF( $F185=0,0,((($F185/$E$181)*'PLAN DE ADQUISICIONES'!I$66)*($G185/$F185)))</f>
        <v>0</v>
      </c>
      <c r="L185" s="420">
        <f>IF( $F185=0,0,((($F185/$E$181)*'PLAN DE ADQUISICIONES'!J$66)*($G185/$F185)))</f>
        <v>0</v>
      </c>
      <c r="M185" s="420">
        <f>IF( $F185=0,0,((($F185/$E$181)*'PLAN DE ADQUISICIONES'!K$66)*($G185/$F185)))</f>
        <v>0</v>
      </c>
      <c r="N185" s="420">
        <f>IF( $F185=0,0,((($F185/$E$181)*'PLAN DE ADQUISICIONES'!L$66)*($G185/$F185)))</f>
        <v>0</v>
      </c>
      <c r="O185" s="420">
        <f>IF( $F185=0,0,((($F185/$E$181)*'PLAN DE ADQUISICIONES'!M$66)*($G185/$F185)))</f>
        <v>0</v>
      </c>
      <c r="P185" s="420">
        <f>IF( $F185=0,0,((($F185/$E$181)*'PLAN DE ADQUISICIONES'!N$66)*($G185/$F185)))</f>
        <v>0</v>
      </c>
      <c r="Q185" s="420">
        <f>IF( $F185=0,0,((($F185/$E$181)*'PLAN DE ADQUISICIONES'!O$66)*($G185/$F185)))</f>
        <v>0</v>
      </c>
      <c r="R185" s="420">
        <f>IF( $F185=0,0,((($F185/$E$181)*'PLAN DE ADQUISICIONES'!P$66)*($G185/$F185)))</f>
        <v>0</v>
      </c>
      <c r="S185" s="420">
        <f>IF( $F185=0,0,((($F185/$E$181)*'PLAN DE ADQUISICIONES'!Q$66)*($G185/$F185)))</f>
        <v>0</v>
      </c>
      <c r="T185" s="423">
        <f>H185+I185+J185+K185+L185+M185+N185+O185+P185+Q185+R185+S185</f>
        <v>0</v>
      </c>
      <c r="U185" s="424">
        <f>IF( $F185=0,0,((($F185/$E$181)*'PLAN DE ADQUISICIONES'!R$66)*($G185/$F185)))</f>
        <v>0</v>
      </c>
      <c r="V185" s="420">
        <f>IF( $F185=0,0,((($F185/$E$181)*'PLAN DE ADQUISICIONES'!S$66)*($G185/$F185)))</f>
        <v>0</v>
      </c>
      <c r="W185" s="420">
        <f>IF( $F185=0,0,((($F185/$E$181)*'PLAN DE ADQUISICIONES'!T$66)*($G185/$F185)))</f>
        <v>0</v>
      </c>
      <c r="X185" s="420">
        <f>IF( $F185=0,0,((($F185/$E$181)*'PLAN DE ADQUISICIONES'!U$66)*($G185/$F185)))</f>
        <v>0</v>
      </c>
      <c r="Y185" s="420">
        <f>IF( $F185=0,0,((($F185/$E$181)*'PLAN DE ADQUISICIONES'!V$66)*($G185/$F185)))</f>
        <v>0</v>
      </c>
      <c r="Z185" s="420">
        <f>IF( $F185=0,0,((($F185/$E$181)*'PLAN DE ADQUISICIONES'!W$66)*($G185/$F185)))</f>
        <v>0</v>
      </c>
      <c r="AA185" s="420">
        <f>IF( $F185=0,0,((($F185/$E$181)*'PLAN DE ADQUISICIONES'!X$66)*($G185/$F185)))</f>
        <v>0</v>
      </c>
      <c r="AB185" s="420">
        <f>IF( $F185=0,0,((($F185/$E$181)*'PLAN DE ADQUISICIONES'!Y$66)*($G185/$F185)))</f>
        <v>0</v>
      </c>
      <c r="AC185" s="420">
        <f>IF( $F185=0,0,((($F185/$E$181)*'PLAN DE ADQUISICIONES'!Z$66)*($G185/$F185)))</f>
        <v>0</v>
      </c>
      <c r="AD185" s="420">
        <f>IF( $F185=0,0,((($F185/$E$181)*'PLAN DE ADQUISICIONES'!AA$66)*($G185/$F185)))</f>
        <v>0</v>
      </c>
      <c r="AE185" s="420">
        <f>IF( $F185=0,0,((($F185/$E$181)*'PLAN DE ADQUISICIONES'!AB$66)*($G185/$F185)))</f>
        <v>0</v>
      </c>
      <c r="AF185" s="420">
        <f>IF( $F185=0,0,((($F185/$E$181)*'PLAN DE ADQUISICIONES'!AC$66)*($G185/$F185)))</f>
        <v>0</v>
      </c>
      <c r="AG185" s="421">
        <f>U185+V185+W185+X185+Y185+Z185+AA185+AB185+AC185+AD185+AE185+AF185</f>
        <v>0</v>
      </c>
      <c r="AH185" s="425">
        <f>IF( $F185=0,0,((($F185/$E$181)*'PLAN DE ADQUISICIONES'!AD$66)*($G185/$F185)))</f>
        <v>0</v>
      </c>
      <c r="AI185" s="420">
        <f>IF( $F185=0,0,((($F185/$E$181)*'PLAN DE ADQUISICIONES'!AE$66)*($G185/$F185)))</f>
        <v>0</v>
      </c>
      <c r="AJ185" s="420">
        <f>IF( $F185=0,0,((($F185/$E$181)*'PLAN DE ADQUISICIONES'!AF$66)*($G185/$F185)))</f>
        <v>0</v>
      </c>
      <c r="AK185" s="420">
        <f>IF( $F185=0,0,((($F185/$E$181)*'PLAN DE ADQUISICIONES'!AG$66)*($G185/$F185)))</f>
        <v>0</v>
      </c>
      <c r="AL185" s="420">
        <f>IF( $F185=0,0,((($F185/$E$181)*'PLAN DE ADQUISICIONES'!AH$66)*($G185/$F185)))</f>
        <v>0</v>
      </c>
      <c r="AM185" s="420">
        <f>IF( $F185=0,0,((($F185/$E$181)*'PLAN DE ADQUISICIONES'!AI$66)*($G185/$F185)))</f>
        <v>0</v>
      </c>
      <c r="AN185" s="420">
        <f>IF( $F185=0,0,((($F185/$E$181)*'PLAN DE ADQUISICIONES'!AJ$66)*($G185/$F185)))</f>
        <v>0</v>
      </c>
      <c r="AO185" s="420">
        <f>IF( $F185=0,0,((($F185/$E$181)*'PLAN DE ADQUISICIONES'!AK$66)*($G185/$F185)))</f>
        <v>0</v>
      </c>
      <c r="AP185" s="420">
        <f>IF( $F185=0,0,((($F185/$E$181)*'PLAN DE ADQUISICIONES'!AL$66)*($G185/$F185)))</f>
        <v>0</v>
      </c>
      <c r="AQ185" s="420">
        <f>IF( $F185=0,0,((($F185/$E$181)*'PLAN DE ADQUISICIONES'!AM$66)*($G185/$F185)))</f>
        <v>0</v>
      </c>
      <c r="AR185" s="420">
        <f>IF( $F185=0,0,((($F185/$E$181)*'PLAN DE ADQUISICIONES'!AN$66)*($G185/$F185)))</f>
        <v>0</v>
      </c>
      <c r="AS185" s="420">
        <f>IF( $F185=0,0,((($F185/$E$181)*'PLAN DE ADQUISICIONES'!AO$66)*($G185/$F185)))</f>
        <v>0</v>
      </c>
      <c r="AT185" s="423">
        <f>AH185+AI185+AJ185+AK185+AL185+AM185+AN185+AO185+AP185+AQ185+AR185+AS185</f>
        <v>0</v>
      </c>
      <c r="AU185" s="426">
        <f>AS185+AR185+AQ185+AP185+AO185+AN185+AM185+AL185+AK185+AJ185+AI185+AH185+AF185+AE185+AD185+AC185+AB185+AA185+Z185+Y185+X185+W185+V185+U185+S185+R185+Q185+P185+O185+N185+M185+L185+K185+J185+I185+H185</f>
        <v>0</v>
      </c>
      <c r="AV185" s="392">
        <f t="shared" si="40"/>
        <v>0</v>
      </c>
    </row>
    <row r="186" spans="2:48" s="60" customFormat="1" ht="12.75" customHeight="1" x14ac:dyDescent="0.25">
      <c r="B186" s="416" t="str">
        <f>+'FORMATO COSTEO C2'!C428</f>
        <v>2.3.3.5</v>
      </c>
      <c r="C186" s="417" t="str">
        <f>+'FORMATO COSTEO C2'!B428</f>
        <v>Categoría de gasto</v>
      </c>
      <c r="D186" s="428"/>
      <c r="E186" s="556"/>
      <c r="F186" s="420">
        <f>+'FORMATO COSTEO C2'!G428</f>
        <v>0</v>
      </c>
      <c r="G186" s="421">
        <f>+'FORMATO COSTEO C2'!L428</f>
        <v>0</v>
      </c>
      <c r="H186" s="425">
        <f>IF( $F186=0,0,((($F186/$E$181)*'PLAN DE ADQUISICIONES'!F$66)*($G186/$F186)))</f>
        <v>0</v>
      </c>
      <c r="I186" s="420">
        <f>IF( $F186=0,0,((($F186/$E$181)*'PLAN DE ADQUISICIONES'!G$66)*($G186/$F186)))</f>
        <v>0</v>
      </c>
      <c r="J186" s="420">
        <f>IF( $F186=0,0,((($F186/$E$181)*'PLAN DE ADQUISICIONES'!H$66)*($G186/$F186)))</f>
        <v>0</v>
      </c>
      <c r="K186" s="420">
        <f>IF( $F186=0,0,((($F186/$E$181)*'PLAN DE ADQUISICIONES'!I$66)*($G186/$F186)))</f>
        <v>0</v>
      </c>
      <c r="L186" s="420">
        <f>IF( $F186=0,0,((($F186/$E$181)*'PLAN DE ADQUISICIONES'!J$66)*($G186/$F186)))</f>
        <v>0</v>
      </c>
      <c r="M186" s="420">
        <f>IF( $F186=0,0,((($F186/$E$181)*'PLAN DE ADQUISICIONES'!K$66)*($G186/$F186)))</f>
        <v>0</v>
      </c>
      <c r="N186" s="420">
        <f>IF( $F186=0,0,((($F186/$E$181)*'PLAN DE ADQUISICIONES'!L$66)*($G186/$F186)))</f>
        <v>0</v>
      </c>
      <c r="O186" s="420">
        <f>IF( $F186=0,0,((($F186/$E$181)*'PLAN DE ADQUISICIONES'!M$66)*($G186/$F186)))</f>
        <v>0</v>
      </c>
      <c r="P186" s="420">
        <f>IF( $F186=0,0,((($F186/$E$181)*'PLAN DE ADQUISICIONES'!N$66)*($G186/$F186)))</f>
        <v>0</v>
      </c>
      <c r="Q186" s="420">
        <f>IF( $F186=0,0,((($F186/$E$181)*'PLAN DE ADQUISICIONES'!O$66)*($G186/$F186)))</f>
        <v>0</v>
      </c>
      <c r="R186" s="420">
        <f>IF( $F186=0,0,((($F186/$E$181)*'PLAN DE ADQUISICIONES'!P$66)*($G186/$F186)))</f>
        <v>0</v>
      </c>
      <c r="S186" s="420">
        <f>IF( $F186=0,0,((($F186/$E$181)*'PLAN DE ADQUISICIONES'!Q$66)*($G186/$F186)))</f>
        <v>0</v>
      </c>
      <c r="T186" s="423">
        <f>H186+I186+J186+K186+L186+M186+N186+O186+P186+Q186+R186+S186</f>
        <v>0</v>
      </c>
      <c r="U186" s="424">
        <f>IF( $F186=0,0,((($F186/$E$181)*'PLAN DE ADQUISICIONES'!R$66)*($G186/$F186)))</f>
        <v>0</v>
      </c>
      <c r="V186" s="420">
        <f>IF( $F186=0,0,((($F186/$E$181)*'PLAN DE ADQUISICIONES'!S$66)*($G186/$F186)))</f>
        <v>0</v>
      </c>
      <c r="W186" s="420">
        <f>IF( $F186=0,0,((($F186/$E$181)*'PLAN DE ADQUISICIONES'!T$66)*($G186/$F186)))</f>
        <v>0</v>
      </c>
      <c r="X186" s="420">
        <f>IF( $F186=0,0,((($F186/$E$181)*'PLAN DE ADQUISICIONES'!U$66)*($G186/$F186)))</f>
        <v>0</v>
      </c>
      <c r="Y186" s="420">
        <f>IF( $F186=0,0,((($F186/$E$181)*'PLAN DE ADQUISICIONES'!V$66)*($G186/$F186)))</f>
        <v>0</v>
      </c>
      <c r="Z186" s="420">
        <f>IF( $F186=0,0,((($F186/$E$181)*'PLAN DE ADQUISICIONES'!W$66)*($G186/$F186)))</f>
        <v>0</v>
      </c>
      <c r="AA186" s="420">
        <f>IF( $F186=0,0,((($F186/$E$181)*'PLAN DE ADQUISICIONES'!X$66)*($G186/$F186)))</f>
        <v>0</v>
      </c>
      <c r="AB186" s="420">
        <f>IF( $F186=0,0,((($F186/$E$181)*'PLAN DE ADQUISICIONES'!Y$66)*($G186/$F186)))</f>
        <v>0</v>
      </c>
      <c r="AC186" s="420">
        <f>IF( $F186=0,0,((($F186/$E$181)*'PLAN DE ADQUISICIONES'!Z$66)*($G186/$F186)))</f>
        <v>0</v>
      </c>
      <c r="AD186" s="420">
        <f>IF( $F186=0,0,((($F186/$E$181)*'PLAN DE ADQUISICIONES'!AA$66)*($G186/$F186)))</f>
        <v>0</v>
      </c>
      <c r="AE186" s="420">
        <f>IF( $F186=0,0,((($F186/$E$181)*'PLAN DE ADQUISICIONES'!AB$66)*($G186/$F186)))</f>
        <v>0</v>
      </c>
      <c r="AF186" s="420">
        <f>IF( $F186=0,0,((($F186/$E$181)*'PLAN DE ADQUISICIONES'!AC$66)*($G186/$F186)))</f>
        <v>0</v>
      </c>
      <c r="AG186" s="421">
        <f>U186+V186+W186+X186+Y186+Z186+AA186+AB186+AC186+AD186+AE186+AF186</f>
        <v>0</v>
      </c>
      <c r="AH186" s="425">
        <f>IF( $F186=0,0,((($F186/$E$181)*'PLAN DE ADQUISICIONES'!AD$66)*($G186/$F186)))</f>
        <v>0</v>
      </c>
      <c r="AI186" s="420">
        <f>IF( $F186=0,0,((($F186/$E$181)*'PLAN DE ADQUISICIONES'!AE$66)*($G186/$F186)))</f>
        <v>0</v>
      </c>
      <c r="AJ186" s="420">
        <f>IF( $F186=0,0,((($F186/$E$181)*'PLAN DE ADQUISICIONES'!AF$66)*($G186/$F186)))</f>
        <v>0</v>
      </c>
      <c r="AK186" s="420">
        <f>IF( $F186=0,0,((($F186/$E$181)*'PLAN DE ADQUISICIONES'!AG$66)*($G186/$F186)))</f>
        <v>0</v>
      </c>
      <c r="AL186" s="420">
        <f>IF( $F186=0,0,((($F186/$E$181)*'PLAN DE ADQUISICIONES'!AH$66)*($G186/$F186)))</f>
        <v>0</v>
      </c>
      <c r="AM186" s="420">
        <f>IF( $F186=0,0,((($F186/$E$181)*'PLAN DE ADQUISICIONES'!AI$66)*($G186/$F186)))</f>
        <v>0</v>
      </c>
      <c r="AN186" s="420">
        <f>IF( $F186=0,0,((($F186/$E$181)*'PLAN DE ADQUISICIONES'!AJ$66)*($G186/$F186)))</f>
        <v>0</v>
      </c>
      <c r="AO186" s="420">
        <f>IF( $F186=0,0,((($F186/$E$181)*'PLAN DE ADQUISICIONES'!AK$66)*($G186/$F186)))</f>
        <v>0</v>
      </c>
      <c r="AP186" s="420">
        <f>IF( $F186=0,0,((($F186/$E$181)*'PLAN DE ADQUISICIONES'!AL$66)*($G186/$F186)))</f>
        <v>0</v>
      </c>
      <c r="AQ186" s="420">
        <f>IF( $F186=0,0,((($F186/$E$181)*'PLAN DE ADQUISICIONES'!AM$66)*($G186/$F186)))</f>
        <v>0</v>
      </c>
      <c r="AR186" s="420">
        <f>IF( $F186=0,0,((($F186/$E$181)*'PLAN DE ADQUISICIONES'!AN$66)*($G186/$F186)))</f>
        <v>0</v>
      </c>
      <c r="AS186" s="420">
        <f>IF( $F186=0,0,((($F186/$E$181)*'PLAN DE ADQUISICIONES'!AO$66)*($G186/$F186)))</f>
        <v>0</v>
      </c>
      <c r="AT186" s="423">
        <f>AH186+AI186+AJ186+AK186+AL186+AM186+AN186+AO186+AP186+AQ186+AR186+AS186</f>
        <v>0</v>
      </c>
      <c r="AU186" s="426">
        <f>AS186+AR186+AQ186+AP186+AO186+AN186+AM186+AL186+AK186+AJ186+AI186+AH186+AF186+AE186+AD186+AC186+AB186+AA186+Z186+Y186+X186+W186+V186+U186+S186+R186+Q186+P186+O186+N186+M186+L186+K186+J186+I186+H186</f>
        <v>0</v>
      </c>
      <c r="AV186" s="392">
        <f t="shared" si="40"/>
        <v>0</v>
      </c>
    </row>
    <row r="187" spans="2:48" s="60" customFormat="1" ht="12.75" customHeight="1" x14ac:dyDescent="0.25">
      <c r="B187" s="406" t="str">
        <f>+'FORMATO COSTEO C2'!C434</f>
        <v>2.3.4</v>
      </c>
      <c r="C187" s="430">
        <f>+'FORMATO COSTEO C2'!B434</f>
        <v>0</v>
      </c>
      <c r="D187" s="408" t="str">
        <f>+'FORMATO COSTEO C2'!D434</f>
        <v>Unidad medida</v>
      </c>
      <c r="E187" s="538">
        <f>+'FORMATO COSTEO C2'!E434</f>
        <v>0</v>
      </c>
      <c r="F187" s="410">
        <f>SUM(F188:F192)</f>
        <v>0</v>
      </c>
      <c r="G187" s="411">
        <f t="shared" ref="G187:AS187" si="50">SUM(G188:G192)</f>
        <v>0</v>
      </c>
      <c r="H187" s="412">
        <f t="shared" si="50"/>
        <v>0</v>
      </c>
      <c r="I187" s="410">
        <f t="shared" si="50"/>
        <v>0</v>
      </c>
      <c r="J187" s="410">
        <f t="shared" si="50"/>
        <v>0</v>
      </c>
      <c r="K187" s="410">
        <f t="shared" si="50"/>
        <v>0</v>
      </c>
      <c r="L187" s="410">
        <f t="shared" si="50"/>
        <v>0</v>
      </c>
      <c r="M187" s="410">
        <f t="shared" si="50"/>
        <v>0</v>
      </c>
      <c r="N187" s="410">
        <f t="shared" si="50"/>
        <v>0</v>
      </c>
      <c r="O187" s="410">
        <f t="shared" si="50"/>
        <v>0</v>
      </c>
      <c r="P187" s="410">
        <f t="shared" si="50"/>
        <v>0</v>
      </c>
      <c r="Q187" s="410">
        <f t="shared" si="50"/>
        <v>0</v>
      </c>
      <c r="R187" s="410">
        <f t="shared" si="50"/>
        <v>0</v>
      </c>
      <c r="S187" s="410">
        <f t="shared" si="50"/>
        <v>0</v>
      </c>
      <c r="T187" s="413">
        <f>SUM(T188:T192)</f>
        <v>0</v>
      </c>
      <c r="U187" s="414">
        <f t="shared" si="50"/>
        <v>0</v>
      </c>
      <c r="V187" s="410">
        <f t="shared" si="50"/>
        <v>0</v>
      </c>
      <c r="W187" s="410">
        <f t="shared" si="50"/>
        <v>0</v>
      </c>
      <c r="X187" s="410">
        <f t="shared" si="50"/>
        <v>0</v>
      </c>
      <c r="Y187" s="410">
        <f t="shared" si="50"/>
        <v>0</v>
      </c>
      <c r="Z187" s="410">
        <f t="shared" si="50"/>
        <v>0</v>
      </c>
      <c r="AA187" s="410">
        <f t="shared" si="50"/>
        <v>0</v>
      </c>
      <c r="AB187" s="410">
        <f t="shared" si="50"/>
        <v>0</v>
      </c>
      <c r="AC187" s="410">
        <f t="shared" si="50"/>
        <v>0</v>
      </c>
      <c r="AD187" s="410">
        <f t="shared" si="50"/>
        <v>0</v>
      </c>
      <c r="AE187" s="410">
        <f t="shared" si="50"/>
        <v>0</v>
      </c>
      <c r="AF187" s="410">
        <f t="shared" si="50"/>
        <v>0</v>
      </c>
      <c r="AG187" s="411">
        <f t="shared" si="50"/>
        <v>0</v>
      </c>
      <c r="AH187" s="412">
        <f t="shared" si="50"/>
        <v>0</v>
      </c>
      <c r="AI187" s="410">
        <f t="shared" si="50"/>
        <v>0</v>
      </c>
      <c r="AJ187" s="410">
        <f t="shared" si="50"/>
        <v>0</v>
      </c>
      <c r="AK187" s="410">
        <f t="shared" si="50"/>
        <v>0</v>
      </c>
      <c r="AL187" s="410">
        <f t="shared" si="50"/>
        <v>0</v>
      </c>
      <c r="AM187" s="410">
        <f t="shared" si="50"/>
        <v>0</v>
      </c>
      <c r="AN187" s="410">
        <f t="shared" si="50"/>
        <v>0</v>
      </c>
      <c r="AO187" s="410">
        <f t="shared" si="50"/>
        <v>0</v>
      </c>
      <c r="AP187" s="410">
        <f t="shared" si="50"/>
        <v>0</v>
      </c>
      <c r="AQ187" s="410">
        <f t="shared" si="50"/>
        <v>0</v>
      </c>
      <c r="AR187" s="410">
        <f t="shared" si="50"/>
        <v>0</v>
      </c>
      <c r="AS187" s="410">
        <f t="shared" si="50"/>
        <v>0</v>
      </c>
      <c r="AT187" s="413">
        <f>SUM(AT188:AT192)</f>
        <v>0</v>
      </c>
      <c r="AU187" s="415">
        <f>SUM(AU188:AU192)</f>
        <v>0</v>
      </c>
      <c r="AV187" s="392">
        <f t="shared" si="40"/>
        <v>0</v>
      </c>
    </row>
    <row r="188" spans="2:48" s="60" customFormat="1" ht="12.75" customHeight="1" x14ac:dyDescent="0.25">
      <c r="B188" s="416" t="str">
        <f>+'FORMATO COSTEO C2'!C436</f>
        <v>2.3.4.1</v>
      </c>
      <c r="C188" s="417" t="str">
        <f>+'FORMATO COSTEO C2'!B436</f>
        <v>Categoría de gasto</v>
      </c>
      <c r="D188" s="428"/>
      <c r="E188" s="556"/>
      <c r="F188" s="420">
        <f>+'FORMATO COSTEO C2'!G436</f>
        <v>0</v>
      </c>
      <c r="G188" s="421">
        <f>+'FORMATO COSTEO C2'!L436</f>
        <v>0</v>
      </c>
      <c r="H188" s="422">
        <f>IF( $F188=0,0,((($F188/$E$187)*'PLAN DE ADQUISICIONES'!F$67)*($G188/$F188)))</f>
        <v>0</v>
      </c>
      <c r="I188" s="420">
        <f>IF( $F188=0,0,((($F188/$E$187)*'PLAN DE ADQUISICIONES'!G$67)*($G188/$F188)))</f>
        <v>0</v>
      </c>
      <c r="J188" s="420">
        <f>IF( $F188=0,0,((($F188/$E$187)*'PLAN DE ADQUISICIONES'!H$67)*($G188/$F188)))</f>
        <v>0</v>
      </c>
      <c r="K188" s="420">
        <f>IF( $F188=0,0,((($F188/$E$187)*'PLAN DE ADQUISICIONES'!I$67)*($G188/$F188)))</f>
        <v>0</v>
      </c>
      <c r="L188" s="420">
        <f>IF( $F188=0,0,((($F188/$E$187)*'PLAN DE ADQUISICIONES'!J$67)*($G188/$F188)))</f>
        <v>0</v>
      </c>
      <c r="M188" s="420">
        <f>IF( $F188=0,0,((($F188/$E$187)*'PLAN DE ADQUISICIONES'!K$67)*($G188/$F188)))</f>
        <v>0</v>
      </c>
      <c r="N188" s="420">
        <f>IF( $F188=0,0,((($F188/$E$187)*'PLAN DE ADQUISICIONES'!L$67)*($G188/$F188)))</f>
        <v>0</v>
      </c>
      <c r="O188" s="420">
        <f>IF( $F188=0,0,((($F188/$E$187)*'PLAN DE ADQUISICIONES'!M$67)*($G188/$F188)))</f>
        <v>0</v>
      </c>
      <c r="P188" s="420">
        <f>IF( $F188=0,0,((($F188/$E$187)*'PLAN DE ADQUISICIONES'!N$67)*($G188/$F188)))</f>
        <v>0</v>
      </c>
      <c r="Q188" s="420">
        <f>IF( $F188=0,0,((($F188/$E$187)*'PLAN DE ADQUISICIONES'!O$67)*($G188/$F188)))</f>
        <v>0</v>
      </c>
      <c r="R188" s="420">
        <f>IF( $F188=0,0,((($F188/$E$187)*'PLAN DE ADQUISICIONES'!P$67)*($G188/$F188)))</f>
        <v>0</v>
      </c>
      <c r="S188" s="420">
        <f>IF( $F188=0,0,((($F188/$E$187)*'PLAN DE ADQUISICIONES'!Q$67)*($G188/$F188)))</f>
        <v>0</v>
      </c>
      <c r="T188" s="423">
        <f>H188+I188+J188+K188+L188+M188+N188+O188+P188+Q188+R188+S188</f>
        <v>0</v>
      </c>
      <c r="U188" s="424">
        <f>IF( $F188=0,0,((($F188/$E$187)*'PLAN DE ADQUISICIONES'!R$67)*($G188/$F188)))</f>
        <v>0</v>
      </c>
      <c r="V188" s="420">
        <f>IF( $F188=0,0,((($F188/$E$187)*'PLAN DE ADQUISICIONES'!S$67)*($G188/$F188)))</f>
        <v>0</v>
      </c>
      <c r="W188" s="420">
        <f>IF( $F188=0,0,((($F188/$E$187)*'PLAN DE ADQUISICIONES'!T$67)*($G188/$F188)))</f>
        <v>0</v>
      </c>
      <c r="X188" s="420">
        <f>IF( $F188=0,0,((($F188/$E$187)*'PLAN DE ADQUISICIONES'!U$67)*($G188/$F188)))</f>
        <v>0</v>
      </c>
      <c r="Y188" s="420">
        <f>IF( $F188=0,0,((($F188/$E$187)*'PLAN DE ADQUISICIONES'!V$67)*($G188/$F188)))</f>
        <v>0</v>
      </c>
      <c r="Z188" s="420">
        <f>IF( $F188=0,0,((($F188/$E$187)*'PLAN DE ADQUISICIONES'!W$67)*($G188/$F188)))</f>
        <v>0</v>
      </c>
      <c r="AA188" s="420">
        <f>IF( $F188=0,0,((($F188/$E$187)*'PLAN DE ADQUISICIONES'!X$67)*($G188/$F188)))</f>
        <v>0</v>
      </c>
      <c r="AB188" s="420">
        <f>IF( $F188=0,0,((($F188/$E$187)*'PLAN DE ADQUISICIONES'!Y$67)*($G188/$F188)))</f>
        <v>0</v>
      </c>
      <c r="AC188" s="420">
        <f>IF( $F188=0,0,((($F188/$E$187)*'PLAN DE ADQUISICIONES'!Z$67)*($G188/$F188)))</f>
        <v>0</v>
      </c>
      <c r="AD188" s="420">
        <f>IF( $F188=0,0,((($F188/$E$187)*'PLAN DE ADQUISICIONES'!AA$67)*($G188/$F188)))</f>
        <v>0</v>
      </c>
      <c r="AE188" s="420">
        <f>IF( $F188=0,0,((($F188/$E$187)*'PLAN DE ADQUISICIONES'!AB$67)*($G188/$F188)))</f>
        <v>0</v>
      </c>
      <c r="AF188" s="420">
        <f>IF( $F188=0,0,((($F188/$E$187)*'PLAN DE ADQUISICIONES'!AC$67)*($G188/$F188)))</f>
        <v>0</v>
      </c>
      <c r="AG188" s="421">
        <f>U188+V188+W188+X188+Y188+Z188+AA188+AB188+AC188+AD188+AE188+AF188</f>
        <v>0</v>
      </c>
      <c r="AH188" s="425">
        <f>IF( $F188=0,0,((($F188/$E$187)*'PLAN DE ADQUISICIONES'!AD$67)*($G188/$F188)))</f>
        <v>0</v>
      </c>
      <c r="AI188" s="420">
        <f>IF( $F188=0,0,((($F188/$E$187)*'PLAN DE ADQUISICIONES'!AE$67)*($G188/$F188)))</f>
        <v>0</v>
      </c>
      <c r="AJ188" s="420">
        <f>IF( $F188=0,0,((($F188/$E$187)*'PLAN DE ADQUISICIONES'!AF$67)*($G188/$F188)))</f>
        <v>0</v>
      </c>
      <c r="AK188" s="420">
        <f>IF( $F188=0,0,((($F188/$E$187)*'PLAN DE ADQUISICIONES'!AG$67)*($G188/$F188)))</f>
        <v>0</v>
      </c>
      <c r="AL188" s="420">
        <f>IF( $F188=0,0,((($F188/$E$187)*'PLAN DE ADQUISICIONES'!AH$67)*($G188/$F188)))</f>
        <v>0</v>
      </c>
      <c r="AM188" s="420">
        <f>IF( $F188=0,0,((($F188/$E$187)*'PLAN DE ADQUISICIONES'!AI$67)*($G188/$F188)))</f>
        <v>0</v>
      </c>
      <c r="AN188" s="420">
        <f>IF( $F188=0,0,((($F188/$E$187)*'PLAN DE ADQUISICIONES'!AJ$67)*($G188/$F188)))</f>
        <v>0</v>
      </c>
      <c r="AO188" s="420">
        <f>IF( $F188=0,0,((($F188/$E$187)*'PLAN DE ADQUISICIONES'!AK$67)*($G188/$F188)))</f>
        <v>0</v>
      </c>
      <c r="AP188" s="420">
        <f>IF( $F188=0,0,((($F188/$E$187)*'PLAN DE ADQUISICIONES'!AL$67)*($G188/$F188)))</f>
        <v>0</v>
      </c>
      <c r="AQ188" s="420">
        <f>IF( $F188=0,0,((($F188/$E$187)*'PLAN DE ADQUISICIONES'!AM$67)*($G188/$F188)))</f>
        <v>0</v>
      </c>
      <c r="AR188" s="420">
        <f>IF( $F188=0,0,((($F188/$E$187)*'PLAN DE ADQUISICIONES'!AN$67)*($G188/$F188)))</f>
        <v>0</v>
      </c>
      <c r="AS188" s="420">
        <f>IF( $F188=0,0,((($F188/$E$187)*'PLAN DE ADQUISICIONES'!AO$67)*($G188/$F188)))</f>
        <v>0</v>
      </c>
      <c r="AT188" s="423">
        <f>AH188+AI188+AJ188+AK188+AL188+AM188+AN188+AO188+AP188+AQ188+AR188+AS188</f>
        <v>0</v>
      </c>
      <c r="AU188" s="426">
        <f>AS188+AR188+AQ188+AP188+AO188+AN188+AM188+AL188+AK188+AJ188+AI188+AH188+AF188+AE188+AD188+AC188+AB188+AA188+Z188+Y188+X188+W188+V188+U188+S188+R188+Q188+P188+O188+N188+M188+L188+K188+J188+I188+H188</f>
        <v>0</v>
      </c>
      <c r="AV188" s="392">
        <f t="shared" si="40"/>
        <v>0</v>
      </c>
    </row>
    <row r="189" spans="2:48" s="60" customFormat="1" ht="12.75" customHeight="1" x14ac:dyDescent="0.25">
      <c r="B189" s="416" t="str">
        <f>+'FORMATO COSTEO C2'!C442</f>
        <v>2.3.4.2</v>
      </c>
      <c r="C189" s="417" t="str">
        <f>+'FORMATO COSTEO C2'!B442</f>
        <v>Categoría de gasto</v>
      </c>
      <c r="D189" s="428"/>
      <c r="E189" s="556"/>
      <c r="F189" s="420">
        <f>+'FORMATO COSTEO C2'!G442</f>
        <v>0</v>
      </c>
      <c r="G189" s="421">
        <f>+'FORMATO COSTEO C2'!L442</f>
        <v>0</v>
      </c>
      <c r="H189" s="425">
        <f>IF( $F189=0,0,((($F189/$E$187)*'PLAN DE ADQUISICIONES'!F$67)*($G189/$F189)))</f>
        <v>0</v>
      </c>
      <c r="I189" s="420">
        <f>IF( $F189=0,0,((($F189/$E$187)*'PLAN DE ADQUISICIONES'!G$67)*($G189/$F189)))</f>
        <v>0</v>
      </c>
      <c r="J189" s="420">
        <f>IF( $F189=0,0,((($F189/$E$187)*'PLAN DE ADQUISICIONES'!H$67)*($G189/$F189)))</f>
        <v>0</v>
      </c>
      <c r="K189" s="420">
        <f>IF( $F189=0,0,((($F189/$E$187)*'PLAN DE ADQUISICIONES'!I$67)*($G189/$F189)))</f>
        <v>0</v>
      </c>
      <c r="L189" s="420">
        <f>IF( $F189=0,0,((($F189/$E$187)*'PLAN DE ADQUISICIONES'!J$67)*($G189/$F189)))</f>
        <v>0</v>
      </c>
      <c r="M189" s="420">
        <f>IF( $F189=0,0,((($F189/$E$187)*'PLAN DE ADQUISICIONES'!K$67)*($G189/$F189)))</f>
        <v>0</v>
      </c>
      <c r="N189" s="420">
        <f>IF( $F189=0,0,((($F189/$E$187)*'PLAN DE ADQUISICIONES'!L$67)*($G189/$F189)))</f>
        <v>0</v>
      </c>
      <c r="O189" s="420">
        <f>IF( $F189=0,0,((($F189/$E$187)*'PLAN DE ADQUISICIONES'!M$67)*($G189/$F189)))</f>
        <v>0</v>
      </c>
      <c r="P189" s="420">
        <f>IF( $F189=0,0,((($F189/$E$187)*'PLAN DE ADQUISICIONES'!N$67)*($G189/$F189)))</f>
        <v>0</v>
      </c>
      <c r="Q189" s="420">
        <f>IF( $F189=0,0,((($F189/$E$187)*'PLAN DE ADQUISICIONES'!O$67)*($G189/$F189)))</f>
        <v>0</v>
      </c>
      <c r="R189" s="420">
        <f>IF( $F189=0,0,((($F189/$E$187)*'PLAN DE ADQUISICIONES'!P$67)*($G189/$F189)))</f>
        <v>0</v>
      </c>
      <c r="S189" s="420">
        <f>IF( $F189=0,0,((($F189/$E$187)*'PLAN DE ADQUISICIONES'!Q$67)*($G189/$F189)))</f>
        <v>0</v>
      </c>
      <c r="T189" s="423">
        <f>H189+I189+J189+K189+L189+M189+N189+O189+P189+Q189+R189+S189</f>
        <v>0</v>
      </c>
      <c r="U189" s="424">
        <f>IF( $F189=0,0,((($F189/$E$187)*'PLAN DE ADQUISICIONES'!R$67)*($G189/$F189)))</f>
        <v>0</v>
      </c>
      <c r="V189" s="420">
        <f>IF( $F189=0,0,((($F189/$E$187)*'PLAN DE ADQUISICIONES'!S$67)*($G189/$F189)))</f>
        <v>0</v>
      </c>
      <c r="W189" s="420">
        <f>IF( $F189=0,0,((($F189/$E$187)*'PLAN DE ADQUISICIONES'!T$67)*($G189/$F189)))</f>
        <v>0</v>
      </c>
      <c r="X189" s="420">
        <f>IF( $F189=0,0,((($F189/$E$187)*'PLAN DE ADQUISICIONES'!U$67)*($G189/$F189)))</f>
        <v>0</v>
      </c>
      <c r="Y189" s="420">
        <f>IF( $F189=0,0,((($F189/$E$187)*'PLAN DE ADQUISICIONES'!V$67)*($G189/$F189)))</f>
        <v>0</v>
      </c>
      <c r="Z189" s="420">
        <f>IF( $F189=0,0,((($F189/$E$187)*'PLAN DE ADQUISICIONES'!W$67)*($G189/$F189)))</f>
        <v>0</v>
      </c>
      <c r="AA189" s="420">
        <f>IF( $F189=0,0,((($F189/$E$187)*'PLAN DE ADQUISICIONES'!X$67)*($G189/$F189)))</f>
        <v>0</v>
      </c>
      <c r="AB189" s="420">
        <f>IF( $F189=0,0,((($F189/$E$187)*'PLAN DE ADQUISICIONES'!Y$67)*($G189/$F189)))</f>
        <v>0</v>
      </c>
      <c r="AC189" s="420">
        <f>IF( $F189=0,0,((($F189/$E$187)*'PLAN DE ADQUISICIONES'!Z$67)*($G189/$F189)))</f>
        <v>0</v>
      </c>
      <c r="AD189" s="420">
        <f>IF( $F189=0,0,((($F189/$E$187)*'PLAN DE ADQUISICIONES'!AA$67)*($G189/$F189)))</f>
        <v>0</v>
      </c>
      <c r="AE189" s="420">
        <f>IF( $F189=0,0,((($F189/$E$187)*'PLAN DE ADQUISICIONES'!AB$67)*($G189/$F189)))</f>
        <v>0</v>
      </c>
      <c r="AF189" s="420">
        <f>IF( $F189=0,0,((($F189/$E$187)*'PLAN DE ADQUISICIONES'!AC$67)*($G189/$F189)))</f>
        <v>0</v>
      </c>
      <c r="AG189" s="421">
        <f>U189+V189+W189+X189+Y189+Z189+AA189+AB189+AC189+AD189+AE189+AF189</f>
        <v>0</v>
      </c>
      <c r="AH189" s="425">
        <f>IF( $F189=0,0,((($F189/$E$187)*'PLAN DE ADQUISICIONES'!AD$67)*($G189/$F189)))</f>
        <v>0</v>
      </c>
      <c r="AI189" s="420">
        <f>IF( $F189=0,0,((($F189/$E$187)*'PLAN DE ADQUISICIONES'!AE$67)*($G189/$F189)))</f>
        <v>0</v>
      </c>
      <c r="AJ189" s="420">
        <f>IF( $F189=0,0,((($F189/$E$187)*'PLAN DE ADQUISICIONES'!AF$67)*($G189/$F189)))</f>
        <v>0</v>
      </c>
      <c r="AK189" s="420">
        <f>IF( $F189=0,0,((($F189/$E$187)*'PLAN DE ADQUISICIONES'!AG$67)*($G189/$F189)))</f>
        <v>0</v>
      </c>
      <c r="AL189" s="420">
        <f>IF( $F189=0,0,((($F189/$E$187)*'PLAN DE ADQUISICIONES'!AH$67)*($G189/$F189)))</f>
        <v>0</v>
      </c>
      <c r="AM189" s="420">
        <f>IF( $F189=0,0,((($F189/$E$187)*'PLAN DE ADQUISICIONES'!AI$67)*($G189/$F189)))</f>
        <v>0</v>
      </c>
      <c r="AN189" s="420">
        <f>IF( $F189=0,0,((($F189/$E$187)*'PLAN DE ADQUISICIONES'!AJ$67)*($G189/$F189)))</f>
        <v>0</v>
      </c>
      <c r="AO189" s="420">
        <f>IF( $F189=0,0,((($F189/$E$187)*'PLAN DE ADQUISICIONES'!AK$67)*($G189/$F189)))</f>
        <v>0</v>
      </c>
      <c r="AP189" s="420">
        <f>IF( $F189=0,0,((($F189/$E$187)*'PLAN DE ADQUISICIONES'!AL$67)*($G189/$F189)))</f>
        <v>0</v>
      </c>
      <c r="AQ189" s="420">
        <f>IF( $F189=0,0,((($F189/$E$187)*'PLAN DE ADQUISICIONES'!AM$67)*($G189/$F189)))</f>
        <v>0</v>
      </c>
      <c r="AR189" s="420">
        <f>IF( $F189=0,0,((($F189/$E$187)*'PLAN DE ADQUISICIONES'!AN$67)*($G189/$F189)))</f>
        <v>0</v>
      </c>
      <c r="AS189" s="420">
        <f>IF( $F189=0,0,((($F189/$E$187)*'PLAN DE ADQUISICIONES'!AO$67)*($G189/$F189)))</f>
        <v>0</v>
      </c>
      <c r="AT189" s="423">
        <f>AH189+AI189+AJ189+AK189+AL189+AM189+AN189+AO189+AP189+AQ189+AR189+AS189</f>
        <v>0</v>
      </c>
      <c r="AU189" s="426">
        <f>AS189+AR189+AQ189+AP189+AO189+AN189+AM189+AL189+AK189+AJ189+AI189+AH189+AF189+AE189+AD189+AC189+AB189+AA189+Z189+Y189+X189+W189+V189+U189+S189+R189+Q189+P189+O189+N189+M189+L189+K189+J189+I189+H189</f>
        <v>0</v>
      </c>
      <c r="AV189" s="392">
        <f t="shared" si="40"/>
        <v>0</v>
      </c>
    </row>
    <row r="190" spans="2:48" s="60" customFormat="1" ht="12.75" customHeight="1" x14ac:dyDescent="0.25">
      <c r="B190" s="416" t="str">
        <f>+'FORMATO COSTEO C2'!C448</f>
        <v>2.3.4.3</v>
      </c>
      <c r="C190" s="417" t="str">
        <f>+'FORMATO COSTEO C2'!B448</f>
        <v>Categoría de gasto</v>
      </c>
      <c r="D190" s="428"/>
      <c r="E190" s="556"/>
      <c r="F190" s="420">
        <f>+'FORMATO COSTEO C2'!G448</f>
        <v>0</v>
      </c>
      <c r="G190" s="421">
        <f>+'FORMATO COSTEO C2'!L448</f>
        <v>0</v>
      </c>
      <c r="H190" s="425">
        <f>IF( $F190=0,0,((($F190/$E$187)*'PLAN DE ADQUISICIONES'!F$67)*($G190/$F190)))</f>
        <v>0</v>
      </c>
      <c r="I190" s="420">
        <f>IF( $F190=0,0,((($F190/$E$187)*'PLAN DE ADQUISICIONES'!G$67)*($G190/$F190)))</f>
        <v>0</v>
      </c>
      <c r="J190" s="420">
        <f>IF( $F190=0,0,((($F190/$E$187)*'PLAN DE ADQUISICIONES'!H$67)*($G190/$F190)))</f>
        <v>0</v>
      </c>
      <c r="K190" s="420">
        <f>IF( $F190=0,0,((($F190/$E$187)*'PLAN DE ADQUISICIONES'!I$67)*($G190/$F190)))</f>
        <v>0</v>
      </c>
      <c r="L190" s="420">
        <f>IF( $F190=0,0,((($F190/$E$187)*'PLAN DE ADQUISICIONES'!J$67)*($G190/$F190)))</f>
        <v>0</v>
      </c>
      <c r="M190" s="420">
        <f>IF( $F190=0,0,((($F190/$E$187)*'PLAN DE ADQUISICIONES'!K$67)*($G190/$F190)))</f>
        <v>0</v>
      </c>
      <c r="N190" s="420">
        <f>IF( $F190=0,0,((($F190/$E$187)*'PLAN DE ADQUISICIONES'!L$67)*($G190/$F190)))</f>
        <v>0</v>
      </c>
      <c r="O190" s="420">
        <f>IF( $F190=0,0,((($F190/$E$187)*'PLAN DE ADQUISICIONES'!M$67)*($G190/$F190)))</f>
        <v>0</v>
      </c>
      <c r="P190" s="420">
        <f>IF( $F190=0,0,((($F190/$E$187)*'PLAN DE ADQUISICIONES'!N$67)*($G190/$F190)))</f>
        <v>0</v>
      </c>
      <c r="Q190" s="420">
        <f>IF( $F190=0,0,((($F190/$E$187)*'PLAN DE ADQUISICIONES'!O$67)*($G190/$F190)))</f>
        <v>0</v>
      </c>
      <c r="R190" s="420">
        <f>IF( $F190=0,0,((($F190/$E$187)*'PLAN DE ADQUISICIONES'!P$67)*($G190/$F190)))</f>
        <v>0</v>
      </c>
      <c r="S190" s="420">
        <f>IF( $F190=0,0,((($F190/$E$187)*'PLAN DE ADQUISICIONES'!Q$67)*($G190/$F190)))</f>
        <v>0</v>
      </c>
      <c r="T190" s="423">
        <f>H190+I190+J190+K190+L190+M190+N190+O190+P190+Q190+R190+S190</f>
        <v>0</v>
      </c>
      <c r="U190" s="424">
        <f>IF( $F190=0,0,((($F190/$E$187)*'PLAN DE ADQUISICIONES'!R$67)*($G190/$F190)))</f>
        <v>0</v>
      </c>
      <c r="V190" s="420">
        <f>IF( $F190=0,0,((($F190/$E$187)*'PLAN DE ADQUISICIONES'!S$67)*($G190/$F190)))</f>
        <v>0</v>
      </c>
      <c r="W190" s="420">
        <f>IF( $F190=0,0,((($F190/$E$187)*'PLAN DE ADQUISICIONES'!T$67)*($G190/$F190)))</f>
        <v>0</v>
      </c>
      <c r="X190" s="420">
        <f>IF( $F190=0,0,((($F190/$E$187)*'PLAN DE ADQUISICIONES'!U$67)*($G190/$F190)))</f>
        <v>0</v>
      </c>
      <c r="Y190" s="420">
        <f>IF( $F190=0,0,((($F190/$E$187)*'PLAN DE ADQUISICIONES'!V$67)*($G190/$F190)))</f>
        <v>0</v>
      </c>
      <c r="Z190" s="420">
        <f>IF( $F190=0,0,((($F190/$E$187)*'PLAN DE ADQUISICIONES'!W$67)*($G190/$F190)))</f>
        <v>0</v>
      </c>
      <c r="AA190" s="420">
        <f>IF( $F190=0,0,((($F190/$E$187)*'PLAN DE ADQUISICIONES'!X$67)*($G190/$F190)))</f>
        <v>0</v>
      </c>
      <c r="AB190" s="420">
        <f>IF( $F190=0,0,((($F190/$E$187)*'PLAN DE ADQUISICIONES'!Y$67)*($G190/$F190)))</f>
        <v>0</v>
      </c>
      <c r="AC190" s="420">
        <f>IF( $F190=0,0,((($F190/$E$187)*'PLAN DE ADQUISICIONES'!Z$67)*($G190/$F190)))</f>
        <v>0</v>
      </c>
      <c r="AD190" s="420">
        <f>IF( $F190=0,0,((($F190/$E$187)*'PLAN DE ADQUISICIONES'!AA$67)*($G190/$F190)))</f>
        <v>0</v>
      </c>
      <c r="AE190" s="420">
        <f>IF( $F190=0,0,((($F190/$E$187)*'PLAN DE ADQUISICIONES'!AB$67)*($G190/$F190)))</f>
        <v>0</v>
      </c>
      <c r="AF190" s="420">
        <f>IF( $F190=0,0,((($F190/$E$187)*'PLAN DE ADQUISICIONES'!AC$67)*($G190/$F190)))</f>
        <v>0</v>
      </c>
      <c r="AG190" s="421">
        <f>U190+V190+W190+X190+Y190+Z190+AA190+AB190+AC190+AD190+AE190+AF190</f>
        <v>0</v>
      </c>
      <c r="AH190" s="425">
        <f>IF( $F190=0,0,((($F190/$E$187)*'PLAN DE ADQUISICIONES'!AD$67)*($G190/$F190)))</f>
        <v>0</v>
      </c>
      <c r="AI190" s="420">
        <f>IF( $F190=0,0,((($F190/$E$187)*'PLAN DE ADQUISICIONES'!AE$67)*($G190/$F190)))</f>
        <v>0</v>
      </c>
      <c r="AJ190" s="420">
        <f>IF( $F190=0,0,((($F190/$E$187)*'PLAN DE ADQUISICIONES'!AF$67)*($G190/$F190)))</f>
        <v>0</v>
      </c>
      <c r="AK190" s="420">
        <f>IF( $F190=0,0,((($F190/$E$187)*'PLAN DE ADQUISICIONES'!AG$67)*($G190/$F190)))</f>
        <v>0</v>
      </c>
      <c r="AL190" s="420">
        <f>IF( $F190=0,0,((($F190/$E$187)*'PLAN DE ADQUISICIONES'!AH$67)*($G190/$F190)))</f>
        <v>0</v>
      </c>
      <c r="AM190" s="420">
        <f>IF( $F190=0,0,((($F190/$E$187)*'PLAN DE ADQUISICIONES'!AI$67)*($G190/$F190)))</f>
        <v>0</v>
      </c>
      <c r="AN190" s="420">
        <f>IF( $F190=0,0,((($F190/$E$187)*'PLAN DE ADQUISICIONES'!AJ$67)*($G190/$F190)))</f>
        <v>0</v>
      </c>
      <c r="AO190" s="420">
        <f>IF( $F190=0,0,((($F190/$E$187)*'PLAN DE ADQUISICIONES'!AK$67)*($G190/$F190)))</f>
        <v>0</v>
      </c>
      <c r="AP190" s="420">
        <f>IF( $F190=0,0,((($F190/$E$187)*'PLAN DE ADQUISICIONES'!AL$67)*($G190/$F190)))</f>
        <v>0</v>
      </c>
      <c r="AQ190" s="420">
        <f>IF( $F190=0,0,((($F190/$E$187)*'PLAN DE ADQUISICIONES'!AM$67)*($G190/$F190)))</f>
        <v>0</v>
      </c>
      <c r="AR190" s="420">
        <f>IF( $F190=0,0,((($F190/$E$187)*'PLAN DE ADQUISICIONES'!AN$67)*($G190/$F190)))</f>
        <v>0</v>
      </c>
      <c r="AS190" s="420">
        <f>IF( $F190=0,0,((($F190/$E$187)*'PLAN DE ADQUISICIONES'!AO$67)*($G190/$F190)))</f>
        <v>0</v>
      </c>
      <c r="AT190" s="423">
        <f>AH190+AI190+AJ190+AK190+AL190+AM190+AN190+AO190+AP190+AQ190+AR190+AS190</f>
        <v>0</v>
      </c>
      <c r="AU190" s="426">
        <f>AS190+AR190+AQ190+AP190+AO190+AN190+AM190+AL190+AK190+AJ190+AI190+AH190+AF190+AE190+AD190+AC190+AB190+AA190+Z190+Y190+X190+W190+V190+U190+S190+R190+Q190+P190+O190+N190+M190+L190+K190+J190+I190+H190</f>
        <v>0</v>
      </c>
      <c r="AV190" s="392">
        <f t="shared" si="40"/>
        <v>0</v>
      </c>
    </row>
    <row r="191" spans="2:48" s="60" customFormat="1" ht="12.75" customHeight="1" x14ac:dyDescent="0.25">
      <c r="B191" s="416" t="str">
        <f>+'FORMATO COSTEO C2'!C454</f>
        <v>2.3.4.4</v>
      </c>
      <c r="C191" s="417" t="str">
        <f>+'FORMATO COSTEO C2'!B454</f>
        <v>Categoría de gasto</v>
      </c>
      <c r="D191" s="428"/>
      <c r="E191" s="556"/>
      <c r="F191" s="420">
        <f>+'FORMATO COSTEO C2'!G454</f>
        <v>0</v>
      </c>
      <c r="G191" s="421">
        <f>+'FORMATO COSTEO C2'!L454</f>
        <v>0</v>
      </c>
      <c r="H191" s="425">
        <f>IF( $F191=0,0,((($F191/$E$187)*'PLAN DE ADQUISICIONES'!F$67)*($G191/$F191)))</f>
        <v>0</v>
      </c>
      <c r="I191" s="420">
        <f>IF( $F191=0,0,((($F191/$E$187)*'PLAN DE ADQUISICIONES'!G$67)*($G191/$F191)))</f>
        <v>0</v>
      </c>
      <c r="J191" s="420">
        <f>IF( $F191=0,0,((($F191/$E$187)*'PLAN DE ADQUISICIONES'!H$67)*($G191/$F191)))</f>
        <v>0</v>
      </c>
      <c r="K191" s="420">
        <f>IF( $F191=0,0,((($F191/$E$187)*'PLAN DE ADQUISICIONES'!I$67)*($G191/$F191)))</f>
        <v>0</v>
      </c>
      <c r="L191" s="420">
        <f>IF( $F191=0,0,((($F191/$E$187)*'PLAN DE ADQUISICIONES'!J$67)*($G191/$F191)))</f>
        <v>0</v>
      </c>
      <c r="M191" s="420">
        <f>IF( $F191=0,0,((($F191/$E$187)*'PLAN DE ADQUISICIONES'!K$67)*($G191/$F191)))</f>
        <v>0</v>
      </c>
      <c r="N191" s="420">
        <f>IF( $F191=0,0,((($F191/$E$187)*'PLAN DE ADQUISICIONES'!L$67)*($G191/$F191)))</f>
        <v>0</v>
      </c>
      <c r="O191" s="420">
        <f>IF( $F191=0,0,((($F191/$E$187)*'PLAN DE ADQUISICIONES'!M$67)*($G191/$F191)))</f>
        <v>0</v>
      </c>
      <c r="P191" s="420">
        <f>IF( $F191=0,0,((($F191/$E$187)*'PLAN DE ADQUISICIONES'!N$67)*($G191/$F191)))</f>
        <v>0</v>
      </c>
      <c r="Q191" s="420">
        <f>IF( $F191=0,0,((($F191/$E$187)*'PLAN DE ADQUISICIONES'!O$67)*($G191/$F191)))</f>
        <v>0</v>
      </c>
      <c r="R191" s="420">
        <f>IF( $F191=0,0,((($F191/$E$187)*'PLAN DE ADQUISICIONES'!P$67)*($G191/$F191)))</f>
        <v>0</v>
      </c>
      <c r="S191" s="420">
        <f>IF( $F191=0,0,((($F191/$E$187)*'PLAN DE ADQUISICIONES'!Q$67)*($G191/$F191)))</f>
        <v>0</v>
      </c>
      <c r="T191" s="423">
        <f>H191+I191+J191+K191+L191+M191+N191+O191+P191+Q191+R191+S191</f>
        <v>0</v>
      </c>
      <c r="U191" s="424">
        <f>IF( $F191=0,0,((($F191/$E$187)*'PLAN DE ADQUISICIONES'!R$67)*($G191/$F191)))</f>
        <v>0</v>
      </c>
      <c r="V191" s="420">
        <f>IF( $F191=0,0,((($F191/$E$187)*'PLAN DE ADQUISICIONES'!S$67)*($G191/$F191)))</f>
        <v>0</v>
      </c>
      <c r="W191" s="420">
        <f>IF( $F191=0,0,((($F191/$E$187)*'PLAN DE ADQUISICIONES'!T$67)*($G191/$F191)))</f>
        <v>0</v>
      </c>
      <c r="X191" s="420">
        <f>IF( $F191=0,0,((($F191/$E$187)*'PLAN DE ADQUISICIONES'!U$67)*($G191/$F191)))</f>
        <v>0</v>
      </c>
      <c r="Y191" s="420">
        <f>IF( $F191=0,0,((($F191/$E$187)*'PLAN DE ADQUISICIONES'!V$67)*($G191/$F191)))</f>
        <v>0</v>
      </c>
      <c r="Z191" s="420">
        <f>IF( $F191=0,0,((($F191/$E$187)*'PLAN DE ADQUISICIONES'!W$67)*($G191/$F191)))</f>
        <v>0</v>
      </c>
      <c r="AA191" s="420">
        <f>IF( $F191=0,0,((($F191/$E$187)*'PLAN DE ADQUISICIONES'!X$67)*($G191/$F191)))</f>
        <v>0</v>
      </c>
      <c r="AB191" s="420">
        <f>IF( $F191=0,0,((($F191/$E$187)*'PLAN DE ADQUISICIONES'!Y$67)*($G191/$F191)))</f>
        <v>0</v>
      </c>
      <c r="AC191" s="420">
        <f>IF( $F191=0,0,((($F191/$E$187)*'PLAN DE ADQUISICIONES'!Z$67)*($G191/$F191)))</f>
        <v>0</v>
      </c>
      <c r="AD191" s="420">
        <f>IF( $F191=0,0,((($F191/$E$187)*'PLAN DE ADQUISICIONES'!AA$67)*($G191/$F191)))</f>
        <v>0</v>
      </c>
      <c r="AE191" s="420">
        <f>IF( $F191=0,0,((($F191/$E$187)*'PLAN DE ADQUISICIONES'!AB$67)*($G191/$F191)))</f>
        <v>0</v>
      </c>
      <c r="AF191" s="420">
        <f>IF( $F191=0,0,((($F191/$E$187)*'PLAN DE ADQUISICIONES'!AC$67)*($G191/$F191)))</f>
        <v>0</v>
      </c>
      <c r="AG191" s="421">
        <f>U191+V191+W191+X191+Y191+Z191+AA191+AB191+AC191+AD191+AE191+AF191</f>
        <v>0</v>
      </c>
      <c r="AH191" s="425">
        <f>IF( $F191=0,0,((($F191/$E$187)*'PLAN DE ADQUISICIONES'!AD$67)*($G191/$F191)))</f>
        <v>0</v>
      </c>
      <c r="AI191" s="420">
        <f>IF( $F191=0,0,((($F191/$E$187)*'PLAN DE ADQUISICIONES'!AE$67)*($G191/$F191)))</f>
        <v>0</v>
      </c>
      <c r="AJ191" s="420">
        <f>IF( $F191=0,0,((($F191/$E$187)*'PLAN DE ADQUISICIONES'!AF$67)*($G191/$F191)))</f>
        <v>0</v>
      </c>
      <c r="AK191" s="420">
        <f>IF( $F191=0,0,((($F191/$E$187)*'PLAN DE ADQUISICIONES'!AG$67)*($G191/$F191)))</f>
        <v>0</v>
      </c>
      <c r="AL191" s="420">
        <f>IF( $F191=0,0,((($F191/$E$187)*'PLAN DE ADQUISICIONES'!AH$67)*($G191/$F191)))</f>
        <v>0</v>
      </c>
      <c r="AM191" s="420">
        <f>IF( $F191=0,0,((($F191/$E$187)*'PLAN DE ADQUISICIONES'!AI$67)*($G191/$F191)))</f>
        <v>0</v>
      </c>
      <c r="AN191" s="420">
        <f>IF( $F191=0,0,((($F191/$E$187)*'PLAN DE ADQUISICIONES'!AJ$67)*($G191/$F191)))</f>
        <v>0</v>
      </c>
      <c r="AO191" s="420">
        <f>IF( $F191=0,0,((($F191/$E$187)*'PLAN DE ADQUISICIONES'!AK$67)*($G191/$F191)))</f>
        <v>0</v>
      </c>
      <c r="AP191" s="420">
        <f>IF( $F191=0,0,((($F191/$E$187)*'PLAN DE ADQUISICIONES'!AL$67)*($G191/$F191)))</f>
        <v>0</v>
      </c>
      <c r="AQ191" s="420">
        <f>IF( $F191=0,0,((($F191/$E$187)*'PLAN DE ADQUISICIONES'!AM$67)*($G191/$F191)))</f>
        <v>0</v>
      </c>
      <c r="AR191" s="420">
        <f>IF( $F191=0,0,((($F191/$E$187)*'PLAN DE ADQUISICIONES'!AN$67)*($G191/$F191)))</f>
        <v>0</v>
      </c>
      <c r="AS191" s="420">
        <f>IF( $F191=0,0,((($F191/$E$187)*'PLAN DE ADQUISICIONES'!AO$67)*($G191/$F191)))</f>
        <v>0</v>
      </c>
      <c r="AT191" s="423">
        <f>AH191+AI191+AJ191+AK191+AL191+AM191+AN191+AO191+AP191+AQ191+AR191+AS191</f>
        <v>0</v>
      </c>
      <c r="AU191" s="426">
        <f>AS191+AR191+AQ191+AP191+AO191+AN191+AM191+AL191+AK191+AJ191+AI191+AH191+AF191+AE191+AD191+AC191+AB191+AA191+Z191+Y191+X191+W191+V191+U191+S191+R191+Q191+P191+O191+N191+M191+L191+K191+J191+I191+H191</f>
        <v>0</v>
      </c>
      <c r="AV191" s="392">
        <f t="shared" si="40"/>
        <v>0</v>
      </c>
    </row>
    <row r="192" spans="2:48" s="60" customFormat="1" ht="12.75" customHeight="1" x14ac:dyDescent="0.25">
      <c r="B192" s="416" t="str">
        <f>+'FORMATO COSTEO C2'!C460</f>
        <v>2.3.4.5</v>
      </c>
      <c r="C192" s="417" t="str">
        <f>+'FORMATO COSTEO C2'!B460</f>
        <v>Categoría de gasto</v>
      </c>
      <c r="D192" s="428"/>
      <c r="E192" s="556"/>
      <c r="F192" s="420">
        <f>+'FORMATO COSTEO C2'!G460</f>
        <v>0</v>
      </c>
      <c r="G192" s="421">
        <f>+'FORMATO COSTEO C2'!L460</f>
        <v>0</v>
      </c>
      <c r="H192" s="425">
        <f>IF( $F192=0,0,((($F192/$E$187)*'PLAN DE ADQUISICIONES'!F$67)*($G192/$F192)))</f>
        <v>0</v>
      </c>
      <c r="I192" s="420">
        <f>IF( $F192=0,0,((($F192/$E$187)*'PLAN DE ADQUISICIONES'!G$67)*($G192/$F192)))</f>
        <v>0</v>
      </c>
      <c r="J192" s="420">
        <f>IF( $F192=0,0,((($F192/$E$187)*'PLAN DE ADQUISICIONES'!H$67)*($G192/$F192)))</f>
        <v>0</v>
      </c>
      <c r="K192" s="420">
        <f>IF( $F192=0,0,((($F192/$E$187)*'PLAN DE ADQUISICIONES'!I$67)*($G192/$F192)))</f>
        <v>0</v>
      </c>
      <c r="L192" s="420">
        <f>IF( $F192=0,0,((($F192/$E$187)*'PLAN DE ADQUISICIONES'!J$67)*($G192/$F192)))</f>
        <v>0</v>
      </c>
      <c r="M192" s="420">
        <f>IF( $F192=0,0,((($F192/$E$187)*'PLAN DE ADQUISICIONES'!K$67)*($G192/$F192)))</f>
        <v>0</v>
      </c>
      <c r="N192" s="420">
        <f>IF( $F192=0,0,((($F192/$E$187)*'PLAN DE ADQUISICIONES'!L$67)*($G192/$F192)))</f>
        <v>0</v>
      </c>
      <c r="O192" s="420">
        <f>IF( $F192=0,0,((($F192/$E$187)*'PLAN DE ADQUISICIONES'!M$67)*($G192/$F192)))</f>
        <v>0</v>
      </c>
      <c r="P192" s="420">
        <f>IF( $F192=0,0,((($F192/$E$187)*'PLAN DE ADQUISICIONES'!N$67)*($G192/$F192)))</f>
        <v>0</v>
      </c>
      <c r="Q192" s="420">
        <f>IF( $F192=0,0,((($F192/$E$187)*'PLAN DE ADQUISICIONES'!O$67)*($G192/$F192)))</f>
        <v>0</v>
      </c>
      <c r="R192" s="420">
        <f>IF( $F192=0,0,((($F192/$E$187)*'PLAN DE ADQUISICIONES'!P$67)*($G192/$F192)))</f>
        <v>0</v>
      </c>
      <c r="S192" s="420">
        <f>IF( $F192=0,0,((($F192/$E$187)*'PLAN DE ADQUISICIONES'!Q$67)*($G192/$F192)))</f>
        <v>0</v>
      </c>
      <c r="T192" s="423">
        <f>H192+I192+J192+K192+L192+M192+N192+O192+P192+Q192+R192+S192</f>
        <v>0</v>
      </c>
      <c r="U192" s="424">
        <f>IF( $F192=0,0,((($F192/$E$187)*'PLAN DE ADQUISICIONES'!R$67)*($G192/$F192)))</f>
        <v>0</v>
      </c>
      <c r="V192" s="420">
        <f>IF( $F192=0,0,((($F192/$E$187)*'PLAN DE ADQUISICIONES'!S$67)*($G192/$F192)))</f>
        <v>0</v>
      </c>
      <c r="W192" s="420">
        <f>IF( $F192=0,0,((($F192/$E$187)*'PLAN DE ADQUISICIONES'!T$67)*($G192/$F192)))</f>
        <v>0</v>
      </c>
      <c r="X192" s="420">
        <f>IF( $F192=0,0,((($F192/$E$187)*'PLAN DE ADQUISICIONES'!U$67)*($G192/$F192)))</f>
        <v>0</v>
      </c>
      <c r="Y192" s="420">
        <f>IF( $F192=0,0,((($F192/$E$187)*'PLAN DE ADQUISICIONES'!V$67)*($G192/$F192)))</f>
        <v>0</v>
      </c>
      <c r="Z192" s="420">
        <f>IF( $F192=0,0,((($F192/$E$187)*'PLAN DE ADQUISICIONES'!W$67)*($G192/$F192)))</f>
        <v>0</v>
      </c>
      <c r="AA192" s="420">
        <f>IF( $F192=0,0,((($F192/$E$187)*'PLAN DE ADQUISICIONES'!X$67)*($G192/$F192)))</f>
        <v>0</v>
      </c>
      <c r="AB192" s="420">
        <f>IF( $F192=0,0,((($F192/$E$187)*'PLAN DE ADQUISICIONES'!Y$67)*($G192/$F192)))</f>
        <v>0</v>
      </c>
      <c r="AC192" s="420">
        <f>IF( $F192=0,0,((($F192/$E$187)*'PLAN DE ADQUISICIONES'!Z$67)*($G192/$F192)))</f>
        <v>0</v>
      </c>
      <c r="AD192" s="420">
        <f>IF( $F192=0,0,((($F192/$E$187)*'PLAN DE ADQUISICIONES'!AA$67)*($G192/$F192)))</f>
        <v>0</v>
      </c>
      <c r="AE192" s="420">
        <f>IF( $F192=0,0,((($F192/$E$187)*'PLAN DE ADQUISICIONES'!AB$67)*($G192/$F192)))</f>
        <v>0</v>
      </c>
      <c r="AF192" s="420">
        <f>IF( $F192=0,0,((($F192/$E$187)*'PLAN DE ADQUISICIONES'!AC$67)*($G192/$F192)))</f>
        <v>0</v>
      </c>
      <c r="AG192" s="421">
        <f>U192+V192+W192+X192+Y192+Z192+AA192+AB192+AC192+AD192+AE192+AF192</f>
        <v>0</v>
      </c>
      <c r="AH192" s="425">
        <f>IF( $F192=0,0,((($F192/$E$187)*'PLAN DE ADQUISICIONES'!AD$67)*($G192/$F192)))</f>
        <v>0</v>
      </c>
      <c r="AI192" s="420">
        <f>IF( $F192=0,0,((($F192/$E$187)*'PLAN DE ADQUISICIONES'!AE$67)*($G192/$F192)))</f>
        <v>0</v>
      </c>
      <c r="AJ192" s="420">
        <f>IF( $F192=0,0,((($F192/$E$187)*'PLAN DE ADQUISICIONES'!AF$67)*($G192/$F192)))</f>
        <v>0</v>
      </c>
      <c r="AK192" s="420">
        <f>IF( $F192=0,0,((($F192/$E$187)*'PLAN DE ADQUISICIONES'!AG$67)*($G192/$F192)))</f>
        <v>0</v>
      </c>
      <c r="AL192" s="420">
        <f>IF( $F192=0,0,((($F192/$E$187)*'PLAN DE ADQUISICIONES'!AH$67)*($G192/$F192)))</f>
        <v>0</v>
      </c>
      <c r="AM192" s="420">
        <f>IF( $F192=0,0,((($F192/$E$187)*'PLAN DE ADQUISICIONES'!AI$67)*($G192/$F192)))</f>
        <v>0</v>
      </c>
      <c r="AN192" s="420">
        <f>IF( $F192=0,0,((($F192/$E$187)*'PLAN DE ADQUISICIONES'!AJ$67)*($G192/$F192)))</f>
        <v>0</v>
      </c>
      <c r="AO192" s="420">
        <f>IF( $F192=0,0,((($F192/$E$187)*'PLAN DE ADQUISICIONES'!AK$67)*($G192/$F192)))</f>
        <v>0</v>
      </c>
      <c r="AP192" s="420">
        <f>IF( $F192=0,0,((($F192/$E$187)*'PLAN DE ADQUISICIONES'!AL$67)*($G192/$F192)))</f>
        <v>0</v>
      </c>
      <c r="AQ192" s="420">
        <f>IF( $F192=0,0,((($F192/$E$187)*'PLAN DE ADQUISICIONES'!AM$67)*($G192/$F192)))</f>
        <v>0</v>
      </c>
      <c r="AR192" s="420">
        <f>IF( $F192=0,0,((($F192/$E$187)*'PLAN DE ADQUISICIONES'!AN$67)*($G192/$F192)))</f>
        <v>0</v>
      </c>
      <c r="AS192" s="420">
        <f>IF( $F192=0,0,((($F192/$E$187)*'PLAN DE ADQUISICIONES'!AO$67)*($G192/$F192)))</f>
        <v>0</v>
      </c>
      <c r="AT192" s="423">
        <f>AH192+AI192+AJ192+AK192+AL192+AM192+AN192+AO192+AP192+AQ192+AR192+AS192</f>
        <v>0</v>
      </c>
      <c r="AU192" s="426">
        <f>AS192+AR192+AQ192+AP192+AO192+AN192+AM192+AL192+AK192+AJ192+AI192+AH192+AF192+AE192+AD192+AC192+AB192+AA192+Z192+Y192+X192+W192+V192+U192+S192+R192+Q192+P192+O192+N192+M192+L192+K192+J192+I192+H192</f>
        <v>0</v>
      </c>
      <c r="AV192" s="392">
        <f t="shared" si="40"/>
        <v>0</v>
      </c>
    </row>
    <row r="193" spans="2:49" s="60" customFormat="1" ht="12.75" customHeight="1" x14ac:dyDescent="0.25">
      <c r="B193" s="406" t="str">
        <f>+'FORMATO COSTEO C2'!C466</f>
        <v>2.3.5</v>
      </c>
      <c r="C193" s="430">
        <f>+'FORMATO COSTEO C2'!B466</f>
        <v>0</v>
      </c>
      <c r="D193" s="408" t="str">
        <f>+'FORMATO COSTEO C2'!D466</f>
        <v>Unidad medida</v>
      </c>
      <c r="E193" s="538">
        <f>+'FORMATO COSTEO C2'!E466</f>
        <v>0</v>
      </c>
      <c r="F193" s="410">
        <f>SUM(F194:F198)</f>
        <v>0</v>
      </c>
      <c r="G193" s="411">
        <f t="shared" ref="G193:AS193" si="51">SUM(G194:G198)</f>
        <v>0</v>
      </c>
      <c r="H193" s="412">
        <f t="shared" si="51"/>
        <v>0</v>
      </c>
      <c r="I193" s="410">
        <f t="shared" si="51"/>
        <v>0</v>
      </c>
      <c r="J193" s="410">
        <f t="shared" si="51"/>
        <v>0</v>
      </c>
      <c r="K193" s="410">
        <f t="shared" si="51"/>
        <v>0</v>
      </c>
      <c r="L193" s="410">
        <f t="shared" si="51"/>
        <v>0</v>
      </c>
      <c r="M193" s="410">
        <f t="shared" si="51"/>
        <v>0</v>
      </c>
      <c r="N193" s="410">
        <f t="shared" si="51"/>
        <v>0</v>
      </c>
      <c r="O193" s="410">
        <f t="shared" si="51"/>
        <v>0</v>
      </c>
      <c r="P193" s="410">
        <f t="shared" si="51"/>
        <v>0</v>
      </c>
      <c r="Q193" s="410">
        <f t="shared" si="51"/>
        <v>0</v>
      </c>
      <c r="R193" s="410">
        <f t="shared" si="51"/>
        <v>0</v>
      </c>
      <c r="S193" s="410">
        <f t="shared" si="51"/>
        <v>0</v>
      </c>
      <c r="T193" s="413">
        <f>SUM(T194:T198)</f>
        <v>0</v>
      </c>
      <c r="U193" s="414">
        <f t="shared" si="51"/>
        <v>0</v>
      </c>
      <c r="V193" s="410">
        <f t="shared" si="51"/>
        <v>0</v>
      </c>
      <c r="W193" s="410">
        <f t="shared" si="51"/>
        <v>0</v>
      </c>
      <c r="X193" s="410">
        <f t="shared" si="51"/>
        <v>0</v>
      </c>
      <c r="Y193" s="410">
        <f t="shared" si="51"/>
        <v>0</v>
      </c>
      <c r="Z193" s="410">
        <f t="shared" si="51"/>
        <v>0</v>
      </c>
      <c r="AA193" s="410">
        <f t="shared" si="51"/>
        <v>0</v>
      </c>
      <c r="AB193" s="410">
        <f t="shared" si="51"/>
        <v>0</v>
      </c>
      <c r="AC193" s="410">
        <f t="shared" si="51"/>
        <v>0</v>
      </c>
      <c r="AD193" s="410">
        <f t="shared" si="51"/>
        <v>0</v>
      </c>
      <c r="AE193" s="410">
        <f t="shared" si="51"/>
        <v>0</v>
      </c>
      <c r="AF193" s="410">
        <f t="shared" si="51"/>
        <v>0</v>
      </c>
      <c r="AG193" s="411">
        <f t="shared" si="51"/>
        <v>0</v>
      </c>
      <c r="AH193" s="412">
        <f t="shared" si="51"/>
        <v>0</v>
      </c>
      <c r="AI193" s="410">
        <f t="shared" si="51"/>
        <v>0</v>
      </c>
      <c r="AJ193" s="410">
        <f t="shared" si="51"/>
        <v>0</v>
      </c>
      <c r="AK193" s="410">
        <f t="shared" si="51"/>
        <v>0</v>
      </c>
      <c r="AL193" s="410">
        <f t="shared" si="51"/>
        <v>0</v>
      </c>
      <c r="AM193" s="410">
        <f t="shared" si="51"/>
        <v>0</v>
      </c>
      <c r="AN193" s="410">
        <f t="shared" si="51"/>
        <v>0</v>
      </c>
      <c r="AO193" s="410">
        <f t="shared" si="51"/>
        <v>0</v>
      </c>
      <c r="AP193" s="410">
        <f t="shared" si="51"/>
        <v>0</v>
      </c>
      <c r="AQ193" s="410">
        <f t="shared" si="51"/>
        <v>0</v>
      </c>
      <c r="AR193" s="410">
        <f t="shared" si="51"/>
        <v>0</v>
      </c>
      <c r="AS193" s="410">
        <f t="shared" si="51"/>
        <v>0</v>
      </c>
      <c r="AT193" s="413">
        <f>SUM(AT194:AT198)</f>
        <v>0</v>
      </c>
      <c r="AU193" s="415">
        <f>SUM(AU194:AU198)</f>
        <v>0</v>
      </c>
      <c r="AV193" s="392">
        <f t="shared" si="40"/>
        <v>0</v>
      </c>
    </row>
    <row r="194" spans="2:49" s="60" customFormat="1" ht="12.75" customHeight="1" x14ac:dyDescent="0.25">
      <c r="B194" s="416" t="str">
        <f>+'FORMATO COSTEO C2'!C468</f>
        <v>2.3.5.1</v>
      </c>
      <c r="C194" s="417" t="str">
        <f>+'FORMATO COSTEO C2'!B468</f>
        <v>Categoría de gasto</v>
      </c>
      <c r="D194" s="428"/>
      <c r="E194" s="556"/>
      <c r="F194" s="420">
        <f>+'FORMATO COSTEO C2'!G468</f>
        <v>0</v>
      </c>
      <c r="G194" s="421">
        <f>+'FORMATO COSTEO C2'!L468</f>
        <v>0</v>
      </c>
      <c r="H194" s="422">
        <f>IF( $F194=0,0,((($F194/$E$193)*'PLAN DE ADQUISICIONES'!F$68)*($G194/$F194)))</f>
        <v>0</v>
      </c>
      <c r="I194" s="420">
        <f>IF( $F194=0,0,((($F194/$E$193)*'PLAN DE ADQUISICIONES'!G$68)*($G194/$F194)))</f>
        <v>0</v>
      </c>
      <c r="J194" s="420">
        <f>IF( $F194=0,0,((($F194/$E$193)*'PLAN DE ADQUISICIONES'!H$68)*($G194/$F194)))</f>
        <v>0</v>
      </c>
      <c r="K194" s="420">
        <f>IF( $F194=0,0,((($F194/$E$193)*'PLAN DE ADQUISICIONES'!I$68)*($G194/$F194)))</f>
        <v>0</v>
      </c>
      <c r="L194" s="420">
        <f>IF( $F194=0,0,((($F194/$E$193)*'PLAN DE ADQUISICIONES'!J$68)*($G194/$F194)))</f>
        <v>0</v>
      </c>
      <c r="M194" s="420">
        <f>IF( $F194=0,0,((($F194/$E$193)*'PLAN DE ADQUISICIONES'!K$68)*($G194/$F194)))</f>
        <v>0</v>
      </c>
      <c r="N194" s="420">
        <f>IF( $F194=0,0,((($F194/$E$193)*'PLAN DE ADQUISICIONES'!L$68)*($G194/$F194)))</f>
        <v>0</v>
      </c>
      <c r="O194" s="420">
        <f>IF( $F194=0,0,((($F194/$E$193)*'PLAN DE ADQUISICIONES'!M$68)*($G194/$F194)))</f>
        <v>0</v>
      </c>
      <c r="P194" s="420">
        <f>IF( $F194=0,0,((($F194/$E$193)*'PLAN DE ADQUISICIONES'!N$68)*($G194/$F194)))</f>
        <v>0</v>
      </c>
      <c r="Q194" s="420">
        <f>IF( $F194=0,0,((($F194/$E$193)*'PLAN DE ADQUISICIONES'!O$68)*($G194/$F194)))</f>
        <v>0</v>
      </c>
      <c r="R194" s="420">
        <f>IF( $F194=0,0,((($F194/$E$193)*'PLAN DE ADQUISICIONES'!P$68)*($G194/$F194)))</f>
        <v>0</v>
      </c>
      <c r="S194" s="420">
        <f>IF( $F194=0,0,((($F194/$E$193)*'PLAN DE ADQUISICIONES'!Q$68)*($G194/$F194)))</f>
        <v>0</v>
      </c>
      <c r="T194" s="423">
        <f>H194+I194+J194+K194+L194+M194+N194+O194+P194+Q194+R194+S194</f>
        <v>0</v>
      </c>
      <c r="U194" s="424">
        <f>IF( $F194=0,0,((($F194/$E$193)*'PLAN DE ADQUISICIONES'!R$68)*($G194/$F194)))</f>
        <v>0</v>
      </c>
      <c r="V194" s="420">
        <f>IF( $F194=0,0,((($F194/$E$193)*'PLAN DE ADQUISICIONES'!S$68)*($G194/$F194)))</f>
        <v>0</v>
      </c>
      <c r="W194" s="420">
        <f>IF( $F194=0,0,((($F194/$E$193)*'PLAN DE ADQUISICIONES'!T$68)*($G194/$F194)))</f>
        <v>0</v>
      </c>
      <c r="X194" s="420">
        <f>IF( $F194=0,0,((($F194/$E$193)*'PLAN DE ADQUISICIONES'!U$68)*($G194/$F194)))</f>
        <v>0</v>
      </c>
      <c r="Y194" s="420">
        <f>IF( $F194=0,0,((($F194/$E$193)*'PLAN DE ADQUISICIONES'!V$68)*($G194/$F194)))</f>
        <v>0</v>
      </c>
      <c r="Z194" s="420">
        <f>IF( $F194=0,0,((($F194/$E$193)*'PLAN DE ADQUISICIONES'!W$68)*($G194/$F194)))</f>
        <v>0</v>
      </c>
      <c r="AA194" s="420">
        <f>IF( $F194=0,0,((($F194/$E$193)*'PLAN DE ADQUISICIONES'!X$68)*($G194/$F194)))</f>
        <v>0</v>
      </c>
      <c r="AB194" s="420">
        <f>IF( $F194=0,0,((($F194/$E$193)*'PLAN DE ADQUISICIONES'!Y$68)*($G194/$F194)))</f>
        <v>0</v>
      </c>
      <c r="AC194" s="420">
        <f>IF( $F194=0,0,((($F194/$E$193)*'PLAN DE ADQUISICIONES'!Z$68)*($G194/$F194)))</f>
        <v>0</v>
      </c>
      <c r="AD194" s="420">
        <f>IF( $F194=0,0,((($F194/$E$193)*'PLAN DE ADQUISICIONES'!AA$68)*($G194/$F194)))</f>
        <v>0</v>
      </c>
      <c r="AE194" s="420">
        <f>IF( $F194=0,0,((($F194/$E$193)*'PLAN DE ADQUISICIONES'!AB$68)*($G194/$F194)))</f>
        <v>0</v>
      </c>
      <c r="AF194" s="420">
        <f>IF( $F194=0,0,((($F194/$E$193)*'PLAN DE ADQUISICIONES'!AC$68)*($G194/$F194)))</f>
        <v>0</v>
      </c>
      <c r="AG194" s="421">
        <f>U194+V194+W194+X194+Y194+Z194+AA194+AB194+AC194+AD194+AE194+AF194</f>
        <v>0</v>
      </c>
      <c r="AH194" s="425">
        <f>IF( $F194=0,0,((($F194/$E$193)*'PLAN DE ADQUISICIONES'!AD$68)*($G194/$F194)))</f>
        <v>0</v>
      </c>
      <c r="AI194" s="420">
        <f>IF( $F194=0,0,((($F194/$E$193)*'PLAN DE ADQUISICIONES'!AE$68)*($G194/$F194)))</f>
        <v>0</v>
      </c>
      <c r="AJ194" s="420">
        <f>IF( $F194=0,0,((($F194/$E$193)*'PLAN DE ADQUISICIONES'!AF$68)*($G194/$F194)))</f>
        <v>0</v>
      </c>
      <c r="AK194" s="420">
        <f>IF( $F194=0,0,((($F194/$E$193)*'PLAN DE ADQUISICIONES'!AG$68)*($G194/$F194)))</f>
        <v>0</v>
      </c>
      <c r="AL194" s="420">
        <f>IF( $F194=0,0,((($F194/$E$193)*'PLAN DE ADQUISICIONES'!AH$68)*($G194/$F194)))</f>
        <v>0</v>
      </c>
      <c r="AM194" s="420">
        <f>IF( $F194=0,0,((($F194/$E$193)*'PLAN DE ADQUISICIONES'!AI$68)*($G194/$F194)))</f>
        <v>0</v>
      </c>
      <c r="AN194" s="420">
        <f>IF( $F194=0,0,((($F194/$E$193)*'PLAN DE ADQUISICIONES'!AJ$68)*($G194/$F194)))</f>
        <v>0</v>
      </c>
      <c r="AO194" s="420">
        <f>IF( $F194=0,0,((($F194/$E$193)*'PLAN DE ADQUISICIONES'!AK$68)*($G194/$F194)))</f>
        <v>0</v>
      </c>
      <c r="AP194" s="420">
        <f>IF( $F194=0,0,((($F194/$E$193)*'PLAN DE ADQUISICIONES'!AL$68)*($G194/$F194)))</f>
        <v>0</v>
      </c>
      <c r="AQ194" s="420">
        <f>IF( $F194=0,0,((($F194/$E$193)*'PLAN DE ADQUISICIONES'!AM$68)*($G194/$F194)))</f>
        <v>0</v>
      </c>
      <c r="AR194" s="420">
        <f>IF( $F194=0,0,((($F194/$E$193)*'PLAN DE ADQUISICIONES'!AN$68)*($G194/$F194)))</f>
        <v>0</v>
      </c>
      <c r="AS194" s="420">
        <f>IF( $F194=0,0,((($F194/$E$193)*'PLAN DE ADQUISICIONES'!AO$68)*($G194/$F194)))</f>
        <v>0</v>
      </c>
      <c r="AT194" s="423">
        <f>AH194+AI194+AJ194+AK194+AL194+AM194+AN194+AO194+AP194+AQ194+AR194+AS194</f>
        <v>0</v>
      </c>
      <c r="AU194" s="426">
        <f>AS194+AR194+AQ194+AP194+AO194+AN194+AM194+AL194+AK194+AJ194+AI194+AH194+AF194+AE194+AD194+AC194+AB194+AA194+Z194+Y194+X194+W194+V194+U194+S194+R194+Q194+P194+O194+N194+M194+L194+K194+J194+I194+H194</f>
        <v>0</v>
      </c>
      <c r="AV194" s="392">
        <f t="shared" si="40"/>
        <v>0</v>
      </c>
    </row>
    <row r="195" spans="2:49" s="60" customFormat="1" ht="12.75" customHeight="1" x14ac:dyDescent="0.25">
      <c r="B195" s="416" t="str">
        <f>+'FORMATO COSTEO C2'!C474</f>
        <v>2.3.5.2</v>
      </c>
      <c r="C195" s="417" t="str">
        <f>+'FORMATO COSTEO C2'!B474</f>
        <v>Categoría de gasto</v>
      </c>
      <c r="D195" s="428"/>
      <c r="E195" s="556"/>
      <c r="F195" s="420">
        <f>+'FORMATO COSTEO C2'!G474</f>
        <v>0</v>
      </c>
      <c r="G195" s="421">
        <f>+'FORMATO COSTEO C2'!L474</f>
        <v>0</v>
      </c>
      <c r="H195" s="425">
        <f>IF( $F195=0,0,((($F195/$E$193)*'PLAN DE ADQUISICIONES'!F$68)*($G195/$F195)))</f>
        <v>0</v>
      </c>
      <c r="I195" s="420">
        <f>IF( $F195=0,0,((($F195/$E$193)*'PLAN DE ADQUISICIONES'!G$68)*($G195/$F195)))</f>
        <v>0</v>
      </c>
      <c r="J195" s="420">
        <f>IF( $F195=0,0,((($F195/$E$193)*'PLAN DE ADQUISICIONES'!H$68)*($G195/$F195)))</f>
        <v>0</v>
      </c>
      <c r="K195" s="420">
        <f>IF( $F195=0,0,((($F195/$E$193)*'PLAN DE ADQUISICIONES'!I$68)*($G195/$F195)))</f>
        <v>0</v>
      </c>
      <c r="L195" s="420">
        <f>IF( $F195=0,0,((($F195/$E$193)*'PLAN DE ADQUISICIONES'!J$68)*($G195/$F195)))</f>
        <v>0</v>
      </c>
      <c r="M195" s="420">
        <f>IF( $F195=0,0,((($F195/$E$193)*'PLAN DE ADQUISICIONES'!K$68)*($G195/$F195)))</f>
        <v>0</v>
      </c>
      <c r="N195" s="420">
        <f>IF( $F195=0,0,((($F195/$E$193)*'PLAN DE ADQUISICIONES'!L$68)*($G195/$F195)))</f>
        <v>0</v>
      </c>
      <c r="O195" s="420">
        <f>IF( $F195=0,0,((($F195/$E$193)*'PLAN DE ADQUISICIONES'!M$68)*($G195/$F195)))</f>
        <v>0</v>
      </c>
      <c r="P195" s="420">
        <f>IF( $F195=0,0,((($F195/$E$193)*'PLAN DE ADQUISICIONES'!N$68)*($G195/$F195)))</f>
        <v>0</v>
      </c>
      <c r="Q195" s="420">
        <f>IF( $F195=0,0,((($F195/$E$193)*'PLAN DE ADQUISICIONES'!O$68)*($G195/$F195)))</f>
        <v>0</v>
      </c>
      <c r="R195" s="420">
        <f>IF( $F195=0,0,((($F195/$E$193)*'PLAN DE ADQUISICIONES'!P$68)*($G195/$F195)))</f>
        <v>0</v>
      </c>
      <c r="S195" s="420">
        <f>IF( $F195=0,0,((($F195/$E$193)*'PLAN DE ADQUISICIONES'!Q$68)*($G195/$F195)))</f>
        <v>0</v>
      </c>
      <c r="T195" s="423">
        <f>H195+I195+J195+K195+L195+M195+N195+O195+P195+Q195+R195+S195</f>
        <v>0</v>
      </c>
      <c r="U195" s="424">
        <f>IF( $F195=0,0,((($F195/$E$193)*'PLAN DE ADQUISICIONES'!R$68)*($G195/$F195)))</f>
        <v>0</v>
      </c>
      <c r="V195" s="420">
        <f>IF( $F195=0,0,((($F195/$E$193)*'PLAN DE ADQUISICIONES'!S$68)*($G195/$F195)))</f>
        <v>0</v>
      </c>
      <c r="W195" s="420">
        <f>IF( $F195=0,0,((($F195/$E$193)*'PLAN DE ADQUISICIONES'!T$68)*($G195/$F195)))</f>
        <v>0</v>
      </c>
      <c r="X195" s="420">
        <f>IF( $F195=0,0,((($F195/$E$193)*'PLAN DE ADQUISICIONES'!U$68)*($G195/$F195)))</f>
        <v>0</v>
      </c>
      <c r="Y195" s="420">
        <f>IF( $F195=0,0,((($F195/$E$193)*'PLAN DE ADQUISICIONES'!V$68)*($G195/$F195)))</f>
        <v>0</v>
      </c>
      <c r="Z195" s="420">
        <f>IF( $F195=0,0,((($F195/$E$193)*'PLAN DE ADQUISICIONES'!W$68)*($G195/$F195)))</f>
        <v>0</v>
      </c>
      <c r="AA195" s="420">
        <f>IF( $F195=0,0,((($F195/$E$193)*'PLAN DE ADQUISICIONES'!X$68)*($G195/$F195)))</f>
        <v>0</v>
      </c>
      <c r="AB195" s="420">
        <f>IF( $F195=0,0,((($F195/$E$193)*'PLAN DE ADQUISICIONES'!Y$68)*($G195/$F195)))</f>
        <v>0</v>
      </c>
      <c r="AC195" s="420">
        <f>IF( $F195=0,0,((($F195/$E$193)*'PLAN DE ADQUISICIONES'!Z$68)*($G195/$F195)))</f>
        <v>0</v>
      </c>
      <c r="AD195" s="420">
        <f>IF( $F195=0,0,((($F195/$E$193)*'PLAN DE ADQUISICIONES'!AA$68)*($G195/$F195)))</f>
        <v>0</v>
      </c>
      <c r="AE195" s="420">
        <f>IF( $F195=0,0,((($F195/$E$193)*'PLAN DE ADQUISICIONES'!AB$68)*($G195/$F195)))</f>
        <v>0</v>
      </c>
      <c r="AF195" s="420">
        <f>IF( $F195=0,0,((($F195/$E$193)*'PLAN DE ADQUISICIONES'!AC$68)*($G195/$F195)))</f>
        <v>0</v>
      </c>
      <c r="AG195" s="421">
        <f>U195+V195+W195+X195+Y195+Z195+AA195+AB195+AC195+AD195+AE195+AF195</f>
        <v>0</v>
      </c>
      <c r="AH195" s="425">
        <f>IF( $F195=0,0,((($F195/$E$193)*'PLAN DE ADQUISICIONES'!AD$68)*($G195/$F195)))</f>
        <v>0</v>
      </c>
      <c r="AI195" s="420">
        <f>IF( $F195=0,0,((($F195/$E$193)*'PLAN DE ADQUISICIONES'!AE$68)*($G195/$F195)))</f>
        <v>0</v>
      </c>
      <c r="AJ195" s="420">
        <f>IF( $F195=0,0,((($F195/$E$193)*'PLAN DE ADQUISICIONES'!AF$68)*($G195/$F195)))</f>
        <v>0</v>
      </c>
      <c r="AK195" s="420">
        <f>IF( $F195=0,0,((($F195/$E$193)*'PLAN DE ADQUISICIONES'!AG$68)*($G195/$F195)))</f>
        <v>0</v>
      </c>
      <c r="AL195" s="420">
        <f>IF( $F195=0,0,((($F195/$E$193)*'PLAN DE ADQUISICIONES'!AH$68)*($G195/$F195)))</f>
        <v>0</v>
      </c>
      <c r="AM195" s="420">
        <f>IF( $F195=0,0,((($F195/$E$193)*'PLAN DE ADQUISICIONES'!AI$68)*($G195/$F195)))</f>
        <v>0</v>
      </c>
      <c r="AN195" s="420">
        <f>IF( $F195=0,0,((($F195/$E$193)*'PLAN DE ADQUISICIONES'!AJ$68)*($G195/$F195)))</f>
        <v>0</v>
      </c>
      <c r="AO195" s="420">
        <f>IF( $F195=0,0,((($F195/$E$193)*'PLAN DE ADQUISICIONES'!AK$68)*($G195/$F195)))</f>
        <v>0</v>
      </c>
      <c r="AP195" s="420">
        <f>IF( $F195=0,0,((($F195/$E$193)*'PLAN DE ADQUISICIONES'!AL$68)*($G195/$F195)))</f>
        <v>0</v>
      </c>
      <c r="AQ195" s="420">
        <f>IF( $F195=0,0,((($F195/$E$193)*'PLAN DE ADQUISICIONES'!AM$68)*($G195/$F195)))</f>
        <v>0</v>
      </c>
      <c r="AR195" s="420">
        <f>IF( $F195=0,0,((($F195/$E$193)*'PLAN DE ADQUISICIONES'!AN$68)*($G195/$F195)))</f>
        <v>0</v>
      </c>
      <c r="AS195" s="420">
        <f>IF( $F195=0,0,((($F195/$E$193)*'PLAN DE ADQUISICIONES'!AO$68)*($G195/$F195)))</f>
        <v>0</v>
      </c>
      <c r="AT195" s="423">
        <f>AH195+AI195+AJ195+AK195+AL195+AM195+AN195+AO195+AP195+AQ195+AR195+AS195</f>
        <v>0</v>
      </c>
      <c r="AU195" s="426">
        <f>AS195+AR195+AQ195+AP195+AO195+AN195+AM195+AL195+AK195+AJ195+AI195+AH195+AF195+AE195+AD195+AC195+AB195+AA195+Z195+Y195+X195+W195+V195+U195+S195+R195+Q195+P195+O195+N195+M195+L195+K195+J195+I195+H195</f>
        <v>0</v>
      </c>
      <c r="AV195" s="392">
        <f t="shared" si="40"/>
        <v>0</v>
      </c>
    </row>
    <row r="196" spans="2:49" s="60" customFormat="1" ht="12.75" customHeight="1" x14ac:dyDescent="0.25">
      <c r="B196" s="416" t="str">
        <f>+'FORMATO COSTEO C2'!C480</f>
        <v>2.3.5.3</v>
      </c>
      <c r="C196" s="417" t="str">
        <f>+'FORMATO COSTEO C2'!B480</f>
        <v>Categoría de gasto</v>
      </c>
      <c r="D196" s="428"/>
      <c r="E196" s="556"/>
      <c r="F196" s="420">
        <f>+'FORMATO COSTEO C2'!G480</f>
        <v>0</v>
      </c>
      <c r="G196" s="421">
        <f>+'FORMATO COSTEO C2'!L480</f>
        <v>0</v>
      </c>
      <c r="H196" s="425">
        <f>IF( $F196=0,0,((($F196/$E$193)*'PLAN DE ADQUISICIONES'!F$68)*($G196/$F196)))</f>
        <v>0</v>
      </c>
      <c r="I196" s="420">
        <f>IF( $F196=0,0,((($F196/$E$193)*'PLAN DE ADQUISICIONES'!G$68)*($G196/$F196)))</f>
        <v>0</v>
      </c>
      <c r="J196" s="420">
        <f>IF( $F196=0,0,((($F196/$E$193)*'PLAN DE ADQUISICIONES'!H$68)*($G196/$F196)))</f>
        <v>0</v>
      </c>
      <c r="K196" s="420">
        <f>IF( $F196=0,0,((($F196/$E$193)*'PLAN DE ADQUISICIONES'!I$68)*($G196/$F196)))</f>
        <v>0</v>
      </c>
      <c r="L196" s="420">
        <f>IF( $F196=0,0,((($F196/$E$193)*'PLAN DE ADQUISICIONES'!J$68)*($G196/$F196)))</f>
        <v>0</v>
      </c>
      <c r="M196" s="420">
        <f>IF( $F196=0,0,((($F196/$E$193)*'PLAN DE ADQUISICIONES'!K$68)*($G196/$F196)))</f>
        <v>0</v>
      </c>
      <c r="N196" s="420">
        <f>IF( $F196=0,0,((($F196/$E$193)*'PLAN DE ADQUISICIONES'!L$68)*($G196/$F196)))</f>
        <v>0</v>
      </c>
      <c r="O196" s="420">
        <f>IF( $F196=0,0,((($F196/$E$193)*'PLAN DE ADQUISICIONES'!M$68)*($G196/$F196)))</f>
        <v>0</v>
      </c>
      <c r="P196" s="420">
        <f>IF( $F196=0,0,((($F196/$E$193)*'PLAN DE ADQUISICIONES'!N$68)*($G196/$F196)))</f>
        <v>0</v>
      </c>
      <c r="Q196" s="420">
        <f>IF( $F196=0,0,((($F196/$E$193)*'PLAN DE ADQUISICIONES'!O$68)*($G196/$F196)))</f>
        <v>0</v>
      </c>
      <c r="R196" s="420">
        <f>IF( $F196=0,0,((($F196/$E$193)*'PLAN DE ADQUISICIONES'!P$68)*($G196/$F196)))</f>
        <v>0</v>
      </c>
      <c r="S196" s="420">
        <f>IF( $F196=0,0,((($F196/$E$193)*'PLAN DE ADQUISICIONES'!Q$68)*($G196/$F196)))</f>
        <v>0</v>
      </c>
      <c r="T196" s="423">
        <f>H196+I196+J196+K196+L196+M196+N196+O196+P196+Q196+R196+S196</f>
        <v>0</v>
      </c>
      <c r="U196" s="424">
        <f>IF( $F196=0,0,((($F196/$E$193)*'PLAN DE ADQUISICIONES'!R$68)*($G196/$F196)))</f>
        <v>0</v>
      </c>
      <c r="V196" s="420">
        <f>IF( $F196=0,0,((($F196/$E$193)*'PLAN DE ADQUISICIONES'!S$68)*($G196/$F196)))</f>
        <v>0</v>
      </c>
      <c r="W196" s="420">
        <f>IF( $F196=0,0,((($F196/$E$193)*'PLAN DE ADQUISICIONES'!T$68)*($G196/$F196)))</f>
        <v>0</v>
      </c>
      <c r="X196" s="420">
        <f>IF( $F196=0,0,((($F196/$E$193)*'PLAN DE ADQUISICIONES'!U$68)*($G196/$F196)))</f>
        <v>0</v>
      </c>
      <c r="Y196" s="420">
        <f>IF( $F196=0,0,((($F196/$E$193)*'PLAN DE ADQUISICIONES'!V$68)*($G196/$F196)))</f>
        <v>0</v>
      </c>
      <c r="Z196" s="420">
        <f>IF( $F196=0,0,((($F196/$E$193)*'PLAN DE ADQUISICIONES'!W$68)*($G196/$F196)))</f>
        <v>0</v>
      </c>
      <c r="AA196" s="420">
        <f>IF( $F196=0,0,((($F196/$E$193)*'PLAN DE ADQUISICIONES'!X$68)*($G196/$F196)))</f>
        <v>0</v>
      </c>
      <c r="AB196" s="420">
        <f>IF( $F196=0,0,((($F196/$E$193)*'PLAN DE ADQUISICIONES'!Y$68)*($G196/$F196)))</f>
        <v>0</v>
      </c>
      <c r="AC196" s="420">
        <f>IF( $F196=0,0,((($F196/$E$193)*'PLAN DE ADQUISICIONES'!Z$68)*($G196/$F196)))</f>
        <v>0</v>
      </c>
      <c r="AD196" s="420">
        <f>IF( $F196=0,0,((($F196/$E$193)*'PLAN DE ADQUISICIONES'!AA$68)*($G196/$F196)))</f>
        <v>0</v>
      </c>
      <c r="AE196" s="420">
        <f>IF( $F196=0,0,((($F196/$E$193)*'PLAN DE ADQUISICIONES'!AB$68)*($G196/$F196)))</f>
        <v>0</v>
      </c>
      <c r="AF196" s="420">
        <f>IF( $F196=0,0,((($F196/$E$193)*'PLAN DE ADQUISICIONES'!AC$68)*($G196/$F196)))</f>
        <v>0</v>
      </c>
      <c r="AG196" s="421">
        <f>U196+V196+W196+X196+Y196+Z196+AA196+AB196+AC196+AD196+AE196+AF196</f>
        <v>0</v>
      </c>
      <c r="AH196" s="425">
        <f>IF( $F196=0,0,((($F196/$E$193)*'PLAN DE ADQUISICIONES'!AD$68)*($G196/$F196)))</f>
        <v>0</v>
      </c>
      <c r="AI196" s="420">
        <f>IF( $F196=0,0,((($F196/$E$193)*'PLAN DE ADQUISICIONES'!AE$68)*($G196/$F196)))</f>
        <v>0</v>
      </c>
      <c r="AJ196" s="420">
        <f>IF( $F196=0,0,((($F196/$E$193)*'PLAN DE ADQUISICIONES'!AF$68)*($G196/$F196)))</f>
        <v>0</v>
      </c>
      <c r="AK196" s="420">
        <f>IF( $F196=0,0,((($F196/$E$193)*'PLAN DE ADQUISICIONES'!AG$68)*($G196/$F196)))</f>
        <v>0</v>
      </c>
      <c r="AL196" s="420">
        <f>IF( $F196=0,0,((($F196/$E$193)*'PLAN DE ADQUISICIONES'!AH$68)*($G196/$F196)))</f>
        <v>0</v>
      </c>
      <c r="AM196" s="420">
        <f>IF( $F196=0,0,((($F196/$E$193)*'PLAN DE ADQUISICIONES'!AI$68)*($G196/$F196)))</f>
        <v>0</v>
      </c>
      <c r="AN196" s="420">
        <f>IF( $F196=0,0,((($F196/$E$193)*'PLAN DE ADQUISICIONES'!AJ$68)*($G196/$F196)))</f>
        <v>0</v>
      </c>
      <c r="AO196" s="420">
        <f>IF( $F196=0,0,((($F196/$E$193)*'PLAN DE ADQUISICIONES'!AK$68)*($G196/$F196)))</f>
        <v>0</v>
      </c>
      <c r="AP196" s="420">
        <f>IF( $F196=0,0,((($F196/$E$193)*'PLAN DE ADQUISICIONES'!AL$68)*($G196/$F196)))</f>
        <v>0</v>
      </c>
      <c r="AQ196" s="420">
        <f>IF( $F196=0,0,((($F196/$E$193)*'PLAN DE ADQUISICIONES'!AM$68)*($G196/$F196)))</f>
        <v>0</v>
      </c>
      <c r="AR196" s="420">
        <f>IF( $F196=0,0,((($F196/$E$193)*'PLAN DE ADQUISICIONES'!AN$68)*($G196/$F196)))</f>
        <v>0</v>
      </c>
      <c r="AS196" s="420">
        <f>IF( $F196=0,0,((($F196/$E$193)*'PLAN DE ADQUISICIONES'!AO$68)*($G196/$F196)))</f>
        <v>0</v>
      </c>
      <c r="AT196" s="423">
        <f>AH196+AI196+AJ196+AK196+AL196+AM196+AN196+AO196+AP196+AQ196+AR196+AS196</f>
        <v>0</v>
      </c>
      <c r="AU196" s="426">
        <f>AS196+AR196+AQ196+AP196+AO196+AN196+AM196+AL196+AK196+AJ196+AI196+AH196+AF196+AE196+AD196+AC196+AB196+AA196+Z196+Y196+X196+W196+V196+U196+S196+R196+Q196+P196+O196+N196+M196+L196+K196+J196+I196+H196</f>
        <v>0</v>
      </c>
      <c r="AV196" s="392">
        <f t="shared" si="40"/>
        <v>0</v>
      </c>
    </row>
    <row r="197" spans="2:49" s="60" customFormat="1" ht="12.75" customHeight="1" x14ac:dyDescent="0.25">
      <c r="B197" s="416" t="str">
        <f>+'FORMATO COSTEO C2'!C486</f>
        <v>2.3.5.4</v>
      </c>
      <c r="C197" s="417" t="str">
        <f>+'FORMATO COSTEO C2'!B486</f>
        <v>Categoría de gasto</v>
      </c>
      <c r="D197" s="428"/>
      <c r="E197" s="556"/>
      <c r="F197" s="420">
        <f>+'FORMATO COSTEO C2'!G486</f>
        <v>0</v>
      </c>
      <c r="G197" s="421">
        <f>+'FORMATO COSTEO C2'!L486</f>
        <v>0</v>
      </c>
      <c r="H197" s="425">
        <f>IF( $F197=0,0,((($F197/$E$193)*'PLAN DE ADQUISICIONES'!F$68)*($G197/$F197)))</f>
        <v>0</v>
      </c>
      <c r="I197" s="420">
        <f>IF( $F197=0,0,((($F197/$E$193)*'PLAN DE ADQUISICIONES'!G$68)*($G197/$F197)))</f>
        <v>0</v>
      </c>
      <c r="J197" s="420">
        <f>IF( $F197=0,0,((($F197/$E$193)*'PLAN DE ADQUISICIONES'!H$68)*($G197/$F197)))</f>
        <v>0</v>
      </c>
      <c r="K197" s="420">
        <f>IF( $F197=0,0,((($F197/$E$193)*'PLAN DE ADQUISICIONES'!I$68)*($G197/$F197)))</f>
        <v>0</v>
      </c>
      <c r="L197" s="420">
        <f>IF( $F197=0,0,((($F197/$E$193)*'PLAN DE ADQUISICIONES'!J$68)*($G197/$F197)))</f>
        <v>0</v>
      </c>
      <c r="M197" s="420">
        <f>IF( $F197=0,0,((($F197/$E$193)*'PLAN DE ADQUISICIONES'!K$68)*($G197/$F197)))</f>
        <v>0</v>
      </c>
      <c r="N197" s="420">
        <f>IF( $F197=0,0,((($F197/$E$193)*'PLAN DE ADQUISICIONES'!L$68)*($G197/$F197)))</f>
        <v>0</v>
      </c>
      <c r="O197" s="420">
        <f>IF( $F197=0,0,((($F197/$E$193)*'PLAN DE ADQUISICIONES'!M$68)*($G197/$F197)))</f>
        <v>0</v>
      </c>
      <c r="P197" s="420">
        <f>IF( $F197=0,0,((($F197/$E$193)*'PLAN DE ADQUISICIONES'!N$68)*($G197/$F197)))</f>
        <v>0</v>
      </c>
      <c r="Q197" s="420">
        <f>IF( $F197=0,0,((($F197/$E$193)*'PLAN DE ADQUISICIONES'!O$68)*($G197/$F197)))</f>
        <v>0</v>
      </c>
      <c r="R197" s="420">
        <f>IF( $F197=0,0,((($F197/$E$193)*'PLAN DE ADQUISICIONES'!P$68)*($G197/$F197)))</f>
        <v>0</v>
      </c>
      <c r="S197" s="420">
        <f>IF( $F197=0,0,((($F197/$E$193)*'PLAN DE ADQUISICIONES'!Q$68)*($G197/$F197)))</f>
        <v>0</v>
      </c>
      <c r="T197" s="423">
        <f>H197+I197+J197+K197+L197+M197+N197+O197+P197+Q197+R197+S197</f>
        <v>0</v>
      </c>
      <c r="U197" s="424">
        <f>IF( $F197=0,0,((($F197/$E$193)*'PLAN DE ADQUISICIONES'!R$68)*($G197/$F197)))</f>
        <v>0</v>
      </c>
      <c r="V197" s="420">
        <f>IF( $F197=0,0,((($F197/$E$193)*'PLAN DE ADQUISICIONES'!S$68)*($G197/$F197)))</f>
        <v>0</v>
      </c>
      <c r="W197" s="420">
        <f>IF( $F197=0,0,((($F197/$E$193)*'PLAN DE ADQUISICIONES'!T$68)*($G197/$F197)))</f>
        <v>0</v>
      </c>
      <c r="X197" s="420">
        <f>IF( $F197=0,0,((($F197/$E$193)*'PLAN DE ADQUISICIONES'!U$68)*($G197/$F197)))</f>
        <v>0</v>
      </c>
      <c r="Y197" s="420">
        <f>IF( $F197=0,0,((($F197/$E$193)*'PLAN DE ADQUISICIONES'!V$68)*($G197/$F197)))</f>
        <v>0</v>
      </c>
      <c r="Z197" s="420">
        <f>IF( $F197=0,0,((($F197/$E$193)*'PLAN DE ADQUISICIONES'!W$68)*($G197/$F197)))</f>
        <v>0</v>
      </c>
      <c r="AA197" s="420">
        <f>IF( $F197=0,0,((($F197/$E$193)*'PLAN DE ADQUISICIONES'!X$68)*($G197/$F197)))</f>
        <v>0</v>
      </c>
      <c r="AB197" s="420">
        <f>IF( $F197=0,0,((($F197/$E$193)*'PLAN DE ADQUISICIONES'!Y$68)*($G197/$F197)))</f>
        <v>0</v>
      </c>
      <c r="AC197" s="420">
        <f>IF( $F197=0,0,((($F197/$E$193)*'PLAN DE ADQUISICIONES'!Z$68)*($G197/$F197)))</f>
        <v>0</v>
      </c>
      <c r="AD197" s="420">
        <f>IF( $F197=0,0,((($F197/$E$193)*'PLAN DE ADQUISICIONES'!AA$68)*($G197/$F197)))</f>
        <v>0</v>
      </c>
      <c r="AE197" s="420">
        <f>IF( $F197=0,0,((($F197/$E$193)*'PLAN DE ADQUISICIONES'!AB$68)*($G197/$F197)))</f>
        <v>0</v>
      </c>
      <c r="AF197" s="420">
        <f>IF( $F197=0,0,((($F197/$E$193)*'PLAN DE ADQUISICIONES'!AC$68)*($G197/$F197)))</f>
        <v>0</v>
      </c>
      <c r="AG197" s="421">
        <f>U197+V197+W197+X197+Y197+Z197+AA197+AB197+AC197+AD197+AE197+AF197</f>
        <v>0</v>
      </c>
      <c r="AH197" s="425">
        <f>IF( $F197=0,0,((($F197/$E$193)*'PLAN DE ADQUISICIONES'!AD$68)*($G197/$F197)))</f>
        <v>0</v>
      </c>
      <c r="AI197" s="420">
        <f>IF( $F197=0,0,((($F197/$E$193)*'PLAN DE ADQUISICIONES'!AE$68)*($G197/$F197)))</f>
        <v>0</v>
      </c>
      <c r="AJ197" s="420">
        <f>IF( $F197=0,0,((($F197/$E$193)*'PLAN DE ADQUISICIONES'!AF$68)*($G197/$F197)))</f>
        <v>0</v>
      </c>
      <c r="AK197" s="420">
        <f>IF( $F197=0,0,((($F197/$E$193)*'PLAN DE ADQUISICIONES'!AG$68)*($G197/$F197)))</f>
        <v>0</v>
      </c>
      <c r="AL197" s="420">
        <f>IF( $F197=0,0,((($F197/$E$193)*'PLAN DE ADQUISICIONES'!AH$68)*($G197/$F197)))</f>
        <v>0</v>
      </c>
      <c r="AM197" s="420">
        <f>IF( $F197=0,0,((($F197/$E$193)*'PLAN DE ADQUISICIONES'!AI$68)*($G197/$F197)))</f>
        <v>0</v>
      </c>
      <c r="AN197" s="420">
        <f>IF( $F197=0,0,((($F197/$E$193)*'PLAN DE ADQUISICIONES'!AJ$68)*($G197/$F197)))</f>
        <v>0</v>
      </c>
      <c r="AO197" s="420">
        <f>IF( $F197=0,0,((($F197/$E$193)*'PLAN DE ADQUISICIONES'!AK$68)*($G197/$F197)))</f>
        <v>0</v>
      </c>
      <c r="AP197" s="420">
        <f>IF( $F197=0,0,((($F197/$E$193)*'PLAN DE ADQUISICIONES'!AL$68)*($G197/$F197)))</f>
        <v>0</v>
      </c>
      <c r="AQ197" s="420">
        <f>IF( $F197=0,0,((($F197/$E$193)*'PLAN DE ADQUISICIONES'!AM$68)*($G197/$F197)))</f>
        <v>0</v>
      </c>
      <c r="AR197" s="420">
        <f>IF( $F197=0,0,((($F197/$E$193)*'PLAN DE ADQUISICIONES'!AN$68)*($G197/$F197)))</f>
        <v>0</v>
      </c>
      <c r="AS197" s="420">
        <f>IF( $F197=0,0,((($F197/$E$193)*'PLAN DE ADQUISICIONES'!AO$68)*($G197/$F197)))</f>
        <v>0</v>
      </c>
      <c r="AT197" s="423">
        <f>AH197+AI197+AJ197+AK197+AL197+AM197+AN197+AO197+AP197+AQ197+AR197+AS197</f>
        <v>0</v>
      </c>
      <c r="AU197" s="426">
        <f>AS197+AR197+AQ197+AP197+AO197+AN197+AM197+AL197+AK197+AJ197+AI197+AH197+AF197+AE197+AD197+AC197+AB197+AA197+Z197+Y197+X197+W197+V197+U197+S197+R197+Q197+P197+O197+N197+M197+L197+K197+J197+I197+H197</f>
        <v>0</v>
      </c>
      <c r="AV197" s="392">
        <f t="shared" si="40"/>
        <v>0</v>
      </c>
    </row>
    <row r="198" spans="2:49" s="60" customFormat="1" ht="12.75" customHeight="1" x14ac:dyDescent="0.25">
      <c r="B198" s="416" t="str">
        <f>+'FORMATO COSTEO C2'!C492</f>
        <v>2.3.5.5</v>
      </c>
      <c r="C198" s="417" t="str">
        <f>+'FORMATO COSTEO C2'!B492</f>
        <v>Categoría de gasto</v>
      </c>
      <c r="D198" s="428"/>
      <c r="E198" s="556"/>
      <c r="F198" s="420">
        <f>+'FORMATO COSTEO C2'!G492</f>
        <v>0</v>
      </c>
      <c r="G198" s="421">
        <f>+'FORMATO COSTEO C2'!L492</f>
        <v>0</v>
      </c>
      <c r="H198" s="425">
        <f>IF( $F198=0,0,((($F198/$E$193)*'PLAN DE ADQUISICIONES'!F$68)*($G198/$F198)))</f>
        <v>0</v>
      </c>
      <c r="I198" s="420">
        <f>IF( $F198=0,0,((($F198/$E$193)*'PLAN DE ADQUISICIONES'!G$68)*($G198/$F198)))</f>
        <v>0</v>
      </c>
      <c r="J198" s="420">
        <f>IF( $F198=0,0,((($F198/$E$193)*'PLAN DE ADQUISICIONES'!H$68)*($G198/$F198)))</f>
        <v>0</v>
      </c>
      <c r="K198" s="420">
        <f>IF( $F198=0,0,((($F198/$E$193)*'PLAN DE ADQUISICIONES'!I$68)*($G198/$F198)))</f>
        <v>0</v>
      </c>
      <c r="L198" s="420">
        <f>IF( $F198=0,0,((($F198/$E$193)*'PLAN DE ADQUISICIONES'!J$68)*($G198/$F198)))</f>
        <v>0</v>
      </c>
      <c r="M198" s="420">
        <f>IF( $F198=0,0,((($F198/$E$193)*'PLAN DE ADQUISICIONES'!K$68)*($G198/$F198)))</f>
        <v>0</v>
      </c>
      <c r="N198" s="420">
        <f>IF( $F198=0,0,((($F198/$E$193)*'PLAN DE ADQUISICIONES'!L$68)*($G198/$F198)))</f>
        <v>0</v>
      </c>
      <c r="O198" s="420">
        <f>IF( $F198=0,0,((($F198/$E$193)*'PLAN DE ADQUISICIONES'!M$68)*($G198/$F198)))</f>
        <v>0</v>
      </c>
      <c r="P198" s="420">
        <f>IF( $F198=0,0,((($F198/$E$193)*'PLAN DE ADQUISICIONES'!N$68)*($G198/$F198)))</f>
        <v>0</v>
      </c>
      <c r="Q198" s="420">
        <f>IF( $F198=0,0,((($F198/$E$193)*'PLAN DE ADQUISICIONES'!O$68)*($G198/$F198)))</f>
        <v>0</v>
      </c>
      <c r="R198" s="420">
        <f>IF( $F198=0,0,((($F198/$E$193)*'PLAN DE ADQUISICIONES'!P$68)*($G198/$F198)))</f>
        <v>0</v>
      </c>
      <c r="S198" s="420">
        <f>IF( $F198=0,0,((($F198/$E$193)*'PLAN DE ADQUISICIONES'!Q$68)*($G198/$F198)))</f>
        <v>0</v>
      </c>
      <c r="T198" s="423">
        <f>H198+I198+J198+K198+L198+M198+N198+O198+P198+Q198+R198+S198</f>
        <v>0</v>
      </c>
      <c r="U198" s="424">
        <f>IF( $F198=0,0,((($F198/$E$193)*'PLAN DE ADQUISICIONES'!R$68)*($G198/$F198)))</f>
        <v>0</v>
      </c>
      <c r="V198" s="420">
        <f>IF( $F198=0,0,((($F198/$E$193)*'PLAN DE ADQUISICIONES'!S$68)*($G198/$F198)))</f>
        <v>0</v>
      </c>
      <c r="W198" s="420">
        <f>IF( $F198=0,0,((($F198/$E$193)*'PLAN DE ADQUISICIONES'!T$68)*($G198/$F198)))</f>
        <v>0</v>
      </c>
      <c r="X198" s="420">
        <f>IF( $F198=0,0,((($F198/$E$193)*'PLAN DE ADQUISICIONES'!U$68)*($G198/$F198)))</f>
        <v>0</v>
      </c>
      <c r="Y198" s="420">
        <f>IF( $F198=0,0,((($F198/$E$193)*'PLAN DE ADQUISICIONES'!V$68)*($G198/$F198)))</f>
        <v>0</v>
      </c>
      <c r="Z198" s="420">
        <f>IF( $F198=0,0,((($F198/$E$193)*'PLAN DE ADQUISICIONES'!W$68)*($G198/$F198)))</f>
        <v>0</v>
      </c>
      <c r="AA198" s="420">
        <f>IF( $F198=0,0,((($F198/$E$193)*'PLAN DE ADQUISICIONES'!X$68)*($G198/$F198)))</f>
        <v>0</v>
      </c>
      <c r="AB198" s="420">
        <f>IF( $F198=0,0,((($F198/$E$193)*'PLAN DE ADQUISICIONES'!Y$68)*($G198/$F198)))</f>
        <v>0</v>
      </c>
      <c r="AC198" s="420">
        <f>IF( $F198=0,0,((($F198/$E$193)*'PLAN DE ADQUISICIONES'!Z$68)*($G198/$F198)))</f>
        <v>0</v>
      </c>
      <c r="AD198" s="420">
        <f>IF( $F198=0,0,((($F198/$E$193)*'PLAN DE ADQUISICIONES'!AA$68)*($G198/$F198)))</f>
        <v>0</v>
      </c>
      <c r="AE198" s="420">
        <f>IF( $F198=0,0,((($F198/$E$193)*'PLAN DE ADQUISICIONES'!AB$68)*($G198/$F198)))</f>
        <v>0</v>
      </c>
      <c r="AF198" s="420">
        <f>IF( $F198=0,0,((($F198/$E$193)*'PLAN DE ADQUISICIONES'!AC$68)*($G198/$F198)))</f>
        <v>0</v>
      </c>
      <c r="AG198" s="421">
        <f>U198+V198+W198+X198+Y198+Z198+AA198+AB198+AC198+AD198+AE198+AF198</f>
        <v>0</v>
      </c>
      <c r="AH198" s="425">
        <f>IF( $F198=0,0,((($F198/$E$193)*'PLAN DE ADQUISICIONES'!AD$68)*($G198/$F198)))</f>
        <v>0</v>
      </c>
      <c r="AI198" s="420">
        <f>IF( $F198=0,0,((($F198/$E$193)*'PLAN DE ADQUISICIONES'!AE$68)*($G198/$F198)))</f>
        <v>0</v>
      </c>
      <c r="AJ198" s="420">
        <f>IF( $F198=0,0,((($F198/$E$193)*'PLAN DE ADQUISICIONES'!AF$68)*($G198/$F198)))</f>
        <v>0</v>
      </c>
      <c r="AK198" s="420">
        <f>IF( $F198=0,0,((($F198/$E$193)*'PLAN DE ADQUISICIONES'!AG$68)*($G198/$F198)))</f>
        <v>0</v>
      </c>
      <c r="AL198" s="420">
        <f>IF( $F198=0,0,((($F198/$E$193)*'PLAN DE ADQUISICIONES'!AH$68)*($G198/$F198)))</f>
        <v>0</v>
      </c>
      <c r="AM198" s="420">
        <f>IF( $F198=0,0,((($F198/$E$193)*'PLAN DE ADQUISICIONES'!AI$68)*($G198/$F198)))</f>
        <v>0</v>
      </c>
      <c r="AN198" s="420">
        <f>IF( $F198=0,0,((($F198/$E$193)*'PLAN DE ADQUISICIONES'!AJ$68)*($G198/$F198)))</f>
        <v>0</v>
      </c>
      <c r="AO198" s="420">
        <f>IF( $F198=0,0,((($F198/$E$193)*'PLAN DE ADQUISICIONES'!AK$68)*($G198/$F198)))</f>
        <v>0</v>
      </c>
      <c r="AP198" s="420">
        <f>IF( $F198=0,0,((($F198/$E$193)*'PLAN DE ADQUISICIONES'!AL$68)*($G198/$F198)))</f>
        <v>0</v>
      </c>
      <c r="AQ198" s="420">
        <f>IF( $F198=0,0,((($F198/$E$193)*'PLAN DE ADQUISICIONES'!AM$68)*($G198/$F198)))</f>
        <v>0</v>
      </c>
      <c r="AR198" s="420">
        <f>IF( $F198=0,0,((($F198/$E$193)*'PLAN DE ADQUISICIONES'!AN$68)*($G198/$F198)))</f>
        <v>0</v>
      </c>
      <c r="AS198" s="420">
        <f>IF( $F198=0,0,((($F198/$E$193)*'PLAN DE ADQUISICIONES'!AO$68)*($G198/$F198)))</f>
        <v>0</v>
      </c>
      <c r="AT198" s="423">
        <f>AH198+AI198+AJ198+AK198+AL198+AM198+AN198+AO198+AP198+AQ198+AR198+AS198</f>
        <v>0</v>
      </c>
      <c r="AU198" s="426">
        <f>AS198+AR198+AQ198+AP198+AO198+AN198+AM198+AL198+AK198+AJ198+AI198+AH198+AF198+AE198+AD198+AC198+AB198+AA198+Z198+Y198+X198+W198+V198+U198+S198+R198+Q198+P198+O198+N198+M198+L198+K198+J198+I198+H198</f>
        <v>0</v>
      </c>
      <c r="AV198" s="392">
        <f t="shared" si="40"/>
        <v>0</v>
      </c>
    </row>
    <row r="199" spans="2:49" s="60" customFormat="1" ht="30" customHeight="1" x14ac:dyDescent="0.25">
      <c r="B199" s="382">
        <f>'FORMATO COSTEO C6'!C12</f>
        <v>6</v>
      </c>
      <c r="C199" s="436" t="str">
        <f>'FORMATO COSTEO C6'!D12</f>
        <v>MANEJO DEL PROYECTO</v>
      </c>
      <c r="D199" s="384"/>
      <c r="E199" s="533"/>
      <c r="F199" s="386">
        <f>+F200+F211+F222</f>
        <v>93500</v>
      </c>
      <c r="G199" s="387">
        <f>+G200+G211+G222</f>
        <v>0</v>
      </c>
      <c r="H199" s="388">
        <f>+H200+H211+H222</f>
        <v>0</v>
      </c>
      <c r="I199" s="386">
        <f t="shared" ref="I199:AT199" si="52">+I200+I211+I222</f>
        <v>0</v>
      </c>
      <c r="J199" s="386">
        <f t="shared" si="52"/>
        <v>0</v>
      </c>
      <c r="K199" s="386">
        <f t="shared" si="52"/>
        <v>0</v>
      </c>
      <c r="L199" s="386">
        <f t="shared" si="52"/>
        <v>0</v>
      </c>
      <c r="M199" s="386">
        <f t="shared" si="52"/>
        <v>0</v>
      </c>
      <c r="N199" s="386">
        <f t="shared" si="52"/>
        <v>0</v>
      </c>
      <c r="O199" s="386">
        <f t="shared" si="52"/>
        <v>0</v>
      </c>
      <c r="P199" s="386">
        <f t="shared" si="52"/>
        <v>0</v>
      </c>
      <c r="Q199" s="386">
        <f t="shared" si="52"/>
        <v>0</v>
      </c>
      <c r="R199" s="386">
        <f t="shared" si="52"/>
        <v>0</v>
      </c>
      <c r="S199" s="386">
        <f t="shared" si="52"/>
        <v>0</v>
      </c>
      <c r="T199" s="389">
        <f t="shared" si="52"/>
        <v>0</v>
      </c>
      <c r="U199" s="390">
        <f t="shared" si="52"/>
        <v>0</v>
      </c>
      <c r="V199" s="386">
        <f t="shared" si="52"/>
        <v>0</v>
      </c>
      <c r="W199" s="386">
        <f t="shared" si="52"/>
        <v>0</v>
      </c>
      <c r="X199" s="386">
        <f t="shared" si="52"/>
        <v>0</v>
      </c>
      <c r="Y199" s="386">
        <f t="shared" si="52"/>
        <v>0</v>
      </c>
      <c r="Z199" s="386">
        <f t="shared" si="52"/>
        <v>0</v>
      </c>
      <c r="AA199" s="386">
        <f t="shared" si="52"/>
        <v>0</v>
      </c>
      <c r="AB199" s="386">
        <f t="shared" si="52"/>
        <v>0</v>
      </c>
      <c r="AC199" s="386">
        <f t="shared" si="52"/>
        <v>0</v>
      </c>
      <c r="AD199" s="386">
        <f t="shared" si="52"/>
        <v>0</v>
      </c>
      <c r="AE199" s="386">
        <f t="shared" si="52"/>
        <v>0</v>
      </c>
      <c r="AF199" s="386">
        <f t="shared" si="52"/>
        <v>0</v>
      </c>
      <c r="AG199" s="387">
        <f>+AG200+AG211+AG222</f>
        <v>0</v>
      </c>
      <c r="AH199" s="388">
        <f t="shared" si="52"/>
        <v>0</v>
      </c>
      <c r="AI199" s="386">
        <f t="shared" si="52"/>
        <v>0</v>
      </c>
      <c r="AJ199" s="386">
        <f t="shared" si="52"/>
        <v>0</v>
      </c>
      <c r="AK199" s="386">
        <f t="shared" si="52"/>
        <v>0</v>
      </c>
      <c r="AL199" s="386">
        <f t="shared" si="52"/>
        <v>0</v>
      </c>
      <c r="AM199" s="386">
        <f t="shared" si="52"/>
        <v>0</v>
      </c>
      <c r="AN199" s="386">
        <f t="shared" si="52"/>
        <v>0</v>
      </c>
      <c r="AO199" s="386">
        <f t="shared" si="52"/>
        <v>0</v>
      </c>
      <c r="AP199" s="386">
        <f t="shared" si="52"/>
        <v>0</v>
      </c>
      <c r="AQ199" s="386">
        <f t="shared" si="52"/>
        <v>0</v>
      </c>
      <c r="AR199" s="386">
        <f t="shared" si="52"/>
        <v>0</v>
      </c>
      <c r="AS199" s="386">
        <f t="shared" si="52"/>
        <v>0</v>
      </c>
      <c r="AT199" s="389">
        <f t="shared" si="52"/>
        <v>0</v>
      </c>
      <c r="AU199" s="391">
        <f>+AU200+AU211+AU222</f>
        <v>0</v>
      </c>
      <c r="AV199" s="392">
        <f t="shared" ref="AV199:AV206" si="53">+G199-AU199</f>
        <v>0</v>
      </c>
      <c r="AW199" s="393"/>
    </row>
    <row r="200" spans="2:49" s="60" customFormat="1" ht="13.5" x14ac:dyDescent="0.25">
      <c r="B200" s="395">
        <f>'FORMATO COSTEO C6'!C15</f>
        <v>6.1</v>
      </c>
      <c r="C200" s="396" t="str">
        <f>+'FORMATO COSTEO C6'!B15</f>
        <v>Equipo técnico del proyecto</v>
      </c>
      <c r="D200" s="437"/>
      <c r="E200" s="539"/>
      <c r="F200" s="399">
        <f>+'FORMATO COSTEO C6'!G15</f>
        <v>93500</v>
      </c>
      <c r="G200" s="400">
        <f>+'FORMATO COSTEO C6'!L15</f>
        <v>0</v>
      </c>
      <c r="H200" s="401">
        <f>SUM(H201:H210)</f>
        <v>0</v>
      </c>
      <c r="I200" s="399">
        <f t="shared" ref="I200:AU200" si="54">SUM(I201:I210)</f>
        <v>0</v>
      </c>
      <c r="J200" s="399">
        <f t="shared" si="54"/>
        <v>0</v>
      </c>
      <c r="K200" s="399">
        <f t="shared" si="54"/>
        <v>0</v>
      </c>
      <c r="L200" s="399">
        <f t="shared" si="54"/>
        <v>0</v>
      </c>
      <c r="M200" s="399">
        <f t="shared" si="54"/>
        <v>0</v>
      </c>
      <c r="N200" s="399">
        <f t="shared" si="54"/>
        <v>0</v>
      </c>
      <c r="O200" s="399">
        <f t="shared" si="54"/>
        <v>0</v>
      </c>
      <c r="P200" s="399">
        <f t="shared" si="54"/>
        <v>0</v>
      </c>
      <c r="Q200" s="399">
        <f t="shared" si="54"/>
        <v>0</v>
      </c>
      <c r="R200" s="399">
        <f t="shared" si="54"/>
        <v>0</v>
      </c>
      <c r="S200" s="399">
        <f t="shared" si="54"/>
        <v>0</v>
      </c>
      <c r="T200" s="402">
        <f t="shared" si="54"/>
        <v>0</v>
      </c>
      <c r="U200" s="403">
        <f t="shared" si="54"/>
        <v>0</v>
      </c>
      <c r="V200" s="399">
        <f t="shared" si="54"/>
        <v>0</v>
      </c>
      <c r="W200" s="399">
        <f t="shared" si="54"/>
        <v>0</v>
      </c>
      <c r="X200" s="399">
        <f t="shared" si="54"/>
        <v>0</v>
      </c>
      <c r="Y200" s="399">
        <f t="shared" si="54"/>
        <v>0</v>
      </c>
      <c r="Z200" s="399">
        <f t="shared" si="54"/>
        <v>0</v>
      </c>
      <c r="AA200" s="399">
        <f t="shared" si="54"/>
        <v>0</v>
      </c>
      <c r="AB200" s="399">
        <f t="shared" si="54"/>
        <v>0</v>
      </c>
      <c r="AC200" s="399">
        <f t="shared" si="54"/>
        <v>0</v>
      </c>
      <c r="AD200" s="399">
        <f t="shared" si="54"/>
        <v>0</v>
      </c>
      <c r="AE200" s="399">
        <f t="shared" si="54"/>
        <v>0</v>
      </c>
      <c r="AF200" s="399">
        <f t="shared" si="54"/>
        <v>0</v>
      </c>
      <c r="AG200" s="400">
        <f>SUM(AG201:AG210)</f>
        <v>0</v>
      </c>
      <c r="AH200" s="401">
        <f t="shared" si="54"/>
        <v>0</v>
      </c>
      <c r="AI200" s="399">
        <f t="shared" si="54"/>
        <v>0</v>
      </c>
      <c r="AJ200" s="399">
        <f t="shared" si="54"/>
        <v>0</v>
      </c>
      <c r="AK200" s="399">
        <f t="shared" si="54"/>
        <v>0</v>
      </c>
      <c r="AL200" s="399">
        <f t="shared" si="54"/>
        <v>0</v>
      </c>
      <c r="AM200" s="399">
        <f t="shared" si="54"/>
        <v>0</v>
      </c>
      <c r="AN200" s="399">
        <f t="shared" si="54"/>
        <v>0</v>
      </c>
      <c r="AO200" s="399">
        <f t="shared" si="54"/>
        <v>0</v>
      </c>
      <c r="AP200" s="399">
        <f t="shared" si="54"/>
        <v>0</v>
      </c>
      <c r="AQ200" s="399">
        <f t="shared" si="54"/>
        <v>0</v>
      </c>
      <c r="AR200" s="399">
        <f t="shared" si="54"/>
        <v>0</v>
      </c>
      <c r="AS200" s="399">
        <f t="shared" si="54"/>
        <v>0</v>
      </c>
      <c r="AT200" s="402">
        <f t="shared" si="54"/>
        <v>0</v>
      </c>
      <c r="AU200" s="404">
        <f t="shared" si="54"/>
        <v>0</v>
      </c>
      <c r="AV200" s="392">
        <f t="shared" si="53"/>
        <v>0</v>
      </c>
    </row>
    <row r="201" spans="2:49" s="60" customFormat="1" ht="13.5" x14ac:dyDescent="0.25">
      <c r="B201" s="416" t="str">
        <f>'FORMATO COSTEO C6'!C16</f>
        <v>6.1.1</v>
      </c>
      <c r="C201" s="439" t="str">
        <f>'FORMATO COSTEO C6'!B16</f>
        <v>Jefe de proyecto</v>
      </c>
      <c r="D201" s="428" t="str">
        <f>'FORMATO COSTEO C6'!D16</f>
        <v>Remuneración mensual</v>
      </c>
      <c r="E201" s="530">
        <f>'FORMATO COSTEO C6'!E16</f>
        <v>17</v>
      </c>
      <c r="F201" s="556">
        <f>'FORMATO COSTEO C6'!G16</f>
        <v>93500</v>
      </c>
      <c r="G201" s="497">
        <f>'FORMATO COSTEO C6'!L16</f>
        <v>0</v>
      </c>
      <c r="H201" s="557">
        <f>IF( $F201=0,0,((($F201/$E201)*'PLAN DE ADQUISICIONES'!F$71)*($G201/$F201)))</f>
        <v>0</v>
      </c>
      <c r="I201" s="556">
        <f>IF( $F201=0,0,((($F201/$E201)*'PLAN DE ADQUISICIONES'!G$71)*($G201/$F201)))</f>
        <v>0</v>
      </c>
      <c r="J201" s="556">
        <f>IF( $F201=0,0,((($F201/$E201)*'PLAN DE ADQUISICIONES'!H$71)*($G201/$F201)))</f>
        <v>0</v>
      </c>
      <c r="K201" s="556">
        <f>IF( $F201=0,0,((($F201/$E201)*'PLAN DE ADQUISICIONES'!I$71)*($G201/$F201)))</f>
        <v>0</v>
      </c>
      <c r="L201" s="556">
        <f>IF( $F201=0,0,((($F201/$E201)*'PLAN DE ADQUISICIONES'!J$71)*($G201/$F201)))</f>
        <v>0</v>
      </c>
      <c r="M201" s="556">
        <f>IF( $F201=0,0,((($F201/$E201)*'PLAN DE ADQUISICIONES'!K$71)*($G201/$F201)))</f>
        <v>0</v>
      </c>
      <c r="N201" s="556">
        <f>IF( $F201=0,0,((($F201/$E201)*'PLAN DE ADQUISICIONES'!L$71)*($G201/$F201)))</f>
        <v>0</v>
      </c>
      <c r="O201" s="556">
        <f>IF( $F201=0,0,((($F201/$E201)*'PLAN DE ADQUISICIONES'!M$71)*($G201/$F201)))</f>
        <v>0</v>
      </c>
      <c r="P201" s="556">
        <f>IF( $F201=0,0,((($F201/$E201)*'PLAN DE ADQUISICIONES'!N$71)*($G201/$F201)))</f>
        <v>0</v>
      </c>
      <c r="Q201" s="556">
        <f>IF( $F201=0,0,((($F201/$E201)*'PLAN DE ADQUISICIONES'!O$71)*($G201/$F201)))</f>
        <v>0</v>
      </c>
      <c r="R201" s="556">
        <f>IF( $F201=0,0,((($F201/$E201)*'PLAN DE ADQUISICIONES'!P$71)*($G201/$F201)))</f>
        <v>0</v>
      </c>
      <c r="S201" s="556">
        <f>IF( $F201=0,0,((($F201/$E201)*'PLAN DE ADQUISICIONES'!Q$71)*($G201/$F201)))</f>
        <v>0</v>
      </c>
      <c r="T201" s="423">
        <f t="shared" ref="T201:T210" si="55">H201+I201+J201+K201+L201+M201+N201+O201+P201+Q201+R201+S201</f>
        <v>0</v>
      </c>
      <c r="U201" s="558">
        <f>IF( $F201=0,0,((($F201/$E201)*'PLAN DE ADQUISICIONES'!R$71)*($G201/$F201)))</f>
        <v>0</v>
      </c>
      <c r="V201" s="556">
        <f>IF( $F201=0,0,((($F201/$E201)*'PLAN DE ADQUISICIONES'!S$71)*($G201/$F201)))</f>
        <v>0</v>
      </c>
      <c r="W201" s="556">
        <f>IF( $F201=0,0,((($F201/$E201)*'PLAN DE ADQUISICIONES'!T$71)*($G201/$F201)))</f>
        <v>0</v>
      </c>
      <c r="X201" s="556">
        <f>IF( $F201=0,0,((($F201/$E201)*'PLAN DE ADQUISICIONES'!U$71)*($G201/$F201)))</f>
        <v>0</v>
      </c>
      <c r="Y201" s="556">
        <f>IF( $F201=0,0,((($F201/$E201)*'PLAN DE ADQUISICIONES'!V$71)*($G201/$F201)))</f>
        <v>0</v>
      </c>
      <c r="Z201" s="556">
        <f>IF( $F201=0,0,((($F201/$E201)*'PLAN DE ADQUISICIONES'!W$71)*($G201/$F201)))</f>
        <v>0</v>
      </c>
      <c r="AA201" s="556">
        <f>IF( $F201=0,0,((($F201/$E201)*'PLAN DE ADQUISICIONES'!X$71)*($G201/$F201)))</f>
        <v>0</v>
      </c>
      <c r="AB201" s="556">
        <f>IF( $F201=0,0,((($F201/$E201)*'PLAN DE ADQUISICIONES'!Y$71)*($G201/$F201)))</f>
        <v>0</v>
      </c>
      <c r="AC201" s="556">
        <f>IF( $F201=0,0,((($F201/$E201)*'PLAN DE ADQUISICIONES'!Z$71)*($G201/$F201)))</f>
        <v>0</v>
      </c>
      <c r="AD201" s="556">
        <f>IF( $F201=0,0,((($F201/$E201)*'PLAN DE ADQUISICIONES'!AA$71)*($G201/$F201)))</f>
        <v>0</v>
      </c>
      <c r="AE201" s="556">
        <f>IF( $F201=0,0,((($F201/$E201)*'PLAN DE ADQUISICIONES'!AB$71)*($G201/$F201)))</f>
        <v>0</v>
      </c>
      <c r="AF201" s="556">
        <f>IF( $F201=0,0,((($F201/$E201)*'PLAN DE ADQUISICIONES'!AC$71)*($G201/$F201)))</f>
        <v>0</v>
      </c>
      <c r="AG201" s="421">
        <f t="shared" ref="AG201:AG210" si="56">U201+V201+W201+X201+Y201+Z201+AA201+AB201+AC201+AD201+AE201+AF201</f>
        <v>0</v>
      </c>
      <c r="AH201" s="557">
        <f>IF( $F201=0,0,((($F201/$E201)*'PLAN DE ADQUISICIONES'!AD$71)*($G201/$F201)))</f>
        <v>0</v>
      </c>
      <c r="AI201" s="556">
        <f>IF( $F201=0,0,((($F201/$E201)*'PLAN DE ADQUISICIONES'!AE$71)*($G201/$F201)))</f>
        <v>0</v>
      </c>
      <c r="AJ201" s="556">
        <f>IF( $F201=0,0,((($F201/$E201)*'PLAN DE ADQUISICIONES'!AF$71)*($G201/$F201)))</f>
        <v>0</v>
      </c>
      <c r="AK201" s="556">
        <f>IF( $F201=0,0,((($F201/$E201)*'PLAN DE ADQUISICIONES'!AG$71)*($G201/$F201)))</f>
        <v>0</v>
      </c>
      <c r="AL201" s="556">
        <f>IF( $F201=0,0,((($F201/$E201)*'PLAN DE ADQUISICIONES'!AH$71)*($G201/$F201)))</f>
        <v>0</v>
      </c>
      <c r="AM201" s="556">
        <f>IF( $F201=0,0,((($F201/$E201)*'PLAN DE ADQUISICIONES'!AI$71)*($G201/$F201)))</f>
        <v>0</v>
      </c>
      <c r="AN201" s="556">
        <f>IF( $F201=0,0,((($F201/$E201)*'PLAN DE ADQUISICIONES'!AJ$71)*($G201/$F201)))</f>
        <v>0</v>
      </c>
      <c r="AO201" s="556">
        <f>IF( $F201=0,0,((($F201/$E201)*'PLAN DE ADQUISICIONES'!AK$71)*($G201/$F201)))</f>
        <v>0</v>
      </c>
      <c r="AP201" s="556">
        <f>IF( $F201=0,0,((($F201/$E201)*'PLAN DE ADQUISICIONES'!AL$71)*($G201/$F201)))</f>
        <v>0</v>
      </c>
      <c r="AQ201" s="556">
        <f>IF( $F201=0,0,((($F201/$E201)*'PLAN DE ADQUISICIONES'!AM$71)*($G201/$F201)))</f>
        <v>0</v>
      </c>
      <c r="AR201" s="556">
        <f>IF( $F201=0,0,((($F201/$E201)*'PLAN DE ADQUISICIONES'!AN$71)*($G201/$F201)))</f>
        <v>0</v>
      </c>
      <c r="AS201" s="556">
        <f>IF( $F201=0,0,((($F201/$E201)*'PLAN DE ADQUISICIONES'!AO$71)*($G201/$F201)))</f>
        <v>0</v>
      </c>
      <c r="AT201" s="423">
        <f t="shared" ref="AT201:AT210" si="57">AH201+AI201+AJ201+AK201+AL201+AM201+AN201+AO201+AP201+AQ201+AR201+AS201</f>
        <v>0</v>
      </c>
      <c r="AU201" s="426">
        <f t="shared" ref="AU201:AU210" si="58">AS201+AR201+AQ201+AP201+AO201+AN201+AM201+AL201+AK201+AJ201+AI201+AH201+AF201+AE201+AD201+AC201+AB201+AA201+Z201+Y201+X201+W201+V201+U201+S201+R201+Q201+P201+O201+N201+M201+L201+K201+J201+I201+H201</f>
        <v>0</v>
      </c>
      <c r="AV201" s="392">
        <f t="shared" si="53"/>
        <v>0</v>
      </c>
    </row>
    <row r="202" spans="2:49" s="60" customFormat="1" ht="13.5" x14ac:dyDescent="0.25">
      <c r="B202" s="416" t="str">
        <f>'FORMATO COSTEO C6'!C17</f>
        <v>6.1.2</v>
      </c>
      <c r="C202" s="439" t="str">
        <f>'FORMATO COSTEO C6'!B17</f>
        <v>Especilista técnico</v>
      </c>
      <c r="D202" s="428" t="str">
        <f>'FORMATO COSTEO C6'!D17</f>
        <v>Remuneración mensual</v>
      </c>
      <c r="E202" s="530">
        <f>'FORMATO COSTEO C6'!E17</f>
        <v>0</v>
      </c>
      <c r="F202" s="556">
        <f>'FORMATO COSTEO C6'!G17</f>
        <v>0</v>
      </c>
      <c r="G202" s="497">
        <f>'FORMATO COSTEO C6'!L17</f>
        <v>0</v>
      </c>
      <c r="H202" s="557">
        <f>IF( $F202=0,0,((($F202/$E202)*'PLAN DE ADQUISICIONES'!F$72)*($G202/$F202)))</f>
        <v>0</v>
      </c>
      <c r="I202" s="556">
        <f>IF( $F202=0,0,((($F202/$E202)*'PLAN DE ADQUISICIONES'!G$72)*($G202/$F202)))</f>
        <v>0</v>
      </c>
      <c r="J202" s="556">
        <f>IF( $F202=0,0,((($F202/$E202)*'PLAN DE ADQUISICIONES'!H$72)*($G202/$F202)))</f>
        <v>0</v>
      </c>
      <c r="K202" s="556">
        <f>IF( $F202=0,0,((($F202/$E202)*'PLAN DE ADQUISICIONES'!I$72)*($G202/$F202)))</f>
        <v>0</v>
      </c>
      <c r="L202" s="556">
        <f>IF( $F202=0,0,((($F202/$E202)*'PLAN DE ADQUISICIONES'!J$72)*($G202/$F202)))</f>
        <v>0</v>
      </c>
      <c r="M202" s="556">
        <f>IF( $F202=0,0,((($F202/$E202)*'PLAN DE ADQUISICIONES'!K$72)*($G202/$F202)))</f>
        <v>0</v>
      </c>
      <c r="N202" s="556">
        <f>IF( $F202=0,0,((($F202/$E202)*'PLAN DE ADQUISICIONES'!L$72)*($G202/$F202)))</f>
        <v>0</v>
      </c>
      <c r="O202" s="556">
        <f>IF( $F202=0,0,((($F202/$E202)*'PLAN DE ADQUISICIONES'!M$72)*($G202/$F202)))</f>
        <v>0</v>
      </c>
      <c r="P202" s="556">
        <f>IF( $F202=0,0,((($F202/$E202)*'PLAN DE ADQUISICIONES'!N$72)*($G202/$F202)))</f>
        <v>0</v>
      </c>
      <c r="Q202" s="556">
        <f>IF( $F202=0,0,((($F202/$E202)*'PLAN DE ADQUISICIONES'!O$72)*($G202/$F202)))</f>
        <v>0</v>
      </c>
      <c r="R202" s="556">
        <f>IF( $F202=0,0,((($F202/$E202)*'PLAN DE ADQUISICIONES'!P$72)*($G202/$F202)))</f>
        <v>0</v>
      </c>
      <c r="S202" s="556">
        <f>IF( $F202=0,0,((($F202/$E202)*'PLAN DE ADQUISICIONES'!Q$72)*($G202/$F202)))</f>
        <v>0</v>
      </c>
      <c r="T202" s="423">
        <f t="shared" si="55"/>
        <v>0</v>
      </c>
      <c r="U202" s="558">
        <f>IF( $F202=0,0,((($F202/$E202)*'PLAN DE ADQUISICIONES'!R$72)*($G202/$F202)))</f>
        <v>0</v>
      </c>
      <c r="V202" s="556">
        <f>IF( $F202=0,0,((($F202/$E202)*'PLAN DE ADQUISICIONES'!S$72)*($G202/$F202)))</f>
        <v>0</v>
      </c>
      <c r="W202" s="556">
        <f>IF( $F202=0,0,((($F202/$E202)*'PLAN DE ADQUISICIONES'!T$72)*($G202/$F202)))</f>
        <v>0</v>
      </c>
      <c r="X202" s="556">
        <f>IF( $F202=0,0,((($F202/$E202)*'PLAN DE ADQUISICIONES'!U$72)*($G202/$F202)))</f>
        <v>0</v>
      </c>
      <c r="Y202" s="556">
        <f>IF( $F202=0,0,((($F202/$E202)*'PLAN DE ADQUISICIONES'!V$72)*($G202/$F202)))</f>
        <v>0</v>
      </c>
      <c r="Z202" s="556">
        <f>IF( $F202=0,0,((($F202/$E202)*'PLAN DE ADQUISICIONES'!W$72)*($G202/$F202)))</f>
        <v>0</v>
      </c>
      <c r="AA202" s="556">
        <f>IF( $F202=0,0,((($F202/$E202)*'PLAN DE ADQUISICIONES'!X$72)*($G202/$F202)))</f>
        <v>0</v>
      </c>
      <c r="AB202" s="556">
        <f>IF( $F202=0,0,((($F202/$E202)*'PLAN DE ADQUISICIONES'!Y$72)*($G202/$F202)))</f>
        <v>0</v>
      </c>
      <c r="AC202" s="556">
        <f>IF( $F202=0,0,((($F202/$E202)*'PLAN DE ADQUISICIONES'!Z$72)*($G202/$F202)))</f>
        <v>0</v>
      </c>
      <c r="AD202" s="556">
        <f>IF( $F202=0,0,((($F202/$E202)*'PLAN DE ADQUISICIONES'!AA$72)*($G202/$F202)))</f>
        <v>0</v>
      </c>
      <c r="AE202" s="556">
        <f>IF( $F202=0,0,((($F202/$E202)*'PLAN DE ADQUISICIONES'!AB$72)*($G202/$F202)))</f>
        <v>0</v>
      </c>
      <c r="AF202" s="556">
        <f>IF( $F202=0,0,((($F202/$E202)*'PLAN DE ADQUISICIONES'!AC$72)*($G202/$F202)))</f>
        <v>0</v>
      </c>
      <c r="AG202" s="421">
        <f t="shared" si="56"/>
        <v>0</v>
      </c>
      <c r="AH202" s="557">
        <f>IF( $F202=0,0,((($F202/$E202)*'PLAN DE ADQUISICIONES'!AD$72)*($G202/$F202)))</f>
        <v>0</v>
      </c>
      <c r="AI202" s="556">
        <f>IF( $F202=0,0,((($F202/$E202)*'PLAN DE ADQUISICIONES'!AE$72)*($G202/$F202)))</f>
        <v>0</v>
      </c>
      <c r="AJ202" s="556">
        <f>IF( $F202=0,0,((($F202/$E202)*'PLAN DE ADQUISICIONES'!AF$72)*($G202/$F202)))</f>
        <v>0</v>
      </c>
      <c r="AK202" s="556">
        <f>IF( $F202=0,0,((($F202/$E202)*'PLAN DE ADQUISICIONES'!AG$72)*($G202/$F202)))</f>
        <v>0</v>
      </c>
      <c r="AL202" s="556">
        <f>IF( $F202=0,0,((($F202/$E202)*'PLAN DE ADQUISICIONES'!AH$72)*($G202/$F202)))</f>
        <v>0</v>
      </c>
      <c r="AM202" s="556">
        <f>IF( $F202=0,0,((($F202/$E202)*'PLAN DE ADQUISICIONES'!AI$72)*($G202/$F202)))</f>
        <v>0</v>
      </c>
      <c r="AN202" s="556">
        <f>IF( $F202=0,0,((($F202/$E202)*'PLAN DE ADQUISICIONES'!AJ$72)*($G202/$F202)))</f>
        <v>0</v>
      </c>
      <c r="AO202" s="556">
        <f>IF( $F202=0,0,((($F202/$E202)*'PLAN DE ADQUISICIONES'!AK$72)*($G202/$F202)))</f>
        <v>0</v>
      </c>
      <c r="AP202" s="556">
        <f>IF( $F202=0,0,((($F202/$E202)*'PLAN DE ADQUISICIONES'!AL$72)*($G202/$F202)))</f>
        <v>0</v>
      </c>
      <c r="AQ202" s="556">
        <f>IF( $F202=0,0,((($F202/$E202)*'PLAN DE ADQUISICIONES'!AM$72)*($G202/$F202)))</f>
        <v>0</v>
      </c>
      <c r="AR202" s="556">
        <f>IF( $F202=0,0,((($F202/$E202)*'PLAN DE ADQUISICIONES'!AN$72)*($G202/$F202)))</f>
        <v>0</v>
      </c>
      <c r="AS202" s="556">
        <f>IF( $F202=0,0,((($F202/$E202)*'PLAN DE ADQUISICIONES'!AO$72)*($G202/$F202)))</f>
        <v>0</v>
      </c>
      <c r="AT202" s="423">
        <f t="shared" si="57"/>
        <v>0</v>
      </c>
      <c r="AU202" s="426">
        <f t="shared" si="58"/>
        <v>0</v>
      </c>
      <c r="AV202" s="392">
        <f t="shared" si="53"/>
        <v>0</v>
      </c>
    </row>
    <row r="203" spans="2:49" s="60" customFormat="1" ht="13.5" x14ac:dyDescent="0.25">
      <c r="B203" s="416" t="str">
        <f>'FORMATO COSTEO C6'!C18</f>
        <v>6.1.3</v>
      </c>
      <c r="C203" s="439" t="str">
        <f>'FORMATO COSTEO C6'!B18</f>
        <v>Asistente del proyecto</v>
      </c>
      <c r="D203" s="428" t="str">
        <f>'FORMATO COSTEO C6'!D18</f>
        <v>Unidad medida</v>
      </c>
      <c r="E203" s="530">
        <f>'FORMATO COSTEO C6'!E18</f>
        <v>0</v>
      </c>
      <c r="F203" s="556">
        <f>'FORMATO COSTEO C6'!G18</f>
        <v>0</v>
      </c>
      <c r="G203" s="497">
        <f>'FORMATO COSTEO C6'!L18</f>
        <v>0</v>
      </c>
      <c r="H203" s="557">
        <f>IF( $F203=0,0,((($F203/$E203)*'PLAN DE ADQUISICIONES'!F$73)*($G203/$F203)))</f>
        <v>0</v>
      </c>
      <c r="I203" s="556">
        <f>IF( $F203=0,0,((($F203/$E203)*'PLAN DE ADQUISICIONES'!G$73)*($G203/$F203)))</f>
        <v>0</v>
      </c>
      <c r="J203" s="556">
        <f>IF( $F203=0,0,((($F203/$E203)*'PLAN DE ADQUISICIONES'!H$73)*($G203/$F203)))</f>
        <v>0</v>
      </c>
      <c r="K203" s="556">
        <f>IF( $F203=0,0,((($F203/$E203)*'PLAN DE ADQUISICIONES'!I$73)*($G203/$F203)))</f>
        <v>0</v>
      </c>
      <c r="L203" s="556">
        <f>IF( $F203=0,0,((($F203/$E203)*'PLAN DE ADQUISICIONES'!J$73)*($G203/$F203)))</f>
        <v>0</v>
      </c>
      <c r="M203" s="556">
        <f>IF( $F203=0,0,((($F203/$E203)*'PLAN DE ADQUISICIONES'!K$73)*($G203/$F203)))</f>
        <v>0</v>
      </c>
      <c r="N203" s="556">
        <f>IF( $F203=0,0,((($F203/$E203)*'PLAN DE ADQUISICIONES'!L$73)*($G203/$F203)))</f>
        <v>0</v>
      </c>
      <c r="O203" s="556">
        <f>IF( $F203=0,0,((($F203/$E203)*'PLAN DE ADQUISICIONES'!M$73)*($G203/$F203)))</f>
        <v>0</v>
      </c>
      <c r="P203" s="556">
        <f>IF( $F203=0,0,((($F203/$E203)*'PLAN DE ADQUISICIONES'!N$73)*($G203/$F203)))</f>
        <v>0</v>
      </c>
      <c r="Q203" s="556">
        <f>IF( $F203=0,0,((($F203/$E203)*'PLAN DE ADQUISICIONES'!O$73)*($G203/$F203)))</f>
        <v>0</v>
      </c>
      <c r="R203" s="556">
        <f>IF( $F203=0,0,((($F203/$E203)*'PLAN DE ADQUISICIONES'!P$73)*($G203/$F203)))</f>
        <v>0</v>
      </c>
      <c r="S203" s="556">
        <f>IF( $F203=0,0,((($F203/$E203)*'PLAN DE ADQUISICIONES'!Q$73)*($G203/$F203)))</f>
        <v>0</v>
      </c>
      <c r="T203" s="423">
        <f t="shared" si="55"/>
        <v>0</v>
      </c>
      <c r="U203" s="558">
        <f>IF( $F203=0,0,((($F203/$E203)*'PLAN DE ADQUISICIONES'!R$73)*($G203/$F203)))</f>
        <v>0</v>
      </c>
      <c r="V203" s="556">
        <f>IF( $F203=0,0,((($F203/$E203)*'PLAN DE ADQUISICIONES'!S$73)*($G203/$F203)))</f>
        <v>0</v>
      </c>
      <c r="W203" s="556">
        <f>IF( $F203=0,0,((($F203/$E203)*'PLAN DE ADQUISICIONES'!T$73)*($G203/$F203)))</f>
        <v>0</v>
      </c>
      <c r="X203" s="556">
        <f>IF( $F203=0,0,((($F203/$E203)*'PLAN DE ADQUISICIONES'!U$73)*($G203/$F203)))</f>
        <v>0</v>
      </c>
      <c r="Y203" s="556">
        <f>IF( $F203=0,0,((($F203/$E203)*'PLAN DE ADQUISICIONES'!V$73)*($G203/$F203)))</f>
        <v>0</v>
      </c>
      <c r="Z203" s="556">
        <f>IF( $F203=0,0,((($F203/$E203)*'PLAN DE ADQUISICIONES'!W$73)*($G203/$F203)))</f>
        <v>0</v>
      </c>
      <c r="AA203" s="556">
        <f>IF( $F203=0,0,((($F203/$E203)*'PLAN DE ADQUISICIONES'!X$73)*($G203/$F203)))</f>
        <v>0</v>
      </c>
      <c r="AB203" s="556">
        <f>IF( $F203=0,0,((($F203/$E203)*'PLAN DE ADQUISICIONES'!Y$73)*($G203/$F203)))</f>
        <v>0</v>
      </c>
      <c r="AC203" s="556">
        <f>IF( $F203=0,0,((($F203/$E203)*'PLAN DE ADQUISICIONES'!Z$73)*($G203/$F203)))</f>
        <v>0</v>
      </c>
      <c r="AD203" s="556">
        <f>IF( $F203=0,0,((($F203/$E203)*'PLAN DE ADQUISICIONES'!AA$73)*($G203/$F203)))</f>
        <v>0</v>
      </c>
      <c r="AE203" s="556">
        <f>IF( $F203=0,0,((($F203/$E203)*'PLAN DE ADQUISICIONES'!AB$73)*($G203/$F203)))</f>
        <v>0</v>
      </c>
      <c r="AF203" s="556">
        <f>IF( $F203=0,0,((($F203/$E203)*'PLAN DE ADQUISICIONES'!AC$73)*($G203/$F203)))</f>
        <v>0</v>
      </c>
      <c r="AG203" s="421">
        <f t="shared" si="56"/>
        <v>0</v>
      </c>
      <c r="AH203" s="557">
        <f>IF( $F203=0,0,((($F203/$E203)*'PLAN DE ADQUISICIONES'!AD$73)*($G203/$F203)))</f>
        <v>0</v>
      </c>
      <c r="AI203" s="556">
        <f>IF( $F203=0,0,((($F203/$E203)*'PLAN DE ADQUISICIONES'!AE$73)*($G203/$F203)))</f>
        <v>0</v>
      </c>
      <c r="AJ203" s="556">
        <f>IF( $F203=0,0,((($F203/$E203)*'PLAN DE ADQUISICIONES'!AF$73)*($G203/$F203)))</f>
        <v>0</v>
      </c>
      <c r="AK203" s="556">
        <f>IF( $F203=0,0,((($F203/$E203)*'PLAN DE ADQUISICIONES'!AG$73)*($G203/$F203)))</f>
        <v>0</v>
      </c>
      <c r="AL203" s="556">
        <f>IF( $F203=0,0,((($F203/$E203)*'PLAN DE ADQUISICIONES'!AH$73)*($G203/$F203)))</f>
        <v>0</v>
      </c>
      <c r="AM203" s="556">
        <f>IF( $F203=0,0,((($F203/$E203)*'PLAN DE ADQUISICIONES'!AI$73)*($G203/$F203)))</f>
        <v>0</v>
      </c>
      <c r="AN203" s="556">
        <f>IF( $F203=0,0,((($F203/$E203)*'PLAN DE ADQUISICIONES'!AJ$73)*($G203/$F203)))</f>
        <v>0</v>
      </c>
      <c r="AO203" s="556">
        <f>IF( $F203=0,0,((($F203/$E203)*'PLAN DE ADQUISICIONES'!AK$73)*($G203/$F203)))</f>
        <v>0</v>
      </c>
      <c r="AP203" s="556">
        <f>IF( $F203=0,0,((($F203/$E203)*'PLAN DE ADQUISICIONES'!AL$73)*($G203/$F203)))</f>
        <v>0</v>
      </c>
      <c r="AQ203" s="556">
        <f>IF( $F203=0,0,((($F203/$E203)*'PLAN DE ADQUISICIONES'!AM$73)*($G203/$F203)))</f>
        <v>0</v>
      </c>
      <c r="AR203" s="556">
        <f>IF( $F203=0,0,((($F203/$E203)*'PLAN DE ADQUISICIONES'!AN$73)*($G203/$F203)))</f>
        <v>0</v>
      </c>
      <c r="AS203" s="556">
        <f>IF( $F203=0,0,((($F203/$E203)*'PLAN DE ADQUISICIONES'!AO$73)*($G203/$F203)))</f>
        <v>0</v>
      </c>
      <c r="AT203" s="423">
        <f t="shared" si="57"/>
        <v>0</v>
      </c>
      <c r="AU203" s="426">
        <f t="shared" si="58"/>
        <v>0</v>
      </c>
      <c r="AV203" s="392">
        <f t="shared" si="53"/>
        <v>0</v>
      </c>
    </row>
    <row r="204" spans="2:49" s="60" customFormat="1" ht="13.5" x14ac:dyDescent="0.25">
      <c r="B204" s="416" t="str">
        <f>'FORMATO COSTEO C6'!C19</f>
        <v>6.1.4</v>
      </c>
      <c r="C204" s="439">
        <f>'FORMATO COSTEO C6'!B19</f>
        <v>0</v>
      </c>
      <c r="D204" s="428" t="str">
        <f>'FORMATO COSTEO C6'!D19</f>
        <v>Unidad medida</v>
      </c>
      <c r="E204" s="530">
        <f>'FORMATO COSTEO C6'!E19</f>
        <v>0</v>
      </c>
      <c r="F204" s="556">
        <f>'FORMATO COSTEO C6'!G19</f>
        <v>0</v>
      </c>
      <c r="G204" s="497">
        <f>'FORMATO COSTEO C6'!L19</f>
        <v>0</v>
      </c>
      <c r="H204" s="557">
        <f>IF( $F204=0,0,((($F204/$E204)*'PLAN DE ADQUISICIONES'!F$74)*($G204/$F204)))</f>
        <v>0</v>
      </c>
      <c r="I204" s="556">
        <f>IF( $F204=0,0,((($F204/$E204)*'PLAN DE ADQUISICIONES'!G$74)*($G204/$F204)))</f>
        <v>0</v>
      </c>
      <c r="J204" s="556">
        <f>IF( $F204=0,0,((($F204/$E204)*'PLAN DE ADQUISICIONES'!H$74)*($G204/$F204)))</f>
        <v>0</v>
      </c>
      <c r="K204" s="556">
        <f>IF( $F204=0,0,((($F204/$E204)*'PLAN DE ADQUISICIONES'!I$74)*($G204/$F204)))</f>
        <v>0</v>
      </c>
      <c r="L204" s="556">
        <f>IF( $F204=0,0,((($F204/$E204)*'PLAN DE ADQUISICIONES'!J$74)*($G204/$F204)))</f>
        <v>0</v>
      </c>
      <c r="M204" s="556">
        <f>IF( $F204=0,0,((($F204/$E204)*'PLAN DE ADQUISICIONES'!K$74)*($G204/$F204)))</f>
        <v>0</v>
      </c>
      <c r="N204" s="556">
        <f>IF( $F204=0,0,((($F204/$E204)*'PLAN DE ADQUISICIONES'!L$74)*($G204/$F204)))</f>
        <v>0</v>
      </c>
      <c r="O204" s="556">
        <f>IF( $F204=0,0,((($F204/$E204)*'PLAN DE ADQUISICIONES'!M$74)*($G204/$F204)))</f>
        <v>0</v>
      </c>
      <c r="P204" s="556">
        <f>IF( $F204=0,0,((($F204/$E204)*'PLAN DE ADQUISICIONES'!N$74)*($G204/$F204)))</f>
        <v>0</v>
      </c>
      <c r="Q204" s="556">
        <f>IF( $F204=0,0,((($F204/$E204)*'PLAN DE ADQUISICIONES'!O$74)*($G204/$F204)))</f>
        <v>0</v>
      </c>
      <c r="R204" s="556">
        <f>IF( $F204=0,0,((($F204/$E204)*'PLAN DE ADQUISICIONES'!P$74)*($G204/$F204)))</f>
        <v>0</v>
      </c>
      <c r="S204" s="556">
        <f>IF( $F204=0,0,((($F204/$E204)*'PLAN DE ADQUISICIONES'!Q$74)*($G204/$F204)))</f>
        <v>0</v>
      </c>
      <c r="T204" s="423">
        <f t="shared" si="55"/>
        <v>0</v>
      </c>
      <c r="U204" s="558">
        <f>IF( $F204=0,0,((($F204/$E204)*'PLAN DE ADQUISICIONES'!R$74)*($G204/$F204)))</f>
        <v>0</v>
      </c>
      <c r="V204" s="556">
        <f>IF( $F204=0,0,((($F204/$E204)*'PLAN DE ADQUISICIONES'!S$74)*($G204/$F204)))</f>
        <v>0</v>
      </c>
      <c r="W204" s="556">
        <f>IF( $F204=0,0,((($F204/$E204)*'PLAN DE ADQUISICIONES'!T$74)*($G204/$F204)))</f>
        <v>0</v>
      </c>
      <c r="X204" s="556">
        <f>IF( $F204=0,0,((($F204/$E204)*'PLAN DE ADQUISICIONES'!U$74)*($G204/$F204)))</f>
        <v>0</v>
      </c>
      <c r="Y204" s="556">
        <f>IF( $F204=0,0,((($F204/$E204)*'PLAN DE ADQUISICIONES'!V$74)*($G204/$F204)))</f>
        <v>0</v>
      </c>
      <c r="Z204" s="556">
        <f>IF( $F204=0,0,((($F204/$E204)*'PLAN DE ADQUISICIONES'!W$74)*($G204/$F204)))</f>
        <v>0</v>
      </c>
      <c r="AA204" s="556">
        <f>IF( $F204=0,0,((($F204/$E204)*'PLAN DE ADQUISICIONES'!X$74)*($G204/$F204)))</f>
        <v>0</v>
      </c>
      <c r="AB204" s="556">
        <f>IF( $F204=0,0,((($F204/$E204)*'PLAN DE ADQUISICIONES'!Y$74)*($G204/$F204)))</f>
        <v>0</v>
      </c>
      <c r="AC204" s="556">
        <f>IF( $F204=0,0,((($F204/$E204)*'PLAN DE ADQUISICIONES'!Z$74)*($G204/$F204)))</f>
        <v>0</v>
      </c>
      <c r="AD204" s="556">
        <f>IF( $F204=0,0,((($F204/$E204)*'PLAN DE ADQUISICIONES'!AA$74)*($G204/$F204)))</f>
        <v>0</v>
      </c>
      <c r="AE204" s="556">
        <f>IF( $F204=0,0,((($F204/$E204)*'PLAN DE ADQUISICIONES'!AB$74)*($G204/$F204)))</f>
        <v>0</v>
      </c>
      <c r="AF204" s="556">
        <f>IF( $F204=0,0,((($F204/$E204)*'PLAN DE ADQUISICIONES'!AC$74)*($G204/$F204)))</f>
        <v>0</v>
      </c>
      <c r="AG204" s="421">
        <f t="shared" si="56"/>
        <v>0</v>
      </c>
      <c r="AH204" s="557">
        <f>IF( $F204=0,0,((($F204/$E204)*'PLAN DE ADQUISICIONES'!AD$74)*($G204/$F204)))</f>
        <v>0</v>
      </c>
      <c r="AI204" s="556">
        <f>IF( $F204=0,0,((($F204/$E204)*'PLAN DE ADQUISICIONES'!AE$74)*($G204/$F204)))</f>
        <v>0</v>
      </c>
      <c r="AJ204" s="556">
        <f>IF( $F204=0,0,((($F204/$E204)*'PLAN DE ADQUISICIONES'!AF$74)*($G204/$F204)))</f>
        <v>0</v>
      </c>
      <c r="AK204" s="556">
        <f>IF( $F204=0,0,((($F204/$E204)*'PLAN DE ADQUISICIONES'!AG$74)*($G204/$F204)))</f>
        <v>0</v>
      </c>
      <c r="AL204" s="556">
        <f>IF( $F204=0,0,((($F204/$E204)*'PLAN DE ADQUISICIONES'!AH$74)*($G204/$F204)))</f>
        <v>0</v>
      </c>
      <c r="AM204" s="556">
        <f>IF( $F204=0,0,((($F204/$E204)*'PLAN DE ADQUISICIONES'!AI$74)*($G204/$F204)))</f>
        <v>0</v>
      </c>
      <c r="AN204" s="556">
        <f>IF( $F204=0,0,((($F204/$E204)*'PLAN DE ADQUISICIONES'!AJ$74)*($G204/$F204)))</f>
        <v>0</v>
      </c>
      <c r="AO204" s="556">
        <f>IF( $F204=0,0,((($F204/$E204)*'PLAN DE ADQUISICIONES'!AK$74)*($G204/$F204)))</f>
        <v>0</v>
      </c>
      <c r="AP204" s="556">
        <f>IF( $F204=0,0,((($F204/$E204)*'PLAN DE ADQUISICIONES'!AL$74)*($G204/$F204)))</f>
        <v>0</v>
      </c>
      <c r="AQ204" s="556">
        <f>IF( $F204=0,0,((($F204/$E204)*'PLAN DE ADQUISICIONES'!AM$74)*($G204/$F204)))</f>
        <v>0</v>
      </c>
      <c r="AR204" s="556">
        <f>IF( $F204=0,0,((($F204/$E204)*'PLAN DE ADQUISICIONES'!AN$74)*($G204/$F204)))</f>
        <v>0</v>
      </c>
      <c r="AS204" s="556">
        <f>IF( $F204=0,0,((($F204/$E204)*'PLAN DE ADQUISICIONES'!AO$74)*($G204/$F204)))</f>
        <v>0</v>
      </c>
      <c r="AT204" s="423">
        <f t="shared" si="57"/>
        <v>0</v>
      </c>
      <c r="AU204" s="426">
        <f t="shared" si="58"/>
        <v>0</v>
      </c>
      <c r="AV204" s="392">
        <f t="shared" si="53"/>
        <v>0</v>
      </c>
    </row>
    <row r="205" spans="2:49" s="60" customFormat="1" ht="13.5" x14ac:dyDescent="0.25">
      <c r="B205" s="416" t="str">
        <f>'FORMATO COSTEO C6'!C20</f>
        <v>6.1.5</v>
      </c>
      <c r="C205" s="439">
        <f>'FORMATO COSTEO C6'!B20</f>
        <v>0</v>
      </c>
      <c r="D205" s="428" t="str">
        <f>'FORMATO COSTEO C6'!D20</f>
        <v>Unidad medida</v>
      </c>
      <c r="E205" s="530">
        <f>'FORMATO COSTEO C6'!E20</f>
        <v>0</v>
      </c>
      <c r="F205" s="556">
        <f>'FORMATO COSTEO C6'!G20</f>
        <v>0</v>
      </c>
      <c r="G205" s="497">
        <f>'FORMATO COSTEO C6'!L20</f>
        <v>0</v>
      </c>
      <c r="H205" s="557">
        <f>IF( $F205=0,0,((($F205/$E205)*'PLAN DE ADQUISICIONES'!F$75)*($G205/$F205)))</f>
        <v>0</v>
      </c>
      <c r="I205" s="556">
        <f>IF( $F205=0,0,((($F205/$E205)*'PLAN DE ADQUISICIONES'!G$75)*($G205/$F205)))</f>
        <v>0</v>
      </c>
      <c r="J205" s="556">
        <f>IF( $F205=0,0,((($F205/$E205)*'PLAN DE ADQUISICIONES'!H$75)*($G205/$F205)))</f>
        <v>0</v>
      </c>
      <c r="K205" s="556">
        <f>IF( $F205=0,0,((($F205/$E205)*'PLAN DE ADQUISICIONES'!I$75)*($G205/$F205)))</f>
        <v>0</v>
      </c>
      <c r="L205" s="556">
        <f>IF( $F205=0,0,((($F205/$E205)*'PLAN DE ADQUISICIONES'!J$75)*($G205/$F205)))</f>
        <v>0</v>
      </c>
      <c r="M205" s="556">
        <f>IF( $F205=0,0,((($F205/$E205)*'PLAN DE ADQUISICIONES'!K$75)*($G205/$F205)))</f>
        <v>0</v>
      </c>
      <c r="N205" s="556">
        <f>IF( $F205=0,0,((($F205/$E205)*'PLAN DE ADQUISICIONES'!L$75)*($G205/$F205)))</f>
        <v>0</v>
      </c>
      <c r="O205" s="556">
        <f>IF( $F205=0,0,((($F205/$E205)*'PLAN DE ADQUISICIONES'!M$75)*($G205/$F205)))</f>
        <v>0</v>
      </c>
      <c r="P205" s="556">
        <f>IF( $F205=0,0,((($F205/$E205)*'PLAN DE ADQUISICIONES'!N$75)*($G205/$F205)))</f>
        <v>0</v>
      </c>
      <c r="Q205" s="556">
        <f>IF( $F205=0,0,((($F205/$E205)*'PLAN DE ADQUISICIONES'!O$75)*($G205/$F205)))</f>
        <v>0</v>
      </c>
      <c r="R205" s="556">
        <f>IF( $F205=0,0,((($F205/$E205)*'PLAN DE ADQUISICIONES'!P$75)*($G205/$F205)))</f>
        <v>0</v>
      </c>
      <c r="S205" s="556">
        <f>IF( $F205=0,0,((($F205/$E205)*'PLAN DE ADQUISICIONES'!Q$75)*($G205/$F205)))</f>
        <v>0</v>
      </c>
      <c r="T205" s="423">
        <f t="shared" si="55"/>
        <v>0</v>
      </c>
      <c r="U205" s="558">
        <f>IF( $F205=0,0,((($F205/$E205)*'PLAN DE ADQUISICIONES'!R$75)*($G205/$F205)))</f>
        <v>0</v>
      </c>
      <c r="V205" s="556">
        <f>IF( $F205=0,0,((($F205/$E205)*'PLAN DE ADQUISICIONES'!S$75)*($G205/$F205)))</f>
        <v>0</v>
      </c>
      <c r="W205" s="556">
        <f>IF( $F205=0,0,((($F205/$E205)*'PLAN DE ADQUISICIONES'!T$75)*($G205/$F205)))</f>
        <v>0</v>
      </c>
      <c r="X205" s="556">
        <f>IF( $F205=0,0,((($F205/$E205)*'PLAN DE ADQUISICIONES'!U$75)*($G205/$F205)))</f>
        <v>0</v>
      </c>
      <c r="Y205" s="556">
        <f>IF( $F205=0,0,((($F205/$E205)*'PLAN DE ADQUISICIONES'!V$75)*($G205/$F205)))</f>
        <v>0</v>
      </c>
      <c r="Z205" s="556">
        <f>IF( $F205=0,0,((($F205/$E205)*'PLAN DE ADQUISICIONES'!W$75)*($G205/$F205)))</f>
        <v>0</v>
      </c>
      <c r="AA205" s="556">
        <f>IF( $F205=0,0,((($F205/$E205)*'PLAN DE ADQUISICIONES'!X$75)*($G205/$F205)))</f>
        <v>0</v>
      </c>
      <c r="AB205" s="556">
        <f>IF( $F205=0,0,((($F205/$E205)*'PLAN DE ADQUISICIONES'!Y$75)*($G205/$F205)))</f>
        <v>0</v>
      </c>
      <c r="AC205" s="556">
        <f>IF( $F205=0,0,((($F205/$E205)*'PLAN DE ADQUISICIONES'!Z$75)*($G205/$F205)))</f>
        <v>0</v>
      </c>
      <c r="AD205" s="556">
        <f>IF( $F205=0,0,((($F205/$E205)*'PLAN DE ADQUISICIONES'!AA$75)*($G205/$F205)))</f>
        <v>0</v>
      </c>
      <c r="AE205" s="556">
        <f>IF( $F205=0,0,((($F205/$E205)*'PLAN DE ADQUISICIONES'!AB$75)*($G205/$F205)))</f>
        <v>0</v>
      </c>
      <c r="AF205" s="556">
        <f>IF( $F205=0,0,((($F205/$E205)*'PLAN DE ADQUISICIONES'!AC$75)*($G205/$F205)))</f>
        <v>0</v>
      </c>
      <c r="AG205" s="421">
        <f t="shared" si="56"/>
        <v>0</v>
      </c>
      <c r="AH205" s="557">
        <f>IF( $F205=0,0,((($F205/$E205)*'PLAN DE ADQUISICIONES'!AD$75)*($G205/$F205)))</f>
        <v>0</v>
      </c>
      <c r="AI205" s="556">
        <f>IF( $F205=0,0,((($F205/$E205)*'PLAN DE ADQUISICIONES'!AE$75)*($G205/$F205)))</f>
        <v>0</v>
      </c>
      <c r="AJ205" s="556">
        <f>IF( $F205=0,0,((($F205/$E205)*'PLAN DE ADQUISICIONES'!AF$75)*($G205/$F205)))</f>
        <v>0</v>
      </c>
      <c r="AK205" s="556">
        <f>IF( $F205=0,0,((($F205/$E205)*'PLAN DE ADQUISICIONES'!AG$75)*($G205/$F205)))</f>
        <v>0</v>
      </c>
      <c r="AL205" s="556">
        <f>IF( $F205=0,0,((($F205/$E205)*'PLAN DE ADQUISICIONES'!AH$75)*($G205/$F205)))</f>
        <v>0</v>
      </c>
      <c r="AM205" s="556">
        <f>IF( $F205=0,0,((($F205/$E205)*'PLAN DE ADQUISICIONES'!AI$75)*($G205/$F205)))</f>
        <v>0</v>
      </c>
      <c r="AN205" s="556">
        <f>IF( $F205=0,0,((($F205/$E205)*'PLAN DE ADQUISICIONES'!AJ$75)*($G205/$F205)))</f>
        <v>0</v>
      </c>
      <c r="AO205" s="556">
        <f>IF( $F205=0,0,((($F205/$E205)*'PLAN DE ADQUISICIONES'!AK$75)*($G205/$F205)))</f>
        <v>0</v>
      </c>
      <c r="AP205" s="556">
        <f>IF( $F205=0,0,((($F205/$E205)*'PLAN DE ADQUISICIONES'!AL$75)*($G205/$F205)))</f>
        <v>0</v>
      </c>
      <c r="AQ205" s="556">
        <f>IF( $F205=0,0,((($F205/$E205)*'PLAN DE ADQUISICIONES'!AM$75)*($G205/$F205)))</f>
        <v>0</v>
      </c>
      <c r="AR205" s="556">
        <f>IF( $F205=0,0,((($F205/$E205)*'PLAN DE ADQUISICIONES'!AN$75)*($G205/$F205)))</f>
        <v>0</v>
      </c>
      <c r="AS205" s="556">
        <f>IF( $F205=0,0,((($F205/$E205)*'PLAN DE ADQUISICIONES'!AO$75)*($G205/$F205)))</f>
        <v>0</v>
      </c>
      <c r="AT205" s="423">
        <f t="shared" si="57"/>
        <v>0</v>
      </c>
      <c r="AU205" s="426">
        <f t="shared" si="58"/>
        <v>0</v>
      </c>
      <c r="AV205" s="392">
        <f t="shared" si="53"/>
        <v>0</v>
      </c>
    </row>
    <row r="206" spans="2:49" s="60" customFormat="1" ht="13.5" x14ac:dyDescent="0.25">
      <c r="B206" s="416" t="str">
        <f>'FORMATO COSTEO C6'!C21</f>
        <v>6.1.6</v>
      </c>
      <c r="C206" s="439">
        <f>'FORMATO COSTEO C6'!B21</f>
        <v>0</v>
      </c>
      <c r="D206" s="428" t="str">
        <f>'FORMATO COSTEO C6'!D21</f>
        <v>Unidad medida</v>
      </c>
      <c r="E206" s="530">
        <f>'FORMATO COSTEO C6'!E21</f>
        <v>0</v>
      </c>
      <c r="F206" s="556">
        <f>'FORMATO COSTEO C6'!G21</f>
        <v>0</v>
      </c>
      <c r="G206" s="497">
        <f>'FORMATO COSTEO C6'!L21</f>
        <v>0</v>
      </c>
      <c r="H206" s="557">
        <f>IF( $F206=0,0,((($F206/$E206)*'PLAN DE ADQUISICIONES'!F$76)*($G206/$F206)))</f>
        <v>0</v>
      </c>
      <c r="I206" s="556">
        <f>IF( $F206=0,0,((($F206/$E206)*'PLAN DE ADQUISICIONES'!G$76)*($G206/$F206)))</f>
        <v>0</v>
      </c>
      <c r="J206" s="556">
        <f>IF( $F206=0,0,((($F206/$E206)*'PLAN DE ADQUISICIONES'!H$76)*($G206/$F206)))</f>
        <v>0</v>
      </c>
      <c r="K206" s="556">
        <f>IF( $F206=0,0,((($F206/$E206)*'PLAN DE ADQUISICIONES'!I$76)*($G206/$F206)))</f>
        <v>0</v>
      </c>
      <c r="L206" s="556">
        <f>IF( $F206=0,0,((($F206/$E206)*'PLAN DE ADQUISICIONES'!J$76)*($G206/$F206)))</f>
        <v>0</v>
      </c>
      <c r="M206" s="556">
        <f>IF( $F206=0,0,((($F206/$E206)*'PLAN DE ADQUISICIONES'!K$76)*($G206/$F206)))</f>
        <v>0</v>
      </c>
      <c r="N206" s="556">
        <f>IF( $F206=0,0,((($F206/$E206)*'PLAN DE ADQUISICIONES'!L$76)*($G206/$F206)))</f>
        <v>0</v>
      </c>
      <c r="O206" s="556">
        <f>IF( $F206=0,0,((($F206/$E206)*'PLAN DE ADQUISICIONES'!M$76)*($G206/$F206)))</f>
        <v>0</v>
      </c>
      <c r="P206" s="556">
        <f>IF( $F206=0,0,((($F206/$E206)*'PLAN DE ADQUISICIONES'!N$76)*($G206/$F206)))</f>
        <v>0</v>
      </c>
      <c r="Q206" s="556">
        <f>IF( $F206=0,0,((($F206/$E206)*'PLAN DE ADQUISICIONES'!O$76)*($G206/$F206)))</f>
        <v>0</v>
      </c>
      <c r="R206" s="556">
        <f>IF( $F206=0,0,((($F206/$E206)*'PLAN DE ADQUISICIONES'!P$76)*($G206/$F206)))</f>
        <v>0</v>
      </c>
      <c r="S206" s="556">
        <f>IF( $F206=0,0,((($F206/$E206)*'PLAN DE ADQUISICIONES'!Q$76)*($G206/$F206)))</f>
        <v>0</v>
      </c>
      <c r="T206" s="423">
        <f t="shared" si="55"/>
        <v>0</v>
      </c>
      <c r="U206" s="558">
        <f>IF( $F206=0,0,((($F206/$E206)*'PLAN DE ADQUISICIONES'!R$76)*($G206/$F206)))</f>
        <v>0</v>
      </c>
      <c r="V206" s="556">
        <f>IF( $F206=0,0,((($F206/$E206)*'PLAN DE ADQUISICIONES'!S$76)*($G206/$F206)))</f>
        <v>0</v>
      </c>
      <c r="W206" s="556">
        <f>IF( $F206=0,0,((($F206/$E206)*'PLAN DE ADQUISICIONES'!T$76)*($G206/$F206)))</f>
        <v>0</v>
      </c>
      <c r="X206" s="556">
        <f>IF( $F206=0,0,((($F206/$E206)*'PLAN DE ADQUISICIONES'!U$76)*($G206/$F206)))</f>
        <v>0</v>
      </c>
      <c r="Y206" s="556">
        <f>IF( $F206=0,0,((($F206/$E206)*'PLAN DE ADQUISICIONES'!V$76)*($G206/$F206)))</f>
        <v>0</v>
      </c>
      <c r="Z206" s="556">
        <f>IF( $F206=0,0,((($F206/$E206)*'PLAN DE ADQUISICIONES'!W$76)*($G206/$F206)))</f>
        <v>0</v>
      </c>
      <c r="AA206" s="556">
        <f>IF( $F206=0,0,((($F206/$E206)*'PLAN DE ADQUISICIONES'!X$76)*($G206/$F206)))</f>
        <v>0</v>
      </c>
      <c r="AB206" s="556">
        <f>IF( $F206=0,0,((($F206/$E206)*'PLAN DE ADQUISICIONES'!Y$76)*($G206/$F206)))</f>
        <v>0</v>
      </c>
      <c r="AC206" s="556">
        <f>IF( $F206=0,0,((($F206/$E206)*'PLAN DE ADQUISICIONES'!Z$76)*($G206/$F206)))</f>
        <v>0</v>
      </c>
      <c r="AD206" s="556">
        <f>IF( $F206=0,0,((($F206/$E206)*'PLAN DE ADQUISICIONES'!AA$76)*($G206/$F206)))</f>
        <v>0</v>
      </c>
      <c r="AE206" s="556">
        <f>IF( $F206=0,0,((($F206/$E206)*'PLAN DE ADQUISICIONES'!AB$76)*($G206/$F206)))</f>
        <v>0</v>
      </c>
      <c r="AF206" s="556">
        <f>IF( $F206=0,0,((($F206/$E206)*'PLAN DE ADQUISICIONES'!AC$76)*($G206/$F206)))</f>
        <v>0</v>
      </c>
      <c r="AG206" s="421">
        <f t="shared" si="56"/>
        <v>0</v>
      </c>
      <c r="AH206" s="557">
        <f>IF( $F206=0,0,((($F206/$E206)*'PLAN DE ADQUISICIONES'!AD$76)*($G206/$F206)))</f>
        <v>0</v>
      </c>
      <c r="AI206" s="556">
        <f>IF( $F206=0,0,((($F206/$E206)*'PLAN DE ADQUISICIONES'!AE$76)*($G206/$F206)))</f>
        <v>0</v>
      </c>
      <c r="AJ206" s="556">
        <f>IF( $F206=0,0,((($F206/$E206)*'PLAN DE ADQUISICIONES'!AF$76)*($G206/$F206)))</f>
        <v>0</v>
      </c>
      <c r="AK206" s="556">
        <f>IF( $F206=0,0,((($F206/$E206)*'PLAN DE ADQUISICIONES'!AG$76)*($G206/$F206)))</f>
        <v>0</v>
      </c>
      <c r="AL206" s="556">
        <f>IF( $F206=0,0,((($F206/$E206)*'PLAN DE ADQUISICIONES'!AH$76)*($G206/$F206)))</f>
        <v>0</v>
      </c>
      <c r="AM206" s="556">
        <f>IF( $F206=0,0,((($F206/$E206)*'PLAN DE ADQUISICIONES'!AI$76)*($G206/$F206)))</f>
        <v>0</v>
      </c>
      <c r="AN206" s="556">
        <f>IF( $F206=0,0,((($F206/$E206)*'PLAN DE ADQUISICIONES'!AJ$76)*($G206/$F206)))</f>
        <v>0</v>
      </c>
      <c r="AO206" s="556">
        <f>IF( $F206=0,0,((($F206/$E206)*'PLAN DE ADQUISICIONES'!AK$76)*($G206/$F206)))</f>
        <v>0</v>
      </c>
      <c r="AP206" s="556">
        <f>IF( $F206=0,0,((($F206/$E206)*'PLAN DE ADQUISICIONES'!AL$76)*($G206/$F206)))</f>
        <v>0</v>
      </c>
      <c r="AQ206" s="556">
        <f>IF( $F206=0,0,((($F206/$E206)*'PLAN DE ADQUISICIONES'!AM$76)*($G206/$F206)))</f>
        <v>0</v>
      </c>
      <c r="AR206" s="556">
        <f>IF( $F206=0,0,((($F206/$E206)*'PLAN DE ADQUISICIONES'!AN$76)*($G206/$F206)))</f>
        <v>0</v>
      </c>
      <c r="AS206" s="556">
        <f>IF( $F206=0,0,((($F206/$E206)*'PLAN DE ADQUISICIONES'!AO$76)*($G206/$F206)))</f>
        <v>0</v>
      </c>
      <c r="AT206" s="423">
        <f t="shared" si="57"/>
        <v>0</v>
      </c>
      <c r="AU206" s="426">
        <f t="shared" si="58"/>
        <v>0</v>
      </c>
      <c r="AV206" s="392">
        <f t="shared" si="53"/>
        <v>0</v>
      </c>
    </row>
    <row r="207" spans="2:49" s="60" customFormat="1" ht="13.5" x14ac:dyDescent="0.25">
      <c r="B207" s="416" t="str">
        <f>'FORMATO COSTEO C6'!C22</f>
        <v>6.1.7</v>
      </c>
      <c r="C207" s="439">
        <f>'FORMATO COSTEO C6'!B22</f>
        <v>0</v>
      </c>
      <c r="D207" s="428" t="str">
        <f>'FORMATO COSTEO C6'!D22</f>
        <v>Unidad medida</v>
      </c>
      <c r="E207" s="530">
        <f>'FORMATO COSTEO C6'!E22</f>
        <v>0</v>
      </c>
      <c r="F207" s="556">
        <f>'FORMATO COSTEO C6'!G22</f>
        <v>0</v>
      </c>
      <c r="G207" s="497">
        <f>'FORMATO COSTEO C6'!L22</f>
        <v>0</v>
      </c>
      <c r="H207" s="557">
        <f>IF( $F207=0,0,((($F207/$E207)*'PLAN DE ADQUISICIONES'!F$77)*($G207/$F207)))</f>
        <v>0</v>
      </c>
      <c r="I207" s="556">
        <f>IF( $F207=0,0,((($F207/$E207)*'PLAN DE ADQUISICIONES'!G$77)*($G207/$F207)))</f>
        <v>0</v>
      </c>
      <c r="J207" s="556">
        <f>IF( $F207=0,0,((($F207/$E207)*'PLAN DE ADQUISICIONES'!H$77)*($G207/$F207)))</f>
        <v>0</v>
      </c>
      <c r="K207" s="556">
        <f>IF( $F207=0,0,((($F207/$E207)*'PLAN DE ADQUISICIONES'!I$77)*($G207/$F207)))</f>
        <v>0</v>
      </c>
      <c r="L207" s="556">
        <f>IF( $F207=0,0,((($F207/$E207)*'PLAN DE ADQUISICIONES'!J$77)*($G207/$F207)))</f>
        <v>0</v>
      </c>
      <c r="M207" s="556">
        <f>IF( $F207=0,0,((($F207/$E207)*'PLAN DE ADQUISICIONES'!K$77)*($G207/$F207)))</f>
        <v>0</v>
      </c>
      <c r="N207" s="556">
        <f>IF( $F207=0,0,((($F207/$E207)*'PLAN DE ADQUISICIONES'!L$77)*($G207/$F207)))</f>
        <v>0</v>
      </c>
      <c r="O207" s="556">
        <f>IF( $F207=0,0,((($F207/$E207)*'PLAN DE ADQUISICIONES'!M$77)*($G207/$F207)))</f>
        <v>0</v>
      </c>
      <c r="P207" s="556">
        <f>IF( $F207=0,0,((($F207/$E207)*'PLAN DE ADQUISICIONES'!N$77)*($G207/$F207)))</f>
        <v>0</v>
      </c>
      <c r="Q207" s="556">
        <f>IF( $F207=0,0,((($F207/$E207)*'PLAN DE ADQUISICIONES'!O$77)*($G207/$F207)))</f>
        <v>0</v>
      </c>
      <c r="R207" s="556">
        <f>IF( $F207=0,0,((($F207/$E207)*'PLAN DE ADQUISICIONES'!P$77)*($G207/$F207)))</f>
        <v>0</v>
      </c>
      <c r="S207" s="556">
        <f>IF( $F207=0,0,((($F207/$E207)*'PLAN DE ADQUISICIONES'!Q$77)*($G207/$F207)))</f>
        <v>0</v>
      </c>
      <c r="T207" s="423">
        <f t="shared" si="55"/>
        <v>0</v>
      </c>
      <c r="U207" s="558">
        <f>IF( $F207=0,0,((($F207/$E207)*'PLAN DE ADQUISICIONES'!R$77)*($G207/$F207)))</f>
        <v>0</v>
      </c>
      <c r="V207" s="556">
        <f>IF( $F207=0,0,((($F207/$E207)*'PLAN DE ADQUISICIONES'!S$77)*($G207/$F207)))</f>
        <v>0</v>
      </c>
      <c r="W207" s="556">
        <f>IF( $F207=0,0,((($F207/$E207)*'PLAN DE ADQUISICIONES'!T$77)*($G207/$F207)))</f>
        <v>0</v>
      </c>
      <c r="X207" s="556">
        <f>IF( $F207=0,0,((($F207/$E207)*'PLAN DE ADQUISICIONES'!U$77)*($G207/$F207)))</f>
        <v>0</v>
      </c>
      <c r="Y207" s="556">
        <f>IF( $F207=0,0,((($F207/$E207)*'PLAN DE ADQUISICIONES'!V$77)*($G207/$F207)))</f>
        <v>0</v>
      </c>
      <c r="Z207" s="556">
        <f>IF( $F207=0,0,((($F207/$E207)*'PLAN DE ADQUISICIONES'!W$77)*($G207/$F207)))</f>
        <v>0</v>
      </c>
      <c r="AA207" s="556">
        <f>IF( $F207=0,0,((($F207/$E207)*'PLAN DE ADQUISICIONES'!X$77)*($G207/$F207)))</f>
        <v>0</v>
      </c>
      <c r="AB207" s="556">
        <f>IF( $F207=0,0,((($F207/$E207)*'PLAN DE ADQUISICIONES'!Y$77)*($G207/$F207)))</f>
        <v>0</v>
      </c>
      <c r="AC207" s="556">
        <f>IF( $F207=0,0,((($F207/$E207)*'PLAN DE ADQUISICIONES'!Z$77)*($G207/$F207)))</f>
        <v>0</v>
      </c>
      <c r="AD207" s="556">
        <f>IF( $F207=0,0,((($F207/$E207)*'PLAN DE ADQUISICIONES'!AA$77)*($G207/$F207)))</f>
        <v>0</v>
      </c>
      <c r="AE207" s="556">
        <f>IF( $F207=0,0,((($F207/$E207)*'PLAN DE ADQUISICIONES'!AB$77)*($G207/$F207)))</f>
        <v>0</v>
      </c>
      <c r="AF207" s="556">
        <f>IF( $F207=0,0,((($F207/$E207)*'PLAN DE ADQUISICIONES'!AC$77)*($G207/$F207)))</f>
        <v>0</v>
      </c>
      <c r="AG207" s="421">
        <f t="shared" si="56"/>
        <v>0</v>
      </c>
      <c r="AH207" s="557">
        <f>IF( $F207=0,0,((($F207/$E207)*'PLAN DE ADQUISICIONES'!AD$77)*($G207/$F207)))</f>
        <v>0</v>
      </c>
      <c r="AI207" s="556">
        <f>IF( $F207=0,0,((($F207/$E207)*'PLAN DE ADQUISICIONES'!AE$77)*($G207/$F207)))</f>
        <v>0</v>
      </c>
      <c r="AJ207" s="556">
        <f>IF( $F207=0,0,((($F207/$E207)*'PLAN DE ADQUISICIONES'!AF$77)*($G207/$F207)))</f>
        <v>0</v>
      </c>
      <c r="AK207" s="556">
        <f>IF( $F207=0,0,((($F207/$E207)*'PLAN DE ADQUISICIONES'!AG$77)*($G207/$F207)))</f>
        <v>0</v>
      </c>
      <c r="AL207" s="556">
        <f>IF( $F207=0,0,((($F207/$E207)*'PLAN DE ADQUISICIONES'!AH$77)*($G207/$F207)))</f>
        <v>0</v>
      </c>
      <c r="AM207" s="556">
        <f>IF( $F207=0,0,((($F207/$E207)*'PLAN DE ADQUISICIONES'!AI$77)*($G207/$F207)))</f>
        <v>0</v>
      </c>
      <c r="AN207" s="556">
        <f>IF( $F207=0,0,((($F207/$E207)*'PLAN DE ADQUISICIONES'!AJ$77)*($G207/$F207)))</f>
        <v>0</v>
      </c>
      <c r="AO207" s="556">
        <f>IF( $F207=0,0,((($F207/$E207)*'PLAN DE ADQUISICIONES'!AK$77)*($G207/$F207)))</f>
        <v>0</v>
      </c>
      <c r="AP207" s="556">
        <f>IF( $F207=0,0,((($F207/$E207)*'PLAN DE ADQUISICIONES'!AL$77)*($G207/$F207)))</f>
        <v>0</v>
      </c>
      <c r="AQ207" s="556">
        <f>IF( $F207=0,0,((($F207/$E207)*'PLAN DE ADQUISICIONES'!AM$77)*($G207/$F207)))</f>
        <v>0</v>
      </c>
      <c r="AR207" s="556">
        <f>IF( $F207=0,0,((($F207/$E207)*'PLAN DE ADQUISICIONES'!AN$77)*($G207/$F207)))</f>
        <v>0</v>
      </c>
      <c r="AS207" s="556">
        <f>IF( $F207=0,0,((($F207/$E207)*'PLAN DE ADQUISICIONES'!AO$77)*($G207/$F207)))</f>
        <v>0</v>
      </c>
      <c r="AT207" s="423">
        <f t="shared" si="57"/>
        <v>0</v>
      </c>
      <c r="AU207" s="426">
        <f t="shared" si="58"/>
        <v>0</v>
      </c>
      <c r="AV207" s="392">
        <f t="shared" ref="AV207:AV250" si="59">+G207-AU207</f>
        <v>0</v>
      </c>
    </row>
    <row r="208" spans="2:49" s="60" customFormat="1" ht="13.5" x14ac:dyDescent="0.25">
      <c r="B208" s="416" t="str">
        <f>'FORMATO COSTEO C6'!C23</f>
        <v>6.1.8</v>
      </c>
      <c r="C208" s="439">
        <f>'FORMATO COSTEO C6'!B23</f>
        <v>0</v>
      </c>
      <c r="D208" s="428" t="str">
        <f>'FORMATO COSTEO C6'!D23</f>
        <v>Unidad medida</v>
      </c>
      <c r="E208" s="530">
        <f>'FORMATO COSTEO C6'!E23</f>
        <v>0</v>
      </c>
      <c r="F208" s="556">
        <f>'FORMATO COSTEO C6'!G23</f>
        <v>0</v>
      </c>
      <c r="G208" s="497">
        <f>'FORMATO COSTEO C6'!L23</f>
        <v>0</v>
      </c>
      <c r="H208" s="557">
        <f>IF( $F208=0,0,((($F208/$E208)*'PLAN DE ADQUISICIONES'!F$78)*($G208/$F208)))</f>
        <v>0</v>
      </c>
      <c r="I208" s="556">
        <f>IF( $F208=0,0,((($F208/$E208)*'PLAN DE ADQUISICIONES'!G$78)*($G208/$F208)))</f>
        <v>0</v>
      </c>
      <c r="J208" s="556">
        <f>IF( $F208=0,0,((($F208/$E208)*'PLAN DE ADQUISICIONES'!H$78)*($G208/$F208)))</f>
        <v>0</v>
      </c>
      <c r="K208" s="556">
        <f>IF( $F208=0,0,((($F208/$E208)*'PLAN DE ADQUISICIONES'!I$78)*($G208/$F208)))</f>
        <v>0</v>
      </c>
      <c r="L208" s="556">
        <f>IF( $F208=0,0,((($F208/$E208)*'PLAN DE ADQUISICIONES'!J$78)*($G208/$F208)))</f>
        <v>0</v>
      </c>
      <c r="M208" s="556">
        <f>IF( $F208=0,0,((($F208/$E208)*'PLAN DE ADQUISICIONES'!K$78)*($G208/$F208)))</f>
        <v>0</v>
      </c>
      <c r="N208" s="556">
        <f>IF( $F208=0,0,((($F208/$E208)*'PLAN DE ADQUISICIONES'!L$78)*($G208/$F208)))</f>
        <v>0</v>
      </c>
      <c r="O208" s="556">
        <f>IF( $F208=0,0,((($F208/$E208)*'PLAN DE ADQUISICIONES'!M$78)*($G208/$F208)))</f>
        <v>0</v>
      </c>
      <c r="P208" s="556">
        <f>IF( $F208=0,0,((($F208/$E208)*'PLAN DE ADQUISICIONES'!N$78)*($G208/$F208)))</f>
        <v>0</v>
      </c>
      <c r="Q208" s="556">
        <f>IF( $F208=0,0,((($F208/$E208)*'PLAN DE ADQUISICIONES'!O$78)*($G208/$F208)))</f>
        <v>0</v>
      </c>
      <c r="R208" s="556">
        <f>IF( $F208=0,0,((($F208/$E208)*'PLAN DE ADQUISICIONES'!P$78)*($G208/$F208)))</f>
        <v>0</v>
      </c>
      <c r="S208" s="556">
        <f>IF( $F208=0,0,((($F208/$E208)*'PLAN DE ADQUISICIONES'!Q$78)*($G208/$F208)))</f>
        <v>0</v>
      </c>
      <c r="T208" s="423">
        <f t="shared" si="55"/>
        <v>0</v>
      </c>
      <c r="U208" s="558">
        <f>IF( $F208=0,0,((($F208/$E208)*'PLAN DE ADQUISICIONES'!R$78)*($G208/$F208)))</f>
        <v>0</v>
      </c>
      <c r="V208" s="556">
        <f>IF( $F208=0,0,((($F208/$E208)*'PLAN DE ADQUISICIONES'!S$78)*($G208/$F208)))</f>
        <v>0</v>
      </c>
      <c r="W208" s="556">
        <f>IF( $F208=0,0,((($F208/$E208)*'PLAN DE ADQUISICIONES'!T$78)*($G208/$F208)))</f>
        <v>0</v>
      </c>
      <c r="X208" s="556">
        <f>IF( $F208=0,0,((($F208/$E208)*'PLAN DE ADQUISICIONES'!U$78)*($G208/$F208)))</f>
        <v>0</v>
      </c>
      <c r="Y208" s="556">
        <f>IF( $F208=0,0,((($F208/$E208)*'PLAN DE ADQUISICIONES'!V$78)*($G208/$F208)))</f>
        <v>0</v>
      </c>
      <c r="Z208" s="556">
        <f>IF( $F208=0,0,((($F208/$E208)*'PLAN DE ADQUISICIONES'!W$78)*($G208/$F208)))</f>
        <v>0</v>
      </c>
      <c r="AA208" s="556">
        <f>IF( $F208=0,0,((($F208/$E208)*'PLAN DE ADQUISICIONES'!X$78)*($G208/$F208)))</f>
        <v>0</v>
      </c>
      <c r="AB208" s="556">
        <f>IF( $F208=0,0,((($F208/$E208)*'PLAN DE ADQUISICIONES'!Y$78)*($G208/$F208)))</f>
        <v>0</v>
      </c>
      <c r="AC208" s="556">
        <f>IF( $F208=0,0,((($F208/$E208)*'PLAN DE ADQUISICIONES'!Z$78)*($G208/$F208)))</f>
        <v>0</v>
      </c>
      <c r="AD208" s="556">
        <f>IF( $F208=0,0,((($F208/$E208)*'PLAN DE ADQUISICIONES'!AA$78)*($G208/$F208)))</f>
        <v>0</v>
      </c>
      <c r="AE208" s="556">
        <f>IF( $F208=0,0,((($F208/$E208)*'PLAN DE ADQUISICIONES'!AB$78)*($G208/$F208)))</f>
        <v>0</v>
      </c>
      <c r="AF208" s="556">
        <f>IF( $F208=0,0,((($F208/$E208)*'PLAN DE ADQUISICIONES'!AC$78)*($G208/$F208)))</f>
        <v>0</v>
      </c>
      <c r="AG208" s="421">
        <f t="shared" si="56"/>
        <v>0</v>
      </c>
      <c r="AH208" s="557">
        <f>IF( $F208=0,0,((($F208/$E208)*'PLAN DE ADQUISICIONES'!AD$78)*($G208/$F208)))</f>
        <v>0</v>
      </c>
      <c r="AI208" s="556">
        <f>IF( $F208=0,0,((($F208/$E208)*'PLAN DE ADQUISICIONES'!AE$78)*($G208/$F208)))</f>
        <v>0</v>
      </c>
      <c r="AJ208" s="556">
        <f>IF( $F208=0,0,((($F208/$E208)*'PLAN DE ADQUISICIONES'!AF$78)*($G208/$F208)))</f>
        <v>0</v>
      </c>
      <c r="AK208" s="556">
        <f>IF( $F208=0,0,((($F208/$E208)*'PLAN DE ADQUISICIONES'!AG$78)*($G208/$F208)))</f>
        <v>0</v>
      </c>
      <c r="AL208" s="556">
        <f>IF( $F208=0,0,((($F208/$E208)*'PLAN DE ADQUISICIONES'!AH$78)*($G208/$F208)))</f>
        <v>0</v>
      </c>
      <c r="AM208" s="556">
        <f>IF( $F208=0,0,((($F208/$E208)*'PLAN DE ADQUISICIONES'!AI$78)*($G208/$F208)))</f>
        <v>0</v>
      </c>
      <c r="AN208" s="556">
        <f>IF( $F208=0,0,((($F208/$E208)*'PLAN DE ADQUISICIONES'!AJ$78)*($G208/$F208)))</f>
        <v>0</v>
      </c>
      <c r="AO208" s="556">
        <f>IF( $F208=0,0,((($F208/$E208)*'PLAN DE ADQUISICIONES'!AK$78)*($G208/$F208)))</f>
        <v>0</v>
      </c>
      <c r="AP208" s="556">
        <f>IF( $F208=0,0,((($F208/$E208)*'PLAN DE ADQUISICIONES'!AL$78)*($G208/$F208)))</f>
        <v>0</v>
      </c>
      <c r="AQ208" s="556">
        <f>IF( $F208=0,0,((($F208/$E208)*'PLAN DE ADQUISICIONES'!AM$78)*($G208/$F208)))</f>
        <v>0</v>
      </c>
      <c r="AR208" s="556">
        <f>IF( $F208=0,0,((($F208/$E208)*'PLAN DE ADQUISICIONES'!AN$78)*($G208/$F208)))</f>
        <v>0</v>
      </c>
      <c r="AS208" s="556">
        <f>IF( $F208=0,0,((($F208/$E208)*'PLAN DE ADQUISICIONES'!AO$78)*($G208/$F208)))</f>
        <v>0</v>
      </c>
      <c r="AT208" s="423">
        <f t="shared" si="57"/>
        <v>0</v>
      </c>
      <c r="AU208" s="426">
        <f t="shared" si="58"/>
        <v>0</v>
      </c>
      <c r="AV208" s="392">
        <f t="shared" si="59"/>
        <v>0</v>
      </c>
    </row>
    <row r="209" spans="2:48" s="60" customFormat="1" ht="13.5" x14ac:dyDescent="0.25">
      <c r="B209" s="416" t="str">
        <f>'FORMATO COSTEO C6'!C24</f>
        <v>6.1.9</v>
      </c>
      <c r="C209" s="439">
        <f>'FORMATO COSTEO C6'!B24</f>
        <v>0</v>
      </c>
      <c r="D209" s="428" t="str">
        <f>'FORMATO COSTEO C6'!D24</f>
        <v>Unidad medida</v>
      </c>
      <c r="E209" s="530">
        <f>'FORMATO COSTEO C6'!E24</f>
        <v>0</v>
      </c>
      <c r="F209" s="556">
        <f>'FORMATO COSTEO C6'!G24</f>
        <v>0</v>
      </c>
      <c r="G209" s="497">
        <f>'FORMATO COSTEO C6'!L24</f>
        <v>0</v>
      </c>
      <c r="H209" s="557">
        <f>IF( $F209=0,0,((($F209/$E209)*'PLAN DE ADQUISICIONES'!F$79)*($G209/$F209)))</f>
        <v>0</v>
      </c>
      <c r="I209" s="556">
        <f>IF( $F209=0,0,((($F209/$E209)*'PLAN DE ADQUISICIONES'!G$79)*($G209/$F209)))</f>
        <v>0</v>
      </c>
      <c r="J209" s="556">
        <f>IF( $F209=0,0,((($F209/$E209)*'PLAN DE ADQUISICIONES'!H$79)*($G209/$F209)))</f>
        <v>0</v>
      </c>
      <c r="K209" s="556">
        <f>IF( $F209=0,0,((($F209/$E209)*'PLAN DE ADQUISICIONES'!I$79)*($G209/$F209)))</f>
        <v>0</v>
      </c>
      <c r="L209" s="556">
        <f>IF( $F209=0,0,((($F209/$E209)*'PLAN DE ADQUISICIONES'!J$79)*($G209/$F209)))</f>
        <v>0</v>
      </c>
      <c r="M209" s="556">
        <f>IF( $F209=0,0,((($F209/$E209)*'PLAN DE ADQUISICIONES'!K$79)*($G209/$F209)))</f>
        <v>0</v>
      </c>
      <c r="N209" s="556">
        <f>IF( $F209=0,0,((($F209/$E209)*'PLAN DE ADQUISICIONES'!L$79)*($G209/$F209)))</f>
        <v>0</v>
      </c>
      <c r="O209" s="556">
        <f>IF( $F209=0,0,((($F209/$E209)*'PLAN DE ADQUISICIONES'!M$79)*($G209/$F209)))</f>
        <v>0</v>
      </c>
      <c r="P209" s="556">
        <f>IF( $F209=0,0,((($F209/$E209)*'PLAN DE ADQUISICIONES'!N$79)*($G209/$F209)))</f>
        <v>0</v>
      </c>
      <c r="Q209" s="556">
        <f>IF( $F209=0,0,((($F209/$E209)*'PLAN DE ADQUISICIONES'!O$79)*($G209/$F209)))</f>
        <v>0</v>
      </c>
      <c r="R209" s="556">
        <f>IF( $F209=0,0,((($F209/$E209)*'PLAN DE ADQUISICIONES'!P$79)*($G209/$F209)))</f>
        <v>0</v>
      </c>
      <c r="S209" s="556">
        <f>IF( $F209=0,0,((($F209/$E209)*'PLAN DE ADQUISICIONES'!Q$79)*($G209/$F209)))</f>
        <v>0</v>
      </c>
      <c r="T209" s="423">
        <f t="shared" si="55"/>
        <v>0</v>
      </c>
      <c r="U209" s="558">
        <f>IF( $F209=0,0,((($F209/$E209)*'PLAN DE ADQUISICIONES'!R$79)*($G209/$F209)))</f>
        <v>0</v>
      </c>
      <c r="V209" s="556">
        <f>IF( $F209=0,0,((($F209/$E209)*'PLAN DE ADQUISICIONES'!S$79)*($G209/$F209)))</f>
        <v>0</v>
      </c>
      <c r="W209" s="556">
        <f>IF( $F209=0,0,((($F209/$E209)*'PLAN DE ADQUISICIONES'!T$79)*($G209/$F209)))</f>
        <v>0</v>
      </c>
      <c r="X209" s="556">
        <f>IF( $F209=0,0,((($F209/$E209)*'PLAN DE ADQUISICIONES'!U$79)*($G209/$F209)))</f>
        <v>0</v>
      </c>
      <c r="Y209" s="556">
        <f>IF( $F209=0,0,((($F209/$E209)*'PLAN DE ADQUISICIONES'!V$79)*($G209/$F209)))</f>
        <v>0</v>
      </c>
      <c r="Z209" s="556">
        <f>IF( $F209=0,0,((($F209/$E209)*'PLAN DE ADQUISICIONES'!W$79)*($G209/$F209)))</f>
        <v>0</v>
      </c>
      <c r="AA209" s="556">
        <f>IF( $F209=0,0,((($F209/$E209)*'PLAN DE ADQUISICIONES'!X$79)*($G209/$F209)))</f>
        <v>0</v>
      </c>
      <c r="AB209" s="556">
        <f>IF( $F209=0,0,((($F209/$E209)*'PLAN DE ADQUISICIONES'!Y$79)*($G209/$F209)))</f>
        <v>0</v>
      </c>
      <c r="AC209" s="556">
        <f>IF( $F209=0,0,((($F209/$E209)*'PLAN DE ADQUISICIONES'!Z$79)*($G209/$F209)))</f>
        <v>0</v>
      </c>
      <c r="AD209" s="556">
        <f>IF( $F209=0,0,((($F209/$E209)*'PLAN DE ADQUISICIONES'!AA$79)*($G209/$F209)))</f>
        <v>0</v>
      </c>
      <c r="AE209" s="556">
        <f>IF( $F209=0,0,((($F209/$E209)*'PLAN DE ADQUISICIONES'!AB$79)*($G209/$F209)))</f>
        <v>0</v>
      </c>
      <c r="AF209" s="556">
        <f>IF( $F209=0,0,((($F209/$E209)*'PLAN DE ADQUISICIONES'!AC$79)*($G209/$F209)))</f>
        <v>0</v>
      </c>
      <c r="AG209" s="421">
        <f t="shared" si="56"/>
        <v>0</v>
      </c>
      <c r="AH209" s="557">
        <f>IF( $F209=0,0,((($F209/$E209)*'PLAN DE ADQUISICIONES'!AD$79)*($G209/$F209)))</f>
        <v>0</v>
      </c>
      <c r="AI209" s="556">
        <f>IF( $F209=0,0,((($F209/$E209)*'PLAN DE ADQUISICIONES'!AE$79)*($G209/$F209)))</f>
        <v>0</v>
      </c>
      <c r="AJ209" s="556">
        <f>IF( $F209=0,0,((($F209/$E209)*'PLAN DE ADQUISICIONES'!AF$79)*($G209/$F209)))</f>
        <v>0</v>
      </c>
      <c r="AK209" s="556">
        <f>IF( $F209=0,0,((($F209/$E209)*'PLAN DE ADQUISICIONES'!AG$79)*($G209/$F209)))</f>
        <v>0</v>
      </c>
      <c r="AL209" s="556">
        <f>IF( $F209=0,0,((($F209/$E209)*'PLAN DE ADQUISICIONES'!AH$79)*($G209/$F209)))</f>
        <v>0</v>
      </c>
      <c r="AM209" s="556">
        <f>IF( $F209=0,0,((($F209/$E209)*'PLAN DE ADQUISICIONES'!AI$79)*($G209/$F209)))</f>
        <v>0</v>
      </c>
      <c r="AN209" s="556">
        <f>IF( $F209=0,0,((($F209/$E209)*'PLAN DE ADQUISICIONES'!AJ$79)*($G209/$F209)))</f>
        <v>0</v>
      </c>
      <c r="AO209" s="556">
        <f>IF( $F209=0,0,((($F209/$E209)*'PLAN DE ADQUISICIONES'!AK$79)*($G209/$F209)))</f>
        <v>0</v>
      </c>
      <c r="AP209" s="556">
        <f>IF( $F209=0,0,((($F209/$E209)*'PLAN DE ADQUISICIONES'!AL$79)*($G209/$F209)))</f>
        <v>0</v>
      </c>
      <c r="AQ209" s="556">
        <f>IF( $F209=0,0,((($F209/$E209)*'PLAN DE ADQUISICIONES'!AM$79)*($G209/$F209)))</f>
        <v>0</v>
      </c>
      <c r="AR209" s="556">
        <f>IF( $F209=0,0,((($F209/$E209)*'PLAN DE ADQUISICIONES'!AN$79)*($G209/$F209)))</f>
        <v>0</v>
      </c>
      <c r="AS209" s="556">
        <f>IF( $F209=0,0,((($F209/$E209)*'PLAN DE ADQUISICIONES'!AO$79)*($G209/$F209)))</f>
        <v>0</v>
      </c>
      <c r="AT209" s="423">
        <f t="shared" si="57"/>
        <v>0</v>
      </c>
      <c r="AU209" s="426">
        <f t="shared" si="58"/>
        <v>0</v>
      </c>
      <c r="AV209" s="392">
        <f t="shared" si="59"/>
        <v>0</v>
      </c>
    </row>
    <row r="210" spans="2:48" s="60" customFormat="1" ht="13.5" x14ac:dyDescent="0.25">
      <c r="B210" s="416" t="str">
        <f>'FORMATO COSTEO C6'!C25</f>
        <v>6.1.10</v>
      </c>
      <c r="C210" s="439">
        <f>'FORMATO COSTEO C6'!B25</f>
        <v>0</v>
      </c>
      <c r="D210" s="428" t="str">
        <f>'FORMATO COSTEO C6'!D25</f>
        <v>Unidad medida</v>
      </c>
      <c r="E210" s="530">
        <f>'FORMATO COSTEO C6'!E25</f>
        <v>0</v>
      </c>
      <c r="F210" s="556">
        <f>'FORMATO COSTEO C6'!G25</f>
        <v>0</v>
      </c>
      <c r="G210" s="497">
        <f>'FORMATO COSTEO C6'!L25</f>
        <v>0</v>
      </c>
      <c r="H210" s="557">
        <f>IF( $F210=0,0,((($F210/$E210)*'PLAN DE ADQUISICIONES'!F$80)*($G210/$F210)))</f>
        <v>0</v>
      </c>
      <c r="I210" s="556">
        <f>IF( $F210=0,0,((($F210/$E210)*'PLAN DE ADQUISICIONES'!G$80)*($G210/$F210)))</f>
        <v>0</v>
      </c>
      <c r="J210" s="556">
        <f>IF( $F210=0,0,((($F210/$E210)*'PLAN DE ADQUISICIONES'!H$80)*($G210/$F210)))</f>
        <v>0</v>
      </c>
      <c r="K210" s="556">
        <f>IF( $F210=0,0,((($F210/$E210)*'PLAN DE ADQUISICIONES'!I$80)*($G210/$F210)))</f>
        <v>0</v>
      </c>
      <c r="L210" s="556">
        <f>IF( $F210=0,0,((($F210/$E210)*'PLAN DE ADQUISICIONES'!J$80)*($G210/$F210)))</f>
        <v>0</v>
      </c>
      <c r="M210" s="556">
        <f>IF( $F210=0,0,((($F210/$E210)*'PLAN DE ADQUISICIONES'!K$80)*($G210/$F210)))</f>
        <v>0</v>
      </c>
      <c r="N210" s="556">
        <f>IF( $F210=0,0,((($F210/$E210)*'PLAN DE ADQUISICIONES'!L$80)*($G210/$F210)))</f>
        <v>0</v>
      </c>
      <c r="O210" s="556">
        <f>IF( $F210=0,0,((($F210/$E210)*'PLAN DE ADQUISICIONES'!M$80)*($G210/$F210)))</f>
        <v>0</v>
      </c>
      <c r="P210" s="556">
        <f>IF( $F210=0,0,((($F210/$E210)*'PLAN DE ADQUISICIONES'!N$80)*($G210/$F210)))</f>
        <v>0</v>
      </c>
      <c r="Q210" s="556">
        <f>IF( $F210=0,0,((($F210/$E210)*'PLAN DE ADQUISICIONES'!O$80)*($G210/$F210)))</f>
        <v>0</v>
      </c>
      <c r="R210" s="556">
        <f>IF( $F210=0,0,((($F210/$E210)*'PLAN DE ADQUISICIONES'!P$80)*($G210/$F210)))</f>
        <v>0</v>
      </c>
      <c r="S210" s="556">
        <f>IF( $F210=0,0,((($F210/$E210)*'PLAN DE ADQUISICIONES'!Q$80)*($G210/$F210)))</f>
        <v>0</v>
      </c>
      <c r="T210" s="423">
        <f t="shared" si="55"/>
        <v>0</v>
      </c>
      <c r="U210" s="558">
        <f>IF( $F210=0,0,((($F210/$E210)*'PLAN DE ADQUISICIONES'!R$80)*($G210/$F210)))</f>
        <v>0</v>
      </c>
      <c r="V210" s="556">
        <f>IF( $F210=0,0,((($F210/$E210)*'PLAN DE ADQUISICIONES'!S$80)*($G210/$F210)))</f>
        <v>0</v>
      </c>
      <c r="W210" s="556">
        <f>IF( $F210=0,0,((($F210/$E210)*'PLAN DE ADQUISICIONES'!T$80)*($G210/$F210)))</f>
        <v>0</v>
      </c>
      <c r="X210" s="556">
        <f>IF( $F210=0,0,((($F210/$E210)*'PLAN DE ADQUISICIONES'!U$80)*($G210/$F210)))</f>
        <v>0</v>
      </c>
      <c r="Y210" s="556">
        <f>IF( $F210=0,0,((($F210/$E210)*'PLAN DE ADQUISICIONES'!V$80)*($G210/$F210)))</f>
        <v>0</v>
      </c>
      <c r="Z210" s="556">
        <f>IF( $F210=0,0,((($F210/$E210)*'PLAN DE ADQUISICIONES'!W$80)*($G210/$F210)))</f>
        <v>0</v>
      </c>
      <c r="AA210" s="556">
        <f>IF( $F210=0,0,((($F210/$E210)*'PLAN DE ADQUISICIONES'!X$80)*($G210/$F210)))</f>
        <v>0</v>
      </c>
      <c r="AB210" s="556">
        <f>IF( $F210=0,0,((($F210/$E210)*'PLAN DE ADQUISICIONES'!Y$80)*($G210/$F210)))</f>
        <v>0</v>
      </c>
      <c r="AC210" s="556">
        <f>IF( $F210=0,0,((($F210/$E210)*'PLAN DE ADQUISICIONES'!Z$80)*($G210/$F210)))</f>
        <v>0</v>
      </c>
      <c r="AD210" s="556">
        <f>IF( $F210=0,0,((($F210/$E210)*'PLAN DE ADQUISICIONES'!AA$80)*($G210/$F210)))</f>
        <v>0</v>
      </c>
      <c r="AE210" s="556">
        <f>IF( $F210=0,0,((($F210/$E210)*'PLAN DE ADQUISICIONES'!AB$80)*($G210/$F210)))</f>
        <v>0</v>
      </c>
      <c r="AF210" s="556">
        <f>IF( $F210=0,0,((($F210/$E210)*'PLAN DE ADQUISICIONES'!AC$80)*($G210/$F210)))</f>
        <v>0</v>
      </c>
      <c r="AG210" s="421">
        <f t="shared" si="56"/>
        <v>0</v>
      </c>
      <c r="AH210" s="557">
        <f>IF( $F210=0,0,((($F210/$E210)*'PLAN DE ADQUISICIONES'!AD$80)*($G210/$F210)))</f>
        <v>0</v>
      </c>
      <c r="AI210" s="556">
        <f>IF( $F210=0,0,((($F210/$E210)*'PLAN DE ADQUISICIONES'!AE$80)*($G210/$F210)))</f>
        <v>0</v>
      </c>
      <c r="AJ210" s="556">
        <f>IF( $F210=0,0,((($F210/$E210)*'PLAN DE ADQUISICIONES'!AF$80)*($G210/$F210)))</f>
        <v>0</v>
      </c>
      <c r="AK210" s="556">
        <f>IF( $F210=0,0,((($F210/$E210)*'PLAN DE ADQUISICIONES'!AG$80)*($G210/$F210)))</f>
        <v>0</v>
      </c>
      <c r="AL210" s="556">
        <f>IF( $F210=0,0,((($F210/$E210)*'PLAN DE ADQUISICIONES'!AH$80)*($G210/$F210)))</f>
        <v>0</v>
      </c>
      <c r="AM210" s="556">
        <f>IF( $F210=0,0,((($F210/$E210)*'PLAN DE ADQUISICIONES'!AI$80)*($G210/$F210)))</f>
        <v>0</v>
      </c>
      <c r="AN210" s="556">
        <f>IF( $F210=0,0,((($F210/$E210)*'PLAN DE ADQUISICIONES'!AJ$80)*($G210/$F210)))</f>
        <v>0</v>
      </c>
      <c r="AO210" s="556">
        <f>IF( $F210=0,0,((($F210/$E210)*'PLAN DE ADQUISICIONES'!AK$80)*($G210/$F210)))</f>
        <v>0</v>
      </c>
      <c r="AP210" s="556">
        <f>IF( $F210=0,0,((($F210/$E210)*'PLAN DE ADQUISICIONES'!AL$80)*($G210/$F210)))</f>
        <v>0</v>
      </c>
      <c r="AQ210" s="556">
        <f>IF( $F210=0,0,((($F210/$E210)*'PLAN DE ADQUISICIONES'!AM$80)*($G210/$F210)))</f>
        <v>0</v>
      </c>
      <c r="AR210" s="556">
        <f>IF( $F210=0,0,((($F210/$E210)*'PLAN DE ADQUISICIONES'!AN$80)*($G210/$F210)))</f>
        <v>0</v>
      </c>
      <c r="AS210" s="556">
        <f>IF( $F210=0,0,((($F210/$E210)*'PLAN DE ADQUISICIONES'!AO$80)*($G210/$F210)))</f>
        <v>0</v>
      </c>
      <c r="AT210" s="423">
        <f t="shared" si="57"/>
        <v>0</v>
      </c>
      <c r="AU210" s="426">
        <f t="shared" si="58"/>
        <v>0</v>
      </c>
      <c r="AV210" s="392">
        <f t="shared" si="59"/>
        <v>0</v>
      </c>
    </row>
    <row r="211" spans="2:48" s="60" customFormat="1" ht="13.5" x14ac:dyDescent="0.25">
      <c r="B211" s="395">
        <f>'FORMATO COSTEO C6'!C29</f>
        <v>6.2</v>
      </c>
      <c r="C211" s="396" t="str">
        <f>+'FORMATO COSTEO C6'!B29</f>
        <v>Equipamiento para gestión del proyecto</v>
      </c>
      <c r="D211" s="437"/>
      <c r="E211" s="531"/>
      <c r="F211" s="399">
        <f>+'FORMATO COSTEO C6'!G29</f>
        <v>0</v>
      </c>
      <c r="G211" s="400">
        <f>+'FORMATO COSTEO C6'!L29</f>
        <v>0</v>
      </c>
      <c r="H211" s="401">
        <f>SUM(H212:H221)</f>
        <v>0</v>
      </c>
      <c r="I211" s="399">
        <f t="shared" ref="I211:AU211" si="60">SUM(I212:I221)</f>
        <v>0</v>
      </c>
      <c r="J211" s="399">
        <f t="shared" si="60"/>
        <v>0</v>
      </c>
      <c r="K211" s="399">
        <f t="shared" si="60"/>
        <v>0</v>
      </c>
      <c r="L211" s="399">
        <f t="shared" si="60"/>
        <v>0</v>
      </c>
      <c r="M211" s="399">
        <f t="shared" si="60"/>
        <v>0</v>
      </c>
      <c r="N211" s="399">
        <f t="shared" si="60"/>
        <v>0</v>
      </c>
      <c r="O211" s="399">
        <f t="shared" si="60"/>
        <v>0</v>
      </c>
      <c r="P211" s="399">
        <f t="shared" si="60"/>
        <v>0</v>
      </c>
      <c r="Q211" s="399">
        <f t="shared" si="60"/>
        <v>0</v>
      </c>
      <c r="R211" s="399">
        <f t="shared" si="60"/>
        <v>0</v>
      </c>
      <c r="S211" s="399">
        <f t="shared" si="60"/>
        <v>0</v>
      </c>
      <c r="T211" s="402">
        <f t="shared" si="60"/>
        <v>0</v>
      </c>
      <c r="U211" s="403">
        <f t="shared" si="60"/>
        <v>0</v>
      </c>
      <c r="V211" s="399">
        <f t="shared" si="60"/>
        <v>0</v>
      </c>
      <c r="W211" s="399">
        <f t="shared" si="60"/>
        <v>0</v>
      </c>
      <c r="X211" s="399">
        <f t="shared" si="60"/>
        <v>0</v>
      </c>
      <c r="Y211" s="399">
        <f t="shared" si="60"/>
        <v>0</v>
      </c>
      <c r="Z211" s="399">
        <f t="shared" si="60"/>
        <v>0</v>
      </c>
      <c r="AA211" s="399">
        <f t="shared" si="60"/>
        <v>0</v>
      </c>
      <c r="AB211" s="399">
        <f t="shared" si="60"/>
        <v>0</v>
      </c>
      <c r="AC211" s="399">
        <f t="shared" si="60"/>
        <v>0</v>
      </c>
      <c r="AD211" s="399">
        <f t="shared" si="60"/>
        <v>0</v>
      </c>
      <c r="AE211" s="399">
        <f t="shared" si="60"/>
        <v>0</v>
      </c>
      <c r="AF211" s="399">
        <f t="shared" si="60"/>
        <v>0</v>
      </c>
      <c r="AG211" s="400">
        <f>SUM(AG212:AG221)</f>
        <v>0</v>
      </c>
      <c r="AH211" s="401">
        <f t="shared" si="60"/>
        <v>0</v>
      </c>
      <c r="AI211" s="399">
        <f t="shared" si="60"/>
        <v>0</v>
      </c>
      <c r="AJ211" s="399">
        <f t="shared" si="60"/>
        <v>0</v>
      </c>
      <c r="AK211" s="399">
        <f t="shared" si="60"/>
        <v>0</v>
      </c>
      <c r="AL211" s="399">
        <f t="shared" si="60"/>
        <v>0</v>
      </c>
      <c r="AM211" s="399">
        <f t="shared" si="60"/>
        <v>0</v>
      </c>
      <c r="AN211" s="399">
        <f t="shared" si="60"/>
        <v>0</v>
      </c>
      <c r="AO211" s="399">
        <f t="shared" si="60"/>
        <v>0</v>
      </c>
      <c r="AP211" s="399">
        <f t="shared" si="60"/>
        <v>0</v>
      </c>
      <c r="AQ211" s="399">
        <f t="shared" si="60"/>
        <v>0</v>
      </c>
      <c r="AR211" s="399">
        <f t="shared" si="60"/>
        <v>0</v>
      </c>
      <c r="AS211" s="399">
        <f t="shared" si="60"/>
        <v>0</v>
      </c>
      <c r="AT211" s="402">
        <f t="shared" si="60"/>
        <v>0</v>
      </c>
      <c r="AU211" s="404">
        <f t="shared" si="60"/>
        <v>0</v>
      </c>
      <c r="AV211" s="392">
        <f t="shared" si="59"/>
        <v>0</v>
      </c>
    </row>
    <row r="212" spans="2:48" s="60" customFormat="1" ht="13.5" x14ac:dyDescent="0.25">
      <c r="B212" s="416" t="str">
        <f>'FORMATO COSTEO C6'!C30</f>
        <v>6.2.1</v>
      </c>
      <c r="C212" s="439" t="str">
        <f>'FORMATO COSTEO C6'!B30</f>
        <v>Laptopos</v>
      </c>
      <c r="D212" s="428" t="str">
        <f>'FORMATO COSTEO C6'!D30</f>
        <v>Unidad</v>
      </c>
      <c r="E212" s="530">
        <f>'FORMATO COSTEO C6'!E30</f>
        <v>2</v>
      </c>
      <c r="F212" s="556">
        <f>'FORMATO COSTEO C6'!G30</f>
        <v>0</v>
      </c>
      <c r="G212" s="497">
        <f>'FORMATO COSTEO C6'!L30</f>
        <v>0</v>
      </c>
      <c r="H212" s="557">
        <f>IF( $F212=0,0,((($F212/$E212)*'PLAN DE ADQUISICIONES'!F$82)*($G212/$F212)))</f>
        <v>0</v>
      </c>
      <c r="I212" s="556">
        <f>IF( $F212=0,0,((($F212/$E212)*'PLAN DE ADQUISICIONES'!G$82)*($G212/$F212)))</f>
        <v>0</v>
      </c>
      <c r="J212" s="556">
        <f>IF( $F212=0,0,((($F212/$E212)*'PLAN DE ADQUISICIONES'!H$82)*($G212/$F212)))</f>
        <v>0</v>
      </c>
      <c r="K212" s="556">
        <f>IF( $F212=0,0,((($F212/$E212)*'PLAN DE ADQUISICIONES'!I$82)*($G212/$F212)))</f>
        <v>0</v>
      </c>
      <c r="L212" s="556">
        <f>IF( $F212=0,0,((($F212/$E212)*'PLAN DE ADQUISICIONES'!J$82)*($G212/$F212)))</f>
        <v>0</v>
      </c>
      <c r="M212" s="556">
        <f>IF( $F212=0,0,((($F212/$E212)*'PLAN DE ADQUISICIONES'!K$82)*($G212/$F212)))</f>
        <v>0</v>
      </c>
      <c r="N212" s="556">
        <f>IF( $F212=0,0,((($F212/$E212)*'PLAN DE ADQUISICIONES'!L$82)*($G212/$F212)))</f>
        <v>0</v>
      </c>
      <c r="O212" s="556">
        <f>IF( $F212=0,0,((($F212/$E212)*'PLAN DE ADQUISICIONES'!M$82)*($G212/$F212)))</f>
        <v>0</v>
      </c>
      <c r="P212" s="556">
        <f>IF( $F212=0,0,((($F212/$E212)*'PLAN DE ADQUISICIONES'!N$82)*($G212/$F212)))</f>
        <v>0</v>
      </c>
      <c r="Q212" s="556">
        <f>IF( $F212=0,0,((($F212/$E212)*'PLAN DE ADQUISICIONES'!O$82)*($G212/$F212)))</f>
        <v>0</v>
      </c>
      <c r="R212" s="556">
        <f>IF( $F212=0,0,((($F212/$E212)*'PLAN DE ADQUISICIONES'!P$82)*($G212/$F212)))</f>
        <v>0</v>
      </c>
      <c r="S212" s="556">
        <f>IF( $F212=0,0,((($F212/$E212)*'PLAN DE ADQUISICIONES'!Q$82)*($G212/$F212)))</f>
        <v>0</v>
      </c>
      <c r="T212" s="423">
        <f t="shared" ref="T212:T221" si="61">H212+I212+J212+K212+L212+M212+N212+O212+P212+Q212+R212+S212</f>
        <v>0</v>
      </c>
      <c r="U212" s="558">
        <f>IF( $F212=0,0,((($F212/$E212)*'PLAN DE ADQUISICIONES'!R$82)*($G212/$F212)))</f>
        <v>0</v>
      </c>
      <c r="V212" s="556">
        <f>IF( $F212=0,0,((($F212/$E212)*'PLAN DE ADQUISICIONES'!S$82)*($G212/$F212)))</f>
        <v>0</v>
      </c>
      <c r="W212" s="556">
        <f>IF( $F212=0,0,((($F212/$E212)*'PLAN DE ADQUISICIONES'!T$82)*($G212/$F212)))</f>
        <v>0</v>
      </c>
      <c r="X212" s="556">
        <f>IF( $F212=0,0,((($F212/$E212)*'PLAN DE ADQUISICIONES'!U$82)*($G212/$F212)))</f>
        <v>0</v>
      </c>
      <c r="Y212" s="556">
        <f>IF( $F212=0,0,((($F212/$E212)*'PLAN DE ADQUISICIONES'!V$82)*($G212/$F212)))</f>
        <v>0</v>
      </c>
      <c r="Z212" s="556">
        <f>IF( $F212=0,0,((($F212/$E212)*'PLAN DE ADQUISICIONES'!W$82)*($G212/$F212)))</f>
        <v>0</v>
      </c>
      <c r="AA212" s="556">
        <f>IF( $F212=0,0,((($F212/$E212)*'PLAN DE ADQUISICIONES'!X$82)*($G212/$F212)))</f>
        <v>0</v>
      </c>
      <c r="AB212" s="556">
        <f>IF( $F212=0,0,((($F212/$E212)*'PLAN DE ADQUISICIONES'!Y$82)*($G212/$F212)))</f>
        <v>0</v>
      </c>
      <c r="AC212" s="556">
        <f>IF( $F212=0,0,((($F212/$E212)*'PLAN DE ADQUISICIONES'!Z$82)*($G212/$F212)))</f>
        <v>0</v>
      </c>
      <c r="AD212" s="556">
        <f>IF( $F212=0,0,((($F212/$E212)*'PLAN DE ADQUISICIONES'!AA$82)*($G212/$F212)))</f>
        <v>0</v>
      </c>
      <c r="AE212" s="556">
        <f>IF( $F212=0,0,((($F212/$E212)*'PLAN DE ADQUISICIONES'!AB$82)*($G212/$F212)))</f>
        <v>0</v>
      </c>
      <c r="AF212" s="556">
        <f>IF( $F212=0,0,((($F212/$E212)*'PLAN DE ADQUISICIONES'!AC$82)*($G212/$F212)))</f>
        <v>0</v>
      </c>
      <c r="AG212" s="421">
        <f t="shared" ref="AG212:AG221" si="62">U212+V212+W212+X212+Y212+Z212+AA212+AB212+AC212+AD212+AE212+AF212</f>
        <v>0</v>
      </c>
      <c r="AH212" s="557">
        <f>IF( $F212=0,0,((($F212/$E212)*'PLAN DE ADQUISICIONES'!AD$82)*($G212/$F212)))</f>
        <v>0</v>
      </c>
      <c r="AI212" s="556">
        <f>IF( $F212=0,0,((($F212/$E212)*'PLAN DE ADQUISICIONES'!AE$82)*($G212/$F212)))</f>
        <v>0</v>
      </c>
      <c r="AJ212" s="556">
        <f>IF( $F212=0,0,((($F212/$E212)*'PLAN DE ADQUISICIONES'!AF$82)*($G212/$F212)))</f>
        <v>0</v>
      </c>
      <c r="AK212" s="556">
        <f>IF( $F212=0,0,((($F212/$E212)*'PLAN DE ADQUISICIONES'!AG$82)*($G212/$F212)))</f>
        <v>0</v>
      </c>
      <c r="AL212" s="556">
        <f>IF( $F212=0,0,((($F212/$E212)*'PLAN DE ADQUISICIONES'!AH$82)*($G212/$F212)))</f>
        <v>0</v>
      </c>
      <c r="AM212" s="556">
        <f>IF( $F212=0,0,((($F212/$E212)*'PLAN DE ADQUISICIONES'!AI$82)*($G212/$F212)))</f>
        <v>0</v>
      </c>
      <c r="AN212" s="556">
        <f>IF( $F212=0,0,((($F212/$E212)*'PLAN DE ADQUISICIONES'!AJ$82)*($G212/$F212)))</f>
        <v>0</v>
      </c>
      <c r="AO212" s="556">
        <f>IF( $F212=0,0,((($F212/$E212)*'PLAN DE ADQUISICIONES'!AK$82)*($G212/$F212)))</f>
        <v>0</v>
      </c>
      <c r="AP212" s="556">
        <f>IF( $F212=0,0,((($F212/$E212)*'PLAN DE ADQUISICIONES'!AL$82)*($G212/$F212)))</f>
        <v>0</v>
      </c>
      <c r="AQ212" s="556">
        <f>IF( $F212=0,0,((($F212/$E212)*'PLAN DE ADQUISICIONES'!AM$82)*($G212/$F212)))</f>
        <v>0</v>
      </c>
      <c r="AR212" s="556">
        <f>IF( $F212=0,0,((($F212/$E212)*'PLAN DE ADQUISICIONES'!AN$82)*($G212/$F212)))</f>
        <v>0</v>
      </c>
      <c r="AS212" s="556">
        <f>IF( $F212=0,0,((($F212/$E212)*'PLAN DE ADQUISICIONES'!AO$82)*($G212/$F212)))</f>
        <v>0</v>
      </c>
      <c r="AT212" s="423">
        <f t="shared" ref="AT212:AT221" si="63">AH212+AI212+AJ212+AK212+AL212+AM212+AN212+AO212+AP212+AQ212+AR212+AS212</f>
        <v>0</v>
      </c>
      <c r="AU212" s="426">
        <f t="shared" ref="AU212:AU221" si="64">AS212+AR212+AQ212+AP212+AO212+AN212+AM212+AL212+AK212+AJ212+AI212+AH212+AF212+AE212+AD212+AC212+AB212+AA212+Z212+Y212+X212+W212+V212+U212+S212+R212+Q212+P212+O212+N212+M212+L212+K212+J212+I212+H212</f>
        <v>0</v>
      </c>
      <c r="AV212" s="392">
        <f t="shared" si="59"/>
        <v>0</v>
      </c>
    </row>
    <row r="213" spans="2:48" s="60" customFormat="1" ht="13.5" x14ac:dyDescent="0.25">
      <c r="B213" s="416" t="str">
        <f>'FORMATO COSTEO C6'!C31</f>
        <v>6.2.2</v>
      </c>
      <c r="C213" s="439" t="str">
        <f>'FORMATO COSTEO C6'!B31</f>
        <v xml:space="preserve">Camara </v>
      </c>
      <c r="D213" s="428" t="str">
        <f>'FORMATO COSTEO C6'!D31</f>
        <v>Unidad</v>
      </c>
      <c r="E213" s="530">
        <f>'FORMATO COSTEO C6'!E31</f>
        <v>1</v>
      </c>
      <c r="F213" s="556">
        <f>'FORMATO COSTEO C6'!G31</f>
        <v>0</v>
      </c>
      <c r="G213" s="497">
        <f>'FORMATO COSTEO C6'!L31</f>
        <v>0</v>
      </c>
      <c r="H213" s="557">
        <f>IF( $F213=0,0,((($F213/$E213)*'PLAN DE ADQUISICIONES'!F$83)*($G213/$F213)))</f>
        <v>0</v>
      </c>
      <c r="I213" s="556">
        <f>IF( $F213=0,0,((($F213/$E213)*'PLAN DE ADQUISICIONES'!G$83)*($G213/$F213)))</f>
        <v>0</v>
      </c>
      <c r="J213" s="556">
        <f>IF( $F213=0,0,((($F213/$E213)*'PLAN DE ADQUISICIONES'!H$83)*($G213/$F213)))</f>
        <v>0</v>
      </c>
      <c r="K213" s="556">
        <f>IF( $F213=0,0,((($F213/$E213)*'PLAN DE ADQUISICIONES'!I$83)*($G213/$F213)))</f>
        <v>0</v>
      </c>
      <c r="L213" s="556">
        <f>IF( $F213=0,0,((($F213/$E213)*'PLAN DE ADQUISICIONES'!J$83)*($G213/$F213)))</f>
        <v>0</v>
      </c>
      <c r="M213" s="556">
        <f>IF( $F213=0,0,((($F213/$E213)*'PLAN DE ADQUISICIONES'!K$83)*($G213/$F213)))</f>
        <v>0</v>
      </c>
      <c r="N213" s="556">
        <f>IF( $F213=0,0,((($F213/$E213)*'PLAN DE ADQUISICIONES'!L$83)*($G213/$F213)))</f>
        <v>0</v>
      </c>
      <c r="O213" s="556">
        <f>IF( $F213=0,0,((($F213/$E213)*'PLAN DE ADQUISICIONES'!M$83)*($G213/$F213)))</f>
        <v>0</v>
      </c>
      <c r="P213" s="556">
        <f>IF( $F213=0,0,((($F213/$E213)*'PLAN DE ADQUISICIONES'!N$83)*($G213/$F213)))</f>
        <v>0</v>
      </c>
      <c r="Q213" s="556">
        <f>IF( $F213=0,0,((($F213/$E213)*'PLAN DE ADQUISICIONES'!O$83)*($G213/$F213)))</f>
        <v>0</v>
      </c>
      <c r="R213" s="556">
        <f>IF( $F213=0,0,((($F213/$E213)*'PLAN DE ADQUISICIONES'!P$83)*($G213/$F213)))</f>
        <v>0</v>
      </c>
      <c r="S213" s="556">
        <f>IF( $F213=0,0,((($F213/$E213)*'PLAN DE ADQUISICIONES'!Q$83)*($G213/$F213)))</f>
        <v>0</v>
      </c>
      <c r="T213" s="423">
        <f t="shared" si="61"/>
        <v>0</v>
      </c>
      <c r="U213" s="558">
        <f>IF( $F213=0,0,((($F213/$E213)*'PLAN DE ADQUISICIONES'!R$83)*($G213/$F213)))</f>
        <v>0</v>
      </c>
      <c r="V213" s="556">
        <f>IF( $F213=0,0,((($F213/$E213)*'PLAN DE ADQUISICIONES'!S$83)*($G213/$F213)))</f>
        <v>0</v>
      </c>
      <c r="W213" s="556">
        <f>IF( $F213=0,0,((($F213/$E213)*'PLAN DE ADQUISICIONES'!T$83)*($G213/$F213)))</f>
        <v>0</v>
      </c>
      <c r="X213" s="556">
        <f>IF( $F213=0,0,((($F213/$E213)*'PLAN DE ADQUISICIONES'!U$83)*($G213/$F213)))</f>
        <v>0</v>
      </c>
      <c r="Y213" s="556">
        <f>IF( $F213=0,0,((($F213/$E213)*'PLAN DE ADQUISICIONES'!V$83)*($G213/$F213)))</f>
        <v>0</v>
      </c>
      <c r="Z213" s="556">
        <f>IF( $F213=0,0,((($F213/$E213)*'PLAN DE ADQUISICIONES'!W$83)*($G213/$F213)))</f>
        <v>0</v>
      </c>
      <c r="AA213" s="556">
        <f>IF( $F213=0,0,((($F213/$E213)*'PLAN DE ADQUISICIONES'!X$83)*($G213/$F213)))</f>
        <v>0</v>
      </c>
      <c r="AB213" s="556">
        <f>IF( $F213=0,0,((($F213/$E213)*'PLAN DE ADQUISICIONES'!Y$83)*($G213/$F213)))</f>
        <v>0</v>
      </c>
      <c r="AC213" s="556">
        <f>IF( $F213=0,0,((($F213/$E213)*'PLAN DE ADQUISICIONES'!Z$83)*($G213/$F213)))</f>
        <v>0</v>
      </c>
      <c r="AD213" s="556">
        <f>IF( $F213=0,0,((($F213/$E213)*'PLAN DE ADQUISICIONES'!AA$83)*($G213/$F213)))</f>
        <v>0</v>
      </c>
      <c r="AE213" s="556">
        <f>IF( $F213=0,0,((($F213/$E213)*'PLAN DE ADQUISICIONES'!AB$83)*($G213/$F213)))</f>
        <v>0</v>
      </c>
      <c r="AF213" s="556">
        <f>IF( $F213=0,0,((($F213/$E213)*'PLAN DE ADQUISICIONES'!AC$83)*($G213/$F213)))</f>
        <v>0</v>
      </c>
      <c r="AG213" s="421">
        <f t="shared" si="62"/>
        <v>0</v>
      </c>
      <c r="AH213" s="557">
        <f>IF( $F213=0,0,((($F213/$E213)*'PLAN DE ADQUISICIONES'!AD$83)*($G213/$F213)))</f>
        <v>0</v>
      </c>
      <c r="AI213" s="556">
        <f>IF( $F213=0,0,((($F213/$E213)*'PLAN DE ADQUISICIONES'!AE$83)*($G213/$F213)))</f>
        <v>0</v>
      </c>
      <c r="AJ213" s="556">
        <f>IF( $F213=0,0,((($F213/$E213)*'PLAN DE ADQUISICIONES'!AF$83)*($G213/$F213)))</f>
        <v>0</v>
      </c>
      <c r="AK213" s="556">
        <f>IF( $F213=0,0,((($F213/$E213)*'PLAN DE ADQUISICIONES'!AG$83)*($G213/$F213)))</f>
        <v>0</v>
      </c>
      <c r="AL213" s="556">
        <f>IF( $F213=0,0,((($F213/$E213)*'PLAN DE ADQUISICIONES'!AH$83)*($G213/$F213)))</f>
        <v>0</v>
      </c>
      <c r="AM213" s="556">
        <f>IF( $F213=0,0,((($F213/$E213)*'PLAN DE ADQUISICIONES'!AI$83)*($G213/$F213)))</f>
        <v>0</v>
      </c>
      <c r="AN213" s="556">
        <f>IF( $F213=0,0,((($F213/$E213)*'PLAN DE ADQUISICIONES'!AJ$83)*($G213/$F213)))</f>
        <v>0</v>
      </c>
      <c r="AO213" s="556">
        <f>IF( $F213=0,0,((($F213/$E213)*'PLAN DE ADQUISICIONES'!AK$83)*($G213/$F213)))</f>
        <v>0</v>
      </c>
      <c r="AP213" s="556">
        <f>IF( $F213=0,0,((($F213/$E213)*'PLAN DE ADQUISICIONES'!AL$83)*($G213/$F213)))</f>
        <v>0</v>
      </c>
      <c r="AQ213" s="556">
        <f>IF( $F213=0,0,((($F213/$E213)*'PLAN DE ADQUISICIONES'!AM$83)*($G213/$F213)))</f>
        <v>0</v>
      </c>
      <c r="AR213" s="556">
        <f>IF( $F213=0,0,((($F213/$E213)*'PLAN DE ADQUISICIONES'!AN$83)*($G213/$F213)))</f>
        <v>0</v>
      </c>
      <c r="AS213" s="556">
        <f>IF( $F213=0,0,((($F213/$E213)*'PLAN DE ADQUISICIONES'!AO$83)*($G213/$F213)))</f>
        <v>0</v>
      </c>
      <c r="AT213" s="423">
        <f t="shared" si="63"/>
        <v>0</v>
      </c>
      <c r="AU213" s="426">
        <f t="shared" si="64"/>
        <v>0</v>
      </c>
      <c r="AV213" s="392">
        <f t="shared" si="59"/>
        <v>0</v>
      </c>
    </row>
    <row r="214" spans="2:48" s="60" customFormat="1" ht="13.5" x14ac:dyDescent="0.25">
      <c r="B214" s="416" t="str">
        <f>'FORMATO COSTEO C6'!C32</f>
        <v>6.2.3</v>
      </c>
      <c r="C214" s="439" t="str">
        <f>'FORMATO COSTEO C6'!B32</f>
        <v>Impresora</v>
      </c>
      <c r="D214" s="428" t="str">
        <f>'FORMATO COSTEO C6'!D32</f>
        <v>Unidad</v>
      </c>
      <c r="E214" s="530">
        <f>'FORMATO COSTEO C6'!E32</f>
        <v>1</v>
      </c>
      <c r="F214" s="556">
        <f>'FORMATO COSTEO C6'!G32</f>
        <v>0</v>
      </c>
      <c r="G214" s="497">
        <f>'FORMATO COSTEO C6'!L32</f>
        <v>0</v>
      </c>
      <c r="H214" s="557">
        <f>IF( $F214=0,0,((($F214/$E214)*'PLAN DE ADQUISICIONES'!F$84)*($G214/$F214)))</f>
        <v>0</v>
      </c>
      <c r="I214" s="556">
        <f>IF( $F214=0,0,((($F214/$E214)*'PLAN DE ADQUISICIONES'!G$84)*($G214/$F214)))</f>
        <v>0</v>
      </c>
      <c r="J214" s="556">
        <f>IF( $F214=0,0,((($F214/$E214)*'PLAN DE ADQUISICIONES'!H$84)*($G214/$F214)))</f>
        <v>0</v>
      </c>
      <c r="K214" s="556">
        <f>IF( $F214=0,0,((($F214/$E214)*'PLAN DE ADQUISICIONES'!I$84)*($G214/$F214)))</f>
        <v>0</v>
      </c>
      <c r="L214" s="556">
        <f>IF( $F214=0,0,((($F214/$E214)*'PLAN DE ADQUISICIONES'!J$84)*($G214/$F214)))</f>
        <v>0</v>
      </c>
      <c r="M214" s="556">
        <f>IF( $F214=0,0,((($F214/$E214)*'PLAN DE ADQUISICIONES'!K$84)*($G214/$F214)))</f>
        <v>0</v>
      </c>
      <c r="N214" s="556">
        <f>IF( $F214=0,0,((($F214/$E214)*'PLAN DE ADQUISICIONES'!L$84)*($G214/$F214)))</f>
        <v>0</v>
      </c>
      <c r="O214" s="556">
        <f>IF( $F214=0,0,((($F214/$E214)*'PLAN DE ADQUISICIONES'!M$84)*($G214/$F214)))</f>
        <v>0</v>
      </c>
      <c r="P214" s="556">
        <f>IF( $F214=0,0,((($F214/$E214)*'PLAN DE ADQUISICIONES'!N$84)*($G214/$F214)))</f>
        <v>0</v>
      </c>
      <c r="Q214" s="556">
        <f>IF( $F214=0,0,((($F214/$E214)*'PLAN DE ADQUISICIONES'!O$84)*($G214/$F214)))</f>
        <v>0</v>
      </c>
      <c r="R214" s="556">
        <f>IF( $F214=0,0,((($F214/$E214)*'PLAN DE ADQUISICIONES'!P$84)*($G214/$F214)))</f>
        <v>0</v>
      </c>
      <c r="S214" s="556">
        <f>IF( $F214=0,0,((($F214/$E214)*'PLAN DE ADQUISICIONES'!Q$84)*($G214/$F214)))</f>
        <v>0</v>
      </c>
      <c r="T214" s="423">
        <f t="shared" si="61"/>
        <v>0</v>
      </c>
      <c r="U214" s="558">
        <f>IF( $F214=0,0,((($F214/$E214)*'PLAN DE ADQUISICIONES'!R$84)*($G214/$F214)))</f>
        <v>0</v>
      </c>
      <c r="V214" s="556">
        <f>IF( $F214=0,0,((($F214/$E214)*'PLAN DE ADQUISICIONES'!S$84)*($G214/$F214)))</f>
        <v>0</v>
      </c>
      <c r="W214" s="556">
        <f>IF( $F214=0,0,((($F214/$E214)*'PLAN DE ADQUISICIONES'!T$84)*($G214/$F214)))</f>
        <v>0</v>
      </c>
      <c r="X214" s="556">
        <f>IF( $F214=0,0,((($F214/$E214)*'PLAN DE ADQUISICIONES'!U$84)*($G214/$F214)))</f>
        <v>0</v>
      </c>
      <c r="Y214" s="556">
        <f>IF( $F214=0,0,((($F214/$E214)*'PLAN DE ADQUISICIONES'!V$84)*($G214/$F214)))</f>
        <v>0</v>
      </c>
      <c r="Z214" s="556">
        <f>IF( $F214=0,0,((($F214/$E214)*'PLAN DE ADQUISICIONES'!W$84)*($G214/$F214)))</f>
        <v>0</v>
      </c>
      <c r="AA214" s="556">
        <f>IF( $F214=0,0,((($F214/$E214)*'PLAN DE ADQUISICIONES'!X$84)*($G214/$F214)))</f>
        <v>0</v>
      </c>
      <c r="AB214" s="556">
        <f>IF( $F214=0,0,((($F214/$E214)*'PLAN DE ADQUISICIONES'!Y$84)*($G214/$F214)))</f>
        <v>0</v>
      </c>
      <c r="AC214" s="556">
        <f>IF( $F214=0,0,((($F214/$E214)*'PLAN DE ADQUISICIONES'!Z$84)*($G214/$F214)))</f>
        <v>0</v>
      </c>
      <c r="AD214" s="556">
        <f>IF( $F214=0,0,((($F214/$E214)*'PLAN DE ADQUISICIONES'!AA$84)*($G214/$F214)))</f>
        <v>0</v>
      </c>
      <c r="AE214" s="556">
        <f>IF( $F214=0,0,((($F214/$E214)*'PLAN DE ADQUISICIONES'!AB$84)*($G214/$F214)))</f>
        <v>0</v>
      </c>
      <c r="AF214" s="556">
        <f>IF( $F214=0,0,((($F214/$E214)*'PLAN DE ADQUISICIONES'!AC$84)*($G214/$F214)))</f>
        <v>0</v>
      </c>
      <c r="AG214" s="421">
        <f t="shared" si="62"/>
        <v>0</v>
      </c>
      <c r="AH214" s="557">
        <f>IF( $F214=0,0,((($F214/$E214)*'PLAN DE ADQUISICIONES'!AD$84)*($G214/$F214)))</f>
        <v>0</v>
      </c>
      <c r="AI214" s="556">
        <f>IF( $F214=0,0,((($F214/$E214)*'PLAN DE ADQUISICIONES'!AE$84)*($G214/$F214)))</f>
        <v>0</v>
      </c>
      <c r="AJ214" s="556">
        <f>IF( $F214=0,0,((($F214/$E214)*'PLAN DE ADQUISICIONES'!AF$84)*($G214/$F214)))</f>
        <v>0</v>
      </c>
      <c r="AK214" s="556">
        <f>IF( $F214=0,0,((($F214/$E214)*'PLAN DE ADQUISICIONES'!AG$84)*($G214/$F214)))</f>
        <v>0</v>
      </c>
      <c r="AL214" s="556">
        <f>IF( $F214=0,0,((($F214/$E214)*'PLAN DE ADQUISICIONES'!AH$84)*($G214/$F214)))</f>
        <v>0</v>
      </c>
      <c r="AM214" s="556">
        <f>IF( $F214=0,0,((($F214/$E214)*'PLAN DE ADQUISICIONES'!AI$84)*($G214/$F214)))</f>
        <v>0</v>
      </c>
      <c r="AN214" s="556">
        <f>IF( $F214=0,0,((($F214/$E214)*'PLAN DE ADQUISICIONES'!AJ$84)*($G214/$F214)))</f>
        <v>0</v>
      </c>
      <c r="AO214" s="556">
        <f>IF( $F214=0,0,((($F214/$E214)*'PLAN DE ADQUISICIONES'!AK$84)*($G214/$F214)))</f>
        <v>0</v>
      </c>
      <c r="AP214" s="556">
        <f>IF( $F214=0,0,((($F214/$E214)*'PLAN DE ADQUISICIONES'!AL$84)*($G214/$F214)))</f>
        <v>0</v>
      </c>
      <c r="AQ214" s="556">
        <f>IF( $F214=0,0,((($F214/$E214)*'PLAN DE ADQUISICIONES'!AM$84)*($G214/$F214)))</f>
        <v>0</v>
      </c>
      <c r="AR214" s="556">
        <f>IF( $F214=0,0,((($F214/$E214)*'PLAN DE ADQUISICIONES'!AN$84)*($G214/$F214)))</f>
        <v>0</v>
      </c>
      <c r="AS214" s="556">
        <f>IF( $F214=0,0,((($F214/$E214)*'PLAN DE ADQUISICIONES'!AO$84)*($G214/$F214)))</f>
        <v>0</v>
      </c>
      <c r="AT214" s="423">
        <f t="shared" si="63"/>
        <v>0</v>
      </c>
      <c r="AU214" s="426">
        <f t="shared" si="64"/>
        <v>0</v>
      </c>
      <c r="AV214" s="392">
        <f t="shared" si="59"/>
        <v>0</v>
      </c>
    </row>
    <row r="215" spans="2:48" s="60" customFormat="1" ht="13.5" x14ac:dyDescent="0.25">
      <c r="B215" s="416" t="str">
        <f>'FORMATO COSTEO C6'!C33</f>
        <v>6.2.4</v>
      </c>
      <c r="C215" s="439" t="str">
        <f>'FORMATO COSTEO C6'!B33</f>
        <v>Mobiliario oficina</v>
      </c>
      <c r="D215" s="428" t="str">
        <f>'FORMATO COSTEO C6'!D33</f>
        <v>Unidad</v>
      </c>
      <c r="E215" s="530">
        <f>'FORMATO COSTEO C6'!E33</f>
        <v>4</v>
      </c>
      <c r="F215" s="556">
        <f>'FORMATO COSTEO C6'!G33</f>
        <v>0</v>
      </c>
      <c r="G215" s="497">
        <f>'FORMATO COSTEO C6'!L33</f>
        <v>0</v>
      </c>
      <c r="H215" s="557">
        <f>IF( $F215=0,0,((($F215/$E215)*'PLAN DE ADQUISICIONES'!F$85)*($G215/$F215)))</f>
        <v>0</v>
      </c>
      <c r="I215" s="556">
        <f>IF( $F215=0,0,((($F215/$E215)*'PLAN DE ADQUISICIONES'!G$85)*($G215/$F215)))</f>
        <v>0</v>
      </c>
      <c r="J215" s="556">
        <f>IF( $F215=0,0,((($F215/$E215)*'PLAN DE ADQUISICIONES'!H$85)*($G215/$F215)))</f>
        <v>0</v>
      </c>
      <c r="K215" s="556">
        <f>IF( $F215=0,0,((($F215/$E215)*'PLAN DE ADQUISICIONES'!I$85)*($G215/$F215)))</f>
        <v>0</v>
      </c>
      <c r="L215" s="556">
        <f>IF( $F215=0,0,((($F215/$E215)*'PLAN DE ADQUISICIONES'!J$85)*($G215/$F215)))</f>
        <v>0</v>
      </c>
      <c r="M215" s="556">
        <f>IF( $F215=0,0,((($F215/$E215)*'PLAN DE ADQUISICIONES'!K$85)*($G215/$F215)))</f>
        <v>0</v>
      </c>
      <c r="N215" s="556">
        <f>IF( $F215=0,0,((($F215/$E215)*'PLAN DE ADQUISICIONES'!L$85)*($G215/$F215)))</f>
        <v>0</v>
      </c>
      <c r="O215" s="556">
        <f>IF( $F215=0,0,((($F215/$E215)*'PLAN DE ADQUISICIONES'!M$85)*($G215/$F215)))</f>
        <v>0</v>
      </c>
      <c r="P215" s="556">
        <f>IF( $F215=0,0,((($F215/$E215)*'PLAN DE ADQUISICIONES'!N$85)*($G215/$F215)))</f>
        <v>0</v>
      </c>
      <c r="Q215" s="556">
        <f>IF( $F215=0,0,((($F215/$E215)*'PLAN DE ADQUISICIONES'!O$85)*($G215/$F215)))</f>
        <v>0</v>
      </c>
      <c r="R215" s="556">
        <f>IF( $F215=0,0,((($F215/$E215)*'PLAN DE ADQUISICIONES'!P$85)*($G215/$F215)))</f>
        <v>0</v>
      </c>
      <c r="S215" s="556">
        <f>IF( $F215=0,0,((($F215/$E215)*'PLAN DE ADQUISICIONES'!Q$85)*($G215/$F215)))</f>
        <v>0</v>
      </c>
      <c r="T215" s="423">
        <f t="shared" si="61"/>
        <v>0</v>
      </c>
      <c r="U215" s="558">
        <f>IF( $F215=0,0,((($F215/$E215)*'PLAN DE ADQUISICIONES'!R$85)*($G215/$F215)))</f>
        <v>0</v>
      </c>
      <c r="V215" s="556">
        <f>IF( $F215=0,0,((($F215/$E215)*'PLAN DE ADQUISICIONES'!S$85)*($G215/$F215)))</f>
        <v>0</v>
      </c>
      <c r="W215" s="556">
        <f>IF( $F215=0,0,((($F215/$E215)*'PLAN DE ADQUISICIONES'!T$85)*($G215/$F215)))</f>
        <v>0</v>
      </c>
      <c r="X215" s="556">
        <f>IF( $F215=0,0,((($F215/$E215)*'PLAN DE ADQUISICIONES'!U$85)*($G215/$F215)))</f>
        <v>0</v>
      </c>
      <c r="Y215" s="556">
        <f>IF( $F215=0,0,((($F215/$E215)*'PLAN DE ADQUISICIONES'!V$85)*($G215/$F215)))</f>
        <v>0</v>
      </c>
      <c r="Z215" s="556">
        <f>IF( $F215=0,0,((($F215/$E215)*'PLAN DE ADQUISICIONES'!W$85)*($G215/$F215)))</f>
        <v>0</v>
      </c>
      <c r="AA215" s="556">
        <f>IF( $F215=0,0,((($F215/$E215)*'PLAN DE ADQUISICIONES'!X$85)*($G215/$F215)))</f>
        <v>0</v>
      </c>
      <c r="AB215" s="556">
        <f>IF( $F215=0,0,((($F215/$E215)*'PLAN DE ADQUISICIONES'!Y$85)*($G215/$F215)))</f>
        <v>0</v>
      </c>
      <c r="AC215" s="556">
        <f>IF( $F215=0,0,((($F215/$E215)*'PLAN DE ADQUISICIONES'!Z$85)*($G215/$F215)))</f>
        <v>0</v>
      </c>
      <c r="AD215" s="556">
        <f>IF( $F215=0,0,((($F215/$E215)*'PLAN DE ADQUISICIONES'!AA$85)*($G215/$F215)))</f>
        <v>0</v>
      </c>
      <c r="AE215" s="556">
        <f>IF( $F215=0,0,((($F215/$E215)*'PLAN DE ADQUISICIONES'!AB$85)*($G215/$F215)))</f>
        <v>0</v>
      </c>
      <c r="AF215" s="556">
        <f>IF( $F215=0,0,((($F215/$E215)*'PLAN DE ADQUISICIONES'!AC$85)*($G215/$F215)))</f>
        <v>0</v>
      </c>
      <c r="AG215" s="421">
        <f t="shared" si="62"/>
        <v>0</v>
      </c>
      <c r="AH215" s="557">
        <f>IF( $F215=0,0,((($F215/$E215)*'PLAN DE ADQUISICIONES'!AD$85)*($G215/$F215)))</f>
        <v>0</v>
      </c>
      <c r="AI215" s="556">
        <f>IF( $F215=0,0,((($F215/$E215)*'PLAN DE ADQUISICIONES'!AE$85)*($G215/$F215)))</f>
        <v>0</v>
      </c>
      <c r="AJ215" s="556">
        <f>IF( $F215=0,0,((($F215/$E215)*'PLAN DE ADQUISICIONES'!AF$85)*($G215/$F215)))</f>
        <v>0</v>
      </c>
      <c r="AK215" s="556">
        <f>IF( $F215=0,0,((($F215/$E215)*'PLAN DE ADQUISICIONES'!AG$85)*($G215/$F215)))</f>
        <v>0</v>
      </c>
      <c r="AL215" s="556">
        <f>IF( $F215=0,0,((($F215/$E215)*'PLAN DE ADQUISICIONES'!AH$85)*($G215/$F215)))</f>
        <v>0</v>
      </c>
      <c r="AM215" s="556">
        <f>IF( $F215=0,0,((($F215/$E215)*'PLAN DE ADQUISICIONES'!AI$85)*($G215/$F215)))</f>
        <v>0</v>
      </c>
      <c r="AN215" s="556">
        <f>IF( $F215=0,0,((($F215/$E215)*'PLAN DE ADQUISICIONES'!AJ$85)*($G215/$F215)))</f>
        <v>0</v>
      </c>
      <c r="AO215" s="556">
        <f>IF( $F215=0,0,((($F215/$E215)*'PLAN DE ADQUISICIONES'!AK$85)*($G215/$F215)))</f>
        <v>0</v>
      </c>
      <c r="AP215" s="556">
        <f>IF( $F215=0,0,((($F215/$E215)*'PLAN DE ADQUISICIONES'!AL$85)*($G215/$F215)))</f>
        <v>0</v>
      </c>
      <c r="AQ215" s="556">
        <f>IF( $F215=0,0,((($F215/$E215)*'PLAN DE ADQUISICIONES'!AM$85)*($G215/$F215)))</f>
        <v>0</v>
      </c>
      <c r="AR215" s="556">
        <f>IF( $F215=0,0,((($F215/$E215)*'PLAN DE ADQUISICIONES'!AN$85)*($G215/$F215)))</f>
        <v>0</v>
      </c>
      <c r="AS215" s="556">
        <f>IF( $F215=0,0,((($F215/$E215)*'PLAN DE ADQUISICIONES'!AO$85)*($G215/$F215)))</f>
        <v>0</v>
      </c>
      <c r="AT215" s="423">
        <f t="shared" si="63"/>
        <v>0</v>
      </c>
      <c r="AU215" s="426">
        <f t="shared" si="64"/>
        <v>0</v>
      </c>
      <c r="AV215" s="392">
        <f t="shared" si="59"/>
        <v>0</v>
      </c>
    </row>
    <row r="216" spans="2:48" s="60" customFormat="1" ht="13.5" x14ac:dyDescent="0.25">
      <c r="B216" s="416" t="str">
        <f>'FORMATO COSTEO C6'!C34</f>
        <v>6.2.5</v>
      </c>
      <c r="C216" s="439">
        <f>'FORMATO COSTEO C6'!B34</f>
        <v>0</v>
      </c>
      <c r="D216" s="428" t="str">
        <f>'FORMATO COSTEO C6'!D34</f>
        <v>Unidad medida</v>
      </c>
      <c r="E216" s="530">
        <f>'FORMATO COSTEO C6'!E34</f>
        <v>0</v>
      </c>
      <c r="F216" s="556">
        <f>'FORMATO COSTEO C6'!G34</f>
        <v>0</v>
      </c>
      <c r="G216" s="497">
        <f>'FORMATO COSTEO C6'!L34</f>
        <v>0</v>
      </c>
      <c r="H216" s="557">
        <f>IF( $F216=0,0,((($F216/$E216)*'PLAN DE ADQUISICIONES'!F$86)*($G216/$F216)))</f>
        <v>0</v>
      </c>
      <c r="I216" s="556">
        <f>IF( $F216=0,0,((($F216/$E216)*'PLAN DE ADQUISICIONES'!G$86)*($G216/$F216)))</f>
        <v>0</v>
      </c>
      <c r="J216" s="556">
        <f>IF( $F216=0,0,((($F216/$E216)*'PLAN DE ADQUISICIONES'!H$86)*($G216/$F216)))</f>
        <v>0</v>
      </c>
      <c r="K216" s="556">
        <f>IF( $F216=0,0,((($F216/$E216)*'PLAN DE ADQUISICIONES'!I$86)*($G216/$F216)))</f>
        <v>0</v>
      </c>
      <c r="L216" s="556">
        <f>IF( $F216=0,0,((($F216/$E216)*'PLAN DE ADQUISICIONES'!J$86)*($G216/$F216)))</f>
        <v>0</v>
      </c>
      <c r="M216" s="556">
        <f>IF( $F216=0,0,((($F216/$E216)*'PLAN DE ADQUISICIONES'!K$86)*($G216/$F216)))</f>
        <v>0</v>
      </c>
      <c r="N216" s="556">
        <f>IF( $F216=0,0,((($F216/$E216)*'PLAN DE ADQUISICIONES'!L$86)*($G216/$F216)))</f>
        <v>0</v>
      </c>
      <c r="O216" s="556">
        <f>IF( $F216=0,0,((($F216/$E216)*'PLAN DE ADQUISICIONES'!M$86)*($G216/$F216)))</f>
        <v>0</v>
      </c>
      <c r="P216" s="556">
        <f>IF( $F216=0,0,((($F216/$E216)*'PLAN DE ADQUISICIONES'!N$86)*($G216/$F216)))</f>
        <v>0</v>
      </c>
      <c r="Q216" s="556">
        <f>IF( $F216=0,0,((($F216/$E216)*'PLAN DE ADQUISICIONES'!O$86)*($G216/$F216)))</f>
        <v>0</v>
      </c>
      <c r="R216" s="556">
        <f>IF( $F216=0,0,((($F216/$E216)*'PLAN DE ADQUISICIONES'!P$86)*($G216/$F216)))</f>
        <v>0</v>
      </c>
      <c r="S216" s="556">
        <f>IF( $F216=0,0,((($F216/$E216)*'PLAN DE ADQUISICIONES'!Q$86)*($G216/$F216)))</f>
        <v>0</v>
      </c>
      <c r="T216" s="423">
        <f t="shared" si="61"/>
        <v>0</v>
      </c>
      <c r="U216" s="558">
        <f>IF( $F216=0,0,((($F216/$E216)*'PLAN DE ADQUISICIONES'!R$86)*($G216/$F216)))</f>
        <v>0</v>
      </c>
      <c r="V216" s="556">
        <f>IF( $F216=0,0,((($F216/$E216)*'PLAN DE ADQUISICIONES'!S$86)*($G216/$F216)))</f>
        <v>0</v>
      </c>
      <c r="W216" s="556">
        <f>IF( $F216=0,0,((($F216/$E216)*'PLAN DE ADQUISICIONES'!T$86)*($G216/$F216)))</f>
        <v>0</v>
      </c>
      <c r="X216" s="556">
        <f>IF( $F216=0,0,((($F216/$E216)*'PLAN DE ADQUISICIONES'!U$86)*($G216/$F216)))</f>
        <v>0</v>
      </c>
      <c r="Y216" s="556">
        <f>IF( $F216=0,0,((($F216/$E216)*'PLAN DE ADQUISICIONES'!V$86)*($G216/$F216)))</f>
        <v>0</v>
      </c>
      <c r="Z216" s="556">
        <f>IF( $F216=0,0,((($F216/$E216)*'PLAN DE ADQUISICIONES'!W$86)*($G216/$F216)))</f>
        <v>0</v>
      </c>
      <c r="AA216" s="556">
        <f>IF( $F216=0,0,((($F216/$E216)*'PLAN DE ADQUISICIONES'!X$86)*($G216/$F216)))</f>
        <v>0</v>
      </c>
      <c r="AB216" s="556">
        <f>IF( $F216=0,0,((($F216/$E216)*'PLAN DE ADQUISICIONES'!Y$86)*($G216/$F216)))</f>
        <v>0</v>
      </c>
      <c r="AC216" s="556">
        <f>IF( $F216=0,0,((($F216/$E216)*'PLAN DE ADQUISICIONES'!Z$86)*($G216/$F216)))</f>
        <v>0</v>
      </c>
      <c r="AD216" s="556">
        <f>IF( $F216=0,0,((($F216/$E216)*'PLAN DE ADQUISICIONES'!AA$86)*($G216/$F216)))</f>
        <v>0</v>
      </c>
      <c r="AE216" s="556">
        <f>IF( $F216=0,0,((($F216/$E216)*'PLAN DE ADQUISICIONES'!AB$86)*($G216/$F216)))</f>
        <v>0</v>
      </c>
      <c r="AF216" s="556">
        <f>IF( $F216=0,0,((($F216/$E216)*'PLAN DE ADQUISICIONES'!AC$86)*($G216/$F216)))</f>
        <v>0</v>
      </c>
      <c r="AG216" s="421">
        <f t="shared" si="62"/>
        <v>0</v>
      </c>
      <c r="AH216" s="557">
        <f>IF( $F216=0,0,((($F216/$E216)*'PLAN DE ADQUISICIONES'!AD$86)*($G216/$F216)))</f>
        <v>0</v>
      </c>
      <c r="AI216" s="556">
        <f>IF( $F216=0,0,((($F216/$E216)*'PLAN DE ADQUISICIONES'!AE$86)*($G216/$F216)))</f>
        <v>0</v>
      </c>
      <c r="AJ216" s="556">
        <f>IF( $F216=0,0,((($F216/$E216)*'PLAN DE ADQUISICIONES'!AF$86)*($G216/$F216)))</f>
        <v>0</v>
      </c>
      <c r="AK216" s="556">
        <f>IF( $F216=0,0,((($F216/$E216)*'PLAN DE ADQUISICIONES'!AG$86)*($G216/$F216)))</f>
        <v>0</v>
      </c>
      <c r="AL216" s="556">
        <f>IF( $F216=0,0,((($F216/$E216)*'PLAN DE ADQUISICIONES'!AH$86)*($G216/$F216)))</f>
        <v>0</v>
      </c>
      <c r="AM216" s="556">
        <f>IF( $F216=0,0,((($F216/$E216)*'PLAN DE ADQUISICIONES'!AI$86)*($G216/$F216)))</f>
        <v>0</v>
      </c>
      <c r="AN216" s="556">
        <f>IF( $F216=0,0,((($F216/$E216)*'PLAN DE ADQUISICIONES'!AJ$86)*($G216/$F216)))</f>
        <v>0</v>
      </c>
      <c r="AO216" s="556">
        <f>IF( $F216=0,0,((($F216/$E216)*'PLAN DE ADQUISICIONES'!AK$86)*($G216/$F216)))</f>
        <v>0</v>
      </c>
      <c r="AP216" s="556">
        <f>IF( $F216=0,0,((($F216/$E216)*'PLAN DE ADQUISICIONES'!AL$86)*($G216/$F216)))</f>
        <v>0</v>
      </c>
      <c r="AQ216" s="556">
        <f>IF( $F216=0,0,((($F216/$E216)*'PLAN DE ADQUISICIONES'!AM$86)*($G216/$F216)))</f>
        <v>0</v>
      </c>
      <c r="AR216" s="556">
        <f>IF( $F216=0,0,((($F216/$E216)*'PLAN DE ADQUISICIONES'!AN$86)*($G216/$F216)))</f>
        <v>0</v>
      </c>
      <c r="AS216" s="556">
        <f>IF( $F216=0,0,((($F216/$E216)*'PLAN DE ADQUISICIONES'!AO$86)*($G216/$F216)))</f>
        <v>0</v>
      </c>
      <c r="AT216" s="423">
        <f t="shared" si="63"/>
        <v>0</v>
      </c>
      <c r="AU216" s="426">
        <f t="shared" si="64"/>
        <v>0</v>
      </c>
      <c r="AV216" s="392">
        <f t="shared" si="59"/>
        <v>0</v>
      </c>
    </row>
    <row r="217" spans="2:48" s="60" customFormat="1" ht="13.5" x14ac:dyDescent="0.25">
      <c r="B217" s="416" t="str">
        <f>'FORMATO COSTEO C6'!C35</f>
        <v>6.2.6</v>
      </c>
      <c r="C217" s="439">
        <f>'FORMATO COSTEO C6'!B35</f>
        <v>0</v>
      </c>
      <c r="D217" s="428" t="str">
        <f>'FORMATO COSTEO C6'!D35</f>
        <v>Unidad medida</v>
      </c>
      <c r="E217" s="530">
        <f>'FORMATO COSTEO C6'!E35</f>
        <v>0</v>
      </c>
      <c r="F217" s="556">
        <f>'FORMATO COSTEO C6'!G35</f>
        <v>0</v>
      </c>
      <c r="G217" s="497">
        <f>'FORMATO COSTEO C6'!L35</f>
        <v>0</v>
      </c>
      <c r="H217" s="557">
        <f>IF( $F217=0,0,((($F217/$E217)*'PLAN DE ADQUISICIONES'!F$87)*($G217/$F217)))</f>
        <v>0</v>
      </c>
      <c r="I217" s="556">
        <f>IF( $F217=0,0,((($F217/$E217)*'PLAN DE ADQUISICIONES'!G$87)*($G217/$F217)))</f>
        <v>0</v>
      </c>
      <c r="J217" s="556">
        <f>IF( $F217=0,0,((($F217/$E217)*'PLAN DE ADQUISICIONES'!H$87)*($G217/$F217)))</f>
        <v>0</v>
      </c>
      <c r="K217" s="556">
        <f>IF( $F217=0,0,((($F217/$E217)*'PLAN DE ADQUISICIONES'!I$87)*($G217/$F217)))</f>
        <v>0</v>
      </c>
      <c r="L217" s="556">
        <f>IF( $F217=0,0,((($F217/$E217)*'PLAN DE ADQUISICIONES'!J$87)*($G217/$F217)))</f>
        <v>0</v>
      </c>
      <c r="M217" s="556">
        <f>IF( $F217=0,0,((($F217/$E217)*'PLAN DE ADQUISICIONES'!K$87)*($G217/$F217)))</f>
        <v>0</v>
      </c>
      <c r="N217" s="556">
        <f>IF( $F217=0,0,((($F217/$E217)*'PLAN DE ADQUISICIONES'!L$87)*($G217/$F217)))</f>
        <v>0</v>
      </c>
      <c r="O217" s="556">
        <f>IF( $F217=0,0,((($F217/$E217)*'PLAN DE ADQUISICIONES'!M$87)*($G217/$F217)))</f>
        <v>0</v>
      </c>
      <c r="P217" s="556">
        <f>IF( $F217=0,0,((($F217/$E217)*'PLAN DE ADQUISICIONES'!N$87)*($G217/$F217)))</f>
        <v>0</v>
      </c>
      <c r="Q217" s="556">
        <f>IF( $F217=0,0,((($F217/$E217)*'PLAN DE ADQUISICIONES'!O$87)*($G217/$F217)))</f>
        <v>0</v>
      </c>
      <c r="R217" s="556">
        <f>IF( $F217=0,0,((($F217/$E217)*'PLAN DE ADQUISICIONES'!P$87)*($G217/$F217)))</f>
        <v>0</v>
      </c>
      <c r="S217" s="556">
        <f>IF( $F217=0,0,((($F217/$E217)*'PLAN DE ADQUISICIONES'!Q$87)*($G217/$F217)))</f>
        <v>0</v>
      </c>
      <c r="T217" s="423">
        <f t="shared" si="61"/>
        <v>0</v>
      </c>
      <c r="U217" s="558">
        <f>IF( $F217=0,0,((($F217/$E217)*'PLAN DE ADQUISICIONES'!R$87)*($G217/$F217)))</f>
        <v>0</v>
      </c>
      <c r="V217" s="556">
        <f>IF( $F217=0,0,((($F217/$E217)*'PLAN DE ADQUISICIONES'!S$87)*($G217/$F217)))</f>
        <v>0</v>
      </c>
      <c r="W217" s="556">
        <f>IF( $F217=0,0,((($F217/$E217)*'PLAN DE ADQUISICIONES'!T$87)*($G217/$F217)))</f>
        <v>0</v>
      </c>
      <c r="X217" s="556">
        <f>IF( $F217=0,0,((($F217/$E217)*'PLAN DE ADQUISICIONES'!U$87)*($G217/$F217)))</f>
        <v>0</v>
      </c>
      <c r="Y217" s="556">
        <f>IF( $F217=0,0,((($F217/$E217)*'PLAN DE ADQUISICIONES'!V$87)*($G217/$F217)))</f>
        <v>0</v>
      </c>
      <c r="Z217" s="556">
        <f>IF( $F217=0,0,((($F217/$E217)*'PLAN DE ADQUISICIONES'!W$87)*($G217/$F217)))</f>
        <v>0</v>
      </c>
      <c r="AA217" s="556">
        <f>IF( $F217=0,0,((($F217/$E217)*'PLAN DE ADQUISICIONES'!X$87)*($G217/$F217)))</f>
        <v>0</v>
      </c>
      <c r="AB217" s="556">
        <f>IF( $F217=0,0,((($F217/$E217)*'PLAN DE ADQUISICIONES'!Y$87)*($G217/$F217)))</f>
        <v>0</v>
      </c>
      <c r="AC217" s="556">
        <f>IF( $F217=0,0,((($F217/$E217)*'PLAN DE ADQUISICIONES'!Z$87)*($G217/$F217)))</f>
        <v>0</v>
      </c>
      <c r="AD217" s="556">
        <f>IF( $F217=0,0,((($F217/$E217)*'PLAN DE ADQUISICIONES'!AA$87)*($G217/$F217)))</f>
        <v>0</v>
      </c>
      <c r="AE217" s="556">
        <f>IF( $F217=0,0,((($F217/$E217)*'PLAN DE ADQUISICIONES'!AB$87)*($G217/$F217)))</f>
        <v>0</v>
      </c>
      <c r="AF217" s="556">
        <f>IF( $F217=0,0,((($F217/$E217)*'PLAN DE ADQUISICIONES'!AC$87)*($G217/$F217)))</f>
        <v>0</v>
      </c>
      <c r="AG217" s="421">
        <f t="shared" si="62"/>
        <v>0</v>
      </c>
      <c r="AH217" s="557">
        <f>IF( $F217=0,0,((($F217/$E217)*'PLAN DE ADQUISICIONES'!AD$87)*($G217/$F217)))</f>
        <v>0</v>
      </c>
      <c r="AI217" s="556">
        <f>IF( $F217=0,0,((($F217/$E217)*'PLAN DE ADQUISICIONES'!AE$87)*($G217/$F217)))</f>
        <v>0</v>
      </c>
      <c r="AJ217" s="556">
        <f>IF( $F217=0,0,((($F217/$E217)*'PLAN DE ADQUISICIONES'!AF$87)*($G217/$F217)))</f>
        <v>0</v>
      </c>
      <c r="AK217" s="556">
        <f>IF( $F217=0,0,((($F217/$E217)*'PLAN DE ADQUISICIONES'!AG$87)*($G217/$F217)))</f>
        <v>0</v>
      </c>
      <c r="AL217" s="556">
        <f>IF( $F217=0,0,((($F217/$E217)*'PLAN DE ADQUISICIONES'!AH$87)*($G217/$F217)))</f>
        <v>0</v>
      </c>
      <c r="AM217" s="556">
        <f>IF( $F217=0,0,((($F217/$E217)*'PLAN DE ADQUISICIONES'!AI$87)*($G217/$F217)))</f>
        <v>0</v>
      </c>
      <c r="AN217" s="556">
        <f>IF( $F217=0,0,((($F217/$E217)*'PLAN DE ADQUISICIONES'!AJ$87)*($G217/$F217)))</f>
        <v>0</v>
      </c>
      <c r="AO217" s="556">
        <f>IF( $F217=0,0,((($F217/$E217)*'PLAN DE ADQUISICIONES'!AK$87)*($G217/$F217)))</f>
        <v>0</v>
      </c>
      <c r="AP217" s="556">
        <f>IF( $F217=0,0,((($F217/$E217)*'PLAN DE ADQUISICIONES'!AL$87)*($G217/$F217)))</f>
        <v>0</v>
      </c>
      <c r="AQ217" s="556">
        <f>IF( $F217=0,0,((($F217/$E217)*'PLAN DE ADQUISICIONES'!AM$87)*($G217/$F217)))</f>
        <v>0</v>
      </c>
      <c r="AR217" s="556">
        <f>IF( $F217=0,0,((($F217/$E217)*'PLAN DE ADQUISICIONES'!AN$87)*($G217/$F217)))</f>
        <v>0</v>
      </c>
      <c r="AS217" s="556">
        <f>IF( $F217=0,0,((($F217/$E217)*'PLAN DE ADQUISICIONES'!AO$87)*($G217/$F217)))</f>
        <v>0</v>
      </c>
      <c r="AT217" s="423">
        <f t="shared" si="63"/>
        <v>0</v>
      </c>
      <c r="AU217" s="426">
        <f t="shared" si="64"/>
        <v>0</v>
      </c>
      <c r="AV217" s="392">
        <f t="shared" si="59"/>
        <v>0</v>
      </c>
    </row>
    <row r="218" spans="2:48" s="60" customFormat="1" ht="13.5" x14ac:dyDescent="0.25">
      <c r="B218" s="416" t="str">
        <f>'FORMATO COSTEO C6'!C36</f>
        <v>6.2.7</v>
      </c>
      <c r="C218" s="439">
        <f>'FORMATO COSTEO C6'!B36</f>
        <v>0</v>
      </c>
      <c r="D218" s="428" t="str">
        <f>'FORMATO COSTEO C6'!D36</f>
        <v>Unidad medida</v>
      </c>
      <c r="E218" s="530">
        <f>'FORMATO COSTEO C6'!E36</f>
        <v>0</v>
      </c>
      <c r="F218" s="556">
        <f>'FORMATO COSTEO C6'!G36</f>
        <v>0</v>
      </c>
      <c r="G218" s="497">
        <f>'FORMATO COSTEO C6'!L36</f>
        <v>0</v>
      </c>
      <c r="H218" s="557">
        <f>IF( $F218=0,0,((($F218/$E218)*'PLAN DE ADQUISICIONES'!F$88)*($G218/$F218)))</f>
        <v>0</v>
      </c>
      <c r="I218" s="556">
        <f>IF( $F218=0,0,((($F218/$E218)*'PLAN DE ADQUISICIONES'!G$88)*($G218/$F218)))</f>
        <v>0</v>
      </c>
      <c r="J218" s="556">
        <f>IF( $F218=0,0,((($F218/$E218)*'PLAN DE ADQUISICIONES'!H$88)*($G218/$F218)))</f>
        <v>0</v>
      </c>
      <c r="K218" s="556">
        <f>IF( $F218=0,0,((($F218/$E218)*'PLAN DE ADQUISICIONES'!I$88)*($G218/$F218)))</f>
        <v>0</v>
      </c>
      <c r="L218" s="556">
        <f>IF( $F218=0,0,((($F218/$E218)*'PLAN DE ADQUISICIONES'!J$88)*($G218/$F218)))</f>
        <v>0</v>
      </c>
      <c r="M218" s="556">
        <f>IF( $F218=0,0,((($F218/$E218)*'PLAN DE ADQUISICIONES'!K$88)*($G218/$F218)))</f>
        <v>0</v>
      </c>
      <c r="N218" s="556">
        <f>IF( $F218=0,0,((($F218/$E218)*'PLAN DE ADQUISICIONES'!L$88)*($G218/$F218)))</f>
        <v>0</v>
      </c>
      <c r="O218" s="556">
        <f>IF( $F218=0,0,((($F218/$E218)*'PLAN DE ADQUISICIONES'!M$88)*($G218/$F218)))</f>
        <v>0</v>
      </c>
      <c r="P218" s="556">
        <f>IF( $F218=0,0,((($F218/$E218)*'PLAN DE ADQUISICIONES'!N$88)*($G218/$F218)))</f>
        <v>0</v>
      </c>
      <c r="Q218" s="556">
        <f>IF( $F218=0,0,((($F218/$E218)*'PLAN DE ADQUISICIONES'!O$88)*($G218/$F218)))</f>
        <v>0</v>
      </c>
      <c r="R218" s="556">
        <f>IF( $F218=0,0,((($F218/$E218)*'PLAN DE ADQUISICIONES'!P$88)*($G218/$F218)))</f>
        <v>0</v>
      </c>
      <c r="S218" s="556">
        <f>IF( $F218=0,0,((($F218/$E218)*'PLAN DE ADQUISICIONES'!Q$88)*($G218/$F218)))</f>
        <v>0</v>
      </c>
      <c r="T218" s="423">
        <f t="shared" si="61"/>
        <v>0</v>
      </c>
      <c r="U218" s="558">
        <f>IF( $F218=0,0,((($F218/$E218)*'PLAN DE ADQUISICIONES'!R$88)*($G218/$F218)))</f>
        <v>0</v>
      </c>
      <c r="V218" s="556">
        <f>IF( $F218=0,0,((($F218/$E218)*'PLAN DE ADQUISICIONES'!S$88)*($G218/$F218)))</f>
        <v>0</v>
      </c>
      <c r="W218" s="556">
        <f>IF( $F218=0,0,((($F218/$E218)*'PLAN DE ADQUISICIONES'!T$88)*($G218/$F218)))</f>
        <v>0</v>
      </c>
      <c r="X218" s="556">
        <f>IF( $F218=0,0,((($F218/$E218)*'PLAN DE ADQUISICIONES'!U$88)*($G218/$F218)))</f>
        <v>0</v>
      </c>
      <c r="Y218" s="556">
        <f>IF( $F218=0,0,((($F218/$E218)*'PLAN DE ADQUISICIONES'!V$88)*($G218/$F218)))</f>
        <v>0</v>
      </c>
      <c r="Z218" s="556">
        <f>IF( $F218=0,0,((($F218/$E218)*'PLAN DE ADQUISICIONES'!W$88)*($G218/$F218)))</f>
        <v>0</v>
      </c>
      <c r="AA218" s="556">
        <f>IF( $F218=0,0,((($F218/$E218)*'PLAN DE ADQUISICIONES'!X$88)*($G218/$F218)))</f>
        <v>0</v>
      </c>
      <c r="AB218" s="556">
        <f>IF( $F218=0,0,((($F218/$E218)*'PLAN DE ADQUISICIONES'!Y$88)*($G218/$F218)))</f>
        <v>0</v>
      </c>
      <c r="AC218" s="556">
        <f>IF( $F218=0,0,((($F218/$E218)*'PLAN DE ADQUISICIONES'!Z$88)*($G218/$F218)))</f>
        <v>0</v>
      </c>
      <c r="AD218" s="556">
        <f>IF( $F218=0,0,((($F218/$E218)*'PLAN DE ADQUISICIONES'!AA$88)*($G218/$F218)))</f>
        <v>0</v>
      </c>
      <c r="AE218" s="556">
        <f>IF( $F218=0,0,((($F218/$E218)*'PLAN DE ADQUISICIONES'!AB$88)*($G218/$F218)))</f>
        <v>0</v>
      </c>
      <c r="AF218" s="556">
        <f>IF( $F218=0,0,((($F218/$E218)*'PLAN DE ADQUISICIONES'!AC$88)*($G218/$F218)))</f>
        <v>0</v>
      </c>
      <c r="AG218" s="421">
        <f t="shared" si="62"/>
        <v>0</v>
      </c>
      <c r="AH218" s="557">
        <f>IF( $F218=0,0,((($F218/$E218)*'PLAN DE ADQUISICIONES'!AD$88)*($G218/$F218)))</f>
        <v>0</v>
      </c>
      <c r="AI218" s="556">
        <f>IF( $F218=0,0,((($F218/$E218)*'PLAN DE ADQUISICIONES'!AE$88)*($G218/$F218)))</f>
        <v>0</v>
      </c>
      <c r="AJ218" s="556">
        <f>IF( $F218=0,0,((($F218/$E218)*'PLAN DE ADQUISICIONES'!AF$88)*($G218/$F218)))</f>
        <v>0</v>
      </c>
      <c r="AK218" s="556">
        <f>IF( $F218=0,0,((($F218/$E218)*'PLAN DE ADQUISICIONES'!AG$88)*($G218/$F218)))</f>
        <v>0</v>
      </c>
      <c r="AL218" s="556">
        <f>IF( $F218=0,0,((($F218/$E218)*'PLAN DE ADQUISICIONES'!AH$88)*($G218/$F218)))</f>
        <v>0</v>
      </c>
      <c r="AM218" s="556">
        <f>IF( $F218=0,0,((($F218/$E218)*'PLAN DE ADQUISICIONES'!AI$88)*($G218/$F218)))</f>
        <v>0</v>
      </c>
      <c r="AN218" s="556">
        <f>IF( $F218=0,0,((($F218/$E218)*'PLAN DE ADQUISICIONES'!AJ$88)*($G218/$F218)))</f>
        <v>0</v>
      </c>
      <c r="AO218" s="556">
        <f>IF( $F218=0,0,((($F218/$E218)*'PLAN DE ADQUISICIONES'!AK$88)*($G218/$F218)))</f>
        <v>0</v>
      </c>
      <c r="AP218" s="556">
        <f>IF( $F218=0,0,((($F218/$E218)*'PLAN DE ADQUISICIONES'!AL$88)*($G218/$F218)))</f>
        <v>0</v>
      </c>
      <c r="AQ218" s="556">
        <f>IF( $F218=0,0,((($F218/$E218)*'PLAN DE ADQUISICIONES'!AM$88)*($G218/$F218)))</f>
        <v>0</v>
      </c>
      <c r="AR218" s="556">
        <f>IF( $F218=0,0,((($F218/$E218)*'PLAN DE ADQUISICIONES'!AN$88)*($G218/$F218)))</f>
        <v>0</v>
      </c>
      <c r="AS218" s="556">
        <f>IF( $F218=0,0,((($F218/$E218)*'PLAN DE ADQUISICIONES'!AO$88)*($G218/$F218)))</f>
        <v>0</v>
      </c>
      <c r="AT218" s="423">
        <f t="shared" si="63"/>
        <v>0</v>
      </c>
      <c r="AU218" s="426">
        <f t="shared" si="64"/>
        <v>0</v>
      </c>
      <c r="AV218" s="392">
        <f t="shared" si="59"/>
        <v>0</v>
      </c>
    </row>
    <row r="219" spans="2:48" s="60" customFormat="1" ht="13.5" x14ac:dyDescent="0.25">
      <c r="B219" s="416" t="str">
        <f>'FORMATO COSTEO C6'!C37</f>
        <v>6.2.8</v>
      </c>
      <c r="C219" s="439">
        <f>'FORMATO COSTEO C6'!B37</f>
        <v>0</v>
      </c>
      <c r="D219" s="428" t="str">
        <f>'FORMATO COSTEO C6'!D37</f>
        <v>Unidad medida</v>
      </c>
      <c r="E219" s="530">
        <f>'FORMATO COSTEO C6'!E37</f>
        <v>0</v>
      </c>
      <c r="F219" s="556">
        <f>'FORMATO COSTEO C6'!G37</f>
        <v>0</v>
      </c>
      <c r="G219" s="497">
        <f>'FORMATO COSTEO C6'!L37</f>
        <v>0</v>
      </c>
      <c r="H219" s="557">
        <f>IF( $F219=0,0,((($F219/$E219)*'PLAN DE ADQUISICIONES'!F$89)*($G219/$F219)))</f>
        <v>0</v>
      </c>
      <c r="I219" s="556">
        <f>IF( $F219=0,0,((($F219/$E219)*'PLAN DE ADQUISICIONES'!G$89)*($G219/$F219)))</f>
        <v>0</v>
      </c>
      <c r="J219" s="556">
        <f>IF( $F219=0,0,((($F219/$E219)*'PLAN DE ADQUISICIONES'!H$89)*($G219/$F219)))</f>
        <v>0</v>
      </c>
      <c r="K219" s="556">
        <f>IF( $F219=0,0,((($F219/$E219)*'PLAN DE ADQUISICIONES'!I$89)*($G219/$F219)))</f>
        <v>0</v>
      </c>
      <c r="L219" s="556">
        <f>IF( $F219=0,0,((($F219/$E219)*'PLAN DE ADQUISICIONES'!J$89)*($G219/$F219)))</f>
        <v>0</v>
      </c>
      <c r="M219" s="556">
        <f>IF( $F219=0,0,((($F219/$E219)*'PLAN DE ADQUISICIONES'!K$89)*($G219/$F219)))</f>
        <v>0</v>
      </c>
      <c r="N219" s="556">
        <f>IF( $F219=0,0,((($F219/$E219)*'PLAN DE ADQUISICIONES'!L$89)*($G219/$F219)))</f>
        <v>0</v>
      </c>
      <c r="O219" s="556">
        <f>IF( $F219=0,0,((($F219/$E219)*'PLAN DE ADQUISICIONES'!M$89)*($G219/$F219)))</f>
        <v>0</v>
      </c>
      <c r="P219" s="556">
        <f>IF( $F219=0,0,((($F219/$E219)*'PLAN DE ADQUISICIONES'!N$89)*($G219/$F219)))</f>
        <v>0</v>
      </c>
      <c r="Q219" s="556">
        <f>IF( $F219=0,0,((($F219/$E219)*'PLAN DE ADQUISICIONES'!O$89)*($G219/$F219)))</f>
        <v>0</v>
      </c>
      <c r="R219" s="556">
        <f>IF( $F219=0,0,((($F219/$E219)*'PLAN DE ADQUISICIONES'!P$89)*($G219/$F219)))</f>
        <v>0</v>
      </c>
      <c r="S219" s="556">
        <f>IF( $F219=0,0,((($F219/$E219)*'PLAN DE ADQUISICIONES'!Q$89)*($G219/$F219)))</f>
        <v>0</v>
      </c>
      <c r="T219" s="423">
        <f t="shared" si="61"/>
        <v>0</v>
      </c>
      <c r="U219" s="558">
        <f>IF( $F219=0,0,((($F219/$E219)*'PLAN DE ADQUISICIONES'!R$89)*($G219/$F219)))</f>
        <v>0</v>
      </c>
      <c r="V219" s="556">
        <f>IF( $F219=0,0,((($F219/$E219)*'PLAN DE ADQUISICIONES'!S$89)*($G219/$F219)))</f>
        <v>0</v>
      </c>
      <c r="W219" s="556">
        <f>IF( $F219=0,0,((($F219/$E219)*'PLAN DE ADQUISICIONES'!T$89)*($G219/$F219)))</f>
        <v>0</v>
      </c>
      <c r="X219" s="556">
        <f>IF( $F219=0,0,((($F219/$E219)*'PLAN DE ADQUISICIONES'!U$89)*($G219/$F219)))</f>
        <v>0</v>
      </c>
      <c r="Y219" s="556">
        <f>IF( $F219=0,0,((($F219/$E219)*'PLAN DE ADQUISICIONES'!V$89)*($G219/$F219)))</f>
        <v>0</v>
      </c>
      <c r="Z219" s="556">
        <f>IF( $F219=0,0,((($F219/$E219)*'PLAN DE ADQUISICIONES'!W$89)*($G219/$F219)))</f>
        <v>0</v>
      </c>
      <c r="AA219" s="556">
        <f>IF( $F219=0,0,((($F219/$E219)*'PLAN DE ADQUISICIONES'!X$89)*($G219/$F219)))</f>
        <v>0</v>
      </c>
      <c r="AB219" s="556">
        <f>IF( $F219=0,0,((($F219/$E219)*'PLAN DE ADQUISICIONES'!Y$89)*($G219/$F219)))</f>
        <v>0</v>
      </c>
      <c r="AC219" s="556">
        <f>IF( $F219=0,0,((($F219/$E219)*'PLAN DE ADQUISICIONES'!Z$89)*($G219/$F219)))</f>
        <v>0</v>
      </c>
      <c r="AD219" s="556">
        <f>IF( $F219=0,0,((($F219/$E219)*'PLAN DE ADQUISICIONES'!AA$89)*($G219/$F219)))</f>
        <v>0</v>
      </c>
      <c r="AE219" s="556">
        <f>IF( $F219=0,0,((($F219/$E219)*'PLAN DE ADQUISICIONES'!AB$89)*($G219/$F219)))</f>
        <v>0</v>
      </c>
      <c r="AF219" s="556">
        <f>IF( $F219=0,0,((($F219/$E219)*'PLAN DE ADQUISICIONES'!AC$89)*($G219/$F219)))</f>
        <v>0</v>
      </c>
      <c r="AG219" s="421">
        <f t="shared" si="62"/>
        <v>0</v>
      </c>
      <c r="AH219" s="557">
        <f>IF( $F219=0,0,((($F219/$E219)*'PLAN DE ADQUISICIONES'!AD$89)*($G219/$F219)))</f>
        <v>0</v>
      </c>
      <c r="AI219" s="556">
        <f>IF( $F219=0,0,((($F219/$E219)*'PLAN DE ADQUISICIONES'!AE$89)*($G219/$F219)))</f>
        <v>0</v>
      </c>
      <c r="AJ219" s="556">
        <f>IF( $F219=0,0,((($F219/$E219)*'PLAN DE ADQUISICIONES'!AF$89)*($G219/$F219)))</f>
        <v>0</v>
      </c>
      <c r="AK219" s="556">
        <f>IF( $F219=0,0,((($F219/$E219)*'PLAN DE ADQUISICIONES'!AG$89)*($G219/$F219)))</f>
        <v>0</v>
      </c>
      <c r="AL219" s="556">
        <f>IF( $F219=0,0,((($F219/$E219)*'PLAN DE ADQUISICIONES'!AH$89)*($G219/$F219)))</f>
        <v>0</v>
      </c>
      <c r="AM219" s="556">
        <f>IF( $F219=0,0,((($F219/$E219)*'PLAN DE ADQUISICIONES'!AI$89)*($G219/$F219)))</f>
        <v>0</v>
      </c>
      <c r="AN219" s="556">
        <f>IF( $F219=0,0,((($F219/$E219)*'PLAN DE ADQUISICIONES'!AJ$89)*($G219/$F219)))</f>
        <v>0</v>
      </c>
      <c r="AO219" s="556">
        <f>IF( $F219=0,0,((($F219/$E219)*'PLAN DE ADQUISICIONES'!AK$89)*($G219/$F219)))</f>
        <v>0</v>
      </c>
      <c r="AP219" s="556">
        <f>IF( $F219=0,0,((($F219/$E219)*'PLAN DE ADQUISICIONES'!AL$89)*($G219/$F219)))</f>
        <v>0</v>
      </c>
      <c r="AQ219" s="556">
        <f>IF( $F219=0,0,((($F219/$E219)*'PLAN DE ADQUISICIONES'!AM$89)*($G219/$F219)))</f>
        <v>0</v>
      </c>
      <c r="AR219" s="556">
        <f>IF( $F219=0,0,((($F219/$E219)*'PLAN DE ADQUISICIONES'!AN$89)*($G219/$F219)))</f>
        <v>0</v>
      </c>
      <c r="AS219" s="556">
        <f>IF( $F219=0,0,((($F219/$E219)*'PLAN DE ADQUISICIONES'!AO$89)*($G219/$F219)))</f>
        <v>0</v>
      </c>
      <c r="AT219" s="423">
        <f t="shared" si="63"/>
        <v>0</v>
      </c>
      <c r="AU219" s="426">
        <f t="shared" si="64"/>
        <v>0</v>
      </c>
      <c r="AV219" s="392">
        <f t="shared" si="59"/>
        <v>0</v>
      </c>
    </row>
    <row r="220" spans="2:48" s="60" customFormat="1" ht="13.5" x14ac:dyDescent="0.25">
      <c r="B220" s="416" t="str">
        <f>'FORMATO COSTEO C6'!C38</f>
        <v>6.2.9</v>
      </c>
      <c r="C220" s="439">
        <f>'FORMATO COSTEO C6'!B38</f>
        <v>0</v>
      </c>
      <c r="D220" s="428" t="str">
        <f>'FORMATO COSTEO C6'!D38</f>
        <v>Unidad medida</v>
      </c>
      <c r="E220" s="530">
        <f>'FORMATO COSTEO C6'!E38</f>
        <v>0</v>
      </c>
      <c r="F220" s="556">
        <f>'FORMATO COSTEO C6'!G38</f>
        <v>0</v>
      </c>
      <c r="G220" s="497">
        <f>'FORMATO COSTEO C6'!L38</f>
        <v>0</v>
      </c>
      <c r="H220" s="557">
        <f>IF( $F220=0,0,((($F220/$E220)*'PLAN DE ADQUISICIONES'!F$90)*($G220/$F220)))</f>
        <v>0</v>
      </c>
      <c r="I220" s="556">
        <f>IF( $F220=0,0,((($F220/$E220)*'PLAN DE ADQUISICIONES'!G$90)*($G220/$F220)))</f>
        <v>0</v>
      </c>
      <c r="J220" s="556">
        <f>IF( $F220=0,0,((($F220/$E220)*'PLAN DE ADQUISICIONES'!H$90)*($G220/$F220)))</f>
        <v>0</v>
      </c>
      <c r="K220" s="556">
        <f>IF( $F220=0,0,((($F220/$E220)*'PLAN DE ADQUISICIONES'!I$90)*($G220/$F220)))</f>
        <v>0</v>
      </c>
      <c r="L220" s="556">
        <f>IF( $F220=0,0,((($F220/$E220)*'PLAN DE ADQUISICIONES'!J$90)*($G220/$F220)))</f>
        <v>0</v>
      </c>
      <c r="M220" s="556">
        <f>IF( $F220=0,0,((($F220/$E220)*'PLAN DE ADQUISICIONES'!K$90)*($G220/$F220)))</f>
        <v>0</v>
      </c>
      <c r="N220" s="556">
        <f>IF( $F220=0,0,((($F220/$E220)*'PLAN DE ADQUISICIONES'!L$90)*($G220/$F220)))</f>
        <v>0</v>
      </c>
      <c r="O220" s="556">
        <f>IF( $F220=0,0,((($F220/$E220)*'PLAN DE ADQUISICIONES'!M$90)*($G220/$F220)))</f>
        <v>0</v>
      </c>
      <c r="P220" s="556">
        <f>IF( $F220=0,0,((($F220/$E220)*'PLAN DE ADQUISICIONES'!N$90)*($G220/$F220)))</f>
        <v>0</v>
      </c>
      <c r="Q220" s="556">
        <f>IF( $F220=0,0,((($F220/$E220)*'PLAN DE ADQUISICIONES'!O$90)*($G220/$F220)))</f>
        <v>0</v>
      </c>
      <c r="R220" s="556">
        <f>IF( $F220=0,0,((($F220/$E220)*'PLAN DE ADQUISICIONES'!P$90)*($G220/$F220)))</f>
        <v>0</v>
      </c>
      <c r="S220" s="556">
        <f>IF( $F220=0,0,((($F220/$E220)*'PLAN DE ADQUISICIONES'!Q$90)*($G220/$F220)))</f>
        <v>0</v>
      </c>
      <c r="T220" s="423">
        <f t="shared" si="61"/>
        <v>0</v>
      </c>
      <c r="U220" s="558">
        <f>IF( $F220=0,0,((($F220/$E220)*'PLAN DE ADQUISICIONES'!R$90)*($G220/$F220)))</f>
        <v>0</v>
      </c>
      <c r="V220" s="556">
        <f>IF( $F220=0,0,((($F220/$E220)*'PLAN DE ADQUISICIONES'!S$90)*($G220/$F220)))</f>
        <v>0</v>
      </c>
      <c r="W220" s="556">
        <f>IF( $F220=0,0,((($F220/$E220)*'PLAN DE ADQUISICIONES'!T$90)*($G220/$F220)))</f>
        <v>0</v>
      </c>
      <c r="X220" s="556">
        <f>IF( $F220=0,0,((($F220/$E220)*'PLAN DE ADQUISICIONES'!U$90)*($G220/$F220)))</f>
        <v>0</v>
      </c>
      <c r="Y220" s="556">
        <f>IF( $F220=0,0,((($F220/$E220)*'PLAN DE ADQUISICIONES'!V$90)*($G220/$F220)))</f>
        <v>0</v>
      </c>
      <c r="Z220" s="556">
        <f>IF( $F220=0,0,((($F220/$E220)*'PLAN DE ADQUISICIONES'!W$90)*($G220/$F220)))</f>
        <v>0</v>
      </c>
      <c r="AA220" s="556">
        <f>IF( $F220=0,0,((($F220/$E220)*'PLAN DE ADQUISICIONES'!X$90)*($G220/$F220)))</f>
        <v>0</v>
      </c>
      <c r="AB220" s="556">
        <f>IF( $F220=0,0,((($F220/$E220)*'PLAN DE ADQUISICIONES'!Y$90)*($G220/$F220)))</f>
        <v>0</v>
      </c>
      <c r="AC220" s="556">
        <f>IF( $F220=0,0,((($F220/$E220)*'PLAN DE ADQUISICIONES'!Z$90)*($G220/$F220)))</f>
        <v>0</v>
      </c>
      <c r="AD220" s="556">
        <f>IF( $F220=0,0,((($F220/$E220)*'PLAN DE ADQUISICIONES'!AA$90)*($G220/$F220)))</f>
        <v>0</v>
      </c>
      <c r="AE220" s="556">
        <f>IF( $F220=0,0,((($F220/$E220)*'PLAN DE ADQUISICIONES'!AB$90)*($G220/$F220)))</f>
        <v>0</v>
      </c>
      <c r="AF220" s="556">
        <f>IF( $F220=0,0,((($F220/$E220)*'PLAN DE ADQUISICIONES'!AC$90)*($G220/$F220)))</f>
        <v>0</v>
      </c>
      <c r="AG220" s="421">
        <f t="shared" si="62"/>
        <v>0</v>
      </c>
      <c r="AH220" s="557">
        <f>IF( $F220=0,0,((($F220/$E220)*'PLAN DE ADQUISICIONES'!AD$90)*($G220/$F220)))</f>
        <v>0</v>
      </c>
      <c r="AI220" s="556">
        <f>IF( $F220=0,0,((($F220/$E220)*'PLAN DE ADQUISICIONES'!AE$90)*($G220/$F220)))</f>
        <v>0</v>
      </c>
      <c r="AJ220" s="556">
        <f>IF( $F220=0,0,((($F220/$E220)*'PLAN DE ADQUISICIONES'!AF$90)*($G220/$F220)))</f>
        <v>0</v>
      </c>
      <c r="AK220" s="556">
        <f>IF( $F220=0,0,((($F220/$E220)*'PLAN DE ADQUISICIONES'!AG$90)*($G220/$F220)))</f>
        <v>0</v>
      </c>
      <c r="AL220" s="556">
        <f>IF( $F220=0,0,((($F220/$E220)*'PLAN DE ADQUISICIONES'!AH$90)*($G220/$F220)))</f>
        <v>0</v>
      </c>
      <c r="AM220" s="556">
        <f>IF( $F220=0,0,((($F220/$E220)*'PLAN DE ADQUISICIONES'!AI$90)*($G220/$F220)))</f>
        <v>0</v>
      </c>
      <c r="AN220" s="556">
        <f>IF( $F220=0,0,((($F220/$E220)*'PLAN DE ADQUISICIONES'!AJ$90)*($G220/$F220)))</f>
        <v>0</v>
      </c>
      <c r="AO220" s="556">
        <f>IF( $F220=0,0,((($F220/$E220)*'PLAN DE ADQUISICIONES'!AK$90)*($G220/$F220)))</f>
        <v>0</v>
      </c>
      <c r="AP220" s="556">
        <f>IF( $F220=0,0,((($F220/$E220)*'PLAN DE ADQUISICIONES'!AL$90)*($G220/$F220)))</f>
        <v>0</v>
      </c>
      <c r="AQ220" s="556">
        <f>IF( $F220=0,0,((($F220/$E220)*'PLAN DE ADQUISICIONES'!AM$90)*($G220/$F220)))</f>
        <v>0</v>
      </c>
      <c r="AR220" s="556">
        <f>IF( $F220=0,0,((($F220/$E220)*'PLAN DE ADQUISICIONES'!AN$90)*($G220/$F220)))</f>
        <v>0</v>
      </c>
      <c r="AS220" s="556">
        <f>IF( $F220=0,0,((($F220/$E220)*'PLAN DE ADQUISICIONES'!AO$90)*($G220/$F220)))</f>
        <v>0</v>
      </c>
      <c r="AT220" s="423">
        <f t="shared" si="63"/>
        <v>0</v>
      </c>
      <c r="AU220" s="426">
        <f t="shared" si="64"/>
        <v>0</v>
      </c>
      <c r="AV220" s="392">
        <f t="shared" si="59"/>
        <v>0</v>
      </c>
    </row>
    <row r="221" spans="2:48" s="60" customFormat="1" ht="13.5" x14ac:dyDescent="0.25">
      <c r="B221" s="416" t="str">
        <f>'FORMATO COSTEO C6'!C39</f>
        <v>6.2.10</v>
      </c>
      <c r="C221" s="439">
        <f>'FORMATO COSTEO C6'!B39</f>
        <v>0</v>
      </c>
      <c r="D221" s="428" t="str">
        <f>'FORMATO COSTEO C6'!D39</f>
        <v>Unidad medida</v>
      </c>
      <c r="E221" s="530">
        <f>'FORMATO COSTEO C6'!E39</f>
        <v>0</v>
      </c>
      <c r="F221" s="556">
        <f>'FORMATO COSTEO C6'!G39</f>
        <v>0</v>
      </c>
      <c r="G221" s="497">
        <f>'FORMATO COSTEO C6'!L39</f>
        <v>0</v>
      </c>
      <c r="H221" s="557">
        <f>IF( $F221=0,0,((($F221/$E221)*'PLAN DE ADQUISICIONES'!F$91)*($G221/$F221)))</f>
        <v>0</v>
      </c>
      <c r="I221" s="556">
        <f>IF( $F221=0,0,((($F221/$E221)*'PLAN DE ADQUISICIONES'!G$91)*($G221/$F221)))</f>
        <v>0</v>
      </c>
      <c r="J221" s="556">
        <f>IF( $F221=0,0,((($F221/$E221)*'PLAN DE ADQUISICIONES'!H$91)*($G221/$F221)))</f>
        <v>0</v>
      </c>
      <c r="K221" s="556">
        <f>IF( $F221=0,0,((($F221/$E221)*'PLAN DE ADQUISICIONES'!I$91)*($G221/$F221)))</f>
        <v>0</v>
      </c>
      <c r="L221" s="556">
        <f>IF( $F221=0,0,((($F221/$E221)*'PLAN DE ADQUISICIONES'!J$91)*($G221/$F221)))</f>
        <v>0</v>
      </c>
      <c r="M221" s="556">
        <f>IF( $F221=0,0,((($F221/$E221)*'PLAN DE ADQUISICIONES'!K$91)*($G221/$F221)))</f>
        <v>0</v>
      </c>
      <c r="N221" s="556">
        <f>IF( $F221=0,0,((($F221/$E221)*'PLAN DE ADQUISICIONES'!L$91)*($G221/$F221)))</f>
        <v>0</v>
      </c>
      <c r="O221" s="556">
        <f>IF( $F221=0,0,((($F221/$E221)*'PLAN DE ADQUISICIONES'!M$91)*($G221/$F221)))</f>
        <v>0</v>
      </c>
      <c r="P221" s="556">
        <f>IF( $F221=0,0,((($F221/$E221)*'PLAN DE ADQUISICIONES'!N$91)*($G221/$F221)))</f>
        <v>0</v>
      </c>
      <c r="Q221" s="556">
        <f>IF( $F221=0,0,((($F221/$E221)*'PLAN DE ADQUISICIONES'!O$91)*($G221/$F221)))</f>
        <v>0</v>
      </c>
      <c r="R221" s="556">
        <f>IF( $F221=0,0,((($F221/$E221)*'PLAN DE ADQUISICIONES'!P$91)*($G221/$F221)))</f>
        <v>0</v>
      </c>
      <c r="S221" s="556">
        <f>IF( $F221=0,0,((($F221/$E221)*'PLAN DE ADQUISICIONES'!Q$91)*($G221/$F221)))</f>
        <v>0</v>
      </c>
      <c r="T221" s="423">
        <f t="shared" si="61"/>
        <v>0</v>
      </c>
      <c r="U221" s="558">
        <f>IF( $F221=0,0,((($F221/$E221)*'PLAN DE ADQUISICIONES'!R$91)*($G221/$F221)))</f>
        <v>0</v>
      </c>
      <c r="V221" s="556">
        <f>IF( $F221=0,0,((($F221/$E221)*'PLAN DE ADQUISICIONES'!S$91)*($G221/$F221)))</f>
        <v>0</v>
      </c>
      <c r="W221" s="556">
        <f>IF( $F221=0,0,((($F221/$E221)*'PLAN DE ADQUISICIONES'!T$91)*($G221/$F221)))</f>
        <v>0</v>
      </c>
      <c r="X221" s="556">
        <f>IF( $F221=0,0,((($F221/$E221)*'PLAN DE ADQUISICIONES'!U$91)*($G221/$F221)))</f>
        <v>0</v>
      </c>
      <c r="Y221" s="556">
        <f>IF( $F221=0,0,((($F221/$E221)*'PLAN DE ADQUISICIONES'!V$91)*($G221/$F221)))</f>
        <v>0</v>
      </c>
      <c r="Z221" s="556">
        <f>IF( $F221=0,0,((($F221/$E221)*'PLAN DE ADQUISICIONES'!W$91)*($G221/$F221)))</f>
        <v>0</v>
      </c>
      <c r="AA221" s="556">
        <f>IF( $F221=0,0,((($F221/$E221)*'PLAN DE ADQUISICIONES'!X$91)*($G221/$F221)))</f>
        <v>0</v>
      </c>
      <c r="AB221" s="556">
        <f>IF( $F221=0,0,((($F221/$E221)*'PLAN DE ADQUISICIONES'!Y$91)*($G221/$F221)))</f>
        <v>0</v>
      </c>
      <c r="AC221" s="556">
        <f>IF( $F221=0,0,((($F221/$E221)*'PLAN DE ADQUISICIONES'!Z$91)*($G221/$F221)))</f>
        <v>0</v>
      </c>
      <c r="AD221" s="556">
        <f>IF( $F221=0,0,((($F221/$E221)*'PLAN DE ADQUISICIONES'!AA$91)*($G221/$F221)))</f>
        <v>0</v>
      </c>
      <c r="AE221" s="556">
        <f>IF( $F221=0,0,((($F221/$E221)*'PLAN DE ADQUISICIONES'!AB$91)*($G221/$F221)))</f>
        <v>0</v>
      </c>
      <c r="AF221" s="556">
        <f>IF( $F221=0,0,((($F221/$E221)*'PLAN DE ADQUISICIONES'!AC$91)*($G221/$F221)))</f>
        <v>0</v>
      </c>
      <c r="AG221" s="421">
        <f t="shared" si="62"/>
        <v>0</v>
      </c>
      <c r="AH221" s="557">
        <f>IF( $F221=0,0,((($F221/$E221)*'PLAN DE ADQUISICIONES'!AD$91)*($G221/$F221)))</f>
        <v>0</v>
      </c>
      <c r="AI221" s="556">
        <f>IF( $F221=0,0,((($F221/$E221)*'PLAN DE ADQUISICIONES'!AE$91)*($G221/$F221)))</f>
        <v>0</v>
      </c>
      <c r="AJ221" s="556">
        <f>IF( $F221=0,0,((($F221/$E221)*'PLAN DE ADQUISICIONES'!AF$91)*($G221/$F221)))</f>
        <v>0</v>
      </c>
      <c r="AK221" s="556">
        <f>IF( $F221=0,0,((($F221/$E221)*'PLAN DE ADQUISICIONES'!AG$91)*($G221/$F221)))</f>
        <v>0</v>
      </c>
      <c r="AL221" s="556">
        <f>IF( $F221=0,0,((($F221/$E221)*'PLAN DE ADQUISICIONES'!AH$91)*($G221/$F221)))</f>
        <v>0</v>
      </c>
      <c r="AM221" s="556">
        <f>IF( $F221=0,0,((($F221/$E221)*'PLAN DE ADQUISICIONES'!AI$91)*($G221/$F221)))</f>
        <v>0</v>
      </c>
      <c r="AN221" s="556">
        <f>IF( $F221=0,0,((($F221/$E221)*'PLAN DE ADQUISICIONES'!AJ$91)*($G221/$F221)))</f>
        <v>0</v>
      </c>
      <c r="AO221" s="556">
        <f>IF( $F221=0,0,((($F221/$E221)*'PLAN DE ADQUISICIONES'!AK$91)*($G221/$F221)))</f>
        <v>0</v>
      </c>
      <c r="AP221" s="556">
        <f>IF( $F221=0,0,((($F221/$E221)*'PLAN DE ADQUISICIONES'!AL$91)*($G221/$F221)))</f>
        <v>0</v>
      </c>
      <c r="AQ221" s="556">
        <f>IF( $F221=0,0,((($F221/$E221)*'PLAN DE ADQUISICIONES'!AM$91)*($G221/$F221)))</f>
        <v>0</v>
      </c>
      <c r="AR221" s="556">
        <f>IF( $F221=0,0,((($F221/$E221)*'PLAN DE ADQUISICIONES'!AN$91)*($G221/$F221)))</f>
        <v>0</v>
      </c>
      <c r="AS221" s="556">
        <f>IF( $F221=0,0,((($F221/$E221)*'PLAN DE ADQUISICIONES'!AO$91)*($G221/$F221)))</f>
        <v>0</v>
      </c>
      <c r="AT221" s="423">
        <f t="shared" si="63"/>
        <v>0</v>
      </c>
      <c r="AU221" s="426">
        <f t="shared" si="64"/>
        <v>0</v>
      </c>
      <c r="AV221" s="392">
        <f t="shared" si="59"/>
        <v>0</v>
      </c>
    </row>
    <row r="222" spans="2:48" s="60" customFormat="1" ht="13.5" x14ac:dyDescent="0.25">
      <c r="B222" s="395">
        <f>'FORMATO COSTEO C6'!C41</f>
        <v>6.3</v>
      </c>
      <c r="C222" s="396" t="str">
        <f>'FORMATO COSTEO C6'!D41</f>
        <v>GASTOS DE FUNCIONAMIENTO</v>
      </c>
      <c r="D222" s="437"/>
      <c r="E222" s="531"/>
      <c r="F222" s="399">
        <f>F223+F227+F231+F235+F239+F243+F247</f>
        <v>0</v>
      </c>
      <c r="G222" s="400">
        <f>G223+G227+G231+G235+G239+G243+G247</f>
        <v>0</v>
      </c>
      <c r="H222" s="401">
        <f>H223+H227+H231+H235+H239+H243+H247</f>
        <v>0</v>
      </c>
      <c r="I222" s="399">
        <f t="shared" ref="I222:AU222" si="65">I223+I227+I231+I235+I239+I243+I247</f>
        <v>0</v>
      </c>
      <c r="J222" s="399">
        <f t="shared" si="65"/>
        <v>0</v>
      </c>
      <c r="K222" s="399">
        <f t="shared" si="65"/>
        <v>0</v>
      </c>
      <c r="L222" s="399">
        <f t="shared" si="65"/>
        <v>0</v>
      </c>
      <c r="M222" s="399">
        <f t="shared" si="65"/>
        <v>0</v>
      </c>
      <c r="N222" s="399">
        <f t="shared" si="65"/>
        <v>0</v>
      </c>
      <c r="O222" s="399">
        <f t="shared" si="65"/>
        <v>0</v>
      </c>
      <c r="P222" s="399">
        <f t="shared" si="65"/>
        <v>0</v>
      </c>
      <c r="Q222" s="399">
        <f t="shared" si="65"/>
        <v>0</v>
      </c>
      <c r="R222" s="399">
        <f t="shared" si="65"/>
        <v>0</v>
      </c>
      <c r="S222" s="399">
        <f t="shared" si="65"/>
        <v>0</v>
      </c>
      <c r="T222" s="402">
        <f t="shared" si="65"/>
        <v>0</v>
      </c>
      <c r="U222" s="403">
        <f t="shared" si="65"/>
        <v>0</v>
      </c>
      <c r="V222" s="399">
        <f t="shared" si="65"/>
        <v>0</v>
      </c>
      <c r="W222" s="399">
        <f t="shared" si="65"/>
        <v>0</v>
      </c>
      <c r="X222" s="399">
        <f t="shared" si="65"/>
        <v>0</v>
      </c>
      <c r="Y222" s="399">
        <f t="shared" si="65"/>
        <v>0</v>
      </c>
      <c r="Z222" s="399">
        <f t="shared" si="65"/>
        <v>0</v>
      </c>
      <c r="AA222" s="399">
        <f t="shared" si="65"/>
        <v>0</v>
      </c>
      <c r="AB222" s="399">
        <f t="shared" si="65"/>
        <v>0</v>
      </c>
      <c r="AC222" s="399">
        <f t="shared" si="65"/>
        <v>0</v>
      </c>
      <c r="AD222" s="399">
        <f t="shared" si="65"/>
        <v>0</v>
      </c>
      <c r="AE222" s="399">
        <f t="shared" si="65"/>
        <v>0</v>
      </c>
      <c r="AF222" s="399">
        <f t="shared" si="65"/>
        <v>0</v>
      </c>
      <c r="AG222" s="400">
        <f>AG223+AG227+AG231+AG235+AG239+AG243+AG247</f>
        <v>0</v>
      </c>
      <c r="AH222" s="401">
        <f t="shared" si="65"/>
        <v>0</v>
      </c>
      <c r="AI222" s="399">
        <f t="shared" si="65"/>
        <v>0</v>
      </c>
      <c r="AJ222" s="399">
        <f t="shared" si="65"/>
        <v>0</v>
      </c>
      <c r="AK222" s="399">
        <f t="shared" si="65"/>
        <v>0</v>
      </c>
      <c r="AL222" s="399">
        <f t="shared" si="65"/>
        <v>0</v>
      </c>
      <c r="AM222" s="399">
        <f t="shared" si="65"/>
        <v>0</v>
      </c>
      <c r="AN222" s="399">
        <f t="shared" si="65"/>
        <v>0</v>
      </c>
      <c r="AO222" s="399">
        <f t="shared" si="65"/>
        <v>0</v>
      </c>
      <c r="AP222" s="399">
        <f t="shared" si="65"/>
        <v>0</v>
      </c>
      <c r="AQ222" s="399">
        <f t="shared" si="65"/>
        <v>0</v>
      </c>
      <c r="AR222" s="399">
        <f t="shared" si="65"/>
        <v>0</v>
      </c>
      <c r="AS222" s="399">
        <f t="shared" si="65"/>
        <v>0</v>
      </c>
      <c r="AT222" s="402">
        <f t="shared" si="65"/>
        <v>0</v>
      </c>
      <c r="AU222" s="404">
        <f t="shared" si="65"/>
        <v>0</v>
      </c>
      <c r="AV222" s="392">
        <f t="shared" si="59"/>
        <v>0</v>
      </c>
    </row>
    <row r="223" spans="2:48" s="60" customFormat="1" ht="13.5" x14ac:dyDescent="0.25">
      <c r="B223" s="446" t="str">
        <f>'FORMATO COSTEO C6'!C43</f>
        <v>6.3.1</v>
      </c>
      <c r="C223" s="447" t="str">
        <f>'FORMATO COSTEO C6'!B43</f>
        <v>Mantenimiento y reparaciones</v>
      </c>
      <c r="D223" s="448"/>
      <c r="E223" s="540"/>
      <c r="F223" s="450">
        <f>'FORMATO COSTEO C6'!G43</f>
        <v>0</v>
      </c>
      <c r="G223" s="451">
        <f>'FORMATO COSTEO C6'!L43</f>
        <v>0</v>
      </c>
      <c r="H223" s="452">
        <f>SUM(H224:H226)</f>
        <v>0</v>
      </c>
      <c r="I223" s="450">
        <f t="shared" ref="I223:AU223" si="66">SUM(I224:I226)</f>
        <v>0</v>
      </c>
      <c r="J223" s="450">
        <f t="shared" si="66"/>
        <v>0</v>
      </c>
      <c r="K223" s="450">
        <f t="shared" si="66"/>
        <v>0</v>
      </c>
      <c r="L223" s="450">
        <f t="shared" si="66"/>
        <v>0</v>
      </c>
      <c r="M223" s="450">
        <f t="shared" si="66"/>
        <v>0</v>
      </c>
      <c r="N223" s="450">
        <f t="shared" si="66"/>
        <v>0</v>
      </c>
      <c r="O223" s="450">
        <f t="shared" si="66"/>
        <v>0</v>
      </c>
      <c r="P223" s="450">
        <f t="shared" si="66"/>
        <v>0</v>
      </c>
      <c r="Q223" s="450">
        <f t="shared" si="66"/>
        <v>0</v>
      </c>
      <c r="R223" s="450">
        <f t="shared" si="66"/>
        <v>0</v>
      </c>
      <c r="S223" s="450">
        <f t="shared" si="66"/>
        <v>0</v>
      </c>
      <c r="T223" s="453">
        <f t="shared" si="66"/>
        <v>0</v>
      </c>
      <c r="U223" s="454">
        <f t="shared" si="66"/>
        <v>0</v>
      </c>
      <c r="V223" s="450">
        <f t="shared" si="66"/>
        <v>0</v>
      </c>
      <c r="W223" s="450">
        <f t="shared" si="66"/>
        <v>0</v>
      </c>
      <c r="X223" s="450">
        <f t="shared" si="66"/>
        <v>0</v>
      </c>
      <c r="Y223" s="450">
        <f t="shared" si="66"/>
        <v>0</v>
      </c>
      <c r="Z223" s="450">
        <f t="shared" si="66"/>
        <v>0</v>
      </c>
      <c r="AA223" s="450">
        <f t="shared" si="66"/>
        <v>0</v>
      </c>
      <c r="AB223" s="450">
        <f t="shared" si="66"/>
        <v>0</v>
      </c>
      <c r="AC223" s="450">
        <f t="shared" si="66"/>
        <v>0</v>
      </c>
      <c r="AD223" s="450">
        <f t="shared" si="66"/>
        <v>0</v>
      </c>
      <c r="AE223" s="450">
        <f t="shared" si="66"/>
        <v>0</v>
      </c>
      <c r="AF223" s="450">
        <f t="shared" si="66"/>
        <v>0</v>
      </c>
      <c r="AG223" s="451">
        <f>SUM(AG224:AG226)</f>
        <v>0</v>
      </c>
      <c r="AH223" s="452">
        <f t="shared" si="66"/>
        <v>0</v>
      </c>
      <c r="AI223" s="450">
        <f t="shared" si="66"/>
        <v>0</v>
      </c>
      <c r="AJ223" s="450">
        <f t="shared" si="66"/>
        <v>0</v>
      </c>
      <c r="AK223" s="450">
        <f t="shared" si="66"/>
        <v>0</v>
      </c>
      <c r="AL223" s="450">
        <f t="shared" si="66"/>
        <v>0</v>
      </c>
      <c r="AM223" s="450">
        <f t="shared" si="66"/>
        <v>0</v>
      </c>
      <c r="AN223" s="450">
        <f t="shared" si="66"/>
        <v>0</v>
      </c>
      <c r="AO223" s="450">
        <f t="shared" si="66"/>
        <v>0</v>
      </c>
      <c r="AP223" s="450">
        <f t="shared" si="66"/>
        <v>0</v>
      </c>
      <c r="AQ223" s="450">
        <f t="shared" si="66"/>
        <v>0</v>
      </c>
      <c r="AR223" s="450">
        <f t="shared" si="66"/>
        <v>0</v>
      </c>
      <c r="AS223" s="450">
        <f t="shared" si="66"/>
        <v>0</v>
      </c>
      <c r="AT223" s="453">
        <f t="shared" si="66"/>
        <v>0</v>
      </c>
      <c r="AU223" s="455">
        <f t="shared" si="66"/>
        <v>0</v>
      </c>
      <c r="AV223" s="392">
        <f t="shared" si="59"/>
        <v>0</v>
      </c>
    </row>
    <row r="224" spans="2:48" s="60" customFormat="1" ht="13.5" x14ac:dyDescent="0.25">
      <c r="B224" s="416" t="str">
        <f>'FORMATO COSTEO C6'!C44</f>
        <v>6.3.1.1</v>
      </c>
      <c r="C224" s="439" t="str">
        <f>'FORMATO COSTEO C6'!B44</f>
        <v>Mantenimiento y reparaciones</v>
      </c>
      <c r="D224" s="428" t="str">
        <f>'FORMATO COSTEO C6'!D44</f>
        <v>Unidad</v>
      </c>
      <c r="E224" s="530">
        <f>'FORMATO COSTEO C6'!E44</f>
        <v>14</v>
      </c>
      <c r="F224" s="556">
        <f>'FORMATO COSTEO C6'!G44</f>
        <v>0</v>
      </c>
      <c r="G224" s="497">
        <f>'FORMATO COSTEO C6'!L44</f>
        <v>0</v>
      </c>
      <c r="H224" s="557">
        <f>IF( $F224=0,0,((($F224/$E224)*'PLAN DE ADQUISICIONES'!F$94)*($G224/$F224)))</f>
        <v>0</v>
      </c>
      <c r="I224" s="556">
        <f>IF( $F224=0,0,((($F224/$E224)*'PLAN DE ADQUISICIONES'!G$94)*($G224/$F224)))</f>
        <v>0</v>
      </c>
      <c r="J224" s="556">
        <f>IF( $F224=0,0,((($F224/$E224)*'PLAN DE ADQUISICIONES'!H$94)*($G224/$F224)))</f>
        <v>0</v>
      </c>
      <c r="K224" s="556">
        <f>IF( $F224=0,0,((($F224/$E224)*'PLAN DE ADQUISICIONES'!I$94)*($G224/$F224)))</f>
        <v>0</v>
      </c>
      <c r="L224" s="556">
        <f>IF( $F224=0,0,((($F224/$E224)*'PLAN DE ADQUISICIONES'!J$94)*($G224/$F224)))</f>
        <v>0</v>
      </c>
      <c r="M224" s="556">
        <f>IF( $F224=0,0,((($F224/$E224)*'PLAN DE ADQUISICIONES'!K$94)*($G224/$F224)))</f>
        <v>0</v>
      </c>
      <c r="N224" s="556">
        <f>IF( $F224=0,0,((($F224/$E224)*'PLAN DE ADQUISICIONES'!L$94)*($G224/$F224)))</f>
        <v>0</v>
      </c>
      <c r="O224" s="556">
        <f>IF( $F224=0,0,((($F224/$E224)*'PLAN DE ADQUISICIONES'!M$94)*($G224/$F224)))</f>
        <v>0</v>
      </c>
      <c r="P224" s="556">
        <f>IF( $F224=0,0,((($F224/$E224)*'PLAN DE ADQUISICIONES'!N$94)*($G224/$F224)))</f>
        <v>0</v>
      </c>
      <c r="Q224" s="556">
        <f>IF( $F224=0,0,((($F224/$E224)*'PLAN DE ADQUISICIONES'!O$94)*($G224/$F224)))</f>
        <v>0</v>
      </c>
      <c r="R224" s="556">
        <f>IF( $F224=0,0,((($F224/$E224)*'PLAN DE ADQUISICIONES'!P$94)*($G224/$F224)))</f>
        <v>0</v>
      </c>
      <c r="S224" s="556">
        <f>IF( $F224=0,0,((($F224/$E224)*'PLAN DE ADQUISICIONES'!Q$94)*($G224/$F224)))</f>
        <v>0</v>
      </c>
      <c r="T224" s="423">
        <f t="shared" ref="T224:T250" si="67">H224+I224+J224+K224+L224+M224+N224+O224+P224+Q224+R224+S224</f>
        <v>0</v>
      </c>
      <c r="U224" s="558">
        <f>IF( $F224=0,0,((($F224/$E224)*'PLAN DE ADQUISICIONES'!R$94)*($G224/$F224)))</f>
        <v>0</v>
      </c>
      <c r="V224" s="556">
        <f>IF( $F224=0,0,((($F224/$E224)*'PLAN DE ADQUISICIONES'!S$94)*($G224/$F224)))</f>
        <v>0</v>
      </c>
      <c r="W224" s="556">
        <f>IF( $F224=0,0,((($F224/$E224)*'PLAN DE ADQUISICIONES'!T$94)*($G224/$F224)))</f>
        <v>0</v>
      </c>
      <c r="X224" s="556">
        <f>IF( $F224=0,0,((($F224/$E224)*'PLAN DE ADQUISICIONES'!U$94)*($G224/$F224)))</f>
        <v>0</v>
      </c>
      <c r="Y224" s="556">
        <f>IF( $F224=0,0,((($F224/$E224)*'PLAN DE ADQUISICIONES'!V$94)*($G224/$F224)))</f>
        <v>0</v>
      </c>
      <c r="Z224" s="556">
        <f>IF( $F224=0,0,((($F224/$E224)*'PLAN DE ADQUISICIONES'!W$94)*($G224/$F224)))</f>
        <v>0</v>
      </c>
      <c r="AA224" s="556">
        <f>IF( $F224=0,0,((($F224/$E224)*'PLAN DE ADQUISICIONES'!X$94)*($G224/$F224)))</f>
        <v>0</v>
      </c>
      <c r="AB224" s="556">
        <f>IF( $F224=0,0,((($F224/$E224)*'PLAN DE ADQUISICIONES'!Y$94)*($G224/$F224)))</f>
        <v>0</v>
      </c>
      <c r="AC224" s="556">
        <f>IF( $F224=0,0,((($F224/$E224)*'PLAN DE ADQUISICIONES'!Z$94)*($G224/$F224)))</f>
        <v>0</v>
      </c>
      <c r="AD224" s="556">
        <f>IF( $F224=0,0,((($F224/$E224)*'PLAN DE ADQUISICIONES'!AA$94)*($G224/$F224)))</f>
        <v>0</v>
      </c>
      <c r="AE224" s="556">
        <f>IF( $F224=0,0,((($F224/$E224)*'PLAN DE ADQUISICIONES'!AB$94)*($G224/$F224)))</f>
        <v>0</v>
      </c>
      <c r="AF224" s="556">
        <f>IF( $F224=0,0,((($F224/$E224)*'PLAN DE ADQUISICIONES'!AC$94)*($G224/$F224)))</f>
        <v>0</v>
      </c>
      <c r="AG224" s="421">
        <f t="shared" ref="AG224:AG250" si="68">U224+V224+W224+X224+Y224+Z224+AA224+AB224+AC224+AD224+AE224+AF224</f>
        <v>0</v>
      </c>
      <c r="AH224" s="557">
        <f>IF( $F224=0,0,((($F224/$E224)*'PLAN DE ADQUISICIONES'!AD$94)*($G224/$F224)))</f>
        <v>0</v>
      </c>
      <c r="AI224" s="556">
        <f>IF( $F224=0,0,((($F224/$E224)*'PLAN DE ADQUISICIONES'!AE$94)*($G224/$F224)))</f>
        <v>0</v>
      </c>
      <c r="AJ224" s="556">
        <f>IF( $F224=0,0,((($F224/$E224)*'PLAN DE ADQUISICIONES'!AF$94)*($G224/$F224)))</f>
        <v>0</v>
      </c>
      <c r="AK224" s="556">
        <f>IF( $F224=0,0,((($F224/$E224)*'PLAN DE ADQUISICIONES'!AG$94)*($G224/$F224)))</f>
        <v>0</v>
      </c>
      <c r="AL224" s="556">
        <f>IF( $F224=0,0,((($F224/$E224)*'PLAN DE ADQUISICIONES'!AH$94)*($G224/$F224)))</f>
        <v>0</v>
      </c>
      <c r="AM224" s="556">
        <f>IF( $F224=0,0,((($F224/$E224)*'PLAN DE ADQUISICIONES'!AI$94)*($G224/$F224)))</f>
        <v>0</v>
      </c>
      <c r="AN224" s="556">
        <f>IF( $F224=0,0,((($F224/$E224)*'PLAN DE ADQUISICIONES'!AJ$94)*($G224/$F224)))</f>
        <v>0</v>
      </c>
      <c r="AO224" s="556">
        <f>IF( $F224=0,0,((($F224/$E224)*'PLAN DE ADQUISICIONES'!AK$94)*($G224/$F224)))</f>
        <v>0</v>
      </c>
      <c r="AP224" s="556">
        <f>IF( $F224=0,0,((($F224/$E224)*'PLAN DE ADQUISICIONES'!AL$94)*($G224/$F224)))</f>
        <v>0</v>
      </c>
      <c r="AQ224" s="556">
        <f>IF( $F224=0,0,((($F224/$E224)*'PLAN DE ADQUISICIONES'!AM$94)*($G224/$F224)))</f>
        <v>0</v>
      </c>
      <c r="AR224" s="556">
        <f>IF( $F224=0,0,((($F224/$E224)*'PLAN DE ADQUISICIONES'!AN$94)*($G224/$F224)))</f>
        <v>0</v>
      </c>
      <c r="AS224" s="556">
        <f>IF( $F224=0,0,((($F224/$E224)*'PLAN DE ADQUISICIONES'!AO$94)*($G224/$F224)))</f>
        <v>0</v>
      </c>
      <c r="AT224" s="423">
        <f t="shared" ref="AT224:AT250" si="69">AH224+AI224+AJ224+AK224+AL224+AM224+AN224+AO224+AP224+AQ224+AR224+AS224</f>
        <v>0</v>
      </c>
      <c r="AU224" s="426">
        <f>AS224+AR224+AQ224+AP224+AO224+AN224+AM224+AL224+AK224+AJ224+AI224+AH224+AF224+AE224+AD224+AC224+AB224+AA224+Z224+Y224+X224+W224+V224+U224+S224+R224+Q224+P224+O224+N224+M224+L224+K224+J224+I224+H224</f>
        <v>0</v>
      </c>
      <c r="AV224" s="392">
        <f t="shared" si="59"/>
        <v>0</v>
      </c>
    </row>
    <row r="225" spans="2:48" s="60" customFormat="1" ht="13.5" x14ac:dyDescent="0.25">
      <c r="B225" s="416" t="str">
        <f>'FORMATO COSTEO C6'!C45</f>
        <v>6.3.1.2</v>
      </c>
      <c r="C225" s="439" t="str">
        <f>'FORMATO COSTEO C6'!B45</f>
        <v>Limpieza de oficina</v>
      </c>
      <c r="D225" s="428" t="str">
        <f>'FORMATO COSTEO C6'!D45</f>
        <v>Unidad</v>
      </c>
      <c r="E225" s="530">
        <f>'FORMATO COSTEO C6'!E45</f>
        <v>0</v>
      </c>
      <c r="F225" s="556">
        <f>'FORMATO COSTEO C6'!G45</f>
        <v>0</v>
      </c>
      <c r="G225" s="497">
        <f>'FORMATO COSTEO C6'!L45</f>
        <v>0</v>
      </c>
      <c r="H225" s="557">
        <f>IF( $F225=0,0,((($F225/$E225)*'PLAN DE ADQUISICIONES'!F$95)*($G225/$F225)))</f>
        <v>0</v>
      </c>
      <c r="I225" s="556">
        <f>IF( $F225=0,0,((($F225/$E225)*'PLAN DE ADQUISICIONES'!G$95)*($G225/$F225)))</f>
        <v>0</v>
      </c>
      <c r="J225" s="556">
        <f>IF( $F225=0,0,((($F225/$E225)*'PLAN DE ADQUISICIONES'!H$95)*($G225/$F225)))</f>
        <v>0</v>
      </c>
      <c r="K225" s="556">
        <f>IF( $F225=0,0,((($F225/$E225)*'PLAN DE ADQUISICIONES'!I$95)*($G225/$F225)))</f>
        <v>0</v>
      </c>
      <c r="L225" s="556">
        <f>IF( $F225=0,0,((($F225/$E225)*'PLAN DE ADQUISICIONES'!J$95)*($G225/$F225)))</f>
        <v>0</v>
      </c>
      <c r="M225" s="556">
        <f>IF( $F225=0,0,((($F225/$E225)*'PLAN DE ADQUISICIONES'!K$95)*($G225/$F225)))</f>
        <v>0</v>
      </c>
      <c r="N225" s="556">
        <f>IF( $F225=0,0,((($F225/$E225)*'PLAN DE ADQUISICIONES'!L$95)*($G225/$F225)))</f>
        <v>0</v>
      </c>
      <c r="O225" s="556">
        <f>IF( $F225=0,0,((($F225/$E225)*'PLAN DE ADQUISICIONES'!M$95)*($G225/$F225)))</f>
        <v>0</v>
      </c>
      <c r="P225" s="556">
        <f>IF( $F225=0,0,((($F225/$E225)*'PLAN DE ADQUISICIONES'!N$95)*($G225/$F225)))</f>
        <v>0</v>
      </c>
      <c r="Q225" s="556">
        <f>IF( $F225=0,0,((($F225/$E225)*'PLAN DE ADQUISICIONES'!O$95)*($G225/$F225)))</f>
        <v>0</v>
      </c>
      <c r="R225" s="556">
        <f>IF( $F225=0,0,((($F225/$E225)*'PLAN DE ADQUISICIONES'!P$95)*($G225/$F225)))</f>
        <v>0</v>
      </c>
      <c r="S225" s="556">
        <f>IF( $F225=0,0,((($F225/$E225)*'PLAN DE ADQUISICIONES'!Q$95)*($G225/$F225)))</f>
        <v>0</v>
      </c>
      <c r="T225" s="423">
        <f t="shared" si="67"/>
        <v>0</v>
      </c>
      <c r="U225" s="558">
        <f>IF( $F225=0,0,((($F225/$E225)*'PLAN DE ADQUISICIONES'!R$95)*($G225/$F225)))</f>
        <v>0</v>
      </c>
      <c r="V225" s="556">
        <f>IF( $F225=0,0,((($F225/$E225)*'PLAN DE ADQUISICIONES'!S$95)*($G225/$F225)))</f>
        <v>0</v>
      </c>
      <c r="W225" s="556">
        <f>IF( $F225=0,0,((($F225/$E225)*'PLAN DE ADQUISICIONES'!T$95)*($G225/$F225)))</f>
        <v>0</v>
      </c>
      <c r="X225" s="556">
        <f>IF( $F225=0,0,((($F225/$E225)*'PLAN DE ADQUISICIONES'!U$95)*($G225/$F225)))</f>
        <v>0</v>
      </c>
      <c r="Y225" s="556">
        <f>IF( $F225=0,0,((($F225/$E225)*'PLAN DE ADQUISICIONES'!V$95)*($G225/$F225)))</f>
        <v>0</v>
      </c>
      <c r="Z225" s="556">
        <f>IF( $F225=0,0,((($F225/$E225)*'PLAN DE ADQUISICIONES'!W$95)*($G225/$F225)))</f>
        <v>0</v>
      </c>
      <c r="AA225" s="556">
        <f>IF( $F225=0,0,((($F225/$E225)*'PLAN DE ADQUISICIONES'!X$95)*($G225/$F225)))</f>
        <v>0</v>
      </c>
      <c r="AB225" s="556">
        <f>IF( $F225=0,0,((($F225/$E225)*'PLAN DE ADQUISICIONES'!Y$95)*($G225/$F225)))</f>
        <v>0</v>
      </c>
      <c r="AC225" s="556">
        <f>IF( $F225=0,0,((($F225/$E225)*'PLAN DE ADQUISICIONES'!Z$95)*($G225/$F225)))</f>
        <v>0</v>
      </c>
      <c r="AD225" s="556">
        <f>IF( $F225=0,0,((($F225/$E225)*'PLAN DE ADQUISICIONES'!AA$95)*($G225/$F225)))</f>
        <v>0</v>
      </c>
      <c r="AE225" s="556">
        <f>IF( $F225=0,0,((($F225/$E225)*'PLAN DE ADQUISICIONES'!AB$95)*($G225/$F225)))</f>
        <v>0</v>
      </c>
      <c r="AF225" s="556">
        <f>IF( $F225=0,0,((($F225/$E225)*'PLAN DE ADQUISICIONES'!AC$95)*($G225/$F225)))</f>
        <v>0</v>
      </c>
      <c r="AG225" s="421">
        <f t="shared" si="68"/>
        <v>0</v>
      </c>
      <c r="AH225" s="557">
        <f>IF( $F225=0,0,((($F225/$E225)*'PLAN DE ADQUISICIONES'!AD$95)*($G225/$F225)))</f>
        <v>0</v>
      </c>
      <c r="AI225" s="556">
        <f>IF( $F225=0,0,((($F225/$E225)*'PLAN DE ADQUISICIONES'!AE$95)*($G225/$F225)))</f>
        <v>0</v>
      </c>
      <c r="AJ225" s="556">
        <f>IF( $F225=0,0,((($F225/$E225)*'PLAN DE ADQUISICIONES'!AF$95)*($G225/$F225)))</f>
        <v>0</v>
      </c>
      <c r="AK225" s="556">
        <f>IF( $F225=0,0,((($F225/$E225)*'PLAN DE ADQUISICIONES'!AG$95)*($G225/$F225)))</f>
        <v>0</v>
      </c>
      <c r="AL225" s="556">
        <f>IF( $F225=0,0,((($F225/$E225)*'PLAN DE ADQUISICIONES'!AH$95)*($G225/$F225)))</f>
        <v>0</v>
      </c>
      <c r="AM225" s="556">
        <f>IF( $F225=0,0,((($F225/$E225)*'PLAN DE ADQUISICIONES'!AI$95)*($G225/$F225)))</f>
        <v>0</v>
      </c>
      <c r="AN225" s="556">
        <f>IF( $F225=0,0,((($F225/$E225)*'PLAN DE ADQUISICIONES'!AJ$95)*($G225/$F225)))</f>
        <v>0</v>
      </c>
      <c r="AO225" s="556">
        <f>IF( $F225=0,0,((($F225/$E225)*'PLAN DE ADQUISICIONES'!AK$95)*($G225/$F225)))</f>
        <v>0</v>
      </c>
      <c r="AP225" s="556">
        <f>IF( $F225=0,0,((($F225/$E225)*'PLAN DE ADQUISICIONES'!AL$95)*($G225/$F225)))</f>
        <v>0</v>
      </c>
      <c r="AQ225" s="556">
        <f>IF( $F225=0,0,((($F225/$E225)*'PLAN DE ADQUISICIONES'!AM$95)*($G225/$F225)))</f>
        <v>0</v>
      </c>
      <c r="AR225" s="556">
        <f>IF( $F225=0,0,((($F225/$E225)*'PLAN DE ADQUISICIONES'!AN$95)*($G225/$F225)))</f>
        <v>0</v>
      </c>
      <c r="AS225" s="556">
        <f>IF( $F225=0,0,((($F225/$E225)*'PLAN DE ADQUISICIONES'!AO$95)*($G225/$F225)))</f>
        <v>0</v>
      </c>
      <c r="AT225" s="423">
        <f t="shared" si="69"/>
        <v>0</v>
      </c>
      <c r="AU225" s="426">
        <f>AS225+AR225+AQ225+AP225+AO225+AN225+AM225+AL225+AK225+AJ225+AI225+AH225+AF225+AE225+AD225+AC225+AB225+AA225+Z225+Y225+X225+W225+V225+U225+S225+R225+Q225+P225+O225+N225+M225+L225+K225+J225+I225+H225</f>
        <v>0</v>
      </c>
      <c r="AV225" s="392">
        <f t="shared" si="59"/>
        <v>0</v>
      </c>
    </row>
    <row r="226" spans="2:48" s="60" customFormat="1" ht="13.5" x14ac:dyDescent="0.25">
      <c r="B226" s="416" t="str">
        <f>'FORMATO COSTEO C6'!C46</f>
        <v>6.3.1.3</v>
      </c>
      <c r="C226" s="439">
        <f>'FORMATO COSTEO C6'!B46</f>
        <v>0</v>
      </c>
      <c r="D226" s="428" t="str">
        <f>'FORMATO COSTEO C6'!D46</f>
        <v>Unidad medida</v>
      </c>
      <c r="E226" s="530">
        <f>'FORMATO COSTEO C6'!E46</f>
        <v>0</v>
      </c>
      <c r="F226" s="556">
        <f>'FORMATO COSTEO C6'!G46</f>
        <v>0</v>
      </c>
      <c r="G226" s="497">
        <f>'FORMATO COSTEO C6'!L46</f>
        <v>0</v>
      </c>
      <c r="H226" s="557">
        <f>IF( $F226=0,0,((($F226/$E226)*'PLAN DE ADQUISICIONES'!F$96)*($G226/$F226)))</f>
        <v>0</v>
      </c>
      <c r="I226" s="556">
        <f>IF( $F226=0,0,((($F226/$E226)*'PLAN DE ADQUISICIONES'!G$96)*($G226/$F226)))</f>
        <v>0</v>
      </c>
      <c r="J226" s="556">
        <f>IF( $F226=0,0,((($F226/$E226)*'PLAN DE ADQUISICIONES'!H$96)*($G226/$F226)))</f>
        <v>0</v>
      </c>
      <c r="K226" s="556">
        <f>IF( $F226=0,0,((($F226/$E226)*'PLAN DE ADQUISICIONES'!I$96)*($G226/$F226)))</f>
        <v>0</v>
      </c>
      <c r="L226" s="556">
        <f>IF( $F226=0,0,((($F226/$E226)*'PLAN DE ADQUISICIONES'!J$96)*($G226/$F226)))</f>
        <v>0</v>
      </c>
      <c r="M226" s="556">
        <f>IF( $F226=0,0,((($F226/$E226)*'PLAN DE ADQUISICIONES'!K$96)*($G226/$F226)))</f>
        <v>0</v>
      </c>
      <c r="N226" s="556">
        <f>IF( $F226=0,0,((($F226/$E226)*'PLAN DE ADQUISICIONES'!L$96)*($G226/$F226)))</f>
        <v>0</v>
      </c>
      <c r="O226" s="556">
        <f>IF( $F226=0,0,((($F226/$E226)*'PLAN DE ADQUISICIONES'!M$96)*($G226/$F226)))</f>
        <v>0</v>
      </c>
      <c r="P226" s="556">
        <f>IF( $F226=0,0,((($F226/$E226)*'PLAN DE ADQUISICIONES'!N$96)*($G226/$F226)))</f>
        <v>0</v>
      </c>
      <c r="Q226" s="556">
        <f>IF( $F226=0,0,((($F226/$E226)*'PLAN DE ADQUISICIONES'!O$96)*($G226/$F226)))</f>
        <v>0</v>
      </c>
      <c r="R226" s="556">
        <f>IF( $F226=0,0,((($F226/$E226)*'PLAN DE ADQUISICIONES'!P$96)*($G226/$F226)))</f>
        <v>0</v>
      </c>
      <c r="S226" s="556">
        <f>IF( $F226=0,0,((($F226/$E226)*'PLAN DE ADQUISICIONES'!Q$96)*($G226/$F226)))</f>
        <v>0</v>
      </c>
      <c r="T226" s="423">
        <f t="shared" si="67"/>
        <v>0</v>
      </c>
      <c r="U226" s="558">
        <f>IF( $F226=0,0,((($F226/$E226)*'PLAN DE ADQUISICIONES'!R$96)*($G226/$F226)))</f>
        <v>0</v>
      </c>
      <c r="V226" s="556">
        <f>IF( $F226=0,0,((($F226/$E226)*'PLAN DE ADQUISICIONES'!S$96)*($G226/$F226)))</f>
        <v>0</v>
      </c>
      <c r="W226" s="556">
        <f>IF( $F226=0,0,((($F226/$E226)*'PLAN DE ADQUISICIONES'!T$96)*($G226/$F226)))</f>
        <v>0</v>
      </c>
      <c r="X226" s="556">
        <f>IF( $F226=0,0,((($F226/$E226)*'PLAN DE ADQUISICIONES'!U$96)*($G226/$F226)))</f>
        <v>0</v>
      </c>
      <c r="Y226" s="556">
        <f>IF( $F226=0,0,((($F226/$E226)*'PLAN DE ADQUISICIONES'!V$96)*($G226/$F226)))</f>
        <v>0</v>
      </c>
      <c r="Z226" s="556">
        <f>IF( $F226=0,0,((($F226/$E226)*'PLAN DE ADQUISICIONES'!W$96)*($G226/$F226)))</f>
        <v>0</v>
      </c>
      <c r="AA226" s="556">
        <f>IF( $F226=0,0,((($F226/$E226)*'PLAN DE ADQUISICIONES'!X$96)*($G226/$F226)))</f>
        <v>0</v>
      </c>
      <c r="AB226" s="556">
        <f>IF( $F226=0,0,((($F226/$E226)*'PLAN DE ADQUISICIONES'!Y$96)*($G226/$F226)))</f>
        <v>0</v>
      </c>
      <c r="AC226" s="556">
        <f>IF( $F226=0,0,((($F226/$E226)*'PLAN DE ADQUISICIONES'!Z$96)*($G226/$F226)))</f>
        <v>0</v>
      </c>
      <c r="AD226" s="556">
        <f>IF( $F226=0,0,((($F226/$E226)*'PLAN DE ADQUISICIONES'!AA$96)*($G226/$F226)))</f>
        <v>0</v>
      </c>
      <c r="AE226" s="556">
        <f>IF( $F226=0,0,((($F226/$E226)*'PLAN DE ADQUISICIONES'!AB$96)*($G226/$F226)))</f>
        <v>0</v>
      </c>
      <c r="AF226" s="556">
        <f>IF( $F226=0,0,((($F226/$E226)*'PLAN DE ADQUISICIONES'!AC$96)*($G226/$F226)))</f>
        <v>0</v>
      </c>
      <c r="AG226" s="421">
        <f t="shared" si="68"/>
        <v>0</v>
      </c>
      <c r="AH226" s="557">
        <f>IF( $F226=0,0,((($F226/$E226)*'PLAN DE ADQUISICIONES'!AD$96)*($G226/$F226)))</f>
        <v>0</v>
      </c>
      <c r="AI226" s="556">
        <f>IF( $F226=0,0,((($F226/$E226)*'PLAN DE ADQUISICIONES'!AE$96)*($G226/$F226)))</f>
        <v>0</v>
      </c>
      <c r="AJ226" s="556">
        <f>IF( $F226=0,0,((($F226/$E226)*'PLAN DE ADQUISICIONES'!AF$96)*($G226/$F226)))</f>
        <v>0</v>
      </c>
      <c r="AK226" s="556">
        <f>IF( $F226=0,0,((($F226/$E226)*'PLAN DE ADQUISICIONES'!AG$96)*($G226/$F226)))</f>
        <v>0</v>
      </c>
      <c r="AL226" s="556">
        <f>IF( $F226=0,0,((($F226/$E226)*'PLAN DE ADQUISICIONES'!AH$96)*($G226/$F226)))</f>
        <v>0</v>
      </c>
      <c r="AM226" s="556">
        <f>IF( $F226=0,0,((($F226/$E226)*'PLAN DE ADQUISICIONES'!AI$96)*($G226/$F226)))</f>
        <v>0</v>
      </c>
      <c r="AN226" s="556">
        <f>IF( $F226=0,0,((($F226/$E226)*'PLAN DE ADQUISICIONES'!AJ$96)*($G226/$F226)))</f>
        <v>0</v>
      </c>
      <c r="AO226" s="556">
        <f>IF( $F226=0,0,((($F226/$E226)*'PLAN DE ADQUISICIONES'!AK$96)*($G226/$F226)))</f>
        <v>0</v>
      </c>
      <c r="AP226" s="556">
        <f>IF( $F226=0,0,((($F226/$E226)*'PLAN DE ADQUISICIONES'!AL$96)*($G226/$F226)))</f>
        <v>0</v>
      </c>
      <c r="AQ226" s="556">
        <f>IF( $F226=0,0,((($F226/$E226)*'PLAN DE ADQUISICIONES'!AM$96)*($G226/$F226)))</f>
        <v>0</v>
      </c>
      <c r="AR226" s="556">
        <f>IF( $F226=0,0,((($F226/$E226)*'PLAN DE ADQUISICIONES'!AN$96)*($G226/$F226)))</f>
        <v>0</v>
      </c>
      <c r="AS226" s="556">
        <f>IF( $F226=0,0,((($F226/$E226)*'PLAN DE ADQUISICIONES'!AO$96)*($G226/$F226)))</f>
        <v>0</v>
      </c>
      <c r="AT226" s="423">
        <f t="shared" si="69"/>
        <v>0</v>
      </c>
      <c r="AU226" s="426">
        <f>AS226+AR226+AQ226+AP226+AO226+AN226+AM226+AL226+AK226+AJ226+AI226+AH226+AF226+AE226+AD226+AC226+AB226+AA226+Z226+Y226+X226+W226+V226+U226+S226+R226+Q226+P226+O226+N226+M226+L226+K226+J226+I226+H226</f>
        <v>0</v>
      </c>
      <c r="AV226" s="392">
        <f t="shared" si="59"/>
        <v>0</v>
      </c>
    </row>
    <row r="227" spans="2:48" s="60" customFormat="1" ht="13.5" x14ac:dyDescent="0.25">
      <c r="B227" s="446" t="str">
        <f>'FORMATO COSTEO C6'!C47</f>
        <v>6.3.2</v>
      </c>
      <c r="C227" s="447" t="str">
        <f>+'FORMATO COSTEO C6'!B47</f>
        <v>Seguros</v>
      </c>
      <c r="D227" s="448"/>
      <c r="E227" s="540"/>
      <c r="F227" s="450">
        <f>+'FORMATO COSTEO C6'!G47</f>
        <v>0</v>
      </c>
      <c r="G227" s="451">
        <f>+'FORMATO COSTEO C6'!L47</f>
        <v>0</v>
      </c>
      <c r="H227" s="452">
        <f>SUM(H228:H230)</f>
        <v>0</v>
      </c>
      <c r="I227" s="450">
        <f t="shared" ref="I227:AU227" si="70">SUM(I228:I230)</f>
        <v>0</v>
      </c>
      <c r="J227" s="450">
        <f t="shared" si="70"/>
        <v>0</v>
      </c>
      <c r="K227" s="450">
        <f t="shared" si="70"/>
        <v>0</v>
      </c>
      <c r="L227" s="450">
        <f t="shared" si="70"/>
        <v>0</v>
      </c>
      <c r="M227" s="450">
        <f t="shared" si="70"/>
        <v>0</v>
      </c>
      <c r="N227" s="450">
        <f t="shared" si="70"/>
        <v>0</v>
      </c>
      <c r="O227" s="450">
        <f t="shared" si="70"/>
        <v>0</v>
      </c>
      <c r="P227" s="450">
        <f t="shared" si="70"/>
        <v>0</v>
      </c>
      <c r="Q227" s="450">
        <f t="shared" si="70"/>
        <v>0</v>
      </c>
      <c r="R227" s="450">
        <f t="shared" si="70"/>
        <v>0</v>
      </c>
      <c r="S227" s="450">
        <f t="shared" si="70"/>
        <v>0</v>
      </c>
      <c r="T227" s="453">
        <f t="shared" si="70"/>
        <v>0</v>
      </c>
      <c r="U227" s="454">
        <f t="shared" si="70"/>
        <v>0</v>
      </c>
      <c r="V227" s="450">
        <f t="shared" si="70"/>
        <v>0</v>
      </c>
      <c r="W227" s="450">
        <f t="shared" si="70"/>
        <v>0</v>
      </c>
      <c r="X227" s="450">
        <f t="shared" si="70"/>
        <v>0</v>
      </c>
      <c r="Y227" s="450">
        <f t="shared" si="70"/>
        <v>0</v>
      </c>
      <c r="Z227" s="450">
        <f t="shared" si="70"/>
        <v>0</v>
      </c>
      <c r="AA227" s="450">
        <f t="shared" si="70"/>
        <v>0</v>
      </c>
      <c r="AB227" s="450">
        <f t="shared" si="70"/>
        <v>0</v>
      </c>
      <c r="AC227" s="450">
        <f t="shared" si="70"/>
        <v>0</v>
      </c>
      <c r="AD227" s="450">
        <f t="shared" si="70"/>
        <v>0</v>
      </c>
      <c r="AE227" s="450">
        <f t="shared" si="70"/>
        <v>0</v>
      </c>
      <c r="AF227" s="450">
        <f t="shared" si="70"/>
        <v>0</v>
      </c>
      <c r="AG227" s="451">
        <f>SUM(AG228:AG230)</f>
        <v>0</v>
      </c>
      <c r="AH227" s="452">
        <f t="shared" si="70"/>
        <v>0</v>
      </c>
      <c r="AI227" s="450">
        <f t="shared" si="70"/>
        <v>0</v>
      </c>
      <c r="AJ227" s="450">
        <f t="shared" si="70"/>
        <v>0</v>
      </c>
      <c r="AK227" s="450">
        <f t="shared" si="70"/>
        <v>0</v>
      </c>
      <c r="AL227" s="450">
        <f t="shared" si="70"/>
        <v>0</v>
      </c>
      <c r="AM227" s="450">
        <f t="shared" si="70"/>
        <v>0</v>
      </c>
      <c r="AN227" s="450">
        <f t="shared" si="70"/>
        <v>0</v>
      </c>
      <c r="AO227" s="450">
        <f t="shared" si="70"/>
        <v>0</v>
      </c>
      <c r="AP227" s="450">
        <f t="shared" si="70"/>
        <v>0</v>
      </c>
      <c r="AQ227" s="450">
        <f t="shared" si="70"/>
        <v>0</v>
      </c>
      <c r="AR227" s="450">
        <f t="shared" si="70"/>
        <v>0</v>
      </c>
      <c r="AS227" s="450">
        <f t="shared" si="70"/>
        <v>0</v>
      </c>
      <c r="AT227" s="453">
        <f t="shared" si="70"/>
        <v>0</v>
      </c>
      <c r="AU227" s="455">
        <f t="shared" si="70"/>
        <v>0</v>
      </c>
      <c r="AV227" s="392">
        <f t="shared" si="59"/>
        <v>0</v>
      </c>
    </row>
    <row r="228" spans="2:48" s="60" customFormat="1" ht="13.5" x14ac:dyDescent="0.25">
      <c r="B228" s="416" t="str">
        <f>'FORMATO COSTEO C6'!C48</f>
        <v>6.3.2.1</v>
      </c>
      <c r="C228" s="439">
        <f>'FORMATO COSTEO C6'!B48</f>
        <v>0</v>
      </c>
      <c r="D228" s="428" t="str">
        <f>'FORMATO COSTEO C6'!D48</f>
        <v>Unidad medida</v>
      </c>
      <c r="E228" s="530">
        <f>'FORMATO COSTEO C6'!E48</f>
        <v>0</v>
      </c>
      <c r="F228" s="556">
        <f>'FORMATO COSTEO C6'!G48</f>
        <v>0</v>
      </c>
      <c r="G228" s="497">
        <f>'FORMATO COSTEO C6'!L48</f>
        <v>0</v>
      </c>
      <c r="H228" s="557">
        <f>IF( $F228=0,0,((($F228/$E228)*'PLAN DE ADQUISICIONES'!F$98)*($G228/$F228)))</f>
        <v>0</v>
      </c>
      <c r="I228" s="556">
        <f>IF( $F228=0,0,((($F228/$E228)*'PLAN DE ADQUISICIONES'!G$98)*($G228/$F228)))</f>
        <v>0</v>
      </c>
      <c r="J228" s="556">
        <f>IF( $F228=0,0,((($F228/$E228)*'PLAN DE ADQUISICIONES'!H$98)*($G228/$F228)))</f>
        <v>0</v>
      </c>
      <c r="K228" s="556">
        <f>IF( $F228=0,0,((($F228/$E228)*'PLAN DE ADQUISICIONES'!I$98)*($G228/$F228)))</f>
        <v>0</v>
      </c>
      <c r="L228" s="556">
        <f>IF( $F228=0,0,((($F228/$E228)*'PLAN DE ADQUISICIONES'!J$98)*($G228/$F228)))</f>
        <v>0</v>
      </c>
      <c r="M228" s="556">
        <f>IF( $F228=0,0,((($F228/$E228)*'PLAN DE ADQUISICIONES'!K$98)*($G228/$F228)))</f>
        <v>0</v>
      </c>
      <c r="N228" s="556">
        <f>IF( $F228=0,0,((($F228/$E228)*'PLAN DE ADQUISICIONES'!L$98)*($G228/$F228)))</f>
        <v>0</v>
      </c>
      <c r="O228" s="556">
        <f>IF( $F228=0,0,((($F228/$E228)*'PLAN DE ADQUISICIONES'!M$98)*($G228/$F228)))</f>
        <v>0</v>
      </c>
      <c r="P228" s="556">
        <f>IF( $F228=0,0,((($F228/$E228)*'PLAN DE ADQUISICIONES'!N$98)*($G228/$F228)))</f>
        <v>0</v>
      </c>
      <c r="Q228" s="556">
        <f>IF( $F228=0,0,((($F228/$E228)*'PLAN DE ADQUISICIONES'!O$98)*($G228/$F228)))</f>
        <v>0</v>
      </c>
      <c r="R228" s="556">
        <f>IF( $F228=0,0,((($F228/$E228)*'PLAN DE ADQUISICIONES'!P$98)*($G228/$F228)))</f>
        <v>0</v>
      </c>
      <c r="S228" s="556">
        <f>IF( $F228=0,0,((($F228/$E228)*'PLAN DE ADQUISICIONES'!Q$98)*($G228/$F228)))</f>
        <v>0</v>
      </c>
      <c r="T228" s="423">
        <f t="shared" si="67"/>
        <v>0</v>
      </c>
      <c r="U228" s="558">
        <f>IF( $F228=0,0,((($F228/$E228)*'PLAN DE ADQUISICIONES'!R$98)*($G228/$F228)))</f>
        <v>0</v>
      </c>
      <c r="V228" s="556">
        <f>IF( $F228=0,0,((($F228/$E228)*'PLAN DE ADQUISICIONES'!S$98)*($G228/$F228)))</f>
        <v>0</v>
      </c>
      <c r="W228" s="556">
        <f>IF( $F228=0,0,((($F228/$E228)*'PLAN DE ADQUISICIONES'!T$98)*($G228/$F228)))</f>
        <v>0</v>
      </c>
      <c r="X228" s="556">
        <f>IF( $F228=0,0,((($F228/$E228)*'PLAN DE ADQUISICIONES'!U$98)*($G228/$F228)))</f>
        <v>0</v>
      </c>
      <c r="Y228" s="556">
        <f>IF( $F228=0,0,((($F228/$E228)*'PLAN DE ADQUISICIONES'!V$98)*($G228/$F228)))</f>
        <v>0</v>
      </c>
      <c r="Z228" s="556">
        <f>IF( $F228=0,0,((($F228/$E228)*'PLAN DE ADQUISICIONES'!W$98)*($G228/$F228)))</f>
        <v>0</v>
      </c>
      <c r="AA228" s="556">
        <f>IF( $F228=0,0,((($F228/$E228)*'PLAN DE ADQUISICIONES'!X$98)*($G228/$F228)))</f>
        <v>0</v>
      </c>
      <c r="AB228" s="556">
        <f>IF( $F228=0,0,((($F228/$E228)*'PLAN DE ADQUISICIONES'!Y$98)*($G228/$F228)))</f>
        <v>0</v>
      </c>
      <c r="AC228" s="556">
        <f>IF( $F228=0,0,((($F228/$E228)*'PLAN DE ADQUISICIONES'!Z$98)*($G228/$F228)))</f>
        <v>0</v>
      </c>
      <c r="AD228" s="556">
        <f>IF( $F228=0,0,((($F228/$E228)*'PLAN DE ADQUISICIONES'!AA$98)*($G228/$F228)))</f>
        <v>0</v>
      </c>
      <c r="AE228" s="556">
        <f>IF( $F228=0,0,((($F228/$E228)*'PLAN DE ADQUISICIONES'!AB$98)*($G228/$F228)))</f>
        <v>0</v>
      </c>
      <c r="AF228" s="556">
        <f>IF( $F228=0,0,((($F228/$E228)*'PLAN DE ADQUISICIONES'!AC$98)*($G228/$F228)))</f>
        <v>0</v>
      </c>
      <c r="AG228" s="421">
        <f t="shared" si="68"/>
        <v>0</v>
      </c>
      <c r="AH228" s="557">
        <f>IF( $F228=0,0,((($F228/$E228)*'PLAN DE ADQUISICIONES'!AD$98)*($G228/$F228)))</f>
        <v>0</v>
      </c>
      <c r="AI228" s="556">
        <f>IF( $F228=0,0,((($F228/$E228)*'PLAN DE ADQUISICIONES'!AE$98)*($G228/$F228)))</f>
        <v>0</v>
      </c>
      <c r="AJ228" s="556">
        <f>IF( $F228=0,0,((($F228/$E228)*'PLAN DE ADQUISICIONES'!AF$98)*($G228/$F228)))</f>
        <v>0</v>
      </c>
      <c r="AK228" s="556">
        <f>IF( $F228=0,0,((($F228/$E228)*'PLAN DE ADQUISICIONES'!AG$98)*($G228/$F228)))</f>
        <v>0</v>
      </c>
      <c r="AL228" s="556">
        <f>IF( $F228=0,0,((($F228/$E228)*'PLAN DE ADQUISICIONES'!AH$98)*($G228/$F228)))</f>
        <v>0</v>
      </c>
      <c r="AM228" s="556">
        <f>IF( $F228=0,0,((($F228/$E228)*'PLAN DE ADQUISICIONES'!AI$98)*($G228/$F228)))</f>
        <v>0</v>
      </c>
      <c r="AN228" s="556">
        <f>IF( $F228=0,0,((($F228/$E228)*'PLAN DE ADQUISICIONES'!AJ$98)*($G228/$F228)))</f>
        <v>0</v>
      </c>
      <c r="AO228" s="556">
        <f>IF( $F228=0,0,((($F228/$E228)*'PLAN DE ADQUISICIONES'!AK$98)*($G228/$F228)))</f>
        <v>0</v>
      </c>
      <c r="AP228" s="556">
        <f>IF( $F228=0,0,((($F228/$E228)*'PLAN DE ADQUISICIONES'!AL$98)*($G228/$F228)))</f>
        <v>0</v>
      </c>
      <c r="AQ228" s="556">
        <f>IF( $F228=0,0,((($F228/$E228)*'PLAN DE ADQUISICIONES'!AM$98)*($G228/$F228)))</f>
        <v>0</v>
      </c>
      <c r="AR228" s="556">
        <f>IF( $F228=0,0,((($F228/$E228)*'PLAN DE ADQUISICIONES'!AN$98)*($G228/$F228)))</f>
        <v>0</v>
      </c>
      <c r="AS228" s="556">
        <f>IF( $F228=0,0,((($F228/$E228)*'PLAN DE ADQUISICIONES'!AO$98)*($G228/$F228)))</f>
        <v>0</v>
      </c>
      <c r="AT228" s="423">
        <f t="shared" si="69"/>
        <v>0</v>
      </c>
      <c r="AU228" s="426">
        <f>AS228+AR228+AQ228+AP228+AO228+AN228+AM228+AL228+AK228+AJ228+AI228+AH228+AF228+AE228+AD228+AC228+AB228+AA228+Z228+Y228+X228+W228+V228+U228+S228+R228+Q228+P228+O228+N228+M228+L228+K228+J228+I228+H228</f>
        <v>0</v>
      </c>
      <c r="AV228" s="392">
        <f t="shared" si="59"/>
        <v>0</v>
      </c>
    </row>
    <row r="229" spans="2:48" s="60" customFormat="1" ht="13.5" x14ac:dyDescent="0.25">
      <c r="B229" s="416" t="str">
        <f>'FORMATO COSTEO C6'!C49</f>
        <v>6.3.2.2</v>
      </c>
      <c r="C229" s="439">
        <f>'FORMATO COSTEO C6'!B49</f>
        <v>0</v>
      </c>
      <c r="D229" s="428" t="str">
        <f>'FORMATO COSTEO C6'!D49</f>
        <v>Unidad medida</v>
      </c>
      <c r="E229" s="530">
        <f>'FORMATO COSTEO C6'!E49</f>
        <v>0</v>
      </c>
      <c r="F229" s="556">
        <f>'FORMATO COSTEO C6'!G49</f>
        <v>0</v>
      </c>
      <c r="G229" s="497">
        <f>'FORMATO COSTEO C6'!L49</f>
        <v>0</v>
      </c>
      <c r="H229" s="557">
        <f>IF( $F229=0,0,((($F229/$E229)*'PLAN DE ADQUISICIONES'!F$99)*($G229/$F229)))</f>
        <v>0</v>
      </c>
      <c r="I229" s="556">
        <f>IF( $F229=0,0,((($F229/$E229)*'PLAN DE ADQUISICIONES'!G$99)*($G229/$F229)))</f>
        <v>0</v>
      </c>
      <c r="J229" s="556">
        <f>IF( $F229=0,0,((($F229/$E229)*'PLAN DE ADQUISICIONES'!H$99)*($G229/$F229)))</f>
        <v>0</v>
      </c>
      <c r="K229" s="556">
        <f>IF( $F229=0,0,((($F229/$E229)*'PLAN DE ADQUISICIONES'!I$99)*($G229/$F229)))</f>
        <v>0</v>
      </c>
      <c r="L229" s="556">
        <f>IF( $F229=0,0,((($F229/$E229)*'PLAN DE ADQUISICIONES'!J$99)*($G229/$F229)))</f>
        <v>0</v>
      </c>
      <c r="M229" s="556">
        <f>IF( $F229=0,0,((($F229/$E229)*'PLAN DE ADQUISICIONES'!K$99)*($G229/$F229)))</f>
        <v>0</v>
      </c>
      <c r="N229" s="556">
        <f>IF( $F229=0,0,((($F229/$E229)*'PLAN DE ADQUISICIONES'!L$99)*($G229/$F229)))</f>
        <v>0</v>
      </c>
      <c r="O229" s="556">
        <f>IF( $F229=0,0,((($F229/$E229)*'PLAN DE ADQUISICIONES'!M$99)*($G229/$F229)))</f>
        <v>0</v>
      </c>
      <c r="P229" s="556">
        <f>IF( $F229=0,0,((($F229/$E229)*'PLAN DE ADQUISICIONES'!N$99)*($G229/$F229)))</f>
        <v>0</v>
      </c>
      <c r="Q229" s="556">
        <f>IF( $F229=0,0,((($F229/$E229)*'PLAN DE ADQUISICIONES'!O$99)*($G229/$F229)))</f>
        <v>0</v>
      </c>
      <c r="R229" s="556">
        <f>IF( $F229=0,0,((($F229/$E229)*'PLAN DE ADQUISICIONES'!P$99)*($G229/$F229)))</f>
        <v>0</v>
      </c>
      <c r="S229" s="556">
        <f>IF( $F229=0,0,((($F229/$E229)*'PLAN DE ADQUISICIONES'!Q$99)*($G229/$F229)))</f>
        <v>0</v>
      </c>
      <c r="T229" s="423">
        <f t="shared" si="67"/>
        <v>0</v>
      </c>
      <c r="U229" s="558">
        <f>IF( $F229=0,0,((($F229/$E229)*'PLAN DE ADQUISICIONES'!R$99)*($G229/$F229)))</f>
        <v>0</v>
      </c>
      <c r="V229" s="556">
        <f>IF( $F229=0,0,((($F229/$E229)*'PLAN DE ADQUISICIONES'!S$99)*($G229/$F229)))</f>
        <v>0</v>
      </c>
      <c r="W229" s="556">
        <f>IF( $F229=0,0,((($F229/$E229)*'PLAN DE ADQUISICIONES'!T$99)*($G229/$F229)))</f>
        <v>0</v>
      </c>
      <c r="X229" s="556">
        <f>IF( $F229=0,0,((($F229/$E229)*'PLAN DE ADQUISICIONES'!U$99)*($G229/$F229)))</f>
        <v>0</v>
      </c>
      <c r="Y229" s="556">
        <f>IF( $F229=0,0,((($F229/$E229)*'PLAN DE ADQUISICIONES'!V$99)*($G229/$F229)))</f>
        <v>0</v>
      </c>
      <c r="Z229" s="556">
        <f>IF( $F229=0,0,((($F229/$E229)*'PLAN DE ADQUISICIONES'!W$99)*($G229/$F229)))</f>
        <v>0</v>
      </c>
      <c r="AA229" s="556">
        <f>IF( $F229=0,0,((($F229/$E229)*'PLAN DE ADQUISICIONES'!X$99)*($G229/$F229)))</f>
        <v>0</v>
      </c>
      <c r="AB229" s="556">
        <f>IF( $F229=0,0,((($F229/$E229)*'PLAN DE ADQUISICIONES'!Y$99)*($G229/$F229)))</f>
        <v>0</v>
      </c>
      <c r="AC229" s="556">
        <f>IF( $F229=0,0,((($F229/$E229)*'PLAN DE ADQUISICIONES'!Z$99)*($G229/$F229)))</f>
        <v>0</v>
      </c>
      <c r="AD229" s="556">
        <f>IF( $F229=0,0,((($F229/$E229)*'PLAN DE ADQUISICIONES'!AA$99)*($G229/$F229)))</f>
        <v>0</v>
      </c>
      <c r="AE229" s="556">
        <f>IF( $F229=0,0,((($F229/$E229)*'PLAN DE ADQUISICIONES'!AB$99)*($G229/$F229)))</f>
        <v>0</v>
      </c>
      <c r="AF229" s="556">
        <f>IF( $F229=0,0,((($F229/$E229)*'PLAN DE ADQUISICIONES'!AC$99)*($G229/$F229)))</f>
        <v>0</v>
      </c>
      <c r="AG229" s="421">
        <f t="shared" si="68"/>
        <v>0</v>
      </c>
      <c r="AH229" s="557">
        <f>IF( $F229=0,0,((($F229/$E229)*'PLAN DE ADQUISICIONES'!AD$99)*($G229/$F229)))</f>
        <v>0</v>
      </c>
      <c r="AI229" s="556">
        <f>IF( $F229=0,0,((($F229/$E229)*'PLAN DE ADQUISICIONES'!AE$99)*($G229/$F229)))</f>
        <v>0</v>
      </c>
      <c r="AJ229" s="556">
        <f>IF( $F229=0,0,((($F229/$E229)*'PLAN DE ADQUISICIONES'!AF$99)*($G229/$F229)))</f>
        <v>0</v>
      </c>
      <c r="AK229" s="556">
        <f>IF( $F229=0,0,((($F229/$E229)*'PLAN DE ADQUISICIONES'!AG$99)*($G229/$F229)))</f>
        <v>0</v>
      </c>
      <c r="AL229" s="556">
        <f>IF( $F229=0,0,((($F229/$E229)*'PLAN DE ADQUISICIONES'!AH$99)*($G229/$F229)))</f>
        <v>0</v>
      </c>
      <c r="AM229" s="556">
        <f>IF( $F229=0,0,((($F229/$E229)*'PLAN DE ADQUISICIONES'!AI$99)*($G229/$F229)))</f>
        <v>0</v>
      </c>
      <c r="AN229" s="556">
        <f>IF( $F229=0,0,((($F229/$E229)*'PLAN DE ADQUISICIONES'!AJ$99)*($G229/$F229)))</f>
        <v>0</v>
      </c>
      <c r="AO229" s="556">
        <f>IF( $F229=0,0,((($F229/$E229)*'PLAN DE ADQUISICIONES'!AK$99)*($G229/$F229)))</f>
        <v>0</v>
      </c>
      <c r="AP229" s="556">
        <f>IF( $F229=0,0,((($F229/$E229)*'PLAN DE ADQUISICIONES'!AL$99)*($G229/$F229)))</f>
        <v>0</v>
      </c>
      <c r="AQ229" s="556">
        <f>IF( $F229=0,0,((($F229/$E229)*'PLAN DE ADQUISICIONES'!AM$99)*($G229/$F229)))</f>
        <v>0</v>
      </c>
      <c r="AR229" s="556">
        <f>IF( $F229=0,0,((($F229/$E229)*'PLAN DE ADQUISICIONES'!AN$99)*($G229/$F229)))</f>
        <v>0</v>
      </c>
      <c r="AS229" s="556">
        <f>IF( $F229=0,0,((($F229/$E229)*'PLAN DE ADQUISICIONES'!AO$99)*($G229/$F229)))</f>
        <v>0</v>
      </c>
      <c r="AT229" s="423">
        <f t="shared" si="69"/>
        <v>0</v>
      </c>
      <c r="AU229" s="426">
        <f>AS229+AR229+AQ229+AP229+AO229+AN229+AM229+AL229+AK229+AJ229+AI229+AH229+AF229+AE229+AD229+AC229+AB229+AA229+Z229+Y229+X229+W229+V229+U229+S229+R229+Q229+P229+O229+N229+M229+L229+K229+J229+I229+H229</f>
        <v>0</v>
      </c>
      <c r="AV229" s="392">
        <f t="shared" si="59"/>
        <v>0</v>
      </c>
    </row>
    <row r="230" spans="2:48" s="60" customFormat="1" ht="13.5" x14ac:dyDescent="0.25">
      <c r="B230" s="416" t="str">
        <f>'FORMATO COSTEO C6'!C50</f>
        <v>6.3.2.3</v>
      </c>
      <c r="C230" s="439">
        <f>'FORMATO COSTEO C6'!B50</f>
        <v>0</v>
      </c>
      <c r="D230" s="428" t="str">
        <f>'FORMATO COSTEO C6'!D50</f>
        <v>Unidad medida</v>
      </c>
      <c r="E230" s="530">
        <f>'FORMATO COSTEO C6'!E50</f>
        <v>0</v>
      </c>
      <c r="F230" s="556">
        <f>'FORMATO COSTEO C6'!G50</f>
        <v>0</v>
      </c>
      <c r="G230" s="497">
        <f>'FORMATO COSTEO C6'!L50</f>
        <v>0</v>
      </c>
      <c r="H230" s="557">
        <f>IF( $F230=0,0,((($F230/$E230)*'PLAN DE ADQUISICIONES'!F$100)*($G230/$F230)))</f>
        <v>0</v>
      </c>
      <c r="I230" s="556">
        <f>IF( $F230=0,0,((($F230/$E230)*'PLAN DE ADQUISICIONES'!G$100)*($G230/$F230)))</f>
        <v>0</v>
      </c>
      <c r="J230" s="556">
        <f>IF( $F230=0,0,((($F230/$E230)*'PLAN DE ADQUISICIONES'!H$100)*($G230/$F230)))</f>
        <v>0</v>
      </c>
      <c r="K230" s="556">
        <f>IF( $F230=0,0,((($F230/$E230)*'PLAN DE ADQUISICIONES'!I$100)*($G230/$F230)))</f>
        <v>0</v>
      </c>
      <c r="L230" s="556">
        <f>IF( $F230=0,0,((($F230/$E230)*'PLAN DE ADQUISICIONES'!J$100)*($G230/$F230)))</f>
        <v>0</v>
      </c>
      <c r="M230" s="556">
        <f>IF( $F230=0,0,((($F230/$E230)*'PLAN DE ADQUISICIONES'!K$100)*($G230/$F230)))</f>
        <v>0</v>
      </c>
      <c r="N230" s="556">
        <f>IF( $F230=0,0,((($F230/$E230)*'PLAN DE ADQUISICIONES'!L$100)*($G230/$F230)))</f>
        <v>0</v>
      </c>
      <c r="O230" s="556">
        <f>IF( $F230=0,0,((($F230/$E230)*'PLAN DE ADQUISICIONES'!M$100)*($G230/$F230)))</f>
        <v>0</v>
      </c>
      <c r="P230" s="556">
        <f>IF( $F230=0,0,((($F230/$E230)*'PLAN DE ADQUISICIONES'!N$100)*($G230/$F230)))</f>
        <v>0</v>
      </c>
      <c r="Q230" s="556">
        <f>IF( $F230=0,0,((($F230/$E230)*'PLAN DE ADQUISICIONES'!O$100)*($G230/$F230)))</f>
        <v>0</v>
      </c>
      <c r="R230" s="556">
        <f>IF( $F230=0,0,((($F230/$E230)*'PLAN DE ADQUISICIONES'!P$100)*($G230/$F230)))</f>
        <v>0</v>
      </c>
      <c r="S230" s="556">
        <f>IF( $F230=0,0,((($F230/$E230)*'PLAN DE ADQUISICIONES'!Q$100)*($G230/$F230)))</f>
        <v>0</v>
      </c>
      <c r="T230" s="423">
        <f t="shared" si="67"/>
        <v>0</v>
      </c>
      <c r="U230" s="558">
        <f>IF( $F230=0,0,((($F230/$E230)*'PLAN DE ADQUISICIONES'!R$100)*($G230/$F230)))</f>
        <v>0</v>
      </c>
      <c r="V230" s="556">
        <f>IF( $F230=0,0,((($F230/$E230)*'PLAN DE ADQUISICIONES'!S$100)*($G230/$F230)))</f>
        <v>0</v>
      </c>
      <c r="W230" s="556">
        <f>IF( $F230=0,0,((($F230/$E230)*'PLAN DE ADQUISICIONES'!T$100)*($G230/$F230)))</f>
        <v>0</v>
      </c>
      <c r="X230" s="556">
        <f>IF( $F230=0,0,((($F230/$E230)*'PLAN DE ADQUISICIONES'!U$100)*($G230/$F230)))</f>
        <v>0</v>
      </c>
      <c r="Y230" s="556">
        <f>IF( $F230=0,0,((($F230/$E230)*'PLAN DE ADQUISICIONES'!V$100)*($G230/$F230)))</f>
        <v>0</v>
      </c>
      <c r="Z230" s="556">
        <f>IF( $F230=0,0,((($F230/$E230)*'PLAN DE ADQUISICIONES'!W$100)*($G230/$F230)))</f>
        <v>0</v>
      </c>
      <c r="AA230" s="556">
        <f>IF( $F230=0,0,((($F230/$E230)*'PLAN DE ADQUISICIONES'!X$100)*($G230/$F230)))</f>
        <v>0</v>
      </c>
      <c r="AB230" s="556">
        <f>IF( $F230=0,0,((($F230/$E230)*'PLAN DE ADQUISICIONES'!Y$100)*($G230/$F230)))</f>
        <v>0</v>
      </c>
      <c r="AC230" s="556">
        <f>IF( $F230=0,0,((($F230/$E230)*'PLAN DE ADQUISICIONES'!Z$100)*($G230/$F230)))</f>
        <v>0</v>
      </c>
      <c r="AD230" s="556">
        <f>IF( $F230=0,0,((($F230/$E230)*'PLAN DE ADQUISICIONES'!AA$100)*($G230/$F230)))</f>
        <v>0</v>
      </c>
      <c r="AE230" s="556">
        <f>IF( $F230=0,0,((($F230/$E230)*'PLAN DE ADQUISICIONES'!AB$100)*($G230/$F230)))</f>
        <v>0</v>
      </c>
      <c r="AF230" s="556">
        <f>IF( $F230=0,0,((($F230/$E230)*'PLAN DE ADQUISICIONES'!AC$100)*($G230/$F230)))</f>
        <v>0</v>
      </c>
      <c r="AG230" s="421">
        <f t="shared" si="68"/>
        <v>0</v>
      </c>
      <c r="AH230" s="557">
        <f>IF( $F230=0,0,((($F230/$E230)*'PLAN DE ADQUISICIONES'!AD$100)*($G230/$F230)))</f>
        <v>0</v>
      </c>
      <c r="AI230" s="556">
        <f>IF( $F230=0,0,((($F230/$E230)*'PLAN DE ADQUISICIONES'!AE$100)*($G230/$F230)))</f>
        <v>0</v>
      </c>
      <c r="AJ230" s="556">
        <f>IF( $F230=0,0,((($F230/$E230)*'PLAN DE ADQUISICIONES'!AF$100)*($G230/$F230)))</f>
        <v>0</v>
      </c>
      <c r="AK230" s="556">
        <f>IF( $F230=0,0,((($F230/$E230)*'PLAN DE ADQUISICIONES'!AG$100)*($G230/$F230)))</f>
        <v>0</v>
      </c>
      <c r="AL230" s="556">
        <f>IF( $F230=0,0,((($F230/$E230)*'PLAN DE ADQUISICIONES'!AH$100)*($G230/$F230)))</f>
        <v>0</v>
      </c>
      <c r="AM230" s="556">
        <f>IF( $F230=0,0,((($F230/$E230)*'PLAN DE ADQUISICIONES'!AI$100)*($G230/$F230)))</f>
        <v>0</v>
      </c>
      <c r="AN230" s="556">
        <f>IF( $F230=0,0,((($F230/$E230)*'PLAN DE ADQUISICIONES'!AJ$100)*($G230/$F230)))</f>
        <v>0</v>
      </c>
      <c r="AO230" s="556">
        <f>IF( $F230=0,0,((($F230/$E230)*'PLAN DE ADQUISICIONES'!AK$100)*($G230/$F230)))</f>
        <v>0</v>
      </c>
      <c r="AP230" s="556">
        <f>IF( $F230=0,0,((($F230/$E230)*'PLAN DE ADQUISICIONES'!AL$100)*($G230/$F230)))</f>
        <v>0</v>
      </c>
      <c r="AQ230" s="556">
        <f>IF( $F230=0,0,((($F230/$E230)*'PLAN DE ADQUISICIONES'!AM$100)*($G230/$F230)))</f>
        <v>0</v>
      </c>
      <c r="AR230" s="556">
        <f>IF( $F230=0,0,((($F230/$E230)*'PLAN DE ADQUISICIONES'!AN$100)*($G230/$F230)))</f>
        <v>0</v>
      </c>
      <c r="AS230" s="556">
        <f>IF( $F230=0,0,((($F230/$E230)*'PLAN DE ADQUISICIONES'!AO$100)*($G230/$F230)))</f>
        <v>0</v>
      </c>
      <c r="AT230" s="423">
        <f t="shared" si="69"/>
        <v>0</v>
      </c>
      <c r="AU230" s="426">
        <f>AS230+AR230+AQ230+AP230+AO230+AN230+AM230+AL230+AK230+AJ230+AI230+AH230+AF230+AE230+AD230+AC230+AB230+AA230+Z230+Y230+X230+W230+V230+U230+S230+R230+Q230+P230+O230+N230+M230+L230+K230+J230+I230+H230</f>
        <v>0</v>
      </c>
      <c r="AV230" s="392">
        <f t="shared" si="59"/>
        <v>0</v>
      </c>
    </row>
    <row r="231" spans="2:48" s="60" customFormat="1" ht="13.5" x14ac:dyDescent="0.25">
      <c r="B231" s="446" t="str">
        <f>'FORMATO COSTEO C6'!C51</f>
        <v>6.3.3</v>
      </c>
      <c r="C231" s="447" t="str">
        <f>+'FORMATO COSTEO C6'!B51</f>
        <v>Oficina de proyecto</v>
      </c>
      <c r="D231" s="448"/>
      <c r="E231" s="540"/>
      <c r="F231" s="450">
        <f>+'FORMATO COSTEO C6'!G51</f>
        <v>0</v>
      </c>
      <c r="G231" s="451">
        <f>+'FORMATO COSTEO C6'!L51</f>
        <v>0</v>
      </c>
      <c r="H231" s="452">
        <f>SUM(H232:H234)</f>
        <v>0</v>
      </c>
      <c r="I231" s="450">
        <f t="shared" ref="I231:AU231" si="71">SUM(I232:I234)</f>
        <v>0</v>
      </c>
      <c r="J231" s="450">
        <f t="shared" si="71"/>
        <v>0</v>
      </c>
      <c r="K231" s="450">
        <f t="shared" si="71"/>
        <v>0</v>
      </c>
      <c r="L231" s="450">
        <f t="shared" si="71"/>
        <v>0</v>
      </c>
      <c r="M231" s="450">
        <f t="shared" si="71"/>
        <v>0</v>
      </c>
      <c r="N231" s="450">
        <f t="shared" si="71"/>
        <v>0</v>
      </c>
      <c r="O231" s="450">
        <f t="shared" si="71"/>
        <v>0</v>
      </c>
      <c r="P231" s="450">
        <f t="shared" si="71"/>
        <v>0</v>
      </c>
      <c r="Q231" s="450">
        <f t="shared" si="71"/>
        <v>0</v>
      </c>
      <c r="R231" s="450">
        <f t="shared" si="71"/>
        <v>0</v>
      </c>
      <c r="S231" s="450">
        <f t="shared" si="71"/>
        <v>0</v>
      </c>
      <c r="T231" s="453">
        <f t="shared" si="71"/>
        <v>0</v>
      </c>
      <c r="U231" s="454">
        <f t="shared" si="71"/>
        <v>0</v>
      </c>
      <c r="V231" s="450">
        <f t="shared" si="71"/>
        <v>0</v>
      </c>
      <c r="W231" s="450">
        <f t="shared" si="71"/>
        <v>0</v>
      </c>
      <c r="X231" s="450">
        <f t="shared" si="71"/>
        <v>0</v>
      </c>
      <c r="Y231" s="450">
        <f t="shared" si="71"/>
        <v>0</v>
      </c>
      <c r="Z231" s="450">
        <f t="shared" si="71"/>
        <v>0</v>
      </c>
      <c r="AA231" s="450">
        <f t="shared" si="71"/>
        <v>0</v>
      </c>
      <c r="AB231" s="450">
        <f t="shared" si="71"/>
        <v>0</v>
      </c>
      <c r="AC231" s="450">
        <f t="shared" si="71"/>
        <v>0</v>
      </c>
      <c r="AD231" s="450">
        <f t="shared" si="71"/>
        <v>0</v>
      </c>
      <c r="AE231" s="450">
        <f t="shared" si="71"/>
        <v>0</v>
      </c>
      <c r="AF231" s="450">
        <f t="shared" si="71"/>
        <v>0</v>
      </c>
      <c r="AG231" s="451">
        <f>SUM(AG232:AG234)</f>
        <v>0</v>
      </c>
      <c r="AH231" s="452">
        <f t="shared" si="71"/>
        <v>0</v>
      </c>
      <c r="AI231" s="450">
        <f t="shared" si="71"/>
        <v>0</v>
      </c>
      <c r="AJ231" s="450">
        <f t="shared" si="71"/>
        <v>0</v>
      </c>
      <c r="AK231" s="450">
        <f t="shared" si="71"/>
        <v>0</v>
      </c>
      <c r="AL231" s="450">
        <f t="shared" si="71"/>
        <v>0</v>
      </c>
      <c r="AM231" s="450">
        <f t="shared" si="71"/>
        <v>0</v>
      </c>
      <c r="AN231" s="450">
        <f t="shared" si="71"/>
        <v>0</v>
      </c>
      <c r="AO231" s="450">
        <f t="shared" si="71"/>
        <v>0</v>
      </c>
      <c r="AP231" s="450">
        <f t="shared" si="71"/>
        <v>0</v>
      </c>
      <c r="AQ231" s="450">
        <f t="shared" si="71"/>
        <v>0</v>
      </c>
      <c r="AR231" s="450">
        <f t="shared" si="71"/>
        <v>0</v>
      </c>
      <c r="AS231" s="450">
        <f t="shared" si="71"/>
        <v>0</v>
      </c>
      <c r="AT231" s="453">
        <f t="shared" si="71"/>
        <v>0</v>
      </c>
      <c r="AU231" s="455">
        <f t="shared" si="71"/>
        <v>0</v>
      </c>
      <c r="AV231" s="392">
        <f t="shared" si="59"/>
        <v>0</v>
      </c>
    </row>
    <row r="232" spans="2:48" s="60" customFormat="1" ht="13.5" x14ac:dyDescent="0.25">
      <c r="B232" s="416" t="str">
        <f>'FORMATO COSTEO C6'!C52</f>
        <v>6.3.3.1</v>
      </c>
      <c r="C232" s="439" t="str">
        <f>'FORMATO COSTEO C6'!B52</f>
        <v>Alquiler</v>
      </c>
      <c r="D232" s="428" t="str">
        <f>'FORMATO COSTEO C6'!D52</f>
        <v>Unidad medida</v>
      </c>
      <c r="E232" s="530">
        <f>'FORMATO COSTEO C6'!E52</f>
        <v>0</v>
      </c>
      <c r="F232" s="556">
        <f>'FORMATO COSTEO C6'!G52</f>
        <v>0</v>
      </c>
      <c r="G232" s="497">
        <f>'FORMATO COSTEO C6'!L52</f>
        <v>0</v>
      </c>
      <c r="H232" s="557">
        <f>IF( $F232=0,0,((($F232/$E232)*'PLAN DE ADQUISICIONES'!F$102)*($G232/$F232)))</f>
        <v>0</v>
      </c>
      <c r="I232" s="556">
        <f>IF( $F232=0,0,((($F232/$E232)*'PLAN DE ADQUISICIONES'!G$102)*($G232/$F232)))</f>
        <v>0</v>
      </c>
      <c r="J232" s="556">
        <f>IF( $F232=0,0,((($F232/$E232)*'PLAN DE ADQUISICIONES'!H$102)*($G232/$F232)))</f>
        <v>0</v>
      </c>
      <c r="K232" s="556">
        <f>IF( $F232=0,0,((($F232/$E232)*'PLAN DE ADQUISICIONES'!I$102)*($G232/$F232)))</f>
        <v>0</v>
      </c>
      <c r="L232" s="556">
        <f>IF( $F232=0,0,((($F232/$E232)*'PLAN DE ADQUISICIONES'!J$102)*($G232/$F232)))</f>
        <v>0</v>
      </c>
      <c r="M232" s="556">
        <f>IF( $F232=0,0,((($F232/$E232)*'PLAN DE ADQUISICIONES'!K$102)*($G232/$F232)))</f>
        <v>0</v>
      </c>
      <c r="N232" s="556">
        <f>IF( $F232=0,0,((($F232/$E232)*'PLAN DE ADQUISICIONES'!L$102)*($G232/$F232)))</f>
        <v>0</v>
      </c>
      <c r="O232" s="556">
        <f>IF( $F232=0,0,((($F232/$E232)*'PLAN DE ADQUISICIONES'!M$102)*($G232/$F232)))</f>
        <v>0</v>
      </c>
      <c r="P232" s="556">
        <f>IF( $F232=0,0,((($F232/$E232)*'PLAN DE ADQUISICIONES'!N$102)*($G232/$F232)))</f>
        <v>0</v>
      </c>
      <c r="Q232" s="556">
        <f>IF( $F232=0,0,((($F232/$E232)*'PLAN DE ADQUISICIONES'!O$102)*($G232/$F232)))</f>
        <v>0</v>
      </c>
      <c r="R232" s="556">
        <f>IF( $F232=0,0,((($F232/$E232)*'PLAN DE ADQUISICIONES'!P$102)*($G232/$F232)))</f>
        <v>0</v>
      </c>
      <c r="S232" s="556">
        <f>IF( $F232=0,0,((($F232/$E232)*'PLAN DE ADQUISICIONES'!Q$102)*($G232/$F232)))</f>
        <v>0</v>
      </c>
      <c r="T232" s="423">
        <f t="shared" si="67"/>
        <v>0</v>
      </c>
      <c r="U232" s="558">
        <f>IF( $F232=0,0,((($F232/$E232)*'PLAN DE ADQUISICIONES'!R$102)*($G232/$F232)))</f>
        <v>0</v>
      </c>
      <c r="V232" s="556">
        <f>IF( $F232=0,0,((($F232/$E232)*'PLAN DE ADQUISICIONES'!S$102)*($G232/$F232)))</f>
        <v>0</v>
      </c>
      <c r="W232" s="556">
        <f>IF( $F232=0,0,((($F232/$E232)*'PLAN DE ADQUISICIONES'!T$102)*($G232/$F232)))</f>
        <v>0</v>
      </c>
      <c r="X232" s="556">
        <f>IF( $F232=0,0,((($F232/$E232)*'PLAN DE ADQUISICIONES'!U$102)*($G232/$F232)))</f>
        <v>0</v>
      </c>
      <c r="Y232" s="556">
        <f>IF( $F232=0,0,((($F232/$E232)*'PLAN DE ADQUISICIONES'!V$102)*($G232/$F232)))</f>
        <v>0</v>
      </c>
      <c r="Z232" s="556">
        <f>IF( $F232=0,0,((($F232/$E232)*'PLAN DE ADQUISICIONES'!W$102)*($G232/$F232)))</f>
        <v>0</v>
      </c>
      <c r="AA232" s="556">
        <f>IF( $F232=0,0,((($F232/$E232)*'PLAN DE ADQUISICIONES'!X$102)*($G232/$F232)))</f>
        <v>0</v>
      </c>
      <c r="AB232" s="556">
        <f>IF( $F232=0,0,((($F232/$E232)*'PLAN DE ADQUISICIONES'!Y$102)*($G232/$F232)))</f>
        <v>0</v>
      </c>
      <c r="AC232" s="556">
        <f>IF( $F232=0,0,((($F232/$E232)*'PLAN DE ADQUISICIONES'!Z$102)*($G232/$F232)))</f>
        <v>0</v>
      </c>
      <c r="AD232" s="556">
        <f>IF( $F232=0,0,((($F232/$E232)*'PLAN DE ADQUISICIONES'!AA$102)*($G232/$F232)))</f>
        <v>0</v>
      </c>
      <c r="AE232" s="556">
        <f>IF( $F232=0,0,((($F232/$E232)*'PLAN DE ADQUISICIONES'!AB$102)*($G232/$F232)))</f>
        <v>0</v>
      </c>
      <c r="AF232" s="556">
        <f>IF( $F232=0,0,((($F232/$E232)*'PLAN DE ADQUISICIONES'!AC$102)*($G232/$F232)))</f>
        <v>0</v>
      </c>
      <c r="AG232" s="421">
        <f t="shared" si="68"/>
        <v>0</v>
      </c>
      <c r="AH232" s="557">
        <f>IF( $F232=0,0,((($F232/$E232)*'PLAN DE ADQUISICIONES'!AD$102)*($G232/$F232)))</f>
        <v>0</v>
      </c>
      <c r="AI232" s="556">
        <f>IF( $F232=0,0,((($F232/$E232)*'PLAN DE ADQUISICIONES'!AE$102)*($G232/$F232)))</f>
        <v>0</v>
      </c>
      <c r="AJ232" s="556">
        <f>IF( $F232=0,0,((($F232/$E232)*'PLAN DE ADQUISICIONES'!AF$102)*($G232/$F232)))</f>
        <v>0</v>
      </c>
      <c r="AK232" s="556">
        <f>IF( $F232=0,0,((($F232/$E232)*'PLAN DE ADQUISICIONES'!AG$102)*($G232/$F232)))</f>
        <v>0</v>
      </c>
      <c r="AL232" s="556">
        <f>IF( $F232=0,0,((($F232/$E232)*'PLAN DE ADQUISICIONES'!AH$102)*($G232/$F232)))</f>
        <v>0</v>
      </c>
      <c r="AM232" s="556">
        <f>IF( $F232=0,0,((($F232/$E232)*'PLAN DE ADQUISICIONES'!AI$102)*($G232/$F232)))</f>
        <v>0</v>
      </c>
      <c r="AN232" s="556">
        <f>IF( $F232=0,0,((($F232/$E232)*'PLAN DE ADQUISICIONES'!AJ$102)*($G232/$F232)))</f>
        <v>0</v>
      </c>
      <c r="AO232" s="556">
        <f>IF( $F232=0,0,((($F232/$E232)*'PLAN DE ADQUISICIONES'!AK$102)*($G232/$F232)))</f>
        <v>0</v>
      </c>
      <c r="AP232" s="556">
        <f>IF( $F232=0,0,((($F232/$E232)*'PLAN DE ADQUISICIONES'!AL$102)*($G232/$F232)))</f>
        <v>0</v>
      </c>
      <c r="AQ232" s="556">
        <f>IF( $F232=0,0,((($F232/$E232)*'PLAN DE ADQUISICIONES'!AM$102)*($G232/$F232)))</f>
        <v>0</v>
      </c>
      <c r="AR232" s="556">
        <f>IF( $F232=0,0,((($F232/$E232)*'PLAN DE ADQUISICIONES'!AN$102)*($G232/$F232)))</f>
        <v>0</v>
      </c>
      <c r="AS232" s="556">
        <f>IF( $F232=0,0,((($F232/$E232)*'PLAN DE ADQUISICIONES'!AO$102)*($G232/$F232)))</f>
        <v>0</v>
      </c>
      <c r="AT232" s="423">
        <f t="shared" si="69"/>
        <v>0</v>
      </c>
      <c r="AU232" s="426">
        <f>AS232+AR232+AQ232+AP232+AO232+AN232+AM232+AL232+AK232+AJ232+AI232+AH232+AF232+AE232+AD232+AC232+AB232+AA232+Z232+Y232+X232+W232+V232+U232+S232+R232+Q232+P232+O232+N232+M232+L232+K232+J232+I232+H232</f>
        <v>0</v>
      </c>
      <c r="AV232" s="392">
        <f t="shared" si="59"/>
        <v>0</v>
      </c>
    </row>
    <row r="233" spans="2:48" s="60" customFormat="1" ht="13.5" x14ac:dyDescent="0.25">
      <c r="B233" s="416" t="str">
        <f>'FORMATO COSTEO C6'!C53</f>
        <v>6.3.3.2</v>
      </c>
      <c r="C233" s="439">
        <f>'FORMATO COSTEO C6'!B53</f>
        <v>0</v>
      </c>
      <c r="D233" s="428" t="str">
        <f>'FORMATO COSTEO C6'!D53</f>
        <v>Unidad medida</v>
      </c>
      <c r="E233" s="530">
        <f>'FORMATO COSTEO C6'!E53</f>
        <v>0</v>
      </c>
      <c r="F233" s="556">
        <f>'FORMATO COSTEO C6'!G53</f>
        <v>0</v>
      </c>
      <c r="G233" s="497">
        <f>'FORMATO COSTEO C6'!L53</f>
        <v>0</v>
      </c>
      <c r="H233" s="557">
        <f>IF( $F233=0,0,((($F233/$E233)*'PLAN DE ADQUISICIONES'!F$103)*($G233/$F233)))</f>
        <v>0</v>
      </c>
      <c r="I233" s="556">
        <f>IF( $F233=0,0,((($F233/$E233)*'PLAN DE ADQUISICIONES'!G$103)*($G233/$F233)))</f>
        <v>0</v>
      </c>
      <c r="J233" s="556">
        <f>IF( $F233=0,0,((($F233/$E233)*'PLAN DE ADQUISICIONES'!H$103)*($G233/$F233)))</f>
        <v>0</v>
      </c>
      <c r="K233" s="556">
        <f>IF( $F233=0,0,((($F233/$E233)*'PLAN DE ADQUISICIONES'!I$103)*($G233/$F233)))</f>
        <v>0</v>
      </c>
      <c r="L233" s="556">
        <f>IF( $F233=0,0,((($F233/$E233)*'PLAN DE ADQUISICIONES'!J$103)*($G233/$F233)))</f>
        <v>0</v>
      </c>
      <c r="M233" s="556">
        <f>IF( $F233=0,0,((($F233/$E233)*'PLAN DE ADQUISICIONES'!K$103)*($G233/$F233)))</f>
        <v>0</v>
      </c>
      <c r="N233" s="556">
        <f>IF( $F233=0,0,((($F233/$E233)*'PLAN DE ADQUISICIONES'!L$103)*($G233/$F233)))</f>
        <v>0</v>
      </c>
      <c r="O233" s="556">
        <f>IF( $F233=0,0,((($F233/$E233)*'PLAN DE ADQUISICIONES'!M$103)*($G233/$F233)))</f>
        <v>0</v>
      </c>
      <c r="P233" s="556">
        <f>IF( $F233=0,0,((($F233/$E233)*'PLAN DE ADQUISICIONES'!N$103)*($G233/$F233)))</f>
        <v>0</v>
      </c>
      <c r="Q233" s="556">
        <f>IF( $F233=0,0,((($F233/$E233)*'PLAN DE ADQUISICIONES'!O$103)*($G233/$F233)))</f>
        <v>0</v>
      </c>
      <c r="R233" s="556">
        <f>IF( $F233=0,0,((($F233/$E233)*'PLAN DE ADQUISICIONES'!P$103)*($G233/$F233)))</f>
        <v>0</v>
      </c>
      <c r="S233" s="556">
        <f>IF( $F233=0,0,((($F233/$E233)*'PLAN DE ADQUISICIONES'!Q$103)*($G233/$F233)))</f>
        <v>0</v>
      </c>
      <c r="T233" s="423">
        <f t="shared" si="67"/>
        <v>0</v>
      </c>
      <c r="U233" s="558">
        <f>IF( $F233=0,0,((($F233/$E233)*'PLAN DE ADQUISICIONES'!R$103)*($G233/$F233)))</f>
        <v>0</v>
      </c>
      <c r="V233" s="556">
        <f>IF( $F233=0,0,((($F233/$E233)*'PLAN DE ADQUISICIONES'!S$103)*($G233/$F233)))</f>
        <v>0</v>
      </c>
      <c r="W233" s="556">
        <f>IF( $F233=0,0,((($F233/$E233)*'PLAN DE ADQUISICIONES'!T$103)*($G233/$F233)))</f>
        <v>0</v>
      </c>
      <c r="X233" s="556">
        <f>IF( $F233=0,0,((($F233/$E233)*'PLAN DE ADQUISICIONES'!U$103)*($G233/$F233)))</f>
        <v>0</v>
      </c>
      <c r="Y233" s="556">
        <f>IF( $F233=0,0,((($F233/$E233)*'PLAN DE ADQUISICIONES'!V$103)*($G233/$F233)))</f>
        <v>0</v>
      </c>
      <c r="Z233" s="556">
        <f>IF( $F233=0,0,((($F233/$E233)*'PLAN DE ADQUISICIONES'!W$103)*($G233/$F233)))</f>
        <v>0</v>
      </c>
      <c r="AA233" s="556">
        <f>IF( $F233=0,0,((($F233/$E233)*'PLAN DE ADQUISICIONES'!X$103)*($G233/$F233)))</f>
        <v>0</v>
      </c>
      <c r="AB233" s="556">
        <f>IF( $F233=0,0,((($F233/$E233)*'PLAN DE ADQUISICIONES'!Y$103)*($G233/$F233)))</f>
        <v>0</v>
      </c>
      <c r="AC233" s="556">
        <f>IF( $F233=0,0,((($F233/$E233)*'PLAN DE ADQUISICIONES'!Z$103)*($G233/$F233)))</f>
        <v>0</v>
      </c>
      <c r="AD233" s="556">
        <f>IF( $F233=0,0,((($F233/$E233)*'PLAN DE ADQUISICIONES'!AA$103)*($G233/$F233)))</f>
        <v>0</v>
      </c>
      <c r="AE233" s="556">
        <f>IF( $F233=0,0,((($F233/$E233)*'PLAN DE ADQUISICIONES'!AB$103)*($G233/$F233)))</f>
        <v>0</v>
      </c>
      <c r="AF233" s="556">
        <f>IF( $F233=0,0,((($F233/$E233)*'PLAN DE ADQUISICIONES'!AC$103)*($G233/$F233)))</f>
        <v>0</v>
      </c>
      <c r="AG233" s="421">
        <f t="shared" si="68"/>
        <v>0</v>
      </c>
      <c r="AH233" s="557">
        <f>IF( $F233=0,0,((($F233/$E233)*'PLAN DE ADQUISICIONES'!AD$103)*($G233/$F233)))</f>
        <v>0</v>
      </c>
      <c r="AI233" s="556">
        <f>IF( $F233=0,0,((($F233/$E233)*'PLAN DE ADQUISICIONES'!AE$103)*($G233/$F233)))</f>
        <v>0</v>
      </c>
      <c r="AJ233" s="556">
        <f>IF( $F233=0,0,((($F233/$E233)*'PLAN DE ADQUISICIONES'!AF$103)*($G233/$F233)))</f>
        <v>0</v>
      </c>
      <c r="AK233" s="556">
        <f>IF( $F233=0,0,((($F233/$E233)*'PLAN DE ADQUISICIONES'!AG$103)*($G233/$F233)))</f>
        <v>0</v>
      </c>
      <c r="AL233" s="556">
        <f>IF( $F233=0,0,((($F233/$E233)*'PLAN DE ADQUISICIONES'!AH$103)*($G233/$F233)))</f>
        <v>0</v>
      </c>
      <c r="AM233" s="556">
        <f>IF( $F233=0,0,((($F233/$E233)*'PLAN DE ADQUISICIONES'!AI$103)*($G233/$F233)))</f>
        <v>0</v>
      </c>
      <c r="AN233" s="556">
        <f>IF( $F233=0,0,((($F233/$E233)*'PLAN DE ADQUISICIONES'!AJ$103)*($G233/$F233)))</f>
        <v>0</v>
      </c>
      <c r="AO233" s="556">
        <f>IF( $F233=0,0,((($F233/$E233)*'PLAN DE ADQUISICIONES'!AK$103)*($G233/$F233)))</f>
        <v>0</v>
      </c>
      <c r="AP233" s="556">
        <f>IF( $F233=0,0,((($F233/$E233)*'PLAN DE ADQUISICIONES'!AL$103)*($G233/$F233)))</f>
        <v>0</v>
      </c>
      <c r="AQ233" s="556">
        <f>IF( $F233=0,0,((($F233/$E233)*'PLAN DE ADQUISICIONES'!AM$103)*($G233/$F233)))</f>
        <v>0</v>
      </c>
      <c r="AR233" s="556">
        <f>IF( $F233=0,0,((($F233/$E233)*'PLAN DE ADQUISICIONES'!AN$103)*($G233/$F233)))</f>
        <v>0</v>
      </c>
      <c r="AS233" s="556">
        <f>IF( $F233=0,0,((($F233/$E233)*'PLAN DE ADQUISICIONES'!AO$103)*($G233/$F233)))</f>
        <v>0</v>
      </c>
      <c r="AT233" s="423">
        <f t="shared" si="69"/>
        <v>0</v>
      </c>
      <c r="AU233" s="426">
        <f>AS233+AR233+AQ233+AP233+AO233+AN233+AM233+AL233+AK233+AJ233+AI233+AH233+AF233+AE233+AD233+AC233+AB233+AA233+Z233+Y233+X233+W233+V233+U233+S233+R233+Q233+P233+O233+N233+M233+L233+K233+J233+I233+H233</f>
        <v>0</v>
      </c>
      <c r="AV233" s="392">
        <f t="shared" si="59"/>
        <v>0</v>
      </c>
    </row>
    <row r="234" spans="2:48" s="60" customFormat="1" ht="13.5" x14ac:dyDescent="0.25">
      <c r="B234" s="416" t="str">
        <f>'FORMATO COSTEO C6'!C54</f>
        <v>6.3.3.3</v>
      </c>
      <c r="C234" s="439">
        <f>'FORMATO COSTEO C6'!B54</f>
        <v>0</v>
      </c>
      <c r="D234" s="428" t="str">
        <f>'FORMATO COSTEO C6'!D54</f>
        <v>Unidad medida</v>
      </c>
      <c r="E234" s="530">
        <f>'FORMATO COSTEO C6'!E54</f>
        <v>0</v>
      </c>
      <c r="F234" s="556">
        <f>'FORMATO COSTEO C6'!G54</f>
        <v>0</v>
      </c>
      <c r="G234" s="497">
        <f>'FORMATO COSTEO C6'!L54</f>
        <v>0</v>
      </c>
      <c r="H234" s="557">
        <f>IF( $F234=0,0,((($F234/$E234)*'PLAN DE ADQUISICIONES'!F$104)*($G234/$F234)))</f>
        <v>0</v>
      </c>
      <c r="I234" s="556">
        <f>IF( $F234=0,0,((($F234/$E234)*'PLAN DE ADQUISICIONES'!G$104)*($G234/$F234)))</f>
        <v>0</v>
      </c>
      <c r="J234" s="556">
        <f>IF( $F234=0,0,((($F234/$E234)*'PLAN DE ADQUISICIONES'!H$104)*($G234/$F234)))</f>
        <v>0</v>
      </c>
      <c r="K234" s="556">
        <f>IF( $F234=0,0,((($F234/$E234)*'PLAN DE ADQUISICIONES'!I$104)*($G234/$F234)))</f>
        <v>0</v>
      </c>
      <c r="L234" s="556">
        <f>IF( $F234=0,0,((($F234/$E234)*'PLAN DE ADQUISICIONES'!J$104)*($G234/$F234)))</f>
        <v>0</v>
      </c>
      <c r="M234" s="556">
        <f>IF( $F234=0,0,((($F234/$E234)*'PLAN DE ADQUISICIONES'!K$104)*($G234/$F234)))</f>
        <v>0</v>
      </c>
      <c r="N234" s="556">
        <f>IF( $F234=0,0,((($F234/$E234)*'PLAN DE ADQUISICIONES'!L$104)*($G234/$F234)))</f>
        <v>0</v>
      </c>
      <c r="O234" s="556">
        <f>IF( $F234=0,0,((($F234/$E234)*'PLAN DE ADQUISICIONES'!M$104)*($G234/$F234)))</f>
        <v>0</v>
      </c>
      <c r="P234" s="556">
        <f>IF( $F234=0,0,((($F234/$E234)*'PLAN DE ADQUISICIONES'!N$104)*($G234/$F234)))</f>
        <v>0</v>
      </c>
      <c r="Q234" s="556">
        <f>IF( $F234=0,0,((($F234/$E234)*'PLAN DE ADQUISICIONES'!O$104)*($G234/$F234)))</f>
        <v>0</v>
      </c>
      <c r="R234" s="556">
        <f>IF( $F234=0,0,((($F234/$E234)*'PLAN DE ADQUISICIONES'!P$104)*($G234/$F234)))</f>
        <v>0</v>
      </c>
      <c r="S234" s="556">
        <f>IF( $F234=0,0,((($F234/$E234)*'PLAN DE ADQUISICIONES'!Q$104)*($G234/$F234)))</f>
        <v>0</v>
      </c>
      <c r="T234" s="423">
        <f t="shared" si="67"/>
        <v>0</v>
      </c>
      <c r="U234" s="558">
        <f>IF( $F234=0,0,((($F234/$E234)*'PLAN DE ADQUISICIONES'!R$104)*($G234/$F234)))</f>
        <v>0</v>
      </c>
      <c r="V234" s="556">
        <f>IF( $F234=0,0,((($F234/$E234)*'PLAN DE ADQUISICIONES'!S$104)*($G234/$F234)))</f>
        <v>0</v>
      </c>
      <c r="W234" s="556">
        <f>IF( $F234=0,0,((($F234/$E234)*'PLAN DE ADQUISICIONES'!T$104)*($G234/$F234)))</f>
        <v>0</v>
      </c>
      <c r="X234" s="556">
        <f>IF( $F234=0,0,((($F234/$E234)*'PLAN DE ADQUISICIONES'!U$104)*($G234/$F234)))</f>
        <v>0</v>
      </c>
      <c r="Y234" s="556">
        <f>IF( $F234=0,0,((($F234/$E234)*'PLAN DE ADQUISICIONES'!V$104)*($G234/$F234)))</f>
        <v>0</v>
      </c>
      <c r="Z234" s="556">
        <f>IF( $F234=0,0,((($F234/$E234)*'PLAN DE ADQUISICIONES'!W$104)*($G234/$F234)))</f>
        <v>0</v>
      </c>
      <c r="AA234" s="556">
        <f>IF( $F234=0,0,((($F234/$E234)*'PLAN DE ADQUISICIONES'!X$104)*($G234/$F234)))</f>
        <v>0</v>
      </c>
      <c r="AB234" s="556">
        <f>IF( $F234=0,0,((($F234/$E234)*'PLAN DE ADQUISICIONES'!Y$104)*($G234/$F234)))</f>
        <v>0</v>
      </c>
      <c r="AC234" s="556">
        <f>IF( $F234=0,0,((($F234/$E234)*'PLAN DE ADQUISICIONES'!Z$104)*($G234/$F234)))</f>
        <v>0</v>
      </c>
      <c r="AD234" s="556">
        <f>IF( $F234=0,0,((($F234/$E234)*'PLAN DE ADQUISICIONES'!AA$104)*($G234/$F234)))</f>
        <v>0</v>
      </c>
      <c r="AE234" s="556">
        <f>IF( $F234=0,0,((($F234/$E234)*'PLAN DE ADQUISICIONES'!AB$104)*($G234/$F234)))</f>
        <v>0</v>
      </c>
      <c r="AF234" s="556">
        <f>IF( $F234=0,0,((($F234/$E234)*'PLAN DE ADQUISICIONES'!AC$104)*($G234/$F234)))</f>
        <v>0</v>
      </c>
      <c r="AG234" s="421">
        <f t="shared" si="68"/>
        <v>0</v>
      </c>
      <c r="AH234" s="557">
        <f>IF( $F234=0,0,((($F234/$E234)*'PLAN DE ADQUISICIONES'!AD$104)*($G234/$F234)))</f>
        <v>0</v>
      </c>
      <c r="AI234" s="556">
        <f>IF( $F234=0,0,((($F234/$E234)*'PLAN DE ADQUISICIONES'!AE$104)*($G234/$F234)))</f>
        <v>0</v>
      </c>
      <c r="AJ234" s="556">
        <f>IF( $F234=0,0,((($F234/$E234)*'PLAN DE ADQUISICIONES'!AF$104)*($G234/$F234)))</f>
        <v>0</v>
      </c>
      <c r="AK234" s="556">
        <f>IF( $F234=0,0,((($F234/$E234)*'PLAN DE ADQUISICIONES'!AG$104)*($G234/$F234)))</f>
        <v>0</v>
      </c>
      <c r="AL234" s="556">
        <f>IF( $F234=0,0,((($F234/$E234)*'PLAN DE ADQUISICIONES'!AH$104)*($G234/$F234)))</f>
        <v>0</v>
      </c>
      <c r="AM234" s="556">
        <f>IF( $F234=0,0,((($F234/$E234)*'PLAN DE ADQUISICIONES'!AI$104)*($G234/$F234)))</f>
        <v>0</v>
      </c>
      <c r="AN234" s="556">
        <f>IF( $F234=0,0,((($F234/$E234)*'PLAN DE ADQUISICIONES'!AJ$104)*($G234/$F234)))</f>
        <v>0</v>
      </c>
      <c r="AO234" s="556">
        <f>IF( $F234=0,0,((($F234/$E234)*'PLAN DE ADQUISICIONES'!AK$104)*($G234/$F234)))</f>
        <v>0</v>
      </c>
      <c r="AP234" s="556">
        <f>IF( $F234=0,0,((($F234/$E234)*'PLAN DE ADQUISICIONES'!AL$104)*($G234/$F234)))</f>
        <v>0</v>
      </c>
      <c r="AQ234" s="556">
        <f>IF( $F234=0,0,((($F234/$E234)*'PLAN DE ADQUISICIONES'!AM$104)*($G234/$F234)))</f>
        <v>0</v>
      </c>
      <c r="AR234" s="556">
        <f>IF( $F234=0,0,((($F234/$E234)*'PLAN DE ADQUISICIONES'!AN$104)*($G234/$F234)))</f>
        <v>0</v>
      </c>
      <c r="AS234" s="556">
        <f>IF( $F234=0,0,((($F234/$E234)*'PLAN DE ADQUISICIONES'!AO$104)*($G234/$F234)))</f>
        <v>0</v>
      </c>
      <c r="AT234" s="423">
        <f t="shared" si="69"/>
        <v>0</v>
      </c>
      <c r="AU234" s="426">
        <f>AS234+AR234+AQ234+AP234+AO234+AN234+AM234+AL234+AK234+AJ234+AI234+AH234+AF234+AE234+AD234+AC234+AB234+AA234+Z234+Y234+X234+W234+V234+U234+S234+R234+Q234+P234+O234+N234+M234+L234+K234+J234+I234+H234</f>
        <v>0</v>
      </c>
      <c r="AV234" s="392">
        <f t="shared" si="59"/>
        <v>0</v>
      </c>
    </row>
    <row r="235" spans="2:48" s="60" customFormat="1" ht="13.5" x14ac:dyDescent="0.25">
      <c r="B235" s="457" t="str">
        <f>'FORMATO COSTEO C6'!C55</f>
        <v>6.3.4</v>
      </c>
      <c r="C235" s="447" t="str">
        <f>+'FORMATO COSTEO C6'!B55</f>
        <v xml:space="preserve">Servicios básicos para oficina </v>
      </c>
      <c r="D235" s="458"/>
      <c r="E235" s="540"/>
      <c r="F235" s="450">
        <f>+'FORMATO COSTEO C6'!G55</f>
        <v>0</v>
      </c>
      <c r="G235" s="451">
        <f>+'FORMATO COSTEO C6'!L55</f>
        <v>0</v>
      </c>
      <c r="H235" s="452">
        <f>SUM(H236:H238)</f>
        <v>0</v>
      </c>
      <c r="I235" s="450">
        <f t="shared" ref="I235:AU235" si="72">SUM(I236:I238)</f>
        <v>0</v>
      </c>
      <c r="J235" s="450">
        <f t="shared" si="72"/>
        <v>0</v>
      </c>
      <c r="K235" s="450">
        <f t="shared" si="72"/>
        <v>0</v>
      </c>
      <c r="L235" s="450">
        <f t="shared" si="72"/>
        <v>0</v>
      </c>
      <c r="M235" s="450">
        <f t="shared" si="72"/>
        <v>0</v>
      </c>
      <c r="N235" s="450">
        <f t="shared" si="72"/>
        <v>0</v>
      </c>
      <c r="O235" s="450">
        <f t="shared" si="72"/>
        <v>0</v>
      </c>
      <c r="P235" s="450">
        <f t="shared" si="72"/>
        <v>0</v>
      </c>
      <c r="Q235" s="450">
        <f t="shared" si="72"/>
        <v>0</v>
      </c>
      <c r="R235" s="450">
        <f t="shared" si="72"/>
        <v>0</v>
      </c>
      <c r="S235" s="450">
        <f t="shared" si="72"/>
        <v>0</v>
      </c>
      <c r="T235" s="453">
        <f t="shared" si="72"/>
        <v>0</v>
      </c>
      <c r="U235" s="454">
        <f t="shared" si="72"/>
        <v>0</v>
      </c>
      <c r="V235" s="450">
        <f t="shared" si="72"/>
        <v>0</v>
      </c>
      <c r="W235" s="450">
        <f t="shared" si="72"/>
        <v>0</v>
      </c>
      <c r="X235" s="450">
        <f t="shared" si="72"/>
        <v>0</v>
      </c>
      <c r="Y235" s="450">
        <f t="shared" si="72"/>
        <v>0</v>
      </c>
      <c r="Z235" s="450">
        <f t="shared" si="72"/>
        <v>0</v>
      </c>
      <c r="AA235" s="450">
        <f t="shared" si="72"/>
        <v>0</v>
      </c>
      <c r="AB235" s="450">
        <f t="shared" si="72"/>
        <v>0</v>
      </c>
      <c r="AC235" s="450">
        <f t="shared" si="72"/>
        <v>0</v>
      </c>
      <c r="AD235" s="450">
        <f t="shared" si="72"/>
        <v>0</v>
      </c>
      <c r="AE235" s="450">
        <f t="shared" si="72"/>
        <v>0</v>
      </c>
      <c r="AF235" s="450">
        <f t="shared" si="72"/>
        <v>0</v>
      </c>
      <c r="AG235" s="451">
        <f>SUM(AG236:AG238)</f>
        <v>0</v>
      </c>
      <c r="AH235" s="452">
        <f t="shared" si="72"/>
        <v>0</v>
      </c>
      <c r="AI235" s="450">
        <f t="shared" si="72"/>
        <v>0</v>
      </c>
      <c r="AJ235" s="450">
        <f t="shared" si="72"/>
        <v>0</v>
      </c>
      <c r="AK235" s="450">
        <f t="shared" si="72"/>
        <v>0</v>
      </c>
      <c r="AL235" s="450">
        <f t="shared" si="72"/>
        <v>0</v>
      </c>
      <c r="AM235" s="450">
        <f t="shared" si="72"/>
        <v>0</v>
      </c>
      <c r="AN235" s="450">
        <f t="shared" si="72"/>
        <v>0</v>
      </c>
      <c r="AO235" s="450">
        <f t="shared" si="72"/>
        <v>0</v>
      </c>
      <c r="AP235" s="450">
        <f t="shared" si="72"/>
        <v>0</v>
      </c>
      <c r="AQ235" s="450">
        <f t="shared" si="72"/>
        <v>0</v>
      </c>
      <c r="AR235" s="450">
        <f t="shared" si="72"/>
        <v>0</v>
      </c>
      <c r="AS235" s="450">
        <f t="shared" si="72"/>
        <v>0</v>
      </c>
      <c r="AT235" s="453">
        <f t="shared" si="72"/>
        <v>0</v>
      </c>
      <c r="AU235" s="459">
        <f t="shared" si="72"/>
        <v>0</v>
      </c>
      <c r="AV235" s="392">
        <f t="shared" si="59"/>
        <v>0</v>
      </c>
    </row>
    <row r="236" spans="2:48" s="60" customFormat="1" ht="13.5" x14ac:dyDescent="0.25">
      <c r="B236" s="416" t="str">
        <f>'FORMATO COSTEO C6'!C56</f>
        <v>6.3.4.1</v>
      </c>
      <c r="C236" s="439">
        <f>'FORMATO COSTEO C6'!B56</f>
        <v>0</v>
      </c>
      <c r="D236" s="428" t="str">
        <f>'FORMATO COSTEO C6'!D56</f>
        <v>Unidad medida</v>
      </c>
      <c r="E236" s="530">
        <f>'FORMATO COSTEO C6'!E56</f>
        <v>0</v>
      </c>
      <c r="F236" s="556">
        <f>'FORMATO COSTEO C6'!G56</f>
        <v>0</v>
      </c>
      <c r="G236" s="497">
        <f>'FORMATO COSTEO C6'!L56</f>
        <v>0</v>
      </c>
      <c r="H236" s="557">
        <f>IF( $F236=0,0,((($F236/$E236)*'PLAN DE ADQUISICIONES'!F$106)*($G236/$F236)))</f>
        <v>0</v>
      </c>
      <c r="I236" s="556">
        <f>IF( $F236=0,0,((($F236/$E236)*'PLAN DE ADQUISICIONES'!G$106)*($G236/$F236)))</f>
        <v>0</v>
      </c>
      <c r="J236" s="556">
        <f>IF( $F236=0,0,((($F236/$E236)*'PLAN DE ADQUISICIONES'!H$106)*($G236/$F236)))</f>
        <v>0</v>
      </c>
      <c r="K236" s="556">
        <f>IF( $F236=0,0,((($F236/$E236)*'PLAN DE ADQUISICIONES'!I$106)*($G236/$F236)))</f>
        <v>0</v>
      </c>
      <c r="L236" s="556">
        <f>IF( $F236=0,0,((($F236/$E236)*'PLAN DE ADQUISICIONES'!J$106)*($G236/$F236)))</f>
        <v>0</v>
      </c>
      <c r="M236" s="556">
        <f>IF( $F236=0,0,((($F236/$E236)*'PLAN DE ADQUISICIONES'!K$106)*($G236/$F236)))</f>
        <v>0</v>
      </c>
      <c r="N236" s="556">
        <f>IF( $F236=0,0,((($F236/$E236)*'PLAN DE ADQUISICIONES'!L$106)*($G236/$F236)))</f>
        <v>0</v>
      </c>
      <c r="O236" s="556">
        <f>IF( $F236=0,0,((($F236/$E236)*'PLAN DE ADQUISICIONES'!M$106)*($G236/$F236)))</f>
        <v>0</v>
      </c>
      <c r="P236" s="556">
        <f>IF( $F236=0,0,((($F236/$E236)*'PLAN DE ADQUISICIONES'!N$106)*($G236/$F236)))</f>
        <v>0</v>
      </c>
      <c r="Q236" s="556">
        <f>IF( $F236=0,0,((($F236/$E236)*'PLAN DE ADQUISICIONES'!O$106)*($G236/$F236)))</f>
        <v>0</v>
      </c>
      <c r="R236" s="556">
        <f>IF( $F236=0,0,((($F236/$E236)*'PLAN DE ADQUISICIONES'!P$106)*($G236/$F236)))</f>
        <v>0</v>
      </c>
      <c r="S236" s="556">
        <f>IF( $F236=0,0,((($F236/$E236)*'PLAN DE ADQUISICIONES'!Q$106)*($G236/$F236)))</f>
        <v>0</v>
      </c>
      <c r="T236" s="423">
        <f t="shared" si="67"/>
        <v>0</v>
      </c>
      <c r="U236" s="558">
        <f>IF( $F236=0,0,((($F236/$E236)*'PLAN DE ADQUISICIONES'!R$106)*($G236/$F236)))</f>
        <v>0</v>
      </c>
      <c r="V236" s="556">
        <f>IF( $F236=0,0,((($F236/$E236)*'PLAN DE ADQUISICIONES'!S$106)*($G236/$F236)))</f>
        <v>0</v>
      </c>
      <c r="W236" s="556">
        <f>IF( $F236=0,0,((($F236/$E236)*'PLAN DE ADQUISICIONES'!T$106)*($G236/$F236)))</f>
        <v>0</v>
      </c>
      <c r="X236" s="556">
        <f>IF( $F236=0,0,((($F236/$E236)*'PLAN DE ADQUISICIONES'!U$106)*($G236/$F236)))</f>
        <v>0</v>
      </c>
      <c r="Y236" s="556">
        <f>IF( $F236=0,0,((($F236/$E236)*'PLAN DE ADQUISICIONES'!V$106)*($G236/$F236)))</f>
        <v>0</v>
      </c>
      <c r="Z236" s="556">
        <f>IF( $F236=0,0,((($F236/$E236)*'PLAN DE ADQUISICIONES'!W$106)*($G236/$F236)))</f>
        <v>0</v>
      </c>
      <c r="AA236" s="556">
        <f>IF( $F236=0,0,((($F236/$E236)*'PLAN DE ADQUISICIONES'!X$106)*($G236/$F236)))</f>
        <v>0</v>
      </c>
      <c r="AB236" s="556">
        <f>IF( $F236=0,0,((($F236/$E236)*'PLAN DE ADQUISICIONES'!Y$106)*($G236/$F236)))</f>
        <v>0</v>
      </c>
      <c r="AC236" s="556">
        <f>IF( $F236=0,0,((($F236/$E236)*'PLAN DE ADQUISICIONES'!Z$106)*($G236/$F236)))</f>
        <v>0</v>
      </c>
      <c r="AD236" s="556">
        <f>IF( $F236=0,0,((($F236/$E236)*'PLAN DE ADQUISICIONES'!AA$106)*($G236/$F236)))</f>
        <v>0</v>
      </c>
      <c r="AE236" s="556">
        <f>IF( $F236=0,0,((($F236/$E236)*'PLAN DE ADQUISICIONES'!AB$106)*($G236/$F236)))</f>
        <v>0</v>
      </c>
      <c r="AF236" s="556">
        <f>IF( $F236=0,0,((($F236/$E236)*'PLAN DE ADQUISICIONES'!AC$106)*($G236/$F236)))</f>
        <v>0</v>
      </c>
      <c r="AG236" s="421">
        <f t="shared" si="68"/>
        <v>0</v>
      </c>
      <c r="AH236" s="557">
        <f>IF( $F236=0,0,((($F236/$E236)*'PLAN DE ADQUISICIONES'!AD$106)*($G236/$F236)))</f>
        <v>0</v>
      </c>
      <c r="AI236" s="556">
        <f>IF( $F236=0,0,((($F236/$E236)*'PLAN DE ADQUISICIONES'!AE$106)*($G236/$F236)))</f>
        <v>0</v>
      </c>
      <c r="AJ236" s="556">
        <f>IF( $F236=0,0,((($F236/$E236)*'PLAN DE ADQUISICIONES'!AF$106)*($G236/$F236)))</f>
        <v>0</v>
      </c>
      <c r="AK236" s="556">
        <f>IF( $F236=0,0,((($F236/$E236)*'PLAN DE ADQUISICIONES'!AG$106)*($G236/$F236)))</f>
        <v>0</v>
      </c>
      <c r="AL236" s="556">
        <f>IF( $F236=0,0,((($F236/$E236)*'PLAN DE ADQUISICIONES'!AH$106)*($G236/$F236)))</f>
        <v>0</v>
      </c>
      <c r="AM236" s="556">
        <f>IF( $F236=0,0,((($F236/$E236)*'PLAN DE ADQUISICIONES'!AI$106)*($G236/$F236)))</f>
        <v>0</v>
      </c>
      <c r="AN236" s="556">
        <f>IF( $F236=0,0,((($F236/$E236)*'PLAN DE ADQUISICIONES'!AJ$106)*($G236/$F236)))</f>
        <v>0</v>
      </c>
      <c r="AO236" s="556">
        <f>IF( $F236=0,0,((($F236/$E236)*'PLAN DE ADQUISICIONES'!AK$106)*($G236/$F236)))</f>
        <v>0</v>
      </c>
      <c r="AP236" s="556">
        <f>IF( $F236=0,0,((($F236/$E236)*'PLAN DE ADQUISICIONES'!AL$106)*($G236/$F236)))</f>
        <v>0</v>
      </c>
      <c r="AQ236" s="556">
        <f>IF( $F236=0,0,((($F236/$E236)*'PLAN DE ADQUISICIONES'!AM$106)*($G236/$F236)))</f>
        <v>0</v>
      </c>
      <c r="AR236" s="556">
        <f>IF( $F236=0,0,((($F236/$E236)*'PLAN DE ADQUISICIONES'!AN$106)*($G236/$F236)))</f>
        <v>0</v>
      </c>
      <c r="AS236" s="556">
        <f>IF( $F236=0,0,((($F236/$E236)*'PLAN DE ADQUISICIONES'!AO$106)*($G236/$F236)))</f>
        <v>0</v>
      </c>
      <c r="AT236" s="423">
        <f t="shared" si="69"/>
        <v>0</v>
      </c>
      <c r="AU236" s="426">
        <f>AS236+AR236+AQ236+AP236+AO236+AN236+AM236+AL236+AK236+AJ236+AI236+AH236+AF236+AE236+AD236+AC236+AB236+AA236+Z236+Y236+X236+W236+V236+U236+S236+R236+Q236+P236+O236+N236+M236+L236+K236+J236+I236+H236</f>
        <v>0</v>
      </c>
      <c r="AV236" s="392">
        <f t="shared" si="59"/>
        <v>0</v>
      </c>
    </row>
    <row r="237" spans="2:48" s="60" customFormat="1" ht="13.5" x14ac:dyDescent="0.25">
      <c r="B237" s="416" t="str">
        <f>'FORMATO COSTEO C6'!C57</f>
        <v>6.3.4.2</v>
      </c>
      <c r="C237" s="439">
        <f>'FORMATO COSTEO C6'!B57</f>
        <v>0</v>
      </c>
      <c r="D237" s="428" t="str">
        <f>'FORMATO COSTEO C6'!D57</f>
        <v>Unidad medida</v>
      </c>
      <c r="E237" s="530">
        <f>'FORMATO COSTEO C6'!E57</f>
        <v>0</v>
      </c>
      <c r="F237" s="556">
        <f>'FORMATO COSTEO C6'!G57</f>
        <v>0</v>
      </c>
      <c r="G237" s="497">
        <f>'FORMATO COSTEO C6'!L57</f>
        <v>0</v>
      </c>
      <c r="H237" s="557">
        <f>IF( $F237=0,0,((($F237/$E237)*'PLAN DE ADQUISICIONES'!F$107)*($G237/$F237)))</f>
        <v>0</v>
      </c>
      <c r="I237" s="556">
        <f>IF( $F237=0,0,((($F237/$E237)*'PLAN DE ADQUISICIONES'!G$107)*($G237/$F237)))</f>
        <v>0</v>
      </c>
      <c r="J237" s="556">
        <f>IF( $F237=0,0,((($F237/$E237)*'PLAN DE ADQUISICIONES'!H$107)*($G237/$F237)))</f>
        <v>0</v>
      </c>
      <c r="K237" s="556">
        <f>IF( $F237=0,0,((($F237/$E237)*'PLAN DE ADQUISICIONES'!I$107)*($G237/$F237)))</f>
        <v>0</v>
      </c>
      <c r="L237" s="556">
        <f>IF( $F237=0,0,((($F237/$E237)*'PLAN DE ADQUISICIONES'!J$107)*($G237/$F237)))</f>
        <v>0</v>
      </c>
      <c r="M237" s="556">
        <f>IF( $F237=0,0,((($F237/$E237)*'PLAN DE ADQUISICIONES'!K$107)*($G237/$F237)))</f>
        <v>0</v>
      </c>
      <c r="N237" s="556">
        <f>IF( $F237=0,0,((($F237/$E237)*'PLAN DE ADQUISICIONES'!L$107)*($G237/$F237)))</f>
        <v>0</v>
      </c>
      <c r="O237" s="556">
        <f>IF( $F237=0,0,((($F237/$E237)*'PLAN DE ADQUISICIONES'!M$107)*($G237/$F237)))</f>
        <v>0</v>
      </c>
      <c r="P237" s="556">
        <f>IF( $F237=0,0,((($F237/$E237)*'PLAN DE ADQUISICIONES'!N$107)*($G237/$F237)))</f>
        <v>0</v>
      </c>
      <c r="Q237" s="556">
        <f>IF( $F237=0,0,((($F237/$E237)*'PLAN DE ADQUISICIONES'!O$107)*($G237/$F237)))</f>
        <v>0</v>
      </c>
      <c r="R237" s="556">
        <f>IF( $F237=0,0,((($F237/$E237)*'PLAN DE ADQUISICIONES'!P$107)*($G237/$F237)))</f>
        <v>0</v>
      </c>
      <c r="S237" s="556">
        <f>IF( $F237=0,0,((($F237/$E237)*'PLAN DE ADQUISICIONES'!Q$107)*($G237/$F237)))</f>
        <v>0</v>
      </c>
      <c r="T237" s="423">
        <f t="shared" si="67"/>
        <v>0</v>
      </c>
      <c r="U237" s="558">
        <f>IF( $F237=0,0,((($F237/$E237)*'PLAN DE ADQUISICIONES'!R$107)*($G237/$F237)))</f>
        <v>0</v>
      </c>
      <c r="V237" s="556">
        <f>IF( $F237=0,0,((($F237/$E237)*'PLAN DE ADQUISICIONES'!S$107)*($G237/$F237)))</f>
        <v>0</v>
      </c>
      <c r="W237" s="556">
        <f>IF( $F237=0,0,((($F237/$E237)*'PLAN DE ADQUISICIONES'!T$107)*($G237/$F237)))</f>
        <v>0</v>
      </c>
      <c r="X237" s="556">
        <f>IF( $F237=0,0,((($F237/$E237)*'PLAN DE ADQUISICIONES'!U$107)*($G237/$F237)))</f>
        <v>0</v>
      </c>
      <c r="Y237" s="556">
        <f>IF( $F237=0,0,((($F237/$E237)*'PLAN DE ADQUISICIONES'!V$107)*($G237/$F237)))</f>
        <v>0</v>
      </c>
      <c r="Z237" s="556">
        <f>IF( $F237=0,0,((($F237/$E237)*'PLAN DE ADQUISICIONES'!W$107)*($G237/$F237)))</f>
        <v>0</v>
      </c>
      <c r="AA237" s="556">
        <f>IF( $F237=0,0,((($F237/$E237)*'PLAN DE ADQUISICIONES'!X$107)*($G237/$F237)))</f>
        <v>0</v>
      </c>
      <c r="AB237" s="556">
        <f>IF( $F237=0,0,((($F237/$E237)*'PLAN DE ADQUISICIONES'!Y$107)*($G237/$F237)))</f>
        <v>0</v>
      </c>
      <c r="AC237" s="556">
        <f>IF( $F237=0,0,((($F237/$E237)*'PLAN DE ADQUISICIONES'!Z$107)*($G237/$F237)))</f>
        <v>0</v>
      </c>
      <c r="AD237" s="556">
        <f>IF( $F237=0,0,((($F237/$E237)*'PLAN DE ADQUISICIONES'!AA$107)*($G237/$F237)))</f>
        <v>0</v>
      </c>
      <c r="AE237" s="556">
        <f>IF( $F237=0,0,((($F237/$E237)*'PLAN DE ADQUISICIONES'!AB$107)*($G237/$F237)))</f>
        <v>0</v>
      </c>
      <c r="AF237" s="556">
        <f>IF( $F237=0,0,((($F237/$E237)*'PLAN DE ADQUISICIONES'!AC$107)*($G237/$F237)))</f>
        <v>0</v>
      </c>
      <c r="AG237" s="421">
        <f t="shared" si="68"/>
        <v>0</v>
      </c>
      <c r="AH237" s="557">
        <f>IF( $F237=0,0,((($F237/$E237)*'PLAN DE ADQUISICIONES'!AD$107)*($G237/$F237)))</f>
        <v>0</v>
      </c>
      <c r="AI237" s="556">
        <f>IF( $F237=0,0,((($F237/$E237)*'PLAN DE ADQUISICIONES'!AE$107)*($G237/$F237)))</f>
        <v>0</v>
      </c>
      <c r="AJ237" s="556">
        <f>IF( $F237=0,0,((($F237/$E237)*'PLAN DE ADQUISICIONES'!AF$107)*($G237/$F237)))</f>
        <v>0</v>
      </c>
      <c r="AK237" s="556">
        <f>IF( $F237=0,0,((($F237/$E237)*'PLAN DE ADQUISICIONES'!AG$107)*($G237/$F237)))</f>
        <v>0</v>
      </c>
      <c r="AL237" s="556">
        <f>IF( $F237=0,0,((($F237/$E237)*'PLAN DE ADQUISICIONES'!AH$107)*($G237/$F237)))</f>
        <v>0</v>
      </c>
      <c r="AM237" s="556">
        <f>IF( $F237=0,0,((($F237/$E237)*'PLAN DE ADQUISICIONES'!AI$107)*($G237/$F237)))</f>
        <v>0</v>
      </c>
      <c r="AN237" s="556">
        <f>IF( $F237=0,0,((($F237/$E237)*'PLAN DE ADQUISICIONES'!AJ$107)*($G237/$F237)))</f>
        <v>0</v>
      </c>
      <c r="AO237" s="556">
        <f>IF( $F237=0,0,((($F237/$E237)*'PLAN DE ADQUISICIONES'!AK$107)*($G237/$F237)))</f>
        <v>0</v>
      </c>
      <c r="AP237" s="556">
        <f>IF( $F237=0,0,((($F237/$E237)*'PLAN DE ADQUISICIONES'!AL$107)*($G237/$F237)))</f>
        <v>0</v>
      </c>
      <c r="AQ237" s="556">
        <f>IF( $F237=0,0,((($F237/$E237)*'PLAN DE ADQUISICIONES'!AM$107)*($G237/$F237)))</f>
        <v>0</v>
      </c>
      <c r="AR237" s="556">
        <f>IF( $F237=0,0,((($F237/$E237)*'PLAN DE ADQUISICIONES'!AN$107)*($G237/$F237)))</f>
        <v>0</v>
      </c>
      <c r="AS237" s="556">
        <f>IF( $F237=0,0,((($F237/$E237)*'PLAN DE ADQUISICIONES'!AO$107)*($G237/$F237)))</f>
        <v>0</v>
      </c>
      <c r="AT237" s="423">
        <f t="shared" si="69"/>
        <v>0</v>
      </c>
      <c r="AU237" s="426">
        <f>AS237+AR237+AQ237+AP237+AO237+AN237+AM237+AL237+AK237+AJ237+AI237+AH237+AF237+AE237+AD237+AC237+AB237+AA237+Z237+Y237+X237+W237+V237+U237+S237+R237+Q237+P237+O237+N237+M237+L237+K237+J237+I237+H237</f>
        <v>0</v>
      </c>
      <c r="AV237" s="392">
        <f t="shared" si="59"/>
        <v>0</v>
      </c>
    </row>
    <row r="238" spans="2:48" s="60" customFormat="1" ht="13.5" x14ac:dyDescent="0.25">
      <c r="B238" s="416" t="str">
        <f>'FORMATO COSTEO C6'!C58</f>
        <v>6.3.4.3</v>
      </c>
      <c r="C238" s="439">
        <f>'FORMATO COSTEO C6'!B58</f>
        <v>0</v>
      </c>
      <c r="D238" s="428" t="str">
        <f>'FORMATO COSTEO C6'!D58</f>
        <v>Unidad medida</v>
      </c>
      <c r="E238" s="530">
        <f>'FORMATO COSTEO C6'!E58</f>
        <v>0</v>
      </c>
      <c r="F238" s="556">
        <f>'FORMATO COSTEO C6'!G58</f>
        <v>0</v>
      </c>
      <c r="G238" s="497">
        <f>'FORMATO COSTEO C6'!L58</f>
        <v>0</v>
      </c>
      <c r="H238" s="557">
        <f>IF( $F238=0,0,((($F238/$E238)*'PLAN DE ADQUISICIONES'!F$108)*($G238/$F238)))</f>
        <v>0</v>
      </c>
      <c r="I238" s="556">
        <f>IF( $F238=0,0,((($F238/$E238)*'PLAN DE ADQUISICIONES'!G$108)*($G238/$F238)))</f>
        <v>0</v>
      </c>
      <c r="J238" s="556">
        <f>IF( $F238=0,0,((($F238/$E238)*'PLAN DE ADQUISICIONES'!H$108)*($G238/$F238)))</f>
        <v>0</v>
      </c>
      <c r="K238" s="556">
        <f>IF( $F238=0,0,((($F238/$E238)*'PLAN DE ADQUISICIONES'!I$108)*($G238/$F238)))</f>
        <v>0</v>
      </c>
      <c r="L238" s="556">
        <f>IF( $F238=0,0,((($F238/$E238)*'PLAN DE ADQUISICIONES'!J$108)*($G238/$F238)))</f>
        <v>0</v>
      </c>
      <c r="M238" s="556">
        <f>IF( $F238=0,0,((($F238/$E238)*'PLAN DE ADQUISICIONES'!K$108)*($G238/$F238)))</f>
        <v>0</v>
      </c>
      <c r="N238" s="556">
        <f>IF( $F238=0,0,((($F238/$E238)*'PLAN DE ADQUISICIONES'!L$108)*($G238/$F238)))</f>
        <v>0</v>
      </c>
      <c r="O238" s="556">
        <f>IF( $F238=0,0,((($F238/$E238)*'PLAN DE ADQUISICIONES'!M$108)*($G238/$F238)))</f>
        <v>0</v>
      </c>
      <c r="P238" s="556">
        <f>IF( $F238=0,0,((($F238/$E238)*'PLAN DE ADQUISICIONES'!N$108)*($G238/$F238)))</f>
        <v>0</v>
      </c>
      <c r="Q238" s="556">
        <f>IF( $F238=0,0,((($F238/$E238)*'PLAN DE ADQUISICIONES'!O$108)*($G238/$F238)))</f>
        <v>0</v>
      </c>
      <c r="R238" s="556">
        <f>IF( $F238=0,0,((($F238/$E238)*'PLAN DE ADQUISICIONES'!P$108)*($G238/$F238)))</f>
        <v>0</v>
      </c>
      <c r="S238" s="556">
        <f>IF( $F238=0,0,((($F238/$E238)*'PLAN DE ADQUISICIONES'!Q$108)*($G238/$F238)))</f>
        <v>0</v>
      </c>
      <c r="T238" s="423">
        <f t="shared" si="67"/>
        <v>0</v>
      </c>
      <c r="U238" s="558">
        <f>IF( $F238=0,0,((($F238/$E238)*'PLAN DE ADQUISICIONES'!R$108)*($G238/$F238)))</f>
        <v>0</v>
      </c>
      <c r="V238" s="556">
        <f>IF( $F238=0,0,((($F238/$E238)*'PLAN DE ADQUISICIONES'!S$108)*($G238/$F238)))</f>
        <v>0</v>
      </c>
      <c r="W238" s="556">
        <f>IF( $F238=0,0,((($F238/$E238)*'PLAN DE ADQUISICIONES'!T$108)*($G238/$F238)))</f>
        <v>0</v>
      </c>
      <c r="X238" s="556">
        <f>IF( $F238=0,0,((($F238/$E238)*'PLAN DE ADQUISICIONES'!U$108)*($G238/$F238)))</f>
        <v>0</v>
      </c>
      <c r="Y238" s="556">
        <f>IF( $F238=0,0,((($F238/$E238)*'PLAN DE ADQUISICIONES'!V$108)*($G238/$F238)))</f>
        <v>0</v>
      </c>
      <c r="Z238" s="556">
        <f>IF( $F238=0,0,((($F238/$E238)*'PLAN DE ADQUISICIONES'!W$108)*($G238/$F238)))</f>
        <v>0</v>
      </c>
      <c r="AA238" s="556">
        <f>IF( $F238=0,0,((($F238/$E238)*'PLAN DE ADQUISICIONES'!X$108)*($G238/$F238)))</f>
        <v>0</v>
      </c>
      <c r="AB238" s="556">
        <f>IF( $F238=0,0,((($F238/$E238)*'PLAN DE ADQUISICIONES'!Y$108)*($G238/$F238)))</f>
        <v>0</v>
      </c>
      <c r="AC238" s="556">
        <f>IF( $F238=0,0,((($F238/$E238)*'PLAN DE ADQUISICIONES'!Z$108)*($G238/$F238)))</f>
        <v>0</v>
      </c>
      <c r="AD238" s="556">
        <f>IF( $F238=0,0,((($F238/$E238)*'PLAN DE ADQUISICIONES'!AA$108)*($G238/$F238)))</f>
        <v>0</v>
      </c>
      <c r="AE238" s="556">
        <f>IF( $F238=0,0,((($F238/$E238)*'PLAN DE ADQUISICIONES'!AB$108)*($G238/$F238)))</f>
        <v>0</v>
      </c>
      <c r="AF238" s="556">
        <f>IF( $F238=0,0,((($F238/$E238)*'PLAN DE ADQUISICIONES'!AC$108)*($G238/$F238)))</f>
        <v>0</v>
      </c>
      <c r="AG238" s="421">
        <f t="shared" si="68"/>
        <v>0</v>
      </c>
      <c r="AH238" s="557">
        <f>IF( $F238=0,0,((($F238/$E238)*'PLAN DE ADQUISICIONES'!AD$108)*($G238/$F238)))</f>
        <v>0</v>
      </c>
      <c r="AI238" s="556">
        <f>IF( $F238=0,0,((($F238/$E238)*'PLAN DE ADQUISICIONES'!AE$108)*($G238/$F238)))</f>
        <v>0</v>
      </c>
      <c r="AJ238" s="556">
        <f>IF( $F238=0,0,((($F238/$E238)*'PLAN DE ADQUISICIONES'!AF$108)*($G238/$F238)))</f>
        <v>0</v>
      </c>
      <c r="AK238" s="556">
        <f>IF( $F238=0,0,((($F238/$E238)*'PLAN DE ADQUISICIONES'!AG$108)*($G238/$F238)))</f>
        <v>0</v>
      </c>
      <c r="AL238" s="556">
        <f>IF( $F238=0,0,((($F238/$E238)*'PLAN DE ADQUISICIONES'!AH$108)*($G238/$F238)))</f>
        <v>0</v>
      </c>
      <c r="AM238" s="556">
        <f>IF( $F238=0,0,((($F238/$E238)*'PLAN DE ADQUISICIONES'!AI$108)*($G238/$F238)))</f>
        <v>0</v>
      </c>
      <c r="AN238" s="556">
        <f>IF( $F238=0,0,((($F238/$E238)*'PLAN DE ADQUISICIONES'!AJ$108)*($G238/$F238)))</f>
        <v>0</v>
      </c>
      <c r="AO238" s="556">
        <f>IF( $F238=0,0,((($F238/$E238)*'PLAN DE ADQUISICIONES'!AK$108)*($G238/$F238)))</f>
        <v>0</v>
      </c>
      <c r="AP238" s="556">
        <f>IF( $F238=0,0,((($F238/$E238)*'PLAN DE ADQUISICIONES'!AL$108)*($G238/$F238)))</f>
        <v>0</v>
      </c>
      <c r="AQ238" s="556">
        <f>IF( $F238=0,0,((($F238/$E238)*'PLAN DE ADQUISICIONES'!AM$108)*($G238/$F238)))</f>
        <v>0</v>
      </c>
      <c r="AR238" s="556">
        <f>IF( $F238=0,0,((($F238/$E238)*'PLAN DE ADQUISICIONES'!AN$108)*($G238/$F238)))</f>
        <v>0</v>
      </c>
      <c r="AS238" s="556">
        <f>IF( $F238=0,0,((($F238/$E238)*'PLAN DE ADQUISICIONES'!AO$108)*($G238/$F238)))</f>
        <v>0</v>
      </c>
      <c r="AT238" s="423">
        <f t="shared" si="69"/>
        <v>0</v>
      </c>
      <c r="AU238" s="426">
        <f>AS238+AR238+AQ238+AP238+AO238+AN238+AM238+AL238+AK238+AJ238+AI238+AH238+AF238+AE238+AD238+AC238+AB238+AA238+Z238+Y238+X238+W238+V238+U238+S238+R238+Q238+P238+O238+N238+M238+L238+K238+J238+I238+H238</f>
        <v>0</v>
      </c>
      <c r="AV238" s="392">
        <f t="shared" si="59"/>
        <v>0</v>
      </c>
    </row>
    <row r="239" spans="2:48" s="60" customFormat="1" ht="13.5" x14ac:dyDescent="0.25">
      <c r="B239" s="460" t="str">
        <f>+'FORMATO COSTEO C6'!C59</f>
        <v>6.3.5</v>
      </c>
      <c r="C239" s="447" t="str">
        <f>+'FORMATO COSTEO C6'!B59</f>
        <v>Materiales y suministros de oficina</v>
      </c>
      <c r="D239" s="458"/>
      <c r="E239" s="540"/>
      <c r="F239" s="450">
        <f>+'FORMATO COSTEO C6'!G59</f>
        <v>0</v>
      </c>
      <c r="G239" s="451">
        <f>+'FORMATO COSTEO C6'!L59</f>
        <v>0</v>
      </c>
      <c r="H239" s="452">
        <f>SUM(H240:H242)</f>
        <v>0</v>
      </c>
      <c r="I239" s="450">
        <f t="shared" ref="I239:AU239" si="73">SUM(I240:I242)</f>
        <v>0</v>
      </c>
      <c r="J239" s="450">
        <f t="shared" si="73"/>
        <v>0</v>
      </c>
      <c r="K239" s="450">
        <f t="shared" si="73"/>
        <v>0</v>
      </c>
      <c r="L239" s="450">
        <f t="shared" si="73"/>
        <v>0</v>
      </c>
      <c r="M239" s="450">
        <f t="shared" si="73"/>
        <v>0</v>
      </c>
      <c r="N239" s="450">
        <f t="shared" si="73"/>
        <v>0</v>
      </c>
      <c r="O239" s="450">
        <f t="shared" si="73"/>
        <v>0</v>
      </c>
      <c r="P239" s="450">
        <f t="shared" si="73"/>
        <v>0</v>
      </c>
      <c r="Q239" s="450">
        <f t="shared" si="73"/>
        <v>0</v>
      </c>
      <c r="R239" s="450">
        <f t="shared" si="73"/>
        <v>0</v>
      </c>
      <c r="S239" s="450">
        <f t="shared" si="73"/>
        <v>0</v>
      </c>
      <c r="T239" s="453">
        <f t="shared" si="73"/>
        <v>0</v>
      </c>
      <c r="U239" s="454">
        <f t="shared" si="73"/>
        <v>0</v>
      </c>
      <c r="V239" s="450">
        <f t="shared" si="73"/>
        <v>0</v>
      </c>
      <c r="W239" s="450">
        <f t="shared" si="73"/>
        <v>0</v>
      </c>
      <c r="X239" s="450">
        <f t="shared" si="73"/>
        <v>0</v>
      </c>
      <c r="Y239" s="450">
        <f t="shared" si="73"/>
        <v>0</v>
      </c>
      <c r="Z239" s="450">
        <f t="shared" si="73"/>
        <v>0</v>
      </c>
      <c r="AA239" s="450">
        <f t="shared" si="73"/>
        <v>0</v>
      </c>
      <c r="AB239" s="450">
        <f t="shared" si="73"/>
        <v>0</v>
      </c>
      <c r="AC239" s="450">
        <f t="shared" si="73"/>
        <v>0</v>
      </c>
      <c r="AD239" s="450">
        <f t="shared" si="73"/>
        <v>0</v>
      </c>
      <c r="AE239" s="450">
        <f t="shared" si="73"/>
        <v>0</v>
      </c>
      <c r="AF239" s="450">
        <f t="shared" si="73"/>
        <v>0</v>
      </c>
      <c r="AG239" s="451">
        <f>SUM(AG240:AG242)</f>
        <v>0</v>
      </c>
      <c r="AH239" s="452">
        <f t="shared" si="73"/>
        <v>0</v>
      </c>
      <c r="AI239" s="450">
        <f t="shared" si="73"/>
        <v>0</v>
      </c>
      <c r="AJ239" s="450">
        <f t="shared" si="73"/>
        <v>0</v>
      </c>
      <c r="AK239" s="450">
        <f t="shared" si="73"/>
        <v>0</v>
      </c>
      <c r="AL239" s="450">
        <f t="shared" si="73"/>
        <v>0</v>
      </c>
      <c r="AM239" s="450">
        <f t="shared" si="73"/>
        <v>0</v>
      </c>
      <c r="AN239" s="450">
        <f t="shared" si="73"/>
        <v>0</v>
      </c>
      <c r="AO239" s="450">
        <f t="shared" si="73"/>
        <v>0</v>
      </c>
      <c r="AP239" s="450">
        <f t="shared" si="73"/>
        <v>0</v>
      </c>
      <c r="AQ239" s="450">
        <f t="shared" si="73"/>
        <v>0</v>
      </c>
      <c r="AR239" s="450">
        <f t="shared" si="73"/>
        <v>0</v>
      </c>
      <c r="AS239" s="450">
        <f t="shared" si="73"/>
        <v>0</v>
      </c>
      <c r="AT239" s="453">
        <f t="shared" si="73"/>
        <v>0</v>
      </c>
      <c r="AU239" s="455">
        <f t="shared" si="73"/>
        <v>0</v>
      </c>
      <c r="AV239" s="392">
        <f t="shared" si="59"/>
        <v>0</v>
      </c>
    </row>
    <row r="240" spans="2:48" s="60" customFormat="1" ht="13.5" x14ac:dyDescent="0.25">
      <c r="B240" s="416" t="str">
        <f>'FORMATO COSTEO C6'!C60</f>
        <v>6.3.5.1</v>
      </c>
      <c r="C240" s="439">
        <f>'FORMATO COSTEO C6'!B60</f>
        <v>0</v>
      </c>
      <c r="D240" s="428" t="str">
        <f>'FORMATO COSTEO C6'!D60</f>
        <v>Unidad medida</v>
      </c>
      <c r="E240" s="530">
        <f>'FORMATO COSTEO C6'!E60</f>
        <v>0</v>
      </c>
      <c r="F240" s="556">
        <f>'FORMATO COSTEO C6'!G60</f>
        <v>0</v>
      </c>
      <c r="G240" s="497">
        <f>'FORMATO COSTEO C6'!L60</f>
        <v>0</v>
      </c>
      <c r="H240" s="557">
        <f>IF( $F240=0,0,((($F240/$E240)*'PLAN DE ADQUISICIONES'!F$110)*($G240/$F240)))</f>
        <v>0</v>
      </c>
      <c r="I240" s="556">
        <f>IF( $F240=0,0,((($F240/$E240)*'PLAN DE ADQUISICIONES'!G$110)*($G240/$F240)))</f>
        <v>0</v>
      </c>
      <c r="J240" s="556">
        <f>IF( $F240=0,0,((($F240/$E240)*'PLAN DE ADQUISICIONES'!H$110)*($G240/$F240)))</f>
        <v>0</v>
      </c>
      <c r="K240" s="556">
        <f>IF( $F240=0,0,((($F240/$E240)*'PLAN DE ADQUISICIONES'!I$110)*($G240/$F240)))</f>
        <v>0</v>
      </c>
      <c r="L240" s="556">
        <f>IF( $F240=0,0,((($F240/$E240)*'PLAN DE ADQUISICIONES'!J$110)*($G240/$F240)))</f>
        <v>0</v>
      </c>
      <c r="M240" s="556">
        <f>IF( $F240=0,0,((($F240/$E240)*'PLAN DE ADQUISICIONES'!K$110)*($G240/$F240)))</f>
        <v>0</v>
      </c>
      <c r="N240" s="556">
        <f>IF( $F240=0,0,((($F240/$E240)*'PLAN DE ADQUISICIONES'!L$110)*($G240/$F240)))</f>
        <v>0</v>
      </c>
      <c r="O240" s="556">
        <f>IF( $F240=0,0,((($F240/$E240)*'PLAN DE ADQUISICIONES'!M$110)*($G240/$F240)))</f>
        <v>0</v>
      </c>
      <c r="P240" s="556">
        <f>IF( $F240=0,0,((($F240/$E240)*'PLAN DE ADQUISICIONES'!N$110)*($G240/$F240)))</f>
        <v>0</v>
      </c>
      <c r="Q240" s="556">
        <f>IF( $F240=0,0,((($F240/$E240)*'PLAN DE ADQUISICIONES'!O$110)*($G240/$F240)))</f>
        <v>0</v>
      </c>
      <c r="R240" s="556">
        <f>IF( $F240=0,0,((($F240/$E240)*'PLAN DE ADQUISICIONES'!P$110)*($G240/$F240)))</f>
        <v>0</v>
      </c>
      <c r="S240" s="556">
        <f>IF( $F240=0,0,((($F240/$E240)*'PLAN DE ADQUISICIONES'!Q$110)*($G240/$F240)))</f>
        <v>0</v>
      </c>
      <c r="T240" s="423">
        <f t="shared" si="67"/>
        <v>0</v>
      </c>
      <c r="U240" s="558">
        <f>IF( $F240=0,0,((($F240/$E240)*'PLAN DE ADQUISICIONES'!R$110)*($G240/$F240)))</f>
        <v>0</v>
      </c>
      <c r="V240" s="556">
        <f>IF( $F240=0,0,((($F240/$E240)*'PLAN DE ADQUISICIONES'!S$110)*($G240/$F240)))</f>
        <v>0</v>
      </c>
      <c r="W240" s="556">
        <f>IF( $F240=0,0,((($F240/$E240)*'PLAN DE ADQUISICIONES'!T$110)*($G240/$F240)))</f>
        <v>0</v>
      </c>
      <c r="X240" s="556">
        <f>IF( $F240=0,0,((($F240/$E240)*'PLAN DE ADQUISICIONES'!U$110)*($G240/$F240)))</f>
        <v>0</v>
      </c>
      <c r="Y240" s="556">
        <f>IF( $F240=0,0,((($F240/$E240)*'PLAN DE ADQUISICIONES'!V$110)*($G240/$F240)))</f>
        <v>0</v>
      </c>
      <c r="Z240" s="556">
        <f>IF( $F240=0,0,((($F240/$E240)*'PLAN DE ADQUISICIONES'!W$110)*($G240/$F240)))</f>
        <v>0</v>
      </c>
      <c r="AA240" s="556">
        <f>IF( $F240=0,0,((($F240/$E240)*'PLAN DE ADQUISICIONES'!X$110)*($G240/$F240)))</f>
        <v>0</v>
      </c>
      <c r="AB240" s="556">
        <f>IF( $F240=0,0,((($F240/$E240)*'PLAN DE ADQUISICIONES'!Y$110)*($G240/$F240)))</f>
        <v>0</v>
      </c>
      <c r="AC240" s="556">
        <f>IF( $F240=0,0,((($F240/$E240)*'PLAN DE ADQUISICIONES'!Z$110)*($G240/$F240)))</f>
        <v>0</v>
      </c>
      <c r="AD240" s="556">
        <f>IF( $F240=0,0,((($F240/$E240)*'PLAN DE ADQUISICIONES'!AA$110)*($G240/$F240)))</f>
        <v>0</v>
      </c>
      <c r="AE240" s="556">
        <f>IF( $F240=0,0,((($F240/$E240)*'PLAN DE ADQUISICIONES'!AB$110)*($G240/$F240)))</f>
        <v>0</v>
      </c>
      <c r="AF240" s="556">
        <f>IF( $F240=0,0,((($F240/$E240)*'PLAN DE ADQUISICIONES'!AC$110)*($G240/$F240)))</f>
        <v>0</v>
      </c>
      <c r="AG240" s="421">
        <f t="shared" si="68"/>
        <v>0</v>
      </c>
      <c r="AH240" s="557">
        <f>IF( $F240=0,0,((($F240/$E240)*'PLAN DE ADQUISICIONES'!AD$110)*($G240/$F240)))</f>
        <v>0</v>
      </c>
      <c r="AI240" s="556">
        <f>IF( $F240=0,0,((($F240/$E240)*'PLAN DE ADQUISICIONES'!AE$110)*($G240/$F240)))</f>
        <v>0</v>
      </c>
      <c r="AJ240" s="556">
        <f>IF( $F240=0,0,((($F240/$E240)*'PLAN DE ADQUISICIONES'!AF$110)*($G240/$F240)))</f>
        <v>0</v>
      </c>
      <c r="AK240" s="556">
        <f>IF( $F240=0,0,((($F240/$E240)*'PLAN DE ADQUISICIONES'!AG$110)*($G240/$F240)))</f>
        <v>0</v>
      </c>
      <c r="AL240" s="556">
        <f>IF( $F240=0,0,((($F240/$E240)*'PLAN DE ADQUISICIONES'!AH$110)*($G240/$F240)))</f>
        <v>0</v>
      </c>
      <c r="AM240" s="556">
        <f>IF( $F240=0,0,((($F240/$E240)*'PLAN DE ADQUISICIONES'!AI$110)*($G240/$F240)))</f>
        <v>0</v>
      </c>
      <c r="AN240" s="556">
        <f>IF( $F240=0,0,((($F240/$E240)*'PLAN DE ADQUISICIONES'!AJ$110)*($G240/$F240)))</f>
        <v>0</v>
      </c>
      <c r="AO240" s="556">
        <f>IF( $F240=0,0,((($F240/$E240)*'PLAN DE ADQUISICIONES'!AK$110)*($G240/$F240)))</f>
        <v>0</v>
      </c>
      <c r="AP240" s="556">
        <f>IF( $F240=0,0,((($F240/$E240)*'PLAN DE ADQUISICIONES'!AL$110)*($G240/$F240)))</f>
        <v>0</v>
      </c>
      <c r="AQ240" s="556">
        <f>IF( $F240=0,0,((($F240/$E240)*'PLAN DE ADQUISICIONES'!AM$110)*($G240/$F240)))</f>
        <v>0</v>
      </c>
      <c r="AR240" s="556">
        <f>IF( $F240=0,0,((($F240/$E240)*'PLAN DE ADQUISICIONES'!AN$110)*($G240/$F240)))</f>
        <v>0</v>
      </c>
      <c r="AS240" s="556">
        <f>IF( $F240=0,0,((($F240/$E240)*'PLAN DE ADQUISICIONES'!AO$110)*($G240/$F240)))</f>
        <v>0</v>
      </c>
      <c r="AT240" s="423">
        <f t="shared" si="69"/>
        <v>0</v>
      </c>
      <c r="AU240" s="426">
        <f>AS240+AR240+AQ240+AP240+AO240+AN240+AM240+AL240+AK240+AJ240+AI240+AH240+AF240+AE240+AD240+AC240+AB240+AA240+Z240+Y240+X240+W240+V240+U240+S240+R240+Q240+P240+O240+N240+M240+L240+K240+J240+I240+H240</f>
        <v>0</v>
      </c>
      <c r="AV240" s="392">
        <f t="shared" si="59"/>
        <v>0</v>
      </c>
    </row>
    <row r="241" spans="2:48" s="60" customFormat="1" ht="13.5" x14ac:dyDescent="0.25">
      <c r="B241" s="416" t="str">
        <f>'FORMATO COSTEO C6'!C61</f>
        <v>6.3.5.2</v>
      </c>
      <c r="C241" s="439">
        <f>'FORMATO COSTEO C6'!B61</f>
        <v>0</v>
      </c>
      <c r="D241" s="428" t="str">
        <f>'FORMATO COSTEO C6'!D61</f>
        <v>Unidad medida</v>
      </c>
      <c r="E241" s="530">
        <f>'FORMATO COSTEO C6'!E61</f>
        <v>0</v>
      </c>
      <c r="F241" s="556">
        <f>'FORMATO COSTEO C6'!G61</f>
        <v>0</v>
      </c>
      <c r="G241" s="497">
        <f>'FORMATO COSTEO C6'!L61</f>
        <v>0</v>
      </c>
      <c r="H241" s="557">
        <f>IF( $F241=0,0,((($F241/$E241)*'PLAN DE ADQUISICIONES'!F$111)*($G241/$F241)))</f>
        <v>0</v>
      </c>
      <c r="I241" s="556">
        <f>IF( $F241=0,0,((($F241/$E241)*'PLAN DE ADQUISICIONES'!G$111)*($G241/$F241)))</f>
        <v>0</v>
      </c>
      <c r="J241" s="556">
        <f>IF( $F241=0,0,((($F241/$E241)*'PLAN DE ADQUISICIONES'!H$111)*($G241/$F241)))</f>
        <v>0</v>
      </c>
      <c r="K241" s="556">
        <f>IF( $F241=0,0,((($F241/$E241)*'PLAN DE ADQUISICIONES'!I$111)*($G241/$F241)))</f>
        <v>0</v>
      </c>
      <c r="L241" s="556">
        <f>IF( $F241=0,0,((($F241/$E241)*'PLAN DE ADQUISICIONES'!J$111)*($G241/$F241)))</f>
        <v>0</v>
      </c>
      <c r="M241" s="556">
        <f>IF( $F241=0,0,((($F241/$E241)*'PLAN DE ADQUISICIONES'!K$111)*($G241/$F241)))</f>
        <v>0</v>
      </c>
      <c r="N241" s="556">
        <f>IF( $F241=0,0,((($F241/$E241)*'PLAN DE ADQUISICIONES'!L$111)*($G241/$F241)))</f>
        <v>0</v>
      </c>
      <c r="O241" s="556">
        <f>IF( $F241=0,0,((($F241/$E241)*'PLAN DE ADQUISICIONES'!M$111)*($G241/$F241)))</f>
        <v>0</v>
      </c>
      <c r="P241" s="556">
        <f>IF( $F241=0,0,((($F241/$E241)*'PLAN DE ADQUISICIONES'!N$111)*($G241/$F241)))</f>
        <v>0</v>
      </c>
      <c r="Q241" s="556">
        <f>IF( $F241=0,0,((($F241/$E241)*'PLAN DE ADQUISICIONES'!O$111)*($G241/$F241)))</f>
        <v>0</v>
      </c>
      <c r="R241" s="556">
        <f>IF( $F241=0,0,((($F241/$E241)*'PLAN DE ADQUISICIONES'!P$111)*($G241/$F241)))</f>
        <v>0</v>
      </c>
      <c r="S241" s="556">
        <f>IF( $F241=0,0,((($F241/$E241)*'PLAN DE ADQUISICIONES'!Q$111)*($G241/$F241)))</f>
        <v>0</v>
      </c>
      <c r="T241" s="423">
        <f t="shared" si="67"/>
        <v>0</v>
      </c>
      <c r="U241" s="558">
        <f>IF( $F241=0,0,((($F241/$E241)*'PLAN DE ADQUISICIONES'!R$111)*($G241/$F241)))</f>
        <v>0</v>
      </c>
      <c r="V241" s="556">
        <f>IF( $F241=0,0,((($F241/$E241)*'PLAN DE ADQUISICIONES'!S$111)*($G241/$F241)))</f>
        <v>0</v>
      </c>
      <c r="W241" s="556">
        <f>IF( $F241=0,0,((($F241/$E241)*'PLAN DE ADQUISICIONES'!T$111)*($G241/$F241)))</f>
        <v>0</v>
      </c>
      <c r="X241" s="556">
        <f>IF( $F241=0,0,((($F241/$E241)*'PLAN DE ADQUISICIONES'!U$111)*($G241/$F241)))</f>
        <v>0</v>
      </c>
      <c r="Y241" s="556">
        <f>IF( $F241=0,0,((($F241/$E241)*'PLAN DE ADQUISICIONES'!V$111)*($G241/$F241)))</f>
        <v>0</v>
      </c>
      <c r="Z241" s="556">
        <f>IF( $F241=0,0,((($F241/$E241)*'PLAN DE ADQUISICIONES'!W$111)*($G241/$F241)))</f>
        <v>0</v>
      </c>
      <c r="AA241" s="556">
        <f>IF( $F241=0,0,((($F241/$E241)*'PLAN DE ADQUISICIONES'!X$111)*($G241/$F241)))</f>
        <v>0</v>
      </c>
      <c r="AB241" s="556">
        <f>IF( $F241=0,0,((($F241/$E241)*'PLAN DE ADQUISICIONES'!Y$111)*($G241/$F241)))</f>
        <v>0</v>
      </c>
      <c r="AC241" s="556">
        <f>IF( $F241=0,0,((($F241/$E241)*'PLAN DE ADQUISICIONES'!Z$111)*($G241/$F241)))</f>
        <v>0</v>
      </c>
      <c r="AD241" s="556">
        <f>IF( $F241=0,0,((($F241/$E241)*'PLAN DE ADQUISICIONES'!AA$111)*($G241/$F241)))</f>
        <v>0</v>
      </c>
      <c r="AE241" s="556">
        <f>IF( $F241=0,0,((($F241/$E241)*'PLAN DE ADQUISICIONES'!AB$111)*($G241/$F241)))</f>
        <v>0</v>
      </c>
      <c r="AF241" s="556">
        <f>IF( $F241=0,0,((($F241/$E241)*'PLAN DE ADQUISICIONES'!AC$111)*($G241/$F241)))</f>
        <v>0</v>
      </c>
      <c r="AG241" s="421">
        <f t="shared" si="68"/>
        <v>0</v>
      </c>
      <c r="AH241" s="557">
        <f>IF( $F241=0,0,((($F241/$E241)*'PLAN DE ADQUISICIONES'!AD$111)*($G241/$F241)))</f>
        <v>0</v>
      </c>
      <c r="AI241" s="556">
        <f>IF( $F241=0,0,((($F241/$E241)*'PLAN DE ADQUISICIONES'!AE$111)*($G241/$F241)))</f>
        <v>0</v>
      </c>
      <c r="AJ241" s="556">
        <f>IF( $F241=0,0,((($F241/$E241)*'PLAN DE ADQUISICIONES'!AF$111)*($G241/$F241)))</f>
        <v>0</v>
      </c>
      <c r="AK241" s="556">
        <f>IF( $F241=0,0,((($F241/$E241)*'PLAN DE ADQUISICIONES'!AG$111)*($G241/$F241)))</f>
        <v>0</v>
      </c>
      <c r="AL241" s="556">
        <f>IF( $F241=0,0,((($F241/$E241)*'PLAN DE ADQUISICIONES'!AH$111)*($G241/$F241)))</f>
        <v>0</v>
      </c>
      <c r="AM241" s="556">
        <f>IF( $F241=0,0,((($F241/$E241)*'PLAN DE ADQUISICIONES'!AI$111)*($G241/$F241)))</f>
        <v>0</v>
      </c>
      <c r="AN241" s="556">
        <f>IF( $F241=0,0,((($F241/$E241)*'PLAN DE ADQUISICIONES'!AJ$111)*($G241/$F241)))</f>
        <v>0</v>
      </c>
      <c r="AO241" s="556">
        <f>IF( $F241=0,0,((($F241/$E241)*'PLAN DE ADQUISICIONES'!AK$111)*($G241/$F241)))</f>
        <v>0</v>
      </c>
      <c r="AP241" s="556">
        <f>IF( $F241=0,0,((($F241/$E241)*'PLAN DE ADQUISICIONES'!AL$111)*($G241/$F241)))</f>
        <v>0</v>
      </c>
      <c r="AQ241" s="556">
        <f>IF( $F241=0,0,((($F241/$E241)*'PLAN DE ADQUISICIONES'!AM$111)*($G241/$F241)))</f>
        <v>0</v>
      </c>
      <c r="AR241" s="556">
        <f>IF( $F241=0,0,((($F241/$E241)*'PLAN DE ADQUISICIONES'!AN$111)*($G241/$F241)))</f>
        <v>0</v>
      </c>
      <c r="AS241" s="556">
        <f>IF( $F241=0,0,((($F241/$E241)*'PLAN DE ADQUISICIONES'!AO$111)*($G241/$F241)))</f>
        <v>0</v>
      </c>
      <c r="AT241" s="423">
        <f t="shared" si="69"/>
        <v>0</v>
      </c>
      <c r="AU241" s="426">
        <f>AS241+AR241+AQ241+AP241+AO241+AN241+AM241+AL241+AK241+AJ241+AI241+AH241+AF241+AE241+AD241+AC241+AB241+AA241+Z241+Y241+X241+W241+V241+U241+S241+R241+Q241+P241+O241+N241+M241+L241+K241+J241+I241+H241</f>
        <v>0</v>
      </c>
      <c r="AV241" s="392">
        <f t="shared" si="59"/>
        <v>0</v>
      </c>
    </row>
    <row r="242" spans="2:48" s="60" customFormat="1" ht="13.5" x14ac:dyDescent="0.25">
      <c r="B242" s="416" t="str">
        <f>'FORMATO COSTEO C6'!C62</f>
        <v>6.3.5.3</v>
      </c>
      <c r="C242" s="439">
        <f>'FORMATO COSTEO C6'!B62</f>
        <v>0</v>
      </c>
      <c r="D242" s="428" t="str">
        <f>'FORMATO COSTEO C6'!D62</f>
        <v>Unidad medida</v>
      </c>
      <c r="E242" s="530">
        <f>'FORMATO COSTEO C6'!E62</f>
        <v>0</v>
      </c>
      <c r="F242" s="556">
        <f>'FORMATO COSTEO C6'!G62</f>
        <v>0</v>
      </c>
      <c r="G242" s="497">
        <f>'FORMATO COSTEO C6'!L62</f>
        <v>0</v>
      </c>
      <c r="H242" s="557">
        <f>IF( $F242=0,0,((($F242/$E242)*'PLAN DE ADQUISICIONES'!F$112)*($G242/$F242)))</f>
        <v>0</v>
      </c>
      <c r="I242" s="556">
        <f>IF( $F242=0,0,((($F242/$E242)*'PLAN DE ADQUISICIONES'!G$112)*($G242/$F242)))</f>
        <v>0</v>
      </c>
      <c r="J242" s="556">
        <f>IF( $F242=0,0,((($F242/$E242)*'PLAN DE ADQUISICIONES'!H$112)*($G242/$F242)))</f>
        <v>0</v>
      </c>
      <c r="K242" s="556">
        <f>IF( $F242=0,0,((($F242/$E242)*'PLAN DE ADQUISICIONES'!I$112)*($G242/$F242)))</f>
        <v>0</v>
      </c>
      <c r="L242" s="556">
        <f>IF( $F242=0,0,((($F242/$E242)*'PLAN DE ADQUISICIONES'!J$112)*($G242/$F242)))</f>
        <v>0</v>
      </c>
      <c r="M242" s="556">
        <f>IF( $F242=0,0,((($F242/$E242)*'PLAN DE ADQUISICIONES'!K$112)*($G242/$F242)))</f>
        <v>0</v>
      </c>
      <c r="N242" s="556">
        <f>IF( $F242=0,0,((($F242/$E242)*'PLAN DE ADQUISICIONES'!L$112)*($G242/$F242)))</f>
        <v>0</v>
      </c>
      <c r="O242" s="556">
        <f>IF( $F242=0,0,((($F242/$E242)*'PLAN DE ADQUISICIONES'!M$112)*($G242/$F242)))</f>
        <v>0</v>
      </c>
      <c r="P242" s="556">
        <f>IF( $F242=0,0,((($F242/$E242)*'PLAN DE ADQUISICIONES'!N$112)*($G242/$F242)))</f>
        <v>0</v>
      </c>
      <c r="Q242" s="556">
        <f>IF( $F242=0,0,((($F242/$E242)*'PLAN DE ADQUISICIONES'!O$112)*($G242/$F242)))</f>
        <v>0</v>
      </c>
      <c r="R242" s="556">
        <f>IF( $F242=0,0,((($F242/$E242)*'PLAN DE ADQUISICIONES'!P$112)*($G242/$F242)))</f>
        <v>0</v>
      </c>
      <c r="S242" s="556">
        <f>IF( $F242=0,0,((($F242/$E242)*'PLAN DE ADQUISICIONES'!Q$112)*($G242/$F242)))</f>
        <v>0</v>
      </c>
      <c r="T242" s="423">
        <f t="shared" si="67"/>
        <v>0</v>
      </c>
      <c r="U242" s="558">
        <f>IF( $F242=0,0,((($F242/$E242)*'PLAN DE ADQUISICIONES'!R$112)*($G242/$F242)))</f>
        <v>0</v>
      </c>
      <c r="V242" s="556">
        <f>IF( $F242=0,0,((($F242/$E242)*'PLAN DE ADQUISICIONES'!S$112)*($G242/$F242)))</f>
        <v>0</v>
      </c>
      <c r="W242" s="556">
        <f>IF( $F242=0,0,((($F242/$E242)*'PLAN DE ADQUISICIONES'!T$112)*($G242/$F242)))</f>
        <v>0</v>
      </c>
      <c r="X242" s="556">
        <f>IF( $F242=0,0,((($F242/$E242)*'PLAN DE ADQUISICIONES'!U$112)*($G242/$F242)))</f>
        <v>0</v>
      </c>
      <c r="Y242" s="556">
        <f>IF( $F242=0,0,((($F242/$E242)*'PLAN DE ADQUISICIONES'!V$112)*($G242/$F242)))</f>
        <v>0</v>
      </c>
      <c r="Z242" s="556">
        <f>IF( $F242=0,0,((($F242/$E242)*'PLAN DE ADQUISICIONES'!W$112)*($G242/$F242)))</f>
        <v>0</v>
      </c>
      <c r="AA242" s="556">
        <f>IF( $F242=0,0,((($F242/$E242)*'PLAN DE ADQUISICIONES'!X$112)*($G242/$F242)))</f>
        <v>0</v>
      </c>
      <c r="AB242" s="556">
        <f>IF( $F242=0,0,((($F242/$E242)*'PLAN DE ADQUISICIONES'!Y$112)*($G242/$F242)))</f>
        <v>0</v>
      </c>
      <c r="AC242" s="556">
        <f>IF( $F242=0,0,((($F242/$E242)*'PLAN DE ADQUISICIONES'!Z$112)*($G242/$F242)))</f>
        <v>0</v>
      </c>
      <c r="AD242" s="556">
        <f>IF( $F242=0,0,((($F242/$E242)*'PLAN DE ADQUISICIONES'!AA$112)*($G242/$F242)))</f>
        <v>0</v>
      </c>
      <c r="AE242" s="556">
        <f>IF( $F242=0,0,((($F242/$E242)*'PLAN DE ADQUISICIONES'!AB$112)*($G242/$F242)))</f>
        <v>0</v>
      </c>
      <c r="AF242" s="556">
        <f>IF( $F242=0,0,((($F242/$E242)*'PLAN DE ADQUISICIONES'!AC$112)*($G242/$F242)))</f>
        <v>0</v>
      </c>
      <c r="AG242" s="421">
        <f t="shared" si="68"/>
        <v>0</v>
      </c>
      <c r="AH242" s="557">
        <f>IF( $F242=0,0,((($F242/$E242)*'PLAN DE ADQUISICIONES'!AD$112)*($G242/$F242)))</f>
        <v>0</v>
      </c>
      <c r="AI242" s="556">
        <f>IF( $F242=0,0,((($F242/$E242)*'PLAN DE ADQUISICIONES'!AE$112)*($G242/$F242)))</f>
        <v>0</v>
      </c>
      <c r="AJ242" s="556">
        <f>IF( $F242=0,0,((($F242/$E242)*'PLAN DE ADQUISICIONES'!AF$112)*($G242/$F242)))</f>
        <v>0</v>
      </c>
      <c r="AK242" s="556">
        <f>IF( $F242=0,0,((($F242/$E242)*'PLAN DE ADQUISICIONES'!AG$112)*($G242/$F242)))</f>
        <v>0</v>
      </c>
      <c r="AL242" s="556">
        <f>IF( $F242=0,0,((($F242/$E242)*'PLAN DE ADQUISICIONES'!AH$112)*($G242/$F242)))</f>
        <v>0</v>
      </c>
      <c r="AM242" s="556">
        <f>IF( $F242=0,0,((($F242/$E242)*'PLAN DE ADQUISICIONES'!AI$112)*($G242/$F242)))</f>
        <v>0</v>
      </c>
      <c r="AN242" s="556">
        <f>IF( $F242=0,0,((($F242/$E242)*'PLAN DE ADQUISICIONES'!AJ$112)*($G242/$F242)))</f>
        <v>0</v>
      </c>
      <c r="AO242" s="556">
        <f>IF( $F242=0,0,((($F242/$E242)*'PLAN DE ADQUISICIONES'!AK$112)*($G242/$F242)))</f>
        <v>0</v>
      </c>
      <c r="AP242" s="556">
        <f>IF( $F242=0,0,((($F242/$E242)*'PLAN DE ADQUISICIONES'!AL$112)*($G242/$F242)))</f>
        <v>0</v>
      </c>
      <c r="AQ242" s="556">
        <f>IF( $F242=0,0,((($F242/$E242)*'PLAN DE ADQUISICIONES'!AM$112)*($G242/$F242)))</f>
        <v>0</v>
      </c>
      <c r="AR242" s="556">
        <f>IF( $F242=0,0,((($F242/$E242)*'PLAN DE ADQUISICIONES'!AN$112)*($G242/$F242)))</f>
        <v>0</v>
      </c>
      <c r="AS242" s="556">
        <f>IF( $F242=0,0,((($F242/$E242)*'PLAN DE ADQUISICIONES'!AO$112)*($G242/$F242)))</f>
        <v>0</v>
      </c>
      <c r="AT242" s="423">
        <f t="shared" si="69"/>
        <v>0</v>
      </c>
      <c r="AU242" s="426">
        <f>AS242+AR242+AQ242+AP242+AO242+AN242+AM242+AL242+AK242+AJ242+AI242+AH242+AF242+AE242+AD242+AC242+AB242+AA242+Z242+Y242+X242+W242+V242+U242+S242+R242+Q242+P242+O242+N242+M242+L242+K242+J242+I242+H242</f>
        <v>0</v>
      </c>
      <c r="AV242" s="392">
        <f t="shared" si="59"/>
        <v>0</v>
      </c>
    </row>
    <row r="243" spans="2:48" s="60" customFormat="1" ht="13.5" x14ac:dyDescent="0.25">
      <c r="B243" s="461" t="str">
        <f>+'FORMATO COSTEO C6'!C63</f>
        <v>6.3.6</v>
      </c>
      <c r="C243" s="447" t="str">
        <f>+'FORMATO COSTEO C6'!B63</f>
        <v>Comunicaciones</v>
      </c>
      <c r="D243" s="458"/>
      <c r="E243" s="540"/>
      <c r="F243" s="450">
        <f>+'FORMATO COSTEO C6'!G63</f>
        <v>0</v>
      </c>
      <c r="G243" s="451">
        <f>+'FORMATO COSTEO C6'!L63</f>
        <v>0</v>
      </c>
      <c r="H243" s="452">
        <f>SUM(H244:H246)</f>
        <v>0</v>
      </c>
      <c r="I243" s="450">
        <f t="shared" ref="I243:AU243" si="74">SUM(I244:I246)</f>
        <v>0</v>
      </c>
      <c r="J243" s="450">
        <f t="shared" si="74"/>
        <v>0</v>
      </c>
      <c r="K243" s="450">
        <f t="shared" si="74"/>
        <v>0</v>
      </c>
      <c r="L243" s="450">
        <f t="shared" si="74"/>
        <v>0</v>
      </c>
      <c r="M243" s="450">
        <f t="shared" si="74"/>
        <v>0</v>
      </c>
      <c r="N243" s="450">
        <f t="shared" si="74"/>
        <v>0</v>
      </c>
      <c r="O243" s="450">
        <f t="shared" si="74"/>
        <v>0</v>
      </c>
      <c r="P243" s="450">
        <f t="shared" si="74"/>
        <v>0</v>
      </c>
      <c r="Q243" s="450">
        <f t="shared" si="74"/>
        <v>0</v>
      </c>
      <c r="R243" s="450">
        <f t="shared" si="74"/>
        <v>0</v>
      </c>
      <c r="S243" s="450">
        <f t="shared" si="74"/>
        <v>0</v>
      </c>
      <c r="T243" s="453">
        <f t="shared" si="74"/>
        <v>0</v>
      </c>
      <c r="U243" s="454">
        <f t="shared" si="74"/>
        <v>0</v>
      </c>
      <c r="V243" s="450">
        <f t="shared" si="74"/>
        <v>0</v>
      </c>
      <c r="W243" s="450">
        <f t="shared" si="74"/>
        <v>0</v>
      </c>
      <c r="X243" s="450">
        <f t="shared" si="74"/>
        <v>0</v>
      </c>
      <c r="Y243" s="450">
        <f t="shared" si="74"/>
        <v>0</v>
      </c>
      <c r="Z243" s="450">
        <f t="shared" si="74"/>
        <v>0</v>
      </c>
      <c r="AA243" s="450">
        <f t="shared" si="74"/>
        <v>0</v>
      </c>
      <c r="AB243" s="450">
        <f t="shared" si="74"/>
        <v>0</v>
      </c>
      <c r="AC243" s="450">
        <f t="shared" si="74"/>
        <v>0</v>
      </c>
      <c r="AD243" s="450">
        <f t="shared" si="74"/>
        <v>0</v>
      </c>
      <c r="AE243" s="450">
        <f t="shared" si="74"/>
        <v>0</v>
      </c>
      <c r="AF243" s="450">
        <f t="shared" si="74"/>
        <v>0</v>
      </c>
      <c r="AG243" s="451">
        <f>SUM(AG244:AG246)</f>
        <v>0</v>
      </c>
      <c r="AH243" s="452">
        <f t="shared" si="74"/>
        <v>0</v>
      </c>
      <c r="AI243" s="450">
        <f t="shared" si="74"/>
        <v>0</v>
      </c>
      <c r="AJ243" s="450">
        <f t="shared" si="74"/>
        <v>0</v>
      </c>
      <c r="AK243" s="450">
        <f t="shared" si="74"/>
        <v>0</v>
      </c>
      <c r="AL243" s="450">
        <f t="shared" si="74"/>
        <v>0</v>
      </c>
      <c r="AM243" s="450">
        <f t="shared" si="74"/>
        <v>0</v>
      </c>
      <c r="AN243" s="450">
        <f t="shared" si="74"/>
        <v>0</v>
      </c>
      <c r="AO243" s="450">
        <f t="shared" si="74"/>
        <v>0</v>
      </c>
      <c r="AP243" s="450">
        <f t="shared" si="74"/>
        <v>0</v>
      </c>
      <c r="AQ243" s="450">
        <f t="shared" si="74"/>
        <v>0</v>
      </c>
      <c r="AR243" s="450">
        <f t="shared" si="74"/>
        <v>0</v>
      </c>
      <c r="AS243" s="450">
        <f t="shared" si="74"/>
        <v>0</v>
      </c>
      <c r="AT243" s="453">
        <f t="shared" si="74"/>
        <v>0</v>
      </c>
      <c r="AU243" s="455">
        <f t="shared" si="74"/>
        <v>0</v>
      </c>
      <c r="AV243" s="392">
        <f t="shared" si="59"/>
        <v>0</v>
      </c>
    </row>
    <row r="244" spans="2:48" s="60" customFormat="1" ht="13.5" x14ac:dyDescent="0.25">
      <c r="B244" s="416" t="str">
        <f>'FORMATO COSTEO C6'!C64</f>
        <v>6.3.6.1</v>
      </c>
      <c r="C244" s="439">
        <f>'FORMATO COSTEO C6'!B64</f>
        <v>0</v>
      </c>
      <c r="D244" s="428" t="str">
        <f>'FORMATO COSTEO C6'!D64</f>
        <v>Unidad medida</v>
      </c>
      <c r="E244" s="530">
        <f>'FORMATO COSTEO C6'!E64</f>
        <v>0</v>
      </c>
      <c r="F244" s="556">
        <f>'FORMATO COSTEO C6'!G64</f>
        <v>0</v>
      </c>
      <c r="G244" s="497">
        <f>'FORMATO COSTEO C6'!L64</f>
        <v>0</v>
      </c>
      <c r="H244" s="557">
        <f>IF( $F244=0,0,((($F244/$E244)*'PLAN DE ADQUISICIONES'!F$114)*($G244/$F244)))</f>
        <v>0</v>
      </c>
      <c r="I244" s="556">
        <f>IF( $F244=0,0,((($F244/$E244)*'PLAN DE ADQUISICIONES'!G$114)*($G244/$F244)))</f>
        <v>0</v>
      </c>
      <c r="J244" s="556">
        <f>IF( $F244=0,0,((($F244/$E244)*'PLAN DE ADQUISICIONES'!H$114)*($G244/$F244)))</f>
        <v>0</v>
      </c>
      <c r="K244" s="556">
        <f>IF( $F244=0,0,((($F244/$E244)*'PLAN DE ADQUISICIONES'!I$114)*($G244/$F244)))</f>
        <v>0</v>
      </c>
      <c r="L244" s="556">
        <f>IF( $F244=0,0,((($F244/$E244)*'PLAN DE ADQUISICIONES'!J$114)*($G244/$F244)))</f>
        <v>0</v>
      </c>
      <c r="M244" s="556">
        <f>IF( $F244=0,0,((($F244/$E244)*'PLAN DE ADQUISICIONES'!K$114)*($G244/$F244)))</f>
        <v>0</v>
      </c>
      <c r="N244" s="556">
        <f>IF( $F244=0,0,((($F244/$E244)*'PLAN DE ADQUISICIONES'!L$114)*($G244/$F244)))</f>
        <v>0</v>
      </c>
      <c r="O244" s="556">
        <f>IF( $F244=0,0,((($F244/$E244)*'PLAN DE ADQUISICIONES'!M$114)*($G244/$F244)))</f>
        <v>0</v>
      </c>
      <c r="P244" s="556">
        <f>IF( $F244=0,0,((($F244/$E244)*'PLAN DE ADQUISICIONES'!N$114)*($G244/$F244)))</f>
        <v>0</v>
      </c>
      <c r="Q244" s="556">
        <f>IF( $F244=0,0,((($F244/$E244)*'PLAN DE ADQUISICIONES'!O$114)*($G244/$F244)))</f>
        <v>0</v>
      </c>
      <c r="R244" s="556">
        <f>IF( $F244=0,0,((($F244/$E244)*'PLAN DE ADQUISICIONES'!P$114)*($G244/$F244)))</f>
        <v>0</v>
      </c>
      <c r="S244" s="556">
        <f>IF( $F244=0,0,((($F244/$E244)*'PLAN DE ADQUISICIONES'!Q$114)*($G244/$F244)))</f>
        <v>0</v>
      </c>
      <c r="T244" s="423">
        <f t="shared" si="67"/>
        <v>0</v>
      </c>
      <c r="U244" s="558">
        <f>IF( $F244=0,0,((($F244/$E244)*'PLAN DE ADQUISICIONES'!R$114)*($G244/$F244)))</f>
        <v>0</v>
      </c>
      <c r="V244" s="556">
        <f>IF( $F244=0,0,((($F244/$E244)*'PLAN DE ADQUISICIONES'!S$114)*($G244/$F244)))</f>
        <v>0</v>
      </c>
      <c r="W244" s="556">
        <f>IF( $F244=0,0,((($F244/$E244)*'PLAN DE ADQUISICIONES'!T$114)*($G244/$F244)))</f>
        <v>0</v>
      </c>
      <c r="X244" s="556">
        <f>IF( $F244=0,0,((($F244/$E244)*'PLAN DE ADQUISICIONES'!U$114)*($G244/$F244)))</f>
        <v>0</v>
      </c>
      <c r="Y244" s="556">
        <f>IF( $F244=0,0,((($F244/$E244)*'PLAN DE ADQUISICIONES'!V$114)*($G244/$F244)))</f>
        <v>0</v>
      </c>
      <c r="Z244" s="556">
        <f>IF( $F244=0,0,((($F244/$E244)*'PLAN DE ADQUISICIONES'!W$114)*($G244/$F244)))</f>
        <v>0</v>
      </c>
      <c r="AA244" s="556">
        <f>IF( $F244=0,0,((($F244/$E244)*'PLAN DE ADQUISICIONES'!X$114)*($G244/$F244)))</f>
        <v>0</v>
      </c>
      <c r="AB244" s="556">
        <f>IF( $F244=0,0,((($F244/$E244)*'PLAN DE ADQUISICIONES'!Y$114)*($G244/$F244)))</f>
        <v>0</v>
      </c>
      <c r="AC244" s="556">
        <f>IF( $F244=0,0,((($F244/$E244)*'PLAN DE ADQUISICIONES'!Z$114)*($G244/$F244)))</f>
        <v>0</v>
      </c>
      <c r="AD244" s="556">
        <f>IF( $F244=0,0,((($F244/$E244)*'PLAN DE ADQUISICIONES'!AA$114)*($G244/$F244)))</f>
        <v>0</v>
      </c>
      <c r="AE244" s="556">
        <f>IF( $F244=0,0,((($F244/$E244)*'PLAN DE ADQUISICIONES'!AB$114)*($G244/$F244)))</f>
        <v>0</v>
      </c>
      <c r="AF244" s="556">
        <f>IF( $F244=0,0,((($F244/$E244)*'PLAN DE ADQUISICIONES'!AC$114)*($G244/$F244)))</f>
        <v>0</v>
      </c>
      <c r="AG244" s="421">
        <f t="shared" si="68"/>
        <v>0</v>
      </c>
      <c r="AH244" s="557">
        <f>IF( $F244=0,0,((($F244/$E244)*'PLAN DE ADQUISICIONES'!AD$114)*($G244/$F244)))</f>
        <v>0</v>
      </c>
      <c r="AI244" s="556">
        <f>IF( $F244=0,0,((($F244/$E244)*'PLAN DE ADQUISICIONES'!AE$114)*($G244/$F244)))</f>
        <v>0</v>
      </c>
      <c r="AJ244" s="556">
        <f>IF( $F244=0,0,((($F244/$E244)*'PLAN DE ADQUISICIONES'!AF$114)*($G244/$F244)))</f>
        <v>0</v>
      </c>
      <c r="AK244" s="556">
        <f>IF( $F244=0,0,((($F244/$E244)*'PLAN DE ADQUISICIONES'!AG$114)*($G244/$F244)))</f>
        <v>0</v>
      </c>
      <c r="AL244" s="556">
        <f>IF( $F244=0,0,((($F244/$E244)*'PLAN DE ADQUISICIONES'!AH$114)*($G244/$F244)))</f>
        <v>0</v>
      </c>
      <c r="AM244" s="556">
        <f>IF( $F244=0,0,((($F244/$E244)*'PLAN DE ADQUISICIONES'!AI$114)*($G244/$F244)))</f>
        <v>0</v>
      </c>
      <c r="AN244" s="556">
        <f>IF( $F244=0,0,((($F244/$E244)*'PLAN DE ADQUISICIONES'!AJ$114)*($G244/$F244)))</f>
        <v>0</v>
      </c>
      <c r="AO244" s="556">
        <f>IF( $F244=0,0,((($F244/$E244)*'PLAN DE ADQUISICIONES'!AK$114)*($G244/$F244)))</f>
        <v>0</v>
      </c>
      <c r="AP244" s="556">
        <f>IF( $F244=0,0,((($F244/$E244)*'PLAN DE ADQUISICIONES'!AL$114)*($G244/$F244)))</f>
        <v>0</v>
      </c>
      <c r="AQ244" s="556">
        <f>IF( $F244=0,0,((($F244/$E244)*'PLAN DE ADQUISICIONES'!AM$114)*($G244/$F244)))</f>
        <v>0</v>
      </c>
      <c r="AR244" s="556">
        <f>IF( $F244=0,0,((($F244/$E244)*'PLAN DE ADQUISICIONES'!AN$114)*($G244/$F244)))</f>
        <v>0</v>
      </c>
      <c r="AS244" s="556">
        <f>IF( $F244=0,0,((($F244/$E244)*'PLAN DE ADQUISICIONES'!AO$114)*($G244/$F244)))</f>
        <v>0</v>
      </c>
      <c r="AT244" s="423">
        <f t="shared" si="69"/>
        <v>0</v>
      </c>
      <c r="AU244" s="426">
        <f>AS244+AR244+AQ244+AP244+AO244+AN244+AM244+AL244+AK244+AJ244+AI244+AH244+AF244+AE244+AD244+AC244+AB244+AA244+Z244+Y244+X244+W244+V244+U244+S244+R244+Q244+P244+O244+N244+M244+L244+K244+J244+I244+H244</f>
        <v>0</v>
      </c>
      <c r="AV244" s="392">
        <f t="shared" si="59"/>
        <v>0</v>
      </c>
    </row>
    <row r="245" spans="2:48" s="60" customFormat="1" ht="13.5" x14ac:dyDescent="0.25">
      <c r="B245" s="416" t="str">
        <f>'FORMATO COSTEO C6'!C65</f>
        <v>6.3.6.2</v>
      </c>
      <c r="C245" s="439">
        <f>'FORMATO COSTEO C6'!B65</f>
        <v>0</v>
      </c>
      <c r="D245" s="428" t="str">
        <f>'FORMATO COSTEO C6'!D65</f>
        <v>Unidad medida</v>
      </c>
      <c r="E245" s="530">
        <f>'FORMATO COSTEO C6'!E65</f>
        <v>0</v>
      </c>
      <c r="F245" s="556">
        <f>'FORMATO COSTEO C6'!G65</f>
        <v>0</v>
      </c>
      <c r="G245" s="497">
        <f>'FORMATO COSTEO C6'!L65</f>
        <v>0</v>
      </c>
      <c r="H245" s="557">
        <f>IF( $F245=0,0,((($F245/$E245)*'PLAN DE ADQUISICIONES'!F$115)*($G245/$F245)))</f>
        <v>0</v>
      </c>
      <c r="I245" s="556">
        <f>IF( $F245=0,0,((($F245/$E245)*'PLAN DE ADQUISICIONES'!G$115)*($G245/$F245)))</f>
        <v>0</v>
      </c>
      <c r="J245" s="556">
        <f>IF( $F245=0,0,((($F245/$E245)*'PLAN DE ADQUISICIONES'!H$115)*($G245/$F245)))</f>
        <v>0</v>
      </c>
      <c r="K245" s="556">
        <f>IF( $F245=0,0,((($F245/$E245)*'PLAN DE ADQUISICIONES'!I$115)*($G245/$F245)))</f>
        <v>0</v>
      </c>
      <c r="L245" s="556">
        <f>IF( $F245=0,0,((($F245/$E245)*'PLAN DE ADQUISICIONES'!J$115)*($G245/$F245)))</f>
        <v>0</v>
      </c>
      <c r="M245" s="556">
        <f>IF( $F245=0,0,((($F245/$E245)*'PLAN DE ADQUISICIONES'!K$115)*($G245/$F245)))</f>
        <v>0</v>
      </c>
      <c r="N245" s="556">
        <f>IF( $F245=0,0,((($F245/$E245)*'PLAN DE ADQUISICIONES'!L$115)*($G245/$F245)))</f>
        <v>0</v>
      </c>
      <c r="O245" s="556">
        <f>IF( $F245=0,0,((($F245/$E245)*'PLAN DE ADQUISICIONES'!M$115)*($G245/$F245)))</f>
        <v>0</v>
      </c>
      <c r="P245" s="556">
        <f>IF( $F245=0,0,((($F245/$E245)*'PLAN DE ADQUISICIONES'!N$115)*($G245/$F245)))</f>
        <v>0</v>
      </c>
      <c r="Q245" s="556">
        <f>IF( $F245=0,0,((($F245/$E245)*'PLAN DE ADQUISICIONES'!O$115)*($G245/$F245)))</f>
        <v>0</v>
      </c>
      <c r="R245" s="556">
        <f>IF( $F245=0,0,((($F245/$E245)*'PLAN DE ADQUISICIONES'!P$115)*($G245/$F245)))</f>
        <v>0</v>
      </c>
      <c r="S245" s="556">
        <f>IF( $F245=0,0,((($F245/$E245)*'PLAN DE ADQUISICIONES'!Q$115)*($G245/$F245)))</f>
        <v>0</v>
      </c>
      <c r="T245" s="423">
        <f t="shared" si="67"/>
        <v>0</v>
      </c>
      <c r="U245" s="558">
        <f>IF( $F245=0,0,((($F245/$E245)*'PLAN DE ADQUISICIONES'!R$115)*($G245/$F245)))</f>
        <v>0</v>
      </c>
      <c r="V245" s="556">
        <f>IF( $F245=0,0,((($F245/$E245)*'PLAN DE ADQUISICIONES'!S$115)*($G245/$F245)))</f>
        <v>0</v>
      </c>
      <c r="W245" s="556">
        <f>IF( $F245=0,0,((($F245/$E245)*'PLAN DE ADQUISICIONES'!T$115)*($G245/$F245)))</f>
        <v>0</v>
      </c>
      <c r="X245" s="556">
        <f>IF( $F245=0,0,((($F245/$E245)*'PLAN DE ADQUISICIONES'!U$115)*($G245/$F245)))</f>
        <v>0</v>
      </c>
      <c r="Y245" s="556">
        <f>IF( $F245=0,0,((($F245/$E245)*'PLAN DE ADQUISICIONES'!V$115)*($G245/$F245)))</f>
        <v>0</v>
      </c>
      <c r="Z245" s="556">
        <f>IF( $F245=0,0,((($F245/$E245)*'PLAN DE ADQUISICIONES'!W$115)*($G245/$F245)))</f>
        <v>0</v>
      </c>
      <c r="AA245" s="556">
        <f>IF( $F245=0,0,((($F245/$E245)*'PLAN DE ADQUISICIONES'!X$115)*($G245/$F245)))</f>
        <v>0</v>
      </c>
      <c r="AB245" s="556">
        <f>IF( $F245=0,0,((($F245/$E245)*'PLAN DE ADQUISICIONES'!Y$115)*($G245/$F245)))</f>
        <v>0</v>
      </c>
      <c r="AC245" s="556">
        <f>IF( $F245=0,0,((($F245/$E245)*'PLAN DE ADQUISICIONES'!Z$115)*($G245/$F245)))</f>
        <v>0</v>
      </c>
      <c r="AD245" s="556">
        <f>IF( $F245=0,0,((($F245/$E245)*'PLAN DE ADQUISICIONES'!AA$115)*($G245/$F245)))</f>
        <v>0</v>
      </c>
      <c r="AE245" s="556">
        <f>IF( $F245=0,0,((($F245/$E245)*'PLAN DE ADQUISICIONES'!AB$115)*($G245/$F245)))</f>
        <v>0</v>
      </c>
      <c r="AF245" s="556">
        <f>IF( $F245=0,0,((($F245/$E245)*'PLAN DE ADQUISICIONES'!AC$115)*($G245/$F245)))</f>
        <v>0</v>
      </c>
      <c r="AG245" s="421">
        <f t="shared" si="68"/>
        <v>0</v>
      </c>
      <c r="AH245" s="557">
        <f>IF( $F245=0,0,((($F245/$E245)*'PLAN DE ADQUISICIONES'!AD$115)*($G245/$F245)))</f>
        <v>0</v>
      </c>
      <c r="AI245" s="556">
        <f>IF( $F245=0,0,((($F245/$E245)*'PLAN DE ADQUISICIONES'!AE$115)*($G245/$F245)))</f>
        <v>0</v>
      </c>
      <c r="AJ245" s="556">
        <f>IF( $F245=0,0,((($F245/$E245)*'PLAN DE ADQUISICIONES'!AF$115)*($G245/$F245)))</f>
        <v>0</v>
      </c>
      <c r="AK245" s="556">
        <f>IF( $F245=0,0,((($F245/$E245)*'PLAN DE ADQUISICIONES'!AG$115)*($G245/$F245)))</f>
        <v>0</v>
      </c>
      <c r="AL245" s="556">
        <f>IF( $F245=0,0,((($F245/$E245)*'PLAN DE ADQUISICIONES'!AH$115)*($G245/$F245)))</f>
        <v>0</v>
      </c>
      <c r="AM245" s="556">
        <f>IF( $F245=0,0,((($F245/$E245)*'PLAN DE ADQUISICIONES'!AI$115)*($G245/$F245)))</f>
        <v>0</v>
      </c>
      <c r="AN245" s="556">
        <f>IF( $F245=0,0,((($F245/$E245)*'PLAN DE ADQUISICIONES'!AJ$115)*($G245/$F245)))</f>
        <v>0</v>
      </c>
      <c r="AO245" s="556">
        <f>IF( $F245=0,0,((($F245/$E245)*'PLAN DE ADQUISICIONES'!AK$115)*($G245/$F245)))</f>
        <v>0</v>
      </c>
      <c r="AP245" s="556">
        <f>IF( $F245=0,0,((($F245/$E245)*'PLAN DE ADQUISICIONES'!AL$115)*($G245/$F245)))</f>
        <v>0</v>
      </c>
      <c r="AQ245" s="556">
        <f>IF( $F245=0,0,((($F245/$E245)*'PLAN DE ADQUISICIONES'!AM$115)*($G245/$F245)))</f>
        <v>0</v>
      </c>
      <c r="AR245" s="556">
        <f>IF( $F245=0,0,((($F245/$E245)*'PLAN DE ADQUISICIONES'!AN$115)*($G245/$F245)))</f>
        <v>0</v>
      </c>
      <c r="AS245" s="556">
        <f>IF( $F245=0,0,((($F245/$E245)*'PLAN DE ADQUISICIONES'!AO$115)*($G245/$F245)))</f>
        <v>0</v>
      </c>
      <c r="AT245" s="423">
        <f t="shared" si="69"/>
        <v>0</v>
      </c>
      <c r="AU245" s="426">
        <f>AS245+AR245+AQ245+AP245+AO245+AN245+AM245+AL245+AK245+AJ245+AI245+AH245+AF245+AE245+AD245+AC245+AB245+AA245+Z245+Y245+X245+W245+V245+U245+S245+R245+Q245+P245+O245+N245+M245+L245+K245+J245+I245+H245</f>
        <v>0</v>
      </c>
      <c r="AV245" s="392">
        <f t="shared" si="59"/>
        <v>0</v>
      </c>
    </row>
    <row r="246" spans="2:48" s="60" customFormat="1" ht="13.5" x14ac:dyDescent="0.25">
      <c r="B246" s="416" t="str">
        <f>'FORMATO COSTEO C6'!C66</f>
        <v>6.3.6.3</v>
      </c>
      <c r="C246" s="439">
        <f>'FORMATO COSTEO C6'!B66</f>
        <v>0</v>
      </c>
      <c r="D246" s="428" t="str">
        <f>'FORMATO COSTEO C6'!D66</f>
        <v>Unidad medida</v>
      </c>
      <c r="E246" s="530">
        <f>'FORMATO COSTEO C6'!E66</f>
        <v>0</v>
      </c>
      <c r="F246" s="556">
        <f>'FORMATO COSTEO C6'!G66</f>
        <v>0</v>
      </c>
      <c r="G246" s="497">
        <f>'FORMATO COSTEO C6'!L66</f>
        <v>0</v>
      </c>
      <c r="H246" s="557">
        <f>IF( $F246=0,0,((($F246/$E246)*'PLAN DE ADQUISICIONES'!F$116)*($G246/$F246)))</f>
        <v>0</v>
      </c>
      <c r="I246" s="556">
        <f>IF( $F246=0,0,((($F246/$E246)*'PLAN DE ADQUISICIONES'!G$116)*($G246/$F246)))</f>
        <v>0</v>
      </c>
      <c r="J246" s="556">
        <f>IF( $F246=0,0,((($F246/$E246)*'PLAN DE ADQUISICIONES'!H$116)*($G246/$F246)))</f>
        <v>0</v>
      </c>
      <c r="K246" s="556">
        <f>IF( $F246=0,0,((($F246/$E246)*'PLAN DE ADQUISICIONES'!I$116)*($G246/$F246)))</f>
        <v>0</v>
      </c>
      <c r="L246" s="556">
        <f>IF( $F246=0,0,((($F246/$E246)*'PLAN DE ADQUISICIONES'!J$116)*($G246/$F246)))</f>
        <v>0</v>
      </c>
      <c r="M246" s="556">
        <f>IF( $F246=0,0,((($F246/$E246)*'PLAN DE ADQUISICIONES'!K$116)*($G246/$F246)))</f>
        <v>0</v>
      </c>
      <c r="N246" s="556">
        <f>IF( $F246=0,0,((($F246/$E246)*'PLAN DE ADQUISICIONES'!L$116)*($G246/$F246)))</f>
        <v>0</v>
      </c>
      <c r="O246" s="556">
        <f>IF( $F246=0,0,((($F246/$E246)*'PLAN DE ADQUISICIONES'!M$116)*($G246/$F246)))</f>
        <v>0</v>
      </c>
      <c r="P246" s="556">
        <f>IF( $F246=0,0,((($F246/$E246)*'PLAN DE ADQUISICIONES'!N$116)*($G246/$F246)))</f>
        <v>0</v>
      </c>
      <c r="Q246" s="556">
        <f>IF( $F246=0,0,((($F246/$E246)*'PLAN DE ADQUISICIONES'!O$116)*($G246/$F246)))</f>
        <v>0</v>
      </c>
      <c r="R246" s="556">
        <f>IF( $F246=0,0,((($F246/$E246)*'PLAN DE ADQUISICIONES'!P$116)*($G246/$F246)))</f>
        <v>0</v>
      </c>
      <c r="S246" s="556">
        <f>IF( $F246=0,0,((($F246/$E246)*'PLAN DE ADQUISICIONES'!Q$116)*($G246/$F246)))</f>
        <v>0</v>
      </c>
      <c r="T246" s="423">
        <f t="shared" si="67"/>
        <v>0</v>
      </c>
      <c r="U246" s="558">
        <f>IF( $F246=0,0,((($F246/$E246)*'PLAN DE ADQUISICIONES'!R$116)*($G246/$F246)))</f>
        <v>0</v>
      </c>
      <c r="V246" s="556">
        <f>IF( $F246=0,0,((($F246/$E246)*'PLAN DE ADQUISICIONES'!S$116)*($G246/$F246)))</f>
        <v>0</v>
      </c>
      <c r="W246" s="556">
        <f>IF( $F246=0,0,((($F246/$E246)*'PLAN DE ADQUISICIONES'!T$116)*($G246/$F246)))</f>
        <v>0</v>
      </c>
      <c r="X246" s="556">
        <f>IF( $F246=0,0,((($F246/$E246)*'PLAN DE ADQUISICIONES'!U$116)*($G246/$F246)))</f>
        <v>0</v>
      </c>
      <c r="Y246" s="556">
        <f>IF( $F246=0,0,((($F246/$E246)*'PLAN DE ADQUISICIONES'!V$116)*($G246/$F246)))</f>
        <v>0</v>
      </c>
      <c r="Z246" s="556">
        <f>IF( $F246=0,0,((($F246/$E246)*'PLAN DE ADQUISICIONES'!W$116)*($G246/$F246)))</f>
        <v>0</v>
      </c>
      <c r="AA246" s="556">
        <f>IF( $F246=0,0,((($F246/$E246)*'PLAN DE ADQUISICIONES'!X$116)*($G246/$F246)))</f>
        <v>0</v>
      </c>
      <c r="AB246" s="556">
        <f>IF( $F246=0,0,((($F246/$E246)*'PLAN DE ADQUISICIONES'!Y$116)*($G246/$F246)))</f>
        <v>0</v>
      </c>
      <c r="AC246" s="556">
        <f>IF( $F246=0,0,((($F246/$E246)*'PLAN DE ADQUISICIONES'!Z$116)*($G246/$F246)))</f>
        <v>0</v>
      </c>
      <c r="AD246" s="556">
        <f>IF( $F246=0,0,((($F246/$E246)*'PLAN DE ADQUISICIONES'!AA$116)*($G246/$F246)))</f>
        <v>0</v>
      </c>
      <c r="AE246" s="556">
        <f>IF( $F246=0,0,((($F246/$E246)*'PLAN DE ADQUISICIONES'!AB$116)*($G246/$F246)))</f>
        <v>0</v>
      </c>
      <c r="AF246" s="556">
        <f>IF( $F246=0,0,((($F246/$E246)*'PLAN DE ADQUISICIONES'!AC$116)*($G246/$F246)))</f>
        <v>0</v>
      </c>
      <c r="AG246" s="421">
        <f t="shared" si="68"/>
        <v>0</v>
      </c>
      <c r="AH246" s="557">
        <f>IF( $F246=0,0,((($F246/$E246)*'PLAN DE ADQUISICIONES'!AD$116)*($G246/$F246)))</f>
        <v>0</v>
      </c>
      <c r="AI246" s="556">
        <f>IF( $F246=0,0,((($F246/$E246)*'PLAN DE ADQUISICIONES'!AE$116)*($G246/$F246)))</f>
        <v>0</v>
      </c>
      <c r="AJ246" s="556">
        <f>IF( $F246=0,0,((($F246/$E246)*'PLAN DE ADQUISICIONES'!AF$116)*($G246/$F246)))</f>
        <v>0</v>
      </c>
      <c r="AK246" s="556">
        <f>IF( $F246=0,0,((($F246/$E246)*'PLAN DE ADQUISICIONES'!AG$116)*($G246/$F246)))</f>
        <v>0</v>
      </c>
      <c r="AL246" s="556">
        <f>IF( $F246=0,0,((($F246/$E246)*'PLAN DE ADQUISICIONES'!AH$116)*($G246/$F246)))</f>
        <v>0</v>
      </c>
      <c r="AM246" s="556">
        <f>IF( $F246=0,0,((($F246/$E246)*'PLAN DE ADQUISICIONES'!AI$116)*($G246/$F246)))</f>
        <v>0</v>
      </c>
      <c r="AN246" s="556">
        <f>IF( $F246=0,0,((($F246/$E246)*'PLAN DE ADQUISICIONES'!AJ$116)*($G246/$F246)))</f>
        <v>0</v>
      </c>
      <c r="AO246" s="556">
        <f>IF( $F246=0,0,((($F246/$E246)*'PLAN DE ADQUISICIONES'!AK$116)*($G246/$F246)))</f>
        <v>0</v>
      </c>
      <c r="AP246" s="556">
        <f>IF( $F246=0,0,((($F246/$E246)*'PLAN DE ADQUISICIONES'!AL$116)*($G246/$F246)))</f>
        <v>0</v>
      </c>
      <c r="AQ246" s="556">
        <f>IF( $F246=0,0,((($F246/$E246)*'PLAN DE ADQUISICIONES'!AM$116)*($G246/$F246)))</f>
        <v>0</v>
      </c>
      <c r="AR246" s="556">
        <f>IF( $F246=0,0,((($F246/$E246)*'PLAN DE ADQUISICIONES'!AN$116)*($G246/$F246)))</f>
        <v>0</v>
      </c>
      <c r="AS246" s="556">
        <f>IF( $F246=0,0,((($F246/$E246)*'PLAN DE ADQUISICIONES'!AO$116)*($G246/$F246)))</f>
        <v>0</v>
      </c>
      <c r="AT246" s="423">
        <f t="shared" si="69"/>
        <v>0</v>
      </c>
      <c r="AU246" s="426">
        <f>AS246+AR246+AQ246+AP246+AO246+AN246+AM246+AL246+AK246+AJ246+AI246+AH246+AF246+AE246+AD246+AC246+AB246+AA246+Z246+Y246+X246+W246+V246+U246+S246+R246+Q246+P246+O246+N246+M246+L246+K246+J246+I246+H246</f>
        <v>0</v>
      </c>
      <c r="AV246" s="392">
        <f t="shared" si="59"/>
        <v>0</v>
      </c>
    </row>
    <row r="247" spans="2:48" s="60" customFormat="1" ht="13.5" x14ac:dyDescent="0.25">
      <c r="B247" s="461" t="str">
        <f>+'FORMATO COSTEO C6'!C67</f>
        <v>6.3.7</v>
      </c>
      <c r="C247" s="447" t="str">
        <f>+'FORMATO COSTEO C6'!B67</f>
        <v>Coordinaciones con FONDOEMPLEO</v>
      </c>
      <c r="D247" s="458"/>
      <c r="E247" s="540"/>
      <c r="F247" s="450">
        <f>+'FORMATO COSTEO C6'!G67</f>
        <v>0</v>
      </c>
      <c r="G247" s="451">
        <f>+'FORMATO COSTEO C6'!L67</f>
        <v>0</v>
      </c>
      <c r="H247" s="452">
        <f>SUM(H248:H250)</f>
        <v>0</v>
      </c>
      <c r="I247" s="450">
        <f t="shared" ref="I247:AU247" si="75">SUM(I248:I250)</f>
        <v>0</v>
      </c>
      <c r="J247" s="450">
        <f t="shared" si="75"/>
        <v>0</v>
      </c>
      <c r="K247" s="450">
        <f t="shared" si="75"/>
        <v>0</v>
      </c>
      <c r="L247" s="450">
        <f t="shared" si="75"/>
        <v>0</v>
      </c>
      <c r="M247" s="450">
        <f t="shared" si="75"/>
        <v>0</v>
      </c>
      <c r="N247" s="450">
        <f t="shared" si="75"/>
        <v>0</v>
      </c>
      <c r="O247" s="450">
        <f t="shared" si="75"/>
        <v>0</v>
      </c>
      <c r="P247" s="450">
        <f t="shared" si="75"/>
        <v>0</v>
      </c>
      <c r="Q247" s="450">
        <f t="shared" si="75"/>
        <v>0</v>
      </c>
      <c r="R247" s="450">
        <f t="shared" si="75"/>
        <v>0</v>
      </c>
      <c r="S247" s="450">
        <f t="shared" si="75"/>
        <v>0</v>
      </c>
      <c r="T247" s="453">
        <f t="shared" si="75"/>
        <v>0</v>
      </c>
      <c r="U247" s="454">
        <f t="shared" si="75"/>
        <v>0</v>
      </c>
      <c r="V247" s="450">
        <f t="shared" si="75"/>
        <v>0</v>
      </c>
      <c r="W247" s="450">
        <f t="shared" si="75"/>
        <v>0</v>
      </c>
      <c r="X247" s="450">
        <f t="shared" si="75"/>
        <v>0</v>
      </c>
      <c r="Y247" s="450">
        <f t="shared" si="75"/>
        <v>0</v>
      </c>
      <c r="Z247" s="450">
        <f t="shared" si="75"/>
        <v>0</v>
      </c>
      <c r="AA247" s="450">
        <f t="shared" si="75"/>
        <v>0</v>
      </c>
      <c r="AB247" s="450">
        <f t="shared" si="75"/>
        <v>0</v>
      </c>
      <c r="AC247" s="450">
        <f t="shared" si="75"/>
        <v>0</v>
      </c>
      <c r="AD247" s="450">
        <f t="shared" si="75"/>
        <v>0</v>
      </c>
      <c r="AE247" s="450">
        <f t="shared" si="75"/>
        <v>0</v>
      </c>
      <c r="AF247" s="450">
        <f t="shared" si="75"/>
        <v>0</v>
      </c>
      <c r="AG247" s="451">
        <f>SUM(AG248:AG250)</f>
        <v>0</v>
      </c>
      <c r="AH247" s="452">
        <f t="shared" si="75"/>
        <v>0</v>
      </c>
      <c r="AI247" s="450">
        <f t="shared" si="75"/>
        <v>0</v>
      </c>
      <c r="AJ247" s="450">
        <f t="shared" si="75"/>
        <v>0</v>
      </c>
      <c r="AK247" s="450">
        <f t="shared" si="75"/>
        <v>0</v>
      </c>
      <c r="AL247" s="450">
        <f t="shared" si="75"/>
        <v>0</v>
      </c>
      <c r="AM247" s="450">
        <f t="shared" si="75"/>
        <v>0</v>
      </c>
      <c r="AN247" s="450">
        <f t="shared" si="75"/>
        <v>0</v>
      </c>
      <c r="AO247" s="450">
        <f t="shared" si="75"/>
        <v>0</v>
      </c>
      <c r="AP247" s="450">
        <f t="shared" si="75"/>
        <v>0</v>
      </c>
      <c r="AQ247" s="450">
        <f t="shared" si="75"/>
        <v>0</v>
      </c>
      <c r="AR247" s="450">
        <f t="shared" si="75"/>
        <v>0</v>
      </c>
      <c r="AS247" s="450">
        <f t="shared" si="75"/>
        <v>0</v>
      </c>
      <c r="AT247" s="453">
        <f t="shared" si="75"/>
        <v>0</v>
      </c>
      <c r="AU247" s="455">
        <f t="shared" si="75"/>
        <v>0</v>
      </c>
      <c r="AV247" s="392">
        <f t="shared" si="59"/>
        <v>0</v>
      </c>
    </row>
    <row r="248" spans="2:48" s="60" customFormat="1" ht="13.5" x14ac:dyDescent="0.25">
      <c r="B248" s="416" t="str">
        <f>'FORMATO COSTEO C6'!C68</f>
        <v>6.3.7.1</v>
      </c>
      <c r="C248" s="439" t="str">
        <f>'FORMATO COSTEO C6'!B68</f>
        <v>Pasajes</v>
      </c>
      <c r="D248" s="428" t="str">
        <f>'FORMATO COSTEO C6'!D68</f>
        <v>Unidad</v>
      </c>
      <c r="E248" s="530">
        <f>'FORMATO COSTEO C6'!E68</f>
        <v>2</v>
      </c>
      <c r="F248" s="556">
        <f>'FORMATO COSTEO C6'!G68</f>
        <v>0</v>
      </c>
      <c r="G248" s="497">
        <f>'FORMATO COSTEO C6'!L68</f>
        <v>0</v>
      </c>
      <c r="H248" s="557">
        <f>IF( $F248=0,0,((($F248/$E248)*'PLAN DE ADQUISICIONES'!F$118)*($G248/$F248)))</f>
        <v>0</v>
      </c>
      <c r="I248" s="556">
        <f>IF( $F248=0,0,((($F248/$E248)*'PLAN DE ADQUISICIONES'!G$118)*($G248/$F248)))</f>
        <v>0</v>
      </c>
      <c r="J248" s="556">
        <f>IF( $F248=0,0,((($F248/$E248)*'PLAN DE ADQUISICIONES'!H$118)*($G248/$F248)))</f>
        <v>0</v>
      </c>
      <c r="K248" s="556">
        <f>IF( $F248=0,0,((($F248/$E248)*'PLAN DE ADQUISICIONES'!I$118)*($G248/$F248)))</f>
        <v>0</v>
      </c>
      <c r="L248" s="556">
        <f>IF( $F248=0,0,((($F248/$E248)*'PLAN DE ADQUISICIONES'!J$118)*($G248/$F248)))</f>
        <v>0</v>
      </c>
      <c r="M248" s="556">
        <f>IF( $F248=0,0,((($F248/$E248)*'PLAN DE ADQUISICIONES'!K$118)*($G248/$F248)))</f>
        <v>0</v>
      </c>
      <c r="N248" s="556">
        <f>IF( $F248=0,0,((($F248/$E248)*'PLAN DE ADQUISICIONES'!L$118)*($G248/$F248)))</f>
        <v>0</v>
      </c>
      <c r="O248" s="556">
        <f>IF( $F248=0,0,((($F248/$E248)*'PLAN DE ADQUISICIONES'!M$118)*($G248/$F248)))</f>
        <v>0</v>
      </c>
      <c r="P248" s="556">
        <f>IF( $F248=0,0,((($F248/$E248)*'PLAN DE ADQUISICIONES'!N$118)*($G248/$F248)))</f>
        <v>0</v>
      </c>
      <c r="Q248" s="556">
        <f>IF( $F248=0,0,((($F248/$E248)*'PLAN DE ADQUISICIONES'!O$118)*($G248/$F248)))</f>
        <v>0</v>
      </c>
      <c r="R248" s="556">
        <f>IF( $F248=0,0,((($F248/$E248)*'PLAN DE ADQUISICIONES'!P$118)*($G248/$F248)))</f>
        <v>0</v>
      </c>
      <c r="S248" s="556">
        <f>IF( $F248=0,0,((($F248/$E248)*'PLAN DE ADQUISICIONES'!Q$118)*($G248/$F248)))</f>
        <v>0</v>
      </c>
      <c r="T248" s="423">
        <f t="shared" si="67"/>
        <v>0</v>
      </c>
      <c r="U248" s="558">
        <f>IF( $F248=0,0,((($F248/$E248)*'PLAN DE ADQUISICIONES'!R$118)*($G248/$F248)))</f>
        <v>0</v>
      </c>
      <c r="V248" s="556">
        <f>IF( $F248=0,0,((($F248/$E248)*'PLAN DE ADQUISICIONES'!S$118)*($G248/$F248)))</f>
        <v>0</v>
      </c>
      <c r="W248" s="556">
        <f>IF( $F248=0,0,((($F248/$E248)*'PLAN DE ADQUISICIONES'!T$118)*($G248/$F248)))</f>
        <v>0</v>
      </c>
      <c r="X248" s="556">
        <f>IF( $F248=0,0,((($F248/$E248)*'PLAN DE ADQUISICIONES'!U$118)*($G248/$F248)))</f>
        <v>0</v>
      </c>
      <c r="Y248" s="556">
        <f>IF( $F248=0,0,((($F248/$E248)*'PLAN DE ADQUISICIONES'!V$118)*($G248/$F248)))</f>
        <v>0</v>
      </c>
      <c r="Z248" s="556">
        <f>IF( $F248=0,0,((($F248/$E248)*'PLAN DE ADQUISICIONES'!W$118)*($G248/$F248)))</f>
        <v>0</v>
      </c>
      <c r="AA248" s="556">
        <f>IF( $F248=0,0,((($F248/$E248)*'PLAN DE ADQUISICIONES'!X$118)*($G248/$F248)))</f>
        <v>0</v>
      </c>
      <c r="AB248" s="556">
        <f>IF( $F248=0,0,((($F248/$E248)*'PLAN DE ADQUISICIONES'!Y$118)*($G248/$F248)))</f>
        <v>0</v>
      </c>
      <c r="AC248" s="556">
        <f>IF( $F248=0,0,((($F248/$E248)*'PLAN DE ADQUISICIONES'!Z$118)*($G248/$F248)))</f>
        <v>0</v>
      </c>
      <c r="AD248" s="556">
        <f>IF( $F248=0,0,((($F248/$E248)*'PLAN DE ADQUISICIONES'!AA$118)*($G248/$F248)))</f>
        <v>0</v>
      </c>
      <c r="AE248" s="556">
        <f>IF( $F248=0,0,((($F248/$E248)*'PLAN DE ADQUISICIONES'!AB$118)*($G248/$F248)))</f>
        <v>0</v>
      </c>
      <c r="AF248" s="556">
        <f>IF( $F248=0,0,((($F248/$E248)*'PLAN DE ADQUISICIONES'!AC$118)*($G248/$F248)))</f>
        <v>0</v>
      </c>
      <c r="AG248" s="421">
        <f t="shared" si="68"/>
        <v>0</v>
      </c>
      <c r="AH248" s="557">
        <f>IF( $F248=0,0,((($F248/$E248)*'PLAN DE ADQUISICIONES'!AD$118)*($G248/$F248)))</f>
        <v>0</v>
      </c>
      <c r="AI248" s="556">
        <f>IF( $F248=0,0,((($F248/$E248)*'PLAN DE ADQUISICIONES'!AE$118)*($G248/$F248)))</f>
        <v>0</v>
      </c>
      <c r="AJ248" s="556">
        <f>IF( $F248=0,0,((($F248/$E248)*'PLAN DE ADQUISICIONES'!AF$118)*($G248/$F248)))</f>
        <v>0</v>
      </c>
      <c r="AK248" s="556">
        <f>IF( $F248=0,0,((($F248/$E248)*'PLAN DE ADQUISICIONES'!AG$118)*($G248/$F248)))</f>
        <v>0</v>
      </c>
      <c r="AL248" s="556">
        <f>IF( $F248=0,0,((($F248/$E248)*'PLAN DE ADQUISICIONES'!AH$118)*($G248/$F248)))</f>
        <v>0</v>
      </c>
      <c r="AM248" s="556">
        <f>IF( $F248=0,0,((($F248/$E248)*'PLAN DE ADQUISICIONES'!AI$118)*($G248/$F248)))</f>
        <v>0</v>
      </c>
      <c r="AN248" s="556">
        <f>IF( $F248=0,0,((($F248/$E248)*'PLAN DE ADQUISICIONES'!AJ$118)*($G248/$F248)))</f>
        <v>0</v>
      </c>
      <c r="AO248" s="556">
        <f>IF( $F248=0,0,((($F248/$E248)*'PLAN DE ADQUISICIONES'!AK$118)*($G248/$F248)))</f>
        <v>0</v>
      </c>
      <c r="AP248" s="556">
        <f>IF( $F248=0,0,((($F248/$E248)*'PLAN DE ADQUISICIONES'!AL$118)*($G248/$F248)))</f>
        <v>0</v>
      </c>
      <c r="AQ248" s="556">
        <f>IF( $F248=0,0,((($F248/$E248)*'PLAN DE ADQUISICIONES'!AM$118)*($G248/$F248)))</f>
        <v>0</v>
      </c>
      <c r="AR248" s="556">
        <f>IF( $F248=0,0,((($F248/$E248)*'PLAN DE ADQUISICIONES'!AN$118)*($G248/$F248)))</f>
        <v>0</v>
      </c>
      <c r="AS248" s="556">
        <f>IF( $F248=0,0,((($F248/$E248)*'PLAN DE ADQUISICIONES'!AO$118)*($G248/$F248)))</f>
        <v>0</v>
      </c>
      <c r="AT248" s="423">
        <f t="shared" si="69"/>
        <v>0</v>
      </c>
      <c r="AU248" s="426">
        <f>AS248+AR248+AQ248+AP248+AO248+AN248+AM248+AL248+AK248+AJ248+AI248+AH248+AF248+AE248+AD248+AC248+AB248+AA248+Z248+Y248+X248+W248+V248+U248+S248+R248+Q248+P248+O248+N248+M248+L248+K248+J248+I248+H248</f>
        <v>0</v>
      </c>
      <c r="AV248" s="392">
        <f t="shared" si="59"/>
        <v>0</v>
      </c>
    </row>
    <row r="249" spans="2:48" s="60" customFormat="1" ht="13.5" x14ac:dyDescent="0.25">
      <c r="B249" s="416" t="str">
        <f>'FORMATO COSTEO C6'!C69</f>
        <v>6.3.7.2</v>
      </c>
      <c r="C249" s="439" t="str">
        <f>'FORMATO COSTEO C6'!B69</f>
        <v>Viáticos</v>
      </c>
      <c r="D249" s="428" t="str">
        <f>'FORMATO COSTEO C6'!D69</f>
        <v>Unidad</v>
      </c>
      <c r="E249" s="530">
        <f>'FORMATO COSTEO C6'!E69</f>
        <v>2</v>
      </c>
      <c r="F249" s="556">
        <f>'FORMATO COSTEO C6'!G69</f>
        <v>0</v>
      </c>
      <c r="G249" s="497">
        <f>'FORMATO COSTEO C6'!L69</f>
        <v>0</v>
      </c>
      <c r="H249" s="557">
        <f>IF( $F249=0,0,((($F249/$E249)*'PLAN DE ADQUISICIONES'!F$119)*($G249/$F249)))</f>
        <v>0</v>
      </c>
      <c r="I249" s="556">
        <f>IF( $F249=0,0,((($F249/$E249)*'PLAN DE ADQUISICIONES'!G$119)*($G249/$F249)))</f>
        <v>0</v>
      </c>
      <c r="J249" s="556">
        <f>IF( $F249=0,0,((($F249/$E249)*'PLAN DE ADQUISICIONES'!H$119)*($G249/$F249)))</f>
        <v>0</v>
      </c>
      <c r="K249" s="556">
        <f>IF( $F249=0,0,((($F249/$E249)*'PLAN DE ADQUISICIONES'!I$119)*($G249/$F249)))</f>
        <v>0</v>
      </c>
      <c r="L249" s="556">
        <f>IF( $F249=0,0,((($F249/$E249)*'PLAN DE ADQUISICIONES'!J$119)*($G249/$F249)))</f>
        <v>0</v>
      </c>
      <c r="M249" s="556">
        <f>IF( $F249=0,0,((($F249/$E249)*'PLAN DE ADQUISICIONES'!K$119)*($G249/$F249)))</f>
        <v>0</v>
      </c>
      <c r="N249" s="556">
        <f>IF( $F249=0,0,((($F249/$E249)*'PLAN DE ADQUISICIONES'!L$119)*($G249/$F249)))</f>
        <v>0</v>
      </c>
      <c r="O249" s="556">
        <f>IF( $F249=0,0,((($F249/$E249)*'PLAN DE ADQUISICIONES'!M$119)*($G249/$F249)))</f>
        <v>0</v>
      </c>
      <c r="P249" s="556">
        <f>IF( $F249=0,0,((($F249/$E249)*'PLAN DE ADQUISICIONES'!N$119)*($G249/$F249)))</f>
        <v>0</v>
      </c>
      <c r="Q249" s="556">
        <f>IF( $F249=0,0,((($F249/$E249)*'PLAN DE ADQUISICIONES'!O$119)*($G249/$F249)))</f>
        <v>0</v>
      </c>
      <c r="R249" s="556">
        <f>IF( $F249=0,0,((($F249/$E249)*'PLAN DE ADQUISICIONES'!P$119)*($G249/$F249)))</f>
        <v>0</v>
      </c>
      <c r="S249" s="556">
        <f>IF( $F249=0,0,((($F249/$E249)*'PLAN DE ADQUISICIONES'!Q$119)*($G249/$F249)))</f>
        <v>0</v>
      </c>
      <c r="T249" s="423">
        <f t="shared" si="67"/>
        <v>0</v>
      </c>
      <c r="U249" s="558">
        <f>IF( $F249=0,0,((($F249/$E249)*'PLAN DE ADQUISICIONES'!R$119)*($G249/$F249)))</f>
        <v>0</v>
      </c>
      <c r="V249" s="556">
        <f>IF( $F249=0,0,((($F249/$E249)*'PLAN DE ADQUISICIONES'!S$119)*($G249/$F249)))</f>
        <v>0</v>
      </c>
      <c r="W249" s="556">
        <f>IF( $F249=0,0,((($F249/$E249)*'PLAN DE ADQUISICIONES'!T$119)*($G249/$F249)))</f>
        <v>0</v>
      </c>
      <c r="X249" s="556">
        <f>IF( $F249=0,0,((($F249/$E249)*'PLAN DE ADQUISICIONES'!U$119)*($G249/$F249)))</f>
        <v>0</v>
      </c>
      <c r="Y249" s="556">
        <f>IF( $F249=0,0,((($F249/$E249)*'PLAN DE ADQUISICIONES'!V$119)*($G249/$F249)))</f>
        <v>0</v>
      </c>
      <c r="Z249" s="556">
        <f>IF( $F249=0,0,((($F249/$E249)*'PLAN DE ADQUISICIONES'!W$119)*($G249/$F249)))</f>
        <v>0</v>
      </c>
      <c r="AA249" s="556">
        <f>IF( $F249=0,0,((($F249/$E249)*'PLAN DE ADQUISICIONES'!X$119)*($G249/$F249)))</f>
        <v>0</v>
      </c>
      <c r="AB249" s="556">
        <f>IF( $F249=0,0,((($F249/$E249)*'PLAN DE ADQUISICIONES'!Y$119)*($G249/$F249)))</f>
        <v>0</v>
      </c>
      <c r="AC249" s="556">
        <f>IF( $F249=0,0,((($F249/$E249)*'PLAN DE ADQUISICIONES'!Z$119)*($G249/$F249)))</f>
        <v>0</v>
      </c>
      <c r="AD249" s="556">
        <f>IF( $F249=0,0,((($F249/$E249)*'PLAN DE ADQUISICIONES'!AA$119)*($G249/$F249)))</f>
        <v>0</v>
      </c>
      <c r="AE249" s="556">
        <f>IF( $F249=0,0,((($F249/$E249)*'PLAN DE ADQUISICIONES'!AB$119)*($G249/$F249)))</f>
        <v>0</v>
      </c>
      <c r="AF249" s="556">
        <f>IF( $F249=0,0,((($F249/$E249)*'PLAN DE ADQUISICIONES'!AC$119)*($G249/$F249)))</f>
        <v>0</v>
      </c>
      <c r="AG249" s="421">
        <f t="shared" si="68"/>
        <v>0</v>
      </c>
      <c r="AH249" s="557">
        <f>IF( $F249=0,0,((($F249/$E249)*'PLAN DE ADQUISICIONES'!AD$119)*($G249/$F249)))</f>
        <v>0</v>
      </c>
      <c r="AI249" s="556">
        <f>IF( $F249=0,0,((($F249/$E249)*'PLAN DE ADQUISICIONES'!AE$119)*($G249/$F249)))</f>
        <v>0</v>
      </c>
      <c r="AJ249" s="556">
        <f>IF( $F249=0,0,((($F249/$E249)*'PLAN DE ADQUISICIONES'!AF$119)*($G249/$F249)))</f>
        <v>0</v>
      </c>
      <c r="AK249" s="556">
        <f>IF( $F249=0,0,((($F249/$E249)*'PLAN DE ADQUISICIONES'!AG$119)*($G249/$F249)))</f>
        <v>0</v>
      </c>
      <c r="AL249" s="556">
        <f>IF( $F249=0,0,((($F249/$E249)*'PLAN DE ADQUISICIONES'!AH$119)*($G249/$F249)))</f>
        <v>0</v>
      </c>
      <c r="AM249" s="556">
        <f>IF( $F249=0,0,((($F249/$E249)*'PLAN DE ADQUISICIONES'!AI$119)*($G249/$F249)))</f>
        <v>0</v>
      </c>
      <c r="AN249" s="556">
        <f>IF( $F249=0,0,((($F249/$E249)*'PLAN DE ADQUISICIONES'!AJ$119)*($G249/$F249)))</f>
        <v>0</v>
      </c>
      <c r="AO249" s="556">
        <f>IF( $F249=0,0,((($F249/$E249)*'PLAN DE ADQUISICIONES'!AK$119)*($G249/$F249)))</f>
        <v>0</v>
      </c>
      <c r="AP249" s="556">
        <f>IF( $F249=0,0,((($F249/$E249)*'PLAN DE ADQUISICIONES'!AL$119)*($G249/$F249)))</f>
        <v>0</v>
      </c>
      <c r="AQ249" s="556">
        <f>IF( $F249=0,0,((($F249/$E249)*'PLAN DE ADQUISICIONES'!AM$119)*($G249/$F249)))</f>
        <v>0</v>
      </c>
      <c r="AR249" s="556">
        <f>IF( $F249=0,0,((($F249/$E249)*'PLAN DE ADQUISICIONES'!AN$119)*($G249/$F249)))</f>
        <v>0</v>
      </c>
      <c r="AS249" s="556">
        <f>IF( $F249=0,0,((($F249/$E249)*'PLAN DE ADQUISICIONES'!AO$119)*($G249/$F249)))</f>
        <v>0</v>
      </c>
      <c r="AT249" s="423">
        <f t="shared" si="69"/>
        <v>0</v>
      </c>
      <c r="AU249" s="426">
        <f>AS249+AR249+AQ249+AP249+AO249+AN249+AM249+AL249+AK249+AJ249+AI249+AH249+AF249+AE249+AD249+AC249+AB249+AA249+Z249+Y249+X249+W249+V249+U249+S249+R249+Q249+P249+O249+N249+M249+L249+K249+J249+I249+H249</f>
        <v>0</v>
      </c>
      <c r="AV249" s="392">
        <f t="shared" si="59"/>
        <v>0</v>
      </c>
    </row>
    <row r="250" spans="2:48" s="60" customFormat="1" ht="13.5" x14ac:dyDescent="0.25">
      <c r="B250" s="416" t="str">
        <f>'FORMATO COSTEO C6'!C70</f>
        <v>6.3.7.3</v>
      </c>
      <c r="C250" s="439">
        <f>'FORMATO COSTEO C6'!B70</f>
        <v>0</v>
      </c>
      <c r="D250" s="428" t="str">
        <f>'FORMATO COSTEO C6'!D70</f>
        <v>Unidad medida</v>
      </c>
      <c r="E250" s="530">
        <f>'FORMATO COSTEO C6'!E70</f>
        <v>0</v>
      </c>
      <c r="F250" s="556">
        <f>'FORMATO COSTEO C6'!G70</f>
        <v>0</v>
      </c>
      <c r="G250" s="497">
        <f>'FORMATO COSTEO C6'!L70</f>
        <v>0</v>
      </c>
      <c r="H250" s="557">
        <f>IF( $F250=0,0,((($F250/$E250)*'PLAN DE ADQUISICIONES'!F$120)*($G250/$F250)))</f>
        <v>0</v>
      </c>
      <c r="I250" s="556">
        <f>IF( $F250=0,0,((($F250/$E250)*'PLAN DE ADQUISICIONES'!G$120)*($G250/$F250)))</f>
        <v>0</v>
      </c>
      <c r="J250" s="556">
        <f>IF( $F250=0,0,((($F250/$E250)*'PLAN DE ADQUISICIONES'!H$120)*($G250/$F250)))</f>
        <v>0</v>
      </c>
      <c r="K250" s="556">
        <f>IF( $F250=0,0,((($F250/$E250)*'PLAN DE ADQUISICIONES'!I$120)*($G250/$F250)))</f>
        <v>0</v>
      </c>
      <c r="L250" s="556">
        <f>IF( $F250=0,0,((($F250/$E250)*'PLAN DE ADQUISICIONES'!J$120)*($G250/$F250)))</f>
        <v>0</v>
      </c>
      <c r="M250" s="556">
        <f>IF( $F250=0,0,((($F250/$E250)*'PLAN DE ADQUISICIONES'!K$120)*($G250/$F250)))</f>
        <v>0</v>
      </c>
      <c r="N250" s="556">
        <f>IF( $F250=0,0,((($F250/$E250)*'PLAN DE ADQUISICIONES'!L$120)*($G250/$F250)))</f>
        <v>0</v>
      </c>
      <c r="O250" s="556">
        <f>IF( $F250=0,0,((($F250/$E250)*'PLAN DE ADQUISICIONES'!M$120)*($G250/$F250)))</f>
        <v>0</v>
      </c>
      <c r="P250" s="556">
        <f>IF( $F250=0,0,((($F250/$E250)*'PLAN DE ADQUISICIONES'!N$120)*($G250/$F250)))</f>
        <v>0</v>
      </c>
      <c r="Q250" s="556">
        <f>IF( $F250=0,0,((($F250/$E250)*'PLAN DE ADQUISICIONES'!O$120)*($G250/$F250)))</f>
        <v>0</v>
      </c>
      <c r="R250" s="556">
        <f>IF( $F250=0,0,((($F250/$E250)*'PLAN DE ADQUISICIONES'!P$120)*($G250/$F250)))</f>
        <v>0</v>
      </c>
      <c r="S250" s="556">
        <f>IF( $F250=0,0,((($F250/$E250)*'PLAN DE ADQUISICIONES'!Q$120)*($G250/$F250)))</f>
        <v>0</v>
      </c>
      <c r="T250" s="423">
        <f t="shared" si="67"/>
        <v>0</v>
      </c>
      <c r="U250" s="558">
        <f>IF( $F250=0,0,((($F250/$E250)*'PLAN DE ADQUISICIONES'!R$120)*($G250/$F250)))</f>
        <v>0</v>
      </c>
      <c r="V250" s="556">
        <f>IF( $F250=0,0,((($F250/$E250)*'PLAN DE ADQUISICIONES'!S$120)*($G250/$F250)))</f>
        <v>0</v>
      </c>
      <c r="W250" s="556">
        <f>IF( $F250=0,0,((($F250/$E250)*'PLAN DE ADQUISICIONES'!T$120)*($G250/$F250)))</f>
        <v>0</v>
      </c>
      <c r="X250" s="556">
        <f>IF( $F250=0,0,((($F250/$E250)*'PLAN DE ADQUISICIONES'!U$120)*($G250/$F250)))</f>
        <v>0</v>
      </c>
      <c r="Y250" s="556">
        <f>IF( $F250=0,0,((($F250/$E250)*'PLAN DE ADQUISICIONES'!V$120)*($G250/$F250)))</f>
        <v>0</v>
      </c>
      <c r="Z250" s="556">
        <f>IF( $F250=0,0,((($F250/$E250)*'PLAN DE ADQUISICIONES'!W$120)*($G250/$F250)))</f>
        <v>0</v>
      </c>
      <c r="AA250" s="556">
        <f>IF( $F250=0,0,((($F250/$E250)*'PLAN DE ADQUISICIONES'!X$120)*($G250/$F250)))</f>
        <v>0</v>
      </c>
      <c r="AB250" s="556">
        <f>IF( $F250=0,0,((($F250/$E250)*'PLAN DE ADQUISICIONES'!Y$120)*($G250/$F250)))</f>
        <v>0</v>
      </c>
      <c r="AC250" s="556">
        <f>IF( $F250=0,0,((($F250/$E250)*'PLAN DE ADQUISICIONES'!Z$120)*($G250/$F250)))</f>
        <v>0</v>
      </c>
      <c r="AD250" s="556">
        <f>IF( $F250=0,0,((($F250/$E250)*'PLAN DE ADQUISICIONES'!AA$120)*($G250/$F250)))</f>
        <v>0</v>
      </c>
      <c r="AE250" s="556">
        <f>IF( $F250=0,0,((($F250/$E250)*'PLAN DE ADQUISICIONES'!AB$120)*($G250/$F250)))</f>
        <v>0</v>
      </c>
      <c r="AF250" s="556">
        <f>IF( $F250=0,0,((($F250/$E250)*'PLAN DE ADQUISICIONES'!AC$120)*($G250/$F250)))</f>
        <v>0</v>
      </c>
      <c r="AG250" s="421">
        <f t="shared" si="68"/>
        <v>0</v>
      </c>
      <c r="AH250" s="557">
        <f>IF( $F250=0,0,((($F250/$E250)*'PLAN DE ADQUISICIONES'!AD$120)*($G250/$F250)))</f>
        <v>0</v>
      </c>
      <c r="AI250" s="556">
        <f>IF( $F250=0,0,((($F250/$E250)*'PLAN DE ADQUISICIONES'!AE$120)*($G250/$F250)))</f>
        <v>0</v>
      </c>
      <c r="AJ250" s="556">
        <f>IF( $F250=0,0,((($F250/$E250)*'PLAN DE ADQUISICIONES'!AF$120)*($G250/$F250)))</f>
        <v>0</v>
      </c>
      <c r="AK250" s="556">
        <f>IF( $F250=0,0,((($F250/$E250)*'PLAN DE ADQUISICIONES'!AG$120)*($G250/$F250)))</f>
        <v>0</v>
      </c>
      <c r="AL250" s="556">
        <f>IF( $F250=0,0,((($F250/$E250)*'PLAN DE ADQUISICIONES'!AH$120)*($G250/$F250)))</f>
        <v>0</v>
      </c>
      <c r="AM250" s="556">
        <f>IF( $F250=0,0,((($F250/$E250)*'PLAN DE ADQUISICIONES'!AI$120)*($G250/$F250)))</f>
        <v>0</v>
      </c>
      <c r="AN250" s="556">
        <f>IF( $F250=0,0,((($F250/$E250)*'PLAN DE ADQUISICIONES'!AJ$120)*($G250/$F250)))</f>
        <v>0</v>
      </c>
      <c r="AO250" s="556">
        <f>IF( $F250=0,0,((($F250/$E250)*'PLAN DE ADQUISICIONES'!AK$120)*($G250/$F250)))</f>
        <v>0</v>
      </c>
      <c r="AP250" s="556">
        <f>IF( $F250=0,0,((($F250/$E250)*'PLAN DE ADQUISICIONES'!AL$120)*($G250/$F250)))</f>
        <v>0</v>
      </c>
      <c r="AQ250" s="556">
        <f>IF( $F250=0,0,((($F250/$E250)*'PLAN DE ADQUISICIONES'!AM$120)*($G250/$F250)))</f>
        <v>0</v>
      </c>
      <c r="AR250" s="556">
        <f>IF( $F250=0,0,((($F250/$E250)*'PLAN DE ADQUISICIONES'!AN$120)*($G250/$F250)))</f>
        <v>0</v>
      </c>
      <c r="AS250" s="556">
        <f>IF( $F250=0,0,((($F250/$E250)*'PLAN DE ADQUISICIONES'!AO$120)*($G250/$F250)))</f>
        <v>0</v>
      </c>
      <c r="AT250" s="423">
        <f t="shared" si="69"/>
        <v>0</v>
      </c>
      <c r="AU250" s="426">
        <f>AS250+AR250+AQ250+AP250+AO250+AN250+AM250+AL250+AK250+AJ250+AI250+AH250+AF250+AE250+AD250+AC250+AB250+AA250+Z250+Y250+X250+W250+V250+U250+S250+R250+Q250+P250+O250+N250+M250+L250+K250+J250+I250+H250</f>
        <v>0</v>
      </c>
      <c r="AV250" s="392">
        <f t="shared" si="59"/>
        <v>0</v>
      </c>
    </row>
    <row r="251" spans="2:48" s="60" customFormat="1" ht="30" customHeight="1" thickBot="1" x14ac:dyDescent="0.3">
      <c r="B251" s="2122" t="s">
        <v>167</v>
      </c>
      <c r="C251" s="2123"/>
      <c r="D251" s="2123"/>
      <c r="E251" s="2123"/>
      <c r="F251" s="463">
        <f>+F11+F105+F199</f>
        <v>276688</v>
      </c>
      <c r="G251" s="464">
        <f t="shared" ref="G251:AU251" si="76">+G11+G105+G199</f>
        <v>23100</v>
      </c>
      <c r="H251" s="465">
        <f t="shared" si="76"/>
        <v>300</v>
      </c>
      <c r="I251" s="463">
        <f t="shared" si="76"/>
        <v>300</v>
      </c>
      <c r="J251" s="463">
        <f t="shared" si="76"/>
        <v>0</v>
      </c>
      <c r="K251" s="463">
        <f t="shared" si="76"/>
        <v>0</v>
      </c>
      <c r="L251" s="463">
        <f t="shared" si="76"/>
        <v>0</v>
      </c>
      <c r="M251" s="463">
        <f t="shared" si="76"/>
        <v>0</v>
      </c>
      <c r="N251" s="463">
        <f t="shared" si="76"/>
        <v>0</v>
      </c>
      <c r="O251" s="463">
        <f t="shared" si="76"/>
        <v>3333.3333333333335</v>
      </c>
      <c r="P251" s="463">
        <f t="shared" si="76"/>
        <v>3333.3333333333335</v>
      </c>
      <c r="Q251" s="463">
        <f t="shared" si="76"/>
        <v>3333.3333333333335</v>
      </c>
      <c r="R251" s="463">
        <f t="shared" si="76"/>
        <v>4166.666666666667</v>
      </c>
      <c r="S251" s="463">
        <f t="shared" si="76"/>
        <v>4166.666666666667</v>
      </c>
      <c r="T251" s="466">
        <f t="shared" si="76"/>
        <v>18933.333333333336</v>
      </c>
      <c r="U251" s="467">
        <f t="shared" si="76"/>
        <v>4166.666666666667</v>
      </c>
      <c r="V251" s="463">
        <f t="shared" si="76"/>
        <v>0</v>
      </c>
      <c r="W251" s="463">
        <f t="shared" si="76"/>
        <v>0</v>
      </c>
      <c r="X251" s="463">
        <f t="shared" si="76"/>
        <v>0</v>
      </c>
      <c r="Y251" s="463">
        <f t="shared" si="76"/>
        <v>0</v>
      </c>
      <c r="Z251" s="463">
        <f t="shared" si="76"/>
        <v>0</v>
      </c>
      <c r="AA251" s="463">
        <f t="shared" si="76"/>
        <v>0</v>
      </c>
      <c r="AB251" s="463">
        <f t="shared" si="76"/>
        <v>0</v>
      </c>
      <c r="AC251" s="463">
        <f t="shared" si="76"/>
        <v>0</v>
      </c>
      <c r="AD251" s="463">
        <f t="shared" si="76"/>
        <v>0</v>
      </c>
      <c r="AE251" s="463">
        <f t="shared" si="76"/>
        <v>0</v>
      </c>
      <c r="AF251" s="463">
        <f t="shared" si="76"/>
        <v>0</v>
      </c>
      <c r="AG251" s="464">
        <f t="shared" si="76"/>
        <v>4166.666666666667</v>
      </c>
      <c r="AH251" s="465">
        <f t="shared" si="76"/>
        <v>0</v>
      </c>
      <c r="AI251" s="463">
        <f t="shared" si="76"/>
        <v>0</v>
      </c>
      <c r="AJ251" s="463">
        <f t="shared" si="76"/>
        <v>0</v>
      </c>
      <c r="AK251" s="463">
        <f t="shared" si="76"/>
        <v>0</v>
      </c>
      <c r="AL251" s="463">
        <f t="shared" si="76"/>
        <v>0</v>
      </c>
      <c r="AM251" s="463">
        <f t="shared" si="76"/>
        <v>0</v>
      </c>
      <c r="AN251" s="463">
        <f t="shared" si="76"/>
        <v>0</v>
      </c>
      <c r="AO251" s="463">
        <f t="shared" si="76"/>
        <v>0</v>
      </c>
      <c r="AP251" s="463">
        <f t="shared" si="76"/>
        <v>0</v>
      </c>
      <c r="AQ251" s="463">
        <f t="shared" si="76"/>
        <v>0</v>
      </c>
      <c r="AR251" s="463">
        <f t="shared" si="76"/>
        <v>0</v>
      </c>
      <c r="AS251" s="463">
        <f t="shared" si="76"/>
        <v>0</v>
      </c>
      <c r="AT251" s="466">
        <f t="shared" si="76"/>
        <v>0</v>
      </c>
      <c r="AU251" s="468">
        <f t="shared" si="76"/>
        <v>23100</v>
      </c>
      <c r="AV251" s="392">
        <f>+G251-AU251</f>
        <v>0</v>
      </c>
    </row>
    <row r="252" spans="2:48" s="60" customFormat="1" ht="10.5" customHeight="1" thickBot="1" x14ac:dyDescent="0.3">
      <c r="B252" s="469"/>
      <c r="C252" s="469"/>
      <c r="D252" s="469"/>
      <c r="E252" s="553"/>
      <c r="F252" s="470"/>
      <c r="G252" s="470"/>
      <c r="H252" s="514"/>
      <c r="I252" s="514"/>
      <c r="J252" s="514"/>
      <c r="K252" s="514"/>
      <c r="L252" s="514"/>
      <c r="M252" s="514"/>
      <c r="N252" s="514"/>
      <c r="O252" s="514"/>
      <c r="P252" s="514"/>
      <c r="Q252" s="514"/>
      <c r="R252" s="514"/>
      <c r="S252" s="514"/>
      <c r="T252" s="514"/>
      <c r="U252" s="514"/>
      <c r="V252" s="514"/>
      <c r="W252" s="514"/>
      <c r="X252" s="514"/>
      <c r="Y252" s="514"/>
      <c r="Z252" s="514"/>
      <c r="AA252" s="514"/>
      <c r="AB252" s="514"/>
      <c r="AC252" s="514"/>
      <c r="AD252" s="514"/>
      <c r="AE252" s="514"/>
      <c r="AF252" s="514"/>
      <c r="AG252" s="514"/>
      <c r="AH252" s="514"/>
      <c r="AI252" s="514"/>
      <c r="AJ252" s="514"/>
      <c r="AK252" s="514"/>
      <c r="AL252" s="514"/>
      <c r="AM252" s="514"/>
      <c r="AN252" s="514"/>
      <c r="AO252" s="514"/>
      <c r="AP252" s="514"/>
      <c r="AQ252" s="514"/>
      <c r="AR252" s="514"/>
      <c r="AS252" s="514"/>
      <c r="AT252" s="514"/>
      <c r="AU252" s="471"/>
      <c r="AV252" s="392"/>
    </row>
    <row r="253" spans="2:48" s="60" customFormat="1" ht="13.5" customHeight="1" x14ac:dyDescent="0.25">
      <c r="B253" s="566">
        <f>+'FORMATO COSTEO C6'!C80</f>
        <v>6.4</v>
      </c>
      <c r="C253" s="567" t="str">
        <f>+'FORMATO COSTEO C6'!D80</f>
        <v>Gastos administrativos del proyecto</v>
      </c>
      <c r="D253" s="568" t="str">
        <f>+'FORMATO COSTEO C6'!D82</f>
        <v>Mes</v>
      </c>
      <c r="E253" s="569">
        <f>+'FORMATO COSTEO C6'!E82</f>
        <v>14</v>
      </c>
      <c r="F253" s="517">
        <f>+'FORMATO COSTEO C6'!G83</f>
        <v>20047.04</v>
      </c>
      <c r="G253" s="520">
        <f>+'FORMATO COSTEO C6'!L83</f>
        <v>0</v>
      </c>
      <c r="H253" s="516">
        <f>IF( $F253=0,0,((($F253/$E253)*'PLAN DE ADQUISICIONES'!F$121)*($G253/$F253)))</f>
        <v>0</v>
      </c>
      <c r="I253" s="517">
        <f>IF( $F253=0,0,((($F253/$E253)*'PLAN DE ADQUISICIONES'!G$121)*($G253/$F253)))</f>
        <v>0</v>
      </c>
      <c r="J253" s="517">
        <f>IF( $F253=0,0,((($F253/$E253)*'PLAN DE ADQUISICIONES'!H$121)*($G253/$F253)))</f>
        <v>0</v>
      </c>
      <c r="K253" s="517">
        <f>IF( $F253=0,0,((($F253/$E253)*'PLAN DE ADQUISICIONES'!I$121)*($G253/$F253)))</f>
        <v>0</v>
      </c>
      <c r="L253" s="517">
        <f>IF( $F253=0,0,((($F253/$E253)*'PLAN DE ADQUISICIONES'!J$121)*($G253/$F253)))</f>
        <v>0</v>
      </c>
      <c r="M253" s="517">
        <f>IF( $F253=0,0,((($F253/$E253)*'PLAN DE ADQUISICIONES'!K$121)*($G253/$F253)))</f>
        <v>0</v>
      </c>
      <c r="N253" s="517">
        <f>IF( $F253=0,0,((($F253/$E253)*'PLAN DE ADQUISICIONES'!L$121)*($G253/$F253)))</f>
        <v>0</v>
      </c>
      <c r="O253" s="517">
        <f>IF( $F253=0,0,((($F253/$E253)*'PLAN DE ADQUISICIONES'!M$121)*($G253/$F253)))</f>
        <v>0</v>
      </c>
      <c r="P253" s="517">
        <f>IF( $F253=0,0,((($F253/$E253)*'PLAN DE ADQUISICIONES'!N$121)*($G253/$F253)))</f>
        <v>0</v>
      </c>
      <c r="Q253" s="517">
        <f>IF( $F253=0,0,((($F253/$E253)*'PLAN DE ADQUISICIONES'!O$121)*($G253/$F253)))</f>
        <v>0</v>
      </c>
      <c r="R253" s="517">
        <f>IF( $F253=0,0,((($F253/$E253)*'PLAN DE ADQUISICIONES'!P$121)*($G253/$F253)))</f>
        <v>0</v>
      </c>
      <c r="S253" s="517">
        <f>IF( $F253=0,0,((($F253/$E253)*'PLAN DE ADQUISICIONES'!Q$121)*($G253/$F253)))</f>
        <v>0</v>
      </c>
      <c r="T253" s="520">
        <f>H253+I253+J253+K253+L253+M253+N253+O253+P253+Q253+R253+S253</f>
        <v>0</v>
      </c>
      <c r="U253" s="516">
        <f>IF( $F253=0,0,((($F253/$E253)*'PLAN DE ADQUISICIONES'!R$121)*($G253/$F253)))</f>
        <v>0</v>
      </c>
      <c r="V253" s="517">
        <f>IF( $F253=0,0,((($F253/$E253)*'PLAN DE ADQUISICIONES'!S$121)*($G253/$F253)))</f>
        <v>0</v>
      </c>
      <c r="W253" s="517">
        <f>IF( $F253=0,0,((($F253/$E253)*'PLAN DE ADQUISICIONES'!T$121)*($G253/$F253)))</f>
        <v>0</v>
      </c>
      <c r="X253" s="517">
        <f>IF( $F253=0,0,((($F253/$E253)*'PLAN DE ADQUISICIONES'!U$121)*($G253/$F253)))</f>
        <v>0</v>
      </c>
      <c r="Y253" s="517">
        <f>IF( $F253=0,0,((($F253/$E253)*'PLAN DE ADQUISICIONES'!V$121)*($G253/$F253)))</f>
        <v>0</v>
      </c>
      <c r="Z253" s="517">
        <f>IF( $F253=0,0,((($F253/$E253)*'PLAN DE ADQUISICIONES'!W$121)*($G253/$F253)))</f>
        <v>0</v>
      </c>
      <c r="AA253" s="517">
        <f>IF( $F253=0,0,((($F253/$E253)*'PLAN DE ADQUISICIONES'!X$121)*($G253/$F253)))</f>
        <v>0</v>
      </c>
      <c r="AB253" s="517">
        <f>IF( $F253=0,0,((($F253/$E253)*'PLAN DE ADQUISICIONES'!Y$121)*($G253/$F253)))</f>
        <v>0</v>
      </c>
      <c r="AC253" s="517">
        <f>IF( $F253=0,0,((($F253/$E253)*'PLAN DE ADQUISICIONES'!Z$121)*($G253/$F253)))</f>
        <v>0</v>
      </c>
      <c r="AD253" s="517">
        <f>IF( $F253=0,0,((($F253/$E253)*'PLAN DE ADQUISICIONES'!AA$121)*($G253/$F253)))</f>
        <v>0</v>
      </c>
      <c r="AE253" s="517">
        <f>IF( $F253=0,0,((($F253/$E253)*'PLAN DE ADQUISICIONES'!AB$121)*($G253/$F253)))</f>
        <v>0</v>
      </c>
      <c r="AF253" s="517">
        <f>IF( $F253=0,0,((($F253/$E253)*'PLAN DE ADQUISICIONES'!AC$121)*($G253/$F253)))</f>
        <v>0</v>
      </c>
      <c r="AG253" s="520">
        <f>U253+V253+W253+X253+Y253+Z253+AA253+AB253+AC253+AD253+AE253+AF253</f>
        <v>0</v>
      </c>
      <c r="AH253" s="516">
        <f>IF( $F253=0,0,((($F253/$E253)*'PLAN DE ADQUISICIONES'!AD$121)*($G253/$F253)))</f>
        <v>0</v>
      </c>
      <c r="AI253" s="517">
        <f>IF( $F253=0,0,((($F253/$E253)*'PLAN DE ADQUISICIONES'!AE$121)*($G253/$F253)))</f>
        <v>0</v>
      </c>
      <c r="AJ253" s="517">
        <f>IF( $F253=0,0,((($F253/$E253)*'PLAN DE ADQUISICIONES'!AF$121)*($G253/$F253)))</f>
        <v>0</v>
      </c>
      <c r="AK253" s="517">
        <f>IF( $F253=0,0,((($F253/$E253)*'PLAN DE ADQUISICIONES'!AG$121)*($G253/$F253)))</f>
        <v>0</v>
      </c>
      <c r="AL253" s="517">
        <f>IF( $F253=0,0,((($F253/$E253)*'PLAN DE ADQUISICIONES'!AH$121)*($G253/$F253)))</f>
        <v>0</v>
      </c>
      <c r="AM253" s="517">
        <f>IF( $F253=0,0,((($F253/$E253)*'PLAN DE ADQUISICIONES'!AI$121)*($G253/$F253)))</f>
        <v>0</v>
      </c>
      <c r="AN253" s="517">
        <f>IF( $F253=0,0,((($F253/$E253)*'PLAN DE ADQUISICIONES'!AJ$121)*($G253/$F253)))</f>
        <v>0</v>
      </c>
      <c r="AO253" s="517">
        <f>IF( $F253=0,0,((($F253/$E253)*'PLAN DE ADQUISICIONES'!AK$121)*($G253/$F253)))</f>
        <v>0</v>
      </c>
      <c r="AP253" s="517">
        <f>IF( $F253=0,0,((($F253/$E253)*'PLAN DE ADQUISICIONES'!AL$121)*($G253/$F253)))</f>
        <v>0</v>
      </c>
      <c r="AQ253" s="517">
        <f>IF( $F253=0,0,((($F253/$E253)*'PLAN DE ADQUISICIONES'!AM$121)*($G253/$F253)))</f>
        <v>0</v>
      </c>
      <c r="AR253" s="517">
        <f>IF( $F253=0,0,((($F253/$E253)*'PLAN DE ADQUISICIONES'!AN$121)*($G253/$F253)))</f>
        <v>0</v>
      </c>
      <c r="AS253" s="517">
        <f>IF( $F253=0,0,((($F253/$E253)*'PLAN DE ADQUISICIONES'!AO$121)*($G253/$F253)))</f>
        <v>0</v>
      </c>
      <c r="AT253" s="518">
        <f>AH253+AI253+AJ253+AK253+AL253+AM253+AN253+AO253+AP253+AQ253+AR253+AS253</f>
        <v>0</v>
      </c>
      <c r="AU253" s="521">
        <f>AS253+AR253+AQ253+AP253+AO253+AN253+AM253+AL253+AK253+AJ253+AI253+AH253+AF253+AE253+AD253+AC253+AB253+AA253+Z253+Y253+X253+W253+V253+U253+S253+R253+Q253+P253+O253+N253+M253+L253+K253+J253+I253+H253</f>
        <v>0</v>
      </c>
      <c r="AV253" s="392">
        <f t="shared" ref="AV253:AV258" si="77">+G253-AU253</f>
        <v>0</v>
      </c>
    </row>
    <row r="254" spans="2:48" s="60" customFormat="1" ht="13.5" x14ac:dyDescent="0.25">
      <c r="B254" s="395">
        <f>'FORMATO COSTEO C6'!C84</f>
        <v>6.5</v>
      </c>
      <c r="C254" s="396" t="str">
        <f>'FORMATO COSTEO C6'!D84</f>
        <v>Línea de base y evaluaciones del proyecto</v>
      </c>
      <c r="D254" s="397" t="str">
        <f>+'FORMATO COSTEO C6'!D86</f>
        <v>Documento</v>
      </c>
      <c r="E254" s="534">
        <f>+'FORMATO COSTEO C6'!E86</f>
        <v>2</v>
      </c>
      <c r="F254" s="399">
        <f>+'FORMATO COSTEO C6'!G87</f>
        <v>15035.279999999999</v>
      </c>
      <c r="G254" s="400">
        <f>+'FORMATO COSTEO C6'!L87</f>
        <v>0</v>
      </c>
      <c r="H254" s="401"/>
      <c r="I254" s="399">
        <v>0</v>
      </c>
      <c r="J254" s="399"/>
      <c r="K254" s="399"/>
      <c r="L254" s="399"/>
      <c r="M254" s="399"/>
      <c r="N254" s="399"/>
      <c r="O254" s="399"/>
      <c r="P254" s="399"/>
      <c r="Q254" s="399"/>
      <c r="R254" s="399"/>
      <c r="S254" s="399"/>
      <c r="T254" s="400">
        <f>H254+I254+J254+K254+L254+M254+N254+O254+P254+Q254+R254+S254</f>
        <v>0</v>
      </c>
      <c r="U254" s="401"/>
      <c r="V254" s="399"/>
      <c r="W254" s="399"/>
      <c r="X254" s="399"/>
      <c r="Y254" s="399"/>
      <c r="Z254" s="399"/>
      <c r="AA254" s="399"/>
      <c r="AB254" s="399"/>
      <c r="AC254" s="399"/>
      <c r="AD254" s="399"/>
      <c r="AE254" s="399"/>
      <c r="AF254" s="399"/>
      <c r="AG254" s="400">
        <f>U254+V254+W254+X254+Y254+Z254+AA254+AB254+AC254+AD254+AE254+AF254</f>
        <v>0</v>
      </c>
      <c r="AH254" s="401"/>
      <c r="AI254" s="399"/>
      <c r="AJ254" s="399"/>
      <c r="AK254" s="399"/>
      <c r="AL254" s="399"/>
      <c r="AM254" s="399"/>
      <c r="AN254" s="399"/>
      <c r="AO254" s="399"/>
      <c r="AP254" s="399"/>
      <c r="AQ254" s="399"/>
      <c r="AR254" s="399">
        <v>0</v>
      </c>
      <c r="AS254" s="399"/>
      <c r="AT254" s="402">
        <f>AH254+AI254+AJ254+AK254+AL254+AM254+AN254+AO254+AP254+AQ254+AR254+AS254</f>
        <v>0</v>
      </c>
      <c r="AU254" s="404">
        <f>+G254</f>
        <v>0</v>
      </c>
      <c r="AV254" s="392">
        <f t="shared" si="77"/>
        <v>0</v>
      </c>
    </row>
    <row r="255" spans="2:48" s="60" customFormat="1" ht="13.5" x14ac:dyDescent="0.25">
      <c r="B255" s="395">
        <f>'FORMATO COSTEO C6'!C88</f>
        <v>6.6</v>
      </c>
      <c r="C255" s="396" t="str">
        <f>'FORMATO COSTEO C6'!D88</f>
        <v>Imprevistos</v>
      </c>
      <c r="D255" s="482" t="str">
        <f>+'FORMATO COSTEO C6'!D90</f>
        <v>Mes</v>
      </c>
      <c r="E255" s="534">
        <f>+'FORMATO COSTEO C6'!E90</f>
        <v>2</v>
      </c>
      <c r="F255" s="399">
        <f>+'FORMATO COSTEO C6'!G91</f>
        <v>5011.76</v>
      </c>
      <c r="G255" s="400">
        <f>+'FORMATO COSTEO C6'!L91</f>
        <v>0</v>
      </c>
      <c r="H255" s="401">
        <f>IF( $F255=0,0,((($F255/$E255)*'PLAN DE ADQUISICIONES'!F$123)*($G255/$F255)))</f>
        <v>0</v>
      </c>
      <c r="I255" s="399">
        <f>IF( $F255=0,0,((($F255/$E255)*'PLAN DE ADQUISICIONES'!G$123)*($G255/$F255)))</f>
        <v>0</v>
      </c>
      <c r="J255" s="399">
        <f>IF( $F255=0,0,((($F255/$E255)*'PLAN DE ADQUISICIONES'!H$123)*($G255/$F255)))</f>
        <v>0</v>
      </c>
      <c r="K255" s="399">
        <f>IF( $F255=0,0,((($F255/$E255)*'PLAN DE ADQUISICIONES'!I$123)*($G255/$F255)))</f>
        <v>0</v>
      </c>
      <c r="L255" s="399">
        <f>IF( $F255=0,0,((($F255/$E255)*'PLAN DE ADQUISICIONES'!J$123)*($G255/$F255)))</f>
        <v>0</v>
      </c>
      <c r="M255" s="399">
        <f>IF( $F255=0,0,((($F255/$E255)*'PLAN DE ADQUISICIONES'!K$123)*($G255/$F255)))</f>
        <v>0</v>
      </c>
      <c r="N255" s="399">
        <f>IF( $F255=0,0,((($F255/$E255)*'PLAN DE ADQUISICIONES'!L$123)*($G255/$F255)))</f>
        <v>0</v>
      </c>
      <c r="O255" s="399">
        <f>IF( $F255=0,0,((($F255/$E255)*'PLAN DE ADQUISICIONES'!M$123)*($G255/$F255)))</f>
        <v>0</v>
      </c>
      <c r="P255" s="399">
        <f>IF( $F255=0,0,((($F255/$E255)*'PLAN DE ADQUISICIONES'!N$123)*($G255/$F255)))</f>
        <v>0</v>
      </c>
      <c r="Q255" s="399">
        <f>IF( $F255=0,0,((($F255/$E255)*'PLAN DE ADQUISICIONES'!O$123)*($G255/$F255)))</f>
        <v>0</v>
      </c>
      <c r="R255" s="399">
        <f>IF( $F255=0,0,((($F255/$E255)*'PLAN DE ADQUISICIONES'!P$123)*($G255/$F255)))</f>
        <v>0</v>
      </c>
      <c r="S255" s="399">
        <f>IF( $F255=0,0,((($F255/$E255)*'PLAN DE ADQUISICIONES'!Q$123)*($G255/$F255)))</f>
        <v>0</v>
      </c>
      <c r="T255" s="400">
        <f>H255+I255+J255+K255+L255+M255+N255+O255+P255+Q255+R255+S255</f>
        <v>0</v>
      </c>
      <c r="U255" s="401">
        <f>IF( $F255=0,0,((($F255/$E255)*'PLAN DE ADQUISICIONES'!R$123)*($G255/$F255)))</f>
        <v>0</v>
      </c>
      <c r="V255" s="399">
        <f>IF( $F255=0,0,((($F255/$E255)*'PLAN DE ADQUISICIONES'!S$123)*($G255/$F255)))</f>
        <v>0</v>
      </c>
      <c r="W255" s="399">
        <f>IF( $F255=0,0,((($F255/$E255)*'PLAN DE ADQUISICIONES'!T$123)*($G255/$F255)))</f>
        <v>0</v>
      </c>
      <c r="X255" s="399">
        <f>IF( $F255=0,0,((($F255/$E255)*'PLAN DE ADQUISICIONES'!U$123)*($G255/$F255)))</f>
        <v>0</v>
      </c>
      <c r="Y255" s="399">
        <f>IF( $F255=0,0,((($F255/$E255)*'PLAN DE ADQUISICIONES'!V$123)*($G255/$F255)))</f>
        <v>0</v>
      </c>
      <c r="Z255" s="399">
        <f>IF( $F255=0,0,((($F255/$E255)*'PLAN DE ADQUISICIONES'!W$123)*($G255/$F255)))</f>
        <v>0</v>
      </c>
      <c r="AA255" s="399">
        <f>IF( $F255=0,0,((($F255/$E255)*'PLAN DE ADQUISICIONES'!X$123)*($G255/$F255)))</f>
        <v>0</v>
      </c>
      <c r="AB255" s="399">
        <f>IF( $F255=0,0,((($F255/$E255)*'PLAN DE ADQUISICIONES'!Y$123)*($G255/$F255)))</f>
        <v>0</v>
      </c>
      <c r="AC255" s="399">
        <f>IF( $F255=0,0,((($F255/$E255)*'PLAN DE ADQUISICIONES'!Z$123)*($G255/$F255)))</f>
        <v>0</v>
      </c>
      <c r="AD255" s="399">
        <f>IF( $F255=0,0,((($F255/$E255)*'PLAN DE ADQUISICIONES'!AA$123)*($G255/$F255)))</f>
        <v>0</v>
      </c>
      <c r="AE255" s="399">
        <f>IF( $F255=0,0,((($F255/$E255)*'PLAN DE ADQUISICIONES'!AB$123)*($G255/$F255)))</f>
        <v>0</v>
      </c>
      <c r="AF255" s="399">
        <f>IF( $F255=0,0,((($F255/$E255)*'PLAN DE ADQUISICIONES'!AC$123)*($G255/$F255)))</f>
        <v>0</v>
      </c>
      <c r="AG255" s="400">
        <f>U255+V255+W255+X255+Y255+Z255+AA255+AB255+AC255+AD255+AE255+AF255</f>
        <v>0</v>
      </c>
      <c r="AH255" s="401">
        <f>IF( $F255=0,0,((($F255/$E255)*'PLAN DE ADQUISICIONES'!AD$123)*($G255/$F255)))</f>
        <v>0</v>
      </c>
      <c r="AI255" s="399">
        <f>IF( $F255=0,0,((($F255/$E255)*'PLAN DE ADQUISICIONES'!AE$123)*($G255/$F255)))</f>
        <v>0</v>
      </c>
      <c r="AJ255" s="399">
        <f>IF( $F255=0,0,((($F255/$E255)*'PLAN DE ADQUISICIONES'!AF$123)*($G255/$F255)))</f>
        <v>0</v>
      </c>
      <c r="AK255" s="399">
        <f>IF( $F255=0,0,((($F255/$E255)*'PLAN DE ADQUISICIONES'!AG$123)*($G255/$F255)))</f>
        <v>0</v>
      </c>
      <c r="AL255" s="399">
        <f>IF( $F255=0,0,((($F255/$E255)*'PLAN DE ADQUISICIONES'!AH$123)*($G255/$F255)))</f>
        <v>0</v>
      </c>
      <c r="AM255" s="399">
        <f>IF( $F255=0,0,((($F255/$E255)*'PLAN DE ADQUISICIONES'!AI$123)*($G255/$F255)))</f>
        <v>0</v>
      </c>
      <c r="AN255" s="399">
        <f>IF( $F255=0,0,((($F255/$E255)*'PLAN DE ADQUISICIONES'!AJ$123)*($G255/$F255)))</f>
        <v>0</v>
      </c>
      <c r="AO255" s="399">
        <f>IF( $F255=0,0,((($F255/$E255)*'PLAN DE ADQUISICIONES'!AK$123)*($G255/$F255)))</f>
        <v>0</v>
      </c>
      <c r="AP255" s="399">
        <f>IF( $F255=0,0,((($F255/$E255)*'PLAN DE ADQUISICIONES'!AL$123)*($G255/$F255)))</f>
        <v>0</v>
      </c>
      <c r="AQ255" s="399">
        <f>IF( $F255=0,0,((($F255/$E255)*'PLAN DE ADQUISICIONES'!AM$123)*($G255/$F255)))</f>
        <v>0</v>
      </c>
      <c r="AR255" s="399">
        <f>IF( $F255=0,0,((($F255/$E255)*'PLAN DE ADQUISICIONES'!AN$123)*($G255/$F255)))</f>
        <v>0</v>
      </c>
      <c r="AS255" s="399">
        <f>IF( $F255=0,0,((($F255/$E255)*'PLAN DE ADQUISICIONES'!AO$123)*($G255/$F255)))</f>
        <v>0</v>
      </c>
      <c r="AT255" s="402">
        <f>AH255+AI255+AJ255+AK255+AL255+AM255+AN255+AO255+AP255+AQ255+AR255+AS255</f>
        <v>0</v>
      </c>
      <c r="AU255" s="404">
        <f>AS255+AR255+AQ255+AP255+AO255+AN255+AM255+AL255+AK255+AJ255+AI255+AH255+AF255+AE255+AD255+AC255+AB255+AA255+Z255+Y255+X255+W255+V255+U255+S255+R255+Q255+P255+O255+N255+M255+L255+K255+J255+I255+H255</f>
        <v>0</v>
      </c>
      <c r="AV255" s="392">
        <f t="shared" si="77"/>
        <v>0</v>
      </c>
    </row>
    <row r="256" spans="2:48" s="60" customFormat="1" ht="13.5" x14ac:dyDescent="0.25">
      <c r="B256" s="395">
        <f>'FORMATO COSTEO C6'!C92</f>
        <v>6.7</v>
      </c>
      <c r="C256" s="396" t="str">
        <f>'FORMATO COSTEO C6'!D92</f>
        <v>Supervisión interna</v>
      </c>
      <c r="D256" s="482" t="str">
        <f>+'FORMATO COSTEO C6'!D94</f>
        <v>Visita</v>
      </c>
      <c r="E256" s="534">
        <f>+'FORMATO COSTEO C6'!E94</f>
        <v>2</v>
      </c>
      <c r="F256" s="399">
        <f>+'FORMATO COSTEO C6'!G95</f>
        <v>2505.88</v>
      </c>
      <c r="G256" s="400">
        <f>+'FORMATO COSTEO C6'!L95</f>
        <v>0</v>
      </c>
      <c r="H256" s="401">
        <f>IF( $F256=0,0,((($F256/$E256)*'PLAN DE ADQUISICIONES'!F$124)*($G256/$F256)))</f>
        <v>0</v>
      </c>
      <c r="I256" s="399">
        <f>IF( $F256=0,0,((($F256/$E256)*'PLAN DE ADQUISICIONES'!G$124)*($G256/$F256)))</f>
        <v>0</v>
      </c>
      <c r="J256" s="399">
        <f>IF( $F256=0,0,((($F256/$E256)*'PLAN DE ADQUISICIONES'!H$124)*($G256/$F256)))</f>
        <v>0</v>
      </c>
      <c r="K256" s="399">
        <f>IF( $F256=0,0,((($F256/$E256)*'PLAN DE ADQUISICIONES'!I$124)*($G256/$F256)))</f>
        <v>0</v>
      </c>
      <c r="L256" s="399">
        <f>IF( $F256=0,0,((($F256/$E256)*'PLAN DE ADQUISICIONES'!J$124)*($G256/$F256)))</f>
        <v>0</v>
      </c>
      <c r="M256" s="399">
        <f>IF( $F256=0,0,((($F256/$E256)*'PLAN DE ADQUISICIONES'!K$124)*($G256/$F256)))</f>
        <v>0</v>
      </c>
      <c r="N256" s="399">
        <f>IF( $F256=0,0,((($F256/$E256)*'PLAN DE ADQUISICIONES'!L$124)*($G256/$F256)))</f>
        <v>0</v>
      </c>
      <c r="O256" s="399">
        <f>IF( $F256=0,0,((($F256/$E256)*'PLAN DE ADQUISICIONES'!M$124)*($G256/$F256)))</f>
        <v>0</v>
      </c>
      <c r="P256" s="399">
        <f>IF( $F256=0,0,((($F256/$E256)*'PLAN DE ADQUISICIONES'!N$124)*($G256/$F256)))</f>
        <v>0</v>
      </c>
      <c r="Q256" s="399">
        <f>IF( $F256=0,0,((($F256/$E256)*'PLAN DE ADQUISICIONES'!O$124)*($G256/$F256)))</f>
        <v>0</v>
      </c>
      <c r="R256" s="399">
        <f>IF( $F256=0,0,((($F256/$E256)*'PLAN DE ADQUISICIONES'!P$124)*($G256/$F256)))</f>
        <v>0</v>
      </c>
      <c r="S256" s="399">
        <f>IF( $F256=0,0,((($F256/$E256)*'PLAN DE ADQUISICIONES'!Q$124)*($G256/$F256)))</f>
        <v>0</v>
      </c>
      <c r="T256" s="400">
        <f>H256+I256+J256+K256+L256+M256+N256+O256+P256+Q256+R256+S256</f>
        <v>0</v>
      </c>
      <c r="U256" s="401">
        <f>IF( $F256=0,0,((($F256/$E256)*'PLAN DE ADQUISICIONES'!R$124)*($G256/$F256)))</f>
        <v>0</v>
      </c>
      <c r="V256" s="399">
        <f>IF( $F256=0,0,((($F256/$E256)*'PLAN DE ADQUISICIONES'!S$124)*($G256/$F256)))</f>
        <v>0</v>
      </c>
      <c r="W256" s="399">
        <f>IF( $F256=0,0,((($F256/$E256)*'PLAN DE ADQUISICIONES'!T$124)*($G256/$F256)))</f>
        <v>0</v>
      </c>
      <c r="X256" s="399">
        <f>IF( $F256=0,0,((($F256/$E256)*'PLAN DE ADQUISICIONES'!U$124)*($G256/$F256)))</f>
        <v>0</v>
      </c>
      <c r="Y256" s="399">
        <f>IF( $F256=0,0,((($F256/$E256)*'PLAN DE ADQUISICIONES'!V$124)*($G256/$F256)))</f>
        <v>0</v>
      </c>
      <c r="Z256" s="399">
        <f>IF( $F256=0,0,((($F256/$E256)*'PLAN DE ADQUISICIONES'!W$124)*($G256/$F256)))</f>
        <v>0</v>
      </c>
      <c r="AA256" s="399">
        <f>IF( $F256=0,0,((($F256/$E256)*'PLAN DE ADQUISICIONES'!X$124)*($G256/$F256)))</f>
        <v>0</v>
      </c>
      <c r="AB256" s="399">
        <f>IF( $F256=0,0,((($F256/$E256)*'PLAN DE ADQUISICIONES'!Y$124)*($G256/$F256)))</f>
        <v>0</v>
      </c>
      <c r="AC256" s="399">
        <f>IF( $F256=0,0,((($F256/$E256)*'PLAN DE ADQUISICIONES'!Z$124)*($G256/$F256)))</f>
        <v>0</v>
      </c>
      <c r="AD256" s="399">
        <f>IF( $F256=0,0,((($F256/$E256)*'PLAN DE ADQUISICIONES'!AA$124)*($G256/$F256)))</f>
        <v>0</v>
      </c>
      <c r="AE256" s="399">
        <f>IF( $F256=0,0,((($F256/$E256)*'PLAN DE ADQUISICIONES'!AB$124)*($G256/$F256)))</f>
        <v>0</v>
      </c>
      <c r="AF256" s="399">
        <f>IF( $F256=0,0,((($F256/$E256)*'PLAN DE ADQUISICIONES'!AC$124)*($G256/$F256)))</f>
        <v>0</v>
      </c>
      <c r="AG256" s="400">
        <f>U256+V256+W256+X256+Y256+Z256+AA256+AB256+AC256+AD256+AE256+AF256</f>
        <v>0</v>
      </c>
      <c r="AH256" s="401">
        <f>IF( $F256=0,0,((($F256/$E256)*'PLAN DE ADQUISICIONES'!AD$124)*($G256/$F256)))</f>
        <v>0</v>
      </c>
      <c r="AI256" s="399">
        <f>IF( $F256=0,0,((($F256/$E256)*'PLAN DE ADQUISICIONES'!AE$124)*($G256/$F256)))</f>
        <v>0</v>
      </c>
      <c r="AJ256" s="399">
        <f>IF( $F256=0,0,((($F256/$E256)*'PLAN DE ADQUISICIONES'!AF$124)*($G256/$F256)))</f>
        <v>0</v>
      </c>
      <c r="AK256" s="399">
        <f>IF( $F256=0,0,((($F256/$E256)*'PLAN DE ADQUISICIONES'!AG$124)*($G256/$F256)))</f>
        <v>0</v>
      </c>
      <c r="AL256" s="399">
        <f>IF( $F256=0,0,((($F256/$E256)*'PLAN DE ADQUISICIONES'!AH$124)*($G256/$F256)))</f>
        <v>0</v>
      </c>
      <c r="AM256" s="399">
        <f>IF( $F256=0,0,((($F256/$E256)*'PLAN DE ADQUISICIONES'!AI$124)*($G256/$F256)))</f>
        <v>0</v>
      </c>
      <c r="AN256" s="399">
        <f>IF( $F256=0,0,((($F256/$E256)*'PLAN DE ADQUISICIONES'!AJ$124)*($G256/$F256)))</f>
        <v>0</v>
      </c>
      <c r="AO256" s="399">
        <f>IF( $F256=0,0,((($F256/$E256)*'PLAN DE ADQUISICIONES'!AK$124)*($G256/$F256)))</f>
        <v>0</v>
      </c>
      <c r="AP256" s="399">
        <f>IF( $F256=0,0,((($F256/$E256)*'PLAN DE ADQUISICIONES'!AL$124)*($G256/$F256)))</f>
        <v>0</v>
      </c>
      <c r="AQ256" s="399">
        <f>IF( $F256=0,0,((($F256/$E256)*'PLAN DE ADQUISICIONES'!AM$124)*($G256/$F256)))</f>
        <v>0</v>
      </c>
      <c r="AR256" s="399">
        <f>IF( $F256=0,0,((($F256/$E256)*'PLAN DE ADQUISICIONES'!AN$124)*($G256/$F256)))</f>
        <v>0</v>
      </c>
      <c r="AS256" s="399">
        <f>IF( $F256=0,0,((($F256/$E256)*'PLAN DE ADQUISICIONES'!AO$124)*($G256/$F256)))</f>
        <v>0</v>
      </c>
      <c r="AT256" s="402">
        <f>AH256+AI256+AJ256+AK256+AL256+AM256+AN256+AO256+AP256+AQ256+AR256+AS256</f>
        <v>0</v>
      </c>
      <c r="AU256" s="404">
        <f>AS256+AR256+AQ256+AP256+AO256+AN256+AM256+AL256+AK256+AJ256+AI256+AH256+AF256+AE256+AD256+AC256+AB256+AA256+Z256+Y256+X256+W256+V256+U256+S256+R256+Q256+P256+O256+N256+M256+L256+K256+J256+I256+H256</f>
        <v>0</v>
      </c>
      <c r="AV256" s="392">
        <f t="shared" si="77"/>
        <v>0</v>
      </c>
    </row>
    <row r="257" spans="2:48" s="60" customFormat="1" ht="30" customHeight="1" x14ac:dyDescent="0.25">
      <c r="B257" s="2126" t="s">
        <v>172</v>
      </c>
      <c r="C257" s="2127"/>
      <c r="D257" s="2127"/>
      <c r="E257" s="2127"/>
      <c r="F257" s="483">
        <f t="shared" ref="F257:AS257" si="78">+F253+F254+F255+F256</f>
        <v>42599.96</v>
      </c>
      <c r="G257" s="484">
        <f t="shared" si="78"/>
        <v>0</v>
      </c>
      <c r="H257" s="522">
        <f t="shared" si="78"/>
        <v>0</v>
      </c>
      <c r="I257" s="483">
        <f t="shared" si="78"/>
        <v>0</v>
      </c>
      <c r="J257" s="483">
        <f t="shared" si="78"/>
        <v>0</v>
      </c>
      <c r="K257" s="483">
        <f t="shared" si="78"/>
        <v>0</v>
      </c>
      <c r="L257" s="483">
        <f t="shared" si="78"/>
        <v>0</v>
      </c>
      <c r="M257" s="483">
        <f t="shared" si="78"/>
        <v>0</v>
      </c>
      <c r="N257" s="483">
        <f t="shared" si="78"/>
        <v>0</v>
      </c>
      <c r="O257" s="483">
        <f t="shared" si="78"/>
        <v>0</v>
      </c>
      <c r="P257" s="483">
        <f t="shared" si="78"/>
        <v>0</v>
      </c>
      <c r="Q257" s="483">
        <f t="shared" si="78"/>
        <v>0</v>
      </c>
      <c r="R257" s="483">
        <f t="shared" si="78"/>
        <v>0</v>
      </c>
      <c r="S257" s="483">
        <f t="shared" si="78"/>
        <v>0</v>
      </c>
      <c r="T257" s="484">
        <f>T253+T254+T255+T256</f>
        <v>0</v>
      </c>
      <c r="U257" s="522">
        <f t="shared" si="78"/>
        <v>0</v>
      </c>
      <c r="V257" s="483">
        <f t="shared" si="78"/>
        <v>0</v>
      </c>
      <c r="W257" s="483">
        <f t="shared" si="78"/>
        <v>0</v>
      </c>
      <c r="X257" s="483">
        <f t="shared" si="78"/>
        <v>0</v>
      </c>
      <c r="Y257" s="483">
        <f t="shared" si="78"/>
        <v>0</v>
      </c>
      <c r="Z257" s="483">
        <f t="shared" si="78"/>
        <v>0</v>
      </c>
      <c r="AA257" s="483">
        <f t="shared" si="78"/>
        <v>0</v>
      </c>
      <c r="AB257" s="483">
        <f t="shared" si="78"/>
        <v>0</v>
      </c>
      <c r="AC257" s="483">
        <f t="shared" si="78"/>
        <v>0</v>
      </c>
      <c r="AD257" s="483">
        <f t="shared" si="78"/>
        <v>0</v>
      </c>
      <c r="AE257" s="483">
        <f t="shared" si="78"/>
        <v>0</v>
      </c>
      <c r="AF257" s="483">
        <f t="shared" si="78"/>
        <v>0</v>
      </c>
      <c r="AG257" s="484">
        <f>AG253+AG254+AG255+AG256</f>
        <v>0</v>
      </c>
      <c r="AH257" s="522">
        <f t="shared" si="78"/>
        <v>0</v>
      </c>
      <c r="AI257" s="483">
        <f t="shared" si="78"/>
        <v>0</v>
      </c>
      <c r="AJ257" s="483">
        <f t="shared" si="78"/>
        <v>0</v>
      </c>
      <c r="AK257" s="483">
        <f t="shared" si="78"/>
        <v>0</v>
      </c>
      <c r="AL257" s="483">
        <f t="shared" si="78"/>
        <v>0</v>
      </c>
      <c r="AM257" s="483">
        <f t="shared" si="78"/>
        <v>0</v>
      </c>
      <c r="AN257" s="483">
        <f t="shared" si="78"/>
        <v>0</v>
      </c>
      <c r="AO257" s="483">
        <f t="shared" si="78"/>
        <v>0</v>
      </c>
      <c r="AP257" s="483">
        <f t="shared" si="78"/>
        <v>0</v>
      </c>
      <c r="AQ257" s="483">
        <f t="shared" si="78"/>
        <v>0</v>
      </c>
      <c r="AR257" s="483">
        <f t="shared" si="78"/>
        <v>0</v>
      </c>
      <c r="AS257" s="483">
        <f t="shared" si="78"/>
        <v>0</v>
      </c>
      <c r="AT257" s="523">
        <f>AT253+AT254+AT255+AT256</f>
        <v>0</v>
      </c>
      <c r="AU257" s="524">
        <f>AU253+AU254+AU255+AU256</f>
        <v>0</v>
      </c>
      <c r="AV257" s="392">
        <f t="shared" si="77"/>
        <v>0</v>
      </c>
    </row>
    <row r="258" spans="2:48" s="60" customFormat="1" ht="30" customHeight="1" thickBot="1" x14ac:dyDescent="0.3">
      <c r="B258" s="2120" t="s">
        <v>173</v>
      </c>
      <c r="C258" s="2121"/>
      <c r="D258" s="2121"/>
      <c r="E258" s="2121"/>
      <c r="F258" s="487">
        <f t="shared" ref="F258:AS258" si="79">+F257+F251</f>
        <v>319287.96000000002</v>
      </c>
      <c r="G258" s="488">
        <f t="shared" si="79"/>
        <v>23100</v>
      </c>
      <c r="H258" s="525">
        <f t="shared" si="79"/>
        <v>300</v>
      </c>
      <c r="I258" s="487">
        <f t="shared" si="79"/>
        <v>300</v>
      </c>
      <c r="J258" s="487">
        <f t="shared" si="79"/>
        <v>0</v>
      </c>
      <c r="K258" s="487">
        <f t="shared" si="79"/>
        <v>0</v>
      </c>
      <c r="L258" s="487">
        <f t="shared" si="79"/>
        <v>0</v>
      </c>
      <c r="M258" s="487">
        <f t="shared" si="79"/>
        <v>0</v>
      </c>
      <c r="N258" s="487">
        <f t="shared" si="79"/>
        <v>0</v>
      </c>
      <c r="O258" s="487">
        <f t="shared" si="79"/>
        <v>3333.3333333333335</v>
      </c>
      <c r="P258" s="487">
        <f t="shared" si="79"/>
        <v>3333.3333333333335</v>
      </c>
      <c r="Q258" s="487">
        <f t="shared" si="79"/>
        <v>3333.3333333333335</v>
      </c>
      <c r="R258" s="487">
        <f t="shared" si="79"/>
        <v>4166.666666666667</v>
      </c>
      <c r="S258" s="487">
        <f t="shared" si="79"/>
        <v>4166.666666666667</v>
      </c>
      <c r="T258" s="488">
        <f>T257+T251</f>
        <v>18933.333333333336</v>
      </c>
      <c r="U258" s="525">
        <f t="shared" si="79"/>
        <v>4166.666666666667</v>
      </c>
      <c r="V258" s="487">
        <f t="shared" si="79"/>
        <v>0</v>
      </c>
      <c r="W258" s="487">
        <f t="shared" si="79"/>
        <v>0</v>
      </c>
      <c r="X258" s="487">
        <f t="shared" si="79"/>
        <v>0</v>
      </c>
      <c r="Y258" s="487">
        <f t="shared" si="79"/>
        <v>0</v>
      </c>
      <c r="Z258" s="487">
        <f t="shared" si="79"/>
        <v>0</v>
      </c>
      <c r="AA258" s="487">
        <f t="shared" si="79"/>
        <v>0</v>
      </c>
      <c r="AB258" s="487">
        <f t="shared" si="79"/>
        <v>0</v>
      </c>
      <c r="AC258" s="487">
        <f t="shared" si="79"/>
        <v>0</v>
      </c>
      <c r="AD258" s="487">
        <f t="shared" si="79"/>
        <v>0</v>
      </c>
      <c r="AE258" s="487">
        <f t="shared" si="79"/>
        <v>0</v>
      </c>
      <c r="AF258" s="487">
        <f t="shared" si="79"/>
        <v>0</v>
      </c>
      <c r="AG258" s="488">
        <f>AG257+AG251</f>
        <v>4166.666666666667</v>
      </c>
      <c r="AH258" s="525">
        <f t="shared" si="79"/>
        <v>0</v>
      </c>
      <c r="AI258" s="487">
        <f t="shared" si="79"/>
        <v>0</v>
      </c>
      <c r="AJ258" s="487">
        <f t="shared" si="79"/>
        <v>0</v>
      </c>
      <c r="AK258" s="487">
        <f t="shared" si="79"/>
        <v>0</v>
      </c>
      <c r="AL258" s="487">
        <f t="shared" si="79"/>
        <v>0</v>
      </c>
      <c r="AM258" s="487">
        <f t="shared" si="79"/>
        <v>0</v>
      </c>
      <c r="AN258" s="487">
        <f t="shared" si="79"/>
        <v>0</v>
      </c>
      <c r="AO258" s="487">
        <f t="shared" si="79"/>
        <v>0</v>
      </c>
      <c r="AP258" s="487">
        <f t="shared" si="79"/>
        <v>0</v>
      </c>
      <c r="AQ258" s="487">
        <f t="shared" si="79"/>
        <v>0</v>
      </c>
      <c r="AR258" s="487">
        <f t="shared" si="79"/>
        <v>0</v>
      </c>
      <c r="AS258" s="487">
        <f t="shared" si="79"/>
        <v>0</v>
      </c>
      <c r="AT258" s="526">
        <f>AT257+AT251</f>
        <v>0</v>
      </c>
      <c r="AU258" s="527">
        <f>AU257+AU251</f>
        <v>23100</v>
      </c>
      <c r="AV258" s="392">
        <f t="shared" si="77"/>
        <v>0</v>
      </c>
    </row>
    <row r="259" spans="2:48" s="60" customFormat="1" ht="13.5" x14ac:dyDescent="0.25">
      <c r="B259" s="506"/>
      <c r="C259" s="507"/>
      <c r="D259" s="508"/>
      <c r="E259" s="541"/>
      <c r="F259" s="510"/>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392"/>
    </row>
    <row r="260" spans="2:48" s="60" customFormat="1" ht="13.5" x14ac:dyDescent="0.25">
      <c r="B260" s="58"/>
      <c r="C260" s="58"/>
      <c r="D260" s="61"/>
      <c r="E260" s="542"/>
      <c r="F260" s="62"/>
      <c r="G260" s="59">
        <f>+G258-G254</f>
        <v>23100</v>
      </c>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392"/>
    </row>
    <row r="261" spans="2:48" x14ac:dyDescent="0.2">
      <c r="C261" s="1"/>
      <c r="F261" s="312"/>
      <c r="T261" s="5" t="e">
        <f>+#REF!+#REF!+#REF!+#REF!</f>
        <v>#REF!</v>
      </c>
      <c r="AG261" s="5" t="e">
        <f>+#REF!+#REF!+#REF!+#REF!</f>
        <v>#REF!</v>
      </c>
      <c r="AT261" s="5" t="e">
        <f>+#REF!+#REF!+#REF!+#REF!</f>
        <v>#REF!</v>
      </c>
      <c r="AV261" s="304"/>
    </row>
    <row r="262" spans="2:48" x14ac:dyDescent="0.2">
      <c r="C262" s="1"/>
      <c r="F262" s="312"/>
      <c r="AU262" s="5" t="e">
        <f>+#REF!+#REF!+AT261</f>
        <v>#REF!</v>
      </c>
      <c r="AV262" s="304"/>
    </row>
    <row r="263" spans="2:48" x14ac:dyDescent="0.2">
      <c r="C263" s="1"/>
      <c r="F263" s="312"/>
      <c r="AV263" s="304"/>
    </row>
    <row r="264" spans="2:48" x14ac:dyDescent="0.2">
      <c r="C264" s="1"/>
      <c r="AV264" s="304"/>
    </row>
    <row r="265" spans="2:48" x14ac:dyDescent="0.2">
      <c r="C265" s="1"/>
      <c r="F265" s="312"/>
      <c r="AV265" s="304"/>
    </row>
    <row r="266" spans="2:48" x14ac:dyDescent="0.2">
      <c r="C266" s="1"/>
      <c r="F266" s="312"/>
      <c r="AV266" s="304"/>
    </row>
    <row r="267" spans="2:48" x14ac:dyDescent="0.2">
      <c r="C267" s="1"/>
      <c r="F267" s="312"/>
      <c r="AV267" s="304"/>
    </row>
    <row r="268" spans="2:48" x14ac:dyDescent="0.2">
      <c r="C268" s="1"/>
      <c r="F268" s="312"/>
      <c r="AV268" s="304"/>
    </row>
    <row r="269" spans="2:48" x14ac:dyDescent="0.2">
      <c r="C269" s="1"/>
      <c r="F269" s="312"/>
      <c r="AV269" s="304"/>
    </row>
    <row r="270" spans="2:48" x14ac:dyDescent="0.2">
      <c r="C270" s="1"/>
      <c r="F270" s="312"/>
      <c r="AV270" s="304"/>
    </row>
    <row r="271" spans="2:48" x14ac:dyDescent="0.2">
      <c r="AV271" s="304"/>
    </row>
    <row r="272" spans="2:48" x14ac:dyDescent="0.2">
      <c r="AV272" s="304"/>
    </row>
    <row r="273" spans="48:48" x14ac:dyDescent="0.2">
      <c r="AV273" s="304"/>
    </row>
    <row r="274" spans="48:48" x14ac:dyDescent="0.2">
      <c r="AV274" s="304"/>
    </row>
    <row r="275" spans="48:48" x14ac:dyDescent="0.2">
      <c r="AV275" s="304"/>
    </row>
    <row r="276" spans="48:48" x14ac:dyDescent="0.2">
      <c r="AV276" s="304"/>
    </row>
    <row r="277" spans="48:48" x14ac:dyDescent="0.2">
      <c r="AV277" s="304"/>
    </row>
    <row r="278" spans="48:48" x14ac:dyDescent="0.2">
      <c r="AV278" s="304"/>
    </row>
    <row r="279" spans="48:48" x14ac:dyDescent="0.2">
      <c r="AV279" s="304"/>
    </row>
    <row r="280" spans="48:48" x14ac:dyDescent="0.2">
      <c r="AV280" s="304"/>
    </row>
    <row r="281" spans="48:48" x14ac:dyDescent="0.2">
      <c r="AV281" s="304"/>
    </row>
    <row r="282" spans="48:48" x14ac:dyDescent="0.2">
      <c r="AV282" s="304"/>
    </row>
    <row r="283" spans="48:48" x14ac:dyDescent="0.2">
      <c r="AV283" s="304"/>
    </row>
    <row r="284" spans="48:48" x14ac:dyDescent="0.2">
      <c r="AV284" s="304"/>
    </row>
    <row r="285" spans="48:48" x14ac:dyDescent="0.2">
      <c r="AV285" s="304"/>
    </row>
    <row r="286" spans="48:48" x14ac:dyDescent="0.2">
      <c r="AV286" s="304"/>
    </row>
    <row r="287" spans="48:48" x14ac:dyDescent="0.2">
      <c r="AV287" s="304"/>
    </row>
    <row r="288" spans="48:48" x14ac:dyDescent="0.2">
      <c r="AV288" s="304"/>
    </row>
    <row r="289" spans="48:48" x14ac:dyDescent="0.2">
      <c r="AV289" s="304"/>
    </row>
    <row r="290" spans="48:48" x14ac:dyDescent="0.2">
      <c r="AV290" s="304"/>
    </row>
    <row r="291" spans="48:48" x14ac:dyDescent="0.2">
      <c r="AV291" s="304"/>
    </row>
    <row r="292" spans="48:48" x14ac:dyDescent="0.2">
      <c r="AV292" s="304"/>
    </row>
    <row r="293" spans="48:48" x14ac:dyDescent="0.2">
      <c r="AV293" s="304"/>
    </row>
    <row r="294" spans="48:48" x14ac:dyDescent="0.2">
      <c r="AV294" s="304"/>
    </row>
    <row r="295" spans="48:48" x14ac:dyDescent="0.2">
      <c r="AV295" s="304"/>
    </row>
    <row r="296" spans="48:48" x14ac:dyDescent="0.2">
      <c r="AV296" s="304"/>
    </row>
    <row r="297" spans="48:48" x14ac:dyDescent="0.2">
      <c r="AV297" s="304"/>
    </row>
    <row r="298" spans="48:48" x14ac:dyDescent="0.2">
      <c r="AV298" s="304"/>
    </row>
    <row r="299" spans="48:48" x14ac:dyDescent="0.2">
      <c r="AV299" s="304"/>
    </row>
    <row r="300" spans="48:48" x14ac:dyDescent="0.2">
      <c r="AV300" s="304"/>
    </row>
    <row r="301" spans="48:48" x14ac:dyDescent="0.2">
      <c r="AV301" s="304"/>
    </row>
    <row r="302" spans="48:48" x14ac:dyDescent="0.2">
      <c r="AV302" s="304"/>
    </row>
    <row r="303" spans="48:48" x14ac:dyDescent="0.2">
      <c r="AV303" s="304"/>
    </row>
    <row r="304" spans="48:48" x14ac:dyDescent="0.2">
      <c r="AV304" s="304"/>
    </row>
    <row r="305" spans="48:48" x14ac:dyDescent="0.2">
      <c r="AV305" s="304"/>
    </row>
    <row r="306" spans="48:48" x14ac:dyDescent="0.2">
      <c r="AV306" s="304"/>
    </row>
    <row r="307" spans="48:48" x14ac:dyDescent="0.2">
      <c r="AV307" s="304"/>
    </row>
    <row r="308" spans="48:48" x14ac:dyDescent="0.2">
      <c r="AV308" s="304"/>
    </row>
    <row r="309" spans="48:48" x14ac:dyDescent="0.2">
      <c r="AV309" s="304"/>
    </row>
    <row r="310" spans="48:48" x14ac:dyDescent="0.2">
      <c r="AV310" s="304"/>
    </row>
    <row r="311" spans="48:48" x14ac:dyDescent="0.2">
      <c r="AV311" s="304"/>
    </row>
    <row r="312" spans="48:48" x14ac:dyDescent="0.2">
      <c r="AV312" s="304"/>
    </row>
    <row r="313" spans="48:48" x14ac:dyDescent="0.2">
      <c r="AV313" s="304"/>
    </row>
    <row r="314" spans="48:48" x14ac:dyDescent="0.2">
      <c r="AV314" s="304"/>
    </row>
    <row r="315" spans="48:48" x14ac:dyDescent="0.2">
      <c r="AV315" s="304"/>
    </row>
    <row r="316" spans="48:48" x14ac:dyDescent="0.2">
      <c r="AV316" s="304"/>
    </row>
    <row r="317" spans="48:48" x14ac:dyDescent="0.2">
      <c r="AV317" s="304"/>
    </row>
    <row r="318" spans="48:48" x14ac:dyDescent="0.2">
      <c r="AV318" s="304"/>
    </row>
    <row r="319" spans="48:48" x14ac:dyDescent="0.2">
      <c r="AV319" s="304"/>
    </row>
    <row r="320" spans="48:48" x14ac:dyDescent="0.2">
      <c r="AV320" s="304"/>
    </row>
    <row r="321" spans="48:48" x14ac:dyDescent="0.2">
      <c r="AV321" s="304"/>
    </row>
    <row r="322" spans="48:48" x14ac:dyDescent="0.2">
      <c r="AV322" s="304"/>
    </row>
    <row r="323" spans="48:48" x14ac:dyDescent="0.2">
      <c r="AV323" s="304"/>
    </row>
    <row r="324" spans="48:48" x14ac:dyDescent="0.2">
      <c r="AV324" s="304"/>
    </row>
    <row r="325" spans="48:48" x14ac:dyDescent="0.2">
      <c r="AV325" s="304"/>
    </row>
    <row r="326" spans="48:48" x14ac:dyDescent="0.2">
      <c r="AV326" s="304"/>
    </row>
    <row r="327" spans="48:48" x14ac:dyDescent="0.2">
      <c r="AV327" s="304"/>
    </row>
    <row r="328" spans="48:48" x14ac:dyDescent="0.2">
      <c r="AV328" s="304"/>
    </row>
    <row r="329" spans="48:48" x14ac:dyDescent="0.2">
      <c r="AV329" s="304"/>
    </row>
    <row r="330" spans="48:48" x14ac:dyDescent="0.2">
      <c r="AV330" s="304"/>
    </row>
    <row r="331" spans="48:48" x14ac:dyDescent="0.2">
      <c r="AV331" s="304"/>
    </row>
    <row r="332" spans="48:48" x14ac:dyDescent="0.2">
      <c r="AV332" s="304"/>
    </row>
    <row r="333" spans="48:48" x14ac:dyDescent="0.2">
      <c r="AV333" s="304"/>
    </row>
    <row r="334" spans="48:48" x14ac:dyDescent="0.2">
      <c r="AV334" s="304"/>
    </row>
    <row r="335" spans="48:48" x14ac:dyDescent="0.2">
      <c r="AV335" s="304"/>
    </row>
    <row r="336" spans="48:48" x14ac:dyDescent="0.2">
      <c r="AV336" s="304"/>
    </row>
    <row r="337" spans="48:48" x14ac:dyDescent="0.2">
      <c r="AV337" s="304"/>
    </row>
    <row r="338" spans="48:48" x14ac:dyDescent="0.2">
      <c r="AV338" s="304"/>
    </row>
    <row r="339" spans="48:48" x14ac:dyDescent="0.2">
      <c r="AV339" s="304"/>
    </row>
    <row r="340" spans="48:48" x14ac:dyDescent="0.2">
      <c r="AV340" s="304"/>
    </row>
    <row r="341" spans="48:48" x14ac:dyDescent="0.2">
      <c r="AV341" s="304"/>
    </row>
    <row r="342" spans="48:48" x14ac:dyDescent="0.2">
      <c r="AV342" s="304"/>
    </row>
    <row r="343" spans="48:48" x14ac:dyDescent="0.2">
      <c r="AV343" s="304"/>
    </row>
    <row r="344" spans="48:48" x14ac:dyDescent="0.2">
      <c r="AV344" s="304"/>
    </row>
    <row r="345" spans="48:48" x14ac:dyDescent="0.2">
      <c r="AV345" s="304"/>
    </row>
    <row r="346" spans="48:48" x14ac:dyDescent="0.2">
      <c r="AV346" s="304"/>
    </row>
    <row r="347" spans="48:48" x14ac:dyDescent="0.2">
      <c r="AV347" s="304"/>
    </row>
    <row r="348" spans="48:48" x14ac:dyDescent="0.2">
      <c r="AV348" s="304"/>
    </row>
  </sheetData>
  <sheetProtection password="C493" sheet="1" scenarios="1" formatColumns="0" formatRows="0"/>
  <mergeCells count="20">
    <mergeCell ref="B1:AU1"/>
    <mergeCell ref="B4:J4"/>
    <mergeCell ref="B6:C6"/>
    <mergeCell ref="D6:M6"/>
    <mergeCell ref="B257:E257"/>
    <mergeCell ref="B258:E258"/>
    <mergeCell ref="AU9:AU10"/>
    <mergeCell ref="B251:E251"/>
    <mergeCell ref="B7:C7"/>
    <mergeCell ref="D7:F7"/>
    <mergeCell ref="B9:C10"/>
    <mergeCell ref="D9:D10"/>
    <mergeCell ref="E9:E10"/>
    <mergeCell ref="F9:F10"/>
    <mergeCell ref="G9:G10"/>
    <mergeCell ref="G7:J7"/>
    <mergeCell ref="K7:M7"/>
    <mergeCell ref="H9:T9"/>
    <mergeCell ref="AH9:AT9"/>
    <mergeCell ref="U9:AG9"/>
  </mergeCells>
  <conditionalFormatting sqref="AV11:AV250 AV252:AV258">
    <cfRule type="cellIs" dxfId="9" priority="2" operator="notEqual">
      <formula>0</formula>
    </cfRule>
  </conditionalFormatting>
  <conditionalFormatting sqref="AV251">
    <cfRule type="cellIs" dxfId="8"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FF0000"/>
  </sheetPr>
  <dimension ref="B1:AW348"/>
  <sheetViews>
    <sheetView showGridLines="0" zoomScale="90" zoomScaleNormal="90" zoomScaleSheetLayoutView="100" workbookViewId="0">
      <selection activeCell="A7" sqref="A7:XFD7"/>
    </sheetView>
  </sheetViews>
  <sheetFormatPr baseColWidth="10" defaultColWidth="11.42578125" defaultRowHeight="12.75" outlineLevelRow="1" outlineLevelCol="2" x14ac:dyDescent="0.2"/>
  <cols>
    <col min="1" max="1" width="5.7109375" style="297" customWidth="1"/>
    <col min="2" max="2" width="6.7109375" style="1" customWidth="1"/>
    <col min="3" max="3" width="35.7109375" style="313" customWidth="1"/>
    <col min="4" max="4" width="12.7109375" style="311" customWidth="1" outlineLevel="1"/>
    <col min="5" max="5" width="9.7109375" style="316" customWidth="1" outlineLevel="1"/>
    <col min="6" max="6" width="9.570312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297"/>
  </cols>
  <sheetData>
    <row r="1" spans="2:49" ht="15" customHeight="1" x14ac:dyDescent="0.2">
      <c r="B1" s="2130" t="s">
        <v>187</v>
      </c>
      <c r="C1" s="2130"/>
      <c r="D1" s="2130"/>
      <c r="E1" s="2130"/>
      <c r="F1" s="2130"/>
      <c r="G1" s="2130"/>
      <c r="H1" s="2130"/>
      <c r="I1" s="2130"/>
      <c r="J1" s="2130"/>
      <c r="K1" s="2130"/>
      <c r="L1" s="2130"/>
      <c r="M1" s="2130"/>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c r="AL1" s="2130"/>
      <c r="AM1" s="2130"/>
      <c r="AN1" s="2130"/>
      <c r="AO1" s="2130"/>
      <c r="AP1" s="2130"/>
      <c r="AQ1" s="2130"/>
      <c r="AR1" s="2130"/>
      <c r="AS1" s="2130"/>
      <c r="AT1" s="2130"/>
      <c r="AU1" s="2130"/>
    </row>
    <row r="2" spans="2:49" s="314" customFormat="1" ht="15" customHeight="1" x14ac:dyDescent="0.25">
      <c r="B2" s="236" t="s">
        <v>49</v>
      </c>
      <c r="C2" s="235"/>
      <c r="D2" s="227"/>
      <c r="E2" s="227"/>
      <c r="F2" s="241"/>
      <c r="G2" s="883"/>
      <c r="H2" s="185" t="str">
        <f>+'INFORMACION GENERAL PROYECTO'!$G$2</f>
        <v>Línea 3. Promoción y Fortalecimiento de Capacidades para el Emprendimiento</v>
      </c>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83"/>
      <c r="AJ2" s="883"/>
      <c r="AK2" s="883"/>
      <c r="AL2" s="883"/>
      <c r="AM2" s="883"/>
      <c r="AN2" s="883"/>
      <c r="AO2" s="883"/>
      <c r="AP2" s="883"/>
      <c r="AQ2" s="883"/>
      <c r="AR2" s="883"/>
      <c r="AS2" s="883"/>
      <c r="AT2" s="883"/>
      <c r="AU2" s="883"/>
    </row>
    <row r="3" spans="2:49" ht="10.5" customHeight="1" x14ac:dyDescent="0.2">
      <c r="B3" s="882"/>
      <c r="C3" s="882"/>
      <c r="D3" s="882"/>
      <c r="E3" s="882"/>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row>
    <row r="4" spans="2:49" ht="30" customHeight="1" x14ac:dyDescent="0.2">
      <c r="B4" s="2139" t="s">
        <v>491</v>
      </c>
      <c r="C4" s="2139"/>
      <c r="D4" s="2139"/>
      <c r="E4" s="2139"/>
      <c r="F4" s="2139"/>
      <c r="G4" s="2139"/>
      <c r="H4" s="2139"/>
      <c r="I4" s="2139"/>
      <c r="J4" s="2139"/>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row>
    <row r="5" spans="2:49" ht="10.5" customHeight="1" thickBot="1" x14ac:dyDescent="0.25">
      <c r="B5" s="66"/>
      <c r="C5" s="66"/>
      <c r="D5" s="285"/>
      <c r="E5" s="285"/>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row>
    <row r="6" spans="2:49" s="60" customFormat="1" ht="30" customHeight="1" x14ac:dyDescent="0.25">
      <c r="B6" s="2133" t="s">
        <v>267</v>
      </c>
      <c r="C6" s="2134"/>
      <c r="D6" s="2142" t="str">
        <f>+'INFORMACION GENERAL PROYECTO'!E6</f>
        <v>Promoción y fortalecimiento de capacidades para el emprendimiento - Turismo - Calca, Cusco</v>
      </c>
      <c r="E6" s="2142"/>
      <c r="F6" s="2142"/>
      <c r="G6" s="2142"/>
      <c r="H6" s="2142"/>
      <c r="I6" s="2142"/>
      <c r="J6" s="2142"/>
      <c r="K6" s="2142"/>
      <c r="L6" s="2142"/>
      <c r="M6" s="2143"/>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row>
    <row r="7" spans="2:49" s="60" customFormat="1" ht="15" customHeight="1" thickBot="1" x14ac:dyDescent="0.3">
      <c r="B7" s="2140" t="s">
        <v>283</v>
      </c>
      <c r="C7" s="2141"/>
      <c r="D7" s="2135">
        <f>+'INFORMACION GENERAL PROYECTO'!K7</f>
        <v>0</v>
      </c>
      <c r="E7" s="2135"/>
      <c r="F7" s="2135"/>
      <c r="G7" s="2115" t="s">
        <v>271</v>
      </c>
      <c r="H7" s="2146"/>
      <c r="I7" s="2146"/>
      <c r="J7" s="2116"/>
      <c r="K7" s="2154">
        <f>+'INFORMACION GENERAL PROYECTO'!K24</f>
        <v>14.005479452054796</v>
      </c>
      <c r="L7" s="2155"/>
      <c r="M7" s="2156"/>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row>
    <row r="8" spans="2:49" s="60" customFormat="1" ht="10.5" customHeight="1" thickBot="1" x14ac:dyDescent="0.3">
      <c r="B8" s="528"/>
      <c r="C8" s="529"/>
      <c r="D8" s="888"/>
      <c r="E8" s="529"/>
      <c r="F8" s="529"/>
      <c r="G8" s="529"/>
      <c r="H8" s="529"/>
      <c r="I8" s="529"/>
      <c r="J8" s="529"/>
      <c r="K8" s="529"/>
      <c r="L8" s="529"/>
      <c r="M8" s="529"/>
      <c r="N8" s="529"/>
      <c r="O8" s="529"/>
      <c r="P8" s="529"/>
      <c r="Q8" s="529"/>
      <c r="R8" s="529"/>
      <c r="S8" s="529"/>
      <c r="T8" s="529"/>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c r="AT8" s="529"/>
      <c r="AU8" s="529"/>
      <c r="AV8" s="493"/>
    </row>
    <row r="9" spans="2:49" s="376" customFormat="1" ht="15" customHeight="1" x14ac:dyDescent="0.15">
      <c r="B9" s="2104" t="s">
        <v>211</v>
      </c>
      <c r="C9" s="2124"/>
      <c r="D9" s="2128" t="s">
        <v>284</v>
      </c>
      <c r="E9" s="2128" t="s">
        <v>285</v>
      </c>
      <c r="F9" s="2128" t="s">
        <v>213</v>
      </c>
      <c r="G9" s="2152" t="str">
        <f>+'INFORMACION GENERAL PROYECTO'!B14</f>
        <v>INSTITUCIÓN APORTANTE 2</v>
      </c>
      <c r="H9" s="2160" t="s">
        <v>53</v>
      </c>
      <c r="I9" s="2158"/>
      <c r="J9" s="2158"/>
      <c r="K9" s="2158"/>
      <c r="L9" s="2158"/>
      <c r="M9" s="2158"/>
      <c r="N9" s="2158"/>
      <c r="O9" s="2158"/>
      <c r="P9" s="2158"/>
      <c r="Q9" s="2158"/>
      <c r="R9" s="2158"/>
      <c r="S9" s="2158"/>
      <c r="T9" s="2161"/>
      <c r="U9" s="2157" t="s">
        <v>54</v>
      </c>
      <c r="V9" s="2158"/>
      <c r="W9" s="2158"/>
      <c r="X9" s="2158"/>
      <c r="Y9" s="2158"/>
      <c r="Z9" s="2158"/>
      <c r="AA9" s="2158"/>
      <c r="AB9" s="2158"/>
      <c r="AC9" s="2158"/>
      <c r="AD9" s="2158"/>
      <c r="AE9" s="2158"/>
      <c r="AF9" s="2158"/>
      <c r="AG9" s="2159"/>
      <c r="AH9" s="2160" t="s">
        <v>55</v>
      </c>
      <c r="AI9" s="2158"/>
      <c r="AJ9" s="2158"/>
      <c r="AK9" s="2158"/>
      <c r="AL9" s="2158"/>
      <c r="AM9" s="2158"/>
      <c r="AN9" s="2158"/>
      <c r="AO9" s="2158"/>
      <c r="AP9" s="2158"/>
      <c r="AQ9" s="2158"/>
      <c r="AR9" s="2158"/>
      <c r="AS9" s="2158"/>
      <c r="AT9" s="2159"/>
      <c r="AU9" s="2163" t="s">
        <v>46</v>
      </c>
    </row>
    <row r="10" spans="2:49" s="376" customFormat="1" ht="15" customHeight="1" x14ac:dyDescent="0.15">
      <c r="B10" s="2106"/>
      <c r="C10" s="2125"/>
      <c r="D10" s="2129"/>
      <c r="E10" s="2129"/>
      <c r="F10" s="2129"/>
      <c r="G10" s="2153" t="str">
        <f>+'INFORMACION GENERAL PROYECTO'!B11</f>
        <v>APORTE DE FONDOEMPLEO</v>
      </c>
      <c r="H10" s="380">
        <f>'CRONOGRAMA PRODUCTOS'!H22</f>
        <v>42675</v>
      </c>
      <c r="I10" s="378">
        <f>'CRONOGRAMA PRODUCTOS'!I22</f>
        <v>42705</v>
      </c>
      <c r="J10" s="378">
        <f>'CRONOGRAMA PRODUCTOS'!J22</f>
        <v>42736</v>
      </c>
      <c r="K10" s="378">
        <f>'CRONOGRAMA PRODUCTOS'!K22</f>
        <v>42767</v>
      </c>
      <c r="L10" s="378">
        <f>'CRONOGRAMA PRODUCTOS'!L22</f>
        <v>42795</v>
      </c>
      <c r="M10" s="378">
        <f>'CRONOGRAMA PRODUCTOS'!M22</f>
        <v>42826</v>
      </c>
      <c r="N10" s="378">
        <f>'CRONOGRAMA PRODUCTOS'!N22</f>
        <v>42856</v>
      </c>
      <c r="O10" s="378">
        <f>'CRONOGRAMA PRODUCTOS'!O22</f>
        <v>42887</v>
      </c>
      <c r="P10" s="378">
        <f>'CRONOGRAMA PRODUCTOS'!P22</f>
        <v>42917</v>
      </c>
      <c r="Q10" s="378">
        <f>'CRONOGRAMA PRODUCTOS'!Q22</f>
        <v>42948</v>
      </c>
      <c r="R10" s="378">
        <f>'CRONOGRAMA PRODUCTOS'!R22</f>
        <v>42979</v>
      </c>
      <c r="S10" s="378">
        <f>'CRONOGRAMA PRODUCTOS'!S22</f>
        <v>43009</v>
      </c>
      <c r="T10" s="381" t="s">
        <v>476</v>
      </c>
      <c r="U10" s="377">
        <f>'CRONOGRAMA PRODUCTOS'!T22</f>
        <v>43040</v>
      </c>
      <c r="V10" s="378">
        <f>'CRONOGRAMA PRODUCTOS'!U22</f>
        <v>43070</v>
      </c>
      <c r="W10" s="378">
        <f>'CRONOGRAMA PRODUCTOS'!V22</f>
        <v>43101</v>
      </c>
      <c r="X10" s="378">
        <f>'CRONOGRAMA PRODUCTOS'!W22</f>
        <v>43132</v>
      </c>
      <c r="Y10" s="378">
        <f>'CRONOGRAMA PRODUCTOS'!X22</f>
        <v>43160</v>
      </c>
      <c r="Z10" s="378">
        <f>'CRONOGRAMA PRODUCTOS'!Y22</f>
        <v>43191</v>
      </c>
      <c r="AA10" s="378">
        <f>'CRONOGRAMA PRODUCTOS'!Z22</f>
        <v>43221</v>
      </c>
      <c r="AB10" s="378">
        <f>'CRONOGRAMA PRODUCTOS'!AA22</f>
        <v>43252</v>
      </c>
      <c r="AC10" s="378">
        <f>'CRONOGRAMA PRODUCTOS'!AB22</f>
        <v>43282</v>
      </c>
      <c r="AD10" s="378">
        <f>'CRONOGRAMA PRODUCTOS'!AC22</f>
        <v>43313</v>
      </c>
      <c r="AE10" s="378">
        <f>'CRONOGRAMA PRODUCTOS'!AD22</f>
        <v>43344</v>
      </c>
      <c r="AF10" s="378">
        <f>'CRONOGRAMA PRODUCTOS'!AE22</f>
        <v>43374</v>
      </c>
      <c r="AG10" s="379" t="s">
        <v>476</v>
      </c>
      <c r="AH10" s="380">
        <f>'CRONOGRAMA PRODUCTOS'!AF22</f>
        <v>43405</v>
      </c>
      <c r="AI10" s="378">
        <f>'CRONOGRAMA PRODUCTOS'!AG22</f>
        <v>43435</v>
      </c>
      <c r="AJ10" s="378">
        <f>'CRONOGRAMA PRODUCTOS'!AH22</f>
        <v>43466</v>
      </c>
      <c r="AK10" s="378">
        <f>'CRONOGRAMA PRODUCTOS'!AI22</f>
        <v>43497</v>
      </c>
      <c r="AL10" s="378">
        <f>'CRONOGRAMA PRODUCTOS'!AJ22</f>
        <v>43525</v>
      </c>
      <c r="AM10" s="378">
        <f>'CRONOGRAMA PRODUCTOS'!AK22</f>
        <v>43556</v>
      </c>
      <c r="AN10" s="378">
        <f>'CRONOGRAMA PRODUCTOS'!AL22</f>
        <v>43586</v>
      </c>
      <c r="AO10" s="378">
        <f>'CRONOGRAMA PRODUCTOS'!AM22</f>
        <v>43617</v>
      </c>
      <c r="AP10" s="378">
        <f>'CRONOGRAMA PRODUCTOS'!AN22</f>
        <v>43647</v>
      </c>
      <c r="AQ10" s="378">
        <f>'CRONOGRAMA PRODUCTOS'!AO22</f>
        <v>43678</v>
      </c>
      <c r="AR10" s="378">
        <f>'CRONOGRAMA PRODUCTOS'!AP22</f>
        <v>43709</v>
      </c>
      <c r="AS10" s="378">
        <f>'CRONOGRAMA PRODUCTOS'!AQ22</f>
        <v>43739</v>
      </c>
      <c r="AT10" s="379" t="s">
        <v>476</v>
      </c>
      <c r="AU10" s="2164"/>
    </row>
    <row r="11" spans="2:49" s="394" customFormat="1" ht="30" customHeight="1" x14ac:dyDescent="0.25">
      <c r="B11" s="382">
        <f>'FORMATO COSTEO C1'!$C$12</f>
        <v>1</v>
      </c>
      <c r="C11" s="383" t="str">
        <f>'FORMATO COSTEO C1'!D$12</f>
        <v xml:space="preserve">Capacitación en Gestión de negocios a Emprendedores del sector turismo de los distritos de Pisac, Taray, Lamay, Coya y Calca, provincia de Calca - región Cusco, con idea de negocio o negocio propio en marcha  </v>
      </c>
      <c r="D11" s="384"/>
      <c r="E11" s="385"/>
      <c r="F11" s="386">
        <f>+F12+F43+F74</f>
        <v>4600</v>
      </c>
      <c r="G11" s="389">
        <f>+G12+G43+G74</f>
        <v>500</v>
      </c>
      <c r="H11" s="390">
        <f>+H12+H43+H74</f>
        <v>250</v>
      </c>
      <c r="I11" s="386">
        <f t="shared" ref="I11:AS11" si="0">+I12+I43+I74</f>
        <v>250</v>
      </c>
      <c r="J11" s="386">
        <f t="shared" si="0"/>
        <v>0</v>
      </c>
      <c r="K11" s="386">
        <f t="shared" si="0"/>
        <v>0</v>
      </c>
      <c r="L11" s="386">
        <f t="shared" si="0"/>
        <v>0</v>
      </c>
      <c r="M11" s="386">
        <f t="shared" si="0"/>
        <v>0</v>
      </c>
      <c r="N11" s="386">
        <f t="shared" si="0"/>
        <v>0</v>
      </c>
      <c r="O11" s="386">
        <f t="shared" si="0"/>
        <v>0</v>
      </c>
      <c r="P11" s="386">
        <f t="shared" si="0"/>
        <v>0</v>
      </c>
      <c r="Q11" s="386">
        <f t="shared" si="0"/>
        <v>0</v>
      </c>
      <c r="R11" s="386">
        <f t="shared" si="0"/>
        <v>0</v>
      </c>
      <c r="S11" s="386">
        <f t="shared" si="0"/>
        <v>0</v>
      </c>
      <c r="T11" s="387">
        <f>+T12+T43+T74</f>
        <v>500</v>
      </c>
      <c r="U11" s="388">
        <f t="shared" si="0"/>
        <v>0</v>
      </c>
      <c r="V11" s="386">
        <f t="shared" si="0"/>
        <v>0</v>
      </c>
      <c r="W11" s="386">
        <f t="shared" si="0"/>
        <v>0</v>
      </c>
      <c r="X11" s="386">
        <f t="shared" si="0"/>
        <v>0</v>
      </c>
      <c r="Y11" s="386">
        <f t="shared" si="0"/>
        <v>0</v>
      </c>
      <c r="Z11" s="386">
        <f t="shared" si="0"/>
        <v>0</v>
      </c>
      <c r="AA11" s="386">
        <f t="shared" si="0"/>
        <v>0</v>
      </c>
      <c r="AB11" s="386">
        <f t="shared" si="0"/>
        <v>0</v>
      </c>
      <c r="AC11" s="386">
        <f t="shared" si="0"/>
        <v>0</v>
      </c>
      <c r="AD11" s="386">
        <f t="shared" si="0"/>
        <v>0</v>
      </c>
      <c r="AE11" s="386">
        <f t="shared" si="0"/>
        <v>0</v>
      </c>
      <c r="AF11" s="386">
        <f t="shared" si="0"/>
        <v>0</v>
      </c>
      <c r="AG11" s="389">
        <f>+AG12+AG43+AG74</f>
        <v>0</v>
      </c>
      <c r="AH11" s="390">
        <f t="shared" si="0"/>
        <v>0</v>
      </c>
      <c r="AI11" s="386">
        <f t="shared" si="0"/>
        <v>0</v>
      </c>
      <c r="AJ11" s="386">
        <f t="shared" si="0"/>
        <v>0</v>
      </c>
      <c r="AK11" s="386">
        <f t="shared" si="0"/>
        <v>0</v>
      </c>
      <c r="AL11" s="386">
        <f t="shared" si="0"/>
        <v>0</v>
      </c>
      <c r="AM11" s="386">
        <f t="shared" si="0"/>
        <v>0</v>
      </c>
      <c r="AN11" s="386">
        <f t="shared" si="0"/>
        <v>0</v>
      </c>
      <c r="AO11" s="386">
        <f t="shared" si="0"/>
        <v>0</v>
      </c>
      <c r="AP11" s="386">
        <f t="shared" si="0"/>
        <v>0</v>
      </c>
      <c r="AQ11" s="386">
        <f t="shared" si="0"/>
        <v>0</v>
      </c>
      <c r="AR11" s="386">
        <f t="shared" si="0"/>
        <v>0</v>
      </c>
      <c r="AS11" s="386">
        <f t="shared" si="0"/>
        <v>0</v>
      </c>
      <c r="AT11" s="389">
        <f>+AT12+AT43+AT74</f>
        <v>0</v>
      </c>
      <c r="AU11" s="433">
        <f>+AU12+AU43+AU74</f>
        <v>500</v>
      </c>
      <c r="AV11" s="392">
        <f t="shared" ref="AV11:AV74" si="1">+G11-AU11</f>
        <v>0</v>
      </c>
      <c r="AW11" s="393"/>
    </row>
    <row r="12" spans="2:49" s="405" customFormat="1" ht="12.75" customHeight="1" outlineLevel="1" x14ac:dyDescent="0.25">
      <c r="B12" s="395">
        <f>'FORMATO COSTEO C1'!C$13</f>
        <v>1.1000000000000001</v>
      </c>
      <c r="C12" s="396" t="str">
        <f>'FORMATO COSTEO C1'!D$13</f>
        <v>Emprendedores del sector turismo de los distritos de Pisac, Taray, Lamay, Coya y Calca, provincia de Calca - región Cusco, con idea de negocio o negocio propio en marcha pre seleccionados</v>
      </c>
      <c r="D12" s="397"/>
      <c r="E12" s="398"/>
      <c r="F12" s="399">
        <f>+F13+F19+F25+F31+F37</f>
        <v>4600</v>
      </c>
      <c r="G12" s="402">
        <f t="shared" ref="G12:P12" si="2">+G13+G19+G25+G31+G37</f>
        <v>500</v>
      </c>
      <c r="H12" s="403">
        <f t="shared" si="2"/>
        <v>250</v>
      </c>
      <c r="I12" s="399">
        <f>+I13+I19+I25+I31+I37</f>
        <v>250</v>
      </c>
      <c r="J12" s="399">
        <f>+J13+J19+J25+J31+J37</f>
        <v>0</v>
      </c>
      <c r="K12" s="399">
        <f>+K13+K19+K25+K31+K37</f>
        <v>0</v>
      </c>
      <c r="L12" s="399">
        <f>+L13+L19+L25+L31+L37</f>
        <v>0</v>
      </c>
      <c r="M12" s="399">
        <f>+M13+M19+M25+M31+M37</f>
        <v>0</v>
      </c>
      <c r="N12" s="399">
        <f t="shared" si="2"/>
        <v>0</v>
      </c>
      <c r="O12" s="399">
        <f t="shared" si="2"/>
        <v>0</v>
      </c>
      <c r="P12" s="399">
        <f t="shared" si="2"/>
        <v>0</v>
      </c>
      <c r="Q12" s="399">
        <f>+Q13+Q19+Q25+Q31+Q37</f>
        <v>0</v>
      </c>
      <c r="R12" s="399">
        <f>+R13+R19+R25+R31+R37</f>
        <v>0</v>
      </c>
      <c r="S12" s="399">
        <f>+S13+S19+S25+S31+S37</f>
        <v>0</v>
      </c>
      <c r="T12" s="400">
        <f>+T13+T19+T25+T31+T37</f>
        <v>500</v>
      </c>
      <c r="U12" s="401">
        <f t="shared" ref="U12:AS12" si="3">+U13+U19+U25+U31+U37</f>
        <v>0</v>
      </c>
      <c r="V12" s="399">
        <f t="shared" si="3"/>
        <v>0</v>
      </c>
      <c r="W12" s="399">
        <f t="shared" si="3"/>
        <v>0</v>
      </c>
      <c r="X12" s="399">
        <f t="shared" si="3"/>
        <v>0</v>
      </c>
      <c r="Y12" s="399">
        <f t="shared" si="3"/>
        <v>0</v>
      </c>
      <c r="Z12" s="399">
        <f t="shared" si="3"/>
        <v>0</v>
      </c>
      <c r="AA12" s="399">
        <f t="shared" si="3"/>
        <v>0</v>
      </c>
      <c r="AB12" s="399">
        <f t="shared" si="3"/>
        <v>0</v>
      </c>
      <c r="AC12" s="399">
        <f t="shared" si="3"/>
        <v>0</v>
      </c>
      <c r="AD12" s="399">
        <f t="shared" si="3"/>
        <v>0</v>
      </c>
      <c r="AE12" s="399">
        <f t="shared" si="3"/>
        <v>0</v>
      </c>
      <c r="AF12" s="399">
        <f t="shared" si="3"/>
        <v>0</v>
      </c>
      <c r="AG12" s="402">
        <f>+AG13+AG19+AG25+AG31+AG37</f>
        <v>0</v>
      </c>
      <c r="AH12" s="403">
        <f t="shared" si="3"/>
        <v>0</v>
      </c>
      <c r="AI12" s="399">
        <f t="shared" si="3"/>
        <v>0</v>
      </c>
      <c r="AJ12" s="399">
        <f t="shared" si="3"/>
        <v>0</v>
      </c>
      <c r="AK12" s="399">
        <f t="shared" si="3"/>
        <v>0</v>
      </c>
      <c r="AL12" s="399">
        <f t="shared" si="3"/>
        <v>0</v>
      </c>
      <c r="AM12" s="399">
        <f t="shared" si="3"/>
        <v>0</v>
      </c>
      <c r="AN12" s="399">
        <f t="shared" si="3"/>
        <v>0</v>
      </c>
      <c r="AO12" s="399">
        <f t="shared" si="3"/>
        <v>0</v>
      </c>
      <c r="AP12" s="399">
        <f t="shared" si="3"/>
        <v>0</v>
      </c>
      <c r="AQ12" s="399">
        <f t="shared" si="3"/>
        <v>0</v>
      </c>
      <c r="AR12" s="399">
        <f t="shared" si="3"/>
        <v>0</v>
      </c>
      <c r="AS12" s="399">
        <f t="shared" si="3"/>
        <v>0</v>
      </c>
      <c r="AT12" s="402">
        <f>+AT13+AT19+AT25+AT31+AT37</f>
        <v>0</v>
      </c>
      <c r="AU12" s="404">
        <f>+AU13+AU19+AU25+AU31+AU37</f>
        <v>500</v>
      </c>
      <c r="AV12" s="392">
        <f t="shared" si="1"/>
        <v>0</v>
      </c>
    </row>
    <row r="13" spans="2:49" s="394" customFormat="1" ht="12.75" customHeight="1" x14ac:dyDescent="0.15">
      <c r="B13" s="406" t="str">
        <f>+'FORMATO COSTEO C1'!C$14</f>
        <v>1.1.1</v>
      </c>
      <c r="C13" s="407" t="str">
        <f>+'FORMATO COSTEO C1'!$B$14</f>
        <v>Difundir y promocionar el proyecto</v>
      </c>
      <c r="D13" s="408" t="str">
        <f>+'FORMATO COSTEO C1'!$D$14</f>
        <v>Evento</v>
      </c>
      <c r="E13" s="409">
        <f>+'FORMATO COSTEO C1'!$E$14</f>
        <v>2</v>
      </c>
      <c r="F13" s="410">
        <f>SUM(F14:F18)</f>
        <v>3100</v>
      </c>
      <c r="G13" s="413">
        <f t="shared" ref="G13:P13" si="4">SUM(G14:G18)</f>
        <v>500</v>
      </c>
      <c r="H13" s="414">
        <f t="shared" si="4"/>
        <v>250</v>
      </c>
      <c r="I13" s="410">
        <f>SUM(I14:I18)</f>
        <v>250</v>
      </c>
      <c r="J13" s="410">
        <f>SUM(J14:J18)</f>
        <v>0</v>
      </c>
      <c r="K13" s="410">
        <f>SUM(K14:K18)</f>
        <v>0</v>
      </c>
      <c r="L13" s="410">
        <f>SUM(L14:L18)</f>
        <v>0</v>
      </c>
      <c r="M13" s="410">
        <f>SUM(M14:M18)</f>
        <v>0</v>
      </c>
      <c r="N13" s="410">
        <f t="shared" si="4"/>
        <v>0</v>
      </c>
      <c r="O13" s="410">
        <f t="shared" si="4"/>
        <v>0</v>
      </c>
      <c r="P13" s="410">
        <f t="shared" si="4"/>
        <v>0</v>
      </c>
      <c r="Q13" s="410">
        <f>SUM(Q14:Q18)</f>
        <v>0</v>
      </c>
      <c r="R13" s="410">
        <f>SUM(R14:R18)</f>
        <v>0</v>
      </c>
      <c r="S13" s="410">
        <f>SUM(S14:S18)</f>
        <v>0</v>
      </c>
      <c r="T13" s="411">
        <f>SUM(T14:T18)</f>
        <v>500</v>
      </c>
      <c r="U13" s="412">
        <f t="shared" ref="U13:AU13" si="5">SUM(U14:U18)</f>
        <v>0</v>
      </c>
      <c r="V13" s="410">
        <f t="shared" si="5"/>
        <v>0</v>
      </c>
      <c r="W13" s="410">
        <f t="shared" si="5"/>
        <v>0</v>
      </c>
      <c r="X13" s="410">
        <f t="shared" si="5"/>
        <v>0</v>
      </c>
      <c r="Y13" s="410">
        <f t="shared" si="5"/>
        <v>0</v>
      </c>
      <c r="Z13" s="410">
        <f t="shared" si="5"/>
        <v>0</v>
      </c>
      <c r="AA13" s="410">
        <f t="shared" si="5"/>
        <v>0</v>
      </c>
      <c r="AB13" s="410">
        <f t="shared" si="5"/>
        <v>0</v>
      </c>
      <c r="AC13" s="410">
        <f t="shared" si="5"/>
        <v>0</v>
      </c>
      <c r="AD13" s="410">
        <f t="shared" si="5"/>
        <v>0</v>
      </c>
      <c r="AE13" s="410">
        <f t="shared" si="5"/>
        <v>0</v>
      </c>
      <c r="AF13" s="410">
        <f t="shared" si="5"/>
        <v>0</v>
      </c>
      <c r="AG13" s="413">
        <f>SUM(AG14:AG18)</f>
        <v>0</v>
      </c>
      <c r="AH13" s="414">
        <f t="shared" si="5"/>
        <v>0</v>
      </c>
      <c r="AI13" s="410">
        <f t="shared" si="5"/>
        <v>0</v>
      </c>
      <c r="AJ13" s="410">
        <f t="shared" si="5"/>
        <v>0</v>
      </c>
      <c r="AK13" s="410">
        <f t="shared" si="5"/>
        <v>0</v>
      </c>
      <c r="AL13" s="410">
        <f t="shared" si="5"/>
        <v>0</v>
      </c>
      <c r="AM13" s="410">
        <f t="shared" si="5"/>
        <v>0</v>
      </c>
      <c r="AN13" s="410">
        <f t="shared" si="5"/>
        <v>0</v>
      </c>
      <c r="AO13" s="410">
        <f t="shared" si="5"/>
        <v>0</v>
      </c>
      <c r="AP13" s="410">
        <f t="shared" si="5"/>
        <v>0</v>
      </c>
      <c r="AQ13" s="410">
        <f t="shared" si="5"/>
        <v>0</v>
      </c>
      <c r="AR13" s="410">
        <f t="shared" si="5"/>
        <v>0</v>
      </c>
      <c r="AS13" s="410">
        <f t="shared" si="5"/>
        <v>0</v>
      </c>
      <c r="AT13" s="413">
        <f t="shared" si="5"/>
        <v>0</v>
      </c>
      <c r="AU13" s="415">
        <f t="shared" si="5"/>
        <v>500</v>
      </c>
      <c r="AV13" s="392">
        <f t="shared" si="1"/>
        <v>0</v>
      </c>
    </row>
    <row r="14" spans="2:49" s="394" customFormat="1" ht="12.75" customHeight="1" x14ac:dyDescent="0.15">
      <c r="B14" s="416" t="str">
        <f>+'FORMATO COSTEO C1'!C$16</f>
        <v>1.1.1.1</v>
      </c>
      <c r="C14" s="417" t="str">
        <f>+'FORMATO COSTEO C1'!B$16</f>
        <v>Alquileres</v>
      </c>
      <c r="D14" s="418"/>
      <c r="E14" s="419"/>
      <c r="F14" s="420">
        <f>+'FORMATO COSTEO C1'!G16</f>
        <v>600</v>
      </c>
      <c r="G14" s="423">
        <f>+'FORMATO COSTEO C1'!O16</f>
        <v>0</v>
      </c>
      <c r="H14" s="560">
        <f>IF( $F14=0,0,((($F14/$E$13)*'PLAN DE ADQUISICIONES'!F$18)*($G14/$F14)))</f>
        <v>0</v>
      </c>
      <c r="I14" s="420">
        <f>IF( $F14=0,0,((($F14/$E$13)*'PLAN DE ADQUISICIONES'!G$18)*($G14/$F14)))</f>
        <v>0</v>
      </c>
      <c r="J14" s="420">
        <f>IF( $F14=0,0,((($F14/$E$13)*'PLAN DE ADQUISICIONES'!H$18)*($G14/$F14)))</f>
        <v>0</v>
      </c>
      <c r="K14" s="420">
        <f>IF( $F14=0,0,((($F14/$E$13)*'PLAN DE ADQUISICIONES'!I$18)*($G14/$F14)))</f>
        <v>0</v>
      </c>
      <c r="L14" s="420">
        <f>IF( $F14=0,0,((($F14/$E$13)*'PLAN DE ADQUISICIONES'!J$18)*($G14/$F14)))</f>
        <v>0</v>
      </c>
      <c r="M14" s="420">
        <f>IF( $F14=0,0,((($F14/$E$13)*'PLAN DE ADQUISICIONES'!K$18)*($G14/$F14)))</f>
        <v>0</v>
      </c>
      <c r="N14" s="420">
        <f>IF( $F14=0,0,((($F14/$E$13)*'PLAN DE ADQUISICIONES'!L$18)*($G14/$F14)))</f>
        <v>0</v>
      </c>
      <c r="O14" s="420">
        <f>IF( $F14=0,0,((($F14/$E$13)*'PLAN DE ADQUISICIONES'!M$18)*($G14/$F14)))</f>
        <v>0</v>
      </c>
      <c r="P14" s="420">
        <f>IF( $F14=0,0,((($F14/$E$13)*'PLAN DE ADQUISICIONES'!N$18)*($G14/$F14)))</f>
        <v>0</v>
      </c>
      <c r="Q14" s="420">
        <f>IF( $F14=0,0,((($F14/$E$13)*'PLAN DE ADQUISICIONES'!O$18)*($G14/$F14)))</f>
        <v>0</v>
      </c>
      <c r="R14" s="420">
        <f>IF( $F14=0,0,((($F14/$E$13)*'PLAN DE ADQUISICIONES'!P$18)*($G14/$F14)))</f>
        <v>0</v>
      </c>
      <c r="S14" s="420">
        <f>IF( $F14=0,0,((($F14/$E$13)*'PLAN DE ADQUISICIONES'!Q$18)*($G14/$F14)))</f>
        <v>0</v>
      </c>
      <c r="T14" s="421">
        <f>H14+I14+J14+K14+L14+M14+N14+O14+P14+Q14+R14+S14</f>
        <v>0</v>
      </c>
      <c r="U14" s="425">
        <f>IF( $F14=0,0,((($F14/$E$13)*'PLAN DE ADQUISICIONES'!R$18)*($G14/$F14)))</f>
        <v>0</v>
      </c>
      <c r="V14" s="420">
        <f>IF( $F14=0,0,((($F14/$E$13)*'PLAN DE ADQUISICIONES'!S$18)*($G14/$F14)))</f>
        <v>0</v>
      </c>
      <c r="W14" s="420">
        <f>IF( $F14=0,0,((($F14/$E$13)*'PLAN DE ADQUISICIONES'!T$18)*($G14/$F14)))</f>
        <v>0</v>
      </c>
      <c r="X14" s="420">
        <f>IF( $F14=0,0,((($F14/$E$13)*'PLAN DE ADQUISICIONES'!U$18)*($G14/$F14)))</f>
        <v>0</v>
      </c>
      <c r="Y14" s="420">
        <f>IF( $F14=0,0,((($F14/$E$13)*'PLAN DE ADQUISICIONES'!V$18)*($G14/$F14)))</f>
        <v>0</v>
      </c>
      <c r="Z14" s="420">
        <f>IF( $F14=0,0,((($F14/$E$13)*'PLAN DE ADQUISICIONES'!W$18)*($G14/$F14)))</f>
        <v>0</v>
      </c>
      <c r="AA14" s="420">
        <f>IF( $F14=0,0,((($F14/$E$13)*'PLAN DE ADQUISICIONES'!X$18)*($G14/$F14)))</f>
        <v>0</v>
      </c>
      <c r="AB14" s="420">
        <f>IF( $F14=0,0,((($F14/$E$13)*'PLAN DE ADQUISICIONES'!Y$18)*($G14/$F14)))</f>
        <v>0</v>
      </c>
      <c r="AC14" s="420">
        <f>IF( $F14=0,0,((($F14/$E$13)*'PLAN DE ADQUISICIONES'!Z$18)*($G14/$F14)))</f>
        <v>0</v>
      </c>
      <c r="AD14" s="420">
        <f>IF( $F14=0,0,((($F14/$E$13)*'PLAN DE ADQUISICIONES'!AA$18)*($G14/$F14)))</f>
        <v>0</v>
      </c>
      <c r="AE14" s="420">
        <f>IF( $F14=0,0,((($F14/$E$13)*'PLAN DE ADQUISICIONES'!AB$18)*($G14/$F14)))</f>
        <v>0</v>
      </c>
      <c r="AF14" s="420">
        <f>IF( $F14=0,0,((($F14/$E$13)*'PLAN DE ADQUISICIONES'!AC$18)*($G14/$F14)))</f>
        <v>0</v>
      </c>
      <c r="AG14" s="423">
        <f>U14+V14+W14+X14+Y14+Z14+AA14+AB14+AC14+AD14+AE14+AF14</f>
        <v>0</v>
      </c>
      <c r="AH14" s="424">
        <f>IF( $F14=0,0,((($F14/$E$13)*'PLAN DE ADQUISICIONES'!AD$18)*($G14/$F14)))</f>
        <v>0</v>
      </c>
      <c r="AI14" s="420">
        <f>IF( $F14=0,0,((($F14/$E$13)*'PLAN DE ADQUISICIONES'!AE$18)*($G14/$F14)))</f>
        <v>0</v>
      </c>
      <c r="AJ14" s="420">
        <f>IF( $F14=0,0,((($F14/$E$13)*'PLAN DE ADQUISICIONES'!AF$18)*($G14/$F14)))</f>
        <v>0</v>
      </c>
      <c r="AK14" s="420">
        <f>IF( $F14=0,0,((($F14/$E$13)*'PLAN DE ADQUISICIONES'!AG$18)*($G14/$F14)))</f>
        <v>0</v>
      </c>
      <c r="AL14" s="420">
        <f>IF( $F14=0,0,((($F14/$E$13)*'PLAN DE ADQUISICIONES'!AH$18)*($G14/$F14)))</f>
        <v>0</v>
      </c>
      <c r="AM14" s="420">
        <f>IF( $F14=0,0,((($F14/$E$13)*'PLAN DE ADQUISICIONES'!AI$18)*($G14/$F14)))</f>
        <v>0</v>
      </c>
      <c r="AN14" s="420">
        <f>IF( $F14=0,0,((($F14/$E$13)*'PLAN DE ADQUISICIONES'!AJ$18)*($G14/$F14)))</f>
        <v>0</v>
      </c>
      <c r="AO14" s="420">
        <f>IF( $F14=0,0,((($F14/$E$13)*'PLAN DE ADQUISICIONES'!AK$18)*($G14/$F14)))</f>
        <v>0</v>
      </c>
      <c r="AP14" s="420">
        <f>IF( $F14=0,0,((($F14/$E$13)*'PLAN DE ADQUISICIONES'!AL$18)*($G14/$F14)))</f>
        <v>0</v>
      </c>
      <c r="AQ14" s="420">
        <f>IF( $F14=0,0,((($F14/$E$13)*'PLAN DE ADQUISICIONES'!AM$18)*($G14/$F14)))</f>
        <v>0</v>
      </c>
      <c r="AR14" s="420">
        <f>IF( $F14=0,0,((($F14/$E$13)*'PLAN DE ADQUISICIONES'!AN$18)*($G14/$F14)))</f>
        <v>0</v>
      </c>
      <c r="AS14" s="420">
        <f>IF( $F14=0,0,((($F14/$E$13)*'PLAN DE ADQUISICIONES'!AO$18)*($G14/$F14)))</f>
        <v>0</v>
      </c>
      <c r="AT14" s="423">
        <f>AH14+AI14+AJ14+AK14+AL14+AM14+AN14+AO14+AP14+AQ14+AR14+AS14</f>
        <v>0</v>
      </c>
      <c r="AU14" s="426">
        <f>AS14+AR14+AQ14+AP14+AO14+AN14+AM14+AL14+AK14+AJ14+AI14+AH14+AF14+AE14+AD14+AC14+AB14+AA14+Z14+Y14+X14+W14+V14+U14+S14+R14+Q14+P14+O14+N14+M14+L14+K14+J14+I14+H14</f>
        <v>0</v>
      </c>
      <c r="AV14" s="392">
        <f t="shared" si="1"/>
        <v>0</v>
      </c>
    </row>
    <row r="15" spans="2:49" s="394" customFormat="1" ht="12.75" customHeight="1" x14ac:dyDescent="0.15">
      <c r="B15" s="416" t="str">
        <f>'FORMATO COSTEO C1'!C$22</f>
        <v>1.1.1.2</v>
      </c>
      <c r="C15" s="417" t="str">
        <f>+'FORMATO COSTEO C1'!B$22</f>
        <v>Refrigerios</v>
      </c>
      <c r="D15" s="418"/>
      <c r="E15" s="419"/>
      <c r="F15" s="420">
        <f>+'FORMATO COSTEO C1'!G22</f>
        <v>2500</v>
      </c>
      <c r="G15" s="423">
        <f>+'FORMATO COSTEO C1'!O22</f>
        <v>500</v>
      </c>
      <c r="H15" s="424">
        <f>IF( $F15=0,0,((($F15/$E$13)*'PLAN DE ADQUISICIONES'!F$18)*($G15/$F15)))</f>
        <v>250</v>
      </c>
      <c r="I15" s="420">
        <f>IF( $F15=0,0,((($F15/$E$13)*'PLAN DE ADQUISICIONES'!G$18)*($G15/$F15)))</f>
        <v>250</v>
      </c>
      <c r="J15" s="420">
        <f>IF( $F15=0,0,((($F15/$E$13)*'PLAN DE ADQUISICIONES'!H$18)*($G15/$F15)))</f>
        <v>0</v>
      </c>
      <c r="K15" s="420">
        <f>IF( $F15=0,0,((($F15/$E$13)*'PLAN DE ADQUISICIONES'!I$18)*($G15/$F15)))</f>
        <v>0</v>
      </c>
      <c r="L15" s="420">
        <f>IF( $F15=0,0,((($F15/$E$13)*'PLAN DE ADQUISICIONES'!J$18)*($G15/$F15)))</f>
        <v>0</v>
      </c>
      <c r="M15" s="420">
        <f>IF( $F15=0,0,((($F15/$E$13)*'PLAN DE ADQUISICIONES'!K$18)*($G15/$F15)))</f>
        <v>0</v>
      </c>
      <c r="N15" s="420">
        <f>IF( $F15=0,0,((($F15/$E$13)*'PLAN DE ADQUISICIONES'!L$18)*($G15/$F15)))</f>
        <v>0</v>
      </c>
      <c r="O15" s="420">
        <f>IF( $F15=0,0,((($F15/$E$13)*'PLAN DE ADQUISICIONES'!M$18)*($G15/$F15)))</f>
        <v>0</v>
      </c>
      <c r="P15" s="420">
        <f>IF( $F15=0,0,((($F15/$E$13)*'PLAN DE ADQUISICIONES'!N$18)*($G15/$F15)))</f>
        <v>0</v>
      </c>
      <c r="Q15" s="420">
        <f>IF( $F15=0,0,((($F15/$E$13)*'PLAN DE ADQUISICIONES'!O$18)*($G15/$F15)))</f>
        <v>0</v>
      </c>
      <c r="R15" s="420">
        <f>IF( $F15=0,0,((($F15/$E$13)*'PLAN DE ADQUISICIONES'!P$18)*($G15/$F15)))</f>
        <v>0</v>
      </c>
      <c r="S15" s="420">
        <f>IF( $F15=0,0,((($F15/$E$13)*'PLAN DE ADQUISICIONES'!Q$18)*($G15/$F15)))</f>
        <v>0</v>
      </c>
      <c r="T15" s="421">
        <f>H15+I15+J15+K15+L15+M15+N15+O15+P15+Q15+R15+S15</f>
        <v>500</v>
      </c>
      <c r="U15" s="425">
        <f>IF( $F15=0,0,((($F15/$E$13)*'PLAN DE ADQUISICIONES'!R$18)*($G15/$F15)))</f>
        <v>0</v>
      </c>
      <c r="V15" s="420">
        <f>IF( $F15=0,0,((($F15/$E$13)*'PLAN DE ADQUISICIONES'!S$18)*($G15/$F15)))</f>
        <v>0</v>
      </c>
      <c r="W15" s="420">
        <f>IF( $F15=0,0,((($F15/$E$13)*'PLAN DE ADQUISICIONES'!T$18)*($G15/$F15)))</f>
        <v>0</v>
      </c>
      <c r="X15" s="420">
        <f>IF( $F15=0,0,((($F15/$E$13)*'PLAN DE ADQUISICIONES'!U$18)*($G15/$F15)))</f>
        <v>0</v>
      </c>
      <c r="Y15" s="420">
        <f>IF( $F15=0,0,((($F15/$E$13)*'PLAN DE ADQUISICIONES'!V$18)*($G15/$F15)))</f>
        <v>0</v>
      </c>
      <c r="Z15" s="420">
        <f>IF( $F15=0,0,((($F15/$E$13)*'PLAN DE ADQUISICIONES'!W$18)*($G15/$F15)))</f>
        <v>0</v>
      </c>
      <c r="AA15" s="420">
        <f>IF( $F15=0,0,((($F15/$E$13)*'PLAN DE ADQUISICIONES'!X$18)*($G15/$F15)))</f>
        <v>0</v>
      </c>
      <c r="AB15" s="420">
        <f>IF( $F15=0,0,((($F15/$E$13)*'PLAN DE ADQUISICIONES'!Y$18)*($G15/$F15)))</f>
        <v>0</v>
      </c>
      <c r="AC15" s="420">
        <f>IF( $F15=0,0,((($F15/$E$13)*'PLAN DE ADQUISICIONES'!Z$18)*($G15/$F15)))</f>
        <v>0</v>
      </c>
      <c r="AD15" s="420">
        <f>IF( $F15=0,0,((($F15/$E$13)*'PLAN DE ADQUISICIONES'!AA$18)*($G15/$F15)))</f>
        <v>0</v>
      </c>
      <c r="AE15" s="420">
        <f>IF( $F15=0,0,((($F15/$E$13)*'PLAN DE ADQUISICIONES'!AB$18)*($G15/$F15)))</f>
        <v>0</v>
      </c>
      <c r="AF15" s="420">
        <f>IF( $F15=0,0,((($F15/$E$13)*'PLAN DE ADQUISICIONES'!AC$18)*($G15/$F15)))</f>
        <v>0</v>
      </c>
      <c r="AG15" s="423">
        <f>U15+V15+W15+X15+Y15+Z15+AA15+AB15+AC15+AD15+AE15+AF15</f>
        <v>0</v>
      </c>
      <c r="AH15" s="424">
        <f>IF( $F15=0,0,((($F15/$E$13)*'PLAN DE ADQUISICIONES'!AD$18)*($G15/$F15)))</f>
        <v>0</v>
      </c>
      <c r="AI15" s="420">
        <f>IF( $F15=0,0,((($F15/$E$13)*'PLAN DE ADQUISICIONES'!AE$18)*($G15/$F15)))</f>
        <v>0</v>
      </c>
      <c r="AJ15" s="420">
        <f>IF( $F15=0,0,((($F15/$E$13)*'PLAN DE ADQUISICIONES'!AF$18)*($G15/$F15)))</f>
        <v>0</v>
      </c>
      <c r="AK15" s="420">
        <f>IF( $F15=0,0,((($F15/$E$13)*'PLAN DE ADQUISICIONES'!AG$18)*($G15/$F15)))</f>
        <v>0</v>
      </c>
      <c r="AL15" s="420">
        <f>IF( $F15=0,0,((($F15/$E$13)*'PLAN DE ADQUISICIONES'!AH$18)*($G15/$F15)))</f>
        <v>0</v>
      </c>
      <c r="AM15" s="420">
        <f>IF( $F15=0,0,((($F15/$E$13)*'PLAN DE ADQUISICIONES'!AI$18)*($G15/$F15)))</f>
        <v>0</v>
      </c>
      <c r="AN15" s="420">
        <f>IF( $F15=0,0,((($F15/$E$13)*'PLAN DE ADQUISICIONES'!AJ$18)*($G15/$F15)))</f>
        <v>0</v>
      </c>
      <c r="AO15" s="420">
        <f>IF( $F15=0,0,((($F15/$E$13)*'PLAN DE ADQUISICIONES'!AK$18)*($G15/$F15)))</f>
        <v>0</v>
      </c>
      <c r="AP15" s="420">
        <f>IF( $F15=0,0,((($F15/$E$13)*'PLAN DE ADQUISICIONES'!AL$18)*($G15/$F15)))</f>
        <v>0</v>
      </c>
      <c r="AQ15" s="420">
        <f>IF( $F15=0,0,((($F15/$E$13)*'PLAN DE ADQUISICIONES'!AM$18)*($G15/$F15)))</f>
        <v>0</v>
      </c>
      <c r="AR15" s="420">
        <f>IF( $F15=0,0,((($F15/$E$13)*'PLAN DE ADQUISICIONES'!AN$18)*($G15/$F15)))</f>
        <v>0</v>
      </c>
      <c r="AS15" s="420">
        <f>IF( $F15=0,0,((($F15/$E$13)*'PLAN DE ADQUISICIONES'!AO$18)*($G15/$F15)))</f>
        <v>0</v>
      </c>
      <c r="AT15" s="423">
        <f>AH15+AI15+AJ15+AK15+AL15+AM15+AN15+AO15+AP15+AQ15+AR15+AS15</f>
        <v>0</v>
      </c>
      <c r="AU15" s="426">
        <f>AS15+AR15+AQ15+AP15+AO15+AN15+AM15+AL15+AK15+AJ15+AI15+AH15+AF15+AE15+AD15+AC15+AB15+AA15+Z15+Y15+X15+W15+V15+U15+S15+R15+Q15+P15+O15+N15+M15+L15+K15+J15+I15+H15</f>
        <v>500</v>
      </c>
      <c r="AV15" s="392">
        <f t="shared" si="1"/>
        <v>0</v>
      </c>
    </row>
    <row r="16" spans="2:49" s="394" customFormat="1" ht="12.75" customHeight="1" x14ac:dyDescent="0.15">
      <c r="B16" s="416" t="str">
        <f>'FORMATO COSTEO C1'!C$28</f>
        <v>1.1.1.3</v>
      </c>
      <c r="C16" s="417" t="str">
        <f>+'FORMATO COSTEO C1'!B$28</f>
        <v>Categoría de gasto</v>
      </c>
      <c r="D16" s="418"/>
      <c r="E16" s="419"/>
      <c r="F16" s="420">
        <f>+'FORMATO COSTEO C1'!G28</f>
        <v>0</v>
      </c>
      <c r="G16" s="423">
        <f>+'FORMATO COSTEO C1'!O28</f>
        <v>0</v>
      </c>
      <c r="H16" s="424">
        <f>IF( $F16=0,0,((($F16/$E$13)*'PLAN DE ADQUISICIONES'!F$18)*($G16/$F16)))</f>
        <v>0</v>
      </c>
      <c r="I16" s="420">
        <f>IF( $F16=0,0,((($F16/$E$13)*'PLAN DE ADQUISICIONES'!G$18)*($G16/$F16)))</f>
        <v>0</v>
      </c>
      <c r="J16" s="420">
        <f>IF( $F16=0,0,((($F16/$E$13)*'PLAN DE ADQUISICIONES'!H$18)*($G16/$F16)))</f>
        <v>0</v>
      </c>
      <c r="K16" s="420">
        <f>IF( $F16=0,0,((($F16/$E$13)*'PLAN DE ADQUISICIONES'!I$18)*($G16/$F16)))</f>
        <v>0</v>
      </c>
      <c r="L16" s="420">
        <f>IF( $F16=0,0,((($F16/$E$13)*'PLAN DE ADQUISICIONES'!J$18)*($G16/$F16)))</f>
        <v>0</v>
      </c>
      <c r="M16" s="420">
        <f>IF( $F16=0,0,((($F16/$E$13)*'PLAN DE ADQUISICIONES'!K$18)*($G16/$F16)))</f>
        <v>0</v>
      </c>
      <c r="N16" s="420">
        <f>IF( $F16=0,0,((($F16/$E$13)*'PLAN DE ADQUISICIONES'!L$18)*($G16/$F16)))</f>
        <v>0</v>
      </c>
      <c r="O16" s="420">
        <f>IF( $F16=0,0,((($F16/$E$13)*'PLAN DE ADQUISICIONES'!M$18)*($G16/$F16)))</f>
        <v>0</v>
      </c>
      <c r="P16" s="420">
        <f>IF( $F16=0,0,((($F16/$E$13)*'PLAN DE ADQUISICIONES'!N$18)*($G16/$F16)))</f>
        <v>0</v>
      </c>
      <c r="Q16" s="420">
        <f>IF( $F16=0,0,((($F16/$E$13)*'PLAN DE ADQUISICIONES'!O$18)*($G16/$F16)))</f>
        <v>0</v>
      </c>
      <c r="R16" s="420">
        <f>IF( $F16=0,0,((($F16/$E$13)*'PLAN DE ADQUISICIONES'!P$18)*($G16/$F16)))</f>
        <v>0</v>
      </c>
      <c r="S16" s="420">
        <f>IF( $F16=0,0,((($F16/$E$13)*'PLAN DE ADQUISICIONES'!Q$18)*($G16/$F16)))</f>
        <v>0</v>
      </c>
      <c r="T16" s="421">
        <f>H16+I16+J16+K16+L16+M16+N16+O16+P16+Q16+R16+S16</f>
        <v>0</v>
      </c>
      <c r="U16" s="425">
        <f>IF( $F16=0,0,((($F16/$E$13)*'PLAN DE ADQUISICIONES'!R$18)*($G16/$F16)))</f>
        <v>0</v>
      </c>
      <c r="V16" s="420">
        <f>IF( $F16=0,0,((($F16/$E$13)*'PLAN DE ADQUISICIONES'!S$18)*($G16/$F16)))</f>
        <v>0</v>
      </c>
      <c r="W16" s="420">
        <f>IF( $F16=0,0,((($F16/$E$13)*'PLAN DE ADQUISICIONES'!T$18)*($G16/$F16)))</f>
        <v>0</v>
      </c>
      <c r="X16" s="420">
        <f>IF( $F16=0,0,((($F16/$E$13)*'PLAN DE ADQUISICIONES'!U$18)*($G16/$F16)))</f>
        <v>0</v>
      </c>
      <c r="Y16" s="420">
        <f>IF( $F16=0,0,((($F16/$E$13)*'PLAN DE ADQUISICIONES'!V$18)*($G16/$F16)))</f>
        <v>0</v>
      </c>
      <c r="Z16" s="420">
        <f>IF( $F16=0,0,((($F16/$E$13)*'PLAN DE ADQUISICIONES'!W$18)*($G16/$F16)))</f>
        <v>0</v>
      </c>
      <c r="AA16" s="420">
        <f>IF( $F16=0,0,((($F16/$E$13)*'PLAN DE ADQUISICIONES'!X$18)*($G16/$F16)))</f>
        <v>0</v>
      </c>
      <c r="AB16" s="420">
        <f>IF( $F16=0,0,((($F16/$E$13)*'PLAN DE ADQUISICIONES'!Y$18)*($G16/$F16)))</f>
        <v>0</v>
      </c>
      <c r="AC16" s="420">
        <f>IF( $F16=0,0,((($F16/$E$13)*'PLAN DE ADQUISICIONES'!Z$18)*($G16/$F16)))</f>
        <v>0</v>
      </c>
      <c r="AD16" s="420">
        <f>IF( $F16=0,0,((($F16/$E$13)*'PLAN DE ADQUISICIONES'!AA$18)*($G16/$F16)))</f>
        <v>0</v>
      </c>
      <c r="AE16" s="420">
        <f>IF( $F16=0,0,((($F16/$E$13)*'PLAN DE ADQUISICIONES'!AB$18)*($G16/$F16)))</f>
        <v>0</v>
      </c>
      <c r="AF16" s="420">
        <f>IF( $F16=0,0,((($F16/$E$13)*'PLAN DE ADQUISICIONES'!AC$18)*($G16/$F16)))</f>
        <v>0</v>
      </c>
      <c r="AG16" s="423">
        <f>U16+V16+W16+X16+Y16+Z16+AA16+AB16+AC16+AD16+AE16+AF16</f>
        <v>0</v>
      </c>
      <c r="AH16" s="424">
        <f>IF( $F16=0,0,((($F16/$E$13)*'PLAN DE ADQUISICIONES'!AD$18)*($G16/$F16)))</f>
        <v>0</v>
      </c>
      <c r="AI16" s="420">
        <f>IF( $F16=0,0,((($F16/$E$13)*'PLAN DE ADQUISICIONES'!AE$18)*($G16/$F16)))</f>
        <v>0</v>
      </c>
      <c r="AJ16" s="420">
        <f>IF( $F16=0,0,((($F16/$E$13)*'PLAN DE ADQUISICIONES'!AF$18)*($G16/$F16)))</f>
        <v>0</v>
      </c>
      <c r="AK16" s="420">
        <f>IF( $F16=0,0,((($F16/$E$13)*'PLAN DE ADQUISICIONES'!AG$18)*($G16/$F16)))</f>
        <v>0</v>
      </c>
      <c r="AL16" s="420">
        <f>IF( $F16=0,0,((($F16/$E$13)*'PLAN DE ADQUISICIONES'!AH$18)*($G16/$F16)))</f>
        <v>0</v>
      </c>
      <c r="AM16" s="420">
        <f>IF( $F16=0,0,((($F16/$E$13)*'PLAN DE ADQUISICIONES'!AI$18)*($G16/$F16)))</f>
        <v>0</v>
      </c>
      <c r="AN16" s="420">
        <f>IF( $F16=0,0,((($F16/$E$13)*'PLAN DE ADQUISICIONES'!AJ$18)*($G16/$F16)))</f>
        <v>0</v>
      </c>
      <c r="AO16" s="420">
        <f>IF( $F16=0,0,((($F16/$E$13)*'PLAN DE ADQUISICIONES'!AK$18)*($G16/$F16)))</f>
        <v>0</v>
      </c>
      <c r="AP16" s="420">
        <f>IF( $F16=0,0,((($F16/$E$13)*'PLAN DE ADQUISICIONES'!AL$18)*($G16/$F16)))</f>
        <v>0</v>
      </c>
      <c r="AQ16" s="420">
        <f>IF( $F16=0,0,((($F16/$E$13)*'PLAN DE ADQUISICIONES'!AM$18)*($G16/$F16)))</f>
        <v>0</v>
      </c>
      <c r="AR16" s="420">
        <f>IF( $F16=0,0,((($F16/$E$13)*'PLAN DE ADQUISICIONES'!AN$18)*($G16/$F16)))</f>
        <v>0</v>
      </c>
      <c r="AS16" s="420">
        <f>IF( $F16=0,0,((($F16/$E$13)*'PLAN DE ADQUISICIONES'!AO$18)*($G16/$F16)))</f>
        <v>0</v>
      </c>
      <c r="AT16" s="423">
        <f>AH16+AI16+AJ16+AK16+AL16+AM16+AN16+AO16+AP16+AQ16+AR16+AS16</f>
        <v>0</v>
      </c>
      <c r="AU16" s="426">
        <f>AS16+AR16+AQ16+AP16+AO16+AN16+AM16+AL16+AK16+AJ16+AI16+AH16+AF16+AE16+AD16+AC16+AB16+AA16+Z16+Y16+X16+W16+V16+U16+S16+R16+Q16+P16+O16+N16+M16+L16+K16+J16+I16+H16</f>
        <v>0</v>
      </c>
      <c r="AV16" s="392">
        <f t="shared" si="1"/>
        <v>0</v>
      </c>
    </row>
    <row r="17" spans="2:48" s="394" customFormat="1" ht="12.75" customHeight="1" x14ac:dyDescent="0.15">
      <c r="B17" s="416" t="str">
        <f>+'FORMATO COSTEO C1'!C$34</f>
        <v>1.1.1.4</v>
      </c>
      <c r="C17" s="417" t="str">
        <f>+'FORMATO COSTEO C1'!B$34</f>
        <v>Categoría de gasto</v>
      </c>
      <c r="D17" s="418"/>
      <c r="E17" s="419"/>
      <c r="F17" s="420">
        <f>+'FORMATO COSTEO C1'!G34</f>
        <v>0</v>
      </c>
      <c r="G17" s="423">
        <f>+'FORMATO COSTEO C1'!O34</f>
        <v>0</v>
      </c>
      <c r="H17" s="424">
        <f>IF( $F17=0,0,((($F17/$E$13)*'PLAN DE ADQUISICIONES'!F$18)*($G17/$F17)))</f>
        <v>0</v>
      </c>
      <c r="I17" s="420">
        <f>IF( $F17=0,0,((($F17/$E$13)*'PLAN DE ADQUISICIONES'!G$18)*($G17/$F17)))</f>
        <v>0</v>
      </c>
      <c r="J17" s="420">
        <f>IF( $F17=0,0,((($F17/$E$13)*'PLAN DE ADQUISICIONES'!H$18)*($G17/$F17)))</f>
        <v>0</v>
      </c>
      <c r="K17" s="420">
        <f>IF( $F17=0,0,((($F17/$E$13)*'PLAN DE ADQUISICIONES'!I$18)*($G17/$F17)))</f>
        <v>0</v>
      </c>
      <c r="L17" s="420">
        <f>IF( $F17=0,0,((($F17/$E$13)*'PLAN DE ADQUISICIONES'!J$18)*($G17/$F17)))</f>
        <v>0</v>
      </c>
      <c r="M17" s="420">
        <f>IF( $F17=0,0,((($F17/$E$13)*'PLAN DE ADQUISICIONES'!K$18)*($G17/$F17)))</f>
        <v>0</v>
      </c>
      <c r="N17" s="420">
        <f>IF( $F17=0,0,((($F17/$E$13)*'PLAN DE ADQUISICIONES'!L$18)*($G17/$F17)))</f>
        <v>0</v>
      </c>
      <c r="O17" s="420">
        <f>IF( $F17=0,0,((($F17/$E$13)*'PLAN DE ADQUISICIONES'!M$18)*($G17/$F17)))</f>
        <v>0</v>
      </c>
      <c r="P17" s="420">
        <f>IF( $F17=0,0,((($F17/$E$13)*'PLAN DE ADQUISICIONES'!N$18)*($G17/$F17)))</f>
        <v>0</v>
      </c>
      <c r="Q17" s="420">
        <f>IF( $F17=0,0,((($F17/$E$13)*'PLAN DE ADQUISICIONES'!O$18)*($G17/$F17)))</f>
        <v>0</v>
      </c>
      <c r="R17" s="420">
        <f>IF( $F17=0,0,((($F17/$E$13)*'PLAN DE ADQUISICIONES'!P$18)*($G17/$F17)))</f>
        <v>0</v>
      </c>
      <c r="S17" s="420">
        <f>IF( $F17=0,0,((($F17/$E$13)*'PLAN DE ADQUISICIONES'!Q$18)*($G17/$F17)))</f>
        <v>0</v>
      </c>
      <c r="T17" s="421">
        <f>H17+I17+J17+K17+L17+M17+N17+O17+P17+Q17+R17+S17</f>
        <v>0</v>
      </c>
      <c r="U17" s="425">
        <f>IF( $F17=0,0,((($F17/$E$13)*'PLAN DE ADQUISICIONES'!R$18)*($G17/$F17)))</f>
        <v>0</v>
      </c>
      <c r="V17" s="420">
        <f>IF( $F17=0,0,((($F17/$E$13)*'PLAN DE ADQUISICIONES'!S$18)*($G17/$F17)))</f>
        <v>0</v>
      </c>
      <c r="W17" s="420">
        <f>IF( $F17=0,0,((($F17/$E$13)*'PLAN DE ADQUISICIONES'!T$18)*($G17/$F17)))</f>
        <v>0</v>
      </c>
      <c r="X17" s="420">
        <f>IF( $F17=0,0,((($F17/$E$13)*'PLAN DE ADQUISICIONES'!U$18)*($G17/$F17)))</f>
        <v>0</v>
      </c>
      <c r="Y17" s="420">
        <f>IF( $F17=0,0,((($F17/$E$13)*'PLAN DE ADQUISICIONES'!V$18)*($G17/$F17)))</f>
        <v>0</v>
      </c>
      <c r="Z17" s="420">
        <f>IF( $F17=0,0,((($F17/$E$13)*'PLAN DE ADQUISICIONES'!W$18)*($G17/$F17)))</f>
        <v>0</v>
      </c>
      <c r="AA17" s="420">
        <f>IF( $F17=0,0,((($F17/$E$13)*'PLAN DE ADQUISICIONES'!X$18)*($G17/$F17)))</f>
        <v>0</v>
      </c>
      <c r="AB17" s="420">
        <f>IF( $F17=0,0,((($F17/$E$13)*'PLAN DE ADQUISICIONES'!Y$18)*($G17/$F17)))</f>
        <v>0</v>
      </c>
      <c r="AC17" s="420">
        <f>IF( $F17=0,0,((($F17/$E$13)*'PLAN DE ADQUISICIONES'!Z$18)*($G17/$F17)))</f>
        <v>0</v>
      </c>
      <c r="AD17" s="420">
        <f>IF( $F17=0,0,((($F17/$E$13)*'PLAN DE ADQUISICIONES'!AA$18)*($G17/$F17)))</f>
        <v>0</v>
      </c>
      <c r="AE17" s="420">
        <f>IF( $F17=0,0,((($F17/$E$13)*'PLAN DE ADQUISICIONES'!AB$18)*($G17/$F17)))</f>
        <v>0</v>
      </c>
      <c r="AF17" s="420">
        <f>IF( $F17=0,0,((($F17/$E$13)*'PLAN DE ADQUISICIONES'!AC$18)*($G17/$F17)))</f>
        <v>0</v>
      </c>
      <c r="AG17" s="423">
        <f>U17+V17+W17+X17+Y17+Z17+AA17+AB17+AC17+AD17+AE17+AF17</f>
        <v>0</v>
      </c>
      <c r="AH17" s="424">
        <f>IF( $F17=0,0,((($F17/$E$13)*'PLAN DE ADQUISICIONES'!AD$18)*($G17/$F17)))</f>
        <v>0</v>
      </c>
      <c r="AI17" s="420">
        <f>IF( $F17=0,0,((($F17/$E$13)*'PLAN DE ADQUISICIONES'!AE$18)*($G17/$F17)))</f>
        <v>0</v>
      </c>
      <c r="AJ17" s="420">
        <f>IF( $F17=0,0,((($F17/$E$13)*'PLAN DE ADQUISICIONES'!AF$18)*($G17/$F17)))</f>
        <v>0</v>
      </c>
      <c r="AK17" s="420">
        <f>IF( $F17=0,0,((($F17/$E$13)*'PLAN DE ADQUISICIONES'!AG$18)*($G17/$F17)))</f>
        <v>0</v>
      </c>
      <c r="AL17" s="420">
        <f>IF( $F17=0,0,((($F17/$E$13)*'PLAN DE ADQUISICIONES'!AH$18)*($G17/$F17)))</f>
        <v>0</v>
      </c>
      <c r="AM17" s="420">
        <f>IF( $F17=0,0,((($F17/$E$13)*'PLAN DE ADQUISICIONES'!AI$18)*($G17/$F17)))</f>
        <v>0</v>
      </c>
      <c r="AN17" s="420">
        <f>IF( $F17=0,0,((($F17/$E$13)*'PLAN DE ADQUISICIONES'!AJ$18)*($G17/$F17)))</f>
        <v>0</v>
      </c>
      <c r="AO17" s="420">
        <f>IF( $F17=0,0,((($F17/$E$13)*'PLAN DE ADQUISICIONES'!AK$18)*($G17/$F17)))</f>
        <v>0</v>
      </c>
      <c r="AP17" s="420">
        <f>IF( $F17=0,0,((($F17/$E$13)*'PLAN DE ADQUISICIONES'!AL$18)*($G17/$F17)))</f>
        <v>0</v>
      </c>
      <c r="AQ17" s="420">
        <f>IF( $F17=0,0,((($F17/$E$13)*'PLAN DE ADQUISICIONES'!AM$18)*($G17/$F17)))</f>
        <v>0</v>
      </c>
      <c r="AR17" s="420">
        <f>IF( $F17=0,0,((($F17/$E$13)*'PLAN DE ADQUISICIONES'!AN$18)*($G17/$F17)))</f>
        <v>0</v>
      </c>
      <c r="AS17" s="420">
        <f>IF( $F17=0,0,((($F17/$E$13)*'PLAN DE ADQUISICIONES'!AO$18)*($G17/$F17)))</f>
        <v>0</v>
      </c>
      <c r="AT17" s="423">
        <f>AH17+AI17+AJ17+AK17+AL17+AM17+AN17+AO17+AP17+AQ17+AR17+AS17</f>
        <v>0</v>
      </c>
      <c r="AU17" s="426">
        <f>AS17+AR17+AQ17+AP17+AO17+AN17+AM17+AL17+AK17+AJ17+AI17+AH17+AF17+AE17+AD17+AC17+AB17+AA17+Z17+Y17+X17+W17+V17+U17+S17+R17+Q17+P17+O17+N17+M17+L17+K17+J17+I17+H17</f>
        <v>0</v>
      </c>
      <c r="AV17" s="392">
        <f t="shared" si="1"/>
        <v>0</v>
      </c>
    </row>
    <row r="18" spans="2:48" s="394" customFormat="1" ht="12.75" customHeight="1" x14ac:dyDescent="0.15">
      <c r="B18" s="416" t="str">
        <f>'FORMATO COSTEO C1'!C$40</f>
        <v>1.1.1.5</v>
      </c>
      <c r="C18" s="417" t="str">
        <f>+'FORMATO COSTEO C1'!B$40</f>
        <v>Categoría de gasto</v>
      </c>
      <c r="D18" s="418"/>
      <c r="E18" s="419"/>
      <c r="F18" s="420">
        <f>+'FORMATO COSTEO C1'!G40</f>
        <v>0</v>
      </c>
      <c r="G18" s="423">
        <f>+'FORMATO COSTEO C1'!O40</f>
        <v>0</v>
      </c>
      <c r="H18" s="424">
        <f>IF( $F18=0,0,((($F18/$E$13)*'PLAN DE ADQUISICIONES'!F$18)*($G18/$F18)))</f>
        <v>0</v>
      </c>
      <c r="I18" s="420">
        <f>IF( $F18=0,0,((($F18/$E$13)*'PLAN DE ADQUISICIONES'!G$18)*($G18/$F18)))</f>
        <v>0</v>
      </c>
      <c r="J18" s="420">
        <f>IF( $F18=0,0,((($F18/$E$13)*'PLAN DE ADQUISICIONES'!H$18)*($G18/$F18)))</f>
        <v>0</v>
      </c>
      <c r="K18" s="420">
        <f>IF( $F18=0,0,((($F18/$E$13)*'PLAN DE ADQUISICIONES'!I$18)*($G18/$F18)))</f>
        <v>0</v>
      </c>
      <c r="L18" s="420">
        <f>IF( $F18=0,0,((($F18/$E$13)*'PLAN DE ADQUISICIONES'!J$18)*($G18/$F18)))</f>
        <v>0</v>
      </c>
      <c r="M18" s="420">
        <f>IF( $F18=0,0,((($F18/$E$13)*'PLAN DE ADQUISICIONES'!K$18)*($G18/$F18)))</f>
        <v>0</v>
      </c>
      <c r="N18" s="420">
        <f>IF( $F18=0,0,((($F18/$E$13)*'PLAN DE ADQUISICIONES'!L$18)*($G18/$F18)))</f>
        <v>0</v>
      </c>
      <c r="O18" s="420">
        <f>IF( $F18=0,0,((($F18/$E$13)*'PLAN DE ADQUISICIONES'!M$18)*($G18/$F18)))</f>
        <v>0</v>
      </c>
      <c r="P18" s="420">
        <f>IF( $F18=0,0,((($F18/$E$13)*'PLAN DE ADQUISICIONES'!N$18)*($G18/$F18)))</f>
        <v>0</v>
      </c>
      <c r="Q18" s="420">
        <f>IF( $F18=0,0,((($F18/$E$13)*'PLAN DE ADQUISICIONES'!O$18)*($G18/$F18)))</f>
        <v>0</v>
      </c>
      <c r="R18" s="420">
        <f>IF( $F18=0,0,((($F18/$E$13)*'PLAN DE ADQUISICIONES'!P$18)*($G18/$F18)))</f>
        <v>0</v>
      </c>
      <c r="S18" s="420">
        <f>IF( $F18=0,0,((($F18/$E$13)*'PLAN DE ADQUISICIONES'!Q$18)*($G18/$F18)))</f>
        <v>0</v>
      </c>
      <c r="T18" s="421">
        <f>H18+I18+J18+K18+L18+M18+N18+O18+P18+Q18+R18+S18</f>
        <v>0</v>
      </c>
      <c r="U18" s="425">
        <f>IF( $F18=0,0,((($F18/$E$13)*'PLAN DE ADQUISICIONES'!R$18)*($G18/$F18)))</f>
        <v>0</v>
      </c>
      <c r="V18" s="420">
        <f>IF( $F18=0,0,((($F18/$E$13)*'PLAN DE ADQUISICIONES'!S$18)*($G18/$F18)))</f>
        <v>0</v>
      </c>
      <c r="W18" s="420">
        <f>IF( $F18=0,0,((($F18/$E$13)*'PLAN DE ADQUISICIONES'!T$18)*($G18/$F18)))</f>
        <v>0</v>
      </c>
      <c r="X18" s="420">
        <f>IF( $F18=0,0,((($F18/$E$13)*'PLAN DE ADQUISICIONES'!U$18)*($G18/$F18)))</f>
        <v>0</v>
      </c>
      <c r="Y18" s="420">
        <f>IF( $F18=0,0,((($F18/$E$13)*'PLAN DE ADQUISICIONES'!V$18)*($G18/$F18)))</f>
        <v>0</v>
      </c>
      <c r="Z18" s="420">
        <f>IF( $F18=0,0,((($F18/$E$13)*'PLAN DE ADQUISICIONES'!W$18)*($G18/$F18)))</f>
        <v>0</v>
      </c>
      <c r="AA18" s="420">
        <f>IF( $F18=0,0,((($F18/$E$13)*'PLAN DE ADQUISICIONES'!X$18)*($G18/$F18)))</f>
        <v>0</v>
      </c>
      <c r="AB18" s="420">
        <f>IF( $F18=0,0,((($F18/$E$13)*'PLAN DE ADQUISICIONES'!Y$18)*($G18/$F18)))</f>
        <v>0</v>
      </c>
      <c r="AC18" s="420">
        <f>IF( $F18=0,0,((($F18/$E$13)*'PLAN DE ADQUISICIONES'!Z$18)*($G18/$F18)))</f>
        <v>0</v>
      </c>
      <c r="AD18" s="420">
        <f>IF( $F18=0,0,((($F18/$E$13)*'PLAN DE ADQUISICIONES'!AA$18)*($G18/$F18)))</f>
        <v>0</v>
      </c>
      <c r="AE18" s="420">
        <f>IF( $F18=0,0,((($F18/$E$13)*'PLAN DE ADQUISICIONES'!AB$18)*($G18/$F18)))</f>
        <v>0</v>
      </c>
      <c r="AF18" s="420">
        <f>IF( $F18=0,0,((($F18/$E$13)*'PLAN DE ADQUISICIONES'!AC$18)*($G18/$F18)))</f>
        <v>0</v>
      </c>
      <c r="AG18" s="423">
        <f>U18+V18+W18+X18+Y18+Z18+AA18+AB18+AC18+AD18+AE18+AF18</f>
        <v>0</v>
      </c>
      <c r="AH18" s="424">
        <f>IF( $F18=0,0,((($F18/$E$13)*'PLAN DE ADQUISICIONES'!AD$18)*($G18/$F18)))</f>
        <v>0</v>
      </c>
      <c r="AI18" s="420">
        <f>IF( $F18=0,0,((($F18/$E$13)*'PLAN DE ADQUISICIONES'!AE$18)*($G18/$F18)))</f>
        <v>0</v>
      </c>
      <c r="AJ18" s="420">
        <f>IF( $F18=0,0,((($F18/$E$13)*'PLAN DE ADQUISICIONES'!AF$18)*($G18/$F18)))</f>
        <v>0</v>
      </c>
      <c r="AK18" s="420">
        <f>IF( $F18=0,0,((($F18/$E$13)*'PLAN DE ADQUISICIONES'!AG$18)*($G18/$F18)))</f>
        <v>0</v>
      </c>
      <c r="AL18" s="420">
        <f>IF( $F18=0,0,((($F18/$E$13)*'PLAN DE ADQUISICIONES'!AH$18)*($G18/$F18)))</f>
        <v>0</v>
      </c>
      <c r="AM18" s="420">
        <f>IF( $F18=0,0,((($F18/$E$13)*'PLAN DE ADQUISICIONES'!AI$18)*($G18/$F18)))</f>
        <v>0</v>
      </c>
      <c r="AN18" s="420">
        <f>IF( $F18=0,0,((($F18/$E$13)*'PLAN DE ADQUISICIONES'!AJ$18)*($G18/$F18)))</f>
        <v>0</v>
      </c>
      <c r="AO18" s="420">
        <f>IF( $F18=0,0,((($F18/$E$13)*'PLAN DE ADQUISICIONES'!AK$18)*($G18/$F18)))</f>
        <v>0</v>
      </c>
      <c r="AP18" s="420">
        <f>IF( $F18=0,0,((($F18/$E$13)*'PLAN DE ADQUISICIONES'!AL$18)*($G18/$F18)))</f>
        <v>0</v>
      </c>
      <c r="AQ18" s="420">
        <f>IF( $F18=0,0,((($F18/$E$13)*'PLAN DE ADQUISICIONES'!AM$18)*($G18/$F18)))</f>
        <v>0</v>
      </c>
      <c r="AR18" s="420">
        <f>IF( $F18=0,0,((($F18/$E$13)*'PLAN DE ADQUISICIONES'!AN$18)*($G18/$F18)))</f>
        <v>0</v>
      </c>
      <c r="AS18" s="420">
        <f>IF( $F18=0,0,((($F18/$E$13)*'PLAN DE ADQUISICIONES'!AO$18)*($G18/$F18)))</f>
        <v>0</v>
      </c>
      <c r="AT18" s="423">
        <f>AH18+AI18+AJ18+AK18+AL18+AM18+AN18+AO18+AP18+AQ18+AR18+AS18</f>
        <v>0</v>
      </c>
      <c r="AU18" s="426">
        <f>AS18+AR18+AQ18+AP18+AO18+AN18+AM18+AL18+AK18+AJ18+AI18+AH18+AF18+AE18+AD18+AC18+AB18+AA18+Z18+Y18+X18+W18+V18+U18+S18+R18+Q18+P18+O18+N18+M18+L18+K18+J18+I18+H18</f>
        <v>0</v>
      </c>
      <c r="AV18" s="392">
        <f t="shared" si="1"/>
        <v>0</v>
      </c>
    </row>
    <row r="19" spans="2:48" s="394" customFormat="1" ht="12.75" customHeight="1" x14ac:dyDescent="0.15">
      <c r="B19" s="406" t="str">
        <f>+'FORMATO COSTEO C1'!C$46</f>
        <v>1.1.2</v>
      </c>
      <c r="C19" s="427" t="str">
        <f>+'FORMATO COSTEO C1'!B$46</f>
        <v>Registrar a los participantes</v>
      </c>
      <c r="D19" s="408" t="str">
        <f>+'FORMATO COSTEO C1'!D$46</f>
        <v>Persona</v>
      </c>
      <c r="E19" s="409">
        <f>+'FORMATO COSTEO C1'!E$46</f>
        <v>500</v>
      </c>
      <c r="F19" s="410">
        <f>SUM(F20:F24)</f>
        <v>1500</v>
      </c>
      <c r="G19" s="413">
        <f t="shared" ref="G19:P19" si="6">SUM(G20:G24)</f>
        <v>0</v>
      </c>
      <c r="H19" s="414">
        <f t="shared" si="6"/>
        <v>0</v>
      </c>
      <c r="I19" s="410">
        <f>SUM(I20:I24)</f>
        <v>0</v>
      </c>
      <c r="J19" s="410">
        <f>SUM(J20:J24)</f>
        <v>0</v>
      </c>
      <c r="K19" s="410">
        <f>SUM(K20:K24)</f>
        <v>0</v>
      </c>
      <c r="L19" s="410">
        <f>SUM(L20:L24)</f>
        <v>0</v>
      </c>
      <c r="M19" s="410">
        <f>SUM(M20:M24)</f>
        <v>0</v>
      </c>
      <c r="N19" s="410">
        <f t="shared" si="6"/>
        <v>0</v>
      </c>
      <c r="O19" s="410">
        <f t="shared" si="6"/>
        <v>0</v>
      </c>
      <c r="P19" s="410">
        <f t="shared" si="6"/>
        <v>0</v>
      </c>
      <c r="Q19" s="410">
        <f>SUM(Q20:Q24)</f>
        <v>0</v>
      </c>
      <c r="R19" s="410">
        <f>SUM(R20:R24)</f>
        <v>0</v>
      </c>
      <c r="S19" s="410">
        <f>SUM(S20:S24)</f>
        <v>0</v>
      </c>
      <c r="T19" s="411">
        <f>SUM(T20:T24)</f>
        <v>0</v>
      </c>
      <c r="U19" s="412">
        <f t="shared" ref="U19:AS19" si="7">SUM(U20:U24)</f>
        <v>0</v>
      </c>
      <c r="V19" s="410">
        <f t="shared" si="7"/>
        <v>0</v>
      </c>
      <c r="W19" s="410">
        <f t="shared" si="7"/>
        <v>0</v>
      </c>
      <c r="X19" s="410">
        <f t="shared" si="7"/>
        <v>0</v>
      </c>
      <c r="Y19" s="410">
        <f t="shared" si="7"/>
        <v>0</v>
      </c>
      <c r="Z19" s="410">
        <f t="shared" si="7"/>
        <v>0</v>
      </c>
      <c r="AA19" s="410">
        <f t="shared" si="7"/>
        <v>0</v>
      </c>
      <c r="AB19" s="410">
        <f t="shared" si="7"/>
        <v>0</v>
      </c>
      <c r="AC19" s="410">
        <f t="shared" si="7"/>
        <v>0</v>
      </c>
      <c r="AD19" s="410">
        <f t="shared" si="7"/>
        <v>0</v>
      </c>
      <c r="AE19" s="410">
        <f t="shared" si="7"/>
        <v>0</v>
      </c>
      <c r="AF19" s="410">
        <f t="shared" si="7"/>
        <v>0</v>
      </c>
      <c r="AG19" s="413">
        <f t="shared" si="7"/>
        <v>0</v>
      </c>
      <c r="AH19" s="414">
        <f t="shared" si="7"/>
        <v>0</v>
      </c>
      <c r="AI19" s="410">
        <f t="shared" si="7"/>
        <v>0</v>
      </c>
      <c r="AJ19" s="410">
        <f t="shared" si="7"/>
        <v>0</v>
      </c>
      <c r="AK19" s="410">
        <f t="shared" si="7"/>
        <v>0</v>
      </c>
      <c r="AL19" s="410">
        <f t="shared" si="7"/>
        <v>0</v>
      </c>
      <c r="AM19" s="410">
        <f t="shared" si="7"/>
        <v>0</v>
      </c>
      <c r="AN19" s="410">
        <f t="shared" si="7"/>
        <v>0</v>
      </c>
      <c r="AO19" s="410">
        <f t="shared" si="7"/>
        <v>0</v>
      </c>
      <c r="AP19" s="410">
        <f t="shared" si="7"/>
        <v>0</v>
      </c>
      <c r="AQ19" s="410">
        <f t="shared" si="7"/>
        <v>0</v>
      </c>
      <c r="AR19" s="410">
        <f t="shared" si="7"/>
        <v>0</v>
      </c>
      <c r="AS19" s="410">
        <f t="shared" si="7"/>
        <v>0</v>
      </c>
      <c r="AT19" s="413">
        <f>SUM(AT20:AT24)</f>
        <v>0</v>
      </c>
      <c r="AU19" s="415">
        <f>SUM(AU20:AU24)</f>
        <v>0</v>
      </c>
      <c r="AV19" s="392">
        <f t="shared" si="1"/>
        <v>0</v>
      </c>
    </row>
    <row r="20" spans="2:48" s="394" customFormat="1" ht="12.75" customHeight="1" x14ac:dyDescent="0.15">
      <c r="B20" s="416" t="str">
        <f>+'FORMATO COSTEO C1'!C$48</f>
        <v>1.1.2.1</v>
      </c>
      <c r="C20" s="417" t="str">
        <f>+'FORMATO COSTEO C1'!B$48</f>
        <v>Servicios de terceros</v>
      </c>
      <c r="D20" s="428"/>
      <c r="E20" s="429"/>
      <c r="F20" s="420">
        <f>+'FORMATO COSTEO C1'!G48</f>
        <v>500</v>
      </c>
      <c r="G20" s="423">
        <f>+'FORMATO COSTEO C1'!O48</f>
        <v>0</v>
      </c>
      <c r="H20" s="560">
        <f>IF( $F20=0,0,((($F20/$E$19)*'PLAN DE ADQUISICIONES'!F$19)*($G20/$F20)))</f>
        <v>0</v>
      </c>
      <c r="I20" s="420">
        <f>IF( $F20=0,0,((($F20/$E$19)*'PLAN DE ADQUISICIONES'!G$19)*($G20/$F20)))</f>
        <v>0</v>
      </c>
      <c r="J20" s="420">
        <f>IF( $F20=0,0,((($F20/$E$19)*'PLAN DE ADQUISICIONES'!H$19)*($G20/$F20)))</f>
        <v>0</v>
      </c>
      <c r="K20" s="420">
        <f>IF( $F20=0,0,((($F20/$E$19)*'PLAN DE ADQUISICIONES'!I$19)*($G20/$F20)))</f>
        <v>0</v>
      </c>
      <c r="L20" s="420">
        <f>IF( $F20=0,0,((($F20/$E$19)*'PLAN DE ADQUISICIONES'!J$19)*($G20/$F20)))</f>
        <v>0</v>
      </c>
      <c r="M20" s="420">
        <f>IF( $F20=0,0,((($F20/$E$19)*'PLAN DE ADQUISICIONES'!K$19)*($G20/$F20)))</f>
        <v>0</v>
      </c>
      <c r="N20" s="420">
        <f>IF( $F20=0,0,((($F20/$E$19)*'PLAN DE ADQUISICIONES'!L$19)*($G20/$F20)))</f>
        <v>0</v>
      </c>
      <c r="O20" s="420">
        <f>IF( $F20=0,0,((($F20/$E$19)*'PLAN DE ADQUISICIONES'!M$19)*($G20/$F20)))</f>
        <v>0</v>
      </c>
      <c r="P20" s="420">
        <f>IF( $F20=0,0,((($F20/$E$19)*'PLAN DE ADQUISICIONES'!N$19)*($G20/$F20)))</f>
        <v>0</v>
      </c>
      <c r="Q20" s="420">
        <f>IF( $F20=0,0,((($F20/$E$19)*'PLAN DE ADQUISICIONES'!O$19)*($G20/$F20)))</f>
        <v>0</v>
      </c>
      <c r="R20" s="420">
        <f>IF( $F20=0,0,((($F20/$E$19)*'PLAN DE ADQUISICIONES'!P$19)*($G20/$F20)))</f>
        <v>0</v>
      </c>
      <c r="S20" s="420">
        <f>IF( $F20=0,0,((($F20/$E$19)*'PLAN DE ADQUISICIONES'!Q$19)*($G20/$F20)))</f>
        <v>0</v>
      </c>
      <c r="T20" s="421">
        <f>H20+I20+J20+K20+L20+M20+N20+O20+P20+Q20+R20+S20</f>
        <v>0</v>
      </c>
      <c r="U20" s="425">
        <f>IF( $F20=0,0,((($F20/$E$19)*'PLAN DE ADQUISICIONES'!R$19)*($G20/$F20)))</f>
        <v>0</v>
      </c>
      <c r="V20" s="420">
        <f>IF( $F20=0,0,((($F20/$E$19)*'PLAN DE ADQUISICIONES'!S$19)*($G20/$F20)))</f>
        <v>0</v>
      </c>
      <c r="W20" s="420">
        <f>IF( $F20=0,0,((($F20/$E$19)*'PLAN DE ADQUISICIONES'!T$19)*($G20/$F20)))</f>
        <v>0</v>
      </c>
      <c r="X20" s="420">
        <f>IF( $F20=0,0,((($F20/$E$19)*'PLAN DE ADQUISICIONES'!U$19)*($G20/$F20)))</f>
        <v>0</v>
      </c>
      <c r="Y20" s="420">
        <f>IF( $F20=0,0,((($F20/$E$19)*'PLAN DE ADQUISICIONES'!V$19)*($G20/$F20)))</f>
        <v>0</v>
      </c>
      <c r="Z20" s="420">
        <f>IF( $F20=0,0,((($F20/$E$19)*'PLAN DE ADQUISICIONES'!W$19)*($G20/$F20)))</f>
        <v>0</v>
      </c>
      <c r="AA20" s="420">
        <f>IF( $F20=0,0,((($F20/$E$19)*'PLAN DE ADQUISICIONES'!X$19)*($G20/$F20)))</f>
        <v>0</v>
      </c>
      <c r="AB20" s="420">
        <f>IF( $F20=0,0,((($F20/$E$19)*'PLAN DE ADQUISICIONES'!Y$19)*($G20/$F20)))</f>
        <v>0</v>
      </c>
      <c r="AC20" s="420">
        <f>IF( $F20=0,0,((($F20/$E$19)*'PLAN DE ADQUISICIONES'!Z$19)*($G20/$F20)))</f>
        <v>0</v>
      </c>
      <c r="AD20" s="420">
        <f>IF( $F20=0,0,((($F20/$E$19)*'PLAN DE ADQUISICIONES'!AA$19)*($G20/$F20)))</f>
        <v>0</v>
      </c>
      <c r="AE20" s="420">
        <f>IF( $F20=0,0,((($F20/$E$19)*'PLAN DE ADQUISICIONES'!AB$19)*($G20/$F20)))</f>
        <v>0</v>
      </c>
      <c r="AF20" s="420">
        <f>IF( $F20=0,0,((($F20/$E$19)*'PLAN DE ADQUISICIONES'!AC$19)*($G20/$F20)))</f>
        <v>0</v>
      </c>
      <c r="AG20" s="423">
        <f>U20+V20+W20+X20+Y20+Z20+AA20+AB20+AC20+AD20+AE20+AF20</f>
        <v>0</v>
      </c>
      <c r="AH20" s="424">
        <f>IF( $F20=0,0,((($F20/$E$19)*'PLAN DE ADQUISICIONES'!AD$19)*($G20/$F20)))</f>
        <v>0</v>
      </c>
      <c r="AI20" s="420">
        <f>IF( $F20=0,0,((($F20/$E$19)*'PLAN DE ADQUISICIONES'!AE$19)*($G20/$F20)))</f>
        <v>0</v>
      </c>
      <c r="AJ20" s="420">
        <f>IF( $F20=0,0,((($F20/$E$19)*'PLAN DE ADQUISICIONES'!AF$19)*($G20/$F20)))</f>
        <v>0</v>
      </c>
      <c r="AK20" s="420">
        <f>IF( $F20=0,0,((($F20/$E$19)*'PLAN DE ADQUISICIONES'!AG$19)*($G20/$F20)))</f>
        <v>0</v>
      </c>
      <c r="AL20" s="420">
        <f>IF( $F20=0,0,((($F20/$E$19)*'PLAN DE ADQUISICIONES'!AH$19)*($G20/$F20)))</f>
        <v>0</v>
      </c>
      <c r="AM20" s="420">
        <f>IF( $F20=0,0,((($F20/$E$19)*'PLAN DE ADQUISICIONES'!AI$19)*($G20/$F20)))</f>
        <v>0</v>
      </c>
      <c r="AN20" s="420">
        <f>IF( $F20=0,0,((($F20/$E$19)*'PLAN DE ADQUISICIONES'!AJ$19)*($G20/$F20)))</f>
        <v>0</v>
      </c>
      <c r="AO20" s="420">
        <f>IF( $F20=0,0,((($F20/$E$19)*'PLAN DE ADQUISICIONES'!AK$19)*($G20/$F20)))</f>
        <v>0</v>
      </c>
      <c r="AP20" s="420">
        <f>IF( $F20=0,0,((($F20/$E$19)*'PLAN DE ADQUISICIONES'!AL$19)*($G20/$F20)))</f>
        <v>0</v>
      </c>
      <c r="AQ20" s="420">
        <f>IF( $F20=0,0,((($F20/$E$19)*'PLAN DE ADQUISICIONES'!AM$19)*($G20/$F20)))</f>
        <v>0</v>
      </c>
      <c r="AR20" s="420">
        <f>IF( $F20=0,0,((($F20/$E$19)*'PLAN DE ADQUISICIONES'!AN$19)*($G20/$F20)))</f>
        <v>0</v>
      </c>
      <c r="AS20" s="420">
        <f>IF( $F20=0,0,((($F20/$E$19)*'PLAN DE ADQUISICIONES'!AO$19)*($G20/$F20)))</f>
        <v>0</v>
      </c>
      <c r="AT20" s="423">
        <f>AH20+AI20+AJ20+AK20+AL20+AM20+AN20+AO20+AP20+AQ20+AR20+AS20</f>
        <v>0</v>
      </c>
      <c r="AU20" s="426">
        <f>AS20+AR20+AQ20+AP20+AO20+AN20+AM20+AL20+AK20+AJ20+AI20+AH20+AF20+AE20+AD20+AC20+AB20+AA20+Z20+Y20+X20+W20+V20+U20+S20+R20+Q20+P20+O20+N20+M20+L20+K20+J20+I20+H20</f>
        <v>0</v>
      </c>
      <c r="AV20" s="392">
        <f t="shared" si="1"/>
        <v>0</v>
      </c>
    </row>
    <row r="21" spans="2:48" s="394" customFormat="1" ht="12.75" customHeight="1" x14ac:dyDescent="0.15">
      <c r="B21" s="416" t="str">
        <f>+'FORMATO COSTEO C1'!C$54</f>
        <v>1.1.2.2</v>
      </c>
      <c r="C21" s="417" t="str">
        <f>+'FORMATO COSTEO C1'!B$54</f>
        <v>Consultorías</v>
      </c>
      <c r="D21" s="428"/>
      <c r="E21" s="429"/>
      <c r="F21" s="420">
        <f>+'FORMATO COSTEO C1'!G54</f>
        <v>1000</v>
      </c>
      <c r="G21" s="423">
        <f>+'FORMATO COSTEO C1'!O54</f>
        <v>0</v>
      </c>
      <c r="H21" s="424">
        <f>IF( $F21=0,0,((($F21/$E$19)*'PLAN DE ADQUISICIONES'!F$19)*($G21/$F21)))</f>
        <v>0</v>
      </c>
      <c r="I21" s="420">
        <f>IF( $F21=0,0,((($F21/$E$19)*'PLAN DE ADQUISICIONES'!G$19)*($G21/$F21)))</f>
        <v>0</v>
      </c>
      <c r="J21" s="420">
        <f>IF( $F21=0,0,((($F21/$E$19)*'PLAN DE ADQUISICIONES'!H$19)*($G21/$F21)))</f>
        <v>0</v>
      </c>
      <c r="K21" s="420">
        <f>IF( $F21=0,0,((($F21/$E$19)*'PLAN DE ADQUISICIONES'!I$19)*($G21/$F21)))</f>
        <v>0</v>
      </c>
      <c r="L21" s="420">
        <f>IF( $F21=0,0,((($F21/$E$19)*'PLAN DE ADQUISICIONES'!J$19)*($G21/$F21)))</f>
        <v>0</v>
      </c>
      <c r="M21" s="420">
        <f>IF( $F21=0,0,((($F21/$E$19)*'PLAN DE ADQUISICIONES'!K$19)*($G21/$F21)))</f>
        <v>0</v>
      </c>
      <c r="N21" s="420">
        <f>IF( $F21=0,0,((($F21/$E$19)*'PLAN DE ADQUISICIONES'!L$19)*($G21/$F21)))</f>
        <v>0</v>
      </c>
      <c r="O21" s="420">
        <f>IF( $F21=0,0,((($F21/$E$19)*'PLAN DE ADQUISICIONES'!M$19)*($G21/$F21)))</f>
        <v>0</v>
      </c>
      <c r="P21" s="420">
        <f>IF( $F21=0,0,((($F21/$E$19)*'PLAN DE ADQUISICIONES'!N$19)*($G21/$F21)))</f>
        <v>0</v>
      </c>
      <c r="Q21" s="420">
        <f>IF( $F21=0,0,((($F21/$E$19)*'PLAN DE ADQUISICIONES'!O$19)*($G21/$F21)))</f>
        <v>0</v>
      </c>
      <c r="R21" s="420">
        <f>IF( $F21=0,0,((($F21/$E$19)*'PLAN DE ADQUISICIONES'!P$19)*($G21/$F21)))</f>
        <v>0</v>
      </c>
      <c r="S21" s="420">
        <f>IF( $F21=0,0,((($F21/$E$19)*'PLAN DE ADQUISICIONES'!Q$19)*($G21/$F21)))</f>
        <v>0</v>
      </c>
      <c r="T21" s="421">
        <f>H21+I21+J21+K21+L21+M21+N21+O21+P21+Q21+R21+S21</f>
        <v>0</v>
      </c>
      <c r="U21" s="425">
        <f>IF( $F21=0,0,((($F21/$E$19)*'PLAN DE ADQUISICIONES'!R$19)*($G21/$F21)))</f>
        <v>0</v>
      </c>
      <c r="V21" s="420">
        <f>IF( $F21=0,0,((($F21/$E$19)*'PLAN DE ADQUISICIONES'!S$19)*($G21/$F21)))</f>
        <v>0</v>
      </c>
      <c r="W21" s="420">
        <f>IF( $F21=0,0,((($F21/$E$19)*'PLAN DE ADQUISICIONES'!T$19)*($G21/$F21)))</f>
        <v>0</v>
      </c>
      <c r="X21" s="420">
        <f>IF( $F21=0,0,((($F21/$E$19)*'PLAN DE ADQUISICIONES'!U$19)*($G21/$F21)))</f>
        <v>0</v>
      </c>
      <c r="Y21" s="420">
        <f>IF( $F21=0,0,((($F21/$E$19)*'PLAN DE ADQUISICIONES'!V$19)*($G21/$F21)))</f>
        <v>0</v>
      </c>
      <c r="Z21" s="420">
        <f>IF( $F21=0,0,((($F21/$E$19)*'PLAN DE ADQUISICIONES'!W$19)*($G21/$F21)))</f>
        <v>0</v>
      </c>
      <c r="AA21" s="420">
        <f>IF( $F21=0,0,((($F21/$E$19)*'PLAN DE ADQUISICIONES'!X$19)*($G21/$F21)))</f>
        <v>0</v>
      </c>
      <c r="AB21" s="420">
        <f>IF( $F21=0,0,((($F21/$E$19)*'PLAN DE ADQUISICIONES'!Y$19)*($G21/$F21)))</f>
        <v>0</v>
      </c>
      <c r="AC21" s="420">
        <f>IF( $F21=0,0,((($F21/$E$19)*'PLAN DE ADQUISICIONES'!Z$19)*($G21/$F21)))</f>
        <v>0</v>
      </c>
      <c r="AD21" s="420">
        <f>IF( $F21=0,0,((($F21/$E$19)*'PLAN DE ADQUISICIONES'!AA$19)*($G21/$F21)))</f>
        <v>0</v>
      </c>
      <c r="AE21" s="420">
        <f>IF( $F21=0,0,((($F21/$E$19)*'PLAN DE ADQUISICIONES'!AB$19)*($G21/$F21)))</f>
        <v>0</v>
      </c>
      <c r="AF21" s="420">
        <f>IF( $F21=0,0,((($F21/$E$19)*'PLAN DE ADQUISICIONES'!AC$19)*($G21/$F21)))</f>
        <v>0</v>
      </c>
      <c r="AG21" s="423">
        <f>U21+V21+W21+X21+Y21+Z21+AA21+AB21+AC21+AD21+AE21+AF21</f>
        <v>0</v>
      </c>
      <c r="AH21" s="424">
        <f>IF( $F21=0,0,((($F21/$E$19)*'PLAN DE ADQUISICIONES'!AD$19)*($G21/$F21)))</f>
        <v>0</v>
      </c>
      <c r="AI21" s="420">
        <f>IF( $F21=0,0,((($F21/$E$19)*'PLAN DE ADQUISICIONES'!AE$19)*($G21/$F21)))</f>
        <v>0</v>
      </c>
      <c r="AJ21" s="420">
        <f>IF( $F21=0,0,((($F21/$E$19)*'PLAN DE ADQUISICIONES'!AF$19)*($G21/$F21)))</f>
        <v>0</v>
      </c>
      <c r="AK21" s="420">
        <f>IF( $F21=0,0,((($F21/$E$19)*'PLAN DE ADQUISICIONES'!AG$19)*($G21/$F21)))</f>
        <v>0</v>
      </c>
      <c r="AL21" s="420">
        <f>IF( $F21=0,0,((($F21/$E$19)*'PLAN DE ADQUISICIONES'!AH$19)*($G21/$F21)))</f>
        <v>0</v>
      </c>
      <c r="AM21" s="420">
        <f>IF( $F21=0,0,((($F21/$E$19)*'PLAN DE ADQUISICIONES'!AI$19)*($G21/$F21)))</f>
        <v>0</v>
      </c>
      <c r="AN21" s="420">
        <f>IF( $F21=0,0,((($F21/$E$19)*'PLAN DE ADQUISICIONES'!AJ$19)*($G21/$F21)))</f>
        <v>0</v>
      </c>
      <c r="AO21" s="420">
        <f>IF( $F21=0,0,((($F21/$E$19)*'PLAN DE ADQUISICIONES'!AK$19)*($G21/$F21)))</f>
        <v>0</v>
      </c>
      <c r="AP21" s="420">
        <f>IF( $F21=0,0,((($F21/$E$19)*'PLAN DE ADQUISICIONES'!AL$19)*($G21/$F21)))</f>
        <v>0</v>
      </c>
      <c r="AQ21" s="420">
        <f>IF( $F21=0,0,((($F21/$E$19)*'PLAN DE ADQUISICIONES'!AM$19)*($G21/$F21)))</f>
        <v>0</v>
      </c>
      <c r="AR21" s="420">
        <f>IF( $F21=0,0,((($F21/$E$19)*'PLAN DE ADQUISICIONES'!AN$19)*($G21/$F21)))</f>
        <v>0</v>
      </c>
      <c r="AS21" s="420">
        <f>IF( $F21=0,0,((($F21/$E$19)*'PLAN DE ADQUISICIONES'!AO$19)*($G21/$F21)))</f>
        <v>0</v>
      </c>
      <c r="AT21" s="423">
        <f>AH21+AI21+AJ21+AK21+AL21+AM21+AN21+AO21+AP21+AQ21+AR21+AS21</f>
        <v>0</v>
      </c>
      <c r="AU21" s="426">
        <f>AS21+AR21+AQ21+AP21+AO21+AN21+AM21+AL21+AK21+AJ21+AI21+AH21+AF21+AE21+AD21+AC21+AB21+AA21+Z21+Y21+X21+W21+V21+U21+S21+R21+Q21+P21+O21+N21+M21+L21+K21+J21+I21+H21</f>
        <v>0</v>
      </c>
      <c r="AV21" s="392">
        <f t="shared" si="1"/>
        <v>0</v>
      </c>
    </row>
    <row r="22" spans="2:48" s="394" customFormat="1" ht="12.75" customHeight="1" x14ac:dyDescent="0.15">
      <c r="B22" s="416" t="str">
        <f>+'FORMATO COSTEO C1'!C$60</f>
        <v>1.1.2.3.</v>
      </c>
      <c r="C22" s="417" t="str">
        <f>+'FORMATO COSTEO C1'!B$60</f>
        <v>Categoría de gasto</v>
      </c>
      <c r="D22" s="428"/>
      <c r="E22" s="429"/>
      <c r="F22" s="420">
        <f>+'FORMATO COSTEO C1'!G60</f>
        <v>0</v>
      </c>
      <c r="G22" s="423">
        <f>+'FORMATO COSTEO C1'!O60</f>
        <v>0</v>
      </c>
      <c r="H22" s="424">
        <f>IF( $F22=0,0,((($F22/$E$19)*'PLAN DE ADQUISICIONES'!F$19)*($G22/$F22)))</f>
        <v>0</v>
      </c>
      <c r="I22" s="420">
        <f>IF( $F22=0,0,((($F22/$E$19)*'PLAN DE ADQUISICIONES'!G$19)*($G22/$F22)))</f>
        <v>0</v>
      </c>
      <c r="J22" s="420">
        <f>IF( $F22=0,0,((($F22/$E$19)*'PLAN DE ADQUISICIONES'!H$19)*($G22/$F22)))</f>
        <v>0</v>
      </c>
      <c r="K22" s="420">
        <f>IF( $F22=0,0,((($F22/$E$19)*'PLAN DE ADQUISICIONES'!I$19)*($G22/$F22)))</f>
        <v>0</v>
      </c>
      <c r="L22" s="420">
        <f>IF( $F22=0,0,((($F22/$E$19)*'PLAN DE ADQUISICIONES'!J$19)*($G22/$F22)))</f>
        <v>0</v>
      </c>
      <c r="M22" s="420">
        <f>IF( $F22=0,0,((($F22/$E$19)*'PLAN DE ADQUISICIONES'!K$19)*($G22/$F22)))</f>
        <v>0</v>
      </c>
      <c r="N22" s="420">
        <f>IF( $F22=0,0,((($F22/$E$19)*'PLAN DE ADQUISICIONES'!L$19)*($G22/$F22)))</f>
        <v>0</v>
      </c>
      <c r="O22" s="420">
        <f>IF( $F22=0,0,((($F22/$E$19)*'PLAN DE ADQUISICIONES'!M$19)*($G22/$F22)))</f>
        <v>0</v>
      </c>
      <c r="P22" s="420">
        <f>IF( $F22=0,0,((($F22/$E$19)*'PLAN DE ADQUISICIONES'!N$19)*($G22/$F22)))</f>
        <v>0</v>
      </c>
      <c r="Q22" s="420">
        <f>IF( $F22=0,0,((($F22/$E$19)*'PLAN DE ADQUISICIONES'!O$19)*($G22/$F22)))</f>
        <v>0</v>
      </c>
      <c r="R22" s="420">
        <f>IF( $F22=0,0,((($F22/$E$19)*'PLAN DE ADQUISICIONES'!P$19)*($G22/$F22)))</f>
        <v>0</v>
      </c>
      <c r="S22" s="420">
        <f>IF( $F22=0,0,((($F22/$E$19)*'PLAN DE ADQUISICIONES'!Q$19)*($G22/$F22)))</f>
        <v>0</v>
      </c>
      <c r="T22" s="421">
        <f>H22+I22+J22+K22+L22+M22+N22+O22+P22+Q22+R22+S22</f>
        <v>0</v>
      </c>
      <c r="U22" s="425">
        <f>IF( $F22=0,0,((($F22/$E$19)*'PLAN DE ADQUISICIONES'!R$19)*($G22/$F22)))</f>
        <v>0</v>
      </c>
      <c r="V22" s="420">
        <f>IF( $F22=0,0,((($F22/$E$19)*'PLAN DE ADQUISICIONES'!S$19)*($G22/$F22)))</f>
        <v>0</v>
      </c>
      <c r="W22" s="420">
        <f>IF( $F22=0,0,((($F22/$E$19)*'PLAN DE ADQUISICIONES'!T$19)*($G22/$F22)))</f>
        <v>0</v>
      </c>
      <c r="X22" s="420">
        <f>IF( $F22=0,0,((($F22/$E$19)*'PLAN DE ADQUISICIONES'!U$19)*($G22/$F22)))</f>
        <v>0</v>
      </c>
      <c r="Y22" s="420">
        <f>IF( $F22=0,0,((($F22/$E$19)*'PLAN DE ADQUISICIONES'!V$19)*($G22/$F22)))</f>
        <v>0</v>
      </c>
      <c r="Z22" s="420">
        <f>IF( $F22=0,0,((($F22/$E$19)*'PLAN DE ADQUISICIONES'!W$19)*($G22/$F22)))</f>
        <v>0</v>
      </c>
      <c r="AA22" s="420">
        <f>IF( $F22=0,0,((($F22/$E$19)*'PLAN DE ADQUISICIONES'!X$19)*($G22/$F22)))</f>
        <v>0</v>
      </c>
      <c r="AB22" s="420">
        <f>IF( $F22=0,0,((($F22/$E$19)*'PLAN DE ADQUISICIONES'!Y$19)*($G22/$F22)))</f>
        <v>0</v>
      </c>
      <c r="AC22" s="420">
        <f>IF( $F22=0,0,((($F22/$E$19)*'PLAN DE ADQUISICIONES'!Z$19)*($G22/$F22)))</f>
        <v>0</v>
      </c>
      <c r="AD22" s="420">
        <f>IF( $F22=0,0,((($F22/$E$19)*'PLAN DE ADQUISICIONES'!AA$19)*($G22/$F22)))</f>
        <v>0</v>
      </c>
      <c r="AE22" s="420">
        <f>IF( $F22=0,0,((($F22/$E$19)*'PLAN DE ADQUISICIONES'!AB$19)*($G22/$F22)))</f>
        <v>0</v>
      </c>
      <c r="AF22" s="420">
        <f>IF( $F22=0,0,((($F22/$E$19)*'PLAN DE ADQUISICIONES'!AC$19)*($G22/$F22)))</f>
        <v>0</v>
      </c>
      <c r="AG22" s="423">
        <f>U22+V22+W22+X22+Y22+Z22+AA22+AB22+AC22+AD22+AE22+AF22</f>
        <v>0</v>
      </c>
      <c r="AH22" s="424">
        <f>IF( $F22=0,0,((($F22/$E$19)*'PLAN DE ADQUISICIONES'!AD$19)*($G22/$F22)))</f>
        <v>0</v>
      </c>
      <c r="AI22" s="420">
        <f>IF( $F22=0,0,((($F22/$E$19)*'PLAN DE ADQUISICIONES'!AE$19)*($G22/$F22)))</f>
        <v>0</v>
      </c>
      <c r="AJ22" s="420">
        <f>IF( $F22=0,0,((($F22/$E$19)*'PLAN DE ADQUISICIONES'!AF$19)*($G22/$F22)))</f>
        <v>0</v>
      </c>
      <c r="AK22" s="420">
        <f>IF( $F22=0,0,((($F22/$E$19)*'PLAN DE ADQUISICIONES'!AG$19)*($G22/$F22)))</f>
        <v>0</v>
      </c>
      <c r="AL22" s="420">
        <f>IF( $F22=0,0,((($F22/$E$19)*'PLAN DE ADQUISICIONES'!AH$19)*($G22/$F22)))</f>
        <v>0</v>
      </c>
      <c r="AM22" s="420">
        <f>IF( $F22=0,0,((($F22/$E$19)*'PLAN DE ADQUISICIONES'!AI$19)*($G22/$F22)))</f>
        <v>0</v>
      </c>
      <c r="AN22" s="420">
        <f>IF( $F22=0,0,((($F22/$E$19)*'PLAN DE ADQUISICIONES'!AJ$19)*($G22/$F22)))</f>
        <v>0</v>
      </c>
      <c r="AO22" s="420">
        <f>IF( $F22=0,0,((($F22/$E$19)*'PLAN DE ADQUISICIONES'!AK$19)*($G22/$F22)))</f>
        <v>0</v>
      </c>
      <c r="AP22" s="420">
        <f>IF( $F22=0,0,((($F22/$E$19)*'PLAN DE ADQUISICIONES'!AL$19)*($G22/$F22)))</f>
        <v>0</v>
      </c>
      <c r="AQ22" s="420">
        <f>IF( $F22=0,0,((($F22/$E$19)*'PLAN DE ADQUISICIONES'!AM$19)*($G22/$F22)))</f>
        <v>0</v>
      </c>
      <c r="AR22" s="420">
        <f>IF( $F22=0,0,((($F22/$E$19)*'PLAN DE ADQUISICIONES'!AN$19)*($G22/$F22)))</f>
        <v>0</v>
      </c>
      <c r="AS22" s="420">
        <f>IF( $F22=0,0,((($F22/$E$19)*'PLAN DE ADQUISICIONES'!AO$19)*($G22/$F22)))</f>
        <v>0</v>
      </c>
      <c r="AT22" s="423">
        <f>AH22+AI22+AJ22+AK22+AL22+AM22+AN22+AO22+AP22+AQ22+AR22+AS22</f>
        <v>0</v>
      </c>
      <c r="AU22" s="426">
        <f>AS22+AR22+AQ22+AP22+AO22+AN22+AM22+AL22+AK22+AJ22+AI22+AH22+AF22+AE22+AD22+AC22+AB22+AA22+Z22+Y22+X22+W22+V22+U22+S22+R22+Q22+P22+O22+N22+M22+L22+K22+J22+I22+H22</f>
        <v>0</v>
      </c>
      <c r="AV22" s="392">
        <f t="shared" si="1"/>
        <v>0</v>
      </c>
    </row>
    <row r="23" spans="2:48" s="394" customFormat="1" ht="12.75" customHeight="1" x14ac:dyDescent="0.15">
      <c r="B23" s="416" t="str">
        <f>+'FORMATO COSTEO C1'!C$66</f>
        <v>1.1.2.4</v>
      </c>
      <c r="C23" s="417" t="str">
        <f>+'FORMATO COSTEO C1'!B$66</f>
        <v>Categoría de gasto</v>
      </c>
      <c r="D23" s="428"/>
      <c r="E23" s="429"/>
      <c r="F23" s="420">
        <f>+'FORMATO COSTEO C1'!G66</f>
        <v>0</v>
      </c>
      <c r="G23" s="423">
        <f>+'FORMATO COSTEO C1'!O66</f>
        <v>0</v>
      </c>
      <c r="H23" s="424">
        <f>IF( $F23=0,0,((($F23/$E$19)*'PLAN DE ADQUISICIONES'!F$19)*($G23/$F23)))</f>
        <v>0</v>
      </c>
      <c r="I23" s="420">
        <f>IF( $F23=0,0,((($F23/$E$19)*'PLAN DE ADQUISICIONES'!G$19)*($G23/$F23)))</f>
        <v>0</v>
      </c>
      <c r="J23" s="420">
        <f>IF( $F23=0,0,((($F23/$E$19)*'PLAN DE ADQUISICIONES'!H$19)*($G23/$F23)))</f>
        <v>0</v>
      </c>
      <c r="K23" s="420">
        <f>IF( $F23=0,0,((($F23/$E$19)*'PLAN DE ADQUISICIONES'!I$19)*($G23/$F23)))</f>
        <v>0</v>
      </c>
      <c r="L23" s="420">
        <f>IF( $F23=0,0,((($F23/$E$19)*'PLAN DE ADQUISICIONES'!J$19)*($G23/$F23)))</f>
        <v>0</v>
      </c>
      <c r="M23" s="420">
        <f>IF( $F23=0,0,((($F23/$E$19)*'PLAN DE ADQUISICIONES'!K$19)*($G23/$F23)))</f>
        <v>0</v>
      </c>
      <c r="N23" s="420">
        <f>IF( $F23=0,0,((($F23/$E$19)*'PLAN DE ADQUISICIONES'!L$19)*($G23/$F23)))</f>
        <v>0</v>
      </c>
      <c r="O23" s="420">
        <f>IF( $F23=0,0,((($F23/$E$19)*'PLAN DE ADQUISICIONES'!M$19)*($G23/$F23)))</f>
        <v>0</v>
      </c>
      <c r="P23" s="420">
        <f>IF( $F23=0,0,((($F23/$E$19)*'PLAN DE ADQUISICIONES'!N$19)*($G23/$F23)))</f>
        <v>0</v>
      </c>
      <c r="Q23" s="420">
        <f>IF( $F23=0,0,((($F23/$E$19)*'PLAN DE ADQUISICIONES'!O$19)*($G23/$F23)))</f>
        <v>0</v>
      </c>
      <c r="R23" s="420">
        <f>IF( $F23=0,0,((($F23/$E$19)*'PLAN DE ADQUISICIONES'!P$19)*($G23/$F23)))</f>
        <v>0</v>
      </c>
      <c r="S23" s="420">
        <f>IF( $F23=0,0,((($F23/$E$19)*'PLAN DE ADQUISICIONES'!Q$19)*($G23/$F23)))</f>
        <v>0</v>
      </c>
      <c r="T23" s="421">
        <f>H23+I23+J23+K23+L23+M23+N23+O23+P23+Q23+R23+S23</f>
        <v>0</v>
      </c>
      <c r="U23" s="425">
        <f>IF( $F23=0,0,((($F23/$E$19)*'PLAN DE ADQUISICIONES'!R$19)*($G23/$F23)))</f>
        <v>0</v>
      </c>
      <c r="V23" s="420">
        <f>IF( $F23=0,0,((($F23/$E$19)*'PLAN DE ADQUISICIONES'!S$19)*($G23/$F23)))</f>
        <v>0</v>
      </c>
      <c r="W23" s="420">
        <f>IF( $F23=0,0,((($F23/$E$19)*'PLAN DE ADQUISICIONES'!T$19)*($G23/$F23)))</f>
        <v>0</v>
      </c>
      <c r="X23" s="420">
        <f>IF( $F23=0,0,((($F23/$E$19)*'PLAN DE ADQUISICIONES'!U$19)*($G23/$F23)))</f>
        <v>0</v>
      </c>
      <c r="Y23" s="420">
        <f>IF( $F23=0,0,((($F23/$E$19)*'PLAN DE ADQUISICIONES'!V$19)*($G23/$F23)))</f>
        <v>0</v>
      </c>
      <c r="Z23" s="420">
        <f>IF( $F23=0,0,((($F23/$E$19)*'PLAN DE ADQUISICIONES'!W$19)*($G23/$F23)))</f>
        <v>0</v>
      </c>
      <c r="AA23" s="420">
        <f>IF( $F23=0,0,((($F23/$E$19)*'PLAN DE ADQUISICIONES'!X$19)*($G23/$F23)))</f>
        <v>0</v>
      </c>
      <c r="AB23" s="420">
        <f>IF( $F23=0,0,((($F23/$E$19)*'PLAN DE ADQUISICIONES'!Y$19)*($G23/$F23)))</f>
        <v>0</v>
      </c>
      <c r="AC23" s="420">
        <f>IF( $F23=0,0,((($F23/$E$19)*'PLAN DE ADQUISICIONES'!Z$19)*($G23/$F23)))</f>
        <v>0</v>
      </c>
      <c r="AD23" s="420">
        <f>IF( $F23=0,0,((($F23/$E$19)*'PLAN DE ADQUISICIONES'!AA$19)*($G23/$F23)))</f>
        <v>0</v>
      </c>
      <c r="AE23" s="420">
        <f>IF( $F23=0,0,((($F23/$E$19)*'PLAN DE ADQUISICIONES'!AB$19)*($G23/$F23)))</f>
        <v>0</v>
      </c>
      <c r="AF23" s="420">
        <f>IF( $F23=0,0,((($F23/$E$19)*'PLAN DE ADQUISICIONES'!AC$19)*($G23/$F23)))</f>
        <v>0</v>
      </c>
      <c r="AG23" s="423">
        <f>U23+V23+W23+X23+Y23+Z23+AA23+AB23+AC23+AD23+AE23+AF23</f>
        <v>0</v>
      </c>
      <c r="AH23" s="424">
        <f>IF( $F23=0,0,((($F23/$E$19)*'PLAN DE ADQUISICIONES'!AD$19)*($G23/$F23)))</f>
        <v>0</v>
      </c>
      <c r="AI23" s="420">
        <f>IF( $F23=0,0,((($F23/$E$19)*'PLAN DE ADQUISICIONES'!AE$19)*($G23/$F23)))</f>
        <v>0</v>
      </c>
      <c r="AJ23" s="420">
        <f>IF( $F23=0,0,((($F23/$E$19)*'PLAN DE ADQUISICIONES'!AF$19)*($G23/$F23)))</f>
        <v>0</v>
      </c>
      <c r="AK23" s="420">
        <f>IF( $F23=0,0,((($F23/$E$19)*'PLAN DE ADQUISICIONES'!AG$19)*($G23/$F23)))</f>
        <v>0</v>
      </c>
      <c r="AL23" s="420">
        <f>IF( $F23=0,0,((($F23/$E$19)*'PLAN DE ADQUISICIONES'!AH$19)*($G23/$F23)))</f>
        <v>0</v>
      </c>
      <c r="AM23" s="420">
        <f>IF( $F23=0,0,((($F23/$E$19)*'PLAN DE ADQUISICIONES'!AI$19)*($G23/$F23)))</f>
        <v>0</v>
      </c>
      <c r="AN23" s="420">
        <f>IF( $F23=0,0,((($F23/$E$19)*'PLAN DE ADQUISICIONES'!AJ$19)*($G23/$F23)))</f>
        <v>0</v>
      </c>
      <c r="AO23" s="420">
        <f>IF( $F23=0,0,((($F23/$E$19)*'PLAN DE ADQUISICIONES'!AK$19)*($G23/$F23)))</f>
        <v>0</v>
      </c>
      <c r="AP23" s="420">
        <f>IF( $F23=0,0,((($F23/$E$19)*'PLAN DE ADQUISICIONES'!AL$19)*($G23/$F23)))</f>
        <v>0</v>
      </c>
      <c r="AQ23" s="420">
        <f>IF( $F23=0,0,((($F23/$E$19)*'PLAN DE ADQUISICIONES'!AM$19)*($G23/$F23)))</f>
        <v>0</v>
      </c>
      <c r="AR23" s="420">
        <f>IF( $F23=0,0,((($F23/$E$19)*'PLAN DE ADQUISICIONES'!AN$19)*($G23/$F23)))</f>
        <v>0</v>
      </c>
      <c r="AS23" s="420">
        <f>IF( $F23=0,0,((($F23/$E$19)*'PLAN DE ADQUISICIONES'!AO$19)*($G23/$F23)))</f>
        <v>0</v>
      </c>
      <c r="AT23" s="423">
        <f>AH23+AI23+AJ23+AK23+AL23+AM23+AN23+AO23+AP23+AQ23+AR23+AS23</f>
        <v>0</v>
      </c>
      <c r="AU23" s="426">
        <f>AS23+AR23+AQ23+AP23+AO23+AN23+AM23+AL23+AK23+AJ23+AI23+AH23+AF23+AE23+AD23+AC23+AB23+AA23+Z23+Y23+X23+W23+V23+U23+S23+R23+Q23+P23+O23+N23+M23+L23+K23+J23+I23+H23</f>
        <v>0</v>
      </c>
      <c r="AV23" s="392">
        <f t="shared" si="1"/>
        <v>0</v>
      </c>
    </row>
    <row r="24" spans="2:48" s="394" customFormat="1" ht="12.75" customHeight="1" x14ac:dyDescent="0.15">
      <c r="B24" s="416" t="str">
        <f>+'FORMATO COSTEO C1'!C$72</f>
        <v>1.1.2.5</v>
      </c>
      <c r="C24" s="417" t="str">
        <f>+'FORMATO COSTEO C1'!B$72</f>
        <v>Categoría de gasto</v>
      </c>
      <c r="D24" s="428"/>
      <c r="E24" s="429"/>
      <c r="F24" s="420">
        <f>+'FORMATO COSTEO C1'!G72</f>
        <v>0</v>
      </c>
      <c r="G24" s="423">
        <f>+'FORMATO COSTEO C1'!O72</f>
        <v>0</v>
      </c>
      <c r="H24" s="424">
        <f>IF( $F24=0,0,((($F24/$E$19)*'PLAN DE ADQUISICIONES'!F$19)*($G24/$F24)))</f>
        <v>0</v>
      </c>
      <c r="I24" s="420">
        <f>IF( $F24=0,0,((($F24/$E$19)*'PLAN DE ADQUISICIONES'!G$19)*($G24/$F24)))</f>
        <v>0</v>
      </c>
      <c r="J24" s="420">
        <f>IF( $F24=0,0,((($F24/$E$19)*'PLAN DE ADQUISICIONES'!H$19)*($G24/$F24)))</f>
        <v>0</v>
      </c>
      <c r="K24" s="420">
        <f>IF( $F24=0,0,((($F24/$E$19)*'PLAN DE ADQUISICIONES'!I$19)*($G24/$F24)))</f>
        <v>0</v>
      </c>
      <c r="L24" s="420">
        <f>IF( $F24=0,0,((($F24/$E$19)*'PLAN DE ADQUISICIONES'!J$19)*($G24/$F24)))</f>
        <v>0</v>
      </c>
      <c r="M24" s="420">
        <f>IF( $F24=0,0,((($F24/$E$19)*'PLAN DE ADQUISICIONES'!K$19)*($G24/$F24)))</f>
        <v>0</v>
      </c>
      <c r="N24" s="420">
        <f>IF( $F24=0,0,((($F24/$E$19)*'PLAN DE ADQUISICIONES'!L$19)*($G24/$F24)))</f>
        <v>0</v>
      </c>
      <c r="O24" s="420">
        <f>IF( $F24=0,0,((($F24/$E$19)*'PLAN DE ADQUISICIONES'!M$19)*($G24/$F24)))</f>
        <v>0</v>
      </c>
      <c r="P24" s="420">
        <f>IF( $F24=0,0,((($F24/$E$19)*'PLAN DE ADQUISICIONES'!N$19)*($G24/$F24)))</f>
        <v>0</v>
      </c>
      <c r="Q24" s="420">
        <f>IF( $F24=0,0,((($F24/$E$19)*'PLAN DE ADQUISICIONES'!O$19)*($G24/$F24)))</f>
        <v>0</v>
      </c>
      <c r="R24" s="420">
        <f>IF( $F24=0,0,((($F24/$E$19)*'PLAN DE ADQUISICIONES'!P$19)*($G24/$F24)))</f>
        <v>0</v>
      </c>
      <c r="S24" s="420">
        <f>IF( $F24=0,0,((($F24/$E$19)*'PLAN DE ADQUISICIONES'!Q$19)*($G24/$F24)))</f>
        <v>0</v>
      </c>
      <c r="T24" s="421">
        <f>H24+I24+J24+K24+L24+M24+N24+O24+P24+Q24+R24+S24</f>
        <v>0</v>
      </c>
      <c r="U24" s="425">
        <f>IF( $F24=0,0,((($F24/$E$19)*'PLAN DE ADQUISICIONES'!R$19)*($G24/$F24)))</f>
        <v>0</v>
      </c>
      <c r="V24" s="420">
        <f>IF( $F24=0,0,((($F24/$E$19)*'PLAN DE ADQUISICIONES'!S$19)*($G24/$F24)))</f>
        <v>0</v>
      </c>
      <c r="W24" s="420">
        <f>IF( $F24=0,0,((($F24/$E$19)*'PLAN DE ADQUISICIONES'!T$19)*($G24/$F24)))</f>
        <v>0</v>
      </c>
      <c r="X24" s="420">
        <f>IF( $F24=0,0,((($F24/$E$19)*'PLAN DE ADQUISICIONES'!U$19)*($G24/$F24)))</f>
        <v>0</v>
      </c>
      <c r="Y24" s="420">
        <f>IF( $F24=0,0,((($F24/$E$19)*'PLAN DE ADQUISICIONES'!V$19)*($G24/$F24)))</f>
        <v>0</v>
      </c>
      <c r="Z24" s="420">
        <f>IF( $F24=0,0,((($F24/$E$19)*'PLAN DE ADQUISICIONES'!W$19)*($G24/$F24)))</f>
        <v>0</v>
      </c>
      <c r="AA24" s="420">
        <f>IF( $F24=0,0,((($F24/$E$19)*'PLAN DE ADQUISICIONES'!X$19)*($G24/$F24)))</f>
        <v>0</v>
      </c>
      <c r="AB24" s="420">
        <f>IF( $F24=0,0,((($F24/$E$19)*'PLAN DE ADQUISICIONES'!Y$19)*($G24/$F24)))</f>
        <v>0</v>
      </c>
      <c r="AC24" s="420">
        <f>IF( $F24=0,0,((($F24/$E$19)*'PLAN DE ADQUISICIONES'!Z$19)*($G24/$F24)))</f>
        <v>0</v>
      </c>
      <c r="AD24" s="420">
        <f>IF( $F24=0,0,((($F24/$E$19)*'PLAN DE ADQUISICIONES'!AA$19)*($G24/$F24)))</f>
        <v>0</v>
      </c>
      <c r="AE24" s="420">
        <f>IF( $F24=0,0,((($F24/$E$19)*'PLAN DE ADQUISICIONES'!AB$19)*($G24/$F24)))</f>
        <v>0</v>
      </c>
      <c r="AF24" s="420">
        <f>IF( $F24=0,0,((($F24/$E$19)*'PLAN DE ADQUISICIONES'!AC$19)*($G24/$F24)))</f>
        <v>0</v>
      </c>
      <c r="AG24" s="423">
        <f>U24+V24+W24+X24+Y24+Z24+AA24+AB24+AC24+AD24+AE24+AF24</f>
        <v>0</v>
      </c>
      <c r="AH24" s="424">
        <f>IF( $F24=0,0,((($F24/$E$19)*'PLAN DE ADQUISICIONES'!AD$19)*($G24/$F24)))</f>
        <v>0</v>
      </c>
      <c r="AI24" s="420">
        <f>IF( $F24=0,0,((($F24/$E$19)*'PLAN DE ADQUISICIONES'!AE$19)*($G24/$F24)))</f>
        <v>0</v>
      </c>
      <c r="AJ24" s="420">
        <f>IF( $F24=0,0,((($F24/$E$19)*'PLAN DE ADQUISICIONES'!AF$19)*($G24/$F24)))</f>
        <v>0</v>
      </c>
      <c r="AK24" s="420">
        <f>IF( $F24=0,0,((($F24/$E$19)*'PLAN DE ADQUISICIONES'!AG$19)*($G24/$F24)))</f>
        <v>0</v>
      </c>
      <c r="AL24" s="420">
        <f>IF( $F24=0,0,((($F24/$E$19)*'PLAN DE ADQUISICIONES'!AH$19)*($G24/$F24)))</f>
        <v>0</v>
      </c>
      <c r="AM24" s="420">
        <f>IF( $F24=0,0,((($F24/$E$19)*'PLAN DE ADQUISICIONES'!AI$19)*($G24/$F24)))</f>
        <v>0</v>
      </c>
      <c r="AN24" s="420">
        <f>IF( $F24=0,0,((($F24/$E$19)*'PLAN DE ADQUISICIONES'!AJ$19)*($G24/$F24)))</f>
        <v>0</v>
      </c>
      <c r="AO24" s="420">
        <f>IF( $F24=0,0,((($F24/$E$19)*'PLAN DE ADQUISICIONES'!AK$19)*($G24/$F24)))</f>
        <v>0</v>
      </c>
      <c r="AP24" s="420">
        <f>IF( $F24=0,0,((($F24/$E$19)*'PLAN DE ADQUISICIONES'!AL$19)*($G24/$F24)))</f>
        <v>0</v>
      </c>
      <c r="AQ24" s="420">
        <f>IF( $F24=0,0,((($F24/$E$19)*'PLAN DE ADQUISICIONES'!AM$19)*($G24/$F24)))</f>
        <v>0</v>
      </c>
      <c r="AR24" s="420">
        <f>IF( $F24=0,0,((($F24/$E$19)*'PLAN DE ADQUISICIONES'!AN$19)*($G24/$F24)))</f>
        <v>0</v>
      </c>
      <c r="AS24" s="420">
        <f>IF( $F24=0,0,((($F24/$E$19)*'PLAN DE ADQUISICIONES'!AO$19)*($G24/$F24)))</f>
        <v>0</v>
      </c>
      <c r="AT24" s="423">
        <f>AH24+AI24+AJ24+AK24+AL24+AM24+AN24+AO24+AP24+AQ24+AR24+AS24</f>
        <v>0</v>
      </c>
      <c r="AU24" s="426">
        <f>AS24+AR24+AQ24+AP24+AO24+AN24+AM24+AL24+AK24+AJ24+AI24+AH24+AF24+AE24+AD24+AC24+AB24+AA24+Z24+Y24+X24+W24+V24+U24+S24+R24+Q24+P24+O24+N24+M24+L24+K24+J24+I24+H24</f>
        <v>0</v>
      </c>
      <c r="AV24" s="392">
        <f t="shared" si="1"/>
        <v>0</v>
      </c>
    </row>
    <row r="25" spans="2:48" s="394" customFormat="1" ht="12.75" customHeight="1" x14ac:dyDescent="0.15">
      <c r="B25" s="406" t="str">
        <f>+'FORMATO COSTEO C1'!C$78</f>
        <v>1.1.3</v>
      </c>
      <c r="C25" s="430" t="str">
        <f>+'FORMATO COSTEO C1'!B$78</f>
        <v>Verificar la información y/o documentación entregada por los participantes registrados</v>
      </c>
      <c r="D25" s="408" t="str">
        <f>+'FORMATO COSTEO C1'!D$78</f>
        <v>Unidad</v>
      </c>
      <c r="E25" s="409">
        <f>+'FORMATO COSTEO C1'!E$78</f>
        <v>500</v>
      </c>
      <c r="F25" s="410">
        <f>SUM(F26:F30)</f>
        <v>0</v>
      </c>
      <c r="G25" s="413">
        <f t="shared" ref="G25:P25" si="8">SUM(G26:G30)</f>
        <v>0</v>
      </c>
      <c r="H25" s="414">
        <f t="shared" si="8"/>
        <v>0</v>
      </c>
      <c r="I25" s="410">
        <f>SUM(I26:I30)</f>
        <v>0</v>
      </c>
      <c r="J25" s="410">
        <f>SUM(J26:J30)</f>
        <v>0</v>
      </c>
      <c r="K25" s="410">
        <f>SUM(K26:K30)</f>
        <v>0</v>
      </c>
      <c r="L25" s="410">
        <f>SUM(L26:L30)</f>
        <v>0</v>
      </c>
      <c r="M25" s="410">
        <f>SUM(M26:M30)</f>
        <v>0</v>
      </c>
      <c r="N25" s="410">
        <f t="shared" si="8"/>
        <v>0</v>
      </c>
      <c r="O25" s="410">
        <f t="shared" si="8"/>
        <v>0</v>
      </c>
      <c r="P25" s="410">
        <f t="shared" si="8"/>
        <v>0</v>
      </c>
      <c r="Q25" s="410">
        <f>SUM(Q26:Q30)</f>
        <v>0</v>
      </c>
      <c r="R25" s="410">
        <f>SUM(R26:R30)</f>
        <v>0</v>
      </c>
      <c r="S25" s="410">
        <f>SUM(S26:S30)</f>
        <v>0</v>
      </c>
      <c r="T25" s="411">
        <f>SUM(T26:T30)</f>
        <v>0</v>
      </c>
      <c r="U25" s="412">
        <f t="shared" ref="U25:AS25" si="9">SUM(U26:U30)</f>
        <v>0</v>
      </c>
      <c r="V25" s="410">
        <f t="shared" si="9"/>
        <v>0</v>
      </c>
      <c r="W25" s="410">
        <f t="shared" si="9"/>
        <v>0</v>
      </c>
      <c r="X25" s="410">
        <f t="shared" si="9"/>
        <v>0</v>
      </c>
      <c r="Y25" s="410">
        <f t="shared" si="9"/>
        <v>0</v>
      </c>
      <c r="Z25" s="410">
        <f t="shared" si="9"/>
        <v>0</v>
      </c>
      <c r="AA25" s="410">
        <f t="shared" si="9"/>
        <v>0</v>
      </c>
      <c r="AB25" s="410">
        <f t="shared" si="9"/>
        <v>0</v>
      </c>
      <c r="AC25" s="410">
        <f t="shared" si="9"/>
        <v>0</v>
      </c>
      <c r="AD25" s="410">
        <f t="shared" si="9"/>
        <v>0</v>
      </c>
      <c r="AE25" s="410">
        <f t="shared" si="9"/>
        <v>0</v>
      </c>
      <c r="AF25" s="410">
        <f t="shared" si="9"/>
        <v>0</v>
      </c>
      <c r="AG25" s="413">
        <f t="shared" si="9"/>
        <v>0</v>
      </c>
      <c r="AH25" s="414">
        <f t="shared" si="9"/>
        <v>0</v>
      </c>
      <c r="AI25" s="410">
        <f t="shared" si="9"/>
        <v>0</v>
      </c>
      <c r="AJ25" s="410">
        <f t="shared" si="9"/>
        <v>0</v>
      </c>
      <c r="AK25" s="410">
        <f t="shared" si="9"/>
        <v>0</v>
      </c>
      <c r="AL25" s="410">
        <f t="shared" si="9"/>
        <v>0</v>
      </c>
      <c r="AM25" s="410">
        <f t="shared" si="9"/>
        <v>0</v>
      </c>
      <c r="AN25" s="410">
        <f t="shared" si="9"/>
        <v>0</v>
      </c>
      <c r="AO25" s="410">
        <f t="shared" si="9"/>
        <v>0</v>
      </c>
      <c r="AP25" s="410">
        <f t="shared" si="9"/>
        <v>0</v>
      </c>
      <c r="AQ25" s="410">
        <f t="shared" si="9"/>
        <v>0</v>
      </c>
      <c r="AR25" s="410">
        <f t="shared" si="9"/>
        <v>0</v>
      </c>
      <c r="AS25" s="410">
        <f t="shared" si="9"/>
        <v>0</v>
      </c>
      <c r="AT25" s="413">
        <f>SUM(AT26:AT30)</f>
        <v>0</v>
      </c>
      <c r="AU25" s="415">
        <f>SUM(AU26:AU30)</f>
        <v>0</v>
      </c>
      <c r="AV25" s="392">
        <f t="shared" si="1"/>
        <v>0</v>
      </c>
    </row>
    <row r="26" spans="2:48" s="394" customFormat="1" ht="12.75" customHeight="1" x14ac:dyDescent="0.15">
      <c r="B26" s="416" t="str">
        <f>+'FORMATO COSTEO C1'!C$80</f>
        <v>1.1.3.1</v>
      </c>
      <c r="C26" s="417">
        <f>+'FORMATO COSTEO C1'!B$80</f>
        <v>0</v>
      </c>
      <c r="D26" s="428"/>
      <c r="E26" s="429"/>
      <c r="F26" s="420">
        <f>+'FORMATO COSTEO C1'!G80</f>
        <v>0</v>
      </c>
      <c r="G26" s="423">
        <f>+'FORMATO COSTEO C1'!O80</f>
        <v>0</v>
      </c>
      <c r="H26" s="560">
        <f>IF( $F26=0,0,((($F26/$E$25)*'PLAN DE ADQUISICIONES'!F$20)*($G26/$F26)))</f>
        <v>0</v>
      </c>
      <c r="I26" s="420">
        <f>IF( $F26=0,0,((($F26/$E$25)*'PLAN DE ADQUISICIONES'!G$20)*($G26/$F26)))</f>
        <v>0</v>
      </c>
      <c r="J26" s="420">
        <f>IF( $F26=0,0,((($F26/$E$25)*'PLAN DE ADQUISICIONES'!H$20)*($G26/$F26)))</f>
        <v>0</v>
      </c>
      <c r="K26" s="420">
        <f>IF( $F26=0,0,((($F26/$E$25)*'PLAN DE ADQUISICIONES'!I$20)*($G26/$F26)))</f>
        <v>0</v>
      </c>
      <c r="L26" s="420">
        <f>IF( $F26=0,0,((($F26/$E$25)*'PLAN DE ADQUISICIONES'!J$20)*($G26/$F26)))</f>
        <v>0</v>
      </c>
      <c r="M26" s="420">
        <f>IF( $F26=0,0,((($F26/$E$25)*'PLAN DE ADQUISICIONES'!K$20)*($G26/$F26)))</f>
        <v>0</v>
      </c>
      <c r="N26" s="420">
        <f>IF( $F26=0,0,((($F26/$E$25)*'PLAN DE ADQUISICIONES'!L$20)*($G26/$F26)))</f>
        <v>0</v>
      </c>
      <c r="O26" s="420">
        <f>IF( $F26=0,0,((($F26/$E$25)*'PLAN DE ADQUISICIONES'!M$20)*($G26/$F26)))</f>
        <v>0</v>
      </c>
      <c r="P26" s="420">
        <f>IF( $F26=0,0,((($F26/$E$25)*'PLAN DE ADQUISICIONES'!N$20)*($G26/$F26)))</f>
        <v>0</v>
      </c>
      <c r="Q26" s="420">
        <f>IF( $F26=0,0,((($F26/$E$25)*'PLAN DE ADQUISICIONES'!O$20)*($G26/$F26)))</f>
        <v>0</v>
      </c>
      <c r="R26" s="420">
        <f>IF( $F26=0,0,((($F26/$E$25)*'PLAN DE ADQUISICIONES'!P$20)*($G26/$F26)))</f>
        <v>0</v>
      </c>
      <c r="S26" s="420">
        <f>IF( $F26=0,0,((($F26/$E$25)*'PLAN DE ADQUISICIONES'!Q$20)*($G26/$F26)))</f>
        <v>0</v>
      </c>
      <c r="T26" s="421">
        <f>H26+I26+J26+K26+L26+M26+N26+O26+P26+Q26+R26+S26</f>
        <v>0</v>
      </c>
      <c r="U26" s="425">
        <f>IF( $F26=0,0,((($F26/$E$25)*'PLAN DE ADQUISICIONES'!R$20)*($G26/$F26)))</f>
        <v>0</v>
      </c>
      <c r="V26" s="420">
        <f>IF( $F26=0,0,((($F26/$E$25)*'PLAN DE ADQUISICIONES'!S$20)*($G26/$F26)))</f>
        <v>0</v>
      </c>
      <c r="W26" s="420">
        <f>IF( $F26=0,0,((($F26/$E$25)*'PLAN DE ADQUISICIONES'!T$20)*($G26/$F26)))</f>
        <v>0</v>
      </c>
      <c r="X26" s="420">
        <f>IF( $F26=0,0,((($F26/$E$25)*'PLAN DE ADQUISICIONES'!U$20)*($G26/$F26)))</f>
        <v>0</v>
      </c>
      <c r="Y26" s="420">
        <f>IF( $F26=0,0,((($F26/$E$25)*'PLAN DE ADQUISICIONES'!V$20)*($G26/$F26)))</f>
        <v>0</v>
      </c>
      <c r="Z26" s="420">
        <f>IF( $F26=0,0,((($F26/$E$25)*'PLAN DE ADQUISICIONES'!W$20)*($G26/$F26)))</f>
        <v>0</v>
      </c>
      <c r="AA26" s="420">
        <f>IF( $F26=0,0,((($F26/$E$25)*'PLAN DE ADQUISICIONES'!X$20)*($G26/$F26)))</f>
        <v>0</v>
      </c>
      <c r="AB26" s="420">
        <f>IF( $F26=0,0,((($F26/$E$25)*'PLAN DE ADQUISICIONES'!Y$20)*($G26/$F26)))</f>
        <v>0</v>
      </c>
      <c r="AC26" s="420">
        <f>IF( $F26=0,0,((($F26/$E$25)*'PLAN DE ADQUISICIONES'!Z$20)*($G26/$F26)))</f>
        <v>0</v>
      </c>
      <c r="AD26" s="420">
        <f>IF( $F26=0,0,((($F26/$E$25)*'PLAN DE ADQUISICIONES'!AA$20)*($G26/$F26)))</f>
        <v>0</v>
      </c>
      <c r="AE26" s="420">
        <f>IF( $F26=0,0,((($F26/$E$25)*'PLAN DE ADQUISICIONES'!AB$20)*($G26/$F26)))</f>
        <v>0</v>
      </c>
      <c r="AF26" s="420">
        <f>IF( $F26=0,0,((($F26/$E$25)*'PLAN DE ADQUISICIONES'!AC$20)*($G26/$F26)))</f>
        <v>0</v>
      </c>
      <c r="AG26" s="423">
        <f>U26+V26+W26+X26+Y26+Z26+AA26+AB26+AC26+AD26+AE26+AF26</f>
        <v>0</v>
      </c>
      <c r="AH26" s="424">
        <f>IF( $F26=0,0,((($F26/$E$25)*'PLAN DE ADQUISICIONES'!AD$20)*($G26/$F26)))</f>
        <v>0</v>
      </c>
      <c r="AI26" s="420">
        <f>IF( $F26=0,0,((($F26/$E$25)*'PLAN DE ADQUISICIONES'!AE$20)*($G26/$F26)))</f>
        <v>0</v>
      </c>
      <c r="AJ26" s="420">
        <f>IF( $F26=0,0,((($F26/$E$25)*'PLAN DE ADQUISICIONES'!AF$20)*($G26/$F26)))</f>
        <v>0</v>
      </c>
      <c r="AK26" s="420">
        <f>IF( $F26=0,0,((($F26/$E$25)*'PLAN DE ADQUISICIONES'!AG$20)*($G26/$F26)))</f>
        <v>0</v>
      </c>
      <c r="AL26" s="420">
        <f>IF( $F26=0,0,((($F26/$E$25)*'PLAN DE ADQUISICIONES'!AH$20)*($G26/$F26)))</f>
        <v>0</v>
      </c>
      <c r="AM26" s="420">
        <f>IF( $F26=0,0,((($F26/$E$25)*'PLAN DE ADQUISICIONES'!AI$20)*($G26/$F26)))</f>
        <v>0</v>
      </c>
      <c r="AN26" s="420">
        <f>IF( $F26=0,0,((($F26/$E$25)*'PLAN DE ADQUISICIONES'!AJ$20)*($G26/$F26)))</f>
        <v>0</v>
      </c>
      <c r="AO26" s="420">
        <f>IF( $F26=0,0,((($F26/$E$25)*'PLAN DE ADQUISICIONES'!AK$20)*($G26/$F26)))</f>
        <v>0</v>
      </c>
      <c r="AP26" s="420">
        <f>IF( $F26=0,0,((($F26/$E$25)*'PLAN DE ADQUISICIONES'!AL$20)*($G26/$F26)))</f>
        <v>0</v>
      </c>
      <c r="AQ26" s="420">
        <f>IF( $F26=0,0,((($F26/$E$25)*'PLAN DE ADQUISICIONES'!AM$20)*($G26/$F26)))</f>
        <v>0</v>
      </c>
      <c r="AR26" s="420">
        <f>IF( $F26=0,0,((($F26/$E$25)*'PLAN DE ADQUISICIONES'!AN$20)*($G26/$F26)))</f>
        <v>0</v>
      </c>
      <c r="AS26" s="420">
        <f>IF( $F26=0,0,((($F26/$E$25)*'PLAN DE ADQUISICIONES'!AO$20)*($G26/$F26)))</f>
        <v>0</v>
      </c>
      <c r="AT26" s="423">
        <f>AH26+AI26+AJ26+AK26+AL26+AM26+AN26+AO26+AP26+AQ26+AR26+AS26</f>
        <v>0</v>
      </c>
      <c r="AU26" s="426">
        <f>AS26+AR26+AQ26+AP26+AO26+AN26+AM26+AL26+AK26+AJ26+AI26+AH26+AF26+AE26+AD26+AC26+AB26+AA26+Z26+Y26+X26+W26+V26+U26+S26+R26+Q26+P26+O26+N26+M26+L26+K26+J26+I26+H26</f>
        <v>0</v>
      </c>
      <c r="AV26" s="392">
        <f t="shared" si="1"/>
        <v>0</v>
      </c>
    </row>
    <row r="27" spans="2:48" s="394" customFormat="1" ht="12.75" customHeight="1" x14ac:dyDescent="0.15">
      <c r="B27" s="416" t="str">
        <f>+'FORMATO COSTEO C1'!C$86</f>
        <v>1.1.3.2</v>
      </c>
      <c r="C27" s="417" t="str">
        <f>+'FORMATO COSTEO C1'!B$86</f>
        <v>Categoría de gasto</v>
      </c>
      <c r="D27" s="428"/>
      <c r="E27" s="429"/>
      <c r="F27" s="420">
        <f>+'FORMATO COSTEO C1'!G86</f>
        <v>0</v>
      </c>
      <c r="G27" s="423">
        <f>+'FORMATO COSTEO C1'!O86</f>
        <v>0</v>
      </c>
      <c r="H27" s="424">
        <f>IF( $F27=0,0,((($F27/$E$25)*'PLAN DE ADQUISICIONES'!F$20)*($G27/$F27)))</f>
        <v>0</v>
      </c>
      <c r="I27" s="420">
        <f>IF( $F27=0,0,((($F27/$E$25)*'PLAN DE ADQUISICIONES'!G$20)*($G27/$F27)))</f>
        <v>0</v>
      </c>
      <c r="J27" s="420">
        <f>IF( $F27=0,0,((($F27/$E$25)*'PLAN DE ADQUISICIONES'!H$20)*($G27/$F27)))</f>
        <v>0</v>
      </c>
      <c r="K27" s="420">
        <f>IF( $F27=0,0,((($F27/$E$25)*'PLAN DE ADQUISICIONES'!I$20)*($G27/$F27)))</f>
        <v>0</v>
      </c>
      <c r="L27" s="420">
        <f>IF( $F27=0,0,((($F27/$E$25)*'PLAN DE ADQUISICIONES'!J$20)*($G27/$F27)))</f>
        <v>0</v>
      </c>
      <c r="M27" s="420">
        <f>IF( $F27=0,0,((($F27/$E$25)*'PLAN DE ADQUISICIONES'!K$20)*($G27/$F27)))</f>
        <v>0</v>
      </c>
      <c r="N27" s="420">
        <f>IF( $F27=0,0,((($F27/$E$25)*'PLAN DE ADQUISICIONES'!L$20)*($G27/$F27)))</f>
        <v>0</v>
      </c>
      <c r="O27" s="420">
        <f>IF( $F27=0,0,((($F27/$E$25)*'PLAN DE ADQUISICIONES'!M$20)*($G27/$F27)))</f>
        <v>0</v>
      </c>
      <c r="P27" s="420">
        <f>IF( $F27=0,0,((($F27/$E$25)*'PLAN DE ADQUISICIONES'!N$20)*($G27/$F27)))</f>
        <v>0</v>
      </c>
      <c r="Q27" s="420">
        <f>IF( $F27=0,0,((($F27/$E$25)*'PLAN DE ADQUISICIONES'!O$20)*($G27/$F27)))</f>
        <v>0</v>
      </c>
      <c r="R27" s="420">
        <f>IF( $F27=0,0,((($F27/$E$25)*'PLAN DE ADQUISICIONES'!P$20)*($G27/$F27)))</f>
        <v>0</v>
      </c>
      <c r="S27" s="420">
        <f>IF( $F27=0,0,((($F27/$E$25)*'PLAN DE ADQUISICIONES'!Q$20)*($G27/$F27)))</f>
        <v>0</v>
      </c>
      <c r="T27" s="421">
        <f>H27+I27+J27+K27+L27+M27+N27+O27+P27+Q27+R27+S27</f>
        <v>0</v>
      </c>
      <c r="U27" s="425">
        <f>IF( $F27=0,0,((($F27/$E$25)*'PLAN DE ADQUISICIONES'!R$20)*($G27/$F27)))</f>
        <v>0</v>
      </c>
      <c r="V27" s="420">
        <f>IF( $F27=0,0,((($F27/$E$25)*'PLAN DE ADQUISICIONES'!S$20)*($G27/$F27)))</f>
        <v>0</v>
      </c>
      <c r="W27" s="420">
        <f>IF( $F27=0,0,((($F27/$E$25)*'PLAN DE ADQUISICIONES'!T$20)*($G27/$F27)))</f>
        <v>0</v>
      </c>
      <c r="X27" s="420">
        <f>IF( $F27=0,0,((($F27/$E$25)*'PLAN DE ADQUISICIONES'!U$20)*($G27/$F27)))</f>
        <v>0</v>
      </c>
      <c r="Y27" s="420">
        <f>IF( $F27=0,0,((($F27/$E$25)*'PLAN DE ADQUISICIONES'!V$20)*($G27/$F27)))</f>
        <v>0</v>
      </c>
      <c r="Z27" s="420">
        <f>IF( $F27=0,0,((($F27/$E$25)*'PLAN DE ADQUISICIONES'!W$20)*($G27/$F27)))</f>
        <v>0</v>
      </c>
      <c r="AA27" s="420">
        <f>IF( $F27=0,0,((($F27/$E$25)*'PLAN DE ADQUISICIONES'!X$20)*($G27/$F27)))</f>
        <v>0</v>
      </c>
      <c r="AB27" s="420">
        <f>IF( $F27=0,0,((($F27/$E$25)*'PLAN DE ADQUISICIONES'!Y$20)*($G27/$F27)))</f>
        <v>0</v>
      </c>
      <c r="AC27" s="420">
        <f>IF( $F27=0,0,((($F27/$E$25)*'PLAN DE ADQUISICIONES'!Z$20)*($G27/$F27)))</f>
        <v>0</v>
      </c>
      <c r="AD27" s="420">
        <f>IF( $F27=0,0,((($F27/$E$25)*'PLAN DE ADQUISICIONES'!AA$20)*($G27/$F27)))</f>
        <v>0</v>
      </c>
      <c r="AE27" s="420">
        <f>IF( $F27=0,0,((($F27/$E$25)*'PLAN DE ADQUISICIONES'!AB$20)*($G27/$F27)))</f>
        <v>0</v>
      </c>
      <c r="AF27" s="420">
        <f>IF( $F27=0,0,((($F27/$E$25)*'PLAN DE ADQUISICIONES'!AC$20)*($G27/$F27)))</f>
        <v>0</v>
      </c>
      <c r="AG27" s="423">
        <f>U27+V27+W27+X27+Y27+Z27+AA27+AB27+AC27+AD27+AE27+AF27</f>
        <v>0</v>
      </c>
      <c r="AH27" s="424">
        <f>IF( $F27=0,0,((($F27/$E$25)*'PLAN DE ADQUISICIONES'!AD$20)*($G27/$F27)))</f>
        <v>0</v>
      </c>
      <c r="AI27" s="420">
        <f>IF( $F27=0,0,((($F27/$E$25)*'PLAN DE ADQUISICIONES'!AE$20)*($G27/$F27)))</f>
        <v>0</v>
      </c>
      <c r="AJ27" s="420">
        <f>IF( $F27=0,0,((($F27/$E$25)*'PLAN DE ADQUISICIONES'!AF$20)*($G27/$F27)))</f>
        <v>0</v>
      </c>
      <c r="AK27" s="420">
        <f>IF( $F27=0,0,((($F27/$E$25)*'PLAN DE ADQUISICIONES'!AG$20)*($G27/$F27)))</f>
        <v>0</v>
      </c>
      <c r="AL27" s="420">
        <f>IF( $F27=0,0,((($F27/$E$25)*'PLAN DE ADQUISICIONES'!AH$20)*($G27/$F27)))</f>
        <v>0</v>
      </c>
      <c r="AM27" s="420">
        <f>IF( $F27=0,0,((($F27/$E$25)*'PLAN DE ADQUISICIONES'!AI$20)*($G27/$F27)))</f>
        <v>0</v>
      </c>
      <c r="AN27" s="420">
        <f>IF( $F27=0,0,((($F27/$E$25)*'PLAN DE ADQUISICIONES'!AJ$20)*($G27/$F27)))</f>
        <v>0</v>
      </c>
      <c r="AO27" s="420">
        <f>IF( $F27=0,0,((($F27/$E$25)*'PLAN DE ADQUISICIONES'!AK$20)*($G27/$F27)))</f>
        <v>0</v>
      </c>
      <c r="AP27" s="420">
        <f>IF( $F27=0,0,((($F27/$E$25)*'PLAN DE ADQUISICIONES'!AL$20)*($G27/$F27)))</f>
        <v>0</v>
      </c>
      <c r="AQ27" s="420">
        <f>IF( $F27=0,0,((($F27/$E$25)*'PLAN DE ADQUISICIONES'!AM$20)*($G27/$F27)))</f>
        <v>0</v>
      </c>
      <c r="AR27" s="420">
        <f>IF( $F27=0,0,((($F27/$E$25)*'PLAN DE ADQUISICIONES'!AN$20)*($G27/$F27)))</f>
        <v>0</v>
      </c>
      <c r="AS27" s="420">
        <f>IF( $F27=0,0,((($F27/$E$25)*'PLAN DE ADQUISICIONES'!AO$20)*($G27/$F27)))</f>
        <v>0</v>
      </c>
      <c r="AT27" s="423">
        <f>AH27+AI27+AJ27+AK27+AL27+AM27+AN27+AO27+AP27+AQ27+AR27+AS27</f>
        <v>0</v>
      </c>
      <c r="AU27" s="426">
        <f>AS27+AR27+AQ27+AP27+AO27+AN27+AM27+AL27+AK27+AJ27+AI27+AH27+AF27+AE27+AD27+AC27+AB27+AA27+Z27+Y27+X27+W27+V27+U27+S27+R27+Q27+P27+O27+N27+M27+L27+K27+J27+I27+H27</f>
        <v>0</v>
      </c>
      <c r="AV27" s="392">
        <f t="shared" si="1"/>
        <v>0</v>
      </c>
    </row>
    <row r="28" spans="2:48" s="394" customFormat="1" ht="12.75" customHeight="1" x14ac:dyDescent="0.15">
      <c r="B28" s="416" t="str">
        <f>+'FORMATO COSTEO C1'!C$92</f>
        <v>1.1.3.3</v>
      </c>
      <c r="C28" s="417" t="str">
        <f>+'FORMATO COSTEO C1'!B$92</f>
        <v>Categoría de gasto</v>
      </c>
      <c r="D28" s="428"/>
      <c r="E28" s="429"/>
      <c r="F28" s="420">
        <f>+'FORMATO COSTEO C1'!G92</f>
        <v>0</v>
      </c>
      <c r="G28" s="423">
        <f>+'FORMATO COSTEO C1'!O92</f>
        <v>0</v>
      </c>
      <c r="H28" s="424">
        <f>IF( $F28=0,0,((($F28/$E$25)*'PLAN DE ADQUISICIONES'!F$20)*($G28/$F28)))</f>
        <v>0</v>
      </c>
      <c r="I28" s="420">
        <f>IF( $F28=0,0,((($F28/$E$25)*'PLAN DE ADQUISICIONES'!G$20)*($G28/$F28)))</f>
        <v>0</v>
      </c>
      <c r="J28" s="420">
        <f>IF( $F28=0,0,((($F28/$E$25)*'PLAN DE ADQUISICIONES'!H$20)*($G28/$F28)))</f>
        <v>0</v>
      </c>
      <c r="K28" s="420">
        <f>IF( $F28=0,0,((($F28/$E$25)*'PLAN DE ADQUISICIONES'!I$20)*($G28/$F28)))</f>
        <v>0</v>
      </c>
      <c r="L28" s="420">
        <f>IF( $F28=0,0,((($F28/$E$25)*'PLAN DE ADQUISICIONES'!J$20)*($G28/$F28)))</f>
        <v>0</v>
      </c>
      <c r="M28" s="420">
        <f>IF( $F28=0,0,((($F28/$E$25)*'PLAN DE ADQUISICIONES'!K$20)*($G28/$F28)))</f>
        <v>0</v>
      </c>
      <c r="N28" s="420">
        <f>IF( $F28=0,0,((($F28/$E$25)*'PLAN DE ADQUISICIONES'!L$20)*($G28/$F28)))</f>
        <v>0</v>
      </c>
      <c r="O28" s="420">
        <f>IF( $F28=0,0,((($F28/$E$25)*'PLAN DE ADQUISICIONES'!M$20)*($G28/$F28)))</f>
        <v>0</v>
      </c>
      <c r="P28" s="420">
        <f>IF( $F28=0,0,((($F28/$E$25)*'PLAN DE ADQUISICIONES'!N$20)*($G28/$F28)))</f>
        <v>0</v>
      </c>
      <c r="Q28" s="420">
        <f>IF( $F28=0,0,((($F28/$E$25)*'PLAN DE ADQUISICIONES'!O$20)*($G28/$F28)))</f>
        <v>0</v>
      </c>
      <c r="R28" s="420">
        <f>IF( $F28=0,0,((($F28/$E$25)*'PLAN DE ADQUISICIONES'!P$20)*($G28/$F28)))</f>
        <v>0</v>
      </c>
      <c r="S28" s="420">
        <f>IF( $F28=0,0,((($F28/$E$25)*'PLAN DE ADQUISICIONES'!Q$20)*($G28/$F28)))</f>
        <v>0</v>
      </c>
      <c r="T28" s="421">
        <f>H28+I28+J28+K28+L28+M28+N28+O28+P28+Q28+R28+S28</f>
        <v>0</v>
      </c>
      <c r="U28" s="425">
        <f>IF( $F28=0,0,((($F28/$E$25)*'PLAN DE ADQUISICIONES'!R$20)*($G28/$F28)))</f>
        <v>0</v>
      </c>
      <c r="V28" s="420">
        <f>IF( $F28=0,0,((($F28/$E$25)*'PLAN DE ADQUISICIONES'!S$20)*($G28/$F28)))</f>
        <v>0</v>
      </c>
      <c r="W28" s="420">
        <f>IF( $F28=0,0,((($F28/$E$25)*'PLAN DE ADQUISICIONES'!T$20)*($G28/$F28)))</f>
        <v>0</v>
      </c>
      <c r="X28" s="420">
        <f>IF( $F28=0,0,((($F28/$E$25)*'PLAN DE ADQUISICIONES'!U$20)*($G28/$F28)))</f>
        <v>0</v>
      </c>
      <c r="Y28" s="420">
        <f>IF( $F28=0,0,((($F28/$E$25)*'PLAN DE ADQUISICIONES'!V$20)*($G28/$F28)))</f>
        <v>0</v>
      </c>
      <c r="Z28" s="420">
        <f>IF( $F28=0,0,((($F28/$E$25)*'PLAN DE ADQUISICIONES'!W$20)*($G28/$F28)))</f>
        <v>0</v>
      </c>
      <c r="AA28" s="420">
        <f>IF( $F28=0,0,((($F28/$E$25)*'PLAN DE ADQUISICIONES'!X$20)*($G28/$F28)))</f>
        <v>0</v>
      </c>
      <c r="AB28" s="420">
        <f>IF( $F28=0,0,((($F28/$E$25)*'PLAN DE ADQUISICIONES'!Y$20)*($G28/$F28)))</f>
        <v>0</v>
      </c>
      <c r="AC28" s="420">
        <f>IF( $F28=0,0,((($F28/$E$25)*'PLAN DE ADQUISICIONES'!Z$20)*($G28/$F28)))</f>
        <v>0</v>
      </c>
      <c r="AD28" s="420">
        <f>IF( $F28=0,0,((($F28/$E$25)*'PLAN DE ADQUISICIONES'!AA$20)*($G28/$F28)))</f>
        <v>0</v>
      </c>
      <c r="AE28" s="420">
        <f>IF( $F28=0,0,((($F28/$E$25)*'PLAN DE ADQUISICIONES'!AB$20)*($G28/$F28)))</f>
        <v>0</v>
      </c>
      <c r="AF28" s="420">
        <f>IF( $F28=0,0,((($F28/$E$25)*'PLAN DE ADQUISICIONES'!AC$20)*($G28/$F28)))</f>
        <v>0</v>
      </c>
      <c r="AG28" s="423">
        <f>U28+V28+W28+X28+Y28+Z28+AA28+AB28+AC28+AD28+AE28+AF28</f>
        <v>0</v>
      </c>
      <c r="AH28" s="424">
        <f>IF( $F28=0,0,((($F28/$E$25)*'PLAN DE ADQUISICIONES'!AD$20)*($G28/$F28)))</f>
        <v>0</v>
      </c>
      <c r="AI28" s="420">
        <f>IF( $F28=0,0,((($F28/$E$25)*'PLAN DE ADQUISICIONES'!AE$20)*($G28/$F28)))</f>
        <v>0</v>
      </c>
      <c r="AJ28" s="420">
        <f>IF( $F28=0,0,((($F28/$E$25)*'PLAN DE ADQUISICIONES'!AF$20)*($G28/$F28)))</f>
        <v>0</v>
      </c>
      <c r="AK28" s="420">
        <f>IF( $F28=0,0,((($F28/$E$25)*'PLAN DE ADQUISICIONES'!AG$20)*($G28/$F28)))</f>
        <v>0</v>
      </c>
      <c r="AL28" s="420">
        <f>IF( $F28=0,0,((($F28/$E$25)*'PLAN DE ADQUISICIONES'!AH$20)*($G28/$F28)))</f>
        <v>0</v>
      </c>
      <c r="AM28" s="420">
        <f>IF( $F28=0,0,((($F28/$E$25)*'PLAN DE ADQUISICIONES'!AI$20)*($G28/$F28)))</f>
        <v>0</v>
      </c>
      <c r="AN28" s="420">
        <f>IF( $F28=0,0,((($F28/$E$25)*'PLAN DE ADQUISICIONES'!AJ$20)*($G28/$F28)))</f>
        <v>0</v>
      </c>
      <c r="AO28" s="420">
        <f>IF( $F28=0,0,((($F28/$E$25)*'PLAN DE ADQUISICIONES'!AK$20)*($G28/$F28)))</f>
        <v>0</v>
      </c>
      <c r="AP28" s="420">
        <f>IF( $F28=0,0,((($F28/$E$25)*'PLAN DE ADQUISICIONES'!AL$20)*($G28/$F28)))</f>
        <v>0</v>
      </c>
      <c r="AQ28" s="420">
        <f>IF( $F28=0,0,((($F28/$E$25)*'PLAN DE ADQUISICIONES'!AM$20)*($G28/$F28)))</f>
        <v>0</v>
      </c>
      <c r="AR28" s="420">
        <f>IF( $F28=0,0,((($F28/$E$25)*'PLAN DE ADQUISICIONES'!AN$20)*($G28/$F28)))</f>
        <v>0</v>
      </c>
      <c r="AS28" s="420">
        <f>IF( $F28=0,0,((($F28/$E$25)*'PLAN DE ADQUISICIONES'!AO$20)*($G28/$F28)))</f>
        <v>0</v>
      </c>
      <c r="AT28" s="423">
        <f>AH28+AI28+AJ28+AK28+AL28+AM28+AN28+AO28+AP28+AQ28+AR28+AS28</f>
        <v>0</v>
      </c>
      <c r="AU28" s="426">
        <f>AS28+AR28+AQ28+AP28+AO28+AN28+AM28+AL28+AK28+AJ28+AI28+AH28+AF28+AE28+AD28+AC28+AB28+AA28+Z28+Y28+X28+W28+V28+U28+S28+R28+Q28+P28+O28+N28+M28+L28+K28+J28+I28+H28</f>
        <v>0</v>
      </c>
      <c r="AV28" s="392">
        <f t="shared" si="1"/>
        <v>0</v>
      </c>
    </row>
    <row r="29" spans="2:48" s="394" customFormat="1" ht="12.75" customHeight="1" x14ac:dyDescent="0.15">
      <c r="B29" s="416" t="str">
        <f>+'FORMATO COSTEO C1'!C$98</f>
        <v>1.1.3.4</v>
      </c>
      <c r="C29" s="417" t="str">
        <f>+'FORMATO COSTEO C1'!B$98</f>
        <v>Categoría de gasto</v>
      </c>
      <c r="D29" s="428"/>
      <c r="E29" s="429"/>
      <c r="F29" s="420">
        <f>+'FORMATO COSTEO C1'!G98</f>
        <v>0</v>
      </c>
      <c r="G29" s="423">
        <f>+'FORMATO COSTEO C1'!O98</f>
        <v>0</v>
      </c>
      <c r="H29" s="424">
        <f>IF( $F29=0,0,((($F29/$E$25)*'PLAN DE ADQUISICIONES'!F$20)*($G29/$F29)))</f>
        <v>0</v>
      </c>
      <c r="I29" s="420">
        <f>IF( $F29=0,0,((($F29/$E$25)*'PLAN DE ADQUISICIONES'!G$20)*($G29/$F29)))</f>
        <v>0</v>
      </c>
      <c r="J29" s="420">
        <f>IF( $F29=0,0,((($F29/$E$25)*'PLAN DE ADQUISICIONES'!H$20)*($G29/$F29)))</f>
        <v>0</v>
      </c>
      <c r="K29" s="420">
        <f>IF( $F29=0,0,((($F29/$E$25)*'PLAN DE ADQUISICIONES'!I$20)*($G29/$F29)))</f>
        <v>0</v>
      </c>
      <c r="L29" s="420">
        <f>IF( $F29=0,0,((($F29/$E$25)*'PLAN DE ADQUISICIONES'!J$20)*($G29/$F29)))</f>
        <v>0</v>
      </c>
      <c r="M29" s="420">
        <f>IF( $F29=0,0,((($F29/$E$25)*'PLAN DE ADQUISICIONES'!K$20)*($G29/$F29)))</f>
        <v>0</v>
      </c>
      <c r="N29" s="420">
        <f>IF( $F29=0,0,((($F29/$E$25)*'PLAN DE ADQUISICIONES'!L$20)*($G29/$F29)))</f>
        <v>0</v>
      </c>
      <c r="O29" s="420">
        <f>IF( $F29=0,0,((($F29/$E$25)*'PLAN DE ADQUISICIONES'!M$20)*($G29/$F29)))</f>
        <v>0</v>
      </c>
      <c r="P29" s="420">
        <f>IF( $F29=0,0,((($F29/$E$25)*'PLAN DE ADQUISICIONES'!N$20)*($G29/$F29)))</f>
        <v>0</v>
      </c>
      <c r="Q29" s="420">
        <f>IF( $F29=0,0,((($F29/$E$25)*'PLAN DE ADQUISICIONES'!O$20)*($G29/$F29)))</f>
        <v>0</v>
      </c>
      <c r="R29" s="420">
        <f>IF( $F29=0,0,((($F29/$E$25)*'PLAN DE ADQUISICIONES'!P$20)*($G29/$F29)))</f>
        <v>0</v>
      </c>
      <c r="S29" s="420">
        <f>IF( $F29=0,0,((($F29/$E$25)*'PLAN DE ADQUISICIONES'!Q$20)*($G29/$F29)))</f>
        <v>0</v>
      </c>
      <c r="T29" s="421">
        <f>H29+I29+J29+K29+L29+M29+N29+O29+P29+Q29+R29+S29</f>
        <v>0</v>
      </c>
      <c r="U29" s="425">
        <f>IF( $F29=0,0,((($F29/$E$25)*'PLAN DE ADQUISICIONES'!R$20)*($G29/$F29)))</f>
        <v>0</v>
      </c>
      <c r="V29" s="420">
        <f>IF( $F29=0,0,((($F29/$E$25)*'PLAN DE ADQUISICIONES'!S$20)*($G29/$F29)))</f>
        <v>0</v>
      </c>
      <c r="W29" s="420">
        <f>IF( $F29=0,0,((($F29/$E$25)*'PLAN DE ADQUISICIONES'!T$20)*($G29/$F29)))</f>
        <v>0</v>
      </c>
      <c r="X29" s="420">
        <f>IF( $F29=0,0,((($F29/$E$25)*'PLAN DE ADQUISICIONES'!U$20)*($G29/$F29)))</f>
        <v>0</v>
      </c>
      <c r="Y29" s="420">
        <f>IF( $F29=0,0,((($F29/$E$25)*'PLAN DE ADQUISICIONES'!V$20)*($G29/$F29)))</f>
        <v>0</v>
      </c>
      <c r="Z29" s="420">
        <f>IF( $F29=0,0,((($F29/$E$25)*'PLAN DE ADQUISICIONES'!W$20)*($G29/$F29)))</f>
        <v>0</v>
      </c>
      <c r="AA29" s="420">
        <f>IF( $F29=0,0,((($F29/$E$25)*'PLAN DE ADQUISICIONES'!X$20)*($G29/$F29)))</f>
        <v>0</v>
      </c>
      <c r="AB29" s="420">
        <f>IF( $F29=0,0,((($F29/$E$25)*'PLAN DE ADQUISICIONES'!Y$20)*($G29/$F29)))</f>
        <v>0</v>
      </c>
      <c r="AC29" s="420">
        <f>IF( $F29=0,0,((($F29/$E$25)*'PLAN DE ADQUISICIONES'!Z$20)*($G29/$F29)))</f>
        <v>0</v>
      </c>
      <c r="AD29" s="420">
        <f>IF( $F29=0,0,((($F29/$E$25)*'PLAN DE ADQUISICIONES'!AA$20)*($G29/$F29)))</f>
        <v>0</v>
      </c>
      <c r="AE29" s="420">
        <f>IF( $F29=0,0,((($F29/$E$25)*'PLAN DE ADQUISICIONES'!AB$20)*($G29/$F29)))</f>
        <v>0</v>
      </c>
      <c r="AF29" s="420">
        <f>IF( $F29=0,0,((($F29/$E$25)*'PLAN DE ADQUISICIONES'!AC$20)*($G29/$F29)))</f>
        <v>0</v>
      </c>
      <c r="AG29" s="423">
        <f>U29+V29+W29+X29+Y29+Z29+AA29+AB29+AC29+AD29+AE29+AF29</f>
        <v>0</v>
      </c>
      <c r="AH29" s="424">
        <f>IF( $F29=0,0,((($F29/$E$25)*'PLAN DE ADQUISICIONES'!AD$20)*($G29/$F29)))</f>
        <v>0</v>
      </c>
      <c r="AI29" s="420">
        <f>IF( $F29=0,0,((($F29/$E$25)*'PLAN DE ADQUISICIONES'!AE$20)*($G29/$F29)))</f>
        <v>0</v>
      </c>
      <c r="AJ29" s="420">
        <f>IF( $F29=0,0,((($F29/$E$25)*'PLAN DE ADQUISICIONES'!AF$20)*($G29/$F29)))</f>
        <v>0</v>
      </c>
      <c r="AK29" s="420">
        <f>IF( $F29=0,0,((($F29/$E$25)*'PLAN DE ADQUISICIONES'!AG$20)*($G29/$F29)))</f>
        <v>0</v>
      </c>
      <c r="AL29" s="420">
        <f>IF( $F29=0,0,((($F29/$E$25)*'PLAN DE ADQUISICIONES'!AH$20)*($G29/$F29)))</f>
        <v>0</v>
      </c>
      <c r="AM29" s="420">
        <f>IF( $F29=0,0,((($F29/$E$25)*'PLAN DE ADQUISICIONES'!AI$20)*($G29/$F29)))</f>
        <v>0</v>
      </c>
      <c r="AN29" s="420">
        <f>IF( $F29=0,0,((($F29/$E$25)*'PLAN DE ADQUISICIONES'!AJ$20)*($G29/$F29)))</f>
        <v>0</v>
      </c>
      <c r="AO29" s="420">
        <f>IF( $F29=0,0,((($F29/$E$25)*'PLAN DE ADQUISICIONES'!AK$20)*($G29/$F29)))</f>
        <v>0</v>
      </c>
      <c r="AP29" s="420">
        <f>IF( $F29=0,0,((($F29/$E$25)*'PLAN DE ADQUISICIONES'!AL$20)*($G29/$F29)))</f>
        <v>0</v>
      </c>
      <c r="AQ29" s="420">
        <f>IF( $F29=0,0,((($F29/$E$25)*'PLAN DE ADQUISICIONES'!AM$20)*($G29/$F29)))</f>
        <v>0</v>
      </c>
      <c r="AR29" s="420">
        <f>IF( $F29=0,0,((($F29/$E$25)*'PLAN DE ADQUISICIONES'!AN$20)*($G29/$F29)))</f>
        <v>0</v>
      </c>
      <c r="AS29" s="420">
        <f>IF( $F29=0,0,((($F29/$E$25)*'PLAN DE ADQUISICIONES'!AO$20)*($G29/$F29)))</f>
        <v>0</v>
      </c>
      <c r="AT29" s="423">
        <f>AH29+AI29+AJ29+AK29+AL29+AM29+AN29+AO29+AP29+AQ29+AR29+AS29</f>
        <v>0</v>
      </c>
      <c r="AU29" s="426">
        <f>AS29+AR29+AQ29+AP29+AO29+AN29+AM29+AL29+AK29+AJ29+AI29+AH29+AF29+AE29+AD29+AC29+AB29+AA29+Z29+Y29+X29+W29+V29+U29+S29+R29+Q29+P29+O29+N29+M29+L29+K29+J29+I29+H29</f>
        <v>0</v>
      </c>
      <c r="AV29" s="392">
        <f t="shared" si="1"/>
        <v>0</v>
      </c>
    </row>
    <row r="30" spans="2:48" s="394" customFormat="1" ht="12.75" customHeight="1" x14ac:dyDescent="0.15">
      <c r="B30" s="416" t="str">
        <f>+'FORMATO COSTEO C1'!C$104</f>
        <v>1.1.3.5</v>
      </c>
      <c r="C30" s="417" t="str">
        <f>+'FORMATO COSTEO C1'!B$104</f>
        <v>Categoría de gasto</v>
      </c>
      <c r="D30" s="428"/>
      <c r="E30" s="429"/>
      <c r="F30" s="420">
        <f>+'FORMATO COSTEO C1'!G104</f>
        <v>0</v>
      </c>
      <c r="G30" s="423">
        <f>+'FORMATO COSTEO C1'!O104</f>
        <v>0</v>
      </c>
      <c r="H30" s="424">
        <f>IF( $F30=0,0,((($F30/$E$25)*'PLAN DE ADQUISICIONES'!F$20)*($G30/$F30)))</f>
        <v>0</v>
      </c>
      <c r="I30" s="420">
        <f>IF( $F30=0,0,((($F30/$E$25)*'PLAN DE ADQUISICIONES'!G$20)*($G30/$F30)))</f>
        <v>0</v>
      </c>
      <c r="J30" s="420">
        <f>IF( $F30=0,0,((($F30/$E$25)*'PLAN DE ADQUISICIONES'!H$20)*($G30/$F30)))</f>
        <v>0</v>
      </c>
      <c r="K30" s="420">
        <f>IF( $F30=0,0,((($F30/$E$25)*'PLAN DE ADQUISICIONES'!I$20)*($G30/$F30)))</f>
        <v>0</v>
      </c>
      <c r="L30" s="420">
        <f>IF( $F30=0,0,((($F30/$E$25)*'PLAN DE ADQUISICIONES'!J$20)*($G30/$F30)))</f>
        <v>0</v>
      </c>
      <c r="M30" s="420">
        <f>IF( $F30=0,0,((($F30/$E$25)*'PLAN DE ADQUISICIONES'!K$20)*($G30/$F30)))</f>
        <v>0</v>
      </c>
      <c r="N30" s="420">
        <f>IF( $F30=0,0,((($F30/$E$25)*'PLAN DE ADQUISICIONES'!L$20)*($G30/$F30)))</f>
        <v>0</v>
      </c>
      <c r="O30" s="420">
        <f>IF( $F30=0,0,((($F30/$E$25)*'PLAN DE ADQUISICIONES'!M$20)*($G30/$F30)))</f>
        <v>0</v>
      </c>
      <c r="P30" s="420">
        <f>IF( $F30=0,0,((($F30/$E$25)*'PLAN DE ADQUISICIONES'!N$20)*($G30/$F30)))</f>
        <v>0</v>
      </c>
      <c r="Q30" s="420">
        <f>IF( $F30=0,0,((($F30/$E$25)*'PLAN DE ADQUISICIONES'!O$20)*($G30/$F30)))</f>
        <v>0</v>
      </c>
      <c r="R30" s="420">
        <f>IF( $F30=0,0,((($F30/$E$25)*'PLAN DE ADQUISICIONES'!P$20)*($G30/$F30)))</f>
        <v>0</v>
      </c>
      <c r="S30" s="420">
        <f>IF( $F30=0,0,((($F30/$E$25)*'PLAN DE ADQUISICIONES'!Q$20)*($G30/$F30)))</f>
        <v>0</v>
      </c>
      <c r="T30" s="421">
        <f>H30+I30+J30+K30+L30+M30+N30+O30+P30+Q30+R30+S30</f>
        <v>0</v>
      </c>
      <c r="U30" s="425">
        <f>IF( $F30=0,0,((($F30/$E$25)*'PLAN DE ADQUISICIONES'!R$20)*($G30/$F30)))</f>
        <v>0</v>
      </c>
      <c r="V30" s="420">
        <f>IF( $F30=0,0,((($F30/$E$25)*'PLAN DE ADQUISICIONES'!S$20)*($G30/$F30)))</f>
        <v>0</v>
      </c>
      <c r="W30" s="420">
        <f>IF( $F30=0,0,((($F30/$E$25)*'PLAN DE ADQUISICIONES'!T$20)*($G30/$F30)))</f>
        <v>0</v>
      </c>
      <c r="X30" s="420">
        <f>IF( $F30=0,0,((($F30/$E$25)*'PLAN DE ADQUISICIONES'!U$20)*($G30/$F30)))</f>
        <v>0</v>
      </c>
      <c r="Y30" s="420">
        <f>IF( $F30=0,0,((($F30/$E$25)*'PLAN DE ADQUISICIONES'!V$20)*($G30/$F30)))</f>
        <v>0</v>
      </c>
      <c r="Z30" s="420">
        <f>IF( $F30=0,0,((($F30/$E$25)*'PLAN DE ADQUISICIONES'!W$20)*($G30/$F30)))</f>
        <v>0</v>
      </c>
      <c r="AA30" s="420">
        <f>IF( $F30=0,0,((($F30/$E$25)*'PLAN DE ADQUISICIONES'!X$20)*($G30/$F30)))</f>
        <v>0</v>
      </c>
      <c r="AB30" s="420">
        <f>IF( $F30=0,0,((($F30/$E$25)*'PLAN DE ADQUISICIONES'!Y$20)*($G30/$F30)))</f>
        <v>0</v>
      </c>
      <c r="AC30" s="420">
        <f>IF( $F30=0,0,((($F30/$E$25)*'PLAN DE ADQUISICIONES'!Z$20)*($G30/$F30)))</f>
        <v>0</v>
      </c>
      <c r="AD30" s="420">
        <f>IF( $F30=0,0,((($F30/$E$25)*'PLAN DE ADQUISICIONES'!AA$20)*($G30/$F30)))</f>
        <v>0</v>
      </c>
      <c r="AE30" s="420">
        <f>IF( $F30=0,0,((($F30/$E$25)*'PLAN DE ADQUISICIONES'!AB$20)*($G30/$F30)))</f>
        <v>0</v>
      </c>
      <c r="AF30" s="420">
        <f>IF( $F30=0,0,((($F30/$E$25)*'PLAN DE ADQUISICIONES'!AC$20)*($G30/$F30)))</f>
        <v>0</v>
      </c>
      <c r="AG30" s="423">
        <f>U30+V30+W30+X30+Y30+Z30+AA30+AB30+AC30+AD30+AE30+AF30</f>
        <v>0</v>
      </c>
      <c r="AH30" s="424">
        <f>IF( $F30=0,0,((($F30/$E$25)*'PLAN DE ADQUISICIONES'!AD$20)*($G30/$F30)))</f>
        <v>0</v>
      </c>
      <c r="AI30" s="420">
        <f>IF( $F30=0,0,((($F30/$E$25)*'PLAN DE ADQUISICIONES'!AE$20)*($G30/$F30)))</f>
        <v>0</v>
      </c>
      <c r="AJ30" s="420">
        <f>IF( $F30=0,0,((($F30/$E$25)*'PLAN DE ADQUISICIONES'!AF$20)*($G30/$F30)))</f>
        <v>0</v>
      </c>
      <c r="AK30" s="420">
        <f>IF( $F30=0,0,((($F30/$E$25)*'PLAN DE ADQUISICIONES'!AG$20)*($G30/$F30)))</f>
        <v>0</v>
      </c>
      <c r="AL30" s="420">
        <f>IF( $F30=0,0,((($F30/$E$25)*'PLAN DE ADQUISICIONES'!AH$20)*($G30/$F30)))</f>
        <v>0</v>
      </c>
      <c r="AM30" s="420">
        <f>IF( $F30=0,0,((($F30/$E$25)*'PLAN DE ADQUISICIONES'!AI$20)*($G30/$F30)))</f>
        <v>0</v>
      </c>
      <c r="AN30" s="420">
        <f>IF( $F30=0,0,((($F30/$E$25)*'PLAN DE ADQUISICIONES'!AJ$20)*($G30/$F30)))</f>
        <v>0</v>
      </c>
      <c r="AO30" s="420">
        <f>IF( $F30=0,0,((($F30/$E$25)*'PLAN DE ADQUISICIONES'!AK$20)*($G30/$F30)))</f>
        <v>0</v>
      </c>
      <c r="AP30" s="420">
        <f>IF( $F30=0,0,((($F30/$E$25)*'PLAN DE ADQUISICIONES'!AL$20)*($G30/$F30)))</f>
        <v>0</v>
      </c>
      <c r="AQ30" s="420">
        <f>IF( $F30=0,0,((($F30/$E$25)*'PLAN DE ADQUISICIONES'!AM$20)*($G30/$F30)))</f>
        <v>0</v>
      </c>
      <c r="AR30" s="420">
        <f>IF( $F30=0,0,((($F30/$E$25)*'PLAN DE ADQUISICIONES'!AN$20)*($G30/$F30)))</f>
        <v>0</v>
      </c>
      <c r="AS30" s="420">
        <f>IF( $F30=0,0,((($F30/$E$25)*'PLAN DE ADQUISICIONES'!AO$20)*($G30/$F30)))</f>
        <v>0</v>
      </c>
      <c r="AT30" s="423">
        <f>AH30+AI30+AJ30+AK30+AL30+AM30+AN30+AO30+AP30+AQ30+AR30+AS30</f>
        <v>0</v>
      </c>
      <c r="AU30" s="426">
        <f>AS30+AR30+AQ30+AP30+AO30+AN30+AM30+AL30+AK30+AJ30+AI30+AH30+AF30+AE30+AD30+AC30+AB30+AA30+Z30+Y30+X30+W30+V30+U30+S30+R30+Q30+P30+O30+N30+M30+L30+K30+J30+I30+H30</f>
        <v>0</v>
      </c>
      <c r="AV30" s="392">
        <f t="shared" si="1"/>
        <v>0</v>
      </c>
    </row>
    <row r="31" spans="2:48" s="394" customFormat="1" ht="12.75" customHeight="1" x14ac:dyDescent="0.15">
      <c r="B31" s="406" t="str">
        <f>+'FORMATO COSTEO C1'!C$110</f>
        <v>1.1.4</v>
      </c>
      <c r="C31" s="430" t="str">
        <f>+'FORMATO COSTEO C1'!B$110</f>
        <v>Evaluar a los potenciales beneficiarios</v>
      </c>
      <c r="D31" s="408" t="str">
        <f>+'FORMATO COSTEO C1'!D$110</f>
        <v>Persona</v>
      </c>
      <c r="E31" s="409">
        <f>+'FORMATO COSTEO C1'!E$110</f>
        <v>450</v>
      </c>
      <c r="F31" s="410">
        <f>SUM(F32:F36)</f>
        <v>0</v>
      </c>
      <c r="G31" s="413">
        <f t="shared" ref="G31:P31" si="10">SUM(G32:G36)</f>
        <v>0</v>
      </c>
      <c r="H31" s="414">
        <f t="shared" si="10"/>
        <v>0</v>
      </c>
      <c r="I31" s="410">
        <f>SUM(I32:I36)</f>
        <v>0</v>
      </c>
      <c r="J31" s="410">
        <f>SUM(J32:J36)</f>
        <v>0</v>
      </c>
      <c r="K31" s="410">
        <f>SUM(K32:K36)</f>
        <v>0</v>
      </c>
      <c r="L31" s="410">
        <f>SUM(L32:L36)</f>
        <v>0</v>
      </c>
      <c r="M31" s="410">
        <f>SUM(M32:M36)</f>
        <v>0</v>
      </c>
      <c r="N31" s="410">
        <f t="shared" si="10"/>
        <v>0</v>
      </c>
      <c r="O31" s="410">
        <f t="shared" si="10"/>
        <v>0</v>
      </c>
      <c r="P31" s="410">
        <f t="shared" si="10"/>
        <v>0</v>
      </c>
      <c r="Q31" s="410">
        <f>SUM(Q32:Q36)</f>
        <v>0</v>
      </c>
      <c r="R31" s="410">
        <f>SUM(R32:R36)</f>
        <v>0</v>
      </c>
      <c r="S31" s="410">
        <f>SUM(S32:S36)</f>
        <v>0</v>
      </c>
      <c r="T31" s="411">
        <f>SUM(T32:T36)</f>
        <v>0</v>
      </c>
      <c r="U31" s="412">
        <f t="shared" ref="U31:AS31" si="11">SUM(U32:U36)</f>
        <v>0</v>
      </c>
      <c r="V31" s="410">
        <f t="shared" si="11"/>
        <v>0</v>
      </c>
      <c r="W31" s="410">
        <f t="shared" si="11"/>
        <v>0</v>
      </c>
      <c r="X31" s="410">
        <f t="shared" si="11"/>
        <v>0</v>
      </c>
      <c r="Y31" s="410">
        <f t="shared" si="11"/>
        <v>0</v>
      </c>
      <c r="Z31" s="410">
        <f t="shared" si="11"/>
        <v>0</v>
      </c>
      <c r="AA31" s="410">
        <f t="shared" si="11"/>
        <v>0</v>
      </c>
      <c r="AB31" s="410">
        <f t="shared" si="11"/>
        <v>0</v>
      </c>
      <c r="AC31" s="410">
        <f t="shared" si="11"/>
        <v>0</v>
      </c>
      <c r="AD31" s="410">
        <f t="shared" si="11"/>
        <v>0</v>
      </c>
      <c r="AE31" s="410">
        <f t="shared" si="11"/>
        <v>0</v>
      </c>
      <c r="AF31" s="410">
        <f t="shared" si="11"/>
        <v>0</v>
      </c>
      <c r="AG31" s="413">
        <f t="shared" si="11"/>
        <v>0</v>
      </c>
      <c r="AH31" s="414">
        <f t="shared" si="11"/>
        <v>0</v>
      </c>
      <c r="AI31" s="410">
        <f t="shared" si="11"/>
        <v>0</v>
      </c>
      <c r="AJ31" s="410">
        <f t="shared" si="11"/>
        <v>0</v>
      </c>
      <c r="AK31" s="410">
        <f t="shared" si="11"/>
        <v>0</v>
      </c>
      <c r="AL31" s="410">
        <f t="shared" si="11"/>
        <v>0</v>
      </c>
      <c r="AM31" s="410">
        <f t="shared" si="11"/>
        <v>0</v>
      </c>
      <c r="AN31" s="410">
        <f t="shared" si="11"/>
        <v>0</v>
      </c>
      <c r="AO31" s="410">
        <f t="shared" si="11"/>
        <v>0</v>
      </c>
      <c r="AP31" s="410">
        <f t="shared" si="11"/>
        <v>0</v>
      </c>
      <c r="AQ31" s="410">
        <f t="shared" si="11"/>
        <v>0</v>
      </c>
      <c r="AR31" s="410">
        <f t="shared" si="11"/>
        <v>0</v>
      </c>
      <c r="AS31" s="410">
        <f t="shared" si="11"/>
        <v>0</v>
      </c>
      <c r="AT31" s="413">
        <f>SUM(AT32:AT36)</f>
        <v>0</v>
      </c>
      <c r="AU31" s="415">
        <f>SUM(AU32:AU36)</f>
        <v>0</v>
      </c>
      <c r="AV31" s="392">
        <f t="shared" si="1"/>
        <v>0</v>
      </c>
    </row>
    <row r="32" spans="2:48" s="394" customFormat="1" ht="12.75" customHeight="1" x14ac:dyDescent="0.15">
      <c r="B32" s="416" t="str">
        <f>+'FORMATO COSTEO C1'!C$112</f>
        <v>1.1.4.1</v>
      </c>
      <c r="C32" s="417" t="str">
        <f>+'FORMATO COSTEO C1'!B$112</f>
        <v>Categoría de gasto</v>
      </c>
      <c r="D32" s="428"/>
      <c r="E32" s="429"/>
      <c r="F32" s="420">
        <f>+'FORMATO COSTEO C1'!G112</f>
        <v>0</v>
      </c>
      <c r="G32" s="423">
        <f>+'FORMATO COSTEO C1'!O112</f>
        <v>0</v>
      </c>
      <c r="H32" s="560">
        <f>IF( $F32=0,0,((($F32/$E$31)*'PLAN DE ADQUISICIONES'!F$21)*($G32/$F32)))</f>
        <v>0</v>
      </c>
      <c r="I32" s="420">
        <f>IF( $F32=0,0,((($F32/$E$31)*'PLAN DE ADQUISICIONES'!G$21)*($G32/$F32)))</f>
        <v>0</v>
      </c>
      <c r="J32" s="420">
        <f>IF( $F32=0,0,((($F32/$E$31)*'PLAN DE ADQUISICIONES'!H$21)*($G32/$F32)))</f>
        <v>0</v>
      </c>
      <c r="K32" s="420">
        <f>IF( $F32=0,0,((($F32/$E$31)*'PLAN DE ADQUISICIONES'!I$21)*($G32/$F32)))</f>
        <v>0</v>
      </c>
      <c r="L32" s="420">
        <f>IF( $F32=0,0,((($F32/$E$31)*'PLAN DE ADQUISICIONES'!J$21)*($G32/$F32)))</f>
        <v>0</v>
      </c>
      <c r="M32" s="420">
        <f>IF( $F32=0,0,((($F32/$E$31)*'PLAN DE ADQUISICIONES'!K$21)*($G32/$F32)))</f>
        <v>0</v>
      </c>
      <c r="N32" s="420">
        <f>IF( $F32=0,0,((($F32/$E$31)*'PLAN DE ADQUISICIONES'!L$21)*($G32/$F32)))</f>
        <v>0</v>
      </c>
      <c r="O32" s="420">
        <f>IF( $F32=0,0,((($F32/$E$31)*'PLAN DE ADQUISICIONES'!M$21)*($G32/$F32)))</f>
        <v>0</v>
      </c>
      <c r="P32" s="420">
        <f>IF( $F32=0,0,((($F32/$E$31)*'PLAN DE ADQUISICIONES'!N$21)*($G32/$F32)))</f>
        <v>0</v>
      </c>
      <c r="Q32" s="420">
        <f>IF( $F32=0,0,((($F32/$E$31)*'PLAN DE ADQUISICIONES'!O$21)*($G32/$F32)))</f>
        <v>0</v>
      </c>
      <c r="R32" s="420">
        <f>IF( $F32=0,0,((($F32/$E$31)*'PLAN DE ADQUISICIONES'!P$21)*($G32/$F32)))</f>
        <v>0</v>
      </c>
      <c r="S32" s="420">
        <f>IF( $F32=0,0,((($F32/$E$31)*'PLAN DE ADQUISICIONES'!Q$21)*($G32/$F32)))</f>
        <v>0</v>
      </c>
      <c r="T32" s="421">
        <f>H32+I32+J32+K32+L32+M32+N32+O32+P32+Q32+R32+S32</f>
        <v>0</v>
      </c>
      <c r="U32" s="425">
        <f>IF( $F32=0,0,((($F32/$E$31)*'PLAN DE ADQUISICIONES'!R$21)*($G32/$F32)))</f>
        <v>0</v>
      </c>
      <c r="V32" s="420">
        <f>IF( $F32=0,0,((($F32/$E$31)*'PLAN DE ADQUISICIONES'!S$21)*($G32/$F32)))</f>
        <v>0</v>
      </c>
      <c r="W32" s="420">
        <f>IF( $F32=0,0,((($F32/$E$31)*'PLAN DE ADQUISICIONES'!T$21)*($G32/$F32)))</f>
        <v>0</v>
      </c>
      <c r="X32" s="420">
        <f>IF( $F32=0,0,((($F32/$E$31)*'PLAN DE ADQUISICIONES'!U$21)*($G32/$F32)))</f>
        <v>0</v>
      </c>
      <c r="Y32" s="420">
        <f>IF( $F32=0,0,((($F32/$E$31)*'PLAN DE ADQUISICIONES'!V$21)*($G32/$F32)))</f>
        <v>0</v>
      </c>
      <c r="Z32" s="420">
        <f>IF( $F32=0,0,((($F32/$E$31)*'PLAN DE ADQUISICIONES'!W$21)*($G32/$F32)))</f>
        <v>0</v>
      </c>
      <c r="AA32" s="420">
        <f>IF( $F32=0,0,((($F32/$E$31)*'PLAN DE ADQUISICIONES'!X$21)*($G32/$F32)))</f>
        <v>0</v>
      </c>
      <c r="AB32" s="420">
        <f>IF( $F32=0,0,((($F32/$E$31)*'PLAN DE ADQUISICIONES'!Y$21)*($G32/$F32)))</f>
        <v>0</v>
      </c>
      <c r="AC32" s="420">
        <f>IF( $F32=0,0,((($F32/$E$31)*'PLAN DE ADQUISICIONES'!Z$21)*($G32/$F32)))</f>
        <v>0</v>
      </c>
      <c r="AD32" s="420">
        <f>IF( $F32=0,0,((($F32/$E$31)*'PLAN DE ADQUISICIONES'!AA$21)*($G32/$F32)))</f>
        <v>0</v>
      </c>
      <c r="AE32" s="420">
        <f>IF( $F32=0,0,((($F32/$E$31)*'PLAN DE ADQUISICIONES'!AB$21)*($G32/$F32)))</f>
        <v>0</v>
      </c>
      <c r="AF32" s="420">
        <f>IF( $F32=0,0,((($F32/$E$31)*'PLAN DE ADQUISICIONES'!AC$21)*($G32/$F32)))</f>
        <v>0</v>
      </c>
      <c r="AG32" s="423">
        <f>U32+V32+W32+X32+Y32+Z32+AA32+AB32+AC32+AD32+AE32+AF32</f>
        <v>0</v>
      </c>
      <c r="AH32" s="424">
        <f>IF( $F32=0,0,((($F32/$E$31)*'PLAN DE ADQUISICIONES'!AD$21)*($G32/$F32)))</f>
        <v>0</v>
      </c>
      <c r="AI32" s="420">
        <f>IF( $F32=0,0,((($F32/$E$31)*'PLAN DE ADQUISICIONES'!AE$21)*($G32/$F32)))</f>
        <v>0</v>
      </c>
      <c r="AJ32" s="420">
        <f>IF( $F32=0,0,((($F32/$E$31)*'PLAN DE ADQUISICIONES'!AF$21)*($G32/$F32)))</f>
        <v>0</v>
      </c>
      <c r="AK32" s="420">
        <f>IF( $F32=0,0,((($F32/$E$31)*'PLAN DE ADQUISICIONES'!AG$21)*($G32/$F32)))</f>
        <v>0</v>
      </c>
      <c r="AL32" s="420">
        <f>IF( $F32=0,0,((($F32/$E$31)*'PLAN DE ADQUISICIONES'!AH$21)*($G32/$F32)))</f>
        <v>0</v>
      </c>
      <c r="AM32" s="420">
        <f>IF( $F32=0,0,((($F32/$E$31)*'PLAN DE ADQUISICIONES'!AI$21)*($G32/$F32)))</f>
        <v>0</v>
      </c>
      <c r="AN32" s="420">
        <f>IF( $F32=0,0,((($F32/$E$31)*'PLAN DE ADQUISICIONES'!AJ$21)*($G32/$F32)))</f>
        <v>0</v>
      </c>
      <c r="AO32" s="420">
        <f>IF( $F32=0,0,((($F32/$E$31)*'PLAN DE ADQUISICIONES'!AK$21)*($G32/$F32)))</f>
        <v>0</v>
      </c>
      <c r="AP32" s="420">
        <f>IF( $F32=0,0,((($F32/$E$31)*'PLAN DE ADQUISICIONES'!AL$21)*($G32/$F32)))</f>
        <v>0</v>
      </c>
      <c r="AQ32" s="420">
        <f>IF( $F32=0,0,((($F32/$E$31)*'PLAN DE ADQUISICIONES'!AM$21)*($G32/$F32)))</f>
        <v>0</v>
      </c>
      <c r="AR32" s="420">
        <f>IF( $F32=0,0,((($F32/$E$31)*'PLAN DE ADQUISICIONES'!AN$21)*($G32/$F32)))</f>
        <v>0</v>
      </c>
      <c r="AS32" s="420">
        <f>IF( $F32=0,0,((($F32/$E$31)*'PLAN DE ADQUISICIONES'!AO$21)*($G32/$F32)))</f>
        <v>0</v>
      </c>
      <c r="AT32" s="423">
        <f>AH32+AI32+AJ32+AK32+AL32+AM32+AN32+AO32+AP32+AQ32+AR32+AS32</f>
        <v>0</v>
      </c>
      <c r="AU32" s="426">
        <f>AS32+AR32+AQ32+AP32+AO32+AN32+AM32+AL32+AK32+AJ32+AI32+AH32+AF32+AE32+AD32+AC32+AB32+AA32+Z32+Y32+X32+W32+V32+U32+S32+R32+Q32+P32+O32+N32+M32+L32+K32+J32+I32+H32</f>
        <v>0</v>
      </c>
      <c r="AV32" s="392">
        <f t="shared" si="1"/>
        <v>0</v>
      </c>
    </row>
    <row r="33" spans="2:48" s="394" customFormat="1" ht="12.75" customHeight="1" x14ac:dyDescent="0.15">
      <c r="B33" s="416" t="str">
        <f>+'FORMATO COSTEO C1'!C$118</f>
        <v>1.1.4.2</v>
      </c>
      <c r="C33" s="417" t="str">
        <f>+'FORMATO COSTEO C1'!B$118</f>
        <v>Categoría de gasto</v>
      </c>
      <c r="D33" s="428"/>
      <c r="E33" s="429"/>
      <c r="F33" s="420">
        <f>+'FORMATO COSTEO C1'!G118</f>
        <v>0</v>
      </c>
      <c r="G33" s="423">
        <f>+'FORMATO COSTEO C1'!O118</f>
        <v>0</v>
      </c>
      <c r="H33" s="424">
        <f>IF( $F33=0,0,((($F33/$E$31)*'PLAN DE ADQUISICIONES'!F$21)*($G33/$F33)))</f>
        <v>0</v>
      </c>
      <c r="I33" s="420">
        <f>IF( $F33=0,0,((($F33/$E$31)*'PLAN DE ADQUISICIONES'!G$21)*($G33/$F33)))</f>
        <v>0</v>
      </c>
      <c r="J33" s="420">
        <f>IF( $F33=0,0,((($F33/$E$31)*'PLAN DE ADQUISICIONES'!H$21)*($G33/$F33)))</f>
        <v>0</v>
      </c>
      <c r="K33" s="420">
        <f>IF( $F33=0,0,((($F33/$E$31)*'PLAN DE ADQUISICIONES'!I$21)*($G33/$F33)))</f>
        <v>0</v>
      </c>
      <c r="L33" s="420">
        <f>IF( $F33=0,0,((($F33/$E$31)*'PLAN DE ADQUISICIONES'!J$21)*($G33/$F33)))</f>
        <v>0</v>
      </c>
      <c r="M33" s="420">
        <f>IF( $F33=0,0,((($F33/$E$31)*'PLAN DE ADQUISICIONES'!K$21)*($G33/$F33)))</f>
        <v>0</v>
      </c>
      <c r="N33" s="420">
        <f>IF( $F33=0,0,((($F33/$E$31)*'PLAN DE ADQUISICIONES'!L$21)*($G33/$F33)))</f>
        <v>0</v>
      </c>
      <c r="O33" s="420">
        <f>IF( $F33=0,0,((($F33/$E$31)*'PLAN DE ADQUISICIONES'!M$21)*($G33/$F33)))</f>
        <v>0</v>
      </c>
      <c r="P33" s="420">
        <f>IF( $F33=0,0,((($F33/$E$31)*'PLAN DE ADQUISICIONES'!N$21)*($G33/$F33)))</f>
        <v>0</v>
      </c>
      <c r="Q33" s="420">
        <f>IF( $F33=0,0,((($F33/$E$31)*'PLAN DE ADQUISICIONES'!O$21)*($G33/$F33)))</f>
        <v>0</v>
      </c>
      <c r="R33" s="420">
        <f>IF( $F33=0,0,((($F33/$E$31)*'PLAN DE ADQUISICIONES'!P$21)*($G33/$F33)))</f>
        <v>0</v>
      </c>
      <c r="S33" s="420">
        <f>IF( $F33=0,0,((($F33/$E$31)*'PLAN DE ADQUISICIONES'!Q$21)*($G33/$F33)))</f>
        <v>0</v>
      </c>
      <c r="T33" s="421">
        <f>H33+I33+J33+K33+L33+M33+N33+O33+P33+Q33+R33+S33</f>
        <v>0</v>
      </c>
      <c r="U33" s="425">
        <f>IF( $F33=0,0,((($F33/$E$31)*'PLAN DE ADQUISICIONES'!R$21)*($G33/$F33)))</f>
        <v>0</v>
      </c>
      <c r="V33" s="420">
        <f>IF( $F33=0,0,((($F33/$E$31)*'PLAN DE ADQUISICIONES'!S$21)*($G33/$F33)))</f>
        <v>0</v>
      </c>
      <c r="W33" s="420">
        <f>IF( $F33=0,0,((($F33/$E$31)*'PLAN DE ADQUISICIONES'!T$21)*($G33/$F33)))</f>
        <v>0</v>
      </c>
      <c r="X33" s="420">
        <f>IF( $F33=0,0,((($F33/$E$31)*'PLAN DE ADQUISICIONES'!U$21)*($G33/$F33)))</f>
        <v>0</v>
      </c>
      <c r="Y33" s="420">
        <f>IF( $F33=0,0,((($F33/$E$31)*'PLAN DE ADQUISICIONES'!V$21)*($G33/$F33)))</f>
        <v>0</v>
      </c>
      <c r="Z33" s="420">
        <f>IF( $F33=0,0,((($F33/$E$31)*'PLAN DE ADQUISICIONES'!W$21)*($G33/$F33)))</f>
        <v>0</v>
      </c>
      <c r="AA33" s="420">
        <f>IF( $F33=0,0,((($F33/$E$31)*'PLAN DE ADQUISICIONES'!X$21)*($G33/$F33)))</f>
        <v>0</v>
      </c>
      <c r="AB33" s="420">
        <f>IF( $F33=0,0,((($F33/$E$31)*'PLAN DE ADQUISICIONES'!Y$21)*($G33/$F33)))</f>
        <v>0</v>
      </c>
      <c r="AC33" s="420">
        <f>IF( $F33=0,0,((($F33/$E$31)*'PLAN DE ADQUISICIONES'!Z$21)*($G33/$F33)))</f>
        <v>0</v>
      </c>
      <c r="AD33" s="420">
        <f>IF( $F33=0,0,((($F33/$E$31)*'PLAN DE ADQUISICIONES'!AA$21)*($G33/$F33)))</f>
        <v>0</v>
      </c>
      <c r="AE33" s="420">
        <f>IF( $F33=0,0,((($F33/$E$31)*'PLAN DE ADQUISICIONES'!AB$21)*($G33/$F33)))</f>
        <v>0</v>
      </c>
      <c r="AF33" s="420">
        <f>IF( $F33=0,0,((($F33/$E$31)*'PLAN DE ADQUISICIONES'!AC$21)*($G33/$F33)))</f>
        <v>0</v>
      </c>
      <c r="AG33" s="423">
        <f>U33+V33+W33+X33+Y33+Z33+AA33+AB33+AC33+AD33+AE33+AF33</f>
        <v>0</v>
      </c>
      <c r="AH33" s="424">
        <f>IF( $F33=0,0,((($F33/$E$31)*'PLAN DE ADQUISICIONES'!AD$21)*($G33/$F33)))</f>
        <v>0</v>
      </c>
      <c r="AI33" s="420">
        <f>IF( $F33=0,0,((($F33/$E$31)*'PLAN DE ADQUISICIONES'!AE$21)*($G33/$F33)))</f>
        <v>0</v>
      </c>
      <c r="AJ33" s="420">
        <f>IF( $F33=0,0,((($F33/$E$31)*'PLAN DE ADQUISICIONES'!AF$21)*($G33/$F33)))</f>
        <v>0</v>
      </c>
      <c r="AK33" s="420">
        <f>IF( $F33=0,0,((($F33/$E$31)*'PLAN DE ADQUISICIONES'!AG$21)*($G33/$F33)))</f>
        <v>0</v>
      </c>
      <c r="AL33" s="420">
        <f>IF( $F33=0,0,((($F33/$E$31)*'PLAN DE ADQUISICIONES'!AH$21)*($G33/$F33)))</f>
        <v>0</v>
      </c>
      <c r="AM33" s="420">
        <f>IF( $F33=0,0,((($F33/$E$31)*'PLAN DE ADQUISICIONES'!AI$21)*($G33/$F33)))</f>
        <v>0</v>
      </c>
      <c r="AN33" s="420">
        <f>IF( $F33=0,0,((($F33/$E$31)*'PLAN DE ADQUISICIONES'!AJ$21)*($G33/$F33)))</f>
        <v>0</v>
      </c>
      <c r="AO33" s="420">
        <f>IF( $F33=0,0,((($F33/$E$31)*'PLAN DE ADQUISICIONES'!AK$21)*($G33/$F33)))</f>
        <v>0</v>
      </c>
      <c r="AP33" s="420">
        <f>IF( $F33=0,0,((($F33/$E$31)*'PLAN DE ADQUISICIONES'!AL$21)*($G33/$F33)))</f>
        <v>0</v>
      </c>
      <c r="AQ33" s="420">
        <f>IF( $F33=0,0,((($F33/$E$31)*'PLAN DE ADQUISICIONES'!AM$21)*($G33/$F33)))</f>
        <v>0</v>
      </c>
      <c r="AR33" s="420">
        <f>IF( $F33=0,0,((($F33/$E$31)*'PLAN DE ADQUISICIONES'!AN$21)*($G33/$F33)))</f>
        <v>0</v>
      </c>
      <c r="AS33" s="420">
        <f>IF( $F33=0,0,((($F33/$E$31)*'PLAN DE ADQUISICIONES'!AO$21)*($G33/$F33)))</f>
        <v>0</v>
      </c>
      <c r="AT33" s="423">
        <f>AH33+AI33+AJ33+AK33+AL33+AM33+AN33+AO33+AP33+AQ33+AR33+AS33</f>
        <v>0</v>
      </c>
      <c r="AU33" s="426">
        <f>AS33+AR33+AQ33+AP33+AO33+AN33+AM33+AL33+AK33+AJ33+AI33+AH33+AF33+AE33+AD33+AC33+AB33+AA33+Z33+Y33+X33+W33+V33+U33+S33+R33+Q33+P33+O33+N33+M33+L33+K33+J33+I33+H33</f>
        <v>0</v>
      </c>
      <c r="AV33" s="392">
        <f t="shared" si="1"/>
        <v>0</v>
      </c>
    </row>
    <row r="34" spans="2:48" s="394" customFormat="1" ht="12.75" customHeight="1" x14ac:dyDescent="0.15">
      <c r="B34" s="416" t="str">
        <f>+'FORMATO COSTEO C1'!C$124</f>
        <v>1.1.4.3</v>
      </c>
      <c r="C34" s="417" t="str">
        <f>+'FORMATO COSTEO C1'!B$124</f>
        <v>Categoría de gasto</v>
      </c>
      <c r="D34" s="428"/>
      <c r="E34" s="429"/>
      <c r="F34" s="420">
        <f>+'FORMATO COSTEO C1'!G124</f>
        <v>0</v>
      </c>
      <c r="G34" s="423">
        <f>+'FORMATO COSTEO C1'!O124</f>
        <v>0</v>
      </c>
      <c r="H34" s="424">
        <f>IF( $F34=0,0,((($F34/$E$31)*'PLAN DE ADQUISICIONES'!F$21)*($G34/$F34)))</f>
        <v>0</v>
      </c>
      <c r="I34" s="420">
        <f>IF( $F34=0,0,((($F34/$E$31)*'PLAN DE ADQUISICIONES'!G$21)*($G34/$F34)))</f>
        <v>0</v>
      </c>
      <c r="J34" s="420">
        <f>IF( $F34=0,0,((($F34/$E$31)*'PLAN DE ADQUISICIONES'!H$21)*($G34/$F34)))</f>
        <v>0</v>
      </c>
      <c r="K34" s="420">
        <f>IF( $F34=0,0,((($F34/$E$31)*'PLAN DE ADQUISICIONES'!I$21)*($G34/$F34)))</f>
        <v>0</v>
      </c>
      <c r="L34" s="420">
        <f>IF( $F34=0,0,((($F34/$E$31)*'PLAN DE ADQUISICIONES'!J$21)*($G34/$F34)))</f>
        <v>0</v>
      </c>
      <c r="M34" s="420">
        <f>IF( $F34=0,0,((($F34/$E$31)*'PLAN DE ADQUISICIONES'!K$21)*($G34/$F34)))</f>
        <v>0</v>
      </c>
      <c r="N34" s="420">
        <f>IF( $F34=0,0,((($F34/$E$31)*'PLAN DE ADQUISICIONES'!L$21)*($G34/$F34)))</f>
        <v>0</v>
      </c>
      <c r="O34" s="420">
        <f>IF( $F34=0,0,((($F34/$E$31)*'PLAN DE ADQUISICIONES'!M$21)*($G34/$F34)))</f>
        <v>0</v>
      </c>
      <c r="P34" s="420">
        <f>IF( $F34=0,0,((($F34/$E$31)*'PLAN DE ADQUISICIONES'!N$21)*($G34/$F34)))</f>
        <v>0</v>
      </c>
      <c r="Q34" s="420">
        <f>IF( $F34=0,0,((($F34/$E$31)*'PLAN DE ADQUISICIONES'!O$21)*($G34/$F34)))</f>
        <v>0</v>
      </c>
      <c r="R34" s="420">
        <f>IF( $F34=0,0,((($F34/$E$31)*'PLAN DE ADQUISICIONES'!P$21)*($G34/$F34)))</f>
        <v>0</v>
      </c>
      <c r="S34" s="420">
        <f>IF( $F34=0,0,((($F34/$E$31)*'PLAN DE ADQUISICIONES'!Q$21)*($G34/$F34)))</f>
        <v>0</v>
      </c>
      <c r="T34" s="421">
        <f>H34+I34+J34+K34+L34+M34+N34+O34+P34+Q34+R34+S34</f>
        <v>0</v>
      </c>
      <c r="U34" s="425">
        <f>IF( $F34=0,0,((($F34/$E$31)*'PLAN DE ADQUISICIONES'!R$21)*($G34/$F34)))</f>
        <v>0</v>
      </c>
      <c r="V34" s="420">
        <f>IF( $F34=0,0,((($F34/$E$31)*'PLAN DE ADQUISICIONES'!S$21)*($G34/$F34)))</f>
        <v>0</v>
      </c>
      <c r="W34" s="420">
        <f>IF( $F34=0,0,((($F34/$E$31)*'PLAN DE ADQUISICIONES'!T$21)*($G34/$F34)))</f>
        <v>0</v>
      </c>
      <c r="X34" s="420">
        <f>IF( $F34=0,0,((($F34/$E$31)*'PLAN DE ADQUISICIONES'!U$21)*($G34/$F34)))</f>
        <v>0</v>
      </c>
      <c r="Y34" s="420">
        <f>IF( $F34=0,0,((($F34/$E$31)*'PLAN DE ADQUISICIONES'!V$21)*($G34/$F34)))</f>
        <v>0</v>
      </c>
      <c r="Z34" s="420">
        <f>IF( $F34=0,0,((($F34/$E$31)*'PLAN DE ADQUISICIONES'!W$21)*($G34/$F34)))</f>
        <v>0</v>
      </c>
      <c r="AA34" s="420">
        <f>IF( $F34=0,0,((($F34/$E$31)*'PLAN DE ADQUISICIONES'!X$21)*($G34/$F34)))</f>
        <v>0</v>
      </c>
      <c r="AB34" s="420">
        <f>IF( $F34=0,0,((($F34/$E$31)*'PLAN DE ADQUISICIONES'!Y$21)*($G34/$F34)))</f>
        <v>0</v>
      </c>
      <c r="AC34" s="420">
        <f>IF( $F34=0,0,((($F34/$E$31)*'PLAN DE ADQUISICIONES'!Z$21)*($G34/$F34)))</f>
        <v>0</v>
      </c>
      <c r="AD34" s="420">
        <f>IF( $F34=0,0,((($F34/$E$31)*'PLAN DE ADQUISICIONES'!AA$21)*($G34/$F34)))</f>
        <v>0</v>
      </c>
      <c r="AE34" s="420">
        <f>IF( $F34=0,0,((($F34/$E$31)*'PLAN DE ADQUISICIONES'!AB$21)*($G34/$F34)))</f>
        <v>0</v>
      </c>
      <c r="AF34" s="420">
        <f>IF( $F34=0,0,((($F34/$E$31)*'PLAN DE ADQUISICIONES'!AC$21)*($G34/$F34)))</f>
        <v>0</v>
      </c>
      <c r="AG34" s="423">
        <f>U34+V34+W34+X34+Y34+Z34+AA34+AB34+AC34+AD34+AE34+AF34</f>
        <v>0</v>
      </c>
      <c r="AH34" s="424">
        <f>IF( $F34=0,0,((($F34/$E$31)*'PLAN DE ADQUISICIONES'!AD$21)*($G34/$F34)))</f>
        <v>0</v>
      </c>
      <c r="AI34" s="420">
        <f>IF( $F34=0,0,((($F34/$E$31)*'PLAN DE ADQUISICIONES'!AE$21)*($G34/$F34)))</f>
        <v>0</v>
      </c>
      <c r="AJ34" s="420">
        <f>IF( $F34=0,0,((($F34/$E$31)*'PLAN DE ADQUISICIONES'!AF$21)*($G34/$F34)))</f>
        <v>0</v>
      </c>
      <c r="AK34" s="420">
        <f>IF( $F34=0,0,((($F34/$E$31)*'PLAN DE ADQUISICIONES'!AG$21)*($G34/$F34)))</f>
        <v>0</v>
      </c>
      <c r="AL34" s="420">
        <f>IF( $F34=0,0,((($F34/$E$31)*'PLAN DE ADQUISICIONES'!AH$21)*($G34/$F34)))</f>
        <v>0</v>
      </c>
      <c r="AM34" s="420">
        <f>IF( $F34=0,0,((($F34/$E$31)*'PLAN DE ADQUISICIONES'!AI$21)*($G34/$F34)))</f>
        <v>0</v>
      </c>
      <c r="AN34" s="420">
        <f>IF( $F34=0,0,((($F34/$E$31)*'PLAN DE ADQUISICIONES'!AJ$21)*($G34/$F34)))</f>
        <v>0</v>
      </c>
      <c r="AO34" s="420">
        <f>IF( $F34=0,0,((($F34/$E$31)*'PLAN DE ADQUISICIONES'!AK$21)*($G34/$F34)))</f>
        <v>0</v>
      </c>
      <c r="AP34" s="420">
        <f>IF( $F34=0,0,((($F34/$E$31)*'PLAN DE ADQUISICIONES'!AL$21)*($G34/$F34)))</f>
        <v>0</v>
      </c>
      <c r="AQ34" s="420">
        <f>IF( $F34=0,0,((($F34/$E$31)*'PLAN DE ADQUISICIONES'!AM$21)*($G34/$F34)))</f>
        <v>0</v>
      </c>
      <c r="AR34" s="420">
        <f>IF( $F34=0,0,((($F34/$E$31)*'PLAN DE ADQUISICIONES'!AN$21)*($G34/$F34)))</f>
        <v>0</v>
      </c>
      <c r="AS34" s="420">
        <f>IF( $F34=0,0,((($F34/$E$31)*'PLAN DE ADQUISICIONES'!AO$21)*($G34/$F34)))</f>
        <v>0</v>
      </c>
      <c r="AT34" s="423">
        <f>AH34+AI34+AJ34+AK34+AL34+AM34+AN34+AO34+AP34+AQ34+AR34+AS34</f>
        <v>0</v>
      </c>
      <c r="AU34" s="426">
        <f>AS34+AR34+AQ34+AP34+AO34+AN34+AM34+AL34+AK34+AJ34+AI34+AH34+AF34+AE34+AD34+AC34+AB34+AA34+Z34+Y34+X34+W34+V34+U34+S34+R34+Q34+P34+O34+N34+M34+L34+K34+J34+I34+H34</f>
        <v>0</v>
      </c>
      <c r="AV34" s="392">
        <f t="shared" si="1"/>
        <v>0</v>
      </c>
    </row>
    <row r="35" spans="2:48" s="394" customFormat="1" ht="12.75" customHeight="1" x14ac:dyDescent="0.15">
      <c r="B35" s="416" t="str">
        <f>+'FORMATO COSTEO C1'!C$130</f>
        <v>1.1.4.4</v>
      </c>
      <c r="C35" s="417" t="str">
        <f>++'FORMATO COSTEO C1'!B$130</f>
        <v>Categoría de gasto</v>
      </c>
      <c r="D35" s="428"/>
      <c r="E35" s="429"/>
      <c r="F35" s="420">
        <f>+'FORMATO COSTEO C1'!G130</f>
        <v>0</v>
      </c>
      <c r="G35" s="423">
        <f>+'FORMATO COSTEO C1'!O130</f>
        <v>0</v>
      </c>
      <c r="H35" s="424">
        <f>IF( $F35=0,0,((($F35/$E$31)*'PLAN DE ADQUISICIONES'!F$21)*($G35/$F35)))</f>
        <v>0</v>
      </c>
      <c r="I35" s="420">
        <f>IF( $F35=0,0,((($F35/$E$31)*'PLAN DE ADQUISICIONES'!G$21)*($G35/$F35)))</f>
        <v>0</v>
      </c>
      <c r="J35" s="420">
        <f>IF( $F35=0,0,((($F35/$E$31)*'PLAN DE ADQUISICIONES'!H$21)*($G35/$F35)))</f>
        <v>0</v>
      </c>
      <c r="K35" s="420">
        <f>IF( $F35=0,0,((($F35/$E$31)*'PLAN DE ADQUISICIONES'!I$21)*($G35/$F35)))</f>
        <v>0</v>
      </c>
      <c r="L35" s="420">
        <f>IF( $F35=0,0,((($F35/$E$31)*'PLAN DE ADQUISICIONES'!J$21)*($G35/$F35)))</f>
        <v>0</v>
      </c>
      <c r="M35" s="420">
        <f>IF( $F35=0,0,((($F35/$E$31)*'PLAN DE ADQUISICIONES'!K$21)*($G35/$F35)))</f>
        <v>0</v>
      </c>
      <c r="N35" s="420">
        <f>IF( $F35=0,0,((($F35/$E$31)*'PLAN DE ADQUISICIONES'!L$21)*($G35/$F35)))</f>
        <v>0</v>
      </c>
      <c r="O35" s="420">
        <f>IF( $F35=0,0,((($F35/$E$31)*'PLAN DE ADQUISICIONES'!M$21)*($G35/$F35)))</f>
        <v>0</v>
      </c>
      <c r="P35" s="420">
        <f>IF( $F35=0,0,((($F35/$E$31)*'PLAN DE ADQUISICIONES'!N$21)*($G35/$F35)))</f>
        <v>0</v>
      </c>
      <c r="Q35" s="420">
        <f>IF( $F35=0,0,((($F35/$E$31)*'PLAN DE ADQUISICIONES'!O$21)*($G35/$F35)))</f>
        <v>0</v>
      </c>
      <c r="R35" s="420">
        <f>IF( $F35=0,0,((($F35/$E$31)*'PLAN DE ADQUISICIONES'!P$21)*($G35/$F35)))</f>
        <v>0</v>
      </c>
      <c r="S35" s="420">
        <f>IF( $F35=0,0,((($F35/$E$31)*'PLAN DE ADQUISICIONES'!Q$21)*($G35/$F35)))</f>
        <v>0</v>
      </c>
      <c r="T35" s="421">
        <f>H35+I35+J35+K35+L35+M35+N35+O35+P35+Q35+R35+S35</f>
        <v>0</v>
      </c>
      <c r="U35" s="425">
        <f>IF( $F35=0,0,((($F35/$E$31)*'PLAN DE ADQUISICIONES'!R$21)*($G35/$F35)))</f>
        <v>0</v>
      </c>
      <c r="V35" s="420">
        <f>IF( $F35=0,0,((($F35/$E$31)*'PLAN DE ADQUISICIONES'!S$21)*($G35/$F35)))</f>
        <v>0</v>
      </c>
      <c r="W35" s="420">
        <f>IF( $F35=0,0,((($F35/$E$31)*'PLAN DE ADQUISICIONES'!T$21)*($G35/$F35)))</f>
        <v>0</v>
      </c>
      <c r="X35" s="420">
        <f>IF( $F35=0,0,((($F35/$E$31)*'PLAN DE ADQUISICIONES'!U$21)*($G35/$F35)))</f>
        <v>0</v>
      </c>
      <c r="Y35" s="420">
        <f>IF( $F35=0,0,((($F35/$E$31)*'PLAN DE ADQUISICIONES'!V$21)*($G35/$F35)))</f>
        <v>0</v>
      </c>
      <c r="Z35" s="420">
        <f>IF( $F35=0,0,((($F35/$E$31)*'PLAN DE ADQUISICIONES'!W$21)*($G35/$F35)))</f>
        <v>0</v>
      </c>
      <c r="AA35" s="420">
        <f>IF( $F35=0,0,((($F35/$E$31)*'PLAN DE ADQUISICIONES'!X$21)*($G35/$F35)))</f>
        <v>0</v>
      </c>
      <c r="AB35" s="420">
        <f>IF( $F35=0,0,((($F35/$E$31)*'PLAN DE ADQUISICIONES'!Y$21)*($G35/$F35)))</f>
        <v>0</v>
      </c>
      <c r="AC35" s="420">
        <f>IF( $F35=0,0,((($F35/$E$31)*'PLAN DE ADQUISICIONES'!Z$21)*($G35/$F35)))</f>
        <v>0</v>
      </c>
      <c r="AD35" s="420">
        <f>IF( $F35=0,0,((($F35/$E$31)*'PLAN DE ADQUISICIONES'!AA$21)*($G35/$F35)))</f>
        <v>0</v>
      </c>
      <c r="AE35" s="420">
        <f>IF( $F35=0,0,((($F35/$E$31)*'PLAN DE ADQUISICIONES'!AB$21)*($G35/$F35)))</f>
        <v>0</v>
      </c>
      <c r="AF35" s="420">
        <f>IF( $F35=0,0,((($F35/$E$31)*'PLAN DE ADQUISICIONES'!AC$21)*($G35/$F35)))</f>
        <v>0</v>
      </c>
      <c r="AG35" s="423">
        <f>U35+V35+W35+X35+Y35+Z35+AA35+AB35+AC35+AD35+AE35+AF35</f>
        <v>0</v>
      </c>
      <c r="AH35" s="424">
        <f>IF( $F35=0,0,((($F35/$E$31)*'PLAN DE ADQUISICIONES'!AD$21)*($G35/$F35)))</f>
        <v>0</v>
      </c>
      <c r="AI35" s="420">
        <f>IF( $F35=0,0,((($F35/$E$31)*'PLAN DE ADQUISICIONES'!AE$21)*($G35/$F35)))</f>
        <v>0</v>
      </c>
      <c r="AJ35" s="420">
        <f>IF( $F35=0,0,((($F35/$E$31)*'PLAN DE ADQUISICIONES'!AF$21)*($G35/$F35)))</f>
        <v>0</v>
      </c>
      <c r="AK35" s="420">
        <f>IF( $F35=0,0,((($F35/$E$31)*'PLAN DE ADQUISICIONES'!AG$21)*($G35/$F35)))</f>
        <v>0</v>
      </c>
      <c r="AL35" s="420">
        <f>IF( $F35=0,0,((($F35/$E$31)*'PLAN DE ADQUISICIONES'!AH$21)*($G35/$F35)))</f>
        <v>0</v>
      </c>
      <c r="AM35" s="420">
        <f>IF( $F35=0,0,((($F35/$E$31)*'PLAN DE ADQUISICIONES'!AI$21)*($G35/$F35)))</f>
        <v>0</v>
      </c>
      <c r="AN35" s="420">
        <f>IF( $F35=0,0,((($F35/$E$31)*'PLAN DE ADQUISICIONES'!AJ$21)*($G35/$F35)))</f>
        <v>0</v>
      </c>
      <c r="AO35" s="420">
        <f>IF( $F35=0,0,((($F35/$E$31)*'PLAN DE ADQUISICIONES'!AK$21)*($G35/$F35)))</f>
        <v>0</v>
      </c>
      <c r="AP35" s="420">
        <f>IF( $F35=0,0,((($F35/$E$31)*'PLAN DE ADQUISICIONES'!AL$21)*($G35/$F35)))</f>
        <v>0</v>
      </c>
      <c r="AQ35" s="420">
        <f>IF( $F35=0,0,((($F35/$E$31)*'PLAN DE ADQUISICIONES'!AM$21)*($G35/$F35)))</f>
        <v>0</v>
      </c>
      <c r="AR35" s="420">
        <f>IF( $F35=0,0,((($F35/$E$31)*'PLAN DE ADQUISICIONES'!AN$21)*($G35/$F35)))</f>
        <v>0</v>
      </c>
      <c r="AS35" s="420">
        <f>IF( $F35=0,0,((($F35/$E$31)*'PLAN DE ADQUISICIONES'!AO$21)*($G35/$F35)))</f>
        <v>0</v>
      </c>
      <c r="AT35" s="423">
        <f>AH35+AI35+AJ35+AK35+AL35+AM35+AN35+AO35+AP35+AQ35+AR35+AS35</f>
        <v>0</v>
      </c>
      <c r="AU35" s="426">
        <f>AS35+AR35+AQ35+AP35+AO35+AN35+AM35+AL35+AK35+AJ35+AI35+AH35+AF35+AE35+AD35+AC35+AB35+AA35+Z35+Y35+X35+W35+V35+U35+S35+R35+Q35+P35+O35+N35+M35+L35+K35+J35+I35+H35</f>
        <v>0</v>
      </c>
      <c r="AV35" s="392">
        <f t="shared" si="1"/>
        <v>0</v>
      </c>
    </row>
    <row r="36" spans="2:48" s="394" customFormat="1" ht="12.75" customHeight="1" x14ac:dyDescent="0.15">
      <c r="B36" s="416" t="str">
        <f>+'FORMATO COSTEO C1'!C$136</f>
        <v>1.1.4.5</v>
      </c>
      <c r="C36" s="417" t="str">
        <f>+'FORMATO COSTEO C1'!B$136</f>
        <v>Categoría de gasto</v>
      </c>
      <c r="D36" s="428"/>
      <c r="E36" s="429"/>
      <c r="F36" s="420">
        <f>+'FORMATO COSTEO C1'!G136</f>
        <v>0</v>
      </c>
      <c r="G36" s="423">
        <f>+'FORMATO COSTEO C1'!O136</f>
        <v>0</v>
      </c>
      <c r="H36" s="424">
        <f>IF( $F36=0,0,((($F36/$E$31)*'PLAN DE ADQUISICIONES'!F$21)*($G36/$F36)))</f>
        <v>0</v>
      </c>
      <c r="I36" s="420">
        <f>IF( $F36=0,0,((($F36/$E$31)*'PLAN DE ADQUISICIONES'!G$21)*($G36/$F36)))</f>
        <v>0</v>
      </c>
      <c r="J36" s="420">
        <f>IF( $F36=0,0,((($F36/$E$31)*'PLAN DE ADQUISICIONES'!H$21)*($G36/$F36)))</f>
        <v>0</v>
      </c>
      <c r="K36" s="420">
        <f>IF( $F36=0,0,((($F36/$E$31)*'PLAN DE ADQUISICIONES'!I$21)*($G36/$F36)))</f>
        <v>0</v>
      </c>
      <c r="L36" s="420">
        <f>IF( $F36=0,0,((($F36/$E$31)*'PLAN DE ADQUISICIONES'!J$21)*($G36/$F36)))</f>
        <v>0</v>
      </c>
      <c r="M36" s="420">
        <f>IF( $F36=0,0,((($F36/$E$31)*'PLAN DE ADQUISICIONES'!K$21)*($G36/$F36)))</f>
        <v>0</v>
      </c>
      <c r="N36" s="420">
        <f>IF( $F36=0,0,((($F36/$E$31)*'PLAN DE ADQUISICIONES'!L$21)*($G36/$F36)))</f>
        <v>0</v>
      </c>
      <c r="O36" s="420">
        <f>IF( $F36=0,0,((($F36/$E$31)*'PLAN DE ADQUISICIONES'!M$21)*($G36/$F36)))</f>
        <v>0</v>
      </c>
      <c r="P36" s="420">
        <f>IF( $F36=0,0,((($F36/$E$31)*'PLAN DE ADQUISICIONES'!N$21)*($G36/$F36)))</f>
        <v>0</v>
      </c>
      <c r="Q36" s="420">
        <f>IF( $F36=0,0,((($F36/$E$31)*'PLAN DE ADQUISICIONES'!O$21)*($G36/$F36)))</f>
        <v>0</v>
      </c>
      <c r="R36" s="420">
        <f>IF( $F36=0,0,((($F36/$E$31)*'PLAN DE ADQUISICIONES'!P$21)*($G36/$F36)))</f>
        <v>0</v>
      </c>
      <c r="S36" s="420">
        <f>IF( $F36=0,0,((($F36/$E$31)*'PLAN DE ADQUISICIONES'!Q$21)*($G36/$F36)))</f>
        <v>0</v>
      </c>
      <c r="T36" s="421">
        <f>H36+I36+J36+K36+L36+M36+N36+O36+P36+Q36+R36+S36</f>
        <v>0</v>
      </c>
      <c r="U36" s="425">
        <f>IF( $F36=0,0,((($F36/$E$31)*'PLAN DE ADQUISICIONES'!R$21)*($G36/$F36)))</f>
        <v>0</v>
      </c>
      <c r="V36" s="420">
        <f>IF( $F36=0,0,((($F36/$E$31)*'PLAN DE ADQUISICIONES'!S$21)*($G36/$F36)))</f>
        <v>0</v>
      </c>
      <c r="W36" s="420">
        <f>IF( $F36=0,0,((($F36/$E$31)*'PLAN DE ADQUISICIONES'!T$21)*($G36/$F36)))</f>
        <v>0</v>
      </c>
      <c r="X36" s="420">
        <f>IF( $F36=0,0,((($F36/$E$31)*'PLAN DE ADQUISICIONES'!U$21)*($G36/$F36)))</f>
        <v>0</v>
      </c>
      <c r="Y36" s="420">
        <f>IF( $F36=0,0,((($F36/$E$31)*'PLAN DE ADQUISICIONES'!V$21)*($G36/$F36)))</f>
        <v>0</v>
      </c>
      <c r="Z36" s="420">
        <f>IF( $F36=0,0,((($F36/$E$31)*'PLAN DE ADQUISICIONES'!W$21)*($G36/$F36)))</f>
        <v>0</v>
      </c>
      <c r="AA36" s="420">
        <f>IF( $F36=0,0,((($F36/$E$31)*'PLAN DE ADQUISICIONES'!X$21)*($G36/$F36)))</f>
        <v>0</v>
      </c>
      <c r="AB36" s="420">
        <f>IF( $F36=0,0,((($F36/$E$31)*'PLAN DE ADQUISICIONES'!Y$21)*($G36/$F36)))</f>
        <v>0</v>
      </c>
      <c r="AC36" s="420">
        <f>IF( $F36=0,0,((($F36/$E$31)*'PLAN DE ADQUISICIONES'!Z$21)*($G36/$F36)))</f>
        <v>0</v>
      </c>
      <c r="AD36" s="420">
        <f>IF( $F36=0,0,((($F36/$E$31)*'PLAN DE ADQUISICIONES'!AA$21)*($G36/$F36)))</f>
        <v>0</v>
      </c>
      <c r="AE36" s="420">
        <f>IF( $F36=0,0,((($F36/$E$31)*'PLAN DE ADQUISICIONES'!AB$21)*($G36/$F36)))</f>
        <v>0</v>
      </c>
      <c r="AF36" s="420">
        <f>IF( $F36=0,0,((($F36/$E$31)*'PLAN DE ADQUISICIONES'!AC$21)*($G36/$F36)))</f>
        <v>0</v>
      </c>
      <c r="AG36" s="423">
        <f>U36+V36+W36+X36+Y36+Z36+AA36+AB36+AC36+AD36+AE36+AF36</f>
        <v>0</v>
      </c>
      <c r="AH36" s="424">
        <f>IF( $F36=0,0,((($F36/$E$31)*'PLAN DE ADQUISICIONES'!AD$21)*($G36/$F36)))</f>
        <v>0</v>
      </c>
      <c r="AI36" s="420">
        <f>IF( $F36=0,0,((($F36/$E$31)*'PLAN DE ADQUISICIONES'!AE$21)*($G36/$F36)))</f>
        <v>0</v>
      </c>
      <c r="AJ36" s="420">
        <f>IF( $F36=0,0,((($F36/$E$31)*'PLAN DE ADQUISICIONES'!AF$21)*($G36/$F36)))</f>
        <v>0</v>
      </c>
      <c r="AK36" s="420">
        <f>IF( $F36=0,0,((($F36/$E$31)*'PLAN DE ADQUISICIONES'!AG$21)*($G36/$F36)))</f>
        <v>0</v>
      </c>
      <c r="AL36" s="420">
        <f>IF( $F36=0,0,((($F36/$E$31)*'PLAN DE ADQUISICIONES'!AH$21)*($G36/$F36)))</f>
        <v>0</v>
      </c>
      <c r="AM36" s="420">
        <f>IF( $F36=0,0,((($F36/$E$31)*'PLAN DE ADQUISICIONES'!AI$21)*($G36/$F36)))</f>
        <v>0</v>
      </c>
      <c r="AN36" s="420">
        <f>IF( $F36=0,0,((($F36/$E$31)*'PLAN DE ADQUISICIONES'!AJ$21)*($G36/$F36)))</f>
        <v>0</v>
      </c>
      <c r="AO36" s="420">
        <f>IF( $F36=0,0,((($F36/$E$31)*'PLAN DE ADQUISICIONES'!AK$21)*($G36/$F36)))</f>
        <v>0</v>
      </c>
      <c r="AP36" s="420">
        <f>IF( $F36=0,0,((($F36/$E$31)*'PLAN DE ADQUISICIONES'!AL$21)*($G36/$F36)))</f>
        <v>0</v>
      </c>
      <c r="AQ36" s="420">
        <f>IF( $F36=0,0,((($F36/$E$31)*'PLAN DE ADQUISICIONES'!AM$21)*($G36/$F36)))</f>
        <v>0</v>
      </c>
      <c r="AR36" s="420">
        <f>IF( $F36=0,0,((($F36/$E$31)*'PLAN DE ADQUISICIONES'!AN$21)*($G36/$F36)))</f>
        <v>0</v>
      </c>
      <c r="AS36" s="420">
        <f>IF( $F36=0,0,((($F36/$E$31)*'PLAN DE ADQUISICIONES'!AO$21)*($G36/$F36)))</f>
        <v>0</v>
      </c>
      <c r="AT36" s="423">
        <f>AH36+AI36+AJ36+AK36+AL36+AM36+AN36+AO36+AP36+AQ36+AR36+AS36</f>
        <v>0</v>
      </c>
      <c r="AU36" s="426">
        <f>AS36+AR36+AQ36+AP36+AO36+AN36+AM36+AL36+AK36+AJ36+AI36+AH36+AF36+AE36+AD36+AC36+AB36+AA36+Z36+Y36+X36+W36+V36+U36+S36+R36+Q36+P36+O36+N36+M36+L36+K36+J36+I36+H36</f>
        <v>0</v>
      </c>
      <c r="AV36" s="392">
        <f t="shared" si="1"/>
        <v>0</v>
      </c>
    </row>
    <row r="37" spans="2:48" s="394" customFormat="1" ht="12.75" customHeight="1" x14ac:dyDescent="0.15">
      <c r="B37" s="406" t="str">
        <f>+'FORMATO COSTEO C1'!C$142</f>
        <v>1.1.5</v>
      </c>
      <c r="C37" s="430" t="str">
        <f>+'FORMATO COSTEO C1'!B$142</f>
        <v>Pre seleccionar a los beneficiarios a ser capacitados</v>
      </c>
      <c r="D37" s="408" t="str">
        <f>+'FORMATO COSTEO C1'!D$142</f>
        <v>Persona</v>
      </c>
      <c r="E37" s="409">
        <f>+'FORMATO COSTEO C1'!E$142</f>
        <v>396</v>
      </c>
      <c r="F37" s="410">
        <f>SUM(F38:F42)</f>
        <v>0</v>
      </c>
      <c r="G37" s="413">
        <f t="shared" ref="G37:P37" si="12">SUM(G38:G42)</f>
        <v>0</v>
      </c>
      <c r="H37" s="414">
        <f t="shared" si="12"/>
        <v>0</v>
      </c>
      <c r="I37" s="410">
        <f>SUM(I38:I42)</f>
        <v>0</v>
      </c>
      <c r="J37" s="410">
        <f>SUM(J38:J42)</f>
        <v>0</v>
      </c>
      <c r="K37" s="410">
        <f>SUM(K38:K42)</f>
        <v>0</v>
      </c>
      <c r="L37" s="410">
        <f>SUM(L38:L42)</f>
        <v>0</v>
      </c>
      <c r="M37" s="410">
        <f>SUM(M38:M42)</f>
        <v>0</v>
      </c>
      <c r="N37" s="410">
        <f t="shared" si="12"/>
        <v>0</v>
      </c>
      <c r="O37" s="410">
        <f t="shared" si="12"/>
        <v>0</v>
      </c>
      <c r="P37" s="410">
        <f t="shared" si="12"/>
        <v>0</v>
      </c>
      <c r="Q37" s="410">
        <f>SUM(Q38:Q42)</f>
        <v>0</v>
      </c>
      <c r="R37" s="410">
        <f>SUM(R38:R42)</f>
        <v>0</v>
      </c>
      <c r="S37" s="410">
        <f>SUM(S38:S42)</f>
        <v>0</v>
      </c>
      <c r="T37" s="411">
        <f>SUM(T38:T42)</f>
        <v>0</v>
      </c>
      <c r="U37" s="412">
        <f t="shared" ref="U37:AS37" si="13">SUM(U38:U42)</f>
        <v>0</v>
      </c>
      <c r="V37" s="410">
        <f t="shared" si="13"/>
        <v>0</v>
      </c>
      <c r="W37" s="410">
        <f t="shared" si="13"/>
        <v>0</v>
      </c>
      <c r="X37" s="410">
        <f t="shared" si="13"/>
        <v>0</v>
      </c>
      <c r="Y37" s="410">
        <f t="shared" si="13"/>
        <v>0</v>
      </c>
      <c r="Z37" s="410">
        <f t="shared" si="13"/>
        <v>0</v>
      </c>
      <c r="AA37" s="410">
        <f t="shared" si="13"/>
        <v>0</v>
      </c>
      <c r="AB37" s="410">
        <f t="shared" si="13"/>
        <v>0</v>
      </c>
      <c r="AC37" s="410">
        <f t="shared" si="13"/>
        <v>0</v>
      </c>
      <c r="AD37" s="410">
        <f t="shared" si="13"/>
        <v>0</v>
      </c>
      <c r="AE37" s="410">
        <f t="shared" si="13"/>
        <v>0</v>
      </c>
      <c r="AF37" s="410">
        <f t="shared" si="13"/>
        <v>0</v>
      </c>
      <c r="AG37" s="413">
        <f t="shared" si="13"/>
        <v>0</v>
      </c>
      <c r="AH37" s="414">
        <f t="shared" si="13"/>
        <v>0</v>
      </c>
      <c r="AI37" s="410">
        <f t="shared" si="13"/>
        <v>0</v>
      </c>
      <c r="AJ37" s="410">
        <f t="shared" si="13"/>
        <v>0</v>
      </c>
      <c r="AK37" s="410">
        <f t="shared" si="13"/>
        <v>0</v>
      </c>
      <c r="AL37" s="410">
        <f t="shared" si="13"/>
        <v>0</v>
      </c>
      <c r="AM37" s="410">
        <f t="shared" si="13"/>
        <v>0</v>
      </c>
      <c r="AN37" s="410">
        <f t="shared" si="13"/>
        <v>0</v>
      </c>
      <c r="AO37" s="410">
        <f t="shared" si="13"/>
        <v>0</v>
      </c>
      <c r="AP37" s="410">
        <f t="shared" si="13"/>
        <v>0</v>
      </c>
      <c r="AQ37" s="410">
        <f t="shared" si="13"/>
        <v>0</v>
      </c>
      <c r="AR37" s="410">
        <f t="shared" si="13"/>
        <v>0</v>
      </c>
      <c r="AS37" s="410">
        <f t="shared" si="13"/>
        <v>0</v>
      </c>
      <c r="AT37" s="413">
        <f>SUM(AT38:AT42)</f>
        <v>0</v>
      </c>
      <c r="AU37" s="415">
        <f>SUM(AU38:AU42)</f>
        <v>0</v>
      </c>
      <c r="AV37" s="392">
        <f t="shared" si="1"/>
        <v>0</v>
      </c>
    </row>
    <row r="38" spans="2:48" s="394" customFormat="1" ht="12.75" customHeight="1" x14ac:dyDescent="0.15">
      <c r="B38" s="416" t="str">
        <f>+'FORMATO COSTEO C1'!C$144</f>
        <v>1.1.5.1</v>
      </c>
      <c r="C38" s="417" t="str">
        <f>+'FORMATO COSTEO C1'!B$144</f>
        <v>Categoría de gasto</v>
      </c>
      <c r="D38" s="428"/>
      <c r="E38" s="429"/>
      <c r="F38" s="420">
        <f>+'FORMATO COSTEO C1'!G144</f>
        <v>0</v>
      </c>
      <c r="G38" s="423">
        <f>+'FORMATO COSTEO C1'!O144</f>
        <v>0</v>
      </c>
      <c r="H38" s="560">
        <f>IF( $F38=0,0,((($F38/$E$37)*'PLAN DE ADQUISICIONES'!F$22)*($G38/$F38)))</f>
        <v>0</v>
      </c>
      <c r="I38" s="420">
        <f>IF( $F38=0,0,((($F38/$E$37)*'PLAN DE ADQUISICIONES'!G$22)*($G38/$F38)))</f>
        <v>0</v>
      </c>
      <c r="J38" s="420">
        <f>IF( $F38=0,0,((($F38/$E$37)*'PLAN DE ADQUISICIONES'!H$22)*($G38/$F38)))</f>
        <v>0</v>
      </c>
      <c r="K38" s="420">
        <f>IF( $F38=0,0,((($F38/$E$37)*'PLAN DE ADQUISICIONES'!I$22)*($G38/$F38)))</f>
        <v>0</v>
      </c>
      <c r="L38" s="420">
        <f>IF( $F38=0,0,((($F38/$E$37)*'PLAN DE ADQUISICIONES'!J$22)*($G38/$F38)))</f>
        <v>0</v>
      </c>
      <c r="M38" s="420">
        <f>IF( $F38=0,0,((($F38/$E$37)*'PLAN DE ADQUISICIONES'!K$22)*($G38/$F38)))</f>
        <v>0</v>
      </c>
      <c r="N38" s="420">
        <f>IF( $F38=0,0,((($F38/$E$37)*'PLAN DE ADQUISICIONES'!L$22)*($G38/$F38)))</f>
        <v>0</v>
      </c>
      <c r="O38" s="420">
        <f>IF( $F38=0,0,((($F38/$E$37)*'PLAN DE ADQUISICIONES'!M$22)*($G38/$F38)))</f>
        <v>0</v>
      </c>
      <c r="P38" s="420">
        <f>IF( $F38=0,0,((($F38/$E$37)*'PLAN DE ADQUISICIONES'!N$22)*($G38/$F38)))</f>
        <v>0</v>
      </c>
      <c r="Q38" s="420">
        <f>IF( $F38=0,0,((($F38/$E$37)*'PLAN DE ADQUISICIONES'!O$22)*($G38/$F38)))</f>
        <v>0</v>
      </c>
      <c r="R38" s="420">
        <f>IF( $F38=0,0,((($F38/$E$37)*'PLAN DE ADQUISICIONES'!P$22)*($G38/$F38)))</f>
        <v>0</v>
      </c>
      <c r="S38" s="420">
        <f>IF( $F38=0,0,((($F38/$E$37)*'PLAN DE ADQUISICIONES'!Q$22)*($G38/$F38)))</f>
        <v>0</v>
      </c>
      <c r="T38" s="421">
        <f>H38+I38+J38+K38+L38+M38+N38+O38+P38+Q38+R38+S38</f>
        <v>0</v>
      </c>
      <c r="U38" s="425">
        <f>IF( $F38=0,0,((($F38/$E$37)*'PLAN DE ADQUISICIONES'!R$22)*($G38/$F38)))</f>
        <v>0</v>
      </c>
      <c r="V38" s="420">
        <f>IF( $F38=0,0,((($F38/$E$37)*'PLAN DE ADQUISICIONES'!S$22)*($G38/$F38)))</f>
        <v>0</v>
      </c>
      <c r="W38" s="420">
        <f>IF( $F38=0,0,((($F38/$E$37)*'PLAN DE ADQUISICIONES'!T$22)*($G38/$F38)))</f>
        <v>0</v>
      </c>
      <c r="X38" s="420">
        <f>IF( $F38=0,0,((($F38/$E$37)*'PLAN DE ADQUISICIONES'!U$22)*($G38/$F38)))</f>
        <v>0</v>
      </c>
      <c r="Y38" s="420">
        <f>IF( $F38=0,0,((($F38/$E$37)*'PLAN DE ADQUISICIONES'!V$22)*($G38/$F38)))</f>
        <v>0</v>
      </c>
      <c r="Z38" s="420">
        <f>IF( $F38=0,0,((($F38/$E$37)*'PLAN DE ADQUISICIONES'!W$22)*($G38/$F38)))</f>
        <v>0</v>
      </c>
      <c r="AA38" s="420">
        <f>IF( $F38=0,0,((($F38/$E$37)*'PLAN DE ADQUISICIONES'!X$22)*($G38/$F38)))</f>
        <v>0</v>
      </c>
      <c r="AB38" s="420">
        <f>IF( $F38=0,0,((($F38/$E$37)*'PLAN DE ADQUISICIONES'!Y$22)*($G38/$F38)))</f>
        <v>0</v>
      </c>
      <c r="AC38" s="420">
        <f>IF( $F38=0,0,((($F38/$E$37)*'PLAN DE ADQUISICIONES'!Z$22)*($G38/$F38)))</f>
        <v>0</v>
      </c>
      <c r="AD38" s="420">
        <f>IF( $F38=0,0,((($F38/$E$37)*'PLAN DE ADQUISICIONES'!AA$22)*($G38/$F38)))</f>
        <v>0</v>
      </c>
      <c r="AE38" s="420">
        <f>IF( $F38=0,0,((($F38/$E$37)*'PLAN DE ADQUISICIONES'!AB$22)*($G38/$F38)))</f>
        <v>0</v>
      </c>
      <c r="AF38" s="420">
        <f>IF( $F38=0,0,((($F38/$E$37)*'PLAN DE ADQUISICIONES'!AC$22)*($G38/$F38)))</f>
        <v>0</v>
      </c>
      <c r="AG38" s="423">
        <f>U38+V38+W38+X38+Y38+Z38+AA38+AB38+AC38+AD38+AE38+AF38</f>
        <v>0</v>
      </c>
      <c r="AH38" s="424">
        <f>IF( $F38=0,0,((($F38/$E$37)*'PLAN DE ADQUISICIONES'!AD$22)*($G38/$F38)))</f>
        <v>0</v>
      </c>
      <c r="AI38" s="420">
        <f>IF( $F38=0,0,((($F38/$E$37)*'PLAN DE ADQUISICIONES'!AE$22)*($G38/$F38)))</f>
        <v>0</v>
      </c>
      <c r="AJ38" s="420">
        <f>IF( $F38=0,0,((($F38/$E$37)*'PLAN DE ADQUISICIONES'!AF$22)*($G38/$F38)))</f>
        <v>0</v>
      </c>
      <c r="AK38" s="420">
        <f>IF( $F38=0,0,((($F38/$E$37)*'PLAN DE ADQUISICIONES'!AG$22)*($G38/$F38)))</f>
        <v>0</v>
      </c>
      <c r="AL38" s="420">
        <f>IF( $F38=0,0,((($F38/$E$37)*'PLAN DE ADQUISICIONES'!AH$22)*($G38/$F38)))</f>
        <v>0</v>
      </c>
      <c r="AM38" s="420">
        <f>IF( $F38=0,0,((($F38/$E$37)*'PLAN DE ADQUISICIONES'!AI$22)*($G38/$F38)))</f>
        <v>0</v>
      </c>
      <c r="AN38" s="420">
        <f>IF( $F38=0,0,((($F38/$E$37)*'PLAN DE ADQUISICIONES'!AJ$22)*($G38/$F38)))</f>
        <v>0</v>
      </c>
      <c r="AO38" s="420">
        <f>IF( $F38=0,0,((($F38/$E$37)*'PLAN DE ADQUISICIONES'!AK$22)*($G38/$F38)))</f>
        <v>0</v>
      </c>
      <c r="AP38" s="420">
        <f>IF( $F38=0,0,((($F38/$E$37)*'PLAN DE ADQUISICIONES'!AL$22)*($G38/$F38)))</f>
        <v>0</v>
      </c>
      <c r="AQ38" s="420">
        <f>IF( $F38=0,0,((($F38/$E$37)*'PLAN DE ADQUISICIONES'!AM$22)*($G38/$F38)))</f>
        <v>0</v>
      </c>
      <c r="AR38" s="420">
        <f>IF( $F38=0,0,((($F38/$E$37)*'PLAN DE ADQUISICIONES'!AN$22)*($G38/$F38)))</f>
        <v>0</v>
      </c>
      <c r="AS38" s="420">
        <f>IF( $F38=0,0,((($F38/$E$37)*'PLAN DE ADQUISICIONES'!AO$22)*($G38/$F38)))</f>
        <v>0</v>
      </c>
      <c r="AT38" s="423">
        <f>AH38+AI38+AJ38+AK38+AL38+AM38+AN38+AO38+AP38+AQ38+AR38+AS38</f>
        <v>0</v>
      </c>
      <c r="AU38" s="426">
        <f>AS38+AR38+AQ38+AP38+AO38+AN38+AM38+AL38+AK38+AJ38+AI38+AH38+AF38+AE38+AD38+AC38+AB38+AA38+Z38+Y38+X38+W38+V38+U38+S38+R38+Q38+P38+O38+N38+M38+L38+K38+J38+I38+H38</f>
        <v>0</v>
      </c>
      <c r="AV38" s="392">
        <f t="shared" si="1"/>
        <v>0</v>
      </c>
    </row>
    <row r="39" spans="2:48" s="394" customFormat="1" ht="12.75" customHeight="1" x14ac:dyDescent="0.15">
      <c r="B39" s="416" t="str">
        <f>+'FORMATO COSTEO C1'!C$150</f>
        <v>1.1.5.2</v>
      </c>
      <c r="C39" s="417" t="str">
        <f>+'FORMATO COSTEO C1'!B$150</f>
        <v>Categoría de gasto</v>
      </c>
      <c r="D39" s="428"/>
      <c r="E39" s="429"/>
      <c r="F39" s="420">
        <f>+'FORMATO COSTEO C1'!G150</f>
        <v>0</v>
      </c>
      <c r="G39" s="423">
        <f>+'FORMATO COSTEO C1'!O150</f>
        <v>0</v>
      </c>
      <c r="H39" s="424">
        <f>IF( $F39=0,0,((($F39/$E$37)*'PLAN DE ADQUISICIONES'!F$22)*($G39/$F39)))</f>
        <v>0</v>
      </c>
      <c r="I39" s="420">
        <f>IF( $F39=0,0,((($F39/$E$37)*'PLAN DE ADQUISICIONES'!G$22)*($G39/$F39)))</f>
        <v>0</v>
      </c>
      <c r="J39" s="420">
        <f>IF( $F39=0,0,((($F39/$E$37)*'PLAN DE ADQUISICIONES'!H$22)*($G39/$F39)))</f>
        <v>0</v>
      </c>
      <c r="K39" s="420">
        <f>IF( $F39=0,0,((($F39/$E$37)*'PLAN DE ADQUISICIONES'!I$22)*($G39/$F39)))</f>
        <v>0</v>
      </c>
      <c r="L39" s="420">
        <f>IF( $F39=0,0,((($F39/$E$37)*'PLAN DE ADQUISICIONES'!J$22)*($G39/$F39)))</f>
        <v>0</v>
      </c>
      <c r="M39" s="420">
        <f>IF( $F39=0,0,((($F39/$E$37)*'PLAN DE ADQUISICIONES'!K$22)*($G39/$F39)))</f>
        <v>0</v>
      </c>
      <c r="N39" s="420">
        <f>IF( $F39=0,0,((($F39/$E$37)*'PLAN DE ADQUISICIONES'!L$22)*($G39/$F39)))</f>
        <v>0</v>
      </c>
      <c r="O39" s="420">
        <f>IF( $F39=0,0,((($F39/$E$37)*'PLAN DE ADQUISICIONES'!M$22)*($G39/$F39)))</f>
        <v>0</v>
      </c>
      <c r="P39" s="420">
        <f>IF( $F39=0,0,((($F39/$E$37)*'PLAN DE ADQUISICIONES'!N$22)*($G39/$F39)))</f>
        <v>0</v>
      </c>
      <c r="Q39" s="420">
        <f>IF( $F39=0,0,((($F39/$E$37)*'PLAN DE ADQUISICIONES'!O$22)*($G39/$F39)))</f>
        <v>0</v>
      </c>
      <c r="R39" s="420">
        <f>IF( $F39=0,0,((($F39/$E$37)*'PLAN DE ADQUISICIONES'!P$22)*($G39/$F39)))</f>
        <v>0</v>
      </c>
      <c r="S39" s="420">
        <f>IF( $F39=0,0,((($F39/$E$37)*'PLAN DE ADQUISICIONES'!Q$22)*($G39/$F39)))</f>
        <v>0</v>
      </c>
      <c r="T39" s="421">
        <f>H39+I39+J39+K39+L39+M39+N39+O39+P39+Q39+R39+S39</f>
        <v>0</v>
      </c>
      <c r="U39" s="425">
        <f>IF( $F39=0,0,((($F39/$E$37)*'PLAN DE ADQUISICIONES'!R$22)*($G39/$F39)))</f>
        <v>0</v>
      </c>
      <c r="V39" s="420">
        <f>IF( $F39=0,0,((($F39/$E$37)*'PLAN DE ADQUISICIONES'!S$22)*($G39/$F39)))</f>
        <v>0</v>
      </c>
      <c r="W39" s="420">
        <f>IF( $F39=0,0,((($F39/$E$37)*'PLAN DE ADQUISICIONES'!T$22)*($G39/$F39)))</f>
        <v>0</v>
      </c>
      <c r="X39" s="420">
        <f>IF( $F39=0,0,((($F39/$E$37)*'PLAN DE ADQUISICIONES'!U$22)*($G39/$F39)))</f>
        <v>0</v>
      </c>
      <c r="Y39" s="420">
        <f>IF( $F39=0,0,((($F39/$E$37)*'PLAN DE ADQUISICIONES'!V$22)*($G39/$F39)))</f>
        <v>0</v>
      </c>
      <c r="Z39" s="420">
        <f>IF( $F39=0,0,((($F39/$E$37)*'PLAN DE ADQUISICIONES'!W$22)*($G39/$F39)))</f>
        <v>0</v>
      </c>
      <c r="AA39" s="420">
        <f>IF( $F39=0,0,((($F39/$E$37)*'PLAN DE ADQUISICIONES'!X$22)*($G39/$F39)))</f>
        <v>0</v>
      </c>
      <c r="AB39" s="420">
        <f>IF( $F39=0,0,((($F39/$E$37)*'PLAN DE ADQUISICIONES'!Y$22)*($G39/$F39)))</f>
        <v>0</v>
      </c>
      <c r="AC39" s="420">
        <f>IF( $F39=0,0,((($F39/$E$37)*'PLAN DE ADQUISICIONES'!Z$22)*($G39/$F39)))</f>
        <v>0</v>
      </c>
      <c r="AD39" s="420">
        <f>IF( $F39=0,0,((($F39/$E$37)*'PLAN DE ADQUISICIONES'!AA$22)*($G39/$F39)))</f>
        <v>0</v>
      </c>
      <c r="AE39" s="420">
        <f>IF( $F39=0,0,((($F39/$E$37)*'PLAN DE ADQUISICIONES'!AB$22)*($G39/$F39)))</f>
        <v>0</v>
      </c>
      <c r="AF39" s="420">
        <f>IF( $F39=0,0,((($F39/$E$37)*'PLAN DE ADQUISICIONES'!AC$22)*($G39/$F39)))</f>
        <v>0</v>
      </c>
      <c r="AG39" s="423">
        <f>U39+V39+W39+X39+Y39+Z39+AA39+AB39+AC39+AD39+AE39+AF39</f>
        <v>0</v>
      </c>
      <c r="AH39" s="424">
        <f>IF( $F39=0,0,((($F39/$E$37)*'PLAN DE ADQUISICIONES'!AD$22)*($G39/$F39)))</f>
        <v>0</v>
      </c>
      <c r="AI39" s="420">
        <f>IF( $F39=0,0,((($F39/$E$37)*'PLAN DE ADQUISICIONES'!AE$22)*($G39/$F39)))</f>
        <v>0</v>
      </c>
      <c r="AJ39" s="420">
        <f>IF( $F39=0,0,((($F39/$E$37)*'PLAN DE ADQUISICIONES'!AF$22)*($G39/$F39)))</f>
        <v>0</v>
      </c>
      <c r="AK39" s="420">
        <f>IF( $F39=0,0,((($F39/$E$37)*'PLAN DE ADQUISICIONES'!AG$22)*($G39/$F39)))</f>
        <v>0</v>
      </c>
      <c r="AL39" s="420">
        <f>IF( $F39=0,0,((($F39/$E$37)*'PLAN DE ADQUISICIONES'!AH$22)*($G39/$F39)))</f>
        <v>0</v>
      </c>
      <c r="AM39" s="420">
        <f>IF( $F39=0,0,((($F39/$E$37)*'PLAN DE ADQUISICIONES'!AI$22)*($G39/$F39)))</f>
        <v>0</v>
      </c>
      <c r="AN39" s="420">
        <f>IF( $F39=0,0,((($F39/$E$37)*'PLAN DE ADQUISICIONES'!AJ$22)*($G39/$F39)))</f>
        <v>0</v>
      </c>
      <c r="AO39" s="420">
        <f>IF( $F39=0,0,((($F39/$E$37)*'PLAN DE ADQUISICIONES'!AK$22)*($G39/$F39)))</f>
        <v>0</v>
      </c>
      <c r="AP39" s="420">
        <f>IF( $F39=0,0,((($F39/$E$37)*'PLAN DE ADQUISICIONES'!AL$22)*($G39/$F39)))</f>
        <v>0</v>
      </c>
      <c r="AQ39" s="420">
        <f>IF( $F39=0,0,((($F39/$E$37)*'PLAN DE ADQUISICIONES'!AM$22)*($G39/$F39)))</f>
        <v>0</v>
      </c>
      <c r="AR39" s="420">
        <f>IF( $F39=0,0,((($F39/$E$37)*'PLAN DE ADQUISICIONES'!AN$22)*($G39/$F39)))</f>
        <v>0</v>
      </c>
      <c r="AS39" s="420">
        <f>IF( $F39=0,0,((($F39/$E$37)*'PLAN DE ADQUISICIONES'!AO$22)*($G39/$F39)))</f>
        <v>0</v>
      </c>
      <c r="AT39" s="423">
        <f>AH39+AI39+AJ39+AK39+AL39+AM39+AN39+AO39+AP39+AQ39+AR39+AS39</f>
        <v>0</v>
      </c>
      <c r="AU39" s="426">
        <f>AS39+AR39+AQ39+AP39+AO39+AN39+AM39+AL39+AK39+AJ39+AI39+AH39+AF39+AE39+AD39+AC39+AB39+AA39+Z39+Y39+X39+W39+V39+U39+S39+R39+Q39+P39+O39+N39+M39+L39+K39+J39+I39+H39</f>
        <v>0</v>
      </c>
      <c r="AV39" s="392">
        <f t="shared" si="1"/>
        <v>0</v>
      </c>
    </row>
    <row r="40" spans="2:48" s="405" customFormat="1" ht="12.75" customHeight="1" outlineLevel="1" x14ac:dyDescent="0.15">
      <c r="B40" s="416" t="str">
        <f>+'FORMATO COSTEO C1'!C$156</f>
        <v>1.1.5.3</v>
      </c>
      <c r="C40" s="417" t="str">
        <f>+'FORMATO COSTEO C1'!B$156</f>
        <v>Categoría de gasto</v>
      </c>
      <c r="D40" s="428"/>
      <c r="E40" s="429"/>
      <c r="F40" s="420">
        <f>+'FORMATO COSTEO C1'!G156</f>
        <v>0</v>
      </c>
      <c r="G40" s="423">
        <f>+'FORMATO COSTEO C1'!O156</f>
        <v>0</v>
      </c>
      <c r="H40" s="424">
        <f>IF( $F40=0,0,((($F40/$E$37)*'PLAN DE ADQUISICIONES'!F$22)*($G40/$F40)))</f>
        <v>0</v>
      </c>
      <c r="I40" s="420">
        <f>IF( $F40=0,0,((($F40/$E$37)*'PLAN DE ADQUISICIONES'!G$22)*($G40/$F40)))</f>
        <v>0</v>
      </c>
      <c r="J40" s="420">
        <f>IF( $F40=0,0,((($F40/$E$37)*'PLAN DE ADQUISICIONES'!H$22)*($G40/$F40)))</f>
        <v>0</v>
      </c>
      <c r="K40" s="420">
        <f>IF( $F40=0,0,((($F40/$E$37)*'PLAN DE ADQUISICIONES'!I$22)*($G40/$F40)))</f>
        <v>0</v>
      </c>
      <c r="L40" s="420">
        <f>IF( $F40=0,0,((($F40/$E$37)*'PLAN DE ADQUISICIONES'!J$22)*($G40/$F40)))</f>
        <v>0</v>
      </c>
      <c r="M40" s="420">
        <f>IF( $F40=0,0,((($F40/$E$37)*'PLAN DE ADQUISICIONES'!K$22)*($G40/$F40)))</f>
        <v>0</v>
      </c>
      <c r="N40" s="420">
        <f>IF( $F40=0,0,((($F40/$E$37)*'PLAN DE ADQUISICIONES'!L$22)*($G40/$F40)))</f>
        <v>0</v>
      </c>
      <c r="O40" s="420">
        <f>IF( $F40=0,0,((($F40/$E$37)*'PLAN DE ADQUISICIONES'!M$22)*($G40/$F40)))</f>
        <v>0</v>
      </c>
      <c r="P40" s="420">
        <f>IF( $F40=0,0,((($F40/$E$37)*'PLAN DE ADQUISICIONES'!N$22)*($G40/$F40)))</f>
        <v>0</v>
      </c>
      <c r="Q40" s="420">
        <f>IF( $F40=0,0,((($F40/$E$37)*'PLAN DE ADQUISICIONES'!O$22)*($G40/$F40)))</f>
        <v>0</v>
      </c>
      <c r="R40" s="420">
        <f>IF( $F40=0,0,((($F40/$E$37)*'PLAN DE ADQUISICIONES'!P$22)*($G40/$F40)))</f>
        <v>0</v>
      </c>
      <c r="S40" s="420">
        <f>IF( $F40=0,0,((($F40/$E$37)*'PLAN DE ADQUISICIONES'!Q$22)*($G40/$F40)))</f>
        <v>0</v>
      </c>
      <c r="T40" s="421">
        <f>H40+I40+J40+K40+L40+M40+N40+O40+P40+Q40+R40+S40</f>
        <v>0</v>
      </c>
      <c r="U40" s="425">
        <f>IF( $F40=0,0,((($F40/$E$37)*'PLAN DE ADQUISICIONES'!R$22)*($G40/$F40)))</f>
        <v>0</v>
      </c>
      <c r="V40" s="420">
        <f>IF( $F40=0,0,((($F40/$E$37)*'PLAN DE ADQUISICIONES'!S$22)*($G40/$F40)))</f>
        <v>0</v>
      </c>
      <c r="W40" s="420">
        <f>IF( $F40=0,0,((($F40/$E$37)*'PLAN DE ADQUISICIONES'!T$22)*($G40/$F40)))</f>
        <v>0</v>
      </c>
      <c r="X40" s="420">
        <f>IF( $F40=0,0,((($F40/$E$37)*'PLAN DE ADQUISICIONES'!U$22)*($G40/$F40)))</f>
        <v>0</v>
      </c>
      <c r="Y40" s="420">
        <f>IF( $F40=0,0,((($F40/$E$37)*'PLAN DE ADQUISICIONES'!V$22)*($G40/$F40)))</f>
        <v>0</v>
      </c>
      <c r="Z40" s="420">
        <f>IF( $F40=0,0,((($F40/$E$37)*'PLAN DE ADQUISICIONES'!W$22)*($G40/$F40)))</f>
        <v>0</v>
      </c>
      <c r="AA40" s="420">
        <f>IF( $F40=0,0,((($F40/$E$37)*'PLAN DE ADQUISICIONES'!X$22)*($G40/$F40)))</f>
        <v>0</v>
      </c>
      <c r="AB40" s="420">
        <f>IF( $F40=0,0,((($F40/$E$37)*'PLAN DE ADQUISICIONES'!Y$22)*($G40/$F40)))</f>
        <v>0</v>
      </c>
      <c r="AC40" s="420">
        <f>IF( $F40=0,0,((($F40/$E$37)*'PLAN DE ADQUISICIONES'!Z$22)*($G40/$F40)))</f>
        <v>0</v>
      </c>
      <c r="AD40" s="420">
        <f>IF( $F40=0,0,((($F40/$E$37)*'PLAN DE ADQUISICIONES'!AA$22)*($G40/$F40)))</f>
        <v>0</v>
      </c>
      <c r="AE40" s="420">
        <f>IF( $F40=0,0,((($F40/$E$37)*'PLAN DE ADQUISICIONES'!AB$22)*($G40/$F40)))</f>
        <v>0</v>
      </c>
      <c r="AF40" s="420">
        <f>IF( $F40=0,0,((($F40/$E$37)*'PLAN DE ADQUISICIONES'!AC$22)*($G40/$F40)))</f>
        <v>0</v>
      </c>
      <c r="AG40" s="423">
        <f>U40+V40+W40+X40+Y40+Z40+AA40+AB40+AC40+AD40+AE40+AF40</f>
        <v>0</v>
      </c>
      <c r="AH40" s="424">
        <f>IF( $F40=0,0,((($F40/$E$37)*'PLAN DE ADQUISICIONES'!AD$22)*($G40/$F40)))</f>
        <v>0</v>
      </c>
      <c r="AI40" s="420">
        <f>IF( $F40=0,0,((($F40/$E$37)*'PLAN DE ADQUISICIONES'!AE$22)*($G40/$F40)))</f>
        <v>0</v>
      </c>
      <c r="AJ40" s="420">
        <f>IF( $F40=0,0,((($F40/$E$37)*'PLAN DE ADQUISICIONES'!AF$22)*($G40/$F40)))</f>
        <v>0</v>
      </c>
      <c r="AK40" s="420">
        <f>IF( $F40=0,0,((($F40/$E$37)*'PLAN DE ADQUISICIONES'!AG$22)*($G40/$F40)))</f>
        <v>0</v>
      </c>
      <c r="AL40" s="420">
        <f>IF( $F40=0,0,((($F40/$E$37)*'PLAN DE ADQUISICIONES'!AH$22)*($G40/$F40)))</f>
        <v>0</v>
      </c>
      <c r="AM40" s="420">
        <f>IF( $F40=0,0,((($F40/$E$37)*'PLAN DE ADQUISICIONES'!AI$22)*($G40/$F40)))</f>
        <v>0</v>
      </c>
      <c r="AN40" s="420">
        <f>IF( $F40=0,0,((($F40/$E$37)*'PLAN DE ADQUISICIONES'!AJ$22)*($G40/$F40)))</f>
        <v>0</v>
      </c>
      <c r="AO40" s="420">
        <f>IF( $F40=0,0,((($F40/$E$37)*'PLAN DE ADQUISICIONES'!AK$22)*($G40/$F40)))</f>
        <v>0</v>
      </c>
      <c r="AP40" s="420">
        <f>IF( $F40=0,0,((($F40/$E$37)*'PLAN DE ADQUISICIONES'!AL$22)*($G40/$F40)))</f>
        <v>0</v>
      </c>
      <c r="AQ40" s="420">
        <f>IF( $F40=0,0,((($F40/$E$37)*'PLAN DE ADQUISICIONES'!AM$22)*($G40/$F40)))</f>
        <v>0</v>
      </c>
      <c r="AR40" s="420">
        <f>IF( $F40=0,0,((($F40/$E$37)*'PLAN DE ADQUISICIONES'!AN$22)*($G40/$F40)))</f>
        <v>0</v>
      </c>
      <c r="AS40" s="420">
        <f>IF( $F40=0,0,((($F40/$E$37)*'PLAN DE ADQUISICIONES'!AO$22)*($G40/$F40)))</f>
        <v>0</v>
      </c>
      <c r="AT40" s="423">
        <f>AH40+AI40+AJ40+AK40+AL40+AM40+AN40+AO40+AP40+AQ40+AR40+AS40</f>
        <v>0</v>
      </c>
      <c r="AU40" s="426">
        <f>AS40+AR40+AQ40+AP40+AO40+AN40+AM40+AL40+AK40+AJ40+AI40+AH40+AF40+AE40+AD40+AC40+AB40+AA40+Z40+Y40+X40+W40+V40+U40+S40+R40+Q40+P40+O40+N40+M40+L40+K40+J40+I40+H40</f>
        <v>0</v>
      </c>
      <c r="AV40" s="392">
        <f t="shared" si="1"/>
        <v>0</v>
      </c>
    </row>
    <row r="41" spans="2:48" s="394" customFormat="1" ht="12.75" customHeight="1" x14ac:dyDescent="0.15">
      <c r="B41" s="416" t="str">
        <f>+'FORMATO COSTEO C1'!C$162</f>
        <v>1.1.5.4</v>
      </c>
      <c r="C41" s="417" t="str">
        <f>+'FORMATO COSTEO C1'!B$162</f>
        <v>Categoría de gasto</v>
      </c>
      <c r="D41" s="428"/>
      <c r="E41" s="429"/>
      <c r="F41" s="420">
        <f>+'FORMATO COSTEO C1'!G162</f>
        <v>0</v>
      </c>
      <c r="G41" s="423">
        <f>+'FORMATO COSTEO C1'!O162</f>
        <v>0</v>
      </c>
      <c r="H41" s="424">
        <f>IF( $F41=0,0,((($F41/$E$37)*'PLAN DE ADQUISICIONES'!F$22)*($G41/$F41)))</f>
        <v>0</v>
      </c>
      <c r="I41" s="420">
        <f>IF( $F41=0,0,((($F41/$E$37)*'PLAN DE ADQUISICIONES'!G$22)*($G41/$F41)))</f>
        <v>0</v>
      </c>
      <c r="J41" s="420">
        <f>IF( $F41=0,0,((($F41/$E$37)*'PLAN DE ADQUISICIONES'!H$22)*($G41/$F41)))</f>
        <v>0</v>
      </c>
      <c r="K41" s="420">
        <f>IF( $F41=0,0,((($F41/$E$37)*'PLAN DE ADQUISICIONES'!I$22)*($G41/$F41)))</f>
        <v>0</v>
      </c>
      <c r="L41" s="420">
        <f>IF( $F41=0,0,((($F41/$E$37)*'PLAN DE ADQUISICIONES'!J$22)*($G41/$F41)))</f>
        <v>0</v>
      </c>
      <c r="M41" s="420">
        <f>IF( $F41=0,0,((($F41/$E$37)*'PLAN DE ADQUISICIONES'!K$22)*($G41/$F41)))</f>
        <v>0</v>
      </c>
      <c r="N41" s="420">
        <f>IF( $F41=0,0,((($F41/$E$37)*'PLAN DE ADQUISICIONES'!L$22)*($G41/$F41)))</f>
        <v>0</v>
      </c>
      <c r="O41" s="420">
        <f>IF( $F41=0,0,((($F41/$E$37)*'PLAN DE ADQUISICIONES'!M$22)*($G41/$F41)))</f>
        <v>0</v>
      </c>
      <c r="P41" s="420">
        <f>IF( $F41=0,0,((($F41/$E$37)*'PLAN DE ADQUISICIONES'!N$22)*($G41/$F41)))</f>
        <v>0</v>
      </c>
      <c r="Q41" s="420">
        <f>IF( $F41=0,0,((($F41/$E$37)*'PLAN DE ADQUISICIONES'!O$22)*($G41/$F41)))</f>
        <v>0</v>
      </c>
      <c r="R41" s="420">
        <f>IF( $F41=0,0,((($F41/$E$37)*'PLAN DE ADQUISICIONES'!P$22)*($G41/$F41)))</f>
        <v>0</v>
      </c>
      <c r="S41" s="420">
        <f>IF( $F41=0,0,((($F41/$E$37)*'PLAN DE ADQUISICIONES'!Q$22)*($G41/$F41)))</f>
        <v>0</v>
      </c>
      <c r="T41" s="421">
        <f>H41+I41+J41+K41+L41+M41+N41+O41+P41+Q41+R41+S41</f>
        <v>0</v>
      </c>
      <c r="U41" s="425">
        <f>IF( $F41=0,0,((($F41/$E$37)*'PLAN DE ADQUISICIONES'!R$22)*($G41/$F41)))</f>
        <v>0</v>
      </c>
      <c r="V41" s="420">
        <f>IF( $F41=0,0,((($F41/$E$37)*'PLAN DE ADQUISICIONES'!S$22)*($G41/$F41)))</f>
        <v>0</v>
      </c>
      <c r="W41" s="420">
        <f>IF( $F41=0,0,((($F41/$E$37)*'PLAN DE ADQUISICIONES'!T$22)*($G41/$F41)))</f>
        <v>0</v>
      </c>
      <c r="X41" s="420">
        <f>IF( $F41=0,0,((($F41/$E$37)*'PLAN DE ADQUISICIONES'!U$22)*($G41/$F41)))</f>
        <v>0</v>
      </c>
      <c r="Y41" s="420">
        <f>IF( $F41=0,0,((($F41/$E$37)*'PLAN DE ADQUISICIONES'!V$22)*($G41/$F41)))</f>
        <v>0</v>
      </c>
      <c r="Z41" s="420">
        <f>IF( $F41=0,0,((($F41/$E$37)*'PLAN DE ADQUISICIONES'!W$22)*($G41/$F41)))</f>
        <v>0</v>
      </c>
      <c r="AA41" s="420">
        <f>IF( $F41=0,0,((($F41/$E$37)*'PLAN DE ADQUISICIONES'!X$22)*($G41/$F41)))</f>
        <v>0</v>
      </c>
      <c r="AB41" s="420">
        <f>IF( $F41=0,0,((($F41/$E$37)*'PLAN DE ADQUISICIONES'!Y$22)*($G41/$F41)))</f>
        <v>0</v>
      </c>
      <c r="AC41" s="420">
        <f>IF( $F41=0,0,((($F41/$E$37)*'PLAN DE ADQUISICIONES'!Z$22)*($G41/$F41)))</f>
        <v>0</v>
      </c>
      <c r="AD41" s="420">
        <f>IF( $F41=0,0,((($F41/$E$37)*'PLAN DE ADQUISICIONES'!AA$22)*($G41/$F41)))</f>
        <v>0</v>
      </c>
      <c r="AE41" s="420">
        <f>IF( $F41=0,0,((($F41/$E$37)*'PLAN DE ADQUISICIONES'!AB$22)*($G41/$F41)))</f>
        <v>0</v>
      </c>
      <c r="AF41" s="420">
        <f>IF( $F41=0,0,((($F41/$E$37)*'PLAN DE ADQUISICIONES'!AC$22)*($G41/$F41)))</f>
        <v>0</v>
      </c>
      <c r="AG41" s="423">
        <f>U41+V41+W41+X41+Y41+Z41+AA41+AB41+AC41+AD41+AE41+AF41</f>
        <v>0</v>
      </c>
      <c r="AH41" s="424">
        <f>IF( $F41=0,0,((($F41/$E$37)*'PLAN DE ADQUISICIONES'!AD$22)*($G41/$F41)))</f>
        <v>0</v>
      </c>
      <c r="AI41" s="420">
        <f>IF( $F41=0,0,((($F41/$E$37)*'PLAN DE ADQUISICIONES'!AE$22)*($G41/$F41)))</f>
        <v>0</v>
      </c>
      <c r="AJ41" s="420">
        <f>IF( $F41=0,0,((($F41/$E$37)*'PLAN DE ADQUISICIONES'!AF$22)*($G41/$F41)))</f>
        <v>0</v>
      </c>
      <c r="AK41" s="420">
        <f>IF( $F41=0,0,((($F41/$E$37)*'PLAN DE ADQUISICIONES'!AG$22)*($G41/$F41)))</f>
        <v>0</v>
      </c>
      <c r="AL41" s="420">
        <f>IF( $F41=0,0,((($F41/$E$37)*'PLAN DE ADQUISICIONES'!AH$22)*($G41/$F41)))</f>
        <v>0</v>
      </c>
      <c r="AM41" s="420">
        <f>IF( $F41=0,0,((($F41/$E$37)*'PLAN DE ADQUISICIONES'!AI$22)*($G41/$F41)))</f>
        <v>0</v>
      </c>
      <c r="AN41" s="420">
        <f>IF( $F41=0,0,((($F41/$E$37)*'PLAN DE ADQUISICIONES'!AJ$22)*($G41/$F41)))</f>
        <v>0</v>
      </c>
      <c r="AO41" s="420">
        <f>IF( $F41=0,0,((($F41/$E$37)*'PLAN DE ADQUISICIONES'!AK$22)*($G41/$F41)))</f>
        <v>0</v>
      </c>
      <c r="AP41" s="420">
        <f>IF( $F41=0,0,((($F41/$E$37)*'PLAN DE ADQUISICIONES'!AL$22)*($G41/$F41)))</f>
        <v>0</v>
      </c>
      <c r="AQ41" s="420">
        <f>IF( $F41=0,0,((($F41/$E$37)*'PLAN DE ADQUISICIONES'!AM$22)*($G41/$F41)))</f>
        <v>0</v>
      </c>
      <c r="AR41" s="420">
        <f>IF( $F41=0,0,((($F41/$E$37)*'PLAN DE ADQUISICIONES'!AN$22)*($G41/$F41)))</f>
        <v>0</v>
      </c>
      <c r="AS41" s="420">
        <f>IF( $F41=0,0,((($F41/$E$37)*'PLAN DE ADQUISICIONES'!AO$22)*($G41/$F41)))</f>
        <v>0</v>
      </c>
      <c r="AT41" s="423">
        <f>AH41+AI41+AJ41+AK41+AL41+AM41+AN41+AO41+AP41+AQ41+AR41+AS41</f>
        <v>0</v>
      </c>
      <c r="AU41" s="426">
        <f>AS41+AR41+AQ41+AP41+AO41+AN41+AM41+AL41+AK41+AJ41+AI41+AH41+AF41+AE41+AD41+AC41+AB41+AA41+Z41+Y41+X41+W41+V41+U41+S41+R41+Q41+P41+O41+N41+M41+L41+K41+J41+I41+H41</f>
        <v>0</v>
      </c>
      <c r="AV41" s="392">
        <f t="shared" si="1"/>
        <v>0</v>
      </c>
    </row>
    <row r="42" spans="2:48" s="394" customFormat="1" ht="12.75" customHeight="1" x14ac:dyDescent="0.15">
      <c r="B42" s="416" t="str">
        <f>+'FORMATO COSTEO C1'!C$168</f>
        <v>1.1.5.5</v>
      </c>
      <c r="C42" s="417" t="str">
        <f>+'FORMATO COSTEO C1'!B$168</f>
        <v>Categoría de gasto</v>
      </c>
      <c r="D42" s="428"/>
      <c r="E42" s="429"/>
      <c r="F42" s="420">
        <f>+'FORMATO COSTEO C1'!G168</f>
        <v>0</v>
      </c>
      <c r="G42" s="423">
        <f>+'FORMATO COSTEO C1'!O168</f>
        <v>0</v>
      </c>
      <c r="H42" s="424">
        <f>IF( $F42=0,0,((($F42/$E$37)*'PLAN DE ADQUISICIONES'!F$22)*($G42/$F42)))</f>
        <v>0</v>
      </c>
      <c r="I42" s="420">
        <f>IF( $F42=0,0,((($F42/$E$37)*'PLAN DE ADQUISICIONES'!G$22)*($G42/$F42)))</f>
        <v>0</v>
      </c>
      <c r="J42" s="420">
        <f>IF( $F42=0,0,((($F42/$E$37)*'PLAN DE ADQUISICIONES'!H$22)*($G42/$F42)))</f>
        <v>0</v>
      </c>
      <c r="K42" s="420">
        <f>IF( $F42=0,0,((($F42/$E$37)*'PLAN DE ADQUISICIONES'!I$22)*($G42/$F42)))</f>
        <v>0</v>
      </c>
      <c r="L42" s="420">
        <f>IF( $F42=0,0,((($F42/$E$37)*'PLAN DE ADQUISICIONES'!J$22)*($G42/$F42)))</f>
        <v>0</v>
      </c>
      <c r="M42" s="420">
        <f>IF( $F42=0,0,((($F42/$E$37)*'PLAN DE ADQUISICIONES'!K$22)*($G42/$F42)))</f>
        <v>0</v>
      </c>
      <c r="N42" s="420">
        <f>IF( $F42=0,0,((($F42/$E$37)*'PLAN DE ADQUISICIONES'!L$22)*($G42/$F42)))</f>
        <v>0</v>
      </c>
      <c r="O42" s="420">
        <f>IF( $F42=0,0,((($F42/$E$37)*'PLAN DE ADQUISICIONES'!M$22)*($G42/$F42)))</f>
        <v>0</v>
      </c>
      <c r="P42" s="420">
        <f>IF( $F42=0,0,((($F42/$E$37)*'PLAN DE ADQUISICIONES'!N$22)*($G42/$F42)))</f>
        <v>0</v>
      </c>
      <c r="Q42" s="420">
        <f>IF( $F42=0,0,((($F42/$E$37)*'PLAN DE ADQUISICIONES'!O$22)*($G42/$F42)))</f>
        <v>0</v>
      </c>
      <c r="R42" s="420">
        <f>IF( $F42=0,0,((($F42/$E$37)*'PLAN DE ADQUISICIONES'!P$22)*($G42/$F42)))</f>
        <v>0</v>
      </c>
      <c r="S42" s="420">
        <f>IF( $F42=0,0,((($F42/$E$37)*'PLAN DE ADQUISICIONES'!Q$22)*($G42/$F42)))</f>
        <v>0</v>
      </c>
      <c r="T42" s="421">
        <f>H42+I42+J42+K42+L42+M42+N42+O42+P42+Q42+R42+S42</f>
        <v>0</v>
      </c>
      <c r="U42" s="425">
        <f>IF( $F42=0,0,((($F42/$E$37)*'PLAN DE ADQUISICIONES'!R$22)*($G42/$F42)))</f>
        <v>0</v>
      </c>
      <c r="V42" s="420">
        <f>IF( $F42=0,0,((($F42/$E$37)*'PLAN DE ADQUISICIONES'!S$22)*($G42/$F42)))</f>
        <v>0</v>
      </c>
      <c r="W42" s="420">
        <f>IF( $F42=0,0,((($F42/$E$37)*'PLAN DE ADQUISICIONES'!T$22)*($G42/$F42)))</f>
        <v>0</v>
      </c>
      <c r="X42" s="420">
        <f>IF( $F42=0,0,((($F42/$E$37)*'PLAN DE ADQUISICIONES'!U$22)*($G42/$F42)))</f>
        <v>0</v>
      </c>
      <c r="Y42" s="420">
        <f>IF( $F42=0,0,((($F42/$E$37)*'PLAN DE ADQUISICIONES'!V$22)*($G42/$F42)))</f>
        <v>0</v>
      </c>
      <c r="Z42" s="420">
        <f>IF( $F42=0,0,((($F42/$E$37)*'PLAN DE ADQUISICIONES'!W$22)*($G42/$F42)))</f>
        <v>0</v>
      </c>
      <c r="AA42" s="420">
        <f>IF( $F42=0,0,((($F42/$E$37)*'PLAN DE ADQUISICIONES'!X$22)*($G42/$F42)))</f>
        <v>0</v>
      </c>
      <c r="AB42" s="420">
        <f>IF( $F42=0,0,((($F42/$E$37)*'PLAN DE ADQUISICIONES'!Y$22)*($G42/$F42)))</f>
        <v>0</v>
      </c>
      <c r="AC42" s="420">
        <f>IF( $F42=0,0,((($F42/$E$37)*'PLAN DE ADQUISICIONES'!Z$22)*($G42/$F42)))</f>
        <v>0</v>
      </c>
      <c r="AD42" s="420">
        <f>IF( $F42=0,0,((($F42/$E$37)*'PLAN DE ADQUISICIONES'!AA$22)*($G42/$F42)))</f>
        <v>0</v>
      </c>
      <c r="AE42" s="420">
        <f>IF( $F42=0,0,((($F42/$E$37)*'PLAN DE ADQUISICIONES'!AB$22)*($G42/$F42)))</f>
        <v>0</v>
      </c>
      <c r="AF42" s="420">
        <f>IF( $F42=0,0,((($F42/$E$37)*'PLAN DE ADQUISICIONES'!AC$22)*($G42/$F42)))</f>
        <v>0</v>
      </c>
      <c r="AG42" s="423">
        <f>U42+V42+W42+X42+Y42+Z42+AA42+AB42+AC42+AD42+AE42+AF42</f>
        <v>0</v>
      </c>
      <c r="AH42" s="424">
        <f>IF( $F42=0,0,((($F42/$E$37)*'PLAN DE ADQUISICIONES'!AD$22)*($G42/$F42)))</f>
        <v>0</v>
      </c>
      <c r="AI42" s="420">
        <f>IF( $F42=0,0,((($F42/$E$37)*'PLAN DE ADQUISICIONES'!AE$22)*($G42/$F42)))</f>
        <v>0</v>
      </c>
      <c r="AJ42" s="420">
        <f>IF( $F42=0,0,((($F42/$E$37)*'PLAN DE ADQUISICIONES'!AF$22)*($G42/$F42)))</f>
        <v>0</v>
      </c>
      <c r="AK42" s="420">
        <f>IF( $F42=0,0,((($F42/$E$37)*'PLAN DE ADQUISICIONES'!AG$22)*($G42/$F42)))</f>
        <v>0</v>
      </c>
      <c r="AL42" s="420">
        <f>IF( $F42=0,0,((($F42/$E$37)*'PLAN DE ADQUISICIONES'!AH$22)*($G42/$F42)))</f>
        <v>0</v>
      </c>
      <c r="AM42" s="420">
        <f>IF( $F42=0,0,((($F42/$E$37)*'PLAN DE ADQUISICIONES'!AI$22)*($G42/$F42)))</f>
        <v>0</v>
      </c>
      <c r="AN42" s="420">
        <f>IF( $F42=0,0,((($F42/$E$37)*'PLAN DE ADQUISICIONES'!AJ$22)*($G42/$F42)))</f>
        <v>0</v>
      </c>
      <c r="AO42" s="420">
        <f>IF( $F42=0,0,((($F42/$E$37)*'PLAN DE ADQUISICIONES'!AK$22)*($G42/$F42)))</f>
        <v>0</v>
      </c>
      <c r="AP42" s="420">
        <f>IF( $F42=0,0,((($F42/$E$37)*'PLAN DE ADQUISICIONES'!AL$22)*($G42/$F42)))</f>
        <v>0</v>
      </c>
      <c r="AQ42" s="420">
        <f>IF( $F42=0,0,((($F42/$E$37)*'PLAN DE ADQUISICIONES'!AM$22)*($G42/$F42)))</f>
        <v>0</v>
      </c>
      <c r="AR42" s="420">
        <f>IF( $F42=0,0,((($F42/$E$37)*'PLAN DE ADQUISICIONES'!AN$22)*($G42/$F42)))</f>
        <v>0</v>
      </c>
      <c r="AS42" s="420">
        <f>IF( $F42=0,0,((($F42/$E$37)*'PLAN DE ADQUISICIONES'!AO$22)*($G42/$F42)))</f>
        <v>0</v>
      </c>
      <c r="AT42" s="423">
        <f>AH42+AI42+AJ42+AK42+AL42+AM42+AN42+AO42+AP42+AQ42+AR42+AS42</f>
        <v>0</v>
      </c>
      <c r="AU42" s="426">
        <f>AS42+AR42+AQ42+AP42+AO42+AN42+AM42+AL42+AK42+AJ42+AI42+AH42+AF42+AE42+AD42+AC42+AB42+AA42+Z42+Y42+X42+W42+V42+U42+S42+R42+Q42+P42+O42+N42+M42+L42+K42+J42+I42+H42</f>
        <v>0</v>
      </c>
      <c r="AV42" s="392">
        <f t="shared" si="1"/>
        <v>0</v>
      </c>
    </row>
    <row r="43" spans="2:48" s="394" customFormat="1" ht="12.75" customHeight="1" x14ac:dyDescent="0.25">
      <c r="B43" s="395">
        <f>+'FORMATO COSTEO C1'!C$175</f>
        <v>1.2</v>
      </c>
      <c r="C43" s="396" t="str">
        <f>+'FORMATO COSTEO C1'!D175</f>
        <v>Emprendedores del sector turismo de los distritos de Pisac, Taray, Lamay, Coya y Calca, provincia de Calca - región Cusco, con idea de negocio o negocio propio en marcha seleccionados</v>
      </c>
      <c r="D43" s="397"/>
      <c r="E43" s="398"/>
      <c r="F43" s="399">
        <f>+F44+F50+F56+F62+F68</f>
        <v>0</v>
      </c>
      <c r="G43" s="402">
        <f t="shared" ref="G43:P43" si="14">+G44+G50+G56+G62+G68</f>
        <v>0</v>
      </c>
      <c r="H43" s="403">
        <f t="shared" si="14"/>
        <v>0</v>
      </c>
      <c r="I43" s="399">
        <f>+I44+I50+I56+I62+I68</f>
        <v>0</v>
      </c>
      <c r="J43" s="399">
        <f>+J44+J50+J56+J62+J68</f>
        <v>0</v>
      </c>
      <c r="K43" s="399">
        <f>+K44+K50+K56+K62+K68</f>
        <v>0</v>
      </c>
      <c r="L43" s="399">
        <f>+L44+L50+L56+L62+L68</f>
        <v>0</v>
      </c>
      <c r="M43" s="399">
        <f>+M44+M50+M56+M62+M68</f>
        <v>0</v>
      </c>
      <c r="N43" s="399">
        <f t="shared" si="14"/>
        <v>0</v>
      </c>
      <c r="O43" s="399">
        <f t="shared" si="14"/>
        <v>0</v>
      </c>
      <c r="P43" s="399">
        <f t="shared" si="14"/>
        <v>0</v>
      </c>
      <c r="Q43" s="399">
        <f>+Q44+Q50+Q56+Q62+Q68</f>
        <v>0</v>
      </c>
      <c r="R43" s="399">
        <f>+R44+R50+R56+R62+R68</f>
        <v>0</v>
      </c>
      <c r="S43" s="399">
        <f>+S44+S50+S56+S62+S68</f>
        <v>0</v>
      </c>
      <c r="T43" s="400">
        <f>+T44+T50+T56+T62+T68</f>
        <v>0</v>
      </c>
      <c r="U43" s="401">
        <f t="shared" ref="U43:AS43" si="15">+U44+U50+U56+U62+U68</f>
        <v>0</v>
      </c>
      <c r="V43" s="399">
        <f t="shared" si="15"/>
        <v>0</v>
      </c>
      <c r="W43" s="399">
        <f t="shared" si="15"/>
        <v>0</v>
      </c>
      <c r="X43" s="399">
        <f t="shared" si="15"/>
        <v>0</v>
      </c>
      <c r="Y43" s="399">
        <f t="shared" si="15"/>
        <v>0</v>
      </c>
      <c r="Z43" s="399">
        <f t="shared" si="15"/>
        <v>0</v>
      </c>
      <c r="AA43" s="399">
        <f t="shared" si="15"/>
        <v>0</v>
      </c>
      <c r="AB43" s="399">
        <f t="shared" si="15"/>
        <v>0</v>
      </c>
      <c r="AC43" s="399">
        <f t="shared" si="15"/>
        <v>0</v>
      </c>
      <c r="AD43" s="399">
        <f t="shared" si="15"/>
        <v>0</v>
      </c>
      <c r="AE43" s="399">
        <f t="shared" si="15"/>
        <v>0</v>
      </c>
      <c r="AF43" s="399">
        <f t="shared" si="15"/>
        <v>0</v>
      </c>
      <c r="AG43" s="402">
        <f>+AG44+AG50+AG56+AG62+AG68</f>
        <v>0</v>
      </c>
      <c r="AH43" s="403">
        <f t="shared" si="15"/>
        <v>0</v>
      </c>
      <c r="AI43" s="399">
        <f t="shared" si="15"/>
        <v>0</v>
      </c>
      <c r="AJ43" s="399">
        <f t="shared" si="15"/>
        <v>0</v>
      </c>
      <c r="AK43" s="399">
        <f t="shared" si="15"/>
        <v>0</v>
      </c>
      <c r="AL43" s="399">
        <f t="shared" si="15"/>
        <v>0</v>
      </c>
      <c r="AM43" s="399">
        <f t="shared" si="15"/>
        <v>0</v>
      </c>
      <c r="AN43" s="399">
        <f t="shared" si="15"/>
        <v>0</v>
      </c>
      <c r="AO43" s="399">
        <f t="shared" si="15"/>
        <v>0</v>
      </c>
      <c r="AP43" s="399">
        <f t="shared" si="15"/>
        <v>0</v>
      </c>
      <c r="AQ43" s="399">
        <f t="shared" si="15"/>
        <v>0</v>
      </c>
      <c r="AR43" s="399">
        <f t="shared" si="15"/>
        <v>0</v>
      </c>
      <c r="AS43" s="399">
        <f t="shared" si="15"/>
        <v>0</v>
      </c>
      <c r="AT43" s="402">
        <f>+AT44+AT50+AT56+AT62+AT68</f>
        <v>0</v>
      </c>
      <c r="AU43" s="404">
        <f>+AU44+AU50+AU56+AU62+AU68</f>
        <v>0</v>
      </c>
      <c r="AV43" s="392">
        <f t="shared" si="1"/>
        <v>0</v>
      </c>
    </row>
    <row r="44" spans="2:48" s="394" customFormat="1" ht="12.75" customHeight="1" x14ac:dyDescent="0.15">
      <c r="B44" s="406" t="str">
        <f>+'FORMATO COSTEO C1'!C$176</f>
        <v>1.2.1</v>
      </c>
      <c r="C44" s="430" t="str">
        <f>+'FORMATO COSTEO C1'!B$176</f>
        <v>Proporcionar información de los preseleccionados a FE</v>
      </c>
      <c r="D44" s="408" t="str">
        <f>+'FORMATO COSTEO C1'!D$176</f>
        <v>Unidad medida</v>
      </c>
      <c r="E44" s="409">
        <f>+'FORMATO COSTEO C1'!E$176</f>
        <v>0</v>
      </c>
      <c r="F44" s="410">
        <f>SUM(F45:F49)</f>
        <v>0</v>
      </c>
      <c r="G44" s="413">
        <f t="shared" ref="G44:AU44" si="16">SUM(G45:G49)</f>
        <v>0</v>
      </c>
      <c r="H44" s="414">
        <f t="shared" si="16"/>
        <v>0</v>
      </c>
      <c r="I44" s="410">
        <f>SUM(I45:I49)</f>
        <v>0</v>
      </c>
      <c r="J44" s="410">
        <f>SUM(J45:J49)</f>
        <v>0</v>
      </c>
      <c r="K44" s="410">
        <f>SUM(K45:K49)</f>
        <v>0</v>
      </c>
      <c r="L44" s="410">
        <f>SUM(L45:L49)</f>
        <v>0</v>
      </c>
      <c r="M44" s="410">
        <f>SUM(M45:M49)</f>
        <v>0</v>
      </c>
      <c r="N44" s="410">
        <f t="shared" si="16"/>
        <v>0</v>
      </c>
      <c r="O44" s="410">
        <f t="shared" si="16"/>
        <v>0</v>
      </c>
      <c r="P44" s="410">
        <f t="shared" si="16"/>
        <v>0</v>
      </c>
      <c r="Q44" s="410">
        <f t="shared" si="16"/>
        <v>0</v>
      </c>
      <c r="R44" s="410">
        <f t="shared" si="16"/>
        <v>0</v>
      </c>
      <c r="S44" s="410">
        <f t="shared" si="16"/>
        <v>0</v>
      </c>
      <c r="T44" s="411">
        <f t="shared" si="16"/>
        <v>0</v>
      </c>
      <c r="U44" s="412">
        <f t="shared" si="16"/>
        <v>0</v>
      </c>
      <c r="V44" s="410">
        <f t="shared" si="16"/>
        <v>0</v>
      </c>
      <c r="W44" s="410">
        <f t="shared" si="16"/>
        <v>0</v>
      </c>
      <c r="X44" s="410">
        <f t="shared" si="16"/>
        <v>0</v>
      </c>
      <c r="Y44" s="410">
        <f t="shared" si="16"/>
        <v>0</v>
      </c>
      <c r="Z44" s="410">
        <f t="shared" si="16"/>
        <v>0</v>
      </c>
      <c r="AA44" s="410">
        <f t="shared" si="16"/>
        <v>0</v>
      </c>
      <c r="AB44" s="410">
        <f t="shared" si="16"/>
        <v>0</v>
      </c>
      <c r="AC44" s="410">
        <f t="shared" si="16"/>
        <v>0</v>
      </c>
      <c r="AD44" s="410">
        <f t="shared" si="16"/>
        <v>0</v>
      </c>
      <c r="AE44" s="410">
        <f t="shared" si="16"/>
        <v>0</v>
      </c>
      <c r="AF44" s="410">
        <f t="shared" si="16"/>
        <v>0</v>
      </c>
      <c r="AG44" s="413">
        <f>SUM(AG45:AG49)</f>
        <v>0</v>
      </c>
      <c r="AH44" s="414">
        <f t="shared" si="16"/>
        <v>0</v>
      </c>
      <c r="AI44" s="410">
        <f t="shared" si="16"/>
        <v>0</v>
      </c>
      <c r="AJ44" s="410">
        <f t="shared" si="16"/>
        <v>0</v>
      </c>
      <c r="AK44" s="410">
        <f t="shared" si="16"/>
        <v>0</v>
      </c>
      <c r="AL44" s="410">
        <f t="shared" si="16"/>
        <v>0</v>
      </c>
      <c r="AM44" s="410">
        <f t="shared" si="16"/>
        <v>0</v>
      </c>
      <c r="AN44" s="410">
        <f t="shared" si="16"/>
        <v>0</v>
      </c>
      <c r="AO44" s="410">
        <f t="shared" si="16"/>
        <v>0</v>
      </c>
      <c r="AP44" s="410">
        <f t="shared" si="16"/>
        <v>0</v>
      </c>
      <c r="AQ44" s="410">
        <f t="shared" si="16"/>
        <v>0</v>
      </c>
      <c r="AR44" s="410">
        <f t="shared" si="16"/>
        <v>0</v>
      </c>
      <c r="AS44" s="410">
        <f t="shared" si="16"/>
        <v>0</v>
      </c>
      <c r="AT44" s="413">
        <f t="shared" si="16"/>
        <v>0</v>
      </c>
      <c r="AU44" s="415">
        <f t="shared" si="16"/>
        <v>0</v>
      </c>
      <c r="AV44" s="392">
        <f t="shared" si="1"/>
        <v>0</v>
      </c>
    </row>
    <row r="45" spans="2:48" s="394" customFormat="1" ht="12.75" customHeight="1" x14ac:dyDescent="0.15">
      <c r="B45" s="416" t="str">
        <f>+'FORMATO COSTEO C1'!C$178</f>
        <v>1.2.1.1</v>
      </c>
      <c r="C45" s="417" t="str">
        <f>+'FORMATO COSTEO C1'!B$178</f>
        <v>Categoría de gasto</v>
      </c>
      <c r="D45" s="418"/>
      <c r="E45" s="419"/>
      <c r="F45" s="420">
        <f>+'FORMATO COSTEO C1'!G178</f>
        <v>0</v>
      </c>
      <c r="G45" s="423">
        <f>+'FORMATO COSTEO C1'!O178</f>
        <v>0</v>
      </c>
      <c r="H45" s="560">
        <f>IF( $F45=0,0,((($F45/$E$44)*'PLAN DE ADQUISICIONES'!F$27)*($G45/$F45)))</f>
        <v>0</v>
      </c>
      <c r="I45" s="420">
        <f>IF( $F45=0,0,((($F45/$E$44)*'PLAN DE ADQUISICIONES'!G$27)*($G45/$F45)))</f>
        <v>0</v>
      </c>
      <c r="J45" s="420">
        <f>IF( $F45=0,0,((($F45/$E$44)*'PLAN DE ADQUISICIONES'!H$27)*($G45/$F45)))</f>
        <v>0</v>
      </c>
      <c r="K45" s="420">
        <f>IF( $F45=0,0,((($F45/$E$44)*'PLAN DE ADQUISICIONES'!I$27)*($G45/$F45)))</f>
        <v>0</v>
      </c>
      <c r="L45" s="420">
        <f>IF( $F45=0,0,((($F45/$E$44)*'PLAN DE ADQUISICIONES'!J$27)*($G45/$F45)))</f>
        <v>0</v>
      </c>
      <c r="M45" s="420">
        <f>IF( $F45=0,0,((($F45/$E$44)*'PLAN DE ADQUISICIONES'!K$27)*($G45/$F45)))</f>
        <v>0</v>
      </c>
      <c r="N45" s="420">
        <f>IF( $F45=0,0,((($F45/$E$44)*'PLAN DE ADQUISICIONES'!L$27)*($G45/$F45)))</f>
        <v>0</v>
      </c>
      <c r="O45" s="420">
        <f>IF( $F45=0,0,((($F45/$E$44)*'PLAN DE ADQUISICIONES'!M$27)*($G45/$F45)))</f>
        <v>0</v>
      </c>
      <c r="P45" s="420">
        <f>IF( $F45=0,0,((($F45/$E$44)*'PLAN DE ADQUISICIONES'!N$27)*($G45/$F45)))</f>
        <v>0</v>
      </c>
      <c r="Q45" s="420">
        <f>IF( $F45=0,0,((($F45/$E$44)*'PLAN DE ADQUISICIONES'!O$27)*($G45/$F45)))</f>
        <v>0</v>
      </c>
      <c r="R45" s="420">
        <f>IF( $F45=0,0,((($F45/$E$44)*'PLAN DE ADQUISICIONES'!P$27)*($G45/$F45)))</f>
        <v>0</v>
      </c>
      <c r="S45" s="420">
        <f>IF( $F45=0,0,((($F45/$E$44)*'PLAN DE ADQUISICIONES'!Q$27)*($G45/$F45)))</f>
        <v>0</v>
      </c>
      <c r="T45" s="421">
        <f>H45+I45+J45+K45+L45+M45+N45+O45+P45+Q45+R45+S45</f>
        <v>0</v>
      </c>
      <c r="U45" s="425">
        <f>IF( $F45=0,0,((($F45/$E$44)*'PLAN DE ADQUISICIONES'!R$27)*($G45/$F45)))</f>
        <v>0</v>
      </c>
      <c r="V45" s="420">
        <f>IF( $F45=0,0,((($F45/$E$44)*'PLAN DE ADQUISICIONES'!S$27)*($G45/$F45)))</f>
        <v>0</v>
      </c>
      <c r="W45" s="420">
        <f>IF( $F45=0,0,((($F45/$E$44)*'PLAN DE ADQUISICIONES'!T$27)*($G45/$F45)))</f>
        <v>0</v>
      </c>
      <c r="X45" s="420">
        <f>IF( $F45=0,0,((($F45/$E$44)*'PLAN DE ADQUISICIONES'!U$27)*($G45/$F45)))</f>
        <v>0</v>
      </c>
      <c r="Y45" s="420">
        <f>IF( $F45=0,0,((($F45/$E$44)*'PLAN DE ADQUISICIONES'!V$27)*($G45/$F45)))</f>
        <v>0</v>
      </c>
      <c r="Z45" s="420">
        <f>IF( $F45=0,0,((($F45/$E$44)*'PLAN DE ADQUISICIONES'!W$27)*($G45/$F45)))</f>
        <v>0</v>
      </c>
      <c r="AA45" s="420">
        <f>IF( $F45=0,0,((($F45/$E$44)*'PLAN DE ADQUISICIONES'!X$27)*($G45/$F45)))</f>
        <v>0</v>
      </c>
      <c r="AB45" s="420">
        <f>IF( $F45=0,0,((($F45/$E$44)*'PLAN DE ADQUISICIONES'!Y$27)*($G45/$F45)))</f>
        <v>0</v>
      </c>
      <c r="AC45" s="420">
        <f>IF( $F45=0,0,((($F45/$E$44)*'PLAN DE ADQUISICIONES'!Z$27)*($G45/$F45)))</f>
        <v>0</v>
      </c>
      <c r="AD45" s="420">
        <f>IF( $F45=0,0,((($F45/$E$44)*'PLAN DE ADQUISICIONES'!AA$27)*($G45/$F45)))</f>
        <v>0</v>
      </c>
      <c r="AE45" s="420">
        <f>IF( $F45=0,0,((($F45/$E$44)*'PLAN DE ADQUISICIONES'!AB$27)*($G45/$F45)))</f>
        <v>0</v>
      </c>
      <c r="AF45" s="420">
        <f>IF( $F45=0,0,((($F45/$E$44)*'PLAN DE ADQUISICIONES'!AC$27)*($G45/$F45)))</f>
        <v>0</v>
      </c>
      <c r="AG45" s="423">
        <f>U45+V45+W45+X45+Y45+Z45+AA45+AB45+AC45+AD45+AE45+AF45</f>
        <v>0</v>
      </c>
      <c r="AH45" s="424">
        <f>IF( $F45=0,0,((($F45/$E$44)*'PLAN DE ADQUISICIONES'!AD$27)*($G45/$F45)))</f>
        <v>0</v>
      </c>
      <c r="AI45" s="420">
        <f>IF( $F45=0,0,((($F45/$E$44)*'PLAN DE ADQUISICIONES'!AE$27)*($G45/$F45)))</f>
        <v>0</v>
      </c>
      <c r="AJ45" s="420">
        <f>IF( $F45=0,0,((($F45/$E$44)*'PLAN DE ADQUISICIONES'!AF$27)*($G45/$F45)))</f>
        <v>0</v>
      </c>
      <c r="AK45" s="420">
        <f>IF( $F45=0,0,((($F45/$E$44)*'PLAN DE ADQUISICIONES'!AG$27)*($G45/$F45)))</f>
        <v>0</v>
      </c>
      <c r="AL45" s="420">
        <f>IF( $F45=0,0,((($F45/$E$44)*'PLAN DE ADQUISICIONES'!AH$27)*($G45/$F45)))</f>
        <v>0</v>
      </c>
      <c r="AM45" s="420">
        <f>IF( $F45=0,0,((($F45/$E$44)*'PLAN DE ADQUISICIONES'!AI$27)*($G45/$F45)))</f>
        <v>0</v>
      </c>
      <c r="AN45" s="420">
        <f>IF( $F45=0,0,((($F45/$E$44)*'PLAN DE ADQUISICIONES'!AJ$27)*($G45/$F45)))</f>
        <v>0</v>
      </c>
      <c r="AO45" s="420">
        <f>IF( $F45=0,0,((($F45/$E$44)*'PLAN DE ADQUISICIONES'!AK$27)*($G45/$F45)))</f>
        <v>0</v>
      </c>
      <c r="AP45" s="420">
        <f>IF( $F45=0,0,((($F45/$E$44)*'PLAN DE ADQUISICIONES'!AL$27)*($G45/$F45)))</f>
        <v>0</v>
      </c>
      <c r="AQ45" s="420">
        <f>IF( $F45=0,0,((($F45/$E$44)*'PLAN DE ADQUISICIONES'!AM$27)*($G45/$F45)))</f>
        <v>0</v>
      </c>
      <c r="AR45" s="420">
        <f>IF( $F45=0,0,((($F45/$E$44)*'PLAN DE ADQUISICIONES'!AN$27)*($G45/$F45)))</f>
        <v>0</v>
      </c>
      <c r="AS45" s="420">
        <f>IF( $F45=0,0,((($F45/$E$44)*'PLAN DE ADQUISICIONES'!AO$27)*($G45/$F45)))</f>
        <v>0</v>
      </c>
      <c r="AT45" s="423">
        <f>AH45+AI45+AJ45+AK45+AL45+AM45+AN45+AO45+AP45+AQ45+AR45+AS45</f>
        <v>0</v>
      </c>
      <c r="AU45" s="426">
        <f>AS45+AR45+AQ45+AP45+AO45+AN45+AM45+AL45+AK45+AJ45+AI45+AH45+AF45+AE45+AD45+AC45+AB45+AA45+Z45+Y45+X45+W45+V45+U45+S45+R45+Q45+P45+O45+N45+M45+L45+K45+J45+I45+H45</f>
        <v>0</v>
      </c>
      <c r="AV45" s="392">
        <f t="shared" si="1"/>
        <v>0</v>
      </c>
    </row>
    <row r="46" spans="2:48" s="394" customFormat="1" ht="12.75" customHeight="1" x14ac:dyDescent="0.15">
      <c r="B46" s="416" t="str">
        <f>+'FORMATO COSTEO C1'!C$184</f>
        <v>1.2.1.2</v>
      </c>
      <c r="C46" s="417" t="str">
        <f>+'FORMATO COSTEO C1'!B$184</f>
        <v>Categoría de gasto</v>
      </c>
      <c r="D46" s="418"/>
      <c r="E46" s="419"/>
      <c r="F46" s="420">
        <f>+'FORMATO COSTEO C1'!G184</f>
        <v>0</v>
      </c>
      <c r="G46" s="423">
        <f>+'FORMATO COSTEO C1'!O184</f>
        <v>0</v>
      </c>
      <c r="H46" s="424">
        <f>IF( $F46=0,0,((($F46/$E$44)*'PLAN DE ADQUISICIONES'!F$27)*($G46/$F46)))</f>
        <v>0</v>
      </c>
      <c r="I46" s="420">
        <f>IF( $F46=0,0,((($F46/$E$44)*'PLAN DE ADQUISICIONES'!G$27)*($G46/$F46)))</f>
        <v>0</v>
      </c>
      <c r="J46" s="420">
        <f>IF( $F46=0,0,((($F46/$E$44)*'PLAN DE ADQUISICIONES'!H$27)*($G46/$F46)))</f>
        <v>0</v>
      </c>
      <c r="K46" s="420">
        <f>IF( $F46=0,0,((($F46/$E$44)*'PLAN DE ADQUISICIONES'!I$27)*($G46/$F46)))</f>
        <v>0</v>
      </c>
      <c r="L46" s="420">
        <f>IF( $F46=0,0,((($F46/$E$44)*'PLAN DE ADQUISICIONES'!J$27)*($G46/$F46)))</f>
        <v>0</v>
      </c>
      <c r="M46" s="420">
        <f>IF( $F46=0,0,((($F46/$E$44)*'PLAN DE ADQUISICIONES'!K$27)*($G46/$F46)))</f>
        <v>0</v>
      </c>
      <c r="N46" s="420">
        <f>IF( $F46=0,0,((($F46/$E$44)*'PLAN DE ADQUISICIONES'!L$27)*($G46/$F46)))</f>
        <v>0</v>
      </c>
      <c r="O46" s="420">
        <f>IF( $F46=0,0,((($F46/$E$44)*'PLAN DE ADQUISICIONES'!M$27)*($G46/$F46)))</f>
        <v>0</v>
      </c>
      <c r="P46" s="420">
        <f>IF( $F46=0,0,((($F46/$E$44)*'PLAN DE ADQUISICIONES'!N$27)*($G46/$F46)))</f>
        <v>0</v>
      </c>
      <c r="Q46" s="420">
        <f>IF( $F46=0,0,((($F46/$E$44)*'PLAN DE ADQUISICIONES'!O$27)*($G46/$F46)))</f>
        <v>0</v>
      </c>
      <c r="R46" s="420">
        <f>IF( $F46=0,0,((($F46/$E$44)*'PLAN DE ADQUISICIONES'!P$27)*($G46/$F46)))</f>
        <v>0</v>
      </c>
      <c r="S46" s="420">
        <f>IF( $F46=0,0,((($F46/$E$44)*'PLAN DE ADQUISICIONES'!Q$27)*($G46/$F46)))</f>
        <v>0</v>
      </c>
      <c r="T46" s="421">
        <f>H46+I46+J46+K46+L46+M46+N46+O46+P46+Q46+R46+S46</f>
        <v>0</v>
      </c>
      <c r="U46" s="425">
        <f>IF( $F46=0,0,((($F46/$E$44)*'PLAN DE ADQUISICIONES'!R$27)*($G46/$F46)))</f>
        <v>0</v>
      </c>
      <c r="V46" s="420">
        <f>IF( $F46=0,0,((($F46/$E$44)*'PLAN DE ADQUISICIONES'!S$27)*($G46/$F46)))</f>
        <v>0</v>
      </c>
      <c r="W46" s="420">
        <f>IF( $F46=0,0,((($F46/$E$44)*'PLAN DE ADQUISICIONES'!T$27)*($G46/$F46)))</f>
        <v>0</v>
      </c>
      <c r="X46" s="420">
        <f>IF( $F46=0,0,((($F46/$E$44)*'PLAN DE ADQUISICIONES'!U$27)*($G46/$F46)))</f>
        <v>0</v>
      </c>
      <c r="Y46" s="420">
        <f>IF( $F46=0,0,((($F46/$E$44)*'PLAN DE ADQUISICIONES'!V$27)*($G46/$F46)))</f>
        <v>0</v>
      </c>
      <c r="Z46" s="420">
        <f>IF( $F46=0,0,((($F46/$E$44)*'PLAN DE ADQUISICIONES'!W$27)*($G46/$F46)))</f>
        <v>0</v>
      </c>
      <c r="AA46" s="420">
        <f>IF( $F46=0,0,((($F46/$E$44)*'PLAN DE ADQUISICIONES'!X$27)*($G46/$F46)))</f>
        <v>0</v>
      </c>
      <c r="AB46" s="420">
        <f>IF( $F46=0,0,((($F46/$E$44)*'PLAN DE ADQUISICIONES'!Y$27)*($G46/$F46)))</f>
        <v>0</v>
      </c>
      <c r="AC46" s="420">
        <f>IF( $F46=0,0,((($F46/$E$44)*'PLAN DE ADQUISICIONES'!Z$27)*($G46/$F46)))</f>
        <v>0</v>
      </c>
      <c r="AD46" s="420">
        <f>IF( $F46=0,0,((($F46/$E$44)*'PLAN DE ADQUISICIONES'!AA$27)*($G46/$F46)))</f>
        <v>0</v>
      </c>
      <c r="AE46" s="420">
        <f>IF( $F46=0,0,((($F46/$E$44)*'PLAN DE ADQUISICIONES'!AB$27)*($G46/$F46)))</f>
        <v>0</v>
      </c>
      <c r="AF46" s="420">
        <f>IF( $F46=0,0,((($F46/$E$44)*'PLAN DE ADQUISICIONES'!AC$27)*($G46/$F46)))</f>
        <v>0</v>
      </c>
      <c r="AG46" s="423">
        <f>U46+V46+W46+X46+Y46+Z46+AA46+AB46+AC46+AD46+AE46+AF46</f>
        <v>0</v>
      </c>
      <c r="AH46" s="424">
        <f>IF( $F46=0,0,((($F46/$E$44)*'PLAN DE ADQUISICIONES'!AD$27)*($G46/$F46)))</f>
        <v>0</v>
      </c>
      <c r="AI46" s="420">
        <f>IF( $F46=0,0,((($F46/$E$44)*'PLAN DE ADQUISICIONES'!AE$27)*($G46/$F46)))</f>
        <v>0</v>
      </c>
      <c r="AJ46" s="420">
        <f>IF( $F46=0,0,((($F46/$E$44)*'PLAN DE ADQUISICIONES'!AF$27)*($G46/$F46)))</f>
        <v>0</v>
      </c>
      <c r="AK46" s="420">
        <f>IF( $F46=0,0,((($F46/$E$44)*'PLAN DE ADQUISICIONES'!AG$27)*($G46/$F46)))</f>
        <v>0</v>
      </c>
      <c r="AL46" s="420">
        <f>IF( $F46=0,0,((($F46/$E$44)*'PLAN DE ADQUISICIONES'!AH$27)*($G46/$F46)))</f>
        <v>0</v>
      </c>
      <c r="AM46" s="420">
        <f>IF( $F46=0,0,((($F46/$E$44)*'PLAN DE ADQUISICIONES'!AI$27)*($G46/$F46)))</f>
        <v>0</v>
      </c>
      <c r="AN46" s="420">
        <f>IF( $F46=0,0,((($F46/$E$44)*'PLAN DE ADQUISICIONES'!AJ$27)*($G46/$F46)))</f>
        <v>0</v>
      </c>
      <c r="AO46" s="420">
        <f>IF( $F46=0,0,((($F46/$E$44)*'PLAN DE ADQUISICIONES'!AK$27)*($G46/$F46)))</f>
        <v>0</v>
      </c>
      <c r="AP46" s="420">
        <f>IF( $F46=0,0,((($F46/$E$44)*'PLAN DE ADQUISICIONES'!AL$27)*($G46/$F46)))</f>
        <v>0</v>
      </c>
      <c r="AQ46" s="420">
        <f>IF( $F46=0,0,((($F46/$E$44)*'PLAN DE ADQUISICIONES'!AM$27)*($G46/$F46)))</f>
        <v>0</v>
      </c>
      <c r="AR46" s="420">
        <f>IF( $F46=0,0,((($F46/$E$44)*'PLAN DE ADQUISICIONES'!AN$27)*($G46/$F46)))</f>
        <v>0</v>
      </c>
      <c r="AS46" s="420">
        <f>IF( $F46=0,0,((($F46/$E$44)*'PLAN DE ADQUISICIONES'!AO$27)*($G46/$F46)))</f>
        <v>0</v>
      </c>
      <c r="AT46" s="423">
        <f>AH46+AI46+AJ46+AK46+AL46+AM46+AN46+AO46+AP46+AQ46+AR46+AS46</f>
        <v>0</v>
      </c>
      <c r="AU46" s="426">
        <f>AS46+AR46+AQ46+AP46+AO46+AN46+AM46+AL46+AK46+AJ46+AI46+AH46+AF46+AE46+AD46+AC46+AB46+AA46+Z46+Y46+X46+W46+V46+U46+S46+R46+Q46+P46+O46+N46+M46+L46+K46+J46+I46+H46</f>
        <v>0</v>
      </c>
      <c r="AV46" s="392">
        <f t="shared" si="1"/>
        <v>0</v>
      </c>
    </row>
    <row r="47" spans="2:48" s="394" customFormat="1" ht="12.75" customHeight="1" x14ac:dyDescent="0.15">
      <c r="B47" s="416" t="str">
        <f>+'FORMATO COSTEO C1'!C$190</f>
        <v>1.2.1.3</v>
      </c>
      <c r="C47" s="417" t="str">
        <f>+'FORMATO COSTEO C1'!B$190</f>
        <v>Categoría de gasto</v>
      </c>
      <c r="D47" s="418"/>
      <c r="E47" s="419"/>
      <c r="F47" s="420">
        <f>+'FORMATO COSTEO C1'!G190</f>
        <v>0</v>
      </c>
      <c r="G47" s="423">
        <f>+'FORMATO COSTEO C1'!O190</f>
        <v>0</v>
      </c>
      <c r="H47" s="424">
        <f>IF( $F47=0,0,((($F47/$E$44)*'PLAN DE ADQUISICIONES'!F$27)*($G47/$F47)))</f>
        <v>0</v>
      </c>
      <c r="I47" s="420">
        <f>IF( $F47=0,0,((($F47/$E$44)*'PLAN DE ADQUISICIONES'!G$27)*($G47/$F47)))</f>
        <v>0</v>
      </c>
      <c r="J47" s="420">
        <f>IF( $F47=0,0,((($F47/$E$44)*'PLAN DE ADQUISICIONES'!H$27)*($G47/$F47)))</f>
        <v>0</v>
      </c>
      <c r="K47" s="420">
        <f>IF( $F47=0,0,((($F47/$E$44)*'PLAN DE ADQUISICIONES'!I$27)*($G47/$F47)))</f>
        <v>0</v>
      </c>
      <c r="L47" s="420">
        <f>IF( $F47=0,0,((($F47/$E$44)*'PLAN DE ADQUISICIONES'!J$27)*($G47/$F47)))</f>
        <v>0</v>
      </c>
      <c r="M47" s="420">
        <f>IF( $F47=0,0,((($F47/$E$44)*'PLAN DE ADQUISICIONES'!K$27)*($G47/$F47)))</f>
        <v>0</v>
      </c>
      <c r="N47" s="420">
        <f>IF( $F47=0,0,((($F47/$E$44)*'PLAN DE ADQUISICIONES'!L$27)*($G47/$F47)))</f>
        <v>0</v>
      </c>
      <c r="O47" s="420">
        <f>IF( $F47=0,0,((($F47/$E$44)*'PLAN DE ADQUISICIONES'!M$27)*($G47/$F47)))</f>
        <v>0</v>
      </c>
      <c r="P47" s="420">
        <f>IF( $F47=0,0,((($F47/$E$44)*'PLAN DE ADQUISICIONES'!N$27)*($G47/$F47)))</f>
        <v>0</v>
      </c>
      <c r="Q47" s="420">
        <f>IF( $F47=0,0,((($F47/$E$44)*'PLAN DE ADQUISICIONES'!O$27)*($G47/$F47)))</f>
        <v>0</v>
      </c>
      <c r="R47" s="420">
        <f>IF( $F47=0,0,((($F47/$E$44)*'PLAN DE ADQUISICIONES'!P$27)*($G47/$F47)))</f>
        <v>0</v>
      </c>
      <c r="S47" s="420">
        <f>IF( $F47=0,0,((($F47/$E$44)*'PLAN DE ADQUISICIONES'!Q$27)*($G47/$F47)))</f>
        <v>0</v>
      </c>
      <c r="T47" s="421">
        <f>H47+I47+J47+K47+L47+M47+N47+O47+P47+Q47+R47+S47</f>
        <v>0</v>
      </c>
      <c r="U47" s="425">
        <f>IF( $F47=0,0,((($F47/$E$44)*'PLAN DE ADQUISICIONES'!R$27)*($G47/$F47)))</f>
        <v>0</v>
      </c>
      <c r="V47" s="420">
        <f>IF( $F47=0,0,((($F47/$E$44)*'PLAN DE ADQUISICIONES'!S$27)*($G47/$F47)))</f>
        <v>0</v>
      </c>
      <c r="W47" s="420">
        <f>IF( $F47=0,0,((($F47/$E$44)*'PLAN DE ADQUISICIONES'!T$27)*($G47/$F47)))</f>
        <v>0</v>
      </c>
      <c r="X47" s="420">
        <f>IF( $F47=0,0,((($F47/$E$44)*'PLAN DE ADQUISICIONES'!U$27)*($G47/$F47)))</f>
        <v>0</v>
      </c>
      <c r="Y47" s="420">
        <f>IF( $F47=0,0,((($F47/$E$44)*'PLAN DE ADQUISICIONES'!V$27)*($G47/$F47)))</f>
        <v>0</v>
      </c>
      <c r="Z47" s="420">
        <f>IF( $F47=0,0,((($F47/$E$44)*'PLAN DE ADQUISICIONES'!W$27)*($G47/$F47)))</f>
        <v>0</v>
      </c>
      <c r="AA47" s="420">
        <f>IF( $F47=0,0,((($F47/$E$44)*'PLAN DE ADQUISICIONES'!X$27)*($G47/$F47)))</f>
        <v>0</v>
      </c>
      <c r="AB47" s="420">
        <f>IF( $F47=0,0,((($F47/$E$44)*'PLAN DE ADQUISICIONES'!Y$27)*($G47/$F47)))</f>
        <v>0</v>
      </c>
      <c r="AC47" s="420">
        <f>IF( $F47=0,0,((($F47/$E$44)*'PLAN DE ADQUISICIONES'!Z$27)*($G47/$F47)))</f>
        <v>0</v>
      </c>
      <c r="AD47" s="420">
        <f>IF( $F47=0,0,((($F47/$E$44)*'PLAN DE ADQUISICIONES'!AA$27)*($G47/$F47)))</f>
        <v>0</v>
      </c>
      <c r="AE47" s="420">
        <f>IF( $F47=0,0,((($F47/$E$44)*'PLAN DE ADQUISICIONES'!AB$27)*($G47/$F47)))</f>
        <v>0</v>
      </c>
      <c r="AF47" s="420">
        <f>IF( $F47=0,0,((($F47/$E$44)*'PLAN DE ADQUISICIONES'!AC$27)*($G47/$F47)))</f>
        <v>0</v>
      </c>
      <c r="AG47" s="423">
        <f>U47+V47+W47+X47+Y47+Z47+AA47+AB47+AC47+AD47+AE47+AF47</f>
        <v>0</v>
      </c>
      <c r="AH47" s="424">
        <f>IF( $F47=0,0,((($F47/$E$44)*'PLAN DE ADQUISICIONES'!AD$27)*($G47/$F47)))</f>
        <v>0</v>
      </c>
      <c r="AI47" s="420">
        <f>IF( $F47=0,0,((($F47/$E$44)*'PLAN DE ADQUISICIONES'!AE$27)*($G47/$F47)))</f>
        <v>0</v>
      </c>
      <c r="AJ47" s="420">
        <f>IF( $F47=0,0,((($F47/$E$44)*'PLAN DE ADQUISICIONES'!AF$27)*($G47/$F47)))</f>
        <v>0</v>
      </c>
      <c r="AK47" s="420">
        <f>IF( $F47=0,0,((($F47/$E$44)*'PLAN DE ADQUISICIONES'!AG$27)*($G47/$F47)))</f>
        <v>0</v>
      </c>
      <c r="AL47" s="420">
        <f>IF( $F47=0,0,((($F47/$E$44)*'PLAN DE ADQUISICIONES'!AH$27)*($G47/$F47)))</f>
        <v>0</v>
      </c>
      <c r="AM47" s="420">
        <f>IF( $F47=0,0,((($F47/$E$44)*'PLAN DE ADQUISICIONES'!AI$27)*($G47/$F47)))</f>
        <v>0</v>
      </c>
      <c r="AN47" s="420">
        <f>IF( $F47=0,0,((($F47/$E$44)*'PLAN DE ADQUISICIONES'!AJ$27)*($G47/$F47)))</f>
        <v>0</v>
      </c>
      <c r="AO47" s="420">
        <f>IF( $F47=0,0,((($F47/$E$44)*'PLAN DE ADQUISICIONES'!AK$27)*($G47/$F47)))</f>
        <v>0</v>
      </c>
      <c r="AP47" s="420">
        <f>IF( $F47=0,0,((($F47/$E$44)*'PLAN DE ADQUISICIONES'!AL$27)*($G47/$F47)))</f>
        <v>0</v>
      </c>
      <c r="AQ47" s="420">
        <f>IF( $F47=0,0,((($F47/$E$44)*'PLAN DE ADQUISICIONES'!AM$27)*($G47/$F47)))</f>
        <v>0</v>
      </c>
      <c r="AR47" s="420">
        <f>IF( $F47=0,0,((($F47/$E$44)*'PLAN DE ADQUISICIONES'!AN$27)*($G47/$F47)))</f>
        <v>0</v>
      </c>
      <c r="AS47" s="420">
        <f>IF( $F47=0,0,((($F47/$E$44)*'PLAN DE ADQUISICIONES'!AO$27)*($G47/$F47)))</f>
        <v>0</v>
      </c>
      <c r="AT47" s="423">
        <f>AH47+AI47+AJ47+AK47+AL47+AM47+AN47+AO47+AP47+AQ47+AR47+AS47</f>
        <v>0</v>
      </c>
      <c r="AU47" s="426">
        <f>AS47+AR47+AQ47+AP47+AO47+AN47+AM47+AL47+AK47+AJ47+AI47+AH47+AF47+AE47+AD47+AC47+AB47+AA47+Z47+Y47+X47+W47+V47+U47+S47+R47+Q47+P47+O47+N47+M47+L47+K47+J47+I47+H47</f>
        <v>0</v>
      </c>
      <c r="AV47" s="392">
        <f t="shared" si="1"/>
        <v>0</v>
      </c>
    </row>
    <row r="48" spans="2:48" s="394" customFormat="1" ht="12.75" customHeight="1" x14ac:dyDescent="0.15">
      <c r="B48" s="416" t="str">
        <f>+'FORMATO COSTEO C1'!C$196</f>
        <v>1.2.1.4</v>
      </c>
      <c r="C48" s="417" t="str">
        <f>+'FORMATO COSTEO C1'!B$196</f>
        <v>Categoría de gasto</v>
      </c>
      <c r="D48" s="418"/>
      <c r="E48" s="419"/>
      <c r="F48" s="420">
        <f>+'FORMATO COSTEO C1'!G196</f>
        <v>0</v>
      </c>
      <c r="G48" s="423">
        <f>+'FORMATO COSTEO C1'!O196</f>
        <v>0</v>
      </c>
      <c r="H48" s="424">
        <f>IF( $F48=0,0,((($F48/$E$44)*'PLAN DE ADQUISICIONES'!F$27)*($G48/$F48)))</f>
        <v>0</v>
      </c>
      <c r="I48" s="420">
        <f>IF( $F48=0,0,((($F48/$E$44)*'PLAN DE ADQUISICIONES'!G$27)*($G48/$F48)))</f>
        <v>0</v>
      </c>
      <c r="J48" s="420">
        <f>IF( $F48=0,0,((($F48/$E$44)*'PLAN DE ADQUISICIONES'!H$27)*($G48/$F48)))</f>
        <v>0</v>
      </c>
      <c r="K48" s="420">
        <f>IF( $F48=0,0,((($F48/$E$44)*'PLAN DE ADQUISICIONES'!I$27)*($G48/$F48)))</f>
        <v>0</v>
      </c>
      <c r="L48" s="420">
        <f>IF( $F48=0,0,((($F48/$E$44)*'PLAN DE ADQUISICIONES'!J$27)*($G48/$F48)))</f>
        <v>0</v>
      </c>
      <c r="M48" s="420">
        <f>IF( $F48=0,0,((($F48/$E$44)*'PLAN DE ADQUISICIONES'!K$27)*($G48/$F48)))</f>
        <v>0</v>
      </c>
      <c r="N48" s="420">
        <f>IF( $F48=0,0,((($F48/$E$44)*'PLAN DE ADQUISICIONES'!L$27)*($G48/$F48)))</f>
        <v>0</v>
      </c>
      <c r="O48" s="420">
        <f>IF( $F48=0,0,((($F48/$E$44)*'PLAN DE ADQUISICIONES'!M$27)*($G48/$F48)))</f>
        <v>0</v>
      </c>
      <c r="P48" s="420">
        <f>IF( $F48=0,0,((($F48/$E$44)*'PLAN DE ADQUISICIONES'!N$27)*($G48/$F48)))</f>
        <v>0</v>
      </c>
      <c r="Q48" s="420">
        <f>IF( $F48=0,0,((($F48/$E$44)*'PLAN DE ADQUISICIONES'!O$27)*($G48/$F48)))</f>
        <v>0</v>
      </c>
      <c r="R48" s="420">
        <f>IF( $F48=0,0,((($F48/$E$44)*'PLAN DE ADQUISICIONES'!P$27)*($G48/$F48)))</f>
        <v>0</v>
      </c>
      <c r="S48" s="420">
        <f>IF( $F48=0,0,((($F48/$E$44)*'PLAN DE ADQUISICIONES'!Q$27)*($G48/$F48)))</f>
        <v>0</v>
      </c>
      <c r="T48" s="421">
        <f>H48+I48+J48+K48+L48+M48+N48+O48+P48+Q48+R48+S48</f>
        <v>0</v>
      </c>
      <c r="U48" s="425">
        <f>IF( $F48=0,0,((($F48/$E$44)*'PLAN DE ADQUISICIONES'!R$27)*($G48/$F48)))</f>
        <v>0</v>
      </c>
      <c r="V48" s="420">
        <f>IF( $F48=0,0,((($F48/$E$44)*'PLAN DE ADQUISICIONES'!S$27)*($G48/$F48)))</f>
        <v>0</v>
      </c>
      <c r="W48" s="420">
        <f>IF( $F48=0,0,((($F48/$E$44)*'PLAN DE ADQUISICIONES'!T$27)*($G48/$F48)))</f>
        <v>0</v>
      </c>
      <c r="X48" s="420">
        <f>IF( $F48=0,0,((($F48/$E$44)*'PLAN DE ADQUISICIONES'!U$27)*($G48/$F48)))</f>
        <v>0</v>
      </c>
      <c r="Y48" s="420">
        <f>IF( $F48=0,0,((($F48/$E$44)*'PLAN DE ADQUISICIONES'!V$27)*($G48/$F48)))</f>
        <v>0</v>
      </c>
      <c r="Z48" s="420">
        <f>IF( $F48=0,0,((($F48/$E$44)*'PLAN DE ADQUISICIONES'!W$27)*($G48/$F48)))</f>
        <v>0</v>
      </c>
      <c r="AA48" s="420">
        <f>IF( $F48=0,0,((($F48/$E$44)*'PLAN DE ADQUISICIONES'!X$27)*($G48/$F48)))</f>
        <v>0</v>
      </c>
      <c r="AB48" s="420">
        <f>IF( $F48=0,0,((($F48/$E$44)*'PLAN DE ADQUISICIONES'!Y$27)*($G48/$F48)))</f>
        <v>0</v>
      </c>
      <c r="AC48" s="420">
        <f>IF( $F48=0,0,((($F48/$E$44)*'PLAN DE ADQUISICIONES'!Z$27)*($G48/$F48)))</f>
        <v>0</v>
      </c>
      <c r="AD48" s="420">
        <f>IF( $F48=0,0,((($F48/$E$44)*'PLAN DE ADQUISICIONES'!AA$27)*($G48/$F48)))</f>
        <v>0</v>
      </c>
      <c r="AE48" s="420">
        <f>IF( $F48=0,0,((($F48/$E$44)*'PLAN DE ADQUISICIONES'!AB$27)*($G48/$F48)))</f>
        <v>0</v>
      </c>
      <c r="AF48" s="420">
        <f>IF( $F48=0,0,((($F48/$E$44)*'PLAN DE ADQUISICIONES'!AC$27)*($G48/$F48)))</f>
        <v>0</v>
      </c>
      <c r="AG48" s="423">
        <f>U48+V48+W48+X48+Y48+Z48+AA48+AB48+AC48+AD48+AE48+AF48</f>
        <v>0</v>
      </c>
      <c r="AH48" s="424">
        <f>IF( $F48=0,0,((($F48/$E$44)*'PLAN DE ADQUISICIONES'!AD$27)*($G48/$F48)))</f>
        <v>0</v>
      </c>
      <c r="AI48" s="420">
        <f>IF( $F48=0,0,((($F48/$E$44)*'PLAN DE ADQUISICIONES'!AE$27)*($G48/$F48)))</f>
        <v>0</v>
      </c>
      <c r="AJ48" s="420">
        <f>IF( $F48=0,0,((($F48/$E$44)*'PLAN DE ADQUISICIONES'!AF$27)*($G48/$F48)))</f>
        <v>0</v>
      </c>
      <c r="AK48" s="420">
        <f>IF( $F48=0,0,((($F48/$E$44)*'PLAN DE ADQUISICIONES'!AG$27)*($G48/$F48)))</f>
        <v>0</v>
      </c>
      <c r="AL48" s="420">
        <f>IF( $F48=0,0,((($F48/$E$44)*'PLAN DE ADQUISICIONES'!AH$27)*($G48/$F48)))</f>
        <v>0</v>
      </c>
      <c r="AM48" s="420">
        <f>IF( $F48=0,0,((($F48/$E$44)*'PLAN DE ADQUISICIONES'!AI$27)*($G48/$F48)))</f>
        <v>0</v>
      </c>
      <c r="AN48" s="420">
        <f>IF( $F48=0,0,((($F48/$E$44)*'PLAN DE ADQUISICIONES'!AJ$27)*($G48/$F48)))</f>
        <v>0</v>
      </c>
      <c r="AO48" s="420">
        <f>IF( $F48=0,0,((($F48/$E$44)*'PLAN DE ADQUISICIONES'!AK$27)*($G48/$F48)))</f>
        <v>0</v>
      </c>
      <c r="AP48" s="420">
        <f>IF( $F48=0,0,((($F48/$E$44)*'PLAN DE ADQUISICIONES'!AL$27)*($G48/$F48)))</f>
        <v>0</v>
      </c>
      <c r="AQ48" s="420">
        <f>IF( $F48=0,0,((($F48/$E$44)*'PLAN DE ADQUISICIONES'!AM$27)*($G48/$F48)))</f>
        <v>0</v>
      </c>
      <c r="AR48" s="420">
        <f>IF( $F48=0,0,((($F48/$E$44)*'PLAN DE ADQUISICIONES'!AN$27)*($G48/$F48)))</f>
        <v>0</v>
      </c>
      <c r="AS48" s="420">
        <f>IF( $F48=0,0,((($F48/$E$44)*'PLAN DE ADQUISICIONES'!AO$27)*($G48/$F48)))</f>
        <v>0</v>
      </c>
      <c r="AT48" s="423">
        <f>AH48+AI48+AJ48+AK48+AL48+AM48+AN48+AO48+AP48+AQ48+AR48+AS48</f>
        <v>0</v>
      </c>
      <c r="AU48" s="426">
        <f>AS48+AR48+AQ48+AP48+AO48+AN48+AM48+AL48+AK48+AJ48+AI48+AH48+AF48+AE48+AD48+AC48+AB48+AA48+Z48+Y48+X48+W48+V48+U48+S48+R48+Q48+P48+O48+N48+M48+L48+K48+J48+I48+H48</f>
        <v>0</v>
      </c>
      <c r="AV48" s="392">
        <f t="shared" si="1"/>
        <v>0</v>
      </c>
    </row>
    <row r="49" spans="2:48" s="394" customFormat="1" ht="12.75" customHeight="1" x14ac:dyDescent="0.15">
      <c r="B49" s="416" t="str">
        <f>+'FORMATO COSTEO C1'!C$202</f>
        <v>1.2.1.5</v>
      </c>
      <c r="C49" s="417" t="str">
        <f>+'FORMATO COSTEO C1'!B$202</f>
        <v>Categoría de gasto</v>
      </c>
      <c r="D49" s="418"/>
      <c r="E49" s="419"/>
      <c r="F49" s="420">
        <f>+'FORMATO COSTEO C1'!G202</f>
        <v>0</v>
      </c>
      <c r="G49" s="423">
        <f>+'FORMATO COSTEO C1'!O202</f>
        <v>0</v>
      </c>
      <c r="H49" s="424">
        <f>IF( $F49=0,0,((($F49/$E$44)*'PLAN DE ADQUISICIONES'!F$27)*($G49/$F49)))</f>
        <v>0</v>
      </c>
      <c r="I49" s="420">
        <f>IF( $F49=0,0,((($F49/$E$44)*'PLAN DE ADQUISICIONES'!G$27)*($G49/$F49)))</f>
        <v>0</v>
      </c>
      <c r="J49" s="420">
        <f>IF( $F49=0,0,((($F49/$E$44)*'PLAN DE ADQUISICIONES'!H$27)*($G49/$F49)))</f>
        <v>0</v>
      </c>
      <c r="K49" s="420">
        <f>IF( $F49=0,0,((($F49/$E$44)*'PLAN DE ADQUISICIONES'!I$27)*($G49/$F49)))</f>
        <v>0</v>
      </c>
      <c r="L49" s="420">
        <f>IF( $F49=0,0,((($F49/$E$44)*'PLAN DE ADQUISICIONES'!J$27)*($G49/$F49)))</f>
        <v>0</v>
      </c>
      <c r="M49" s="420">
        <f>IF( $F49=0,0,((($F49/$E$44)*'PLAN DE ADQUISICIONES'!K$27)*($G49/$F49)))</f>
        <v>0</v>
      </c>
      <c r="N49" s="420">
        <f>IF( $F49=0,0,((($F49/$E$44)*'PLAN DE ADQUISICIONES'!L$27)*($G49/$F49)))</f>
        <v>0</v>
      </c>
      <c r="O49" s="420">
        <f>IF( $F49=0,0,((($F49/$E$44)*'PLAN DE ADQUISICIONES'!M$27)*($G49/$F49)))</f>
        <v>0</v>
      </c>
      <c r="P49" s="420">
        <f>IF( $F49=0,0,((($F49/$E$44)*'PLAN DE ADQUISICIONES'!N$27)*($G49/$F49)))</f>
        <v>0</v>
      </c>
      <c r="Q49" s="420">
        <f>IF( $F49=0,0,((($F49/$E$44)*'PLAN DE ADQUISICIONES'!O$27)*($G49/$F49)))</f>
        <v>0</v>
      </c>
      <c r="R49" s="420">
        <f>IF( $F49=0,0,((($F49/$E$44)*'PLAN DE ADQUISICIONES'!P$27)*($G49/$F49)))</f>
        <v>0</v>
      </c>
      <c r="S49" s="420">
        <f>IF( $F49=0,0,((($F49/$E$44)*'PLAN DE ADQUISICIONES'!Q$27)*($G49/$F49)))</f>
        <v>0</v>
      </c>
      <c r="T49" s="421">
        <f>H49+I49+J49+K49+L49+M49+N49+O49+P49+Q49+R49+S49</f>
        <v>0</v>
      </c>
      <c r="U49" s="425">
        <f>IF( $F49=0,0,((($F49/$E$44)*'PLAN DE ADQUISICIONES'!R$27)*($G49/$F49)))</f>
        <v>0</v>
      </c>
      <c r="V49" s="420">
        <f>IF( $F49=0,0,((($F49/$E$44)*'PLAN DE ADQUISICIONES'!S$27)*($G49/$F49)))</f>
        <v>0</v>
      </c>
      <c r="W49" s="420">
        <f>IF( $F49=0,0,((($F49/$E$44)*'PLAN DE ADQUISICIONES'!T$27)*($G49/$F49)))</f>
        <v>0</v>
      </c>
      <c r="X49" s="420">
        <f>IF( $F49=0,0,((($F49/$E$44)*'PLAN DE ADQUISICIONES'!U$27)*($G49/$F49)))</f>
        <v>0</v>
      </c>
      <c r="Y49" s="420">
        <f>IF( $F49=0,0,((($F49/$E$44)*'PLAN DE ADQUISICIONES'!V$27)*($G49/$F49)))</f>
        <v>0</v>
      </c>
      <c r="Z49" s="420">
        <f>IF( $F49=0,0,((($F49/$E$44)*'PLAN DE ADQUISICIONES'!W$27)*($G49/$F49)))</f>
        <v>0</v>
      </c>
      <c r="AA49" s="420">
        <f>IF( $F49=0,0,((($F49/$E$44)*'PLAN DE ADQUISICIONES'!X$27)*($G49/$F49)))</f>
        <v>0</v>
      </c>
      <c r="AB49" s="420">
        <f>IF( $F49=0,0,((($F49/$E$44)*'PLAN DE ADQUISICIONES'!Y$27)*($G49/$F49)))</f>
        <v>0</v>
      </c>
      <c r="AC49" s="420">
        <f>IF( $F49=0,0,((($F49/$E$44)*'PLAN DE ADQUISICIONES'!Z$27)*($G49/$F49)))</f>
        <v>0</v>
      </c>
      <c r="AD49" s="420">
        <f>IF( $F49=0,0,((($F49/$E$44)*'PLAN DE ADQUISICIONES'!AA$27)*($G49/$F49)))</f>
        <v>0</v>
      </c>
      <c r="AE49" s="420">
        <f>IF( $F49=0,0,((($F49/$E$44)*'PLAN DE ADQUISICIONES'!AB$27)*($G49/$F49)))</f>
        <v>0</v>
      </c>
      <c r="AF49" s="420">
        <f>IF( $F49=0,0,((($F49/$E$44)*'PLAN DE ADQUISICIONES'!AC$27)*($G49/$F49)))</f>
        <v>0</v>
      </c>
      <c r="AG49" s="423">
        <f>U49+V49+W49+X49+Y49+Z49+AA49+AB49+AC49+AD49+AE49+AF49</f>
        <v>0</v>
      </c>
      <c r="AH49" s="424">
        <f>IF( $F49=0,0,((($F49/$E$44)*'PLAN DE ADQUISICIONES'!AD$27)*($G49/$F49)))</f>
        <v>0</v>
      </c>
      <c r="AI49" s="420">
        <f>IF( $F49=0,0,((($F49/$E$44)*'PLAN DE ADQUISICIONES'!AE$27)*($G49/$F49)))</f>
        <v>0</v>
      </c>
      <c r="AJ49" s="420">
        <f>IF( $F49=0,0,((($F49/$E$44)*'PLAN DE ADQUISICIONES'!AF$27)*($G49/$F49)))</f>
        <v>0</v>
      </c>
      <c r="AK49" s="420">
        <f>IF( $F49=0,0,((($F49/$E$44)*'PLAN DE ADQUISICIONES'!AG$27)*($G49/$F49)))</f>
        <v>0</v>
      </c>
      <c r="AL49" s="420">
        <f>IF( $F49=0,0,((($F49/$E$44)*'PLAN DE ADQUISICIONES'!AH$27)*($G49/$F49)))</f>
        <v>0</v>
      </c>
      <c r="AM49" s="420">
        <f>IF( $F49=0,0,((($F49/$E$44)*'PLAN DE ADQUISICIONES'!AI$27)*($G49/$F49)))</f>
        <v>0</v>
      </c>
      <c r="AN49" s="420">
        <f>IF( $F49=0,0,((($F49/$E$44)*'PLAN DE ADQUISICIONES'!AJ$27)*($G49/$F49)))</f>
        <v>0</v>
      </c>
      <c r="AO49" s="420">
        <f>IF( $F49=0,0,((($F49/$E$44)*'PLAN DE ADQUISICIONES'!AK$27)*($G49/$F49)))</f>
        <v>0</v>
      </c>
      <c r="AP49" s="420">
        <f>IF( $F49=0,0,((($F49/$E$44)*'PLAN DE ADQUISICIONES'!AL$27)*($G49/$F49)))</f>
        <v>0</v>
      </c>
      <c r="AQ49" s="420">
        <f>IF( $F49=0,0,((($F49/$E$44)*'PLAN DE ADQUISICIONES'!AM$27)*($G49/$F49)))</f>
        <v>0</v>
      </c>
      <c r="AR49" s="420">
        <f>IF( $F49=0,0,((($F49/$E$44)*'PLAN DE ADQUISICIONES'!AN$27)*($G49/$F49)))</f>
        <v>0</v>
      </c>
      <c r="AS49" s="420">
        <f>IF( $F49=0,0,((($F49/$E$44)*'PLAN DE ADQUISICIONES'!AO$27)*($G49/$F49)))</f>
        <v>0</v>
      </c>
      <c r="AT49" s="423">
        <f>AH49+AI49+AJ49+AK49+AL49+AM49+AN49+AO49+AP49+AQ49+AR49+AS49</f>
        <v>0</v>
      </c>
      <c r="AU49" s="426">
        <f>AS49+AR49+AQ49+AP49+AO49+AN49+AM49+AL49+AK49+AJ49+AI49+AH49+AF49+AE49+AD49+AC49+AB49+AA49+Z49+Y49+X49+W49+V49+U49+S49+R49+Q49+P49+O49+N49+M49+L49+K49+J49+I49+H49</f>
        <v>0</v>
      </c>
      <c r="AV49" s="392">
        <f t="shared" si="1"/>
        <v>0</v>
      </c>
    </row>
    <row r="50" spans="2:48" s="394" customFormat="1" ht="12.75" customHeight="1" x14ac:dyDescent="0.15">
      <c r="B50" s="406" t="str">
        <f>+'FORMATO COSTEO C1'!C$208</f>
        <v>1.2.2</v>
      </c>
      <c r="C50" s="430" t="str">
        <f>+'FORMATO COSTEO C1'!B$208</f>
        <v>Selección de beneficiarios</v>
      </c>
      <c r="D50" s="408" t="str">
        <f>+'FORMATO COSTEO C1'!D$208</f>
        <v>Unidad medida</v>
      </c>
      <c r="E50" s="409">
        <f>+'FORMATO COSTEO C1'!E$208</f>
        <v>0</v>
      </c>
      <c r="F50" s="410">
        <f>SUM(F51:F55)</f>
        <v>0</v>
      </c>
      <c r="G50" s="413">
        <f t="shared" ref="G50:AS50" si="17">SUM(G51:G55)</f>
        <v>0</v>
      </c>
      <c r="H50" s="414">
        <f t="shared" si="17"/>
        <v>0</v>
      </c>
      <c r="I50" s="410">
        <f>SUM(I51:I55)</f>
        <v>0</v>
      </c>
      <c r="J50" s="410">
        <f>SUM(J51:J55)</f>
        <v>0</v>
      </c>
      <c r="K50" s="410">
        <f>SUM(K51:K55)</f>
        <v>0</v>
      </c>
      <c r="L50" s="410">
        <f>SUM(L51:L55)</f>
        <v>0</v>
      </c>
      <c r="M50" s="410">
        <f>SUM(M51:M55)</f>
        <v>0</v>
      </c>
      <c r="N50" s="410">
        <f t="shared" si="17"/>
        <v>0</v>
      </c>
      <c r="O50" s="410">
        <f t="shared" si="17"/>
        <v>0</v>
      </c>
      <c r="P50" s="410">
        <f t="shared" si="17"/>
        <v>0</v>
      </c>
      <c r="Q50" s="410">
        <f t="shared" si="17"/>
        <v>0</v>
      </c>
      <c r="R50" s="410">
        <f t="shared" si="17"/>
        <v>0</v>
      </c>
      <c r="S50" s="410">
        <f t="shared" si="17"/>
        <v>0</v>
      </c>
      <c r="T50" s="411">
        <f>SUM(T51:T55)</f>
        <v>0</v>
      </c>
      <c r="U50" s="412">
        <f t="shared" si="17"/>
        <v>0</v>
      </c>
      <c r="V50" s="410">
        <f t="shared" si="17"/>
        <v>0</v>
      </c>
      <c r="W50" s="410">
        <f t="shared" si="17"/>
        <v>0</v>
      </c>
      <c r="X50" s="410">
        <f t="shared" si="17"/>
        <v>0</v>
      </c>
      <c r="Y50" s="410">
        <f t="shared" si="17"/>
        <v>0</v>
      </c>
      <c r="Z50" s="410">
        <f t="shared" si="17"/>
        <v>0</v>
      </c>
      <c r="AA50" s="410">
        <f t="shared" si="17"/>
        <v>0</v>
      </c>
      <c r="AB50" s="410">
        <f t="shared" si="17"/>
        <v>0</v>
      </c>
      <c r="AC50" s="410">
        <f t="shared" si="17"/>
        <v>0</v>
      </c>
      <c r="AD50" s="410">
        <f t="shared" si="17"/>
        <v>0</v>
      </c>
      <c r="AE50" s="410">
        <f t="shared" si="17"/>
        <v>0</v>
      </c>
      <c r="AF50" s="410">
        <f t="shared" si="17"/>
        <v>0</v>
      </c>
      <c r="AG50" s="413">
        <f t="shared" si="17"/>
        <v>0</v>
      </c>
      <c r="AH50" s="414">
        <f t="shared" si="17"/>
        <v>0</v>
      </c>
      <c r="AI50" s="410">
        <f t="shared" si="17"/>
        <v>0</v>
      </c>
      <c r="AJ50" s="410">
        <f t="shared" si="17"/>
        <v>0</v>
      </c>
      <c r="AK50" s="410">
        <f t="shared" si="17"/>
        <v>0</v>
      </c>
      <c r="AL50" s="410">
        <f t="shared" si="17"/>
        <v>0</v>
      </c>
      <c r="AM50" s="410">
        <f t="shared" si="17"/>
        <v>0</v>
      </c>
      <c r="AN50" s="410">
        <f t="shared" si="17"/>
        <v>0</v>
      </c>
      <c r="AO50" s="410">
        <f t="shared" si="17"/>
        <v>0</v>
      </c>
      <c r="AP50" s="410">
        <f t="shared" si="17"/>
        <v>0</v>
      </c>
      <c r="AQ50" s="410">
        <f t="shared" si="17"/>
        <v>0</v>
      </c>
      <c r="AR50" s="410">
        <f t="shared" si="17"/>
        <v>0</v>
      </c>
      <c r="AS50" s="410">
        <f t="shared" si="17"/>
        <v>0</v>
      </c>
      <c r="AT50" s="413">
        <f>SUM(AT51:AT55)</f>
        <v>0</v>
      </c>
      <c r="AU50" s="415">
        <f>SUM(AU51:AU55)</f>
        <v>0</v>
      </c>
      <c r="AV50" s="392">
        <f t="shared" si="1"/>
        <v>0</v>
      </c>
    </row>
    <row r="51" spans="2:48" s="394" customFormat="1" ht="12.75" customHeight="1" x14ac:dyDescent="0.15">
      <c r="B51" s="416" t="str">
        <f>+'FORMATO COSTEO C1'!C$210</f>
        <v>1.2.2.1</v>
      </c>
      <c r="C51" s="417" t="str">
        <f>+'FORMATO COSTEO C1'!B$210</f>
        <v>Categoría de gasto</v>
      </c>
      <c r="D51" s="428"/>
      <c r="E51" s="429"/>
      <c r="F51" s="420">
        <f>+'FORMATO COSTEO C1'!G210</f>
        <v>0</v>
      </c>
      <c r="G51" s="423">
        <f>+'FORMATO COSTEO C1'!O210</f>
        <v>0</v>
      </c>
      <c r="H51" s="560">
        <f>IF( $F51=0,0,((($F51/$E$50)*'PLAN DE ADQUISICIONES'!F$28)*($G51/$F51)))</f>
        <v>0</v>
      </c>
      <c r="I51" s="420">
        <f>IF( $F51=0,0,((($F51/$E$50)*'PLAN DE ADQUISICIONES'!G$28)*($G51/$F51)))</f>
        <v>0</v>
      </c>
      <c r="J51" s="420">
        <f>IF( $F51=0,0,((($F51/$E$50)*'PLAN DE ADQUISICIONES'!H$28)*($G51/$F51)))</f>
        <v>0</v>
      </c>
      <c r="K51" s="420">
        <f>IF( $F51=0,0,((($F51/$E$50)*'PLAN DE ADQUISICIONES'!I$28)*($G51/$F51)))</f>
        <v>0</v>
      </c>
      <c r="L51" s="420">
        <f>IF( $F51=0,0,((($F51/$E$50)*'PLAN DE ADQUISICIONES'!J$28)*($G51/$F51)))</f>
        <v>0</v>
      </c>
      <c r="M51" s="420">
        <f>IF( $F51=0,0,((($F51/$E$50)*'PLAN DE ADQUISICIONES'!K$28)*($G51/$F51)))</f>
        <v>0</v>
      </c>
      <c r="N51" s="420">
        <f>IF( $F51=0,0,((($F51/$E$50)*'PLAN DE ADQUISICIONES'!L$28)*($G51/$F51)))</f>
        <v>0</v>
      </c>
      <c r="O51" s="420">
        <f>IF( $F51=0,0,((($F51/$E$50)*'PLAN DE ADQUISICIONES'!M$28)*($G51/$F51)))</f>
        <v>0</v>
      </c>
      <c r="P51" s="420">
        <f>IF( $F51=0,0,((($F51/$E$50)*'PLAN DE ADQUISICIONES'!N$28)*($G51/$F51)))</f>
        <v>0</v>
      </c>
      <c r="Q51" s="420">
        <f>IF( $F51=0,0,((($F51/$E$50)*'PLAN DE ADQUISICIONES'!O$28)*($G51/$F51)))</f>
        <v>0</v>
      </c>
      <c r="R51" s="420">
        <f>IF( $F51=0,0,((($F51/$E$50)*'PLAN DE ADQUISICIONES'!P$28)*($G51/$F51)))</f>
        <v>0</v>
      </c>
      <c r="S51" s="420">
        <f>IF( $F51=0,0,((($F51/$E$50)*'PLAN DE ADQUISICIONES'!Q$28)*($G51/$F51)))</f>
        <v>0</v>
      </c>
      <c r="T51" s="421">
        <f>H51+I51+J51+K51+L51+M51+N51+O51+P51+Q51+R51+S51</f>
        <v>0</v>
      </c>
      <c r="U51" s="425">
        <f>IF( $F51=0,0,((($F51/$E$50)*'PLAN DE ADQUISICIONES'!R$28)*($G51/$F51)))</f>
        <v>0</v>
      </c>
      <c r="V51" s="420">
        <f>IF( $F51=0,0,((($F51/$E$50)*'PLAN DE ADQUISICIONES'!S$28)*($G51/$F51)))</f>
        <v>0</v>
      </c>
      <c r="W51" s="420">
        <f>IF( $F51=0,0,((($F51/$E$50)*'PLAN DE ADQUISICIONES'!T$28)*($G51/$F51)))</f>
        <v>0</v>
      </c>
      <c r="X51" s="420">
        <f>IF( $F51=0,0,((($F51/$E$50)*'PLAN DE ADQUISICIONES'!U$28)*($G51/$F51)))</f>
        <v>0</v>
      </c>
      <c r="Y51" s="420">
        <f>IF( $F51=0,0,((($F51/$E$50)*'PLAN DE ADQUISICIONES'!V$28)*($G51/$F51)))</f>
        <v>0</v>
      </c>
      <c r="Z51" s="420">
        <f>IF( $F51=0,0,((($F51/$E$50)*'PLAN DE ADQUISICIONES'!W$28)*($G51/$F51)))</f>
        <v>0</v>
      </c>
      <c r="AA51" s="420">
        <f>IF( $F51=0,0,((($F51/$E$50)*'PLAN DE ADQUISICIONES'!X$28)*($G51/$F51)))</f>
        <v>0</v>
      </c>
      <c r="AB51" s="420">
        <f>IF( $F51=0,0,((($F51/$E$50)*'PLAN DE ADQUISICIONES'!Y$28)*($G51/$F51)))</f>
        <v>0</v>
      </c>
      <c r="AC51" s="420">
        <f>IF( $F51=0,0,((($F51/$E$50)*'PLAN DE ADQUISICIONES'!Z$28)*($G51/$F51)))</f>
        <v>0</v>
      </c>
      <c r="AD51" s="420">
        <f>IF( $F51=0,0,((($F51/$E$50)*'PLAN DE ADQUISICIONES'!AA$28)*($G51/$F51)))</f>
        <v>0</v>
      </c>
      <c r="AE51" s="420">
        <f>IF( $F51=0,0,((($F51/$E$50)*'PLAN DE ADQUISICIONES'!AB$28)*($G51/$F51)))</f>
        <v>0</v>
      </c>
      <c r="AF51" s="420">
        <f>IF( $F51=0,0,((($F51/$E$50)*'PLAN DE ADQUISICIONES'!AC$28)*($G51/$F51)))</f>
        <v>0</v>
      </c>
      <c r="AG51" s="423">
        <f>U51+V51+W51+X51+Y51+Z51+AA51+AB51+AC51+AD51+AE51+AF51</f>
        <v>0</v>
      </c>
      <c r="AH51" s="424">
        <f>IF( $F51=0,0,((($F51/$E$50)*'PLAN DE ADQUISICIONES'!AD$28)*($G51/$F51)))</f>
        <v>0</v>
      </c>
      <c r="AI51" s="420">
        <f>IF( $F51=0,0,((($F51/$E$50)*'PLAN DE ADQUISICIONES'!AE$28)*($G51/$F51)))</f>
        <v>0</v>
      </c>
      <c r="AJ51" s="420">
        <f>IF( $F51=0,0,((($F51/$E$50)*'PLAN DE ADQUISICIONES'!AF$28)*($G51/$F51)))</f>
        <v>0</v>
      </c>
      <c r="AK51" s="420">
        <f>IF( $F51=0,0,((($F51/$E$50)*'PLAN DE ADQUISICIONES'!AG$28)*($G51/$F51)))</f>
        <v>0</v>
      </c>
      <c r="AL51" s="420">
        <f>IF( $F51=0,0,((($F51/$E$50)*'PLAN DE ADQUISICIONES'!AH$28)*($G51/$F51)))</f>
        <v>0</v>
      </c>
      <c r="AM51" s="420">
        <f>IF( $F51=0,0,((($F51/$E$50)*'PLAN DE ADQUISICIONES'!AI$28)*($G51/$F51)))</f>
        <v>0</v>
      </c>
      <c r="AN51" s="420">
        <f>IF( $F51=0,0,((($F51/$E$50)*'PLAN DE ADQUISICIONES'!AJ$28)*($G51/$F51)))</f>
        <v>0</v>
      </c>
      <c r="AO51" s="420">
        <f>IF( $F51=0,0,((($F51/$E$50)*'PLAN DE ADQUISICIONES'!AK$28)*($G51/$F51)))</f>
        <v>0</v>
      </c>
      <c r="AP51" s="420">
        <f>IF( $F51=0,0,((($F51/$E$50)*'PLAN DE ADQUISICIONES'!AL$28)*($G51/$F51)))</f>
        <v>0</v>
      </c>
      <c r="AQ51" s="420">
        <f>IF( $F51=0,0,((($F51/$E$50)*'PLAN DE ADQUISICIONES'!AM$28)*($G51/$F51)))</f>
        <v>0</v>
      </c>
      <c r="AR51" s="420">
        <f>IF( $F51=0,0,((($F51/$E$50)*'PLAN DE ADQUISICIONES'!AN$28)*($G51/$F51)))</f>
        <v>0</v>
      </c>
      <c r="AS51" s="420">
        <f>IF( $F51=0,0,((($F51/$E$50)*'PLAN DE ADQUISICIONES'!AO$28)*($G51/$F51)))</f>
        <v>0</v>
      </c>
      <c r="AT51" s="423">
        <f>AH51+AI51+AJ51+AK51+AL51+AM51+AN51+AO51+AP51+AQ51+AR51+AS51</f>
        <v>0</v>
      </c>
      <c r="AU51" s="426">
        <f>AS51+AR51+AQ51+AP51+AO51+AN51+AM51+AL51+AK51+AJ51+AI51+AH51+AF51+AE51+AD51+AC51+AB51+AA51+Z51+Y51+X51+W51+V51+U51+S51+R51+Q51+P51+O51+N51+M51+L51+K51+J51+I51+H51</f>
        <v>0</v>
      </c>
      <c r="AV51" s="392">
        <f t="shared" si="1"/>
        <v>0</v>
      </c>
    </row>
    <row r="52" spans="2:48" s="394" customFormat="1" ht="12.75" customHeight="1" x14ac:dyDescent="0.15">
      <c r="B52" s="416" t="str">
        <f>+'FORMATO COSTEO C1'!C$216</f>
        <v>1.2.2.2</v>
      </c>
      <c r="C52" s="417" t="str">
        <f>+'FORMATO COSTEO C1'!B$216</f>
        <v>Categoría de gasto</v>
      </c>
      <c r="D52" s="428"/>
      <c r="E52" s="429"/>
      <c r="F52" s="420">
        <f>+'FORMATO COSTEO C1'!G216</f>
        <v>0</v>
      </c>
      <c r="G52" s="423">
        <f>+'FORMATO COSTEO C1'!O216</f>
        <v>0</v>
      </c>
      <c r="H52" s="424">
        <f>IF( $F52=0,0,((($F52/$E$50)*'PLAN DE ADQUISICIONES'!F$28)*($G52/$F52)))</f>
        <v>0</v>
      </c>
      <c r="I52" s="420">
        <f>IF( $F52=0,0,((($F52/$E$50)*'PLAN DE ADQUISICIONES'!G$28)*($G52/$F52)))</f>
        <v>0</v>
      </c>
      <c r="J52" s="420">
        <f>IF( $F52=0,0,((($F52/$E$50)*'PLAN DE ADQUISICIONES'!H$28)*($G52/$F52)))</f>
        <v>0</v>
      </c>
      <c r="K52" s="420">
        <f>IF( $F52=0,0,((($F52/$E$50)*'PLAN DE ADQUISICIONES'!I$28)*($G52/$F52)))</f>
        <v>0</v>
      </c>
      <c r="L52" s="420">
        <f>IF( $F52=0,0,((($F52/$E$50)*'PLAN DE ADQUISICIONES'!J$28)*($G52/$F52)))</f>
        <v>0</v>
      </c>
      <c r="M52" s="420">
        <f>IF( $F52=0,0,((($F52/$E$50)*'PLAN DE ADQUISICIONES'!K$28)*($G52/$F52)))</f>
        <v>0</v>
      </c>
      <c r="N52" s="420">
        <f>IF( $F52=0,0,((($F52/$E$50)*'PLAN DE ADQUISICIONES'!L$28)*($G52/$F52)))</f>
        <v>0</v>
      </c>
      <c r="O52" s="420">
        <f>IF( $F52=0,0,((($F52/$E$50)*'PLAN DE ADQUISICIONES'!M$28)*($G52/$F52)))</f>
        <v>0</v>
      </c>
      <c r="P52" s="420">
        <f>IF( $F52=0,0,((($F52/$E$50)*'PLAN DE ADQUISICIONES'!N$28)*($G52/$F52)))</f>
        <v>0</v>
      </c>
      <c r="Q52" s="420">
        <f>IF( $F52=0,0,((($F52/$E$50)*'PLAN DE ADQUISICIONES'!O$28)*($G52/$F52)))</f>
        <v>0</v>
      </c>
      <c r="R52" s="420">
        <f>IF( $F52=0,0,((($F52/$E$50)*'PLAN DE ADQUISICIONES'!P$28)*($G52/$F52)))</f>
        <v>0</v>
      </c>
      <c r="S52" s="420">
        <f>IF( $F52=0,0,((($F52/$E$50)*'PLAN DE ADQUISICIONES'!Q$28)*($G52/$F52)))</f>
        <v>0</v>
      </c>
      <c r="T52" s="421">
        <f>H52+I52+J52+K52+L52+M52+N52+O52+P52+Q52+R52+S52</f>
        <v>0</v>
      </c>
      <c r="U52" s="425">
        <f>IF( $F52=0,0,((($F52/$E$50)*'PLAN DE ADQUISICIONES'!R$28)*($G52/$F52)))</f>
        <v>0</v>
      </c>
      <c r="V52" s="420">
        <f>IF( $F52=0,0,((($F52/$E$50)*'PLAN DE ADQUISICIONES'!S$28)*($G52/$F52)))</f>
        <v>0</v>
      </c>
      <c r="W52" s="420">
        <f>IF( $F52=0,0,((($F52/$E$50)*'PLAN DE ADQUISICIONES'!T$28)*($G52/$F52)))</f>
        <v>0</v>
      </c>
      <c r="X52" s="420">
        <f>IF( $F52=0,0,((($F52/$E$50)*'PLAN DE ADQUISICIONES'!U$28)*($G52/$F52)))</f>
        <v>0</v>
      </c>
      <c r="Y52" s="420">
        <f>IF( $F52=0,0,((($F52/$E$50)*'PLAN DE ADQUISICIONES'!V$28)*($G52/$F52)))</f>
        <v>0</v>
      </c>
      <c r="Z52" s="420">
        <f>IF( $F52=0,0,((($F52/$E$50)*'PLAN DE ADQUISICIONES'!W$28)*($G52/$F52)))</f>
        <v>0</v>
      </c>
      <c r="AA52" s="420">
        <f>IF( $F52=0,0,((($F52/$E$50)*'PLAN DE ADQUISICIONES'!X$28)*($G52/$F52)))</f>
        <v>0</v>
      </c>
      <c r="AB52" s="420">
        <f>IF( $F52=0,0,((($F52/$E$50)*'PLAN DE ADQUISICIONES'!Y$28)*($G52/$F52)))</f>
        <v>0</v>
      </c>
      <c r="AC52" s="420">
        <f>IF( $F52=0,0,((($F52/$E$50)*'PLAN DE ADQUISICIONES'!Z$28)*($G52/$F52)))</f>
        <v>0</v>
      </c>
      <c r="AD52" s="420">
        <f>IF( $F52=0,0,((($F52/$E$50)*'PLAN DE ADQUISICIONES'!AA$28)*($G52/$F52)))</f>
        <v>0</v>
      </c>
      <c r="AE52" s="420">
        <f>IF( $F52=0,0,((($F52/$E$50)*'PLAN DE ADQUISICIONES'!AB$28)*($G52/$F52)))</f>
        <v>0</v>
      </c>
      <c r="AF52" s="420">
        <f>IF( $F52=0,0,((($F52/$E$50)*'PLAN DE ADQUISICIONES'!AC$28)*($G52/$F52)))</f>
        <v>0</v>
      </c>
      <c r="AG52" s="423">
        <f>U52+V52+W52+X52+Y52+Z52+AA52+AB52+AC52+AD52+AE52+AF52</f>
        <v>0</v>
      </c>
      <c r="AH52" s="424">
        <f>IF( $F52=0,0,((($F52/$E$50)*'PLAN DE ADQUISICIONES'!AD$28)*($G52/$F52)))</f>
        <v>0</v>
      </c>
      <c r="AI52" s="420">
        <f>IF( $F52=0,0,((($F52/$E$50)*'PLAN DE ADQUISICIONES'!AE$28)*($G52/$F52)))</f>
        <v>0</v>
      </c>
      <c r="AJ52" s="420">
        <f>IF( $F52=0,0,((($F52/$E$50)*'PLAN DE ADQUISICIONES'!AF$28)*($G52/$F52)))</f>
        <v>0</v>
      </c>
      <c r="AK52" s="420">
        <f>IF( $F52=0,0,((($F52/$E$50)*'PLAN DE ADQUISICIONES'!AG$28)*($G52/$F52)))</f>
        <v>0</v>
      </c>
      <c r="AL52" s="420">
        <f>IF( $F52=0,0,((($F52/$E$50)*'PLAN DE ADQUISICIONES'!AH$28)*($G52/$F52)))</f>
        <v>0</v>
      </c>
      <c r="AM52" s="420">
        <f>IF( $F52=0,0,((($F52/$E$50)*'PLAN DE ADQUISICIONES'!AI$28)*($G52/$F52)))</f>
        <v>0</v>
      </c>
      <c r="AN52" s="420">
        <f>IF( $F52=0,0,((($F52/$E$50)*'PLAN DE ADQUISICIONES'!AJ$28)*($G52/$F52)))</f>
        <v>0</v>
      </c>
      <c r="AO52" s="420">
        <f>IF( $F52=0,0,((($F52/$E$50)*'PLAN DE ADQUISICIONES'!AK$28)*($G52/$F52)))</f>
        <v>0</v>
      </c>
      <c r="AP52" s="420">
        <f>IF( $F52=0,0,((($F52/$E$50)*'PLAN DE ADQUISICIONES'!AL$28)*($G52/$F52)))</f>
        <v>0</v>
      </c>
      <c r="AQ52" s="420">
        <f>IF( $F52=0,0,((($F52/$E$50)*'PLAN DE ADQUISICIONES'!AM$28)*($G52/$F52)))</f>
        <v>0</v>
      </c>
      <c r="AR52" s="420">
        <f>IF( $F52=0,0,((($F52/$E$50)*'PLAN DE ADQUISICIONES'!AN$28)*($G52/$F52)))</f>
        <v>0</v>
      </c>
      <c r="AS52" s="420">
        <f>IF( $F52=0,0,((($F52/$E$50)*'PLAN DE ADQUISICIONES'!AO$28)*($G52/$F52)))</f>
        <v>0</v>
      </c>
      <c r="AT52" s="423">
        <f>AH52+AI52+AJ52+AK52+AL52+AM52+AN52+AO52+AP52+AQ52+AR52+AS52</f>
        <v>0</v>
      </c>
      <c r="AU52" s="426">
        <f>AS52+AR52+AQ52+AP52+AO52+AN52+AM52+AL52+AK52+AJ52+AI52+AH52+AF52+AE52+AD52+AC52+AB52+AA52+Z52+Y52+X52+W52+V52+U52+S52+R52+Q52+P52+O52+N52+M52+L52+K52+J52+I52+H52</f>
        <v>0</v>
      </c>
      <c r="AV52" s="392">
        <f t="shared" si="1"/>
        <v>0</v>
      </c>
    </row>
    <row r="53" spans="2:48" s="394" customFormat="1" ht="12.75" customHeight="1" x14ac:dyDescent="0.15">
      <c r="B53" s="416" t="str">
        <f>+'FORMATO COSTEO C1'!C$222</f>
        <v>1.2.2.3</v>
      </c>
      <c r="C53" s="417" t="str">
        <f>+'FORMATO COSTEO C1'!B$222</f>
        <v>Categoría de gasto</v>
      </c>
      <c r="D53" s="428"/>
      <c r="E53" s="429"/>
      <c r="F53" s="420">
        <f>+'FORMATO COSTEO C1'!G222</f>
        <v>0</v>
      </c>
      <c r="G53" s="423">
        <f>+'FORMATO COSTEO C1'!O222</f>
        <v>0</v>
      </c>
      <c r="H53" s="424">
        <f>IF( $F53=0,0,((($F53/$E$50)*'PLAN DE ADQUISICIONES'!F$28)*($G53/$F53)))</f>
        <v>0</v>
      </c>
      <c r="I53" s="420">
        <f>IF( $F53=0,0,((($F53/$E$50)*'PLAN DE ADQUISICIONES'!G$28)*($G53/$F53)))</f>
        <v>0</v>
      </c>
      <c r="J53" s="420">
        <f>IF( $F53=0,0,((($F53/$E$50)*'PLAN DE ADQUISICIONES'!H$28)*($G53/$F53)))</f>
        <v>0</v>
      </c>
      <c r="K53" s="420">
        <f>IF( $F53=0,0,((($F53/$E$50)*'PLAN DE ADQUISICIONES'!I$28)*($G53/$F53)))</f>
        <v>0</v>
      </c>
      <c r="L53" s="420">
        <f>IF( $F53=0,0,((($F53/$E$50)*'PLAN DE ADQUISICIONES'!J$28)*($G53/$F53)))</f>
        <v>0</v>
      </c>
      <c r="M53" s="420">
        <f>IF( $F53=0,0,((($F53/$E$50)*'PLAN DE ADQUISICIONES'!K$28)*($G53/$F53)))</f>
        <v>0</v>
      </c>
      <c r="N53" s="420">
        <f>IF( $F53=0,0,((($F53/$E$50)*'PLAN DE ADQUISICIONES'!L$28)*($G53/$F53)))</f>
        <v>0</v>
      </c>
      <c r="O53" s="420">
        <f>IF( $F53=0,0,((($F53/$E$50)*'PLAN DE ADQUISICIONES'!M$28)*($G53/$F53)))</f>
        <v>0</v>
      </c>
      <c r="P53" s="420">
        <f>IF( $F53=0,0,((($F53/$E$50)*'PLAN DE ADQUISICIONES'!N$28)*($G53/$F53)))</f>
        <v>0</v>
      </c>
      <c r="Q53" s="420">
        <f>IF( $F53=0,0,((($F53/$E$50)*'PLAN DE ADQUISICIONES'!O$28)*($G53/$F53)))</f>
        <v>0</v>
      </c>
      <c r="R53" s="420">
        <f>IF( $F53=0,0,((($F53/$E$50)*'PLAN DE ADQUISICIONES'!P$28)*($G53/$F53)))</f>
        <v>0</v>
      </c>
      <c r="S53" s="420">
        <f>IF( $F53=0,0,((($F53/$E$50)*'PLAN DE ADQUISICIONES'!Q$28)*($G53/$F53)))</f>
        <v>0</v>
      </c>
      <c r="T53" s="421">
        <f>H53+I53+J53+K53+L53+M53+N53+O53+P53+Q53+R53+S53</f>
        <v>0</v>
      </c>
      <c r="U53" s="425">
        <f>IF( $F53=0,0,((($F53/$E$50)*'PLAN DE ADQUISICIONES'!R$28)*($G53/$F53)))</f>
        <v>0</v>
      </c>
      <c r="V53" s="420">
        <f>IF( $F53=0,0,((($F53/$E$50)*'PLAN DE ADQUISICIONES'!S$28)*($G53/$F53)))</f>
        <v>0</v>
      </c>
      <c r="W53" s="420">
        <f>IF( $F53=0,0,((($F53/$E$50)*'PLAN DE ADQUISICIONES'!T$28)*($G53/$F53)))</f>
        <v>0</v>
      </c>
      <c r="X53" s="420">
        <f>IF( $F53=0,0,((($F53/$E$50)*'PLAN DE ADQUISICIONES'!U$28)*($G53/$F53)))</f>
        <v>0</v>
      </c>
      <c r="Y53" s="420">
        <f>IF( $F53=0,0,((($F53/$E$50)*'PLAN DE ADQUISICIONES'!V$28)*($G53/$F53)))</f>
        <v>0</v>
      </c>
      <c r="Z53" s="420">
        <f>IF( $F53=0,0,((($F53/$E$50)*'PLAN DE ADQUISICIONES'!W$28)*($G53/$F53)))</f>
        <v>0</v>
      </c>
      <c r="AA53" s="420">
        <f>IF( $F53=0,0,((($F53/$E$50)*'PLAN DE ADQUISICIONES'!X$28)*($G53/$F53)))</f>
        <v>0</v>
      </c>
      <c r="AB53" s="420">
        <f>IF( $F53=0,0,((($F53/$E$50)*'PLAN DE ADQUISICIONES'!Y$28)*($G53/$F53)))</f>
        <v>0</v>
      </c>
      <c r="AC53" s="420">
        <f>IF( $F53=0,0,((($F53/$E$50)*'PLAN DE ADQUISICIONES'!Z$28)*($G53/$F53)))</f>
        <v>0</v>
      </c>
      <c r="AD53" s="420">
        <f>IF( $F53=0,0,((($F53/$E$50)*'PLAN DE ADQUISICIONES'!AA$28)*($G53/$F53)))</f>
        <v>0</v>
      </c>
      <c r="AE53" s="420">
        <f>IF( $F53=0,0,((($F53/$E$50)*'PLAN DE ADQUISICIONES'!AB$28)*($G53/$F53)))</f>
        <v>0</v>
      </c>
      <c r="AF53" s="420">
        <f>IF( $F53=0,0,((($F53/$E$50)*'PLAN DE ADQUISICIONES'!AC$28)*($G53/$F53)))</f>
        <v>0</v>
      </c>
      <c r="AG53" s="423">
        <f>U53+V53+W53+X53+Y53+Z53+AA53+AB53+AC53+AD53+AE53+AF53</f>
        <v>0</v>
      </c>
      <c r="AH53" s="424">
        <f>IF( $F53=0,0,((($F53/$E$50)*'PLAN DE ADQUISICIONES'!AD$28)*($G53/$F53)))</f>
        <v>0</v>
      </c>
      <c r="AI53" s="420">
        <f>IF( $F53=0,0,((($F53/$E$50)*'PLAN DE ADQUISICIONES'!AE$28)*($G53/$F53)))</f>
        <v>0</v>
      </c>
      <c r="AJ53" s="420">
        <f>IF( $F53=0,0,((($F53/$E$50)*'PLAN DE ADQUISICIONES'!AF$28)*($G53/$F53)))</f>
        <v>0</v>
      </c>
      <c r="AK53" s="420">
        <f>IF( $F53=0,0,((($F53/$E$50)*'PLAN DE ADQUISICIONES'!AG$28)*($G53/$F53)))</f>
        <v>0</v>
      </c>
      <c r="AL53" s="420">
        <f>IF( $F53=0,0,((($F53/$E$50)*'PLAN DE ADQUISICIONES'!AH$28)*($G53/$F53)))</f>
        <v>0</v>
      </c>
      <c r="AM53" s="420">
        <f>IF( $F53=0,0,((($F53/$E$50)*'PLAN DE ADQUISICIONES'!AI$28)*($G53/$F53)))</f>
        <v>0</v>
      </c>
      <c r="AN53" s="420">
        <f>IF( $F53=0,0,((($F53/$E$50)*'PLAN DE ADQUISICIONES'!AJ$28)*($G53/$F53)))</f>
        <v>0</v>
      </c>
      <c r="AO53" s="420">
        <f>IF( $F53=0,0,((($F53/$E$50)*'PLAN DE ADQUISICIONES'!AK$28)*($G53/$F53)))</f>
        <v>0</v>
      </c>
      <c r="AP53" s="420">
        <f>IF( $F53=0,0,((($F53/$E$50)*'PLAN DE ADQUISICIONES'!AL$28)*($G53/$F53)))</f>
        <v>0</v>
      </c>
      <c r="AQ53" s="420">
        <f>IF( $F53=0,0,((($F53/$E$50)*'PLAN DE ADQUISICIONES'!AM$28)*($G53/$F53)))</f>
        <v>0</v>
      </c>
      <c r="AR53" s="420">
        <f>IF( $F53=0,0,((($F53/$E$50)*'PLAN DE ADQUISICIONES'!AN$28)*($G53/$F53)))</f>
        <v>0</v>
      </c>
      <c r="AS53" s="420">
        <f>IF( $F53=0,0,((($F53/$E$50)*'PLAN DE ADQUISICIONES'!AO$28)*($G53/$F53)))</f>
        <v>0</v>
      </c>
      <c r="AT53" s="423">
        <f>AH53+AI53+AJ53+AK53+AL53+AM53+AN53+AO53+AP53+AQ53+AR53+AS53</f>
        <v>0</v>
      </c>
      <c r="AU53" s="426">
        <f>AS53+AR53+AQ53+AP53+AO53+AN53+AM53+AL53+AK53+AJ53+AI53+AH53+AF53+AE53+AD53+AC53+AB53+AA53+Z53+Y53+X53+W53+V53+U53+S53+R53+Q53+P53+O53+N53+M53+L53+K53+J53+I53+H53</f>
        <v>0</v>
      </c>
      <c r="AV53" s="392">
        <f t="shared" si="1"/>
        <v>0</v>
      </c>
    </row>
    <row r="54" spans="2:48" s="394" customFormat="1" ht="12.75" customHeight="1" x14ac:dyDescent="0.15">
      <c r="B54" s="416" t="str">
        <f>+'FORMATO COSTEO C1'!C$228</f>
        <v>1.2.2.4</v>
      </c>
      <c r="C54" s="417" t="str">
        <f>+'FORMATO COSTEO C1'!B$228</f>
        <v>Categoría de gasto</v>
      </c>
      <c r="D54" s="428"/>
      <c r="E54" s="429"/>
      <c r="F54" s="420">
        <f>+'FORMATO COSTEO C1'!G228</f>
        <v>0</v>
      </c>
      <c r="G54" s="423">
        <f>+'FORMATO COSTEO C1'!O228</f>
        <v>0</v>
      </c>
      <c r="H54" s="424">
        <f>IF( $F54=0,0,((($F54/$E$50)*'PLAN DE ADQUISICIONES'!F$28)*($G54/$F54)))</f>
        <v>0</v>
      </c>
      <c r="I54" s="420">
        <f>IF( $F54=0,0,((($F54/$E$50)*'PLAN DE ADQUISICIONES'!G$28)*($G54/$F54)))</f>
        <v>0</v>
      </c>
      <c r="J54" s="420">
        <f>IF( $F54=0,0,((($F54/$E$50)*'PLAN DE ADQUISICIONES'!H$28)*($G54/$F54)))</f>
        <v>0</v>
      </c>
      <c r="K54" s="420">
        <f>IF( $F54=0,0,((($F54/$E$50)*'PLAN DE ADQUISICIONES'!I$28)*($G54/$F54)))</f>
        <v>0</v>
      </c>
      <c r="L54" s="420">
        <f>IF( $F54=0,0,((($F54/$E$50)*'PLAN DE ADQUISICIONES'!J$28)*($G54/$F54)))</f>
        <v>0</v>
      </c>
      <c r="M54" s="420">
        <f>IF( $F54=0,0,((($F54/$E$50)*'PLAN DE ADQUISICIONES'!K$28)*($G54/$F54)))</f>
        <v>0</v>
      </c>
      <c r="N54" s="420">
        <f>IF( $F54=0,0,((($F54/$E$50)*'PLAN DE ADQUISICIONES'!L$28)*($G54/$F54)))</f>
        <v>0</v>
      </c>
      <c r="O54" s="420">
        <f>IF( $F54=0,0,((($F54/$E$50)*'PLAN DE ADQUISICIONES'!M$28)*($G54/$F54)))</f>
        <v>0</v>
      </c>
      <c r="P54" s="420">
        <f>IF( $F54=0,0,((($F54/$E$50)*'PLAN DE ADQUISICIONES'!N$28)*($G54/$F54)))</f>
        <v>0</v>
      </c>
      <c r="Q54" s="420">
        <f>IF( $F54=0,0,((($F54/$E$50)*'PLAN DE ADQUISICIONES'!O$28)*($G54/$F54)))</f>
        <v>0</v>
      </c>
      <c r="R54" s="420">
        <f>IF( $F54=0,0,((($F54/$E$50)*'PLAN DE ADQUISICIONES'!P$28)*($G54/$F54)))</f>
        <v>0</v>
      </c>
      <c r="S54" s="420">
        <f>IF( $F54=0,0,((($F54/$E$50)*'PLAN DE ADQUISICIONES'!Q$28)*($G54/$F54)))</f>
        <v>0</v>
      </c>
      <c r="T54" s="421">
        <f>H54+I54+J54+K54+L54+M54+N54+O54+P54+Q54+R54+S54</f>
        <v>0</v>
      </c>
      <c r="U54" s="425">
        <f>IF( $F54=0,0,((($F54/$E$50)*'PLAN DE ADQUISICIONES'!R$28)*($G54/$F54)))</f>
        <v>0</v>
      </c>
      <c r="V54" s="420">
        <f>IF( $F54=0,0,((($F54/$E$50)*'PLAN DE ADQUISICIONES'!S$28)*($G54/$F54)))</f>
        <v>0</v>
      </c>
      <c r="W54" s="420">
        <f>IF( $F54=0,0,((($F54/$E$50)*'PLAN DE ADQUISICIONES'!T$28)*($G54/$F54)))</f>
        <v>0</v>
      </c>
      <c r="X54" s="420">
        <f>IF( $F54=0,0,((($F54/$E$50)*'PLAN DE ADQUISICIONES'!U$28)*($G54/$F54)))</f>
        <v>0</v>
      </c>
      <c r="Y54" s="420">
        <f>IF( $F54=0,0,((($F54/$E$50)*'PLAN DE ADQUISICIONES'!V$28)*($G54/$F54)))</f>
        <v>0</v>
      </c>
      <c r="Z54" s="420">
        <f>IF( $F54=0,0,((($F54/$E$50)*'PLAN DE ADQUISICIONES'!W$28)*($G54/$F54)))</f>
        <v>0</v>
      </c>
      <c r="AA54" s="420">
        <f>IF( $F54=0,0,((($F54/$E$50)*'PLAN DE ADQUISICIONES'!X$28)*($G54/$F54)))</f>
        <v>0</v>
      </c>
      <c r="AB54" s="420">
        <f>IF( $F54=0,0,((($F54/$E$50)*'PLAN DE ADQUISICIONES'!Y$28)*($G54/$F54)))</f>
        <v>0</v>
      </c>
      <c r="AC54" s="420">
        <f>IF( $F54=0,0,((($F54/$E$50)*'PLAN DE ADQUISICIONES'!Z$28)*($G54/$F54)))</f>
        <v>0</v>
      </c>
      <c r="AD54" s="420">
        <f>IF( $F54=0,0,((($F54/$E$50)*'PLAN DE ADQUISICIONES'!AA$28)*($G54/$F54)))</f>
        <v>0</v>
      </c>
      <c r="AE54" s="420">
        <f>IF( $F54=0,0,((($F54/$E$50)*'PLAN DE ADQUISICIONES'!AB$28)*($G54/$F54)))</f>
        <v>0</v>
      </c>
      <c r="AF54" s="420">
        <f>IF( $F54=0,0,((($F54/$E$50)*'PLAN DE ADQUISICIONES'!AC$28)*($G54/$F54)))</f>
        <v>0</v>
      </c>
      <c r="AG54" s="423">
        <f>U54+V54+W54+X54+Y54+Z54+AA54+AB54+AC54+AD54+AE54+AF54</f>
        <v>0</v>
      </c>
      <c r="AH54" s="424">
        <f>IF( $F54=0,0,((($F54/$E$50)*'PLAN DE ADQUISICIONES'!AD$28)*($G54/$F54)))</f>
        <v>0</v>
      </c>
      <c r="AI54" s="420">
        <f>IF( $F54=0,0,((($F54/$E$50)*'PLAN DE ADQUISICIONES'!AE$28)*($G54/$F54)))</f>
        <v>0</v>
      </c>
      <c r="AJ54" s="420">
        <f>IF( $F54=0,0,((($F54/$E$50)*'PLAN DE ADQUISICIONES'!AF$28)*($G54/$F54)))</f>
        <v>0</v>
      </c>
      <c r="AK54" s="420">
        <f>IF( $F54=0,0,((($F54/$E$50)*'PLAN DE ADQUISICIONES'!AG$28)*($G54/$F54)))</f>
        <v>0</v>
      </c>
      <c r="AL54" s="420">
        <f>IF( $F54=0,0,((($F54/$E$50)*'PLAN DE ADQUISICIONES'!AH$28)*($G54/$F54)))</f>
        <v>0</v>
      </c>
      <c r="AM54" s="420">
        <f>IF( $F54=0,0,((($F54/$E$50)*'PLAN DE ADQUISICIONES'!AI$28)*($G54/$F54)))</f>
        <v>0</v>
      </c>
      <c r="AN54" s="420">
        <f>IF( $F54=0,0,((($F54/$E$50)*'PLAN DE ADQUISICIONES'!AJ$28)*($G54/$F54)))</f>
        <v>0</v>
      </c>
      <c r="AO54" s="420">
        <f>IF( $F54=0,0,((($F54/$E$50)*'PLAN DE ADQUISICIONES'!AK$28)*($G54/$F54)))</f>
        <v>0</v>
      </c>
      <c r="AP54" s="420">
        <f>IF( $F54=0,0,((($F54/$E$50)*'PLAN DE ADQUISICIONES'!AL$28)*($G54/$F54)))</f>
        <v>0</v>
      </c>
      <c r="AQ54" s="420">
        <f>IF( $F54=0,0,((($F54/$E$50)*'PLAN DE ADQUISICIONES'!AM$28)*($G54/$F54)))</f>
        <v>0</v>
      </c>
      <c r="AR54" s="420">
        <f>IF( $F54=0,0,((($F54/$E$50)*'PLAN DE ADQUISICIONES'!AN$28)*($G54/$F54)))</f>
        <v>0</v>
      </c>
      <c r="AS54" s="420">
        <f>IF( $F54=0,0,((($F54/$E$50)*'PLAN DE ADQUISICIONES'!AO$28)*($G54/$F54)))</f>
        <v>0</v>
      </c>
      <c r="AT54" s="423">
        <f>AH54+AI54+AJ54+AK54+AL54+AM54+AN54+AO54+AP54+AQ54+AR54+AS54</f>
        <v>0</v>
      </c>
      <c r="AU54" s="426">
        <f>AS54+AR54+AQ54+AP54+AO54+AN54+AM54+AL54+AK54+AJ54+AI54+AH54+AF54+AE54+AD54+AC54+AB54+AA54+Z54+Y54+X54+W54+V54+U54+S54+R54+Q54+P54+O54+N54+M54+L54+K54+J54+I54+H54</f>
        <v>0</v>
      </c>
      <c r="AV54" s="392">
        <f t="shared" si="1"/>
        <v>0</v>
      </c>
    </row>
    <row r="55" spans="2:48" s="394" customFormat="1" ht="12.75" customHeight="1" x14ac:dyDescent="0.15">
      <c r="B55" s="416" t="str">
        <f>+'FORMATO COSTEO C1'!C$234</f>
        <v>1.2.2.5</v>
      </c>
      <c r="C55" s="417" t="str">
        <f>+'FORMATO COSTEO C1'!B$234</f>
        <v>Categoría de gasto</v>
      </c>
      <c r="D55" s="428"/>
      <c r="E55" s="429"/>
      <c r="F55" s="420">
        <f>+'FORMATO COSTEO C1'!G234</f>
        <v>0</v>
      </c>
      <c r="G55" s="423">
        <f>+'FORMATO COSTEO C1'!O234</f>
        <v>0</v>
      </c>
      <c r="H55" s="424">
        <f>IF( $F55=0,0,((($F55/$E$50)*'PLAN DE ADQUISICIONES'!F$28)*($G55/$F55)))</f>
        <v>0</v>
      </c>
      <c r="I55" s="420">
        <f>IF( $F55=0,0,((($F55/$E$50)*'PLAN DE ADQUISICIONES'!G$28)*($G55/$F55)))</f>
        <v>0</v>
      </c>
      <c r="J55" s="420">
        <f>IF( $F55=0,0,((($F55/$E$50)*'PLAN DE ADQUISICIONES'!H$28)*($G55/$F55)))</f>
        <v>0</v>
      </c>
      <c r="K55" s="420">
        <f>IF( $F55=0,0,((($F55/$E$50)*'PLAN DE ADQUISICIONES'!I$28)*($G55/$F55)))</f>
        <v>0</v>
      </c>
      <c r="L55" s="420">
        <f>IF( $F55=0,0,((($F55/$E$50)*'PLAN DE ADQUISICIONES'!J$28)*($G55/$F55)))</f>
        <v>0</v>
      </c>
      <c r="M55" s="420">
        <f>IF( $F55=0,0,((($F55/$E$50)*'PLAN DE ADQUISICIONES'!K$28)*($G55/$F55)))</f>
        <v>0</v>
      </c>
      <c r="N55" s="420">
        <f>IF( $F55=0,0,((($F55/$E$50)*'PLAN DE ADQUISICIONES'!L$28)*($G55/$F55)))</f>
        <v>0</v>
      </c>
      <c r="O55" s="420">
        <f>IF( $F55=0,0,((($F55/$E$50)*'PLAN DE ADQUISICIONES'!M$28)*($G55/$F55)))</f>
        <v>0</v>
      </c>
      <c r="P55" s="420">
        <f>IF( $F55=0,0,((($F55/$E$50)*'PLAN DE ADQUISICIONES'!N$28)*($G55/$F55)))</f>
        <v>0</v>
      </c>
      <c r="Q55" s="420">
        <f>IF( $F55=0,0,((($F55/$E$50)*'PLAN DE ADQUISICIONES'!O$28)*($G55/$F55)))</f>
        <v>0</v>
      </c>
      <c r="R55" s="420">
        <f>IF( $F55=0,0,((($F55/$E$50)*'PLAN DE ADQUISICIONES'!P$28)*($G55/$F55)))</f>
        <v>0</v>
      </c>
      <c r="S55" s="420">
        <f>IF( $F55=0,0,((($F55/$E$50)*'PLAN DE ADQUISICIONES'!Q$28)*($G55/$F55)))</f>
        <v>0</v>
      </c>
      <c r="T55" s="421">
        <f>H55+I55+J55+K55+L55+M55+N55+O55+P55+Q55+R55+S55</f>
        <v>0</v>
      </c>
      <c r="U55" s="425">
        <f>IF( $F55=0,0,((($F55/$E$50)*'PLAN DE ADQUISICIONES'!R$28)*($G55/$F55)))</f>
        <v>0</v>
      </c>
      <c r="V55" s="420">
        <f>IF( $F55=0,0,((($F55/$E$50)*'PLAN DE ADQUISICIONES'!S$28)*($G55/$F55)))</f>
        <v>0</v>
      </c>
      <c r="W55" s="420">
        <f>IF( $F55=0,0,((($F55/$E$50)*'PLAN DE ADQUISICIONES'!T$28)*($G55/$F55)))</f>
        <v>0</v>
      </c>
      <c r="X55" s="420">
        <f>IF( $F55=0,0,((($F55/$E$50)*'PLAN DE ADQUISICIONES'!U$28)*($G55/$F55)))</f>
        <v>0</v>
      </c>
      <c r="Y55" s="420">
        <f>IF( $F55=0,0,((($F55/$E$50)*'PLAN DE ADQUISICIONES'!V$28)*($G55/$F55)))</f>
        <v>0</v>
      </c>
      <c r="Z55" s="420">
        <f>IF( $F55=0,0,((($F55/$E$50)*'PLAN DE ADQUISICIONES'!W$28)*($G55/$F55)))</f>
        <v>0</v>
      </c>
      <c r="AA55" s="420">
        <f>IF( $F55=0,0,((($F55/$E$50)*'PLAN DE ADQUISICIONES'!X$28)*($G55/$F55)))</f>
        <v>0</v>
      </c>
      <c r="AB55" s="420">
        <f>IF( $F55=0,0,((($F55/$E$50)*'PLAN DE ADQUISICIONES'!Y$28)*($G55/$F55)))</f>
        <v>0</v>
      </c>
      <c r="AC55" s="420">
        <f>IF( $F55=0,0,((($F55/$E$50)*'PLAN DE ADQUISICIONES'!Z$28)*($G55/$F55)))</f>
        <v>0</v>
      </c>
      <c r="AD55" s="420">
        <f>IF( $F55=0,0,((($F55/$E$50)*'PLAN DE ADQUISICIONES'!AA$28)*($G55/$F55)))</f>
        <v>0</v>
      </c>
      <c r="AE55" s="420">
        <f>IF( $F55=0,0,((($F55/$E$50)*'PLAN DE ADQUISICIONES'!AB$28)*($G55/$F55)))</f>
        <v>0</v>
      </c>
      <c r="AF55" s="420">
        <f>IF( $F55=0,0,((($F55/$E$50)*'PLAN DE ADQUISICIONES'!AC$28)*($G55/$F55)))</f>
        <v>0</v>
      </c>
      <c r="AG55" s="423">
        <f>U55+V55+W55+X55+Y55+Z55+AA55+AB55+AC55+AD55+AE55+AF55</f>
        <v>0</v>
      </c>
      <c r="AH55" s="424">
        <f>IF( $F55=0,0,((($F55/$E$50)*'PLAN DE ADQUISICIONES'!AD$28)*($G55/$F55)))</f>
        <v>0</v>
      </c>
      <c r="AI55" s="420">
        <f>IF( $F55=0,0,((($F55/$E$50)*'PLAN DE ADQUISICIONES'!AE$28)*($G55/$F55)))</f>
        <v>0</v>
      </c>
      <c r="AJ55" s="420">
        <f>IF( $F55=0,0,((($F55/$E$50)*'PLAN DE ADQUISICIONES'!AF$28)*($G55/$F55)))</f>
        <v>0</v>
      </c>
      <c r="AK55" s="420">
        <f>IF( $F55=0,0,((($F55/$E$50)*'PLAN DE ADQUISICIONES'!AG$28)*($G55/$F55)))</f>
        <v>0</v>
      </c>
      <c r="AL55" s="420">
        <f>IF( $F55=0,0,((($F55/$E$50)*'PLAN DE ADQUISICIONES'!AH$28)*($G55/$F55)))</f>
        <v>0</v>
      </c>
      <c r="AM55" s="420">
        <f>IF( $F55=0,0,((($F55/$E$50)*'PLAN DE ADQUISICIONES'!AI$28)*($G55/$F55)))</f>
        <v>0</v>
      </c>
      <c r="AN55" s="420">
        <f>IF( $F55=0,0,((($F55/$E$50)*'PLAN DE ADQUISICIONES'!AJ$28)*($G55/$F55)))</f>
        <v>0</v>
      </c>
      <c r="AO55" s="420">
        <f>IF( $F55=0,0,((($F55/$E$50)*'PLAN DE ADQUISICIONES'!AK$28)*($G55/$F55)))</f>
        <v>0</v>
      </c>
      <c r="AP55" s="420">
        <f>IF( $F55=0,0,((($F55/$E$50)*'PLAN DE ADQUISICIONES'!AL$28)*($G55/$F55)))</f>
        <v>0</v>
      </c>
      <c r="AQ55" s="420">
        <f>IF( $F55=0,0,((($F55/$E$50)*'PLAN DE ADQUISICIONES'!AM$28)*($G55/$F55)))</f>
        <v>0</v>
      </c>
      <c r="AR55" s="420">
        <f>IF( $F55=0,0,((($F55/$E$50)*'PLAN DE ADQUISICIONES'!AN$28)*($G55/$F55)))</f>
        <v>0</v>
      </c>
      <c r="AS55" s="420">
        <f>IF( $F55=0,0,((($F55/$E$50)*'PLAN DE ADQUISICIONES'!AO$28)*($G55/$F55)))</f>
        <v>0</v>
      </c>
      <c r="AT55" s="423">
        <f>AH55+AI55+AJ55+AK55+AL55+AM55+AN55+AO55+AP55+AQ55+AR55+AS55</f>
        <v>0</v>
      </c>
      <c r="AU55" s="426">
        <f>AS55+AR55+AQ55+AP55+AO55+AN55+AM55+AL55+AK55+AJ55+AI55+AH55+AF55+AE55+AD55+AC55+AB55+AA55+Z55+Y55+X55+W55+V55+U55+S55+R55+Q55+P55+O55+N55+M55+L55+K55+J55+I55+H55</f>
        <v>0</v>
      </c>
      <c r="AV55" s="392">
        <f t="shared" si="1"/>
        <v>0</v>
      </c>
    </row>
    <row r="56" spans="2:48" s="394" customFormat="1" ht="12.75" customHeight="1" x14ac:dyDescent="0.15">
      <c r="B56" s="406" t="str">
        <f>+'FORMATO COSTEO C1'!C$240</f>
        <v>1.2.3</v>
      </c>
      <c r="C56" s="430" t="str">
        <f>+'FORMATO COSTEO C1'!B$240</f>
        <v>Actualización de la información del grupo control (datos generales del beneficiario)</v>
      </c>
      <c r="D56" s="408" t="str">
        <f>+'FORMATO COSTEO C1'!D$240</f>
        <v>Unidad</v>
      </c>
      <c r="E56" s="409">
        <f>+'FORMATO COSTEO C1'!E$240</f>
        <v>352</v>
      </c>
      <c r="F56" s="410">
        <f>SUM(F57:F61)</f>
        <v>0</v>
      </c>
      <c r="G56" s="413">
        <f t="shared" ref="G56:AS56" si="18">SUM(G57:G61)</f>
        <v>0</v>
      </c>
      <c r="H56" s="414">
        <f t="shared" si="18"/>
        <v>0</v>
      </c>
      <c r="I56" s="410">
        <f>SUM(I57:I61)</f>
        <v>0</v>
      </c>
      <c r="J56" s="410">
        <f>SUM(J57:J61)</f>
        <v>0</v>
      </c>
      <c r="K56" s="410">
        <f>SUM(K57:K61)</f>
        <v>0</v>
      </c>
      <c r="L56" s="410">
        <f>SUM(L57:L61)</f>
        <v>0</v>
      </c>
      <c r="M56" s="410">
        <f>SUM(M57:M61)</f>
        <v>0</v>
      </c>
      <c r="N56" s="410">
        <f t="shared" si="18"/>
        <v>0</v>
      </c>
      <c r="O56" s="410">
        <f t="shared" si="18"/>
        <v>0</v>
      </c>
      <c r="P56" s="410">
        <f t="shared" si="18"/>
        <v>0</v>
      </c>
      <c r="Q56" s="410">
        <f t="shared" si="18"/>
        <v>0</v>
      </c>
      <c r="R56" s="410">
        <f t="shared" si="18"/>
        <v>0</v>
      </c>
      <c r="S56" s="410">
        <f t="shared" si="18"/>
        <v>0</v>
      </c>
      <c r="T56" s="411">
        <f>SUM(T57:T61)</f>
        <v>0</v>
      </c>
      <c r="U56" s="412">
        <f t="shared" si="18"/>
        <v>0</v>
      </c>
      <c r="V56" s="410">
        <f t="shared" si="18"/>
        <v>0</v>
      </c>
      <c r="W56" s="410">
        <f t="shared" si="18"/>
        <v>0</v>
      </c>
      <c r="X56" s="410">
        <f t="shared" si="18"/>
        <v>0</v>
      </c>
      <c r="Y56" s="410">
        <f t="shared" si="18"/>
        <v>0</v>
      </c>
      <c r="Z56" s="410">
        <f t="shared" si="18"/>
        <v>0</v>
      </c>
      <c r="AA56" s="410">
        <f t="shared" si="18"/>
        <v>0</v>
      </c>
      <c r="AB56" s="410">
        <f t="shared" si="18"/>
        <v>0</v>
      </c>
      <c r="AC56" s="410">
        <f t="shared" si="18"/>
        <v>0</v>
      </c>
      <c r="AD56" s="410">
        <f t="shared" si="18"/>
        <v>0</v>
      </c>
      <c r="AE56" s="410">
        <f t="shared" si="18"/>
        <v>0</v>
      </c>
      <c r="AF56" s="410">
        <f t="shared" si="18"/>
        <v>0</v>
      </c>
      <c r="AG56" s="413">
        <f t="shared" si="18"/>
        <v>0</v>
      </c>
      <c r="AH56" s="414">
        <f t="shared" si="18"/>
        <v>0</v>
      </c>
      <c r="AI56" s="410">
        <f t="shared" si="18"/>
        <v>0</v>
      </c>
      <c r="AJ56" s="410">
        <f t="shared" si="18"/>
        <v>0</v>
      </c>
      <c r="AK56" s="410">
        <f t="shared" si="18"/>
        <v>0</v>
      </c>
      <c r="AL56" s="410">
        <f t="shared" si="18"/>
        <v>0</v>
      </c>
      <c r="AM56" s="410">
        <f t="shared" si="18"/>
        <v>0</v>
      </c>
      <c r="AN56" s="410">
        <f t="shared" si="18"/>
        <v>0</v>
      </c>
      <c r="AO56" s="410">
        <f t="shared" si="18"/>
        <v>0</v>
      </c>
      <c r="AP56" s="410">
        <f t="shared" si="18"/>
        <v>0</v>
      </c>
      <c r="AQ56" s="410">
        <f t="shared" si="18"/>
        <v>0</v>
      </c>
      <c r="AR56" s="410">
        <f t="shared" si="18"/>
        <v>0</v>
      </c>
      <c r="AS56" s="410">
        <f t="shared" si="18"/>
        <v>0</v>
      </c>
      <c r="AT56" s="413">
        <f>SUM(AT57:AT61)</f>
        <v>0</v>
      </c>
      <c r="AU56" s="415">
        <f>SUM(AU57:AU61)</f>
        <v>0</v>
      </c>
      <c r="AV56" s="392">
        <f t="shared" si="1"/>
        <v>0</v>
      </c>
    </row>
    <row r="57" spans="2:48" s="394" customFormat="1" ht="12.75" customHeight="1" x14ac:dyDescent="0.15">
      <c r="B57" s="416" t="str">
        <f>+'FORMATO COSTEO C1'!C$242</f>
        <v>1.2.3.1</v>
      </c>
      <c r="C57" s="417" t="str">
        <f>+'FORMATO COSTEO C1'!B$242</f>
        <v>Categoría de gasto</v>
      </c>
      <c r="D57" s="428"/>
      <c r="E57" s="429"/>
      <c r="F57" s="420">
        <f>+'FORMATO COSTEO C1'!G242</f>
        <v>0</v>
      </c>
      <c r="G57" s="423">
        <f>+'FORMATO COSTEO C1'!O242</f>
        <v>0</v>
      </c>
      <c r="H57" s="560">
        <f>IF( $F57=0,0,((($F57/$E$56)*'PLAN DE ADQUISICIONES'!F$29)*($G57/$F57)))</f>
        <v>0</v>
      </c>
      <c r="I57" s="420">
        <f>IF( $F57=0,0,((($F57/$E$56)*'PLAN DE ADQUISICIONES'!G$29)*($G57/$F57)))</f>
        <v>0</v>
      </c>
      <c r="J57" s="420">
        <f>IF( $F57=0,0,((($F57/$E$56)*'PLAN DE ADQUISICIONES'!H$29)*($G57/$F57)))</f>
        <v>0</v>
      </c>
      <c r="K57" s="420">
        <f>IF( $F57=0,0,((($F57/$E$56)*'PLAN DE ADQUISICIONES'!I$29)*($G57/$F57)))</f>
        <v>0</v>
      </c>
      <c r="L57" s="420">
        <f>IF( $F57=0,0,((($F57/$E$56)*'PLAN DE ADQUISICIONES'!J$29)*($G57/$F57)))</f>
        <v>0</v>
      </c>
      <c r="M57" s="420">
        <f>IF( $F57=0,0,((($F57/$E$56)*'PLAN DE ADQUISICIONES'!K$29)*($G57/$F57)))</f>
        <v>0</v>
      </c>
      <c r="N57" s="420">
        <f>IF( $F57=0,0,((($F57/$E$56)*'PLAN DE ADQUISICIONES'!L$29)*($G57/$F57)))</f>
        <v>0</v>
      </c>
      <c r="O57" s="420">
        <f>IF( $F57=0,0,((($F57/$E$56)*'PLAN DE ADQUISICIONES'!M$29)*($G57/$F57)))</f>
        <v>0</v>
      </c>
      <c r="P57" s="420">
        <f>IF( $F57=0,0,((($F57/$E$56)*'PLAN DE ADQUISICIONES'!N$29)*($G57/$F57)))</f>
        <v>0</v>
      </c>
      <c r="Q57" s="420">
        <f>IF( $F57=0,0,((($F57/$E$56)*'PLAN DE ADQUISICIONES'!O$29)*($G57/$F57)))</f>
        <v>0</v>
      </c>
      <c r="R57" s="420">
        <f>IF( $F57=0,0,((($F57/$E$56)*'PLAN DE ADQUISICIONES'!P$29)*($G57/$F57)))</f>
        <v>0</v>
      </c>
      <c r="S57" s="420">
        <f>IF( $F57=0,0,((($F57/$E$56)*'PLAN DE ADQUISICIONES'!Q$29)*($G57/$F57)))</f>
        <v>0</v>
      </c>
      <c r="T57" s="421">
        <f>H57+I57+J57+K57+L57+M57+N57+O57+P57+Q57+R57+S57</f>
        <v>0</v>
      </c>
      <c r="U57" s="425">
        <f>IF( $F57=0,0,((($F57/$E$56)*'PLAN DE ADQUISICIONES'!R$29)*($G57/$F57)))</f>
        <v>0</v>
      </c>
      <c r="V57" s="420">
        <f>IF( $F57=0,0,((($F57/$E$56)*'PLAN DE ADQUISICIONES'!S$29)*($G57/$F57)))</f>
        <v>0</v>
      </c>
      <c r="W57" s="420">
        <f>IF( $F57=0,0,((($F57/$E$56)*'PLAN DE ADQUISICIONES'!T$29)*($G57/$F57)))</f>
        <v>0</v>
      </c>
      <c r="X57" s="420">
        <f>IF( $F57=0,0,((($F57/$E$56)*'PLAN DE ADQUISICIONES'!U$29)*($G57/$F57)))</f>
        <v>0</v>
      </c>
      <c r="Y57" s="420">
        <f>IF( $F57=0,0,((($F57/$E$56)*'PLAN DE ADQUISICIONES'!V$29)*($G57/$F57)))</f>
        <v>0</v>
      </c>
      <c r="Z57" s="420">
        <f>IF( $F57=0,0,((($F57/$E$56)*'PLAN DE ADQUISICIONES'!W$29)*($G57/$F57)))</f>
        <v>0</v>
      </c>
      <c r="AA57" s="420">
        <f>IF( $F57=0,0,((($F57/$E$56)*'PLAN DE ADQUISICIONES'!X$29)*($G57/$F57)))</f>
        <v>0</v>
      </c>
      <c r="AB57" s="420">
        <f>IF( $F57=0,0,((($F57/$E$56)*'PLAN DE ADQUISICIONES'!Y$29)*($G57/$F57)))</f>
        <v>0</v>
      </c>
      <c r="AC57" s="420">
        <f>IF( $F57=0,0,((($F57/$E$56)*'PLAN DE ADQUISICIONES'!Z$29)*($G57/$F57)))</f>
        <v>0</v>
      </c>
      <c r="AD57" s="420">
        <f>IF( $F57=0,0,((($F57/$E$56)*'PLAN DE ADQUISICIONES'!AA$29)*($G57/$F57)))</f>
        <v>0</v>
      </c>
      <c r="AE57" s="420">
        <f>IF( $F57=0,0,((($F57/$E$56)*'PLAN DE ADQUISICIONES'!AB$29)*($G57/$F57)))</f>
        <v>0</v>
      </c>
      <c r="AF57" s="420">
        <f>IF( $F57=0,0,((($F57/$E$56)*'PLAN DE ADQUISICIONES'!AC$29)*($G57/$F57)))</f>
        <v>0</v>
      </c>
      <c r="AG57" s="423">
        <f>U57+V57+W57+X57+Y57+Z57+AA57+AB57+AC57+AD57+AE57+AF57</f>
        <v>0</v>
      </c>
      <c r="AH57" s="424">
        <f>IF( $F57=0,0,((($F57/$E$56)*'PLAN DE ADQUISICIONES'!AD$29)*($G57/$F57)))</f>
        <v>0</v>
      </c>
      <c r="AI57" s="420">
        <f>IF( $F57=0,0,((($F57/$E$56)*'PLAN DE ADQUISICIONES'!AE$29)*($G57/$F57)))</f>
        <v>0</v>
      </c>
      <c r="AJ57" s="420">
        <f>IF( $F57=0,0,((($F57/$E$56)*'PLAN DE ADQUISICIONES'!AF$29)*($G57/$F57)))</f>
        <v>0</v>
      </c>
      <c r="AK57" s="420">
        <f>IF( $F57=0,0,((($F57/$E$56)*'PLAN DE ADQUISICIONES'!AG$29)*($G57/$F57)))</f>
        <v>0</v>
      </c>
      <c r="AL57" s="420">
        <f>IF( $F57=0,0,((($F57/$E$56)*'PLAN DE ADQUISICIONES'!AH$29)*($G57/$F57)))</f>
        <v>0</v>
      </c>
      <c r="AM57" s="420">
        <f>IF( $F57=0,0,((($F57/$E$56)*'PLAN DE ADQUISICIONES'!AI$29)*($G57/$F57)))</f>
        <v>0</v>
      </c>
      <c r="AN57" s="420">
        <f>IF( $F57=0,0,((($F57/$E$56)*'PLAN DE ADQUISICIONES'!AJ$29)*($G57/$F57)))</f>
        <v>0</v>
      </c>
      <c r="AO57" s="420">
        <f>IF( $F57=0,0,((($F57/$E$56)*'PLAN DE ADQUISICIONES'!AK$29)*($G57/$F57)))</f>
        <v>0</v>
      </c>
      <c r="AP57" s="420">
        <f>IF( $F57=0,0,((($F57/$E$56)*'PLAN DE ADQUISICIONES'!AL$29)*($G57/$F57)))</f>
        <v>0</v>
      </c>
      <c r="AQ57" s="420">
        <f>IF( $F57=0,0,((($F57/$E$56)*'PLAN DE ADQUISICIONES'!AM$29)*($G57/$F57)))</f>
        <v>0</v>
      </c>
      <c r="AR57" s="420">
        <f>IF( $F57=0,0,((($F57/$E$56)*'PLAN DE ADQUISICIONES'!AN$29)*($G57/$F57)))</f>
        <v>0</v>
      </c>
      <c r="AS57" s="420">
        <f>IF( $F57=0,0,((($F57/$E$56)*'PLAN DE ADQUISICIONES'!AO$29)*($G57/$F57)))</f>
        <v>0</v>
      </c>
      <c r="AT57" s="423">
        <f>AH57+AI57+AJ57+AK57+AL57+AM57+AN57+AO57+AP57+AQ57+AR57+AS57</f>
        <v>0</v>
      </c>
      <c r="AU57" s="426">
        <f>AS57+AR57+AQ57+AP57+AO57+AN57+AM57+AL57+AK57+AJ57+AI57+AH57+AF57+AE57+AD57+AC57+AB57+AA57+Z57+Y57+X57+W57+V57+U57+S57+R57+Q57+P57+O57+N57+M57+L57+K57+J57+I57+H57</f>
        <v>0</v>
      </c>
      <c r="AV57" s="392">
        <f t="shared" si="1"/>
        <v>0</v>
      </c>
    </row>
    <row r="58" spans="2:48" s="394" customFormat="1" ht="12.75" customHeight="1" x14ac:dyDescent="0.15">
      <c r="B58" s="416" t="str">
        <f>+'FORMATO COSTEO C1'!C$248</f>
        <v>1.2.3.2</v>
      </c>
      <c r="C58" s="417" t="str">
        <f>+'FORMATO COSTEO C1'!B$248</f>
        <v>Categoría de gasto</v>
      </c>
      <c r="D58" s="428"/>
      <c r="E58" s="429"/>
      <c r="F58" s="420">
        <f>+'FORMATO COSTEO C1'!G248</f>
        <v>0</v>
      </c>
      <c r="G58" s="423">
        <f>+'FORMATO COSTEO C1'!O248</f>
        <v>0</v>
      </c>
      <c r="H58" s="424">
        <f>IF( $F58=0,0,((($F58/$E$56)*'PLAN DE ADQUISICIONES'!F$29)*($G58/$F58)))</f>
        <v>0</v>
      </c>
      <c r="I58" s="420">
        <f>IF( $F58=0,0,((($F58/$E$56)*'PLAN DE ADQUISICIONES'!G$29)*($G58/$F58)))</f>
        <v>0</v>
      </c>
      <c r="J58" s="420">
        <f>IF( $F58=0,0,((($F58/$E$56)*'PLAN DE ADQUISICIONES'!H$29)*($G58/$F58)))</f>
        <v>0</v>
      </c>
      <c r="K58" s="420">
        <f>IF( $F58=0,0,((($F58/$E$56)*'PLAN DE ADQUISICIONES'!I$29)*($G58/$F58)))</f>
        <v>0</v>
      </c>
      <c r="L58" s="420">
        <f>IF( $F58=0,0,((($F58/$E$56)*'PLAN DE ADQUISICIONES'!J$29)*($G58/$F58)))</f>
        <v>0</v>
      </c>
      <c r="M58" s="420">
        <f>IF( $F58=0,0,((($F58/$E$56)*'PLAN DE ADQUISICIONES'!K$29)*($G58/$F58)))</f>
        <v>0</v>
      </c>
      <c r="N58" s="420">
        <f>IF( $F58=0,0,((($F58/$E$56)*'PLAN DE ADQUISICIONES'!L$29)*($G58/$F58)))</f>
        <v>0</v>
      </c>
      <c r="O58" s="420">
        <f>IF( $F58=0,0,((($F58/$E$56)*'PLAN DE ADQUISICIONES'!M$29)*($G58/$F58)))</f>
        <v>0</v>
      </c>
      <c r="P58" s="420">
        <f>IF( $F58=0,0,((($F58/$E$56)*'PLAN DE ADQUISICIONES'!N$29)*($G58/$F58)))</f>
        <v>0</v>
      </c>
      <c r="Q58" s="420">
        <f>IF( $F58=0,0,((($F58/$E$56)*'PLAN DE ADQUISICIONES'!O$29)*($G58/$F58)))</f>
        <v>0</v>
      </c>
      <c r="R58" s="420">
        <f>IF( $F58=0,0,((($F58/$E$56)*'PLAN DE ADQUISICIONES'!P$29)*($G58/$F58)))</f>
        <v>0</v>
      </c>
      <c r="S58" s="420">
        <f>IF( $F58=0,0,((($F58/$E$56)*'PLAN DE ADQUISICIONES'!Q$29)*($G58/$F58)))</f>
        <v>0</v>
      </c>
      <c r="T58" s="421">
        <f>H58+I58+J58+K58+L58+M58+N58+O58+P58+Q58+R58+S58</f>
        <v>0</v>
      </c>
      <c r="U58" s="425">
        <f>IF( $F58=0,0,((($F58/$E$56)*'PLAN DE ADQUISICIONES'!R$29)*($G58/$F58)))</f>
        <v>0</v>
      </c>
      <c r="V58" s="420">
        <f>IF( $F58=0,0,((($F58/$E$56)*'PLAN DE ADQUISICIONES'!S$29)*($G58/$F58)))</f>
        <v>0</v>
      </c>
      <c r="W58" s="420">
        <f>IF( $F58=0,0,((($F58/$E$56)*'PLAN DE ADQUISICIONES'!T$29)*($G58/$F58)))</f>
        <v>0</v>
      </c>
      <c r="X58" s="420">
        <f>IF( $F58=0,0,((($F58/$E$56)*'PLAN DE ADQUISICIONES'!U$29)*($G58/$F58)))</f>
        <v>0</v>
      </c>
      <c r="Y58" s="420">
        <f>IF( $F58=0,0,((($F58/$E$56)*'PLAN DE ADQUISICIONES'!V$29)*($G58/$F58)))</f>
        <v>0</v>
      </c>
      <c r="Z58" s="420">
        <f>IF( $F58=0,0,((($F58/$E$56)*'PLAN DE ADQUISICIONES'!W$29)*($G58/$F58)))</f>
        <v>0</v>
      </c>
      <c r="AA58" s="420">
        <f>IF( $F58=0,0,((($F58/$E$56)*'PLAN DE ADQUISICIONES'!X$29)*($G58/$F58)))</f>
        <v>0</v>
      </c>
      <c r="AB58" s="420">
        <f>IF( $F58=0,0,((($F58/$E$56)*'PLAN DE ADQUISICIONES'!Y$29)*($G58/$F58)))</f>
        <v>0</v>
      </c>
      <c r="AC58" s="420">
        <f>IF( $F58=0,0,((($F58/$E$56)*'PLAN DE ADQUISICIONES'!Z$29)*($G58/$F58)))</f>
        <v>0</v>
      </c>
      <c r="AD58" s="420">
        <f>IF( $F58=0,0,((($F58/$E$56)*'PLAN DE ADQUISICIONES'!AA$29)*($G58/$F58)))</f>
        <v>0</v>
      </c>
      <c r="AE58" s="420">
        <f>IF( $F58=0,0,((($F58/$E$56)*'PLAN DE ADQUISICIONES'!AB$29)*($G58/$F58)))</f>
        <v>0</v>
      </c>
      <c r="AF58" s="420">
        <f>IF( $F58=0,0,((($F58/$E$56)*'PLAN DE ADQUISICIONES'!AC$29)*($G58/$F58)))</f>
        <v>0</v>
      </c>
      <c r="AG58" s="423">
        <f>U58+V58+W58+X58+Y58+Z58+AA58+AB58+AC58+AD58+AE58+AF58</f>
        <v>0</v>
      </c>
      <c r="AH58" s="424">
        <f>IF( $F58=0,0,((($F58/$E$56)*'PLAN DE ADQUISICIONES'!AD$29)*($G58/$F58)))</f>
        <v>0</v>
      </c>
      <c r="AI58" s="420">
        <f>IF( $F58=0,0,((($F58/$E$56)*'PLAN DE ADQUISICIONES'!AE$29)*($G58/$F58)))</f>
        <v>0</v>
      </c>
      <c r="AJ58" s="420">
        <f>IF( $F58=0,0,((($F58/$E$56)*'PLAN DE ADQUISICIONES'!AF$29)*($G58/$F58)))</f>
        <v>0</v>
      </c>
      <c r="AK58" s="420">
        <f>IF( $F58=0,0,((($F58/$E$56)*'PLAN DE ADQUISICIONES'!AG$29)*($G58/$F58)))</f>
        <v>0</v>
      </c>
      <c r="AL58" s="420">
        <f>IF( $F58=0,0,((($F58/$E$56)*'PLAN DE ADQUISICIONES'!AH$29)*($G58/$F58)))</f>
        <v>0</v>
      </c>
      <c r="AM58" s="420">
        <f>IF( $F58=0,0,((($F58/$E$56)*'PLAN DE ADQUISICIONES'!AI$29)*($G58/$F58)))</f>
        <v>0</v>
      </c>
      <c r="AN58" s="420">
        <f>IF( $F58=0,0,((($F58/$E$56)*'PLAN DE ADQUISICIONES'!AJ$29)*($G58/$F58)))</f>
        <v>0</v>
      </c>
      <c r="AO58" s="420">
        <f>IF( $F58=0,0,((($F58/$E$56)*'PLAN DE ADQUISICIONES'!AK$29)*($G58/$F58)))</f>
        <v>0</v>
      </c>
      <c r="AP58" s="420">
        <f>IF( $F58=0,0,((($F58/$E$56)*'PLAN DE ADQUISICIONES'!AL$29)*($G58/$F58)))</f>
        <v>0</v>
      </c>
      <c r="AQ58" s="420">
        <f>IF( $F58=0,0,((($F58/$E$56)*'PLAN DE ADQUISICIONES'!AM$29)*($G58/$F58)))</f>
        <v>0</v>
      </c>
      <c r="AR58" s="420">
        <f>IF( $F58=0,0,((($F58/$E$56)*'PLAN DE ADQUISICIONES'!AN$29)*($G58/$F58)))</f>
        <v>0</v>
      </c>
      <c r="AS58" s="420">
        <f>IF( $F58=0,0,((($F58/$E$56)*'PLAN DE ADQUISICIONES'!AO$29)*($G58/$F58)))</f>
        <v>0</v>
      </c>
      <c r="AT58" s="423">
        <f>AH58+AI58+AJ58+AK58+AL58+AM58+AN58+AO58+AP58+AQ58+AR58+AS58</f>
        <v>0</v>
      </c>
      <c r="AU58" s="426">
        <f>AS58+AR58+AQ58+AP58+AO58+AN58+AM58+AL58+AK58+AJ58+AI58+AH58+AF58+AE58+AD58+AC58+AB58+AA58+Z58+Y58+X58+W58+V58+U58+S58+R58+Q58+P58+O58+N58+M58+L58+K58+J58+I58+H58</f>
        <v>0</v>
      </c>
      <c r="AV58" s="392">
        <f t="shared" si="1"/>
        <v>0</v>
      </c>
    </row>
    <row r="59" spans="2:48" s="394" customFormat="1" ht="12.75" customHeight="1" x14ac:dyDescent="0.15">
      <c r="B59" s="416" t="str">
        <f>+'FORMATO COSTEO C1'!C$254</f>
        <v>1.2.3.3</v>
      </c>
      <c r="C59" s="417" t="str">
        <f>+'FORMATO COSTEO C1'!B$254</f>
        <v>Categoría de gasto</v>
      </c>
      <c r="D59" s="428"/>
      <c r="E59" s="429"/>
      <c r="F59" s="420">
        <f>+'FORMATO COSTEO C1'!G254</f>
        <v>0</v>
      </c>
      <c r="G59" s="423">
        <f>+'FORMATO COSTEO C1'!O254</f>
        <v>0</v>
      </c>
      <c r="H59" s="424">
        <f>IF( $F59=0,0,((($F59/$E$56)*'PLAN DE ADQUISICIONES'!F$29)*($G59/$F59)))</f>
        <v>0</v>
      </c>
      <c r="I59" s="420">
        <f>IF( $F59=0,0,((($F59/$E$56)*'PLAN DE ADQUISICIONES'!G$29)*($G59/$F59)))</f>
        <v>0</v>
      </c>
      <c r="J59" s="420">
        <f>IF( $F59=0,0,((($F59/$E$56)*'PLAN DE ADQUISICIONES'!H$29)*($G59/$F59)))</f>
        <v>0</v>
      </c>
      <c r="K59" s="420">
        <f>IF( $F59=0,0,((($F59/$E$56)*'PLAN DE ADQUISICIONES'!I$29)*($G59/$F59)))</f>
        <v>0</v>
      </c>
      <c r="L59" s="420">
        <f>IF( $F59=0,0,((($F59/$E$56)*'PLAN DE ADQUISICIONES'!J$29)*($G59/$F59)))</f>
        <v>0</v>
      </c>
      <c r="M59" s="420">
        <f>IF( $F59=0,0,((($F59/$E$56)*'PLAN DE ADQUISICIONES'!K$29)*($G59/$F59)))</f>
        <v>0</v>
      </c>
      <c r="N59" s="420">
        <f>IF( $F59=0,0,((($F59/$E$56)*'PLAN DE ADQUISICIONES'!L$29)*($G59/$F59)))</f>
        <v>0</v>
      </c>
      <c r="O59" s="420">
        <f>IF( $F59=0,0,((($F59/$E$56)*'PLAN DE ADQUISICIONES'!M$29)*($G59/$F59)))</f>
        <v>0</v>
      </c>
      <c r="P59" s="420">
        <f>IF( $F59=0,0,((($F59/$E$56)*'PLAN DE ADQUISICIONES'!N$29)*($G59/$F59)))</f>
        <v>0</v>
      </c>
      <c r="Q59" s="420">
        <f>IF( $F59=0,0,((($F59/$E$56)*'PLAN DE ADQUISICIONES'!O$29)*($G59/$F59)))</f>
        <v>0</v>
      </c>
      <c r="R59" s="420">
        <f>IF( $F59=0,0,((($F59/$E$56)*'PLAN DE ADQUISICIONES'!P$29)*($G59/$F59)))</f>
        <v>0</v>
      </c>
      <c r="S59" s="420">
        <f>IF( $F59=0,0,((($F59/$E$56)*'PLAN DE ADQUISICIONES'!Q$29)*($G59/$F59)))</f>
        <v>0</v>
      </c>
      <c r="T59" s="421">
        <f>H59+I59+J59+K59+L59+M59+N59+O59+P59+Q59+R59+S59</f>
        <v>0</v>
      </c>
      <c r="U59" s="425">
        <f>IF( $F59=0,0,((($F59/$E$56)*'PLAN DE ADQUISICIONES'!R$29)*($G59/$F59)))</f>
        <v>0</v>
      </c>
      <c r="V59" s="420">
        <f>IF( $F59=0,0,((($F59/$E$56)*'PLAN DE ADQUISICIONES'!S$29)*($G59/$F59)))</f>
        <v>0</v>
      </c>
      <c r="W59" s="420">
        <f>IF( $F59=0,0,((($F59/$E$56)*'PLAN DE ADQUISICIONES'!T$29)*($G59/$F59)))</f>
        <v>0</v>
      </c>
      <c r="X59" s="420">
        <f>IF( $F59=0,0,((($F59/$E$56)*'PLAN DE ADQUISICIONES'!U$29)*($G59/$F59)))</f>
        <v>0</v>
      </c>
      <c r="Y59" s="420">
        <f>IF( $F59=0,0,((($F59/$E$56)*'PLAN DE ADQUISICIONES'!V$29)*($G59/$F59)))</f>
        <v>0</v>
      </c>
      <c r="Z59" s="420">
        <f>IF( $F59=0,0,((($F59/$E$56)*'PLAN DE ADQUISICIONES'!W$29)*($G59/$F59)))</f>
        <v>0</v>
      </c>
      <c r="AA59" s="420">
        <f>IF( $F59=0,0,((($F59/$E$56)*'PLAN DE ADQUISICIONES'!X$29)*($G59/$F59)))</f>
        <v>0</v>
      </c>
      <c r="AB59" s="420">
        <f>IF( $F59=0,0,((($F59/$E$56)*'PLAN DE ADQUISICIONES'!Y$29)*($G59/$F59)))</f>
        <v>0</v>
      </c>
      <c r="AC59" s="420">
        <f>IF( $F59=0,0,((($F59/$E$56)*'PLAN DE ADQUISICIONES'!Z$29)*($G59/$F59)))</f>
        <v>0</v>
      </c>
      <c r="AD59" s="420">
        <f>IF( $F59=0,0,((($F59/$E$56)*'PLAN DE ADQUISICIONES'!AA$29)*($G59/$F59)))</f>
        <v>0</v>
      </c>
      <c r="AE59" s="420">
        <f>IF( $F59=0,0,((($F59/$E$56)*'PLAN DE ADQUISICIONES'!AB$29)*($G59/$F59)))</f>
        <v>0</v>
      </c>
      <c r="AF59" s="420">
        <f>IF( $F59=0,0,((($F59/$E$56)*'PLAN DE ADQUISICIONES'!AC$29)*($G59/$F59)))</f>
        <v>0</v>
      </c>
      <c r="AG59" s="423">
        <f>U59+V59+W59+X59+Y59+Z59+AA59+AB59+AC59+AD59+AE59+AF59</f>
        <v>0</v>
      </c>
      <c r="AH59" s="424">
        <f>IF( $F59=0,0,((($F59/$E$56)*'PLAN DE ADQUISICIONES'!AD$29)*($G59/$F59)))</f>
        <v>0</v>
      </c>
      <c r="AI59" s="420">
        <f>IF( $F59=0,0,((($F59/$E$56)*'PLAN DE ADQUISICIONES'!AE$29)*($G59/$F59)))</f>
        <v>0</v>
      </c>
      <c r="AJ59" s="420">
        <f>IF( $F59=0,0,((($F59/$E$56)*'PLAN DE ADQUISICIONES'!AF$29)*($G59/$F59)))</f>
        <v>0</v>
      </c>
      <c r="AK59" s="420">
        <f>IF( $F59=0,0,((($F59/$E$56)*'PLAN DE ADQUISICIONES'!AG$29)*($G59/$F59)))</f>
        <v>0</v>
      </c>
      <c r="AL59" s="420">
        <f>IF( $F59=0,0,((($F59/$E$56)*'PLAN DE ADQUISICIONES'!AH$29)*($G59/$F59)))</f>
        <v>0</v>
      </c>
      <c r="AM59" s="420">
        <f>IF( $F59=0,0,((($F59/$E$56)*'PLAN DE ADQUISICIONES'!AI$29)*($G59/$F59)))</f>
        <v>0</v>
      </c>
      <c r="AN59" s="420">
        <f>IF( $F59=0,0,((($F59/$E$56)*'PLAN DE ADQUISICIONES'!AJ$29)*($G59/$F59)))</f>
        <v>0</v>
      </c>
      <c r="AO59" s="420">
        <f>IF( $F59=0,0,((($F59/$E$56)*'PLAN DE ADQUISICIONES'!AK$29)*($G59/$F59)))</f>
        <v>0</v>
      </c>
      <c r="AP59" s="420">
        <f>IF( $F59=0,0,((($F59/$E$56)*'PLAN DE ADQUISICIONES'!AL$29)*($G59/$F59)))</f>
        <v>0</v>
      </c>
      <c r="AQ59" s="420">
        <f>IF( $F59=0,0,((($F59/$E$56)*'PLAN DE ADQUISICIONES'!AM$29)*($G59/$F59)))</f>
        <v>0</v>
      </c>
      <c r="AR59" s="420">
        <f>IF( $F59=0,0,((($F59/$E$56)*'PLAN DE ADQUISICIONES'!AN$29)*($G59/$F59)))</f>
        <v>0</v>
      </c>
      <c r="AS59" s="420">
        <f>IF( $F59=0,0,((($F59/$E$56)*'PLAN DE ADQUISICIONES'!AO$29)*($G59/$F59)))</f>
        <v>0</v>
      </c>
      <c r="AT59" s="423">
        <f>AH59+AI59+AJ59+AK59+AL59+AM59+AN59+AO59+AP59+AQ59+AR59+AS59</f>
        <v>0</v>
      </c>
      <c r="AU59" s="426">
        <f>AS59+AR59+AQ59+AP59+AO59+AN59+AM59+AL59+AK59+AJ59+AI59+AH59+AF59+AE59+AD59+AC59+AB59+AA59+Z59+Y59+X59+W59+V59+U59+S59+R59+Q59+P59+O59+N59+M59+L59+K59+J59+I59+H59</f>
        <v>0</v>
      </c>
      <c r="AV59" s="392">
        <f t="shared" si="1"/>
        <v>0</v>
      </c>
    </row>
    <row r="60" spans="2:48" s="394" customFormat="1" ht="12.75" customHeight="1" x14ac:dyDescent="0.15">
      <c r="B60" s="416" t="str">
        <f>+'FORMATO COSTEO C1'!C$260</f>
        <v>1.2.3.4</v>
      </c>
      <c r="C60" s="417" t="str">
        <f>+'FORMATO COSTEO C1'!B$260</f>
        <v>Categoría de gasto</v>
      </c>
      <c r="D60" s="428"/>
      <c r="E60" s="429"/>
      <c r="F60" s="420">
        <f>+'FORMATO COSTEO C1'!G260</f>
        <v>0</v>
      </c>
      <c r="G60" s="423">
        <f>+'FORMATO COSTEO C1'!O260</f>
        <v>0</v>
      </c>
      <c r="H60" s="424">
        <f>IF( $F60=0,0,((($F60/$E$56)*'PLAN DE ADQUISICIONES'!F$29)*($G60/$F60)))</f>
        <v>0</v>
      </c>
      <c r="I60" s="420">
        <f>IF( $F60=0,0,((($F60/$E$56)*'PLAN DE ADQUISICIONES'!G$29)*($G60/$F60)))</f>
        <v>0</v>
      </c>
      <c r="J60" s="420">
        <f>IF( $F60=0,0,((($F60/$E$56)*'PLAN DE ADQUISICIONES'!H$29)*($G60/$F60)))</f>
        <v>0</v>
      </c>
      <c r="K60" s="420">
        <f>IF( $F60=0,0,((($F60/$E$56)*'PLAN DE ADQUISICIONES'!I$29)*($G60/$F60)))</f>
        <v>0</v>
      </c>
      <c r="L60" s="420">
        <f>IF( $F60=0,0,((($F60/$E$56)*'PLAN DE ADQUISICIONES'!J$29)*($G60/$F60)))</f>
        <v>0</v>
      </c>
      <c r="M60" s="420">
        <f>IF( $F60=0,0,((($F60/$E$56)*'PLAN DE ADQUISICIONES'!K$29)*($G60/$F60)))</f>
        <v>0</v>
      </c>
      <c r="N60" s="420">
        <f>IF( $F60=0,0,((($F60/$E$56)*'PLAN DE ADQUISICIONES'!L$29)*($G60/$F60)))</f>
        <v>0</v>
      </c>
      <c r="O60" s="420">
        <f>IF( $F60=0,0,((($F60/$E$56)*'PLAN DE ADQUISICIONES'!M$29)*($G60/$F60)))</f>
        <v>0</v>
      </c>
      <c r="P60" s="420">
        <f>IF( $F60=0,0,((($F60/$E$56)*'PLAN DE ADQUISICIONES'!N$29)*($G60/$F60)))</f>
        <v>0</v>
      </c>
      <c r="Q60" s="420">
        <f>IF( $F60=0,0,((($F60/$E$56)*'PLAN DE ADQUISICIONES'!O$29)*($G60/$F60)))</f>
        <v>0</v>
      </c>
      <c r="R60" s="420">
        <f>IF( $F60=0,0,((($F60/$E$56)*'PLAN DE ADQUISICIONES'!P$29)*($G60/$F60)))</f>
        <v>0</v>
      </c>
      <c r="S60" s="420">
        <f>IF( $F60=0,0,((($F60/$E$56)*'PLAN DE ADQUISICIONES'!Q$29)*($G60/$F60)))</f>
        <v>0</v>
      </c>
      <c r="T60" s="421">
        <f>H60+I60+J60+K60+L60+M60+N60+O60+P60+Q60+R60+S60</f>
        <v>0</v>
      </c>
      <c r="U60" s="425">
        <f>IF( $F60=0,0,((($F60/$E$56)*'PLAN DE ADQUISICIONES'!R$29)*($G60/$F60)))</f>
        <v>0</v>
      </c>
      <c r="V60" s="420">
        <f>IF( $F60=0,0,((($F60/$E$56)*'PLAN DE ADQUISICIONES'!S$29)*($G60/$F60)))</f>
        <v>0</v>
      </c>
      <c r="W60" s="420">
        <f>IF( $F60=0,0,((($F60/$E$56)*'PLAN DE ADQUISICIONES'!T$29)*($G60/$F60)))</f>
        <v>0</v>
      </c>
      <c r="X60" s="420">
        <f>IF( $F60=0,0,((($F60/$E$56)*'PLAN DE ADQUISICIONES'!U$29)*($G60/$F60)))</f>
        <v>0</v>
      </c>
      <c r="Y60" s="420">
        <f>IF( $F60=0,0,((($F60/$E$56)*'PLAN DE ADQUISICIONES'!V$29)*($G60/$F60)))</f>
        <v>0</v>
      </c>
      <c r="Z60" s="420">
        <f>IF( $F60=0,0,((($F60/$E$56)*'PLAN DE ADQUISICIONES'!W$29)*($G60/$F60)))</f>
        <v>0</v>
      </c>
      <c r="AA60" s="420">
        <f>IF( $F60=0,0,((($F60/$E$56)*'PLAN DE ADQUISICIONES'!X$29)*($G60/$F60)))</f>
        <v>0</v>
      </c>
      <c r="AB60" s="420">
        <f>IF( $F60=0,0,((($F60/$E$56)*'PLAN DE ADQUISICIONES'!Y$29)*($G60/$F60)))</f>
        <v>0</v>
      </c>
      <c r="AC60" s="420">
        <f>IF( $F60=0,0,((($F60/$E$56)*'PLAN DE ADQUISICIONES'!Z$29)*($G60/$F60)))</f>
        <v>0</v>
      </c>
      <c r="AD60" s="420">
        <f>IF( $F60=0,0,((($F60/$E$56)*'PLAN DE ADQUISICIONES'!AA$29)*($G60/$F60)))</f>
        <v>0</v>
      </c>
      <c r="AE60" s="420">
        <f>IF( $F60=0,0,((($F60/$E$56)*'PLAN DE ADQUISICIONES'!AB$29)*($G60/$F60)))</f>
        <v>0</v>
      </c>
      <c r="AF60" s="420">
        <f>IF( $F60=0,0,((($F60/$E$56)*'PLAN DE ADQUISICIONES'!AC$29)*($G60/$F60)))</f>
        <v>0</v>
      </c>
      <c r="AG60" s="423">
        <f>U60+V60+W60+X60+Y60+Z60+AA60+AB60+AC60+AD60+AE60+AF60</f>
        <v>0</v>
      </c>
      <c r="AH60" s="424">
        <f>IF( $F60=0,0,((($F60/$E$56)*'PLAN DE ADQUISICIONES'!AD$29)*($G60/$F60)))</f>
        <v>0</v>
      </c>
      <c r="AI60" s="420">
        <f>IF( $F60=0,0,((($F60/$E$56)*'PLAN DE ADQUISICIONES'!AE$29)*($G60/$F60)))</f>
        <v>0</v>
      </c>
      <c r="AJ60" s="420">
        <f>IF( $F60=0,0,((($F60/$E$56)*'PLAN DE ADQUISICIONES'!AF$29)*($G60/$F60)))</f>
        <v>0</v>
      </c>
      <c r="AK60" s="420">
        <f>IF( $F60=0,0,((($F60/$E$56)*'PLAN DE ADQUISICIONES'!AG$29)*($G60/$F60)))</f>
        <v>0</v>
      </c>
      <c r="AL60" s="420">
        <f>IF( $F60=0,0,((($F60/$E$56)*'PLAN DE ADQUISICIONES'!AH$29)*($G60/$F60)))</f>
        <v>0</v>
      </c>
      <c r="AM60" s="420">
        <f>IF( $F60=0,0,((($F60/$E$56)*'PLAN DE ADQUISICIONES'!AI$29)*($G60/$F60)))</f>
        <v>0</v>
      </c>
      <c r="AN60" s="420">
        <f>IF( $F60=0,0,((($F60/$E$56)*'PLAN DE ADQUISICIONES'!AJ$29)*($G60/$F60)))</f>
        <v>0</v>
      </c>
      <c r="AO60" s="420">
        <f>IF( $F60=0,0,((($F60/$E$56)*'PLAN DE ADQUISICIONES'!AK$29)*($G60/$F60)))</f>
        <v>0</v>
      </c>
      <c r="AP60" s="420">
        <f>IF( $F60=0,0,((($F60/$E$56)*'PLAN DE ADQUISICIONES'!AL$29)*($G60/$F60)))</f>
        <v>0</v>
      </c>
      <c r="AQ60" s="420">
        <f>IF( $F60=0,0,((($F60/$E$56)*'PLAN DE ADQUISICIONES'!AM$29)*($G60/$F60)))</f>
        <v>0</v>
      </c>
      <c r="AR60" s="420">
        <f>IF( $F60=0,0,((($F60/$E$56)*'PLAN DE ADQUISICIONES'!AN$29)*($G60/$F60)))</f>
        <v>0</v>
      </c>
      <c r="AS60" s="420">
        <f>IF( $F60=0,0,((($F60/$E$56)*'PLAN DE ADQUISICIONES'!AO$29)*($G60/$F60)))</f>
        <v>0</v>
      </c>
      <c r="AT60" s="423">
        <f>AH60+AI60+AJ60+AK60+AL60+AM60+AN60+AO60+AP60+AQ60+AR60+AS60</f>
        <v>0</v>
      </c>
      <c r="AU60" s="426">
        <f>AS60+AR60+AQ60+AP60+AO60+AN60+AM60+AL60+AK60+AJ60+AI60+AH60+AF60+AE60+AD60+AC60+AB60+AA60+Z60+Y60+X60+W60+V60+U60+S60+R60+Q60+P60+O60+N60+M60+L60+K60+J60+I60+H60</f>
        <v>0</v>
      </c>
      <c r="AV60" s="392">
        <f t="shared" si="1"/>
        <v>0</v>
      </c>
    </row>
    <row r="61" spans="2:48" s="394" customFormat="1" ht="12.75" customHeight="1" x14ac:dyDescent="0.15">
      <c r="B61" s="416" t="str">
        <f>+'FORMATO COSTEO C1'!C$266</f>
        <v>1.2.3.5</v>
      </c>
      <c r="C61" s="417" t="str">
        <f>+'FORMATO COSTEO C1'!B$266</f>
        <v>Categoría de gasto</v>
      </c>
      <c r="D61" s="428"/>
      <c r="E61" s="429"/>
      <c r="F61" s="420">
        <f>+'FORMATO COSTEO C1'!G266</f>
        <v>0</v>
      </c>
      <c r="G61" s="423">
        <f>+'FORMATO COSTEO C1'!O266</f>
        <v>0</v>
      </c>
      <c r="H61" s="424">
        <f>IF( $F61=0,0,((($F61/$E$56)*'PLAN DE ADQUISICIONES'!F$29)*($G61/$F61)))</f>
        <v>0</v>
      </c>
      <c r="I61" s="420">
        <f>IF( $F61=0,0,((($F61/$E$56)*'PLAN DE ADQUISICIONES'!G$29)*($G61/$F61)))</f>
        <v>0</v>
      </c>
      <c r="J61" s="420">
        <f>IF( $F61=0,0,((($F61/$E$56)*'PLAN DE ADQUISICIONES'!H$29)*($G61/$F61)))</f>
        <v>0</v>
      </c>
      <c r="K61" s="420">
        <f>IF( $F61=0,0,((($F61/$E$56)*'PLAN DE ADQUISICIONES'!I$29)*($G61/$F61)))</f>
        <v>0</v>
      </c>
      <c r="L61" s="420">
        <f>IF( $F61=0,0,((($F61/$E$56)*'PLAN DE ADQUISICIONES'!J$29)*($G61/$F61)))</f>
        <v>0</v>
      </c>
      <c r="M61" s="420">
        <f>IF( $F61=0,0,((($F61/$E$56)*'PLAN DE ADQUISICIONES'!K$29)*($G61/$F61)))</f>
        <v>0</v>
      </c>
      <c r="N61" s="420">
        <f>IF( $F61=0,0,((($F61/$E$56)*'PLAN DE ADQUISICIONES'!L$29)*($G61/$F61)))</f>
        <v>0</v>
      </c>
      <c r="O61" s="420">
        <f>IF( $F61=0,0,((($F61/$E$56)*'PLAN DE ADQUISICIONES'!M$29)*($G61/$F61)))</f>
        <v>0</v>
      </c>
      <c r="P61" s="420">
        <f>IF( $F61=0,0,((($F61/$E$56)*'PLAN DE ADQUISICIONES'!N$29)*($G61/$F61)))</f>
        <v>0</v>
      </c>
      <c r="Q61" s="420">
        <f>IF( $F61=0,0,((($F61/$E$56)*'PLAN DE ADQUISICIONES'!O$29)*($G61/$F61)))</f>
        <v>0</v>
      </c>
      <c r="R61" s="420">
        <f>IF( $F61=0,0,((($F61/$E$56)*'PLAN DE ADQUISICIONES'!P$29)*($G61/$F61)))</f>
        <v>0</v>
      </c>
      <c r="S61" s="420">
        <f>IF( $F61=0,0,((($F61/$E$56)*'PLAN DE ADQUISICIONES'!Q$29)*($G61/$F61)))</f>
        <v>0</v>
      </c>
      <c r="T61" s="421">
        <f>H61+I61+J61+K61+L61+M61+N61+O61+P61+Q61+R61+S61</f>
        <v>0</v>
      </c>
      <c r="U61" s="425">
        <f>IF( $F61=0,0,((($F61/$E$56)*'PLAN DE ADQUISICIONES'!R$29)*($G61/$F61)))</f>
        <v>0</v>
      </c>
      <c r="V61" s="420">
        <f>IF( $F61=0,0,((($F61/$E$56)*'PLAN DE ADQUISICIONES'!S$29)*($G61/$F61)))</f>
        <v>0</v>
      </c>
      <c r="W61" s="420">
        <f>IF( $F61=0,0,((($F61/$E$56)*'PLAN DE ADQUISICIONES'!T$29)*($G61/$F61)))</f>
        <v>0</v>
      </c>
      <c r="X61" s="420">
        <f>IF( $F61=0,0,((($F61/$E$56)*'PLAN DE ADQUISICIONES'!U$29)*($G61/$F61)))</f>
        <v>0</v>
      </c>
      <c r="Y61" s="420">
        <f>IF( $F61=0,0,((($F61/$E$56)*'PLAN DE ADQUISICIONES'!V$29)*($G61/$F61)))</f>
        <v>0</v>
      </c>
      <c r="Z61" s="420">
        <f>IF( $F61=0,0,((($F61/$E$56)*'PLAN DE ADQUISICIONES'!W$29)*($G61/$F61)))</f>
        <v>0</v>
      </c>
      <c r="AA61" s="420">
        <f>IF( $F61=0,0,((($F61/$E$56)*'PLAN DE ADQUISICIONES'!X$29)*($G61/$F61)))</f>
        <v>0</v>
      </c>
      <c r="AB61" s="420">
        <f>IF( $F61=0,0,((($F61/$E$56)*'PLAN DE ADQUISICIONES'!Y$29)*($G61/$F61)))</f>
        <v>0</v>
      </c>
      <c r="AC61" s="420">
        <f>IF( $F61=0,0,((($F61/$E$56)*'PLAN DE ADQUISICIONES'!Z$29)*($G61/$F61)))</f>
        <v>0</v>
      </c>
      <c r="AD61" s="420">
        <f>IF( $F61=0,0,((($F61/$E$56)*'PLAN DE ADQUISICIONES'!AA$29)*($G61/$F61)))</f>
        <v>0</v>
      </c>
      <c r="AE61" s="420">
        <f>IF( $F61=0,0,((($F61/$E$56)*'PLAN DE ADQUISICIONES'!AB$29)*($G61/$F61)))</f>
        <v>0</v>
      </c>
      <c r="AF61" s="420">
        <f>IF( $F61=0,0,((($F61/$E$56)*'PLAN DE ADQUISICIONES'!AC$29)*($G61/$F61)))</f>
        <v>0</v>
      </c>
      <c r="AG61" s="423">
        <f>U61+V61+W61+X61+Y61+Z61+AA61+AB61+AC61+AD61+AE61+AF61</f>
        <v>0</v>
      </c>
      <c r="AH61" s="424">
        <f>IF( $F61=0,0,((($F61/$E$56)*'PLAN DE ADQUISICIONES'!AD$29)*($G61/$F61)))</f>
        <v>0</v>
      </c>
      <c r="AI61" s="420">
        <f>IF( $F61=0,0,((($F61/$E$56)*'PLAN DE ADQUISICIONES'!AE$29)*($G61/$F61)))</f>
        <v>0</v>
      </c>
      <c r="AJ61" s="420">
        <f>IF( $F61=0,0,((($F61/$E$56)*'PLAN DE ADQUISICIONES'!AF$29)*($G61/$F61)))</f>
        <v>0</v>
      </c>
      <c r="AK61" s="420">
        <f>IF( $F61=0,0,((($F61/$E$56)*'PLAN DE ADQUISICIONES'!AG$29)*($G61/$F61)))</f>
        <v>0</v>
      </c>
      <c r="AL61" s="420">
        <f>IF( $F61=0,0,((($F61/$E$56)*'PLAN DE ADQUISICIONES'!AH$29)*($G61/$F61)))</f>
        <v>0</v>
      </c>
      <c r="AM61" s="420">
        <f>IF( $F61=0,0,((($F61/$E$56)*'PLAN DE ADQUISICIONES'!AI$29)*($G61/$F61)))</f>
        <v>0</v>
      </c>
      <c r="AN61" s="420">
        <f>IF( $F61=0,0,((($F61/$E$56)*'PLAN DE ADQUISICIONES'!AJ$29)*($G61/$F61)))</f>
        <v>0</v>
      </c>
      <c r="AO61" s="420">
        <f>IF( $F61=0,0,((($F61/$E$56)*'PLAN DE ADQUISICIONES'!AK$29)*($G61/$F61)))</f>
        <v>0</v>
      </c>
      <c r="AP61" s="420">
        <f>IF( $F61=0,0,((($F61/$E$56)*'PLAN DE ADQUISICIONES'!AL$29)*($G61/$F61)))</f>
        <v>0</v>
      </c>
      <c r="AQ61" s="420">
        <f>IF( $F61=0,0,((($F61/$E$56)*'PLAN DE ADQUISICIONES'!AM$29)*($G61/$F61)))</f>
        <v>0</v>
      </c>
      <c r="AR61" s="420">
        <f>IF( $F61=0,0,((($F61/$E$56)*'PLAN DE ADQUISICIONES'!AN$29)*($G61/$F61)))</f>
        <v>0</v>
      </c>
      <c r="AS61" s="420">
        <f>IF( $F61=0,0,((($F61/$E$56)*'PLAN DE ADQUISICIONES'!AO$29)*($G61/$F61)))</f>
        <v>0</v>
      </c>
      <c r="AT61" s="423">
        <f>AH61+AI61+AJ61+AK61+AL61+AM61+AN61+AO61+AP61+AQ61+AR61+AS61</f>
        <v>0</v>
      </c>
      <c r="AU61" s="426">
        <f>AS61+AR61+AQ61+AP61+AO61+AN61+AM61+AL61+AK61+AJ61+AI61+AH61+AF61+AE61+AD61+AC61+AB61+AA61+Z61+Y61+X61+W61+V61+U61+S61+R61+Q61+P61+O61+N61+M61+L61+K61+J61+I61+H61</f>
        <v>0</v>
      </c>
      <c r="AV61" s="392">
        <f t="shared" si="1"/>
        <v>0</v>
      </c>
    </row>
    <row r="62" spans="2:48" s="394" customFormat="1" ht="12.75" customHeight="1" x14ac:dyDescent="0.15">
      <c r="B62" s="406" t="str">
        <f>+'FORMATO COSTEO C1'!C$272</f>
        <v>1.2.4</v>
      </c>
      <c r="C62" s="430">
        <f>+'FORMATO COSTEO C1'!B$272</f>
        <v>0</v>
      </c>
      <c r="D62" s="408" t="str">
        <f>+'FORMATO COSTEO C1'!D$272</f>
        <v>Unidad medida</v>
      </c>
      <c r="E62" s="409">
        <f>+'FORMATO COSTEO C1'!E$272</f>
        <v>0</v>
      </c>
      <c r="F62" s="410">
        <f>SUM(F63:F67)</f>
        <v>0</v>
      </c>
      <c r="G62" s="413">
        <f t="shared" ref="G62:AS62" si="19">SUM(G63:G67)</f>
        <v>0</v>
      </c>
      <c r="H62" s="414">
        <f t="shared" si="19"/>
        <v>0</v>
      </c>
      <c r="I62" s="410">
        <f>SUM(I63:I67)</f>
        <v>0</v>
      </c>
      <c r="J62" s="410">
        <f>SUM(J63:J67)</f>
        <v>0</v>
      </c>
      <c r="K62" s="410">
        <f>SUM(K63:K67)</f>
        <v>0</v>
      </c>
      <c r="L62" s="410">
        <f>SUM(L63:L67)</f>
        <v>0</v>
      </c>
      <c r="M62" s="410">
        <f>SUM(M63:M67)</f>
        <v>0</v>
      </c>
      <c r="N62" s="410">
        <f t="shared" si="19"/>
        <v>0</v>
      </c>
      <c r="O62" s="410">
        <f t="shared" si="19"/>
        <v>0</v>
      </c>
      <c r="P62" s="410">
        <f t="shared" si="19"/>
        <v>0</v>
      </c>
      <c r="Q62" s="410">
        <f t="shared" si="19"/>
        <v>0</v>
      </c>
      <c r="R62" s="410">
        <f t="shared" si="19"/>
        <v>0</v>
      </c>
      <c r="S62" s="410">
        <f t="shared" si="19"/>
        <v>0</v>
      </c>
      <c r="T62" s="411">
        <f>SUM(T63:T67)</f>
        <v>0</v>
      </c>
      <c r="U62" s="412">
        <f t="shared" si="19"/>
        <v>0</v>
      </c>
      <c r="V62" s="410">
        <f t="shared" si="19"/>
        <v>0</v>
      </c>
      <c r="W62" s="410">
        <f t="shared" si="19"/>
        <v>0</v>
      </c>
      <c r="X62" s="410">
        <f t="shared" si="19"/>
        <v>0</v>
      </c>
      <c r="Y62" s="410">
        <f t="shared" si="19"/>
        <v>0</v>
      </c>
      <c r="Z62" s="410">
        <f t="shared" si="19"/>
        <v>0</v>
      </c>
      <c r="AA62" s="410">
        <f t="shared" si="19"/>
        <v>0</v>
      </c>
      <c r="AB62" s="410">
        <f t="shared" si="19"/>
        <v>0</v>
      </c>
      <c r="AC62" s="410">
        <f t="shared" si="19"/>
        <v>0</v>
      </c>
      <c r="AD62" s="410">
        <f t="shared" si="19"/>
        <v>0</v>
      </c>
      <c r="AE62" s="410">
        <f t="shared" si="19"/>
        <v>0</v>
      </c>
      <c r="AF62" s="410">
        <f t="shared" si="19"/>
        <v>0</v>
      </c>
      <c r="AG62" s="413">
        <f t="shared" si="19"/>
        <v>0</v>
      </c>
      <c r="AH62" s="414">
        <f t="shared" si="19"/>
        <v>0</v>
      </c>
      <c r="AI62" s="410">
        <f t="shared" si="19"/>
        <v>0</v>
      </c>
      <c r="AJ62" s="410">
        <f t="shared" si="19"/>
        <v>0</v>
      </c>
      <c r="AK62" s="410">
        <f t="shared" si="19"/>
        <v>0</v>
      </c>
      <c r="AL62" s="410">
        <f t="shared" si="19"/>
        <v>0</v>
      </c>
      <c r="AM62" s="410">
        <f t="shared" si="19"/>
        <v>0</v>
      </c>
      <c r="AN62" s="410">
        <f t="shared" si="19"/>
        <v>0</v>
      </c>
      <c r="AO62" s="410">
        <f t="shared" si="19"/>
        <v>0</v>
      </c>
      <c r="AP62" s="410">
        <f t="shared" si="19"/>
        <v>0</v>
      </c>
      <c r="AQ62" s="410">
        <f t="shared" si="19"/>
        <v>0</v>
      </c>
      <c r="AR62" s="410">
        <f t="shared" si="19"/>
        <v>0</v>
      </c>
      <c r="AS62" s="410">
        <f t="shared" si="19"/>
        <v>0</v>
      </c>
      <c r="AT62" s="413">
        <f>SUM(AT63:AT67)</f>
        <v>0</v>
      </c>
      <c r="AU62" s="415">
        <f>SUM(AU63:AU67)</f>
        <v>0</v>
      </c>
      <c r="AV62" s="392">
        <f t="shared" si="1"/>
        <v>0</v>
      </c>
    </row>
    <row r="63" spans="2:48" s="394" customFormat="1" ht="12.75" customHeight="1" x14ac:dyDescent="0.15">
      <c r="B63" s="416" t="str">
        <f>+'FORMATO COSTEO C1'!C$274</f>
        <v>1.2.4.1</v>
      </c>
      <c r="C63" s="417" t="str">
        <f>+'FORMATO COSTEO C1'!B$274</f>
        <v>Categoría de gasto</v>
      </c>
      <c r="D63" s="428"/>
      <c r="E63" s="429"/>
      <c r="F63" s="420">
        <f>+'FORMATO COSTEO C1'!G274</f>
        <v>0</v>
      </c>
      <c r="G63" s="423">
        <f>+'FORMATO COSTEO C1'!O274</f>
        <v>0</v>
      </c>
      <c r="H63" s="560">
        <f>IF( $F63=0,0,((($F63/$E$62)*'PLAN DE ADQUISICIONES'!F$30)*($G63/$F63)))</f>
        <v>0</v>
      </c>
      <c r="I63" s="420">
        <f>IF( $F63=0,0,((($F63/$E$62)*'PLAN DE ADQUISICIONES'!G$30)*($G63/$F63)))</f>
        <v>0</v>
      </c>
      <c r="J63" s="420">
        <f>IF( $F63=0,0,((($F63/$E$62)*'PLAN DE ADQUISICIONES'!H$30)*($G63/$F63)))</f>
        <v>0</v>
      </c>
      <c r="K63" s="420">
        <f>IF( $F63=0,0,((($F63/$E$62)*'PLAN DE ADQUISICIONES'!I$30)*($G63/$F63)))</f>
        <v>0</v>
      </c>
      <c r="L63" s="420">
        <f>IF( $F63=0,0,((($F63/$E$62)*'PLAN DE ADQUISICIONES'!J$30)*($G63/$F63)))</f>
        <v>0</v>
      </c>
      <c r="M63" s="420">
        <f>IF( $F63=0,0,((($F63/$E$62)*'PLAN DE ADQUISICIONES'!K$30)*($G63/$F63)))</f>
        <v>0</v>
      </c>
      <c r="N63" s="420">
        <f>IF( $F63=0,0,((($F63/$E$62)*'PLAN DE ADQUISICIONES'!L$30)*($G63/$F63)))</f>
        <v>0</v>
      </c>
      <c r="O63" s="420">
        <f>IF( $F63=0,0,((($F63/$E$62)*'PLAN DE ADQUISICIONES'!M$30)*($G63/$F63)))</f>
        <v>0</v>
      </c>
      <c r="P63" s="420">
        <f>IF( $F63=0,0,((($F63/$E$62)*'PLAN DE ADQUISICIONES'!N$30)*($G63/$F63)))</f>
        <v>0</v>
      </c>
      <c r="Q63" s="420">
        <f>IF( $F63=0,0,((($F63/$E$62)*'PLAN DE ADQUISICIONES'!O$30)*($G63/$F63)))</f>
        <v>0</v>
      </c>
      <c r="R63" s="420">
        <f>IF( $F63=0,0,((($F63/$E$62)*'PLAN DE ADQUISICIONES'!P$30)*($G63/$F63)))</f>
        <v>0</v>
      </c>
      <c r="S63" s="420">
        <f>IF( $F63=0,0,((($F63/$E$62)*'PLAN DE ADQUISICIONES'!Q$30)*($G63/$F63)))</f>
        <v>0</v>
      </c>
      <c r="T63" s="421">
        <f>H63+I63+J63+K63+L63+M63+N63+O63+P63+Q63+R63+S63</f>
        <v>0</v>
      </c>
      <c r="U63" s="425">
        <f>IF( $F63=0,0,((($F63/$E$62)*'PLAN DE ADQUISICIONES'!R$30)*($G63/$F63)))</f>
        <v>0</v>
      </c>
      <c r="V63" s="420">
        <f>IF( $F63=0,0,((($F63/$E$62)*'PLAN DE ADQUISICIONES'!S$30)*($G63/$F63)))</f>
        <v>0</v>
      </c>
      <c r="W63" s="420">
        <f>IF( $F63=0,0,((($F63/$E$62)*'PLAN DE ADQUISICIONES'!T$30)*($G63/$F63)))</f>
        <v>0</v>
      </c>
      <c r="X63" s="420">
        <f>IF( $F63=0,0,((($F63/$E$62)*'PLAN DE ADQUISICIONES'!U$30)*($G63/$F63)))</f>
        <v>0</v>
      </c>
      <c r="Y63" s="420">
        <f>IF( $F63=0,0,((($F63/$E$62)*'PLAN DE ADQUISICIONES'!V$30)*($G63/$F63)))</f>
        <v>0</v>
      </c>
      <c r="Z63" s="420">
        <f>IF( $F63=0,0,((($F63/$E$62)*'PLAN DE ADQUISICIONES'!W$30)*($G63/$F63)))</f>
        <v>0</v>
      </c>
      <c r="AA63" s="420">
        <f>IF( $F63=0,0,((($F63/$E$62)*'PLAN DE ADQUISICIONES'!X$30)*($G63/$F63)))</f>
        <v>0</v>
      </c>
      <c r="AB63" s="420">
        <f>IF( $F63=0,0,((($F63/$E$62)*'PLAN DE ADQUISICIONES'!Y$30)*($G63/$F63)))</f>
        <v>0</v>
      </c>
      <c r="AC63" s="420">
        <f>IF( $F63=0,0,((($F63/$E$62)*'PLAN DE ADQUISICIONES'!Z$30)*($G63/$F63)))</f>
        <v>0</v>
      </c>
      <c r="AD63" s="420">
        <f>IF( $F63=0,0,((($F63/$E$62)*'PLAN DE ADQUISICIONES'!AA$30)*($G63/$F63)))</f>
        <v>0</v>
      </c>
      <c r="AE63" s="420">
        <f>IF( $F63=0,0,((($F63/$E$62)*'PLAN DE ADQUISICIONES'!AB$30)*($G63/$F63)))</f>
        <v>0</v>
      </c>
      <c r="AF63" s="420">
        <f>IF( $F63=0,0,((($F63/$E$62)*'PLAN DE ADQUISICIONES'!AC$30)*($G63/$F63)))</f>
        <v>0</v>
      </c>
      <c r="AG63" s="423">
        <f>U63+V63+W63+X63+Y63+Z63+AA63+AB63+AC63+AD63+AE63+AF63</f>
        <v>0</v>
      </c>
      <c r="AH63" s="424">
        <f>IF( $F63=0,0,((($F63/$E$62)*'PLAN DE ADQUISICIONES'!AD$30)*($G63/$F63)))</f>
        <v>0</v>
      </c>
      <c r="AI63" s="420">
        <f>IF( $F63=0,0,((($F63/$E$62)*'PLAN DE ADQUISICIONES'!AE$30)*($G63/$F63)))</f>
        <v>0</v>
      </c>
      <c r="AJ63" s="420">
        <f>IF( $F63=0,0,((($F63/$E$62)*'PLAN DE ADQUISICIONES'!AF$30)*($G63/$F63)))</f>
        <v>0</v>
      </c>
      <c r="AK63" s="420">
        <f>IF( $F63=0,0,((($F63/$E$62)*'PLAN DE ADQUISICIONES'!AG$30)*($G63/$F63)))</f>
        <v>0</v>
      </c>
      <c r="AL63" s="420">
        <f>IF( $F63=0,0,((($F63/$E$62)*'PLAN DE ADQUISICIONES'!AH$30)*($G63/$F63)))</f>
        <v>0</v>
      </c>
      <c r="AM63" s="420">
        <f>IF( $F63=0,0,((($F63/$E$62)*'PLAN DE ADQUISICIONES'!AI$30)*($G63/$F63)))</f>
        <v>0</v>
      </c>
      <c r="AN63" s="420">
        <f>IF( $F63=0,0,((($F63/$E$62)*'PLAN DE ADQUISICIONES'!AJ$30)*($G63/$F63)))</f>
        <v>0</v>
      </c>
      <c r="AO63" s="420">
        <f>IF( $F63=0,0,((($F63/$E$62)*'PLAN DE ADQUISICIONES'!AK$30)*($G63/$F63)))</f>
        <v>0</v>
      </c>
      <c r="AP63" s="420">
        <f>IF( $F63=0,0,((($F63/$E$62)*'PLAN DE ADQUISICIONES'!AL$30)*($G63/$F63)))</f>
        <v>0</v>
      </c>
      <c r="AQ63" s="420">
        <f>IF( $F63=0,0,((($F63/$E$62)*'PLAN DE ADQUISICIONES'!AM$30)*($G63/$F63)))</f>
        <v>0</v>
      </c>
      <c r="AR63" s="420">
        <f>IF( $F63=0,0,((($F63/$E$62)*'PLAN DE ADQUISICIONES'!AN$30)*($G63/$F63)))</f>
        <v>0</v>
      </c>
      <c r="AS63" s="420">
        <f>IF( $F63=0,0,((($F63/$E$62)*'PLAN DE ADQUISICIONES'!AO$30)*($G63/$F63)))</f>
        <v>0</v>
      </c>
      <c r="AT63" s="423">
        <f>AH63+AI63+AJ63+AK63+AL63+AM63+AN63+AO63+AP63+AQ63+AR63+AS63</f>
        <v>0</v>
      </c>
      <c r="AU63" s="426">
        <f>AS63+AR63+AQ63+AP63+AO63+AN63+AM63+AL63+AK63+AJ63+AI63+AH63+AF63+AE63+AD63+AC63+AB63+AA63+Z63+Y63+X63+W63+V63+U63+S63+R63+Q63+P63+O63+N63+M63+L63+K63+J63+I63+H63</f>
        <v>0</v>
      </c>
      <c r="AV63" s="392">
        <f t="shared" si="1"/>
        <v>0</v>
      </c>
    </row>
    <row r="64" spans="2:48" s="394" customFormat="1" ht="12.75" customHeight="1" x14ac:dyDescent="0.15">
      <c r="B64" s="416" t="str">
        <f>+'FORMATO COSTEO C1'!C$280</f>
        <v>1.2.4.2</v>
      </c>
      <c r="C64" s="417" t="str">
        <f>+'FORMATO COSTEO C1'!B$280</f>
        <v>Categoría de gasto</v>
      </c>
      <c r="D64" s="428"/>
      <c r="E64" s="429"/>
      <c r="F64" s="420">
        <f>+'FORMATO COSTEO C1'!G280</f>
        <v>0</v>
      </c>
      <c r="G64" s="423">
        <f>+'FORMATO COSTEO C1'!O280</f>
        <v>0</v>
      </c>
      <c r="H64" s="424">
        <f>IF( $F64=0,0,((($F64/$E$62)*'PLAN DE ADQUISICIONES'!F$30)*($G64/$F64)))</f>
        <v>0</v>
      </c>
      <c r="I64" s="420">
        <f>IF( $F64=0,0,((($F64/$E$62)*'PLAN DE ADQUISICIONES'!G$30)*($G64/$F64)))</f>
        <v>0</v>
      </c>
      <c r="J64" s="420">
        <f>IF( $F64=0,0,((($F64/$E$62)*'PLAN DE ADQUISICIONES'!H$30)*($G64/$F64)))</f>
        <v>0</v>
      </c>
      <c r="K64" s="420">
        <f>IF( $F64=0,0,((($F64/$E$62)*'PLAN DE ADQUISICIONES'!I$30)*($G64/$F64)))</f>
        <v>0</v>
      </c>
      <c r="L64" s="420">
        <f>IF( $F64=0,0,((($F64/$E$62)*'PLAN DE ADQUISICIONES'!J$30)*($G64/$F64)))</f>
        <v>0</v>
      </c>
      <c r="M64" s="420">
        <f>IF( $F64=0,0,((($F64/$E$62)*'PLAN DE ADQUISICIONES'!K$30)*($G64/$F64)))</f>
        <v>0</v>
      </c>
      <c r="N64" s="420">
        <f>IF( $F64=0,0,((($F64/$E$62)*'PLAN DE ADQUISICIONES'!L$30)*($G64/$F64)))</f>
        <v>0</v>
      </c>
      <c r="O64" s="420">
        <f>IF( $F64=0,0,((($F64/$E$62)*'PLAN DE ADQUISICIONES'!M$30)*($G64/$F64)))</f>
        <v>0</v>
      </c>
      <c r="P64" s="420">
        <f>IF( $F64=0,0,((($F64/$E$62)*'PLAN DE ADQUISICIONES'!N$30)*($G64/$F64)))</f>
        <v>0</v>
      </c>
      <c r="Q64" s="420">
        <f>IF( $F64=0,0,((($F64/$E$62)*'PLAN DE ADQUISICIONES'!O$30)*($G64/$F64)))</f>
        <v>0</v>
      </c>
      <c r="R64" s="420">
        <f>IF( $F64=0,0,((($F64/$E$62)*'PLAN DE ADQUISICIONES'!P$30)*($G64/$F64)))</f>
        <v>0</v>
      </c>
      <c r="S64" s="420">
        <f>IF( $F64=0,0,((($F64/$E$62)*'PLAN DE ADQUISICIONES'!Q$30)*($G64/$F64)))</f>
        <v>0</v>
      </c>
      <c r="T64" s="421">
        <f>H64+I64+J64+K64+L64+M64+N64+O64+P64+Q64+R64+S64</f>
        <v>0</v>
      </c>
      <c r="U64" s="425">
        <f>IF( $F64=0,0,((($F64/$E$62)*'PLAN DE ADQUISICIONES'!R$30)*($G64/$F64)))</f>
        <v>0</v>
      </c>
      <c r="V64" s="420">
        <f>IF( $F64=0,0,((($F64/$E$62)*'PLAN DE ADQUISICIONES'!S$30)*($G64/$F64)))</f>
        <v>0</v>
      </c>
      <c r="W64" s="420">
        <f>IF( $F64=0,0,((($F64/$E$62)*'PLAN DE ADQUISICIONES'!T$30)*($G64/$F64)))</f>
        <v>0</v>
      </c>
      <c r="X64" s="420">
        <f>IF( $F64=0,0,((($F64/$E$62)*'PLAN DE ADQUISICIONES'!U$30)*($G64/$F64)))</f>
        <v>0</v>
      </c>
      <c r="Y64" s="420">
        <f>IF( $F64=0,0,((($F64/$E$62)*'PLAN DE ADQUISICIONES'!V$30)*($G64/$F64)))</f>
        <v>0</v>
      </c>
      <c r="Z64" s="420">
        <f>IF( $F64=0,0,((($F64/$E$62)*'PLAN DE ADQUISICIONES'!W$30)*($G64/$F64)))</f>
        <v>0</v>
      </c>
      <c r="AA64" s="420">
        <f>IF( $F64=0,0,((($F64/$E$62)*'PLAN DE ADQUISICIONES'!X$30)*($G64/$F64)))</f>
        <v>0</v>
      </c>
      <c r="AB64" s="420">
        <f>IF( $F64=0,0,((($F64/$E$62)*'PLAN DE ADQUISICIONES'!Y$30)*($G64/$F64)))</f>
        <v>0</v>
      </c>
      <c r="AC64" s="420">
        <f>IF( $F64=0,0,((($F64/$E$62)*'PLAN DE ADQUISICIONES'!Z$30)*($G64/$F64)))</f>
        <v>0</v>
      </c>
      <c r="AD64" s="420">
        <f>IF( $F64=0,0,((($F64/$E$62)*'PLAN DE ADQUISICIONES'!AA$30)*($G64/$F64)))</f>
        <v>0</v>
      </c>
      <c r="AE64" s="420">
        <f>IF( $F64=0,0,((($F64/$E$62)*'PLAN DE ADQUISICIONES'!AB$30)*($G64/$F64)))</f>
        <v>0</v>
      </c>
      <c r="AF64" s="420">
        <f>IF( $F64=0,0,((($F64/$E$62)*'PLAN DE ADQUISICIONES'!AC$30)*($G64/$F64)))</f>
        <v>0</v>
      </c>
      <c r="AG64" s="423">
        <f>U64+V64+W64+X64+Y64+Z64+AA64+AB64+AC64+AD64+AE64+AF64</f>
        <v>0</v>
      </c>
      <c r="AH64" s="424">
        <f>IF( $F64=0,0,((($F64/$E$62)*'PLAN DE ADQUISICIONES'!AD$30)*($G64/$F64)))</f>
        <v>0</v>
      </c>
      <c r="AI64" s="420">
        <f>IF( $F64=0,0,((($F64/$E$62)*'PLAN DE ADQUISICIONES'!AE$30)*($G64/$F64)))</f>
        <v>0</v>
      </c>
      <c r="AJ64" s="420">
        <f>IF( $F64=0,0,((($F64/$E$62)*'PLAN DE ADQUISICIONES'!AF$30)*($G64/$F64)))</f>
        <v>0</v>
      </c>
      <c r="AK64" s="420">
        <f>IF( $F64=0,0,((($F64/$E$62)*'PLAN DE ADQUISICIONES'!AG$30)*($G64/$F64)))</f>
        <v>0</v>
      </c>
      <c r="AL64" s="420">
        <f>IF( $F64=0,0,((($F64/$E$62)*'PLAN DE ADQUISICIONES'!AH$30)*($G64/$F64)))</f>
        <v>0</v>
      </c>
      <c r="AM64" s="420">
        <f>IF( $F64=0,0,((($F64/$E$62)*'PLAN DE ADQUISICIONES'!AI$30)*($G64/$F64)))</f>
        <v>0</v>
      </c>
      <c r="AN64" s="420">
        <f>IF( $F64=0,0,((($F64/$E$62)*'PLAN DE ADQUISICIONES'!AJ$30)*($G64/$F64)))</f>
        <v>0</v>
      </c>
      <c r="AO64" s="420">
        <f>IF( $F64=0,0,((($F64/$E$62)*'PLAN DE ADQUISICIONES'!AK$30)*($G64/$F64)))</f>
        <v>0</v>
      </c>
      <c r="AP64" s="420">
        <f>IF( $F64=0,0,((($F64/$E$62)*'PLAN DE ADQUISICIONES'!AL$30)*($G64/$F64)))</f>
        <v>0</v>
      </c>
      <c r="AQ64" s="420">
        <f>IF( $F64=0,0,((($F64/$E$62)*'PLAN DE ADQUISICIONES'!AM$30)*($G64/$F64)))</f>
        <v>0</v>
      </c>
      <c r="AR64" s="420">
        <f>IF( $F64=0,0,((($F64/$E$62)*'PLAN DE ADQUISICIONES'!AN$30)*($G64/$F64)))</f>
        <v>0</v>
      </c>
      <c r="AS64" s="420">
        <f>IF( $F64=0,0,((($F64/$E$62)*'PLAN DE ADQUISICIONES'!AO$30)*($G64/$F64)))</f>
        <v>0</v>
      </c>
      <c r="AT64" s="423">
        <f>AH64+AI64+AJ64+AK64+AL64+AM64+AN64+AO64+AP64+AQ64+AR64+AS64</f>
        <v>0</v>
      </c>
      <c r="AU64" s="426">
        <f>AS64+AR64+AQ64+AP64+AO64+AN64+AM64+AL64+AK64+AJ64+AI64+AH64+AF64+AE64+AD64+AC64+AB64+AA64+Z64+Y64+X64+W64+V64+U64+S64+R64+Q64+P64+O64+N64+M64+L64+K64+J64+I64+H64</f>
        <v>0</v>
      </c>
      <c r="AV64" s="392">
        <f t="shared" si="1"/>
        <v>0</v>
      </c>
    </row>
    <row r="65" spans="2:48" s="394" customFormat="1" ht="12.75" customHeight="1" x14ac:dyDescent="0.15">
      <c r="B65" s="416" t="str">
        <f>+'FORMATO COSTEO C1'!C$286</f>
        <v>1.2.4.3</v>
      </c>
      <c r="C65" s="417" t="str">
        <f>+'FORMATO COSTEO C1'!B$286</f>
        <v>Categoría de gasto</v>
      </c>
      <c r="D65" s="428"/>
      <c r="E65" s="429"/>
      <c r="F65" s="420">
        <f>+'FORMATO COSTEO C1'!G286</f>
        <v>0</v>
      </c>
      <c r="G65" s="423">
        <f>+'FORMATO COSTEO C1'!O286</f>
        <v>0</v>
      </c>
      <c r="H65" s="424">
        <f>IF( $F65=0,0,((($F65/$E$62)*'PLAN DE ADQUISICIONES'!F$30)*($G65/$F65)))</f>
        <v>0</v>
      </c>
      <c r="I65" s="420">
        <f>IF( $F65=0,0,((($F65/$E$62)*'PLAN DE ADQUISICIONES'!G$30)*($G65/$F65)))</f>
        <v>0</v>
      </c>
      <c r="J65" s="420">
        <f>IF( $F65=0,0,((($F65/$E$62)*'PLAN DE ADQUISICIONES'!H$30)*($G65/$F65)))</f>
        <v>0</v>
      </c>
      <c r="K65" s="420">
        <f>IF( $F65=0,0,((($F65/$E$62)*'PLAN DE ADQUISICIONES'!I$30)*($G65/$F65)))</f>
        <v>0</v>
      </c>
      <c r="L65" s="420">
        <f>IF( $F65=0,0,((($F65/$E$62)*'PLAN DE ADQUISICIONES'!J$30)*($G65/$F65)))</f>
        <v>0</v>
      </c>
      <c r="M65" s="420">
        <f>IF( $F65=0,0,((($F65/$E$62)*'PLAN DE ADQUISICIONES'!K$30)*($G65/$F65)))</f>
        <v>0</v>
      </c>
      <c r="N65" s="420">
        <f>IF( $F65=0,0,((($F65/$E$62)*'PLAN DE ADQUISICIONES'!L$30)*($G65/$F65)))</f>
        <v>0</v>
      </c>
      <c r="O65" s="420">
        <f>IF( $F65=0,0,((($F65/$E$62)*'PLAN DE ADQUISICIONES'!M$30)*($G65/$F65)))</f>
        <v>0</v>
      </c>
      <c r="P65" s="420">
        <f>IF( $F65=0,0,((($F65/$E$62)*'PLAN DE ADQUISICIONES'!N$30)*($G65/$F65)))</f>
        <v>0</v>
      </c>
      <c r="Q65" s="420">
        <f>IF( $F65=0,0,((($F65/$E$62)*'PLAN DE ADQUISICIONES'!O$30)*($G65/$F65)))</f>
        <v>0</v>
      </c>
      <c r="R65" s="420">
        <f>IF( $F65=0,0,((($F65/$E$62)*'PLAN DE ADQUISICIONES'!P$30)*($G65/$F65)))</f>
        <v>0</v>
      </c>
      <c r="S65" s="420">
        <f>IF( $F65=0,0,((($F65/$E$62)*'PLAN DE ADQUISICIONES'!Q$30)*($G65/$F65)))</f>
        <v>0</v>
      </c>
      <c r="T65" s="421">
        <f>H65+I65+J65+K65+L65+M65+N65+O65+P65+Q65+R65+S65</f>
        <v>0</v>
      </c>
      <c r="U65" s="425">
        <f>IF( $F65=0,0,((($F65/$E$62)*'PLAN DE ADQUISICIONES'!R$30)*($G65/$F65)))</f>
        <v>0</v>
      </c>
      <c r="V65" s="420">
        <f>IF( $F65=0,0,((($F65/$E$62)*'PLAN DE ADQUISICIONES'!S$30)*($G65/$F65)))</f>
        <v>0</v>
      </c>
      <c r="W65" s="420">
        <f>IF( $F65=0,0,((($F65/$E$62)*'PLAN DE ADQUISICIONES'!T$30)*($G65/$F65)))</f>
        <v>0</v>
      </c>
      <c r="X65" s="420">
        <f>IF( $F65=0,0,((($F65/$E$62)*'PLAN DE ADQUISICIONES'!U$30)*($G65/$F65)))</f>
        <v>0</v>
      </c>
      <c r="Y65" s="420">
        <f>IF( $F65=0,0,((($F65/$E$62)*'PLAN DE ADQUISICIONES'!V$30)*($G65/$F65)))</f>
        <v>0</v>
      </c>
      <c r="Z65" s="420">
        <f>IF( $F65=0,0,((($F65/$E$62)*'PLAN DE ADQUISICIONES'!W$30)*($G65/$F65)))</f>
        <v>0</v>
      </c>
      <c r="AA65" s="420">
        <f>IF( $F65=0,0,((($F65/$E$62)*'PLAN DE ADQUISICIONES'!X$30)*($G65/$F65)))</f>
        <v>0</v>
      </c>
      <c r="AB65" s="420">
        <f>IF( $F65=0,0,((($F65/$E$62)*'PLAN DE ADQUISICIONES'!Y$30)*($G65/$F65)))</f>
        <v>0</v>
      </c>
      <c r="AC65" s="420">
        <f>IF( $F65=0,0,((($F65/$E$62)*'PLAN DE ADQUISICIONES'!Z$30)*($G65/$F65)))</f>
        <v>0</v>
      </c>
      <c r="AD65" s="420">
        <f>IF( $F65=0,0,((($F65/$E$62)*'PLAN DE ADQUISICIONES'!AA$30)*($G65/$F65)))</f>
        <v>0</v>
      </c>
      <c r="AE65" s="420">
        <f>IF( $F65=0,0,((($F65/$E$62)*'PLAN DE ADQUISICIONES'!AB$30)*($G65/$F65)))</f>
        <v>0</v>
      </c>
      <c r="AF65" s="420">
        <f>IF( $F65=0,0,((($F65/$E$62)*'PLAN DE ADQUISICIONES'!AC$30)*($G65/$F65)))</f>
        <v>0</v>
      </c>
      <c r="AG65" s="423">
        <f>U65+V65+W65+X65+Y65+Z65+AA65+AB65+AC65+AD65+AE65+AF65</f>
        <v>0</v>
      </c>
      <c r="AH65" s="424">
        <f>IF( $F65=0,0,((($F65/$E$62)*'PLAN DE ADQUISICIONES'!AD$30)*($G65/$F65)))</f>
        <v>0</v>
      </c>
      <c r="AI65" s="420">
        <f>IF( $F65=0,0,((($F65/$E$62)*'PLAN DE ADQUISICIONES'!AE$30)*($G65/$F65)))</f>
        <v>0</v>
      </c>
      <c r="AJ65" s="420">
        <f>IF( $F65=0,0,((($F65/$E$62)*'PLAN DE ADQUISICIONES'!AF$30)*($G65/$F65)))</f>
        <v>0</v>
      </c>
      <c r="AK65" s="420">
        <f>IF( $F65=0,0,((($F65/$E$62)*'PLAN DE ADQUISICIONES'!AG$30)*($G65/$F65)))</f>
        <v>0</v>
      </c>
      <c r="AL65" s="420">
        <f>IF( $F65=0,0,((($F65/$E$62)*'PLAN DE ADQUISICIONES'!AH$30)*($G65/$F65)))</f>
        <v>0</v>
      </c>
      <c r="AM65" s="420">
        <f>IF( $F65=0,0,((($F65/$E$62)*'PLAN DE ADQUISICIONES'!AI$30)*($G65/$F65)))</f>
        <v>0</v>
      </c>
      <c r="AN65" s="420">
        <f>IF( $F65=0,0,((($F65/$E$62)*'PLAN DE ADQUISICIONES'!AJ$30)*($G65/$F65)))</f>
        <v>0</v>
      </c>
      <c r="AO65" s="420">
        <f>IF( $F65=0,0,((($F65/$E$62)*'PLAN DE ADQUISICIONES'!AK$30)*($G65/$F65)))</f>
        <v>0</v>
      </c>
      <c r="AP65" s="420">
        <f>IF( $F65=0,0,((($F65/$E$62)*'PLAN DE ADQUISICIONES'!AL$30)*($G65/$F65)))</f>
        <v>0</v>
      </c>
      <c r="AQ65" s="420">
        <f>IF( $F65=0,0,((($F65/$E$62)*'PLAN DE ADQUISICIONES'!AM$30)*($G65/$F65)))</f>
        <v>0</v>
      </c>
      <c r="AR65" s="420">
        <f>IF( $F65=0,0,((($F65/$E$62)*'PLAN DE ADQUISICIONES'!AN$30)*($G65/$F65)))</f>
        <v>0</v>
      </c>
      <c r="AS65" s="420">
        <f>IF( $F65=0,0,((($F65/$E$62)*'PLAN DE ADQUISICIONES'!AO$30)*($G65/$F65)))</f>
        <v>0</v>
      </c>
      <c r="AT65" s="423">
        <f>AH65+AI65+AJ65+AK65+AL65+AM65+AN65+AO65+AP65+AQ65+AR65+AS65</f>
        <v>0</v>
      </c>
      <c r="AU65" s="426">
        <f>AS65+AR65+AQ65+AP65+AO65+AN65+AM65+AL65+AK65+AJ65+AI65+AH65+AF65+AE65+AD65+AC65+AB65+AA65+Z65+Y65+X65+W65+V65+U65+S65+R65+Q65+P65+O65+N65+M65+L65+K65+J65+I65+H65</f>
        <v>0</v>
      </c>
      <c r="AV65" s="392">
        <f t="shared" si="1"/>
        <v>0</v>
      </c>
    </row>
    <row r="66" spans="2:48" s="394" customFormat="1" ht="12.75" customHeight="1" x14ac:dyDescent="0.15">
      <c r="B66" s="416" t="str">
        <f>+'FORMATO COSTEO C1'!C$292</f>
        <v>1.2.4.4</v>
      </c>
      <c r="C66" s="417" t="str">
        <f>+'FORMATO COSTEO C1'!B$292</f>
        <v>Categoría de gasto</v>
      </c>
      <c r="D66" s="428"/>
      <c r="E66" s="429"/>
      <c r="F66" s="420">
        <f>+'FORMATO COSTEO C1'!G292</f>
        <v>0</v>
      </c>
      <c r="G66" s="423">
        <f>+'FORMATO COSTEO C1'!O292</f>
        <v>0</v>
      </c>
      <c r="H66" s="424">
        <f>IF( $F66=0,0,((($F66/$E$62)*'PLAN DE ADQUISICIONES'!F$30)*($G66/$F66)))</f>
        <v>0</v>
      </c>
      <c r="I66" s="420">
        <f>IF( $F66=0,0,((($F66/$E$62)*'PLAN DE ADQUISICIONES'!G$30)*($G66/$F66)))</f>
        <v>0</v>
      </c>
      <c r="J66" s="420">
        <f>IF( $F66=0,0,((($F66/$E$62)*'PLAN DE ADQUISICIONES'!H$30)*($G66/$F66)))</f>
        <v>0</v>
      </c>
      <c r="K66" s="420">
        <f>IF( $F66=0,0,((($F66/$E$62)*'PLAN DE ADQUISICIONES'!I$30)*($G66/$F66)))</f>
        <v>0</v>
      </c>
      <c r="L66" s="420">
        <f>IF( $F66=0,0,((($F66/$E$62)*'PLAN DE ADQUISICIONES'!J$30)*($G66/$F66)))</f>
        <v>0</v>
      </c>
      <c r="M66" s="420">
        <f>IF( $F66=0,0,((($F66/$E$62)*'PLAN DE ADQUISICIONES'!K$30)*($G66/$F66)))</f>
        <v>0</v>
      </c>
      <c r="N66" s="420">
        <f>IF( $F66=0,0,((($F66/$E$62)*'PLAN DE ADQUISICIONES'!L$30)*($G66/$F66)))</f>
        <v>0</v>
      </c>
      <c r="O66" s="420">
        <f>IF( $F66=0,0,((($F66/$E$62)*'PLAN DE ADQUISICIONES'!M$30)*($G66/$F66)))</f>
        <v>0</v>
      </c>
      <c r="P66" s="420">
        <f>IF( $F66=0,0,((($F66/$E$62)*'PLAN DE ADQUISICIONES'!N$30)*($G66/$F66)))</f>
        <v>0</v>
      </c>
      <c r="Q66" s="420">
        <f>IF( $F66=0,0,((($F66/$E$62)*'PLAN DE ADQUISICIONES'!O$30)*($G66/$F66)))</f>
        <v>0</v>
      </c>
      <c r="R66" s="420">
        <f>IF( $F66=0,0,((($F66/$E$62)*'PLAN DE ADQUISICIONES'!P$30)*($G66/$F66)))</f>
        <v>0</v>
      </c>
      <c r="S66" s="420">
        <f>IF( $F66=0,0,((($F66/$E$62)*'PLAN DE ADQUISICIONES'!Q$30)*($G66/$F66)))</f>
        <v>0</v>
      </c>
      <c r="T66" s="421">
        <f>H66+I66+J66+K66+L66+M66+N66+O66+P66+Q66+R66+S66</f>
        <v>0</v>
      </c>
      <c r="U66" s="425">
        <f>IF( $F66=0,0,((($F66/$E$62)*'PLAN DE ADQUISICIONES'!R$30)*($G66/$F66)))</f>
        <v>0</v>
      </c>
      <c r="V66" s="420">
        <f>IF( $F66=0,0,((($F66/$E$62)*'PLAN DE ADQUISICIONES'!S$30)*($G66/$F66)))</f>
        <v>0</v>
      </c>
      <c r="W66" s="420">
        <f>IF( $F66=0,0,((($F66/$E$62)*'PLAN DE ADQUISICIONES'!T$30)*($G66/$F66)))</f>
        <v>0</v>
      </c>
      <c r="X66" s="420">
        <f>IF( $F66=0,0,((($F66/$E$62)*'PLAN DE ADQUISICIONES'!U$30)*($G66/$F66)))</f>
        <v>0</v>
      </c>
      <c r="Y66" s="420">
        <f>IF( $F66=0,0,((($F66/$E$62)*'PLAN DE ADQUISICIONES'!V$30)*($G66/$F66)))</f>
        <v>0</v>
      </c>
      <c r="Z66" s="420">
        <f>IF( $F66=0,0,((($F66/$E$62)*'PLAN DE ADQUISICIONES'!W$30)*($G66/$F66)))</f>
        <v>0</v>
      </c>
      <c r="AA66" s="420">
        <f>IF( $F66=0,0,((($F66/$E$62)*'PLAN DE ADQUISICIONES'!X$30)*($G66/$F66)))</f>
        <v>0</v>
      </c>
      <c r="AB66" s="420">
        <f>IF( $F66=0,0,((($F66/$E$62)*'PLAN DE ADQUISICIONES'!Y$30)*($G66/$F66)))</f>
        <v>0</v>
      </c>
      <c r="AC66" s="420">
        <f>IF( $F66=0,0,((($F66/$E$62)*'PLAN DE ADQUISICIONES'!Z$30)*($G66/$F66)))</f>
        <v>0</v>
      </c>
      <c r="AD66" s="420">
        <f>IF( $F66=0,0,((($F66/$E$62)*'PLAN DE ADQUISICIONES'!AA$30)*($G66/$F66)))</f>
        <v>0</v>
      </c>
      <c r="AE66" s="420">
        <f>IF( $F66=0,0,((($F66/$E$62)*'PLAN DE ADQUISICIONES'!AB$30)*($G66/$F66)))</f>
        <v>0</v>
      </c>
      <c r="AF66" s="420">
        <f>IF( $F66=0,0,((($F66/$E$62)*'PLAN DE ADQUISICIONES'!AC$30)*($G66/$F66)))</f>
        <v>0</v>
      </c>
      <c r="AG66" s="423">
        <f>U66+V66+W66+X66+Y66+Z66+AA66+AB66+AC66+AD66+AE66+AF66</f>
        <v>0</v>
      </c>
      <c r="AH66" s="424">
        <f>IF( $F66=0,0,((($F66/$E$62)*'PLAN DE ADQUISICIONES'!AD$30)*($G66/$F66)))</f>
        <v>0</v>
      </c>
      <c r="AI66" s="420">
        <f>IF( $F66=0,0,((($F66/$E$62)*'PLAN DE ADQUISICIONES'!AE$30)*($G66/$F66)))</f>
        <v>0</v>
      </c>
      <c r="AJ66" s="420">
        <f>IF( $F66=0,0,((($F66/$E$62)*'PLAN DE ADQUISICIONES'!AF$30)*($G66/$F66)))</f>
        <v>0</v>
      </c>
      <c r="AK66" s="420">
        <f>IF( $F66=0,0,((($F66/$E$62)*'PLAN DE ADQUISICIONES'!AG$30)*($G66/$F66)))</f>
        <v>0</v>
      </c>
      <c r="AL66" s="420">
        <f>IF( $F66=0,0,((($F66/$E$62)*'PLAN DE ADQUISICIONES'!AH$30)*($G66/$F66)))</f>
        <v>0</v>
      </c>
      <c r="AM66" s="420">
        <f>IF( $F66=0,0,((($F66/$E$62)*'PLAN DE ADQUISICIONES'!AI$30)*($G66/$F66)))</f>
        <v>0</v>
      </c>
      <c r="AN66" s="420">
        <f>IF( $F66=0,0,((($F66/$E$62)*'PLAN DE ADQUISICIONES'!AJ$30)*($G66/$F66)))</f>
        <v>0</v>
      </c>
      <c r="AO66" s="420">
        <f>IF( $F66=0,0,((($F66/$E$62)*'PLAN DE ADQUISICIONES'!AK$30)*($G66/$F66)))</f>
        <v>0</v>
      </c>
      <c r="AP66" s="420">
        <f>IF( $F66=0,0,((($F66/$E$62)*'PLAN DE ADQUISICIONES'!AL$30)*($G66/$F66)))</f>
        <v>0</v>
      </c>
      <c r="AQ66" s="420">
        <f>IF( $F66=0,0,((($F66/$E$62)*'PLAN DE ADQUISICIONES'!AM$30)*($G66/$F66)))</f>
        <v>0</v>
      </c>
      <c r="AR66" s="420">
        <f>IF( $F66=0,0,((($F66/$E$62)*'PLAN DE ADQUISICIONES'!AN$30)*($G66/$F66)))</f>
        <v>0</v>
      </c>
      <c r="AS66" s="420">
        <f>IF( $F66=0,0,((($F66/$E$62)*'PLAN DE ADQUISICIONES'!AO$30)*($G66/$F66)))</f>
        <v>0</v>
      </c>
      <c r="AT66" s="423">
        <f>AH66+AI66+AJ66+AK66+AL66+AM66+AN66+AO66+AP66+AQ66+AR66+AS66</f>
        <v>0</v>
      </c>
      <c r="AU66" s="426">
        <f>AS66+AR66+AQ66+AP66+AO66+AN66+AM66+AL66+AK66+AJ66+AI66+AH66+AF66+AE66+AD66+AC66+AB66+AA66+Z66+Y66+X66+W66+V66+U66+S66+R66+Q66+P66+O66+N66+M66+L66+K66+J66+I66+H66</f>
        <v>0</v>
      </c>
      <c r="AV66" s="392">
        <f t="shared" si="1"/>
        <v>0</v>
      </c>
    </row>
    <row r="67" spans="2:48" s="394" customFormat="1" ht="12.75" customHeight="1" x14ac:dyDescent="0.15">
      <c r="B67" s="416" t="str">
        <f>+'FORMATO COSTEO C1'!C$298</f>
        <v>1.2.4.5</v>
      </c>
      <c r="C67" s="417" t="str">
        <f>+'FORMATO COSTEO C1'!B$298</f>
        <v>Categoría de gasto</v>
      </c>
      <c r="D67" s="428"/>
      <c r="E67" s="429"/>
      <c r="F67" s="420">
        <f>+'FORMATO COSTEO C1'!G298</f>
        <v>0</v>
      </c>
      <c r="G67" s="423">
        <f>+'FORMATO COSTEO C1'!O298</f>
        <v>0</v>
      </c>
      <c r="H67" s="424">
        <f>IF( $F67=0,0,((($F67/$E$62)*'PLAN DE ADQUISICIONES'!F$30)*($G67/$F67)))</f>
        <v>0</v>
      </c>
      <c r="I67" s="420">
        <f>IF( $F67=0,0,((($F67/$E$62)*'PLAN DE ADQUISICIONES'!G$30)*($G67/$F67)))</f>
        <v>0</v>
      </c>
      <c r="J67" s="420">
        <f>IF( $F67=0,0,((($F67/$E$62)*'PLAN DE ADQUISICIONES'!H$30)*($G67/$F67)))</f>
        <v>0</v>
      </c>
      <c r="K67" s="420">
        <f>IF( $F67=0,0,((($F67/$E$62)*'PLAN DE ADQUISICIONES'!I$30)*($G67/$F67)))</f>
        <v>0</v>
      </c>
      <c r="L67" s="420">
        <f>IF( $F67=0,0,((($F67/$E$62)*'PLAN DE ADQUISICIONES'!J$30)*($G67/$F67)))</f>
        <v>0</v>
      </c>
      <c r="M67" s="420">
        <f>IF( $F67=0,0,((($F67/$E$62)*'PLAN DE ADQUISICIONES'!K$30)*($G67/$F67)))</f>
        <v>0</v>
      </c>
      <c r="N67" s="420">
        <f>IF( $F67=0,0,((($F67/$E$62)*'PLAN DE ADQUISICIONES'!L$30)*($G67/$F67)))</f>
        <v>0</v>
      </c>
      <c r="O67" s="420">
        <f>IF( $F67=0,0,((($F67/$E$62)*'PLAN DE ADQUISICIONES'!M$30)*($G67/$F67)))</f>
        <v>0</v>
      </c>
      <c r="P67" s="420">
        <f>IF( $F67=0,0,((($F67/$E$62)*'PLAN DE ADQUISICIONES'!N$30)*($G67/$F67)))</f>
        <v>0</v>
      </c>
      <c r="Q67" s="420">
        <f>IF( $F67=0,0,((($F67/$E$62)*'PLAN DE ADQUISICIONES'!O$30)*($G67/$F67)))</f>
        <v>0</v>
      </c>
      <c r="R67" s="420">
        <f>IF( $F67=0,0,((($F67/$E$62)*'PLAN DE ADQUISICIONES'!P$30)*($G67/$F67)))</f>
        <v>0</v>
      </c>
      <c r="S67" s="420">
        <f>IF( $F67=0,0,((($F67/$E$62)*'PLAN DE ADQUISICIONES'!Q$30)*($G67/$F67)))</f>
        <v>0</v>
      </c>
      <c r="T67" s="421">
        <f>H67+I67+J67+K67+L67+M67+N67+O67+P67+Q67+R67+S67</f>
        <v>0</v>
      </c>
      <c r="U67" s="425">
        <f>IF( $F67=0,0,((($F67/$E$62)*'PLAN DE ADQUISICIONES'!R$30)*($G67/$F67)))</f>
        <v>0</v>
      </c>
      <c r="V67" s="420">
        <f>IF( $F67=0,0,((($F67/$E$62)*'PLAN DE ADQUISICIONES'!S$30)*($G67/$F67)))</f>
        <v>0</v>
      </c>
      <c r="W67" s="420">
        <f>IF( $F67=0,0,((($F67/$E$62)*'PLAN DE ADQUISICIONES'!T$30)*($G67/$F67)))</f>
        <v>0</v>
      </c>
      <c r="X67" s="420">
        <f>IF( $F67=0,0,((($F67/$E$62)*'PLAN DE ADQUISICIONES'!U$30)*($G67/$F67)))</f>
        <v>0</v>
      </c>
      <c r="Y67" s="420">
        <f>IF( $F67=0,0,((($F67/$E$62)*'PLAN DE ADQUISICIONES'!V$30)*($G67/$F67)))</f>
        <v>0</v>
      </c>
      <c r="Z67" s="420">
        <f>IF( $F67=0,0,((($F67/$E$62)*'PLAN DE ADQUISICIONES'!W$30)*($G67/$F67)))</f>
        <v>0</v>
      </c>
      <c r="AA67" s="420">
        <f>IF( $F67=0,0,((($F67/$E$62)*'PLAN DE ADQUISICIONES'!X$30)*($G67/$F67)))</f>
        <v>0</v>
      </c>
      <c r="AB67" s="420">
        <f>IF( $F67=0,0,((($F67/$E$62)*'PLAN DE ADQUISICIONES'!Y$30)*($G67/$F67)))</f>
        <v>0</v>
      </c>
      <c r="AC67" s="420">
        <f>IF( $F67=0,0,((($F67/$E$62)*'PLAN DE ADQUISICIONES'!Z$30)*($G67/$F67)))</f>
        <v>0</v>
      </c>
      <c r="AD67" s="420">
        <f>IF( $F67=0,0,((($F67/$E$62)*'PLAN DE ADQUISICIONES'!AA$30)*($G67/$F67)))</f>
        <v>0</v>
      </c>
      <c r="AE67" s="420">
        <f>IF( $F67=0,0,((($F67/$E$62)*'PLAN DE ADQUISICIONES'!AB$30)*($G67/$F67)))</f>
        <v>0</v>
      </c>
      <c r="AF67" s="420">
        <f>IF( $F67=0,0,((($F67/$E$62)*'PLAN DE ADQUISICIONES'!AC$30)*($G67/$F67)))</f>
        <v>0</v>
      </c>
      <c r="AG67" s="423">
        <f>U67+V67+W67+X67+Y67+Z67+AA67+AB67+AC67+AD67+AE67+AF67</f>
        <v>0</v>
      </c>
      <c r="AH67" s="424">
        <f>IF( $F67=0,0,((($F67/$E$62)*'PLAN DE ADQUISICIONES'!AD$30)*($G67/$F67)))</f>
        <v>0</v>
      </c>
      <c r="AI67" s="420">
        <f>IF( $F67=0,0,((($F67/$E$62)*'PLAN DE ADQUISICIONES'!AE$30)*($G67/$F67)))</f>
        <v>0</v>
      </c>
      <c r="AJ67" s="420">
        <f>IF( $F67=0,0,((($F67/$E$62)*'PLAN DE ADQUISICIONES'!AF$30)*($G67/$F67)))</f>
        <v>0</v>
      </c>
      <c r="AK67" s="420">
        <f>IF( $F67=0,0,((($F67/$E$62)*'PLAN DE ADQUISICIONES'!AG$30)*($G67/$F67)))</f>
        <v>0</v>
      </c>
      <c r="AL67" s="420">
        <f>IF( $F67=0,0,((($F67/$E$62)*'PLAN DE ADQUISICIONES'!AH$30)*($G67/$F67)))</f>
        <v>0</v>
      </c>
      <c r="AM67" s="420">
        <f>IF( $F67=0,0,((($F67/$E$62)*'PLAN DE ADQUISICIONES'!AI$30)*($G67/$F67)))</f>
        <v>0</v>
      </c>
      <c r="AN67" s="420">
        <f>IF( $F67=0,0,((($F67/$E$62)*'PLAN DE ADQUISICIONES'!AJ$30)*($G67/$F67)))</f>
        <v>0</v>
      </c>
      <c r="AO67" s="420">
        <f>IF( $F67=0,0,((($F67/$E$62)*'PLAN DE ADQUISICIONES'!AK$30)*($G67/$F67)))</f>
        <v>0</v>
      </c>
      <c r="AP67" s="420">
        <f>IF( $F67=0,0,((($F67/$E$62)*'PLAN DE ADQUISICIONES'!AL$30)*($G67/$F67)))</f>
        <v>0</v>
      </c>
      <c r="AQ67" s="420">
        <f>IF( $F67=0,0,((($F67/$E$62)*'PLAN DE ADQUISICIONES'!AM$30)*($G67/$F67)))</f>
        <v>0</v>
      </c>
      <c r="AR67" s="420">
        <f>IF( $F67=0,0,((($F67/$E$62)*'PLAN DE ADQUISICIONES'!AN$30)*($G67/$F67)))</f>
        <v>0</v>
      </c>
      <c r="AS67" s="420">
        <f>IF( $F67=0,0,((($F67/$E$62)*'PLAN DE ADQUISICIONES'!AO$30)*($G67/$F67)))</f>
        <v>0</v>
      </c>
      <c r="AT67" s="423">
        <f>AH67+AI67+AJ67+AK67+AL67+AM67+AN67+AO67+AP67+AQ67+AR67+AS67</f>
        <v>0</v>
      </c>
      <c r="AU67" s="426">
        <f>AS67+AR67+AQ67+AP67+AO67+AN67+AM67+AL67+AK67+AJ67+AI67+AH67+AF67+AE67+AD67+AC67+AB67+AA67+Z67+Y67+X67+W67+V67+U67+S67+R67+Q67+P67+O67+N67+M67+L67+K67+J67+I67+H67</f>
        <v>0</v>
      </c>
      <c r="AV67" s="392">
        <f t="shared" si="1"/>
        <v>0</v>
      </c>
    </row>
    <row r="68" spans="2:48" s="394" customFormat="1" ht="12.75" customHeight="1" x14ac:dyDescent="0.15">
      <c r="B68" s="406" t="str">
        <f>+'FORMATO COSTEO C1'!C$304</f>
        <v>1.2.5</v>
      </c>
      <c r="C68" s="430">
        <f>+'FORMATO COSTEO C1'!B$304</f>
        <v>0</v>
      </c>
      <c r="D68" s="408" t="str">
        <f>+'FORMATO COSTEO C1'!D$304</f>
        <v>Unidad medida</v>
      </c>
      <c r="E68" s="409">
        <f>+'FORMATO COSTEO C1'!E$304</f>
        <v>0</v>
      </c>
      <c r="F68" s="410">
        <f>SUM(F69:F73)</f>
        <v>0</v>
      </c>
      <c r="G68" s="413">
        <f t="shared" ref="G68:AS68" si="20">SUM(G69:G73)</f>
        <v>0</v>
      </c>
      <c r="H68" s="414">
        <f t="shared" si="20"/>
        <v>0</v>
      </c>
      <c r="I68" s="410">
        <f>SUM(I69:I73)</f>
        <v>0</v>
      </c>
      <c r="J68" s="410">
        <f>SUM(J69:J73)</f>
        <v>0</v>
      </c>
      <c r="K68" s="410">
        <f>SUM(K69:K73)</f>
        <v>0</v>
      </c>
      <c r="L68" s="410">
        <f>SUM(L69:L73)</f>
        <v>0</v>
      </c>
      <c r="M68" s="410">
        <f>SUM(M69:M73)</f>
        <v>0</v>
      </c>
      <c r="N68" s="410">
        <f t="shared" si="20"/>
        <v>0</v>
      </c>
      <c r="O68" s="410">
        <f t="shared" si="20"/>
        <v>0</v>
      </c>
      <c r="P68" s="410">
        <f t="shared" si="20"/>
        <v>0</v>
      </c>
      <c r="Q68" s="410">
        <f t="shared" si="20"/>
        <v>0</v>
      </c>
      <c r="R68" s="410">
        <f t="shared" si="20"/>
        <v>0</v>
      </c>
      <c r="S68" s="410">
        <f t="shared" si="20"/>
        <v>0</v>
      </c>
      <c r="T68" s="411">
        <f>SUM(T69:T73)</f>
        <v>0</v>
      </c>
      <c r="U68" s="412">
        <f t="shared" si="20"/>
        <v>0</v>
      </c>
      <c r="V68" s="410">
        <f t="shared" si="20"/>
        <v>0</v>
      </c>
      <c r="W68" s="410">
        <f t="shared" si="20"/>
        <v>0</v>
      </c>
      <c r="X68" s="410">
        <f t="shared" si="20"/>
        <v>0</v>
      </c>
      <c r="Y68" s="410">
        <f t="shared" si="20"/>
        <v>0</v>
      </c>
      <c r="Z68" s="410">
        <f t="shared" si="20"/>
        <v>0</v>
      </c>
      <c r="AA68" s="410">
        <f t="shared" si="20"/>
        <v>0</v>
      </c>
      <c r="AB68" s="410">
        <f t="shared" si="20"/>
        <v>0</v>
      </c>
      <c r="AC68" s="410">
        <f t="shared" si="20"/>
        <v>0</v>
      </c>
      <c r="AD68" s="410">
        <f t="shared" si="20"/>
        <v>0</v>
      </c>
      <c r="AE68" s="410">
        <f t="shared" si="20"/>
        <v>0</v>
      </c>
      <c r="AF68" s="410">
        <f t="shared" si="20"/>
        <v>0</v>
      </c>
      <c r="AG68" s="413">
        <f t="shared" si="20"/>
        <v>0</v>
      </c>
      <c r="AH68" s="414">
        <f t="shared" si="20"/>
        <v>0</v>
      </c>
      <c r="AI68" s="410">
        <f t="shared" si="20"/>
        <v>0</v>
      </c>
      <c r="AJ68" s="410">
        <f t="shared" si="20"/>
        <v>0</v>
      </c>
      <c r="AK68" s="410">
        <f t="shared" si="20"/>
        <v>0</v>
      </c>
      <c r="AL68" s="410">
        <f t="shared" si="20"/>
        <v>0</v>
      </c>
      <c r="AM68" s="410">
        <f t="shared" si="20"/>
        <v>0</v>
      </c>
      <c r="AN68" s="410">
        <f t="shared" si="20"/>
        <v>0</v>
      </c>
      <c r="AO68" s="410">
        <f t="shared" si="20"/>
        <v>0</v>
      </c>
      <c r="AP68" s="410">
        <f t="shared" si="20"/>
        <v>0</v>
      </c>
      <c r="AQ68" s="410">
        <f t="shared" si="20"/>
        <v>0</v>
      </c>
      <c r="AR68" s="410">
        <f t="shared" si="20"/>
        <v>0</v>
      </c>
      <c r="AS68" s="410">
        <f t="shared" si="20"/>
        <v>0</v>
      </c>
      <c r="AT68" s="413">
        <f>SUM(AT69:AT73)</f>
        <v>0</v>
      </c>
      <c r="AU68" s="415">
        <f>SUM(AU69:AU73)</f>
        <v>0</v>
      </c>
      <c r="AV68" s="392">
        <f t="shared" si="1"/>
        <v>0</v>
      </c>
    </row>
    <row r="69" spans="2:48" s="394" customFormat="1" ht="12.75" customHeight="1" x14ac:dyDescent="0.15">
      <c r="B69" s="416" t="str">
        <f>+'FORMATO COSTEO C1'!C$306</f>
        <v>1.2.5.1</v>
      </c>
      <c r="C69" s="417" t="str">
        <f>+'FORMATO COSTEO C1'!B$306</f>
        <v>Categoría de gasto</v>
      </c>
      <c r="D69" s="428"/>
      <c r="E69" s="429"/>
      <c r="F69" s="420">
        <f>+'FORMATO COSTEO C1'!G306</f>
        <v>0</v>
      </c>
      <c r="G69" s="423">
        <f>+'FORMATO COSTEO C1'!O306</f>
        <v>0</v>
      </c>
      <c r="H69" s="560">
        <f>IF( $F69=0,0,((($F69/$E$68)*'PLAN DE ADQUISICIONES'!F$31)*($G69/$F69)))</f>
        <v>0</v>
      </c>
      <c r="I69" s="420">
        <f>IF( $F69=0,0,((($F69/$E$68)*'PLAN DE ADQUISICIONES'!G$31)*($G69/$F69)))</f>
        <v>0</v>
      </c>
      <c r="J69" s="420">
        <f>IF( $F69=0,0,((($F69/$E$68)*'PLAN DE ADQUISICIONES'!H$31)*($G69/$F69)))</f>
        <v>0</v>
      </c>
      <c r="K69" s="420">
        <f>IF( $F69=0,0,((($F69/$E$68)*'PLAN DE ADQUISICIONES'!I$31)*($G69/$F69)))</f>
        <v>0</v>
      </c>
      <c r="L69" s="420">
        <f>IF( $F69=0,0,((($F69/$E$68)*'PLAN DE ADQUISICIONES'!J$31)*($G69/$F69)))</f>
        <v>0</v>
      </c>
      <c r="M69" s="420">
        <f>IF( $F69=0,0,((($F69/$E$68)*'PLAN DE ADQUISICIONES'!K$31)*($G69/$F69)))</f>
        <v>0</v>
      </c>
      <c r="N69" s="420">
        <f>IF( $F69=0,0,((($F69/$E$68)*'PLAN DE ADQUISICIONES'!L$31)*($G69/$F69)))</f>
        <v>0</v>
      </c>
      <c r="O69" s="420">
        <f>IF( $F69=0,0,((($F69/$E$68)*'PLAN DE ADQUISICIONES'!M$31)*($G69/$F69)))</f>
        <v>0</v>
      </c>
      <c r="P69" s="420">
        <f>IF( $F69=0,0,((($F69/$E$68)*'PLAN DE ADQUISICIONES'!N$31)*($G69/$F69)))</f>
        <v>0</v>
      </c>
      <c r="Q69" s="420">
        <f>IF( $F69=0,0,((($F69/$E$68)*'PLAN DE ADQUISICIONES'!O$31)*($G69/$F69)))</f>
        <v>0</v>
      </c>
      <c r="R69" s="420">
        <f>IF( $F69=0,0,((($F69/$E$68)*'PLAN DE ADQUISICIONES'!P$31)*($G69/$F69)))</f>
        <v>0</v>
      </c>
      <c r="S69" s="420">
        <f>IF( $F69=0,0,((($F69/$E$68)*'PLAN DE ADQUISICIONES'!Q$31)*($G69/$F69)))</f>
        <v>0</v>
      </c>
      <c r="T69" s="421">
        <f>H69+I69+J69+K69+L69+M69+N69+O69+P69+Q69+R69+S69</f>
        <v>0</v>
      </c>
      <c r="U69" s="425">
        <f>IF( $F69=0,0,((($F69/$E$68)*'PLAN DE ADQUISICIONES'!R$31)*($G69/$F69)))</f>
        <v>0</v>
      </c>
      <c r="V69" s="420">
        <f>IF( $F69=0,0,((($F69/$E$68)*'PLAN DE ADQUISICIONES'!S$31)*($G69/$F69)))</f>
        <v>0</v>
      </c>
      <c r="W69" s="420">
        <f>IF( $F69=0,0,((($F69/$E$68)*'PLAN DE ADQUISICIONES'!T$31)*($G69/$F69)))</f>
        <v>0</v>
      </c>
      <c r="X69" s="420">
        <f>IF( $F69=0,0,((($F69/$E$68)*'PLAN DE ADQUISICIONES'!U$31)*($G69/$F69)))</f>
        <v>0</v>
      </c>
      <c r="Y69" s="420">
        <f>IF( $F69=0,0,((($F69/$E$68)*'PLAN DE ADQUISICIONES'!V$31)*($G69/$F69)))</f>
        <v>0</v>
      </c>
      <c r="Z69" s="420">
        <f>IF( $F69=0,0,((($F69/$E$68)*'PLAN DE ADQUISICIONES'!W$31)*($G69/$F69)))</f>
        <v>0</v>
      </c>
      <c r="AA69" s="420">
        <f>IF( $F69=0,0,((($F69/$E$68)*'PLAN DE ADQUISICIONES'!X$31)*($G69/$F69)))</f>
        <v>0</v>
      </c>
      <c r="AB69" s="420">
        <f>IF( $F69=0,0,((($F69/$E$68)*'PLAN DE ADQUISICIONES'!Y$31)*($G69/$F69)))</f>
        <v>0</v>
      </c>
      <c r="AC69" s="420">
        <f>IF( $F69=0,0,((($F69/$E$68)*'PLAN DE ADQUISICIONES'!Z$31)*($G69/$F69)))</f>
        <v>0</v>
      </c>
      <c r="AD69" s="420">
        <f>IF( $F69=0,0,((($F69/$E$68)*'PLAN DE ADQUISICIONES'!AA$31)*($G69/$F69)))</f>
        <v>0</v>
      </c>
      <c r="AE69" s="420">
        <f>IF( $F69=0,0,((($F69/$E$68)*'PLAN DE ADQUISICIONES'!AB$31)*($G69/$F69)))</f>
        <v>0</v>
      </c>
      <c r="AF69" s="420">
        <f>IF( $F69=0,0,((($F69/$E$68)*'PLAN DE ADQUISICIONES'!AC$31)*($G69/$F69)))</f>
        <v>0</v>
      </c>
      <c r="AG69" s="423">
        <f>U69+V69+W69+X69+Y69+Z69+AA69+AB69+AC69+AD69+AE69+AF69</f>
        <v>0</v>
      </c>
      <c r="AH69" s="424">
        <f>IF( $F69=0,0,((($F69/$E$68)*'PLAN DE ADQUISICIONES'!AD$31)*($G69/$F69)))</f>
        <v>0</v>
      </c>
      <c r="AI69" s="420">
        <f>IF( $F69=0,0,((($F69/$E$68)*'PLAN DE ADQUISICIONES'!AE$31)*($G69/$F69)))</f>
        <v>0</v>
      </c>
      <c r="AJ69" s="420">
        <f>IF( $F69=0,0,((($F69/$E$68)*'PLAN DE ADQUISICIONES'!AF$31)*($G69/$F69)))</f>
        <v>0</v>
      </c>
      <c r="AK69" s="420">
        <f>IF( $F69=0,0,((($F69/$E$68)*'PLAN DE ADQUISICIONES'!AG$31)*($G69/$F69)))</f>
        <v>0</v>
      </c>
      <c r="AL69" s="420">
        <f>IF( $F69=0,0,((($F69/$E$68)*'PLAN DE ADQUISICIONES'!AH$31)*($G69/$F69)))</f>
        <v>0</v>
      </c>
      <c r="AM69" s="420">
        <f>IF( $F69=0,0,((($F69/$E$68)*'PLAN DE ADQUISICIONES'!AI$31)*($G69/$F69)))</f>
        <v>0</v>
      </c>
      <c r="AN69" s="420">
        <f>IF( $F69=0,0,((($F69/$E$68)*'PLAN DE ADQUISICIONES'!AJ$31)*($G69/$F69)))</f>
        <v>0</v>
      </c>
      <c r="AO69" s="420">
        <f>IF( $F69=0,0,((($F69/$E$68)*'PLAN DE ADQUISICIONES'!AK$31)*($G69/$F69)))</f>
        <v>0</v>
      </c>
      <c r="AP69" s="420">
        <f>IF( $F69=0,0,((($F69/$E$68)*'PLAN DE ADQUISICIONES'!AL$31)*($G69/$F69)))</f>
        <v>0</v>
      </c>
      <c r="AQ69" s="420">
        <f>IF( $F69=0,0,((($F69/$E$68)*'PLAN DE ADQUISICIONES'!AM$31)*($G69/$F69)))</f>
        <v>0</v>
      </c>
      <c r="AR69" s="420">
        <f>IF( $F69=0,0,((($F69/$E$68)*'PLAN DE ADQUISICIONES'!AN$31)*($G69/$F69)))</f>
        <v>0</v>
      </c>
      <c r="AS69" s="420">
        <f>IF( $F69=0,0,((($F69/$E$68)*'PLAN DE ADQUISICIONES'!AO$31)*($G69/$F69)))</f>
        <v>0</v>
      </c>
      <c r="AT69" s="423">
        <f>AH69+AI69+AJ69+AK69+AL69+AM69+AN69+AO69+AP69+AQ69+AR69+AS69</f>
        <v>0</v>
      </c>
      <c r="AU69" s="426">
        <f>AS69+AR69+AQ69+AP69+AO69+AN69+AM69+AL69+AK69+AJ69+AI69+AH69+AF69+AE69+AD69+AC69+AB69+AA69+Z69+Y69+X69+W69+V69+U69+S69+R69+Q69+P69+O69+N69+M69+L69+K69+J69+I69+H69</f>
        <v>0</v>
      </c>
      <c r="AV69" s="392">
        <f t="shared" si="1"/>
        <v>0</v>
      </c>
    </row>
    <row r="70" spans="2:48" s="394" customFormat="1" ht="12.75" customHeight="1" outlineLevel="1" x14ac:dyDescent="0.15">
      <c r="B70" s="416" t="str">
        <f>+'FORMATO COSTEO C1'!C$312</f>
        <v>1.2.5.2</v>
      </c>
      <c r="C70" s="417" t="str">
        <f>+'FORMATO COSTEO C1'!B$312</f>
        <v>Categoría de gasto</v>
      </c>
      <c r="D70" s="428"/>
      <c r="E70" s="429"/>
      <c r="F70" s="420">
        <f>+'FORMATO COSTEO C1'!G312</f>
        <v>0</v>
      </c>
      <c r="G70" s="423">
        <f>+'FORMATO COSTEO C1'!O312</f>
        <v>0</v>
      </c>
      <c r="H70" s="424">
        <f>IF( $F70=0,0,((($F70/$E$68)*'PLAN DE ADQUISICIONES'!F$31)*($G70/$F70)))</f>
        <v>0</v>
      </c>
      <c r="I70" s="420">
        <f>IF( $F70=0,0,((($F70/$E$68)*'PLAN DE ADQUISICIONES'!G$31)*($G70/$F70)))</f>
        <v>0</v>
      </c>
      <c r="J70" s="420">
        <f>IF( $F70=0,0,((($F70/$E$68)*'PLAN DE ADQUISICIONES'!H$31)*($G70/$F70)))</f>
        <v>0</v>
      </c>
      <c r="K70" s="420">
        <f>IF( $F70=0,0,((($F70/$E$68)*'PLAN DE ADQUISICIONES'!I$31)*($G70/$F70)))</f>
        <v>0</v>
      </c>
      <c r="L70" s="420">
        <f>IF( $F70=0,0,((($F70/$E$68)*'PLAN DE ADQUISICIONES'!J$31)*($G70/$F70)))</f>
        <v>0</v>
      </c>
      <c r="M70" s="420">
        <f>IF( $F70=0,0,((($F70/$E$68)*'PLAN DE ADQUISICIONES'!K$31)*($G70/$F70)))</f>
        <v>0</v>
      </c>
      <c r="N70" s="420">
        <f>IF( $F70=0,0,((($F70/$E$68)*'PLAN DE ADQUISICIONES'!L$31)*($G70/$F70)))</f>
        <v>0</v>
      </c>
      <c r="O70" s="420">
        <f>IF( $F70=0,0,((($F70/$E$68)*'PLAN DE ADQUISICIONES'!M$31)*($G70/$F70)))</f>
        <v>0</v>
      </c>
      <c r="P70" s="420">
        <f>IF( $F70=0,0,((($F70/$E$68)*'PLAN DE ADQUISICIONES'!N$31)*($G70/$F70)))</f>
        <v>0</v>
      </c>
      <c r="Q70" s="420">
        <f>IF( $F70=0,0,((($F70/$E$68)*'PLAN DE ADQUISICIONES'!O$31)*($G70/$F70)))</f>
        <v>0</v>
      </c>
      <c r="R70" s="420">
        <f>IF( $F70=0,0,((($F70/$E$68)*'PLAN DE ADQUISICIONES'!P$31)*($G70/$F70)))</f>
        <v>0</v>
      </c>
      <c r="S70" s="420">
        <f>IF( $F70=0,0,((($F70/$E$68)*'PLAN DE ADQUISICIONES'!Q$31)*($G70/$F70)))</f>
        <v>0</v>
      </c>
      <c r="T70" s="421">
        <f>H70+I70+J70+K70+L70+M70+N70+O70+P70+Q70+R70+S70</f>
        <v>0</v>
      </c>
      <c r="U70" s="425">
        <f>IF( $F70=0,0,((($F70/$E$68)*'PLAN DE ADQUISICIONES'!R$31)*($G70/$F70)))</f>
        <v>0</v>
      </c>
      <c r="V70" s="420">
        <f>IF( $F70=0,0,((($F70/$E$68)*'PLAN DE ADQUISICIONES'!S$31)*($G70/$F70)))</f>
        <v>0</v>
      </c>
      <c r="W70" s="420">
        <f>IF( $F70=0,0,((($F70/$E$68)*'PLAN DE ADQUISICIONES'!T$31)*($G70/$F70)))</f>
        <v>0</v>
      </c>
      <c r="X70" s="420">
        <f>IF( $F70=0,0,((($F70/$E$68)*'PLAN DE ADQUISICIONES'!U$31)*($G70/$F70)))</f>
        <v>0</v>
      </c>
      <c r="Y70" s="420">
        <f>IF( $F70=0,0,((($F70/$E$68)*'PLAN DE ADQUISICIONES'!V$31)*($G70/$F70)))</f>
        <v>0</v>
      </c>
      <c r="Z70" s="420">
        <f>IF( $F70=0,0,((($F70/$E$68)*'PLAN DE ADQUISICIONES'!W$31)*($G70/$F70)))</f>
        <v>0</v>
      </c>
      <c r="AA70" s="420">
        <f>IF( $F70=0,0,((($F70/$E$68)*'PLAN DE ADQUISICIONES'!X$31)*($G70/$F70)))</f>
        <v>0</v>
      </c>
      <c r="AB70" s="420">
        <f>IF( $F70=0,0,((($F70/$E$68)*'PLAN DE ADQUISICIONES'!Y$31)*($G70/$F70)))</f>
        <v>0</v>
      </c>
      <c r="AC70" s="420">
        <f>IF( $F70=0,0,((($F70/$E$68)*'PLAN DE ADQUISICIONES'!Z$31)*($G70/$F70)))</f>
        <v>0</v>
      </c>
      <c r="AD70" s="420">
        <f>IF( $F70=0,0,((($F70/$E$68)*'PLAN DE ADQUISICIONES'!AA$31)*($G70/$F70)))</f>
        <v>0</v>
      </c>
      <c r="AE70" s="420">
        <f>IF( $F70=0,0,((($F70/$E$68)*'PLAN DE ADQUISICIONES'!AB$31)*($G70/$F70)))</f>
        <v>0</v>
      </c>
      <c r="AF70" s="420">
        <f>IF( $F70=0,0,((($F70/$E$68)*'PLAN DE ADQUISICIONES'!AC$31)*($G70/$F70)))</f>
        <v>0</v>
      </c>
      <c r="AG70" s="423">
        <f>U70+V70+W70+X70+Y70+Z70+AA70+AB70+AC70+AD70+AE70+AF70</f>
        <v>0</v>
      </c>
      <c r="AH70" s="424">
        <f>IF( $F70=0,0,((($F70/$E$68)*'PLAN DE ADQUISICIONES'!AD$31)*($G70/$F70)))</f>
        <v>0</v>
      </c>
      <c r="AI70" s="420">
        <f>IF( $F70=0,0,((($F70/$E$68)*'PLAN DE ADQUISICIONES'!AE$31)*($G70/$F70)))</f>
        <v>0</v>
      </c>
      <c r="AJ70" s="420">
        <f>IF( $F70=0,0,((($F70/$E$68)*'PLAN DE ADQUISICIONES'!AF$31)*($G70/$F70)))</f>
        <v>0</v>
      </c>
      <c r="AK70" s="420">
        <f>IF( $F70=0,0,((($F70/$E$68)*'PLAN DE ADQUISICIONES'!AG$31)*($G70/$F70)))</f>
        <v>0</v>
      </c>
      <c r="AL70" s="420">
        <f>IF( $F70=0,0,((($F70/$E$68)*'PLAN DE ADQUISICIONES'!AH$31)*($G70/$F70)))</f>
        <v>0</v>
      </c>
      <c r="AM70" s="420">
        <f>IF( $F70=0,0,((($F70/$E$68)*'PLAN DE ADQUISICIONES'!AI$31)*($G70/$F70)))</f>
        <v>0</v>
      </c>
      <c r="AN70" s="420">
        <f>IF( $F70=0,0,((($F70/$E$68)*'PLAN DE ADQUISICIONES'!AJ$31)*($G70/$F70)))</f>
        <v>0</v>
      </c>
      <c r="AO70" s="420">
        <f>IF( $F70=0,0,((($F70/$E$68)*'PLAN DE ADQUISICIONES'!AK$31)*($G70/$F70)))</f>
        <v>0</v>
      </c>
      <c r="AP70" s="420">
        <f>IF( $F70=0,0,((($F70/$E$68)*'PLAN DE ADQUISICIONES'!AL$31)*($G70/$F70)))</f>
        <v>0</v>
      </c>
      <c r="AQ70" s="420">
        <f>IF( $F70=0,0,((($F70/$E$68)*'PLAN DE ADQUISICIONES'!AM$31)*($G70/$F70)))</f>
        <v>0</v>
      </c>
      <c r="AR70" s="420">
        <f>IF( $F70=0,0,((($F70/$E$68)*'PLAN DE ADQUISICIONES'!AN$31)*($G70/$F70)))</f>
        <v>0</v>
      </c>
      <c r="AS70" s="420">
        <f>IF( $F70=0,0,((($F70/$E$68)*'PLAN DE ADQUISICIONES'!AO$31)*($G70/$F70)))</f>
        <v>0</v>
      </c>
      <c r="AT70" s="423">
        <f>AH70+AI70+AJ70+AK70+AL70+AM70+AN70+AO70+AP70+AQ70+AR70+AS70</f>
        <v>0</v>
      </c>
      <c r="AU70" s="426">
        <f>AS70+AR70+AQ70+AP70+AO70+AN70+AM70+AL70+AK70+AJ70+AI70+AH70+AF70+AE70+AD70+AC70+AB70+AA70+Z70+Y70+X70+W70+V70+U70+S70+R70+Q70+P70+O70+N70+M70+L70+K70+J70+I70+H70</f>
        <v>0</v>
      </c>
      <c r="AV70" s="392">
        <f t="shared" si="1"/>
        <v>0</v>
      </c>
    </row>
    <row r="71" spans="2:48" s="405" customFormat="1" ht="12.75" customHeight="1" outlineLevel="1" x14ac:dyDescent="0.15">
      <c r="B71" s="416" t="str">
        <f>+'FORMATO COSTEO C1'!C$318</f>
        <v>1.2.5.3</v>
      </c>
      <c r="C71" s="417" t="str">
        <f>+'FORMATO COSTEO C1'!B$318</f>
        <v>Categoría de gasto</v>
      </c>
      <c r="D71" s="428"/>
      <c r="E71" s="429"/>
      <c r="F71" s="420">
        <f>+'FORMATO COSTEO C1'!G318</f>
        <v>0</v>
      </c>
      <c r="G71" s="423">
        <f>+'FORMATO COSTEO C1'!O318</f>
        <v>0</v>
      </c>
      <c r="H71" s="424">
        <f>IF( $F71=0,0,((($F71/$E$68)*'PLAN DE ADQUISICIONES'!F$31)*($G71/$F71)))</f>
        <v>0</v>
      </c>
      <c r="I71" s="420">
        <f>IF( $F71=0,0,((($F71/$E$68)*'PLAN DE ADQUISICIONES'!G$31)*($G71/$F71)))</f>
        <v>0</v>
      </c>
      <c r="J71" s="420">
        <f>IF( $F71=0,0,((($F71/$E$68)*'PLAN DE ADQUISICIONES'!H$31)*($G71/$F71)))</f>
        <v>0</v>
      </c>
      <c r="K71" s="420">
        <f>IF( $F71=0,0,((($F71/$E$68)*'PLAN DE ADQUISICIONES'!I$31)*($G71/$F71)))</f>
        <v>0</v>
      </c>
      <c r="L71" s="420">
        <f>IF( $F71=0,0,((($F71/$E$68)*'PLAN DE ADQUISICIONES'!J$31)*($G71/$F71)))</f>
        <v>0</v>
      </c>
      <c r="M71" s="420">
        <f>IF( $F71=0,0,((($F71/$E$68)*'PLAN DE ADQUISICIONES'!K$31)*($G71/$F71)))</f>
        <v>0</v>
      </c>
      <c r="N71" s="420">
        <f>IF( $F71=0,0,((($F71/$E$68)*'PLAN DE ADQUISICIONES'!L$31)*($G71/$F71)))</f>
        <v>0</v>
      </c>
      <c r="O71" s="420">
        <f>IF( $F71=0,0,((($F71/$E$68)*'PLAN DE ADQUISICIONES'!M$31)*($G71/$F71)))</f>
        <v>0</v>
      </c>
      <c r="P71" s="420">
        <f>IF( $F71=0,0,((($F71/$E$68)*'PLAN DE ADQUISICIONES'!N$31)*($G71/$F71)))</f>
        <v>0</v>
      </c>
      <c r="Q71" s="420">
        <f>IF( $F71=0,0,((($F71/$E$68)*'PLAN DE ADQUISICIONES'!O$31)*($G71/$F71)))</f>
        <v>0</v>
      </c>
      <c r="R71" s="420">
        <f>IF( $F71=0,0,((($F71/$E$68)*'PLAN DE ADQUISICIONES'!P$31)*($G71/$F71)))</f>
        <v>0</v>
      </c>
      <c r="S71" s="420">
        <f>IF( $F71=0,0,((($F71/$E$68)*'PLAN DE ADQUISICIONES'!Q$31)*($G71/$F71)))</f>
        <v>0</v>
      </c>
      <c r="T71" s="421">
        <f>H71+I71+J71+K71+L71+M71+N71+O71+P71+Q71+R71+S71</f>
        <v>0</v>
      </c>
      <c r="U71" s="425">
        <f>IF( $F71=0,0,((($F71/$E$68)*'PLAN DE ADQUISICIONES'!R$31)*($G71/$F71)))</f>
        <v>0</v>
      </c>
      <c r="V71" s="420">
        <f>IF( $F71=0,0,((($F71/$E$68)*'PLAN DE ADQUISICIONES'!S$31)*($G71/$F71)))</f>
        <v>0</v>
      </c>
      <c r="W71" s="420">
        <f>IF( $F71=0,0,((($F71/$E$68)*'PLAN DE ADQUISICIONES'!T$31)*($G71/$F71)))</f>
        <v>0</v>
      </c>
      <c r="X71" s="420">
        <f>IF( $F71=0,0,((($F71/$E$68)*'PLAN DE ADQUISICIONES'!U$31)*($G71/$F71)))</f>
        <v>0</v>
      </c>
      <c r="Y71" s="420">
        <f>IF( $F71=0,0,((($F71/$E$68)*'PLAN DE ADQUISICIONES'!V$31)*($G71/$F71)))</f>
        <v>0</v>
      </c>
      <c r="Z71" s="420">
        <f>IF( $F71=0,0,((($F71/$E$68)*'PLAN DE ADQUISICIONES'!W$31)*($G71/$F71)))</f>
        <v>0</v>
      </c>
      <c r="AA71" s="420">
        <f>IF( $F71=0,0,((($F71/$E$68)*'PLAN DE ADQUISICIONES'!X$31)*($G71/$F71)))</f>
        <v>0</v>
      </c>
      <c r="AB71" s="420">
        <f>IF( $F71=0,0,((($F71/$E$68)*'PLAN DE ADQUISICIONES'!Y$31)*($G71/$F71)))</f>
        <v>0</v>
      </c>
      <c r="AC71" s="420">
        <f>IF( $F71=0,0,((($F71/$E$68)*'PLAN DE ADQUISICIONES'!Z$31)*($G71/$F71)))</f>
        <v>0</v>
      </c>
      <c r="AD71" s="420">
        <f>IF( $F71=0,0,((($F71/$E$68)*'PLAN DE ADQUISICIONES'!AA$31)*($G71/$F71)))</f>
        <v>0</v>
      </c>
      <c r="AE71" s="420">
        <f>IF( $F71=0,0,((($F71/$E$68)*'PLAN DE ADQUISICIONES'!AB$31)*($G71/$F71)))</f>
        <v>0</v>
      </c>
      <c r="AF71" s="420">
        <f>IF( $F71=0,0,((($F71/$E$68)*'PLAN DE ADQUISICIONES'!AC$31)*($G71/$F71)))</f>
        <v>0</v>
      </c>
      <c r="AG71" s="423">
        <f>U71+V71+W71+X71+Y71+Z71+AA71+AB71+AC71+AD71+AE71+AF71</f>
        <v>0</v>
      </c>
      <c r="AH71" s="424">
        <f>IF( $F71=0,0,((($F71/$E$68)*'PLAN DE ADQUISICIONES'!AD$31)*($G71/$F71)))</f>
        <v>0</v>
      </c>
      <c r="AI71" s="420">
        <f>IF( $F71=0,0,((($F71/$E$68)*'PLAN DE ADQUISICIONES'!AE$31)*($G71/$F71)))</f>
        <v>0</v>
      </c>
      <c r="AJ71" s="420">
        <f>IF( $F71=0,0,((($F71/$E$68)*'PLAN DE ADQUISICIONES'!AF$31)*($G71/$F71)))</f>
        <v>0</v>
      </c>
      <c r="AK71" s="420">
        <f>IF( $F71=0,0,((($F71/$E$68)*'PLAN DE ADQUISICIONES'!AG$31)*($G71/$F71)))</f>
        <v>0</v>
      </c>
      <c r="AL71" s="420">
        <f>IF( $F71=0,0,((($F71/$E$68)*'PLAN DE ADQUISICIONES'!AH$31)*($G71/$F71)))</f>
        <v>0</v>
      </c>
      <c r="AM71" s="420">
        <f>IF( $F71=0,0,((($F71/$E$68)*'PLAN DE ADQUISICIONES'!AI$31)*($G71/$F71)))</f>
        <v>0</v>
      </c>
      <c r="AN71" s="420">
        <f>IF( $F71=0,0,((($F71/$E$68)*'PLAN DE ADQUISICIONES'!AJ$31)*($G71/$F71)))</f>
        <v>0</v>
      </c>
      <c r="AO71" s="420">
        <f>IF( $F71=0,0,((($F71/$E$68)*'PLAN DE ADQUISICIONES'!AK$31)*($G71/$F71)))</f>
        <v>0</v>
      </c>
      <c r="AP71" s="420">
        <f>IF( $F71=0,0,((($F71/$E$68)*'PLAN DE ADQUISICIONES'!AL$31)*($G71/$F71)))</f>
        <v>0</v>
      </c>
      <c r="AQ71" s="420">
        <f>IF( $F71=0,0,((($F71/$E$68)*'PLAN DE ADQUISICIONES'!AM$31)*($G71/$F71)))</f>
        <v>0</v>
      </c>
      <c r="AR71" s="420">
        <f>IF( $F71=0,0,((($F71/$E$68)*'PLAN DE ADQUISICIONES'!AN$31)*($G71/$F71)))</f>
        <v>0</v>
      </c>
      <c r="AS71" s="420">
        <f>IF( $F71=0,0,((($F71/$E$68)*'PLAN DE ADQUISICIONES'!AO$31)*($G71/$F71)))</f>
        <v>0</v>
      </c>
      <c r="AT71" s="423">
        <f>AH71+AI71+AJ71+AK71+AL71+AM71+AN71+AO71+AP71+AQ71+AR71+AS71</f>
        <v>0</v>
      </c>
      <c r="AU71" s="426">
        <f>AS71+AR71+AQ71+AP71+AO71+AN71+AM71+AL71+AK71+AJ71+AI71+AH71+AF71+AE71+AD71+AC71+AB71+AA71+Z71+Y71+X71+W71+V71+U71+S71+R71+Q71+P71+O71+N71+M71+L71+K71+J71+I71+H71</f>
        <v>0</v>
      </c>
      <c r="AV71" s="392">
        <f t="shared" si="1"/>
        <v>0</v>
      </c>
    </row>
    <row r="72" spans="2:48" s="394" customFormat="1" ht="12.75" customHeight="1" x14ac:dyDescent="0.15">
      <c r="B72" s="416" t="str">
        <f>+'FORMATO COSTEO C1'!C$324</f>
        <v>1.2.5.4</v>
      </c>
      <c r="C72" s="417" t="str">
        <f>+'FORMATO COSTEO C1'!B$324</f>
        <v>Categoría de gasto</v>
      </c>
      <c r="D72" s="428"/>
      <c r="E72" s="429"/>
      <c r="F72" s="420">
        <f>+'FORMATO COSTEO C1'!G324</f>
        <v>0</v>
      </c>
      <c r="G72" s="423">
        <f>+'FORMATO COSTEO C1'!O324</f>
        <v>0</v>
      </c>
      <c r="H72" s="424">
        <f>IF( $F72=0,0,((($F72/$E$68)*'PLAN DE ADQUISICIONES'!F$31)*($G72/$F72)))</f>
        <v>0</v>
      </c>
      <c r="I72" s="420">
        <f>IF( $F72=0,0,((($F72/$E$68)*'PLAN DE ADQUISICIONES'!G$31)*($G72/$F72)))</f>
        <v>0</v>
      </c>
      <c r="J72" s="420">
        <f>IF( $F72=0,0,((($F72/$E$68)*'PLAN DE ADQUISICIONES'!H$31)*($G72/$F72)))</f>
        <v>0</v>
      </c>
      <c r="K72" s="420">
        <f>IF( $F72=0,0,((($F72/$E$68)*'PLAN DE ADQUISICIONES'!I$31)*($G72/$F72)))</f>
        <v>0</v>
      </c>
      <c r="L72" s="420">
        <f>IF( $F72=0,0,((($F72/$E$68)*'PLAN DE ADQUISICIONES'!J$31)*($G72/$F72)))</f>
        <v>0</v>
      </c>
      <c r="M72" s="420">
        <f>IF( $F72=0,0,((($F72/$E$68)*'PLAN DE ADQUISICIONES'!K$31)*($G72/$F72)))</f>
        <v>0</v>
      </c>
      <c r="N72" s="420">
        <f>IF( $F72=0,0,((($F72/$E$68)*'PLAN DE ADQUISICIONES'!L$31)*($G72/$F72)))</f>
        <v>0</v>
      </c>
      <c r="O72" s="420">
        <f>IF( $F72=0,0,((($F72/$E$68)*'PLAN DE ADQUISICIONES'!M$31)*($G72/$F72)))</f>
        <v>0</v>
      </c>
      <c r="P72" s="420">
        <f>IF( $F72=0,0,((($F72/$E$68)*'PLAN DE ADQUISICIONES'!N$31)*($G72/$F72)))</f>
        <v>0</v>
      </c>
      <c r="Q72" s="420">
        <f>IF( $F72=0,0,((($F72/$E$68)*'PLAN DE ADQUISICIONES'!O$31)*($G72/$F72)))</f>
        <v>0</v>
      </c>
      <c r="R72" s="420">
        <f>IF( $F72=0,0,((($F72/$E$68)*'PLAN DE ADQUISICIONES'!P$31)*($G72/$F72)))</f>
        <v>0</v>
      </c>
      <c r="S72" s="420">
        <f>IF( $F72=0,0,((($F72/$E$68)*'PLAN DE ADQUISICIONES'!Q$31)*($G72/$F72)))</f>
        <v>0</v>
      </c>
      <c r="T72" s="421">
        <f>H72+I72+J72+K72+L72+M72+N72+O72+P72+Q72+R72+S72</f>
        <v>0</v>
      </c>
      <c r="U72" s="425">
        <f>IF( $F72=0,0,((($F72/$E$68)*'PLAN DE ADQUISICIONES'!R$31)*($G72/$F72)))</f>
        <v>0</v>
      </c>
      <c r="V72" s="420">
        <f>IF( $F72=0,0,((($F72/$E$68)*'PLAN DE ADQUISICIONES'!S$31)*($G72/$F72)))</f>
        <v>0</v>
      </c>
      <c r="W72" s="420">
        <f>IF( $F72=0,0,((($F72/$E$68)*'PLAN DE ADQUISICIONES'!T$31)*($G72/$F72)))</f>
        <v>0</v>
      </c>
      <c r="X72" s="420">
        <f>IF( $F72=0,0,((($F72/$E$68)*'PLAN DE ADQUISICIONES'!U$31)*($G72/$F72)))</f>
        <v>0</v>
      </c>
      <c r="Y72" s="420">
        <f>IF( $F72=0,0,((($F72/$E$68)*'PLAN DE ADQUISICIONES'!V$31)*($G72/$F72)))</f>
        <v>0</v>
      </c>
      <c r="Z72" s="420">
        <f>IF( $F72=0,0,((($F72/$E$68)*'PLAN DE ADQUISICIONES'!W$31)*($G72/$F72)))</f>
        <v>0</v>
      </c>
      <c r="AA72" s="420">
        <f>IF( $F72=0,0,((($F72/$E$68)*'PLAN DE ADQUISICIONES'!X$31)*($G72/$F72)))</f>
        <v>0</v>
      </c>
      <c r="AB72" s="420">
        <f>IF( $F72=0,0,((($F72/$E$68)*'PLAN DE ADQUISICIONES'!Y$31)*($G72/$F72)))</f>
        <v>0</v>
      </c>
      <c r="AC72" s="420">
        <f>IF( $F72=0,0,((($F72/$E$68)*'PLAN DE ADQUISICIONES'!Z$31)*($G72/$F72)))</f>
        <v>0</v>
      </c>
      <c r="AD72" s="420">
        <f>IF( $F72=0,0,((($F72/$E$68)*'PLAN DE ADQUISICIONES'!AA$31)*($G72/$F72)))</f>
        <v>0</v>
      </c>
      <c r="AE72" s="420">
        <f>IF( $F72=0,0,((($F72/$E$68)*'PLAN DE ADQUISICIONES'!AB$31)*($G72/$F72)))</f>
        <v>0</v>
      </c>
      <c r="AF72" s="420">
        <f>IF( $F72=0,0,((($F72/$E$68)*'PLAN DE ADQUISICIONES'!AC$31)*($G72/$F72)))</f>
        <v>0</v>
      </c>
      <c r="AG72" s="423">
        <f>U72+V72+W72+X72+Y72+Z72+AA72+AB72+AC72+AD72+AE72+AF72</f>
        <v>0</v>
      </c>
      <c r="AH72" s="424">
        <f>IF( $F72=0,0,((($F72/$E$68)*'PLAN DE ADQUISICIONES'!AD$31)*($G72/$F72)))</f>
        <v>0</v>
      </c>
      <c r="AI72" s="420">
        <f>IF( $F72=0,0,((($F72/$E$68)*'PLAN DE ADQUISICIONES'!AE$31)*($G72/$F72)))</f>
        <v>0</v>
      </c>
      <c r="AJ72" s="420">
        <f>IF( $F72=0,0,((($F72/$E$68)*'PLAN DE ADQUISICIONES'!AF$31)*($G72/$F72)))</f>
        <v>0</v>
      </c>
      <c r="AK72" s="420">
        <f>IF( $F72=0,0,((($F72/$E$68)*'PLAN DE ADQUISICIONES'!AG$31)*($G72/$F72)))</f>
        <v>0</v>
      </c>
      <c r="AL72" s="420">
        <f>IF( $F72=0,0,((($F72/$E$68)*'PLAN DE ADQUISICIONES'!AH$31)*($G72/$F72)))</f>
        <v>0</v>
      </c>
      <c r="AM72" s="420">
        <f>IF( $F72=0,0,((($F72/$E$68)*'PLAN DE ADQUISICIONES'!AI$31)*($G72/$F72)))</f>
        <v>0</v>
      </c>
      <c r="AN72" s="420">
        <f>IF( $F72=0,0,((($F72/$E$68)*'PLAN DE ADQUISICIONES'!AJ$31)*($G72/$F72)))</f>
        <v>0</v>
      </c>
      <c r="AO72" s="420">
        <f>IF( $F72=0,0,((($F72/$E$68)*'PLAN DE ADQUISICIONES'!AK$31)*($G72/$F72)))</f>
        <v>0</v>
      </c>
      <c r="AP72" s="420">
        <f>IF( $F72=0,0,((($F72/$E$68)*'PLAN DE ADQUISICIONES'!AL$31)*($G72/$F72)))</f>
        <v>0</v>
      </c>
      <c r="AQ72" s="420">
        <f>IF( $F72=0,0,((($F72/$E$68)*'PLAN DE ADQUISICIONES'!AM$31)*($G72/$F72)))</f>
        <v>0</v>
      </c>
      <c r="AR72" s="420">
        <f>IF( $F72=0,0,((($F72/$E$68)*'PLAN DE ADQUISICIONES'!AN$31)*($G72/$F72)))</f>
        <v>0</v>
      </c>
      <c r="AS72" s="420">
        <f>IF( $F72=0,0,((($F72/$E$68)*'PLAN DE ADQUISICIONES'!AO$31)*($G72/$F72)))</f>
        <v>0</v>
      </c>
      <c r="AT72" s="423">
        <f>AH72+AI72+AJ72+AK72+AL72+AM72+AN72+AO72+AP72+AQ72+AR72+AS72</f>
        <v>0</v>
      </c>
      <c r="AU72" s="426">
        <f>AS72+AR72+AQ72+AP72+AO72+AN72+AM72+AL72+AK72+AJ72+AI72+AH72+AF72+AE72+AD72+AC72+AB72+AA72+Z72+Y72+X72+W72+V72+U72+S72+R72+Q72+P72+O72+N72+M72+L72+K72+J72+I72+H72</f>
        <v>0</v>
      </c>
      <c r="AV72" s="392">
        <f t="shared" si="1"/>
        <v>0</v>
      </c>
    </row>
    <row r="73" spans="2:48" s="394" customFormat="1" ht="12.75" customHeight="1" x14ac:dyDescent="0.15">
      <c r="B73" s="416" t="str">
        <f>+'FORMATO COSTEO C1'!C$330</f>
        <v>1.2.5.5</v>
      </c>
      <c r="C73" s="417" t="str">
        <f>+'FORMATO COSTEO C1'!B$330</f>
        <v>Categoría de gasto</v>
      </c>
      <c r="D73" s="428"/>
      <c r="E73" s="429"/>
      <c r="F73" s="420">
        <f>+'FORMATO COSTEO C1'!G330</f>
        <v>0</v>
      </c>
      <c r="G73" s="423">
        <f>+'FORMATO COSTEO C1'!O330</f>
        <v>0</v>
      </c>
      <c r="H73" s="424">
        <f>IF( $F73=0,0,((($F73/$E$68)*'PLAN DE ADQUISICIONES'!F$31)*($G73/$F73)))</f>
        <v>0</v>
      </c>
      <c r="I73" s="420">
        <f>IF( $F73=0,0,((($F73/$E$68)*'PLAN DE ADQUISICIONES'!G$31)*($G73/$F73)))</f>
        <v>0</v>
      </c>
      <c r="J73" s="420">
        <f>IF( $F73=0,0,((($F73/$E$68)*'PLAN DE ADQUISICIONES'!H$31)*($G73/$F73)))</f>
        <v>0</v>
      </c>
      <c r="K73" s="420">
        <f>IF( $F73=0,0,((($F73/$E$68)*'PLAN DE ADQUISICIONES'!I$31)*($G73/$F73)))</f>
        <v>0</v>
      </c>
      <c r="L73" s="420">
        <f>IF( $F73=0,0,((($F73/$E$68)*'PLAN DE ADQUISICIONES'!J$31)*($G73/$F73)))</f>
        <v>0</v>
      </c>
      <c r="M73" s="420">
        <f>IF( $F73=0,0,((($F73/$E$68)*'PLAN DE ADQUISICIONES'!K$31)*($G73/$F73)))</f>
        <v>0</v>
      </c>
      <c r="N73" s="420">
        <f>IF( $F73=0,0,((($F73/$E$68)*'PLAN DE ADQUISICIONES'!L$31)*($G73/$F73)))</f>
        <v>0</v>
      </c>
      <c r="O73" s="420">
        <f>IF( $F73=0,0,((($F73/$E$68)*'PLAN DE ADQUISICIONES'!M$31)*($G73/$F73)))</f>
        <v>0</v>
      </c>
      <c r="P73" s="420">
        <f>IF( $F73=0,0,((($F73/$E$68)*'PLAN DE ADQUISICIONES'!N$31)*($G73/$F73)))</f>
        <v>0</v>
      </c>
      <c r="Q73" s="420">
        <f>IF( $F73=0,0,((($F73/$E$68)*'PLAN DE ADQUISICIONES'!O$31)*($G73/$F73)))</f>
        <v>0</v>
      </c>
      <c r="R73" s="420">
        <f>IF( $F73=0,0,((($F73/$E$68)*'PLAN DE ADQUISICIONES'!P$31)*($G73/$F73)))</f>
        <v>0</v>
      </c>
      <c r="S73" s="420">
        <f>IF( $F73=0,0,((($F73/$E$68)*'PLAN DE ADQUISICIONES'!Q$31)*($G73/$F73)))</f>
        <v>0</v>
      </c>
      <c r="T73" s="421">
        <f>H73+I73+J73+K73+L73+M73+N73+O73+P73+Q73+R73+S73</f>
        <v>0</v>
      </c>
      <c r="U73" s="425">
        <f>IF( $F73=0,0,((($F73/$E$68)*'PLAN DE ADQUISICIONES'!R$31)*($G73/$F73)))</f>
        <v>0</v>
      </c>
      <c r="V73" s="420">
        <f>IF( $F73=0,0,((($F73/$E$68)*'PLAN DE ADQUISICIONES'!S$31)*($G73/$F73)))</f>
        <v>0</v>
      </c>
      <c r="W73" s="420">
        <f>IF( $F73=0,0,((($F73/$E$68)*'PLAN DE ADQUISICIONES'!T$31)*($G73/$F73)))</f>
        <v>0</v>
      </c>
      <c r="X73" s="420">
        <f>IF( $F73=0,0,((($F73/$E$68)*'PLAN DE ADQUISICIONES'!U$31)*($G73/$F73)))</f>
        <v>0</v>
      </c>
      <c r="Y73" s="420">
        <f>IF( $F73=0,0,((($F73/$E$68)*'PLAN DE ADQUISICIONES'!V$31)*($G73/$F73)))</f>
        <v>0</v>
      </c>
      <c r="Z73" s="420">
        <f>IF( $F73=0,0,((($F73/$E$68)*'PLAN DE ADQUISICIONES'!W$31)*($G73/$F73)))</f>
        <v>0</v>
      </c>
      <c r="AA73" s="420">
        <f>IF( $F73=0,0,((($F73/$E$68)*'PLAN DE ADQUISICIONES'!X$31)*($G73/$F73)))</f>
        <v>0</v>
      </c>
      <c r="AB73" s="420">
        <f>IF( $F73=0,0,((($F73/$E$68)*'PLAN DE ADQUISICIONES'!Y$31)*($G73/$F73)))</f>
        <v>0</v>
      </c>
      <c r="AC73" s="420">
        <f>IF( $F73=0,0,((($F73/$E$68)*'PLAN DE ADQUISICIONES'!Z$31)*($G73/$F73)))</f>
        <v>0</v>
      </c>
      <c r="AD73" s="420">
        <f>IF( $F73=0,0,((($F73/$E$68)*'PLAN DE ADQUISICIONES'!AA$31)*($G73/$F73)))</f>
        <v>0</v>
      </c>
      <c r="AE73" s="420">
        <f>IF( $F73=0,0,((($F73/$E$68)*'PLAN DE ADQUISICIONES'!AB$31)*($G73/$F73)))</f>
        <v>0</v>
      </c>
      <c r="AF73" s="420">
        <f>IF( $F73=0,0,((($F73/$E$68)*'PLAN DE ADQUISICIONES'!AC$31)*($G73/$F73)))</f>
        <v>0</v>
      </c>
      <c r="AG73" s="423">
        <f>U73+V73+W73+X73+Y73+Z73+AA73+AB73+AC73+AD73+AE73+AF73</f>
        <v>0</v>
      </c>
      <c r="AH73" s="424">
        <f>IF( $F73=0,0,((($F73/$E$68)*'PLAN DE ADQUISICIONES'!AD$31)*($G73/$F73)))</f>
        <v>0</v>
      </c>
      <c r="AI73" s="420">
        <f>IF( $F73=0,0,((($F73/$E$68)*'PLAN DE ADQUISICIONES'!AE$31)*($G73/$F73)))</f>
        <v>0</v>
      </c>
      <c r="AJ73" s="420">
        <f>IF( $F73=0,0,((($F73/$E$68)*'PLAN DE ADQUISICIONES'!AF$31)*($G73/$F73)))</f>
        <v>0</v>
      </c>
      <c r="AK73" s="420">
        <f>IF( $F73=0,0,((($F73/$E$68)*'PLAN DE ADQUISICIONES'!AG$31)*($G73/$F73)))</f>
        <v>0</v>
      </c>
      <c r="AL73" s="420">
        <f>IF( $F73=0,0,((($F73/$E$68)*'PLAN DE ADQUISICIONES'!AH$31)*($G73/$F73)))</f>
        <v>0</v>
      </c>
      <c r="AM73" s="420">
        <f>IF( $F73=0,0,((($F73/$E$68)*'PLAN DE ADQUISICIONES'!AI$31)*($G73/$F73)))</f>
        <v>0</v>
      </c>
      <c r="AN73" s="420">
        <f>IF( $F73=0,0,((($F73/$E$68)*'PLAN DE ADQUISICIONES'!AJ$31)*($G73/$F73)))</f>
        <v>0</v>
      </c>
      <c r="AO73" s="420">
        <f>IF( $F73=0,0,((($F73/$E$68)*'PLAN DE ADQUISICIONES'!AK$31)*($G73/$F73)))</f>
        <v>0</v>
      </c>
      <c r="AP73" s="420">
        <f>IF( $F73=0,0,((($F73/$E$68)*'PLAN DE ADQUISICIONES'!AL$31)*($G73/$F73)))</f>
        <v>0</v>
      </c>
      <c r="AQ73" s="420">
        <f>IF( $F73=0,0,((($F73/$E$68)*'PLAN DE ADQUISICIONES'!AM$31)*($G73/$F73)))</f>
        <v>0</v>
      </c>
      <c r="AR73" s="420">
        <f>IF( $F73=0,0,((($F73/$E$68)*'PLAN DE ADQUISICIONES'!AN$31)*($G73/$F73)))</f>
        <v>0</v>
      </c>
      <c r="AS73" s="420">
        <f>IF( $F73=0,0,((($F73/$E$68)*'PLAN DE ADQUISICIONES'!AO$31)*($G73/$F73)))</f>
        <v>0</v>
      </c>
      <c r="AT73" s="423">
        <f>AH73+AI73+AJ73+AK73+AL73+AM73+AN73+AO73+AP73+AQ73+AR73+AS73</f>
        <v>0</v>
      </c>
      <c r="AU73" s="426">
        <f>AS73+AR73+AQ73+AP73+AO73+AN73+AM73+AL73+AK73+AJ73+AI73+AH73+AF73+AE73+AD73+AC73+AB73+AA73+Z73+Y73+X73+W73+V73+U73+S73+R73+Q73+P73+O73+N73+M73+L73+K73+J73+I73+H73</f>
        <v>0</v>
      </c>
      <c r="AV73" s="392">
        <f t="shared" si="1"/>
        <v>0</v>
      </c>
    </row>
    <row r="74" spans="2:48" s="394" customFormat="1" ht="12.75" customHeight="1" x14ac:dyDescent="0.25">
      <c r="B74" s="431">
        <f>+'FORMATO COSTEO C1'!C$337</f>
        <v>1.3</v>
      </c>
      <c r="C74" s="396" t="str">
        <f>+'FORMATO COSTEO C1'!D$337</f>
        <v>Emprendedores del sector turismo de los distritos de Pisac, Taray, Lamay, Coya y Calca, provincia de Calca - región Cusco cuentan con planes de negocio o planes de mejora aprobados y viables</v>
      </c>
      <c r="D74" s="397"/>
      <c r="E74" s="398"/>
      <c r="F74" s="399">
        <f>+F75+F81+F87+F93+F99</f>
        <v>0</v>
      </c>
      <c r="G74" s="402">
        <f t="shared" ref="G74:P74" si="21">+G75+G81+G87+G93+G99</f>
        <v>0</v>
      </c>
      <c r="H74" s="403">
        <f t="shared" si="21"/>
        <v>0</v>
      </c>
      <c r="I74" s="399">
        <f>+I75+I81+I87+I93+I99</f>
        <v>0</v>
      </c>
      <c r="J74" s="399">
        <f>+J75+J81+J87+J93+J99</f>
        <v>0</v>
      </c>
      <c r="K74" s="399">
        <f>+K75+K81+K87+K93+K99</f>
        <v>0</v>
      </c>
      <c r="L74" s="399">
        <f>+L75+L81+L87+L93+L99</f>
        <v>0</v>
      </c>
      <c r="M74" s="399">
        <f>+M75+M81+M87+M93+M99</f>
        <v>0</v>
      </c>
      <c r="N74" s="399">
        <f t="shared" si="21"/>
        <v>0</v>
      </c>
      <c r="O74" s="399">
        <f t="shared" si="21"/>
        <v>0</v>
      </c>
      <c r="P74" s="399">
        <f t="shared" si="21"/>
        <v>0</v>
      </c>
      <c r="Q74" s="399">
        <f>+Q75+Q81+Q87+Q93+Q99</f>
        <v>0</v>
      </c>
      <c r="R74" s="399">
        <f>+R75+R81+R87+R93+R99</f>
        <v>0</v>
      </c>
      <c r="S74" s="399">
        <f>+S75+S81+S87+S93+S99</f>
        <v>0</v>
      </c>
      <c r="T74" s="400">
        <f>+T75+T81+T87+T93+T99</f>
        <v>0</v>
      </c>
      <c r="U74" s="401">
        <f t="shared" ref="U74:AS74" si="22">+U75+U81+U87+U93+U99</f>
        <v>0</v>
      </c>
      <c r="V74" s="399">
        <f t="shared" si="22"/>
        <v>0</v>
      </c>
      <c r="W74" s="399">
        <f t="shared" si="22"/>
        <v>0</v>
      </c>
      <c r="X74" s="399">
        <f t="shared" si="22"/>
        <v>0</v>
      </c>
      <c r="Y74" s="399">
        <f t="shared" si="22"/>
        <v>0</v>
      </c>
      <c r="Z74" s="399">
        <f t="shared" si="22"/>
        <v>0</v>
      </c>
      <c r="AA74" s="399">
        <f t="shared" si="22"/>
        <v>0</v>
      </c>
      <c r="AB74" s="399">
        <f t="shared" si="22"/>
        <v>0</v>
      </c>
      <c r="AC74" s="399">
        <f t="shared" si="22"/>
        <v>0</v>
      </c>
      <c r="AD74" s="399">
        <f t="shared" si="22"/>
        <v>0</v>
      </c>
      <c r="AE74" s="399">
        <f t="shared" si="22"/>
        <v>0</v>
      </c>
      <c r="AF74" s="399">
        <f t="shared" si="22"/>
        <v>0</v>
      </c>
      <c r="AG74" s="402">
        <f>+AG75+AG81+AG87+AG93+AG99</f>
        <v>0</v>
      </c>
      <c r="AH74" s="403">
        <f t="shared" si="22"/>
        <v>0</v>
      </c>
      <c r="AI74" s="399">
        <f t="shared" si="22"/>
        <v>0</v>
      </c>
      <c r="AJ74" s="399">
        <f t="shared" si="22"/>
        <v>0</v>
      </c>
      <c r="AK74" s="399">
        <f t="shared" si="22"/>
        <v>0</v>
      </c>
      <c r="AL74" s="399">
        <f t="shared" si="22"/>
        <v>0</v>
      </c>
      <c r="AM74" s="399">
        <f t="shared" si="22"/>
        <v>0</v>
      </c>
      <c r="AN74" s="399">
        <f t="shared" si="22"/>
        <v>0</v>
      </c>
      <c r="AO74" s="399">
        <f t="shared" si="22"/>
        <v>0</v>
      </c>
      <c r="AP74" s="399">
        <f t="shared" si="22"/>
        <v>0</v>
      </c>
      <c r="AQ74" s="399">
        <f t="shared" si="22"/>
        <v>0</v>
      </c>
      <c r="AR74" s="399">
        <f t="shared" si="22"/>
        <v>0</v>
      </c>
      <c r="AS74" s="399">
        <f t="shared" si="22"/>
        <v>0</v>
      </c>
      <c r="AT74" s="402">
        <f>+AT75+AT81+AT87+AT93+AT99</f>
        <v>0</v>
      </c>
      <c r="AU74" s="404">
        <f>+AU75+AU81+AU87+AU93+AU99</f>
        <v>0</v>
      </c>
      <c r="AV74" s="392">
        <f t="shared" si="1"/>
        <v>0</v>
      </c>
    </row>
    <row r="75" spans="2:48" s="405" customFormat="1" ht="12.75" customHeight="1" outlineLevel="1" x14ac:dyDescent="0.15">
      <c r="B75" s="406" t="str">
        <f>+'FORMATO COSTEO C1'!C$338</f>
        <v>1.3.1</v>
      </c>
      <c r="C75" s="430">
        <f>+'FORMATO COSTEO C1'!B$338</f>
        <v>0</v>
      </c>
      <c r="D75" s="408" t="str">
        <f>+'FORMATO COSTEO C1'!D$338</f>
        <v>Unidad medida</v>
      </c>
      <c r="E75" s="409">
        <f>+'FORMATO COSTEO C1'!E$338</f>
        <v>0</v>
      </c>
      <c r="F75" s="410">
        <f>SUM(F76:F80)</f>
        <v>0</v>
      </c>
      <c r="G75" s="413">
        <f t="shared" ref="G75:AU75" si="23">SUM(G76:G80)</f>
        <v>0</v>
      </c>
      <c r="H75" s="414">
        <f t="shared" si="23"/>
        <v>0</v>
      </c>
      <c r="I75" s="410">
        <f>SUM(I76:I80)</f>
        <v>0</v>
      </c>
      <c r="J75" s="410">
        <f>SUM(J76:J80)</f>
        <v>0</v>
      </c>
      <c r="K75" s="410">
        <f>SUM(K76:K80)</f>
        <v>0</v>
      </c>
      <c r="L75" s="410">
        <f>SUM(L76:L80)</f>
        <v>0</v>
      </c>
      <c r="M75" s="410">
        <f>SUM(M76:M80)</f>
        <v>0</v>
      </c>
      <c r="N75" s="410">
        <f t="shared" si="23"/>
        <v>0</v>
      </c>
      <c r="O75" s="410">
        <f t="shared" si="23"/>
        <v>0</v>
      </c>
      <c r="P75" s="410">
        <f t="shared" si="23"/>
        <v>0</v>
      </c>
      <c r="Q75" s="410">
        <f t="shared" si="23"/>
        <v>0</v>
      </c>
      <c r="R75" s="410">
        <f t="shared" si="23"/>
        <v>0</v>
      </c>
      <c r="S75" s="410">
        <f t="shared" si="23"/>
        <v>0</v>
      </c>
      <c r="T75" s="411">
        <f t="shared" si="23"/>
        <v>0</v>
      </c>
      <c r="U75" s="412">
        <f t="shared" si="23"/>
        <v>0</v>
      </c>
      <c r="V75" s="410">
        <f t="shared" si="23"/>
        <v>0</v>
      </c>
      <c r="W75" s="410">
        <f t="shared" si="23"/>
        <v>0</v>
      </c>
      <c r="X75" s="410">
        <f t="shared" si="23"/>
        <v>0</v>
      </c>
      <c r="Y75" s="410">
        <f t="shared" si="23"/>
        <v>0</v>
      </c>
      <c r="Z75" s="410">
        <f t="shared" si="23"/>
        <v>0</v>
      </c>
      <c r="AA75" s="410">
        <f t="shared" si="23"/>
        <v>0</v>
      </c>
      <c r="AB75" s="410">
        <f t="shared" si="23"/>
        <v>0</v>
      </c>
      <c r="AC75" s="410">
        <f t="shared" si="23"/>
        <v>0</v>
      </c>
      <c r="AD75" s="410">
        <f t="shared" si="23"/>
        <v>0</v>
      </c>
      <c r="AE75" s="410">
        <f t="shared" si="23"/>
        <v>0</v>
      </c>
      <c r="AF75" s="410">
        <f t="shared" si="23"/>
        <v>0</v>
      </c>
      <c r="AG75" s="413">
        <f>SUM(AG76:AG80)</f>
        <v>0</v>
      </c>
      <c r="AH75" s="414">
        <f t="shared" si="23"/>
        <v>0</v>
      </c>
      <c r="AI75" s="410">
        <f t="shared" si="23"/>
        <v>0</v>
      </c>
      <c r="AJ75" s="410">
        <f t="shared" si="23"/>
        <v>0</v>
      </c>
      <c r="AK75" s="410">
        <f t="shared" si="23"/>
        <v>0</v>
      </c>
      <c r="AL75" s="410">
        <f t="shared" si="23"/>
        <v>0</v>
      </c>
      <c r="AM75" s="410">
        <f t="shared" si="23"/>
        <v>0</v>
      </c>
      <c r="AN75" s="410">
        <f t="shared" si="23"/>
        <v>0</v>
      </c>
      <c r="AO75" s="410">
        <f t="shared" si="23"/>
        <v>0</v>
      </c>
      <c r="AP75" s="410">
        <f t="shared" si="23"/>
        <v>0</v>
      </c>
      <c r="AQ75" s="410">
        <f t="shared" si="23"/>
        <v>0</v>
      </c>
      <c r="AR75" s="410">
        <f t="shared" si="23"/>
        <v>0</v>
      </c>
      <c r="AS75" s="410">
        <f t="shared" si="23"/>
        <v>0</v>
      </c>
      <c r="AT75" s="413">
        <f t="shared" si="23"/>
        <v>0</v>
      </c>
      <c r="AU75" s="415">
        <f t="shared" si="23"/>
        <v>0</v>
      </c>
      <c r="AV75" s="392">
        <f t="shared" ref="AV75:AV138" si="24">+G75-AU75</f>
        <v>0</v>
      </c>
    </row>
    <row r="76" spans="2:48" s="394" customFormat="1" ht="12.75" customHeight="1" x14ac:dyDescent="0.15">
      <c r="B76" s="416" t="str">
        <f>+'FORMATO COSTEO C1'!C$340</f>
        <v>1.3.1.1</v>
      </c>
      <c r="C76" s="417" t="str">
        <f>+'FORMATO COSTEO C1'!B$340</f>
        <v>Categoría de gasto</v>
      </c>
      <c r="D76" s="418"/>
      <c r="E76" s="419"/>
      <c r="F76" s="420">
        <f>+'FORMATO COSTEO C1'!G340</f>
        <v>0</v>
      </c>
      <c r="G76" s="423">
        <f>+'FORMATO COSTEO C1'!O340</f>
        <v>0</v>
      </c>
      <c r="H76" s="560">
        <f>IF( $F76=0,0,((($F76/$E$75)*'PLAN DE ADQUISICIONES'!F$36)*($G76/$F76)))</f>
        <v>0</v>
      </c>
      <c r="I76" s="420">
        <f>IF( $F76=0,0,((($F76/$E$75)*'PLAN DE ADQUISICIONES'!G$36)*($G76/$F76)))</f>
        <v>0</v>
      </c>
      <c r="J76" s="420">
        <f>IF( $F76=0,0,((($F76/$E$75)*'PLAN DE ADQUISICIONES'!H$36)*($G76/$F76)))</f>
        <v>0</v>
      </c>
      <c r="K76" s="420">
        <f>IF( $F76=0,0,((($F76/$E$75)*'PLAN DE ADQUISICIONES'!I$36)*($G76/$F76)))</f>
        <v>0</v>
      </c>
      <c r="L76" s="420">
        <f>IF( $F76=0,0,((($F76/$E$75)*'PLAN DE ADQUISICIONES'!J$36)*($G76/$F76)))</f>
        <v>0</v>
      </c>
      <c r="M76" s="420">
        <f>IF( $F76=0,0,((($F76/$E$75)*'PLAN DE ADQUISICIONES'!K$36)*($G76/$F76)))</f>
        <v>0</v>
      </c>
      <c r="N76" s="420">
        <f>IF( $F76=0,0,((($F76/$E$75)*'PLAN DE ADQUISICIONES'!L$36)*($G76/$F76)))</f>
        <v>0</v>
      </c>
      <c r="O76" s="420">
        <f>IF( $F76=0,0,((($F76/$E$75)*'PLAN DE ADQUISICIONES'!M$36)*($G76/$F76)))</f>
        <v>0</v>
      </c>
      <c r="P76" s="420">
        <f>IF( $F76=0,0,((($F76/$E$75)*'PLAN DE ADQUISICIONES'!N$36)*($G76/$F76)))</f>
        <v>0</v>
      </c>
      <c r="Q76" s="420">
        <f>IF( $F76=0,0,((($F76/$E$75)*'PLAN DE ADQUISICIONES'!O$36)*($G76/$F76)))</f>
        <v>0</v>
      </c>
      <c r="R76" s="420">
        <f>IF( $F76=0,0,((($F76/$E$75)*'PLAN DE ADQUISICIONES'!P$36)*($G76/$F76)))</f>
        <v>0</v>
      </c>
      <c r="S76" s="420">
        <f>IF( $F76=0,0,((($F76/$E$75)*'PLAN DE ADQUISICIONES'!Q$36)*($G76/$F76)))</f>
        <v>0</v>
      </c>
      <c r="T76" s="421">
        <f>H76+I76+J76+K76+L76+M76+N76+O76+P76+Q76+R76+S76</f>
        <v>0</v>
      </c>
      <c r="U76" s="425">
        <f>IF( $F76=0,0,((($F76/$E$75)*'PLAN DE ADQUISICIONES'!R$36)*($G76/$F76)))</f>
        <v>0</v>
      </c>
      <c r="V76" s="420">
        <f>IF( $F76=0,0,((($F76/$E$75)*'PLAN DE ADQUISICIONES'!S$36)*($G76/$F76)))</f>
        <v>0</v>
      </c>
      <c r="W76" s="420">
        <f>IF( $F76=0,0,((($F76/$E$75)*'PLAN DE ADQUISICIONES'!T$36)*($G76/$F76)))</f>
        <v>0</v>
      </c>
      <c r="X76" s="420">
        <f>IF( $F76=0,0,((($F76/$E$75)*'PLAN DE ADQUISICIONES'!U$36)*($G76/$F76)))</f>
        <v>0</v>
      </c>
      <c r="Y76" s="420">
        <f>IF( $F76=0,0,((($F76/$E$75)*'PLAN DE ADQUISICIONES'!V$36)*($G76/$F76)))</f>
        <v>0</v>
      </c>
      <c r="Z76" s="420">
        <f>IF( $F76=0,0,((($F76/$E$75)*'PLAN DE ADQUISICIONES'!W$36)*($G76/$F76)))</f>
        <v>0</v>
      </c>
      <c r="AA76" s="420">
        <f>IF( $F76=0,0,((($F76/$E$75)*'PLAN DE ADQUISICIONES'!X$36)*($G76/$F76)))</f>
        <v>0</v>
      </c>
      <c r="AB76" s="420">
        <f>IF( $F76=0,0,((($F76/$E$75)*'PLAN DE ADQUISICIONES'!Y$36)*($G76/$F76)))</f>
        <v>0</v>
      </c>
      <c r="AC76" s="420">
        <f>IF( $F76=0,0,((($F76/$E$75)*'PLAN DE ADQUISICIONES'!Z$36)*($G76/$F76)))</f>
        <v>0</v>
      </c>
      <c r="AD76" s="420">
        <f>IF( $F76=0,0,((($F76/$E$75)*'PLAN DE ADQUISICIONES'!AA$36)*($G76/$F76)))</f>
        <v>0</v>
      </c>
      <c r="AE76" s="420">
        <f>IF( $F76=0,0,((($F76/$E$75)*'PLAN DE ADQUISICIONES'!AB$36)*($G76/$F76)))</f>
        <v>0</v>
      </c>
      <c r="AF76" s="420">
        <f>IF( $F76=0,0,((($F76/$E$75)*'PLAN DE ADQUISICIONES'!AC$36)*($G76/$F76)))</f>
        <v>0</v>
      </c>
      <c r="AG76" s="423">
        <f>U76+V76+W76+X76+Y76+Z76+AA76+AB76+AC76+AD76+AE76+AF76</f>
        <v>0</v>
      </c>
      <c r="AH76" s="424">
        <f>IF( $F76=0,0,((($F76/$E$75)*'PLAN DE ADQUISICIONES'!AD$36)*($G76/$F76)))</f>
        <v>0</v>
      </c>
      <c r="AI76" s="420">
        <f>IF( $F76=0,0,((($F76/$E$75)*'PLAN DE ADQUISICIONES'!AE$36)*($G76/$F76)))</f>
        <v>0</v>
      </c>
      <c r="AJ76" s="420">
        <f>IF( $F76=0,0,((($F76/$E$75)*'PLAN DE ADQUISICIONES'!AF$36)*($G76/$F76)))</f>
        <v>0</v>
      </c>
      <c r="AK76" s="420">
        <f>IF( $F76=0,0,((($F76/$E$75)*'PLAN DE ADQUISICIONES'!AG$36)*($G76/$F76)))</f>
        <v>0</v>
      </c>
      <c r="AL76" s="420">
        <f>IF( $F76=0,0,((($F76/$E$75)*'PLAN DE ADQUISICIONES'!AH$36)*($G76/$F76)))</f>
        <v>0</v>
      </c>
      <c r="AM76" s="420">
        <f>IF( $F76=0,0,((($F76/$E$75)*'PLAN DE ADQUISICIONES'!AI$36)*($G76/$F76)))</f>
        <v>0</v>
      </c>
      <c r="AN76" s="420">
        <f>IF( $F76=0,0,((($F76/$E$75)*'PLAN DE ADQUISICIONES'!AJ$36)*($G76/$F76)))</f>
        <v>0</v>
      </c>
      <c r="AO76" s="420">
        <f>IF( $F76=0,0,((($F76/$E$75)*'PLAN DE ADQUISICIONES'!AK$36)*($G76/$F76)))</f>
        <v>0</v>
      </c>
      <c r="AP76" s="420">
        <f>IF( $F76=0,0,((($F76/$E$75)*'PLAN DE ADQUISICIONES'!AL$36)*($G76/$F76)))</f>
        <v>0</v>
      </c>
      <c r="AQ76" s="420">
        <f>IF( $F76=0,0,((($F76/$E$75)*'PLAN DE ADQUISICIONES'!AM$36)*($G76/$F76)))</f>
        <v>0</v>
      </c>
      <c r="AR76" s="420">
        <f>IF( $F76=0,0,((($F76/$E$75)*'PLAN DE ADQUISICIONES'!AN$36)*($G76/$F76)))</f>
        <v>0</v>
      </c>
      <c r="AS76" s="420">
        <f>IF( $F76=0,0,((($F76/$E$75)*'PLAN DE ADQUISICIONES'!AO$36)*($G76/$F76)))</f>
        <v>0</v>
      </c>
      <c r="AT76" s="423">
        <f>AH76+AI76+AJ76+AK76+AL76+AM76+AN76+AO76+AP76+AQ76+AR76+AS76</f>
        <v>0</v>
      </c>
      <c r="AU76" s="426">
        <f>AS76+AR76+AQ76+AP76+AO76+AN76+AM76+AL76+AK76+AJ76+AI76+AH76+AF76+AE76+AD76+AC76+AB76+AA76+Z76+Y76+X76+W76+V76+U76+S76+R76+Q76+P76+O76+N76+M76+L76+K76+J76+I76+H76</f>
        <v>0</v>
      </c>
      <c r="AV76" s="392">
        <f t="shared" si="24"/>
        <v>0</v>
      </c>
    </row>
    <row r="77" spans="2:48" s="394" customFormat="1" ht="12.75" customHeight="1" x14ac:dyDescent="0.15">
      <c r="B77" s="416" t="str">
        <f>+'FORMATO COSTEO C1'!C$346</f>
        <v>1.3.1.2</v>
      </c>
      <c r="C77" s="417" t="str">
        <f>+'FORMATO COSTEO C1'!B$346</f>
        <v>Categoría de gasto</v>
      </c>
      <c r="D77" s="418"/>
      <c r="E77" s="419"/>
      <c r="F77" s="420">
        <f>+'FORMATO COSTEO C1'!G346</f>
        <v>0</v>
      </c>
      <c r="G77" s="423">
        <f>+'FORMATO COSTEO C1'!O346</f>
        <v>0</v>
      </c>
      <c r="H77" s="424">
        <f>IF( $F77=0,0,((($F77/$E$75)*'PLAN DE ADQUISICIONES'!F$36)*($G77/$F77)))</f>
        <v>0</v>
      </c>
      <c r="I77" s="420">
        <f>IF( $F77=0,0,((($F77/$E$75)*'PLAN DE ADQUISICIONES'!G$36)*($G77/$F77)))</f>
        <v>0</v>
      </c>
      <c r="J77" s="420">
        <f>IF( $F77=0,0,((($F77/$E$75)*'PLAN DE ADQUISICIONES'!H$36)*($G77/$F77)))</f>
        <v>0</v>
      </c>
      <c r="K77" s="420">
        <f>IF( $F77=0,0,((($F77/$E$75)*'PLAN DE ADQUISICIONES'!I$36)*($G77/$F77)))</f>
        <v>0</v>
      </c>
      <c r="L77" s="420">
        <f>IF( $F77=0,0,((($F77/$E$75)*'PLAN DE ADQUISICIONES'!J$36)*($G77/$F77)))</f>
        <v>0</v>
      </c>
      <c r="M77" s="420">
        <f>IF( $F77=0,0,((($F77/$E$75)*'PLAN DE ADQUISICIONES'!K$36)*($G77/$F77)))</f>
        <v>0</v>
      </c>
      <c r="N77" s="420">
        <f>IF( $F77=0,0,((($F77/$E$75)*'PLAN DE ADQUISICIONES'!L$36)*($G77/$F77)))</f>
        <v>0</v>
      </c>
      <c r="O77" s="420">
        <f>IF( $F77=0,0,((($F77/$E$75)*'PLAN DE ADQUISICIONES'!M$36)*($G77/$F77)))</f>
        <v>0</v>
      </c>
      <c r="P77" s="420">
        <f>IF( $F77=0,0,((($F77/$E$75)*'PLAN DE ADQUISICIONES'!N$36)*($G77/$F77)))</f>
        <v>0</v>
      </c>
      <c r="Q77" s="420">
        <f>IF( $F77=0,0,((($F77/$E$75)*'PLAN DE ADQUISICIONES'!O$36)*($G77/$F77)))</f>
        <v>0</v>
      </c>
      <c r="R77" s="420">
        <f>IF( $F77=0,0,((($F77/$E$75)*'PLAN DE ADQUISICIONES'!P$36)*($G77/$F77)))</f>
        <v>0</v>
      </c>
      <c r="S77" s="420">
        <f>IF( $F77=0,0,((($F77/$E$75)*'PLAN DE ADQUISICIONES'!Q$36)*($G77/$F77)))</f>
        <v>0</v>
      </c>
      <c r="T77" s="421">
        <f>H77+I77+J77+K77+L77+M77+N77+O77+P77+Q77+R77+S77</f>
        <v>0</v>
      </c>
      <c r="U77" s="425">
        <f>IF( $F77=0,0,((($F77/$E$75)*'PLAN DE ADQUISICIONES'!R$36)*($G77/$F77)))</f>
        <v>0</v>
      </c>
      <c r="V77" s="420">
        <f>IF( $F77=0,0,((($F77/$E$75)*'PLAN DE ADQUISICIONES'!S$36)*($G77/$F77)))</f>
        <v>0</v>
      </c>
      <c r="W77" s="420">
        <f>IF( $F77=0,0,((($F77/$E$75)*'PLAN DE ADQUISICIONES'!T$36)*($G77/$F77)))</f>
        <v>0</v>
      </c>
      <c r="X77" s="420">
        <f>IF( $F77=0,0,((($F77/$E$75)*'PLAN DE ADQUISICIONES'!U$36)*($G77/$F77)))</f>
        <v>0</v>
      </c>
      <c r="Y77" s="420">
        <f>IF( $F77=0,0,((($F77/$E$75)*'PLAN DE ADQUISICIONES'!V$36)*($G77/$F77)))</f>
        <v>0</v>
      </c>
      <c r="Z77" s="420">
        <f>IF( $F77=0,0,((($F77/$E$75)*'PLAN DE ADQUISICIONES'!W$36)*($G77/$F77)))</f>
        <v>0</v>
      </c>
      <c r="AA77" s="420">
        <f>IF( $F77=0,0,((($F77/$E$75)*'PLAN DE ADQUISICIONES'!X$36)*($G77/$F77)))</f>
        <v>0</v>
      </c>
      <c r="AB77" s="420">
        <f>IF( $F77=0,0,((($F77/$E$75)*'PLAN DE ADQUISICIONES'!Y$36)*($G77/$F77)))</f>
        <v>0</v>
      </c>
      <c r="AC77" s="420">
        <f>IF( $F77=0,0,((($F77/$E$75)*'PLAN DE ADQUISICIONES'!Z$36)*($G77/$F77)))</f>
        <v>0</v>
      </c>
      <c r="AD77" s="420">
        <f>IF( $F77=0,0,((($F77/$E$75)*'PLAN DE ADQUISICIONES'!AA$36)*($G77/$F77)))</f>
        <v>0</v>
      </c>
      <c r="AE77" s="420">
        <f>IF( $F77=0,0,((($F77/$E$75)*'PLAN DE ADQUISICIONES'!AB$36)*($G77/$F77)))</f>
        <v>0</v>
      </c>
      <c r="AF77" s="420">
        <f>IF( $F77=0,0,((($F77/$E$75)*'PLAN DE ADQUISICIONES'!AC$36)*($G77/$F77)))</f>
        <v>0</v>
      </c>
      <c r="AG77" s="423">
        <f>U77+V77+W77+X77+Y77+Z77+AA77+AB77+AC77+AD77+AE77+AF77</f>
        <v>0</v>
      </c>
      <c r="AH77" s="424">
        <f>IF( $F77=0,0,((($F77/$E$75)*'PLAN DE ADQUISICIONES'!AD$36)*($G77/$F77)))</f>
        <v>0</v>
      </c>
      <c r="AI77" s="420">
        <f>IF( $F77=0,0,((($F77/$E$75)*'PLAN DE ADQUISICIONES'!AE$36)*($G77/$F77)))</f>
        <v>0</v>
      </c>
      <c r="AJ77" s="420">
        <f>IF( $F77=0,0,((($F77/$E$75)*'PLAN DE ADQUISICIONES'!AF$36)*($G77/$F77)))</f>
        <v>0</v>
      </c>
      <c r="AK77" s="420">
        <f>IF( $F77=0,0,((($F77/$E$75)*'PLAN DE ADQUISICIONES'!AG$36)*($G77/$F77)))</f>
        <v>0</v>
      </c>
      <c r="AL77" s="420">
        <f>IF( $F77=0,0,((($F77/$E$75)*'PLAN DE ADQUISICIONES'!AH$36)*($G77/$F77)))</f>
        <v>0</v>
      </c>
      <c r="AM77" s="420">
        <f>IF( $F77=0,0,((($F77/$E$75)*'PLAN DE ADQUISICIONES'!AI$36)*($G77/$F77)))</f>
        <v>0</v>
      </c>
      <c r="AN77" s="420">
        <f>IF( $F77=0,0,((($F77/$E$75)*'PLAN DE ADQUISICIONES'!AJ$36)*($G77/$F77)))</f>
        <v>0</v>
      </c>
      <c r="AO77" s="420">
        <f>IF( $F77=0,0,((($F77/$E$75)*'PLAN DE ADQUISICIONES'!AK$36)*($G77/$F77)))</f>
        <v>0</v>
      </c>
      <c r="AP77" s="420">
        <f>IF( $F77=0,0,((($F77/$E$75)*'PLAN DE ADQUISICIONES'!AL$36)*($G77/$F77)))</f>
        <v>0</v>
      </c>
      <c r="AQ77" s="420">
        <f>IF( $F77=0,0,((($F77/$E$75)*'PLAN DE ADQUISICIONES'!AM$36)*($G77/$F77)))</f>
        <v>0</v>
      </c>
      <c r="AR77" s="420">
        <f>IF( $F77=0,0,((($F77/$E$75)*'PLAN DE ADQUISICIONES'!AN$36)*($G77/$F77)))</f>
        <v>0</v>
      </c>
      <c r="AS77" s="420">
        <f>IF( $F77=0,0,((($F77/$E$75)*'PLAN DE ADQUISICIONES'!AO$36)*($G77/$F77)))</f>
        <v>0</v>
      </c>
      <c r="AT77" s="423">
        <f>AH77+AI77+AJ77+AK77+AL77+AM77+AN77+AO77+AP77+AQ77+AR77+AS77</f>
        <v>0</v>
      </c>
      <c r="AU77" s="426">
        <f>AS77+AR77+AQ77+AP77+AO77+AN77+AM77+AL77+AK77+AJ77+AI77+AH77+AF77+AE77+AD77+AC77+AB77+AA77+Z77+Y77+X77+W77+V77+U77+S77+R77+Q77+P77+O77+N77+M77+L77+K77+J77+I77+H77</f>
        <v>0</v>
      </c>
      <c r="AV77" s="392">
        <f t="shared" si="24"/>
        <v>0</v>
      </c>
    </row>
    <row r="78" spans="2:48" s="394" customFormat="1" ht="12.75" customHeight="1" x14ac:dyDescent="0.15">
      <c r="B78" s="416" t="str">
        <f>+'FORMATO COSTEO C1'!C$352</f>
        <v>1.3.1.3</v>
      </c>
      <c r="C78" s="417" t="str">
        <f>+'FORMATO COSTEO C1'!B$352</f>
        <v>Categoría de gasto</v>
      </c>
      <c r="D78" s="418"/>
      <c r="E78" s="419"/>
      <c r="F78" s="420">
        <f>+'FORMATO COSTEO C1'!G352</f>
        <v>0</v>
      </c>
      <c r="G78" s="423">
        <f>+'FORMATO COSTEO C1'!O352</f>
        <v>0</v>
      </c>
      <c r="H78" s="424">
        <f>IF( $F78=0,0,((($F78/$E$75)*'PLAN DE ADQUISICIONES'!F$36)*($G78/$F78)))</f>
        <v>0</v>
      </c>
      <c r="I78" s="420">
        <f>IF( $F78=0,0,((($F78/$E$75)*'PLAN DE ADQUISICIONES'!G$36)*($G78/$F78)))</f>
        <v>0</v>
      </c>
      <c r="J78" s="420">
        <f>IF( $F78=0,0,((($F78/$E$75)*'PLAN DE ADQUISICIONES'!H$36)*($G78/$F78)))</f>
        <v>0</v>
      </c>
      <c r="K78" s="420">
        <f>IF( $F78=0,0,((($F78/$E$75)*'PLAN DE ADQUISICIONES'!I$36)*($G78/$F78)))</f>
        <v>0</v>
      </c>
      <c r="L78" s="420">
        <f>IF( $F78=0,0,((($F78/$E$75)*'PLAN DE ADQUISICIONES'!J$36)*($G78/$F78)))</f>
        <v>0</v>
      </c>
      <c r="M78" s="420">
        <f>IF( $F78=0,0,((($F78/$E$75)*'PLAN DE ADQUISICIONES'!K$36)*($G78/$F78)))</f>
        <v>0</v>
      </c>
      <c r="N78" s="420">
        <f>IF( $F78=0,0,((($F78/$E$75)*'PLAN DE ADQUISICIONES'!L$36)*($G78/$F78)))</f>
        <v>0</v>
      </c>
      <c r="O78" s="420">
        <f>IF( $F78=0,0,((($F78/$E$75)*'PLAN DE ADQUISICIONES'!M$36)*($G78/$F78)))</f>
        <v>0</v>
      </c>
      <c r="P78" s="420">
        <f>IF( $F78=0,0,((($F78/$E$75)*'PLAN DE ADQUISICIONES'!N$36)*($G78/$F78)))</f>
        <v>0</v>
      </c>
      <c r="Q78" s="420">
        <f>IF( $F78=0,0,((($F78/$E$75)*'PLAN DE ADQUISICIONES'!O$36)*($G78/$F78)))</f>
        <v>0</v>
      </c>
      <c r="R78" s="420">
        <f>IF( $F78=0,0,((($F78/$E$75)*'PLAN DE ADQUISICIONES'!P$36)*($G78/$F78)))</f>
        <v>0</v>
      </c>
      <c r="S78" s="420">
        <f>IF( $F78=0,0,((($F78/$E$75)*'PLAN DE ADQUISICIONES'!Q$36)*($G78/$F78)))</f>
        <v>0</v>
      </c>
      <c r="T78" s="421">
        <f>H78+I78+J78+K78+L78+M78+N78+O78+P78+Q78+R78+S78</f>
        <v>0</v>
      </c>
      <c r="U78" s="425">
        <f>IF( $F78=0,0,((($F78/$E$75)*'PLAN DE ADQUISICIONES'!R$36)*($G78/$F78)))</f>
        <v>0</v>
      </c>
      <c r="V78" s="420">
        <f>IF( $F78=0,0,((($F78/$E$75)*'PLAN DE ADQUISICIONES'!S$36)*($G78/$F78)))</f>
        <v>0</v>
      </c>
      <c r="W78" s="420">
        <f>IF( $F78=0,0,((($F78/$E$75)*'PLAN DE ADQUISICIONES'!T$36)*($G78/$F78)))</f>
        <v>0</v>
      </c>
      <c r="X78" s="420">
        <f>IF( $F78=0,0,((($F78/$E$75)*'PLAN DE ADQUISICIONES'!U$36)*($G78/$F78)))</f>
        <v>0</v>
      </c>
      <c r="Y78" s="420">
        <f>IF( $F78=0,0,((($F78/$E$75)*'PLAN DE ADQUISICIONES'!V$36)*($G78/$F78)))</f>
        <v>0</v>
      </c>
      <c r="Z78" s="420">
        <f>IF( $F78=0,0,((($F78/$E$75)*'PLAN DE ADQUISICIONES'!W$36)*($G78/$F78)))</f>
        <v>0</v>
      </c>
      <c r="AA78" s="420">
        <f>IF( $F78=0,0,((($F78/$E$75)*'PLAN DE ADQUISICIONES'!X$36)*($G78/$F78)))</f>
        <v>0</v>
      </c>
      <c r="AB78" s="420">
        <f>IF( $F78=0,0,((($F78/$E$75)*'PLAN DE ADQUISICIONES'!Y$36)*($G78/$F78)))</f>
        <v>0</v>
      </c>
      <c r="AC78" s="420">
        <f>IF( $F78=0,0,((($F78/$E$75)*'PLAN DE ADQUISICIONES'!Z$36)*($G78/$F78)))</f>
        <v>0</v>
      </c>
      <c r="AD78" s="420">
        <f>IF( $F78=0,0,((($F78/$E$75)*'PLAN DE ADQUISICIONES'!AA$36)*($G78/$F78)))</f>
        <v>0</v>
      </c>
      <c r="AE78" s="420">
        <f>IF( $F78=0,0,((($F78/$E$75)*'PLAN DE ADQUISICIONES'!AB$36)*($G78/$F78)))</f>
        <v>0</v>
      </c>
      <c r="AF78" s="420">
        <f>IF( $F78=0,0,((($F78/$E$75)*'PLAN DE ADQUISICIONES'!AC$36)*($G78/$F78)))</f>
        <v>0</v>
      </c>
      <c r="AG78" s="423">
        <f>U78+V78+W78+X78+Y78+Z78+AA78+AB78+AC78+AD78+AE78+AF78</f>
        <v>0</v>
      </c>
      <c r="AH78" s="424">
        <f>IF( $F78=0,0,((($F78/$E$75)*'PLAN DE ADQUISICIONES'!AD$36)*($G78/$F78)))</f>
        <v>0</v>
      </c>
      <c r="AI78" s="420">
        <f>IF( $F78=0,0,((($F78/$E$75)*'PLAN DE ADQUISICIONES'!AE$36)*($G78/$F78)))</f>
        <v>0</v>
      </c>
      <c r="AJ78" s="420">
        <f>IF( $F78=0,0,((($F78/$E$75)*'PLAN DE ADQUISICIONES'!AF$36)*($G78/$F78)))</f>
        <v>0</v>
      </c>
      <c r="AK78" s="420">
        <f>IF( $F78=0,0,((($F78/$E$75)*'PLAN DE ADQUISICIONES'!AG$36)*($G78/$F78)))</f>
        <v>0</v>
      </c>
      <c r="AL78" s="420">
        <f>IF( $F78=0,0,((($F78/$E$75)*'PLAN DE ADQUISICIONES'!AH$36)*($G78/$F78)))</f>
        <v>0</v>
      </c>
      <c r="AM78" s="420">
        <f>IF( $F78=0,0,((($F78/$E$75)*'PLAN DE ADQUISICIONES'!AI$36)*($G78/$F78)))</f>
        <v>0</v>
      </c>
      <c r="AN78" s="420">
        <f>IF( $F78=0,0,((($F78/$E$75)*'PLAN DE ADQUISICIONES'!AJ$36)*($G78/$F78)))</f>
        <v>0</v>
      </c>
      <c r="AO78" s="420">
        <f>IF( $F78=0,0,((($F78/$E$75)*'PLAN DE ADQUISICIONES'!AK$36)*($G78/$F78)))</f>
        <v>0</v>
      </c>
      <c r="AP78" s="420">
        <f>IF( $F78=0,0,((($F78/$E$75)*'PLAN DE ADQUISICIONES'!AL$36)*($G78/$F78)))</f>
        <v>0</v>
      </c>
      <c r="AQ78" s="420">
        <f>IF( $F78=0,0,((($F78/$E$75)*'PLAN DE ADQUISICIONES'!AM$36)*($G78/$F78)))</f>
        <v>0</v>
      </c>
      <c r="AR78" s="420">
        <f>IF( $F78=0,0,((($F78/$E$75)*'PLAN DE ADQUISICIONES'!AN$36)*($G78/$F78)))</f>
        <v>0</v>
      </c>
      <c r="AS78" s="420">
        <f>IF( $F78=0,0,((($F78/$E$75)*'PLAN DE ADQUISICIONES'!AO$36)*($G78/$F78)))</f>
        <v>0</v>
      </c>
      <c r="AT78" s="423">
        <f>AH78+AI78+AJ78+AK78+AL78+AM78+AN78+AO78+AP78+AQ78+AR78+AS78</f>
        <v>0</v>
      </c>
      <c r="AU78" s="426">
        <f>AS78+AR78+AQ78+AP78+AO78+AN78+AM78+AL78+AK78+AJ78+AI78+AH78+AF78+AE78+AD78+AC78+AB78+AA78+Z78+Y78+X78+W78+V78+U78+S78+R78+Q78+P78+O78+N78+M78+L78+K78+J78+I78+H78</f>
        <v>0</v>
      </c>
      <c r="AV78" s="392">
        <f t="shared" si="24"/>
        <v>0</v>
      </c>
    </row>
    <row r="79" spans="2:48" s="405" customFormat="1" ht="12.75" customHeight="1" outlineLevel="1" x14ac:dyDescent="0.15">
      <c r="B79" s="416" t="str">
        <f>+'FORMATO COSTEO C1'!C$358</f>
        <v>1.3.1.4</v>
      </c>
      <c r="C79" s="417" t="str">
        <f>+'FORMATO COSTEO C1'!B$358</f>
        <v>Categoría de gasto</v>
      </c>
      <c r="D79" s="418"/>
      <c r="E79" s="419"/>
      <c r="F79" s="420">
        <f>+'FORMATO COSTEO C1'!G358</f>
        <v>0</v>
      </c>
      <c r="G79" s="423">
        <f>+'FORMATO COSTEO C1'!O358</f>
        <v>0</v>
      </c>
      <c r="H79" s="424">
        <f>IF( $F79=0,0,((($F79/$E$75)*'PLAN DE ADQUISICIONES'!F$36)*($G79/$F79)))</f>
        <v>0</v>
      </c>
      <c r="I79" s="420">
        <f>IF( $F79=0,0,((($F79/$E$75)*'PLAN DE ADQUISICIONES'!G$36)*($G79/$F79)))</f>
        <v>0</v>
      </c>
      <c r="J79" s="420">
        <f>IF( $F79=0,0,((($F79/$E$75)*'PLAN DE ADQUISICIONES'!H$36)*($G79/$F79)))</f>
        <v>0</v>
      </c>
      <c r="K79" s="420">
        <f>IF( $F79=0,0,((($F79/$E$75)*'PLAN DE ADQUISICIONES'!I$36)*($G79/$F79)))</f>
        <v>0</v>
      </c>
      <c r="L79" s="420">
        <f>IF( $F79=0,0,((($F79/$E$75)*'PLAN DE ADQUISICIONES'!J$36)*($G79/$F79)))</f>
        <v>0</v>
      </c>
      <c r="M79" s="420">
        <f>IF( $F79=0,0,((($F79/$E$75)*'PLAN DE ADQUISICIONES'!K$36)*($G79/$F79)))</f>
        <v>0</v>
      </c>
      <c r="N79" s="420">
        <f>IF( $F79=0,0,((($F79/$E$75)*'PLAN DE ADQUISICIONES'!L$36)*($G79/$F79)))</f>
        <v>0</v>
      </c>
      <c r="O79" s="420">
        <f>IF( $F79=0,0,((($F79/$E$75)*'PLAN DE ADQUISICIONES'!M$36)*($G79/$F79)))</f>
        <v>0</v>
      </c>
      <c r="P79" s="420">
        <f>IF( $F79=0,0,((($F79/$E$75)*'PLAN DE ADQUISICIONES'!N$36)*($G79/$F79)))</f>
        <v>0</v>
      </c>
      <c r="Q79" s="420">
        <f>IF( $F79=0,0,((($F79/$E$75)*'PLAN DE ADQUISICIONES'!O$36)*($G79/$F79)))</f>
        <v>0</v>
      </c>
      <c r="R79" s="420">
        <f>IF( $F79=0,0,((($F79/$E$75)*'PLAN DE ADQUISICIONES'!P$36)*($G79/$F79)))</f>
        <v>0</v>
      </c>
      <c r="S79" s="420">
        <f>IF( $F79=0,0,((($F79/$E$75)*'PLAN DE ADQUISICIONES'!Q$36)*($G79/$F79)))</f>
        <v>0</v>
      </c>
      <c r="T79" s="421">
        <f>H79+I79+J79+K79+L79+M79+N79+O79+P79+Q79+R79+S79</f>
        <v>0</v>
      </c>
      <c r="U79" s="425">
        <f>IF( $F79=0,0,((($F79/$E$75)*'PLAN DE ADQUISICIONES'!R$36)*($G79/$F79)))</f>
        <v>0</v>
      </c>
      <c r="V79" s="420">
        <f>IF( $F79=0,0,((($F79/$E$75)*'PLAN DE ADQUISICIONES'!S$36)*($G79/$F79)))</f>
        <v>0</v>
      </c>
      <c r="W79" s="420">
        <f>IF( $F79=0,0,((($F79/$E$75)*'PLAN DE ADQUISICIONES'!T$36)*($G79/$F79)))</f>
        <v>0</v>
      </c>
      <c r="X79" s="420">
        <f>IF( $F79=0,0,((($F79/$E$75)*'PLAN DE ADQUISICIONES'!U$36)*($G79/$F79)))</f>
        <v>0</v>
      </c>
      <c r="Y79" s="420">
        <f>IF( $F79=0,0,((($F79/$E$75)*'PLAN DE ADQUISICIONES'!V$36)*($G79/$F79)))</f>
        <v>0</v>
      </c>
      <c r="Z79" s="420">
        <f>IF( $F79=0,0,((($F79/$E$75)*'PLAN DE ADQUISICIONES'!W$36)*($G79/$F79)))</f>
        <v>0</v>
      </c>
      <c r="AA79" s="420">
        <f>IF( $F79=0,0,((($F79/$E$75)*'PLAN DE ADQUISICIONES'!X$36)*($G79/$F79)))</f>
        <v>0</v>
      </c>
      <c r="AB79" s="420">
        <f>IF( $F79=0,0,((($F79/$E$75)*'PLAN DE ADQUISICIONES'!Y$36)*($G79/$F79)))</f>
        <v>0</v>
      </c>
      <c r="AC79" s="420">
        <f>IF( $F79=0,0,((($F79/$E$75)*'PLAN DE ADQUISICIONES'!Z$36)*($G79/$F79)))</f>
        <v>0</v>
      </c>
      <c r="AD79" s="420">
        <f>IF( $F79=0,0,((($F79/$E$75)*'PLAN DE ADQUISICIONES'!AA$36)*($G79/$F79)))</f>
        <v>0</v>
      </c>
      <c r="AE79" s="420">
        <f>IF( $F79=0,0,((($F79/$E$75)*'PLAN DE ADQUISICIONES'!AB$36)*($G79/$F79)))</f>
        <v>0</v>
      </c>
      <c r="AF79" s="420">
        <f>IF( $F79=0,0,((($F79/$E$75)*'PLAN DE ADQUISICIONES'!AC$36)*($G79/$F79)))</f>
        <v>0</v>
      </c>
      <c r="AG79" s="423">
        <f>U79+V79+W79+X79+Y79+Z79+AA79+AB79+AC79+AD79+AE79+AF79</f>
        <v>0</v>
      </c>
      <c r="AH79" s="424">
        <f>IF( $F79=0,0,((($F79/$E$75)*'PLAN DE ADQUISICIONES'!AD$36)*($G79/$F79)))</f>
        <v>0</v>
      </c>
      <c r="AI79" s="420">
        <f>IF( $F79=0,0,((($F79/$E$75)*'PLAN DE ADQUISICIONES'!AE$36)*($G79/$F79)))</f>
        <v>0</v>
      </c>
      <c r="AJ79" s="420">
        <f>IF( $F79=0,0,((($F79/$E$75)*'PLAN DE ADQUISICIONES'!AF$36)*($G79/$F79)))</f>
        <v>0</v>
      </c>
      <c r="AK79" s="420">
        <f>IF( $F79=0,0,((($F79/$E$75)*'PLAN DE ADQUISICIONES'!AG$36)*($G79/$F79)))</f>
        <v>0</v>
      </c>
      <c r="AL79" s="420">
        <f>IF( $F79=0,0,((($F79/$E$75)*'PLAN DE ADQUISICIONES'!AH$36)*($G79/$F79)))</f>
        <v>0</v>
      </c>
      <c r="AM79" s="420">
        <f>IF( $F79=0,0,((($F79/$E$75)*'PLAN DE ADQUISICIONES'!AI$36)*($G79/$F79)))</f>
        <v>0</v>
      </c>
      <c r="AN79" s="420">
        <f>IF( $F79=0,0,((($F79/$E$75)*'PLAN DE ADQUISICIONES'!AJ$36)*($G79/$F79)))</f>
        <v>0</v>
      </c>
      <c r="AO79" s="420">
        <f>IF( $F79=0,0,((($F79/$E$75)*'PLAN DE ADQUISICIONES'!AK$36)*($G79/$F79)))</f>
        <v>0</v>
      </c>
      <c r="AP79" s="420">
        <f>IF( $F79=0,0,((($F79/$E$75)*'PLAN DE ADQUISICIONES'!AL$36)*($G79/$F79)))</f>
        <v>0</v>
      </c>
      <c r="AQ79" s="420">
        <f>IF( $F79=0,0,((($F79/$E$75)*'PLAN DE ADQUISICIONES'!AM$36)*($G79/$F79)))</f>
        <v>0</v>
      </c>
      <c r="AR79" s="420">
        <f>IF( $F79=0,0,((($F79/$E$75)*'PLAN DE ADQUISICIONES'!AN$36)*($G79/$F79)))</f>
        <v>0</v>
      </c>
      <c r="AS79" s="420">
        <f>IF( $F79=0,0,((($F79/$E$75)*'PLAN DE ADQUISICIONES'!AO$36)*($G79/$F79)))</f>
        <v>0</v>
      </c>
      <c r="AT79" s="423">
        <f>AH79+AI79+AJ79+AK79+AL79+AM79+AN79+AO79+AP79+AQ79+AR79+AS79</f>
        <v>0</v>
      </c>
      <c r="AU79" s="426">
        <f>AS79+AR79+AQ79+AP79+AO79+AN79+AM79+AL79+AK79+AJ79+AI79+AH79+AF79+AE79+AD79+AC79+AB79+AA79+Z79+Y79+X79+W79+V79+U79+S79+R79+Q79+P79+O79+N79+M79+L79+K79+J79+I79+H79</f>
        <v>0</v>
      </c>
      <c r="AV79" s="392">
        <f t="shared" si="24"/>
        <v>0</v>
      </c>
    </row>
    <row r="80" spans="2:48" s="405" customFormat="1" ht="12.75" customHeight="1" outlineLevel="1" x14ac:dyDescent="0.15">
      <c r="B80" s="416" t="str">
        <f>+'FORMATO COSTEO C1'!C$364</f>
        <v>1.3.1.5</v>
      </c>
      <c r="C80" s="417" t="str">
        <f>+'FORMATO COSTEO C1'!B$364</f>
        <v>Categoría de gasto</v>
      </c>
      <c r="D80" s="418"/>
      <c r="E80" s="419"/>
      <c r="F80" s="420">
        <f>+'FORMATO COSTEO C1'!G364</f>
        <v>0</v>
      </c>
      <c r="G80" s="423">
        <f>+'FORMATO COSTEO C1'!O364</f>
        <v>0</v>
      </c>
      <c r="H80" s="424">
        <f>IF( $F80=0,0,((($F80/$E$75)*'PLAN DE ADQUISICIONES'!F$36)*($G80/$F80)))</f>
        <v>0</v>
      </c>
      <c r="I80" s="420">
        <f>IF( $F80=0,0,((($F80/$E$75)*'PLAN DE ADQUISICIONES'!G$36)*($G80/$F80)))</f>
        <v>0</v>
      </c>
      <c r="J80" s="420">
        <f>IF( $F80=0,0,((($F80/$E$75)*'PLAN DE ADQUISICIONES'!H$36)*($G80/$F80)))</f>
        <v>0</v>
      </c>
      <c r="K80" s="420">
        <f>IF( $F80=0,0,((($F80/$E$75)*'PLAN DE ADQUISICIONES'!I$36)*($G80/$F80)))</f>
        <v>0</v>
      </c>
      <c r="L80" s="420">
        <f>IF( $F80=0,0,((($F80/$E$75)*'PLAN DE ADQUISICIONES'!J$36)*($G80/$F80)))</f>
        <v>0</v>
      </c>
      <c r="M80" s="420">
        <f>IF( $F80=0,0,((($F80/$E$75)*'PLAN DE ADQUISICIONES'!K$36)*($G80/$F80)))</f>
        <v>0</v>
      </c>
      <c r="N80" s="420">
        <f>IF( $F80=0,0,((($F80/$E$75)*'PLAN DE ADQUISICIONES'!L$36)*($G80/$F80)))</f>
        <v>0</v>
      </c>
      <c r="O80" s="420">
        <f>IF( $F80=0,0,((($F80/$E$75)*'PLAN DE ADQUISICIONES'!M$36)*($G80/$F80)))</f>
        <v>0</v>
      </c>
      <c r="P80" s="420">
        <f>IF( $F80=0,0,((($F80/$E$75)*'PLAN DE ADQUISICIONES'!N$36)*($G80/$F80)))</f>
        <v>0</v>
      </c>
      <c r="Q80" s="420">
        <f>IF( $F80=0,0,((($F80/$E$75)*'PLAN DE ADQUISICIONES'!O$36)*($G80/$F80)))</f>
        <v>0</v>
      </c>
      <c r="R80" s="420">
        <f>IF( $F80=0,0,((($F80/$E$75)*'PLAN DE ADQUISICIONES'!P$36)*($G80/$F80)))</f>
        <v>0</v>
      </c>
      <c r="S80" s="420">
        <f>IF( $F80=0,0,((($F80/$E$75)*'PLAN DE ADQUISICIONES'!Q$36)*($G80/$F80)))</f>
        <v>0</v>
      </c>
      <c r="T80" s="421">
        <f>H80+I80+J80+K80+L80+M80+N80+O80+P80+Q80+R80+S80</f>
        <v>0</v>
      </c>
      <c r="U80" s="425">
        <f>IF( $F80=0,0,((($F80/$E$75)*'PLAN DE ADQUISICIONES'!R$36)*($G80/$F80)))</f>
        <v>0</v>
      </c>
      <c r="V80" s="420">
        <f>IF( $F80=0,0,((($F80/$E$75)*'PLAN DE ADQUISICIONES'!S$36)*($G80/$F80)))</f>
        <v>0</v>
      </c>
      <c r="W80" s="420">
        <f>IF( $F80=0,0,((($F80/$E$75)*'PLAN DE ADQUISICIONES'!T$36)*($G80/$F80)))</f>
        <v>0</v>
      </c>
      <c r="X80" s="420">
        <f>IF( $F80=0,0,((($F80/$E$75)*'PLAN DE ADQUISICIONES'!U$36)*($G80/$F80)))</f>
        <v>0</v>
      </c>
      <c r="Y80" s="420">
        <f>IF( $F80=0,0,((($F80/$E$75)*'PLAN DE ADQUISICIONES'!V$36)*($G80/$F80)))</f>
        <v>0</v>
      </c>
      <c r="Z80" s="420">
        <f>IF( $F80=0,0,((($F80/$E$75)*'PLAN DE ADQUISICIONES'!W$36)*($G80/$F80)))</f>
        <v>0</v>
      </c>
      <c r="AA80" s="420">
        <f>IF( $F80=0,0,((($F80/$E$75)*'PLAN DE ADQUISICIONES'!X$36)*($G80/$F80)))</f>
        <v>0</v>
      </c>
      <c r="AB80" s="420">
        <f>IF( $F80=0,0,((($F80/$E$75)*'PLAN DE ADQUISICIONES'!Y$36)*($G80/$F80)))</f>
        <v>0</v>
      </c>
      <c r="AC80" s="420">
        <f>IF( $F80=0,0,((($F80/$E$75)*'PLAN DE ADQUISICIONES'!Z$36)*($G80/$F80)))</f>
        <v>0</v>
      </c>
      <c r="AD80" s="420">
        <f>IF( $F80=0,0,((($F80/$E$75)*'PLAN DE ADQUISICIONES'!AA$36)*($G80/$F80)))</f>
        <v>0</v>
      </c>
      <c r="AE80" s="420">
        <f>IF( $F80=0,0,((($F80/$E$75)*'PLAN DE ADQUISICIONES'!AB$36)*($G80/$F80)))</f>
        <v>0</v>
      </c>
      <c r="AF80" s="420">
        <f>IF( $F80=0,0,((($F80/$E$75)*'PLAN DE ADQUISICIONES'!AC$36)*($G80/$F80)))</f>
        <v>0</v>
      </c>
      <c r="AG80" s="423">
        <f>U80+V80+W80+X80+Y80+Z80+AA80+AB80+AC80+AD80+AE80+AF80</f>
        <v>0</v>
      </c>
      <c r="AH80" s="424">
        <f>IF( $F80=0,0,((($F80/$E$75)*'PLAN DE ADQUISICIONES'!AD$36)*($G80/$F80)))</f>
        <v>0</v>
      </c>
      <c r="AI80" s="420">
        <f>IF( $F80=0,0,((($F80/$E$75)*'PLAN DE ADQUISICIONES'!AE$36)*($G80/$F80)))</f>
        <v>0</v>
      </c>
      <c r="AJ80" s="420">
        <f>IF( $F80=0,0,((($F80/$E$75)*'PLAN DE ADQUISICIONES'!AF$36)*($G80/$F80)))</f>
        <v>0</v>
      </c>
      <c r="AK80" s="420">
        <f>IF( $F80=0,0,((($F80/$E$75)*'PLAN DE ADQUISICIONES'!AG$36)*($G80/$F80)))</f>
        <v>0</v>
      </c>
      <c r="AL80" s="420">
        <f>IF( $F80=0,0,((($F80/$E$75)*'PLAN DE ADQUISICIONES'!AH$36)*($G80/$F80)))</f>
        <v>0</v>
      </c>
      <c r="AM80" s="420">
        <f>IF( $F80=0,0,((($F80/$E$75)*'PLAN DE ADQUISICIONES'!AI$36)*($G80/$F80)))</f>
        <v>0</v>
      </c>
      <c r="AN80" s="420">
        <f>IF( $F80=0,0,((($F80/$E$75)*'PLAN DE ADQUISICIONES'!AJ$36)*($G80/$F80)))</f>
        <v>0</v>
      </c>
      <c r="AO80" s="420">
        <f>IF( $F80=0,0,((($F80/$E$75)*'PLAN DE ADQUISICIONES'!AK$36)*($G80/$F80)))</f>
        <v>0</v>
      </c>
      <c r="AP80" s="420">
        <f>IF( $F80=0,0,((($F80/$E$75)*'PLAN DE ADQUISICIONES'!AL$36)*($G80/$F80)))</f>
        <v>0</v>
      </c>
      <c r="AQ80" s="420">
        <f>IF( $F80=0,0,((($F80/$E$75)*'PLAN DE ADQUISICIONES'!AM$36)*($G80/$F80)))</f>
        <v>0</v>
      </c>
      <c r="AR80" s="420">
        <f>IF( $F80=0,0,((($F80/$E$75)*'PLAN DE ADQUISICIONES'!AN$36)*($G80/$F80)))</f>
        <v>0</v>
      </c>
      <c r="AS80" s="420">
        <f>IF( $F80=0,0,((($F80/$E$75)*'PLAN DE ADQUISICIONES'!AO$36)*($G80/$F80)))</f>
        <v>0</v>
      </c>
      <c r="AT80" s="423">
        <f>AH80+AI80+AJ80+AK80+AL80+AM80+AN80+AO80+AP80+AQ80+AR80+AS80</f>
        <v>0</v>
      </c>
      <c r="AU80" s="426">
        <f>AS80+AR80+AQ80+AP80+AO80+AN80+AM80+AL80+AK80+AJ80+AI80+AH80+AF80+AE80+AD80+AC80+AB80+AA80+Z80+Y80+X80+W80+V80+U80+S80+R80+Q80+P80+O80+N80+M80+L80+K80+J80+I80+H80</f>
        <v>0</v>
      </c>
      <c r="AV80" s="392">
        <f t="shared" si="24"/>
        <v>0</v>
      </c>
    </row>
    <row r="81" spans="2:48" s="394" customFormat="1" ht="12.75" customHeight="1" x14ac:dyDescent="0.15">
      <c r="B81" s="406" t="str">
        <f>+'FORMATO COSTEO C1'!C$370</f>
        <v>1.3.2</v>
      </c>
      <c r="C81" s="430">
        <f>+'FORMATO COSTEO C1'!B$370</f>
        <v>0</v>
      </c>
      <c r="D81" s="408" t="str">
        <f>+'FORMATO COSTEO C1'!D$370</f>
        <v>Unidad medida</v>
      </c>
      <c r="E81" s="409">
        <f>+'FORMATO COSTEO C1'!E$370</f>
        <v>0</v>
      </c>
      <c r="F81" s="410">
        <f>SUM(F82:F86)</f>
        <v>0</v>
      </c>
      <c r="G81" s="413">
        <f t="shared" ref="G81:AS81" si="25">SUM(G82:G86)</f>
        <v>0</v>
      </c>
      <c r="H81" s="414">
        <f t="shared" si="25"/>
        <v>0</v>
      </c>
      <c r="I81" s="410">
        <f>SUM(I82:I86)</f>
        <v>0</v>
      </c>
      <c r="J81" s="410">
        <f>SUM(J82:J86)</f>
        <v>0</v>
      </c>
      <c r="K81" s="410">
        <f>SUM(K82:K86)</f>
        <v>0</v>
      </c>
      <c r="L81" s="410">
        <f>SUM(L82:L86)</f>
        <v>0</v>
      </c>
      <c r="M81" s="410">
        <f>SUM(M82:M86)</f>
        <v>0</v>
      </c>
      <c r="N81" s="410">
        <f t="shared" si="25"/>
        <v>0</v>
      </c>
      <c r="O81" s="410">
        <f t="shared" si="25"/>
        <v>0</v>
      </c>
      <c r="P81" s="410">
        <f t="shared" si="25"/>
        <v>0</v>
      </c>
      <c r="Q81" s="410">
        <f t="shared" si="25"/>
        <v>0</v>
      </c>
      <c r="R81" s="410">
        <f t="shared" si="25"/>
        <v>0</v>
      </c>
      <c r="S81" s="410">
        <f t="shared" si="25"/>
        <v>0</v>
      </c>
      <c r="T81" s="411">
        <f>SUM(T82:T86)</f>
        <v>0</v>
      </c>
      <c r="U81" s="412">
        <f t="shared" si="25"/>
        <v>0</v>
      </c>
      <c r="V81" s="410">
        <f t="shared" si="25"/>
        <v>0</v>
      </c>
      <c r="W81" s="410">
        <f t="shared" si="25"/>
        <v>0</v>
      </c>
      <c r="X81" s="410">
        <f t="shared" si="25"/>
        <v>0</v>
      </c>
      <c r="Y81" s="410">
        <f t="shared" si="25"/>
        <v>0</v>
      </c>
      <c r="Z81" s="410">
        <f t="shared" si="25"/>
        <v>0</v>
      </c>
      <c r="AA81" s="410">
        <f t="shared" si="25"/>
        <v>0</v>
      </c>
      <c r="AB81" s="410">
        <f t="shared" si="25"/>
        <v>0</v>
      </c>
      <c r="AC81" s="410">
        <f t="shared" si="25"/>
        <v>0</v>
      </c>
      <c r="AD81" s="410">
        <f t="shared" si="25"/>
        <v>0</v>
      </c>
      <c r="AE81" s="410">
        <f t="shared" si="25"/>
        <v>0</v>
      </c>
      <c r="AF81" s="410">
        <f t="shared" si="25"/>
        <v>0</v>
      </c>
      <c r="AG81" s="413">
        <f t="shared" si="25"/>
        <v>0</v>
      </c>
      <c r="AH81" s="414">
        <f t="shared" si="25"/>
        <v>0</v>
      </c>
      <c r="AI81" s="410">
        <f t="shared" si="25"/>
        <v>0</v>
      </c>
      <c r="AJ81" s="410">
        <f t="shared" si="25"/>
        <v>0</v>
      </c>
      <c r="AK81" s="410">
        <f t="shared" si="25"/>
        <v>0</v>
      </c>
      <c r="AL81" s="410">
        <f t="shared" si="25"/>
        <v>0</v>
      </c>
      <c r="AM81" s="410">
        <f t="shared" si="25"/>
        <v>0</v>
      </c>
      <c r="AN81" s="410">
        <f t="shared" si="25"/>
        <v>0</v>
      </c>
      <c r="AO81" s="410">
        <f t="shared" si="25"/>
        <v>0</v>
      </c>
      <c r="AP81" s="410">
        <f t="shared" si="25"/>
        <v>0</v>
      </c>
      <c r="AQ81" s="410">
        <f t="shared" si="25"/>
        <v>0</v>
      </c>
      <c r="AR81" s="410">
        <f t="shared" si="25"/>
        <v>0</v>
      </c>
      <c r="AS81" s="410">
        <f t="shared" si="25"/>
        <v>0</v>
      </c>
      <c r="AT81" s="413">
        <f>SUM(AT82:AT86)</f>
        <v>0</v>
      </c>
      <c r="AU81" s="415">
        <f>SUM(AU82:AU86)</f>
        <v>0</v>
      </c>
      <c r="AV81" s="392">
        <f t="shared" si="24"/>
        <v>0</v>
      </c>
    </row>
    <row r="82" spans="2:48" s="394" customFormat="1" ht="12.75" customHeight="1" x14ac:dyDescent="0.15">
      <c r="B82" s="416" t="str">
        <f>+'FORMATO COSTEO C1'!C372</f>
        <v>1.3.2.1</v>
      </c>
      <c r="C82" s="417" t="str">
        <f>+'FORMATO COSTEO C1'!B$372</f>
        <v>Categoría de gasto</v>
      </c>
      <c r="D82" s="428"/>
      <c r="E82" s="429"/>
      <c r="F82" s="420">
        <f>+'FORMATO COSTEO C1'!G372</f>
        <v>0</v>
      </c>
      <c r="G82" s="423">
        <f>+'FORMATO COSTEO C1'!O372</f>
        <v>0</v>
      </c>
      <c r="H82" s="560">
        <f>IF( $F82=0,0,((($F82/$E$81)*'PLAN DE ADQUISICIONES'!F$37)*($G82/$F82)))</f>
        <v>0</v>
      </c>
      <c r="I82" s="420">
        <f>IF( $F82=0,0,((($F82/$E$81)*'PLAN DE ADQUISICIONES'!G$37)*($G82/$F82)))</f>
        <v>0</v>
      </c>
      <c r="J82" s="420">
        <f>IF( $F82=0,0,((($F82/$E$81)*'PLAN DE ADQUISICIONES'!H$37)*($G82/$F82)))</f>
        <v>0</v>
      </c>
      <c r="K82" s="420">
        <f>IF( $F82=0,0,((($F82/$E$81)*'PLAN DE ADQUISICIONES'!I$37)*($G82/$F82)))</f>
        <v>0</v>
      </c>
      <c r="L82" s="420">
        <f>IF( $F82=0,0,((($F82/$E$81)*'PLAN DE ADQUISICIONES'!J$37)*($G82/$F82)))</f>
        <v>0</v>
      </c>
      <c r="M82" s="420">
        <f>IF( $F82=0,0,((($F82/$E$81)*'PLAN DE ADQUISICIONES'!K$37)*($G82/$F82)))</f>
        <v>0</v>
      </c>
      <c r="N82" s="420">
        <f>IF( $F82=0,0,((($F82/$E$81)*'PLAN DE ADQUISICIONES'!L$37)*($G82/$F82)))</f>
        <v>0</v>
      </c>
      <c r="O82" s="420">
        <f>IF( $F82=0,0,((($F82/$E$81)*'PLAN DE ADQUISICIONES'!M$37)*($G82/$F82)))</f>
        <v>0</v>
      </c>
      <c r="P82" s="420">
        <f>IF( $F82=0,0,((($F82/$E$81)*'PLAN DE ADQUISICIONES'!N$37)*($G82/$F82)))</f>
        <v>0</v>
      </c>
      <c r="Q82" s="420">
        <f>IF( $F82=0,0,((($F82/$E$81)*'PLAN DE ADQUISICIONES'!O$37)*($G82/$F82)))</f>
        <v>0</v>
      </c>
      <c r="R82" s="420">
        <f>IF( $F82=0,0,((($F82/$E$81)*'PLAN DE ADQUISICIONES'!P$37)*($G82/$F82)))</f>
        <v>0</v>
      </c>
      <c r="S82" s="420">
        <f>IF( $F82=0,0,((($F82/$E$81)*'PLAN DE ADQUISICIONES'!Q$37)*($G82/$F82)))</f>
        <v>0</v>
      </c>
      <c r="T82" s="421">
        <f>H82+I82+J82+K82+L82+M82+N82+O82+P82+Q82+R82+S82</f>
        <v>0</v>
      </c>
      <c r="U82" s="425">
        <f>IF( $F82=0,0,((($F82/$E$81)*'PLAN DE ADQUISICIONES'!R$37)*($G82/$F82)))</f>
        <v>0</v>
      </c>
      <c r="V82" s="420">
        <f>IF( $F82=0,0,((($F82/$E$81)*'PLAN DE ADQUISICIONES'!S$37)*($G82/$F82)))</f>
        <v>0</v>
      </c>
      <c r="W82" s="420">
        <f>IF( $F82=0,0,((($F82/$E$81)*'PLAN DE ADQUISICIONES'!T$37)*($G82/$F82)))</f>
        <v>0</v>
      </c>
      <c r="X82" s="420">
        <f>IF( $F82=0,0,((($F82/$E$81)*'PLAN DE ADQUISICIONES'!U$37)*($G82/$F82)))</f>
        <v>0</v>
      </c>
      <c r="Y82" s="420">
        <f>IF( $F82=0,0,((($F82/$E$81)*'PLAN DE ADQUISICIONES'!V$37)*($G82/$F82)))</f>
        <v>0</v>
      </c>
      <c r="Z82" s="420">
        <f>IF( $F82=0,0,((($F82/$E$81)*'PLAN DE ADQUISICIONES'!W$37)*($G82/$F82)))</f>
        <v>0</v>
      </c>
      <c r="AA82" s="420">
        <f>IF( $F82=0,0,((($F82/$E$81)*'PLAN DE ADQUISICIONES'!X$37)*($G82/$F82)))</f>
        <v>0</v>
      </c>
      <c r="AB82" s="420">
        <f>IF( $F82=0,0,((($F82/$E$81)*'PLAN DE ADQUISICIONES'!Y$37)*($G82/$F82)))</f>
        <v>0</v>
      </c>
      <c r="AC82" s="420">
        <f>IF( $F82=0,0,((($F82/$E$81)*'PLAN DE ADQUISICIONES'!Z$37)*($G82/$F82)))</f>
        <v>0</v>
      </c>
      <c r="AD82" s="420">
        <f>IF( $F82=0,0,((($F82/$E$81)*'PLAN DE ADQUISICIONES'!AA$37)*($G82/$F82)))</f>
        <v>0</v>
      </c>
      <c r="AE82" s="420">
        <f>IF( $F82=0,0,((($F82/$E$81)*'PLAN DE ADQUISICIONES'!AB$37)*($G82/$F82)))</f>
        <v>0</v>
      </c>
      <c r="AF82" s="420">
        <f>IF( $F82=0,0,((($F82/$E$81)*'PLAN DE ADQUISICIONES'!AC$37)*($G82/$F82)))</f>
        <v>0</v>
      </c>
      <c r="AG82" s="423">
        <f>U82+V82+W82+X82+Y82+Z82+AA82+AB82+AC82+AD82+AE82+AF82</f>
        <v>0</v>
      </c>
      <c r="AH82" s="424">
        <f>IF( $F82=0,0,((($F82/$E$81)*'PLAN DE ADQUISICIONES'!AD$37)*($G82/$F82)))</f>
        <v>0</v>
      </c>
      <c r="AI82" s="420">
        <f>IF( $F82=0,0,((($F82/$E$81)*'PLAN DE ADQUISICIONES'!AE$37)*($G82/$F82)))</f>
        <v>0</v>
      </c>
      <c r="AJ82" s="420">
        <f>IF( $F82=0,0,((($F82/$E$81)*'PLAN DE ADQUISICIONES'!AF$37)*($G82/$F82)))</f>
        <v>0</v>
      </c>
      <c r="AK82" s="420">
        <f>IF( $F82=0,0,((($F82/$E$81)*'PLAN DE ADQUISICIONES'!AG$37)*($G82/$F82)))</f>
        <v>0</v>
      </c>
      <c r="AL82" s="420">
        <f>IF( $F82=0,0,((($F82/$E$81)*'PLAN DE ADQUISICIONES'!AH$37)*($G82/$F82)))</f>
        <v>0</v>
      </c>
      <c r="AM82" s="420">
        <f>IF( $F82=0,0,((($F82/$E$81)*'PLAN DE ADQUISICIONES'!AI$37)*($G82/$F82)))</f>
        <v>0</v>
      </c>
      <c r="AN82" s="420">
        <f>IF( $F82=0,0,((($F82/$E$81)*'PLAN DE ADQUISICIONES'!AJ$37)*($G82/$F82)))</f>
        <v>0</v>
      </c>
      <c r="AO82" s="420">
        <f>IF( $F82=0,0,((($F82/$E$81)*'PLAN DE ADQUISICIONES'!AK$37)*($G82/$F82)))</f>
        <v>0</v>
      </c>
      <c r="AP82" s="420">
        <f>IF( $F82=0,0,((($F82/$E$81)*'PLAN DE ADQUISICIONES'!AL$37)*($G82/$F82)))</f>
        <v>0</v>
      </c>
      <c r="AQ82" s="420">
        <f>IF( $F82=0,0,((($F82/$E$81)*'PLAN DE ADQUISICIONES'!AM$37)*($G82/$F82)))</f>
        <v>0</v>
      </c>
      <c r="AR82" s="420">
        <f>IF( $F82=0,0,((($F82/$E$81)*'PLAN DE ADQUISICIONES'!AN$37)*($G82/$F82)))</f>
        <v>0</v>
      </c>
      <c r="AS82" s="420">
        <f>IF( $F82=0,0,((($F82/$E$81)*'PLAN DE ADQUISICIONES'!AO$37)*($G82/$F82)))</f>
        <v>0</v>
      </c>
      <c r="AT82" s="423">
        <f>AH82+AI82+AJ82+AK82+AL82+AM82+AN82+AO82+AP82+AQ82+AR82+AS82</f>
        <v>0</v>
      </c>
      <c r="AU82" s="426">
        <f>AS82+AR82+AQ82+AP82+AO82+AN82+AM82+AL82+AK82+AJ82+AI82+AH82+AF82+AE82+AD82+AC82+AB82+AA82+Z82+Y82+X82+W82+V82+U82+S82+R82+Q82+P82+O82+N82+M82+L82+K82+J82+I82+H82</f>
        <v>0</v>
      </c>
      <c r="AV82" s="392">
        <f t="shared" si="24"/>
        <v>0</v>
      </c>
    </row>
    <row r="83" spans="2:48" s="405" customFormat="1" ht="12.75" customHeight="1" outlineLevel="1" x14ac:dyDescent="0.15">
      <c r="B83" s="416" t="str">
        <f>+'FORMATO COSTEO C1'!C378</f>
        <v>1.3.2.2</v>
      </c>
      <c r="C83" s="417" t="str">
        <f>+'FORMATO COSTEO C1'!B$378</f>
        <v>Categoría de gasto</v>
      </c>
      <c r="D83" s="428"/>
      <c r="E83" s="429"/>
      <c r="F83" s="420">
        <f>+'FORMATO COSTEO C1'!G378</f>
        <v>0</v>
      </c>
      <c r="G83" s="423">
        <f>+'FORMATO COSTEO C1'!O378</f>
        <v>0</v>
      </c>
      <c r="H83" s="424">
        <f>IF( $F83=0,0,((($F83/$E$81)*'PLAN DE ADQUISICIONES'!F$37)*($G83/$F83)))</f>
        <v>0</v>
      </c>
      <c r="I83" s="420">
        <f>IF( $F83=0,0,((($F83/$E$81)*'PLAN DE ADQUISICIONES'!G$37)*($G83/$F83)))</f>
        <v>0</v>
      </c>
      <c r="J83" s="420">
        <f>IF( $F83=0,0,((($F83/$E$81)*'PLAN DE ADQUISICIONES'!H$37)*($G83/$F83)))</f>
        <v>0</v>
      </c>
      <c r="K83" s="420">
        <f>IF( $F83=0,0,((($F83/$E$81)*'PLAN DE ADQUISICIONES'!I$37)*($G83/$F83)))</f>
        <v>0</v>
      </c>
      <c r="L83" s="420">
        <f>IF( $F83=0,0,((($F83/$E$81)*'PLAN DE ADQUISICIONES'!J$37)*($G83/$F83)))</f>
        <v>0</v>
      </c>
      <c r="M83" s="420">
        <f>IF( $F83=0,0,((($F83/$E$81)*'PLAN DE ADQUISICIONES'!K$37)*($G83/$F83)))</f>
        <v>0</v>
      </c>
      <c r="N83" s="420">
        <f>IF( $F83=0,0,((($F83/$E$81)*'PLAN DE ADQUISICIONES'!L$37)*($G83/$F83)))</f>
        <v>0</v>
      </c>
      <c r="O83" s="420">
        <f>IF( $F83=0,0,((($F83/$E$81)*'PLAN DE ADQUISICIONES'!M$37)*($G83/$F83)))</f>
        <v>0</v>
      </c>
      <c r="P83" s="420">
        <f>IF( $F83=0,0,((($F83/$E$81)*'PLAN DE ADQUISICIONES'!N$37)*($G83/$F83)))</f>
        <v>0</v>
      </c>
      <c r="Q83" s="420">
        <f>IF( $F83=0,0,((($F83/$E$81)*'PLAN DE ADQUISICIONES'!O$37)*($G83/$F83)))</f>
        <v>0</v>
      </c>
      <c r="R83" s="420">
        <f>IF( $F83=0,0,((($F83/$E$81)*'PLAN DE ADQUISICIONES'!P$37)*($G83/$F83)))</f>
        <v>0</v>
      </c>
      <c r="S83" s="420">
        <f>IF( $F83=0,0,((($F83/$E$81)*'PLAN DE ADQUISICIONES'!Q$37)*($G83/$F83)))</f>
        <v>0</v>
      </c>
      <c r="T83" s="421">
        <f>H83+I83+J83+K83+L83+M83+N83+O83+P83+Q83+R83+S83</f>
        <v>0</v>
      </c>
      <c r="U83" s="425">
        <f>IF( $F83=0,0,((($F83/$E$81)*'PLAN DE ADQUISICIONES'!R$37)*($G83/$F83)))</f>
        <v>0</v>
      </c>
      <c r="V83" s="420">
        <f>IF( $F83=0,0,((($F83/$E$81)*'PLAN DE ADQUISICIONES'!S$37)*($G83/$F83)))</f>
        <v>0</v>
      </c>
      <c r="W83" s="420">
        <f>IF( $F83=0,0,((($F83/$E$81)*'PLAN DE ADQUISICIONES'!T$37)*($G83/$F83)))</f>
        <v>0</v>
      </c>
      <c r="X83" s="420">
        <f>IF( $F83=0,0,((($F83/$E$81)*'PLAN DE ADQUISICIONES'!U$37)*($G83/$F83)))</f>
        <v>0</v>
      </c>
      <c r="Y83" s="420">
        <f>IF( $F83=0,0,((($F83/$E$81)*'PLAN DE ADQUISICIONES'!V$37)*($G83/$F83)))</f>
        <v>0</v>
      </c>
      <c r="Z83" s="420">
        <f>IF( $F83=0,0,((($F83/$E$81)*'PLAN DE ADQUISICIONES'!W$37)*($G83/$F83)))</f>
        <v>0</v>
      </c>
      <c r="AA83" s="420">
        <f>IF( $F83=0,0,((($F83/$E$81)*'PLAN DE ADQUISICIONES'!X$37)*($G83/$F83)))</f>
        <v>0</v>
      </c>
      <c r="AB83" s="420">
        <f>IF( $F83=0,0,((($F83/$E$81)*'PLAN DE ADQUISICIONES'!Y$37)*($G83/$F83)))</f>
        <v>0</v>
      </c>
      <c r="AC83" s="420">
        <f>IF( $F83=0,0,((($F83/$E$81)*'PLAN DE ADQUISICIONES'!Z$37)*($G83/$F83)))</f>
        <v>0</v>
      </c>
      <c r="AD83" s="420">
        <f>IF( $F83=0,0,((($F83/$E$81)*'PLAN DE ADQUISICIONES'!AA$37)*($G83/$F83)))</f>
        <v>0</v>
      </c>
      <c r="AE83" s="420">
        <f>IF( $F83=0,0,((($F83/$E$81)*'PLAN DE ADQUISICIONES'!AB$37)*($G83/$F83)))</f>
        <v>0</v>
      </c>
      <c r="AF83" s="420">
        <f>IF( $F83=0,0,((($F83/$E$81)*'PLAN DE ADQUISICIONES'!AC$37)*($G83/$F83)))</f>
        <v>0</v>
      </c>
      <c r="AG83" s="423">
        <f>U83+V83+W83+X83+Y83+Z83+AA83+AB83+AC83+AD83+AE83+AF83</f>
        <v>0</v>
      </c>
      <c r="AH83" s="424">
        <f>IF( $F83=0,0,((($F83/$E$81)*'PLAN DE ADQUISICIONES'!AD$37)*($G83/$F83)))</f>
        <v>0</v>
      </c>
      <c r="AI83" s="420">
        <f>IF( $F83=0,0,((($F83/$E$81)*'PLAN DE ADQUISICIONES'!AE$37)*($G83/$F83)))</f>
        <v>0</v>
      </c>
      <c r="AJ83" s="420">
        <f>IF( $F83=0,0,((($F83/$E$81)*'PLAN DE ADQUISICIONES'!AF$37)*($G83/$F83)))</f>
        <v>0</v>
      </c>
      <c r="AK83" s="420">
        <f>IF( $F83=0,0,((($F83/$E$81)*'PLAN DE ADQUISICIONES'!AG$37)*($G83/$F83)))</f>
        <v>0</v>
      </c>
      <c r="AL83" s="420">
        <f>IF( $F83=0,0,((($F83/$E$81)*'PLAN DE ADQUISICIONES'!AH$37)*($G83/$F83)))</f>
        <v>0</v>
      </c>
      <c r="AM83" s="420">
        <f>IF( $F83=0,0,((($F83/$E$81)*'PLAN DE ADQUISICIONES'!AI$37)*($G83/$F83)))</f>
        <v>0</v>
      </c>
      <c r="AN83" s="420">
        <f>IF( $F83=0,0,((($F83/$E$81)*'PLAN DE ADQUISICIONES'!AJ$37)*($G83/$F83)))</f>
        <v>0</v>
      </c>
      <c r="AO83" s="420">
        <f>IF( $F83=0,0,((($F83/$E$81)*'PLAN DE ADQUISICIONES'!AK$37)*($G83/$F83)))</f>
        <v>0</v>
      </c>
      <c r="AP83" s="420">
        <f>IF( $F83=0,0,((($F83/$E$81)*'PLAN DE ADQUISICIONES'!AL$37)*($G83/$F83)))</f>
        <v>0</v>
      </c>
      <c r="AQ83" s="420">
        <f>IF( $F83=0,0,((($F83/$E$81)*'PLAN DE ADQUISICIONES'!AM$37)*($G83/$F83)))</f>
        <v>0</v>
      </c>
      <c r="AR83" s="420">
        <f>IF( $F83=0,0,((($F83/$E$81)*'PLAN DE ADQUISICIONES'!AN$37)*($G83/$F83)))</f>
        <v>0</v>
      </c>
      <c r="AS83" s="420">
        <f>IF( $F83=0,0,((($F83/$E$81)*'PLAN DE ADQUISICIONES'!AO$37)*($G83/$F83)))</f>
        <v>0</v>
      </c>
      <c r="AT83" s="423">
        <f>AH83+AI83+AJ83+AK83+AL83+AM83+AN83+AO83+AP83+AQ83+AR83+AS83</f>
        <v>0</v>
      </c>
      <c r="AU83" s="426">
        <f>AS83+AR83+AQ83+AP83+AO83+AN83+AM83+AL83+AK83+AJ83+AI83+AH83+AF83+AE83+AD83+AC83+AB83+AA83+Z83+Y83+X83+W83+V83+U83+S83+R83+Q83+P83+O83+N83+M83+L83+K83+J83+I83+H83</f>
        <v>0</v>
      </c>
      <c r="AV83" s="392">
        <f t="shared" si="24"/>
        <v>0</v>
      </c>
    </row>
    <row r="84" spans="2:48" s="394" customFormat="1" ht="12.75" customHeight="1" x14ac:dyDescent="0.15">
      <c r="B84" s="416" t="str">
        <f>+'FORMATO COSTEO C1'!C$384</f>
        <v>1.3.2.3</v>
      </c>
      <c r="C84" s="417" t="str">
        <f>+'FORMATO COSTEO C1'!B$384</f>
        <v>Categoría de gasto</v>
      </c>
      <c r="D84" s="428"/>
      <c r="E84" s="429"/>
      <c r="F84" s="420">
        <f>+'FORMATO COSTEO C1'!G384</f>
        <v>0</v>
      </c>
      <c r="G84" s="423">
        <f>+'FORMATO COSTEO C1'!O384</f>
        <v>0</v>
      </c>
      <c r="H84" s="424">
        <f>IF( $F84=0,0,((($F84/$E$81)*'PLAN DE ADQUISICIONES'!F$37)*($G84/$F84)))</f>
        <v>0</v>
      </c>
      <c r="I84" s="420">
        <f>IF( $F84=0,0,((($F84/$E$81)*'PLAN DE ADQUISICIONES'!G$37)*($G84/$F84)))</f>
        <v>0</v>
      </c>
      <c r="J84" s="420">
        <f>IF( $F84=0,0,((($F84/$E$81)*'PLAN DE ADQUISICIONES'!H$37)*($G84/$F84)))</f>
        <v>0</v>
      </c>
      <c r="K84" s="420">
        <f>IF( $F84=0,0,((($F84/$E$81)*'PLAN DE ADQUISICIONES'!I$37)*($G84/$F84)))</f>
        <v>0</v>
      </c>
      <c r="L84" s="420">
        <f>IF( $F84=0,0,((($F84/$E$81)*'PLAN DE ADQUISICIONES'!J$37)*($G84/$F84)))</f>
        <v>0</v>
      </c>
      <c r="M84" s="420">
        <f>IF( $F84=0,0,((($F84/$E$81)*'PLAN DE ADQUISICIONES'!K$37)*($G84/$F84)))</f>
        <v>0</v>
      </c>
      <c r="N84" s="420">
        <f>IF( $F84=0,0,((($F84/$E$81)*'PLAN DE ADQUISICIONES'!L$37)*($G84/$F84)))</f>
        <v>0</v>
      </c>
      <c r="O84" s="420">
        <f>IF( $F84=0,0,((($F84/$E$81)*'PLAN DE ADQUISICIONES'!M$37)*($G84/$F84)))</f>
        <v>0</v>
      </c>
      <c r="P84" s="420">
        <f>IF( $F84=0,0,((($F84/$E$81)*'PLAN DE ADQUISICIONES'!N$37)*($G84/$F84)))</f>
        <v>0</v>
      </c>
      <c r="Q84" s="420">
        <f>IF( $F84=0,0,((($F84/$E$81)*'PLAN DE ADQUISICIONES'!O$37)*($G84/$F84)))</f>
        <v>0</v>
      </c>
      <c r="R84" s="420">
        <f>IF( $F84=0,0,((($F84/$E$81)*'PLAN DE ADQUISICIONES'!P$37)*($G84/$F84)))</f>
        <v>0</v>
      </c>
      <c r="S84" s="420">
        <f>IF( $F84=0,0,((($F84/$E$81)*'PLAN DE ADQUISICIONES'!Q$37)*($G84/$F84)))</f>
        <v>0</v>
      </c>
      <c r="T84" s="421">
        <f>H84+I84+J84+K84+L84+M84+N84+O84+P84+Q84+R84+S84</f>
        <v>0</v>
      </c>
      <c r="U84" s="425">
        <f>IF( $F84=0,0,((($F84/$E$81)*'PLAN DE ADQUISICIONES'!R$37)*($G84/$F84)))</f>
        <v>0</v>
      </c>
      <c r="V84" s="420">
        <f>IF( $F84=0,0,((($F84/$E$81)*'PLAN DE ADQUISICIONES'!S$37)*($G84/$F84)))</f>
        <v>0</v>
      </c>
      <c r="W84" s="420">
        <f>IF( $F84=0,0,((($F84/$E$81)*'PLAN DE ADQUISICIONES'!T$37)*($G84/$F84)))</f>
        <v>0</v>
      </c>
      <c r="X84" s="420">
        <f>IF( $F84=0,0,((($F84/$E$81)*'PLAN DE ADQUISICIONES'!U$37)*($G84/$F84)))</f>
        <v>0</v>
      </c>
      <c r="Y84" s="420">
        <f>IF( $F84=0,0,((($F84/$E$81)*'PLAN DE ADQUISICIONES'!V$37)*($G84/$F84)))</f>
        <v>0</v>
      </c>
      <c r="Z84" s="420">
        <f>IF( $F84=0,0,((($F84/$E$81)*'PLAN DE ADQUISICIONES'!W$37)*($G84/$F84)))</f>
        <v>0</v>
      </c>
      <c r="AA84" s="420">
        <f>IF( $F84=0,0,((($F84/$E$81)*'PLAN DE ADQUISICIONES'!X$37)*($G84/$F84)))</f>
        <v>0</v>
      </c>
      <c r="AB84" s="420">
        <f>IF( $F84=0,0,((($F84/$E$81)*'PLAN DE ADQUISICIONES'!Y$37)*($G84/$F84)))</f>
        <v>0</v>
      </c>
      <c r="AC84" s="420">
        <f>IF( $F84=0,0,((($F84/$E$81)*'PLAN DE ADQUISICIONES'!Z$37)*($G84/$F84)))</f>
        <v>0</v>
      </c>
      <c r="AD84" s="420">
        <f>IF( $F84=0,0,((($F84/$E$81)*'PLAN DE ADQUISICIONES'!AA$37)*($G84/$F84)))</f>
        <v>0</v>
      </c>
      <c r="AE84" s="420">
        <f>IF( $F84=0,0,((($F84/$E$81)*'PLAN DE ADQUISICIONES'!AB$37)*($G84/$F84)))</f>
        <v>0</v>
      </c>
      <c r="AF84" s="420">
        <f>IF( $F84=0,0,((($F84/$E$81)*'PLAN DE ADQUISICIONES'!AC$37)*($G84/$F84)))</f>
        <v>0</v>
      </c>
      <c r="AG84" s="423">
        <f>U84+V84+W84+X84+Y84+Z84+AA84+AB84+AC84+AD84+AE84+AF84</f>
        <v>0</v>
      </c>
      <c r="AH84" s="424">
        <f>IF( $F84=0,0,((($F84/$E$81)*'PLAN DE ADQUISICIONES'!AD$37)*($G84/$F84)))</f>
        <v>0</v>
      </c>
      <c r="AI84" s="420">
        <f>IF( $F84=0,0,((($F84/$E$81)*'PLAN DE ADQUISICIONES'!AE$37)*($G84/$F84)))</f>
        <v>0</v>
      </c>
      <c r="AJ84" s="420">
        <f>IF( $F84=0,0,((($F84/$E$81)*'PLAN DE ADQUISICIONES'!AF$37)*($G84/$F84)))</f>
        <v>0</v>
      </c>
      <c r="AK84" s="420">
        <f>IF( $F84=0,0,((($F84/$E$81)*'PLAN DE ADQUISICIONES'!AG$37)*($G84/$F84)))</f>
        <v>0</v>
      </c>
      <c r="AL84" s="420">
        <f>IF( $F84=0,0,((($F84/$E$81)*'PLAN DE ADQUISICIONES'!AH$37)*($G84/$F84)))</f>
        <v>0</v>
      </c>
      <c r="AM84" s="420">
        <f>IF( $F84=0,0,((($F84/$E$81)*'PLAN DE ADQUISICIONES'!AI$37)*($G84/$F84)))</f>
        <v>0</v>
      </c>
      <c r="AN84" s="420">
        <f>IF( $F84=0,0,((($F84/$E$81)*'PLAN DE ADQUISICIONES'!AJ$37)*($G84/$F84)))</f>
        <v>0</v>
      </c>
      <c r="AO84" s="420">
        <f>IF( $F84=0,0,((($F84/$E$81)*'PLAN DE ADQUISICIONES'!AK$37)*($G84/$F84)))</f>
        <v>0</v>
      </c>
      <c r="AP84" s="420">
        <f>IF( $F84=0,0,((($F84/$E$81)*'PLAN DE ADQUISICIONES'!AL$37)*($G84/$F84)))</f>
        <v>0</v>
      </c>
      <c r="AQ84" s="420">
        <f>IF( $F84=0,0,((($F84/$E$81)*'PLAN DE ADQUISICIONES'!AM$37)*($G84/$F84)))</f>
        <v>0</v>
      </c>
      <c r="AR84" s="420">
        <f>IF( $F84=0,0,((($F84/$E$81)*'PLAN DE ADQUISICIONES'!AN$37)*($G84/$F84)))</f>
        <v>0</v>
      </c>
      <c r="AS84" s="420">
        <f>IF( $F84=0,0,((($F84/$E$81)*'PLAN DE ADQUISICIONES'!AO$37)*($G84/$F84)))</f>
        <v>0</v>
      </c>
      <c r="AT84" s="423">
        <f>AH84+AI84+AJ84+AK84+AL84+AM84+AN84+AO84+AP84+AQ84+AR84+AS84</f>
        <v>0</v>
      </c>
      <c r="AU84" s="426">
        <f>AS84+AR84+AQ84+AP84+AO84+AN84+AM84+AL84+AK84+AJ84+AI84+AH84+AF84+AE84+AD84+AC84+AB84+AA84+Z84+Y84+X84+W84+V84+U84+S84+R84+Q84+P84+O84+N84+M84+L84+K84+J84+I84+H84</f>
        <v>0</v>
      </c>
      <c r="AV84" s="392">
        <f t="shared" si="24"/>
        <v>0</v>
      </c>
    </row>
    <row r="85" spans="2:48" s="394" customFormat="1" ht="12.75" customHeight="1" x14ac:dyDescent="0.15">
      <c r="B85" s="416" t="str">
        <f>+'FORMATO COSTEO C1'!C390</f>
        <v>1.3.2.4</v>
      </c>
      <c r="C85" s="417" t="str">
        <f>+'FORMATO COSTEO C1'!B$390</f>
        <v>Categoría de gasto</v>
      </c>
      <c r="D85" s="428"/>
      <c r="E85" s="429"/>
      <c r="F85" s="420">
        <f>+'FORMATO COSTEO C1'!G390</f>
        <v>0</v>
      </c>
      <c r="G85" s="423">
        <f>+'FORMATO COSTEO C1'!O390</f>
        <v>0</v>
      </c>
      <c r="H85" s="424">
        <f>IF( $F85=0,0,((($F85/$E$81)*'PLAN DE ADQUISICIONES'!F$37)*($G85/$F85)))</f>
        <v>0</v>
      </c>
      <c r="I85" s="420">
        <f>IF( $F85=0,0,((($F85/$E$81)*'PLAN DE ADQUISICIONES'!G$37)*($G85/$F85)))</f>
        <v>0</v>
      </c>
      <c r="J85" s="420">
        <f>IF( $F85=0,0,((($F85/$E$81)*'PLAN DE ADQUISICIONES'!H$37)*($G85/$F85)))</f>
        <v>0</v>
      </c>
      <c r="K85" s="420">
        <f>IF( $F85=0,0,((($F85/$E$81)*'PLAN DE ADQUISICIONES'!I$37)*($G85/$F85)))</f>
        <v>0</v>
      </c>
      <c r="L85" s="420">
        <f>IF( $F85=0,0,((($F85/$E$81)*'PLAN DE ADQUISICIONES'!J$37)*($G85/$F85)))</f>
        <v>0</v>
      </c>
      <c r="M85" s="420">
        <f>IF( $F85=0,0,((($F85/$E$81)*'PLAN DE ADQUISICIONES'!K$37)*($G85/$F85)))</f>
        <v>0</v>
      </c>
      <c r="N85" s="420">
        <f>IF( $F85=0,0,((($F85/$E$81)*'PLAN DE ADQUISICIONES'!L$37)*($G85/$F85)))</f>
        <v>0</v>
      </c>
      <c r="O85" s="420">
        <f>IF( $F85=0,0,((($F85/$E$81)*'PLAN DE ADQUISICIONES'!M$37)*($G85/$F85)))</f>
        <v>0</v>
      </c>
      <c r="P85" s="420">
        <f>IF( $F85=0,0,((($F85/$E$81)*'PLAN DE ADQUISICIONES'!N$37)*($G85/$F85)))</f>
        <v>0</v>
      </c>
      <c r="Q85" s="420">
        <f>IF( $F85=0,0,((($F85/$E$81)*'PLAN DE ADQUISICIONES'!O$37)*($G85/$F85)))</f>
        <v>0</v>
      </c>
      <c r="R85" s="420">
        <f>IF( $F85=0,0,((($F85/$E$81)*'PLAN DE ADQUISICIONES'!P$37)*($G85/$F85)))</f>
        <v>0</v>
      </c>
      <c r="S85" s="420">
        <f>IF( $F85=0,0,((($F85/$E$81)*'PLAN DE ADQUISICIONES'!Q$37)*($G85/$F85)))</f>
        <v>0</v>
      </c>
      <c r="T85" s="421">
        <f>H85+I85+J85+K85+L85+M85+N85+O85+P85+Q85+R85+S85</f>
        <v>0</v>
      </c>
      <c r="U85" s="425">
        <f>IF( $F85=0,0,((($F85/$E$81)*'PLAN DE ADQUISICIONES'!R$37)*($G85/$F85)))</f>
        <v>0</v>
      </c>
      <c r="V85" s="420">
        <f>IF( $F85=0,0,((($F85/$E$81)*'PLAN DE ADQUISICIONES'!S$37)*($G85/$F85)))</f>
        <v>0</v>
      </c>
      <c r="W85" s="420">
        <f>IF( $F85=0,0,((($F85/$E$81)*'PLAN DE ADQUISICIONES'!T$37)*($G85/$F85)))</f>
        <v>0</v>
      </c>
      <c r="X85" s="420">
        <f>IF( $F85=0,0,((($F85/$E$81)*'PLAN DE ADQUISICIONES'!U$37)*($G85/$F85)))</f>
        <v>0</v>
      </c>
      <c r="Y85" s="420">
        <f>IF( $F85=0,0,((($F85/$E$81)*'PLAN DE ADQUISICIONES'!V$37)*($G85/$F85)))</f>
        <v>0</v>
      </c>
      <c r="Z85" s="420">
        <f>IF( $F85=0,0,((($F85/$E$81)*'PLAN DE ADQUISICIONES'!W$37)*($G85/$F85)))</f>
        <v>0</v>
      </c>
      <c r="AA85" s="420">
        <f>IF( $F85=0,0,((($F85/$E$81)*'PLAN DE ADQUISICIONES'!X$37)*($G85/$F85)))</f>
        <v>0</v>
      </c>
      <c r="AB85" s="420">
        <f>IF( $F85=0,0,((($F85/$E$81)*'PLAN DE ADQUISICIONES'!Y$37)*($G85/$F85)))</f>
        <v>0</v>
      </c>
      <c r="AC85" s="420">
        <f>IF( $F85=0,0,((($F85/$E$81)*'PLAN DE ADQUISICIONES'!Z$37)*($G85/$F85)))</f>
        <v>0</v>
      </c>
      <c r="AD85" s="420">
        <f>IF( $F85=0,0,((($F85/$E$81)*'PLAN DE ADQUISICIONES'!AA$37)*($G85/$F85)))</f>
        <v>0</v>
      </c>
      <c r="AE85" s="420">
        <f>IF( $F85=0,0,((($F85/$E$81)*'PLAN DE ADQUISICIONES'!AB$37)*($G85/$F85)))</f>
        <v>0</v>
      </c>
      <c r="AF85" s="420">
        <f>IF( $F85=0,0,((($F85/$E$81)*'PLAN DE ADQUISICIONES'!AC$37)*($G85/$F85)))</f>
        <v>0</v>
      </c>
      <c r="AG85" s="423">
        <f>U85+V85+W85+X85+Y85+Z85+AA85+AB85+AC85+AD85+AE85+AF85</f>
        <v>0</v>
      </c>
      <c r="AH85" s="424">
        <f>IF( $F85=0,0,((($F85/$E$81)*'PLAN DE ADQUISICIONES'!AD$37)*($G85/$F85)))</f>
        <v>0</v>
      </c>
      <c r="AI85" s="420">
        <f>IF( $F85=0,0,((($F85/$E$81)*'PLAN DE ADQUISICIONES'!AE$37)*($G85/$F85)))</f>
        <v>0</v>
      </c>
      <c r="AJ85" s="420">
        <f>IF( $F85=0,0,((($F85/$E$81)*'PLAN DE ADQUISICIONES'!AF$37)*($G85/$F85)))</f>
        <v>0</v>
      </c>
      <c r="AK85" s="420">
        <f>IF( $F85=0,0,((($F85/$E$81)*'PLAN DE ADQUISICIONES'!AG$37)*($G85/$F85)))</f>
        <v>0</v>
      </c>
      <c r="AL85" s="420">
        <f>IF( $F85=0,0,((($F85/$E$81)*'PLAN DE ADQUISICIONES'!AH$37)*($G85/$F85)))</f>
        <v>0</v>
      </c>
      <c r="AM85" s="420">
        <f>IF( $F85=0,0,((($F85/$E$81)*'PLAN DE ADQUISICIONES'!AI$37)*($G85/$F85)))</f>
        <v>0</v>
      </c>
      <c r="AN85" s="420">
        <f>IF( $F85=0,0,((($F85/$E$81)*'PLAN DE ADQUISICIONES'!AJ$37)*($G85/$F85)))</f>
        <v>0</v>
      </c>
      <c r="AO85" s="420">
        <f>IF( $F85=0,0,((($F85/$E$81)*'PLAN DE ADQUISICIONES'!AK$37)*($G85/$F85)))</f>
        <v>0</v>
      </c>
      <c r="AP85" s="420">
        <f>IF( $F85=0,0,((($F85/$E$81)*'PLAN DE ADQUISICIONES'!AL$37)*($G85/$F85)))</f>
        <v>0</v>
      </c>
      <c r="AQ85" s="420">
        <f>IF( $F85=0,0,((($F85/$E$81)*'PLAN DE ADQUISICIONES'!AM$37)*($G85/$F85)))</f>
        <v>0</v>
      </c>
      <c r="AR85" s="420">
        <f>IF( $F85=0,0,((($F85/$E$81)*'PLAN DE ADQUISICIONES'!AN$37)*($G85/$F85)))</f>
        <v>0</v>
      </c>
      <c r="AS85" s="420">
        <f>IF( $F85=0,0,((($F85/$E$81)*'PLAN DE ADQUISICIONES'!AO$37)*($G85/$F85)))</f>
        <v>0</v>
      </c>
      <c r="AT85" s="423">
        <f>AH85+AI85+AJ85+AK85+AL85+AM85+AN85+AO85+AP85+AQ85+AR85+AS85</f>
        <v>0</v>
      </c>
      <c r="AU85" s="426">
        <f>AS85+AR85+AQ85+AP85+AO85+AN85+AM85+AL85+AK85+AJ85+AI85+AH85+AF85+AE85+AD85+AC85+AB85+AA85+Z85+Y85+X85+W85+V85+U85+S85+R85+Q85+P85+O85+N85+M85+L85+K85+J85+I85+H85</f>
        <v>0</v>
      </c>
      <c r="AV85" s="392">
        <f t="shared" si="24"/>
        <v>0</v>
      </c>
    </row>
    <row r="86" spans="2:48" s="394" customFormat="1" ht="12.75" customHeight="1" x14ac:dyDescent="0.15">
      <c r="B86" s="416" t="str">
        <f>+'FORMATO COSTEO C1'!C$396</f>
        <v>1.3.2.5</v>
      </c>
      <c r="C86" s="417" t="str">
        <f>+'FORMATO COSTEO C1'!B$396</f>
        <v>Categoría de gasto</v>
      </c>
      <c r="D86" s="428"/>
      <c r="E86" s="429"/>
      <c r="F86" s="420">
        <f>+'FORMATO COSTEO C1'!G396</f>
        <v>0</v>
      </c>
      <c r="G86" s="423">
        <f>+'FORMATO COSTEO C1'!O396</f>
        <v>0</v>
      </c>
      <c r="H86" s="424">
        <f>IF( $F86=0,0,((($F86/$E$81)*'PLAN DE ADQUISICIONES'!F$37)*($G86/$F86)))</f>
        <v>0</v>
      </c>
      <c r="I86" s="420">
        <f>IF( $F86=0,0,((($F86/$E$81)*'PLAN DE ADQUISICIONES'!G$37)*($G86/$F86)))</f>
        <v>0</v>
      </c>
      <c r="J86" s="420">
        <f>IF( $F86=0,0,((($F86/$E$81)*'PLAN DE ADQUISICIONES'!H$37)*($G86/$F86)))</f>
        <v>0</v>
      </c>
      <c r="K86" s="420">
        <f>IF( $F86=0,0,((($F86/$E$81)*'PLAN DE ADQUISICIONES'!I$37)*($G86/$F86)))</f>
        <v>0</v>
      </c>
      <c r="L86" s="420">
        <f>IF( $F86=0,0,((($F86/$E$81)*'PLAN DE ADQUISICIONES'!J$37)*($G86/$F86)))</f>
        <v>0</v>
      </c>
      <c r="M86" s="420">
        <f>IF( $F86=0,0,((($F86/$E$81)*'PLAN DE ADQUISICIONES'!K$37)*($G86/$F86)))</f>
        <v>0</v>
      </c>
      <c r="N86" s="420">
        <f>IF( $F86=0,0,((($F86/$E$81)*'PLAN DE ADQUISICIONES'!L$37)*($G86/$F86)))</f>
        <v>0</v>
      </c>
      <c r="O86" s="420">
        <f>IF( $F86=0,0,((($F86/$E$81)*'PLAN DE ADQUISICIONES'!M$37)*($G86/$F86)))</f>
        <v>0</v>
      </c>
      <c r="P86" s="420">
        <f>IF( $F86=0,0,((($F86/$E$81)*'PLAN DE ADQUISICIONES'!N$37)*($G86/$F86)))</f>
        <v>0</v>
      </c>
      <c r="Q86" s="420">
        <f>IF( $F86=0,0,((($F86/$E$81)*'PLAN DE ADQUISICIONES'!O$37)*($G86/$F86)))</f>
        <v>0</v>
      </c>
      <c r="R86" s="420">
        <f>IF( $F86=0,0,((($F86/$E$81)*'PLAN DE ADQUISICIONES'!P$37)*($G86/$F86)))</f>
        <v>0</v>
      </c>
      <c r="S86" s="420">
        <f>IF( $F86=0,0,((($F86/$E$81)*'PLAN DE ADQUISICIONES'!Q$37)*($G86/$F86)))</f>
        <v>0</v>
      </c>
      <c r="T86" s="421">
        <f>H86+I86+J86+K86+L86+M86+N86+O86+P86+Q86+R86+S86</f>
        <v>0</v>
      </c>
      <c r="U86" s="425">
        <f>IF( $F86=0,0,((($F86/$E$81)*'PLAN DE ADQUISICIONES'!R$37)*($G86/$F86)))</f>
        <v>0</v>
      </c>
      <c r="V86" s="420">
        <f>IF( $F86=0,0,((($F86/$E$81)*'PLAN DE ADQUISICIONES'!S$37)*($G86/$F86)))</f>
        <v>0</v>
      </c>
      <c r="W86" s="420">
        <f>IF( $F86=0,0,((($F86/$E$81)*'PLAN DE ADQUISICIONES'!T$37)*($G86/$F86)))</f>
        <v>0</v>
      </c>
      <c r="X86" s="420">
        <f>IF( $F86=0,0,((($F86/$E$81)*'PLAN DE ADQUISICIONES'!U$37)*($G86/$F86)))</f>
        <v>0</v>
      </c>
      <c r="Y86" s="420">
        <f>IF( $F86=0,0,((($F86/$E$81)*'PLAN DE ADQUISICIONES'!V$37)*($G86/$F86)))</f>
        <v>0</v>
      </c>
      <c r="Z86" s="420">
        <f>IF( $F86=0,0,((($F86/$E$81)*'PLAN DE ADQUISICIONES'!W$37)*($G86/$F86)))</f>
        <v>0</v>
      </c>
      <c r="AA86" s="420">
        <f>IF( $F86=0,0,((($F86/$E$81)*'PLAN DE ADQUISICIONES'!X$37)*($G86/$F86)))</f>
        <v>0</v>
      </c>
      <c r="AB86" s="420">
        <f>IF( $F86=0,0,((($F86/$E$81)*'PLAN DE ADQUISICIONES'!Y$37)*($G86/$F86)))</f>
        <v>0</v>
      </c>
      <c r="AC86" s="420">
        <f>IF( $F86=0,0,((($F86/$E$81)*'PLAN DE ADQUISICIONES'!Z$37)*($G86/$F86)))</f>
        <v>0</v>
      </c>
      <c r="AD86" s="420">
        <f>IF( $F86=0,0,((($F86/$E$81)*'PLAN DE ADQUISICIONES'!AA$37)*($G86/$F86)))</f>
        <v>0</v>
      </c>
      <c r="AE86" s="420">
        <f>IF( $F86=0,0,((($F86/$E$81)*'PLAN DE ADQUISICIONES'!AB$37)*($G86/$F86)))</f>
        <v>0</v>
      </c>
      <c r="AF86" s="420">
        <f>IF( $F86=0,0,((($F86/$E$81)*'PLAN DE ADQUISICIONES'!AC$37)*($G86/$F86)))</f>
        <v>0</v>
      </c>
      <c r="AG86" s="423">
        <f>U86+V86+W86+X86+Y86+Z86+AA86+AB86+AC86+AD86+AE86+AF86</f>
        <v>0</v>
      </c>
      <c r="AH86" s="424">
        <f>IF( $F86=0,0,((($F86/$E$81)*'PLAN DE ADQUISICIONES'!AD$37)*($G86/$F86)))</f>
        <v>0</v>
      </c>
      <c r="AI86" s="420">
        <f>IF( $F86=0,0,((($F86/$E$81)*'PLAN DE ADQUISICIONES'!AE$37)*($G86/$F86)))</f>
        <v>0</v>
      </c>
      <c r="AJ86" s="420">
        <f>IF( $F86=0,0,((($F86/$E$81)*'PLAN DE ADQUISICIONES'!AF$37)*($G86/$F86)))</f>
        <v>0</v>
      </c>
      <c r="AK86" s="420">
        <f>IF( $F86=0,0,((($F86/$E$81)*'PLAN DE ADQUISICIONES'!AG$37)*($G86/$F86)))</f>
        <v>0</v>
      </c>
      <c r="AL86" s="420">
        <f>IF( $F86=0,0,((($F86/$E$81)*'PLAN DE ADQUISICIONES'!AH$37)*($G86/$F86)))</f>
        <v>0</v>
      </c>
      <c r="AM86" s="420">
        <f>IF( $F86=0,0,((($F86/$E$81)*'PLAN DE ADQUISICIONES'!AI$37)*($G86/$F86)))</f>
        <v>0</v>
      </c>
      <c r="AN86" s="420">
        <f>IF( $F86=0,0,((($F86/$E$81)*'PLAN DE ADQUISICIONES'!AJ$37)*($G86/$F86)))</f>
        <v>0</v>
      </c>
      <c r="AO86" s="420">
        <f>IF( $F86=0,0,((($F86/$E$81)*'PLAN DE ADQUISICIONES'!AK$37)*($G86/$F86)))</f>
        <v>0</v>
      </c>
      <c r="AP86" s="420">
        <f>IF( $F86=0,0,((($F86/$E$81)*'PLAN DE ADQUISICIONES'!AL$37)*($G86/$F86)))</f>
        <v>0</v>
      </c>
      <c r="AQ86" s="420">
        <f>IF( $F86=0,0,((($F86/$E$81)*'PLAN DE ADQUISICIONES'!AM$37)*($G86/$F86)))</f>
        <v>0</v>
      </c>
      <c r="AR86" s="420">
        <f>IF( $F86=0,0,((($F86/$E$81)*'PLAN DE ADQUISICIONES'!AN$37)*($G86/$F86)))</f>
        <v>0</v>
      </c>
      <c r="AS86" s="420">
        <f>IF( $F86=0,0,((($F86/$E$81)*'PLAN DE ADQUISICIONES'!AO$37)*($G86/$F86)))</f>
        <v>0</v>
      </c>
      <c r="AT86" s="423">
        <f>AH86+AI86+AJ86+AK86+AL86+AM86+AN86+AO86+AP86+AQ86+AR86+AS86</f>
        <v>0</v>
      </c>
      <c r="AU86" s="426">
        <f>AS86+AR86+AQ86+AP86+AO86+AN86+AM86+AL86+AK86+AJ86+AI86+AH86+AF86+AE86+AD86+AC86+AB86+AA86+Z86+Y86+X86+W86+V86+U86+S86+R86+Q86+P86+O86+N86+M86+L86+K86+J86+I86+H86</f>
        <v>0</v>
      </c>
      <c r="AV86" s="392">
        <f t="shared" si="24"/>
        <v>0</v>
      </c>
    </row>
    <row r="87" spans="2:48" s="405" customFormat="1" ht="12.75" customHeight="1" outlineLevel="1" x14ac:dyDescent="0.15">
      <c r="B87" s="406" t="str">
        <f>+'FORMATO COSTEO C1'!C$402</f>
        <v>1.3.3</v>
      </c>
      <c r="C87" s="430">
        <f>+'FORMATO COSTEO C1'!B$402</f>
        <v>0</v>
      </c>
      <c r="D87" s="408" t="str">
        <f>+'FORMATO COSTEO C1'!D$402</f>
        <v>Unidad medida</v>
      </c>
      <c r="E87" s="409">
        <f>+'FORMATO COSTEO C1'!E$402</f>
        <v>0</v>
      </c>
      <c r="F87" s="410">
        <f>SUM(F88:F92)</f>
        <v>0</v>
      </c>
      <c r="G87" s="413">
        <f t="shared" ref="G87:AS87" si="26">SUM(G88:G92)</f>
        <v>0</v>
      </c>
      <c r="H87" s="414">
        <f t="shared" si="26"/>
        <v>0</v>
      </c>
      <c r="I87" s="410">
        <f>SUM(I88:I92)</f>
        <v>0</v>
      </c>
      <c r="J87" s="410">
        <f>SUM(J88:J92)</f>
        <v>0</v>
      </c>
      <c r="K87" s="410">
        <f>SUM(K88:K92)</f>
        <v>0</v>
      </c>
      <c r="L87" s="410">
        <f>SUM(L88:L92)</f>
        <v>0</v>
      </c>
      <c r="M87" s="410">
        <f>SUM(M88:M92)</f>
        <v>0</v>
      </c>
      <c r="N87" s="410">
        <f t="shared" si="26"/>
        <v>0</v>
      </c>
      <c r="O87" s="410">
        <f t="shared" si="26"/>
        <v>0</v>
      </c>
      <c r="P87" s="410">
        <f t="shared" si="26"/>
        <v>0</v>
      </c>
      <c r="Q87" s="410">
        <f t="shared" si="26"/>
        <v>0</v>
      </c>
      <c r="R87" s="410">
        <f t="shared" si="26"/>
        <v>0</v>
      </c>
      <c r="S87" s="410">
        <f t="shared" si="26"/>
        <v>0</v>
      </c>
      <c r="T87" s="411">
        <f>SUM(T88:T92)</f>
        <v>0</v>
      </c>
      <c r="U87" s="412">
        <f t="shared" si="26"/>
        <v>0</v>
      </c>
      <c r="V87" s="410">
        <f t="shared" si="26"/>
        <v>0</v>
      </c>
      <c r="W87" s="410">
        <f t="shared" si="26"/>
        <v>0</v>
      </c>
      <c r="X87" s="410">
        <f t="shared" si="26"/>
        <v>0</v>
      </c>
      <c r="Y87" s="410">
        <f t="shared" si="26"/>
        <v>0</v>
      </c>
      <c r="Z87" s="410">
        <f t="shared" si="26"/>
        <v>0</v>
      </c>
      <c r="AA87" s="410">
        <f t="shared" si="26"/>
        <v>0</v>
      </c>
      <c r="AB87" s="410">
        <f t="shared" si="26"/>
        <v>0</v>
      </c>
      <c r="AC87" s="410">
        <f t="shared" si="26"/>
        <v>0</v>
      </c>
      <c r="AD87" s="410">
        <f t="shared" si="26"/>
        <v>0</v>
      </c>
      <c r="AE87" s="410">
        <f t="shared" si="26"/>
        <v>0</v>
      </c>
      <c r="AF87" s="410">
        <f t="shared" si="26"/>
        <v>0</v>
      </c>
      <c r="AG87" s="413">
        <f t="shared" si="26"/>
        <v>0</v>
      </c>
      <c r="AH87" s="414">
        <f t="shared" si="26"/>
        <v>0</v>
      </c>
      <c r="AI87" s="410">
        <f t="shared" si="26"/>
        <v>0</v>
      </c>
      <c r="AJ87" s="410">
        <f t="shared" si="26"/>
        <v>0</v>
      </c>
      <c r="AK87" s="410">
        <f t="shared" si="26"/>
        <v>0</v>
      </c>
      <c r="AL87" s="410">
        <f t="shared" si="26"/>
        <v>0</v>
      </c>
      <c r="AM87" s="410">
        <f t="shared" si="26"/>
        <v>0</v>
      </c>
      <c r="AN87" s="410">
        <f t="shared" si="26"/>
        <v>0</v>
      </c>
      <c r="AO87" s="410">
        <f t="shared" si="26"/>
        <v>0</v>
      </c>
      <c r="AP87" s="410">
        <f t="shared" si="26"/>
        <v>0</v>
      </c>
      <c r="AQ87" s="410">
        <f t="shared" si="26"/>
        <v>0</v>
      </c>
      <c r="AR87" s="410">
        <f t="shared" si="26"/>
        <v>0</v>
      </c>
      <c r="AS87" s="410">
        <f t="shared" si="26"/>
        <v>0</v>
      </c>
      <c r="AT87" s="413">
        <f>SUM(AT88:AT92)</f>
        <v>0</v>
      </c>
      <c r="AU87" s="415">
        <f>SUM(AU88:AU92)</f>
        <v>0</v>
      </c>
      <c r="AV87" s="392">
        <f t="shared" si="24"/>
        <v>0</v>
      </c>
    </row>
    <row r="88" spans="2:48" s="405" customFormat="1" ht="12.75" customHeight="1" outlineLevel="1" x14ac:dyDescent="0.15">
      <c r="B88" s="416" t="str">
        <f>+'FORMATO COSTEO C1'!C$404</f>
        <v>1.3.3.1</v>
      </c>
      <c r="C88" s="417" t="str">
        <f>+'FORMATO COSTEO C1'!B$404</f>
        <v>Categoría de gasto</v>
      </c>
      <c r="D88" s="428"/>
      <c r="E88" s="429"/>
      <c r="F88" s="420">
        <f>+'FORMATO COSTEO C1'!G404</f>
        <v>0</v>
      </c>
      <c r="G88" s="423">
        <f>+'FORMATO COSTEO C1'!O404</f>
        <v>0</v>
      </c>
      <c r="H88" s="560">
        <f>IF( $F88=0,0,((($F88/$E$87)*'PLAN DE ADQUISICIONES'!F$38)*($G88/$F88)))</f>
        <v>0</v>
      </c>
      <c r="I88" s="420">
        <f>IF( $F88=0,0,((($F88/$E$87)*'PLAN DE ADQUISICIONES'!G$38)*($G88/$F88)))</f>
        <v>0</v>
      </c>
      <c r="J88" s="420">
        <f>IF( $F88=0,0,((($F88/$E$87)*'PLAN DE ADQUISICIONES'!H$38)*($G88/$F88)))</f>
        <v>0</v>
      </c>
      <c r="K88" s="420">
        <f>IF( $F88=0,0,((($F88/$E$87)*'PLAN DE ADQUISICIONES'!I$38)*($G88/$F88)))</f>
        <v>0</v>
      </c>
      <c r="L88" s="420">
        <f>IF( $F88=0,0,((($F88/$E$87)*'PLAN DE ADQUISICIONES'!J$38)*($G88/$F88)))</f>
        <v>0</v>
      </c>
      <c r="M88" s="420">
        <f>IF( $F88=0,0,((($F88/$E$87)*'PLAN DE ADQUISICIONES'!K$38)*($G88/$F88)))</f>
        <v>0</v>
      </c>
      <c r="N88" s="420">
        <f>IF( $F88=0,0,((($F88/$E$87)*'PLAN DE ADQUISICIONES'!L$38)*($G88/$F88)))</f>
        <v>0</v>
      </c>
      <c r="O88" s="420">
        <f>IF( $F88=0,0,((($F88/$E$87)*'PLAN DE ADQUISICIONES'!M$38)*($G88/$F88)))</f>
        <v>0</v>
      </c>
      <c r="P88" s="420">
        <f>IF( $F88=0,0,((($F88/$E$87)*'PLAN DE ADQUISICIONES'!N$38)*($G88/$F88)))</f>
        <v>0</v>
      </c>
      <c r="Q88" s="420">
        <f>IF( $F88=0,0,((($F88/$E$87)*'PLAN DE ADQUISICIONES'!O$38)*($G88/$F88)))</f>
        <v>0</v>
      </c>
      <c r="R88" s="420">
        <f>IF( $F88=0,0,((($F88/$E$87)*'PLAN DE ADQUISICIONES'!P$38)*($G88/$F88)))</f>
        <v>0</v>
      </c>
      <c r="S88" s="420">
        <f>IF( $F88=0,0,((($F88/$E$87)*'PLAN DE ADQUISICIONES'!Q$38)*($G88/$F88)))</f>
        <v>0</v>
      </c>
      <c r="T88" s="421">
        <f>H88+I88+J88+K88+L88+M88+N88+O88+P88+Q88+R88+S88</f>
        <v>0</v>
      </c>
      <c r="U88" s="425">
        <f>IF( $F88=0,0,((($F88/$E$87)*'PLAN DE ADQUISICIONES'!R$38)*($G88/$F88)))</f>
        <v>0</v>
      </c>
      <c r="V88" s="420">
        <f>IF( $F88=0,0,((($F88/$E$87)*'PLAN DE ADQUISICIONES'!S$38)*($G88/$F88)))</f>
        <v>0</v>
      </c>
      <c r="W88" s="420">
        <f>IF( $F88=0,0,((($F88/$E$87)*'PLAN DE ADQUISICIONES'!T$38)*($G88/$F88)))</f>
        <v>0</v>
      </c>
      <c r="X88" s="420">
        <f>IF( $F88=0,0,((($F88/$E$87)*'PLAN DE ADQUISICIONES'!U$38)*($G88/$F88)))</f>
        <v>0</v>
      </c>
      <c r="Y88" s="420">
        <f>IF( $F88=0,0,((($F88/$E$87)*'PLAN DE ADQUISICIONES'!V$38)*($G88/$F88)))</f>
        <v>0</v>
      </c>
      <c r="Z88" s="420">
        <f>IF( $F88=0,0,((($F88/$E$87)*'PLAN DE ADQUISICIONES'!W$38)*($G88/$F88)))</f>
        <v>0</v>
      </c>
      <c r="AA88" s="420">
        <f>IF( $F88=0,0,((($F88/$E$87)*'PLAN DE ADQUISICIONES'!X$38)*($G88/$F88)))</f>
        <v>0</v>
      </c>
      <c r="AB88" s="420">
        <f>IF( $F88=0,0,((($F88/$E$87)*'PLAN DE ADQUISICIONES'!Y$38)*($G88/$F88)))</f>
        <v>0</v>
      </c>
      <c r="AC88" s="420">
        <f>IF( $F88=0,0,((($F88/$E$87)*'PLAN DE ADQUISICIONES'!Z$38)*($G88/$F88)))</f>
        <v>0</v>
      </c>
      <c r="AD88" s="420">
        <f>IF( $F88=0,0,((($F88/$E$87)*'PLAN DE ADQUISICIONES'!AA$38)*($G88/$F88)))</f>
        <v>0</v>
      </c>
      <c r="AE88" s="420">
        <f>IF( $F88=0,0,((($F88/$E$87)*'PLAN DE ADQUISICIONES'!AB$38)*($G88/$F88)))</f>
        <v>0</v>
      </c>
      <c r="AF88" s="420">
        <f>IF( $F88=0,0,((($F88/$E$87)*'PLAN DE ADQUISICIONES'!AC$38)*($G88/$F88)))</f>
        <v>0</v>
      </c>
      <c r="AG88" s="423">
        <f>U88+V88+W88+X88+Y88+Z88+AA88+AB88+AC88+AD88+AE88+AF88</f>
        <v>0</v>
      </c>
      <c r="AH88" s="424">
        <f>IF( $F88=0,0,((($F88/$E$87)*'PLAN DE ADQUISICIONES'!AD$38)*($G88/$F88)))</f>
        <v>0</v>
      </c>
      <c r="AI88" s="420">
        <f>IF( $F88=0,0,((($F88/$E$87)*'PLAN DE ADQUISICIONES'!AE$38)*($G88/$F88)))</f>
        <v>0</v>
      </c>
      <c r="AJ88" s="420">
        <f>IF( $F88=0,0,((($F88/$E$87)*'PLAN DE ADQUISICIONES'!AF$38)*($G88/$F88)))</f>
        <v>0</v>
      </c>
      <c r="AK88" s="420">
        <f>IF( $F88=0,0,((($F88/$E$87)*'PLAN DE ADQUISICIONES'!AG$38)*($G88/$F88)))</f>
        <v>0</v>
      </c>
      <c r="AL88" s="420">
        <f>IF( $F88=0,0,((($F88/$E$87)*'PLAN DE ADQUISICIONES'!AH$38)*($G88/$F88)))</f>
        <v>0</v>
      </c>
      <c r="AM88" s="420">
        <f>IF( $F88=0,0,((($F88/$E$87)*'PLAN DE ADQUISICIONES'!AI$38)*($G88/$F88)))</f>
        <v>0</v>
      </c>
      <c r="AN88" s="420">
        <f>IF( $F88=0,0,((($F88/$E$87)*'PLAN DE ADQUISICIONES'!AJ$38)*($G88/$F88)))</f>
        <v>0</v>
      </c>
      <c r="AO88" s="420">
        <f>IF( $F88=0,0,((($F88/$E$87)*'PLAN DE ADQUISICIONES'!AK$38)*($G88/$F88)))</f>
        <v>0</v>
      </c>
      <c r="AP88" s="420">
        <f>IF( $F88=0,0,((($F88/$E$87)*'PLAN DE ADQUISICIONES'!AL$38)*($G88/$F88)))</f>
        <v>0</v>
      </c>
      <c r="AQ88" s="420">
        <f>IF( $F88=0,0,((($F88/$E$87)*'PLAN DE ADQUISICIONES'!AM$38)*($G88/$F88)))</f>
        <v>0</v>
      </c>
      <c r="AR88" s="420">
        <f>IF( $F88=0,0,((($F88/$E$87)*'PLAN DE ADQUISICIONES'!AN$38)*($G88/$F88)))</f>
        <v>0</v>
      </c>
      <c r="AS88" s="420">
        <f>IF( $F88=0,0,((($F88/$E$87)*'PLAN DE ADQUISICIONES'!AO$38)*($G88/$F88)))</f>
        <v>0</v>
      </c>
      <c r="AT88" s="423">
        <f>AH88+AI88+AJ88+AK88+AL88+AM88+AN88+AO88+AP88+AQ88+AR88+AS88</f>
        <v>0</v>
      </c>
      <c r="AU88" s="426">
        <f>AS88+AR88+AQ88+AP88+AO88+AN88+AM88+AL88+AK88+AJ88+AI88+AH88+AF88+AE88+AD88+AC88+AB88+AA88+Z88+Y88+X88+W88+V88+U88+S88+R88+Q88+P88+O88+N88+M88+L88+K88+J88+I88+H88</f>
        <v>0</v>
      </c>
      <c r="AV88" s="392">
        <f t="shared" si="24"/>
        <v>0</v>
      </c>
    </row>
    <row r="89" spans="2:48" s="394" customFormat="1" ht="12.75" customHeight="1" x14ac:dyDescent="0.15">
      <c r="B89" s="416" t="str">
        <f>+'FORMATO COSTEO C1'!C$410</f>
        <v>1.3.3.2</v>
      </c>
      <c r="C89" s="417" t="str">
        <f>+'FORMATO COSTEO C1'!B$410</f>
        <v>Categoría de gasto</v>
      </c>
      <c r="D89" s="428"/>
      <c r="E89" s="429"/>
      <c r="F89" s="420">
        <f>+'FORMATO COSTEO C1'!G410</f>
        <v>0</v>
      </c>
      <c r="G89" s="423">
        <f>+'FORMATO COSTEO C1'!O410</f>
        <v>0</v>
      </c>
      <c r="H89" s="424">
        <f>IF( $F89=0,0,((($F89/$E$87)*'PLAN DE ADQUISICIONES'!F$38)*($G89/$F89)))</f>
        <v>0</v>
      </c>
      <c r="I89" s="420">
        <f>IF( $F89=0,0,((($F89/$E$87)*'PLAN DE ADQUISICIONES'!G$38)*($G89/$F89)))</f>
        <v>0</v>
      </c>
      <c r="J89" s="420">
        <f>IF( $F89=0,0,((($F89/$E$87)*'PLAN DE ADQUISICIONES'!H$38)*($G89/$F89)))</f>
        <v>0</v>
      </c>
      <c r="K89" s="420">
        <f>IF( $F89=0,0,((($F89/$E$87)*'PLAN DE ADQUISICIONES'!I$38)*($G89/$F89)))</f>
        <v>0</v>
      </c>
      <c r="L89" s="420">
        <f>IF( $F89=0,0,((($F89/$E$87)*'PLAN DE ADQUISICIONES'!J$38)*($G89/$F89)))</f>
        <v>0</v>
      </c>
      <c r="M89" s="420">
        <f>IF( $F89=0,0,((($F89/$E$87)*'PLAN DE ADQUISICIONES'!K$38)*($G89/$F89)))</f>
        <v>0</v>
      </c>
      <c r="N89" s="420">
        <f>IF( $F89=0,0,((($F89/$E$87)*'PLAN DE ADQUISICIONES'!L$38)*($G89/$F89)))</f>
        <v>0</v>
      </c>
      <c r="O89" s="420">
        <f>IF( $F89=0,0,((($F89/$E$87)*'PLAN DE ADQUISICIONES'!M$38)*($G89/$F89)))</f>
        <v>0</v>
      </c>
      <c r="P89" s="420">
        <f>IF( $F89=0,0,((($F89/$E$87)*'PLAN DE ADQUISICIONES'!N$38)*($G89/$F89)))</f>
        <v>0</v>
      </c>
      <c r="Q89" s="420">
        <f>IF( $F89=0,0,((($F89/$E$87)*'PLAN DE ADQUISICIONES'!O$38)*($G89/$F89)))</f>
        <v>0</v>
      </c>
      <c r="R89" s="420">
        <f>IF( $F89=0,0,((($F89/$E$87)*'PLAN DE ADQUISICIONES'!P$38)*($G89/$F89)))</f>
        <v>0</v>
      </c>
      <c r="S89" s="420">
        <f>IF( $F89=0,0,((($F89/$E$87)*'PLAN DE ADQUISICIONES'!Q$38)*($G89/$F89)))</f>
        <v>0</v>
      </c>
      <c r="T89" s="421">
        <f>H89+I89+J89+K89+L89+M89+N89+O89+P89+Q89+R89+S89</f>
        <v>0</v>
      </c>
      <c r="U89" s="425">
        <f>IF( $F89=0,0,((($F89/$E$87)*'PLAN DE ADQUISICIONES'!R$38)*($G89/$F89)))</f>
        <v>0</v>
      </c>
      <c r="V89" s="420">
        <f>IF( $F89=0,0,((($F89/$E$87)*'PLAN DE ADQUISICIONES'!S$38)*($G89/$F89)))</f>
        <v>0</v>
      </c>
      <c r="W89" s="420">
        <f>IF( $F89=0,0,((($F89/$E$87)*'PLAN DE ADQUISICIONES'!T$38)*($G89/$F89)))</f>
        <v>0</v>
      </c>
      <c r="X89" s="420">
        <f>IF( $F89=0,0,((($F89/$E$87)*'PLAN DE ADQUISICIONES'!U$38)*($G89/$F89)))</f>
        <v>0</v>
      </c>
      <c r="Y89" s="420">
        <f>IF( $F89=0,0,((($F89/$E$87)*'PLAN DE ADQUISICIONES'!V$38)*($G89/$F89)))</f>
        <v>0</v>
      </c>
      <c r="Z89" s="420">
        <f>IF( $F89=0,0,((($F89/$E$87)*'PLAN DE ADQUISICIONES'!W$38)*($G89/$F89)))</f>
        <v>0</v>
      </c>
      <c r="AA89" s="420">
        <f>IF( $F89=0,0,((($F89/$E$87)*'PLAN DE ADQUISICIONES'!X$38)*($G89/$F89)))</f>
        <v>0</v>
      </c>
      <c r="AB89" s="420">
        <f>IF( $F89=0,0,((($F89/$E$87)*'PLAN DE ADQUISICIONES'!Y$38)*($G89/$F89)))</f>
        <v>0</v>
      </c>
      <c r="AC89" s="420">
        <f>IF( $F89=0,0,((($F89/$E$87)*'PLAN DE ADQUISICIONES'!Z$38)*($G89/$F89)))</f>
        <v>0</v>
      </c>
      <c r="AD89" s="420">
        <f>IF( $F89=0,0,((($F89/$E$87)*'PLAN DE ADQUISICIONES'!AA$38)*($G89/$F89)))</f>
        <v>0</v>
      </c>
      <c r="AE89" s="420">
        <f>IF( $F89=0,0,((($F89/$E$87)*'PLAN DE ADQUISICIONES'!AB$38)*($G89/$F89)))</f>
        <v>0</v>
      </c>
      <c r="AF89" s="420">
        <f>IF( $F89=0,0,((($F89/$E$87)*'PLAN DE ADQUISICIONES'!AC$38)*($G89/$F89)))</f>
        <v>0</v>
      </c>
      <c r="AG89" s="423">
        <f>U89+V89+W89+X89+Y89+Z89+AA89+AB89+AC89+AD89+AE89+AF89</f>
        <v>0</v>
      </c>
      <c r="AH89" s="424">
        <f>IF( $F89=0,0,((($F89/$E$87)*'PLAN DE ADQUISICIONES'!AD$38)*($G89/$F89)))</f>
        <v>0</v>
      </c>
      <c r="AI89" s="420">
        <f>IF( $F89=0,0,((($F89/$E$87)*'PLAN DE ADQUISICIONES'!AE$38)*($G89/$F89)))</f>
        <v>0</v>
      </c>
      <c r="AJ89" s="420">
        <f>IF( $F89=0,0,((($F89/$E$87)*'PLAN DE ADQUISICIONES'!AF$38)*($G89/$F89)))</f>
        <v>0</v>
      </c>
      <c r="AK89" s="420">
        <f>IF( $F89=0,0,((($F89/$E$87)*'PLAN DE ADQUISICIONES'!AG$38)*($G89/$F89)))</f>
        <v>0</v>
      </c>
      <c r="AL89" s="420">
        <f>IF( $F89=0,0,((($F89/$E$87)*'PLAN DE ADQUISICIONES'!AH$38)*($G89/$F89)))</f>
        <v>0</v>
      </c>
      <c r="AM89" s="420">
        <f>IF( $F89=0,0,((($F89/$E$87)*'PLAN DE ADQUISICIONES'!AI$38)*($G89/$F89)))</f>
        <v>0</v>
      </c>
      <c r="AN89" s="420">
        <f>IF( $F89=0,0,((($F89/$E$87)*'PLAN DE ADQUISICIONES'!AJ$38)*($G89/$F89)))</f>
        <v>0</v>
      </c>
      <c r="AO89" s="420">
        <f>IF( $F89=0,0,((($F89/$E$87)*'PLAN DE ADQUISICIONES'!AK$38)*($G89/$F89)))</f>
        <v>0</v>
      </c>
      <c r="AP89" s="420">
        <f>IF( $F89=0,0,((($F89/$E$87)*'PLAN DE ADQUISICIONES'!AL$38)*($G89/$F89)))</f>
        <v>0</v>
      </c>
      <c r="AQ89" s="420">
        <f>IF( $F89=0,0,((($F89/$E$87)*'PLAN DE ADQUISICIONES'!AM$38)*($G89/$F89)))</f>
        <v>0</v>
      </c>
      <c r="AR89" s="420">
        <f>IF( $F89=0,0,((($F89/$E$87)*'PLAN DE ADQUISICIONES'!AN$38)*($G89/$F89)))</f>
        <v>0</v>
      </c>
      <c r="AS89" s="420">
        <f>IF( $F89=0,0,((($F89/$E$87)*'PLAN DE ADQUISICIONES'!AO$38)*($G89/$F89)))</f>
        <v>0</v>
      </c>
      <c r="AT89" s="423">
        <f>AH89+AI89+AJ89+AK89+AL89+AM89+AN89+AO89+AP89+AQ89+AR89+AS89</f>
        <v>0</v>
      </c>
      <c r="AU89" s="426">
        <f>AS89+AR89+AQ89+AP89+AO89+AN89+AM89+AL89+AK89+AJ89+AI89+AH89+AF89+AE89+AD89+AC89+AB89+AA89+Z89+Y89+X89+W89+V89+U89+S89+R89+Q89+P89+O89+N89+M89+L89+K89+J89+I89+H89</f>
        <v>0</v>
      </c>
      <c r="AV89" s="392">
        <f t="shared" si="24"/>
        <v>0</v>
      </c>
    </row>
    <row r="90" spans="2:48" s="394" customFormat="1" ht="12.75" customHeight="1" x14ac:dyDescent="0.15">
      <c r="B90" s="416" t="str">
        <f>+'FORMATO COSTEO C1'!C$416</f>
        <v>1.3.3.3</v>
      </c>
      <c r="C90" s="417" t="str">
        <f>+'FORMATO COSTEO C1'!B$416</f>
        <v>Categoría de gasto</v>
      </c>
      <c r="D90" s="428"/>
      <c r="E90" s="429"/>
      <c r="F90" s="420">
        <f>+'FORMATO COSTEO C1'!G416</f>
        <v>0</v>
      </c>
      <c r="G90" s="423">
        <f>+'FORMATO COSTEO C1'!O416</f>
        <v>0</v>
      </c>
      <c r="H90" s="424">
        <f>IF( $F90=0,0,((($F90/$E$87)*'PLAN DE ADQUISICIONES'!F$38)*($G90/$F90)))</f>
        <v>0</v>
      </c>
      <c r="I90" s="420">
        <f>IF( $F90=0,0,((($F90/$E$87)*'PLAN DE ADQUISICIONES'!G$38)*($G90/$F90)))</f>
        <v>0</v>
      </c>
      <c r="J90" s="420">
        <f>IF( $F90=0,0,((($F90/$E$87)*'PLAN DE ADQUISICIONES'!H$38)*($G90/$F90)))</f>
        <v>0</v>
      </c>
      <c r="K90" s="420">
        <f>IF( $F90=0,0,((($F90/$E$87)*'PLAN DE ADQUISICIONES'!I$38)*($G90/$F90)))</f>
        <v>0</v>
      </c>
      <c r="L90" s="420">
        <f>IF( $F90=0,0,((($F90/$E$87)*'PLAN DE ADQUISICIONES'!J$38)*($G90/$F90)))</f>
        <v>0</v>
      </c>
      <c r="M90" s="420">
        <f>IF( $F90=0,0,((($F90/$E$87)*'PLAN DE ADQUISICIONES'!K$38)*($G90/$F90)))</f>
        <v>0</v>
      </c>
      <c r="N90" s="420">
        <f>IF( $F90=0,0,((($F90/$E$87)*'PLAN DE ADQUISICIONES'!L$38)*($G90/$F90)))</f>
        <v>0</v>
      </c>
      <c r="O90" s="420">
        <f>IF( $F90=0,0,((($F90/$E$87)*'PLAN DE ADQUISICIONES'!M$38)*($G90/$F90)))</f>
        <v>0</v>
      </c>
      <c r="P90" s="420">
        <f>IF( $F90=0,0,((($F90/$E$87)*'PLAN DE ADQUISICIONES'!N$38)*($G90/$F90)))</f>
        <v>0</v>
      </c>
      <c r="Q90" s="420">
        <f>IF( $F90=0,0,((($F90/$E$87)*'PLAN DE ADQUISICIONES'!O$38)*($G90/$F90)))</f>
        <v>0</v>
      </c>
      <c r="R90" s="420">
        <f>IF( $F90=0,0,((($F90/$E$87)*'PLAN DE ADQUISICIONES'!P$38)*($G90/$F90)))</f>
        <v>0</v>
      </c>
      <c r="S90" s="420">
        <f>IF( $F90=0,0,((($F90/$E$87)*'PLAN DE ADQUISICIONES'!Q$38)*($G90/$F90)))</f>
        <v>0</v>
      </c>
      <c r="T90" s="421">
        <f>H90+I90+J90+K90+L90+M90+N90+O90+P90+Q90+R90+S90</f>
        <v>0</v>
      </c>
      <c r="U90" s="425">
        <f>IF( $F90=0,0,((($F90/$E$87)*'PLAN DE ADQUISICIONES'!R$38)*($G90/$F90)))</f>
        <v>0</v>
      </c>
      <c r="V90" s="420">
        <f>IF( $F90=0,0,((($F90/$E$87)*'PLAN DE ADQUISICIONES'!S$38)*($G90/$F90)))</f>
        <v>0</v>
      </c>
      <c r="W90" s="420">
        <f>IF( $F90=0,0,((($F90/$E$87)*'PLAN DE ADQUISICIONES'!T$38)*($G90/$F90)))</f>
        <v>0</v>
      </c>
      <c r="X90" s="420">
        <f>IF( $F90=0,0,((($F90/$E$87)*'PLAN DE ADQUISICIONES'!U$38)*($G90/$F90)))</f>
        <v>0</v>
      </c>
      <c r="Y90" s="420">
        <f>IF( $F90=0,0,((($F90/$E$87)*'PLAN DE ADQUISICIONES'!V$38)*($G90/$F90)))</f>
        <v>0</v>
      </c>
      <c r="Z90" s="420">
        <f>IF( $F90=0,0,((($F90/$E$87)*'PLAN DE ADQUISICIONES'!W$38)*($G90/$F90)))</f>
        <v>0</v>
      </c>
      <c r="AA90" s="420">
        <f>IF( $F90=0,0,((($F90/$E$87)*'PLAN DE ADQUISICIONES'!X$38)*($G90/$F90)))</f>
        <v>0</v>
      </c>
      <c r="AB90" s="420">
        <f>IF( $F90=0,0,((($F90/$E$87)*'PLAN DE ADQUISICIONES'!Y$38)*($G90/$F90)))</f>
        <v>0</v>
      </c>
      <c r="AC90" s="420">
        <f>IF( $F90=0,0,((($F90/$E$87)*'PLAN DE ADQUISICIONES'!Z$38)*($G90/$F90)))</f>
        <v>0</v>
      </c>
      <c r="AD90" s="420">
        <f>IF( $F90=0,0,((($F90/$E$87)*'PLAN DE ADQUISICIONES'!AA$38)*($G90/$F90)))</f>
        <v>0</v>
      </c>
      <c r="AE90" s="420">
        <f>IF( $F90=0,0,((($F90/$E$87)*'PLAN DE ADQUISICIONES'!AB$38)*($G90/$F90)))</f>
        <v>0</v>
      </c>
      <c r="AF90" s="420">
        <f>IF( $F90=0,0,((($F90/$E$87)*'PLAN DE ADQUISICIONES'!AC$38)*($G90/$F90)))</f>
        <v>0</v>
      </c>
      <c r="AG90" s="423">
        <f>U90+V90+W90+X90+Y90+Z90+AA90+AB90+AC90+AD90+AE90+AF90</f>
        <v>0</v>
      </c>
      <c r="AH90" s="424">
        <f>IF( $F90=0,0,((($F90/$E$87)*'PLAN DE ADQUISICIONES'!AD$38)*($G90/$F90)))</f>
        <v>0</v>
      </c>
      <c r="AI90" s="420">
        <f>IF( $F90=0,0,((($F90/$E$87)*'PLAN DE ADQUISICIONES'!AE$38)*($G90/$F90)))</f>
        <v>0</v>
      </c>
      <c r="AJ90" s="420">
        <f>IF( $F90=0,0,((($F90/$E$87)*'PLAN DE ADQUISICIONES'!AF$38)*($G90/$F90)))</f>
        <v>0</v>
      </c>
      <c r="AK90" s="420">
        <f>IF( $F90=0,0,((($F90/$E$87)*'PLAN DE ADQUISICIONES'!AG$38)*($G90/$F90)))</f>
        <v>0</v>
      </c>
      <c r="AL90" s="420">
        <f>IF( $F90=0,0,((($F90/$E$87)*'PLAN DE ADQUISICIONES'!AH$38)*($G90/$F90)))</f>
        <v>0</v>
      </c>
      <c r="AM90" s="420">
        <f>IF( $F90=0,0,((($F90/$E$87)*'PLAN DE ADQUISICIONES'!AI$38)*($G90/$F90)))</f>
        <v>0</v>
      </c>
      <c r="AN90" s="420">
        <f>IF( $F90=0,0,((($F90/$E$87)*'PLAN DE ADQUISICIONES'!AJ$38)*($G90/$F90)))</f>
        <v>0</v>
      </c>
      <c r="AO90" s="420">
        <f>IF( $F90=0,0,((($F90/$E$87)*'PLAN DE ADQUISICIONES'!AK$38)*($G90/$F90)))</f>
        <v>0</v>
      </c>
      <c r="AP90" s="420">
        <f>IF( $F90=0,0,((($F90/$E$87)*'PLAN DE ADQUISICIONES'!AL$38)*($G90/$F90)))</f>
        <v>0</v>
      </c>
      <c r="AQ90" s="420">
        <f>IF( $F90=0,0,((($F90/$E$87)*'PLAN DE ADQUISICIONES'!AM$38)*($G90/$F90)))</f>
        <v>0</v>
      </c>
      <c r="AR90" s="420">
        <f>IF( $F90=0,0,((($F90/$E$87)*'PLAN DE ADQUISICIONES'!AN$38)*($G90/$F90)))</f>
        <v>0</v>
      </c>
      <c r="AS90" s="420">
        <f>IF( $F90=0,0,((($F90/$E$87)*'PLAN DE ADQUISICIONES'!AO$38)*($G90/$F90)))</f>
        <v>0</v>
      </c>
      <c r="AT90" s="423">
        <f>AH90+AI90+AJ90+AK90+AL90+AM90+AN90+AO90+AP90+AQ90+AR90+AS90</f>
        <v>0</v>
      </c>
      <c r="AU90" s="426">
        <f>AS90+AR90+AQ90+AP90+AO90+AN90+AM90+AL90+AK90+AJ90+AI90+AH90+AF90+AE90+AD90+AC90+AB90+AA90+Z90+Y90+X90+W90+V90+U90+S90+R90+Q90+P90+O90+N90+M90+L90+K90+J90+I90+H90</f>
        <v>0</v>
      </c>
      <c r="AV90" s="392">
        <f t="shared" si="24"/>
        <v>0</v>
      </c>
    </row>
    <row r="91" spans="2:48" s="405" customFormat="1" ht="12.75" customHeight="1" outlineLevel="1" x14ac:dyDescent="0.15">
      <c r="B91" s="416" t="str">
        <f>+'FORMATO COSTEO C1'!C$422</f>
        <v>1.3.3.4</v>
      </c>
      <c r="C91" s="417" t="str">
        <f>+'FORMATO COSTEO C1'!B$422</f>
        <v>Categoría de gasto</v>
      </c>
      <c r="D91" s="428"/>
      <c r="E91" s="429"/>
      <c r="F91" s="420">
        <f>+'FORMATO COSTEO C1'!G422</f>
        <v>0</v>
      </c>
      <c r="G91" s="423">
        <f>+'FORMATO COSTEO C1'!O422</f>
        <v>0</v>
      </c>
      <c r="H91" s="424">
        <f>IF( $F91=0,0,((($F91/$E$87)*'PLAN DE ADQUISICIONES'!F$38)*($G91/$F91)))</f>
        <v>0</v>
      </c>
      <c r="I91" s="420">
        <f>IF( $F91=0,0,((($F91/$E$87)*'PLAN DE ADQUISICIONES'!G$38)*($G91/$F91)))</f>
        <v>0</v>
      </c>
      <c r="J91" s="420">
        <f>IF( $F91=0,0,((($F91/$E$87)*'PLAN DE ADQUISICIONES'!H$38)*($G91/$F91)))</f>
        <v>0</v>
      </c>
      <c r="K91" s="420">
        <f>IF( $F91=0,0,((($F91/$E$87)*'PLAN DE ADQUISICIONES'!I$38)*($G91/$F91)))</f>
        <v>0</v>
      </c>
      <c r="L91" s="420">
        <f>IF( $F91=0,0,((($F91/$E$87)*'PLAN DE ADQUISICIONES'!J$38)*($G91/$F91)))</f>
        <v>0</v>
      </c>
      <c r="M91" s="420">
        <f>IF( $F91=0,0,((($F91/$E$87)*'PLAN DE ADQUISICIONES'!K$38)*($G91/$F91)))</f>
        <v>0</v>
      </c>
      <c r="N91" s="420">
        <f>IF( $F91=0,0,((($F91/$E$87)*'PLAN DE ADQUISICIONES'!L$38)*($G91/$F91)))</f>
        <v>0</v>
      </c>
      <c r="O91" s="420">
        <f>IF( $F91=0,0,((($F91/$E$87)*'PLAN DE ADQUISICIONES'!M$38)*($G91/$F91)))</f>
        <v>0</v>
      </c>
      <c r="P91" s="420">
        <f>IF( $F91=0,0,((($F91/$E$87)*'PLAN DE ADQUISICIONES'!N$38)*($G91/$F91)))</f>
        <v>0</v>
      </c>
      <c r="Q91" s="420">
        <f>IF( $F91=0,0,((($F91/$E$87)*'PLAN DE ADQUISICIONES'!O$38)*($G91/$F91)))</f>
        <v>0</v>
      </c>
      <c r="R91" s="420">
        <f>IF( $F91=0,0,((($F91/$E$87)*'PLAN DE ADQUISICIONES'!P$38)*($G91/$F91)))</f>
        <v>0</v>
      </c>
      <c r="S91" s="420">
        <f>IF( $F91=0,0,((($F91/$E$87)*'PLAN DE ADQUISICIONES'!Q$38)*($G91/$F91)))</f>
        <v>0</v>
      </c>
      <c r="T91" s="421">
        <f>H91+I91+J91+K91+L91+M91+N91+O91+P91+Q91+R91+S91</f>
        <v>0</v>
      </c>
      <c r="U91" s="425">
        <f>IF( $F91=0,0,((($F91/$E$87)*'PLAN DE ADQUISICIONES'!R$38)*($G91/$F91)))</f>
        <v>0</v>
      </c>
      <c r="V91" s="420">
        <f>IF( $F91=0,0,((($F91/$E$87)*'PLAN DE ADQUISICIONES'!S$38)*($G91/$F91)))</f>
        <v>0</v>
      </c>
      <c r="W91" s="420">
        <f>IF( $F91=0,0,((($F91/$E$87)*'PLAN DE ADQUISICIONES'!T$38)*($G91/$F91)))</f>
        <v>0</v>
      </c>
      <c r="X91" s="420">
        <f>IF( $F91=0,0,((($F91/$E$87)*'PLAN DE ADQUISICIONES'!U$38)*($G91/$F91)))</f>
        <v>0</v>
      </c>
      <c r="Y91" s="420">
        <f>IF( $F91=0,0,((($F91/$E$87)*'PLAN DE ADQUISICIONES'!V$38)*($G91/$F91)))</f>
        <v>0</v>
      </c>
      <c r="Z91" s="420">
        <f>IF( $F91=0,0,((($F91/$E$87)*'PLAN DE ADQUISICIONES'!W$38)*($G91/$F91)))</f>
        <v>0</v>
      </c>
      <c r="AA91" s="420">
        <f>IF( $F91=0,0,((($F91/$E$87)*'PLAN DE ADQUISICIONES'!X$38)*($G91/$F91)))</f>
        <v>0</v>
      </c>
      <c r="AB91" s="420">
        <f>IF( $F91=0,0,((($F91/$E$87)*'PLAN DE ADQUISICIONES'!Y$38)*($G91/$F91)))</f>
        <v>0</v>
      </c>
      <c r="AC91" s="420">
        <f>IF( $F91=0,0,((($F91/$E$87)*'PLAN DE ADQUISICIONES'!Z$38)*($G91/$F91)))</f>
        <v>0</v>
      </c>
      <c r="AD91" s="420">
        <f>IF( $F91=0,0,((($F91/$E$87)*'PLAN DE ADQUISICIONES'!AA$38)*($G91/$F91)))</f>
        <v>0</v>
      </c>
      <c r="AE91" s="420">
        <f>IF( $F91=0,0,((($F91/$E$87)*'PLAN DE ADQUISICIONES'!AB$38)*($G91/$F91)))</f>
        <v>0</v>
      </c>
      <c r="AF91" s="420">
        <f>IF( $F91=0,0,((($F91/$E$87)*'PLAN DE ADQUISICIONES'!AC$38)*($G91/$F91)))</f>
        <v>0</v>
      </c>
      <c r="AG91" s="423">
        <f>U91+V91+W91+X91+Y91+Z91+AA91+AB91+AC91+AD91+AE91+AF91</f>
        <v>0</v>
      </c>
      <c r="AH91" s="424">
        <f>IF( $F91=0,0,((($F91/$E$87)*'PLAN DE ADQUISICIONES'!AD$38)*($G91/$F91)))</f>
        <v>0</v>
      </c>
      <c r="AI91" s="420">
        <f>IF( $F91=0,0,((($F91/$E$87)*'PLAN DE ADQUISICIONES'!AE$38)*($G91/$F91)))</f>
        <v>0</v>
      </c>
      <c r="AJ91" s="420">
        <f>IF( $F91=0,0,((($F91/$E$87)*'PLAN DE ADQUISICIONES'!AF$38)*($G91/$F91)))</f>
        <v>0</v>
      </c>
      <c r="AK91" s="420">
        <f>IF( $F91=0,0,((($F91/$E$87)*'PLAN DE ADQUISICIONES'!AG$38)*($G91/$F91)))</f>
        <v>0</v>
      </c>
      <c r="AL91" s="420">
        <f>IF( $F91=0,0,((($F91/$E$87)*'PLAN DE ADQUISICIONES'!AH$38)*($G91/$F91)))</f>
        <v>0</v>
      </c>
      <c r="AM91" s="420">
        <f>IF( $F91=0,0,((($F91/$E$87)*'PLAN DE ADQUISICIONES'!AI$38)*($G91/$F91)))</f>
        <v>0</v>
      </c>
      <c r="AN91" s="420">
        <f>IF( $F91=0,0,((($F91/$E$87)*'PLAN DE ADQUISICIONES'!AJ$38)*($G91/$F91)))</f>
        <v>0</v>
      </c>
      <c r="AO91" s="420">
        <f>IF( $F91=0,0,((($F91/$E$87)*'PLAN DE ADQUISICIONES'!AK$38)*($G91/$F91)))</f>
        <v>0</v>
      </c>
      <c r="AP91" s="420">
        <f>IF( $F91=0,0,((($F91/$E$87)*'PLAN DE ADQUISICIONES'!AL$38)*($G91/$F91)))</f>
        <v>0</v>
      </c>
      <c r="AQ91" s="420">
        <f>IF( $F91=0,0,((($F91/$E$87)*'PLAN DE ADQUISICIONES'!AM$38)*($G91/$F91)))</f>
        <v>0</v>
      </c>
      <c r="AR91" s="420">
        <f>IF( $F91=0,0,((($F91/$E$87)*'PLAN DE ADQUISICIONES'!AN$38)*($G91/$F91)))</f>
        <v>0</v>
      </c>
      <c r="AS91" s="420">
        <f>IF( $F91=0,0,((($F91/$E$87)*'PLAN DE ADQUISICIONES'!AO$38)*($G91/$F91)))</f>
        <v>0</v>
      </c>
      <c r="AT91" s="423">
        <f>AH91+AI91+AJ91+AK91+AL91+AM91+AN91+AO91+AP91+AQ91+AR91+AS91</f>
        <v>0</v>
      </c>
      <c r="AU91" s="426">
        <f>AS91+AR91+AQ91+AP91+AO91+AN91+AM91+AL91+AK91+AJ91+AI91+AH91+AF91+AE91+AD91+AC91+AB91+AA91+Z91+Y91+X91+W91+V91+U91+S91+R91+Q91+P91+O91+N91+M91+L91+K91+J91+I91+H91</f>
        <v>0</v>
      </c>
      <c r="AV91" s="392">
        <f t="shared" si="24"/>
        <v>0</v>
      </c>
    </row>
    <row r="92" spans="2:48" s="394" customFormat="1" ht="12.75" customHeight="1" x14ac:dyDescent="0.15">
      <c r="B92" s="416" t="str">
        <f>+'FORMATO COSTEO C1'!C$428</f>
        <v>1.3.3.5</v>
      </c>
      <c r="C92" s="417" t="str">
        <f>+'FORMATO COSTEO C1'!B$428</f>
        <v>Categoría de gasto</v>
      </c>
      <c r="D92" s="428"/>
      <c r="E92" s="429"/>
      <c r="F92" s="420">
        <f>+'FORMATO COSTEO C1'!G428</f>
        <v>0</v>
      </c>
      <c r="G92" s="423">
        <f>+'FORMATO COSTEO C1'!O428</f>
        <v>0</v>
      </c>
      <c r="H92" s="424">
        <f>IF( $F92=0,0,((($F92/$E$87)*'PLAN DE ADQUISICIONES'!F$38)*($G92/$F92)))</f>
        <v>0</v>
      </c>
      <c r="I92" s="420">
        <f>IF( $F92=0,0,((($F92/$E$87)*'PLAN DE ADQUISICIONES'!G$38)*($G92/$F92)))</f>
        <v>0</v>
      </c>
      <c r="J92" s="420">
        <f>IF( $F92=0,0,((($F92/$E$87)*'PLAN DE ADQUISICIONES'!H$38)*($G92/$F92)))</f>
        <v>0</v>
      </c>
      <c r="K92" s="420">
        <f>IF( $F92=0,0,((($F92/$E$87)*'PLAN DE ADQUISICIONES'!I$38)*($G92/$F92)))</f>
        <v>0</v>
      </c>
      <c r="L92" s="420">
        <f>IF( $F92=0,0,((($F92/$E$87)*'PLAN DE ADQUISICIONES'!J$38)*($G92/$F92)))</f>
        <v>0</v>
      </c>
      <c r="M92" s="420">
        <f>IF( $F92=0,0,((($F92/$E$87)*'PLAN DE ADQUISICIONES'!K$38)*($G92/$F92)))</f>
        <v>0</v>
      </c>
      <c r="N92" s="420">
        <f>IF( $F92=0,0,((($F92/$E$87)*'PLAN DE ADQUISICIONES'!L$38)*($G92/$F92)))</f>
        <v>0</v>
      </c>
      <c r="O92" s="420">
        <f>IF( $F92=0,0,((($F92/$E$87)*'PLAN DE ADQUISICIONES'!M$38)*($G92/$F92)))</f>
        <v>0</v>
      </c>
      <c r="P92" s="420">
        <f>IF( $F92=0,0,((($F92/$E$87)*'PLAN DE ADQUISICIONES'!N$38)*($G92/$F92)))</f>
        <v>0</v>
      </c>
      <c r="Q92" s="420">
        <f>IF( $F92=0,0,((($F92/$E$87)*'PLAN DE ADQUISICIONES'!O$38)*($G92/$F92)))</f>
        <v>0</v>
      </c>
      <c r="R92" s="420">
        <f>IF( $F92=0,0,((($F92/$E$87)*'PLAN DE ADQUISICIONES'!P$38)*($G92/$F92)))</f>
        <v>0</v>
      </c>
      <c r="S92" s="420">
        <f>IF( $F92=0,0,((($F92/$E$87)*'PLAN DE ADQUISICIONES'!Q$38)*($G92/$F92)))</f>
        <v>0</v>
      </c>
      <c r="T92" s="421">
        <f>H92+I92+J92+K92+L92+M92+N92+O92+P92+Q92+R92+S92</f>
        <v>0</v>
      </c>
      <c r="U92" s="425">
        <f>IF( $F92=0,0,((($F92/$E$87)*'PLAN DE ADQUISICIONES'!R$38)*($G92/$F92)))</f>
        <v>0</v>
      </c>
      <c r="V92" s="420">
        <f>IF( $F92=0,0,((($F92/$E$87)*'PLAN DE ADQUISICIONES'!S$38)*($G92/$F92)))</f>
        <v>0</v>
      </c>
      <c r="W92" s="420">
        <f>IF( $F92=0,0,((($F92/$E$87)*'PLAN DE ADQUISICIONES'!T$38)*($G92/$F92)))</f>
        <v>0</v>
      </c>
      <c r="X92" s="420">
        <f>IF( $F92=0,0,((($F92/$E$87)*'PLAN DE ADQUISICIONES'!U$38)*($G92/$F92)))</f>
        <v>0</v>
      </c>
      <c r="Y92" s="420">
        <f>IF( $F92=0,0,((($F92/$E$87)*'PLAN DE ADQUISICIONES'!V$38)*($G92/$F92)))</f>
        <v>0</v>
      </c>
      <c r="Z92" s="420">
        <f>IF( $F92=0,0,((($F92/$E$87)*'PLAN DE ADQUISICIONES'!W$38)*($G92/$F92)))</f>
        <v>0</v>
      </c>
      <c r="AA92" s="420">
        <f>IF( $F92=0,0,((($F92/$E$87)*'PLAN DE ADQUISICIONES'!X$38)*($G92/$F92)))</f>
        <v>0</v>
      </c>
      <c r="AB92" s="420">
        <f>IF( $F92=0,0,((($F92/$E$87)*'PLAN DE ADQUISICIONES'!Y$38)*($G92/$F92)))</f>
        <v>0</v>
      </c>
      <c r="AC92" s="420">
        <f>IF( $F92=0,0,((($F92/$E$87)*'PLAN DE ADQUISICIONES'!Z$38)*($G92/$F92)))</f>
        <v>0</v>
      </c>
      <c r="AD92" s="420">
        <f>IF( $F92=0,0,((($F92/$E$87)*'PLAN DE ADQUISICIONES'!AA$38)*($G92/$F92)))</f>
        <v>0</v>
      </c>
      <c r="AE92" s="420">
        <f>IF( $F92=0,0,((($F92/$E$87)*'PLAN DE ADQUISICIONES'!AB$38)*($G92/$F92)))</f>
        <v>0</v>
      </c>
      <c r="AF92" s="420">
        <f>IF( $F92=0,0,((($F92/$E$87)*'PLAN DE ADQUISICIONES'!AC$38)*($G92/$F92)))</f>
        <v>0</v>
      </c>
      <c r="AG92" s="423">
        <f>U92+V92+W92+X92+Y92+Z92+AA92+AB92+AC92+AD92+AE92+AF92</f>
        <v>0</v>
      </c>
      <c r="AH92" s="424">
        <f>IF( $F92=0,0,((($F92/$E$87)*'PLAN DE ADQUISICIONES'!AD$38)*($G92/$F92)))</f>
        <v>0</v>
      </c>
      <c r="AI92" s="420">
        <f>IF( $F92=0,0,((($F92/$E$87)*'PLAN DE ADQUISICIONES'!AE$38)*($G92/$F92)))</f>
        <v>0</v>
      </c>
      <c r="AJ92" s="420">
        <f>IF( $F92=0,0,((($F92/$E$87)*'PLAN DE ADQUISICIONES'!AF$38)*($G92/$F92)))</f>
        <v>0</v>
      </c>
      <c r="AK92" s="420">
        <f>IF( $F92=0,0,((($F92/$E$87)*'PLAN DE ADQUISICIONES'!AG$38)*($G92/$F92)))</f>
        <v>0</v>
      </c>
      <c r="AL92" s="420">
        <f>IF( $F92=0,0,((($F92/$E$87)*'PLAN DE ADQUISICIONES'!AH$38)*($G92/$F92)))</f>
        <v>0</v>
      </c>
      <c r="AM92" s="420">
        <f>IF( $F92=0,0,((($F92/$E$87)*'PLAN DE ADQUISICIONES'!AI$38)*($G92/$F92)))</f>
        <v>0</v>
      </c>
      <c r="AN92" s="420">
        <f>IF( $F92=0,0,((($F92/$E$87)*'PLAN DE ADQUISICIONES'!AJ$38)*($G92/$F92)))</f>
        <v>0</v>
      </c>
      <c r="AO92" s="420">
        <f>IF( $F92=0,0,((($F92/$E$87)*'PLAN DE ADQUISICIONES'!AK$38)*($G92/$F92)))</f>
        <v>0</v>
      </c>
      <c r="AP92" s="420">
        <f>IF( $F92=0,0,((($F92/$E$87)*'PLAN DE ADQUISICIONES'!AL$38)*($G92/$F92)))</f>
        <v>0</v>
      </c>
      <c r="AQ92" s="420">
        <f>IF( $F92=0,0,((($F92/$E$87)*'PLAN DE ADQUISICIONES'!AM$38)*($G92/$F92)))</f>
        <v>0</v>
      </c>
      <c r="AR92" s="420">
        <f>IF( $F92=0,0,((($F92/$E$87)*'PLAN DE ADQUISICIONES'!AN$38)*($G92/$F92)))</f>
        <v>0</v>
      </c>
      <c r="AS92" s="420">
        <f>IF( $F92=0,0,((($F92/$E$87)*'PLAN DE ADQUISICIONES'!AO$38)*($G92/$F92)))</f>
        <v>0</v>
      </c>
      <c r="AT92" s="423">
        <f>AH92+AI92+AJ92+AK92+AL92+AM92+AN92+AO92+AP92+AQ92+AR92+AS92</f>
        <v>0</v>
      </c>
      <c r="AU92" s="426">
        <f>AS92+AR92+AQ92+AP92+AO92+AN92+AM92+AL92+AK92+AJ92+AI92+AH92+AF92+AE92+AD92+AC92+AB92+AA92+Z92+Y92+X92+W92+V92+U92+S92+R92+Q92+P92+O92+N92+M92+L92+K92+J92+I92+H92</f>
        <v>0</v>
      </c>
      <c r="AV92" s="392">
        <f t="shared" si="24"/>
        <v>0</v>
      </c>
    </row>
    <row r="93" spans="2:48" s="394" customFormat="1" ht="12.75" customHeight="1" x14ac:dyDescent="0.15">
      <c r="B93" s="406" t="str">
        <f>+'FORMATO COSTEO C1'!C$434</f>
        <v>1.3.4</v>
      </c>
      <c r="C93" s="430">
        <f>+'FORMATO COSTEO C1'!B$434</f>
        <v>0</v>
      </c>
      <c r="D93" s="408" t="str">
        <f>+'FORMATO COSTEO C1'!D$434</f>
        <v>Unidad medida</v>
      </c>
      <c r="E93" s="409">
        <f>+'FORMATO COSTEO C1'!E$434</f>
        <v>0</v>
      </c>
      <c r="F93" s="410">
        <f>SUM(F94:F98)</f>
        <v>0</v>
      </c>
      <c r="G93" s="413">
        <f t="shared" ref="G93:AS93" si="27">SUM(G94:G98)</f>
        <v>0</v>
      </c>
      <c r="H93" s="414">
        <f t="shared" si="27"/>
        <v>0</v>
      </c>
      <c r="I93" s="410">
        <f>SUM(I94:I98)</f>
        <v>0</v>
      </c>
      <c r="J93" s="410">
        <f>SUM(J94:J98)</f>
        <v>0</v>
      </c>
      <c r="K93" s="410">
        <f>SUM(K94:K98)</f>
        <v>0</v>
      </c>
      <c r="L93" s="410">
        <f>SUM(L94:L98)</f>
        <v>0</v>
      </c>
      <c r="M93" s="410">
        <f>SUM(M94:M98)</f>
        <v>0</v>
      </c>
      <c r="N93" s="410">
        <f t="shared" si="27"/>
        <v>0</v>
      </c>
      <c r="O93" s="410">
        <f t="shared" si="27"/>
        <v>0</v>
      </c>
      <c r="P93" s="410">
        <f t="shared" si="27"/>
        <v>0</v>
      </c>
      <c r="Q93" s="410">
        <f t="shared" si="27"/>
        <v>0</v>
      </c>
      <c r="R93" s="410">
        <f t="shared" si="27"/>
        <v>0</v>
      </c>
      <c r="S93" s="410">
        <f t="shared" si="27"/>
        <v>0</v>
      </c>
      <c r="T93" s="411">
        <f>SUM(T94:T98)</f>
        <v>0</v>
      </c>
      <c r="U93" s="412">
        <f t="shared" si="27"/>
        <v>0</v>
      </c>
      <c r="V93" s="410">
        <f t="shared" si="27"/>
        <v>0</v>
      </c>
      <c r="W93" s="410">
        <f t="shared" si="27"/>
        <v>0</v>
      </c>
      <c r="X93" s="410">
        <f t="shared" si="27"/>
        <v>0</v>
      </c>
      <c r="Y93" s="410">
        <f t="shared" si="27"/>
        <v>0</v>
      </c>
      <c r="Z93" s="410">
        <f t="shared" si="27"/>
        <v>0</v>
      </c>
      <c r="AA93" s="410">
        <f t="shared" si="27"/>
        <v>0</v>
      </c>
      <c r="AB93" s="410">
        <f t="shared" si="27"/>
        <v>0</v>
      </c>
      <c r="AC93" s="410">
        <f t="shared" si="27"/>
        <v>0</v>
      </c>
      <c r="AD93" s="410">
        <f t="shared" si="27"/>
        <v>0</v>
      </c>
      <c r="AE93" s="410">
        <f t="shared" si="27"/>
        <v>0</v>
      </c>
      <c r="AF93" s="410">
        <f t="shared" si="27"/>
        <v>0</v>
      </c>
      <c r="AG93" s="413">
        <f t="shared" si="27"/>
        <v>0</v>
      </c>
      <c r="AH93" s="414">
        <f t="shared" si="27"/>
        <v>0</v>
      </c>
      <c r="AI93" s="410">
        <f t="shared" si="27"/>
        <v>0</v>
      </c>
      <c r="AJ93" s="410">
        <f t="shared" si="27"/>
        <v>0</v>
      </c>
      <c r="AK93" s="410">
        <f t="shared" si="27"/>
        <v>0</v>
      </c>
      <c r="AL93" s="410">
        <f t="shared" si="27"/>
        <v>0</v>
      </c>
      <c r="AM93" s="410">
        <f t="shared" si="27"/>
        <v>0</v>
      </c>
      <c r="AN93" s="410">
        <f t="shared" si="27"/>
        <v>0</v>
      </c>
      <c r="AO93" s="410">
        <f t="shared" si="27"/>
        <v>0</v>
      </c>
      <c r="AP93" s="410">
        <f t="shared" si="27"/>
        <v>0</v>
      </c>
      <c r="AQ93" s="410">
        <f t="shared" si="27"/>
        <v>0</v>
      </c>
      <c r="AR93" s="410">
        <f t="shared" si="27"/>
        <v>0</v>
      </c>
      <c r="AS93" s="410">
        <f t="shared" si="27"/>
        <v>0</v>
      </c>
      <c r="AT93" s="413">
        <f>SUM(AT94:AT98)</f>
        <v>0</v>
      </c>
      <c r="AU93" s="415">
        <f>SUM(AU94:AU98)</f>
        <v>0</v>
      </c>
      <c r="AV93" s="392">
        <f t="shared" si="24"/>
        <v>0</v>
      </c>
    </row>
    <row r="94" spans="2:48" s="405" customFormat="1" ht="12.75" customHeight="1" outlineLevel="1" x14ac:dyDescent="0.15">
      <c r="B94" s="416" t="str">
        <f>+'FORMATO COSTEO C1'!C$436</f>
        <v>1.3.4.1</v>
      </c>
      <c r="C94" s="417" t="str">
        <f>+'FORMATO COSTEO C1'!B$436</f>
        <v>Categoría de gasto</v>
      </c>
      <c r="D94" s="428"/>
      <c r="E94" s="429"/>
      <c r="F94" s="420">
        <f>+'FORMATO COSTEO C1'!G436</f>
        <v>0</v>
      </c>
      <c r="G94" s="423">
        <f>+'FORMATO COSTEO C1'!O436</f>
        <v>0</v>
      </c>
      <c r="H94" s="560">
        <f>IF( $F94=0,0,((($F94/$E$93)*'PLAN DE ADQUISICIONES'!F$39)*($G94/$F94)))</f>
        <v>0</v>
      </c>
      <c r="I94" s="420">
        <f>IF( $F94=0,0,((($F94/$E$93)*'PLAN DE ADQUISICIONES'!G$39)*($G94/$F94)))</f>
        <v>0</v>
      </c>
      <c r="J94" s="420">
        <f>IF( $F94=0,0,((($F94/$E$93)*'PLAN DE ADQUISICIONES'!H$39)*($G94/$F94)))</f>
        <v>0</v>
      </c>
      <c r="K94" s="420">
        <f>IF( $F94=0,0,((($F94/$E$93)*'PLAN DE ADQUISICIONES'!I$39)*($G94/$F94)))</f>
        <v>0</v>
      </c>
      <c r="L94" s="420">
        <f>IF( $F94=0,0,((($F94/$E$93)*'PLAN DE ADQUISICIONES'!J$39)*($G94/$F94)))</f>
        <v>0</v>
      </c>
      <c r="M94" s="420">
        <f>IF( $F94=0,0,((($F94/$E$93)*'PLAN DE ADQUISICIONES'!K$39)*($G94/$F94)))</f>
        <v>0</v>
      </c>
      <c r="N94" s="420">
        <f>IF( $F94=0,0,((($F94/$E$93)*'PLAN DE ADQUISICIONES'!L$39)*($G94/$F94)))</f>
        <v>0</v>
      </c>
      <c r="O94" s="420">
        <f>IF( $F94=0,0,((($F94/$E$93)*'PLAN DE ADQUISICIONES'!M$39)*($G94/$F94)))</f>
        <v>0</v>
      </c>
      <c r="P94" s="420">
        <f>IF( $F94=0,0,((($F94/$E$93)*'PLAN DE ADQUISICIONES'!N$39)*($G94/$F94)))</f>
        <v>0</v>
      </c>
      <c r="Q94" s="420">
        <f>IF( $F94=0,0,((($F94/$E$93)*'PLAN DE ADQUISICIONES'!O$39)*($G94/$F94)))</f>
        <v>0</v>
      </c>
      <c r="R94" s="420">
        <f>IF( $F94=0,0,((($F94/$E$93)*'PLAN DE ADQUISICIONES'!P$39)*($G94/$F94)))</f>
        <v>0</v>
      </c>
      <c r="S94" s="420">
        <f>IF( $F94=0,0,((($F94/$E$93)*'PLAN DE ADQUISICIONES'!Q$39)*($G94/$F94)))</f>
        <v>0</v>
      </c>
      <c r="T94" s="421">
        <f>H94+I94+J94+K94+L94+M94+N94+O94+P94+Q94+R94+S94</f>
        <v>0</v>
      </c>
      <c r="U94" s="425">
        <f>IF( $F94=0,0,((($F94/$E$93)*'PLAN DE ADQUISICIONES'!R$39)*($G94/$F94)))</f>
        <v>0</v>
      </c>
      <c r="V94" s="420">
        <f>IF( $F94=0,0,((($F94/$E$93)*'PLAN DE ADQUISICIONES'!S$39)*($G94/$F94)))</f>
        <v>0</v>
      </c>
      <c r="W94" s="420">
        <f>IF( $F94=0,0,((($F94/$E$93)*'PLAN DE ADQUISICIONES'!T$39)*($G94/$F94)))</f>
        <v>0</v>
      </c>
      <c r="X94" s="420">
        <f>IF( $F94=0,0,((($F94/$E$93)*'PLAN DE ADQUISICIONES'!U$39)*($G94/$F94)))</f>
        <v>0</v>
      </c>
      <c r="Y94" s="420">
        <f>IF( $F94=0,0,((($F94/$E$93)*'PLAN DE ADQUISICIONES'!V$39)*($G94/$F94)))</f>
        <v>0</v>
      </c>
      <c r="Z94" s="420">
        <f>IF( $F94=0,0,((($F94/$E$93)*'PLAN DE ADQUISICIONES'!W$39)*($G94/$F94)))</f>
        <v>0</v>
      </c>
      <c r="AA94" s="420">
        <f>IF( $F94=0,0,((($F94/$E$93)*'PLAN DE ADQUISICIONES'!X$39)*($G94/$F94)))</f>
        <v>0</v>
      </c>
      <c r="AB94" s="420">
        <f>IF( $F94=0,0,((($F94/$E$93)*'PLAN DE ADQUISICIONES'!Y$39)*($G94/$F94)))</f>
        <v>0</v>
      </c>
      <c r="AC94" s="420">
        <f>IF( $F94=0,0,((($F94/$E$93)*'PLAN DE ADQUISICIONES'!Z$39)*($G94/$F94)))</f>
        <v>0</v>
      </c>
      <c r="AD94" s="420">
        <f>IF( $F94=0,0,((($F94/$E$93)*'PLAN DE ADQUISICIONES'!AA$39)*($G94/$F94)))</f>
        <v>0</v>
      </c>
      <c r="AE94" s="420">
        <f>IF( $F94=0,0,((($F94/$E$93)*'PLAN DE ADQUISICIONES'!AB$39)*($G94/$F94)))</f>
        <v>0</v>
      </c>
      <c r="AF94" s="420">
        <f>IF( $F94=0,0,((($F94/$E$93)*'PLAN DE ADQUISICIONES'!AC$39)*($G94/$F94)))</f>
        <v>0</v>
      </c>
      <c r="AG94" s="423">
        <f>U94+V94+W94+X94+Y94+Z94+AA94+AB94+AC94+AD94+AE94+AF94</f>
        <v>0</v>
      </c>
      <c r="AH94" s="424">
        <f>IF( $F94=0,0,((($F94/$E$93)*'PLAN DE ADQUISICIONES'!AD$39)*($G94/$F94)))</f>
        <v>0</v>
      </c>
      <c r="AI94" s="420">
        <f>IF( $F94=0,0,((($F94/$E$93)*'PLAN DE ADQUISICIONES'!AE$39)*($G94/$F94)))</f>
        <v>0</v>
      </c>
      <c r="AJ94" s="420">
        <f>IF( $F94=0,0,((($F94/$E$93)*'PLAN DE ADQUISICIONES'!AF$39)*($G94/$F94)))</f>
        <v>0</v>
      </c>
      <c r="AK94" s="420">
        <f>IF( $F94=0,0,((($F94/$E$93)*'PLAN DE ADQUISICIONES'!AG$39)*($G94/$F94)))</f>
        <v>0</v>
      </c>
      <c r="AL94" s="420">
        <f>IF( $F94=0,0,((($F94/$E$93)*'PLAN DE ADQUISICIONES'!AH$39)*($G94/$F94)))</f>
        <v>0</v>
      </c>
      <c r="AM94" s="420">
        <f>IF( $F94=0,0,((($F94/$E$93)*'PLAN DE ADQUISICIONES'!AI$39)*($G94/$F94)))</f>
        <v>0</v>
      </c>
      <c r="AN94" s="420">
        <f>IF( $F94=0,0,((($F94/$E$93)*'PLAN DE ADQUISICIONES'!AJ$39)*($G94/$F94)))</f>
        <v>0</v>
      </c>
      <c r="AO94" s="420">
        <f>IF( $F94=0,0,((($F94/$E$93)*'PLAN DE ADQUISICIONES'!AK$39)*($G94/$F94)))</f>
        <v>0</v>
      </c>
      <c r="AP94" s="420">
        <f>IF( $F94=0,0,((($F94/$E$93)*'PLAN DE ADQUISICIONES'!AL$39)*($G94/$F94)))</f>
        <v>0</v>
      </c>
      <c r="AQ94" s="420">
        <f>IF( $F94=0,0,((($F94/$E$93)*'PLAN DE ADQUISICIONES'!AM$39)*($G94/$F94)))</f>
        <v>0</v>
      </c>
      <c r="AR94" s="420">
        <f>IF( $F94=0,0,((($F94/$E$93)*'PLAN DE ADQUISICIONES'!AN$39)*($G94/$F94)))</f>
        <v>0</v>
      </c>
      <c r="AS94" s="420">
        <f>IF( $F94=0,0,((($F94/$E$93)*'PLAN DE ADQUISICIONES'!AO$39)*($G94/$F94)))</f>
        <v>0</v>
      </c>
      <c r="AT94" s="423">
        <f>AH94+AI94+AJ94+AK94+AL94+AM94+AN94+AO94+AP94+AQ94+AR94+AS94</f>
        <v>0</v>
      </c>
      <c r="AU94" s="426">
        <f>AS94+AR94+AQ94+AP94+AO94+AN94+AM94+AL94+AK94+AJ94+AI94+AH94+AF94+AE94+AD94+AC94+AB94+AA94+Z94+Y94+X94+W94+V94+U94+S94+R94+Q94+P94+O94+N94+M94+L94+K94+J94+I94+H94</f>
        <v>0</v>
      </c>
      <c r="AV94" s="392">
        <f t="shared" si="24"/>
        <v>0</v>
      </c>
    </row>
    <row r="95" spans="2:48" s="394" customFormat="1" ht="12.75" customHeight="1" x14ac:dyDescent="0.15">
      <c r="B95" s="416" t="str">
        <f>+'FORMATO COSTEO C1'!C$442</f>
        <v>1.3.4.2</v>
      </c>
      <c r="C95" s="417" t="str">
        <f>+'FORMATO COSTEO C1'!B$442</f>
        <v>Categoría de gasto</v>
      </c>
      <c r="D95" s="428"/>
      <c r="E95" s="429"/>
      <c r="F95" s="420">
        <f>+'FORMATO COSTEO C1'!G442</f>
        <v>0</v>
      </c>
      <c r="G95" s="423">
        <f>+'FORMATO COSTEO C1'!O442</f>
        <v>0</v>
      </c>
      <c r="H95" s="424">
        <f>IF( $F95=0,0,((($F95/$E$93)*'PLAN DE ADQUISICIONES'!F$39)*($G95/$F95)))</f>
        <v>0</v>
      </c>
      <c r="I95" s="420">
        <f>IF( $F95=0,0,((($F95/$E$93)*'PLAN DE ADQUISICIONES'!G$39)*($G95/$F95)))</f>
        <v>0</v>
      </c>
      <c r="J95" s="420">
        <f>IF( $F95=0,0,((($F95/$E$93)*'PLAN DE ADQUISICIONES'!H$39)*($G95/$F95)))</f>
        <v>0</v>
      </c>
      <c r="K95" s="420">
        <f>IF( $F95=0,0,((($F95/$E$93)*'PLAN DE ADQUISICIONES'!I$39)*($G95/$F95)))</f>
        <v>0</v>
      </c>
      <c r="L95" s="420">
        <f>IF( $F95=0,0,((($F95/$E$93)*'PLAN DE ADQUISICIONES'!J$39)*($G95/$F95)))</f>
        <v>0</v>
      </c>
      <c r="M95" s="420">
        <f>IF( $F95=0,0,((($F95/$E$93)*'PLAN DE ADQUISICIONES'!K$39)*($G95/$F95)))</f>
        <v>0</v>
      </c>
      <c r="N95" s="420">
        <f>IF( $F95=0,0,((($F95/$E$93)*'PLAN DE ADQUISICIONES'!L$39)*($G95/$F95)))</f>
        <v>0</v>
      </c>
      <c r="O95" s="420">
        <f>IF( $F95=0,0,((($F95/$E$93)*'PLAN DE ADQUISICIONES'!M$39)*($G95/$F95)))</f>
        <v>0</v>
      </c>
      <c r="P95" s="420">
        <f>IF( $F95=0,0,((($F95/$E$93)*'PLAN DE ADQUISICIONES'!N$39)*($G95/$F95)))</f>
        <v>0</v>
      </c>
      <c r="Q95" s="420">
        <f>IF( $F95=0,0,((($F95/$E$93)*'PLAN DE ADQUISICIONES'!O$39)*($G95/$F95)))</f>
        <v>0</v>
      </c>
      <c r="R95" s="420">
        <f>IF( $F95=0,0,((($F95/$E$93)*'PLAN DE ADQUISICIONES'!P$39)*($G95/$F95)))</f>
        <v>0</v>
      </c>
      <c r="S95" s="420">
        <f>IF( $F95=0,0,((($F95/$E$93)*'PLAN DE ADQUISICIONES'!Q$39)*($G95/$F95)))</f>
        <v>0</v>
      </c>
      <c r="T95" s="421">
        <f>H95+I95+J95+K95+L95+M95+N95+O95+P95+Q95+R95+S95</f>
        <v>0</v>
      </c>
      <c r="U95" s="425">
        <f>IF( $F95=0,0,((($F95/$E$93)*'PLAN DE ADQUISICIONES'!R$39)*($G95/$F95)))</f>
        <v>0</v>
      </c>
      <c r="V95" s="420">
        <f>IF( $F95=0,0,((($F95/$E$93)*'PLAN DE ADQUISICIONES'!S$39)*($G95/$F95)))</f>
        <v>0</v>
      </c>
      <c r="W95" s="420">
        <f>IF( $F95=0,0,((($F95/$E$93)*'PLAN DE ADQUISICIONES'!T$39)*($G95/$F95)))</f>
        <v>0</v>
      </c>
      <c r="X95" s="420">
        <f>IF( $F95=0,0,((($F95/$E$93)*'PLAN DE ADQUISICIONES'!U$39)*($G95/$F95)))</f>
        <v>0</v>
      </c>
      <c r="Y95" s="420">
        <f>IF( $F95=0,0,((($F95/$E$93)*'PLAN DE ADQUISICIONES'!V$39)*($G95/$F95)))</f>
        <v>0</v>
      </c>
      <c r="Z95" s="420">
        <f>IF( $F95=0,0,((($F95/$E$93)*'PLAN DE ADQUISICIONES'!W$39)*($G95/$F95)))</f>
        <v>0</v>
      </c>
      <c r="AA95" s="420">
        <f>IF( $F95=0,0,((($F95/$E$93)*'PLAN DE ADQUISICIONES'!X$39)*($G95/$F95)))</f>
        <v>0</v>
      </c>
      <c r="AB95" s="420">
        <f>IF( $F95=0,0,((($F95/$E$93)*'PLAN DE ADQUISICIONES'!Y$39)*($G95/$F95)))</f>
        <v>0</v>
      </c>
      <c r="AC95" s="420">
        <f>IF( $F95=0,0,((($F95/$E$93)*'PLAN DE ADQUISICIONES'!Z$39)*($G95/$F95)))</f>
        <v>0</v>
      </c>
      <c r="AD95" s="420">
        <f>IF( $F95=0,0,((($F95/$E$93)*'PLAN DE ADQUISICIONES'!AA$39)*($G95/$F95)))</f>
        <v>0</v>
      </c>
      <c r="AE95" s="420">
        <f>IF( $F95=0,0,((($F95/$E$93)*'PLAN DE ADQUISICIONES'!AB$39)*($G95/$F95)))</f>
        <v>0</v>
      </c>
      <c r="AF95" s="420">
        <f>IF( $F95=0,0,((($F95/$E$93)*'PLAN DE ADQUISICIONES'!AC$39)*($G95/$F95)))</f>
        <v>0</v>
      </c>
      <c r="AG95" s="423">
        <f>U95+V95+W95+X95+Y95+Z95+AA95+AB95+AC95+AD95+AE95+AF95</f>
        <v>0</v>
      </c>
      <c r="AH95" s="424">
        <f>IF( $F95=0,0,((($F95/$E$93)*'PLAN DE ADQUISICIONES'!AD$39)*($G95/$F95)))</f>
        <v>0</v>
      </c>
      <c r="AI95" s="420">
        <f>IF( $F95=0,0,((($F95/$E$93)*'PLAN DE ADQUISICIONES'!AE$39)*($G95/$F95)))</f>
        <v>0</v>
      </c>
      <c r="AJ95" s="420">
        <f>IF( $F95=0,0,((($F95/$E$93)*'PLAN DE ADQUISICIONES'!AF$39)*($G95/$F95)))</f>
        <v>0</v>
      </c>
      <c r="AK95" s="420">
        <f>IF( $F95=0,0,((($F95/$E$93)*'PLAN DE ADQUISICIONES'!AG$39)*($G95/$F95)))</f>
        <v>0</v>
      </c>
      <c r="AL95" s="420">
        <f>IF( $F95=0,0,((($F95/$E$93)*'PLAN DE ADQUISICIONES'!AH$39)*($G95/$F95)))</f>
        <v>0</v>
      </c>
      <c r="AM95" s="420">
        <f>IF( $F95=0,0,((($F95/$E$93)*'PLAN DE ADQUISICIONES'!AI$39)*($G95/$F95)))</f>
        <v>0</v>
      </c>
      <c r="AN95" s="420">
        <f>IF( $F95=0,0,((($F95/$E$93)*'PLAN DE ADQUISICIONES'!AJ$39)*($G95/$F95)))</f>
        <v>0</v>
      </c>
      <c r="AO95" s="420">
        <f>IF( $F95=0,0,((($F95/$E$93)*'PLAN DE ADQUISICIONES'!AK$39)*($G95/$F95)))</f>
        <v>0</v>
      </c>
      <c r="AP95" s="420">
        <f>IF( $F95=0,0,((($F95/$E$93)*'PLAN DE ADQUISICIONES'!AL$39)*($G95/$F95)))</f>
        <v>0</v>
      </c>
      <c r="AQ95" s="420">
        <f>IF( $F95=0,0,((($F95/$E$93)*'PLAN DE ADQUISICIONES'!AM$39)*($G95/$F95)))</f>
        <v>0</v>
      </c>
      <c r="AR95" s="420">
        <f>IF( $F95=0,0,((($F95/$E$93)*'PLAN DE ADQUISICIONES'!AN$39)*($G95/$F95)))</f>
        <v>0</v>
      </c>
      <c r="AS95" s="420">
        <f>IF( $F95=0,0,((($F95/$E$93)*'PLAN DE ADQUISICIONES'!AO$39)*($G95/$F95)))</f>
        <v>0</v>
      </c>
      <c r="AT95" s="423">
        <f>AH95+AI95+AJ95+AK95+AL95+AM95+AN95+AO95+AP95+AQ95+AR95+AS95</f>
        <v>0</v>
      </c>
      <c r="AU95" s="426">
        <f>AS95+AR95+AQ95+AP95+AO95+AN95+AM95+AL95+AK95+AJ95+AI95+AH95+AF95+AE95+AD95+AC95+AB95+AA95+Z95+Y95+X95+W95+V95+U95+S95+R95+Q95+P95+O95+N95+M95+L95+K95+J95+I95+H95</f>
        <v>0</v>
      </c>
      <c r="AV95" s="392">
        <f t="shared" si="24"/>
        <v>0</v>
      </c>
    </row>
    <row r="96" spans="2:48" s="405" customFormat="1" ht="12.75" customHeight="1" outlineLevel="1" x14ac:dyDescent="0.15">
      <c r="B96" s="416" t="str">
        <f>+'FORMATO COSTEO C1'!C$448</f>
        <v>1.3.4.3</v>
      </c>
      <c r="C96" s="417" t="str">
        <f>+'FORMATO COSTEO C1'!B$448</f>
        <v>Categoría de gasto</v>
      </c>
      <c r="D96" s="428"/>
      <c r="E96" s="429"/>
      <c r="F96" s="420">
        <f>+'FORMATO COSTEO C1'!G448</f>
        <v>0</v>
      </c>
      <c r="G96" s="423">
        <f>+'FORMATO COSTEO C1'!O448</f>
        <v>0</v>
      </c>
      <c r="H96" s="424">
        <f>IF( $F96=0,0,((($F96/$E$93)*'PLAN DE ADQUISICIONES'!F$39)*($G96/$F96)))</f>
        <v>0</v>
      </c>
      <c r="I96" s="420">
        <f>IF( $F96=0,0,((($F96/$E$93)*'PLAN DE ADQUISICIONES'!G$39)*($G96/$F96)))</f>
        <v>0</v>
      </c>
      <c r="J96" s="420">
        <f>IF( $F96=0,0,((($F96/$E$93)*'PLAN DE ADQUISICIONES'!H$39)*($G96/$F96)))</f>
        <v>0</v>
      </c>
      <c r="K96" s="420">
        <f>IF( $F96=0,0,((($F96/$E$93)*'PLAN DE ADQUISICIONES'!I$39)*($G96/$F96)))</f>
        <v>0</v>
      </c>
      <c r="L96" s="420">
        <f>IF( $F96=0,0,((($F96/$E$93)*'PLAN DE ADQUISICIONES'!J$39)*($G96/$F96)))</f>
        <v>0</v>
      </c>
      <c r="M96" s="420">
        <f>IF( $F96=0,0,((($F96/$E$93)*'PLAN DE ADQUISICIONES'!K$39)*($G96/$F96)))</f>
        <v>0</v>
      </c>
      <c r="N96" s="420">
        <f>IF( $F96=0,0,((($F96/$E$93)*'PLAN DE ADQUISICIONES'!L$39)*($G96/$F96)))</f>
        <v>0</v>
      </c>
      <c r="O96" s="420">
        <f>IF( $F96=0,0,((($F96/$E$93)*'PLAN DE ADQUISICIONES'!M$39)*($G96/$F96)))</f>
        <v>0</v>
      </c>
      <c r="P96" s="420">
        <f>IF( $F96=0,0,((($F96/$E$93)*'PLAN DE ADQUISICIONES'!N$39)*($G96/$F96)))</f>
        <v>0</v>
      </c>
      <c r="Q96" s="420">
        <f>IF( $F96=0,0,((($F96/$E$93)*'PLAN DE ADQUISICIONES'!O$39)*($G96/$F96)))</f>
        <v>0</v>
      </c>
      <c r="R96" s="420">
        <f>IF( $F96=0,0,((($F96/$E$93)*'PLAN DE ADQUISICIONES'!P$39)*($G96/$F96)))</f>
        <v>0</v>
      </c>
      <c r="S96" s="420">
        <f>IF( $F96=0,0,((($F96/$E$93)*'PLAN DE ADQUISICIONES'!Q$39)*($G96/$F96)))</f>
        <v>0</v>
      </c>
      <c r="T96" s="421">
        <f>H96+I96+J96+K96+L96+M96+N96+O96+P96+Q96+R96+S96</f>
        <v>0</v>
      </c>
      <c r="U96" s="425">
        <f>IF( $F96=0,0,((($F96/$E$93)*'PLAN DE ADQUISICIONES'!R$39)*($G96/$F96)))</f>
        <v>0</v>
      </c>
      <c r="V96" s="420">
        <f>IF( $F96=0,0,((($F96/$E$93)*'PLAN DE ADQUISICIONES'!S$39)*($G96/$F96)))</f>
        <v>0</v>
      </c>
      <c r="W96" s="420">
        <f>IF( $F96=0,0,((($F96/$E$93)*'PLAN DE ADQUISICIONES'!T$39)*($G96/$F96)))</f>
        <v>0</v>
      </c>
      <c r="X96" s="420">
        <f>IF( $F96=0,0,((($F96/$E$93)*'PLAN DE ADQUISICIONES'!U$39)*($G96/$F96)))</f>
        <v>0</v>
      </c>
      <c r="Y96" s="420">
        <f>IF( $F96=0,0,((($F96/$E$93)*'PLAN DE ADQUISICIONES'!V$39)*($G96/$F96)))</f>
        <v>0</v>
      </c>
      <c r="Z96" s="420">
        <f>IF( $F96=0,0,((($F96/$E$93)*'PLAN DE ADQUISICIONES'!W$39)*($G96/$F96)))</f>
        <v>0</v>
      </c>
      <c r="AA96" s="420">
        <f>IF( $F96=0,0,((($F96/$E$93)*'PLAN DE ADQUISICIONES'!X$39)*($G96/$F96)))</f>
        <v>0</v>
      </c>
      <c r="AB96" s="420">
        <f>IF( $F96=0,0,((($F96/$E$93)*'PLAN DE ADQUISICIONES'!Y$39)*($G96/$F96)))</f>
        <v>0</v>
      </c>
      <c r="AC96" s="420">
        <f>IF( $F96=0,0,((($F96/$E$93)*'PLAN DE ADQUISICIONES'!Z$39)*($G96/$F96)))</f>
        <v>0</v>
      </c>
      <c r="AD96" s="420">
        <f>IF( $F96=0,0,((($F96/$E$93)*'PLAN DE ADQUISICIONES'!AA$39)*($G96/$F96)))</f>
        <v>0</v>
      </c>
      <c r="AE96" s="420">
        <f>IF( $F96=0,0,((($F96/$E$93)*'PLAN DE ADQUISICIONES'!AB$39)*($G96/$F96)))</f>
        <v>0</v>
      </c>
      <c r="AF96" s="420">
        <f>IF( $F96=0,0,((($F96/$E$93)*'PLAN DE ADQUISICIONES'!AC$39)*($G96/$F96)))</f>
        <v>0</v>
      </c>
      <c r="AG96" s="423">
        <f>U96+V96+W96+X96+Y96+Z96+AA96+AB96+AC96+AD96+AE96+AF96</f>
        <v>0</v>
      </c>
      <c r="AH96" s="424">
        <f>IF( $F96=0,0,((($F96/$E$93)*'PLAN DE ADQUISICIONES'!AD$39)*($G96/$F96)))</f>
        <v>0</v>
      </c>
      <c r="AI96" s="420">
        <f>IF( $F96=0,0,((($F96/$E$93)*'PLAN DE ADQUISICIONES'!AE$39)*($G96/$F96)))</f>
        <v>0</v>
      </c>
      <c r="AJ96" s="420">
        <f>IF( $F96=0,0,((($F96/$E$93)*'PLAN DE ADQUISICIONES'!AF$39)*($G96/$F96)))</f>
        <v>0</v>
      </c>
      <c r="AK96" s="420">
        <f>IF( $F96=0,0,((($F96/$E$93)*'PLAN DE ADQUISICIONES'!AG$39)*($G96/$F96)))</f>
        <v>0</v>
      </c>
      <c r="AL96" s="420">
        <f>IF( $F96=0,0,((($F96/$E$93)*'PLAN DE ADQUISICIONES'!AH$39)*($G96/$F96)))</f>
        <v>0</v>
      </c>
      <c r="AM96" s="420">
        <f>IF( $F96=0,0,((($F96/$E$93)*'PLAN DE ADQUISICIONES'!AI$39)*($G96/$F96)))</f>
        <v>0</v>
      </c>
      <c r="AN96" s="420">
        <f>IF( $F96=0,0,((($F96/$E$93)*'PLAN DE ADQUISICIONES'!AJ$39)*($G96/$F96)))</f>
        <v>0</v>
      </c>
      <c r="AO96" s="420">
        <f>IF( $F96=0,0,((($F96/$E$93)*'PLAN DE ADQUISICIONES'!AK$39)*($G96/$F96)))</f>
        <v>0</v>
      </c>
      <c r="AP96" s="420">
        <f>IF( $F96=0,0,((($F96/$E$93)*'PLAN DE ADQUISICIONES'!AL$39)*($G96/$F96)))</f>
        <v>0</v>
      </c>
      <c r="AQ96" s="420">
        <f>IF( $F96=0,0,((($F96/$E$93)*'PLAN DE ADQUISICIONES'!AM$39)*($G96/$F96)))</f>
        <v>0</v>
      </c>
      <c r="AR96" s="420">
        <f>IF( $F96=0,0,((($F96/$E$93)*'PLAN DE ADQUISICIONES'!AN$39)*($G96/$F96)))</f>
        <v>0</v>
      </c>
      <c r="AS96" s="420">
        <f>IF( $F96=0,0,((($F96/$E$93)*'PLAN DE ADQUISICIONES'!AO$39)*($G96/$F96)))</f>
        <v>0</v>
      </c>
      <c r="AT96" s="423">
        <f>AH96+AI96+AJ96+AK96+AL96+AM96+AN96+AO96+AP96+AQ96+AR96+AS96</f>
        <v>0</v>
      </c>
      <c r="AU96" s="426">
        <f>AS96+AR96+AQ96+AP96+AO96+AN96+AM96+AL96+AK96+AJ96+AI96+AH96+AF96+AE96+AD96+AC96+AB96+AA96+Z96+Y96+X96+W96+V96+U96+S96+R96+Q96+P96+O96+N96+M96+L96+K96+J96+I96+H96</f>
        <v>0</v>
      </c>
      <c r="AV96" s="392">
        <f t="shared" si="24"/>
        <v>0</v>
      </c>
    </row>
    <row r="97" spans="2:48" s="394" customFormat="1" ht="12.75" customHeight="1" x14ac:dyDescent="0.15">
      <c r="B97" s="416" t="str">
        <f>+'FORMATO COSTEO C1'!C$454</f>
        <v>1.3.4.4</v>
      </c>
      <c r="C97" s="417" t="str">
        <f>+'FORMATO COSTEO C1'!B$454</f>
        <v>Categoría de gasto</v>
      </c>
      <c r="D97" s="428"/>
      <c r="E97" s="429"/>
      <c r="F97" s="420">
        <f>+'FORMATO COSTEO C1'!G454</f>
        <v>0</v>
      </c>
      <c r="G97" s="423">
        <f>+'FORMATO COSTEO C1'!O454</f>
        <v>0</v>
      </c>
      <c r="H97" s="424">
        <f>IF( $F97=0,0,((($F97/$E$93)*'PLAN DE ADQUISICIONES'!F$39)*($G97/$F97)))</f>
        <v>0</v>
      </c>
      <c r="I97" s="420">
        <f>IF( $F97=0,0,((($F97/$E$93)*'PLAN DE ADQUISICIONES'!G$39)*($G97/$F97)))</f>
        <v>0</v>
      </c>
      <c r="J97" s="420">
        <f>IF( $F97=0,0,((($F97/$E$93)*'PLAN DE ADQUISICIONES'!H$39)*($G97/$F97)))</f>
        <v>0</v>
      </c>
      <c r="K97" s="420">
        <f>IF( $F97=0,0,((($F97/$E$93)*'PLAN DE ADQUISICIONES'!I$39)*($G97/$F97)))</f>
        <v>0</v>
      </c>
      <c r="L97" s="420">
        <f>IF( $F97=0,0,((($F97/$E$93)*'PLAN DE ADQUISICIONES'!J$39)*($G97/$F97)))</f>
        <v>0</v>
      </c>
      <c r="M97" s="420">
        <f>IF( $F97=0,0,((($F97/$E$93)*'PLAN DE ADQUISICIONES'!K$39)*($G97/$F97)))</f>
        <v>0</v>
      </c>
      <c r="N97" s="420">
        <f>IF( $F97=0,0,((($F97/$E$93)*'PLAN DE ADQUISICIONES'!L$39)*($G97/$F97)))</f>
        <v>0</v>
      </c>
      <c r="O97" s="420">
        <f>IF( $F97=0,0,((($F97/$E$93)*'PLAN DE ADQUISICIONES'!M$39)*($G97/$F97)))</f>
        <v>0</v>
      </c>
      <c r="P97" s="420">
        <f>IF( $F97=0,0,((($F97/$E$93)*'PLAN DE ADQUISICIONES'!N$39)*($G97/$F97)))</f>
        <v>0</v>
      </c>
      <c r="Q97" s="420">
        <f>IF( $F97=0,0,((($F97/$E$93)*'PLAN DE ADQUISICIONES'!O$39)*($G97/$F97)))</f>
        <v>0</v>
      </c>
      <c r="R97" s="420">
        <f>IF( $F97=0,0,((($F97/$E$93)*'PLAN DE ADQUISICIONES'!P$39)*($G97/$F97)))</f>
        <v>0</v>
      </c>
      <c r="S97" s="420">
        <f>IF( $F97=0,0,((($F97/$E$93)*'PLAN DE ADQUISICIONES'!Q$39)*($G97/$F97)))</f>
        <v>0</v>
      </c>
      <c r="T97" s="421">
        <f>H97+I97+J97+K97+L97+M97+N97+O97+P97+Q97+R97+S97</f>
        <v>0</v>
      </c>
      <c r="U97" s="425">
        <f>IF( $F97=0,0,((($F97/$E$93)*'PLAN DE ADQUISICIONES'!R$39)*($G97/$F97)))</f>
        <v>0</v>
      </c>
      <c r="V97" s="420">
        <f>IF( $F97=0,0,((($F97/$E$93)*'PLAN DE ADQUISICIONES'!S$39)*($G97/$F97)))</f>
        <v>0</v>
      </c>
      <c r="W97" s="420">
        <f>IF( $F97=0,0,((($F97/$E$93)*'PLAN DE ADQUISICIONES'!T$39)*($G97/$F97)))</f>
        <v>0</v>
      </c>
      <c r="X97" s="420">
        <f>IF( $F97=0,0,((($F97/$E$93)*'PLAN DE ADQUISICIONES'!U$39)*($G97/$F97)))</f>
        <v>0</v>
      </c>
      <c r="Y97" s="420">
        <f>IF( $F97=0,0,((($F97/$E$93)*'PLAN DE ADQUISICIONES'!V$39)*($G97/$F97)))</f>
        <v>0</v>
      </c>
      <c r="Z97" s="420">
        <f>IF( $F97=0,0,((($F97/$E$93)*'PLAN DE ADQUISICIONES'!W$39)*($G97/$F97)))</f>
        <v>0</v>
      </c>
      <c r="AA97" s="420">
        <f>IF( $F97=0,0,((($F97/$E$93)*'PLAN DE ADQUISICIONES'!X$39)*($G97/$F97)))</f>
        <v>0</v>
      </c>
      <c r="AB97" s="420">
        <f>IF( $F97=0,0,((($F97/$E$93)*'PLAN DE ADQUISICIONES'!Y$39)*($G97/$F97)))</f>
        <v>0</v>
      </c>
      <c r="AC97" s="420">
        <f>IF( $F97=0,0,((($F97/$E$93)*'PLAN DE ADQUISICIONES'!Z$39)*($G97/$F97)))</f>
        <v>0</v>
      </c>
      <c r="AD97" s="420">
        <f>IF( $F97=0,0,((($F97/$E$93)*'PLAN DE ADQUISICIONES'!AA$39)*($G97/$F97)))</f>
        <v>0</v>
      </c>
      <c r="AE97" s="420">
        <f>IF( $F97=0,0,((($F97/$E$93)*'PLAN DE ADQUISICIONES'!AB$39)*($G97/$F97)))</f>
        <v>0</v>
      </c>
      <c r="AF97" s="420">
        <f>IF( $F97=0,0,((($F97/$E$93)*'PLAN DE ADQUISICIONES'!AC$39)*($G97/$F97)))</f>
        <v>0</v>
      </c>
      <c r="AG97" s="423">
        <f>U97+V97+W97+X97+Y97+Z97+AA97+AB97+AC97+AD97+AE97+AF97</f>
        <v>0</v>
      </c>
      <c r="AH97" s="424">
        <f>IF( $F97=0,0,((($F97/$E$93)*'PLAN DE ADQUISICIONES'!AD$39)*($G97/$F97)))</f>
        <v>0</v>
      </c>
      <c r="AI97" s="420">
        <f>IF( $F97=0,0,((($F97/$E$93)*'PLAN DE ADQUISICIONES'!AE$39)*($G97/$F97)))</f>
        <v>0</v>
      </c>
      <c r="AJ97" s="420">
        <f>IF( $F97=0,0,((($F97/$E$93)*'PLAN DE ADQUISICIONES'!AF$39)*($G97/$F97)))</f>
        <v>0</v>
      </c>
      <c r="AK97" s="420">
        <f>IF( $F97=0,0,((($F97/$E$93)*'PLAN DE ADQUISICIONES'!AG$39)*($G97/$F97)))</f>
        <v>0</v>
      </c>
      <c r="AL97" s="420">
        <f>IF( $F97=0,0,((($F97/$E$93)*'PLAN DE ADQUISICIONES'!AH$39)*($G97/$F97)))</f>
        <v>0</v>
      </c>
      <c r="AM97" s="420">
        <f>IF( $F97=0,0,((($F97/$E$93)*'PLAN DE ADQUISICIONES'!AI$39)*($G97/$F97)))</f>
        <v>0</v>
      </c>
      <c r="AN97" s="420">
        <f>IF( $F97=0,0,((($F97/$E$93)*'PLAN DE ADQUISICIONES'!AJ$39)*($G97/$F97)))</f>
        <v>0</v>
      </c>
      <c r="AO97" s="420">
        <f>IF( $F97=0,0,((($F97/$E$93)*'PLAN DE ADQUISICIONES'!AK$39)*($G97/$F97)))</f>
        <v>0</v>
      </c>
      <c r="AP97" s="420">
        <f>IF( $F97=0,0,((($F97/$E$93)*'PLAN DE ADQUISICIONES'!AL$39)*($G97/$F97)))</f>
        <v>0</v>
      </c>
      <c r="AQ97" s="420">
        <f>IF( $F97=0,0,((($F97/$E$93)*'PLAN DE ADQUISICIONES'!AM$39)*($G97/$F97)))</f>
        <v>0</v>
      </c>
      <c r="AR97" s="420">
        <f>IF( $F97=0,0,((($F97/$E$93)*'PLAN DE ADQUISICIONES'!AN$39)*($G97/$F97)))</f>
        <v>0</v>
      </c>
      <c r="AS97" s="420">
        <f>IF( $F97=0,0,((($F97/$E$93)*'PLAN DE ADQUISICIONES'!AO$39)*($G97/$F97)))</f>
        <v>0</v>
      </c>
      <c r="AT97" s="423">
        <f>AH97+AI97+AJ97+AK97+AL97+AM97+AN97+AO97+AP97+AQ97+AR97+AS97</f>
        <v>0</v>
      </c>
      <c r="AU97" s="426">
        <f>AS97+AR97+AQ97+AP97+AO97+AN97+AM97+AL97+AK97+AJ97+AI97+AH97+AF97+AE97+AD97+AC97+AB97+AA97+Z97+Y97+X97+W97+V97+U97+S97+R97+Q97+P97+O97+N97+M97+L97+K97+J97+I97+H97</f>
        <v>0</v>
      </c>
      <c r="AV97" s="392">
        <f t="shared" si="24"/>
        <v>0</v>
      </c>
    </row>
    <row r="98" spans="2:48" s="405" customFormat="1" ht="12.75" customHeight="1" outlineLevel="1" x14ac:dyDescent="0.15">
      <c r="B98" s="416" t="str">
        <f>+'FORMATO COSTEO C1'!C$460</f>
        <v>1.3.4.5</v>
      </c>
      <c r="C98" s="417" t="str">
        <f>+'FORMATO COSTEO C1'!B$460</f>
        <v>Categoría de gasto</v>
      </c>
      <c r="D98" s="428"/>
      <c r="E98" s="429"/>
      <c r="F98" s="420">
        <f>+'FORMATO COSTEO C1'!G460</f>
        <v>0</v>
      </c>
      <c r="G98" s="423">
        <f>+'FORMATO COSTEO C1'!O460</f>
        <v>0</v>
      </c>
      <c r="H98" s="424">
        <f>IF( $F98=0,0,((($F98/$E$93)*'PLAN DE ADQUISICIONES'!F$39)*($G98/$F98)))</f>
        <v>0</v>
      </c>
      <c r="I98" s="420">
        <f>IF( $F98=0,0,((($F98/$E$93)*'PLAN DE ADQUISICIONES'!G$39)*($G98/$F98)))</f>
        <v>0</v>
      </c>
      <c r="J98" s="420">
        <f>IF( $F98=0,0,((($F98/$E$93)*'PLAN DE ADQUISICIONES'!H$39)*($G98/$F98)))</f>
        <v>0</v>
      </c>
      <c r="K98" s="420">
        <f>IF( $F98=0,0,((($F98/$E$93)*'PLAN DE ADQUISICIONES'!I$39)*($G98/$F98)))</f>
        <v>0</v>
      </c>
      <c r="L98" s="420">
        <f>IF( $F98=0,0,((($F98/$E$93)*'PLAN DE ADQUISICIONES'!J$39)*($G98/$F98)))</f>
        <v>0</v>
      </c>
      <c r="M98" s="420">
        <f>IF( $F98=0,0,((($F98/$E$93)*'PLAN DE ADQUISICIONES'!K$39)*($G98/$F98)))</f>
        <v>0</v>
      </c>
      <c r="N98" s="420">
        <f>IF( $F98=0,0,((($F98/$E$93)*'PLAN DE ADQUISICIONES'!L$39)*($G98/$F98)))</f>
        <v>0</v>
      </c>
      <c r="O98" s="420">
        <f>IF( $F98=0,0,((($F98/$E$93)*'PLAN DE ADQUISICIONES'!M$39)*($G98/$F98)))</f>
        <v>0</v>
      </c>
      <c r="P98" s="420">
        <f>IF( $F98=0,0,((($F98/$E$93)*'PLAN DE ADQUISICIONES'!N$39)*($G98/$F98)))</f>
        <v>0</v>
      </c>
      <c r="Q98" s="420">
        <f>IF( $F98=0,0,((($F98/$E$93)*'PLAN DE ADQUISICIONES'!O$39)*($G98/$F98)))</f>
        <v>0</v>
      </c>
      <c r="R98" s="420">
        <f>IF( $F98=0,0,((($F98/$E$93)*'PLAN DE ADQUISICIONES'!P$39)*($G98/$F98)))</f>
        <v>0</v>
      </c>
      <c r="S98" s="420">
        <f>IF( $F98=0,0,((($F98/$E$93)*'PLAN DE ADQUISICIONES'!Q$39)*($G98/$F98)))</f>
        <v>0</v>
      </c>
      <c r="T98" s="421">
        <f>H98+I98+J98+K98+L98+M98+N98+O98+P98+Q98+R98+S98</f>
        <v>0</v>
      </c>
      <c r="U98" s="425">
        <f>IF( $F98=0,0,((($F98/$E$93)*'PLAN DE ADQUISICIONES'!R$39)*($G98/$F98)))</f>
        <v>0</v>
      </c>
      <c r="V98" s="420">
        <f>IF( $F98=0,0,((($F98/$E$93)*'PLAN DE ADQUISICIONES'!S$39)*($G98/$F98)))</f>
        <v>0</v>
      </c>
      <c r="W98" s="420">
        <f>IF( $F98=0,0,((($F98/$E$93)*'PLAN DE ADQUISICIONES'!T$39)*($G98/$F98)))</f>
        <v>0</v>
      </c>
      <c r="X98" s="420">
        <f>IF( $F98=0,0,((($F98/$E$93)*'PLAN DE ADQUISICIONES'!U$39)*($G98/$F98)))</f>
        <v>0</v>
      </c>
      <c r="Y98" s="420">
        <f>IF( $F98=0,0,((($F98/$E$93)*'PLAN DE ADQUISICIONES'!V$39)*($G98/$F98)))</f>
        <v>0</v>
      </c>
      <c r="Z98" s="420">
        <f>IF( $F98=0,0,((($F98/$E$93)*'PLAN DE ADQUISICIONES'!W$39)*($G98/$F98)))</f>
        <v>0</v>
      </c>
      <c r="AA98" s="420">
        <f>IF( $F98=0,0,((($F98/$E$93)*'PLAN DE ADQUISICIONES'!X$39)*($G98/$F98)))</f>
        <v>0</v>
      </c>
      <c r="AB98" s="420">
        <f>IF( $F98=0,0,((($F98/$E$93)*'PLAN DE ADQUISICIONES'!Y$39)*($G98/$F98)))</f>
        <v>0</v>
      </c>
      <c r="AC98" s="420">
        <f>IF( $F98=0,0,((($F98/$E$93)*'PLAN DE ADQUISICIONES'!Z$39)*($G98/$F98)))</f>
        <v>0</v>
      </c>
      <c r="AD98" s="420">
        <f>IF( $F98=0,0,((($F98/$E$93)*'PLAN DE ADQUISICIONES'!AA$39)*($G98/$F98)))</f>
        <v>0</v>
      </c>
      <c r="AE98" s="420">
        <f>IF( $F98=0,0,((($F98/$E$93)*'PLAN DE ADQUISICIONES'!AB$39)*($G98/$F98)))</f>
        <v>0</v>
      </c>
      <c r="AF98" s="420">
        <f>IF( $F98=0,0,((($F98/$E$93)*'PLAN DE ADQUISICIONES'!AC$39)*($G98/$F98)))</f>
        <v>0</v>
      </c>
      <c r="AG98" s="423">
        <f>U98+V98+W98+X98+Y98+Z98+AA98+AB98+AC98+AD98+AE98+AF98</f>
        <v>0</v>
      </c>
      <c r="AH98" s="424">
        <f>IF( $F98=0,0,((($F98/$E$93)*'PLAN DE ADQUISICIONES'!AD$39)*($G98/$F98)))</f>
        <v>0</v>
      </c>
      <c r="AI98" s="420">
        <f>IF( $F98=0,0,((($F98/$E$93)*'PLAN DE ADQUISICIONES'!AE$39)*($G98/$F98)))</f>
        <v>0</v>
      </c>
      <c r="AJ98" s="420">
        <f>IF( $F98=0,0,((($F98/$E$93)*'PLAN DE ADQUISICIONES'!AF$39)*($G98/$F98)))</f>
        <v>0</v>
      </c>
      <c r="AK98" s="420">
        <f>IF( $F98=0,0,((($F98/$E$93)*'PLAN DE ADQUISICIONES'!AG$39)*($G98/$F98)))</f>
        <v>0</v>
      </c>
      <c r="AL98" s="420">
        <f>IF( $F98=0,0,((($F98/$E$93)*'PLAN DE ADQUISICIONES'!AH$39)*($G98/$F98)))</f>
        <v>0</v>
      </c>
      <c r="AM98" s="420">
        <f>IF( $F98=0,0,((($F98/$E$93)*'PLAN DE ADQUISICIONES'!AI$39)*($G98/$F98)))</f>
        <v>0</v>
      </c>
      <c r="AN98" s="420">
        <f>IF( $F98=0,0,((($F98/$E$93)*'PLAN DE ADQUISICIONES'!AJ$39)*($G98/$F98)))</f>
        <v>0</v>
      </c>
      <c r="AO98" s="420">
        <f>IF( $F98=0,0,((($F98/$E$93)*'PLAN DE ADQUISICIONES'!AK$39)*($G98/$F98)))</f>
        <v>0</v>
      </c>
      <c r="AP98" s="420">
        <f>IF( $F98=0,0,((($F98/$E$93)*'PLAN DE ADQUISICIONES'!AL$39)*($G98/$F98)))</f>
        <v>0</v>
      </c>
      <c r="AQ98" s="420">
        <f>IF( $F98=0,0,((($F98/$E$93)*'PLAN DE ADQUISICIONES'!AM$39)*($G98/$F98)))</f>
        <v>0</v>
      </c>
      <c r="AR98" s="420">
        <f>IF( $F98=0,0,((($F98/$E$93)*'PLAN DE ADQUISICIONES'!AN$39)*($G98/$F98)))</f>
        <v>0</v>
      </c>
      <c r="AS98" s="420">
        <f>IF( $F98=0,0,((($F98/$E$93)*'PLAN DE ADQUISICIONES'!AO$39)*($G98/$F98)))</f>
        <v>0</v>
      </c>
      <c r="AT98" s="423">
        <f>AH98+AI98+AJ98+AK98+AL98+AM98+AN98+AO98+AP98+AQ98+AR98+AS98</f>
        <v>0</v>
      </c>
      <c r="AU98" s="426">
        <f>AS98+AR98+AQ98+AP98+AO98+AN98+AM98+AL98+AK98+AJ98+AI98+AH98+AF98+AE98+AD98+AC98+AB98+AA98+Z98+Y98+X98+W98+V98+U98+S98+R98+Q98+P98+O98+N98+M98+L98+K98+J98+I98+H98</f>
        <v>0</v>
      </c>
      <c r="AV98" s="392">
        <f t="shared" si="24"/>
        <v>0</v>
      </c>
    </row>
    <row r="99" spans="2:48" s="394" customFormat="1" ht="12.75" customHeight="1" x14ac:dyDescent="0.15">
      <c r="B99" s="406" t="str">
        <f>+'FORMATO COSTEO C1'!C$466</f>
        <v>1.3.5</v>
      </c>
      <c r="C99" s="430">
        <f>+'FORMATO COSTEO C1'!B$466</f>
        <v>0</v>
      </c>
      <c r="D99" s="408" t="str">
        <f>+'FORMATO COSTEO C1'!D$466</f>
        <v>Unidad medida</v>
      </c>
      <c r="E99" s="409">
        <f>+'FORMATO COSTEO C1'!E$466</f>
        <v>0</v>
      </c>
      <c r="F99" s="410">
        <f>SUM(F100:F104)</f>
        <v>0</v>
      </c>
      <c r="G99" s="413">
        <f t="shared" ref="G99:AS99" si="28">SUM(G100:G104)</f>
        <v>0</v>
      </c>
      <c r="H99" s="414">
        <f t="shared" si="28"/>
        <v>0</v>
      </c>
      <c r="I99" s="410">
        <f>SUM(I100:I104)</f>
        <v>0</v>
      </c>
      <c r="J99" s="410">
        <f>SUM(J100:J104)</f>
        <v>0</v>
      </c>
      <c r="K99" s="410">
        <f>SUM(K100:K104)</f>
        <v>0</v>
      </c>
      <c r="L99" s="410">
        <f>SUM(L100:L104)</f>
        <v>0</v>
      </c>
      <c r="M99" s="410">
        <f>SUM(M100:M104)</f>
        <v>0</v>
      </c>
      <c r="N99" s="410">
        <f t="shared" si="28"/>
        <v>0</v>
      </c>
      <c r="O99" s="410">
        <f t="shared" si="28"/>
        <v>0</v>
      </c>
      <c r="P99" s="410">
        <f t="shared" si="28"/>
        <v>0</v>
      </c>
      <c r="Q99" s="410">
        <f t="shared" si="28"/>
        <v>0</v>
      </c>
      <c r="R99" s="410">
        <f t="shared" si="28"/>
        <v>0</v>
      </c>
      <c r="S99" s="410">
        <f t="shared" si="28"/>
        <v>0</v>
      </c>
      <c r="T99" s="411">
        <f>SUM(T100:T104)</f>
        <v>0</v>
      </c>
      <c r="U99" s="412">
        <f t="shared" si="28"/>
        <v>0</v>
      </c>
      <c r="V99" s="410">
        <f t="shared" si="28"/>
        <v>0</v>
      </c>
      <c r="W99" s="410">
        <f t="shared" si="28"/>
        <v>0</v>
      </c>
      <c r="X99" s="410">
        <f t="shared" si="28"/>
        <v>0</v>
      </c>
      <c r="Y99" s="410">
        <f t="shared" si="28"/>
        <v>0</v>
      </c>
      <c r="Z99" s="410">
        <f t="shared" si="28"/>
        <v>0</v>
      </c>
      <c r="AA99" s="410">
        <f t="shared" si="28"/>
        <v>0</v>
      </c>
      <c r="AB99" s="410">
        <f t="shared" si="28"/>
        <v>0</v>
      </c>
      <c r="AC99" s="410">
        <f t="shared" si="28"/>
        <v>0</v>
      </c>
      <c r="AD99" s="410">
        <f t="shared" si="28"/>
        <v>0</v>
      </c>
      <c r="AE99" s="410">
        <f t="shared" si="28"/>
        <v>0</v>
      </c>
      <c r="AF99" s="410">
        <f t="shared" si="28"/>
        <v>0</v>
      </c>
      <c r="AG99" s="413">
        <f t="shared" si="28"/>
        <v>0</v>
      </c>
      <c r="AH99" s="414">
        <f t="shared" si="28"/>
        <v>0</v>
      </c>
      <c r="AI99" s="410">
        <f t="shared" si="28"/>
        <v>0</v>
      </c>
      <c r="AJ99" s="410">
        <f t="shared" si="28"/>
        <v>0</v>
      </c>
      <c r="AK99" s="410">
        <f t="shared" si="28"/>
        <v>0</v>
      </c>
      <c r="AL99" s="410">
        <f t="shared" si="28"/>
        <v>0</v>
      </c>
      <c r="AM99" s="410">
        <f t="shared" si="28"/>
        <v>0</v>
      </c>
      <c r="AN99" s="410">
        <f t="shared" si="28"/>
        <v>0</v>
      </c>
      <c r="AO99" s="410">
        <f t="shared" si="28"/>
        <v>0</v>
      </c>
      <c r="AP99" s="410">
        <f t="shared" si="28"/>
        <v>0</v>
      </c>
      <c r="AQ99" s="410">
        <f t="shared" si="28"/>
        <v>0</v>
      </c>
      <c r="AR99" s="410">
        <f t="shared" si="28"/>
        <v>0</v>
      </c>
      <c r="AS99" s="410">
        <f t="shared" si="28"/>
        <v>0</v>
      </c>
      <c r="AT99" s="413">
        <f>SUM(AT100:AT104)</f>
        <v>0</v>
      </c>
      <c r="AU99" s="415">
        <f>SUM(AU100:AU104)</f>
        <v>0</v>
      </c>
      <c r="AV99" s="392">
        <f t="shared" si="24"/>
        <v>0</v>
      </c>
    </row>
    <row r="100" spans="2:48" s="394" customFormat="1" ht="12.75" customHeight="1" x14ac:dyDescent="0.15">
      <c r="B100" s="416" t="str">
        <f>+'FORMATO COSTEO C1'!C$468</f>
        <v>1.3.5.1</v>
      </c>
      <c r="C100" s="417" t="str">
        <f>+'FORMATO COSTEO C1'!B$468</f>
        <v>Categoría de gasto</v>
      </c>
      <c r="D100" s="428"/>
      <c r="E100" s="429"/>
      <c r="F100" s="420">
        <f>+'FORMATO COSTEO C1'!G468</f>
        <v>0</v>
      </c>
      <c r="G100" s="423">
        <f>+'FORMATO COSTEO C1'!O468</f>
        <v>0</v>
      </c>
      <c r="H100" s="560">
        <f>IF( $F100=0,0,((($F100/$E$99)*'PLAN DE ADQUISICIONES'!F$40)*($G100/$F100)))</f>
        <v>0</v>
      </c>
      <c r="I100" s="420">
        <f>IF( $F100=0,0,((($F100/$E$99)*'PLAN DE ADQUISICIONES'!G$40)*($G100/$F100)))</f>
        <v>0</v>
      </c>
      <c r="J100" s="420">
        <f>IF( $F100=0,0,((($F100/$E$99)*'PLAN DE ADQUISICIONES'!H$40)*($G100/$F100)))</f>
        <v>0</v>
      </c>
      <c r="K100" s="420">
        <f>IF( $F100=0,0,((($F100/$E$99)*'PLAN DE ADQUISICIONES'!I$40)*($G100/$F100)))</f>
        <v>0</v>
      </c>
      <c r="L100" s="420">
        <f>IF( $F100=0,0,((($F100/$E$99)*'PLAN DE ADQUISICIONES'!J$40)*($G100/$F100)))</f>
        <v>0</v>
      </c>
      <c r="M100" s="420">
        <f>IF( $F100=0,0,((($F100/$E$99)*'PLAN DE ADQUISICIONES'!K$40)*($G100/$F100)))</f>
        <v>0</v>
      </c>
      <c r="N100" s="420">
        <f>IF( $F100=0,0,((($F100/$E$99)*'PLAN DE ADQUISICIONES'!L$40)*($G100/$F100)))</f>
        <v>0</v>
      </c>
      <c r="O100" s="420">
        <f>IF( $F100=0,0,((($F100/$E$99)*'PLAN DE ADQUISICIONES'!M$40)*($G100/$F100)))</f>
        <v>0</v>
      </c>
      <c r="P100" s="420">
        <f>IF( $F100=0,0,((($F100/$E$99)*'PLAN DE ADQUISICIONES'!N$40)*($G100/$F100)))</f>
        <v>0</v>
      </c>
      <c r="Q100" s="420">
        <f>IF( $F100=0,0,((($F100/$E$99)*'PLAN DE ADQUISICIONES'!O$40)*($G100/$F100)))</f>
        <v>0</v>
      </c>
      <c r="R100" s="420">
        <f>IF( $F100=0,0,((($F100/$E$99)*'PLAN DE ADQUISICIONES'!P$40)*($G100/$F100)))</f>
        <v>0</v>
      </c>
      <c r="S100" s="420">
        <f>IF( $F100=0,0,((($F100/$E$99)*'PLAN DE ADQUISICIONES'!Q$40)*($G100/$F100)))</f>
        <v>0</v>
      </c>
      <c r="T100" s="421">
        <f>H100+I100+J100+K100+L100+M100+N100+O100+P100+Q100+R100+S100</f>
        <v>0</v>
      </c>
      <c r="U100" s="425">
        <f>IF( $F100=0,0,((($F100/$E$99)*'PLAN DE ADQUISICIONES'!R$40)*($G100/$F100)))</f>
        <v>0</v>
      </c>
      <c r="V100" s="420">
        <f>IF( $F100=0,0,((($F100/$E$99)*'PLAN DE ADQUISICIONES'!S$40)*($G100/$F100)))</f>
        <v>0</v>
      </c>
      <c r="W100" s="420">
        <f>IF( $F100=0,0,((($F100/$E$99)*'PLAN DE ADQUISICIONES'!T$40)*($G100/$F100)))</f>
        <v>0</v>
      </c>
      <c r="X100" s="420">
        <f>IF( $F100=0,0,((($F100/$E$99)*'PLAN DE ADQUISICIONES'!U$40)*($G100/$F100)))</f>
        <v>0</v>
      </c>
      <c r="Y100" s="420">
        <f>IF( $F100=0,0,((($F100/$E$99)*'PLAN DE ADQUISICIONES'!V$40)*($G100/$F100)))</f>
        <v>0</v>
      </c>
      <c r="Z100" s="420">
        <f>IF( $F100=0,0,((($F100/$E$99)*'PLAN DE ADQUISICIONES'!W$40)*($G100/$F100)))</f>
        <v>0</v>
      </c>
      <c r="AA100" s="420">
        <f>IF( $F100=0,0,((($F100/$E$99)*'PLAN DE ADQUISICIONES'!X$40)*($G100/$F100)))</f>
        <v>0</v>
      </c>
      <c r="AB100" s="420">
        <f>IF( $F100=0,0,((($F100/$E$99)*'PLAN DE ADQUISICIONES'!Y$40)*($G100/$F100)))</f>
        <v>0</v>
      </c>
      <c r="AC100" s="420">
        <f>IF( $F100=0,0,((($F100/$E$99)*'PLAN DE ADQUISICIONES'!Z$40)*($G100/$F100)))</f>
        <v>0</v>
      </c>
      <c r="AD100" s="420">
        <f>IF( $F100=0,0,((($F100/$E$99)*'PLAN DE ADQUISICIONES'!AA$40)*($G100/$F100)))</f>
        <v>0</v>
      </c>
      <c r="AE100" s="420">
        <f>IF( $F100=0,0,((($F100/$E$99)*'PLAN DE ADQUISICIONES'!AB$40)*($G100/$F100)))</f>
        <v>0</v>
      </c>
      <c r="AF100" s="420">
        <f>IF( $F100=0,0,((($F100/$E$99)*'PLAN DE ADQUISICIONES'!AC$40)*($G100/$F100)))</f>
        <v>0</v>
      </c>
      <c r="AG100" s="423">
        <f>U100+V100+W100+X100+Y100+Z100+AA100+AB100+AC100+AD100+AE100+AF100</f>
        <v>0</v>
      </c>
      <c r="AH100" s="424">
        <f>IF( $F100=0,0,((($F100/$E$99)*'PLAN DE ADQUISICIONES'!AD$40)*($G100/$F100)))</f>
        <v>0</v>
      </c>
      <c r="AI100" s="420">
        <f>IF( $F100=0,0,((($F100/$E$99)*'PLAN DE ADQUISICIONES'!AE$40)*($G100/$F100)))</f>
        <v>0</v>
      </c>
      <c r="AJ100" s="420">
        <f>IF( $F100=0,0,((($F100/$E$99)*'PLAN DE ADQUISICIONES'!AF$40)*($G100/$F100)))</f>
        <v>0</v>
      </c>
      <c r="AK100" s="420">
        <f>IF( $F100=0,0,((($F100/$E$99)*'PLAN DE ADQUISICIONES'!AG$40)*($G100/$F100)))</f>
        <v>0</v>
      </c>
      <c r="AL100" s="420">
        <f>IF( $F100=0,0,((($F100/$E$99)*'PLAN DE ADQUISICIONES'!AH$40)*($G100/$F100)))</f>
        <v>0</v>
      </c>
      <c r="AM100" s="420">
        <f>IF( $F100=0,0,((($F100/$E$99)*'PLAN DE ADQUISICIONES'!AI$40)*($G100/$F100)))</f>
        <v>0</v>
      </c>
      <c r="AN100" s="420">
        <f>IF( $F100=0,0,((($F100/$E$99)*'PLAN DE ADQUISICIONES'!AJ$40)*($G100/$F100)))</f>
        <v>0</v>
      </c>
      <c r="AO100" s="420">
        <f>IF( $F100=0,0,((($F100/$E$99)*'PLAN DE ADQUISICIONES'!AK$40)*($G100/$F100)))</f>
        <v>0</v>
      </c>
      <c r="AP100" s="420">
        <f>IF( $F100=0,0,((($F100/$E$99)*'PLAN DE ADQUISICIONES'!AL$40)*($G100/$F100)))</f>
        <v>0</v>
      </c>
      <c r="AQ100" s="420">
        <f>IF( $F100=0,0,((($F100/$E$99)*'PLAN DE ADQUISICIONES'!AM$40)*($G100/$F100)))</f>
        <v>0</v>
      </c>
      <c r="AR100" s="420">
        <f>IF( $F100=0,0,((($F100/$E$99)*'PLAN DE ADQUISICIONES'!AN$40)*($G100/$F100)))</f>
        <v>0</v>
      </c>
      <c r="AS100" s="420">
        <f>IF( $F100=0,0,((($F100/$E$99)*'PLAN DE ADQUISICIONES'!AO$40)*($G100/$F100)))</f>
        <v>0</v>
      </c>
      <c r="AT100" s="423">
        <f>AH100+AI100+AJ100+AK100+AL100+AM100+AN100+AO100+AP100+AQ100+AR100+AS100</f>
        <v>0</v>
      </c>
      <c r="AU100" s="426">
        <f>AS100+AR100+AQ100+AP100+AO100+AN100+AM100+AL100+AK100+AJ100+AI100+AH100+AF100+AE100+AD100+AC100+AB100+AA100+Z100+Y100+X100+W100+V100+U100+S100+R100+Q100+P100+O100+N100+M100+L100+K100+J100+I100+H100</f>
        <v>0</v>
      </c>
      <c r="AV100" s="392">
        <f t="shared" si="24"/>
        <v>0</v>
      </c>
    </row>
    <row r="101" spans="2:48" s="405" customFormat="1" ht="12.75" customHeight="1" outlineLevel="1" x14ac:dyDescent="0.15">
      <c r="B101" s="416" t="str">
        <f>+'FORMATO COSTEO C1'!C$474</f>
        <v>1.3.5.2</v>
      </c>
      <c r="C101" s="417" t="str">
        <f>+'FORMATO COSTEO C1'!B$474</f>
        <v>Categoría de gasto</v>
      </c>
      <c r="D101" s="428"/>
      <c r="E101" s="429"/>
      <c r="F101" s="420">
        <f>+'FORMATO COSTEO C1'!G474</f>
        <v>0</v>
      </c>
      <c r="G101" s="423">
        <f>+'FORMATO COSTEO C1'!O474</f>
        <v>0</v>
      </c>
      <c r="H101" s="424">
        <f>IF( $F101=0,0,((($F101/$E$99)*'PLAN DE ADQUISICIONES'!F$40)*($G101/$F101)))</f>
        <v>0</v>
      </c>
      <c r="I101" s="420">
        <f>IF( $F101=0,0,((($F101/$E$99)*'PLAN DE ADQUISICIONES'!G$40)*($G101/$F101)))</f>
        <v>0</v>
      </c>
      <c r="J101" s="420">
        <f>IF( $F101=0,0,((($F101/$E$99)*'PLAN DE ADQUISICIONES'!H$40)*($G101/$F101)))</f>
        <v>0</v>
      </c>
      <c r="K101" s="420">
        <f>IF( $F101=0,0,((($F101/$E$99)*'PLAN DE ADQUISICIONES'!I$40)*($G101/$F101)))</f>
        <v>0</v>
      </c>
      <c r="L101" s="420">
        <f>IF( $F101=0,0,((($F101/$E$99)*'PLAN DE ADQUISICIONES'!J$40)*($G101/$F101)))</f>
        <v>0</v>
      </c>
      <c r="M101" s="420">
        <f>IF( $F101=0,0,((($F101/$E$99)*'PLAN DE ADQUISICIONES'!K$40)*($G101/$F101)))</f>
        <v>0</v>
      </c>
      <c r="N101" s="420">
        <f>IF( $F101=0,0,((($F101/$E$99)*'PLAN DE ADQUISICIONES'!L$40)*($G101/$F101)))</f>
        <v>0</v>
      </c>
      <c r="O101" s="420">
        <f>IF( $F101=0,0,((($F101/$E$99)*'PLAN DE ADQUISICIONES'!M$40)*($G101/$F101)))</f>
        <v>0</v>
      </c>
      <c r="P101" s="420">
        <f>IF( $F101=0,0,((($F101/$E$99)*'PLAN DE ADQUISICIONES'!N$40)*($G101/$F101)))</f>
        <v>0</v>
      </c>
      <c r="Q101" s="420">
        <f>IF( $F101=0,0,((($F101/$E$99)*'PLAN DE ADQUISICIONES'!O$40)*($G101/$F101)))</f>
        <v>0</v>
      </c>
      <c r="R101" s="420">
        <f>IF( $F101=0,0,((($F101/$E$99)*'PLAN DE ADQUISICIONES'!P$40)*($G101/$F101)))</f>
        <v>0</v>
      </c>
      <c r="S101" s="420">
        <f>IF( $F101=0,0,((($F101/$E$99)*'PLAN DE ADQUISICIONES'!Q$40)*($G101/$F101)))</f>
        <v>0</v>
      </c>
      <c r="T101" s="421">
        <f>H101+I101+J101+K101+L101+M101+N101+O101+P101+Q101+R101+S101</f>
        <v>0</v>
      </c>
      <c r="U101" s="425">
        <f>IF( $F101=0,0,((($F101/$E$99)*'PLAN DE ADQUISICIONES'!R$40)*($G101/$F101)))</f>
        <v>0</v>
      </c>
      <c r="V101" s="420">
        <f>IF( $F101=0,0,((($F101/$E$99)*'PLAN DE ADQUISICIONES'!S$40)*($G101/$F101)))</f>
        <v>0</v>
      </c>
      <c r="W101" s="420">
        <f>IF( $F101=0,0,((($F101/$E$99)*'PLAN DE ADQUISICIONES'!T$40)*($G101/$F101)))</f>
        <v>0</v>
      </c>
      <c r="X101" s="420">
        <f>IF( $F101=0,0,((($F101/$E$99)*'PLAN DE ADQUISICIONES'!U$40)*($G101/$F101)))</f>
        <v>0</v>
      </c>
      <c r="Y101" s="420">
        <f>IF( $F101=0,0,((($F101/$E$99)*'PLAN DE ADQUISICIONES'!V$40)*($G101/$F101)))</f>
        <v>0</v>
      </c>
      <c r="Z101" s="420">
        <f>IF( $F101=0,0,((($F101/$E$99)*'PLAN DE ADQUISICIONES'!W$40)*($G101/$F101)))</f>
        <v>0</v>
      </c>
      <c r="AA101" s="420">
        <f>IF( $F101=0,0,((($F101/$E$99)*'PLAN DE ADQUISICIONES'!X$40)*($G101/$F101)))</f>
        <v>0</v>
      </c>
      <c r="AB101" s="420">
        <f>IF( $F101=0,0,((($F101/$E$99)*'PLAN DE ADQUISICIONES'!Y$40)*($G101/$F101)))</f>
        <v>0</v>
      </c>
      <c r="AC101" s="420">
        <f>IF( $F101=0,0,((($F101/$E$99)*'PLAN DE ADQUISICIONES'!Z$40)*($G101/$F101)))</f>
        <v>0</v>
      </c>
      <c r="AD101" s="420">
        <f>IF( $F101=0,0,((($F101/$E$99)*'PLAN DE ADQUISICIONES'!AA$40)*($G101/$F101)))</f>
        <v>0</v>
      </c>
      <c r="AE101" s="420">
        <f>IF( $F101=0,0,((($F101/$E$99)*'PLAN DE ADQUISICIONES'!AB$40)*($G101/$F101)))</f>
        <v>0</v>
      </c>
      <c r="AF101" s="420">
        <f>IF( $F101=0,0,((($F101/$E$99)*'PLAN DE ADQUISICIONES'!AC$40)*($G101/$F101)))</f>
        <v>0</v>
      </c>
      <c r="AG101" s="423">
        <f>U101+V101+W101+X101+Y101+Z101+AA101+AB101+AC101+AD101+AE101+AF101</f>
        <v>0</v>
      </c>
      <c r="AH101" s="424">
        <f>IF( $F101=0,0,((($F101/$E$99)*'PLAN DE ADQUISICIONES'!AD$40)*($G101/$F101)))</f>
        <v>0</v>
      </c>
      <c r="AI101" s="420">
        <f>IF( $F101=0,0,((($F101/$E$99)*'PLAN DE ADQUISICIONES'!AE$40)*($G101/$F101)))</f>
        <v>0</v>
      </c>
      <c r="AJ101" s="420">
        <f>IF( $F101=0,0,((($F101/$E$99)*'PLAN DE ADQUISICIONES'!AF$40)*($G101/$F101)))</f>
        <v>0</v>
      </c>
      <c r="AK101" s="420">
        <f>IF( $F101=0,0,((($F101/$E$99)*'PLAN DE ADQUISICIONES'!AG$40)*($G101/$F101)))</f>
        <v>0</v>
      </c>
      <c r="AL101" s="420">
        <f>IF( $F101=0,0,((($F101/$E$99)*'PLAN DE ADQUISICIONES'!AH$40)*($G101/$F101)))</f>
        <v>0</v>
      </c>
      <c r="AM101" s="420">
        <f>IF( $F101=0,0,((($F101/$E$99)*'PLAN DE ADQUISICIONES'!AI$40)*($G101/$F101)))</f>
        <v>0</v>
      </c>
      <c r="AN101" s="420">
        <f>IF( $F101=0,0,((($F101/$E$99)*'PLAN DE ADQUISICIONES'!AJ$40)*($G101/$F101)))</f>
        <v>0</v>
      </c>
      <c r="AO101" s="420">
        <f>IF( $F101=0,0,((($F101/$E$99)*'PLAN DE ADQUISICIONES'!AK$40)*($G101/$F101)))</f>
        <v>0</v>
      </c>
      <c r="AP101" s="420">
        <f>IF( $F101=0,0,((($F101/$E$99)*'PLAN DE ADQUISICIONES'!AL$40)*($G101/$F101)))</f>
        <v>0</v>
      </c>
      <c r="AQ101" s="420">
        <f>IF( $F101=0,0,((($F101/$E$99)*'PLAN DE ADQUISICIONES'!AM$40)*($G101/$F101)))</f>
        <v>0</v>
      </c>
      <c r="AR101" s="420">
        <f>IF( $F101=0,0,((($F101/$E$99)*'PLAN DE ADQUISICIONES'!AN$40)*($G101/$F101)))</f>
        <v>0</v>
      </c>
      <c r="AS101" s="420">
        <f>IF( $F101=0,0,((($F101/$E$99)*'PLAN DE ADQUISICIONES'!AO$40)*($G101/$F101)))</f>
        <v>0</v>
      </c>
      <c r="AT101" s="423">
        <f>AH101+AI101+AJ101+AK101+AL101+AM101+AN101+AO101+AP101+AQ101+AR101+AS101</f>
        <v>0</v>
      </c>
      <c r="AU101" s="426">
        <f>AS101+AR101+AQ101+AP101+AO101+AN101+AM101+AL101+AK101+AJ101+AI101+AH101+AF101+AE101+AD101+AC101+AB101+AA101+Z101+Y101+X101+W101+V101+U101+S101+R101+Q101+P101+O101+N101+M101+L101+K101+J101+I101+H101</f>
        <v>0</v>
      </c>
      <c r="AV101" s="392">
        <f t="shared" si="24"/>
        <v>0</v>
      </c>
    </row>
    <row r="102" spans="2:48" s="394" customFormat="1" ht="12.75" customHeight="1" x14ac:dyDescent="0.15">
      <c r="B102" s="416" t="str">
        <f>+'FORMATO COSTEO C1'!C$480</f>
        <v>1.3.5.3</v>
      </c>
      <c r="C102" s="417" t="str">
        <f>+'FORMATO COSTEO C1'!B$480</f>
        <v>Categoría de gasto</v>
      </c>
      <c r="D102" s="428"/>
      <c r="E102" s="429"/>
      <c r="F102" s="420">
        <f>+'FORMATO COSTEO C1'!G480</f>
        <v>0</v>
      </c>
      <c r="G102" s="423">
        <f>+'FORMATO COSTEO C1'!O480</f>
        <v>0</v>
      </c>
      <c r="H102" s="424">
        <f>IF( $F102=0,0,((($F102/$E$99)*'PLAN DE ADQUISICIONES'!F$40)*($G102/$F102)))</f>
        <v>0</v>
      </c>
      <c r="I102" s="420">
        <f>IF( $F102=0,0,((($F102/$E$99)*'PLAN DE ADQUISICIONES'!G$40)*($G102/$F102)))</f>
        <v>0</v>
      </c>
      <c r="J102" s="420">
        <f>IF( $F102=0,0,((($F102/$E$99)*'PLAN DE ADQUISICIONES'!H$40)*($G102/$F102)))</f>
        <v>0</v>
      </c>
      <c r="K102" s="420">
        <f>IF( $F102=0,0,((($F102/$E$99)*'PLAN DE ADQUISICIONES'!I$40)*($G102/$F102)))</f>
        <v>0</v>
      </c>
      <c r="L102" s="420">
        <f>IF( $F102=0,0,((($F102/$E$99)*'PLAN DE ADQUISICIONES'!J$40)*($G102/$F102)))</f>
        <v>0</v>
      </c>
      <c r="M102" s="420">
        <f>IF( $F102=0,0,((($F102/$E$99)*'PLAN DE ADQUISICIONES'!K$40)*($G102/$F102)))</f>
        <v>0</v>
      </c>
      <c r="N102" s="420">
        <f>IF( $F102=0,0,((($F102/$E$99)*'PLAN DE ADQUISICIONES'!L$40)*($G102/$F102)))</f>
        <v>0</v>
      </c>
      <c r="O102" s="420">
        <f>IF( $F102=0,0,((($F102/$E$99)*'PLAN DE ADQUISICIONES'!M$40)*($G102/$F102)))</f>
        <v>0</v>
      </c>
      <c r="P102" s="420">
        <f>IF( $F102=0,0,((($F102/$E$99)*'PLAN DE ADQUISICIONES'!N$40)*($G102/$F102)))</f>
        <v>0</v>
      </c>
      <c r="Q102" s="420">
        <f>IF( $F102=0,0,((($F102/$E$99)*'PLAN DE ADQUISICIONES'!O$40)*($G102/$F102)))</f>
        <v>0</v>
      </c>
      <c r="R102" s="420">
        <f>IF( $F102=0,0,((($F102/$E$99)*'PLAN DE ADQUISICIONES'!P$40)*($G102/$F102)))</f>
        <v>0</v>
      </c>
      <c r="S102" s="420">
        <f>IF( $F102=0,0,((($F102/$E$99)*'PLAN DE ADQUISICIONES'!Q$40)*($G102/$F102)))</f>
        <v>0</v>
      </c>
      <c r="T102" s="421">
        <f>H102+I102+J102+K102+L102+M102+N102+O102+P102+Q102+R102+S102</f>
        <v>0</v>
      </c>
      <c r="U102" s="425">
        <f>IF( $F102=0,0,((($F102/$E$99)*'PLAN DE ADQUISICIONES'!R$40)*($G102/$F102)))</f>
        <v>0</v>
      </c>
      <c r="V102" s="420">
        <f>IF( $F102=0,0,((($F102/$E$99)*'PLAN DE ADQUISICIONES'!S$40)*($G102/$F102)))</f>
        <v>0</v>
      </c>
      <c r="W102" s="420">
        <f>IF( $F102=0,0,((($F102/$E$99)*'PLAN DE ADQUISICIONES'!T$40)*($G102/$F102)))</f>
        <v>0</v>
      </c>
      <c r="X102" s="420">
        <f>IF( $F102=0,0,((($F102/$E$99)*'PLAN DE ADQUISICIONES'!U$40)*($G102/$F102)))</f>
        <v>0</v>
      </c>
      <c r="Y102" s="420">
        <f>IF( $F102=0,0,((($F102/$E$99)*'PLAN DE ADQUISICIONES'!V$40)*($G102/$F102)))</f>
        <v>0</v>
      </c>
      <c r="Z102" s="420">
        <f>IF( $F102=0,0,((($F102/$E$99)*'PLAN DE ADQUISICIONES'!W$40)*($G102/$F102)))</f>
        <v>0</v>
      </c>
      <c r="AA102" s="420">
        <f>IF( $F102=0,0,((($F102/$E$99)*'PLAN DE ADQUISICIONES'!X$40)*($G102/$F102)))</f>
        <v>0</v>
      </c>
      <c r="AB102" s="420">
        <f>IF( $F102=0,0,((($F102/$E$99)*'PLAN DE ADQUISICIONES'!Y$40)*($G102/$F102)))</f>
        <v>0</v>
      </c>
      <c r="AC102" s="420">
        <f>IF( $F102=0,0,((($F102/$E$99)*'PLAN DE ADQUISICIONES'!Z$40)*($G102/$F102)))</f>
        <v>0</v>
      </c>
      <c r="AD102" s="420">
        <f>IF( $F102=0,0,((($F102/$E$99)*'PLAN DE ADQUISICIONES'!AA$40)*($G102/$F102)))</f>
        <v>0</v>
      </c>
      <c r="AE102" s="420">
        <f>IF( $F102=0,0,((($F102/$E$99)*'PLAN DE ADQUISICIONES'!AB$40)*($G102/$F102)))</f>
        <v>0</v>
      </c>
      <c r="AF102" s="420">
        <f>IF( $F102=0,0,((($F102/$E$99)*'PLAN DE ADQUISICIONES'!AC$40)*($G102/$F102)))</f>
        <v>0</v>
      </c>
      <c r="AG102" s="423">
        <f>U102+V102+W102+X102+Y102+Z102+AA102+AB102+AC102+AD102+AE102+AF102</f>
        <v>0</v>
      </c>
      <c r="AH102" s="424">
        <f>IF( $F102=0,0,((($F102/$E$99)*'PLAN DE ADQUISICIONES'!AD$40)*($G102/$F102)))</f>
        <v>0</v>
      </c>
      <c r="AI102" s="420">
        <f>IF( $F102=0,0,((($F102/$E$99)*'PLAN DE ADQUISICIONES'!AE$40)*($G102/$F102)))</f>
        <v>0</v>
      </c>
      <c r="AJ102" s="420">
        <f>IF( $F102=0,0,((($F102/$E$99)*'PLAN DE ADQUISICIONES'!AF$40)*($G102/$F102)))</f>
        <v>0</v>
      </c>
      <c r="AK102" s="420">
        <f>IF( $F102=0,0,((($F102/$E$99)*'PLAN DE ADQUISICIONES'!AG$40)*($G102/$F102)))</f>
        <v>0</v>
      </c>
      <c r="AL102" s="420">
        <f>IF( $F102=0,0,((($F102/$E$99)*'PLAN DE ADQUISICIONES'!AH$40)*($G102/$F102)))</f>
        <v>0</v>
      </c>
      <c r="AM102" s="420">
        <f>IF( $F102=0,0,((($F102/$E$99)*'PLAN DE ADQUISICIONES'!AI$40)*($G102/$F102)))</f>
        <v>0</v>
      </c>
      <c r="AN102" s="420">
        <f>IF( $F102=0,0,((($F102/$E$99)*'PLAN DE ADQUISICIONES'!AJ$40)*($G102/$F102)))</f>
        <v>0</v>
      </c>
      <c r="AO102" s="420">
        <f>IF( $F102=0,0,((($F102/$E$99)*'PLAN DE ADQUISICIONES'!AK$40)*($G102/$F102)))</f>
        <v>0</v>
      </c>
      <c r="AP102" s="420">
        <f>IF( $F102=0,0,((($F102/$E$99)*'PLAN DE ADQUISICIONES'!AL$40)*($G102/$F102)))</f>
        <v>0</v>
      </c>
      <c r="AQ102" s="420">
        <f>IF( $F102=0,0,((($F102/$E$99)*'PLAN DE ADQUISICIONES'!AM$40)*($G102/$F102)))</f>
        <v>0</v>
      </c>
      <c r="AR102" s="420">
        <f>IF( $F102=0,0,((($F102/$E$99)*'PLAN DE ADQUISICIONES'!AN$40)*($G102/$F102)))</f>
        <v>0</v>
      </c>
      <c r="AS102" s="420">
        <f>IF( $F102=0,0,((($F102/$E$99)*'PLAN DE ADQUISICIONES'!AO$40)*($G102/$F102)))</f>
        <v>0</v>
      </c>
      <c r="AT102" s="423">
        <f>AH102+AI102+AJ102+AK102+AL102+AM102+AN102+AO102+AP102+AQ102+AR102+AS102</f>
        <v>0</v>
      </c>
      <c r="AU102" s="426">
        <f>AS102+AR102+AQ102+AP102+AO102+AN102+AM102+AL102+AK102+AJ102+AI102+AH102+AF102+AE102+AD102+AC102+AB102+AA102+Z102+Y102+X102+W102+V102+U102+S102+R102+Q102+P102+O102+N102+M102+L102+K102+J102+I102+H102</f>
        <v>0</v>
      </c>
      <c r="AV102" s="392">
        <f t="shared" si="24"/>
        <v>0</v>
      </c>
    </row>
    <row r="103" spans="2:48" s="394" customFormat="1" ht="12.75" customHeight="1" x14ac:dyDescent="0.15">
      <c r="B103" s="416" t="str">
        <f>+'FORMATO COSTEO C1'!C$486</f>
        <v>1.3.5.4</v>
      </c>
      <c r="C103" s="417" t="str">
        <f>+'FORMATO COSTEO C1'!B$486</f>
        <v>Categoría de gasto</v>
      </c>
      <c r="D103" s="428"/>
      <c r="E103" s="429"/>
      <c r="F103" s="420">
        <f>+'FORMATO COSTEO C1'!G486</f>
        <v>0</v>
      </c>
      <c r="G103" s="423">
        <f>+'FORMATO COSTEO C1'!O486</f>
        <v>0</v>
      </c>
      <c r="H103" s="424">
        <f>IF( $F103=0,0,((($F103/$E$99)*'PLAN DE ADQUISICIONES'!F$40)*($G103/$F103)))</f>
        <v>0</v>
      </c>
      <c r="I103" s="420">
        <f>IF( $F103=0,0,((($F103/$E$99)*'PLAN DE ADQUISICIONES'!G$40)*($G103/$F103)))</f>
        <v>0</v>
      </c>
      <c r="J103" s="420">
        <f>IF( $F103=0,0,((($F103/$E$99)*'PLAN DE ADQUISICIONES'!H$40)*($G103/$F103)))</f>
        <v>0</v>
      </c>
      <c r="K103" s="420">
        <f>IF( $F103=0,0,((($F103/$E$99)*'PLAN DE ADQUISICIONES'!I$40)*($G103/$F103)))</f>
        <v>0</v>
      </c>
      <c r="L103" s="420">
        <f>IF( $F103=0,0,((($F103/$E$99)*'PLAN DE ADQUISICIONES'!J$40)*($G103/$F103)))</f>
        <v>0</v>
      </c>
      <c r="M103" s="420">
        <f>IF( $F103=0,0,((($F103/$E$99)*'PLAN DE ADQUISICIONES'!K$40)*($G103/$F103)))</f>
        <v>0</v>
      </c>
      <c r="N103" s="420">
        <f>IF( $F103=0,0,((($F103/$E$99)*'PLAN DE ADQUISICIONES'!L$40)*($G103/$F103)))</f>
        <v>0</v>
      </c>
      <c r="O103" s="420">
        <f>IF( $F103=0,0,((($F103/$E$99)*'PLAN DE ADQUISICIONES'!M$40)*($G103/$F103)))</f>
        <v>0</v>
      </c>
      <c r="P103" s="420">
        <f>IF( $F103=0,0,((($F103/$E$99)*'PLAN DE ADQUISICIONES'!N$40)*($G103/$F103)))</f>
        <v>0</v>
      </c>
      <c r="Q103" s="420">
        <f>IF( $F103=0,0,((($F103/$E$99)*'PLAN DE ADQUISICIONES'!O$40)*($G103/$F103)))</f>
        <v>0</v>
      </c>
      <c r="R103" s="420">
        <f>IF( $F103=0,0,((($F103/$E$99)*'PLAN DE ADQUISICIONES'!P$40)*($G103/$F103)))</f>
        <v>0</v>
      </c>
      <c r="S103" s="420">
        <f>IF( $F103=0,0,((($F103/$E$99)*'PLAN DE ADQUISICIONES'!Q$40)*($G103/$F103)))</f>
        <v>0</v>
      </c>
      <c r="T103" s="421">
        <f>H103+I103+J103+K103+L103+M103+N103+O103+P103+Q103+R103+S103</f>
        <v>0</v>
      </c>
      <c r="U103" s="425">
        <f>IF( $F103=0,0,((($F103/$E$99)*'PLAN DE ADQUISICIONES'!R$40)*($G103/$F103)))</f>
        <v>0</v>
      </c>
      <c r="V103" s="420">
        <f>IF( $F103=0,0,((($F103/$E$99)*'PLAN DE ADQUISICIONES'!S$40)*($G103/$F103)))</f>
        <v>0</v>
      </c>
      <c r="W103" s="420">
        <f>IF( $F103=0,0,((($F103/$E$99)*'PLAN DE ADQUISICIONES'!T$40)*($G103/$F103)))</f>
        <v>0</v>
      </c>
      <c r="X103" s="420">
        <f>IF( $F103=0,0,((($F103/$E$99)*'PLAN DE ADQUISICIONES'!U$40)*($G103/$F103)))</f>
        <v>0</v>
      </c>
      <c r="Y103" s="420">
        <f>IF( $F103=0,0,((($F103/$E$99)*'PLAN DE ADQUISICIONES'!V$40)*($G103/$F103)))</f>
        <v>0</v>
      </c>
      <c r="Z103" s="420">
        <f>IF( $F103=0,0,((($F103/$E$99)*'PLAN DE ADQUISICIONES'!W$40)*($G103/$F103)))</f>
        <v>0</v>
      </c>
      <c r="AA103" s="420">
        <f>IF( $F103=0,0,((($F103/$E$99)*'PLAN DE ADQUISICIONES'!X$40)*($G103/$F103)))</f>
        <v>0</v>
      </c>
      <c r="AB103" s="420">
        <f>IF( $F103=0,0,((($F103/$E$99)*'PLAN DE ADQUISICIONES'!Y$40)*($G103/$F103)))</f>
        <v>0</v>
      </c>
      <c r="AC103" s="420">
        <f>IF( $F103=0,0,((($F103/$E$99)*'PLAN DE ADQUISICIONES'!Z$40)*($G103/$F103)))</f>
        <v>0</v>
      </c>
      <c r="AD103" s="420">
        <f>IF( $F103=0,0,((($F103/$E$99)*'PLAN DE ADQUISICIONES'!AA$40)*($G103/$F103)))</f>
        <v>0</v>
      </c>
      <c r="AE103" s="420">
        <f>IF( $F103=0,0,((($F103/$E$99)*'PLAN DE ADQUISICIONES'!AB$40)*($G103/$F103)))</f>
        <v>0</v>
      </c>
      <c r="AF103" s="420">
        <f>IF( $F103=0,0,((($F103/$E$99)*'PLAN DE ADQUISICIONES'!AC$40)*($G103/$F103)))</f>
        <v>0</v>
      </c>
      <c r="AG103" s="423">
        <f>U103+V103+W103+X103+Y103+Z103+AA103+AB103+AC103+AD103+AE103+AF103</f>
        <v>0</v>
      </c>
      <c r="AH103" s="424">
        <f>IF( $F103=0,0,((($F103/$E$99)*'PLAN DE ADQUISICIONES'!AD$40)*($G103/$F103)))</f>
        <v>0</v>
      </c>
      <c r="AI103" s="420">
        <f>IF( $F103=0,0,((($F103/$E$99)*'PLAN DE ADQUISICIONES'!AE$40)*($G103/$F103)))</f>
        <v>0</v>
      </c>
      <c r="AJ103" s="420">
        <f>IF( $F103=0,0,((($F103/$E$99)*'PLAN DE ADQUISICIONES'!AF$40)*($G103/$F103)))</f>
        <v>0</v>
      </c>
      <c r="AK103" s="420">
        <f>IF( $F103=0,0,((($F103/$E$99)*'PLAN DE ADQUISICIONES'!AG$40)*($G103/$F103)))</f>
        <v>0</v>
      </c>
      <c r="AL103" s="420">
        <f>IF( $F103=0,0,((($F103/$E$99)*'PLAN DE ADQUISICIONES'!AH$40)*($G103/$F103)))</f>
        <v>0</v>
      </c>
      <c r="AM103" s="420">
        <f>IF( $F103=0,0,((($F103/$E$99)*'PLAN DE ADQUISICIONES'!AI$40)*($G103/$F103)))</f>
        <v>0</v>
      </c>
      <c r="AN103" s="420">
        <f>IF( $F103=0,0,((($F103/$E$99)*'PLAN DE ADQUISICIONES'!AJ$40)*($G103/$F103)))</f>
        <v>0</v>
      </c>
      <c r="AO103" s="420">
        <f>IF( $F103=0,0,((($F103/$E$99)*'PLAN DE ADQUISICIONES'!AK$40)*($G103/$F103)))</f>
        <v>0</v>
      </c>
      <c r="AP103" s="420">
        <f>IF( $F103=0,0,((($F103/$E$99)*'PLAN DE ADQUISICIONES'!AL$40)*($G103/$F103)))</f>
        <v>0</v>
      </c>
      <c r="AQ103" s="420">
        <f>IF( $F103=0,0,((($F103/$E$99)*'PLAN DE ADQUISICIONES'!AM$40)*($G103/$F103)))</f>
        <v>0</v>
      </c>
      <c r="AR103" s="420">
        <f>IF( $F103=0,0,((($F103/$E$99)*'PLAN DE ADQUISICIONES'!AN$40)*($G103/$F103)))</f>
        <v>0</v>
      </c>
      <c r="AS103" s="420">
        <f>IF( $F103=0,0,((($F103/$E$99)*'PLAN DE ADQUISICIONES'!AO$40)*($G103/$F103)))</f>
        <v>0</v>
      </c>
      <c r="AT103" s="423">
        <f>AH103+AI103+AJ103+AK103+AL103+AM103+AN103+AO103+AP103+AQ103+AR103+AS103</f>
        <v>0</v>
      </c>
      <c r="AU103" s="426">
        <f>AS103+AR103+AQ103+AP103+AO103+AN103+AM103+AL103+AK103+AJ103+AI103+AH103+AF103+AE103+AD103+AC103+AB103+AA103+Z103+Y103+X103+W103+V103+U103+S103+R103+Q103+P103+O103+N103+M103+L103+K103+J103+I103+H103</f>
        <v>0</v>
      </c>
      <c r="AV103" s="392">
        <f t="shared" si="24"/>
        <v>0</v>
      </c>
    </row>
    <row r="104" spans="2:48" s="394" customFormat="1" ht="12.75" customHeight="1" x14ac:dyDescent="0.15">
      <c r="B104" s="416" t="str">
        <f>+'FORMATO COSTEO C1'!C$492</f>
        <v>1.3.5.5</v>
      </c>
      <c r="C104" s="417" t="str">
        <f>+'FORMATO COSTEO C1'!B$492</f>
        <v>Categoría de gasto</v>
      </c>
      <c r="D104" s="428"/>
      <c r="E104" s="429"/>
      <c r="F104" s="420">
        <f>+'FORMATO COSTEO C1'!G492</f>
        <v>0</v>
      </c>
      <c r="G104" s="423">
        <f>+'FORMATO COSTEO C1'!O492</f>
        <v>0</v>
      </c>
      <c r="H104" s="424">
        <f>IF( $F104=0,0,((($F104/$E$99)*'PLAN DE ADQUISICIONES'!F$40)*($G104/$F104)))</f>
        <v>0</v>
      </c>
      <c r="I104" s="420">
        <f>IF( $F104=0,0,((($F104/$E$99)*'PLAN DE ADQUISICIONES'!G$40)*($G104/$F104)))</f>
        <v>0</v>
      </c>
      <c r="J104" s="420">
        <f>IF( $F104=0,0,((($F104/$E$99)*'PLAN DE ADQUISICIONES'!H$40)*($G104/$F104)))</f>
        <v>0</v>
      </c>
      <c r="K104" s="420">
        <f>IF( $F104=0,0,((($F104/$E$99)*'PLAN DE ADQUISICIONES'!I$40)*($G104/$F104)))</f>
        <v>0</v>
      </c>
      <c r="L104" s="420">
        <f>IF( $F104=0,0,((($F104/$E$99)*'PLAN DE ADQUISICIONES'!J$40)*($G104/$F104)))</f>
        <v>0</v>
      </c>
      <c r="M104" s="420">
        <f>IF( $F104=0,0,((($F104/$E$99)*'PLAN DE ADQUISICIONES'!K$40)*($G104/$F104)))</f>
        <v>0</v>
      </c>
      <c r="N104" s="420">
        <f>IF( $F104=0,0,((($F104/$E$99)*'PLAN DE ADQUISICIONES'!L$40)*($G104/$F104)))</f>
        <v>0</v>
      </c>
      <c r="O104" s="420">
        <f>IF( $F104=0,0,((($F104/$E$99)*'PLAN DE ADQUISICIONES'!M$40)*($G104/$F104)))</f>
        <v>0</v>
      </c>
      <c r="P104" s="420">
        <f>IF( $F104=0,0,((($F104/$E$99)*'PLAN DE ADQUISICIONES'!N$40)*($G104/$F104)))</f>
        <v>0</v>
      </c>
      <c r="Q104" s="420">
        <f>IF( $F104=0,0,((($F104/$E$99)*'PLAN DE ADQUISICIONES'!O$40)*($G104/$F104)))</f>
        <v>0</v>
      </c>
      <c r="R104" s="420">
        <f>IF( $F104=0,0,((($F104/$E$99)*'PLAN DE ADQUISICIONES'!P$40)*($G104/$F104)))</f>
        <v>0</v>
      </c>
      <c r="S104" s="420">
        <f>IF( $F104=0,0,((($F104/$E$99)*'PLAN DE ADQUISICIONES'!Q$40)*($G104/$F104)))</f>
        <v>0</v>
      </c>
      <c r="T104" s="421">
        <f>H104+I104+J104+K104+L104+M104+N104+O104+P104+Q104+R104+S104</f>
        <v>0</v>
      </c>
      <c r="U104" s="425">
        <f>IF( $F104=0,0,((($F104/$E$99)*'PLAN DE ADQUISICIONES'!R$40)*($G104/$F104)))</f>
        <v>0</v>
      </c>
      <c r="V104" s="420">
        <f>IF( $F104=0,0,((($F104/$E$99)*'PLAN DE ADQUISICIONES'!S$40)*($G104/$F104)))</f>
        <v>0</v>
      </c>
      <c r="W104" s="420">
        <f>IF( $F104=0,0,((($F104/$E$99)*'PLAN DE ADQUISICIONES'!T$40)*($G104/$F104)))</f>
        <v>0</v>
      </c>
      <c r="X104" s="420">
        <f>IF( $F104=0,0,((($F104/$E$99)*'PLAN DE ADQUISICIONES'!U$40)*($G104/$F104)))</f>
        <v>0</v>
      </c>
      <c r="Y104" s="420">
        <f>IF( $F104=0,0,((($F104/$E$99)*'PLAN DE ADQUISICIONES'!V$40)*($G104/$F104)))</f>
        <v>0</v>
      </c>
      <c r="Z104" s="420">
        <f>IF( $F104=0,0,((($F104/$E$99)*'PLAN DE ADQUISICIONES'!W$40)*($G104/$F104)))</f>
        <v>0</v>
      </c>
      <c r="AA104" s="420">
        <f>IF( $F104=0,0,((($F104/$E$99)*'PLAN DE ADQUISICIONES'!X$40)*($G104/$F104)))</f>
        <v>0</v>
      </c>
      <c r="AB104" s="420">
        <f>IF( $F104=0,0,((($F104/$E$99)*'PLAN DE ADQUISICIONES'!Y$40)*($G104/$F104)))</f>
        <v>0</v>
      </c>
      <c r="AC104" s="420">
        <f>IF( $F104=0,0,((($F104/$E$99)*'PLAN DE ADQUISICIONES'!Z$40)*($G104/$F104)))</f>
        <v>0</v>
      </c>
      <c r="AD104" s="420">
        <f>IF( $F104=0,0,((($F104/$E$99)*'PLAN DE ADQUISICIONES'!AA$40)*($G104/$F104)))</f>
        <v>0</v>
      </c>
      <c r="AE104" s="420">
        <f>IF( $F104=0,0,((($F104/$E$99)*'PLAN DE ADQUISICIONES'!AB$40)*($G104/$F104)))</f>
        <v>0</v>
      </c>
      <c r="AF104" s="420">
        <f>IF( $F104=0,0,((($F104/$E$99)*'PLAN DE ADQUISICIONES'!AC$40)*($G104/$F104)))</f>
        <v>0</v>
      </c>
      <c r="AG104" s="423">
        <f>U104+V104+W104+X104+Y104+Z104+AA104+AB104+AC104+AD104+AE104+AF104</f>
        <v>0</v>
      </c>
      <c r="AH104" s="424">
        <f>IF( $F104=0,0,((($F104/$E$99)*'PLAN DE ADQUISICIONES'!AD$40)*($G104/$F104)))</f>
        <v>0</v>
      </c>
      <c r="AI104" s="420">
        <f>IF( $F104=0,0,((($F104/$E$99)*'PLAN DE ADQUISICIONES'!AE$40)*($G104/$F104)))</f>
        <v>0</v>
      </c>
      <c r="AJ104" s="420">
        <f>IF( $F104=0,0,((($F104/$E$99)*'PLAN DE ADQUISICIONES'!AF$40)*($G104/$F104)))</f>
        <v>0</v>
      </c>
      <c r="AK104" s="420">
        <f>IF( $F104=0,0,((($F104/$E$99)*'PLAN DE ADQUISICIONES'!AG$40)*($G104/$F104)))</f>
        <v>0</v>
      </c>
      <c r="AL104" s="420">
        <f>IF( $F104=0,0,((($F104/$E$99)*'PLAN DE ADQUISICIONES'!AH$40)*($G104/$F104)))</f>
        <v>0</v>
      </c>
      <c r="AM104" s="420">
        <f>IF( $F104=0,0,((($F104/$E$99)*'PLAN DE ADQUISICIONES'!AI$40)*($G104/$F104)))</f>
        <v>0</v>
      </c>
      <c r="AN104" s="420">
        <f>IF( $F104=0,0,((($F104/$E$99)*'PLAN DE ADQUISICIONES'!AJ$40)*($G104/$F104)))</f>
        <v>0</v>
      </c>
      <c r="AO104" s="420">
        <f>IF( $F104=0,0,((($F104/$E$99)*'PLAN DE ADQUISICIONES'!AK$40)*($G104/$F104)))</f>
        <v>0</v>
      </c>
      <c r="AP104" s="420">
        <f>IF( $F104=0,0,((($F104/$E$99)*'PLAN DE ADQUISICIONES'!AL$40)*($G104/$F104)))</f>
        <v>0</v>
      </c>
      <c r="AQ104" s="420">
        <f>IF( $F104=0,0,((($F104/$E$99)*'PLAN DE ADQUISICIONES'!AM$40)*($G104/$F104)))</f>
        <v>0</v>
      </c>
      <c r="AR104" s="420">
        <f>IF( $F104=0,0,((($F104/$E$99)*'PLAN DE ADQUISICIONES'!AN$40)*($G104/$F104)))</f>
        <v>0</v>
      </c>
      <c r="AS104" s="420">
        <f>IF( $F104=0,0,((($F104/$E$99)*'PLAN DE ADQUISICIONES'!AO$40)*($G104/$F104)))</f>
        <v>0</v>
      </c>
      <c r="AT104" s="423">
        <f>AH104+AI104+AJ104+AK104+AL104+AM104+AN104+AO104+AP104+AQ104+AR104+AS104</f>
        <v>0</v>
      </c>
      <c r="AU104" s="426">
        <f>AS104+AR104+AQ104+AP104+AO104+AN104+AM104+AL104+AK104+AJ104+AI104+AH104+AF104+AE104+AD104+AC104+AB104+AA104+Z104+Y104+X104+W104+V104+U104+S104+R104+Q104+P104+O104+N104+M104+L104+K104+J104+I104+H104</f>
        <v>0</v>
      </c>
      <c r="AV104" s="392">
        <f t="shared" si="24"/>
        <v>0</v>
      </c>
    </row>
    <row r="105" spans="2:48" s="394" customFormat="1" ht="30" customHeight="1" outlineLevel="1" x14ac:dyDescent="0.15">
      <c r="B105" s="382">
        <f>+'FORMATO COSTEO C2'!C12</f>
        <v>2</v>
      </c>
      <c r="C105" s="432" t="str">
        <f>+'FORMATO COSTEO C2'!D12</f>
        <v xml:space="preserve">Implementación y/o fortalecimiento de negocios en los distritos de Pisac, Taray, Lamay, Coya y Calca, provincia de Calca - región Cusco, con idea de negocio o negocio propio en marcha  </v>
      </c>
      <c r="D105" s="384"/>
      <c r="E105" s="385"/>
      <c r="F105" s="386">
        <f>+F106+F137+F168</f>
        <v>178588</v>
      </c>
      <c r="G105" s="389">
        <f>+G106+G137+G168</f>
        <v>0</v>
      </c>
      <c r="H105" s="390">
        <f>+H106+H137+H168</f>
        <v>0</v>
      </c>
      <c r="I105" s="386">
        <f t="shared" ref="I105:AS105" si="29">+I106+I137+I168</f>
        <v>0</v>
      </c>
      <c r="J105" s="386">
        <f t="shared" si="29"/>
        <v>0</v>
      </c>
      <c r="K105" s="386">
        <f t="shared" si="29"/>
        <v>0</v>
      </c>
      <c r="L105" s="386">
        <f t="shared" si="29"/>
        <v>0</v>
      </c>
      <c r="M105" s="386">
        <f t="shared" si="29"/>
        <v>0</v>
      </c>
      <c r="N105" s="386">
        <f t="shared" si="29"/>
        <v>0</v>
      </c>
      <c r="O105" s="386">
        <f t="shared" si="29"/>
        <v>0</v>
      </c>
      <c r="P105" s="386">
        <f t="shared" si="29"/>
        <v>0</v>
      </c>
      <c r="Q105" s="386">
        <f t="shared" si="29"/>
        <v>0</v>
      </c>
      <c r="R105" s="386">
        <f t="shared" si="29"/>
        <v>0</v>
      </c>
      <c r="S105" s="386">
        <f t="shared" si="29"/>
        <v>0</v>
      </c>
      <c r="T105" s="387">
        <f>+T106+T137+T168</f>
        <v>0</v>
      </c>
      <c r="U105" s="388">
        <f t="shared" si="29"/>
        <v>0</v>
      </c>
      <c r="V105" s="386">
        <f t="shared" si="29"/>
        <v>0</v>
      </c>
      <c r="W105" s="386">
        <f t="shared" si="29"/>
        <v>0</v>
      </c>
      <c r="X105" s="386">
        <f t="shared" si="29"/>
        <v>0</v>
      </c>
      <c r="Y105" s="386">
        <f t="shared" si="29"/>
        <v>0</v>
      </c>
      <c r="Z105" s="386">
        <f t="shared" si="29"/>
        <v>0</v>
      </c>
      <c r="AA105" s="386">
        <f t="shared" si="29"/>
        <v>0</v>
      </c>
      <c r="AB105" s="386">
        <f t="shared" si="29"/>
        <v>0</v>
      </c>
      <c r="AC105" s="386">
        <f t="shared" si="29"/>
        <v>0</v>
      </c>
      <c r="AD105" s="386">
        <f t="shared" si="29"/>
        <v>0</v>
      </c>
      <c r="AE105" s="386">
        <f t="shared" si="29"/>
        <v>0</v>
      </c>
      <c r="AF105" s="386">
        <f t="shared" si="29"/>
        <v>0</v>
      </c>
      <c r="AG105" s="389">
        <f>+AG106+AG137+AG168</f>
        <v>0</v>
      </c>
      <c r="AH105" s="390">
        <f t="shared" si="29"/>
        <v>0</v>
      </c>
      <c r="AI105" s="386">
        <f t="shared" si="29"/>
        <v>0</v>
      </c>
      <c r="AJ105" s="386">
        <f t="shared" si="29"/>
        <v>0</v>
      </c>
      <c r="AK105" s="386">
        <f t="shared" si="29"/>
        <v>0</v>
      </c>
      <c r="AL105" s="386">
        <f t="shared" si="29"/>
        <v>0</v>
      </c>
      <c r="AM105" s="386">
        <f t="shared" si="29"/>
        <v>0</v>
      </c>
      <c r="AN105" s="386">
        <f t="shared" si="29"/>
        <v>0</v>
      </c>
      <c r="AO105" s="386">
        <f t="shared" si="29"/>
        <v>0</v>
      </c>
      <c r="AP105" s="386">
        <f t="shared" si="29"/>
        <v>0</v>
      </c>
      <c r="AQ105" s="386">
        <f t="shared" si="29"/>
        <v>0</v>
      </c>
      <c r="AR105" s="386">
        <f t="shared" si="29"/>
        <v>0</v>
      </c>
      <c r="AS105" s="386">
        <f t="shared" si="29"/>
        <v>0</v>
      </c>
      <c r="AT105" s="389">
        <f>+AT106+AT137+AT168</f>
        <v>0</v>
      </c>
      <c r="AU105" s="433">
        <f>+AU106+AU137+AU168</f>
        <v>0</v>
      </c>
      <c r="AV105" s="392">
        <f t="shared" si="24"/>
        <v>0</v>
      </c>
    </row>
    <row r="106" spans="2:48" s="394" customFormat="1" ht="12.75" customHeight="1" outlineLevel="1" x14ac:dyDescent="0.25">
      <c r="B106" s="395">
        <f>+'FORMATO COSTEO C2'!C13</f>
        <v>2.1</v>
      </c>
      <c r="C106" s="396" t="str">
        <f>+'FORMATO COSTEO C2'!D13</f>
        <v>Emprendedores del sector turismo de los distritos de Pisac, Taray, Lamay, Coya y Calca, provincia de Calca - región Cusco implementan o fortalecen sus negocios en el marco de su plan de negocios/mejoras</v>
      </c>
      <c r="D106" s="397"/>
      <c r="E106" s="398"/>
      <c r="F106" s="399">
        <f t="shared" ref="F106:P106" si="30">+F107+F113+F119+F125+F131</f>
        <v>60588</v>
      </c>
      <c r="G106" s="402">
        <f t="shared" si="30"/>
        <v>0</v>
      </c>
      <c r="H106" s="403">
        <f t="shared" si="30"/>
        <v>0</v>
      </c>
      <c r="I106" s="399">
        <f>+I107+I113+I119+I125+I131</f>
        <v>0</v>
      </c>
      <c r="J106" s="399">
        <f>+J107+J113+J119+J125+J131</f>
        <v>0</v>
      </c>
      <c r="K106" s="399">
        <f>+K107+K113+K119+K125+K131</f>
        <v>0</v>
      </c>
      <c r="L106" s="399">
        <f>+L107+L113+L119+L125+L131</f>
        <v>0</v>
      </c>
      <c r="M106" s="399">
        <f>+M107+M113+M119+M125+M131</f>
        <v>0</v>
      </c>
      <c r="N106" s="399">
        <f t="shared" si="30"/>
        <v>0</v>
      </c>
      <c r="O106" s="399">
        <f t="shared" si="30"/>
        <v>0</v>
      </c>
      <c r="P106" s="399">
        <f t="shared" si="30"/>
        <v>0</v>
      </c>
      <c r="Q106" s="399">
        <f>+Q107+Q113+Q119+Q125+Q131</f>
        <v>0</v>
      </c>
      <c r="R106" s="399">
        <f>+R107+R113+R119+R125+R131</f>
        <v>0</v>
      </c>
      <c r="S106" s="399">
        <f>+S107+S113+S119+S125+S131</f>
        <v>0</v>
      </c>
      <c r="T106" s="400">
        <f>+T107+T113+T119+T125+T131</f>
        <v>0</v>
      </c>
      <c r="U106" s="401">
        <f t="shared" ref="U106:AS106" si="31">+U107+U113+U119+U125+U131</f>
        <v>0</v>
      </c>
      <c r="V106" s="399">
        <f t="shared" si="31"/>
        <v>0</v>
      </c>
      <c r="W106" s="399">
        <f t="shared" si="31"/>
        <v>0</v>
      </c>
      <c r="X106" s="399">
        <f t="shared" si="31"/>
        <v>0</v>
      </c>
      <c r="Y106" s="399">
        <f t="shared" si="31"/>
        <v>0</v>
      </c>
      <c r="Z106" s="399">
        <f t="shared" si="31"/>
        <v>0</v>
      </c>
      <c r="AA106" s="399">
        <f t="shared" si="31"/>
        <v>0</v>
      </c>
      <c r="AB106" s="399">
        <f t="shared" si="31"/>
        <v>0</v>
      </c>
      <c r="AC106" s="399">
        <f t="shared" si="31"/>
        <v>0</v>
      </c>
      <c r="AD106" s="399">
        <f t="shared" si="31"/>
        <v>0</v>
      </c>
      <c r="AE106" s="399">
        <f t="shared" si="31"/>
        <v>0</v>
      </c>
      <c r="AF106" s="399">
        <f t="shared" si="31"/>
        <v>0</v>
      </c>
      <c r="AG106" s="402">
        <f>+AG107+AG113+AG119+AG125+AG131</f>
        <v>0</v>
      </c>
      <c r="AH106" s="403">
        <f t="shared" si="31"/>
        <v>0</v>
      </c>
      <c r="AI106" s="399">
        <f t="shared" si="31"/>
        <v>0</v>
      </c>
      <c r="AJ106" s="399">
        <f t="shared" si="31"/>
        <v>0</v>
      </c>
      <c r="AK106" s="399">
        <f t="shared" si="31"/>
        <v>0</v>
      </c>
      <c r="AL106" s="399">
        <f t="shared" si="31"/>
        <v>0</v>
      </c>
      <c r="AM106" s="399">
        <f t="shared" si="31"/>
        <v>0</v>
      </c>
      <c r="AN106" s="399">
        <f t="shared" si="31"/>
        <v>0</v>
      </c>
      <c r="AO106" s="399">
        <f t="shared" si="31"/>
        <v>0</v>
      </c>
      <c r="AP106" s="399">
        <f t="shared" si="31"/>
        <v>0</v>
      </c>
      <c r="AQ106" s="399">
        <f t="shared" si="31"/>
        <v>0</v>
      </c>
      <c r="AR106" s="399">
        <f t="shared" si="31"/>
        <v>0</v>
      </c>
      <c r="AS106" s="399">
        <f t="shared" si="31"/>
        <v>0</v>
      </c>
      <c r="AT106" s="402">
        <f>+AT107+AT113+AT119+AT125+AT131</f>
        <v>0</v>
      </c>
      <c r="AU106" s="404">
        <f>+AU107+AU113+AU119+AU125+AU131</f>
        <v>0</v>
      </c>
      <c r="AV106" s="392">
        <f t="shared" si="24"/>
        <v>0</v>
      </c>
    </row>
    <row r="107" spans="2:48" s="394" customFormat="1" ht="12.75" customHeight="1" outlineLevel="1" x14ac:dyDescent="0.15">
      <c r="B107" s="406" t="str">
        <f>+'FORMATO COSTEO C2'!C14</f>
        <v>2.1.1</v>
      </c>
      <c r="C107" s="430" t="str">
        <f>+'FORMATO COSTEO C2'!B14</f>
        <v>Asistencia técnica para la implementación de sus planes de negocio o planes de mejora</v>
      </c>
      <c r="D107" s="408" t="str">
        <f>+'FORMATO COSTEO C2'!D14</f>
        <v>Visita</v>
      </c>
      <c r="E107" s="409">
        <f>+'FORMATO COSTEO C2'!E14</f>
        <v>1188</v>
      </c>
      <c r="F107" s="410">
        <f>SUM(F108:F112)</f>
        <v>60588</v>
      </c>
      <c r="G107" s="413">
        <f t="shared" ref="G107:AS107" si="32">SUM(G108:G112)</f>
        <v>0</v>
      </c>
      <c r="H107" s="414">
        <f t="shared" si="32"/>
        <v>0</v>
      </c>
      <c r="I107" s="410">
        <f t="shared" si="32"/>
        <v>0</v>
      </c>
      <c r="J107" s="410">
        <f t="shared" si="32"/>
        <v>0</v>
      </c>
      <c r="K107" s="410">
        <f t="shared" si="32"/>
        <v>0</v>
      </c>
      <c r="L107" s="410">
        <f t="shared" si="32"/>
        <v>0</v>
      </c>
      <c r="M107" s="410">
        <f t="shared" si="32"/>
        <v>0</v>
      </c>
      <c r="N107" s="410">
        <f t="shared" si="32"/>
        <v>0</v>
      </c>
      <c r="O107" s="410">
        <f t="shared" si="32"/>
        <v>0</v>
      </c>
      <c r="P107" s="410">
        <f t="shared" si="32"/>
        <v>0</v>
      </c>
      <c r="Q107" s="410">
        <f t="shared" si="32"/>
        <v>0</v>
      </c>
      <c r="R107" s="410">
        <f t="shared" si="32"/>
        <v>0</v>
      </c>
      <c r="S107" s="410">
        <f t="shared" si="32"/>
        <v>0</v>
      </c>
      <c r="T107" s="411">
        <f>SUM(T108:T112)</f>
        <v>0</v>
      </c>
      <c r="U107" s="412">
        <f t="shared" si="32"/>
        <v>0</v>
      </c>
      <c r="V107" s="410">
        <f t="shared" si="32"/>
        <v>0</v>
      </c>
      <c r="W107" s="410">
        <f t="shared" si="32"/>
        <v>0</v>
      </c>
      <c r="X107" s="410">
        <f t="shared" si="32"/>
        <v>0</v>
      </c>
      <c r="Y107" s="410">
        <f t="shared" si="32"/>
        <v>0</v>
      </c>
      <c r="Z107" s="410">
        <f t="shared" si="32"/>
        <v>0</v>
      </c>
      <c r="AA107" s="410">
        <f t="shared" si="32"/>
        <v>0</v>
      </c>
      <c r="AB107" s="410">
        <f t="shared" si="32"/>
        <v>0</v>
      </c>
      <c r="AC107" s="410">
        <f t="shared" si="32"/>
        <v>0</v>
      </c>
      <c r="AD107" s="410">
        <f t="shared" si="32"/>
        <v>0</v>
      </c>
      <c r="AE107" s="410">
        <f t="shared" si="32"/>
        <v>0</v>
      </c>
      <c r="AF107" s="410">
        <f t="shared" si="32"/>
        <v>0</v>
      </c>
      <c r="AG107" s="413">
        <f t="shared" si="32"/>
        <v>0</v>
      </c>
      <c r="AH107" s="414">
        <f t="shared" si="32"/>
        <v>0</v>
      </c>
      <c r="AI107" s="410">
        <f t="shared" si="32"/>
        <v>0</v>
      </c>
      <c r="AJ107" s="410">
        <f t="shared" si="32"/>
        <v>0</v>
      </c>
      <c r="AK107" s="410">
        <f t="shared" si="32"/>
        <v>0</v>
      </c>
      <c r="AL107" s="410">
        <f t="shared" si="32"/>
        <v>0</v>
      </c>
      <c r="AM107" s="410">
        <f t="shared" si="32"/>
        <v>0</v>
      </c>
      <c r="AN107" s="410">
        <f t="shared" si="32"/>
        <v>0</v>
      </c>
      <c r="AO107" s="410">
        <f t="shared" si="32"/>
        <v>0</v>
      </c>
      <c r="AP107" s="410">
        <f t="shared" si="32"/>
        <v>0</v>
      </c>
      <c r="AQ107" s="410">
        <f t="shared" si="32"/>
        <v>0</v>
      </c>
      <c r="AR107" s="410">
        <f t="shared" si="32"/>
        <v>0</v>
      </c>
      <c r="AS107" s="410">
        <f t="shared" si="32"/>
        <v>0</v>
      </c>
      <c r="AT107" s="413">
        <f>SUM(AT108:AT112)</f>
        <v>0</v>
      </c>
      <c r="AU107" s="415">
        <f>SUM(AU108:AU112)</f>
        <v>0</v>
      </c>
      <c r="AV107" s="392">
        <f t="shared" si="24"/>
        <v>0</v>
      </c>
    </row>
    <row r="108" spans="2:48" s="394" customFormat="1" ht="12.75" customHeight="1" outlineLevel="1" x14ac:dyDescent="0.15">
      <c r="B108" s="416" t="str">
        <f>+'FORMATO COSTEO C2'!C16</f>
        <v>2.1.1.1</v>
      </c>
      <c r="C108" s="417" t="str">
        <f>+'FORMATO COSTEO C2'!B16</f>
        <v>Consultorías</v>
      </c>
      <c r="D108" s="418"/>
      <c r="E108" s="419"/>
      <c r="F108" s="420">
        <f>+'FORMATO COSTEO C2'!G16</f>
        <v>59400</v>
      </c>
      <c r="G108" s="423">
        <f>+'FORMATO COSTEO C2'!O16</f>
        <v>0</v>
      </c>
      <c r="H108" s="560">
        <f>IF( $F108=0,0,((($F108/$E$107)*'PLAN DE ADQUISICIONES'!F$46)*($G108/$F108)))</f>
        <v>0</v>
      </c>
      <c r="I108" s="420">
        <f>IF( $F108=0,0,((($F108/$E$107)*'PLAN DE ADQUISICIONES'!G$46)*($G108/$F108)))</f>
        <v>0</v>
      </c>
      <c r="J108" s="420">
        <f>IF( $F108=0,0,((($F108/$E$107)*'PLAN DE ADQUISICIONES'!H$46)*($G108/$F108)))</f>
        <v>0</v>
      </c>
      <c r="K108" s="420">
        <f>IF( $F108=0,0,((($F108/$E$107)*'PLAN DE ADQUISICIONES'!I$46)*($G108/$F108)))</f>
        <v>0</v>
      </c>
      <c r="L108" s="420">
        <f>IF( $F108=0,0,((($F108/$E$107)*'PLAN DE ADQUISICIONES'!J$46)*($G108/$F108)))</f>
        <v>0</v>
      </c>
      <c r="M108" s="420">
        <f>IF( $F108=0,0,((($F108/$E$107)*'PLAN DE ADQUISICIONES'!K$46)*($G108/$F108)))</f>
        <v>0</v>
      </c>
      <c r="N108" s="420">
        <f>IF( $F108=0,0,((($F108/$E$107)*'PLAN DE ADQUISICIONES'!L$46)*($G108/$F108)))</f>
        <v>0</v>
      </c>
      <c r="O108" s="420">
        <f>IF( $F108=0,0,((($F108/$E$107)*'PLAN DE ADQUISICIONES'!M$46)*($G108/$F108)))</f>
        <v>0</v>
      </c>
      <c r="P108" s="420">
        <f>IF( $F108=0,0,((($F108/$E$107)*'PLAN DE ADQUISICIONES'!N$46)*($G108/$F108)))</f>
        <v>0</v>
      </c>
      <c r="Q108" s="420">
        <f>IF( $F108=0,0,((($F108/$E$107)*'PLAN DE ADQUISICIONES'!O$46)*($G108/$F108)))</f>
        <v>0</v>
      </c>
      <c r="R108" s="420">
        <f>IF( $F108=0,0,((($F108/$E$107)*'PLAN DE ADQUISICIONES'!P$46)*($G108/$F108)))</f>
        <v>0</v>
      </c>
      <c r="S108" s="420">
        <f>IF( $F108=0,0,((($F108/$E$107)*'PLAN DE ADQUISICIONES'!Q$46)*($G108/$F108)))</f>
        <v>0</v>
      </c>
      <c r="T108" s="421">
        <f>H108+I108+J108+K108+L108+M108+N108+O108+P108+Q108+R108+S108</f>
        <v>0</v>
      </c>
      <c r="U108" s="425">
        <f>IF( $F108=0,0,((($F108/$E$107)*'PLAN DE ADQUISICIONES'!R$46)*($G108/$F108)))</f>
        <v>0</v>
      </c>
      <c r="V108" s="420">
        <f>IF( $F108=0,0,((($F108/$E$107)*'PLAN DE ADQUISICIONES'!S$46)*($G108/$F108)))</f>
        <v>0</v>
      </c>
      <c r="W108" s="420">
        <f>IF( $F108=0,0,((($F108/$E$107)*'PLAN DE ADQUISICIONES'!T$46)*($G108/$F108)))</f>
        <v>0</v>
      </c>
      <c r="X108" s="420">
        <f>IF( $F108=0,0,((($F108/$E$107)*'PLAN DE ADQUISICIONES'!U$46)*($G108/$F108)))</f>
        <v>0</v>
      </c>
      <c r="Y108" s="420">
        <f>IF( $F108=0,0,((($F108/$E$107)*'PLAN DE ADQUISICIONES'!V$46)*($G108/$F108)))</f>
        <v>0</v>
      </c>
      <c r="Z108" s="420">
        <f>IF( $F108=0,0,((($F108/$E$107)*'PLAN DE ADQUISICIONES'!W$46)*($G108/$F108)))</f>
        <v>0</v>
      </c>
      <c r="AA108" s="420">
        <f>IF( $F108=0,0,((($F108/$E$107)*'PLAN DE ADQUISICIONES'!X$46)*($G108/$F108)))</f>
        <v>0</v>
      </c>
      <c r="AB108" s="420">
        <f>IF( $F108=0,0,((($F108/$E$107)*'PLAN DE ADQUISICIONES'!Y$46)*($G108/$F108)))</f>
        <v>0</v>
      </c>
      <c r="AC108" s="420">
        <f>IF( $F108=0,0,((($F108/$E$107)*'PLAN DE ADQUISICIONES'!Z$46)*($G108/$F108)))</f>
        <v>0</v>
      </c>
      <c r="AD108" s="420">
        <f>IF( $F108=0,0,((($F108/$E$107)*'PLAN DE ADQUISICIONES'!AA$46)*($G108/$F108)))</f>
        <v>0</v>
      </c>
      <c r="AE108" s="420">
        <f>IF( $F108=0,0,((($F108/$E$107)*'PLAN DE ADQUISICIONES'!AB$46)*($G108/$F108)))</f>
        <v>0</v>
      </c>
      <c r="AF108" s="420">
        <f>IF( $F108=0,0,((($F108/$E$107)*'PLAN DE ADQUISICIONES'!AC$46)*($G108/$F108)))</f>
        <v>0</v>
      </c>
      <c r="AG108" s="423">
        <f>U108+V108+W108+X108+Y108+Z108+AA108+AB108+AC108+AD108+AE108+AF108</f>
        <v>0</v>
      </c>
      <c r="AH108" s="424">
        <f>IF( $F108=0,0,((($F108/$E$107)*'PLAN DE ADQUISICIONES'!AD$46)*($G108/$F108)))</f>
        <v>0</v>
      </c>
      <c r="AI108" s="420">
        <f>IF( $F108=0,0,((($F108/$E$107)*'PLAN DE ADQUISICIONES'!AE$46)*($G108/$F108)))</f>
        <v>0</v>
      </c>
      <c r="AJ108" s="420">
        <f>IF( $F108=0,0,((($F108/$E$107)*'PLAN DE ADQUISICIONES'!AF$46)*($G108/$F108)))</f>
        <v>0</v>
      </c>
      <c r="AK108" s="420">
        <f>IF( $F108=0,0,((($F108/$E$107)*'PLAN DE ADQUISICIONES'!AG$46)*($G108/$F108)))</f>
        <v>0</v>
      </c>
      <c r="AL108" s="420">
        <f>IF( $F108=0,0,((($F108/$E$107)*'PLAN DE ADQUISICIONES'!AH$46)*($G108/$F108)))</f>
        <v>0</v>
      </c>
      <c r="AM108" s="420">
        <f>IF( $F108=0,0,((($F108/$E$107)*'PLAN DE ADQUISICIONES'!AI$46)*($G108/$F108)))</f>
        <v>0</v>
      </c>
      <c r="AN108" s="420">
        <f>IF( $F108=0,0,((($F108/$E$107)*'PLAN DE ADQUISICIONES'!AJ$46)*($G108/$F108)))</f>
        <v>0</v>
      </c>
      <c r="AO108" s="420">
        <f>IF( $F108=0,0,((($F108/$E$107)*'PLAN DE ADQUISICIONES'!AK$46)*($G108/$F108)))</f>
        <v>0</v>
      </c>
      <c r="AP108" s="420">
        <f>IF( $F108=0,0,((($F108/$E$107)*'PLAN DE ADQUISICIONES'!AL$46)*($G108/$F108)))</f>
        <v>0</v>
      </c>
      <c r="AQ108" s="420">
        <f>IF( $F108=0,0,((($F108/$E$107)*'PLAN DE ADQUISICIONES'!AM$46)*($G108/$F108)))</f>
        <v>0</v>
      </c>
      <c r="AR108" s="420">
        <f>IF( $F108=0,0,((($F108/$E$107)*'PLAN DE ADQUISICIONES'!AN$46)*($G108/$F108)))</f>
        <v>0</v>
      </c>
      <c r="AS108" s="420">
        <f>IF( $F108=0,0,((($F108/$E$107)*'PLAN DE ADQUISICIONES'!AO$46)*($G108/$F108)))</f>
        <v>0</v>
      </c>
      <c r="AT108" s="423">
        <f>AH108+AI108+AJ108+AK108+AL108+AM108+AN108+AO108+AP108+AQ108+AR108+AS108</f>
        <v>0</v>
      </c>
      <c r="AU108" s="426">
        <f>AS108+AR108+AQ108+AP108+AO108+AN108+AM108+AL108+AK108+AJ108+AI108+AH108+AF108+AE108+AD108+AC108+AB108+AA108+Z108+Y108+X108+W108+V108+U108+S108+R108+Q108+P108+O108+N108+M108+L108+K108+J108+I108+H108</f>
        <v>0</v>
      </c>
      <c r="AV108" s="392">
        <f t="shared" si="24"/>
        <v>0</v>
      </c>
    </row>
    <row r="109" spans="2:48" s="394" customFormat="1" ht="12.75" customHeight="1" outlineLevel="1" x14ac:dyDescent="0.15">
      <c r="B109" s="416" t="str">
        <f>+'FORMATO COSTEO C2'!C22</f>
        <v>2.1.1.2</v>
      </c>
      <c r="C109" s="417" t="str">
        <f>+'FORMATO COSTEO C2'!B$22</f>
        <v>Servicios de terceros</v>
      </c>
      <c r="D109" s="418"/>
      <c r="E109" s="419"/>
      <c r="F109" s="420">
        <f>+'FORMATO COSTEO C2'!G$22</f>
        <v>1188</v>
      </c>
      <c r="G109" s="423">
        <f>+'FORMATO COSTEO C2'!O$22</f>
        <v>0</v>
      </c>
      <c r="H109" s="424">
        <f>IF( $F109=0,0,((($F109/$E$107)*'PLAN DE ADQUISICIONES'!F$46)*($G109/$F109)))</f>
        <v>0</v>
      </c>
      <c r="I109" s="420">
        <f>IF( $F109=0,0,((($F109/$E$107)*'PLAN DE ADQUISICIONES'!G$46)*($G109/$F109)))</f>
        <v>0</v>
      </c>
      <c r="J109" s="420">
        <f>IF( $F109=0,0,((($F109/$E$107)*'PLAN DE ADQUISICIONES'!H$46)*($G109/$F109)))</f>
        <v>0</v>
      </c>
      <c r="K109" s="420">
        <f>IF( $F109=0,0,((($F109/$E$107)*'PLAN DE ADQUISICIONES'!I$46)*($G109/$F109)))</f>
        <v>0</v>
      </c>
      <c r="L109" s="420">
        <f>IF( $F109=0,0,((($F109/$E$107)*'PLAN DE ADQUISICIONES'!J$46)*($G109/$F109)))</f>
        <v>0</v>
      </c>
      <c r="M109" s="420">
        <f>IF( $F109=0,0,((($F109/$E$107)*'PLAN DE ADQUISICIONES'!K$46)*($G109/$F109)))</f>
        <v>0</v>
      </c>
      <c r="N109" s="420">
        <f>IF( $F109=0,0,((($F109/$E$107)*'PLAN DE ADQUISICIONES'!L$46)*($G109/$F109)))</f>
        <v>0</v>
      </c>
      <c r="O109" s="420">
        <f>IF( $F109=0,0,((($F109/$E$107)*'PLAN DE ADQUISICIONES'!M$46)*($G109/$F109)))</f>
        <v>0</v>
      </c>
      <c r="P109" s="420">
        <f>IF( $F109=0,0,((($F109/$E$107)*'PLAN DE ADQUISICIONES'!N$46)*($G109/$F109)))</f>
        <v>0</v>
      </c>
      <c r="Q109" s="420">
        <f>IF( $F109=0,0,((($F109/$E$107)*'PLAN DE ADQUISICIONES'!O$46)*($G109/$F109)))</f>
        <v>0</v>
      </c>
      <c r="R109" s="420">
        <f>IF( $F109=0,0,((($F109/$E$107)*'PLAN DE ADQUISICIONES'!P$46)*($G109/$F109)))</f>
        <v>0</v>
      </c>
      <c r="S109" s="420">
        <f>IF( $F109=0,0,((($F109/$E$107)*'PLAN DE ADQUISICIONES'!Q$46)*($G109/$F109)))</f>
        <v>0</v>
      </c>
      <c r="T109" s="421">
        <f>H109+I109+J109+K109+L109+M109+N109+O109+P109+Q109+R109+S109</f>
        <v>0</v>
      </c>
      <c r="U109" s="425">
        <f>IF( $F109=0,0,((($F109/$E$107)*'PLAN DE ADQUISICIONES'!R$46)*($G109/$F109)))</f>
        <v>0</v>
      </c>
      <c r="V109" s="420">
        <f>IF( $F109=0,0,((($F109/$E$107)*'PLAN DE ADQUISICIONES'!S$46)*($G109/$F109)))</f>
        <v>0</v>
      </c>
      <c r="W109" s="420">
        <f>IF( $F109=0,0,((($F109/$E$107)*'PLAN DE ADQUISICIONES'!T$46)*($G109/$F109)))</f>
        <v>0</v>
      </c>
      <c r="X109" s="420">
        <f>IF( $F109=0,0,((($F109/$E$107)*'PLAN DE ADQUISICIONES'!U$46)*($G109/$F109)))</f>
        <v>0</v>
      </c>
      <c r="Y109" s="420">
        <f>IF( $F109=0,0,((($F109/$E$107)*'PLAN DE ADQUISICIONES'!V$46)*($G109/$F109)))</f>
        <v>0</v>
      </c>
      <c r="Z109" s="420">
        <f>IF( $F109=0,0,((($F109/$E$107)*'PLAN DE ADQUISICIONES'!W$46)*($G109/$F109)))</f>
        <v>0</v>
      </c>
      <c r="AA109" s="420">
        <f>IF( $F109=0,0,((($F109/$E$107)*'PLAN DE ADQUISICIONES'!X$46)*($G109/$F109)))</f>
        <v>0</v>
      </c>
      <c r="AB109" s="420">
        <f>IF( $F109=0,0,((($F109/$E$107)*'PLAN DE ADQUISICIONES'!Y$46)*($G109/$F109)))</f>
        <v>0</v>
      </c>
      <c r="AC109" s="420">
        <f>IF( $F109=0,0,((($F109/$E$107)*'PLAN DE ADQUISICIONES'!Z$46)*($G109/$F109)))</f>
        <v>0</v>
      </c>
      <c r="AD109" s="420">
        <f>IF( $F109=0,0,((($F109/$E$107)*'PLAN DE ADQUISICIONES'!AA$46)*($G109/$F109)))</f>
        <v>0</v>
      </c>
      <c r="AE109" s="420">
        <f>IF( $F109=0,0,((($F109/$E$107)*'PLAN DE ADQUISICIONES'!AB$46)*($G109/$F109)))</f>
        <v>0</v>
      </c>
      <c r="AF109" s="420">
        <f>IF( $F109=0,0,((($F109/$E$107)*'PLAN DE ADQUISICIONES'!AC$46)*($G109/$F109)))</f>
        <v>0</v>
      </c>
      <c r="AG109" s="423">
        <f>U109+V109+W109+X109+Y109+Z109+AA109+AB109+AC109+AD109+AE109+AF109</f>
        <v>0</v>
      </c>
      <c r="AH109" s="424">
        <f>IF( $F109=0,0,((($F109/$E$107)*'PLAN DE ADQUISICIONES'!AD$46)*($G109/$F109)))</f>
        <v>0</v>
      </c>
      <c r="AI109" s="420">
        <f>IF( $F109=0,0,((($F109/$E$107)*'PLAN DE ADQUISICIONES'!AE$46)*($G109/$F109)))</f>
        <v>0</v>
      </c>
      <c r="AJ109" s="420">
        <f>IF( $F109=0,0,((($F109/$E$107)*'PLAN DE ADQUISICIONES'!AF$46)*($G109/$F109)))</f>
        <v>0</v>
      </c>
      <c r="AK109" s="420">
        <f>IF( $F109=0,0,((($F109/$E$107)*'PLAN DE ADQUISICIONES'!AG$46)*($G109/$F109)))</f>
        <v>0</v>
      </c>
      <c r="AL109" s="420">
        <f>IF( $F109=0,0,((($F109/$E$107)*'PLAN DE ADQUISICIONES'!AH$46)*($G109/$F109)))</f>
        <v>0</v>
      </c>
      <c r="AM109" s="420">
        <f>IF( $F109=0,0,((($F109/$E$107)*'PLAN DE ADQUISICIONES'!AI$46)*($G109/$F109)))</f>
        <v>0</v>
      </c>
      <c r="AN109" s="420">
        <f>IF( $F109=0,0,((($F109/$E$107)*'PLAN DE ADQUISICIONES'!AJ$46)*($G109/$F109)))</f>
        <v>0</v>
      </c>
      <c r="AO109" s="420">
        <f>IF( $F109=0,0,((($F109/$E$107)*'PLAN DE ADQUISICIONES'!AK$46)*($G109/$F109)))</f>
        <v>0</v>
      </c>
      <c r="AP109" s="420">
        <f>IF( $F109=0,0,((($F109/$E$107)*'PLAN DE ADQUISICIONES'!AL$46)*($G109/$F109)))</f>
        <v>0</v>
      </c>
      <c r="AQ109" s="420">
        <f>IF( $F109=0,0,((($F109/$E$107)*'PLAN DE ADQUISICIONES'!AM$46)*($G109/$F109)))</f>
        <v>0</v>
      </c>
      <c r="AR109" s="420">
        <f>IF( $F109=0,0,((($F109/$E$107)*'PLAN DE ADQUISICIONES'!AN$46)*($G109/$F109)))</f>
        <v>0</v>
      </c>
      <c r="AS109" s="420">
        <f>IF( $F109=0,0,((($F109/$E$107)*'PLAN DE ADQUISICIONES'!AO$46)*($G109/$F109)))</f>
        <v>0</v>
      </c>
      <c r="AT109" s="423">
        <f>AH109+AI109+AJ109+AK109+AL109+AM109+AN109+AO109+AP109+AQ109+AR109+AS109</f>
        <v>0</v>
      </c>
      <c r="AU109" s="426">
        <f>AS109+AR109+AQ109+AP109+AO109+AN109+AM109+AL109+AK109+AJ109+AI109+AH109+AF109+AE109+AD109+AC109+AB109+AA109+Z109+Y109+X109+W109+V109+U109+S109+R109+Q109+P109+O109+N109+M109+L109+K109+J109+I109+H109</f>
        <v>0</v>
      </c>
      <c r="AV109" s="392">
        <f t="shared" si="24"/>
        <v>0</v>
      </c>
    </row>
    <row r="110" spans="2:48" s="394" customFormat="1" ht="12.75" customHeight="1" outlineLevel="1" x14ac:dyDescent="0.15">
      <c r="B110" s="416" t="str">
        <f>+'FORMATO COSTEO C2'!C28</f>
        <v>2.1.1.3</v>
      </c>
      <c r="C110" s="417" t="str">
        <f>+'FORMATO COSTEO C2'!B$28</f>
        <v>Categoría de gasto</v>
      </c>
      <c r="D110" s="418"/>
      <c r="E110" s="419"/>
      <c r="F110" s="420">
        <f>+'FORMATO COSTEO C2'!G$28</f>
        <v>0</v>
      </c>
      <c r="G110" s="423">
        <f>+'FORMATO COSTEO C2'!O$28</f>
        <v>0</v>
      </c>
      <c r="H110" s="424">
        <f>IF( $F110=0,0,((($F110/$E$107)*'PLAN DE ADQUISICIONES'!F$46)*($G110/$F110)))</f>
        <v>0</v>
      </c>
      <c r="I110" s="420">
        <f>IF( $F110=0,0,((($F110/$E$107)*'PLAN DE ADQUISICIONES'!G$46)*($G110/$F110)))</f>
        <v>0</v>
      </c>
      <c r="J110" s="420">
        <f>IF( $F110=0,0,((($F110/$E$107)*'PLAN DE ADQUISICIONES'!H$46)*($G110/$F110)))</f>
        <v>0</v>
      </c>
      <c r="K110" s="420">
        <f>IF( $F110=0,0,((($F110/$E$107)*'PLAN DE ADQUISICIONES'!I$46)*($G110/$F110)))</f>
        <v>0</v>
      </c>
      <c r="L110" s="420">
        <f>IF( $F110=0,0,((($F110/$E$107)*'PLAN DE ADQUISICIONES'!J$46)*($G110/$F110)))</f>
        <v>0</v>
      </c>
      <c r="M110" s="420">
        <f>IF( $F110=0,0,((($F110/$E$107)*'PLAN DE ADQUISICIONES'!K$46)*($G110/$F110)))</f>
        <v>0</v>
      </c>
      <c r="N110" s="420">
        <f>IF( $F110=0,0,((($F110/$E$107)*'PLAN DE ADQUISICIONES'!L$46)*($G110/$F110)))</f>
        <v>0</v>
      </c>
      <c r="O110" s="420">
        <f>IF( $F110=0,0,((($F110/$E$107)*'PLAN DE ADQUISICIONES'!M$46)*($G110/$F110)))</f>
        <v>0</v>
      </c>
      <c r="P110" s="420">
        <f>IF( $F110=0,0,((($F110/$E$107)*'PLAN DE ADQUISICIONES'!N$46)*($G110/$F110)))</f>
        <v>0</v>
      </c>
      <c r="Q110" s="420">
        <f>IF( $F110=0,0,((($F110/$E$107)*'PLAN DE ADQUISICIONES'!O$46)*($G110/$F110)))</f>
        <v>0</v>
      </c>
      <c r="R110" s="420">
        <f>IF( $F110=0,0,((($F110/$E$107)*'PLAN DE ADQUISICIONES'!P$46)*($G110/$F110)))</f>
        <v>0</v>
      </c>
      <c r="S110" s="420">
        <f>IF( $F110=0,0,((($F110/$E$107)*'PLAN DE ADQUISICIONES'!Q$46)*($G110/$F110)))</f>
        <v>0</v>
      </c>
      <c r="T110" s="421">
        <f>H110+I110+J110+K110+L110+M110+N110+O110+P110+Q110+R110+S110</f>
        <v>0</v>
      </c>
      <c r="U110" s="425">
        <f>IF( $F110=0,0,((($F110/$E$107)*'PLAN DE ADQUISICIONES'!R$46)*($G110/$F110)))</f>
        <v>0</v>
      </c>
      <c r="V110" s="420">
        <f>IF( $F110=0,0,((($F110/$E$107)*'PLAN DE ADQUISICIONES'!S$46)*($G110/$F110)))</f>
        <v>0</v>
      </c>
      <c r="W110" s="420">
        <f>IF( $F110=0,0,((($F110/$E$107)*'PLAN DE ADQUISICIONES'!T$46)*($G110/$F110)))</f>
        <v>0</v>
      </c>
      <c r="X110" s="420">
        <f>IF( $F110=0,0,((($F110/$E$107)*'PLAN DE ADQUISICIONES'!U$46)*($G110/$F110)))</f>
        <v>0</v>
      </c>
      <c r="Y110" s="420">
        <f>IF( $F110=0,0,((($F110/$E$107)*'PLAN DE ADQUISICIONES'!V$46)*($G110/$F110)))</f>
        <v>0</v>
      </c>
      <c r="Z110" s="420">
        <f>IF( $F110=0,0,((($F110/$E$107)*'PLAN DE ADQUISICIONES'!W$46)*($G110/$F110)))</f>
        <v>0</v>
      </c>
      <c r="AA110" s="420">
        <f>IF( $F110=0,0,((($F110/$E$107)*'PLAN DE ADQUISICIONES'!X$46)*($G110/$F110)))</f>
        <v>0</v>
      </c>
      <c r="AB110" s="420">
        <f>IF( $F110=0,0,((($F110/$E$107)*'PLAN DE ADQUISICIONES'!Y$46)*($G110/$F110)))</f>
        <v>0</v>
      </c>
      <c r="AC110" s="420">
        <f>IF( $F110=0,0,((($F110/$E$107)*'PLAN DE ADQUISICIONES'!Z$46)*($G110/$F110)))</f>
        <v>0</v>
      </c>
      <c r="AD110" s="420">
        <f>IF( $F110=0,0,((($F110/$E$107)*'PLAN DE ADQUISICIONES'!AA$46)*($G110/$F110)))</f>
        <v>0</v>
      </c>
      <c r="AE110" s="420">
        <f>IF( $F110=0,0,((($F110/$E$107)*'PLAN DE ADQUISICIONES'!AB$46)*($G110/$F110)))</f>
        <v>0</v>
      </c>
      <c r="AF110" s="420">
        <f>IF( $F110=0,0,((($F110/$E$107)*'PLAN DE ADQUISICIONES'!AC$46)*($G110/$F110)))</f>
        <v>0</v>
      </c>
      <c r="AG110" s="423">
        <f>U110+V110+W110+X110+Y110+Z110+AA110+AB110+AC110+AD110+AE110+AF110</f>
        <v>0</v>
      </c>
      <c r="AH110" s="424">
        <f>IF( $F110=0,0,((($F110/$E$107)*'PLAN DE ADQUISICIONES'!AD$46)*($G110/$F110)))</f>
        <v>0</v>
      </c>
      <c r="AI110" s="420">
        <f>IF( $F110=0,0,((($F110/$E$107)*'PLAN DE ADQUISICIONES'!AE$46)*($G110/$F110)))</f>
        <v>0</v>
      </c>
      <c r="AJ110" s="420">
        <f>IF( $F110=0,0,((($F110/$E$107)*'PLAN DE ADQUISICIONES'!AF$46)*($G110/$F110)))</f>
        <v>0</v>
      </c>
      <c r="AK110" s="420">
        <f>IF( $F110=0,0,((($F110/$E$107)*'PLAN DE ADQUISICIONES'!AG$46)*($G110/$F110)))</f>
        <v>0</v>
      </c>
      <c r="AL110" s="420">
        <f>IF( $F110=0,0,((($F110/$E$107)*'PLAN DE ADQUISICIONES'!AH$46)*($G110/$F110)))</f>
        <v>0</v>
      </c>
      <c r="AM110" s="420">
        <f>IF( $F110=0,0,((($F110/$E$107)*'PLAN DE ADQUISICIONES'!AI$46)*($G110/$F110)))</f>
        <v>0</v>
      </c>
      <c r="AN110" s="420">
        <f>IF( $F110=0,0,((($F110/$E$107)*'PLAN DE ADQUISICIONES'!AJ$46)*($G110/$F110)))</f>
        <v>0</v>
      </c>
      <c r="AO110" s="420">
        <f>IF( $F110=0,0,((($F110/$E$107)*'PLAN DE ADQUISICIONES'!AK$46)*($G110/$F110)))</f>
        <v>0</v>
      </c>
      <c r="AP110" s="420">
        <f>IF( $F110=0,0,((($F110/$E$107)*'PLAN DE ADQUISICIONES'!AL$46)*($G110/$F110)))</f>
        <v>0</v>
      </c>
      <c r="AQ110" s="420">
        <f>IF( $F110=0,0,((($F110/$E$107)*'PLAN DE ADQUISICIONES'!AM$46)*($G110/$F110)))</f>
        <v>0</v>
      </c>
      <c r="AR110" s="420">
        <f>IF( $F110=0,0,((($F110/$E$107)*'PLAN DE ADQUISICIONES'!AN$46)*($G110/$F110)))</f>
        <v>0</v>
      </c>
      <c r="AS110" s="420">
        <f>IF( $F110=0,0,((($F110/$E$107)*'PLAN DE ADQUISICIONES'!AO$46)*($G110/$F110)))</f>
        <v>0</v>
      </c>
      <c r="AT110" s="423">
        <f>AH110+AI110+AJ110+AK110+AL110+AM110+AN110+AO110+AP110+AQ110+AR110+AS110</f>
        <v>0</v>
      </c>
      <c r="AU110" s="426">
        <f>AS110+AR110+AQ110+AP110+AO110+AN110+AM110+AL110+AK110+AJ110+AI110+AH110+AF110+AE110+AD110+AC110+AB110+AA110+Z110+Y110+X110+W110+V110+U110+S110+R110+Q110+P110+O110+N110+M110+L110+K110+J110+I110+H110</f>
        <v>0</v>
      </c>
      <c r="AV110" s="392">
        <f t="shared" si="24"/>
        <v>0</v>
      </c>
    </row>
    <row r="111" spans="2:48" s="394" customFormat="1" ht="12.75" customHeight="1" outlineLevel="1" x14ac:dyDescent="0.15">
      <c r="B111" s="416" t="str">
        <f>+'FORMATO COSTEO C2'!C34</f>
        <v>2.1.1.4</v>
      </c>
      <c r="C111" s="417" t="str">
        <f>+'FORMATO COSTEO C2'!B$34</f>
        <v>Categoría de gasto</v>
      </c>
      <c r="D111" s="418"/>
      <c r="E111" s="419"/>
      <c r="F111" s="420">
        <f>+'FORMATO COSTEO C2'!G$34</f>
        <v>0</v>
      </c>
      <c r="G111" s="423">
        <f>+'FORMATO COSTEO C2'!O$34</f>
        <v>0</v>
      </c>
      <c r="H111" s="424">
        <f>IF( $F111=0,0,((($F111/$E$107)*'PLAN DE ADQUISICIONES'!F$46)*($G111/$F111)))</f>
        <v>0</v>
      </c>
      <c r="I111" s="420">
        <f>IF( $F111=0,0,((($F111/$E$107)*'PLAN DE ADQUISICIONES'!G$46)*($G111/$F111)))</f>
        <v>0</v>
      </c>
      <c r="J111" s="420">
        <f>IF( $F111=0,0,((($F111/$E$107)*'PLAN DE ADQUISICIONES'!H$46)*($G111/$F111)))</f>
        <v>0</v>
      </c>
      <c r="K111" s="420">
        <f>IF( $F111=0,0,((($F111/$E$107)*'PLAN DE ADQUISICIONES'!I$46)*($G111/$F111)))</f>
        <v>0</v>
      </c>
      <c r="L111" s="420">
        <f>IF( $F111=0,0,((($F111/$E$107)*'PLAN DE ADQUISICIONES'!J$46)*($G111/$F111)))</f>
        <v>0</v>
      </c>
      <c r="M111" s="420">
        <f>IF( $F111=0,0,((($F111/$E$107)*'PLAN DE ADQUISICIONES'!K$46)*($G111/$F111)))</f>
        <v>0</v>
      </c>
      <c r="N111" s="420">
        <f>IF( $F111=0,0,((($F111/$E$107)*'PLAN DE ADQUISICIONES'!L$46)*($G111/$F111)))</f>
        <v>0</v>
      </c>
      <c r="O111" s="420">
        <f>IF( $F111=0,0,((($F111/$E$107)*'PLAN DE ADQUISICIONES'!M$46)*($G111/$F111)))</f>
        <v>0</v>
      </c>
      <c r="P111" s="420">
        <f>IF( $F111=0,0,((($F111/$E$107)*'PLAN DE ADQUISICIONES'!N$46)*($G111/$F111)))</f>
        <v>0</v>
      </c>
      <c r="Q111" s="420">
        <f>IF( $F111=0,0,((($F111/$E$107)*'PLAN DE ADQUISICIONES'!O$46)*($G111/$F111)))</f>
        <v>0</v>
      </c>
      <c r="R111" s="420">
        <f>IF( $F111=0,0,((($F111/$E$107)*'PLAN DE ADQUISICIONES'!P$46)*($G111/$F111)))</f>
        <v>0</v>
      </c>
      <c r="S111" s="420">
        <f>IF( $F111=0,0,((($F111/$E$107)*'PLAN DE ADQUISICIONES'!Q$46)*($G111/$F111)))</f>
        <v>0</v>
      </c>
      <c r="T111" s="421">
        <f>H111+I111+J111+K111+L111+M111+N111+O111+P111+Q111+R111+S111</f>
        <v>0</v>
      </c>
      <c r="U111" s="425">
        <f>IF( $F111=0,0,((($F111/$E$107)*'PLAN DE ADQUISICIONES'!R$46)*($G111/$F111)))</f>
        <v>0</v>
      </c>
      <c r="V111" s="420">
        <f>IF( $F111=0,0,((($F111/$E$107)*'PLAN DE ADQUISICIONES'!S$46)*($G111/$F111)))</f>
        <v>0</v>
      </c>
      <c r="W111" s="420">
        <f>IF( $F111=0,0,((($F111/$E$107)*'PLAN DE ADQUISICIONES'!T$46)*($G111/$F111)))</f>
        <v>0</v>
      </c>
      <c r="X111" s="420">
        <f>IF( $F111=0,0,((($F111/$E$107)*'PLAN DE ADQUISICIONES'!U$46)*($G111/$F111)))</f>
        <v>0</v>
      </c>
      <c r="Y111" s="420">
        <f>IF( $F111=0,0,((($F111/$E$107)*'PLAN DE ADQUISICIONES'!V$46)*($G111/$F111)))</f>
        <v>0</v>
      </c>
      <c r="Z111" s="420">
        <f>IF( $F111=0,0,((($F111/$E$107)*'PLAN DE ADQUISICIONES'!W$46)*($G111/$F111)))</f>
        <v>0</v>
      </c>
      <c r="AA111" s="420">
        <f>IF( $F111=0,0,((($F111/$E$107)*'PLAN DE ADQUISICIONES'!X$46)*($G111/$F111)))</f>
        <v>0</v>
      </c>
      <c r="AB111" s="420">
        <f>IF( $F111=0,0,((($F111/$E$107)*'PLAN DE ADQUISICIONES'!Y$46)*($G111/$F111)))</f>
        <v>0</v>
      </c>
      <c r="AC111" s="420">
        <f>IF( $F111=0,0,((($F111/$E$107)*'PLAN DE ADQUISICIONES'!Z$46)*($G111/$F111)))</f>
        <v>0</v>
      </c>
      <c r="AD111" s="420">
        <f>IF( $F111=0,0,((($F111/$E$107)*'PLAN DE ADQUISICIONES'!AA$46)*($G111/$F111)))</f>
        <v>0</v>
      </c>
      <c r="AE111" s="420">
        <f>IF( $F111=0,0,((($F111/$E$107)*'PLAN DE ADQUISICIONES'!AB$46)*($G111/$F111)))</f>
        <v>0</v>
      </c>
      <c r="AF111" s="420">
        <f>IF( $F111=0,0,((($F111/$E$107)*'PLAN DE ADQUISICIONES'!AC$46)*($G111/$F111)))</f>
        <v>0</v>
      </c>
      <c r="AG111" s="423">
        <f>U111+V111+W111+X111+Y111+Z111+AA111+AB111+AC111+AD111+AE111+AF111</f>
        <v>0</v>
      </c>
      <c r="AH111" s="424">
        <f>IF( $F111=0,0,((($F111/$E$107)*'PLAN DE ADQUISICIONES'!AD$46)*($G111/$F111)))</f>
        <v>0</v>
      </c>
      <c r="AI111" s="420">
        <f>IF( $F111=0,0,((($F111/$E$107)*'PLAN DE ADQUISICIONES'!AE$46)*($G111/$F111)))</f>
        <v>0</v>
      </c>
      <c r="AJ111" s="420">
        <f>IF( $F111=0,0,((($F111/$E$107)*'PLAN DE ADQUISICIONES'!AF$46)*($G111/$F111)))</f>
        <v>0</v>
      </c>
      <c r="AK111" s="420">
        <f>IF( $F111=0,0,((($F111/$E$107)*'PLAN DE ADQUISICIONES'!AG$46)*($G111/$F111)))</f>
        <v>0</v>
      </c>
      <c r="AL111" s="420">
        <f>IF( $F111=0,0,((($F111/$E$107)*'PLAN DE ADQUISICIONES'!AH$46)*($G111/$F111)))</f>
        <v>0</v>
      </c>
      <c r="AM111" s="420">
        <f>IF( $F111=0,0,((($F111/$E$107)*'PLAN DE ADQUISICIONES'!AI$46)*($G111/$F111)))</f>
        <v>0</v>
      </c>
      <c r="AN111" s="420">
        <f>IF( $F111=0,0,((($F111/$E$107)*'PLAN DE ADQUISICIONES'!AJ$46)*($G111/$F111)))</f>
        <v>0</v>
      </c>
      <c r="AO111" s="420">
        <f>IF( $F111=0,0,((($F111/$E$107)*'PLAN DE ADQUISICIONES'!AK$46)*($G111/$F111)))</f>
        <v>0</v>
      </c>
      <c r="AP111" s="420">
        <f>IF( $F111=0,0,((($F111/$E$107)*'PLAN DE ADQUISICIONES'!AL$46)*($G111/$F111)))</f>
        <v>0</v>
      </c>
      <c r="AQ111" s="420">
        <f>IF( $F111=0,0,((($F111/$E$107)*'PLAN DE ADQUISICIONES'!AM$46)*($G111/$F111)))</f>
        <v>0</v>
      </c>
      <c r="AR111" s="420">
        <f>IF( $F111=0,0,((($F111/$E$107)*'PLAN DE ADQUISICIONES'!AN$46)*($G111/$F111)))</f>
        <v>0</v>
      </c>
      <c r="AS111" s="420">
        <f>IF( $F111=0,0,((($F111/$E$107)*'PLAN DE ADQUISICIONES'!AO$46)*($G111/$F111)))</f>
        <v>0</v>
      </c>
      <c r="AT111" s="423">
        <f>AH111+AI111+AJ111+AK111+AL111+AM111+AN111+AO111+AP111+AQ111+AR111+AS111</f>
        <v>0</v>
      </c>
      <c r="AU111" s="426">
        <f>AS111+AR111+AQ111+AP111+AO111+AN111+AM111+AL111+AK111+AJ111+AI111+AH111+AF111+AE111+AD111+AC111+AB111+AA111+Z111+Y111+X111+W111+V111+U111+S111+R111+Q111+P111+O111+N111+M111+L111+K111+J111+I111+H111</f>
        <v>0</v>
      </c>
      <c r="AV111" s="392">
        <f t="shared" si="24"/>
        <v>0</v>
      </c>
    </row>
    <row r="112" spans="2:48" s="405" customFormat="1" ht="12.75" customHeight="1" x14ac:dyDescent="0.15">
      <c r="B112" s="416" t="str">
        <f>+'FORMATO COSTEO C2'!C40</f>
        <v>2.1.1.5</v>
      </c>
      <c r="C112" s="417" t="str">
        <f>+'FORMATO COSTEO C2'!B$40</f>
        <v>Categoría de gasto</v>
      </c>
      <c r="D112" s="418"/>
      <c r="E112" s="419"/>
      <c r="F112" s="420">
        <f>+'FORMATO COSTEO C2'!G$40</f>
        <v>0</v>
      </c>
      <c r="G112" s="423">
        <f>+'FORMATO COSTEO C2'!O$40</f>
        <v>0</v>
      </c>
      <c r="H112" s="424">
        <f>IF( $F112=0,0,((($F112/$E$107)*'PLAN DE ADQUISICIONES'!F$46)*($G112/$F112)))</f>
        <v>0</v>
      </c>
      <c r="I112" s="420">
        <f>IF( $F112=0,0,((($F112/$E$107)*'PLAN DE ADQUISICIONES'!G$46)*($G112/$F112)))</f>
        <v>0</v>
      </c>
      <c r="J112" s="420">
        <f>IF( $F112=0,0,((($F112/$E$107)*'PLAN DE ADQUISICIONES'!H$46)*($G112/$F112)))</f>
        <v>0</v>
      </c>
      <c r="K112" s="420">
        <f>IF( $F112=0,0,((($F112/$E$107)*'PLAN DE ADQUISICIONES'!I$46)*($G112/$F112)))</f>
        <v>0</v>
      </c>
      <c r="L112" s="420">
        <f>IF( $F112=0,0,((($F112/$E$107)*'PLAN DE ADQUISICIONES'!J$46)*($G112/$F112)))</f>
        <v>0</v>
      </c>
      <c r="M112" s="420">
        <f>IF( $F112=0,0,((($F112/$E$107)*'PLAN DE ADQUISICIONES'!K$46)*($G112/$F112)))</f>
        <v>0</v>
      </c>
      <c r="N112" s="420">
        <f>IF( $F112=0,0,((($F112/$E$107)*'PLAN DE ADQUISICIONES'!L$46)*($G112/$F112)))</f>
        <v>0</v>
      </c>
      <c r="O112" s="420">
        <f>IF( $F112=0,0,((($F112/$E$107)*'PLAN DE ADQUISICIONES'!M$46)*($G112/$F112)))</f>
        <v>0</v>
      </c>
      <c r="P112" s="420">
        <f>IF( $F112=0,0,((($F112/$E$107)*'PLAN DE ADQUISICIONES'!N$46)*($G112/$F112)))</f>
        <v>0</v>
      </c>
      <c r="Q112" s="420">
        <f>IF( $F112=0,0,((($F112/$E$107)*'PLAN DE ADQUISICIONES'!O$46)*($G112/$F112)))</f>
        <v>0</v>
      </c>
      <c r="R112" s="420">
        <f>IF( $F112=0,0,((($F112/$E$107)*'PLAN DE ADQUISICIONES'!P$46)*($G112/$F112)))</f>
        <v>0</v>
      </c>
      <c r="S112" s="420">
        <f>IF( $F112=0,0,((($F112/$E$107)*'PLAN DE ADQUISICIONES'!Q$46)*($G112/$F112)))</f>
        <v>0</v>
      </c>
      <c r="T112" s="421">
        <f>H112+I112+J112+K112+L112+M112+N112+O112+P112+Q112+R112+S112</f>
        <v>0</v>
      </c>
      <c r="U112" s="425">
        <f>IF( $F112=0,0,((($F112/$E$107)*'PLAN DE ADQUISICIONES'!R$46)*($G112/$F112)))</f>
        <v>0</v>
      </c>
      <c r="V112" s="420">
        <f>IF( $F112=0,0,((($F112/$E$107)*'PLAN DE ADQUISICIONES'!S$46)*($G112/$F112)))</f>
        <v>0</v>
      </c>
      <c r="W112" s="420">
        <f>IF( $F112=0,0,((($F112/$E$107)*'PLAN DE ADQUISICIONES'!T$46)*($G112/$F112)))</f>
        <v>0</v>
      </c>
      <c r="X112" s="420">
        <f>IF( $F112=0,0,((($F112/$E$107)*'PLAN DE ADQUISICIONES'!U$46)*($G112/$F112)))</f>
        <v>0</v>
      </c>
      <c r="Y112" s="420">
        <f>IF( $F112=0,0,((($F112/$E$107)*'PLAN DE ADQUISICIONES'!V$46)*($G112/$F112)))</f>
        <v>0</v>
      </c>
      <c r="Z112" s="420">
        <f>IF( $F112=0,0,((($F112/$E$107)*'PLAN DE ADQUISICIONES'!W$46)*($G112/$F112)))</f>
        <v>0</v>
      </c>
      <c r="AA112" s="420">
        <f>IF( $F112=0,0,((($F112/$E$107)*'PLAN DE ADQUISICIONES'!X$46)*($G112/$F112)))</f>
        <v>0</v>
      </c>
      <c r="AB112" s="420">
        <f>IF( $F112=0,0,((($F112/$E$107)*'PLAN DE ADQUISICIONES'!Y$46)*($G112/$F112)))</f>
        <v>0</v>
      </c>
      <c r="AC112" s="420">
        <f>IF( $F112=0,0,((($F112/$E$107)*'PLAN DE ADQUISICIONES'!Z$46)*($G112/$F112)))</f>
        <v>0</v>
      </c>
      <c r="AD112" s="420">
        <f>IF( $F112=0,0,((($F112/$E$107)*'PLAN DE ADQUISICIONES'!AA$46)*($G112/$F112)))</f>
        <v>0</v>
      </c>
      <c r="AE112" s="420">
        <f>IF( $F112=0,0,((($F112/$E$107)*'PLAN DE ADQUISICIONES'!AB$46)*($G112/$F112)))</f>
        <v>0</v>
      </c>
      <c r="AF112" s="420">
        <f>IF( $F112=0,0,((($F112/$E$107)*'PLAN DE ADQUISICIONES'!AC$46)*($G112/$F112)))</f>
        <v>0</v>
      </c>
      <c r="AG112" s="423">
        <f>U112+V112+W112+X112+Y112+Z112+AA112+AB112+AC112+AD112+AE112+AF112</f>
        <v>0</v>
      </c>
      <c r="AH112" s="424">
        <f>IF( $F112=0,0,((($F112/$E$107)*'PLAN DE ADQUISICIONES'!AD$46)*($G112/$F112)))</f>
        <v>0</v>
      </c>
      <c r="AI112" s="420">
        <f>IF( $F112=0,0,((($F112/$E$107)*'PLAN DE ADQUISICIONES'!AE$46)*($G112/$F112)))</f>
        <v>0</v>
      </c>
      <c r="AJ112" s="420">
        <f>IF( $F112=0,0,((($F112/$E$107)*'PLAN DE ADQUISICIONES'!AF$46)*($G112/$F112)))</f>
        <v>0</v>
      </c>
      <c r="AK112" s="420">
        <f>IF( $F112=0,0,((($F112/$E$107)*'PLAN DE ADQUISICIONES'!AG$46)*($G112/$F112)))</f>
        <v>0</v>
      </c>
      <c r="AL112" s="420">
        <f>IF( $F112=0,0,((($F112/$E$107)*'PLAN DE ADQUISICIONES'!AH$46)*($G112/$F112)))</f>
        <v>0</v>
      </c>
      <c r="AM112" s="420">
        <f>IF( $F112=0,0,((($F112/$E$107)*'PLAN DE ADQUISICIONES'!AI$46)*($G112/$F112)))</f>
        <v>0</v>
      </c>
      <c r="AN112" s="420">
        <f>IF( $F112=0,0,((($F112/$E$107)*'PLAN DE ADQUISICIONES'!AJ$46)*($G112/$F112)))</f>
        <v>0</v>
      </c>
      <c r="AO112" s="420">
        <f>IF( $F112=0,0,((($F112/$E$107)*'PLAN DE ADQUISICIONES'!AK$46)*($G112/$F112)))</f>
        <v>0</v>
      </c>
      <c r="AP112" s="420">
        <f>IF( $F112=0,0,((($F112/$E$107)*'PLAN DE ADQUISICIONES'!AL$46)*($G112/$F112)))</f>
        <v>0</v>
      </c>
      <c r="AQ112" s="420">
        <f>IF( $F112=0,0,((($F112/$E$107)*'PLAN DE ADQUISICIONES'!AM$46)*($G112/$F112)))</f>
        <v>0</v>
      </c>
      <c r="AR112" s="420">
        <f>IF( $F112=0,0,((($F112/$E$107)*'PLAN DE ADQUISICIONES'!AN$46)*($G112/$F112)))</f>
        <v>0</v>
      </c>
      <c r="AS112" s="420">
        <f>IF( $F112=0,0,((($F112/$E$107)*'PLAN DE ADQUISICIONES'!AO$46)*($G112/$F112)))</f>
        <v>0</v>
      </c>
      <c r="AT112" s="423">
        <f>AH112+AI112+AJ112+AK112+AL112+AM112+AN112+AO112+AP112+AQ112+AR112+AS112</f>
        <v>0</v>
      </c>
      <c r="AU112" s="426">
        <f>AS112+AR112+AQ112+AP112+AO112+AN112+AM112+AL112+AK112+AJ112+AI112+AH112+AF112+AE112+AD112+AC112+AB112+AA112+Z112+Y112+X112+W112+V112+U112+S112+R112+Q112+P112+O112+N112+M112+L112+K112+J112+I112+H112</f>
        <v>0</v>
      </c>
      <c r="AV112" s="392">
        <f t="shared" si="24"/>
        <v>0</v>
      </c>
    </row>
    <row r="113" spans="2:48" s="405" customFormat="1" ht="12.75" customHeight="1" x14ac:dyDescent="0.15">
      <c r="B113" s="406" t="str">
        <f>+'FORMATO COSTEO C2'!C46</f>
        <v>2.1.2</v>
      </c>
      <c r="C113" s="430">
        <f>+'FORMATO COSTEO C2'!B46</f>
        <v>0</v>
      </c>
      <c r="D113" s="408" t="str">
        <f>+'FORMATO COSTEO C2'!D46</f>
        <v>Unidad medida</v>
      </c>
      <c r="E113" s="409">
        <f>+'FORMATO COSTEO C2'!E46</f>
        <v>0</v>
      </c>
      <c r="F113" s="410">
        <f>SUM(F114:F118)</f>
        <v>0</v>
      </c>
      <c r="G113" s="413">
        <f t="shared" ref="G113:AS113" si="33">SUM(G114:G118)</f>
        <v>0</v>
      </c>
      <c r="H113" s="414">
        <f t="shared" si="33"/>
        <v>0</v>
      </c>
      <c r="I113" s="410">
        <f t="shared" si="33"/>
        <v>0</v>
      </c>
      <c r="J113" s="410">
        <f t="shared" si="33"/>
        <v>0</v>
      </c>
      <c r="K113" s="410">
        <f t="shared" si="33"/>
        <v>0</v>
      </c>
      <c r="L113" s="410">
        <f t="shared" si="33"/>
        <v>0</v>
      </c>
      <c r="M113" s="410">
        <f t="shared" si="33"/>
        <v>0</v>
      </c>
      <c r="N113" s="410">
        <f t="shared" si="33"/>
        <v>0</v>
      </c>
      <c r="O113" s="410">
        <f t="shared" si="33"/>
        <v>0</v>
      </c>
      <c r="P113" s="410">
        <f t="shared" si="33"/>
        <v>0</v>
      </c>
      <c r="Q113" s="410">
        <f t="shared" si="33"/>
        <v>0</v>
      </c>
      <c r="R113" s="410">
        <f t="shared" si="33"/>
        <v>0</v>
      </c>
      <c r="S113" s="410">
        <f t="shared" si="33"/>
        <v>0</v>
      </c>
      <c r="T113" s="411">
        <f>SUM(T114:T118)</f>
        <v>0</v>
      </c>
      <c r="U113" s="412">
        <f t="shared" si="33"/>
        <v>0</v>
      </c>
      <c r="V113" s="410">
        <f t="shared" si="33"/>
        <v>0</v>
      </c>
      <c r="W113" s="410">
        <f t="shared" si="33"/>
        <v>0</v>
      </c>
      <c r="X113" s="410">
        <f t="shared" si="33"/>
        <v>0</v>
      </c>
      <c r="Y113" s="410">
        <f t="shared" si="33"/>
        <v>0</v>
      </c>
      <c r="Z113" s="410">
        <f t="shared" si="33"/>
        <v>0</v>
      </c>
      <c r="AA113" s="410">
        <f t="shared" si="33"/>
        <v>0</v>
      </c>
      <c r="AB113" s="410">
        <f t="shared" si="33"/>
        <v>0</v>
      </c>
      <c r="AC113" s="410">
        <f t="shared" si="33"/>
        <v>0</v>
      </c>
      <c r="AD113" s="410">
        <f t="shared" si="33"/>
        <v>0</v>
      </c>
      <c r="AE113" s="410">
        <f t="shared" si="33"/>
        <v>0</v>
      </c>
      <c r="AF113" s="410">
        <f t="shared" si="33"/>
        <v>0</v>
      </c>
      <c r="AG113" s="413">
        <f t="shared" si="33"/>
        <v>0</v>
      </c>
      <c r="AH113" s="414">
        <f t="shared" si="33"/>
        <v>0</v>
      </c>
      <c r="AI113" s="410">
        <f t="shared" si="33"/>
        <v>0</v>
      </c>
      <c r="AJ113" s="410">
        <f t="shared" si="33"/>
        <v>0</v>
      </c>
      <c r="AK113" s="410">
        <f t="shared" si="33"/>
        <v>0</v>
      </c>
      <c r="AL113" s="410">
        <f t="shared" si="33"/>
        <v>0</v>
      </c>
      <c r="AM113" s="410">
        <f t="shared" si="33"/>
        <v>0</v>
      </c>
      <c r="AN113" s="410">
        <f t="shared" si="33"/>
        <v>0</v>
      </c>
      <c r="AO113" s="410">
        <f t="shared" si="33"/>
        <v>0</v>
      </c>
      <c r="AP113" s="410">
        <f t="shared" si="33"/>
        <v>0</v>
      </c>
      <c r="AQ113" s="410">
        <f t="shared" si="33"/>
        <v>0</v>
      </c>
      <c r="AR113" s="410">
        <f t="shared" si="33"/>
        <v>0</v>
      </c>
      <c r="AS113" s="410">
        <f t="shared" si="33"/>
        <v>0</v>
      </c>
      <c r="AT113" s="413">
        <f>SUM(AT114:AT118)</f>
        <v>0</v>
      </c>
      <c r="AU113" s="415">
        <f>SUM(AU114:AU118)</f>
        <v>0</v>
      </c>
      <c r="AV113" s="392">
        <f t="shared" si="24"/>
        <v>0</v>
      </c>
    </row>
    <row r="114" spans="2:48" s="394" customFormat="1" ht="12.75" customHeight="1" x14ac:dyDescent="0.15">
      <c r="B114" s="416" t="str">
        <f>+'FORMATO COSTEO C2'!C48</f>
        <v>2.1.2.1</v>
      </c>
      <c r="C114" s="417" t="str">
        <f>+'FORMATO COSTEO C2'!B48</f>
        <v>Categoría de gasto</v>
      </c>
      <c r="D114" s="428"/>
      <c r="E114" s="429"/>
      <c r="F114" s="420">
        <f>+'FORMATO COSTEO C2'!G48</f>
        <v>0</v>
      </c>
      <c r="G114" s="423">
        <f>+'FORMATO COSTEO C2'!O48</f>
        <v>0</v>
      </c>
      <c r="H114" s="560">
        <f>IF( $F114=0,0,((($F114/$E$113)*'PLAN DE ADQUISICIONES'!F$47)*($G114/$F114)))</f>
        <v>0</v>
      </c>
      <c r="I114" s="420">
        <f>IF( $F114=0,0,((($F114/$E$113)*'PLAN DE ADQUISICIONES'!G$47)*($G114/$F114)))</f>
        <v>0</v>
      </c>
      <c r="J114" s="420">
        <f>IF( $F114=0,0,((($F114/$E$113)*'PLAN DE ADQUISICIONES'!H$47)*($G114/$F114)))</f>
        <v>0</v>
      </c>
      <c r="K114" s="420">
        <f>IF( $F114=0,0,((($F114/$E$113)*'PLAN DE ADQUISICIONES'!I$47)*($G114/$F114)))</f>
        <v>0</v>
      </c>
      <c r="L114" s="420">
        <f>IF( $F114=0,0,((($F114/$E$113)*'PLAN DE ADQUISICIONES'!J$47)*($G114/$F114)))</f>
        <v>0</v>
      </c>
      <c r="M114" s="420">
        <f>IF( $F114=0,0,((($F114/$E$113)*'PLAN DE ADQUISICIONES'!K$47)*($G114/$F114)))</f>
        <v>0</v>
      </c>
      <c r="N114" s="420">
        <f>IF( $F114=0,0,((($F114/$E$113)*'PLAN DE ADQUISICIONES'!L$47)*($G114/$F114)))</f>
        <v>0</v>
      </c>
      <c r="O114" s="420">
        <f>IF( $F114=0,0,((($F114/$E$113)*'PLAN DE ADQUISICIONES'!M$47)*($G114/$F114)))</f>
        <v>0</v>
      </c>
      <c r="P114" s="420">
        <f>IF( $F114=0,0,((($F114/$E$113)*'PLAN DE ADQUISICIONES'!N$47)*($G114/$F114)))</f>
        <v>0</v>
      </c>
      <c r="Q114" s="420">
        <f>IF( $F114=0,0,((($F114/$E$113)*'PLAN DE ADQUISICIONES'!O$47)*($G114/$F114)))</f>
        <v>0</v>
      </c>
      <c r="R114" s="420">
        <f>IF( $F114=0,0,((($F114/$E$113)*'PLAN DE ADQUISICIONES'!P$47)*($G114/$F114)))</f>
        <v>0</v>
      </c>
      <c r="S114" s="420">
        <f>IF( $F114=0,0,((($F114/$E$113)*'PLAN DE ADQUISICIONES'!Q$47)*($G114/$F114)))</f>
        <v>0</v>
      </c>
      <c r="T114" s="421">
        <f>H114+I114+J114+K114+L114+M114+N114+O114+P114+Q114+R114+S114</f>
        <v>0</v>
      </c>
      <c r="U114" s="425">
        <f>IF( $F114=0,0,((($F114/$E$113)*'PLAN DE ADQUISICIONES'!R$47)*($G114/$F114)))</f>
        <v>0</v>
      </c>
      <c r="V114" s="420">
        <f>IF( $F114=0,0,((($F114/$E$113)*'PLAN DE ADQUISICIONES'!S$47)*($G114/$F114)))</f>
        <v>0</v>
      </c>
      <c r="W114" s="420">
        <f>IF( $F114=0,0,((($F114/$E$113)*'PLAN DE ADQUISICIONES'!T$47)*($G114/$F114)))</f>
        <v>0</v>
      </c>
      <c r="X114" s="420">
        <f>IF( $F114=0,0,((($F114/$E$113)*'PLAN DE ADQUISICIONES'!U$47)*($G114/$F114)))</f>
        <v>0</v>
      </c>
      <c r="Y114" s="420">
        <f>IF( $F114=0,0,((($F114/$E$113)*'PLAN DE ADQUISICIONES'!V$47)*($G114/$F114)))</f>
        <v>0</v>
      </c>
      <c r="Z114" s="420">
        <f>IF( $F114=0,0,((($F114/$E$113)*'PLAN DE ADQUISICIONES'!W$47)*($G114/$F114)))</f>
        <v>0</v>
      </c>
      <c r="AA114" s="420">
        <f>IF( $F114=0,0,((($F114/$E$113)*'PLAN DE ADQUISICIONES'!X$47)*($G114/$F114)))</f>
        <v>0</v>
      </c>
      <c r="AB114" s="420">
        <f>IF( $F114=0,0,((($F114/$E$113)*'PLAN DE ADQUISICIONES'!Y$47)*($G114/$F114)))</f>
        <v>0</v>
      </c>
      <c r="AC114" s="420">
        <f>IF( $F114=0,0,((($F114/$E$113)*'PLAN DE ADQUISICIONES'!Z$47)*($G114/$F114)))</f>
        <v>0</v>
      </c>
      <c r="AD114" s="420">
        <f>IF( $F114=0,0,((($F114/$E$113)*'PLAN DE ADQUISICIONES'!AA$47)*($G114/$F114)))</f>
        <v>0</v>
      </c>
      <c r="AE114" s="420">
        <f>IF( $F114=0,0,((($F114/$E$113)*'PLAN DE ADQUISICIONES'!AB$47)*($G114/$F114)))</f>
        <v>0</v>
      </c>
      <c r="AF114" s="420">
        <f>IF( $F114=0,0,((($F114/$E$113)*'PLAN DE ADQUISICIONES'!AC$47)*($G114/$F114)))</f>
        <v>0</v>
      </c>
      <c r="AG114" s="423">
        <f>U114+V114+W114+X114+Y114+Z114+AA114+AB114+AC114+AD114+AE114+AF114</f>
        <v>0</v>
      </c>
      <c r="AH114" s="424">
        <f>IF( $F114=0,0,((($F114/$E$113)*'PLAN DE ADQUISICIONES'!AD$47)*($G114/$F114)))</f>
        <v>0</v>
      </c>
      <c r="AI114" s="420">
        <f>IF( $F114=0,0,((($F114/$E$113)*'PLAN DE ADQUISICIONES'!AE$47)*($G114/$F114)))</f>
        <v>0</v>
      </c>
      <c r="AJ114" s="420">
        <f>IF( $F114=0,0,((($F114/$E$113)*'PLAN DE ADQUISICIONES'!AF$47)*($G114/$F114)))</f>
        <v>0</v>
      </c>
      <c r="AK114" s="420">
        <f>IF( $F114=0,0,((($F114/$E$113)*'PLAN DE ADQUISICIONES'!AG$47)*($G114/$F114)))</f>
        <v>0</v>
      </c>
      <c r="AL114" s="420">
        <f>IF( $F114=0,0,((($F114/$E$113)*'PLAN DE ADQUISICIONES'!AH$47)*($G114/$F114)))</f>
        <v>0</v>
      </c>
      <c r="AM114" s="420">
        <f>IF( $F114=0,0,((($F114/$E$113)*'PLAN DE ADQUISICIONES'!AI$47)*($G114/$F114)))</f>
        <v>0</v>
      </c>
      <c r="AN114" s="420">
        <f>IF( $F114=0,0,((($F114/$E$113)*'PLAN DE ADQUISICIONES'!AJ$47)*($G114/$F114)))</f>
        <v>0</v>
      </c>
      <c r="AO114" s="420">
        <f>IF( $F114=0,0,((($F114/$E$113)*'PLAN DE ADQUISICIONES'!AK$47)*($G114/$F114)))</f>
        <v>0</v>
      </c>
      <c r="AP114" s="420">
        <f>IF( $F114=0,0,((($F114/$E$113)*'PLAN DE ADQUISICIONES'!AL$47)*($G114/$F114)))</f>
        <v>0</v>
      </c>
      <c r="AQ114" s="420">
        <f>IF( $F114=0,0,((($F114/$E$113)*'PLAN DE ADQUISICIONES'!AM$47)*($G114/$F114)))</f>
        <v>0</v>
      </c>
      <c r="AR114" s="420">
        <f>IF( $F114=0,0,((($F114/$E$113)*'PLAN DE ADQUISICIONES'!AN$47)*($G114/$F114)))</f>
        <v>0</v>
      </c>
      <c r="AS114" s="420">
        <f>IF( $F114=0,0,((($F114/$E$113)*'PLAN DE ADQUISICIONES'!AO$47)*($G114/$F114)))</f>
        <v>0</v>
      </c>
      <c r="AT114" s="423">
        <f>AH114+AI114+AJ114+AK114+AL114+AM114+AN114+AO114+AP114+AQ114+AR114+AS114</f>
        <v>0</v>
      </c>
      <c r="AU114" s="426">
        <f>AS114+AR114+AQ114+AP114+AO114+AN114+AM114+AL114+AK114+AJ114+AI114+AH114+AF114+AE114+AD114+AC114+AB114+AA114+Z114+Y114+X114+W114+V114+U114+S114+R114+Q114+P114+O114+N114+M114+L114+K114+J114+I114+H114</f>
        <v>0</v>
      </c>
      <c r="AV114" s="392">
        <f t="shared" si="24"/>
        <v>0</v>
      </c>
    </row>
    <row r="115" spans="2:48" s="60" customFormat="1" ht="12.75" customHeight="1" x14ac:dyDescent="0.25">
      <c r="B115" s="416" t="str">
        <f>+'FORMATO COSTEO C2'!C54</f>
        <v>2.1.2.2</v>
      </c>
      <c r="C115" s="417" t="str">
        <f>+'FORMATO COSTEO C2'!B54</f>
        <v>Categoría de gasto</v>
      </c>
      <c r="D115" s="428"/>
      <c r="E115" s="429"/>
      <c r="F115" s="420">
        <f>+'FORMATO COSTEO C2'!G54</f>
        <v>0</v>
      </c>
      <c r="G115" s="423">
        <f>+'FORMATO COSTEO C2'!O54</f>
        <v>0</v>
      </c>
      <c r="H115" s="424">
        <f>IF( $F115=0,0,((($F115/$E$113)*'PLAN DE ADQUISICIONES'!F$47)*($G115/$F115)))</f>
        <v>0</v>
      </c>
      <c r="I115" s="420">
        <f>IF( $F115=0,0,((($F115/$E$113)*'PLAN DE ADQUISICIONES'!G$47)*($G115/$F115)))</f>
        <v>0</v>
      </c>
      <c r="J115" s="420">
        <f>IF( $F115=0,0,((($F115/$E$113)*'PLAN DE ADQUISICIONES'!H$47)*($G115/$F115)))</f>
        <v>0</v>
      </c>
      <c r="K115" s="420">
        <f>IF( $F115=0,0,((($F115/$E$113)*'PLAN DE ADQUISICIONES'!I$47)*($G115/$F115)))</f>
        <v>0</v>
      </c>
      <c r="L115" s="420">
        <f>IF( $F115=0,0,((($F115/$E$113)*'PLAN DE ADQUISICIONES'!J$47)*($G115/$F115)))</f>
        <v>0</v>
      </c>
      <c r="M115" s="420">
        <f>IF( $F115=0,0,((($F115/$E$113)*'PLAN DE ADQUISICIONES'!K$47)*($G115/$F115)))</f>
        <v>0</v>
      </c>
      <c r="N115" s="420">
        <f>IF( $F115=0,0,((($F115/$E$113)*'PLAN DE ADQUISICIONES'!L$47)*($G115/$F115)))</f>
        <v>0</v>
      </c>
      <c r="O115" s="420">
        <f>IF( $F115=0,0,((($F115/$E$113)*'PLAN DE ADQUISICIONES'!M$47)*($G115/$F115)))</f>
        <v>0</v>
      </c>
      <c r="P115" s="420">
        <f>IF( $F115=0,0,((($F115/$E$113)*'PLAN DE ADQUISICIONES'!N$47)*($G115/$F115)))</f>
        <v>0</v>
      </c>
      <c r="Q115" s="420">
        <f>IF( $F115=0,0,((($F115/$E$113)*'PLAN DE ADQUISICIONES'!O$47)*($G115/$F115)))</f>
        <v>0</v>
      </c>
      <c r="R115" s="420">
        <f>IF( $F115=0,0,((($F115/$E$113)*'PLAN DE ADQUISICIONES'!P$47)*($G115/$F115)))</f>
        <v>0</v>
      </c>
      <c r="S115" s="420">
        <f>IF( $F115=0,0,((($F115/$E$113)*'PLAN DE ADQUISICIONES'!Q$47)*($G115/$F115)))</f>
        <v>0</v>
      </c>
      <c r="T115" s="421">
        <f>H115+I115+J115+K115+L115+M115+N115+O115+P115+Q115+R115+S115</f>
        <v>0</v>
      </c>
      <c r="U115" s="425">
        <f>IF( $F115=0,0,((($F115/$E$113)*'PLAN DE ADQUISICIONES'!R$47)*($G115/$F115)))</f>
        <v>0</v>
      </c>
      <c r="V115" s="420">
        <f>IF( $F115=0,0,((($F115/$E$113)*'PLAN DE ADQUISICIONES'!S$47)*($G115/$F115)))</f>
        <v>0</v>
      </c>
      <c r="W115" s="420">
        <f>IF( $F115=0,0,((($F115/$E$113)*'PLAN DE ADQUISICIONES'!T$47)*($G115/$F115)))</f>
        <v>0</v>
      </c>
      <c r="X115" s="420">
        <f>IF( $F115=0,0,((($F115/$E$113)*'PLAN DE ADQUISICIONES'!U$47)*($G115/$F115)))</f>
        <v>0</v>
      </c>
      <c r="Y115" s="420">
        <f>IF( $F115=0,0,((($F115/$E$113)*'PLAN DE ADQUISICIONES'!V$47)*($G115/$F115)))</f>
        <v>0</v>
      </c>
      <c r="Z115" s="420">
        <f>IF( $F115=0,0,((($F115/$E$113)*'PLAN DE ADQUISICIONES'!W$47)*($G115/$F115)))</f>
        <v>0</v>
      </c>
      <c r="AA115" s="420">
        <f>IF( $F115=0,0,((($F115/$E$113)*'PLAN DE ADQUISICIONES'!X$47)*($G115/$F115)))</f>
        <v>0</v>
      </c>
      <c r="AB115" s="420">
        <f>IF( $F115=0,0,((($F115/$E$113)*'PLAN DE ADQUISICIONES'!Y$47)*($G115/$F115)))</f>
        <v>0</v>
      </c>
      <c r="AC115" s="420">
        <f>IF( $F115=0,0,((($F115/$E$113)*'PLAN DE ADQUISICIONES'!Z$47)*($G115/$F115)))</f>
        <v>0</v>
      </c>
      <c r="AD115" s="420">
        <f>IF( $F115=0,0,((($F115/$E$113)*'PLAN DE ADQUISICIONES'!AA$47)*($G115/$F115)))</f>
        <v>0</v>
      </c>
      <c r="AE115" s="420">
        <f>IF( $F115=0,0,((($F115/$E$113)*'PLAN DE ADQUISICIONES'!AB$47)*($G115/$F115)))</f>
        <v>0</v>
      </c>
      <c r="AF115" s="420">
        <f>IF( $F115=0,0,((($F115/$E$113)*'PLAN DE ADQUISICIONES'!AC$47)*($G115/$F115)))</f>
        <v>0</v>
      </c>
      <c r="AG115" s="423">
        <f>U115+V115+W115+X115+Y115+Z115+AA115+AB115+AC115+AD115+AE115+AF115</f>
        <v>0</v>
      </c>
      <c r="AH115" s="424">
        <f>IF( $F115=0,0,((($F115/$E$113)*'PLAN DE ADQUISICIONES'!AD$47)*($G115/$F115)))</f>
        <v>0</v>
      </c>
      <c r="AI115" s="420">
        <f>IF( $F115=0,0,((($F115/$E$113)*'PLAN DE ADQUISICIONES'!AE$47)*($G115/$F115)))</f>
        <v>0</v>
      </c>
      <c r="AJ115" s="420">
        <f>IF( $F115=0,0,((($F115/$E$113)*'PLAN DE ADQUISICIONES'!AF$47)*($G115/$F115)))</f>
        <v>0</v>
      </c>
      <c r="AK115" s="420">
        <f>IF( $F115=0,0,((($F115/$E$113)*'PLAN DE ADQUISICIONES'!AG$47)*($G115/$F115)))</f>
        <v>0</v>
      </c>
      <c r="AL115" s="420">
        <f>IF( $F115=0,0,((($F115/$E$113)*'PLAN DE ADQUISICIONES'!AH$47)*($G115/$F115)))</f>
        <v>0</v>
      </c>
      <c r="AM115" s="420">
        <f>IF( $F115=0,0,((($F115/$E$113)*'PLAN DE ADQUISICIONES'!AI$47)*($G115/$F115)))</f>
        <v>0</v>
      </c>
      <c r="AN115" s="420">
        <f>IF( $F115=0,0,((($F115/$E$113)*'PLAN DE ADQUISICIONES'!AJ$47)*($G115/$F115)))</f>
        <v>0</v>
      </c>
      <c r="AO115" s="420">
        <f>IF( $F115=0,0,((($F115/$E$113)*'PLAN DE ADQUISICIONES'!AK$47)*($G115/$F115)))</f>
        <v>0</v>
      </c>
      <c r="AP115" s="420">
        <f>IF( $F115=0,0,((($F115/$E$113)*'PLAN DE ADQUISICIONES'!AL$47)*($G115/$F115)))</f>
        <v>0</v>
      </c>
      <c r="AQ115" s="420">
        <f>IF( $F115=0,0,((($F115/$E$113)*'PLAN DE ADQUISICIONES'!AM$47)*($G115/$F115)))</f>
        <v>0</v>
      </c>
      <c r="AR115" s="420">
        <f>IF( $F115=0,0,((($F115/$E$113)*'PLAN DE ADQUISICIONES'!AN$47)*($G115/$F115)))</f>
        <v>0</v>
      </c>
      <c r="AS115" s="420">
        <f>IF( $F115=0,0,((($F115/$E$113)*'PLAN DE ADQUISICIONES'!AO$47)*($G115/$F115)))</f>
        <v>0</v>
      </c>
      <c r="AT115" s="423">
        <f>AH115+AI115+AJ115+AK115+AL115+AM115+AN115+AO115+AP115+AQ115+AR115+AS115</f>
        <v>0</v>
      </c>
      <c r="AU115" s="426">
        <f>AS115+AR115+AQ115+AP115+AO115+AN115+AM115+AL115+AK115+AJ115+AI115+AH115+AF115+AE115+AD115+AC115+AB115+AA115+Z115+Y115+X115+W115+V115+U115+S115+R115+Q115+P115+O115+N115+M115+L115+K115+J115+I115+H115</f>
        <v>0</v>
      </c>
      <c r="AV115" s="392">
        <f t="shared" si="24"/>
        <v>0</v>
      </c>
    </row>
    <row r="116" spans="2:48" s="60" customFormat="1" ht="12.75" customHeight="1" x14ac:dyDescent="0.25">
      <c r="B116" s="416" t="str">
        <f>+'FORMATO COSTEO C2'!C60</f>
        <v>2.1.2.3.</v>
      </c>
      <c r="C116" s="417" t="str">
        <f>+'FORMATO COSTEO C2'!B60</f>
        <v>Categoría de gasto</v>
      </c>
      <c r="D116" s="428"/>
      <c r="E116" s="429"/>
      <c r="F116" s="420">
        <f>+'FORMATO COSTEO C2'!G60</f>
        <v>0</v>
      </c>
      <c r="G116" s="423">
        <f>+'FORMATO COSTEO C2'!O60</f>
        <v>0</v>
      </c>
      <c r="H116" s="424">
        <f>IF( $F116=0,0,((($F116/$E$113)*'PLAN DE ADQUISICIONES'!F$47)*($G116/$F116)))</f>
        <v>0</v>
      </c>
      <c r="I116" s="420">
        <f>IF( $F116=0,0,((($F116/$E$113)*'PLAN DE ADQUISICIONES'!G$47)*($G116/$F116)))</f>
        <v>0</v>
      </c>
      <c r="J116" s="420">
        <f>IF( $F116=0,0,((($F116/$E$113)*'PLAN DE ADQUISICIONES'!H$47)*($G116/$F116)))</f>
        <v>0</v>
      </c>
      <c r="K116" s="420">
        <f>IF( $F116=0,0,((($F116/$E$113)*'PLAN DE ADQUISICIONES'!I$47)*($G116/$F116)))</f>
        <v>0</v>
      </c>
      <c r="L116" s="420">
        <f>IF( $F116=0,0,((($F116/$E$113)*'PLAN DE ADQUISICIONES'!J$47)*($G116/$F116)))</f>
        <v>0</v>
      </c>
      <c r="M116" s="420">
        <f>IF( $F116=0,0,((($F116/$E$113)*'PLAN DE ADQUISICIONES'!K$47)*($G116/$F116)))</f>
        <v>0</v>
      </c>
      <c r="N116" s="420">
        <f>IF( $F116=0,0,((($F116/$E$113)*'PLAN DE ADQUISICIONES'!L$47)*($G116/$F116)))</f>
        <v>0</v>
      </c>
      <c r="O116" s="420">
        <f>IF( $F116=0,0,((($F116/$E$113)*'PLAN DE ADQUISICIONES'!M$47)*($G116/$F116)))</f>
        <v>0</v>
      </c>
      <c r="P116" s="420">
        <f>IF( $F116=0,0,((($F116/$E$113)*'PLAN DE ADQUISICIONES'!N$47)*($G116/$F116)))</f>
        <v>0</v>
      </c>
      <c r="Q116" s="420">
        <f>IF( $F116=0,0,((($F116/$E$113)*'PLAN DE ADQUISICIONES'!O$47)*($G116/$F116)))</f>
        <v>0</v>
      </c>
      <c r="R116" s="420">
        <f>IF( $F116=0,0,((($F116/$E$113)*'PLAN DE ADQUISICIONES'!P$47)*($G116/$F116)))</f>
        <v>0</v>
      </c>
      <c r="S116" s="420">
        <f>IF( $F116=0,0,((($F116/$E$113)*'PLAN DE ADQUISICIONES'!Q$47)*($G116/$F116)))</f>
        <v>0</v>
      </c>
      <c r="T116" s="421">
        <f>H116+I116+J116+K116+L116+M116+N116+O116+P116+Q116+R116+S116</f>
        <v>0</v>
      </c>
      <c r="U116" s="425">
        <f>IF( $F116=0,0,((($F116/$E$113)*'PLAN DE ADQUISICIONES'!R$47)*($G116/$F116)))</f>
        <v>0</v>
      </c>
      <c r="V116" s="420">
        <f>IF( $F116=0,0,((($F116/$E$113)*'PLAN DE ADQUISICIONES'!S$47)*($G116/$F116)))</f>
        <v>0</v>
      </c>
      <c r="W116" s="420">
        <f>IF( $F116=0,0,((($F116/$E$113)*'PLAN DE ADQUISICIONES'!T$47)*($G116/$F116)))</f>
        <v>0</v>
      </c>
      <c r="X116" s="420">
        <f>IF( $F116=0,0,((($F116/$E$113)*'PLAN DE ADQUISICIONES'!U$47)*($G116/$F116)))</f>
        <v>0</v>
      </c>
      <c r="Y116" s="420">
        <f>IF( $F116=0,0,((($F116/$E$113)*'PLAN DE ADQUISICIONES'!V$47)*($G116/$F116)))</f>
        <v>0</v>
      </c>
      <c r="Z116" s="420">
        <f>IF( $F116=0,0,((($F116/$E$113)*'PLAN DE ADQUISICIONES'!W$47)*($G116/$F116)))</f>
        <v>0</v>
      </c>
      <c r="AA116" s="420">
        <f>IF( $F116=0,0,((($F116/$E$113)*'PLAN DE ADQUISICIONES'!X$47)*($G116/$F116)))</f>
        <v>0</v>
      </c>
      <c r="AB116" s="420">
        <f>IF( $F116=0,0,((($F116/$E$113)*'PLAN DE ADQUISICIONES'!Y$47)*($G116/$F116)))</f>
        <v>0</v>
      </c>
      <c r="AC116" s="420">
        <f>IF( $F116=0,0,((($F116/$E$113)*'PLAN DE ADQUISICIONES'!Z$47)*($G116/$F116)))</f>
        <v>0</v>
      </c>
      <c r="AD116" s="420">
        <f>IF( $F116=0,0,((($F116/$E$113)*'PLAN DE ADQUISICIONES'!AA$47)*($G116/$F116)))</f>
        <v>0</v>
      </c>
      <c r="AE116" s="420">
        <f>IF( $F116=0,0,((($F116/$E$113)*'PLAN DE ADQUISICIONES'!AB$47)*($G116/$F116)))</f>
        <v>0</v>
      </c>
      <c r="AF116" s="420">
        <f>IF( $F116=0,0,((($F116/$E$113)*'PLAN DE ADQUISICIONES'!AC$47)*($G116/$F116)))</f>
        <v>0</v>
      </c>
      <c r="AG116" s="423">
        <f>U116+V116+W116+X116+Y116+Z116+AA116+AB116+AC116+AD116+AE116+AF116</f>
        <v>0</v>
      </c>
      <c r="AH116" s="424">
        <f>IF( $F116=0,0,((($F116/$E$113)*'PLAN DE ADQUISICIONES'!AD$47)*($G116/$F116)))</f>
        <v>0</v>
      </c>
      <c r="AI116" s="420">
        <f>IF( $F116=0,0,((($F116/$E$113)*'PLAN DE ADQUISICIONES'!AE$47)*($G116/$F116)))</f>
        <v>0</v>
      </c>
      <c r="AJ116" s="420">
        <f>IF( $F116=0,0,((($F116/$E$113)*'PLAN DE ADQUISICIONES'!AF$47)*($G116/$F116)))</f>
        <v>0</v>
      </c>
      <c r="AK116" s="420">
        <f>IF( $F116=0,0,((($F116/$E$113)*'PLAN DE ADQUISICIONES'!AG$47)*($G116/$F116)))</f>
        <v>0</v>
      </c>
      <c r="AL116" s="420">
        <f>IF( $F116=0,0,((($F116/$E$113)*'PLAN DE ADQUISICIONES'!AH$47)*($G116/$F116)))</f>
        <v>0</v>
      </c>
      <c r="AM116" s="420">
        <f>IF( $F116=0,0,((($F116/$E$113)*'PLAN DE ADQUISICIONES'!AI$47)*($G116/$F116)))</f>
        <v>0</v>
      </c>
      <c r="AN116" s="420">
        <f>IF( $F116=0,0,((($F116/$E$113)*'PLAN DE ADQUISICIONES'!AJ$47)*($G116/$F116)))</f>
        <v>0</v>
      </c>
      <c r="AO116" s="420">
        <f>IF( $F116=0,0,((($F116/$E$113)*'PLAN DE ADQUISICIONES'!AK$47)*($G116/$F116)))</f>
        <v>0</v>
      </c>
      <c r="AP116" s="420">
        <f>IF( $F116=0,0,((($F116/$E$113)*'PLAN DE ADQUISICIONES'!AL$47)*($G116/$F116)))</f>
        <v>0</v>
      </c>
      <c r="AQ116" s="420">
        <f>IF( $F116=0,0,((($F116/$E$113)*'PLAN DE ADQUISICIONES'!AM$47)*($G116/$F116)))</f>
        <v>0</v>
      </c>
      <c r="AR116" s="420">
        <f>IF( $F116=0,0,((($F116/$E$113)*'PLAN DE ADQUISICIONES'!AN$47)*($G116/$F116)))</f>
        <v>0</v>
      </c>
      <c r="AS116" s="420">
        <f>IF( $F116=0,0,((($F116/$E$113)*'PLAN DE ADQUISICIONES'!AO$47)*($G116/$F116)))</f>
        <v>0</v>
      </c>
      <c r="AT116" s="423">
        <f>AH116+AI116+AJ116+AK116+AL116+AM116+AN116+AO116+AP116+AQ116+AR116+AS116</f>
        <v>0</v>
      </c>
      <c r="AU116" s="426">
        <f>AS116+AR116+AQ116+AP116+AO116+AN116+AM116+AL116+AK116+AJ116+AI116+AH116+AF116+AE116+AD116+AC116+AB116+AA116+Z116+Y116+X116+W116+V116+U116+S116+R116+Q116+P116+O116+N116+M116+L116+K116+J116+I116+H116</f>
        <v>0</v>
      </c>
      <c r="AV116" s="392">
        <f t="shared" si="24"/>
        <v>0</v>
      </c>
    </row>
    <row r="117" spans="2:48" s="60" customFormat="1" ht="12.75" customHeight="1" x14ac:dyDescent="0.25">
      <c r="B117" s="416" t="str">
        <f>+'FORMATO COSTEO C2'!C66</f>
        <v>2.1.2.4</v>
      </c>
      <c r="C117" s="417" t="str">
        <f>+'FORMATO COSTEO C2'!B66</f>
        <v>Categoría de gasto</v>
      </c>
      <c r="D117" s="428"/>
      <c r="E117" s="429"/>
      <c r="F117" s="420">
        <f>+'FORMATO COSTEO C2'!G66</f>
        <v>0</v>
      </c>
      <c r="G117" s="423">
        <f>+'FORMATO COSTEO C2'!O66</f>
        <v>0</v>
      </c>
      <c r="H117" s="424">
        <f>IF( $F117=0,0,((($F117/$E$113)*'PLAN DE ADQUISICIONES'!F$47)*($G117/$F117)))</f>
        <v>0</v>
      </c>
      <c r="I117" s="420">
        <f>IF( $F117=0,0,((($F117/$E$113)*'PLAN DE ADQUISICIONES'!G$47)*($G117/$F117)))</f>
        <v>0</v>
      </c>
      <c r="J117" s="420">
        <f>IF( $F117=0,0,((($F117/$E$113)*'PLAN DE ADQUISICIONES'!H$47)*($G117/$F117)))</f>
        <v>0</v>
      </c>
      <c r="K117" s="420">
        <f>IF( $F117=0,0,((($F117/$E$113)*'PLAN DE ADQUISICIONES'!I$47)*($G117/$F117)))</f>
        <v>0</v>
      </c>
      <c r="L117" s="420">
        <f>IF( $F117=0,0,((($F117/$E$113)*'PLAN DE ADQUISICIONES'!J$47)*($G117/$F117)))</f>
        <v>0</v>
      </c>
      <c r="M117" s="420">
        <f>IF( $F117=0,0,((($F117/$E$113)*'PLAN DE ADQUISICIONES'!K$47)*($G117/$F117)))</f>
        <v>0</v>
      </c>
      <c r="N117" s="420">
        <f>IF( $F117=0,0,((($F117/$E$113)*'PLAN DE ADQUISICIONES'!L$47)*($G117/$F117)))</f>
        <v>0</v>
      </c>
      <c r="O117" s="420">
        <f>IF( $F117=0,0,((($F117/$E$113)*'PLAN DE ADQUISICIONES'!M$47)*($G117/$F117)))</f>
        <v>0</v>
      </c>
      <c r="P117" s="420">
        <f>IF( $F117=0,0,((($F117/$E$113)*'PLAN DE ADQUISICIONES'!N$47)*($G117/$F117)))</f>
        <v>0</v>
      </c>
      <c r="Q117" s="420">
        <f>IF( $F117=0,0,((($F117/$E$113)*'PLAN DE ADQUISICIONES'!O$47)*($G117/$F117)))</f>
        <v>0</v>
      </c>
      <c r="R117" s="420">
        <f>IF( $F117=0,0,((($F117/$E$113)*'PLAN DE ADQUISICIONES'!P$47)*($G117/$F117)))</f>
        <v>0</v>
      </c>
      <c r="S117" s="420">
        <f>IF( $F117=0,0,((($F117/$E$113)*'PLAN DE ADQUISICIONES'!Q$47)*($G117/$F117)))</f>
        <v>0</v>
      </c>
      <c r="T117" s="421">
        <f>H117+I117+J117+K117+L117+M117+N117+O117+P117+Q117+R117+S117</f>
        <v>0</v>
      </c>
      <c r="U117" s="425">
        <f>IF( $F117=0,0,((($F117/$E$113)*'PLAN DE ADQUISICIONES'!R$47)*($G117/$F117)))</f>
        <v>0</v>
      </c>
      <c r="V117" s="420">
        <f>IF( $F117=0,0,((($F117/$E$113)*'PLAN DE ADQUISICIONES'!S$47)*($G117/$F117)))</f>
        <v>0</v>
      </c>
      <c r="W117" s="420">
        <f>IF( $F117=0,0,((($F117/$E$113)*'PLAN DE ADQUISICIONES'!T$47)*($G117/$F117)))</f>
        <v>0</v>
      </c>
      <c r="X117" s="420">
        <f>IF( $F117=0,0,((($F117/$E$113)*'PLAN DE ADQUISICIONES'!U$47)*($G117/$F117)))</f>
        <v>0</v>
      </c>
      <c r="Y117" s="420">
        <f>IF( $F117=0,0,((($F117/$E$113)*'PLAN DE ADQUISICIONES'!V$47)*($G117/$F117)))</f>
        <v>0</v>
      </c>
      <c r="Z117" s="420">
        <f>IF( $F117=0,0,((($F117/$E$113)*'PLAN DE ADQUISICIONES'!W$47)*($G117/$F117)))</f>
        <v>0</v>
      </c>
      <c r="AA117" s="420">
        <f>IF( $F117=0,0,((($F117/$E$113)*'PLAN DE ADQUISICIONES'!X$47)*($G117/$F117)))</f>
        <v>0</v>
      </c>
      <c r="AB117" s="420">
        <f>IF( $F117=0,0,((($F117/$E$113)*'PLAN DE ADQUISICIONES'!Y$47)*($G117/$F117)))</f>
        <v>0</v>
      </c>
      <c r="AC117" s="420">
        <f>IF( $F117=0,0,((($F117/$E$113)*'PLAN DE ADQUISICIONES'!Z$47)*($G117/$F117)))</f>
        <v>0</v>
      </c>
      <c r="AD117" s="420">
        <f>IF( $F117=0,0,((($F117/$E$113)*'PLAN DE ADQUISICIONES'!AA$47)*($G117/$F117)))</f>
        <v>0</v>
      </c>
      <c r="AE117" s="420">
        <f>IF( $F117=0,0,((($F117/$E$113)*'PLAN DE ADQUISICIONES'!AB$47)*($G117/$F117)))</f>
        <v>0</v>
      </c>
      <c r="AF117" s="420">
        <f>IF( $F117=0,0,((($F117/$E$113)*'PLAN DE ADQUISICIONES'!AC$47)*($G117/$F117)))</f>
        <v>0</v>
      </c>
      <c r="AG117" s="423">
        <f>U117+V117+W117+X117+Y117+Z117+AA117+AB117+AC117+AD117+AE117+AF117</f>
        <v>0</v>
      </c>
      <c r="AH117" s="424">
        <f>IF( $F117=0,0,((($F117/$E$113)*'PLAN DE ADQUISICIONES'!AD$47)*($G117/$F117)))</f>
        <v>0</v>
      </c>
      <c r="AI117" s="420">
        <f>IF( $F117=0,0,((($F117/$E$113)*'PLAN DE ADQUISICIONES'!AE$47)*($G117/$F117)))</f>
        <v>0</v>
      </c>
      <c r="AJ117" s="420">
        <f>IF( $F117=0,0,((($F117/$E$113)*'PLAN DE ADQUISICIONES'!AF$47)*($G117/$F117)))</f>
        <v>0</v>
      </c>
      <c r="AK117" s="420">
        <f>IF( $F117=0,0,((($F117/$E$113)*'PLAN DE ADQUISICIONES'!AG$47)*($G117/$F117)))</f>
        <v>0</v>
      </c>
      <c r="AL117" s="420">
        <f>IF( $F117=0,0,((($F117/$E$113)*'PLAN DE ADQUISICIONES'!AH$47)*($G117/$F117)))</f>
        <v>0</v>
      </c>
      <c r="AM117" s="420">
        <f>IF( $F117=0,0,((($F117/$E$113)*'PLAN DE ADQUISICIONES'!AI$47)*($G117/$F117)))</f>
        <v>0</v>
      </c>
      <c r="AN117" s="420">
        <f>IF( $F117=0,0,((($F117/$E$113)*'PLAN DE ADQUISICIONES'!AJ$47)*($G117/$F117)))</f>
        <v>0</v>
      </c>
      <c r="AO117" s="420">
        <f>IF( $F117=0,0,((($F117/$E$113)*'PLAN DE ADQUISICIONES'!AK$47)*($G117/$F117)))</f>
        <v>0</v>
      </c>
      <c r="AP117" s="420">
        <f>IF( $F117=0,0,((($F117/$E$113)*'PLAN DE ADQUISICIONES'!AL$47)*($G117/$F117)))</f>
        <v>0</v>
      </c>
      <c r="AQ117" s="420">
        <f>IF( $F117=0,0,((($F117/$E$113)*'PLAN DE ADQUISICIONES'!AM$47)*($G117/$F117)))</f>
        <v>0</v>
      </c>
      <c r="AR117" s="420">
        <f>IF( $F117=0,0,((($F117/$E$113)*'PLAN DE ADQUISICIONES'!AN$47)*($G117/$F117)))</f>
        <v>0</v>
      </c>
      <c r="AS117" s="420">
        <f>IF( $F117=0,0,((($F117/$E$113)*'PLAN DE ADQUISICIONES'!AO$47)*($G117/$F117)))</f>
        <v>0</v>
      </c>
      <c r="AT117" s="423">
        <f>AH117+AI117+AJ117+AK117+AL117+AM117+AN117+AO117+AP117+AQ117+AR117+AS117</f>
        <v>0</v>
      </c>
      <c r="AU117" s="426">
        <f>AS117+AR117+AQ117+AP117+AO117+AN117+AM117+AL117+AK117+AJ117+AI117+AH117+AF117+AE117+AD117+AC117+AB117+AA117+Z117+Y117+X117+W117+V117+U117+S117+R117+Q117+P117+O117+N117+M117+L117+K117+J117+I117+H117</f>
        <v>0</v>
      </c>
      <c r="AV117" s="392">
        <f t="shared" si="24"/>
        <v>0</v>
      </c>
    </row>
    <row r="118" spans="2:48" s="60" customFormat="1" ht="12.75" customHeight="1" x14ac:dyDescent="0.25">
      <c r="B118" s="416" t="str">
        <f>+'FORMATO COSTEO C2'!C72</f>
        <v>2.1.2.5</v>
      </c>
      <c r="C118" s="417" t="str">
        <f>+'FORMATO COSTEO C2'!B72</f>
        <v>Categoría de gasto</v>
      </c>
      <c r="D118" s="428"/>
      <c r="E118" s="429"/>
      <c r="F118" s="420">
        <f>+'FORMATO COSTEO C2'!G72</f>
        <v>0</v>
      </c>
      <c r="G118" s="423">
        <f>+'FORMATO COSTEO C2'!O72</f>
        <v>0</v>
      </c>
      <c r="H118" s="424">
        <f>IF( $F118=0,0,((($F118/$E$113)*'PLAN DE ADQUISICIONES'!F$47)*($G118/$F118)))</f>
        <v>0</v>
      </c>
      <c r="I118" s="420">
        <f>IF( $F118=0,0,((($F118/$E$113)*'PLAN DE ADQUISICIONES'!G$47)*($G118/$F118)))</f>
        <v>0</v>
      </c>
      <c r="J118" s="420">
        <f>IF( $F118=0,0,((($F118/$E$113)*'PLAN DE ADQUISICIONES'!H$47)*($G118/$F118)))</f>
        <v>0</v>
      </c>
      <c r="K118" s="420">
        <f>IF( $F118=0,0,((($F118/$E$113)*'PLAN DE ADQUISICIONES'!I$47)*($G118/$F118)))</f>
        <v>0</v>
      </c>
      <c r="L118" s="420">
        <f>IF( $F118=0,0,((($F118/$E$113)*'PLAN DE ADQUISICIONES'!J$47)*($G118/$F118)))</f>
        <v>0</v>
      </c>
      <c r="M118" s="420">
        <f>IF( $F118=0,0,((($F118/$E$113)*'PLAN DE ADQUISICIONES'!K$47)*($G118/$F118)))</f>
        <v>0</v>
      </c>
      <c r="N118" s="420">
        <f>IF( $F118=0,0,((($F118/$E$113)*'PLAN DE ADQUISICIONES'!L$47)*($G118/$F118)))</f>
        <v>0</v>
      </c>
      <c r="O118" s="420">
        <f>IF( $F118=0,0,((($F118/$E$113)*'PLAN DE ADQUISICIONES'!M$47)*($G118/$F118)))</f>
        <v>0</v>
      </c>
      <c r="P118" s="420">
        <f>IF( $F118=0,0,((($F118/$E$113)*'PLAN DE ADQUISICIONES'!N$47)*($G118/$F118)))</f>
        <v>0</v>
      </c>
      <c r="Q118" s="420">
        <f>IF( $F118=0,0,((($F118/$E$113)*'PLAN DE ADQUISICIONES'!O$47)*($G118/$F118)))</f>
        <v>0</v>
      </c>
      <c r="R118" s="420">
        <f>IF( $F118=0,0,((($F118/$E$113)*'PLAN DE ADQUISICIONES'!P$47)*($G118/$F118)))</f>
        <v>0</v>
      </c>
      <c r="S118" s="420">
        <f>IF( $F118=0,0,((($F118/$E$113)*'PLAN DE ADQUISICIONES'!Q$47)*($G118/$F118)))</f>
        <v>0</v>
      </c>
      <c r="T118" s="421">
        <f>H118+I118+J118+K118+L118+M118+N118+O118+P118+Q118+R118+S118</f>
        <v>0</v>
      </c>
      <c r="U118" s="425">
        <f>IF( $F118=0,0,((($F118/$E$113)*'PLAN DE ADQUISICIONES'!R$47)*($G118/$F118)))</f>
        <v>0</v>
      </c>
      <c r="V118" s="420">
        <f>IF( $F118=0,0,((($F118/$E$113)*'PLAN DE ADQUISICIONES'!S$47)*($G118/$F118)))</f>
        <v>0</v>
      </c>
      <c r="W118" s="420">
        <f>IF( $F118=0,0,((($F118/$E$113)*'PLAN DE ADQUISICIONES'!T$47)*($G118/$F118)))</f>
        <v>0</v>
      </c>
      <c r="X118" s="420">
        <f>IF( $F118=0,0,((($F118/$E$113)*'PLAN DE ADQUISICIONES'!U$47)*($G118/$F118)))</f>
        <v>0</v>
      </c>
      <c r="Y118" s="420">
        <f>IF( $F118=0,0,((($F118/$E$113)*'PLAN DE ADQUISICIONES'!V$47)*($G118/$F118)))</f>
        <v>0</v>
      </c>
      <c r="Z118" s="420">
        <f>IF( $F118=0,0,((($F118/$E$113)*'PLAN DE ADQUISICIONES'!W$47)*($G118/$F118)))</f>
        <v>0</v>
      </c>
      <c r="AA118" s="420">
        <f>IF( $F118=0,0,((($F118/$E$113)*'PLAN DE ADQUISICIONES'!X$47)*($G118/$F118)))</f>
        <v>0</v>
      </c>
      <c r="AB118" s="420">
        <f>IF( $F118=0,0,((($F118/$E$113)*'PLAN DE ADQUISICIONES'!Y$47)*($G118/$F118)))</f>
        <v>0</v>
      </c>
      <c r="AC118" s="420">
        <f>IF( $F118=0,0,((($F118/$E$113)*'PLAN DE ADQUISICIONES'!Z$47)*($G118/$F118)))</f>
        <v>0</v>
      </c>
      <c r="AD118" s="420">
        <f>IF( $F118=0,0,((($F118/$E$113)*'PLAN DE ADQUISICIONES'!AA$47)*($G118/$F118)))</f>
        <v>0</v>
      </c>
      <c r="AE118" s="420">
        <f>IF( $F118=0,0,((($F118/$E$113)*'PLAN DE ADQUISICIONES'!AB$47)*($G118/$F118)))</f>
        <v>0</v>
      </c>
      <c r="AF118" s="420">
        <f>IF( $F118=0,0,((($F118/$E$113)*'PLAN DE ADQUISICIONES'!AC$47)*($G118/$F118)))</f>
        <v>0</v>
      </c>
      <c r="AG118" s="423">
        <f>U118+V118+W118+X118+Y118+Z118+AA118+AB118+AC118+AD118+AE118+AF118</f>
        <v>0</v>
      </c>
      <c r="AH118" s="424">
        <f>IF( $F118=0,0,((($F118/$E$113)*'PLAN DE ADQUISICIONES'!AD$47)*($G118/$F118)))</f>
        <v>0</v>
      </c>
      <c r="AI118" s="420">
        <f>IF( $F118=0,0,((($F118/$E$113)*'PLAN DE ADQUISICIONES'!AE$47)*($G118/$F118)))</f>
        <v>0</v>
      </c>
      <c r="AJ118" s="420">
        <f>IF( $F118=0,0,((($F118/$E$113)*'PLAN DE ADQUISICIONES'!AF$47)*($G118/$F118)))</f>
        <v>0</v>
      </c>
      <c r="AK118" s="420">
        <f>IF( $F118=0,0,((($F118/$E$113)*'PLAN DE ADQUISICIONES'!AG$47)*($G118/$F118)))</f>
        <v>0</v>
      </c>
      <c r="AL118" s="420">
        <f>IF( $F118=0,0,((($F118/$E$113)*'PLAN DE ADQUISICIONES'!AH$47)*($G118/$F118)))</f>
        <v>0</v>
      </c>
      <c r="AM118" s="420">
        <f>IF( $F118=0,0,((($F118/$E$113)*'PLAN DE ADQUISICIONES'!AI$47)*($G118/$F118)))</f>
        <v>0</v>
      </c>
      <c r="AN118" s="420">
        <f>IF( $F118=0,0,((($F118/$E$113)*'PLAN DE ADQUISICIONES'!AJ$47)*($G118/$F118)))</f>
        <v>0</v>
      </c>
      <c r="AO118" s="420">
        <f>IF( $F118=0,0,((($F118/$E$113)*'PLAN DE ADQUISICIONES'!AK$47)*($G118/$F118)))</f>
        <v>0</v>
      </c>
      <c r="AP118" s="420">
        <f>IF( $F118=0,0,((($F118/$E$113)*'PLAN DE ADQUISICIONES'!AL$47)*($G118/$F118)))</f>
        <v>0</v>
      </c>
      <c r="AQ118" s="420">
        <f>IF( $F118=0,0,((($F118/$E$113)*'PLAN DE ADQUISICIONES'!AM$47)*($G118/$F118)))</f>
        <v>0</v>
      </c>
      <c r="AR118" s="420">
        <f>IF( $F118=0,0,((($F118/$E$113)*'PLAN DE ADQUISICIONES'!AN$47)*($G118/$F118)))</f>
        <v>0</v>
      </c>
      <c r="AS118" s="420">
        <f>IF( $F118=0,0,((($F118/$E$113)*'PLAN DE ADQUISICIONES'!AO$47)*($G118/$F118)))</f>
        <v>0</v>
      </c>
      <c r="AT118" s="423">
        <f>AH118+AI118+AJ118+AK118+AL118+AM118+AN118+AO118+AP118+AQ118+AR118+AS118</f>
        <v>0</v>
      </c>
      <c r="AU118" s="426">
        <f>AS118+AR118+AQ118+AP118+AO118+AN118+AM118+AL118+AK118+AJ118+AI118+AH118+AF118+AE118+AD118+AC118+AB118+AA118+Z118+Y118+X118+W118+V118+U118+S118+R118+Q118+P118+O118+N118+M118+L118+K118+J118+I118+H118</f>
        <v>0</v>
      </c>
      <c r="AV118" s="392">
        <f t="shared" si="24"/>
        <v>0</v>
      </c>
    </row>
    <row r="119" spans="2:48" s="60" customFormat="1" ht="12.75" customHeight="1" x14ac:dyDescent="0.25">
      <c r="B119" s="406" t="str">
        <f>+'FORMATO COSTEO C2'!C78</f>
        <v>2.1.3</v>
      </c>
      <c r="C119" s="430">
        <f>+'FORMATO COSTEO C2'!B78</f>
        <v>0</v>
      </c>
      <c r="D119" s="408" t="str">
        <f>+'FORMATO COSTEO C2'!D78</f>
        <v>Unidad medida</v>
      </c>
      <c r="E119" s="409">
        <f>+'FORMATO COSTEO C2'!E78</f>
        <v>0</v>
      </c>
      <c r="F119" s="410">
        <f>SUM(F120:F124)</f>
        <v>0</v>
      </c>
      <c r="G119" s="413">
        <f t="shared" ref="G119:AS119" si="34">SUM(G120:G124)</f>
        <v>0</v>
      </c>
      <c r="H119" s="414">
        <f t="shared" si="34"/>
        <v>0</v>
      </c>
      <c r="I119" s="410">
        <f t="shared" si="34"/>
        <v>0</v>
      </c>
      <c r="J119" s="410">
        <f t="shared" si="34"/>
        <v>0</v>
      </c>
      <c r="K119" s="410">
        <f t="shared" si="34"/>
        <v>0</v>
      </c>
      <c r="L119" s="410">
        <f t="shared" si="34"/>
        <v>0</v>
      </c>
      <c r="M119" s="410">
        <f t="shared" si="34"/>
        <v>0</v>
      </c>
      <c r="N119" s="410">
        <f t="shared" si="34"/>
        <v>0</v>
      </c>
      <c r="O119" s="410">
        <f t="shared" si="34"/>
        <v>0</v>
      </c>
      <c r="P119" s="410">
        <f t="shared" si="34"/>
        <v>0</v>
      </c>
      <c r="Q119" s="410">
        <f t="shared" si="34"/>
        <v>0</v>
      </c>
      <c r="R119" s="410">
        <f t="shared" si="34"/>
        <v>0</v>
      </c>
      <c r="S119" s="410">
        <f t="shared" si="34"/>
        <v>0</v>
      </c>
      <c r="T119" s="411">
        <f>SUM(T120:T124)</f>
        <v>0</v>
      </c>
      <c r="U119" s="412">
        <f t="shared" si="34"/>
        <v>0</v>
      </c>
      <c r="V119" s="410">
        <f t="shared" si="34"/>
        <v>0</v>
      </c>
      <c r="W119" s="410">
        <f t="shared" si="34"/>
        <v>0</v>
      </c>
      <c r="X119" s="410">
        <f t="shared" si="34"/>
        <v>0</v>
      </c>
      <c r="Y119" s="410">
        <f t="shared" si="34"/>
        <v>0</v>
      </c>
      <c r="Z119" s="410">
        <f t="shared" si="34"/>
        <v>0</v>
      </c>
      <c r="AA119" s="410">
        <f t="shared" si="34"/>
        <v>0</v>
      </c>
      <c r="AB119" s="410">
        <f t="shared" si="34"/>
        <v>0</v>
      </c>
      <c r="AC119" s="410">
        <f t="shared" si="34"/>
        <v>0</v>
      </c>
      <c r="AD119" s="410">
        <f t="shared" si="34"/>
        <v>0</v>
      </c>
      <c r="AE119" s="410">
        <f t="shared" si="34"/>
        <v>0</v>
      </c>
      <c r="AF119" s="410">
        <f t="shared" si="34"/>
        <v>0</v>
      </c>
      <c r="AG119" s="413">
        <f t="shared" si="34"/>
        <v>0</v>
      </c>
      <c r="AH119" s="414">
        <f t="shared" si="34"/>
        <v>0</v>
      </c>
      <c r="AI119" s="410">
        <f t="shared" si="34"/>
        <v>0</v>
      </c>
      <c r="AJ119" s="410">
        <f t="shared" si="34"/>
        <v>0</v>
      </c>
      <c r="AK119" s="410">
        <f t="shared" si="34"/>
        <v>0</v>
      </c>
      <c r="AL119" s="410">
        <f t="shared" si="34"/>
        <v>0</v>
      </c>
      <c r="AM119" s="410">
        <f t="shared" si="34"/>
        <v>0</v>
      </c>
      <c r="AN119" s="410">
        <f t="shared" si="34"/>
        <v>0</v>
      </c>
      <c r="AO119" s="410">
        <f t="shared" si="34"/>
        <v>0</v>
      </c>
      <c r="AP119" s="410">
        <f t="shared" si="34"/>
        <v>0</v>
      </c>
      <c r="AQ119" s="410">
        <f t="shared" si="34"/>
        <v>0</v>
      </c>
      <c r="AR119" s="410">
        <f t="shared" si="34"/>
        <v>0</v>
      </c>
      <c r="AS119" s="410">
        <f t="shared" si="34"/>
        <v>0</v>
      </c>
      <c r="AT119" s="413">
        <f>SUM(AT120:AT124)</f>
        <v>0</v>
      </c>
      <c r="AU119" s="415">
        <f>SUM(AU120:AU124)</f>
        <v>0</v>
      </c>
      <c r="AV119" s="392">
        <f t="shared" si="24"/>
        <v>0</v>
      </c>
    </row>
    <row r="120" spans="2:48" s="60" customFormat="1" ht="12.75" customHeight="1" x14ac:dyDescent="0.25">
      <c r="B120" s="416" t="str">
        <f>+'FORMATO COSTEO C2'!C80</f>
        <v>2.1.3.1</v>
      </c>
      <c r="C120" s="417" t="str">
        <f>+'FORMATO COSTEO C2'!B80</f>
        <v>Categoría de gasto</v>
      </c>
      <c r="D120" s="428"/>
      <c r="E120" s="429"/>
      <c r="F120" s="420">
        <f>+'FORMATO COSTEO C2'!G80</f>
        <v>0</v>
      </c>
      <c r="G120" s="423">
        <f>+'FORMATO COSTEO C2'!O80</f>
        <v>0</v>
      </c>
      <c r="H120" s="560">
        <f>IF( $F120=0,0,((($F120/$E$119)*'PLAN DE ADQUISICIONES'!F$48)*($G120/$F120)))</f>
        <v>0</v>
      </c>
      <c r="I120" s="420">
        <f>IF( $F120=0,0,((($F120/$E$119)*'PLAN DE ADQUISICIONES'!G$48)*($G120/$F120)))</f>
        <v>0</v>
      </c>
      <c r="J120" s="420">
        <f>IF( $F120=0,0,((($F120/$E$119)*'PLAN DE ADQUISICIONES'!H$48)*($G120/$F120)))</f>
        <v>0</v>
      </c>
      <c r="K120" s="420">
        <f>IF( $F120=0,0,((($F120/$E$119)*'PLAN DE ADQUISICIONES'!I$48)*($G120/$F120)))</f>
        <v>0</v>
      </c>
      <c r="L120" s="420">
        <f>IF( $F120=0,0,((($F120/$E$119)*'PLAN DE ADQUISICIONES'!J$48)*($G120/$F120)))</f>
        <v>0</v>
      </c>
      <c r="M120" s="420">
        <f>IF( $F120=0,0,((($F120/$E$119)*'PLAN DE ADQUISICIONES'!K$48)*($G120/$F120)))</f>
        <v>0</v>
      </c>
      <c r="N120" s="420">
        <f>IF( $F120=0,0,((($F120/$E$119)*'PLAN DE ADQUISICIONES'!L$48)*($G120/$F120)))</f>
        <v>0</v>
      </c>
      <c r="O120" s="420">
        <f>IF( $F120=0,0,((($F120/$E$119)*'PLAN DE ADQUISICIONES'!M$48)*($G120/$F120)))</f>
        <v>0</v>
      </c>
      <c r="P120" s="420">
        <f>IF( $F120=0,0,((($F120/$E$119)*'PLAN DE ADQUISICIONES'!N$48)*($G120/$F120)))</f>
        <v>0</v>
      </c>
      <c r="Q120" s="420">
        <f>IF( $F120=0,0,((($F120/$E$119)*'PLAN DE ADQUISICIONES'!O$48)*($G120/$F120)))</f>
        <v>0</v>
      </c>
      <c r="R120" s="420">
        <f>IF( $F120=0,0,((($F120/$E$119)*'PLAN DE ADQUISICIONES'!P$48)*($G120/$F120)))</f>
        <v>0</v>
      </c>
      <c r="S120" s="420">
        <f>IF( $F120=0,0,((($F120/$E$119)*'PLAN DE ADQUISICIONES'!Q$48)*($G120/$F120)))</f>
        <v>0</v>
      </c>
      <c r="T120" s="421">
        <f>H120+I120+J120+K120+L120+M120+N120+O120+P120+Q120+R120+S120</f>
        <v>0</v>
      </c>
      <c r="U120" s="425">
        <f>IF( $F120=0,0,((($F120/$E$119)*'PLAN DE ADQUISICIONES'!R$48)*($G120/$F120)))</f>
        <v>0</v>
      </c>
      <c r="V120" s="420">
        <f>IF( $F120=0,0,((($F120/$E$119)*'PLAN DE ADQUISICIONES'!S$48)*($G120/$F120)))</f>
        <v>0</v>
      </c>
      <c r="W120" s="420">
        <f>IF( $F120=0,0,((($F120/$E$119)*'PLAN DE ADQUISICIONES'!T$48)*($G120/$F120)))</f>
        <v>0</v>
      </c>
      <c r="X120" s="420">
        <f>IF( $F120=0,0,((($F120/$E$119)*'PLAN DE ADQUISICIONES'!U$48)*($G120/$F120)))</f>
        <v>0</v>
      </c>
      <c r="Y120" s="420">
        <f>IF( $F120=0,0,((($F120/$E$119)*'PLAN DE ADQUISICIONES'!V$48)*($G120/$F120)))</f>
        <v>0</v>
      </c>
      <c r="Z120" s="420">
        <f>IF( $F120=0,0,((($F120/$E$119)*'PLAN DE ADQUISICIONES'!W$48)*($G120/$F120)))</f>
        <v>0</v>
      </c>
      <c r="AA120" s="420">
        <f>IF( $F120=0,0,((($F120/$E$119)*'PLAN DE ADQUISICIONES'!X$48)*($G120/$F120)))</f>
        <v>0</v>
      </c>
      <c r="AB120" s="420">
        <f>IF( $F120=0,0,((($F120/$E$119)*'PLAN DE ADQUISICIONES'!Y$48)*($G120/$F120)))</f>
        <v>0</v>
      </c>
      <c r="AC120" s="420">
        <f>IF( $F120=0,0,((($F120/$E$119)*'PLAN DE ADQUISICIONES'!Z$48)*($G120/$F120)))</f>
        <v>0</v>
      </c>
      <c r="AD120" s="420">
        <f>IF( $F120=0,0,((($F120/$E$119)*'PLAN DE ADQUISICIONES'!AA$48)*($G120/$F120)))</f>
        <v>0</v>
      </c>
      <c r="AE120" s="420">
        <f>IF( $F120=0,0,((($F120/$E$119)*'PLAN DE ADQUISICIONES'!AB$48)*($G120/$F120)))</f>
        <v>0</v>
      </c>
      <c r="AF120" s="420">
        <f>IF( $F120=0,0,((($F120/$E$119)*'PLAN DE ADQUISICIONES'!AC$48)*($G120/$F120)))</f>
        <v>0</v>
      </c>
      <c r="AG120" s="423">
        <f>U120+V120+W120+X120+Y120+Z120+AA120+AB120+AC120+AD120+AE120+AF120</f>
        <v>0</v>
      </c>
      <c r="AH120" s="424">
        <f>IF( $F120=0,0,((($F120/$E$119)*'PLAN DE ADQUISICIONES'!AD$48)*($G120/$F120)))</f>
        <v>0</v>
      </c>
      <c r="AI120" s="420">
        <f>IF( $F120=0,0,((($F120/$E$119)*'PLAN DE ADQUISICIONES'!AE$48)*($G120/$F120)))</f>
        <v>0</v>
      </c>
      <c r="AJ120" s="420">
        <f>IF( $F120=0,0,((($F120/$E$119)*'PLAN DE ADQUISICIONES'!AF$48)*($G120/$F120)))</f>
        <v>0</v>
      </c>
      <c r="AK120" s="420">
        <f>IF( $F120=0,0,((($F120/$E$119)*'PLAN DE ADQUISICIONES'!AG$48)*($G120/$F120)))</f>
        <v>0</v>
      </c>
      <c r="AL120" s="420">
        <f>IF( $F120=0,0,((($F120/$E$119)*'PLAN DE ADQUISICIONES'!AH$48)*($G120/$F120)))</f>
        <v>0</v>
      </c>
      <c r="AM120" s="420">
        <f>IF( $F120=0,0,((($F120/$E$119)*'PLAN DE ADQUISICIONES'!AI$48)*($G120/$F120)))</f>
        <v>0</v>
      </c>
      <c r="AN120" s="420">
        <f>IF( $F120=0,0,((($F120/$E$119)*'PLAN DE ADQUISICIONES'!AJ$48)*($G120/$F120)))</f>
        <v>0</v>
      </c>
      <c r="AO120" s="420">
        <f>IF( $F120=0,0,((($F120/$E$119)*'PLAN DE ADQUISICIONES'!AK$48)*($G120/$F120)))</f>
        <v>0</v>
      </c>
      <c r="AP120" s="420">
        <f>IF( $F120=0,0,((($F120/$E$119)*'PLAN DE ADQUISICIONES'!AL$48)*($G120/$F120)))</f>
        <v>0</v>
      </c>
      <c r="AQ120" s="420">
        <f>IF( $F120=0,0,((($F120/$E$119)*'PLAN DE ADQUISICIONES'!AM$48)*($G120/$F120)))</f>
        <v>0</v>
      </c>
      <c r="AR120" s="420">
        <f>IF( $F120=0,0,((($F120/$E$119)*'PLAN DE ADQUISICIONES'!AN$48)*($G120/$F120)))</f>
        <v>0</v>
      </c>
      <c r="AS120" s="420">
        <f>IF( $F120=0,0,((($F120/$E$119)*'PLAN DE ADQUISICIONES'!AO$48)*($G120/$F120)))</f>
        <v>0</v>
      </c>
      <c r="AT120" s="423">
        <f>AH120+AI120+AJ120+AK120+AL120+AM120+AN120+AO120+AP120+AQ120+AR120+AS120</f>
        <v>0</v>
      </c>
      <c r="AU120" s="426">
        <f>AS120+AR120+AQ120+AP120+AO120+AN120+AM120+AL120+AK120+AJ120+AI120+AH120+AF120+AE120+AD120+AC120+AB120+AA120+Z120+Y120+X120+W120+V120+U120+S120+R120+Q120+P120+O120+N120+M120+L120+K120+J120+I120+H120</f>
        <v>0</v>
      </c>
      <c r="AV120" s="392">
        <f t="shared" si="24"/>
        <v>0</v>
      </c>
    </row>
    <row r="121" spans="2:48" s="60" customFormat="1" ht="12.75" customHeight="1" x14ac:dyDescent="0.25">
      <c r="B121" s="416" t="str">
        <f>+'FORMATO COSTEO C2'!C86</f>
        <v>2.1.3.2</v>
      </c>
      <c r="C121" s="417" t="str">
        <f>+'FORMATO COSTEO C2'!B86</f>
        <v>Categoría de gasto</v>
      </c>
      <c r="D121" s="428"/>
      <c r="E121" s="429"/>
      <c r="F121" s="420">
        <f>+'FORMATO COSTEO C2'!G86</f>
        <v>0</v>
      </c>
      <c r="G121" s="423">
        <f>+'FORMATO COSTEO C2'!O86</f>
        <v>0</v>
      </c>
      <c r="H121" s="424">
        <f>IF( $F121=0,0,((($F121/$E$119)*'PLAN DE ADQUISICIONES'!F$48)*($G121/$F121)))</f>
        <v>0</v>
      </c>
      <c r="I121" s="420">
        <f>IF( $F121=0,0,((($F121/$E$119)*'PLAN DE ADQUISICIONES'!G$48)*($G121/$F121)))</f>
        <v>0</v>
      </c>
      <c r="J121" s="420">
        <f>IF( $F121=0,0,((($F121/$E$119)*'PLAN DE ADQUISICIONES'!H$48)*($G121/$F121)))</f>
        <v>0</v>
      </c>
      <c r="K121" s="420">
        <f>IF( $F121=0,0,((($F121/$E$119)*'PLAN DE ADQUISICIONES'!I$48)*($G121/$F121)))</f>
        <v>0</v>
      </c>
      <c r="L121" s="420">
        <f>IF( $F121=0,0,((($F121/$E$119)*'PLAN DE ADQUISICIONES'!J$48)*($G121/$F121)))</f>
        <v>0</v>
      </c>
      <c r="M121" s="420">
        <f>IF( $F121=0,0,((($F121/$E$119)*'PLAN DE ADQUISICIONES'!K$48)*($G121/$F121)))</f>
        <v>0</v>
      </c>
      <c r="N121" s="420">
        <f>IF( $F121=0,0,((($F121/$E$119)*'PLAN DE ADQUISICIONES'!L$48)*($G121/$F121)))</f>
        <v>0</v>
      </c>
      <c r="O121" s="420">
        <f>IF( $F121=0,0,((($F121/$E$119)*'PLAN DE ADQUISICIONES'!M$48)*($G121/$F121)))</f>
        <v>0</v>
      </c>
      <c r="P121" s="420">
        <f>IF( $F121=0,0,((($F121/$E$119)*'PLAN DE ADQUISICIONES'!N$48)*($G121/$F121)))</f>
        <v>0</v>
      </c>
      <c r="Q121" s="420">
        <f>IF( $F121=0,0,((($F121/$E$119)*'PLAN DE ADQUISICIONES'!O$48)*($G121/$F121)))</f>
        <v>0</v>
      </c>
      <c r="R121" s="420">
        <f>IF( $F121=0,0,((($F121/$E$119)*'PLAN DE ADQUISICIONES'!P$48)*($G121/$F121)))</f>
        <v>0</v>
      </c>
      <c r="S121" s="420">
        <f>IF( $F121=0,0,((($F121/$E$119)*'PLAN DE ADQUISICIONES'!Q$48)*($G121/$F121)))</f>
        <v>0</v>
      </c>
      <c r="T121" s="421">
        <f>H121+I121+J121+K121+L121+M121+N121+O121+P121+Q121+R121+S121</f>
        <v>0</v>
      </c>
      <c r="U121" s="425">
        <f>IF( $F121=0,0,((($F121/$E$119)*'PLAN DE ADQUISICIONES'!R$48)*($G121/$F121)))</f>
        <v>0</v>
      </c>
      <c r="V121" s="420">
        <f>IF( $F121=0,0,((($F121/$E$119)*'PLAN DE ADQUISICIONES'!S$48)*($G121/$F121)))</f>
        <v>0</v>
      </c>
      <c r="W121" s="420">
        <f>IF( $F121=0,0,((($F121/$E$119)*'PLAN DE ADQUISICIONES'!T$48)*($G121/$F121)))</f>
        <v>0</v>
      </c>
      <c r="X121" s="420">
        <f>IF( $F121=0,0,((($F121/$E$119)*'PLAN DE ADQUISICIONES'!U$48)*($G121/$F121)))</f>
        <v>0</v>
      </c>
      <c r="Y121" s="420">
        <f>IF( $F121=0,0,((($F121/$E$119)*'PLAN DE ADQUISICIONES'!V$48)*($G121/$F121)))</f>
        <v>0</v>
      </c>
      <c r="Z121" s="420">
        <f>IF( $F121=0,0,((($F121/$E$119)*'PLAN DE ADQUISICIONES'!W$48)*($G121/$F121)))</f>
        <v>0</v>
      </c>
      <c r="AA121" s="420">
        <f>IF( $F121=0,0,((($F121/$E$119)*'PLAN DE ADQUISICIONES'!X$48)*($G121/$F121)))</f>
        <v>0</v>
      </c>
      <c r="AB121" s="420">
        <f>IF( $F121=0,0,((($F121/$E$119)*'PLAN DE ADQUISICIONES'!Y$48)*($G121/$F121)))</f>
        <v>0</v>
      </c>
      <c r="AC121" s="420">
        <f>IF( $F121=0,0,((($F121/$E$119)*'PLAN DE ADQUISICIONES'!Z$48)*($G121/$F121)))</f>
        <v>0</v>
      </c>
      <c r="AD121" s="420">
        <f>IF( $F121=0,0,((($F121/$E$119)*'PLAN DE ADQUISICIONES'!AA$48)*($G121/$F121)))</f>
        <v>0</v>
      </c>
      <c r="AE121" s="420">
        <f>IF( $F121=0,0,((($F121/$E$119)*'PLAN DE ADQUISICIONES'!AB$48)*($G121/$F121)))</f>
        <v>0</v>
      </c>
      <c r="AF121" s="420">
        <f>IF( $F121=0,0,((($F121/$E$119)*'PLAN DE ADQUISICIONES'!AC$48)*($G121/$F121)))</f>
        <v>0</v>
      </c>
      <c r="AG121" s="423">
        <f>U121+V121+W121+X121+Y121+Z121+AA121+AB121+AC121+AD121+AE121+AF121</f>
        <v>0</v>
      </c>
      <c r="AH121" s="424">
        <f>IF( $F121=0,0,((($F121/$E$119)*'PLAN DE ADQUISICIONES'!AD$48)*($G121/$F121)))</f>
        <v>0</v>
      </c>
      <c r="AI121" s="420">
        <f>IF( $F121=0,0,((($F121/$E$119)*'PLAN DE ADQUISICIONES'!AE$48)*($G121/$F121)))</f>
        <v>0</v>
      </c>
      <c r="AJ121" s="420">
        <f>IF( $F121=0,0,((($F121/$E$119)*'PLAN DE ADQUISICIONES'!AF$48)*($G121/$F121)))</f>
        <v>0</v>
      </c>
      <c r="AK121" s="420">
        <f>IF( $F121=0,0,((($F121/$E$119)*'PLAN DE ADQUISICIONES'!AG$48)*($G121/$F121)))</f>
        <v>0</v>
      </c>
      <c r="AL121" s="420">
        <f>IF( $F121=0,0,((($F121/$E$119)*'PLAN DE ADQUISICIONES'!AH$48)*($G121/$F121)))</f>
        <v>0</v>
      </c>
      <c r="AM121" s="420">
        <f>IF( $F121=0,0,((($F121/$E$119)*'PLAN DE ADQUISICIONES'!AI$48)*($G121/$F121)))</f>
        <v>0</v>
      </c>
      <c r="AN121" s="420">
        <f>IF( $F121=0,0,((($F121/$E$119)*'PLAN DE ADQUISICIONES'!AJ$48)*($G121/$F121)))</f>
        <v>0</v>
      </c>
      <c r="AO121" s="420">
        <f>IF( $F121=0,0,((($F121/$E$119)*'PLAN DE ADQUISICIONES'!AK$48)*($G121/$F121)))</f>
        <v>0</v>
      </c>
      <c r="AP121" s="420">
        <f>IF( $F121=0,0,((($F121/$E$119)*'PLAN DE ADQUISICIONES'!AL$48)*($G121/$F121)))</f>
        <v>0</v>
      </c>
      <c r="AQ121" s="420">
        <f>IF( $F121=0,0,((($F121/$E$119)*'PLAN DE ADQUISICIONES'!AM$48)*($G121/$F121)))</f>
        <v>0</v>
      </c>
      <c r="AR121" s="420">
        <f>IF( $F121=0,0,((($F121/$E$119)*'PLAN DE ADQUISICIONES'!AN$48)*($G121/$F121)))</f>
        <v>0</v>
      </c>
      <c r="AS121" s="420">
        <f>IF( $F121=0,0,((($F121/$E$119)*'PLAN DE ADQUISICIONES'!AO$48)*($G121/$F121)))</f>
        <v>0</v>
      </c>
      <c r="AT121" s="423">
        <f>AH121+AI121+AJ121+AK121+AL121+AM121+AN121+AO121+AP121+AQ121+AR121+AS121</f>
        <v>0</v>
      </c>
      <c r="AU121" s="426">
        <f>AS121+AR121+AQ121+AP121+AO121+AN121+AM121+AL121+AK121+AJ121+AI121+AH121+AF121+AE121+AD121+AC121+AB121+AA121+Z121+Y121+X121+W121+V121+U121+S121+R121+Q121+P121+O121+N121+M121+L121+K121+J121+I121+H121</f>
        <v>0</v>
      </c>
      <c r="AV121" s="392">
        <f t="shared" si="24"/>
        <v>0</v>
      </c>
    </row>
    <row r="122" spans="2:48" s="60" customFormat="1" ht="12.75" customHeight="1" x14ac:dyDescent="0.25">
      <c r="B122" s="416" t="str">
        <f>+'FORMATO COSTEO C2'!C92</f>
        <v>2.1.3.3</v>
      </c>
      <c r="C122" s="417" t="str">
        <f>+'FORMATO COSTEO C2'!B92</f>
        <v>Categoría de gasto</v>
      </c>
      <c r="D122" s="428"/>
      <c r="E122" s="429"/>
      <c r="F122" s="420">
        <f>+'FORMATO COSTEO C2'!G92</f>
        <v>0</v>
      </c>
      <c r="G122" s="423">
        <f>+'FORMATO COSTEO C2'!O92</f>
        <v>0</v>
      </c>
      <c r="H122" s="424">
        <f>IF( $F122=0,0,((($F122/$E$119)*'PLAN DE ADQUISICIONES'!F$48)*($G122/$F122)))</f>
        <v>0</v>
      </c>
      <c r="I122" s="420">
        <f>IF( $F122=0,0,((($F122/$E$119)*'PLAN DE ADQUISICIONES'!G$48)*($G122/$F122)))</f>
        <v>0</v>
      </c>
      <c r="J122" s="420">
        <f>IF( $F122=0,0,((($F122/$E$119)*'PLAN DE ADQUISICIONES'!H$48)*($G122/$F122)))</f>
        <v>0</v>
      </c>
      <c r="K122" s="420">
        <f>IF( $F122=0,0,((($F122/$E$119)*'PLAN DE ADQUISICIONES'!I$48)*($G122/$F122)))</f>
        <v>0</v>
      </c>
      <c r="L122" s="420">
        <f>IF( $F122=0,0,((($F122/$E$119)*'PLAN DE ADQUISICIONES'!J$48)*($G122/$F122)))</f>
        <v>0</v>
      </c>
      <c r="M122" s="420">
        <f>IF( $F122=0,0,((($F122/$E$119)*'PLAN DE ADQUISICIONES'!K$48)*($G122/$F122)))</f>
        <v>0</v>
      </c>
      <c r="N122" s="420">
        <f>IF( $F122=0,0,((($F122/$E$119)*'PLAN DE ADQUISICIONES'!L$48)*($G122/$F122)))</f>
        <v>0</v>
      </c>
      <c r="O122" s="420">
        <f>IF( $F122=0,0,((($F122/$E$119)*'PLAN DE ADQUISICIONES'!M$48)*($G122/$F122)))</f>
        <v>0</v>
      </c>
      <c r="P122" s="420">
        <f>IF( $F122=0,0,((($F122/$E$119)*'PLAN DE ADQUISICIONES'!N$48)*($G122/$F122)))</f>
        <v>0</v>
      </c>
      <c r="Q122" s="420">
        <f>IF( $F122=0,0,((($F122/$E$119)*'PLAN DE ADQUISICIONES'!O$48)*($G122/$F122)))</f>
        <v>0</v>
      </c>
      <c r="R122" s="420">
        <f>IF( $F122=0,0,((($F122/$E$119)*'PLAN DE ADQUISICIONES'!P$48)*($G122/$F122)))</f>
        <v>0</v>
      </c>
      <c r="S122" s="420">
        <f>IF( $F122=0,0,((($F122/$E$119)*'PLAN DE ADQUISICIONES'!Q$48)*($G122/$F122)))</f>
        <v>0</v>
      </c>
      <c r="T122" s="421">
        <f>H122+I122+J122+K122+L122+M122+N122+O122+P122+Q122+R122+S122</f>
        <v>0</v>
      </c>
      <c r="U122" s="425">
        <f>IF( $F122=0,0,((($F122/$E$119)*'PLAN DE ADQUISICIONES'!R$48)*($G122/$F122)))</f>
        <v>0</v>
      </c>
      <c r="V122" s="420">
        <f>IF( $F122=0,0,((($F122/$E$119)*'PLAN DE ADQUISICIONES'!S$48)*($G122/$F122)))</f>
        <v>0</v>
      </c>
      <c r="W122" s="420">
        <f>IF( $F122=0,0,((($F122/$E$119)*'PLAN DE ADQUISICIONES'!T$48)*($G122/$F122)))</f>
        <v>0</v>
      </c>
      <c r="X122" s="420">
        <f>IF( $F122=0,0,((($F122/$E$119)*'PLAN DE ADQUISICIONES'!U$48)*($G122/$F122)))</f>
        <v>0</v>
      </c>
      <c r="Y122" s="420">
        <f>IF( $F122=0,0,((($F122/$E$119)*'PLAN DE ADQUISICIONES'!V$48)*($G122/$F122)))</f>
        <v>0</v>
      </c>
      <c r="Z122" s="420">
        <f>IF( $F122=0,0,((($F122/$E$119)*'PLAN DE ADQUISICIONES'!W$48)*($G122/$F122)))</f>
        <v>0</v>
      </c>
      <c r="AA122" s="420">
        <f>IF( $F122=0,0,((($F122/$E$119)*'PLAN DE ADQUISICIONES'!X$48)*($G122/$F122)))</f>
        <v>0</v>
      </c>
      <c r="AB122" s="420">
        <f>IF( $F122=0,0,((($F122/$E$119)*'PLAN DE ADQUISICIONES'!Y$48)*($G122/$F122)))</f>
        <v>0</v>
      </c>
      <c r="AC122" s="420">
        <f>IF( $F122=0,0,((($F122/$E$119)*'PLAN DE ADQUISICIONES'!Z$48)*($G122/$F122)))</f>
        <v>0</v>
      </c>
      <c r="AD122" s="420">
        <f>IF( $F122=0,0,((($F122/$E$119)*'PLAN DE ADQUISICIONES'!AA$48)*($G122/$F122)))</f>
        <v>0</v>
      </c>
      <c r="AE122" s="420">
        <f>IF( $F122=0,0,((($F122/$E$119)*'PLAN DE ADQUISICIONES'!AB$48)*($G122/$F122)))</f>
        <v>0</v>
      </c>
      <c r="AF122" s="420">
        <f>IF( $F122=0,0,((($F122/$E$119)*'PLAN DE ADQUISICIONES'!AC$48)*($G122/$F122)))</f>
        <v>0</v>
      </c>
      <c r="AG122" s="423">
        <f>U122+V122+W122+X122+Y122+Z122+AA122+AB122+AC122+AD122+AE122+AF122</f>
        <v>0</v>
      </c>
      <c r="AH122" s="424">
        <f>IF( $F122=0,0,((($F122/$E$119)*'PLAN DE ADQUISICIONES'!AD$48)*($G122/$F122)))</f>
        <v>0</v>
      </c>
      <c r="AI122" s="420">
        <f>IF( $F122=0,0,((($F122/$E$119)*'PLAN DE ADQUISICIONES'!AE$48)*($G122/$F122)))</f>
        <v>0</v>
      </c>
      <c r="AJ122" s="420">
        <f>IF( $F122=0,0,((($F122/$E$119)*'PLAN DE ADQUISICIONES'!AF$48)*($G122/$F122)))</f>
        <v>0</v>
      </c>
      <c r="AK122" s="420">
        <f>IF( $F122=0,0,((($F122/$E$119)*'PLAN DE ADQUISICIONES'!AG$48)*($G122/$F122)))</f>
        <v>0</v>
      </c>
      <c r="AL122" s="420">
        <f>IF( $F122=0,0,((($F122/$E$119)*'PLAN DE ADQUISICIONES'!AH$48)*($G122/$F122)))</f>
        <v>0</v>
      </c>
      <c r="AM122" s="420">
        <f>IF( $F122=0,0,((($F122/$E$119)*'PLAN DE ADQUISICIONES'!AI$48)*($G122/$F122)))</f>
        <v>0</v>
      </c>
      <c r="AN122" s="420">
        <f>IF( $F122=0,0,((($F122/$E$119)*'PLAN DE ADQUISICIONES'!AJ$48)*($G122/$F122)))</f>
        <v>0</v>
      </c>
      <c r="AO122" s="420">
        <f>IF( $F122=0,0,((($F122/$E$119)*'PLAN DE ADQUISICIONES'!AK$48)*($G122/$F122)))</f>
        <v>0</v>
      </c>
      <c r="AP122" s="420">
        <f>IF( $F122=0,0,((($F122/$E$119)*'PLAN DE ADQUISICIONES'!AL$48)*($G122/$F122)))</f>
        <v>0</v>
      </c>
      <c r="AQ122" s="420">
        <f>IF( $F122=0,0,((($F122/$E$119)*'PLAN DE ADQUISICIONES'!AM$48)*($G122/$F122)))</f>
        <v>0</v>
      </c>
      <c r="AR122" s="420">
        <f>IF( $F122=0,0,((($F122/$E$119)*'PLAN DE ADQUISICIONES'!AN$48)*($G122/$F122)))</f>
        <v>0</v>
      </c>
      <c r="AS122" s="420">
        <f>IF( $F122=0,0,((($F122/$E$119)*'PLAN DE ADQUISICIONES'!AO$48)*($G122/$F122)))</f>
        <v>0</v>
      </c>
      <c r="AT122" s="423">
        <f>AH122+AI122+AJ122+AK122+AL122+AM122+AN122+AO122+AP122+AQ122+AR122+AS122</f>
        <v>0</v>
      </c>
      <c r="AU122" s="426">
        <f>AS122+AR122+AQ122+AP122+AO122+AN122+AM122+AL122+AK122+AJ122+AI122+AH122+AF122+AE122+AD122+AC122+AB122+AA122+Z122+Y122+X122+W122+V122+U122+S122+R122+Q122+P122+O122+N122+M122+L122+K122+J122+I122+H122</f>
        <v>0</v>
      </c>
      <c r="AV122" s="392">
        <f t="shared" si="24"/>
        <v>0</v>
      </c>
    </row>
    <row r="123" spans="2:48" s="60" customFormat="1" ht="12.75" customHeight="1" x14ac:dyDescent="0.25">
      <c r="B123" s="416" t="str">
        <f>+'FORMATO COSTEO C2'!C98</f>
        <v>2.1.3.4</v>
      </c>
      <c r="C123" s="417" t="str">
        <f>+'FORMATO COSTEO C2'!B98</f>
        <v>Categoría de gasto</v>
      </c>
      <c r="D123" s="428"/>
      <c r="E123" s="429"/>
      <c r="F123" s="420">
        <f>+'FORMATO COSTEO C2'!G98</f>
        <v>0</v>
      </c>
      <c r="G123" s="423">
        <f>+'FORMATO COSTEO C2'!O98</f>
        <v>0</v>
      </c>
      <c r="H123" s="424">
        <f>IF( $F123=0,0,((($F123/$E$119)*'PLAN DE ADQUISICIONES'!F$48)*($G123/$F123)))</f>
        <v>0</v>
      </c>
      <c r="I123" s="420">
        <f>IF( $F123=0,0,((($F123/$E$119)*'PLAN DE ADQUISICIONES'!G$48)*($G123/$F123)))</f>
        <v>0</v>
      </c>
      <c r="J123" s="420">
        <f>IF( $F123=0,0,((($F123/$E$119)*'PLAN DE ADQUISICIONES'!H$48)*($G123/$F123)))</f>
        <v>0</v>
      </c>
      <c r="K123" s="420">
        <f>IF( $F123=0,0,((($F123/$E$119)*'PLAN DE ADQUISICIONES'!I$48)*($G123/$F123)))</f>
        <v>0</v>
      </c>
      <c r="L123" s="420">
        <f>IF( $F123=0,0,((($F123/$E$119)*'PLAN DE ADQUISICIONES'!J$48)*($G123/$F123)))</f>
        <v>0</v>
      </c>
      <c r="M123" s="420">
        <f>IF( $F123=0,0,((($F123/$E$119)*'PLAN DE ADQUISICIONES'!K$48)*($G123/$F123)))</f>
        <v>0</v>
      </c>
      <c r="N123" s="420">
        <f>IF( $F123=0,0,((($F123/$E$119)*'PLAN DE ADQUISICIONES'!L$48)*($G123/$F123)))</f>
        <v>0</v>
      </c>
      <c r="O123" s="420">
        <f>IF( $F123=0,0,((($F123/$E$119)*'PLAN DE ADQUISICIONES'!M$48)*($G123/$F123)))</f>
        <v>0</v>
      </c>
      <c r="P123" s="420">
        <f>IF( $F123=0,0,((($F123/$E$119)*'PLAN DE ADQUISICIONES'!N$48)*($G123/$F123)))</f>
        <v>0</v>
      </c>
      <c r="Q123" s="420">
        <f>IF( $F123=0,0,((($F123/$E$119)*'PLAN DE ADQUISICIONES'!O$48)*($G123/$F123)))</f>
        <v>0</v>
      </c>
      <c r="R123" s="420">
        <f>IF( $F123=0,0,((($F123/$E$119)*'PLAN DE ADQUISICIONES'!P$48)*($G123/$F123)))</f>
        <v>0</v>
      </c>
      <c r="S123" s="420">
        <f>IF( $F123=0,0,((($F123/$E$119)*'PLAN DE ADQUISICIONES'!Q$48)*($G123/$F123)))</f>
        <v>0</v>
      </c>
      <c r="T123" s="421">
        <f>H123+I123+J123+K123+L123+M123+N123+O123+P123+Q123+R123+S123</f>
        <v>0</v>
      </c>
      <c r="U123" s="425">
        <f>IF( $F123=0,0,((($F123/$E$119)*'PLAN DE ADQUISICIONES'!R$48)*($G123/$F123)))</f>
        <v>0</v>
      </c>
      <c r="V123" s="420">
        <f>IF( $F123=0,0,((($F123/$E$119)*'PLAN DE ADQUISICIONES'!S$48)*($G123/$F123)))</f>
        <v>0</v>
      </c>
      <c r="W123" s="420">
        <f>IF( $F123=0,0,((($F123/$E$119)*'PLAN DE ADQUISICIONES'!T$48)*($G123/$F123)))</f>
        <v>0</v>
      </c>
      <c r="X123" s="420">
        <f>IF( $F123=0,0,((($F123/$E$119)*'PLAN DE ADQUISICIONES'!U$48)*($G123/$F123)))</f>
        <v>0</v>
      </c>
      <c r="Y123" s="420">
        <f>IF( $F123=0,0,((($F123/$E$119)*'PLAN DE ADQUISICIONES'!V$48)*($G123/$F123)))</f>
        <v>0</v>
      </c>
      <c r="Z123" s="420">
        <f>IF( $F123=0,0,((($F123/$E$119)*'PLAN DE ADQUISICIONES'!W$48)*($G123/$F123)))</f>
        <v>0</v>
      </c>
      <c r="AA123" s="420">
        <f>IF( $F123=0,0,((($F123/$E$119)*'PLAN DE ADQUISICIONES'!X$48)*($G123/$F123)))</f>
        <v>0</v>
      </c>
      <c r="AB123" s="420">
        <f>IF( $F123=0,0,((($F123/$E$119)*'PLAN DE ADQUISICIONES'!Y$48)*($G123/$F123)))</f>
        <v>0</v>
      </c>
      <c r="AC123" s="420">
        <f>IF( $F123=0,0,((($F123/$E$119)*'PLAN DE ADQUISICIONES'!Z$48)*($G123/$F123)))</f>
        <v>0</v>
      </c>
      <c r="AD123" s="420">
        <f>IF( $F123=0,0,((($F123/$E$119)*'PLAN DE ADQUISICIONES'!AA$48)*($G123/$F123)))</f>
        <v>0</v>
      </c>
      <c r="AE123" s="420">
        <f>IF( $F123=0,0,((($F123/$E$119)*'PLAN DE ADQUISICIONES'!AB$48)*($G123/$F123)))</f>
        <v>0</v>
      </c>
      <c r="AF123" s="420">
        <f>IF( $F123=0,0,((($F123/$E$119)*'PLAN DE ADQUISICIONES'!AC$48)*($G123/$F123)))</f>
        <v>0</v>
      </c>
      <c r="AG123" s="423">
        <f>U123+V123+W123+X123+Y123+Z123+AA123+AB123+AC123+AD123+AE123+AF123</f>
        <v>0</v>
      </c>
      <c r="AH123" s="424">
        <f>IF( $F123=0,0,((($F123/$E$119)*'PLAN DE ADQUISICIONES'!AD$48)*($G123/$F123)))</f>
        <v>0</v>
      </c>
      <c r="AI123" s="420">
        <f>IF( $F123=0,0,((($F123/$E$119)*'PLAN DE ADQUISICIONES'!AE$48)*($G123/$F123)))</f>
        <v>0</v>
      </c>
      <c r="AJ123" s="420">
        <f>IF( $F123=0,0,((($F123/$E$119)*'PLAN DE ADQUISICIONES'!AF$48)*($G123/$F123)))</f>
        <v>0</v>
      </c>
      <c r="AK123" s="420">
        <f>IF( $F123=0,0,((($F123/$E$119)*'PLAN DE ADQUISICIONES'!AG$48)*($G123/$F123)))</f>
        <v>0</v>
      </c>
      <c r="AL123" s="420">
        <f>IF( $F123=0,0,((($F123/$E$119)*'PLAN DE ADQUISICIONES'!AH$48)*($G123/$F123)))</f>
        <v>0</v>
      </c>
      <c r="AM123" s="420">
        <f>IF( $F123=0,0,((($F123/$E$119)*'PLAN DE ADQUISICIONES'!AI$48)*($G123/$F123)))</f>
        <v>0</v>
      </c>
      <c r="AN123" s="420">
        <f>IF( $F123=0,0,((($F123/$E$119)*'PLAN DE ADQUISICIONES'!AJ$48)*($G123/$F123)))</f>
        <v>0</v>
      </c>
      <c r="AO123" s="420">
        <f>IF( $F123=0,0,((($F123/$E$119)*'PLAN DE ADQUISICIONES'!AK$48)*($G123/$F123)))</f>
        <v>0</v>
      </c>
      <c r="AP123" s="420">
        <f>IF( $F123=0,0,((($F123/$E$119)*'PLAN DE ADQUISICIONES'!AL$48)*($G123/$F123)))</f>
        <v>0</v>
      </c>
      <c r="AQ123" s="420">
        <f>IF( $F123=0,0,((($F123/$E$119)*'PLAN DE ADQUISICIONES'!AM$48)*($G123/$F123)))</f>
        <v>0</v>
      </c>
      <c r="AR123" s="420">
        <f>IF( $F123=0,0,((($F123/$E$119)*'PLAN DE ADQUISICIONES'!AN$48)*($G123/$F123)))</f>
        <v>0</v>
      </c>
      <c r="AS123" s="420">
        <f>IF( $F123=0,0,((($F123/$E$119)*'PLAN DE ADQUISICIONES'!AO$48)*($G123/$F123)))</f>
        <v>0</v>
      </c>
      <c r="AT123" s="423">
        <f>AH123+AI123+AJ123+AK123+AL123+AM123+AN123+AO123+AP123+AQ123+AR123+AS123</f>
        <v>0</v>
      </c>
      <c r="AU123" s="426">
        <f>AS123+AR123+AQ123+AP123+AO123+AN123+AM123+AL123+AK123+AJ123+AI123+AH123+AF123+AE123+AD123+AC123+AB123+AA123+Z123+Y123+X123+W123+V123+U123+S123+R123+Q123+P123+O123+N123+M123+L123+K123+J123+I123+H123</f>
        <v>0</v>
      </c>
      <c r="AV123" s="392">
        <f t="shared" si="24"/>
        <v>0</v>
      </c>
    </row>
    <row r="124" spans="2:48" s="60" customFormat="1" ht="12.75" customHeight="1" x14ac:dyDescent="0.25">
      <c r="B124" s="416" t="str">
        <f>+'FORMATO COSTEO C2'!C104</f>
        <v>2.1.3.5</v>
      </c>
      <c r="C124" s="417" t="str">
        <f>+'FORMATO COSTEO C2'!B104</f>
        <v>Categoría de gasto</v>
      </c>
      <c r="D124" s="428"/>
      <c r="E124" s="429"/>
      <c r="F124" s="420">
        <f>+'FORMATO COSTEO C2'!G104</f>
        <v>0</v>
      </c>
      <c r="G124" s="423">
        <f>+'FORMATO COSTEO C2'!O104</f>
        <v>0</v>
      </c>
      <c r="H124" s="424">
        <f>IF( $F124=0,0,((($F124/$E$119)*'PLAN DE ADQUISICIONES'!F$48)*($G124/$F124)))</f>
        <v>0</v>
      </c>
      <c r="I124" s="420">
        <f>IF( $F124=0,0,((($F124/$E$119)*'PLAN DE ADQUISICIONES'!G$48)*($G124/$F124)))</f>
        <v>0</v>
      </c>
      <c r="J124" s="420">
        <f>IF( $F124=0,0,((($F124/$E$119)*'PLAN DE ADQUISICIONES'!H$48)*($G124/$F124)))</f>
        <v>0</v>
      </c>
      <c r="K124" s="420">
        <f>IF( $F124=0,0,((($F124/$E$119)*'PLAN DE ADQUISICIONES'!I$48)*($G124/$F124)))</f>
        <v>0</v>
      </c>
      <c r="L124" s="420">
        <f>IF( $F124=0,0,((($F124/$E$119)*'PLAN DE ADQUISICIONES'!J$48)*($G124/$F124)))</f>
        <v>0</v>
      </c>
      <c r="M124" s="420">
        <f>IF( $F124=0,0,((($F124/$E$119)*'PLAN DE ADQUISICIONES'!K$48)*($G124/$F124)))</f>
        <v>0</v>
      </c>
      <c r="N124" s="420">
        <f>IF( $F124=0,0,((($F124/$E$119)*'PLAN DE ADQUISICIONES'!L$48)*($G124/$F124)))</f>
        <v>0</v>
      </c>
      <c r="O124" s="420">
        <f>IF( $F124=0,0,((($F124/$E$119)*'PLAN DE ADQUISICIONES'!M$48)*($G124/$F124)))</f>
        <v>0</v>
      </c>
      <c r="P124" s="420">
        <f>IF( $F124=0,0,((($F124/$E$119)*'PLAN DE ADQUISICIONES'!N$48)*($G124/$F124)))</f>
        <v>0</v>
      </c>
      <c r="Q124" s="420">
        <f>IF( $F124=0,0,((($F124/$E$119)*'PLAN DE ADQUISICIONES'!O$48)*($G124/$F124)))</f>
        <v>0</v>
      </c>
      <c r="R124" s="420">
        <f>IF( $F124=0,0,((($F124/$E$119)*'PLAN DE ADQUISICIONES'!P$48)*($G124/$F124)))</f>
        <v>0</v>
      </c>
      <c r="S124" s="420">
        <f>IF( $F124=0,0,((($F124/$E$119)*'PLAN DE ADQUISICIONES'!Q$48)*($G124/$F124)))</f>
        <v>0</v>
      </c>
      <c r="T124" s="421">
        <f>H124+I124+J124+K124+L124+M124+N124+O124+P124+Q124+R124+S124</f>
        <v>0</v>
      </c>
      <c r="U124" s="425">
        <f>IF( $F124=0,0,((($F124/$E$119)*'PLAN DE ADQUISICIONES'!R$48)*($G124/$F124)))</f>
        <v>0</v>
      </c>
      <c r="V124" s="420">
        <f>IF( $F124=0,0,((($F124/$E$119)*'PLAN DE ADQUISICIONES'!S$48)*($G124/$F124)))</f>
        <v>0</v>
      </c>
      <c r="W124" s="420">
        <f>IF( $F124=0,0,((($F124/$E$119)*'PLAN DE ADQUISICIONES'!T$48)*($G124/$F124)))</f>
        <v>0</v>
      </c>
      <c r="X124" s="420">
        <f>IF( $F124=0,0,((($F124/$E$119)*'PLAN DE ADQUISICIONES'!U$48)*($G124/$F124)))</f>
        <v>0</v>
      </c>
      <c r="Y124" s="420">
        <f>IF( $F124=0,0,((($F124/$E$119)*'PLAN DE ADQUISICIONES'!V$48)*($G124/$F124)))</f>
        <v>0</v>
      </c>
      <c r="Z124" s="420">
        <f>IF( $F124=0,0,((($F124/$E$119)*'PLAN DE ADQUISICIONES'!W$48)*($G124/$F124)))</f>
        <v>0</v>
      </c>
      <c r="AA124" s="420">
        <f>IF( $F124=0,0,((($F124/$E$119)*'PLAN DE ADQUISICIONES'!X$48)*($G124/$F124)))</f>
        <v>0</v>
      </c>
      <c r="AB124" s="420">
        <f>IF( $F124=0,0,((($F124/$E$119)*'PLAN DE ADQUISICIONES'!Y$48)*($G124/$F124)))</f>
        <v>0</v>
      </c>
      <c r="AC124" s="420">
        <f>IF( $F124=0,0,((($F124/$E$119)*'PLAN DE ADQUISICIONES'!Z$48)*($G124/$F124)))</f>
        <v>0</v>
      </c>
      <c r="AD124" s="420">
        <f>IF( $F124=0,0,((($F124/$E$119)*'PLAN DE ADQUISICIONES'!AA$48)*($G124/$F124)))</f>
        <v>0</v>
      </c>
      <c r="AE124" s="420">
        <f>IF( $F124=0,0,((($F124/$E$119)*'PLAN DE ADQUISICIONES'!AB$48)*($G124/$F124)))</f>
        <v>0</v>
      </c>
      <c r="AF124" s="420">
        <f>IF( $F124=0,0,((($F124/$E$119)*'PLAN DE ADQUISICIONES'!AC$48)*($G124/$F124)))</f>
        <v>0</v>
      </c>
      <c r="AG124" s="423">
        <f>U124+V124+W124+X124+Y124+Z124+AA124+AB124+AC124+AD124+AE124+AF124</f>
        <v>0</v>
      </c>
      <c r="AH124" s="424">
        <f>IF( $F124=0,0,((($F124/$E$119)*'PLAN DE ADQUISICIONES'!AD$48)*($G124/$F124)))</f>
        <v>0</v>
      </c>
      <c r="AI124" s="420">
        <f>IF( $F124=0,0,((($F124/$E$119)*'PLAN DE ADQUISICIONES'!AE$48)*($G124/$F124)))</f>
        <v>0</v>
      </c>
      <c r="AJ124" s="420">
        <f>IF( $F124=0,0,((($F124/$E$119)*'PLAN DE ADQUISICIONES'!AF$48)*($G124/$F124)))</f>
        <v>0</v>
      </c>
      <c r="AK124" s="420">
        <f>IF( $F124=0,0,((($F124/$E$119)*'PLAN DE ADQUISICIONES'!AG$48)*($G124/$F124)))</f>
        <v>0</v>
      </c>
      <c r="AL124" s="420">
        <f>IF( $F124=0,0,((($F124/$E$119)*'PLAN DE ADQUISICIONES'!AH$48)*($G124/$F124)))</f>
        <v>0</v>
      </c>
      <c r="AM124" s="420">
        <f>IF( $F124=0,0,((($F124/$E$119)*'PLAN DE ADQUISICIONES'!AI$48)*($G124/$F124)))</f>
        <v>0</v>
      </c>
      <c r="AN124" s="420">
        <f>IF( $F124=0,0,((($F124/$E$119)*'PLAN DE ADQUISICIONES'!AJ$48)*($G124/$F124)))</f>
        <v>0</v>
      </c>
      <c r="AO124" s="420">
        <f>IF( $F124=0,0,((($F124/$E$119)*'PLAN DE ADQUISICIONES'!AK$48)*($G124/$F124)))</f>
        <v>0</v>
      </c>
      <c r="AP124" s="420">
        <f>IF( $F124=0,0,((($F124/$E$119)*'PLAN DE ADQUISICIONES'!AL$48)*($G124/$F124)))</f>
        <v>0</v>
      </c>
      <c r="AQ124" s="420">
        <f>IF( $F124=0,0,((($F124/$E$119)*'PLAN DE ADQUISICIONES'!AM$48)*($G124/$F124)))</f>
        <v>0</v>
      </c>
      <c r="AR124" s="420">
        <f>IF( $F124=0,0,((($F124/$E$119)*'PLAN DE ADQUISICIONES'!AN$48)*($G124/$F124)))</f>
        <v>0</v>
      </c>
      <c r="AS124" s="420">
        <f>IF( $F124=0,0,((($F124/$E$119)*'PLAN DE ADQUISICIONES'!AO$48)*($G124/$F124)))</f>
        <v>0</v>
      </c>
      <c r="AT124" s="423">
        <f>AH124+AI124+AJ124+AK124+AL124+AM124+AN124+AO124+AP124+AQ124+AR124+AS124</f>
        <v>0</v>
      </c>
      <c r="AU124" s="426">
        <f>AS124+AR124+AQ124+AP124+AO124+AN124+AM124+AL124+AK124+AJ124+AI124+AH124+AF124+AE124+AD124+AC124+AB124+AA124+Z124+Y124+X124+W124+V124+U124+S124+R124+Q124+P124+O124+N124+M124+L124+K124+J124+I124+H124</f>
        <v>0</v>
      </c>
      <c r="AV124" s="392">
        <f t="shared" si="24"/>
        <v>0</v>
      </c>
    </row>
    <row r="125" spans="2:48" s="60" customFormat="1" ht="12.75" customHeight="1" x14ac:dyDescent="0.25">
      <c r="B125" s="406" t="str">
        <f>+'FORMATO COSTEO C2'!C110</f>
        <v>2.1.4</v>
      </c>
      <c r="C125" s="430">
        <f>+'FORMATO COSTEO C2'!B110</f>
        <v>0</v>
      </c>
      <c r="D125" s="434" t="str">
        <f>+'FORMATO COSTEO C2'!D110</f>
        <v>Unidad medida</v>
      </c>
      <c r="E125" s="409">
        <f>+'FORMATO COSTEO C2'!E110</f>
        <v>0</v>
      </c>
      <c r="F125" s="410">
        <f>SUM(F126:F130)</f>
        <v>0</v>
      </c>
      <c r="G125" s="413">
        <f t="shared" ref="G125:AS125" si="35">SUM(G126:G130)</f>
        <v>0</v>
      </c>
      <c r="H125" s="414">
        <f t="shared" si="35"/>
        <v>0</v>
      </c>
      <c r="I125" s="410">
        <f t="shared" si="35"/>
        <v>0</v>
      </c>
      <c r="J125" s="410">
        <f t="shared" si="35"/>
        <v>0</v>
      </c>
      <c r="K125" s="410">
        <f t="shared" si="35"/>
        <v>0</v>
      </c>
      <c r="L125" s="410">
        <f t="shared" si="35"/>
        <v>0</v>
      </c>
      <c r="M125" s="410">
        <f t="shared" si="35"/>
        <v>0</v>
      </c>
      <c r="N125" s="410">
        <f t="shared" si="35"/>
        <v>0</v>
      </c>
      <c r="O125" s="410">
        <f t="shared" si="35"/>
        <v>0</v>
      </c>
      <c r="P125" s="410">
        <f t="shared" si="35"/>
        <v>0</v>
      </c>
      <c r="Q125" s="410">
        <f t="shared" si="35"/>
        <v>0</v>
      </c>
      <c r="R125" s="410">
        <f t="shared" si="35"/>
        <v>0</v>
      </c>
      <c r="S125" s="410">
        <f t="shared" si="35"/>
        <v>0</v>
      </c>
      <c r="T125" s="411">
        <f>SUM(T126:T130)</f>
        <v>0</v>
      </c>
      <c r="U125" s="412">
        <f t="shared" si="35"/>
        <v>0</v>
      </c>
      <c r="V125" s="410">
        <f t="shared" si="35"/>
        <v>0</v>
      </c>
      <c r="W125" s="410">
        <f t="shared" si="35"/>
        <v>0</v>
      </c>
      <c r="X125" s="410">
        <f t="shared" si="35"/>
        <v>0</v>
      </c>
      <c r="Y125" s="410">
        <f t="shared" si="35"/>
        <v>0</v>
      </c>
      <c r="Z125" s="410">
        <f t="shared" si="35"/>
        <v>0</v>
      </c>
      <c r="AA125" s="410">
        <f t="shared" si="35"/>
        <v>0</v>
      </c>
      <c r="AB125" s="410">
        <f t="shared" si="35"/>
        <v>0</v>
      </c>
      <c r="AC125" s="410">
        <f t="shared" si="35"/>
        <v>0</v>
      </c>
      <c r="AD125" s="410">
        <f t="shared" si="35"/>
        <v>0</v>
      </c>
      <c r="AE125" s="410">
        <f t="shared" si="35"/>
        <v>0</v>
      </c>
      <c r="AF125" s="410">
        <f t="shared" si="35"/>
        <v>0</v>
      </c>
      <c r="AG125" s="413">
        <f t="shared" si="35"/>
        <v>0</v>
      </c>
      <c r="AH125" s="414">
        <f t="shared" si="35"/>
        <v>0</v>
      </c>
      <c r="AI125" s="410">
        <f t="shared" si="35"/>
        <v>0</v>
      </c>
      <c r="AJ125" s="410">
        <f t="shared" si="35"/>
        <v>0</v>
      </c>
      <c r="AK125" s="410">
        <f t="shared" si="35"/>
        <v>0</v>
      </c>
      <c r="AL125" s="410">
        <f t="shared" si="35"/>
        <v>0</v>
      </c>
      <c r="AM125" s="410">
        <f t="shared" si="35"/>
        <v>0</v>
      </c>
      <c r="AN125" s="410">
        <f t="shared" si="35"/>
        <v>0</v>
      </c>
      <c r="AO125" s="410">
        <f t="shared" si="35"/>
        <v>0</v>
      </c>
      <c r="AP125" s="410">
        <f t="shared" si="35"/>
        <v>0</v>
      </c>
      <c r="AQ125" s="410">
        <f t="shared" si="35"/>
        <v>0</v>
      </c>
      <c r="AR125" s="410">
        <f t="shared" si="35"/>
        <v>0</v>
      </c>
      <c r="AS125" s="410">
        <f t="shared" si="35"/>
        <v>0</v>
      </c>
      <c r="AT125" s="413">
        <f>SUM(AT126:AT130)</f>
        <v>0</v>
      </c>
      <c r="AU125" s="415">
        <f>SUM(AU126:AU130)</f>
        <v>0</v>
      </c>
      <c r="AV125" s="392">
        <f t="shared" si="24"/>
        <v>0</v>
      </c>
    </row>
    <row r="126" spans="2:48" s="60" customFormat="1" ht="12.75" customHeight="1" x14ac:dyDescent="0.25">
      <c r="B126" s="416" t="str">
        <f>+'FORMATO COSTEO C2'!C112</f>
        <v>2.1.4.1</v>
      </c>
      <c r="C126" s="417" t="str">
        <f>+'FORMATO COSTEO C2'!B112</f>
        <v>Categoría de gasto</v>
      </c>
      <c r="D126" s="428"/>
      <c r="E126" s="429"/>
      <c r="F126" s="420">
        <f>+'FORMATO COSTEO C2'!G112</f>
        <v>0</v>
      </c>
      <c r="G126" s="423">
        <f>+'FORMATO COSTEO C2'!O112</f>
        <v>0</v>
      </c>
      <c r="H126" s="560">
        <f>IF( $F126=0,0,((($F126/$E$125)*'PLAN DE ADQUISICIONES'!F$49)*($G126/$F126)))</f>
        <v>0</v>
      </c>
      <c r="I126" s="420">
        <f>IF( $F126=0,0,((($F126/$E$125)*'PLAN DE ADQUISICIONES'!G$49)*($G126/$F126)))</f>
        <v>0</v>
      </c>
      <c r="J126" s="420">
        <f>IF( $F126=0,0,((($F126/$E$125)*'PLAN DE ADQUISICIONES'!H$49)*($G126/$F126)))</f>
        <v>0</v>
      </c>
      <c r="K126" s="420">
        <f>IF( $F126=0,0,((($F126/$E$125)*'PLAN DE ADQUISICIONES'!I$49)*($G126/$F126)))</f>
        <v>0</v>
      </c>
      <c r="L126" s="420">
        <f>IF( $F126=0,0,((($F126/$E$125)*'PLAN DE ADQUISICIONES'!J$49)*($G126/$F126)))</f>
        <v>0</v>
      </c>
      <c r="M126" s="420">
        <f>IF( $F126=0,0,((($F126/$E$125)*'PLAN DE ADQUISICIONES'!K$49)*($G126/$F126)))</f>
        <v>0</v>
      </c>
      <c r="N126" s="420">
        <f>IF( $F126=0,0,((($F126/$E$125)*'PLAN DE ADQUISICIONES'!L$49)*($G126/$F126)))</f>
        <v>0</v>
      </c>
      <c r="O126" s="420">
        <f>IF( $F126=0,0,((($F126/$E$125)*'PLAN DE ADQUISICIONES'!M$49)*($G126/$F126)))</f>
        <v>0</v>
      </c>
      <c r="P126" s="420">
        <f>IF( $F126=0,0,((($F126/$E$125)*'PLAN DE ADQUISICIONES'!N$49)*($G126/$F126)))</f>
        <v>0</v>
      </c>
      <c r="Q126" s="420">
        <f>IF( $F126=0,0,((($F126/$E$125)*'PLAN DE ADQUISICIONES'!O$49)*($G126/$F126)))</f>
        <v>0</v>
      </c>
      <c r="R126" s="420">
        <f>IF( $F126=0,0,((($F126/$E$125)*'PLAN DE ADQUISICIONES'!P$49)*($G126/$F126)))</f>
        <v>0</v>
      </c>
      <c r="S126" s="420">
        <f>IF( $F126=0,0,((($F126/$E$125)*'PLAN DE ADQUISICIONES'!Q$49)*($G126/$F126)))</f>
        <v>0</v>
      </c>
      <c r="T126" s="421">
        <f>H126+I126+J126+K126+L126+M126+N126+O126+P126+Q126+R126+S126</f>
        <v>0</v>
      </c>
      <c r="U126" s="425">
        <f>IF( $F126=0,0,((($F126/$E$125)*'PLAN DE ADQUISICIONES'!R$49)*($G126/$F126)))</f>
        <v>0</v>
      </c>
      <c r="V126" s="420">
        <f>IF( $F126=0,0,((($F126/$E$125)*'PLAN DE ADQUISICIONES'!S$49)*($G126/$F126)))</f>
        <v>0</v>
      </c>
      <c r="W126" s="420">
        <f>IF( $F126=0,0,((($F126/$E$125)*'PLAN DE ADQUISICIONES'!T$49)*($G126/$F126)))</f>
        <v>0</v>
      </c>
      <c r="X126" s="420">
        <f>IF( $F126=0,0,((($F126/$E$125)*'PLAN DE ADQUISICIONES'!U$49)*($G126/$F126)))</f>
        <v>0</v>
      </c>
      <c r="Y126" s="420">
        <f>IF( $F126=0,0,((($F126/$E$125)*'PLAN DE ADQUISICIONES'!V$49)*($G126/$F126)))</f>
        <v>0</v>
      </c>
      <c r="Z126" s="420">
        <f>IF( $F126=0,0,((($F126/$E$125)*'PLAN DE ADQUISICIONES'!W$49)*($G126/$F126)))</f>
        <v>0</v>
      </c>
      <c r="AA126" s="420">
        <f>IF( $F126=0,0,((($F126/$E$125)*'PLAN DE ADQUISICIONES'!X$49)*($G126/$F126)))</f>
        <v>0</v>
      </c>
      <c r="AB126" s="420">
        <f>IF( $F126=0,0,((($F126/$E$125)*'PLAN DE ADQUISICIONES'!Y$49)*($G126/$F126)))</f>
        <v>0</v>
      </c>
      <c r="AC126" s="420">
        <f>IF( $F126=0,0,((($F126/$E$125)*'PLAN DE ADQUISICIONES'!Z$49)*($G126/$F126)))</f>
        <v>0</v>
      </c>
      <c r="AD126" s="420">
        <f>IF( $F126=0,0,((($F126/$E$125)*'PLAN DE ADQUISICIONES'!AA$49)*($G126/$F126)))</f>
        <v>0</v>
      </c>
      <c r="AE126" s="420">
        <f>IF( $F126=0,0,((($F126/$E$125)*'PLAN DE ADQUISICIONES'!AB$49)*($G126/$F126)))</f>
        <v>0</v>
      </c>
      <c r="AF126" s="420">
        <f>IF( $F126=0,0,((($F126/$E$125)*'PLAN DE ADQUISICIONES'!AC$49)*($G126/$F126)))</f>
        <v>0</v>
      </c>
      <c r="AG126" s="423">
        <f>U126+V126+W126+X126+Y126+Z126+AA126+AB126+AC126+AD126+AE126+AF126</f>
        <v>0</v>
      </c>
      <c r="AH126" s="424">
        <f>IF( $F126=0,0,((($F126/$E$125)*'PLAN DE ADQUISICIONES'!AD$49)*($G126/$F126)))</f>
        <v>0</v>
      </c>
      <c r="AI126" s="420">
        <f>IF( $F126=0,0,((($F126/$E$125)*'PLAN DE ADQUISICIONES'!AE$49)*($G126/$F126)))</f>
        <v>0</v>
      </c>
      <c r="AJ126" s="420">
        <f>IF( $F126=0,0,((($F126/$E$125)*'PLAN DE ADQUISICIONES'!AF$49)*($G126/$F126)))</f>
        <v>0</v>
      </c>
      <c r="AK126" s="420">
        <f>IF( $F126=0,0,((($F126/$E$125)*'PLAN DE ADQUISICIONES'!AG$49)*($G126/$F126)))</f>
        <v>0</v>
      </c>
      <c r="AL126" s="420">
        <f>IF( $F126=0,0,((($F126/$E$125)*'PLAN DE ADQUISICIONES'!AH$49)*($G126/$F126)))</f>
        <v>0</v>
      </c>
      <c r="AM126" s="420">
        <f>IF( $F126=0,0,((($F126/$E$125)*'PLAN DE ADQUISICIONES'!AI$49)*($G126/$F126)))</f>
        <v>0</v>
      </c>
      <c r="AN126" s="420">
        <f>IF( $F126=0,0,((($F126/$E$125)*'PLAN DE ADQUISICIONES'!AJ$49)*($G126/$F126)))</f>
        <v>0</v>
      </c>
      <c r="AO126" s="420">
        <f>IF( $F126=0,0,((($F126/$E$125)*'PLAN DE ADQUISICIONES'!AK$49)*($G126/$F126)))</f>
        <v>0</v>
      </c>
      <c r="AP126" s="420">
        <f>IF( $F126=0,0,((($F126/$E$125)*'PLAN DE ADQUISICIONES'!AL$49)*($G126/$F126)))</f>
        <v>0</v>
      </c>
      <c r="AQ126" s="420">
        <f>IF( $F126=0,0,((($F126/$E$125)*'PLAN DE ADQUISICIONES'!AM$49)*($G126/$F126)))</f>
        <v>0</v>
      </c>
      <c r="AR126" s="420">
        <f>IF( $F126=0,0,((($F126/$E$125)*'PLAN DE ADQUISICIONES'!AN$49)*($G126/$F126)))</f>
        <v>0</v>
      </c>
      <c r="AS126" s="420">
        <f>IF( $F126=0,0,((($F126/$E$125)*'PLAN DE ADQUISICIONES'!AO$49)*($G126/$F126)))</f>
        <v>0</v>
      </c>
      <c r="AT126" s="423">
        <f>AH126+AI126+AJ126+AK126+AL126+AM126+AN126+AO126+AP126+AQ126+AR126+AS126</f>
        <v>0</v>
      </c>
      <c r="AU126" s="426">
        <f>AS126+AR126+AQ126+AP126+AO126+AN126+AM126+AL126+AK126+AJ126+AI126+AH126+AF126+AE126+AD126+AC126+AB126+AA126+Z126+Y126+X126+W126+V126+U126+S126+R126+Q126+P126+O126+N126+M126+L126+K126+J126+I126+H126</f>
        <v>0</v>
      </c>
      <c r="AV126" s="392">
        <f t="shared" si="24"/>
        <v>0</v>
      </c>
    </row>
    <row r="127" spans="2:48" s="60" customFormat="1" ht="12.75" customHeight="1" x14ac:dyDescent="0.25">
      <c r="B127" s="416" t="str">
        <f>+'FORMATO COSTEO C2'!C118</f>
        <v>2.1.4.2</v>
      </c>
      <c r="C127" s="417" t="str">
        <f>+'FORMATO COSTEO C2'!B118</f>
        <v>Categoría de gasto</v>
      </c>
      <c r="D127" s="428"/>
      <c r="E127" s="429"/>
      <c r="F127" s="420">
        <f>+'FORMATO COSTEO C2'!G118</f>
        <v>0</v>
      </c>
      <c r="G127" s="423">
        <f>+'FORMATO COSTEO C2'!O118</f>
        <v>0</v>
      </c>
      <c r="H127" s="424">
        <f>IF( $F127=0,0,((($F127/$E$125)*'PLAN DE ADQUISICIONES'!F$49)*($G127/$F127)))</f>
        <v>0</v>
      </c>
      <c r="I127" s="420">
        <f>IF( $F127=0,0,((($F127/$E$125)*'PLAN DE ADQUISICIONES'!G$49)*($G127/$F127)))</f>
        <v>0</v>
      </c>
      <c r="J127" s="420">
        <f>IF( $F127=0,0,((($F127/$E$125)*'PLAN DE ADQUISICIONES'!H$49)*($G127/$F127)))</f>
        <v>0</v>
      </c>
      <c r="K127" s="420">
        <f>IF( $F127=0,0,((($F127/$E$125)*'PLAN DE ADQUISICIONES'!I$49)*($G127/$F127)))</f>
        <v>0</v>
      </c>
      <c r="L127" s="420">
        <f>IF( $F127=0,0,((($F127/$E$125)*'PLAN DE ADQUISICIONES'!J$49)*($G127/$F127)))</f>
        <v>0</v>
      </c>
      <c r="M127" s="420">
        <f>IF( $F127=0,0,((($F127/$E$125)*'PLAN DE ADQUISICIONES'!K$49)*($G127/$F127)))</f>
        <v>0</v>
      </c>
      <c r="N127" s="420">
        <f>IF( $F127=0,0,((($F127/$E$125)*'PLAN DE ADQUISICIONES'!L$49)*($G127/$F127)))</f>
        <v>0</v>
      </c>
      <c r="O127" s="420">
        <f>IF( $F127=0,0,((($F127/$E$125)*'PLAN DE ADQUISICIONES'!M$49)*($G127/$F127)))</f>
        <v>0</v>
      </c>
      <c r="P127" s="420">
        <f>IF( $F127=0,0,((($F127/$E$125)*'PLAN DE ADQUISICIONES'!N$49)*($G127/$F127)))</f>
        <v>0</v>
      </c>
      <c r="Q127" s="420">
        <f>IF( $F127=0,0,((($F127/$E$125)*'PLAN DE ADQUISICIONES'!O$49)*($G127/$F127)))</f>
        <v>0</v>
      </c>
      <c r="R127" s="420">
        <f>IF( $F127=0,0,((($F127/$E$125)*'PLAN DE ADQUISICIONES'!P$49)*($G127/$F127)))</f>
        <v>0</v>
      </c>
      <c r="S127" s="420">
        <f>IF( $F127=0,0,((($F127/$E$125)*'PLAN DE ADQUISICIONES'!Q$49)*($G127/$F127)))</f>
        <v>0</v>
      </c>
      <c r="T127" s="421">
        <f>H127+I127+J127+K127+L127+M127+N127+O127+P127+Q127+R127+S127</f>
        <v>0</v>
      </c>
      <c r="U127" s="425">
        <f>IF( $F127=0,0,((($F127/$E$125)*'PLAN DE ADQUISICIONES'!R$49)*($G127/$F127)))</f>
        <v>0</v>
      </c>
      <c r="V127" s="420">
        <f>IF( $F127=0,0,((($F127/$E$125)*'PLAN DE ADQUISICIONES'!S$49)*($G127/$F127)))</f>
        <v>0</v>
      </c>
      <c r="W127" s="420">
        <f>IF( $F127=0,0,((($F127/$E$125)*'PLAN DE ADQUISICIONES'!T$49)*($G127/$F127)))</f>
        <v>0</v>
      </c>
      <c r="X127" s="420">
        <f>IF( $F127=0,0,((($F127/$E$125)*'PLAN DE ADQUISICIONES'!U$49)*($G127/$F127)))</f>
        <v>0</v>
      </c>
      <c r="Y127" s="420">
        <f>IF( $F127=0,0,((($F127/$E$125)*'PLAN DE ADQUISICIONES'!V$49)*($G127/$F127)))</f>
        <v>0</v>
      </c>
      <c r="Z127" s="420">
        <f>IF( $F127=0,0,((($F127/$E$125)*'PLAN DE ADQUISICIONES'!W$49)*($G127/$F127)))</f>
        <v>0</v>
      </c>
      <c r="AA127" s="420">
        <f>IF( $F127=0,0,((($F127/$E$125)*'PLAN DE ADQUISICIONES'!X$49)*($G127/$F127)))</f>
        <v>0</v>
      </c>
      <c r="AB127" s="420">
        <f>IF( $F127=0,0,((($F127/$E$125)*'PLAN DE ADQUISICIONES'!Y$49)*($G127/$F127)))</f>
        <v>0</v>
      </c>
      <c r="AC127" s="420">
        <f>IF( $F127=0,0,((($F127/$E$125)*'PLAN DE ADQUISICIONES'!Z$49)*($G127/$F127)))</f>
        <v>0</v>
      </c>
      <c r="AD127" s="420">
        <f>IF( $F127=0,0,((($F127/$E$125)*'PLAN DE ADQUISICIONES'!AA$49)*($G127/$F127)))</f>
        <v>0</v>
      </c>
      <c r="AE127" s="420">
        <f>IF( $F127=0,0,((($F127/$E$125)*'PLAN DE ADQUISICIONES'!AB$49)*($G127/$F127)))</f>
        <v>0</v>
      </c>
      <c r="AF127" s="420">
        <f>IF( $F127=0,0,((($F127/$E$125)*'PLAN DE ADQUISICIONES'!AC$49)*($G127/$F127)))</f>
        <v>0</v>
      </c>
      <c r="AG127" s="423">
        <f>U127+V127+W127+X127+Y127+Z127+AA127+AB127+AC127+AD127+AE127+AF127</f>
        <v>0</v>
      </c>
      <c r="AH127" s="424">
        <f>IF( $F127=0,0,((($F127/$E$125)*'PLAN DE ADQUISICIONES'!AD$49)*($G127/$F127)))</f>
        <v>0</v>
      </c>
      <c r="AI127" s="420">
        <f>IF( $F127=0,0,((($F127/$E$125)*'PLAN DE ADQUISICIONES'!AE$49)*($G127/$F127)))</f>
        <v>0</v>
      </c>
      <c r="AJ127" s="420">
        <f>IF( $F127=0,0,((($F127/$E$125)*'PLAN DE ADQUISICIONES'!AF$49)*($G127/$F127)))</f>
        <v>0</v>
      </c>
      <c r="AK127" s="420">
        <f>IF( $F127=0,0,((($F127/$E$125)*'PLAN DE ADQUISICIONES'!AG$49)*($G127/$F127)))</f>
        <v>0</v>
      </c>
      <c r="AL127" s="420">
        <f>IF( $F127=0,0,((($F127/$E$125)*'PLAN DE ADQUISICIONES'!AH$49)*($G127/$F127)))</f>
        <v>0</v>
      </c>
      <c r="AM127" s="420">
        <f>IF( $F127=0,0,((($F127/$E$125)*'PLAN DE ADQUISICIONES'!AI$49)*($G127/$F127)))</f>
        <v>0</v>
      </c>
      <c r="AN127" s="420">
        <f>IF( $F127=0,0,((($F127/$E$125)*'PLAN DE ADQUISICIONES'!AJ$49)*($G127/$F127)))</f>
        <v>0</v>
      </c>
      <c r="AO127" s="420">
        <f>IF( $F127=0,0,((($F127/$E$125)*'PLAN DE ADQUISICIONES'!AK$49)*($G127/$F127)))</f>
        <v>0</v>
      </c>
      <c r="AP127" s="420">
        <f>IF( $F127=0,0,((($F127/$E$125)*'PLAN DE ADQUISICIONES'!AL$49)*($G127/$F127)))</f>
        <v>0</v>
      </c>
      <c r="AQ127" s="420">
        <f>IF( $F127=0,0,((($F127/$E$125)*'PLAN DE ADQUISICIONES'!AM$49)*($G127/$F127)))</f>
        <v>0</v>
      </c>
      <c r="AR127" s="420">
        <f>IF( $F127=0,0,((($F127/$E$125)*'PLAN DE ADQUISICIONES'!AN$49)*($G127/$F127)))</f>
        <v>0</v>
      </c>
      <c r="AS127" s="420">
        <f>IF( $F127=0,0,((($F127/$E$125)*'PLAN DE ADQUISICIONES'!AO$49)*($G127/$F127)))</f>
        <v>0</v>
      </c>
      <c r="AT127" s="423">
        <f>AH127+AI127+AJ127+AK127+AL127+AM127+AN127+AO127+AP127+AQ127+AR127+AS127</f>
        <v>0</v>
      </c>
      <c r="AU127" s="426">
        <f>AS127+AR127+AQ127+AP127+AO127+AN127+AM127+AL127+AK127+AJ127+AI127+AH127+AF127+AE127+AD127+AC127+AB127+AA127+Z127+Y127+X127+W127+V127+U127+S127+R127+Q127+P127+O127+N127+M127+L127+K127+J127+I127+H127</f>
        <v>0</v>
      </c>
      <c r="AV127" s="392">
        <f t="shared" si="24"/>
        <v>0</v>
      </c>
    </row>
    <row r="128" spans="2:48" s="60" customFormat="1" ht="12.75" customHeight="1" x14ac:dyDescent="0.25">
      <c r="B128" s="416" t="str">
        <f>+'FORMATO COSTEO C2'!C124</f>
        <v>2.1.4.3</v>
      </c>
      <c r="C128" s="417" t="str">
        <f>+'FORMATO COSTEO C2'!B124</f>
        <v>Categoría de gasto</v>
      </c>
      <c r="D128" s="428"/>
      <c r="E128" s="429"/>
      <c r="F128" s="420">
        <f>+'FORMATO COSTEO C2'!G124</f>
        <v>0</v>
      </c>
      <c r="G128" s="423">
        <f>+'FORMATO COSTEO C2'!O124</f>
        <v>0</v>
      </c>
      <c r="H128" s="424">
        <f>IF( $F128=0,0,((($F128/$E$125)*'PLAN DE ADQUISICIONES'!F$49)*($G128/$F128)))</f>
        <v>0</v>
      </c>
      <c r="I128" s="420">
        <f>IF( $F128=0,0,((($F128/$E$125)*'PLAN DE ADQUISICIONES'!G$49)*($G128/$F128)))</f>
        <v>0</v>
      </c>
      <c r="J128" s="420">
        <f>IF( $F128=0,0,((($F128/$E$125)*'PLAN DE ADQUISICIONES'!H$49)*($G128/$F128)))</f>
        <v>0</v>
      </c>
      <c r="K128" s="420">
        <f>IF( $F128=0,0,((($F128/$E$125)*'PLAN DE ADQUISICIONES'!I$49)*($G128/$F128)))</f>
        <v>0</v>
      </c>
      <c r="L128" s="420">
        <f>IF( $F128=0,0,((($F128/$E$125)*'PLAN DE ADQUISICIONES'!J$49)*($G128/$F128)))</f>
        <v>0</v>
      </c>
      <c r="M128" s="420">
        <f>IF( $F128=0,0,((($F128/$E$125)*'PLAN DE ADQUISICIONES'!K$49)*($G128/$F128)))</f>
        <v>0</v>
      </c>
      <c r="N128" s="420">
        <f>IF( $F128=0,0,((($F128/$E$125)*'PLAN DE ADQUISICIONES'!L$49)*($G128/$F128)))</f>
        <v>0</v>
      </c>
      <c r="O128" s="420">
        <f>IF( $F128=0,0,((($F128/$E$125)*'PLAN DE ADQUISICIONES'!M$49)*($G128/$F128)))</f>
        <v>0</v>
      </c>
      <c r="P128" s="420">
        <f>IF( $F128=0,0,((($F128/$E$125)*'PLAN DE ADQUISICIONES'!N$49)*($G128/$F128)))</f>
        <v>0</v>
      </c>
      <c r="Q128" s="420">
        <f>IF( $F128=0,0,((($F128/$E$125)*'PLAN DE ADQUISICIONES'!O$49)*($G128/$F128)))</f>
        <v>0</v>
      </c>
      <c r="R128" s="420">
        <f>IF( $F128=0,0,((($F128/$E$125)*'PLAN DE ADQUISICIONES'!P$49)*($G128/$F128)))</f>
        <v>0</v>
      </c>
      <c r="S128" s="420">
        <f>IF( $F128=0,0,((($F128/$E$125)*'PLAN DE ADQUISICIONES'!Q$49)*($G128/$F128)))</f>
        <v>0</v>
      </c>
      <c r="T128" s="421">
        <f>H128+I128+J128+K128+L128+M128+N128+O128+P128+Q128+R128+S128</f>
        <v>0</v>
      </c>
      <c r="U128" s="425">
        <f>IF( $F128=0,0,((($F128/$E$125)*'PLAN DE ADQUISICIONES'!R$49)*($G128/$F128)))</f>
        <v>0</v>
      </c>
      <c r="V128" s="420">
        <f>IF( $F128=0,0,((($F128/$E$125)*'PLAN DE ADQUISICIONES'!S$49)*($G128/$F128)))</f>
        <v>0</v>
      </c>
      <c r="W128" s="420">
        <f>IF( $F128=0,0,((($F128/$E$125)*'PLAN DE ADQUISICIONES'!T$49)*($G128/$F128)))</f>
        <v>0</v>
      </c>
      <c r="X128" s="420">
        <f>IF( $F128=0,0,((($F128/$E$125)*'PLAN DE ADQUISICIONES'!U$49)*($G128/$F128)))</f>
        <v>0</v>
      </c>
      <c r="Y128" s="420">
        <f>IF( $F128=0,0,((($F128/$E$125)*'PLAN DE ADQUISICIONES'!V$49)*($G128/$F128)))</f>
        <v>0</v>
      </c>
      <c r="Z128" s="420">
        <f>IF( $F128=0,0,((($F128/$E$125)*'PLAN DE ADQUISICIONES'!W$49)*($G128/$F128)))</f>
        <v>0</v>
      </c>
      <c r="AA128" s="420">
        <f>IF( $F128=0,0,((($F128/$E$125)*'PLAN DE ADQUISICIONES'!X$49)*($G128/$F128)))</f>
        <v>0</v>
      </c>
      <c r="AB128" s="420">
        <f>IF( $F128=0,0,((($F128/$E$125)*'PLAN DE ADQUISICIONES'!Y$49)*($G128/$F128)))</f>
        <v>0</v>
      </c>
      <c r="AC128" s="420">
        <f>IF( $F128=0,0,((($F128/$E$125)*'PLAN DE ADQUISICIONES'!Z$49)*($G128/$F128)))</f>
        <v>0</v>
      </c>
      <c r="AD128" s="420">
        <f>IF( $F128=0,0,((($F128/$E$125)*'PLAN DE ADQUISICIONES'!AA$49)*($G128/$F128)))</f>
        <v>0</v>
      </c>
      <c r="AE128" s="420">
        <f>IF( $F128=0,0,((($F128/$E$125)*'PLAN DE ADQUISICIONES'!AB$49)*($G128/$F128)))</f>
        <v>0</v>
      </c>
      <c r="AF128" s="420">
        <f>IF( $F128=0,0,((($F128/$E$125)*'PLAN DE ADQUISICIONES'!AC$49)*($G128/$F128)))</f>
        <v>0</v>
      </c>
      <c r="AG128" s="423">
        <f>U128+V128+W128+X128+Y128+Z128+AA128+AB128+AC128+AD128+AE128+AF128</f>
        <v>0</v>
      </c>
      <c r="AH128" s="424">
        <f>IF( $F128=0,0,((($F128/$E$125)*'PLAN DE ADQUISICIONES'!AD$49)*($G128/$F128)))</f>
        <v>0</v>
      </c>
      <c r="AI128" s="420">
        <f>IF( $F128=0,0,((($F128/$E$125)*'PLAN DE ADQUISICIONES'!AE$49)*($G128/$F128)))</f>
        <v>0</v>
      </c>
      <c r="AJ128" s="420">
        <f>IF( $F128=0,0,((($F128/$E$125)*'PLAN DE ADQUISICIONES'!AF$49)*($G128/$F128)))</f>
        <v>0</v>
      </c>
      <c r="AK128" s="420">
        <f>IF( $F128=0,0,((($F128/$E$125)*'PLAN DE ADQUISICIONES'!AG$49)*($G128/$F128)))</f>
        <v>0</v>
      </c>
      <c r="AL128" s="420">
        <f>IF( $F128=0,0,((($F128/$E$125)*'PLAN DE ADQUISICIONES'!AH$49)*($G128/$F128)))</f>
        <v>0</v>
      </c>
      <c r="AM128" s="420">
        <f>IF( $F128=0,0,((($F128/$E$125)*'PLAN DE ADQUISICIONES'!AI$49)*($G128/$F128)))</f>
        <v>0</v>
      </c>
      <c r="AN128" s="420">
        <f>IF( $F128=0,0,((($F128/$E$125)*'PLAN DE ADQUISICIONES'!AJ$49)*($G128/$F128)))</f>
        <v>0</v>
      </c>
      <c r="AO128" s="420">
        <f>IF( $F128=0,0,((($F128/$E$125)*'PLAN DE ADQUISICIONES'!AK$49)*($G128/$F128)))</f>
        <v>0</v>
      </c>
      <c r="AP128" s="420">
        <f>IF( $F128=0,0,((($F128/$E$125)*'PLAN DE ADQUISICIONES'!AL$49)*($G128/$F128)))</f>
        <v>0</v>
      </c>
      <c r="AQ128" s="420">
        <f>IF( $F128=0,0,((($F128/$E$125)*'PLAN DE ADQUISICIONES'!AM$49)*($G128/$F128)))</f>
        <v>0</v>
      </c>
      <c r="AR128" s="420">
        <f>IF( $F128=0,0,((($F128/$E$125)*'PLAN DE ADQUISICIONES'!AN$49)*($G128/$F128)))</f>
        <v>0</v>
      </c>
      <c r="AS128" s="420">
        <f>IF( $F128=0,0,((($F128/$E$125)*'PLAN DE ADQUISICIONES'!AO$49)*($G128/$F128)))</f>
        <v>0</v>
      </c>
      <c r="AT128" s="423">
        <f>AH128+AI128+AJ128+AK128+AL128+AM128+AN128+AO128+AP128+AQ128+AR128+AS128</f>
        <v>0</v>
      </c>
      <c r="AU128" s="426">
        <f>AS128+AR128+AQ128+AP128+AO128+AN128+AM128+AL128+AK128+AJ128+AI128+AH128+AF128+AE128+AD128+AC128+AB128+AA128+Z128+Y128+X128+W128+V128+U128+S128+R128+Q128+P128+O128+N128+M128+L128+K128+J128+I128+H128</f>
        <v>0</v>
      </c>
      <c r="AV128" s="392">
        <f t="shared" si="24"/>
        <v>0</v>
      </c>
    </row>
    <row r="129" spans="2:48" s="60" customFormat="1" ht="12.75" customHeight="1" x14ac:dyDescent="0.25">
      <c r="B129" s="416" t="str">
        <f>+'FORMATO COSTEO C2'!C130</f>
        <v>2.1.4.4</v>
      </c>
      <c r="C129" s="417" t="str">
        <f>+'FORMATO COSTEO C2'!B130</f>
        <v>Categoría de gasto</v>
      </c>
      <c r="D129" s="428"/>
      <c r="E129" s="429"/>
      <c r="F129" s="420">
        <f>+'FORMATO COSTEO C2'!G130</f>
        <v>0</v>
      </c>
      <c r="G129" s="423">
        <f>+'FORMATO COSTEO C2'!O130</f>
        <v>0</v>
      </c>
      <c r="H129" s="424">
        <f>IF( $F129=0,0,((($F129/$E$125)*'PLAN DE ADQUISICIONES'!F$49)*($G129/$F129)))</f>
        <v>0</v>
      </c>
      <c r="I129" s="420">
        <f>IF( $F129=0,0,((($F129/$E$125)*'PLAN DE ADQUISICIONES'!G$49)*($G129/$F129)))</f>
        <v>0</v>
      </c>
      <c r="J129" s="420">
        <f>IF( $F129=0,0,((($F129/$E$125)*'PLAN DE ADQUISICIONES'!H$49)*($G129/$F129)))</f>
        <v>0</v>
      </c>
      <c r="K129" s="420">
        <f>IF( $F129=0,0,((($F129/$E$125)*'PLAN DE ADQUISICIONES'!I$49)*($G129/$F129)))</f>
        <v>0</v>
      </c>
      <c r="L129" s="420">
        <f>IF( $F129=0,0,((($F129/$E$125)*'PLAN DE ADQUISICIONES'!J$49)*($G129/$F129)))</f>
        <v>0</v>
      </c>
      <c r="M129" s="420">
        <f>IF( $F129=0,0,((($F129/$E$125)*'PLAN DE ADQUISICIONES'!K$49)*($G129/$F129)))</f>
        <v>0</v>
      </c>
      <c r="N129" s="420">
        <f>IF( $F129=0,0,((($F129/$E$125)*'PLAN DE ADQUISICIONES'!L$49)*($G129/$F129)))</f>
        <v>0</v>
      </c>
      <c r="O129" s="420">
        <f>IF( $F129=0,0,((($F129/$E$125)*'PLAN DE ADQUISICIONES'!M$49)*($G129/$F129)))</f>
        <v>0</v>
      </c>
      <c r="P129" s="420">
        <f>IF( $F129=0,0,((($F129/$E$125)*'PLAN DE ADQUISICIONES'!N$49)*($G129/$F129)))</f>
        <v>0</v>
      </c>
      <c r="Q129" s="420">
        <f>IF( $F129=0,0,((($F129/$E$125)*'PLAN DE ADQUISICIONES'!O$49)*($G129/$F129)))</f>
        <v>0</v>
      </c>
      <c r="R129" s="420">
        <f>IF( $F129=0,0,((($F129/$E$125)*'PLAN DE ADQUISICIONES'!P$49)*($G129/$F129)))</f>
        <v>0</v>
      </c>
      <c r="S129" s="420">
        <f>IF( $F129=0,0,((($F129/$E$125)*'PLAN DE ADQUISICIONES'!Q$49)*($G129/$F129)))</f>
        <v>0</v>
      </c>
      <c r="T129" s="421">
        <f>H129+I129+J129+K129+L129+M129+N129+O129+P129+Q129+R129+S129</f>
        <v>0</v>
      </c>
      <c r="U129" s="425">
        <f>IF( $F129=0,0,((($F129/$E$125)*'PLAN DE ADQUISICIONES'!R$49)*($G129/$F129)))</f>
        <v>0</v>
      </c>
      <c r="V129" s="420">
        <f>IF( $F129=0,0,((($F129/$E$125)*'PLAN DE ADQUISICIONES'!S$49)*($G129/$F129)))</f>
        <v>0</v>
      </c>
      <c r="W129" s="420">
        <f>IF( $F129=0,0,((($F129/$E$125)*'PLAN DE ADQUISICIONES'!T$49)*($G129/$F129)))</f>
        <v>0</v>
      </c>
      <c r="X129" s="420">
        <f>IF( $F129=0,0,((($F129/$E$125)*'PLAN DE ADQUISICIONES'!U$49)*($G129/$F129)))</f>
        <v>0</v>
      </c>
      <c r="Y129" s="420">
        <f>IF( $F129=0,0,((($F129/$E$125)*'PLAN DE ADQUISICIONES'!V$49)*($G129/$F129)))</f>
        <v>0</v>
      </c>
      <c r="Z129" s="420">
        <f>IF( $F129=0,0,((($F129/$E$125)*'PLAN DE ADQUISICIONES'!W$49)*($G129/$F129)))</f>
        <v>0</v>
      </c>
      <c r="AA129" s="420">
        <f>IF( $F129=0,0,((($F129/$E$125)*'PLAN DE ADQUISICIONES'!X$49)*($G129/$F129)))</f>
        <v>0</v>
      </c>
      <c r="AB129" s="420">
        <f>IF( $F129=0,0,((($F129/$E$125)*'PLAN DE ADQUISICIONES'!Y$49)*($G129/$F129)))</f>
        <v>0</v>
      </c>
      <c r="AC129" s="420">
        <f>IF( $F129=0,0,((($F129/$E$125)*'PLAN DE ADQUISICIONES'!Z$49)*($G129/$F129)))</f>
        <v>0</v>
      </c>
      <c r="AD129" s="420">
        <f>IF( $F129=0,0,((($F129/$E$125)*'PLAN DE ADQUISICIONES'!AA$49)*($G129/$F129)))</f>
        <v>0</v>
      </c>
      <c r="AE129" s="420">
        <f>IF( $F129=0,0,((($F129/$E$125)*'PLAN DE ADQUISICIONES'!AB$49)*($G129/$F129)))</f>
        <v>0</v>
      </c>
      <c r="AF129" s="420">
        <f>IF( $F129=0,0,((($F129/$E$125)*'PLAN DE ADQUISICIONES'!AC$49)*($G129/$F129)))</f>
        <v>0</v>
      </c>
      <c r="AG129" s="423">
        <f>U129+V129+W129+X129+Y129+Z129+AA129+AB129+AC129+AD129+AE129+AF129</f>
        <v>0</v>
      </c>
      <c r="AH129" s="424">
        <f>IF( $F129=0,0,((($F129/$E$125)*'PLAN DE ADQUISICIONES'!AD$49)*($G129/$F129)))</f>
        <v>0</v>
      </c>
      <c r="AI129" s="420">
        <f>IF( $F129=0,0,((($F129/$E$125)*'PLAN DE ADQUISICIONES'!AE$49)*($G129/$F129)))</f>
        <v>0</v>
      </c>
      <c r="AJ129" s="420">
        <f>IF( $F129=0,0,((($F129/$E$125)*'PLAN DE ADQUISICIONES'!AF$49)*($G129/$F129)))</f>
        <v>0</v>
      </c>
      <c r="AK129" s="420">
        <f>IF( $F129=0,0,((($F129/$E$125)*'PLAN DE ADQUISICIONES'!AG$49)*($G129/$F129)))</f>
        <v>0</v>
      </c>
      <c r="AL129" s="420">
        <f>IF( $F129=0,0,((($F129/$E$125)*'PLAN DE ADQUISICIONES'!AH$49)*($G129/$F129)))</f>
        <v>0</v>
      </c>
      <c r="AM129" s="420">
        <f>IF( $F129=0,0,((($F129/$E$125)*'PLAN DE ADQUISICIONES'!AI$49)*($G129/$F129)))</f>
        <v>0</v>
      </c>
      <c r="AN129" s="420">
        <f>IF( $F129=0,0,((($F129/$E$125)*'PLAN DE ADQUISICIONES'!AJ$49)*($G129/$F129)))</f>
        <v>0</v>
      </c>
      <c r="AO129" s="420">
        <f>IF( $F129=0,0,((($F129/$E$125)*'PLAN DE ADQUISICIONES'!AK$49)*($G129/$F129)))</f>
        <v>0</v>
      </c>
      <c r="AP129" s="420">
        <f>IF( $F129=0,0,((($F129/$E$125)*'PLAN DE ADQUISICIONES'!AL$49)*($G129/$F129)))</f>
        <v>0</v>
      </c>
      <c r="AQ129" s="420">
        <f>IF( $F129=0,0,((($F129/$E$125)*'PLAN DE ADQUISICIONES'!AM$49)*($G129/$F129)))</f>
        <v>0</v>
      </c>
      <c r="AR129" s="420">
        <f>IF( $F129=0,0,((($F129/$E$125)*'PLAN DE ADQUISICIONES'!AN$49)*($G129/$F129)))</f>
        <v>0</v>
      </c>
      <c r="AS129" s="420">
        <f>IF( $F129=0,0,((($F129/$E$125)*'PLAN DE ADQUISICIONES'!AO$49)*($G129/$F129)))</f>
        <v>0</v>
      </c>
      <c r="AT129" s="423">
        <f>AH129+AI129+AJ129+AK129+AL129+AM129+AN129+AO129+AP129+AQ129+AR129+AS129</f>
        <v>0</v>
      </c>
      <c r="AU129" s="426">
        <f>AS129+AR129+AQ129+AP129+AO129+AN129+AM129+AL129+AK129+AJ129+AI129+AH129+AF129+AE129+AD129+AC129+AB129+AA129+Z129+Y129+X129+W129+V129+U129+S129+R129+Q129+P129+O129+N129+M129+L129+K129+J129+I129+H129</f>
        <v>0</v>
      </c>
      <c r="AV129" s="392">
        <f t="shared" si="24"/>
        <v>0</v>
      </c>
    </row>
    <row r="130" spans="2:48" s="60" customFormat="1" ht="12.75" customHeight="1" x14ac:dyDescent="0.25">
      <c r="B130" s="416" t="str">
        <f>+'FORMATO COSTEO C2'!C136</f>
        <v>2.1.4.5</v>
      </c>
      <c r="C130" s="417" t="str">
        <f>+'FORMATO COSTEO C2'!B136</f>
        <v>Categoría de gasto</v>
      </c>
      <c r="D130" s="428"/>
      <c r="E130" s="429"/>
      <c r="F130" s="420">
        <f>+'FORMATO COSTEO C2'!G136</f>
        <v>0</v>
      </c>
      <c r="G130" s="423">
        <f>+'FORMATO COSTEO C2'!O136</f>
        <v>0</v>
      </c>
      <c r="H130" s="424">
        <f>IF( $F130=0,0,((($F130/$E$125)*'PLAN DE ADQUISICIONES'!F$49)*($G130/$F130)))</f>
        <v>0</v>
      </c>
      <c r="I130" s="420">
        <f>IF( $F130=0,0,((($F130/$E$125)*'PLAN DE ADQUISICIONES'!G$49)*($G130/$F130)))</f>
        <v>0</v>
      </c>
      <c r="J130" s="420">
        <f>IF( $F130=0,0,((($F130/$E$125)*'PLAN DE ADQUISICIONES'!H$49)*($G130/$F130)))</f>
        <v>0</v>
      </c>
      <c r="K130" s="420">
        <f>IF( $F130=0,0,((($F130/$E$125)*'PLAN DE ADQUISICIONES'!I$49)*($G130/$F130)))</f>
        <v>0</v>
      </c>
      <c r="L130" s="420">
        <f>IF( $F130=0,0,((($F130/$E$125)*'PLAN DE ADQUISICIONES'!J$49)*($G130/$F130)))</f>
        <v>0</v>
      </c>
      <c r="M130" s="420">
        <f>IF( $F130=0,0,((($F130/$E$125)*'PLAN DE ADQUISICIONES'!K$49)*($G130/$F130)))</f>
        <v>0</v>
      </c>
      <c r="N130" s="420">
        <f>IF( $F130=0,0,((($F130/$E$125)*'PLAN DE ADQUISICIONES'!L$49)*($G130/$F130)))</f>
        <v>0</v>
      </c>
      <c r="O130" s="420">
        <f>IF( $F130=0,0,((($F130/$E$125)*'PLAN DE ADQUISICIONES'!M$49)*($G130/$F130)))</f>
        <v>0</v>
      </c>
      <c r="P130" s="420">
        <f>IF( $F130=0,0,((($F130/$E$125)*'PLAN DE ADQUISICIONES'!N$49)*($G130/$F130)))</f>
        <v>0</v>
      </c>
      <c r="Q130" s="420">
        <f>IF( $F130=0,0,((($F130/$E$125)*'PLAN DE ADQUISICIONES'!O$49)*($G130/$F130)))</f>
        <v>0</v>
      </c>
      <c r="R130" s="420">
        <f>IF( $F130=0,0,((($F130/$E$125)*'PLAN DE ADQUISICIONES'!P$49)*($G130/$F130)))</f>
        <v>0</v>
      </c>
      <c r="S130" s="420">
        <f>IF( $F130=0,0,((($F130/$E$125)*'PLAN DE ADQUISICIONES'!Q$49)*($G130/$F130)))</f>
        <v>0</v>
      </c>
      <c r="T130" s="421">
        <f>H130+I130+J130+K130+L130+M130+N130+O130+P130+Q130+R130+S130</f>
        <v>0</v>
      </c>
      <c r="U130" s="425">
        <f>IF( $F130=0,0,((($F130/$E$125)*'PLAN DE ADQUISICIONES'!R$49)*($G130/$F130)))</f>
        <v>0</v>
      </c>
      <c r="V130" s="420">
        <f>IF( $F130=0,0,((($F130/$E$125)*'PLAN DE ADQUISICIONES'!S$49)*($G130/$F130)))</f>
        <v>0</v>
      </c>
      <c r="W130" s="420">
        <f>IF( $F130=0,0,((($F130/$E$125)*'PLAN DE ADQUISICIONES'!T$49)*($G130/$F130)))</f>
        <v>0</v>
      </c>
      <c r="X130" s="420">
        <f>IF( $F130=0,0,((($F130/$E$125)*'PLAN DE ADQUISICIONES'!U$49)*($G130/$F130)))</f>
        <v>0</v>
      </c>
      <c r="Y130" s="420">
        <f>IF( $F130=0,0,((($F130/$E$125)*'PLAN DE ADQUISICIONES'!V$49)*($G130/$F130)))</f>
        <v>0</v>
      </c>
      <c r="Z130" s="420">
        <f>IF( $F130=0,0,((($F130/$E$125)*'PLAN DE ADQUISICIONES'!W$49)*($G130/$F130)))</f>
        <v>0</v>
      </c>
      <c r="AA130" s="420">
        <f>IF( $F130=0,0,((($F130/$E$125)*'PLAN DE ADQUISICIONES'!X$49)*($G130/$F130)))</f>
        <v>0</v>
      </c>
      <c r="AB130" s="420">
        <f>IF( $F130=0,0,((($F130/$E$125)*'PLAN DE ADQUISICIONES'!Y$49)*($G130/$F130)))</f>
        <v>0</v>
      </c>
      <c r="AC130" s="420">
        <f>IF( $F130=0,0,((($F130/$E$125)*'PLAN DE ADQUISICIONES'!Z$49)*($G130/$F130)))</f>
        <v>0</v>
      </c>
      <c r="AD130" s="420">
        <f>IF( $F130=0,0,((($F130/$E$125)*'PLAN DE ADQUISICIONES'!AA$49)*($G130/$F130)))</f>
        <v>0</v>
      </c>
      <c r="AE130" s="420">
        <f>IF( $F130=0,0,((($F130/$E$125)*'PLAN DE ADQUISICIONES'!AB$49)*($G130/$F130)))</f>
        <v>0</v>
      </c>
      <c r="AF130" s="420">
        <f>IF( $F130=0,0,((($F130/$E$125)*'PLAN DE ADQUISICIONES'!AC$49)*($G130/$F130)))</f>
        <v>0</v>
      </c>
      <c r="AG130" s="423">
        <f>U130+V130+W130+X130+Y130+Z130+AA130+AB130+AC130+AD130+AE130+AF130</f>
        <v>0</v>
      </c>
      <c r="AH130" s="424">
        <f>IF( $F130=0,0,((($F130/$E$125)*'PLAN DE ADQUISICIONES'!AD$49)*($G130/$F130)))</f>
        <v>0</v>
      </c>
      <c r="AI130" s="420">
        <f>IF( $F130=0,0,((($F130/$E$125)*'PLAN DE ADQUISICIONES'!AE$49)*($G130/$F130)))</f>
        <v>0</v>
      </c>
      <c r="AJ130" s="420">
        <f>IF( $F130=0,0,((($F130/$E$125)*'PLAN DE ADQUISICIONES'!AF$49)*($G130/$F130)))</f>
        <v>0</v>
      </c>
      <c r="AK130" s="420">
        <f>IF( $F130=0,0,((($F130/$E$125)*'PLAN DE ADQUISICIONES'!AG$49)*($G130/$F130)))</f>
        <v>0</v>
      </c>
      <c r="AL130" s="420">
        <f>IF( $F130=0,0,((($F130/$E$125)*'PLAN DE ADQUISICIONES'!AH$49)*($G130/$F130)))</f>
        <v>0</v>
      </c>
      <c r="AM130" s="420">
        <f>IF( $F130=0,0,((($F130/$E$125)*'PLAN DE ADQUISICIONES'!AI$49)*($G130/$F130)))</f>
        <v>0</v>
      </c>
      <c r="AN130" s="420">
        <f>IF( $F130=0,0,((($F130/$E$125)*'PLAN DE ADQUISICIONES'!AJ$49)*($G130/$F130)))</f>
        <v>0</v>
      </c>
      <c r="AO130" s="420">
        <f>IF( $F130=0,0,((($F130/$E$125)*'PLAN DE ADQUISICIONES'!AK$49)*($G130/$F130)))</f>
        <v>0</v>
      </c>
      <c r="AP130" s="420">
        <f>IF( $F130=0,0,((($F130/$E$125)*'PLAN DE ADQUISICIONES'!AL$49)*($G130/$F130)))</f>
        <v>0</v>
      </c>
      <c r="AQ130" s="420">
        <f>IF( $F130=0,0,((($F130/$E$125)*'PLAN DE ADQUISICIONES'!AM$49)*($G130/$F130)))</f>
        <v>0</v>
      </c>
      <c r="AR130" s="420">
        <f>IF( $F130=0,0,((($F130/$E$125)*'PLAN DE ADQUISICIONES'!AN$49)*($G130/$F130)))</f>
        <v>0</v>
      </c>
      <c r="AS130" s="420">
        <f>IF( $F130=0,0,((($F130/$E$125)*'PLAN DE ADQUISICIONES'!AO$49)*($G130/$F130)))</f>
        <v>0</v>
      </c>
      <c r="AT130" s="423">
        <f>AH130+AI130+AJ130+AK130+AL130+AM130+AN130+AO130+AP130+AQ130+AR130+AS130</f>
        <v>0</v>
      </c>
      <c r="AU130" s="426">
        <f>AS130+AR130+AQ130+AP130+AO130+AN130+AM130+AL130+AK130+AJ130+AI130+AH130+AF130+AE130+AD130+AC130+AB130+AA130+Z130+Y130+X130+W130+V130+U130+S130+R130+Q130+P130+O130+N130+M130+L130+K130+J130+I130+H130</f>
        <v>0</v>
      </c>
      <c r="AV130" s="392">
        <f t="shared" si="24"/>
        <v>0</v>
      </c>
    </row>
    <row r="131" spans="2:48" s="60" customFormat="1" ht="12.75" customHeight="1" x14ac:dyDescent="0.25">
      <c r="B131" s="406" t="str">
        <f>+'FORMATO COSTEO C2'!C142</f>
        <v>2.1.5</v>
      </c>
      <c r="C131" s="430">
        <f>+'FORMATO COSTEO C2'!B142</f>
        <v>0</v>
      </c>
      <c r="D131" s="408" t="str">
        <f>+'FORMATO COSTEO C2'!D142</f>
        <v>Unidad medida</v>
      </c>
      <c r="E131" s="409">
        <f>+'FORMATO COSTEO C2'!E142</f>
        <v>0</v>
      </c>
      <c r="F131" s="410">
        <f>SUM(F132:F136)</f>
        <v>0</v>
      </c>
      <c r="G131" s="413">
        <f t="shared" ref="G131:AS131" si="36">SUM(G132:G136)</f>
        <v>0</v>
      </c>
      <c r="H131" s="414">
        <f t="shared" si="36"/>
        <v>0</v>
      </c>
      <c r="I131" s="410">
        <f t="shared" si="36"/>
        <v>0</v>
      </c>
      <c r="J131" s="410">
        <f t="shared" si="36"/>
        <v>0</v>
      </c>
      <c r="K131" s="410">
        <f t="shared" si="36"/>
        <v>0</v>
      </c>
      <c r="L131" s="410">
        <f t="shared" si="36"/>
        <v>0</v>
      </c>
      <c r="M131" s="410">
        <f t="shared" si="36"/>
        <v>0</v>
      </c>
      <c r="N131" s="410">
        <f t="shared" si="36"/>
        <v>0</v>
      </c>
      <c r="O131" s="410">
        <f t="shared" si="36"/>
        <v>0</v>
      </c>
      <c r="P131" s="410">
        <f t="shared" si="36"/>
        <v>0</v>
      </c>
      <c r="Q131" s="410">
        <f t="shared" si="36"/>
        <v>0</v>
      </c>
      <c r="R131" s="410">
        <f t="shared" si="36"/>
        <v>0</v>
      </c>
      <c r="S131" s="410">
        <f t="shared" si="36"/>
        <v>0</v>
      </c>
      <c r="T131" s="411">
        <f>SUM(T132:T136)</f>
        <v>0</v>
      </c>
      <c r="U131" s="412">
        <f t="shared" si="36"/>
        <v>0</v>
      </c>
      <c r="V131" s="410">
        <f t="shared" si="36"/>
        <v>0</v>
      </c>
      <c r="W131" s="410">
        <f t="shared" si="36"/>
        <v>0</v>
      </c>
      <c r="X131" s="410">
        <f t="shared" si="36"/>
        <v>0</v>
      </c>
      <c r="Y131" s="410">
        <f t="shared" si="36"/>
        <v>0</v>
      </c>
      <c r="Z131" s="410">
        <f t="shared" si="36"/>
        <v>0</v>
      </c>
      <c r="AA131" s="410">
        <f t="shared" si="36"/>
        <v>0</v>
      </c>
      <c r="AB131" s="410">
        <f t="shared" si="36"/>
        <v>0</v>
      </c>
      <c r="AC131" s="410">
        <f t="shared" si="36"/>
        <v>0</v>
      </c>
      <c r="AD131" s="410">
        <f t="shared" si="36"/>
        <v>0</v>
      </c>
      <c r="AE131" s="410">
        <f t="shared" si="36"/>
        <v>0</v>
      </c>
      <c r="AF131" s="410">
        <f t="shared" si="36"/>
        <v>0</v>
      </c>
      <c r="AG131" s="413">
        <f t="shared" si="36"/>
        <v>0</v>
      </c>
      <c r="AH131" s="414">
        <f t="shared" si="36"/>
        <v>0</v>
      </c>
      <c r="AI131" s="410">
        <f t="shared" si="36"/>
        <v>0</v>
      </c>
      <c r="AJ131" s="410">
        <f t="shared" si="36"/>
        <v>0</v>
      </c>
      <c r="AK131" s="410">
        <f t="shared" si="36"/>
        <v>0</v>
      </c>
      <c r="AL131" s="410">
        <f t="shared" si="36"/>
        <v>0</v>
      </c>
      <c r="AM131" s="410">
        <f t="shared" si="36"/>
        <v>0</v>
      </c>
      <c r="AN131" s="410">
        <f t="shared" si="36"/>
        <v>0</v>
      </c>
      <c r="AO131" s="410">
        <f t="shared" si="36"/>
        <v>0</v>
      </c>
      <c r="AP131" s="410">
        <f t="shared" si="36"/>
        <v>0</v>
      </c>
      <c r="AQ131" s="410">
        <f t="shared" si="36"/>
        <v>0</v>
      </c>
      <c r="AR131" s="410">
        <f t="shared" si="36"/>
        <v>0</v>
      </c>
      <c r="AS131" s="410">
        <f t="shared" si="36"/>
        <v>0</v>
      </c>
      <c r="AT131" s="413">
        <f>SUM(AT132:AT136)</f>
        <v>0</v>
      </c>
      <c r="AU131" s="415">
        <f>SUM(AU132:AU136)</f>
        <v>0</v>
      </c>
      <c r="AV131" s="392">
        <f t="shared" si="24"/>
        <v>0</v>
      </c>
    </row>
    <row r="132" spans="2:48" s="60" customFormat="1" ht="12.75" customHeight="1" x14ac:dyDescent="0.25">
      <c r="B132" s="416" t="str">
        <f>+'FORMATO COSTEO C2'!C144</f>
        <v>2.1.5.1</v>
      </c>
      <c r="C132" s="417" t="str">
        <f>+'FORMATO COSTEO C2'!B144</f>
        <v>Categoría de gasto</v>
      </c>
      <c r="D132" s="428"/>
      <c r="E132" s="429"/>
      <c r="F132" s="420">
        <f>+'FORMATO COSTEO C2'!G144</f>
        <v>0</v>
      </c>
      <c r="G132" s="423">
        <f>+'FORMATO COSTEO C2'!O144</f>
        <v>0</v>
      </c>
      <c r="H132" s="560">
        <f>IF( $F132=0,0,((($F132/$E$131)*'PLAN DE ADQUISICIONES'!F$50)*($G132/$F132)))</f>
        <v>0</v>
      </c>
      <c r="I132" s="420">
        <f>IF( $F132=0,0,((($F132/$E$131)*'PLAN DE ADQUISICIONES'!G$50)*($G132/$F132)))</f>
        <v>0</v>
      </c>
      <c r="J132" s="420">
        <f>IF( $F132=0,0,((($F132/$E$131)*'PLAN DE ADQUISICIONES'!H$50)*($G132/$F132)))</f>
        <v>0</v>
      </c>
      <c r="K132" s="420">
        <f>IF( $F132=0,0,((($F132/$E$131)*'PLAN DE ADQUISICIONES'!I$50)*($G132/$F132)))</f>
        <v>0</v>
      </c>
      <c r="L132" s="420">
        <f>IF( $F132=0,0,((($F132/$E$131)*'PLAN DE ADQUISICIONES'!J$50)*($G132/$F132)))</f>
        <v>0</v>
      </c>
      <c r="M132" s="420">
        <f>IF( $F132=0,0,((($F132/$E$131)*'PLAN DE ADQUISICIONES'!K$50)*($G132/$F132)))</f>
        <v>0</v>
      </c>
      <c r="N132" s="420">
        <f>IF( $F132=0,0,((($F132/$E$131)*'PLAN DE ADQUISICIONES'!L$50)*($G132/$F132)))</f>
        <v>0</v>
      </c>
      <c r="O132" s="420">
        <f>IF( $F132=0,0,((($F132/$E$131)*'PLAN DE ADQUISICIONES'!M$50)*($G132/$F132)))</f>
        <v>0</v>
      </c>
      <c r="P132" s="420">
        <f>IF( $F132=0,0,((($F132/$E$131)*'PLAN DE ADQUISICIONES'!N$50)*($G132/$F132)))</f>
        <v>0</v>
      </c>
      <c r="Q132" s="420">
        <f>IF( $F132=0,0,((($F132/$E$131)*'PLAN DE ADQUISICIONES'!O$50)*($G132/$F132)))</f>
        <v>0</v>
      </c>
      <c r="R132" s="420">
        <f>IF( $F132=0,0,((($F132/$E$131)*'PLAN DE ADQUISICIONES'!P$50)*($G132/$F132)))</f>
        <v>0</v>
      </c>
      <c r="S132" s="420">
        <f>IF( $F132=0,0,((($F132/$E$131)*'PLAN DE ADQUISICIONES'!Q$50)*($G132/$F132)))</f>
        <v>0</v>
      </c>
      <c r="T132" s="421">
        <f>H132+I132+J132+K132+L132+M132+N132+O132+P132+Q132+R132+S132</f>
        <v>0</v>
      </c>
      <c r="U132" s="425">
        <f>IF( $F132=0,0,((($F132/$E$131)*'PLAN DE ADQUISICIONES'!R$50)*($G132/$F132)))</f>
        <v>0</v>
      </c>
      <c r="V132" s="420">
        <f>IF( $F132=0,0,((($F132/$E$131)*'PLAN DE ADQUISICIONES'!S$50)*($G132/$F132)))</f>
        <v>0</v>
      </c>
      <c r="W132" s="420">
        <f>IF( $F132=0,0,((($F132/$E$131)*'PLAN DE ADQUISICIONES'!T$50)*($G132/$F132)))</f>
        <v>0</v>
      </c>
      <c r="X132" s="420">
        <f>IF( $F132=0,0,((($F132/$E$131)*'PLAN DE ADQUISICIONES'!U$50)*($G132/$F132)))</f>
        <v>0</v>
      </c>
      <c r="Y132" s="420">
        <f>IF( $F132=0,0,((($F132/$E$131)*'PLAN DE ADQUISICIONES'!V$50)*($G132/$F132)))</f>
        <v>0</v>
      </c>
      <c r="Z132" s="420">
        <f>IF( $F132=0,0,((($F132/$E$131)*'PLAN DE ADQUISICIONES'!W$50)*($G132/$F132)))</f>
        <v>0</v>
      </c>
      <c r="AA132" s="420">
        <f>IF( $F132=0,0,((($F132/$E$131)*'PLAN DE ADQUISICIONES'!X$50)*($G132/$F132)))</f>
        <v>0</v>
      </c>
      <c r="AB132" s="420">
        <f>IF( $F132=0,0,((($F132/$E$131)*'PLAN DE ADQUISICIONES'!Y$50)*($G132/$F132)))</f>
        <v>0</v>
      </c>
      <c r="AC132" s="420">
        <f>IF( $F132=0,0,((($F132/$E$131)*'PLAN DE ADQUISICIONES'!Z$50)*($G132/$F132)))</f>
        <v>0</v>
      </c>
      <c r="AD132" s="420">
        <f>IF( $F132=0,0,((($F132/$E$131)*'PLAN DE ADQUISICIONES'!AA$50)*($G132/$F132)))</f>
        <v>0</v>
      </c>
      <c r="AE132" s="420">
        <f>IF( $F132=0,0,((($F132/$E$131)*'PLAN DE ADQUISICIONES'!AB$50)*($G132/$F132)))</f>
        <v>0</v>
      </c>
      <c r="AF132" s="420">
        <f>IF( $F132=0,0,((($F132/$E$131)*'PLAN DE ADQUISICIONES'!AC$50)*($G132/$F132)))</f>
        <v>0</v>
      </c>
      <c r="AG132" s="423">
        <f>U132+V132+W132+X132+Y132+Z132+AA132+AB132+AC132+AD132+AE132+AF132</f>
        <v>0</v>
      </c>
      <c r="AH132" s="424">
        <f>IF( $F132=0,0,((($F132/$E$131)*'PLAN DE ADQUISICIONES'!AD$50)*($G132/$F132)))</f>
        <v>0</v>
      </c>
      <c r="AI132" s="420">
        <f>IF( $F132=0,0,((($F132/$E$131)*'PLAN DE ADQUISICIONES'!AE$50)*($G132/$F132)))</f>
        <v>0</v>
      </c>
      <c r="AJ132" s="420">
        <f>IF( $F132=0,0,((($F132/$E$131)*'PLAN DE ADQUISICIONES'!AF$50)*($G132/$F132)))</f>
        <v>0</v>
      </c>
      <c r="AK132" s="420">
        <f>IF( $F132=0,0,((($F132/$E$131)*'PLAN DE ADQUISICIONES'!AG$50)*($G132/$F132)))</f>
        <v>0</v>
      </c>
      <c r="AL132" s="420">
        <f>IF( $F132=0,0,((($F132/$E$131)*'PLAN DE ADQUISICIONES'!AH$50)*($G132/$F132)))</f>
        <v>0</v>
      </c>
      <c r="AM132" s="420">
        <f>IF( $F132=0,0,((($F132/$E$131)*'PLAN DE ADQUISICIONES'!AI$50)*($G132/$F132)))</f>
        <v>0</v>
      </c>
      <c r="AN132" s="420">
        <f>IF( $F132=0,0,((($F132/$E$131)*'PLAN DE ADQUISICIONES'!AJ$50)*($G132/$F132)))</f>
        <v>0</v>
      </c>
      <c r="AO132" s="420">
        <f>IF( $F132=0,0,((($F132/$E$131)*'PLAN DE ADQUISICIONES'!AK$50)*($G132/$F132)))</f>
        <v>0</v>
      </c>
      <c r="AP132" s="420">
        <f>IF( $F132=0,0,((($F132/$E$131)*'PLAN DE ADQUISICIONES'!AL$50)*($G132/$F132)))</f>
        <v>0</v>
      </c>
      <c r="AQ132" s="420">
        <f>IF( $F132=0,0,((($F132/$E$131)*'PLAN DE ADQUISICIONES'!AM$50)*($G132/$F132)))</f>
        <v>0</v>
      </c>
      <c r="AR132" s="420">
        <f>IF( $F132=0,0,((($F132/$E$131)*'PLAN DE ADQUISICIONES'!AN$50)*($G132/$F132)))</f>
        <v>0</v>
      </c>
      <c r="AS132" s="420">
        <f>IF( $F132=0,0,((($F132/$E$131)*'PLAN DE ADQUISICIONES'!AO$50)*($G132/$F132)))</f>
        <v>0</v>
      </c>
      <c r="AT132" s="423">
        <f>AH132+AI132+AJ132+AK132+AL132+AM132+AN132+AO132+AP132+AQ132+AR132+AS132</f>
        <v>0</v>
      </c>
      <c r="AU132" s="426">
        <f>AS132+AR132+AQ132+AP132+AO132+AN132+AM132+AL132+AK132+AJ132+AI132+AH132+AF132+AE132+AD132+AC132+AB132+AA132+Z132+Y132+X132+W132+V132+U132+S132+R132+Q132+P132+O132+N132+M132+L132+K132+J132+I132+H132</f>
        <v>0</v>
      </c>
      <c r="AV132" s="392">
        <f t="shared" si="24"/>
        <v>0</v>
      </c>
    </row>
    <row r="133" spans="2:48" s="60" customFormat="1" ht="12.75" customHeight="1" x14ac:dyDescent="0.25">
      <c r="B133" s="416" t="str">
        <f>+'FORMATO COSTEO C2'!C150</f>
        <v>2.1.5.2</v>
      </c>
      <c r="C133" s="417" t="str">
        <f>+'FORMATO COSTEO C2'!B150</f>
        <v>Categoría de gasto</v>
      </c>
      <c r="D133" s="428"/>
      <c r="E133" s="429"/>
      <c r="F133" s="420">
        <f>+'FORMATO COSTEO C2'!G150</f>
        <v>0</v>
      </c>
      <c r="G133" s="423">
        <f>+'FORMATO COSTEO C2'!O150</f>
        <v>0</v>
      </c>
      <c r="H133" s="424">
        <f>IF( $F133=0,0,((($F133/$E$131)*'PLAN DE ADQUISICIONES'!F$50)*($G133/$F133)))</f>
        <v>0</v>
      </c>
      <c r="I133" s="420">
        <f>IF( $F133=0,0,((($F133/$E$131)*'PLAN DE ADQUISICIONES'!G$50)*($G133/$F133)))</f>
        <v>0</v>
      </c>
      <c r="J133" s="420">
        <f>IF( $F133=0,0,((($F133/$E$131)*'PLAN DE ADQUISICIONES'!H$50)*($G133/$F133)))</f>
        <v>0</v>
      </c>
      <c r="K133" s="420">
        <f>IF( $F133=0,0,((($F133/$E$131)*'PLAN DE ADQUISICIONES'!I$50)*($G133/$F133)))</f>
        <v>0</v>
      </c>
      <c r="L133" s="420">
        <f>IF( $F133=0,0,((($F133/$E$131)*'PLAN DE ADQUISICIONES'!J$50)*($G133/$F133)))</f>
        <v>0</v>
      </c>
      <c r="M133" s="420">
        <f>IF( $F133=0,0,((($F133/$E$131)*'PLAN DE ADQUISICIONES'!K$50)*($G133/$F133)))</f>
        <v>0</v>
      </c>
      <c r="N133" s="420">
        <f>IF( $F133=0,0,((($F133/$E$131)*'PLAN DE ADQUISICIONES'!L$50)*($G133/$F133)))</f>
        <v>0</v>
      </c>
      <c r="O133" s="420">
        <f>IF( $F133=0,0,((($F133/$E$131)*'PLAN DE ADQUISICIONES'!M$50)*($G133/$F133)))</f>
        <v>0</v>
      </c>
      <c r="P133" s="420">
        <f>IF( $F133=0,0,((($F133/$E$131)*'PLAN DE ADQUISICIONES'!N$50)*($G133/$F133)))</f>
        <v>0</v>
      </c>
      <c r="Q133" s="420">
        <f>IF( $F133=0,0,((($F133/$E$131)*'PLAN DE ADQUISICIONES'!O$50)*($G133/$F133)))</f>
        <v>0</v>
      </c>
      <c r="R133" s="420">
        <f>IF( $F133=0,0,((($F133/$E$131)*'PLAN DE ADQUISICIONES'!P$50)*($G133/$F133)))</f>
        <v>0</v>
      </c>
      <c r="S133" s="420">
        <f>IF( $F133=0,0,((($F133/$E$131)*'PLAN DE ADQUISICIONES'!Q$50)*($G133/$F133)))</f>
        <v>0</v>
      </c>
      <c r="T133" s="421">
        <f>H133+I133+J133+K133+L133+M133+N133+O133+P133+Q133+R133+S133</f>
        <v>0</v>
      </c>
      <c r="U133" s="425">
        <f>IF( $F133=0,0,((($F133/$E$131)*'PLAN DE ADQUISICIONES'!R$50)*($G133/$F133)))</f>
        <v>0</v>
      </c>
      <c r="V133" s="420">
        <f>IF( $F133=0,0,((($F133/$E$131)*'PLAN DE ADQUISICIONES'!S$50)*($G133/$F133)))</f>
        <v>0</v>
      </c>
      <c r="W133" s="420">
        <f>IF( $F133=0,0,((($F133/$E$131)*'PLAN DE ADQUISICIONES'!T$50)*($G133/$F133)))</f>
        <v>0</v>
      </c>
      <c r="X133" s="420">
        <f>IF( $F133=0,0,((($F133/$E$131)*'PLAN DE ADQUISICIONES'!U$50)*($G133/$F133)))</f>
        <v>0</v>
      </c>
      <c r="Y133" s="420">
        <f>IF( $F133=0,0,((($F133/$E$131)*'PLAN DE ADQUISICIONES'!V$50)*($G133/$F133)))</f>
        <v>0</v>
      </c>
      <c r="Z133" s="420">
        <f>IF( $F133=0,0,((($F133/$E$131)*'PLAN DE ADQUISICIONES'!W$50)*($G133/$F133)))</f>
        <v>0</v>
      </c>
      <c r="AA133" s="420">
        <f>IF( $F133=0,0,((($F133/$E$131)*'PLAN DE ADQUISICIONES'!X$50)*($G133/$F133)))</f>
        <v>0</v>
      </c>
      <c r="AB133" s="420">
        <f>IF( $F133=0,0,((($F133/$E$131)*'PLAN DE ADQUISICIONES'!Y$50)*($G133/$F133)))</f>
        <v>0</v>
      </c>
      <c r="AC133" s="420">
        <f>IF( $F133=0,0,((($F133/$E$131)*'PLAN DE ADQUISICIONES'!Z$50)*($G133/$F133)))</f>
        <v>0</v>
      </c>
      <c r="AD133" s="420">
        <f>IF( $F133=0,0,((($F133/$E$131)*'PLAN DE ADQUISICIONES'!AA$50)*($G133/$F133)))</f>
        <v>0</v>
      </c>
      <c r="AE133" s="420">
        <f>IF( $F133=0,0,((($F133/$E$131)*'PLAN DE ADQUISICIONES'!AB$50)*($G133/$F133)))</f>
        <v>0</v>
      </c>
      <c r="AF133" s="420">
        <f>IF( $F133=0,0,((($F133/$E$131)*'PLAN DE ADQUISICIONES'!AC$50)*($G133/$F133)))</f>
        <v>0</v>
      </c>
      <c r="AG133" s="423">
        <f>U133+V133+W133+X133+Y133+Z133+AA133+AB133+AC133+AD133+AE133+AF133</f>
        <v>0</v>
      </c>
      <c r="AH133" s="424">
        <f>IF( $F133=0,0,((($F133/$E$131)*'PLAN DE ADQUISICIONES'!AD$50)*($G133/$F133)))</f>
        <v>0</v>
      </c>
      <c r="AI133" s="420">
        <f>IF( $F133=0,0,((($F133/$E$131)*'PLAN DE ADQUISICIONES'!AE$50)*($G133/$F133)))</f>
        <v>0</v>
      </c>
      <c r="AJ133" s="420">
        <f>IF( $F133=0,0,((($F133/$E$131)*'PLAN DE ADQUISICIONES'!AF$50)*($G133/$F133)))</f>
        <v>0</v>
      </c>
      <c r="AK133" s="420">
        <f>IF( $F133=0,0,((($F133/$E$131)*'PLAN DE ADQUISICIONES'!AG$50)*($G133/$F133)))</f>
        <v>0</v>
      </c>
      <c r="AL133" s="420">
        <f>IF( $F133=0,0,((($F133/$E$131)*'PLAN DE ADQUISICIONES'!AH$50)*($G133/$F133)))</f>
        <v>0</v>
      </c>
      <c r="AM133" s="420">
        <f>IF( $F133=0,0,((($F133/$E$131)*'PLAN DE ADQUISICIONES'!AI$50)*($G133/$F133)))</f>
        <v>0</v>
      </c>
      <c r="AN133" s="420">
        <f>IF( $F133=0,0,((($F133/$E$131)*'PLAN DE ADQUISICIONES'!AJ$50)*($G133/$F133)))</f>
        <v>0</v>
      </c>
      <c r="AO133" s="420">
        <f>IF( $F133=0,0,((($F133/$E$131)*'PLAN DE ADQUISICIONES'!AK$50)*($G133/$F133)))</f>
        <v>0</v>
      </c>
      <c r="AP133" s="420">
        <f>IF( $F133=0,0,((($F133/$E$131)*'PLAN DE ADQUISICIONES'!AL$50)*($G133/$F133)))</f>
        <v>0</v>
      </c>
      <c r="AQ133" s="420">
        <f>IF( $F133=0,0,((($F133/$E$131)*'PLAN DE ADQUISICIONES'!AM$50)*($G133/$F133)))</f>
        <v>0</v>
      </c>
      <c r="AR133" s="420">
        <f>IF( $F133=0,0,((($F133/$E$131)*'PLAN DE ADQUISICIONES'!AN$50)*($G133/$F133)))</f>
        <v>0</v>
      </c>
      <c r="AS133" s="420">
        <f>IF( $F133=0,0,((($F133/$E$131)*'PLAN DE ADQUISICIONES'!AO$50)*($G133/$F133)))</f>
        <v>0</v>
      </c>
      <c r="AT133" s="423">
        <f>AH133+AI133+AJ133+AK133+AL133+AM133+AN133+AO133+AP133+AQ133+AR133+AS133</f>
        <v>0</v>
      </c>
      <c r="AU133" s="426">
        <f>AS133+AR133+AQ133+AP133+AO133+AN133+AM133+AL133+AK133+AJ133+AI133+AH133+AF133+AE133+AD133+AC133+AB133+AA133+Z133+Y133+X133+W133+V133+U133+S133+R133+Q133+P133+O133+N133+M133+L133+K133+J133+I133+H133</f>
        <v>0</v>
      </c>
      <c r="AV133" s="392">
        <f t="shared" si="24"/>
        <v>0</v>
      </c>
    </row>
    <row r="134" spans="2:48" s="60" customFormat="1" ht="12.75" customHeight="1" x14ac:dyDescent="0.25">
      <c r="B134" s="416" t="str">
        <f>+'FORMATO COSTEO C2'!C156</f>
        <v>2.1.5.3</v>
      </c>
      <c r="C134" s="417" t="str">
        <f>+'FORMATO COSTEO C2'!B156</f>
        <v>Categoría de gasto</v>
      </c>
      <c r="D134" s="428"/>
      <c r="E134" s="429"/>
      <c r="F134" s="420">
        <f>+'FORMATO COSTEO C2'!G156</f>
        <v>0</v>
      </c>
      <c r="G134" s="423">
        <f>+'FORMATO COSTEO C2'!O156</f>
        <v>0</v>
      </c>
      <c r="H134" s="424">
        <f>IF( $F134=0,0,((($F134/$E$131)*'PLAN DE ADQUISICIONES'!F$50)*($G134/$F134)))</f>
        <v>0</v>
      </c>
      <c r="I134" s="420">
        <f>IF( $F134=0,0,((($F134/$E$131)*'PLAN DE ADQUISICIONES'!G$50)*($G134/$F134)))</f>
        <v>0</v>
      </c>
      <c r="J134" s="420">
        <f>IF( $F134=0,0,((($F134/$E$131)*'PLAN DE ADQUISICIONES'!H$50)*($G134/$F134)))</f>
        <v>0</v>
      </c>
      <c r="K134" s="420">
        <f>IF( $F134=0,0,((($F134/$E$131)*'PLAN DE ADQUISICIONES'!I$50)*($G134/$F134)))</f>
        <v>0</v>
      </c>
      <c r="L134" s="420">
        <f>IF( $F134=0,0,((($F134/$E$131)*'PLAN DE ADQUISICIONES'!J$50)*($G134/$F134)))</f>
        <v>0</v>
      </c>
      <c r="M134" s="420">
        <f>IF( $F134=0,0,((($F134/$E$131)*'PLAN DE ADQUISICIONES'!K$50)*($G134/$F134)))</f>
        <v>0</v>
      </c>
      <c r="N134" s="420">
        <f>IF( $F134=0,0,((($F134/$E$131)*'PLAN DE ADQUISICIONES'!L$50)*($G134/$F134)))</f>
        <v>0</v>
      </c>
      <c r="O134" s="420">
        <f>IF( $F134=0,0,((($F134/$E$131)*'PLAN DE ADQUISICIONES'!M$50)*($G134/$F134)))</f>
        <v>0</v>
      </c>
      <c r="P134" s="420">
        <f>IF( $F134=0,0,((($F134/$E$131)*'PLAN DE ADQUISICIONES'!N$50)*($G134/$F134)))</f>
        <v>0</v>
      </c>
      <c r="Q134" s="420">
        <f>IF( $F134=0,0,((($F134/$E$131)*'PLAN DE ADQUISICIONES'!O$50)*($G134/$F134)))</f>
        <v>0</v>
      </c>
      <c r="R134" s="420">
        <f>IF( $F134=0,0,((($F134/$E$131)*'PLAN DE ADQUISICIONES'!P$50)*($G134/$F134)))</f>
        <v>0</v>
      </c>
      <c r="S134" s="420">
        <f>IF( $F134=0,0,((($F134/$E$131)*'PLAN DE ADQUISICIONES'!Q$50)*($G134/$F134)))</f>
        <v>0</v>
      </c>
      <c r="T134" s="421">
        <f>H134+I134+J134+K134+L134+M134+N134+O134+P134+Q134+R134+S134</f>
        <v>0</v>
      </c>
      <c r="U134" s="425">
        <f>IF( $F134=0,0,((($F134/$E$131)*'PLAN DE ADQUISICIONES'!R$50)*($G134/$F134)))</f>
        <v>0</v>
      </c>
      <c r="V134" s="420">
        <f>IF( $F134=0,0,((($F134/$E$131)*'PLAN DE ADQUISICIONES'!S$50)*($G134/$F134)))</f>
        <v>0</v>
      </c>
      <c r="W134" s="420">
        <f>IF( $F134=0,0,((($F134/$E$131)*'PLAN DE ADQUISICIONES'!T$50)*($G134/$F134)))</f>
        <v>0</v>
      </c>
      <c r="X134" s="420">
        <f>IF( $F134=0,0,((($F134/$E$131)*'PLAN DE ADQUISICIONES'!U$50)*($G134/$F134)))</f>
        <v>0</v>
      </c>
      <c r="Y134" s="420">
        <f>IF( $F134=0,0,((($F134/$E$131)*'PLAN DE ADQUISICIONES'!V$50)*($G134/$F134)))</f>
        <v>0</v>
      </c>
      <c r="Z134" s="420">
        <f>IF( $F134=0,0,((($F134/$E$131)*'PLAN DE ADQUISICIONES'!W$50)*($G134/$F134)))</f>
        <v>0</v>
      </c>
      <c r="AA134" s="420">
        <f>IF( $F134=0,0,((($F134/$E$131)*'PLAN DE ADQUISICIONES'!X$50)*($G134/$F134)))</f>
        <v>0</v>
      </c>
      <c r="AB134" s="420">
        <f>IF( $F134=0,0,((($F134/$E$131)*'PLAN DE ADQUISICIONES'!Y$50)*($G134/$F134)))</f>
        <v>0</v>
      </c>
      <c r="AC134" s="420">
        <f>IF( $F134=0,0,((($F134/$E$131)*'PLAN DE ADQUISICIONES'!Z$50)*($G134/$F134)))</f>
        <v>0</v>
      </c>
      <c r="AD134" s="420">
        <f>IF( $F134=0,0,((($F134/$E$131)*'PLAN DE ADQUISICIONES'!AA$50)*($G134/$F134)))</f>
        <v>0</v>
      </c>
      <c r="AE134" s="420">
        <f>IF( $F134=0,0,((($F134/$E$131)*'PLAN DE ADQUISICIONES'!AB$50)*($G134/$F134)))</f>
        <v>0</v>
      </c>
      <c r="AF134" s="420">
        <f>IF( $F134=0,0,((($F134/$E$131)*'PLAN DE ADQUISICIONES'!AC$50)*($G134/$F134)))</f>
        <v>0</v>
      </c>
      <c r="AG134" s="423">
        <f>U134+V134+W134+X134+Y134+Z134+AA134+AB134+AC134+AD134+AE134+AF134</f>
        <v>0</v>
      </c>
      <c r="AH134" s="424">
        <f>IF( $F134=0,0,((($F134/$E$131)*'PLAN DE ADQUISICIONES'!AD$50)*($G134/$F134)))</f>
        <v>0</v>
      </c>
      <c r="AI134" s="420">
        <f>IF( $F134=0,0,((($F134/$E$131)*'PLAN DE ADQUISICIONES'!AE$50)*($G134/$F134)))</f>
        <v>0</v>
      </c>
      <c r="AJ134" s="420">
        <f>IF( $F134=0,0,((($F134/$E$131)*'PLAN DE ADQUISICIONES'!AF$50)*($G134/$F134)))</f>
        <v>0</v>
      </c>
      <c r="AK134" s="420">
        <f>IF( $F134=0,0,((($F134/$E$131)*'PLAN DE ADQUISICIONES'!AG$50)*($G134/$F134)))</f>
        <v>0</v>
      </c>
      <c r="AL134" s="420">
        <f>IF( $F134=0,0,((($F134/$E$131)*'PLAN DE ADQUISICIONES'!AH$50)*($G134/$F134)))</f>
        <v>0</v>
      </c>
      <c r="AM134" s="420">
        <f>IF( $F134=0,0,((($F134/$E$131)*'PLAN DE ADQUISICIONES'!AI$50)*($G134/$F134)))</f>
        <v>0</v>
      </c>
      <c r="AN134" s="420">
        <f>IF( $F134=0,0,((($F134/$E$131)*'PLAN DE ADQUISICIONES'!AJ$50)*($G134/$F134)))</f>
        <v>0</v>
      </c>
      <c r="AO134" s="420">
        <f>IF( $F134=0,0,((($F134/$E$131)*'PLAN DE ADQUISICIONES'!AK$50)*($G134/$F134)))</f>
        <v>0</v>
      </c>
      <c r="AP134" s="420">
        <f>IF( $F134=0,0,((($F134/$E$131)*'PLAN DE ADQUISICIONES'!AL$50)*($G134/$F134)))</f>
        <v>0</v>
      </c>
      <c r="AQ134" s="420">
        <f>IF( $F134=0,0,((($F134/$E$131)*'PLAN DE ADQUISICIONES'!AM$50)*($G134/$F134)))</f>
        <v>0</v>
      </c>
      <c r="AR134" s="420">
        <f>IF( $F134=0,0,((($F134/$E$131)*'PLAN DE ADQUISICIONES'!AN$50)*($G134/$F134)))</f>
        <v>0</v>
      </c>
      <c r="AS134" s="420">
        <f>IF( $F134=0,0,((($F134/$E$131)*'PLAN DE ADQUISICIONES'!AO$50)*($G134/$F134)))</f>
        <v>0</v>
      </c>
      <c r="AT134" s="423">
        <f>AH134+AI134+AJ134+AK134+AL134+AM134+AN134+AO134+AP134+AQ134+AR134+AS134</f>
        <v>0</v>
      </c>
      <c r="AU134" s="426">
        <f>AS134+AR134+AQ134+AP134+AO134+AN134+AM134+AL134+AK134+AJ134+AI134+AH134+AF134+AE134+AD134+AC134+AB134+AA134+Z134+Y134+X134+W134+V134+U134+S134+R134+Q134+P134+O134+N134+M134+L134+K134+J134+I134+H134</f>
        <v>0</v>
      </c>
      <c r="AV134" s="392">
        <f t="shared" si="24"/>
        <v>0</v>
      </c>
    </row>
    <row r="135" spans="2:48" s="60" customFormat="1" ht="12.75" customHeight="1" x14ac:dyDescent="0.25">
      <c r="B135" s="416" t="str">
        <f>+'FORMATO COSTEO C2'!C162</f>
        <v>2.1.5.4</v>
      </c>
      <c r="C135" s="417" t="str">
        <f>+'FORMATO COSTEO C2'!B162</f>
        <v>Categoría de gasto</v>
      </c>
      <c r="D135" s="428"/>
      <c r="E135" s="429"/>
      <c r="F135" s="420">
        <f>+'FORMATO COSTEO C2'!G162</f>
        <v>0</v>
      </c>
      <c r="G135" s="423">
        <f>+'FORMATO COSTEO C2'!O162</f>
        <v>0</v>
      </c>
      <c r="H135" s="424">
        <f>IF( $F135=0,0,((($F135/$E$131)*'PLAN DE ADQUISICIONES'!F$50)*($G135/$F135)))</f>
        <v>0</v>
      </c>
      <c r="I135" s="420">
        <f>IF( $F135=0,0,((($F135/$E$131)*'PLAN DE ADQUISICIONES'!G$50)*($G135/$F135)))</f>
        <v>0</v>
      </c>
      <c r="J135" s="420">
        <f>IF( $F135=0,0,((($F135/$E$131)*'PLAN DE ADQUISICIONES'!H$50)*($G135/$F135)))</f>
        <v>0</v>
      </c>
      <c r="K135" s="420">
        <f>IF( $F135=0,0,((($F135/$E$131)*'PLAN DE ADQUISICIONES'!I$50)*($G135/$F135)))</f>
        <v>0</v>
      </c>
      <c r="L135" s="420">
        <f>IF( $F135=0,0,((($F135/$E$131)*'PLAN DE ADQUISICIONES'!J$50)*($G135/$F135)))</f>
        <v>0</v>
      </c>
      <c r="M135" s="420">
        <f>IF( $F135=0,0,((($F135/$E$131)*'PLAN DE ADQUISICIONES'!K$50)*($G135/$F135)))</f>
        <v>0</v>
      </c>
      <c r="N135" s="420">
        <f>IF( $F135=0,0,((($F135/$E$131)*'PLAN DE ADQUISICIONES'!L$50)*($G135/$F135)))</f>
        <v>0</v>
      </c>
      <c r="O135" s="420">
        <f>IF( $F135=0,0,((($F135/$E$131)*'PLAN DE ADQUISICIONES'!M$50)*($G135/$F135)))</f>
        <v>0</v>
      </c>
      <c r="P135" s="420">
        <f>IF( $F135=0,0,((($F135/$E$131)*'PLAN DE ADQUISICIONES'!N$50)*($G135/$F135)))</f>
        <v>0</v>
      </c>
      <c r="Q135" s="420">
        <f>IF( $F135=0,0,((($F135/$E$131)*'PLAN DE ADQUISICIONES'!O$50)*($G135/$F135)))</f>
        <v>0</v>
      </c>
      <c r="R135" s="420">
        <f>IF( $F135=0,0,((($F135/$E$131)*'PLAN DE ADQUISICIONES'!P$50)*($G135/$F135)))</f>
        <v>0</v>
      </c>
      <c r="S135" s="420">
        <f>IF( $F135=0,0,((($F135/$E$131)*'PLAN DE ADQUISICIONES'!Q$50)*($G135/$F135)))</f>
        <v>0</v>
      </c>
      <c r="T135" s="421">
        <f>H135+I135+J135+K135+L135+M135+N135+O135+P135+Q135+R135+S135</f>
        <v>0</v>
      </c>
      <c r="U135" s="425">
        <f>IF( $F135=0,0,((($F135/$E$131)*'PLAN DE ADQUISICIONES'!R$50)*($G135/$F135)))</f>
        <v>0</v>
      </c>
      <c r="V135" s="420">
        <f>IF( $F135=0,0,((($F135/$E$131)*'PLAN DE ADQUISICIONES'!S$50)*($G135/$F135)))</f>
        <v>0</v>
      </c>
      <c r="W135" s="420">
        <f>IF( $F135=0,0,((($F135/$E$131)*'PLAN DE ADQUISICIONES'!T$50)*($G135/$F135)))</f>
        <v>0</v>
      </c>
      <c r="X135" s="420">
        <f>IF( $F135=0,0,((($F135/$E$131)*'PLAN DE ADQUISICIONES'!U$50)*($G135/$F135)))</f>
        <v>0</v>
      </c>
      <c r="Y135" s="420">
        <f>IF( $F135=0,0,((($F135/$E$131)*'PLAN DE ADQUISICIONES'!V$50)*($G135/$F135)))</f>
        <v>0</v>
      </c>
      <c r="Z135" s="420">
        <f>IF( $F135=0,0,((($F135/$E$131)*'PLAN DE ADQUISICIONES'!W$50)*($G135/$F135)))</f>
        <v>0</v>
      </c>
      <c r="AA135" s="420">
        <f>IF( $F135=0,0,((($F135/$E$131)*'PLAN DE ADQUISICIONES'!X$50)*($G135/$F135)))</f>
        <v>0</v>
      </c>
      <c r="AB135" s="420">
        <f>IF( $F135=0,0,((($F135/$E$131)*'PLAN DE ADQUISICIONES'!Y$50)*($G135/$F135)))</f>
        <v>0</v>
      </c>
      <c r="AC135" s="420">
        <f>IF( $F135=0,0,((($F135/$E$131)*'PLAN DE ADQUISICIONES'!Z$50)*($G135/$F135)))</f>
        <v>0</v>
      </c>
      <c r="AD135" s="420">
        <f>IF( $F135=0,0,((($F135/$E$131)*'PLAN DE ADQUISICIONES'!AA$50)*($G135/$F135)))</f>
        <v>0</v>
      </c>
      <c r="AE135" s="420">
        <f>IF( $F135=0,0,((($F135/$E$131)*'PLAN DE ADQUISICIONES'!AB$50)*($G135/$F135)))</f>
        <v>0</v>
      </c>
      <c r="AF135" s="420">
        <f>IF( $F135=0,0,((($F135/$E$131)*'PLAN DE ADQUISICIONES'!AC$50)*($G135/$F135)))</f>
        <v>0</v>
      </c>
      <c r="AG135" s="423">
        <f>U135+V135+W135+X135+Y135+Z135+AA135+AB135+AC135+AD135+AE135+AF135</f>
        <v>0</v>
      </c>
      <c r="AH135" s="424">
        <f>IF( $F135=0,0,((($F135/$E$131)*'PLAN DE ADQUISICIONES'!AD$50)*($G135/$F135)))</f>
        <v>0</v>
      </c>
      <c r="AI135" s="420">
        <f>IF( $F135=0,0,((($F135/$E$131)*'PLAN DE ADQUISICIONES'!AE$50)*($G135/$F135)))</f>
        <v>0</v>
      </c>
      <c r="AJ135" s="420">
        <f>IF( $F135=0,0,((($F135/$E$131)*'PLAN DE ADQUISICIONES'!AF$50)*($G135/$F135)))</f>
        <v>0</v>
      </c>
      <c r="AK135" s="420">
        <f>IF( $F135=0,0,((($F135/$E$131)*'PLAN DE ADQUISICIONES'!AG$50)*($G135/$F135)))</f>
        <v>0</v>
      </c>
      <c r="AL135" s="420">
        <f>IF( $F135=0,0,((($F135/$E$131)*'PLAN DE ADQUISICIONES'!AH$50)*($G135/$F135)))</f>
        <v>0</v>
      </c>
      <c r="AM135" s="420">
        <f>IF( $F135=0,0,((($F135/$E$131)*'PLAN DE ADQUISICIONES'!AI$50)*($G135/$F135)))</f>
        <v>0</v>
      </c>
      <c r="AN135" s="420">
        <f>IF( $F135=0,0,((($F135/$E$131)*'PLAN DE ADQUISICIONES'!AJ$50)*($G135/$F135)))</f>
        <v>0</v>
      </c>
      <c r="AO135" s="420">
        <f>IF( $F135=0,0,((($F135/$E$131)*'PLAN DE ADQUISICIONES'!AK$50)*($G135/$F135)))</f>
        <v>0</v>
      </c>
      <c r="AP135" s="420">
        <f>IF( $F135=0,0,((($F135/$E$131)*'PLAN DE ADQUISICIONES'!AL$50)*($G135/$F135)))</f>
        <v>0</v>
      </c>
      <c r="AQ135" s="420">
        <f>IF( $F135=0,0,((($F135/$E$131)*'PLAN DE ADQUISICIONES'!AM$50)*($G135/$F135)))</f>
        <v>0</v>
      </c>
      <c r="AR135" s="420">
        <f>IF( $F135=0,0,((($F135/$E$131)*'PLAN DE ADQUISICIONES'!AN$50)*($G135/$F135)))</f>
        <v>0</v>
      </c>
      <c r="AS135" s="420">
        <f>IF( $F135=0,0,((($F135/$E$131)*'PLAN DE ADQUISICIONES'!AO$50)*($G135/$F135)))</f>
        <v>0</v>
      </c>
      <c r="AT135" s="423">
        <f>AH135+AI135+AJ135+AK135+AL135+AM135+AN135+AO135+AP135+AQ135+AR135+AS135</f>
        <v>0</v>
      </c>
      <c r="AU135" s="426">
        <f>AS135+AR135+AQ135+AP135+AO135+AN135+AM135+AL135+AK135+AJ135+AI135+AH135+AF135+AE135+AD135+AC135+AB135+AA135+Z135+Y135+X135+W135+V135+U135+S135+R135+Q135+P135+O135+N135+M135+L135+K135+J135+I135+H135</f>
        <v>0</v>
      </c>
      <c r="AV135" s="392">
        <f t="shared" si="24"/>
        <v>0</v>
      </c>
    </row>
    <row r="136" spans="2:48" s="60" customFormat="1" ht="12.75" customHeight="1" x14ac:dyDescent="0.25">
      <c r="B136" s="416" t="str">
        <f>+'FORMATO COSTEO C2'!C168</f>
        <v>2.1.5.5</v>
      </c>
      <c r="C136" s="417" t="str">
        <f>+'FORMATO COSTEO C2'!B168</f>
        <v>Categoría de gasto</v>
      </c>
      <c r="D136" s="428"/>
      <c r="E136" s="429"/>
      <c r="F136" s="420">
        <f>+'FORMATO COSTEO C2'!G168</f>
        <v>0</v>
      </c>
      <c r="G136" s="423">
        <f>+'FORMATO COSTEO C2'!O168</f>
        <v>0</v>
      </c>
      <c r="H136" s="424">
        <f>IF( $F136=0,0,((($F136/$E$131)*'PLAN DE ADQUISICIONES'!F$50)*($G136/$F136)))</f>
        <v>0</v>
      </c>
      <c r="I136" s="420">
        <f>IF( $F136=0,0,((($F136/$E$131)*'PLAN DE ADQUISICIONES'!G$50)*($G136/$F136)))</f>
        <v>0</v>
      </c>
      <c r="J136" s="420">
        <f>IF( $F136=0,0,((($F136/$E$131)*'PLAN DE ADQUISICIONES'!H$50)*($G136/$F136)))</f>
        <v>0</v>
      </c>
      <c r="K136" s="420">
        <f>IF( $F136=0,0,((($F136/$E$131)*'PLAN DE ADQUISICIONES'!I$50)*($G136/$F136)))</f>
        <v>0</v>
      </c>
      <c r="L136" s="420">
        <f>IF( $F136=0,0,((($F136/$E$131)*'PLAN DE ADQUISICIONES'!J$50)*($G136/$F136)))</f>
        <v>0</v>
      </c>
      <c r="M136" s="420">
        <f>IF( $F136=0,0,((($F136/$E$131)*'PLAN DE ADQUISICIONES'!K$50)*($G136/$F136)))</f>
        <v>0</v>
      </c>
      <c r="N136" s="420">
        <f>IF( $F136=0,0,((($F136/$E$131)*'PLAN DE ADQUISICIONES'!L$50)*($G136/$F136)))</f>
        <v>0</v>
      </c>
      <c r="O136" s="420">
        <f>IF( $F136=0,0,((($F136/$E$131)*'PLAN DE ADQUISICIONES'!M$50)*($G136/$F136)))</f>
        <v>0</v>
      </c>
      <c r="P136" s="420">
        <f>IF( $F136=0,0,((($F136/$E$131)*'PLAN DE ADQUISICIONES'!N$50)*($G136/$F136)))</f>
        <v>0</v>
      </c>
      <c r="Q136" s="420">
        <f>IF( $F136=0,0,((($F136/$E$131)*'PLAN DE ADQUISICIONES'!O$50)*($G136/$F136)))</f>
        <v>0</v>
      </c>
      <c r="R136" s="420">
        <f>IF( $F136=0,0,((($F136/$E$131)*'PLAN DE ADQUISICIONES'!P$50)*($G136/$F136)))</f>
        <v>0</v>
      </c>
      <c r="S136" s="420">
        <f>IF( $F136=0,0,((($F136/$E$131)*'PLAN DE ADQUISICIONES'!Q$50)*($G136/$F136)))</f>
        <v>0</v>
      </c>
      <c r="T136" s="421">
        <f>H136+I136+J136+K136+L136+M136+N136+O136+P136+Q136+R136+S136</f>
        <v>0</v>
      </c>
      <c r="U136" s="425">
        <f>IF( $F136=0,0,((($F136/$E$131)*'PLAN DE ADQUISICIONES'!R$50)*($G136/$F136)))</f>
        <v>0</v>
      </c>
      <c r="V136" s="420">
        <f>IF( $F136=0,0,((($F136/$E$131)*'PLAN DE ADQUISICIONES'!S$50)*($G136/$F136)))</f>
        <v>0</v>
      </c>
      <c r="W136" s="420">
        <f>IF( $F136=0,0,((($F136/$E$131)*'PLAN DE ADQUISICIONES'!T$50)*($G136/$F136)))</f>
        <v>0</v>
      </c>
      <c r="X136" s="420">
        <f>IF( $F136=0,0,((($F136/$E$131)*'PLAN DE ADQUISICIONES'!U$50)*($G136/$F136)))</f>
        <v>0</v>
      </c>
      <c r="Y136" s="420">
        <f>IF( $F136=0,0,((($F136/$E$131)*'PLAN DE ADQUISICIONES'!V$50)*($G136/$F136)))</f>
        <v>0</v>
      </c>
      <c r="Z136" s="420">
        <f>IF( $F136=0,0,((($F136/$E$131)*'PLAN DE ADQUISICIONES'!W$50)*($G136/$F136)))</f>
        <v>0</v>
      </c>
      <c r="AA136" s="420">
        <f>IF( $F136=0,0,((($F136/$E$131)*'PLAN DE ADQUISICIONES'!X$50)*($G136/$F136)))</f>
        <v>0</v>
      </c>
      <c r="AB136" s="420">
        <f>IF( $F136=0,0,((($F136/$E$131)*'PLAN DE ADQUISICIONES'!Y$50)*($G136/$F136)))</f>
        <v>0</v>
      </c>
      <c r="AC136" s="420">
        <f>IF( $F136=0,0,((($F136/$E$131)*'PLAN DE ADQUISICIONES'!Z$50)*($G136/$F136)))</f>
        <v>0</v>
      </c>
      <c r="AD136" s="420">
        <f>IF( $F136=0,0,((($F136/$E$131)*'PLAN DE ADQUISICIONES'!AA$50)*($G136/$F136)))</f>
        <v>0</v>
      </c>
      <c r="AE136" s="420">
        <f>IF( $F136=0,0,((($F136/$E$131)*'PLAN DE ADQUISICIONES'!AB$50)*($G136/$F136)))</f>
        <v>0</v>
      </c>
      <c r="AF136" s="420">
        <f>IF( $F136=0,0,((($F136/$E$131)*'PLAN DE ADQUISICIONES'!AC$50)*($G136/$F136)))</f>
        <v>0</v>
      </c>
      <c r="AG136" s="423">
        <f>U136+V136+W136+X136+Y136+Z136+AA136+AB136+AC136+AD136+AE136+AF136</f>
        <v>0</v>
      </c>
      <c r="AH136" s="424">
        <f>IF( $F136=0,0,((($F136/$E$131)*'PLAN DE ADQUISICIONES'!AD$50)*($G136/$F136)))</f>
        <v>0</v>
      </c>
      <c r="AI136" s="420">
        <f>IF( $F136=0,0,((($F136/$E$131)*'PLAN DE ADQUISICIONES'!AE$50)*($G136/$F136)))</f>
        <v>0</v>
      </c>
      <c r="AJ136" s="420">
        <f>IF( $F136=0,0,((($F136/$E$131)*'PLAN DE ADQUISICIONES'!AF$50)*($G136/$F136)))</f>
        <v>0</v>
      </c>
      <c r="AK136" s="420">
        <f>IF( $F136=0,0,((($F136/$E$131)*'PLAN DE ADQUISICIONES'!AG$50)*($G136/$F136)))</f>
        <v>0</v>
      </c>
      <c r="AL136" s="420">
        <f>IF( $F136=0,0,((($F136/$E$131)*'PLAN DE ADQUISICIONES'!AH$50)*($G136/$F136)))</f>
        <v>0</v>
      </c>
      <c r="AM136" s="420">
        <f>IF( $F136=0,0,((($F136/$E$131)*'PLAN DE ADQUISICIONES'!AI$50)*($G136/$F136)))</f>
        <v>0</v>
      </c>
      <c r="AN136" s="420">
        <f>IF( $F136=0,0,((($F136/$E$131)*'PLAN DE ADQUISICIONES'!AJ$50)*($G136/$F136)))</f>
        <v>0</v>
      </c>
      <c r="AO136" s="420">
        <f>IF( $F136=0,0,((($F136/$E$131)*'PLAN DE ADQUISICIONES'!AK$50)*($G136/$F136)))</f>
        <v>0</v>
      </c>
      <c r="AP136" s="420">
        <f>IF( $F136=0,0,((($F136/$E$131)*'PLAN DE ADQUISICIONES'!AL$50)*($G136/$F136)))</f>
        <v>0</v>
      </c>
      <c r="AQ136" s="420">
        <f>IF( $F136=0,0,((($F136/$E$131)*'PLAN DE ADQUISICIONES'!AM$50)*($G136/$F136)))</f>
        <v>0</v>
      </c>
      <c r="AR136" s="420">
        <f>IF( $F136=0,0,((($F136/$E$131)*'PLAN DE ADQUISICIONES'!AN$50)*($G136/$F136)))</f>
        <v>0</v>
      </c>
      <c r="AS136" s="420">
        <f>IF( $F136=0,0,((($F136/$E$131)*'PLAN DE ADQUISICIONES'!AO$50)*($G136/$F136)))</f>
        <v>0</v>
      </c>
      <c r="AT136" s="423">
        <f>AH136+AI136+AJ136+AK136+AL136+AM136+AN136+AO136+AP136+AQ136+AR136+AS136</f>
        <v>0</v>
      </c>
      <c r="AU136" s="426">
        <f>AS136+AR136+AQ136+AP136+AO136+AN136+AM136+AL136+AK136+AJ136+AI136+AH136+AF136+AE136+AD136+AC136+AB136+AA136+Z136+Y136+X136+W136+V136+U136+S136+R136+Q136+P136+O136+N136+M136+L136+K136+J136+I136+H136</f>
        <v>0</v>
      </c>
      <c r="AV136" s="392">
        <f t="shared" si="24"/>
        <v>0</v>
      </c>
    </row>
    <row r="137" spans="2:48" s="60" customFormat="1" ht="12.75" customHeight="1" x14ac:dyDescent="0.25">
      <c r="B137" s="395">
        <f>+'FORMATO COSTEO C2'!C175</f>
        <v>2.2000000000000002</v>
      </c>
      <c r="C137" s="396" t="str">
        <f>+'FORMATO COSTEO C2'!D175</f>
        <v>Emprendedores del sector turismo de los distritos de Pisac, Taray, Lamay, Coya y Calca, provincia de Calca - región Cusco resuleven cuellos de botella en sus negocios implementados o fortalecidos</v>
      </c>
      <c r="D137" s="397"/>
      <c r="E137" s="398"/>
      <c r="F137" s="399">
        <f t="shared" ref="F137:P137" si="37">+F138+F144+F150+F156+F162</f>
        <v>118000</v>
      </c>
      <c r="G137" s="402">
        <f t="shared" si="37"/>
        <v>0</v>
      </c>
      <c r="H137" s="403">
        <f t="shared" si="37"/>
        <v>0</v>
      </c>
      <c r="I137" s="399">
        <f>+I138+I144+I150+I156+I162</f>
        <v>0</v>
      </c>
      <c r="J137" s="399">
        <f>+J138+J144+J150+J156+J162</f>
        <v>0</v>
      </c>
      <c r="K137" s="399">
        <f>+K138+K144+K150+K156+K162</f>
        <v>0</v>
      </c>
      <c r="L137" s="399">
        <f>+L138+L144+L150+L156+L162</f>
        <v>0</v>
      </c>
      <c r="M137" s="399">
        <f>+M138+M144+M150+M156+M162</f>
        <v>0</v>
      </c>
      <c r="N137" s="399">
        <f t="shared" si="37"/>
        <v>0</v>
      </c>
      <c r="O137" s="399">
        <f t="shared" si="37"/>
        <v>0</v>
      </c>
      <c r="P137" s="399">
        <f t="shared" si="37"/>
        <v>0</v>
      </c>
      <c r="Q137" s="399">
        <f>+Q138+Q144+Q150+Q156+Q162</f>
        <v>0</v>
      </c>
      <c r="R137" s="399">
        <f>+R138+R144+R150+R156+R162</f>
        <v>0</v>
      </c>
      <c r="S137" s="399">
        <f>+S138+S144+S150+S156+S162</f>
        <v>0</v>
      </c>
      <c r="T137" s="400">
        <f>+T138+T144+T150+T156+T162</f>
        <v>0</v>
      </c>
      <c r="U137" s="401">
        <f t="shared" ref="U137:AS137" si="38">+U138+U144+U150+U156+U162</f>
        <v>0</v>
      </c>
      <c r="V137" s="399">
        <f t="shared" si="38"/>
        <v>0</v>
      </c>
      <c r="W137" s="399">
        <f t="shared" si="38"/>
        <v>0</v>
      </c>
      <c r="X137" s="399">
        <f t="shared" si="38"/>
        <v>0</v>
      </c>
      <c r="Y137" s="399">
        <f t="shared" si="38"/>
        <v>0</v>
      </c>
      <c r="Z137" s="399">
        <f t="shared" si="38"/>
        <v>0</v>
      </c>
      <c r="AA137" s="399">
        <f t="shared" si="38"/>
        <v>0</v>
      </c>
      <c r="AB137" s="399">
        <f t="shared" si="38"/>
        <v>0</v>
      </c>
      <c r="AC137" s="399">
        <f t="shared" si="38"/>
        <v>0</v>
      </c>
      <c r="AD137" s="399">
        <f t="shared" si="38"/>
        <v>0</v>
      </c>
      <c r="AE137" s="399">
        <f t="shared" si="38"/>
        <v>0</v>
      </c>
      <c r="AF137" s="399">
        <f t="shared" si="38"/>
        <v>0</v>
      </c>
      <c r="AG137" s="402">
        <f>+AG138+AG144+AG150+AG156+AG162</f>
        <v>0</v>
      </c>
      <c r="AH137" s="403">
        <f t="shared" si="38"/>
        <v>0</v>
      </c>
      <c r="AI137" s="399">
        <f t="shared" si="38"/>
        <v>0</v>
      </c>
      <c r="AJ137" s="399">
        <f t="shared" si="38"/>
        <v>0</v>
      </c>
      <c r="AK137" s="399">
        <f t="shared" si="38"/>
        <v>0</v>
      </c>
      <c r="AL137" s="399">
        <f t="shared" si="38"/>
        <v>0</v>
      </c>
      <c r="AM137" s="399">
        <f t="shared" si="38"/>
        <v>0</v>
      </c>
      <c r="AN137" s="399">
        <f t="shared" si="38"/>
        <v>0</v>
      </c>
      <c r="AO137" s="399">
        <f t="shared" si="38"/>
        <v>0</v>
      </c>
      <c r="AP137" s="399">
        <f t="shared" si="38"/>
        <v>0</v>
      </c>
      <c r="AQ137" s="399">
        <f t="shared" si="38"/>
        <v>0</v>
      </c>
      <c r="AR137" s="399">
        <f t="shared" si="38"/>
        <v>0</v>
      </c>
      <c r="AS137" s="399">
        <f t="shared" si="38"/>
        <v>0</v>
      </c>
      <c r="AT137" s="402">
        <f>+AT138+AT144+AT150+AT156+AT162</f>
        <v>0</v>
      </c>
      <c r="AU137" s="404">
        <f>+AU138+AU144+AU150+AU156+AU162</f>
        <v>0</v>
      </c>
      <c r="AV137" s="392">
        <f t="shared" si="24"/>
        <v>0</v>
      </c>
    </row>
    <row r="138" spans="2:48" s="60" customFormat="1" ht="12.75" customHeight="1" x14ac:dyDescent="0.25">
      <c r="B138" s="406" t="str">
        <f>+'FORMATO COSTEO C2'!C176</f>
        <v>2.2.1</v>
      </c>
      <c r="C138" s="430" t="str">
        <f>+'FORMATO COSTEO C2'!B176</f>
        <v>Asistencia técnica para resolver cuellos de botella en la línea de negocios restaurantes</v>
      </c>
      <c r="D138" s="408" t="str">
        <f>+'FORMATO COSTEO C2'!D176</f>
        <v>Visita</v>
      </c>
      <c r="E138" s="409">
        <f>+'FORMATO COSTEO C2'!E176</f>
        <v>150</v>
      </c>
      <c r="F138" s="410">
        <f>SUM(F139:F143)</f>
        <v>118000</v>
      </c>
      <c r="G138" s="413">
        <f t="shared" ref="G138:AS138" si="39">SUM(G139:G143)</f>
        <v>0</v>
      </c>
      <c r="H138" s="414">
        <f t="shared" si="39"/>
        <v>0</v>
      </c>
      <c r="I138" s="410">
        <f t="shared" si="39"/>
        <v>0</v>
      </c>
      <c r="J138" s="410">
        <f t="shared" si="39"/>
        <v>0</v>
      </c>
      <c r="K138" s="410">
        <f t="shared" si="39"/>
        <v>0</v>
      </c>
      <c r="L138" s="410">
        <f t="shared" si="39"/>
        <v>0</v>
      </c>
      <c r="M138" s="410">
        <f t="shared" si="39"/>
        <v>0</v>
      </c>
      <c r="N138" s="410">
        <f t="shared" si="39"/>
        <v>0</v>
      </c>
      <c r="O138" s="410">
        <f t="shared" si="39"/>
        <v>0</v>
      </c>
      <c r="P138" s="410">
        <f t="shared" si="39"/>
        <v>0</v>
      </c>
      <c r="Q138" s="410">
        <f t="shared" si="39"/>
        <v>0</v>
      </c>
      <c r="R138" s="410">
        <f t="shared" si="39"/>
        <v>0</v>
      </c>
      <c r="S138" s="410">
        <f t="shared" si="39"/>
        <v>0</v>
      </c>
      <c r="T138" s="411">
        <f>SUM(T139:T143)</f>
        <v>0</v>
      </c>
      <c r="U138" s="412">
        <f t="shared" si="39"/>
        <v>0</v>
      </c>
      <c r="V138" s="410">
        <f t="shared" si="39"/>
        <v>0</v>
      </c>
      <c r="W138" s="410">
        <f t="shared" si="39"/>
        <v>0</v>
      </c>
      <c r="X138" s="410">
        <f t="shared" si="39"/>
        <v>0</v>
      </c>
      <c r="Y138" s="410">
        <f t="shared" si="39"/>
        <v>0</v>
      </c>
      <c r="Z138" s="410">
        <f t="shared" si="39"/>
        <v>0</v>
      </c>
      <c r="AA138" s="410">
        <f t="shared" si="39"/>
        <v>0</v>
      </c>
      <c r="AB138" s="410">
        <f t="shared" si="39"/>
        <v>0</v>
      </c>
      <c r="AC138" s="410">
        <f t="shared" si="39"/>
        <v>0</v>
      </c>
      <c r="AD138" s="410">
        <f t="shared" si="39"/>
        <v>0</v>
      </c>
      <c r="AE138" s="410">
        <f t="shared" si="39"/>
        <v>0</v>
      </c>
      <c r="AF138" s="410">
        <f t="shared" si="39"/>
        <v>0</v>
      </c>
      <c r="AG138" s="413">
        <f t="shared" si="39"/>
        <v>0</v>
      </c>
      <c r="AH138" s="414">
        <f t="shared" si="39"/>
        <v>0</v>
      </c>
      <c r="AI138" s="410">
        <f t="shared" si="39"/>
        <v>0</v>
      </c>
      <c r="AJ138" s="410">
        <f t="shared" si="39"/>
        <v>0</v>
      </c>
      <c r="AK138" s="410">
        <f t="shared" si="39"/>
        <v>0</v>
      </c>
      <c r="AL138" s="410">
        <f t="shared" si="39"/>
        <v>0</v>
      </c>
      <c r="AM138" s="410">
        <f t="shared" si="39"/>
        <v>0</v>
      </c>
      <c r="AN138" s="410">
        <f t="shared" si="39"/>
        <v>0</v>
      </c>
      <c r="AO138" s="410">
        <f t="shared" si="39"/>
        <v>0</v>
      </c>
      <c r="AP138" s="410">
        <f t="shared" si="39"/>
        <v>0</v>
      </c>
      <c r="AQ138" s="410">
        <f t="shared" si="39"/>
        <v>0</v>
      </c>
      <c r="AR138" s="410">
        <f t="shared" si="39"/>
        <v>0</v>
      </c>
      <c r="AS138" s="410">
        <f t="shared" si="39"/>
        <v>0</v>
      </c>
      <c r="AT138" s="413">
        <f>SUM(AT139:AT143)</f>
        <v>0</v>
      </c>
      <c r="AU138" s="415">
        <f>SUM(AU139:AU143)</f>
        <v>0</v>
      </c>
      <c r="AV138" s="392">
        <f t="shared" si="24"/>
        <v>0</v>
      </c>
    </row>
    <row r="139" spans="2:48" s="60" customFormat="1" ht="12.75" customHeight="1" x14ac:dyDescent="0.25">
      <c r="B139" s="416" t="str">
        <f>+'FORMATO COSTEO C2'!C178</f>
        <v>2.2.1.1</v>
      </c>
      <c r="C139" s="417" t="str">
        <f>+'FORMATO COSTEO C2'!B178</f>
        <v>Asesoría técnica para cuellos de botella</v>
      </c>
      <c r="D139" s="418"/>
      <c r="E139" s="419"/>
      <c r="F139" s="420">
        <f>+'FORMATO COSTEO C2'!G178</f>
        <v>118000</v>
      </c>
      <c r="G139" s="423">
        <f>+'FORMATO COSTEO C2'!O178</f>
        <v>0</v>
      </c>
      <c r="H139" s="560">
        <f>IF( $F139=0,0,((($F139/$E$138)*'PLAN DE ADQUISICIONES'!F$55)*($G139/$F139)))</f>
        <v>0</v>
      </c>
      <c r="I139" s="420">
        <f>IF( $F139=0,0,((($F139/$E$138)*'PLAN DE ADQUISICIONES'!G$55)*($G139/$F139)))</f>
        <v>0</v>
      </c>
      <c r="J139" s="420">
        <f>IF( $F139=0,0,((($F139/$E$138)*'PLAN DE ADQUISICIONES'!H$55)*($G139/$F139)))</f>
        <v>0</v>
      </c>
      <c r="K139" s="420">
        <f>IF( $F139=0,0,((($F139/$E$138)*'PLAN DE ADQUISICIONES'!I$55)*($G139/$F139)))</f>
        <v>0</v>
      </c>
      <c r="L139" s="420">
        <f>IF( $F139=0,0,((($F139/$E$138)*'PLAN DE ADQUISICIONES'!J$55)*($G139/$F139)))</f>
        <v>0</v>
      </c>
      <c r="M139" s="420">
        <f>IF( $F139=0,0,((($F139/$E$138)*'PLAN DE ADQUISICIONES'!K$55)*($G139/$F139)))</f>
        <v>0</v>
      </c>
      <c r="N139" s="420">
        <f>IF( $F139=0,0,((($F139/$E$138)*'PLAN DE ADQUISICIONES'!L$55)*($G139/$F139)))</f>
        <v>0</v>
      </c>
      <c r="O139" s="420">
        <f>IF( $F139=0,0,((($F139/$E$138)*'PLAN DE ADQUISICIONES'!M$55)*($G139/$F139)))</f>
        <v>0</v>
      </c>
      <c r="P139" s="420">
        <f>IF( $F139=0,0,((($F139/$E$138)*'PLAN DE ADQUISICIONES'!N$55)*($G139/$F139)))</f>
        <v>0</v>
      </c>
      <c r="Q139" s="420">
        <f>IF( $F139=0,0,((($F139/$E$138)*'PLAN DE ADQUISICIONES'!O$55)*($G139/$F139)))</f>
        <v>0</v>
      </c>
      <c r="R139" s="420">
        <f>IF( $F139=0,0,((($F139/$E$138)*'PLAN DE ADQUISICIONES'!P$55)*($G139/$F139)))</f>
        <v>0</v>
      </c>
      <c r="S139" s="420">
        <f>IF( $F139=0,0,((($F139/$E$138)*'PLAN DE ADQUISICIONES'!Q$55)*($G139/$F139)))</f>
        <v>0</v>
      </c>
      <c r="T139" s="421">
        <f>H139+I139+J139+K139+L139+M139+N139+O139+P139+Q139+R139+S139</f>
        <v>0</v>
      </c>
      <c r="U139" s="425">
        <f>IF( $F139=0,0,((($F139/$E$138)*'PLAN DE ADQUISICIONES'!R$55)*($G139/$F139)))</f>
        <v>0</v>
      </c>
      <c r="V139" s="420">
        <f>IF( $F139=0,0,((($F139/$E$138)*'PLAN DE ADQUISICIONES'!S$55)*($G139/$F139)))</f>
        <v>0</v>
      </c>
      <c r="W139" s="420">
        <f>IF( $F139=0,0,((($F139/$E$138)*'PLAN DE ADQUISICIONES'!T$55)*($G139/$F139)))</f>
        <v>0</v>
      </c>
      <c r="X139" s="420">
        <f>IF( $F139=0,0,((($F139/$E$138)*'PLAN DE ADQUISICIONES'!U$55)*($G139/$F139)))</f>
        <v>0</v>
      </c>
      <c r="Y139" s="420">
        <f>IF( $F139=0,0,((($F139/$E$138)*'PLAN DE ADQUISICIONES'!V$55)*($G139/$F139)))</f>
        <v>0</v>
      </c>
      <c r="Z139" s="420">
        <f>IF( $F139=0,0,((($F139/$E$138)*'PLAN DE ADQUISICIONES'!W$55)*($G139/$F139)))</f>
        <v>0</v>
      </c>
      <c r="AA139" s="420">
        <f>IF( $F139=0,0,((($F139/$E$138)*'PLAN DE ADQUISICIONES'!X$55)*($G139/$F139)))</f>
        <v>0</v>
      </c>
      <c r="AB139" s="420">
        <f>IF( $F139=0,0,((($F139/$E$138)*'PLAN DE ADQUISICIONES'!Y$55)*($G139/$F139)))</f>
        <v>0</v>
      </c>
      <c r="AC139" s="420">
        <f>IF( $F139=0,0,((($F139/$E$138)*'PLAN DE ADQUISICIONES'!Z$55)*($G139/$F139)))</f>
        <v>0</v>
      </c>
      <c r="AD139" s="420">
        <f>IF( $F139=0,0,((($F139/$E$138)*'PLAN DE ADQUISICIONES'!AA$55)*($G139/$F139)))</f>
        <v>0</v>
      </c>
      <c r="AE139" s="420">
        <f>IF( $F139=0,0,((($F139/$E$138)*'PLAN DE ADQUISICIONES'!AB$55)*($G139/$F139)))</f>
        <v>0</v>
      </c>
      <c r="AF139" s="420">
        <f>IF( $F139=0,0,((($F139/$E$138)*'PLAN DE ADQUISICIONES'!AC$55)*($G139/$F139)))</f>
        <v>0</v>
      </c>
      <c r="AG139" s="423">
        <f>U139+V139+W139+X139+Y139+Z139+AA139+AB139+AC139+AD139+AE139+AF139</f>
        <v>0</v>
      </c>
      <c r="AH139" s="424">
        <f>IF( $F139=0,0,((($F139/$E$138)*'PLAN DE ADQUISICIONES'!AD$55)*($G139/$F139)))</f>
        <v>0</v>
      </c>
      <c r="AI139" s="420">
        <f>IF( $F139=0,0,((($F139/$E$138)*'PLAN DE ADQUISICIONES'!AE$55)*($G139/$F139)))</f>
        <v>0</v>
      </c>
      <c r="AJ139" s="420">
        <f>IF( $F139=0,0,((($F139/$E$138)*'PLAN DE ADQUISICIONES'!AF$55)*($G139/$F139)))</f>
        <v>0</v>
      </c>
      <c r="AK139" s="420">
        <f>IF( $F139=0,0,((($F139/$E$138)*'PLAN DE ADQUISICIONES'!AG$55)*($G139/$F139)))</f>
        <v>0</v>
      </c>
      <c r="AL139" s="420">
        <f>IF( $F139=0,0,((($F139/$E$138)*'PLAN DE ADQUISICIONES'!AH$55)*($G139/$F139)))</f>
        <v>0</v>
      </c>
      <c r="AM139" s="420">
        <f>IF( $F139=0,0,((($F139/$E$138)*'PLAN DE ADQUISICIONES'!AI$55)*($G139/$F139)))</f>
        <v>0</v>
      </c>
      <c r="AN139" s="420">
        <f>IF( $F139=0,0,((($F139/$E$138)*'PLAN DE ADQUISICIONES'!AJ$55)*($G139/$F139)))</f>
        <v>0</v>
      </c>
      <c r="AO139" s="420">
        <f>IF( $F139=0,0,((($F139/$E$138)*'PLAN DE ADQUISICIONES'!AK$55)*($G139/$F139)))</f>
        <v>0</v>
      </c>
      <c r="AP139" s="420">
        <f>IF( $F139=0,0,((($F139/$E$138)*'PLAN DE ADQUISICIONES'!AL$55)*($G139/$F139)))</f>
        <v>0</v>
      </c>
      <c r="AQ139" s="420">
        <f>IF( $F139=0,0,((($F139/$E$138)*'PLAN DE ADQUISICIONES'!AM$55)*($G139/$F139)))</f>
        <v>0</v>
      </c>
      <c r="AR139" s="420">
        <f>IF( $F139=0,0,((($F139/$E$138)*'PLAN DE ADQUISICIONES'!AN$55)*($G139/$F139)))</f>
        <v>0</v>
      </c>
      <c r="AS139" s="420">
        <f>IF( $F139=0,0,((($F139/$E$138)*'PLAN DE ADQUISICIONES'!AO$55)*($G139/$F139)))</f>
        <v>0</v>
      </c>
      <c r="AT139" s="423">
        <f>AH139+AI139+AJ139+AK139+AL139+AM139+AN139+AO139+AP139+AQ139+AR139+AS139</f>
        <v>0</v>
      </c>
      <c r="AU139" s="426">
        <f>AS139+AR139+AQ139+AP139+AO139+AN139+AM139+AL139+AK139+AJ139+AI139+AH139+AF139+AE139+AD139+AC139+AB139+AA139+Z139+Y139+X139+W139+V139+U139+S139+R139+Q139+P139+O139+N139+M139+L139+K139+J139+I139+H139</f>
        <v>0</v>
      </c>
      <c r="AV139" s="392">
        <f t="shared" ref="AV139:AV198" si="40">+G139-AU139</f>
        <v>0</v>
      </c>
    </row>
    <row r="140" spans="2:48" s="60" customFormat="1" ht="12.75" customHeight="1" x14ac:dyDescent="0.25">
      <c r="B140" s="416" t="str">
        <f>+'FORMATO COSTEO C2'!C184</f>
        <v>2.2.1.2</v>
      </c>
      <c r="C140" s="417" t="str">
        <f>+'FORMATO COSTEO C2'!B184</f>
        <v>Servicios de terceros</v>
      </c>
      <c r="D140" s="418"/>
      <c r="E140" s="419"/>
      <c r="F140" s="420">
        <f>+'FORMATO COSTEO C2'!G184</f>
        <v>0</v>
      </c>
      <c r="G140" s="423">
        <f>+'FORMATO COSTEO C2'!O184</f>
        <v>0</v>
      </c>
      <c r="H140" s="424">
        <f>IF( $F140=0,0,((($F140/$E$138)*'PLAN DE ADQUISICIONES'!F$55)*($G140/$F140)))</f>
        <v>0</v>
      </c>
      <c r="I140" s="420">
        <f>IF( $F140=0,0,((($F140/$E$138)*'PLAN DE ADQUISICIONES'!G$55)*($G140/$F140)))</f>
        <v>0</v>
      </c>
      <c r="J140" s="420">
        <f>IF( $F140=0,0,((($F140/$E$138)*'PLAN DE ADQUISICIONES'!H$55)*($G140/$F140)))</f>
        <v>0</v>
      </c>
      <c r="K140" s="420">
        <f>IF( $F140=0,0,((($F140/$E$138)*'PLAN DE ADQUISICIONES'!I$55)*($G140/$F140)))</f>
        <v>0</v>
      </c>
      <c r="L140" s="420">
        <f>IF( $F140=0,0,((($F140/$E$138)*'PLAN DE ADQUISICIONES'!J$55)*($G140/$F140)))</f>
        <v>0</v>
      </c>
      <c r="M140" s="420">
        <f>IF( $F140=0,0,((($F140/$E$138)*'PLAN DE ADQUISICIONES'!K$55)*($G140/$F140)))</f>
        <v>0</v>
      </c>
      <c r="N140" s="420">
        <f>IF( $F140=0,0,((($F140/$E$138)*'PLAN DE ADQUISICIONES'!L$55)*($G140/$F140)))</f>
        <v>0</v>
      </c>
      <c r="O140" s="420">
        <f>IF( $F140=0,0,((($F140/$E$138)*'PLAN DE ADQUISICIONES'!M$55)*($G140/$F140)))</f>
        <v>0</v>
      </c>
      <c r="P140" s="420">
        <f>IF( $F140=0,0,((($F140/$E$138)*'PLAN DE ADQUISICIONES'!N$55)*($G140/$F140)))</f>
        <v>0</v>
      </c>
      <c r="Q140" s="420">
        <f>IF( $F140=0,0,((($F140/$E$138)*'PLAN DE ADQUISICIONES'!O$55)*($G140/$F140)))</f>
        <v>0</v>
      </c>
      <c r="R140" s="420">
        <f>IF( $F140=0,0,((($F140/$E$138)*'PLAN DE ADQUISICIONES'!P$55)*($G140/$F140)))</f>
        <v>0</v>
      </c>
      <c r="S140" s="420">
        <f>IF( $F140=0,0,((($F140/$E$138)*'PLAN DE ADQUISICIONES'!Q$55)*($G140/$F140)))</f>
        <v>0</v>
      </c>
      <c r="T140" s="421">
        <f>H140+I140+J140+K140+L140+M140+N140+O140+P140+Q140+R140+S140</f>
        <v>0</v>
      </c>
      <c r="U140" s="425">
        <f>IF( $F140=0,0,((($F140/$E$138)*'PLAN DE ADQUISICIONES'!R$55)*($G140/$F140)))</f>
        <v>0</v>
      </c>
      <c r="V140" s="420">
        <f>IF( $F140=0,0,((($F140/$E$138)*'PLAN DE ADQUISICIONES'!S$55)*($G140/$F140)))</f>
        <v>0</v>
      </c>
      <c r="W140" s="420">
        <f>IF( $F140=0,0,((($F140/$E$138)*'PLAN DE ADQUISICIONES'!T$55)*($G140/$F140)))</f>
        <v>0</v>
      </c>
      <c r="X140" s="420">
        <f>IF( $F140=0,0,((($F140/$E$138)*'PLAN DE ADQUISICIONES'!U$55)*($G140/$F140)))</f>
        <v>0</v>
      </c>
      <c r="Y140" s="420">
        <f>IF( $F140=0,0,((($F140/$E$138)*'PLAN DE ADQUISICIONES'!V$55)*($G140/$F140)))</f>
        <v>0</v>
      </c>
      <c r="Z140" s="420">
        <f>IF( $F140=0,0,((($F140/$E$138)*'PLAN DE ADQUISICIONES'!W$55)*($G140/$F140)))</f>
        <v>0</v>
      </c>
      <c r="AA140" s="420">
        <f>IF( $F140=0,0,((($F140/$E$138)*'PLAN DE ADQUISICIONES'!X$55)*($G140/$F140)))</f>
        <v>0</v>
      </c>
      <c r="AB140" s="420">
        <f>IF( $F140=0,0,((($F140/$E$138)*'PLAN DE ADQUISICIONES'!Y$55)*($G140/$F140)))</f>
        <v>0</v>
      </c>
      <c r="AC140" s="420">
        <f>IF( $F140=0,0,((($F140/$E$138)*'PLAN DE ADQUISICIONES'!Z$55)*($G140/$F140)))</f>
        <v>0</v>
      </c>
      <c r="AD140" s="420">
        <f>IF( $F140=0,0,((($F140/$E$138)*'PLAN DE ADQUISICIONES'!AA$55)*($G140/$F140)))</f>
        <v>0</v>
      </c>
      <c r="AE140" s="420">
        <f>IF( $F140=0,0,((($F140/$E$138)*'PLAN DE ADQUISICIONES'!AB$55)*($G140/$F140)))</f>
        <v>0</v>
      </c>
      <c r="AF140" s="420">
        <f>IF( $F140=0,0,((($F140/$E$138)*'PLAN DE ADQUISICIONES'!AC$55)*($G140/$F140)))</f>
        <v>0</v>
      </c>
      <c r="AG140" s="423">
        <f>U140+V140+W140+X140+Y140+Z140+AA140+AB140+AC140+AD140+AE140+AF140</f>
        <v>0</v>
      </c>
      <c r="AH140" s="424">
        <f>IF( $F140=0,0,((($F140/$E$138)*'PLAN DE ADQUISICIONES'!AD$55)*($G140/$F140)))</f>
        <v>0</v>
      </c>
      <c r="AI140" s="420">
        <f>IF( $F140=0,0,((($F140/$E$138)*'PLAN DE ADQUISICIONES'!AE$55)*($G140/$F140)))</f>
        <v>0</v>
      </c>
      <c r="AJ140" s="420">
        <f>IF( $F140=0,0,((($F140/$E$138)*'PLAN DE ADQUISICIONES'!AF$55)*($G140/$F140)))</f>
        <v>0</v>
      </c>
      <c r="AK140" s="420">
        <f>IF( $F140=0,0,((($F140/$E$138)*'PLAN DE ADQUISICIONES'!AG$55)*($G140/$F140)))</f>
        <v>0</v>
      </c>
      <c r="AL140" s="420">
        <f>IF( $F140=0,0,((($F140/$E$138)*'PLAN DE ADQUISICIONES'!AH$55)*($G140/$F140)))</f>
        <v>0</v>
      </c>
      <c r="AM140" s="420">
        <f>IF( $F140=0,0,((($F140/$E$138)*'PLAN DE ADQUISICIONES'!AI$55)*($G140/$F140)))</f>
        <v>0</v>
      </c>
      <c r="AN140" s="420">
        <f>IF( $F140=0,0,((($F140/$E$138)*'PLAN DE ADQUISICIONES'!AJ$55)*($G140/$F140)))</f>
        <v>0</v>
      </c>
      <c r="AO140" s="420">
        <f>IF( $F140=0,0,((($F140/$E$138)*'PLAN DE ADQUISICIONES'!AK$55)*($G140/$F140)))</f>
        <v>0</v>
      </c>
      <c r="AP140" s="420">
        <f>IF( $F140=0,0,((($F140/$E$138)*'PLAN DE ADQUISICIONES'!AL$55)*($G140/$F140)))</f>
        <v>0</v>
      </c>
      <c r="AQ140" s="420">
        <f>IF( $F140=0,0,((($F140/$E$138)*'PLAN DE ADQUISICIONES'!AM$55)*($G140/$F140)))</f>
        <v>0</v>
      </c>
      <c r="AR140" s="420">
        <f>IF( $F140=0,0,((($F140/$E$138)*'PLAN DE ADQUISICIONES'!AN$55)*($G140/$F140)))</f>
        <v>0</v>
      </c>
      <c r="AS140" s="420">
        <f>IF( $F140=0,0,((($F140/$E$138)*'PLAN DE ADQUISICIONES'!AO$55)*($G140/$F140)))</f>
        <v>0</v>
      </c>
      <c r="AT140" s="423">
        <f>AH140+AI140+AJ140+AK140+AL140+AM140+AN140+AO140+AP140+AQ140+AR140+AS140</f>
        <v>0</v>
      </c>
      <c r="AU140" s="426">
        <f>AS140+AR140+AQ140+AP140+AO140+AN140+AM140+AL140+AK140+AJ140+AI140+AH140+AF140+AE140+AD140+AC140+AB140+AA140+Z140+Y140+X140+W140+V140+U140+S140+R140+Q140+P140+O140+N140+M140+L140+K140+J140+I140+H140</f>
        <v>0</v>
      </c>
      <c r="AV140" s="392">
        <f t="shared" si="40"/>
        <v>0</v>
      </c>
    </row>
    <row r="141" spans="2:48" s="60" customFormat="1" ht="12.75" customHeight="1" x14ac:dyDescent="0.25">
      <c r="B141" s="416" t="str">
        <f>+'FORMATO COSTEO C2'!C190</f>
        <v>2.2.1.3</v>
      </c>
      <c r="C141" s="417" t="str">
        <f>+'FORMATO COSTEO C2'!B190</f>
        <v>Categoría de gasto</v>
      </c>
      <c r="D141" s="418"/>
      <c r="E141" s="419"/>
      <c r="F141" s="420">
        <f>+'FORMATO COSTEO C2'!G190</f>
        <v>0</v>
      </c>
      <c r="G141" s="423">
        <f>+'FORMATO COSTEO C2'!O190</f>
        <v>0</v>
      </c>
      <c r="H141" s="424">
        <f>IF( $F141=0,0,((($F141/$E$138)*'PLAN DE ADQUISICIONES'!F$55)*($G141/$F141)))</f>
        <v>0</v>
      </c>
      <c r="I141" s="420">
        <f>IF( $F141=0,0,((($F141/$E$138)*'PLAN DE ADQUISICIONES'!G$55)*($G141/$F141)))</f>
        <v>0</v>
      </c>
      <c r="J141" s="420">
        <f>IF( $F141=0,0,((($F141/$E$138)*'PLAN DE ADQUISICIONES'!H$55)*($G141/$F141)))</f>
        <v>0</v>
      </c>
      <c r="K141" s="420">
        <f>IF( $F141=0,0,((($F141/$E$138)*'PLAN DE ADQUISICIONES'!I$55)*($G141/$F141)))</f>
        <v>0</v>
      </c>
      <c r="L141" s="420">
        <f>IF( $F141=0,0,((($F141/$E$138)*'PLAN DE ADQUISICIONES'!J$55)*($G141/$F141)))</f>
        <v>0</v>
      </c>
      <c r="M141" s="420">
        <f>IF( $F141=0,0,((($F141/$E$138)*'PLAN DE ADQUISICIONES'!K$55)*($G141/$F141)))</f>
        <v>0</v>
      </c>
      <c r="N141" s="420">
        <f>IF( $F141=0,0,((($F141/$E$138)*'PLAN DE ADQUISICIONES'!L$55)*($G141/$F141)))</f>
        <v>0</v>
      </c>
      <c r="O141" s="420">
        <f>IF( $F141=0,0,((($F141/$E$138)*'PLAN DE ADQUISICIONES'!M$55)*($G141/$F141)))</f>
        <v>0</v>
      </c>
      <c r="P141" s="420">
        <f>IF( $F141=0,0,((($F141/$E$138)*'PLAN DE ADQUISICIONES'!N$55)*($G141/$F141)))</f>
        <v>0</v>
      </c>
      <c r="Q141" s="420">
        <f>IF( $F141=0,0,((($F141/$E$138)*'PLAN DE ADQUISICIONES'!O$55)*($G141/$F141)))</f>
        <v>0</v>
      </c>
      <c r="R141" s="420">
        <f>IF( $F141=0,0,((($F141/$E$138)*'PLAN DE ADQUISICIONES'!P$55)*($G141/$F141)))</f>
        <v>0</v>
      </c>
      <c r="S141" s="420">
        <f>IF( $F141=0,0,((($F141/$E$138)*'PLAN DE ADQUISICIONES'!Q$55)*($G141/$F141)))</f>
        <v>0</v>
      </c>
      <c r="T141" s="421">
        <f>H141+I141+J141+K141+L141+M141+N141+O141+P141+Q141+R141+S141</f>
        <v>0</v>
      </c>
      <c r="U141" s="425">
        <f>IF( $F141=0,0,((($F141/$E$138)*'PLAN DE ADQUISICIONES'!R$55)*($G141/$F141)))</f>
        <v>0</v>
      </c>
      <c r="V141" s="420">
        <f>IF( $F141=0,0,((($F141/$E$138)*'PLAN DE ADQUISICIONES'!S$55)*($G141/$F141)))</f>
        <v>0</v>
      </c>
      <c r="W141" s="420">
        <f>IF( $F141=0,0,((($F141/$E$138)*'PLAN DE ADQUISICIONES'!T$55)*($G141/$F141)))</f>
        <v>0</v>
      </c>
      <c r="X141" s="420">
        <f>IF( $F141=0,0,((($F141/$E$138)*'PLAN DE ADQUISICIONES'!U$55)*($G141/$F141)))</f>
        <v>0</v>
      </c>
      <c r="Y141" s="420">
        <f>IF( $F141=0,0,((($F141/$E$138)*'PLAN DE ADQUISICIONES'!V$55)*($G141/$F141)))</f>
        <v>0</v>
      </c>
      <c r="Z141" s="420">
        <f>IF( $F141=0,0,((($F141/$E$138)*'PLAN DE ADQUISICIONES'!W$55)*($G141/$F141)))</f>
        <v>0</v>
      </c>
      <c r="AA141" s="420">
        <f>IF( $F141=0,0,((($F141/$E$138)*'PLAN DE ADQUISICIONES'!X$55)*($G141/$F141)))</f>
        <v>0</v>
      </c>
      <c r="AB141" s="420">
        <f>IF( $F141=0,0,((($F141/$E$138)*'PLAN DE ADQUISICIONES'!Y$55)*($G141/$F141)))</f>
        <v>0</v>
      </c>
      <c r="AC141" s="420">
        <f>IF( $F141=0,0,((($F141/$E$138)*'PLAN DE ADQUISICIONES'!Z$55)*($G141/$F141)))</f>
        <v>0</v>
      </c>
      <c r="AD141" s="420">
        <f>IF( $F141=0,0,((($F141/$E$138)*'PLAN DE ADQUISICIONES'!AA$55)*($G141/$F141)))</f>
        <v>0</v>
      </c>
      <c r="AE141" s="420">
        <f>IF( $F141=0,0,((($F141/$E$138)*'PLAN DE ADQUISICIONES'!AB$55)*($G141/$F141)))</f>
        <v>0</v>
      </c>
      <c r="AF141" s="420">
        <f>IF( $F141=0,0,((($F141/$E$138)*'PLAN DE ADQUISICIONES'!AC$55)*($G141/$F141)))</f>
        <v>0</v>
      </c>
      <c r="AG141" s="423">
        <f>U141+V141+W141+X141+Y141+Z141+AA141+AB141+AC141+AD141+AE141+AF141</f>
        <v>0</v>
      </c>
      <c r="AH141" s="424">
        <f>IF( $F141=0,0,((($F141/$E$138)*'PLAN DE ADQUISICIONES'!AD$55)*($G141/$F141)))</f>
        <v>0</v>
      </c>
      <c r="AI141" s="420">
        <f>IF( $F141=0,0,((($F141/$E$138)*'PLAN DE ADQUISICIONES'!AE$55)*($G141/$F141)))</f>
        <v>0</v>
      </c>
      <c r="AJ141" s="420">
        <f>IF( $F141=0,0,((($F141/$E$138)*'PLAN DE ADQUISICIONES'!AF$55)*($G141/$F141)))</f>
        <v>0</v>
      </c>
      <c r="AK141" s="420">
        <f>IF( $F141=0,0,((($F141/$E$138)*'PLAN DE ADQUISICIONES'!AG$55)*($G141/$F141)))</f>
        <v>0</v>
      </c>
      <c r="AL141" s="420">
        <f>IF( $F141=0,0,((($F141/$E$138)*'PLAN DE ADQUISICIONES'!AH$55)*($G141/$F141)))</f>
        <v>0</v>
      </c>
      <c r="AM141" s="420">
        <f>IF( $F141=0,0,((($F141/$E$138)*'PLAN DE ADQUISICIONES'!AI$55)*($G141/$F141)))</f>
        <v>0</v>
      </c>
      <c r="AN141" s="420">
        <f>IF( $F141=0,0,((($F141/$E$138)*'PLAN DE ADQUISICIONES'!AJ$55)*($G141/$F141)))</f>
        <v>0</v>
      </c>
      <c r="AO141" s="420">
        <f>IF( $F141=0,0,((($F141/$E$138)*'PLAN DE ADQUISICIONES'!AK$55)*($G141/$F141)))</f>
        <v>0</v>
      </c>
      <c r="AP141" s="420">
        <f>IF( $F141=0,0,((($F141/$E$138)*'PLAN DE ADQUISICIONES'!AL$55)*($G141/$F141)))</f>
        <v>0</v>
      </c>
      <c r="AQ141" s="420">
        <f>IF( $F141=0,0,((($F141/$E$138)*'PLAN DE ADQUISICIONES'!AM$55)*($G141/$F141)))</f>
        <v>0</v>
      </c>
      <c r="AR141" s="420">
        <f>IF( $F141=0,0,((($F141/$E$138)*'PLAN DE ADQUISICIONES'!AN$55)*($G141/$F141)))</f>
        <v>0</v>
      </c>
      <c r="AS141" s="420">
        <f>IF( $F141=0,0,((($F141/$E$138)*'PLAN DE ADQUISICIONES'!AO$55)*($G141/$F141)))</f>
        <v>0</v>
      </c>
      <c r="AT141" s="423">
        <f>AH141+AI141+AJ141+AK141+AL141+AM141+AN141+AO141+AP141+AQ141+AR141+AS141</f>
        <v>0</v>
      </c>
      <c r="AU141" s="426">
        <f>AS141+AR141+AQ141+AP141+AO141+AN141+AM141+AL141+AK141+AJ141+AI141+AH141+AF141+AE141+AD141+AC141+AB141+AA141+Z141+Y141+X141+W141+V141+U141+S141+R141+Q141+P141+O141+N141+M141+L141+K141+J141+I141+H141</f>
        <v>0</v>
      </c>
      <c r="AV141" s="392">
        <f t="shared" si="40"/>
        <v>0</v>
      </c>
    </row>
    <row r="142" spans="2:48" s="60" customFormat="1" ht="12.75" customHeight="1" x14ac:dyDescent="0.25">
      <c r="B142" s="416" t="str">
        <f>+'FORMATO COSTEO C2'!C196</f>
        <v>2.2.1.4</v>
      </c>
      <c r="C142" s="417" t="str">
        <f>+'FORMATO COSTEO C2'!B196</f>
        <v>Categoría de gasto</v>
      </c>
      <c r="D142" s="418"/>
      <c r="E142" s="419"/>
      <c r="F142" s="420">
        <f>+'FORMATO COSTEO C2'!G196</f>
        <v>0</v>
      </c>
      <c r="G142" s="423">
        <f>+'FORMATO COSTEO C2'!O196</f>
        <v>0</v>
      </c>
      <c r="H142" s="424">
        <f>IF( $F142=0,0,((($F142/$E$138)*'PLAN DE ADQUISICIONES'!F$55)*($G142/$F142)))</f>
        <v>0</v>
      </c>
      <c r="I142" s="420">
        <f>IF( $F142=0,0,((($F142/$E$138)*'PLAN DE ADQUISICIONES'!G$55)*($G142/$F142)))</f>
        <v>0</v>
      </c>
      <c r="J142" s="420">
        <f>IF( $F142=0,0,((($F142/$E$138)*'PLAN DE ADQUISICIONES'!H$55)*($G142/$F142)))</f>
        <v>0</v>
      </c>
      <c r="K142" s="420">
        <f>IF( $F142=0,0,((($F142/$E$138)*'PLAN DE ADQUISICIONES'!I$55)*($G142/$F142)))</f>
        <v>0</v>
      </c>
      <c r="L142" s="420">
        <f>IF( $F142=0,0,((($F142/$E$138)*'PLAN DE ADQUISICIONES'!J$55)*($G142/$F142)))</f>
        <v>0</v>
      </c>
      <c r="M142" s="420">
        <f>IF( $F142=0,0,((($F142/$E$138)*'PLAN DE ADQUISICIONES'!K$55)*($G142/$F142)))</f>
        <v>0</v>
      </c>
      <c r="N142" s="420">
        <f>IF( $F142=0,0,((($F142/$E$138)*'PLAN DE ADQUISICIONES'!L$55)*($G142/$F142)))</f>
        <v>0</v>
      </c>
      <c r="O142" s="420">
        <f>IF( $F142=0,0,((($F142/$E$138)*'PLAN DE ADQUISICIONES'!M$55)*($G142/$F142)))</f>
        <v>0</v>
      </c>
      <c r="P142" s="420">
        <f>IF( $F142=0,0,((($F142/$E$138)*'PLAN DE ADQUISICIONES'!N$55)*($G142/$F142)))</f>
        <v>0</v>
      </c>
      <c r="Q142" s="420">
        <f>IF( $F142=0,0,((($F142/$E$138)*'PLAN DE ADQUISICIONES'!O$55)*($G142/$F142)))</f>
        <v>0</v>
      </c>
      <c r="R142" s="420">
        <f>IF( $F142=0,0,((($F142/$E$138)*'PLAN DE ADQUISICIONES'!P$55)*($G142/$F142)))</f>
        <v>0</v>
      </c>
      <c r="S142" s="420">
        <f>IF( $F142=0,0,((($F142/$E$138)*'PLAN DE ADQUISICIONES'!Q$55)*($G142/$F142)))</f>
        <v>0</v>
      </c>
      <c r="T142" s="421">
        <f>H142+I142+J142+K142+L142+M142+N142+O142+P142+Q142+R142+S142</f>
        <v>0</v>
      </c>
      <c r="U142" s="425">
        <f>IF( $F142=0,0,((($F142/$E$138)*'PLAN DE ADQUISICIONES'!R$55)*($G142/$F142)))</f>
        <v>0</v>
      </c>
      <c r="V142" s="420">
        <f>IF( $F142=0,0,((($F142/$E$138)*'PLAN DE ADQUISICIONES'!S$55)*($G142/$F142)))</f>
        <v>0</v>
      </c>
      <c r="W142" s="420">
        <f>IF( $F142=0,0,((($F142/$E$138)*'PLAN DE ADQUISICIONES'!T$55)*($G142/$F142)))</f>
        <v>0</v>
      </c>
      <c r="X142" s="420">
        <f>IF( $F142=0,0,((($F142/$E$138)*'PLAN DE ADQUISICIONES'!U$55)*($G142/$F142)))</f>
        <v>0</v>
      </c>
      <c r="Y142" s="420">
        <f>IF( $F142=0,0,((($F142/$E$138)*'PLAN DE ADQUISICIONES'!V$55)*($G142/$F142)))</f>
        <v>0</v>
      </c>
      <c r="Z142" s="420">
        <f>IF( $F142=0,0,((($F142/$E$138)*'PLAN DE ADQUISICIONES'!W$55)*($G142/$F142)))</f>
        <v>0</v>
      </c>
      <c r="AA142" s="420">
        <f>IF( $F142=0,0,((($F142/$E$138)*'PLAN DE ADQUISICIONES'!X$55)*($G142/$F142)))</f>
        <v>0</v>
      </c>
      <c r="AB142" s="420">
        <f>IF( $F142=0,0,((($F142/$E$138)*'PLAN DE ADQUISICIONES'!Y$55)*($G142/$F142)))</f>
        <v>0</v>
      </c>
      <c r="AC142" s="420">
        <f>IF( $F142=0,0,((($F142/$E$138)*'PLAN DE ADQUISICIONES'!Z$55)*($G142/$F142)))</f>
        <v>0</v>
      </c>
      <c r="AD142" s="420">
        <f>IF( $F142=0,0,((($F142/$E$138)*'PLAN DE ADQUISICIONES'!AA$55)*($G142/$F142)))</f>
        <v>0</v>
      </c>
      <c r="AE142" s="420">
        <f>IF( $F142=0,0,((($F142/$E$138)*'PLAN DE ADQUISICIONES'!AB$55)*($G142/$F142)))</f>
        <v>0</v>
      </c>
      <c r="AF142" s="420">
        <f>IF( $F142=0,0,((($F142/$E$138)*'PLAN DE ADQUISICIONES'!AC$55)*($G142/$F142)))</f>
        <v>0</v>
      </c>
      <c r="AG142" s="423">
        <f>U142+V142+W142+X142+Y142+Z142+AA142+AB142+AC142+AD142+AE142+AF142</f>
        <v>0</v>
      </c>
      <c r="AH142" s="424">
        <f>IF( $F142=0,0,((($F142/$E$138)*'PLAN DE ADQUISICIONES'!AD$55)*($G142/$F142)))</f>
        <v>0</v>
      </c>
      <c r="AI142" s="420">
        <f>IF( $F142=0,0,((($F142/$E$138)*'PLAN DE ADQUISICIONES'!AE$55)*($G142/$F142)))</f>
        <v>0</v>
      </c>
      <c r="AJ142" s="420">
        <f>IF( $F142=0,0,((($F142/$E$138)*'PLAN DE ADQUISICIONES'!AF$55)*($G142/$F142)))</f>
        <v>0</v>
      </c>
      <c r="AK142" s="420">
        <f>IF( $F142=0,0,((($F142/$E$138)*'PLAN DE ADQUISICIONES'!AG$55)*($G142/$F142)))</f>
        <v>0</v>
      </c>
      <c r="AL142" s="420">
        <f>IF( $F142=0,0,((($F142/$E$138)*'PLAN DE ADQUISICIONES'!AH$55)*($G142/$F142)))</f>
        <v>0</v>
      </c>
      <c r="AM142" s="420">
        <f>IF( $F142=0,0,((($F142/$E$138)*'PLAN DE ADQUISICIONES'!AI$55)*($G142/$F142)))</f>
        <v>0</v>
      </c>
      <c r="AN142" s="420">
        <f>IF( $F142=0,0,((($F142/$E$138)*'PLAN DE ADQUISICIONES'!AJ$55)*($G142/$F142)))</f>
        <v>0</v>
      </c>
      <c r="AO142" s="420">
        <f>IF( $F142=0,0,((($F142/$E$138)*'PLAN DE ADQUISICIONES'!AK$55)*($G142/$F142)))</f>
        <v>0</v>
      </c>
      <c r="AP142" s="420">
        <f>IF( $F142=0,0,((($F142/$E$138)*'PLAN DE ADQUISICIONES'!AL$55)*($G142/$F142)))</f>
        <v>0</v>
      </c>
      <c r="AQ142" s="420">
        <f>IF( $F142=0,0,((($F142/$E$138)*'PLAN DE ADQUISICIONES'!AM$55)*($G142/$F142)))</f>
        <v>0</v>
      </c>
      <c r="AR142" s="420">
        <f>IF( $F142=0,0,((($F142/$E$138)*'PLAN DE ADQUISICIONES'!AN$55)*($G142/$F142)))</f>
        <v>0</v>
      </c>
      <c r="AS142" s="420">
        <f>IF( $F142=0,0,((($F142/$E$138)*'PLAN DE ADQUISICIONES'!AO$55)*($G142/$F142)))</f>
        <v>0</v>
      </c>
      <c r="AT142" s="423">
        <f>AH142+AI142+AJ142+AK142+AL142+AM142+AN142+AO142+AP142+AQ142+AR142+AS142</f>
        <v>0</v>
      </c>
      <c r="AU142" s="426">
        <f>AS142+AR142+AQ142+AP142+AO142+AN142+AM142+AL142+AK142+AJ142+AI142+AH142+AF142+AE142+AD142+AC142+AB142+AA142+Z142+Y142+X142+W142+V142+U142+S142+R142+Q142+P142+O142+N142+M142+L142+K142+J142+I142+H142</f>
        <v>0</v>
      </c>
      <c r="AV142" s="392">
        <f t="shared" si="40"/>
        <v>0</v>
      </c>
    </row>
    <row r="143" spans="2:48" s="60" customFormat="1" ht="12.75" customHeight="1" x14ac:dyDescent="0.25">
      <c r="B143" s="416" t="str">
        <f>+'FORMATO COSTEO C2'!C202</f>
        <v>2.2.1.5</v>
      </c>
      <c r="C143" s="417" t="str">
        <f>+'FORMATO COSTEO C2'!B202</f>
        <v>Categoría de gasto</v>
      </c>
      <c r="D143" s="418"/>
      <c r="E143" s="419"/>
      <c r="F143" s="420">
        <f>+'FORMATO COSTEO C2'!G202</f>
        <v>0</v>
      </c>
      <c r="G143" s="423">
        <f>+'FORMATO COSTEO C2'!O202</f>
        <v>0</v>
      </c>
      <c r="H143" s="424">
        <f>IF( $F143=0,0,((($F143/$E$138)*'PLAN DE ADQUISICIONES'!F$55)*($G143/$F143)))</f>
        <v>0</v>
      </c>
      <c r="I143" s="420">
        <f>IF( $F143=0,0,((($F143/$E$138)*'PLAN DE ADQUISICIONES'!G$55)*($G143/$F143)))</f>
        <v>0</v>
      </c>
      <c r="J143" s="420">
        <f>IF( $F143=0,0,((($F143/$E$138)*'PLAN DE ADQUISICIONES'!H$55)*($G143/$F143)))</f>
        <v>0</v>
      </c>
      <c r="K143" s="420">
        <f>IF( $F143=0,0,((($F143/$E$138)*'PLAN DE ADQUISICIONES'!I$55)*($G143/$F143)))</f>
        <v>0</v>
      </c>
      <c r="L143" s="420">
        <f>IF( $F143=0,0,((($F143/$E$138)*'PLAN DE ADQUISICIONES'!J$55)*($G143/$F143)))</f>
        <v>0</v>
      </c>
      <c r="M143" s="420">
        <f>IF( $F143=0,0,((($F143/$E$138)*'PLAN DE ADQUISICIONES'!K$55)*($G143/$F143)))</f>
        <v>0</v>
      </c>
      <c r="N143" s="420">
        <f>IF( $F143=0,0,((($F143/$E$138)*'PLAN DE ADQUISICIONES'!L$55)*($G143/$F143)))</f>
        <v>0</v>
      </c>
      <c r="O143" s="420">
        <f>IF( $F143=0,0,((($F143/$E$138)*'PLAN DE ADQUISICIONES'!M$55)*($G143/$F143)))</f>
        <v>0</v>
      </c>
      <c r="P143" s="420">
        <f>IF( $F143=0,0,((($F143/$E$138)*'PLAN DE ADQUISICIONES'!N$55)*($G143/$F143)))</f>
        <v>0</v>
      </c>
      <c r="Q143" s="420">
        <f>IF( $F143=0,0,((($F143/$E$138)*'PLAN DE ADQUISICIONES'!O$55)*($G143/$F143)))</f>
        <v>0</v>
      </c>
      <c r="R143" s="420">
        <f>IF( $F143=0,0,((($F143/$E$138)*'PLAN DE ADQUISICIONES'!P$55)*($G143/$F143)))</f>
        <v>0</v>
      </c>
      <c r="S143" s="420">
        <f>IF( $F143=0,0,((($F143/$E$138)*'PLAN DE ADQUISICIONES'!Q$55)*($G143/$F143)))</f>
        <v>0</v>
      </c>
      <c r="T143" s="421">
        <f>H143+I143+J143+K143+L143+M143+N143+O143+P143+Q143+R143+S143</f>
        <v>0</v>
      </c>
      <c r="U143" s="425">
        <f>IF( $F143=0,0,((($F143/$E$138)*'PLAN DE ADQUISICIONES'!R$55)*($G143/$F143)))</f>
        <v>0</v>
      </c>
      <c r="V143" s="420">
        <f>IF( $F143=0,0,((($F143/$E$138)*'PLAN DE ADQUISICIONES'!S$55)*($G143/$F143)))</f>
        <v>0</v>
      </c>
      <c r="W143" s="420">
        <f>IF( $F143=0,0,((($F143/$E$138)*'PLAN DE ADQUISICIONES'!T$55)*($G143/$F143)))</f>
        <v>0</v>
      </c>
      <c r="X143" s="420">
        <f>IF( $F143=0,0,((($F143/$E$138)*'PLAN DE ADQUISICIONES'!U$55)*($G143/$F143)))</f>
        <v>0</v>
      </c>
      <c r="Y143" s="420">
        <f>IF( $F143=0,0,((($F143/$E$138)*'PLAN DE ADQUISICIONES'!V$55)*($G143/$F143)))</f>
        <v>0</v>
      </c>
      <c r="Z143" s="420">
        <f>IF( $F143=0,0,((($F143/$E$138)*'PLAN DE ADQUISICIONES'!W$55)*($G143/$F143)))</f>
        <v>0</v>
      </c>
      <c r="AA143" s="420">
        <f>IF( $F143=0,0,((($F143/$E$138)*'PLAN DE ADQUISICIONES'!X$55)*($G143/$F143)))</f>
        <v>0</v>
      </c>
      <c r="AB143" s="420">
        <f>IF( $F143=0,0,((($F143/$E$138)*'PLAN DE ADQUISICIONES'!Y$55)*($G143/$F143)))</f>
        <v>0</v>
      </c>
      <c r="AC143" s="420">
        <f>IF( $F143=0,0,((($F143/$E$138)*'PLAN DE ADQUISICIONES'!Z$55)*($G143/$F143)))</f>
        <v>0</v>
      </c>
      <c r="AD143" s="420">
        <f>IF( $F143=0,0,((($F143/$E$138)*'PLAN DE ADQUISICIONES'!AA$55)*($G143/$F143)))</f>
        <v>0</v>
      </c>
      <c r="AE143" s="420">
        <f>IF( $F143=0,0,((($F143/$E$138)*'PLAN DE ADQUISICIONES'!AB$55)*($G143/$F143)))</f>
        <v>0</v>
      </c>
      <c r="AF143" s="420">
        <f>IF( $F143=0,0,((($F143/$E$138)*'PLAN DE ADQUISICIONES'!AC$55)*($G143/$F143)))</f>
        <v>0</v>
      </c>
      <c r="AG143" s="423">
        <f>U143+V143+W143+X143+Y143+Z143+AA143+AB143+AC143+AD143+AE143+AF143</f>
        <v>0</v>
      </c>
      <c r="AH143" s="424">
        <f>IF( $F143=0,0,((($F143/$E$138)*'PLAN DE ADQUISICIONES'!AD$55)*($G143/$F143)))</f>
        <v>0</v>
      </c>
      <c r="AI143" s="420">
        <f>IF( $F143=0,0,((($F143/$E$138)*'PLAN DE ADQUISICIONES'!AE$55)*($G143/$F143)))</f>
        <v>0</v>
      </c>
      <c r="AJ143" s="420">
        <f>IF( $F143=0,0,((($F143/$E$138)*'PLAN DE ADQUISICIONES'!AF$55)*($G143/$F143)))</f>
        <v>0</v>
      </c>
      <c r="AK143" s="420">
        <f>IF( $F143=0,0,((($F143/$E$138)*'PLAN DE ADQUISICIONES'!AG$55)*($G143/$F143)))</f>
        <v>0</v>
      </c>
      <c r="AL143" s="420">
        <f>IF( $F143=0,0,((($F143/$E$138)*'PLAN DE ADQUISICIONES'!AH$55)*($G143/$F143)))</f>
        <v>0</v>
      </c>
      <c r="AM143" s="420">
        <f>IF( $F143=0,0,((($F143/$E$138)*'PLAN DE ADQUISICIONES'!AI$55)*($G143/$F143)))</f>
        <v>0</v>
      </c>
      <c r="AN143" s="420">
        <f>IF( $F143=0,0,((($F143/$E$138)*'PLAN DE ADQUISICIONES'!AJ$55)*($G143/$F143)))</f>
        <v>0</v>
      </c>
      <c r="AO143" s="420">
        <f>IF( $F143=0,0,((($F143/$E$138)*'PLAN DE ADQUISICIONES'!AK$55)*($G143/$F143)))</f>
        <v>0</v>
      </c>
      <c r="AP143" s="420">
        <f>IF( $F143=0,0,((($F143/$E$138)*'PLAN DE ADQUISICIONES'!AL$55)*($G143/$F143)))</f>
        <v>0</v>
      </c>
      <c r="AQ143" s="420">
        <f>IF( $F143=0,0,((($F143/$E$138)*'PLAN DE ADQUISICIONES'!AM$55)*($G143/$F143)))</f>
        <v>0</v>
      </c>
      <c r="AR143" s="420">
        <f>IF( $F143=0,0,((($F143/$E$138)*'PLAN DE ADQUISICIONES'!AN$55)*($G143/$F143)))</f>
        <v>0</v>
      </c>
      <c r="AS143" s="420">
        <f>IF( $F143=0,0,((($F143/$E$138)*'PLAN DE ADQUISICIONES'!AO$55)*($G143/$F143)))</f>
        <v>0</v>
      </c>
      <c r="AT143" s="423">
        <f>AH143+AI143+AJ143+AK143+AL143+AM143+AN143+AO143+AP143+AQ143+AR143+AS143</f>
        <v>0</v>
      </c>
      <c r="AU143" s="426">
        <f>AS143+AR143+AQ143+AP143+AO143+AN143+AM143+AL143+AK143+AJ143+AI143+AH143+AF143+AE143+AD143+AC143+AB143+AA143+Z143+Y143+X143+W143+V143+U143+S143+R143+Q143+P143+O143+N143+M143+L143+K143+J143+I143+H143</f>
        <v>0</v>
      </c>
      <c r="AV143" s="392">
        <f t="shared" si="40"/>
        <v>0</v>
      </c>
    </row>
    <row r="144" spans="2:48" s="60" customFormat="1" ht="12.75" customHeight="1" x14ac:dyDescent="0.25">
      <c r="B144" s="406" t="str">
        <f>+'FORMATO COSTEO C2'!C208</f>
        <v>2.2.2</v>
      </c>
      <c r="C144" s="430" t="str">
        <f>+'FORMATO COSTEO C2'!B208</f>
        <v>Asistencia técnica para resolver cuellos de botella en la línea de negocios de alojamientos rurales</v>
      </c>
      <c r="D144" s="408" t="str">
        <f>+'FORMATO COSTEO C2'!D208</f>
        <v>Visita</v>
      </c>
      <c r="E144" s="409">
        <f>+'FORMATO COSTEO C2'!E208</f>
        <v>100</v>
      </c>
      <c r="F144" s="410">
        <f>SUM(F145:F149)</f>
        <v>0</v>
      </c>
      <c r="G144" s="413">
        <f t="shared" ref="G144:AS144" si="41">SUM(G145:G149)</f>
        <v>0</v>
      </c>
      <c r="H144" s="414">
        <f t="shared" si="41"/>
        <v>0</v>
      </c>
      <c r="I144" s="410">
        <f t="shared" si="41"/>
        <v>0</v>
      </c>
      <c r="J144" s="410">
        <f t="shared" si="41"/>
        <v>0</v>
      </c>
      <c r="K144" s="410">
        <f t="shared" si="41"/>
        <v>0</v>
      </c>
      <c r="L144" s="410">
        <f t="shared" si="41"/>
        <v>0</v>
      </c>
      <c r="M144" s="410">
        <f t="shared" si="41"/>
        <v>0</v>
      </c>
      <c r="N144" s="410">
        <f t="shared" si="41"/>
        <v>0</v>
      </c>
      <c r="O144" s="410">
        <f t="shared" si="41"/>
        <v>0</v>
      </c>
      <c r="P144" s="410">
        <f t="shared" si="41"/>
        <v>0</v>
      </c>
      <c r="Q144" s="410">
        <f t="shared" si="41"/>
        <v>0</v>
      </c>
      <c r="R144" s="410">
        <f t="shared" si="41"/>
        <v>0</v>
      </c>
      <c r="S144" s="410">
        <f t="shared" si="41"/>
        <v>0</v>
      </c>
      <c r="T144" s="411">
        <f>SUM(T145:T149)</f>
        <v>0</v>
      </c>
      <c r="U144" s="412">
        <f t="shared" si="41"/>
        <v>0</v>
      </c>
      <c r="V144" s="410">
        <f t="shared" si="41"/>
        <v>0</v>
      </c>
      <c r="W144" s="410">
        <f t="shared" si="41"/>
        <v>0</v>
      </c>
      <c r="X144" s="410">
        <f t="shared" si="41"/>
        <v>0</v>
      </c>
      <c r="Y144" s="410">
        <f t="shared" si="41"/>
        <v>0</v>
      </c>
      <c r="Z144" s="410">
        <f t="shared" si="41"/>
        <v>0</v>
      </c>
      <c r="AA144" s="410">
        <f t="shared" si="41"/>
        <v>0</v>
      </c>
      <c r="AB144" s="410">
        <f t="shared" si="41"/>
        <v>0</v>
      </c>
      <c r="AC144" s="410">
        <f t="shared" si="41"/>
        <v>0</v>
      </c>
      <c r="AD144" s="410">
        <f t="shared" si="41"/>
        <v>0</v>
      </c>
      <c r="AE144" s="410">
        <f t="shared" si="41"/>
        <v>0</v>
      </c>
      <c r="AF144" s="410">
        <f t="shared" si="41"/>
        <v>0</v>
      </c>
      <c r="AG144" s="413">
        <f t="shared" si="41"/>
        <v>0</v>
      </c>
      <c r="AH144" s="414">
        <f t="shared" si="41"/>
        <v>0</v>
      </c>
      <c r="AI144" s="410">
        <f t="shared" si="41"/>
        <v>0</v>
      </c>
      <c r="AJ144" s="410">
        <f t="shared" si="41"/>
        <v>0</v>
      </c>
      <c r="AK144" s="410">
        <f t="shared" si="41"/>
        <v>0</v>
      </c>
      <c r="AL144" s="410">
        <f t="shared" si="41"/>
        <v>0</v>
      </c>
      <c r="AM144" s="410">
        <f t="shared" si="41"/>
        <v>0</v>
      </c>
      <c r="AN144" s="410">
        <f t="shared" si="41"/>
        <v>0</v>
      </c>
      <c r="AO144" s="410">
        <f t="shared" si="41"/>
        <v>0</v>
      </c>
      <c r="AP144" s="410">
        <f t="shared" si="41"/>
        <v>0</v>
      </c>
      <c r="AQ144" s="410">
        <f t="shared" si="41"/>
        <v>0</v>
      </c>
      <c r="AR144" s="410">
        <f t="shared" si="41"/>
        <v>0</v>
      </c>
      <c r="AS144" s="410">
        <f t="shared" si="41"/>
        <v>0</v>
      </c>
      <c r="AT144" s="413">
        <f>SUM(AT145:AT149)</f>
        <v>0</v>
      </c>
      <c r="AU144" s="415">
        <f>SUM(AU145:AU149)</f>
        <v>0</v>
      </c>
      <c r="AV144" s="392">
        <f t="shared" si="40"/>
        <v>0</v>
      </c>
    </row>
    <row r="145" spans="2:48" s="60" customFormat="1" ht="12.75" customHeight="1" x14ac:dyDescent="0.25">
      <c r="B145" s="416" t="str">
        <f>+'FORMATO COSTEO C2'!C210</f>
        <v>2.2.2.1</v>
      </c>
      <c r="C145" s="417" t="str">
        <f>+'FORMATO COSTEO C2'!B210</f>
        <v>Categoría de gasto</v>
      </c>
      <c r="D145" s="428"/>
      <c r="E145" s="429"/>
      <c r="F145" s="420">
        <f>+'FORMATO COSTEO C2'!G210</f>
        <v>0</v>
      </c>
      <c r="G145" s="423">
        <f>+'FORMATO COSTEO C2'!O210</f>
        <v>0</v>
      </c>
      <c r="H145" s="560">
        <f>IF( $F145=0,0,((($F145/$E$144)*'PLAN DE ADQUISICIONES'!F$56)*($G145/$F145)))</f>
        <v>0</v>
      </c>
      <c r="I145" s="420">
        <f>IF( $F145=0,0,((($F145/$E$144)*'PLAN DE ADQUISICIONES'!G$56)*($G145/$F145)))</f>
        <v>0</v>
      </c>
      <c r="J145" s="420">
        <f>IF( $F145=0,0,((($F145/$E$144)*'PLAN DE ADQUISICIONES'!H$56)*($G145/$F145)))</f>
        <v>0</v>
      </c>
      <c r="K145" s="420">
        <f>IF( $F145=0,0,((($F145/$E$144)*'PLAN DE ADQUISICIONES'!I$56)*($G145/$F145)))</f>
        <v>0</v>
      </c>
      <c r="L145" s="420">
        <f>IF( $F145=0,0,((($F145/$E$144)*'PLAN DE ADQUISICIONES'!J$56)*($G145/$F145)))</f>
        <v>0</v>
      </c>
      <c r="M145" s="420">
        <f>IF( $F145=0,0,((($F145/$E$144)*'PLAN DE ADQUISICIONES'!K$56)*($G145/$F145)))</f>
        <v>0</v>
      </c>
      <c r="N145" s="420">
        <f>IF( $F145=0,0,((($F145/$E$144)*'PLAN DE ADQUISICIONES'!L$56)*($G145/$F145)))</f>
        <v>0</v>
      </c>
      <c r="O145" s="420">
        <f>IF( $F145=0,0,((($F145/$E$144)*'PLAN DE ADQUISICIONES'!M$56)*($G145/$F145)))</f>
        <v>0</v>
      </c>
      <c r="P145" s="420">
        <f>IF( $F145=0,0,((($F145/$E$144)*'PLAN DE ADQUISICIONES'!N$56)*($G145/$F145)))</f>
        <v>0</v>
      </c>
      <c r="Q145" s="420">
        <f>IF( $F145=0,0,((($F145/$E$144)*'PLAN DE ADQUISICIONES'!O$56)*($G145/$F145)))</f>
        <v>0</v>
      </c>
      <c r="R145" s="420">
        <f>IF( $F145=0,0,((($F145/$E$144)*'PLAN DE ADQUISICIONES'!P$56)*($G145/$F145)))</f>
        <v>0</v>
      </c>
      <c r="S145" s="420">
        <f>IF( $F145=0,0,((($F145/$E$144)*'PLAN DE ADQUISICIONES'!Q$56)*($G145/$F145)))</f>
        <v>0</v>
      </c>
      <c r="T145" s="421">
        <f>H145+I145+J145+K145+L145+M145+N145+O145+P145+Q145+R145+S145</f>
        <v>0</v>
      </c>
      <c r="U145" s="425">
        <f>IF( $F145=0,0,((($F145/$E$144)*'PLAN DE ADQUISICIONES'!R$56)*($G145/$F145)))</f>
        <v>0</v>
      </c>
      <c r="V145" s="420">
        <f>IF( $F145=0,0,((($F145/$E$144)*'PLAN DE ADQUISICIONES'!S$56)*($G145/$F145)))</f>
        <v>0</v>
      </c>
      <c r="W145" s="420">
        <f>IF( $F145=0,0,((($F145/$E$144)*'PLAN DE ADQUISICIONES'!T$56)*($G145/$F145)))</f>
        <v>0</v>
      </c>
      <c r="X145" s="420">
        <f>IF( $F145=0,0,((($F145/$E$144)*'PLAN DE ADQUISICIONES'!U$56)*($G145/$F145)))</f>
        <v>0</v>
      </c>
      <c r="Y145" s="420">
        <f>IF( $F145=0,0,((($F145/$E$144)*'PLAN DE ADQUISICIONES'!V$56)*($G145/$F145)))</f>
        <v>0</v>
      </c>
      <c r="Z145" s="420">
        <f>IF( $F145=0,0,((($F145/$E$144)*'PLAN DE ADQUISICIONES'!W$56)*($G145/$F145)))</f>
        <v>0</v>
      </c>
      <c r="AA145" s="420">
        <f>IF( $F145=0,0,((($F145/$E$144)*'PLAN DE ADQUISICIONES'!X$56)*($G145/$F145)))</f>
        <v>0</v>
      </c>
      <c r="AB145" s="420">
        <f>IF( $F145=0,0,((($F145/$E$144)*'PLAN DE ADQUISICIONES'!Y$56)*($G145/$F145)))</f>
        <v>0</v>
      </c>
      <c r="AC145" s="420">
        <f>IF( $F145=0,0,((($F145/$E$144)*'PLAN DE ADQUISICIONES'!Z$56)*($G145/$F145)))</f>
        <v>0</v>
      </c>
      <c r="AD145" s="420">
        <f>IF( $F145=0,0,((($F145/$E$144)*'PLAN DE ADQUISICIONES'!AA$56)*($G145/$F145)))</f>
        <v>0</v>
      </c>
      <c r="AE145" s="420">
        <f>IF( $F145=0,0,((($F145/$E$144)*'PLAN DE ADQUISICIONES'!AB$56)*($G145/$F145)))</f>
        <v>0</v>
      </c>
      <c r="AF145" s="420">
        <f>IF( $F145=0,0,((($F145/$E$144)*'PLAN DE ADQUISICIONES'!AC$56)*($G145/$F145)))</f>
        <v>0</v>
      </c>
      <c r="AG145" s="423">
        <f>U145+V145+W145+X145+Y145+Z145+AA145+AB145+AC145+AD145+AE145+AF145</f>
        <v>0</v>
      </c>
      <c r="AH145" s="424">
        <f>IF( $F145=0,0,((($F145/$E$144)*'PLAN DE ADQUISICIONES'!AD$56)*($G145/$F145)))</f>
        <v>0</v>
      </c>
      <c r="AI145" s="420">
        <f>IF( $F145=0,0,((($F145/$E$144)*'PLAN DE ADQUISICIONES'!AE$56)*($G145/$F145)))</f>
        <v>0</v>
      </c>
      <c r="AJ145" s="420">
        <f>IF( $F145=0,0,((($F145/$E$144)*'PLAN DE ADQUISICIONES'!AF$56)*($G145/$F145)))</f>
        <v>0</v>
      </c>
      <c r="AK145" s="420">
        <f>IF( $F145=0,0,((($F145/$E$144)*'PLAN DE ADQUISICIONES'!AG$56)*($G145/$F145)))</f>
        <v>0</v>
      </c>
      <c r="AL145" s="420">
        <f>IF( $F145=0,0,((($F145/$E$144)*'PLAN DE ADQUISICIONES'!AH$56)*($G145/$F145)))</f>
        <v>0</v>
      </c>
      <c r="AM145" s="420">
        <f>IF( $F145=0,0,((($F145/$E$144)*'PLAN DE ADQUISICIONES'!AI$56)*($G145/$F145)))</f>
        <v>0</v>
      </c>
      <c r="AN145" s="420">
        <f>IF( $F145=0,0,((($F145/$E$144)*'PLAN DE ADQUISICIONES'!AJ$56)*($G145/$F145)))</f>
        <v>0</v>
      </c>
      <c r="AO145" s="420">
        <f>IF( $F145=0,0,((($F145/$E$144)*'PLAN DE ADQUISICIONES'!AK$56)*($G145/$F145)))</f>
        <v>0</v>
      </c>
      <c r="AP145" s="420">
        <f>IF( $F145=0,0,((($F145/$E$144)*'PLAN DE ADQUISICIONES'!AL$56)*($G145/$F145)))</f>
        <v>0</v>
      </c>
      <c r="AQ145" s="420">
        <f>IF( $F145=0,0,((($F145/$E$144)*'PLAN DE ADQUISICIONES'!AM$56)*($G145/$F145)))</f>
        <v>0</v>
      </c>
      <c r="AR145" s="420">
        <f>IF( $F145=0,0,((($F145/$E$144)*'PLAN DE ADQUISICIONES'!AN$56)*($G145/$F145)))</f>
        <v>0</v>
      </c>
      <c r="AS145" s="420">
        <f>IF( $F145=0,0,((($F145/$E$144)*'PLAN DE ADQUISICIONES'!AO$56)*($G145/$F145)))</f>
        <v>0</v>
      </c>
      <c r="AT145" s="423">
        <f>AH145+AI145+AJ145+AK145+AL145+AM145+AN145+AO145+AP145+AQ145+AR145+AS145</f>
        <v>0</v>
      </c>
      <c r="AU145" s="426">
        <f>AS145+AR145+AQ145+AP145+AO145+AN145+AM145+AL145+AK145+AJ145+AI145+AH145+AF145+AE145+AD145+AC145+AB145+AA145+Z145+Y145+X145+W145+V145+U145+S145+R145+Q145+P145+O145+N145+M145+L145+K145+J145+I145+H145</f>
        <v>0</v>
      </c>
      <c r="AV145" s="392">
        <f t="shared" si="40"/>
        <v>0</v>
      </c>
    </row>
    <row r="146" spans="2:48" s="60" customFormat="1" ht="12.75" customHeight="1" x14ac:dyDescent="0.25">
      <c r="B146" s="416" t="str">
        <f>+'FORMATO COSTEO C2'!C216</f>
        <v>2.2.2.2</v>
      </c>
      <c r="C146" s="417" t="str">
        <f>+'FORMATO COSTEO C2'!B216</f>
        <v>Categoría de gasto</v>
      </c>
      <c r="D146" s="428"/>
      <c r="E146" s="429"/>
      <c r="F146" s="420">
        <f>+'FORMATO COSTEO C2'!G216</f>
        <v>0</v>
      </c>
      <c r="G146" s="423">
        <f>+'FORMATO COSTEO C2'!O216</f>
        <v>0</v>
      </c>
      <c r="H146" s="424">
        <f>IF( $F146=0,0,((($F146/$E$144)*'PLAN DE ADQUISICIONES'!F$56)*($G146/$F146)))</f>
        <v>0</v>
      </c>
      <c r="I146" s="420">
        <f>IF( $F146=0,0,((($F146/$E$144)*'PLAN DE ADQUISICIONES'!G$56)*($G146/$F146)))</f>
        <v>0</v>
      </c>
      <c r="J146" s="420">
        <f>IF( $F146=0,0,((($F146/$E$144)*'PLAN DE ADQUISICIONES'!H$56)*($G146/$F146)))</f>
        <v>0</v>
      </c>
      <c r="K146" s="420">
        <f>IF( $F146=0,0,((($F146/$E$144)*'PLAN DE ADQUISICIONES'!I$56)*($G146/$F146)))</f>
        <v>0</v>
      </c>
      <c r="L146" s="420">
        <f>IF( $F146=0,0,((($F146/$E$144)*'PLAN DE ADQUISICIONES'!J$56)*($G146/$F146)))</f>
        <v>0</v>
      </c>
      <c r="M146" s="420">
        <f>IF( $F146=0,0,((($F146/$E$144)*'PLAN DE ADQUISICIONES'!K$56)*($G146/$F146)))</f>
        <v>0</v>
      </c>
      <c r="N146" s="420">
        <f>IF( $F146=0,0,((($F146/$E$144)*'PLAN DE ADQUISICIONES'!L$56)*($G146/$F146)))</f>
        <v>0</v>
      </c>
      <c r="O146" s="420">
        <f>IF( $F146=0,0,((($F146/$E$144)*'PLAN DE ADQUISICIONES'!M$56)*($G146/$F146)))</f>
        <v>0</v>
      </c>
      <c r="P146" s="420">
        <f>IF( $F146=0,0,((($F146/$E$144)*'PLAN DE ADQUISICIONES'!N$56)*($G146/$F146)))</f>
        <v>0</v>
      </c>
      <c r="Q146" s="420">
        <f>IF( $F146=0,0,((($F146/$E$144)*'PLAN DE ADQUISICIONES'!O$56)*($G146/$F146)))</f>
        <v>0</v>
      </c>
      <c r="R146" s="420">
        <f>IF( $F146=0,0,((($F146/$E$144)*'PLAN DE ADQUISICIONES'!P$56)*($G146/$F146)))</f>
        <v>0</v>
      </c>
      <c r="S146" s="420">
        <f>IF( $F146=0,0,((($F146/$E$144)*'PLAN DE ADQUISICIONES'!Q$56)*($G146/$F146)))</f>
        <v>0</v>
      </c>
      <c r="T146" s="421">
        <f>H146+I146+J146+K146+L146+M146+N146+O146+P146+Q146+R146+S146</f>
        <v>0</v>
      </c>
      <c r="U146" s="425">
        <f>IF( $F146=0,0,((($F146/$E$144)*'PLAN DE ADQUISICIONES'!R$56)*($G146/$F146)))</f>
        <v>0</v>
      </c>
      <c r="V146" s="420">
        <f>IF( $F146=0,0,((($F146/$E$144)*'PLAN DE ADQUISICIONES'!S$56)*($G146/$F146)))</f>
        <v>0</v>
      </c>
      <c r="W146" s="420">
        <f>IF( $F146=0,0,((($F146/$E$144)*'PLAN DE ADQUISICIONES'!T$56)*($G146/$F146)))</f>
        <v>0</v>
      </c>
      <c r="X146" s="420">
        <f>IF( $F146=0,0,((($F146/$E$144)*'PLAN DE ADQUISICIONES'!U$56)*($G146/$F146)))</f>
        <v>0</v>
      </c>
      <c r="Y146" s="420">
        <f>IF( $F146=0,0,((($F146/$E$144)*'PLAN DE ADQUISICIONES'!V$56)*($G146/$F146)))</f>
        <v>0</v>
      </c>
      <c r="Z146" s="420">
        <f>IF( $F146=0,0,((($F146/$E$144)*'PLAN DE ADQUISICIONES'!W$56)*($G146/$F146)))</f>
        <v>0</v>
      </c>
      <c r="AA146" s="420">
        <f>IF( $F146=0,0,((($F146/$E$144)*'PLAN DE ADQUISICIONES'!X$56)*($G146/$F146)))</f>
        <v>0</v>
      </c>
      <c r="AB146" s="420">
        <f>IF( $F146=0,0,((($F146/$E$144)*'PLAN DE ADQUISICIONES'!Y$56)*($G146/$F146)))</f>
        <v>0</v>
      </c>
      <c r="AC146" s="420">
        <f>IF( $F146=0,0,((($F146/$E$144)*'PLAN DE ADQUISICIONES'!Z$56)*($G146/$F146)))</f>
        <v>0</v>
      </c>
      <c r="AD146" s="420">
        <f>IF( $F146=0,0,((($F146/$E$144)*'PLAN DE ADQUISICIONES'!AA$56)*($G146/$F146)))</f>
        <v>0</v>
      </c>
      <c r="AE146" s="420">
        <f>IF( $F146=0,0,((($F146/$E$144)*'PLAN DE ADQUISICIONES'!AB$56)*($G146/$F146)))</f>
        <v>0</v>
      </c>
      <c r="AF146" s="420">
        <f>IF( $F146=0,0,((($F146/$E$144)*'PLAN DE ADQUISICIONES'!AC$56)*($G146/$F146)))</f>
        <v>0</v>
      </c>
      <c r="AG146" s="423">
        <f>U146+V146+W146+X146+Y146+Z146+AA146+AB146+AC146+AD146+AE146+AF146</f>
        <v>0</v>
      </c>
      <c r="AH146" s="424">
        <f>IF( $F146=0,0,((($F146/$E$144)*'PLAN DE ADQUISICIONES'!AD$56)*($G146/$F146)))</f>
        <v>0</v>
      </c>
      <c r="AI146" s="420">
        <f>IF( $F146=0,0,((($F146/$E$144)*'PLAN DE ADQUISICIONES'!AE$56)*($G146/$F146)))</f>
        <v>0</v>
      </c>
      <c r="AJ146" s="420">
        <f>IF( $F146=0,0,((($F146/$E$144)*'PLAN DE ADQUISICIONES'!AF$56)*($G146/$F146)))</f>
        <v>0</v>
      </c>
      <c r="AK146" s="420">
        <f>IF( $F146=0,0,((($F146/$E$144)*'PLAN DE ADQUISICIONES'!AG$56)*($G146/$F146)))</f>
        <v>0</v>
      </c>
      <c r="AL146" s="420">
        <f>IF( $F146=0,0,((($F146/$E$144)*'PLAN DE ADQUISICIONES'!AH$56)*($G146/$F146)))</f>
        <v>0</v>
      </c>
      <c r="AM146" s="420">
        <f>IF( $F146=0,0,((($F146/$E$144)*'PLAN DE ADQUISICIONES'!AI$56)*($G146/$F146)))</f>
        <v>0</v>
      </c>
      <c r="AN146" s="420">
        <f>IF( $F146=0,0,((($F146/$E$144)*'PLAN DE ADQUISICIONES'!AJ$56)*($G146/$F146)))</f>
        <v>0</v>
      </c>
      <c r="AO146" s="420">
        <f>IF( $F146=0,0,((($F146/$E$144)*'PLAN DE ADQUISICIONES'!AK$56)*($G146/$F146)))</f>
        <v>0</v>
      </c>
      <c r="AP146" s="420">
        <f>IF( $F146=0,0,((($F146/$E$144)*'PLAN DE ADQUISICIONES'!AL$56)*($G146/$F146)))</f>
        <v>0</v>
      </c>
      <c r="AQ146" s="420">
        <f>IF( $F146=0,0,((($F146/$E$144)*'PLAN DE ADQUISICIONES'!AM$56)*($G146/$F146)))</f>
        <v>0</v>
      </c>
      <c r="AR146" s="420">
        <f>IF( $F146=0,0,((($F146/$E$144)*'PLAN DE ADQUISICIONES'!AN$56)*($G146/$F146)))</f>
        <v>0</v>
      </c>
      <c r="AS146" s="420">
        <f>IF( $F146=0,0,((($F146/$E$144)*'PLAN DE ADQUISICIONES'!AO$56)*($G146/$F146)))</f>
        <v>0</v>
      </c>
      <c r="AT146" s="423">
        <f>AH146+AI146+AJ146+AK146+AL146+AM146+AN146+AO146+AP146+AQ146+AR146+AS146</f>
        <v>0</v>
      </c>
      <c r="AU146" s="426">
        <f>AS146+AR146+AQ146+AP146+AO146+AN146+AM146+AL146+AK146+AJ146+AI146+AH146+AF146+AE146+AD146+AC146+AB146+AA146+Z146+Y146+X146+W146+V146+U146+S146+R146+Q146+P146+O146+N146+M146+L146+K146+J146+I146+H146</f>
        <v>0</v>
      </c>
      <c r="AV146" s="392">
        <f t="shared" si="40"/>
        <v>0</v>
      </c>
    </row>
    <row r="147" spans="2:48" s="60" customFormat="1" ht="12.75" customHeight="1" x14ac:dyDescent="0.25">
      <c r="B147" s="416" t="str">
        <f>+'FORMATO COSTEO C2'!C222</f>
        <v>2.2.2.3</v>
      </c>
      <c r="C147" s="417" t="str">
        <f>+'FORMATO COSTEO C2'!B222</f>
        <v>Categoría de gasto</v>
      </c>
      <c r="D147" s="428"/>
      <c r="E147" s="429"/>
      <c r="F147" s="420">
        <f>+'FORMATO COSTEO C2'!G222</f>
        <v>0</v>
      </c>
      <c r="G147" s="423">
        <f>+'FORMATO COSTEO C2'!O222</f>
        <v>0</v>
      </c>
      <c r="H147" s="424">
        <f>IF( $F147=0,0,((($F147/$E$144)*'PLAN DE ADQUISICIONES'!F$56)*($G147/$F147)))</f>
        <v>0</v>
      </c>
      <c r="I147" s="420">
        <f>IF( $F147=0,0,((($F147/$E$144)*'PLAN DE ADQUISICIONES'!G$56)*($G147/$F147)))</f>
        <v>0</v>
      </c>
      <c r="J147" s="420">
        <f>IF( $F147=0,0,((($F147/$E$144)*'PLAN DE ADQUISICIONES'!H$56)*($G147/$F147)))</f>
        <v>0</v>
      </c>
      <c r="K147" s="420">
        <f>IF( $F147=0,0,((($F147/$E$144)*'PLAN DE ADQUISICIONES'!I$56)*($G147/$F147)))</f>
        <v>0</v>
      </c>
      <c r="L147" s="420">
        <f>IF( $F147=0,0,((($F147/$E$144)*'PLAN DE ADQUISICIONES'!J$56)*($G147/$F147)))</f>
        <v>0</v>
      </c>
      <c r="M147" s="420">
        <f>IF( $F147=0,0,((($F147/$E$144)*'PLAN DE ADQUISICIONES'!K$56)*($G147/$F147)))</f>
        <v>0</v>
      </c>
      <c r="N147" s="420">
        <f>IF( $F147=0,0,((($F147/$E$144)*'PLAN DE ADQUISICIONES'!L$56)*($G147/$F147)))</f>
        <v>0</v>
      </c>
      <c r="O147" s="420">
        <f>IF( $F147=0,0,((($F147/$E$144)*'PLAN DE ADQUISICIONES'!M$56)*($G147/$F147)))</f>
        <v>0</v>
      </c>
      <c r="P147" s="420">
        <f>IF( $F147=0,0,((($F147/$E$144)*'PLAN DE ADQUISICIONES'!N$56)*($G147/$F147)))</f>
        <v>0</v>
      </c>
      <c r="Q147" s="420">
        <f>IF( $F147=0,0,((($F147/$E$144)*'PLAN DE ADQUISICIONES'!O$56)*($G147/$F147)))</f>
        <v>0</v>
      </c>
      <c r="R147" s="420">
        <f>IF( $F147=0,0,((($F147/$E$144)*'PLAN DE ADQUISICIONES'!P$56)*($G147/$F147)))</f>
        <v>0</v>
      </c>
      <c r="S147" s="420">
        <f>IF( $F147=0,0,((($F147/$E$144)*'PLAN DE ADQUISICIONES'!Q$56)*($G147/$F147)))</f>
        <v>0</v>
      </c>
      <c r="T147" s="421">
        <f>H147+I147+J147+K147+L147+M147+N147+O147+P147+Q147+R147+S147</f>
        <v>0</v>
      </c>
      <c r="U147" s="425">
        <f>IF( $F147=0,0,((($F147/$E$144)*'PLAN DE ADQUISICIONES'!R$56)*($G147/$F147)))</f>
        <v>0</v>
      </c>
      <c r="V147" s="420">
        <f>IF( $F147=0,0,((($F147/$E$144)*'PLAN DE ADQUISICIONES'!S$56)*($G147/$F147)))</f>
        <v>0</v>
      </c>
      <c r="W147" s="420">
        <f>IF( $F147=0,0,((($F147/$E$144)*'PLAN DE ADQUISICIONES'!T$56)*($G147/$F147)))</f>
        <v>0</v>
      </c>
      <c r="X147" s="420">
        <f>IF( $F147=0,0,((($F147/$E$144)*'PLAN DE ADQUISICIONES'!U$56)*($G147/$F147)))</f>
        <v>0</v>
      </c>
      <c r="Y147" s="420">
        <f>IF( $F147=0,0,((($F147/$E$144)*'PLAN DE ADQUISICIONES'!V$56)*($G147/$F147)))</f>
        <v>0</v>
      </c>
      <c r="Z147" s="420">
        <f>IF( $F147=0,0,((($F147/$E$144)*'PLAN DE ADQUISICIONES'!W$56)*($G147/$F147)))</f>
        <v>0</v>
      </c>
      <c r="AA147" s="420">
        <f>IF( $F147=0,0,((($F147/$E$144)*'PLAN DE ADQUISICIONES'!X$56)*($G147/$F147)))</f>
        <v>0</v>
      </c>
      <c r="AB147" s="420">
        <f>IF( $F147=0,0,((($F147/$E$144)*'PLAN DE ADQUISICIONES'!Y$56)*($G147/$F147)))</f>
        <v>0</v>
      </c>
      <c r="AC147" s="420">
        <f>IF( $F147=0,0,((($F147/$E$144)*'PLAN DE ADQUISICIONES'!Z$56)*($G147/$F147)))</f>
        <v>0</v>
      </c>
      <c r="AD147" s="420">
        <f>IF( $F147=0,0,((($F147/$E$144)*'PLAN DE ADQUISICIONES'!AA$56)*($G147/$F147)))</f>
        <v>0</v>
      </c>
      <c r="AE147" s="420">
        <f>IF( $F147=0,0,((($F147/$E$144)*'PLAN DE ADQUISICIONES'!AB$56)*($G147/$F147)))</f>
        <v>0</v>
      </c>
      <c r="AF147" s="420">
        <f>IF( $F147=0,0,((($F147/$E$144)*'PLAN DE ADQUISICIONES'!AC$56)*($G147/$F147)))</f>
        <v>0</v>
      </c>
      <c r="AG147" s="423">
        <f>U147+V147+W147+X147+Y147+Z147+AA147+AB147+AC147+AD147+AE147+AF147</f>
        <v>0</v>
      </c>
      <c r="AH147" s="424">
        <f>IF( $F147=0,0,((($F147/$E$144)*'PLAN DE ADQUISICIONES'!AD$56)*($G147/$F147)))</f>
        <v>0</v>
      </c>
      <c r="AI147" s="420">
        <f>IF( $F147=0,0,((($F147/$E$144)*'PLAN DE ADQUISICIONES'!AE$56)*($G147/$F147)))</f>
        <v>0</v>
      </c>
      <c r="AJ147" s="420">
        <f>IF( $F147=0,0,((($F147/$E$144)*'PLAN DE ADQUISICIONES'!AF$56)*($G147/$F147)))</f>
        <v>0</v>
      </c>
      <c r="AK147" s="420">
        <f>IF( $F147=0,0,((($F147/$E$144)*'PLAN DE ADQUISICIONES'!AG$56)*($G147/$F147)))</f>
        <v>0</v>
      </c>
      <c r="AL147" s="420">
        <f>IF( $F147=0,0,((($F147/$E$144)*'PLAN DE ADQUISICIONES'!AH$56)*($G147/$F147)))</f>
        <v>0</v>
      </c>
      <c r="AM147" s="420">
        <f>IF( $F147=0,0,((($F147/$E$144)*'PLAN DE ADQUISICIONES'!AI$56)*($G147/$F147)))</f>
        <v>0</v>
      </c>
      <c r="AN147" s="420">
        <f>IF( $F147=0,0,((($F147/$E$144)*'PLAN DE ADQUISICIONES'!AJ$56)*($G147/$F147)))</f>
        <v>0</v>
      </c>
      <c r="AO147" s="420">
        <f>IF( $F147=0,0,((($F147/$E$144)*'PLAN DE ADQUISICIONES'!AK$56)*($G147/$F147)))</f>
        <v>0</v>
      </c>
      <c r="AP147" s="420">
        <f>IF( $F147=0,0,((($F147/$E$144)*'PLAN DE ADQUISICIONES'!AL$56)*($G147/$F147)))</f>
        <v>0</v>
      </c>
      <c r="AQ147" s="420">
        <f>IF( $F147=0,0,((($F147/$E$144)*'PLAN DE ADQUISICIONES'!AM$56)*($G147/$F147)))</f>
        <v>0</v>
      </c>
      <c r="AR147" s="420">
        <f>IF( $F147=0,0,((($F147/$E$144)*'PLAN DE ADQUISICIONES'!AN$56)*($G147/$F147)))</f>
        <v>0</v>
      </c>
      <c r="AS147" s="420">
        <f>IF( $F147=0,0,((($F147/$E$144)*'PLAN DE ADQUISICIONES'!AO$56)*($G147/$F147)))</f>
        <v>0</v>
      </c>
      <c r="AT147" s="423">
        <f>AH147+AI147+AJ147+AK147+AL147+AM147+AN147+AO147+AP147+AQ147+AR147+AS147</f>
        <v>0</v>
      </c>
      <c r="AU147" s="426">
        <f>AS147+AR147+AQ147+AP147+AO147+AN147+AM147+AL147+AK147+AJ147+AI147+AH147+AF147+AE147+AD147+AC147+AB147+AA147+Z147+Y147+X147+W147+V147+U147+S147+R147+Q147+P147+O147+N147+M147+L147+K147+J147+I147+H147</f>
        <v>0</v>
      </c>
      <c r="AV147" s="392">
        <f t="shared" si="40"/>
        <v>0</v>
      </c>
    </row>
    <row r="148" spans="2:48" s="60" customFormat="1" ht="12.75" customHeight="1" x14ac:dyDescent="0.25">
      <c r="B148" s="416" t="str">
        <f>+'FORMATO COSTEO C2'!C228</f>
        <v>2.2.2.4</v>
      </c>
      <c r="C148" s="417" t="str">
        <f>+'FORMATO COSTEO C2'!B228</f>
        <v>Categoría de gasto</v>
      </c>
      <c r="D148" s="428"/>
      <c r="E148" s="429"/>
      <c r="F148" s="420">
        <f>+'FORMATO COSTEO C2'!G228</f>
        <v>0</v>
      </c>
      <c r="G148" s="423">
        <f>+'FORMATO COSTEO C2'!O228</f>
        <v>0</v>
      </c>
      <c r="H148" s="424">
        <f>IF( $F148=0,0,((($F148/$E$144)*'PLAN DE ADQUISICIONES'!F$56)*($G148/$F148)))</f>
        <v>0</v>
      </c>
      <c r="I148" s="420">
        <f>IF( $F148=0,0,((($F148/$E$144)*'PLAN DE ADQUISICIONES'!G$56)*($G148/$F148)))</f>
        <v>0</v>
      </c>
      <c r="J148" s="420">
        <f>IF( $F148=0,0,((($F148/$E$144)*'PLAN DE ADQUISICIONES'!H$56)*($G148/$F148)))</f>
        <v>0</v>
      </c>
      <c r="K148" s="420">
        <f>IF( $F148=0,0,((($F148/$E$144)*'PLAN DE ADQUISICIONES'!I$56)*($G148/$F148)))</f>
        <v>0</v>
      </c>
      <c r="L148" s="420">
        <f>IF( $F148=0,0,((($F148/$E$144)*'PLAN DE ADQUISICIONES'!J$56)*($G148/$F148)))</f>
        <v>0</v>
      </c>
      <c r="M148" s="420">
        <f>IF( $F148=0,0,((($F148/$E$144)*'PLAN DE ADQUISICIONES'!K$56)*($G148/$F148)))</f>
        <v>0</v>
      </c>
      <c r="N148" s="420">
        <f>IF( $F148=0,0,((($F148/$E$144)*'PLAN DE ADQUISICIONES'!L$56)*($G148/$F148)))</f>
        <v>0</v>
      </c>
      <c r="O148" s="420">
        <f>IF( $F148=0,0,((($F148/$E$144)*'PLAN DE ADQUISICIONES'!M$56)*($G148/$F148)))</f>
        <v>0</v>
      </c>
      <c r="P148" s="420">
        <f>IF( $F148=0,0,((($F148/$E$144)*'PLAN DE ADQUISICIONES'!N$56)*($G148/$F148)))</f>
        <v>0</v>
      </c>
      <c r="Q148" s="420">
        <f>IF( $F148=0,0,((($F148/$E$144)*'PLAN DE ADQUISICIONES'!O$56)*($G148/$F148)))</f>
        <v>0</v>
      </c>
      <c r="R148" s="420">
        <f>IF( $F148=0,0,((($F148/$E$144)*'PLAN DE ADQUISICIONES'!P$56)*($G148/$F148)))</f>
        <v>0</v>
      </c>
      <c r="S148" s="420">
        <f>IF( $F148=0,0,((($F148/$E$144)*'PLAN DE ADQUISICIONES'!Q$56)*($G148/$F148)))</f>
        <v>0</v>
      </c>
      <c r="T148" s="421">
        <f>H148+I148+J148+K148+L148+M148+N148+O148+P148+Q148+R148+S148</f>
        <v>0</v>
      </c>
      <c r="U148" s="425">
        <f>IF( $F148=0,0,((($F148/$E$144)*'PLAN DE ADQUISICIONES'!R$56)*($G148/$F148)))</f>
        <v>0</v>
      </c>
      <c r="V148" s="420">
        <f>IF( $F148=0,0,((($F148/$E$144)*'PLAN DE ADQUISICIONES'!S$56)*($G148/$F148)))</f>
        <v>0</v>
      </c>
      <c r="W148" s="420">
        <f>IF( $F148=0,0,((($F148/$E$144)*'PLAN DE ADQUISICIONES'!T$56)*($G148/$F148)))</f>
        <v>0</v>
      </c>
      <c r="X148" s="420">
        <f>IF( $F148=0,0,((($F148/$E$144)*'PLAN DE ADQUISICIONES'!U$56)*($G148/$F148)))</f>
        <v>0</v>
      </c>
      <c r="Y148" s="420">
        <f>IF( $F148=0,0,((($F148/$E$144)*'PLAN DE ADQUISICIONES'!V$56)*($G148/$F148)))</f>
        <v>0</v>
      </c>
      <c r="Z148" s="420">
        <f>IF( $F148=0,0,((($F148/$E$144)*'PLAN DE ADQUISICIONES'!W$56)*($G148/$F148)))</f>
        <v>0</v>
      </c>
      <c r="AA148" s="420">
        <f>IF( $F148=0,0,((($F148/$E$144)*'PLAN DE ADQUISICIONES'!X$56)*($G148/$F148)))</f>
        <v>0</v>
      </c>
      <c r="AB148" s="420">
        <f>IF( $F148=0,0,((($F148/$E$144)*'PLAN DE ADQUISICIONES'!Y$56)*($G148/$F148)))</f>
        <v>0</v>
      </c>
      <c r="AC148" s="420">
        <f>IF( $F148=0,0,((($F148/$E$144)*'PLAN DE ADQUISICIONES'!Z$56)*($G148/$F148)))</f>
        <v>0</v>
      </c>
      <c r="AD148" s="420">
        <f>IF( $F148=0,0,((($F148/$E$144)*'PLAN DE ADQUISICIONES'!AA$56)*($G148/$F148)))</f>
        <v>0</v>
      </c>
      <c r="AE148" s="420">
        <f>IF( $F148=0,0,((($F148/$E$144)*'PLAN DE ADQUISICIONES'!AB$56)*($G148/$F148)))</f>
        <v>0</v>
      </c>
      <c r="AF148" s="420">
        <f>IF( $F148=0,0,((($F148/$E$144)*'PLAN DE ADQUISICIONES'!AC$56)*($G148/$F148)))</f>
        <v>0</v>
      </c>
      <c r="AG148" s="423">
        <f>U148+V148+W148+X148+Y148+Z148+AA148+AB148+AC148+AD148+AE148+AF148</f>
        <v>0</v>
      </c>
      <c r="AH148" s="424">
        <f>IF( $F148=0,0,((($F148/$E$144)*'PLAN DE ADQUISICIONES'!AD$56)*($G148/$F148)))</f>
        <v>0</v>
      </c>
      <c r="AI148" s="420">
        <f>IF( $F148=0,0,((($F148/$E$144)*'PLAN DE ADQUISICIONES'!AE$56)*($G148/$F148)))</f>
        <v>0</v>
      </c>
      <c r="AJ148" s="420">
        <f>IF( $F148=0,0,((($F148/$E$144)*'PLAN DE ADQUISICIONES'!AF$56)*($G148/$F148)))</f>
        <v>0</v>
      </c>
      <c r="AK148" s="420">
        <f>IF( $F148=0,0,((($F148/$E$144)*'PLAN DE ADQUISICIONES'!AG$56)*($G148/$F148)))</f>
        <v>0</v>
      </c>
      <c r="AL148" s="420">
        <f>IF( $F148=0,0,((($F148/$E$144)*'PLAN DE ADQUISICIONES'!AH$56)*($G148/$F148)))</f>
        <v>0</v>
      </c>
      <c r="AM148" s="420">
        <f>IF( $F148=0,0,((($F148/$E$144)*'PLAN DE ADQUISICIONES'!AI$56)*($G148/$F148)))</f>
        <v>0</v>
      </c>
      <c r="AN148" s="420">
        <f>IF( $F148=0,0,((($F148/$E$144)*'PLAN DE ADQUISICIONES'!AJ$56)*($G148/$F148)))</f>
        <v>0</v>
      </c>
      <c r="AO148" s="420">
        <f>IF( $F148=0,0,((($F148/$E$144)*'PLAN DE ADQUISICIONES'!AK$56)*($G148/$F148)))</f>
        <v>0</v>
      </c>
      <c r="AP148" s="420">
        <f>IF( $F148=0,0,((($F148/$E$144)*'PLAN DE ADQUISICIONES'!AL$56)*($G148/$F148)))</f>
        <v>0</v>
      </c>
      <c r="AQ148" s="420">
        <f>IF( $F148=0,0,((($F148/$E$144)*'PLAN DE ADQUISICIONES'!AM$56)*($G148/$F148)))</f>
        <v>0</v>
      </c>
      <c r="AR148" s="420">
        <f>IF( $F148=0,0,((($F148/$E$144)*'PLAN DE ADQUISICIONES'!AN$56)*($G148/$F148)))</f>
        <v>0</v>
      </c>
      <c r="AS148" s="420">
        <f>IF( $F148=0,0,((($F148/$E$144)*'PLAN DE ADQUISICIONES'!AO$56)*($G148/$F148)))</f>
        <v>0</v>
      </c>
      <c r="AT148" s="423">
        <f>AH148+AI148+AJ148+AK148+AL148+AM148+AN148+AO148+AP148+AQ148+AR148+AS148</f>
        <v>0</v>
      </c>
      <c r="AU148" s="426">
        <f>AS148+AR148+AQ148+AP148+AO148+AN148+AM148+AL148+AK148+AJ148+AI148+AH148+AF148+AE148+AD148+AC148+AB148+AA148+Z148+Y148+X148+W148+V148+U148+S148+R148+Q148+P148+O148+N148+M148+L148+K148+J148+I148+H148</f>
        <v>0</v>
      </c>
      <c r="AV148" s="392">
        <f t="shared" si="40"/>
        <v>0</v>
      </c>
    </row>
    <row r="149" spans="2:48" s="60" customFormat="1" ht="12.75" customHeight="1" x14ac:dyDescent="0.25">
      <c r="B149" s="416" t="str">
        <f>+'FORMATO COSTEO C2'!C234</f>
        <v>2.2.2.5</v>
      </c>
      <c r="C149" s="417" t="str">
        <f>+'FORMATO COSTEO C2'!B234</f>
        <v>Categoría de gasto</v>
      </c>
      <c r="D149" s="428"/>
      <c r="E149" s="429"/>
      <c r="F149" s="420">
        <f>+'FORMATO COSTEO C2'!G234</f>
        <v>0</v>
      </c>
      <c r="G149" s="423">
        <f>+'FORMATO COSTEO C2'!O234</f>
        <v>0</v>
      </c>
      <c r="H149" s="424">
        <f>IF( $F149=0,0,((($F149/$E$144)*'PLAN DE ADQUISICIONES'!F$56)*($G149/$F149)))</f>
        <v>0</v>
      </c>
      <c r="I149" s="420">
        <f>IF( $F149=0,0,((($F149/$E$144)*'PLAN DE ADQUISICIONES'!G$56)*($G149/$F149)))</f>
        <v>0</v>
      </c>
      <c r="J149" s="420">
        <f>IF( $F149=0,0,((($F149/$E$144)*'PLAN DE ADQUISICIONES'!H$56)*($G149/$F149)))</f>
        <v>0</v>
      </c>
      <c r="K149" s="420">
        <f>IF( $F149=0,0,((($F149/$E$144)*'PLAN DE ADQUISICIONES'!I$56)*($G149/$F149)))</f>
        <v>0</v>
      </c>
      <c r="L149" s="420">
        <f>IF( $F149=0,0,((($F149/$E$144)*'PLAN DE ADQUISICIONES'!J$56)*($G149/$F149)))</f>
        <v>0</v>
      </c>
      <c r="M149" s="420">
        <f>IF( $F149=0,0,((($F149/$E$144)*'PLAN DE ADQUISICIONES'!K$56)*($G149/$F149)))</f>
        <v>0</v>
      </c>
      <c r="N149" s="420">
        <f>IF( $F149=0,0,((($F149/$E$144)*'PLAN DE ADQUISICIONES'!L$56)*($G149/$F149)))</f>
        <v>0</v>
      </c>
      <c r="O149" s="420">
        <f>IF( $F149=0,0,((($F149/$E$144)*'PLAN DE ADQUISICIONES'!M$56)*($G149/$F149)))</f>
        <v>0</v>
      </c>
      <c r="P149" s="420">
        <f>IF( $F149=0,0,((($F149/$E$144)*'PLAN DE ADQUISICIONES'!N$56)*($G149/$F149)))</f>
        <v>0</v>
      </c>
      <c r="Q149" s="420">
        <f>IF( $F149=0,0,((($F149/$E$144)*'PLAN DE ADQUISICIONES'!O$56)*($G149/$F149)))</f>
        <v>0</v>
      </c>
      <c r="R149" s="420">
        <f>IF( $F149=0,0,((($F149/$E$144)*'PLAN DE ADQUISICIONES'!P$56)*($G149/$F149)))</f>
        <v>0</v>
      </c>
      <c r="S149" s="420">
        <f>IF( $F149=0,0,((($F149/$E$144)*'PLAN DE ADQUISICIONES'!Q$56)*($G149/$F149)))</f>
        <v>0</v>
      </c>
      <c r="T149" s="421">
        <f>H149+I149+J149+K149+L149+M149+N149+O149+P149+Q149+R149+S149</f>
        <v>0</v>
      </c>
      <c r="U149" s="425">
        <f>IF( $F149=0,0,((($F149/$E$144)*'PLAN DE ADQUISICIONES'!R$56)*($G149/$F149)))</f>
        <v>0</v>
      </c>
      <c r="V149" s="420">
        <f>IF( $F149=0,0,((($F149/$E$144)*'PLAN DE ADQUISICIONES'!S$56)*($G149/$F149)))</f>
        <v>0</v>
      </c>
      <c r="W149" s="420">
        <f>IF( $F149=0,0,((($F149/$E$144)*'PLAN DE ADQUISICIONES'!T$56)*($G149/$F149)))</f>
        <v>0</v>
      </c>
      <c r="X149" s="420">
        <f>IF( $F149=0,0,((($F149/$E$144)*'PLAN DE ADQUISICIONES'!U$56)*($G149/$F149)))</f>
        <v>0</v>
      </c>
      <c r="Y149" s="420">
        <f>IF( $F149=0,0,((($F149/$E$144)*'PLAN DE ADQUISICIONES'!V$56)*($G149/$F149)))</f>
        <v>0</v>
      </c>
      <c r="Z149" s="420">
        <f>IF( $F149=0,0,((($F149/$E$144)*'PLAN DE ADQUISICIONES'!W$56)*($G149/$F149)))</f>
        <v>0</v>
      </c>
      <c r="AA149" s="420">
        <f>IF( $F149=0,0,((($F149/$E$144)*'PLAN DE ADQUISICIONES'!X$56)*($G149/$F149)))</f>
        <v>0</v>
      </c>
      <c r="AB149" s="420">
        <f>IF( $F149=0,0,((($F149/$E$144)*'PLAN DE ADQUISICIONES'!Y$56)*($G149/$F149)))</f>
        <v>0</v>
      </c>
      <c r="AC149" s="420">
        <f>IF( $F149=0,0,((($F149/$E$144)*'PLAN DE ADQUISICIONES'!Z$56)*($G149/$F149)))</f>
        <v>0</v>
      </c>
      <c r="AD149" s="420">
        <f>IF( $F149=0,0,((($F149/$E$144)*'PLAN DE ADQUISICIONES'!AA$56)*($G149/$F149)))</f>
        <v>0</v>
      </c>
      <c r="AE149" s="420">
        <f>IF( $F149=0,0,((($F149/$E$144)*'PLAN DE ADQUISICIONES'!AB$56)*($G149/$F149)))</f>
        <v>0</v>
      </c>
      <c r="AF149" s="420">
        <f>IF( $F149=0,0,((($F149/$E$144)*'PLAN DE ADQUISICIONES'!AC$56)*($G149/$F149)))</f>
        <v>0</v>
      </c>
      <c r="AG149" s="423">
        <f>U149+V149+W149+X149+Y149+Z149+AA149+AB149+AC149+AD149+AE149+AF149</f>
        <v>0</v>
      </c>
      <c r="AH149" s="424">
        <f>IF( $F149=0,0,((($F149/$E$144)*'PLAN DE ADQUISICIONES'!AD$56)*($G149/$F149)))</f>
        <v>0</v>
      </c>
      <c r="AI149" s="420">
        <f>IF( $F149=0,0,((($F149/$E$144)*'PLAN DE ADQUISICIONES'!AE$56)*($G149/$F149)))</f>
        <v>0</v>
      </c>
      <c r="AJ149" s="420">
        <f>IF( $F149=0,0,((($F149/$E$144)*'PLAN DE ADQUISICIONES'!AF$56)*($G149/$F149)))</f>
        <v>0</v>
      </c>
      <c r="AK149" s="420">
        <f>IF( $F149=0,0,((($F149/$E$144)*'PLAN DE ADQUISICIONES'!AG$56)*($G149/$F149)))</f>
        <v>0</v>
      </c>
      <c r="AL149" s="420">
        <f>IF( $F149=0,0,((($F149/$E$144)*'PLAN DE ADQUISICIONES'!AH$56)*($G149/$F149)))</f>
        <v>0</v>
      </c>
      <c r="AM149" s="420">
        <f>IF( $F149=0,0,((($F149/$E$144)*'PLAN DE ADQUISICIONES'!AI$56)*($G149/$F149)))</f>
        <v>0</v>
      </c>
      <c r="AN149" s="420">
        <f>IF( $F149=0,0,((($F149/$E$144)*'PLAN DE ADQUISICIONES'!AJ$56)*($G149/$F149)))</f>
        <v>0</v>
      </c>
      <c r="AO149" s="420">
        <f>IF( $F149=0,0,((($F149/$E$144)*'PLAN DE ADQUISICIONES'!AK$56)*($G149/$F149)))</f>
        <v>0</v>
      </c>
      <c r="AP149" s="420">
        <f>IF( $F149=0,0,((($F149/$E$144)*'PLAN DE ADQUISICIONES'!AL$56)*($G149/$F149)))</f>
        <v>0</v>
      </c>
      <c r="AQ149" s="420">
        <f>IF( $F149=0,0,((($F149/$E$144)*'PLAN DE ADQUISICIONES'!AM$56)*($G149/$F149)))</f>
        <v>0</v>
      </c>
      <c r="AR149" s="420">
        <f>IF( $F149=0,0,((($F149/$E$144)*'PLAN DE ADQUISICIONES'!AN$56)*($G149/$F149)))</f>
        <v>0</v>
      </c>
      <c r="AS149" s="420">
        <f>IF( $F149=0,0,((($F149/$E$144)*'PLAN DE ADQUISICIONES'!AO$56)*($G149/$F149)))</f>
        <v>0</v>
      </c>
      <c r="AT149" s="423">
        <f>AH149+AI149+AJ149+AK149+AL149+AM149+AN149+AO149+AP149+AQ149+AR149+AS149</f>
        <v>0</v>
      </c>
      <c r="AU149" s="426">
        <f>AS149+AR149+AQ149+AP149+AO149+AN149+AM149+AL149+AK149+AJ149+AI149+AH149+AF149+AE149+AD149+AC149+AB149+AA149+Z149+Y149+X149+W149+V149+U149+S149+R149+Q149+P149+O149+N149+M149+L149+K149+J149+I149+H149</f>
        <v>0</v>
      </c>
      <c r="AV149" s="392">
        <f t="shared" si="40"/>
        <v>0</v>
      </c>
    </row>
    <row r="150" spans="2:48" s="60" customFormat="1" ht="12.75" customHeight="1" x14ac:dyDescent="0.25">
      <c r="B150" s="406" t="str">
        <f>+'FORMATO COSTEO C2'!C240</f>
        <v>2.2.3</v>
      </c>
      <c r="C150" s="430">
        <f>+'FORMATO COSTEO C2'!B240</f>
        <v>0</v>
      </c>
      <c r="D150" s="408" t="str">
        <f>+'FORMATO COSTEO C2'!D240</f>
        <v>Unidad medida</v>
      </c>
      <c r="E150" s="409">
        <f>+'FORMATO COSTEO C2'!E240</f>
        <v>0</v>
      </c>
      <c r="F150" s="410">
        <f>SUM(F151:F155)</f>
        <v>0</v>
      </c>
      <c r="G150" s="413">
        <f t="shared" ref="G150:AS150" si="42">SUM(G151:G155)</f>
        <v>0</v>
      </c>
      <c r="H150" s="414">
        <f t="shared" si="42"/>
        <v>0</v>
      </c>
      <c r="I150" s="410">
        <f t="shared" si="42"/>
        <v>0</v>
      </c>
      <c r="J150" s="410">
        <f t="shared" si="42"/>
        <v>0</v>
      </c>
      <c r="K150" s="410">
        <f t="shared" si="42"/>
        <v>0</v>
      </c>
      <c r="L150" s="410">
        <f t="shared" si="42"/>
        <v>0</v>
      </c>
      <c r="M150" s="410">
        <f t="shared" si="42"/>
        <v>0</v>
      </c>
      <c r="N150" s="410">
        <f t="shared" si="42"/>
        <v>0</v>
      </c>
      <c r="O150" s="410">
        <f t="shared" si="42"/>
        <v>0</v>
      </c>
      <c r="P150" s="410">
        <f t="shared" si="42"/>
        <v>0</v>
      </c>
      <c r="Q150" s="410">
        <f t="shared" si="42"/>
        <v>0</v>
      </c>
      <c r="R150" s="410">
        <f t="shared" si="42"/>
        <v>0</v>
      </c>
      <c r="S150" s="410">
        <f t="shared" si="42"/>
        <v>0</v>
      </c>
      <c r="T150" s="411">
        <f>SUM(T151:T155)</f>
        <v>0</v>
      </c>
      <c r="U150" s="412">
        <f t="shared" si="42"/>
        <v>0</v>
      </c>
      <c r="V150" s="410">
        <f t="shared" si="42"/>
        <v>0</v>
      </c>
      <c r="W150" s="410">
        <f t="shared" si="42"/>
        <v>0</v>
      </c>
      <c r="X150" s="410">
        <f t="shared" si="42"/>
        <v>0</v>
      </c>
      <c r="Y150" s="410">
        <f t="shared" si="42"/>
        <v>0</v>
      </c>
      <c r="Z150" s="410">
        <f t="shared" si="42"/>
        <v>0</v>
      </c>
      <c r="AA150" s="410">
        <f t="shared" si="42"/>
        <v>0</v>
      </c>
      <c r="AB150" s="410">
        <f t="shared" si="42"/>
        <v>0</v>
      </c>
      <c r="AC150" s="410">
        <f t="shared" si="42"/>
        <v>0</v>
      </c>
      <c r="AD150" s="410">
        <f t="shared" si="42"/>
        <v>0</v>
      </c>
      <c r="AE150" s="410">
        <f t="shared" si="42"/>
        <v>0</v>
      </c>
      <c r="AF150" s="410">
        <f t="shared" si="42"/>
        <v>0</v>
      </c>
      <c r="AG150" s="413">
        <f t="shared" si="42"/>
        <v>0</v>
      </c>
      <c r="AH150" s="414">
        <f t="shared" si="42"/>
        <v>0</v>
      </c>
      <c r="AI150" s="410">
        <f t="shared" si="42"/>
        <v>0</v>
      </c>
      <c r="AJ150" s="410">
        <f t="shared" si="42"/>
        <v>0</v>
      </c>
      <c r="AK150" s="410">
        <f t="shared" si="42"/>
        <v>0</v>
      </c>
      <c r="AL150" s="410">
        <f t="shared" si="42"/>
        <v>0</v>
      </c>
      <c r="AM150" s="410">
        <f t="shared" si="42"/>
        <v>0</v>
      </c>
      <c r="AN150" s="410">
        <f t="shared" si="42"/>
        <v>0</v>
      </c>
      <c r="AO150" s="410">
        <f t="shared" si="42"/>
        <v>0</v>
      </c>
      <c r="AP150" s="410">
        <f t="shared" si="42"/>
        <v>0</v>
      </c>
      <c r="AQ150" s="410">
        <f t="shared" si="42"/>
        <v>0</v>
      </c>
      <c r="AR150" s="410">
        <f t="shared" si="42"/>
        <v>0</v>
      </c>
      <c r="AS150" s="410">
        <f t="shared" si="42"/>
        <v>0</v>
      </c>
      <c r="AT150" s="413">
        <f>SUM(AT151:AT155)</f>
        <v>0</v>
      </c>
      <c r="AU150" s="415">
        <f>SUM(AU151:AU155)</f>
        <v>0</v>
      </c>
      <c r="AV150" s="392">
        <f t="shared" si="40"/>
        <v>0</v>
      </c>
    </row>
    <row r="151" spans="2:48" s="60" customFormat="1" ht="12.75" customHeight="1" x14ac:dyDescent="0.25">
      <c r="B151" s="416" t="str">
        <f>+'FORMATO COSTEO C2'!C242</f>
        <v>2.2.3.1</v>
      </c>
      <c r="C151" s="417" t="str">
        <f>+'FORMATO COSTEO C2'!B242</f>
        <v>Categoría de gasto</v>
      </c>
      <c r="D151" s="428"/>
      <c r="E151" s="429"/>
      <c r="F151" s="420">
        <f>+'FORMATO COSTEO C2'!G242</f>
        <v>0</v>
      </c>
      <c r="G151" s="423">
        <f>+'FORMATO COSTEO C2'!O242</f>
        <v>0</v>
      </c>
      <c r="H151" s="560">
        <f>IF( $F151=0,0,((($F151/$E$150)*'PLAN DE ADQUISICIONES'!F$57)*($G151/$F151)))</f>
        <v>0</v>
      </c>
      <c r="I151" s="420">
        <f>IF( $F151=0,0,((($F151/$E$150)*'PLAN DE ADQUISICIONES'!G$57)*($G151/$F151)))</f>
        <v>0</v>
      </c>
      <c r="J151" s="420">
        <f>IF( $F151=0,0,((($F151/$E$150)*'PLAN DE ADQUISICIONES'!H$57)*($G151/$F151)))</f>
        <v>0</v>
      </c>
      <c r="K151" s="420">
        <f>IF( $F151=0,0,((($F151/$E$150)*'PLAN DE ADQUISICIONES'!I$57)*($G151/$F151)))</f>
        <v>0</v>
      </c>
      <c r="L151" s="420">
        <f>IF( $F151=0,0,((($F151/$E$150)*'PLAN DE ADQUISICIONES'!J$57)*($G151/$F151)))</f>
        <v>0</v>
      </c>
      <c r="M151" s="420">
        <f>IF( $F151=0,0,((($F151/$E$150)*'PLAN DE ADQUISICIONES'!K$57)*($G151/$F151)))</f>
        <v>0</v>
      </c>
      <c r="N151" s="420">
        <f>IF( $F151=0,0,((($F151/$E$150)*'PLAN DE ADQUISICIONES'!L$57)*($G151/$F151)))</f>
        <v>0</v>
      </c>
      <c r="O151" s="420">
        <f>IF( $F151=0,0,((($F151/$E$150)*'PLAN DE ADQUISICIONES'!M$57)*($G151/$F151)))</f>
        <v>0</v>
      </c>
      <c r="P151" s="420">
        <f>IF( $F151=0,0,((($F151/$E$150)*'PLAN DE ADQUISICIONES'!N$57)*($G151/$F151)))</f>
        <v>0</v>
      </c>
      <c r="Q151" s="420">
        <f>IF( $F151=0,0,((($F151/$E$150)*'PLAN DE ADQUISICIONES'!O$57)*($G151/$F151)))</f>
        <v>0</v>
      </c>
      <c r="R151" s="420">
        <f>IF( $F151=0,0,((($F151/$E$150)*'PLAN DE ADQUISICIONES'!P$57)*($G151/$F151)))</f>
        <v>0</v>
      </c>
      <c r="S151" s="420">
        <f>IF( $F151=0,0,((($F151/$E$150)*'PLAN DE ADQUISICIONES'!Q$57)*($G151/$F151)))</f>
        <v>0</v>
      </c>
      <c r="T151" s="421">
        <f>H151+I151+J151+K151+L151+M151+N151+O151+P151+Q151+R151+S151</f>
        <v>0</v>
      </c>
      <c r="U151" s="425">
        <f>IF( $F151=0,0,((($F151/$E$150)*'PLAN DE ADQUISICIONES'!R$57)*($G151/$F151)))</f>
        <v>0</v>
      </c>
      <c r="V151" s="420">
        <f>IF( $F151=0,0,((($F151/$E$150)*'PLAN DE ADQUISICIONES'!S$57)*($G151/$F151)))</f>
        <v>0</v>
      </c>
      <c r="W151" s="420">
        <f>IF( $F151=0,0,((($F151/$E$150)*'PLAN DE ADQUISICIONES'!T$57)*($G151/$F151)))</f>
        <v>0</v>
      </c>
      <c r="X151" s="420">
        <f>IF( $F151=0,0,((($F151/$E$150)*'PLAN DE ADQUISICIONES'!U$57)*($G151/$F151)))</f>
        <v>0</v>
      </c>
      <c r="Y151" s="420">
        <f>IF( $F151=0,0,((($F151/$E$150)*'PLAN DE ADQUISICIONES'!V$57)*($G151/$F151)))</f>
        <v>0</v>
      </c>
      <c r="Z151" s="420">
        <f>IF( $F151=0,0,((($F151/$E$150)*'PLAN DE ADQUISICIONES'!W$57)*($G151/$F151)))</f>
        <v>0</v>
      </c>
      <c r="AA151" s="420">
        <f>IF( $F151=0,0,((($F151/$E$150)*'PLAN DE ADQUISICIONES'!X$57)*($G151/$F151)))</f>
        <v>0</v>
      </c>
      <c r="AB151" s="420">
        <f>IF( $F151=0,0,((($F151/$E$150)*'PLAN DE ADQUISICIONES'!Y$57)*($G151/$F151)))</f>
        <v>0</v>
      </c>
      <c r="AC151" s="420">
        <f>IF( $F151=0,0,((($F151/$E$150)*'PLAN DE ADQUISICIONES'!Z$57)*($G151/$F151)))</f>
        <v>0</v>
      </c>
      <c r="AD151" s="420">
        <f>IF( $F151=0,0,((($F151/$E$150)*'PLAN DE ADQUISICIONES'!AA$57)*($G151/$F151)))</f>
        <v>0</v>
      </c>
      <c r="AE151" s="420">
        <f>IF( $F151=0,0,((($F151/$E$150)*'PLAN DE ADQUISICIONES'!AB$57)*($G151/$F151)))</f>
        <v>0</v>
      </c>
      <c r="AF151" s="420">
        <f>IF( $F151=0,0,((($F151/$E$150)*'PLAN DE ADQUISICIONES'!AC$57)*($G151/$F151)))</f>
        <v>0</v>
      </c>
      <c r="AG151" s="423">
        <f>U151+V151+W151+X151+Y151+Z151+AA151+AB151+AC151+AD151+AE151+AF151</f>
        <v>0</v>
      </c>
      <c r="AH151" s="424">
        <f>IF( $F151=0,0,((($F151/$E$150)*'PLAN DE ADQUISICIONES'!AD$57)*($G151/$F151)))</f>
        <v>0</v>
      </c>
      <c r="AI151" s="420">
        <f>IF( $F151=0,0,((($F151/$E$150)*'PLAN DE ADQUISICIONES'!AE$57)*($G151/$F151)))</f>
        <v>0</v>
      </c>
      <c r="AJ151" s="420">
        <f>IF( $F151=0,0,((($F151/$E$150)*'PLAN DE ADQUISICIONES'!AF$57)*($G151/$F151)))</f>
        <v>0</v>
      </c>
      <c r="AK151" s="420">
        <f>IF( $F151=0,0,((($F151/$E$150)*'PLAN DE ADQUISICIONES'!AG$57)*($G151/$F151)))</f>
        <v>0</v>
      </c>
      <c r="AL151" s="420">
        <f>IF( $F151=0,0,((($F151/$E$150)*'PLAN DE ADQUISICIONES'!AH$57)*($G151/$F151)))</f>
        <v>0</v>
      </c>
      <c r="AM151" s="420">
        <f>IF( $F151=0,0,((($F151/$E$150)*'PLAN DE ADQUISICIONES'!AI$57)*($G151/$F151)))</f>
        <v>0</v>
      </c>
      <c r="AN151" s="420">
        <f>IF( $F151=0,0,((($F151/$E$150)*'PLAN DE ADQUISICIONES'!AJ$57)*($G151/$F151)))</f>
        <v>0</v>
      </c>
      <c r="AO151" s="420">
        <f>IF( $F151=0,0,((($F151/$E$150)*'PLAN DE ADQUISICIONES'!AK$57)*($G151/$F151)))</f>
        <v>0</v>
      </c>
      <c r="AP151" s="420">
        <f>IF( $F151=0,0,((($F151/$E$150)*'PLAN DE ADQUISICIONES'!AL$57)*($G151/$F151)))</f>
        <v>0</v>
      </c>
      <c r="AQ151" s="420">
        <f>IF( $F151=0,0,((($F151/$E$150)*'PLAN DE ADQUISICIONES'!AM$57)*($G151/$F151)))</f>
        <v>0</v>
      </c>
      <c r="AR151" s="420">
        <f>IF( $F151=0,0,((($F151/$E$150)*'PLAN DE ADQUISICIONES'!AN$57)*($G151/$F151)))</f>
        <v>0</v>
      </c>
      <c r="AS151" s="420">
        <f>IF( $F151=0,0,((($F151/$E$150)*'PLAN DE ADQUISICIONES'!AO$57)*($G151/$F151)))</f>
        <v>0</v>
      </c>
      <c r="AT151" s="423">
        <f>AH151+AI151+AJ151+AK151+AL151+AM151+AN151+AO151+AP151+AQ151+AR151+AS151</f>
        <v>0</v>
      </c>
      <c r="AU151" s="426">
        <f>AS151+AR151+AQ151+AP151+AO151+AN151+AM151+AL151+AK151+AJ151+AI151+AH151+AF151+AE151+AD151+AC151+AB151+AA151+Z151+Y151+X151+W151+V151+U151+S151+R151+Q151+P151+O151+N151+M151+L151+K151+J151+I151+H151</f>
        <v>0</v>
      </c>
      <c r="AV151" s="392">
        <f t="shared" si="40"/>
        <v>0</v>
      </c>
    </row>
    <row r="152" spans="2:48" s="60" customFormat="1" ht="12.75" customHeight="1" x14ac:dyDescent="0.25">
      <c r="B152" s="416" t="str">
        <f>+'FORMATO COSTEO C2'!C248</f>
        <v>2.2.3.2</v>
      </c>
      <c r="C152" s="417" t="str">
        <f>+'FORMATO COSTEO C2'!B248</f>
        <v>Categoría de gasto</v>
      </c>
      <c r="D152" s="428"/>
      <c r="E152" s="429"/>
      <c r="F152" s="420">
        <f>+'FORMATO COSTEO C2'!G248</f>
        <v>0</v>
      </c>
      <c r="G152" s="423">
        <f>+'FORMATO COSTEO C2'!O248</f>
        <v>0</v>
      </c>
      <c r="H152" s="424">
        <f>IF( $F152=0,0,((($F152/$E$150)*'PLAN DE ADQUISICIONES'!F$57)*($G152/$F152)))</f>
        <v>0</v>
      </c>
      <c r="I152" s="420">
        <f>IF( $F152=0,0,((($F152/$E$150)*'PLAN DE ADQUISICIONES'!G$57)*($G152/$F152)))</f>
        <v>0</v>
      </c>
      <c r="J152" s="420">
        <f>IF( $F152=0,0,((($F152/$E$150)*'PLAN DE ADQUISICIONES'!H$57)*($G152/$F152)))</f>
        <v>0</v>
      </c>
      <c r="K152" s="420">
        <f>IF( $F152=0,0,((($F152/$E$150)*'PLAN DE ADQUISICIONES'!I$57)*($G152/$F152)))</f>
        <v>0</v>
      </c>
      <c r="L152" s="420">
        <f>IF( $F152=0,0,((($F152/$E$150)*'PLAN DE ADQUISICIONES'!J$57)*($G152/$F152)))</f>
        <v>0</v>
      </c>
      <c r="M152" s="420">
        <f>IF( $F152=0,0,((($F152/$E$150)*'PLAN DE ADQUISICIONES'!K$57)*($G152/$F152)))</f>
        <v>0</v>
      </c>
      <c r="N152" s="420">
        <f>IF( $F152=0,0,((($F152/$E$150)*'PLAN DE ADQUISICIONES'!L$57)*($G152/$F152)))</f>
        <v>0</v>
      </c>
      <c r="O152" s="420">
        <f>IF( $F152=0,0,((($F152/$E$150)*'PLAN DE ADQUISICIONES'!M$57)*($G152/$F152)))</f>
        <v>0</v>
      </c>
      <c r="P152" s="420">
        <f>IF( $F152=0,0,((($F152/$E$150)*'PLAN DE ADQUISICIONES'!N$57)*($G152/$F152)))</f>
        <v>0</v>
      </c>
      <c r="Q152" s="420">
        <f>IF( $F152=0,0,((($F152/$E$150)*'PLAN DE ADQUISICIONES'!O$57)*($G152/$F152)))</f>
        <v>0</v>
      </c>
      <c r="R152" s="420">
        <f>IF( $F152=0,0,((($F152/$E$150)*'PLAN DE ADQUISICIONES'!P$57)*($G152/$F152)))</f>
        <v>0</v>
      </c>
      <c r="S152" s="420">
        <f>IF( $F152=0,0,((($F152/$E$150)*'PLAN DE ADQUISICIONES'!Q$57)*($G152/$F152)))</f>
        <v>0</v>
      </c>
      <c r="T152" s="421">
        <f>H152+I152+J152+K152+L152+M152+N152+O152+P152+Q152+R152+S152</f>
        <v>0</v>
      </c>
      <c r="U152" s="425">
        <f>IF( $F152=0,0,((($F152/$E$150)*'PLAN DE ADQUISICIONES'!R$57)*($G152/$F152)))</f>
        <v>0</v>
      </c>
      <c r="V152" s="420">
        <f>IF( $F152=0,0,((($F152/$E$150)*'PLAN DE ADQUISICIONES'!S$57)*($G152/$F152)))</f>
        <v>0</v>
      </c>
      <c r="W152" s="420">
        <f>IF( $F152=0,0,((($F152/$E$150)*'PLAN DE ADQUISICIONES'!T$57)*($G152/$F152)))</f>
        <v>0</v>
      </c>
      <c r="X152" s="420">
        <f>IF( $F152=0,0,((($F152/$E$150)*'PLAN DE ADQUISICIONES'!U$57)*($G152/$F152)))</f>
        <v>0</v>
      </c>
      <c r="Y152" s="420">
        <f>IF( $F152=0,0,((($F152/$E$150)*'PLAN DE ADQUISICIONES'!V$57)*($G152/$F152)))</f>
        <v>0</v>
      </c>
      <c r="Z152" s="420">
        <f>IF( $F152=0,0,((($F152/$E$150)*'PLAN DE ADQUISICIONES'!W$57)*($G152/$F152)))</f>
        <v>0</v>
      </c>
      <c r="AA152" s="420">
        <f>IF( $F152=0,0,((($F152/$E$150)*'PLAN DE ADQUISICIONES'!X$57)*($G152/$F152)))</f>
        <v>0</v>
      </c>
      <c r="AB152" s="420">
        <f>IF( $F152=0,0,((($F152/$E$150)*'PLAN DE ADQUISICIONES'!Y$57)*($G152/$F152)))</f>
        <v>0</v>
      </c>
      <c r="AC152" s="420">
        <f>IF( $F152=0,0,((($F152/$E$150)*'PLAN DE ADQUISICIONES'!Z$57)*($G152/$F152)))</f>
        <v>0</v>
      </c>
      <c r="AD152" s="420">
        <f>IF( $F152=0,0,((($F152/$E$150)*'PLAN DE ADQUISICIONES'!AA$57)*($G152/$F152)))</f>
        <v>0</v>
      </c>
      <c r="AE152" s="420">
        <f>IF( $F152=0,0,((($F152/$E$150)*'PLAN DE ADQUISICIONES'!AB$57)*($G152/$F152)))</f>
        <v>0</v>
      </c>
      <c r="AF152" s="420">
        <f>IF( $F152=0,0,((($F152/$E$150)*'PLAN DE ADQUISICIONES'!AC$57)*($G152/$F152)))</f>
        <v>0</v>
      </c>
      <c r="AG152" s="423">
        <f>U152+V152+W152+X152+Y152+Z152+AA152+AB152+AC152+AD152+AE152+AF152</f>
        <v>0</v>
      </c>
      <c r="AH152" s="424">
        <f>IF( $F152=0,0,((($F152/$E$150)*'PLAN DE ADQUISICIONES'!AD$57)*($G152/$F152)))</f>
        <v>0</v>
      </c>
      <c r="AI152" s="420">
        <f>IF( $F152=0,0,((($F152/$E$150)*'PLAN DE ADQUISICIONES'!AE$57)*($G152/$F152)))</f>
        <v>0</v>
      </c>
      <c r="AJ152" s="420">
        <f>IF( $F152=0,0,((($F152/$E$150)*'PLAN DE ADQUISICIONES'!AF$57)*($G152/$F152)))</f>
        <v>0</v>
      </c>
      <c r="AK152" s="420">
        <f>IF( $F152=0,0,((($F152/$E$150)*'PLAN DE ADQUISICIONES'!AG$57)*($G152/$F152)))</f>
        <v>0</v>
      </c>
      <c r="AL152" s="420">
        <f>IF( $F152=0,0,((($F152/$E$150)*'PLAN DE ADQUISICIONES'!AH$57)*($G152/$F152)))</f>
        <v>0</v>
      </c>
      <c r="AM152" s="420">
        <f>IF( $F152=0,0,((($F152/$E$150)*'PLAN DE ADQUISICIONES'!AI$57)*($G152/$F152)))</f>
        <v>0</v>
      </c>
      <c r="AN152" s="420">
        <f>IF( $F152=0,0,((($F152/$E$150)*'PLAN DE ADQUISICIONES'!AJ$57)*($G152/$F152)))</f>
        <v>0</v>
      </c>
      <c r="AO152" s="420">
        <f>IF( $F152=0,0,((($F152/$E$150)*'PLAN DE ADQUISICIONES'!AK$57)*($G152/$F152)))</f>
        <v>0</v>
      </c>
      <c r="AP152" s="420">
        <f>IF( $F152=0,0,((($F152/$E$150)*'PLAN DE ADQUISICIONES'!AL$57)*($G152/$F152)))</f>
        <v>0</v>
      </c>
      <c r="AQ152" s="420">
        <f>IF( $F152=0,0,((($F152/$E$150)*'PLAN DE ADQUISICIONES'!AM$57)*($G152/$F152)))</f>
        <v>0</v>
      </c>
      <c r="AR152" s="420">
        <f>IF( $F152=0,0,((($F152/$E$150)*'PLAN DE ADQUISICIONES'!AN$57)*($G152/$F152)))</f>
        <v>0</v>
      </c>
      <c r="AS152" s="420">
        <f>IF( $F152=0,0,((($F152/$E$150)*'PLAN DE ADQUISICIONES'!AO$57)*($G152/$F152)))</f>
        <v>0</v>
      </c>
      <c r="AT152" s="423">
        <f>AH152+AI152+AJ152+AK152+AL152+AM152+AN152+AO152+AP152+AQ152+AR152+AS152</f>
        <v>0</v>
      </c>
      <c r="AU152" s="426">
        <f>AS152+AR152+AQ152+AP152+AO152+AN152+AM152+AL152+AK152+AJ152+AI152+AH152+AF152+AE152+AD152+AC152+AB152+AA152+Z152+Y152+X152+W152+V152+U152+S152+R152+Q152+P152+O152+N152+M152+L152+K152+J152+I152+H152</f>
        <v>0</v>
      </c>
      <c r="AV152" s="392">
        <f t="shared" si="40"/>
        <v>0</v>
      </c>
    </row>
    <row r="153" spans="2:48" s="60" customFormat="1" ht="12.75" customHeight="1" x14ac:dyDescent="0.25">
      <c r="B153" s="416" t="str">
        <f>+'FORMATO COSTEO C2'!C254</f>
        <v>2.2.3.3</v>
      </c>
      <c r="C153" s="417" t="str">
        <f>+'FORMATO COSTEO C2'!B254</f>
        <v>Categoría de gasto</v>
      </c>
      <c r="D153" s="428"/>
      <c r="E153" s="429"/>
      <c r="F153" s="420">
        <f>+'FORMATO COSTEO C2'!G254</f>
        <v>0</v>
      </c>
      <c r="G153" s="423">
        <f>+'FORMATO COSTEO C2'!O254</f>
        <v>0</v>
      </c>
      <c r="H153" s="424">
        <f>IF( $F153=0,0,((($F153/$E$150)*'PLAN DE ADQUISICIONES'!F$57)*($G153/$F153)))</f>
        <v>0</v>
      </c>
      <c r="I153" s="420">
        <f>IF( $F153=0,0,((($F153/$E$150)*'PLAN DE ADQUISICIONES'!G$57)*($G153/$F153)))</f>
        <v>0</v>
      </c>
      <c r="J153" s="420">
        <f>IF( $F153=0,0,((($F153/$E$150)*'PLAN DE ADQUISICIONES'!H$57)*($G153/$F153)))</f>
        <v>0</v>
      </c>
      <c r="K153" s="420">
        <f>IF( $F153=0,0,((($F153/$E$150)*'PLAN DE ADQUISICIONES'!I$57)*($G153/$F153)))</f>
        <v>0</v>
      </c>
      <c r="L153" s="420">
        <f>IF( $F153=0,0,((($F153/$E$150)*'PLAN DE ADQUISICIONES'!J$57)*($G153/$F153)))</f>
        <v>0</v>
      </c>
      <c r="M153" s="420">
        <f>IF( $F153=0,0,((($F153/$E$150)*'PLAN DE ADQUISICIONES'!K$57)*($G153/$F153)))</f>
        <v>0</v>
      </c>
      <c r="N153" s="420">
        <f>IF( $F153=0,0,((($F153/$E$150)*'PLAN DE ADQUISICIONES'!L$57)*($G153/$F153)))</f>
        <v>0</v>
      </c>
      <c r="O153" s="420">
        <f>IF( $F153=0,0,((($F153/$E$150)*'PLAN DE ADQUISICIONES'!M$57)*($G153/$F153)))</f>
        <v>0</v>
      </c>
      <c r="P153" s="420">
        <f>IF( $F153=0,0,((($F153/$E$150)*'PLAN DE ADQUISICIONES'!N$57)*($G153/$F153)))</f>
        <v>0</v>
      </c>
      <c r="Q153" s="420">
        <f>IF( $F153=0,0,((($F153/$E$150)*'PLAN DE ADQUISICIONES'!O$57)*($G153/$F153)))</f>
        <v>0</v>
      </c>
      <c r="R153" s="420">
        <f>IF( $F153=0,0,((($F153/$E$150)*'PLAN DE ADQUISICIONES'!P$57)*($G153/$F153)))</f>
        <v>0</v>
      </c>
      <c r="S153" s="420">
        <f>IF( $F153=0,0,((($F153/$E$150)*'PLAN DE ADQUISICIONES'!Q$57)*($G153/$F153)))</f>
        <v>0</v>
      </c>
      <c r="T153" s="421">
        <f>H153+I153+J153+K153+L153+M153+N153+O153+P153+Q153+R153+S153</f>
        <v>0</v>
      </c>
      <c r="U153" s="425">
        <f>IF( $F153=0,0,((($F153/$E$150)*'PLAN DE ADQUISICIONES'!R$57)*($G153/$F153)))</f>
        <v>0</v>
      </c>
      <c r="V153" s="420">
        <f>IF( $F153=0,0,((($F153/$E$150)*'PLAN DE ADQUISICIONES'!S$57)*($G153/$F153)))</f>
        <v>0</v>
      </c>
      <c r="W153" s="420">
        <f>IF( $F153=0,0,((($F153/$E$150)*'PLAN DE ADQUISICIONES'!T$57)*($G153/$F153)))</f>
        <v>0</v>
      </c>
      <c r="X153" s="420">
        <f>IF( $F153=0,0,((($F153/$E$150)*'PLAN DE ADQUISICIONES'!U$57)*($G153/$F153)))</f>
        <v>0</v>
      </c>
      <c r="Y153" s="420">
        <f>IF( $F153=0,0,((($F153/$E$150)*'PLAN DE ADQUISICIONES'!V$57)*($G153/$F153)))</f>
        <v>0</v>
      </c>
      <c r="Z153" s="420">
        <f>IF( $F153=0,0,((($F153/$E$150)*'PLAN DE ADQUISICIONES'!W$57)*($G153/$F153)))</f>
        <v>0</v>
      </c>
      <c r="AA153" s="420">
        <f>IF( $F153=0,0,((($F153/$E$150)*'PLAN DE ADQUISICIONES'!X$57)*($G153/$F153)))</f>
        <v>0</v>
      </c>
      <c r="AB153" s="420">
        <f>IF( $F153=0,0,((($F153/$E$150)*'PLAN DE ADQUISICIONES'!Y$57)*($G153/$F153)))</f>
        <v>0</v>
      </c>
      <c r="AC153" s="420">
        <f>IF( $F153=0,0,((($F153/$E$150)*'PLAN DE ADQUISICIONES'!Z$57)*($G153/$F153)))</f>
        <v>0</v>
      </c>
      <c r="AD153" s="420">
        <f>IF( $F153=0,0,((($F153/$E$150)*'PLAN DE ADQUISICIONES'!AA$57)*($G153/$F153)))</f>
        <v>0</v>
      </c>
      <c r="AE153" s="420">
        <f>IF( $F153=0,0,((($F153/$E$150)*'PLAN DE ADQUISICIONES'!AB$57)*($G153/$F153)))</f>
        <v>0</v>
      </c>
      <c r="AF153" s="420">
        <f>IF( $F153=0,0,((($F153/$E$150)*'PLAN DE ADQUISICIONES'!AC$57)*($G153/$F153)))</f>
        <v>0</v>
      </c>
      <c r="AG153" s="423">
        <f>U153+V153+W153+X153+Y153+Z153+AA153+AB153+AC153+AD153+AE153+AF153</f>
        <v>0</v>
      </c>
      <c r="AH153" s="424">
        <f>IF( $F153=0,0,((($F153/$E$150)*'PLAN DE ADQUISICIONES'!AD$57)*($G153/$F153)))</f>
        <v>0</v>
      </c>
      <c r="AI153" s="420">
        <f>IF( $F153=0,0,((($F153/$E$150)*'PLAN DE ADQUISICIONES'!AE$57)*($G153/$F153)))</f>
        <v>0</v>
      </c>
      <c r="AJ153" s="420">
        <f>IF( $F153=0,0,((($F153/$E$150)*'PLAN DE ADQUISICIONES'!AF$57)*($G153/$F153)))</f>
        <v>0</v>
      </c>
      <c r="AK153" s="420">
        <f>IF( $F153=0,0,((($F153/$E$150)*'PLAN DE ADQUISICIONES'!AG$57)*($G153/$F153)))</f>
        <v>0</v>
      </c>
      <c r="AL153" s="420">
        <f>IF( $F153=0,0,((($F153/$E$150)*'PLAN DE ADQUISICIONES'!AH$57)*($G153/$F153)))</f>
        <v>0</v>
      </c>
      <c r="AM153" s="420">
        <f>IF( $F153=0,0,((($F153/$E$150)*'PLAN DE ADQUISICIONES'!AI$57)*($G153/$F153)))</f>
        <v>0</v>
      </c>
      <c r="AN153" s="420">
        <f>IF( $F153=0,0,((($F153/$E$150)*'PLAN DE ADQUISICIONES'!AJ$57)*($G153/$F153)))</f>
        <v>0</v>
      </c>
      <c r="AO153" s="420">
        <f>IF( $F153=0,0,((($F153/$E$150)*'PLAN DE ADQUISICIONES'!AK$57)*($G153/$F153)))</f>
        <v>0</v>
      </c>
      <c r="AP153" s="420">
        <f>IF( $F153=0,0,((($F153/$E$150)*'PLAN DE ADQUISICIONES'!AL$57)*($G153/$F153)))</f>
        <v>0</v>
      </c>
      <c r="AQ153" s="420">
        <f>IF( $F153=0,0,((($F153/$E$150)*'PLAN DE ADQUISICIONES'!AM$57)*($G153/$F153)))</f>
        <v>0</v>
      </c>
      <c r="AR153" s="420">
        <f>IF( $F153=0,0,((($F153/$E$150)*'PLAN DE ADQUISICIONES'!AN$57)*($G153/$F153)))</f>
        <v>0</v>
      </c>
      <c r="AS153" s="420">
        <f>IF( $F153=0,0,((($F153/$E$150)*'PLAN DE ADQUISICIONES'!AO$57)*($G153/$F153)))</f>
        <v>0</v>
      </c>
      <c r="AT153" s="423">
        <f>AH153+AI153+AJ153+AK153+AL153+AM153+AN153+AO153+AP153+AQ153+AR153+AS153</f>
        <v>0</v>
      </c>
      <c r="AU153" s="426">
        <f>AS153+AR153+AQ153+AP153+AO153+AN153+AM153+AL153+AK153+AJ153+AI153+AH153+AF153+AE153+AD153+AC153+AB153+AA153+Z153+Y153+X153+W153+V153+U153+S153+R153+Q153+P153+O153+N153+M153+L153+K153+J153+I153+H153</f>
        <v>0</v>
      </c>
      <c r="AV153" s="392">
        <f t="shared" si="40"/>
        <v>0</v>
      </c>
    </row>
    <row r="154" spans="2:48" s="60" customFormat="1" ht="12.75" customHeight="1" x14ac:dyDescent="0.25">
      <c r="B154" s="416" t="str">
        <f>+'FORMATO COSTEO C2'!C260</f>
        <v>2.2.3.4</v>
      </c>
      <c r="C154" s="417" t="str">
        <f>+'FORMATO COSTEO C2'!B260</f>
        <v>Categoría de gasto</v>
      </c>
      <c r="D154" s="428"/>
      <c r="E154" s="429"/>
      <c r="F154" s="420">
        <f>+'FORMATO COSTEO C2'!G260</f>
        <v>0</v>
      </c>
      <c r="G154" s="423">
        <f>+'FORMATO COSTEO C2'!O260</f>
        <v>0</v>
      </c>
      <c r="H154" s="424">
        <f>IF( $F154=0,0,((($F154/$E$150)*'PLAN DE ADQUISICIONES'!F$57)*($G154/$F154)))</f>
        <v>0</v>
      </c>
      <c r="I154" s="420">
        <f>IF( $F154=0,0,((($F154/$E$150)*'PLAN DE ADQUISICIONES'!G$57)*($G154/$F154)))</f>
        <v>0</v>
      </c>
      <c r="J154" s="420">
        <f>IF( $F154=0,0,((($F154/$E$150)*'PLAN DE ADQUISICIONES'!H$57)*($G154/$F154)))</f>
        <v>0</v>
      </c>
      <c r="K154" s="420">
        <f>IF( $F154=0,0,((($F154/$E$150)*'PLAN DE ADQUISICIONES'!I$57)*($G154/$F154)))</f>
        <v>0</v>
      </c>
      <c r="L154" s="420">
        <f>IF( $F154=0,0,((($F154/$E$150)*'PLAN DE ADQUISICIONES'!J$57)*($G154/$F154)))</f>
        <v>0</v>
      </c>
      <c r="M154" s="420">
        <f>IF( $F154=0,0,((($F154/$E$150)*'PLAN DE ADQUISICIONES'!K$57)*($G154/$F154)))</f>
        <v>0</v>
      </c>
      <c r="N154" s="420">
        <f>IF( $F154=0,0,((($F154/$E$150)*'PLAN DE ADQUISICIONES'!L$57)*($G154/$F154)))</f>
        <v>0</v>
      </c>
      <c r="O154" s="420">
        <f>IF( $F154=0,0,((($F154/$E$150)*'PLAN DE ADQUISICIONES'!M$57)*($G154/$F154)))</f>
        <v>0</v>
      </c>
      <c r="P154" s="420">
        <f>IF( $F154=0,0,((($F154/$E$150)*'PLAN DE ADQUISICIONES'!N$57)*($G154/$F154)))</f>
        <v>0</v>
      </c>
      <c r="Q154" s="420">
        <f>IF( $F154=0,0,((($F154/$E$150)*'PLAN DE ADQUISICIONES'!O$57)*($G154/$F154)))</f>
        <v>0</v>
      </c>
      <c r="R154" s="420">
        <f>IF( $F154=0,0,((($F154/$E$150)*'PLAN DE ADQUISICIONES'!P$57)*($G154/$F154)))</f>
        <v>0</v>
      </c>
      <c r="S154" s="420">
        <f>IF( $F154=0,0,((($F154/$E$150)*'PLAN DE ADQUISICIONES'!Q$57)*($G154/$F154)))</f>
        <v>0</v>
      </c>
      <c r="T154" s="421">
        <f>H154+I154+J154+K154+L154+M154+N154+O154+P154+Q154+R154+S154</f>
        <v>0</v>
      </c>
      <c r="U154" s="425">
        <f>IF( $F154=0,0,((($F154/$E$150)*'PLAN DE ADQUISICIONES'!R$57)*($G154/$F154)))</f>
        <v>0</v>
      </c>
      <c r="V154" s="420">
        <f>IF( $F154=0,0,((($F154/$E$150)*'PLAN DE ADQUISICIONES'!S$57)*($G154/$F154)))</f>
        <v>0</v>
      </c>
      <c r="W154" s="420">
        <f>IF( $F154=0,0,((($F154/$E$150)*'PLAN DE ADQUISICIONES'!T$57)*($G154/$F154)))</f>
        <v>0</v>
      </c>
      <c r="X154" s="420">
        <f>IF( $F154=0,0,((($F154/$E$150)*'PLAN DE ADQUISICIONES'!U$57)*($G154/$F154)))</f>
        <v>0</v>
      </c>
      <c r="Y154" s="420">
        <f>IF( $F154=0,0,((($F154/$E$150)*'PLAN DE ADQUISICIONES'!V$57)*($G154/$F154)))</f>
        <v>0</v>
      </c>
      <c r="Z154" s="420">
        <f>IF( $F154=0,0,((($F154/$E$150)*'PLAN DE ADQUISICIONES'!W$57)*($G154/$F154)))</f>
        <v>0</v>
      </c>
      <c r="AA154" s="420">
        <f>IF( $F154=0,0,((($F154/$E$150)*'PLAN DE ADQUISICIONES'!X$57)*($G154/$F154)))</f>
        <v>0</v>
      </c>
      <c r="AB154" s="420">
        <f>IF( $F154=0,0,((($F154/$E$150)*'PLAN DE ADQUISICIONES'!Y$57)*($G154/$F154)))</f>
        <v>0</v>
      </c>
      <c r="AC154" s="420">
        <f>IF( $F154=0,0,((($F154/$E$150)*'PLAN DE ADQUISICIONES'!Z$57)*($G154/$F154)))</f>
        <v>0</v>
      </c>
      <c r="AD154" s="420">
        <f>IF( $F154=0,0,((($F154/$E$150)*'PLAN DE ADQUISICIONES'!AA$57)*($G154/$F154)))</f>
        <v>0</v>
      </c>
      <c r="AE154" s="420">
        <f>IF( $F154=0,0,((($F154/$E$150)*'PLAN DE ADQUISICIONES'!AB$57)*($G154/$F154)))</f>
        <v>0</v>
      </c>
      <c r="AF154" s="420">
        <f>IF( $F154=0,0,((($F154/$E$150)*'PLAN DE ADQUISICIONES'!AC$57)*($G154/$F154)))</f>
        <v>0</v>
      </c>
      <c r="AG154" s="423">
        <f>U154+V154+W154+X154+Y154+Z154+AA154+AB154+AC154+AD154+AE154+AF154</f>
        <v>0</v>
      </c>
      <c r="AH154" s="424">
        <f>IF( $F154=0,0,((($F154/$E$150)*'PLAN DE ADQUISICIONES'!AD$57)*($G154/$F154)))</f>
        <v>0</v>
      </c>
      <c r="AI154" s="420">
        <f>IF( $F154=0,0,((($F154/$E$150)*'PLAN DE ADQUISICIONES'!AE$57)*($G154/$F154)))</f>
        <v>0</v>
      </c>
      <c r="AJ154" s="420">
        <f>IF( $F154=0,0,((($F154/$E$150)*'PLAN DE ADQUISICIONES'!AF$57)*($G154/$F154)))</f>
        <v>0</v>
      </c>
      <c r="AK154" s="420">
        <f>IF( $F154=0,0,((($F154/$E$150)*'PLAN DE ADQUISICIONES'!AG$57)*($G154/$F154)))</f>
        <v>0</v>
      </c>
      <c r="AL154" s="420">
        <f>IF( $F154=0,0,((($F154/$E$150)*'PLAN DE ADQUISICIONES'!AH$57)*($G154/$F154)))</f>
        <v>0</v>
      </c>
      <c r="AM154" s="420">
        <f>IF( $F154=0,0,((($F154/$E$150)*'PLAN DE ADQUISICIONES'!AI$57)*($G154/$F154)))</f>
        <v>0</v>
      </c>
      <c r="AN154" s="420">
        <f>IF( $F154=0,0,((($F154/$E$150)*'PLAN DE ADQUISICIONES'!AJ$57)*($G154/$F154)))</f>
        <v>0</v>
      </c>
      <c r="AO154" s="420">
        <f>IF( $F154=0,0,((($F154/$E$150)*'PLAN DE ADQUISICIONES'!AK$57)*($G154/$F154)))</f>
        <v>0</v>
      </c>
      <c r="AP154" s="420">
        <f>IF( $F154=0,0,((($F154/$E$150)*'PLAN DE ADQUISICIONES'!AL$57)*($G154/$F154)))</f>
        <v>0</v>
      </c>
      <c r="AQ154" s="420">
        <f>IF( $F154=0,0,((($F154/$E$150)*'PLAN DE ADQUISICIONES'!AM$57)*($G154/$F154)))</f>
        <v>0</v>
      </c>
      <c r="AR154" s="420">
        <f>IF( $F154=0,0,((($F154/$E$150)*'PLAN DE ADQUISICIONES'!AN$57)*($G154/$F154)))</f>
        <v>0</v>
      </c>
      <c r="AS154" s="420">
        <f>IF( $F154=0,0,((($F154/$E$150)*'PLAN DE ADQUISICIONES'!AO$57)*($G154/$F154)))</f>
        <v>0</v>
      </c>
      <c r="AT154" s="423">
        <f>AH154+AI154+AJ154+AK154+AL154+AM154+AN154+AO154+AP154+AQ154+AR154+AS154</f>
        <v>0</v>
      </c>
      <c r="AU154" s="426">
        <f>AS154+AR154+AQ154+AP154+AO154+AN154+AM154+AL154+AK154+AJ154+AI154+AH154+AF154+AE154+AD154+AC154+AB154+AA154+Z154+Y154+X154+W154+V154+U154+S154+R154+Q154+P154+O154+N154+M154+L154+K154+J154+I154+H154</f>
        <v>0</v>
      </c>
      <c r="AV154" s="392">
        <f t="shared" si="40"/>
        <v>0</v>
      </c>
    </row>
    <row r="155" spans="2:48" s="60" customFormat="1" ht="12.75" customHeight="1" x14ac:dyDescent="0.25">
      <c r="B155" s="416" t="str">
        <f>+'FORMATO COSTEO C2'!C266</f>
        <v>2.2.3.5</v>
      </c>
      <c r="C155" s="417" t="str">
        <f>+'FORMATO COSTEO C2'!B266</f>
        <v>Categoría de gasto</v>
      </c>
      <c r="D155" s="428"/>
      <c r="E155" s="429"/>
      <c r="F155" s="420">
        <f>+'FORMATO COSTEO C2'!G266</f>
        <v>0</v>
      </c>
      <c r="G155" s="423">
        <f>+'FORMATO COSTEO C2'!O266</f>
        <v>0</v>
      </c>
      <c r="H155" s="424">
        <f>IF( $F155=0,0,((($F155/$E$150)*'PLAN DE ADQUISICIONES'!F$57)*($G155/$F155)))</f>
        <v>0</v>
      </c>
      <c r="I155" s="420">
        <f>IF( $F155=0,0,((($F155/$E$150)*'PLAN DE ADQUISICIONES'!G$57)*($G155/$F155)))</f>
        <v>0</v>
      </c>
      <c r="J155" s="420">
        <f>IF( $F155=0,0,((($F155/$E$150)*'PLAN DE ADQUISICIONES'!H$57)*($G155/$F155)))</f>
        <v>0</v>
      </c>
      <c r="K155" s="420">
        <f>IF( $F155=0,0,((($F155/$E$150)*'PLAN DE ADQUISICIONES'!I$57)*($G155/$F155)))</f>
        <v>0</v>
      </c>
      <c r="L155" s="420">
        <f>IF( $F155=0,0,((($F155/$E$150)*'PLAN DE ADQUISICIONES'!J$57)*($G155/$F155)))</f>
        <v>0</v>
      </c>
      <c r="M155" s="420">
        <f>IF( $F155=0,0,((($F155/$E$150)*'PLAN DE ADQUISICIONES'!K$57)*($G155/$F155)))</f>
        <v>0</v>
      </c>
      <c r="N155" s="420">
        <f>IF( $F155=0,0,((($F155/$E$150)*'PLAN DE ADQUISICIONES'!L$57)*($G155/$F155)))</f>
        <v>0</v>
      </c>
      <c r="O155" s="420">
        <f>IF( $F155=0,0,((($F155/$E$150)*'PLAN DE ADQUISICIONES'!M$57)*($G155/$F155)))</f>
        <v>0</v>
      </c>
      <c r="P155" s="420">
        <f>IF( $F155=0,0,((($F155/$E$150)*'PLAN DE ADQUISICIONES'!N$57)*($G155/$F155)))</f>
        <v>0</v>
      </c>
      <c r="Q155" s="420">
        <f>IF( $F155=0,0,((($F155/$E$150)*'PLAN DE ADQUISICIONES'!O$57)*($G155/$F155)))</f>
        <v>0</v>
      </c>
      <c r="R155" s="420">
        <f>IF( $F155=0,0,((($F155/$E$150)*'PLAN DE ADQUISICIONES'!P$57)*($G155/$F155)))</f>
        <v>0</v>
      </c>
      <c r="S155" s="420">
        <f>IF( $F155=0,0,((($F155/$E$150)*'PLAN DE ADQUISICIONES'!Q$57)*($G155/$F155)))</f>
        <v>0</v>
      </c>
      <c r="T155" s="421">
        <f>H155+I155+J155+K155+L155+M155+N155+O155+P155+Q155+R155+S155</f>
        <v>0</v>
      </c>
      <c r="U155" s="425">
        <f>IF( $F155=0,0,((($F155/$E$150)*'PLAN DE ADQUISICIONES'!R$57)*($G155/$F155)))</f>
        <v>0</v>
      </c>
      <c r="V155" s="420">
        <f>IF( $F155=0,0,((($F155/$E$150)*'PLAN DE ADQUISICIONES'!S$57)*($G155/$F155)))</f>
        <v>0</v>
      </c>
      <c r="W155" s="420">
        <f>IF( $F155=0,0,((($F155/$E$150)*'PLAN DE ADQUISICIONES'!T$57)*($G155/$F155)))</f>
        <v>0</v>
      </c>
      <c r="X155" s="420">
        <f>IF( $F155=0,0,((($F155/$E$150)*'PLAN DE ADQUISICIONES'!U$57)*($G155/$F155)))</f>
        <v>0</v>
      </c>
      <c r="Y155" s="420">
        <f>IF( $F155=0,0,((($F155/$E$150)*'PLAN DE ADQUISICIONES'!V$57)*($G155/$F155)))</f>
        <v>0</v>
      </c>
      <c r="Z155" s="420">
        <f>IF( $F155=0,0,((($F155/$E$150)*'PLAN DE ADQUISICIONES'!W$57)*($G155/$F155)))</f>
        <v>0</v>
      </c>
      <c r="AA155" s="420">
        <f>IF( $F155=0,0,((($F155/$E$150)*'PLAN DE ADQUISICIONES'!X$57)*($G155/$F155)))</f>
        <v>0</v>
      </c>
      <c r="AB155" s="420">
        <f>IF( $F155=0,0,((($F155/$E$150)*'PLAN DE ADQUISICIONES'!Y$57)*($G155/$F155)))</f>
        <v>0</v>
      </c>
      <c r="AC155" s="420">
        <f>IF( $F155=0,0,((($F155/$E$150)*'PLAN DE ADQUISICIONES'!Z$57)*($G155/$F155)))</f>
        <v>0</v>
      </c>
      <c r="AD155" s="420">
        <f>IF( $F155=0,0,((($F155/$E$150)*'PLAN DE ADQUISICIONES'!AA$57)*($G155/$F155)))</f>
        <v>0</v>
      </c>
      <c r="AE155" s="420">
        <f>IF( $F155=0,0,((($F155/$E$150)*'PLAN DE ADQUISICIONES'!AB$57)*($G155/$F155)))</f>
        <v>0</v>
      </c>
      <c r="AF155" s="420">
        <f>IF( $F155=0,0,((($F155/$E$150)*'PLAN DE ADQUISICIONES'!AC$57)*($G155/$F155)))</f>
        <v>0</v>
      </c>
      <c r="AG155" s="423">
        <f>U155+V155+W155+X155+Y155+Z155+AA155+AB155+AC155+AD155+AE155+AF155</f>
        <v>0</v>
      </c>
      <c r="AH155" s="424">
        <f>IF( $F155=0,0,((($F155/$E$150)*'PLAN DE ADQUISICIONES'!AD$57)*($G155/$F155)))</f>
        <v>0</v>
      </c>
      <c r="AI155" s="420">
        <f>IF( $F155=0,0,((($F155/$E$150)*'PLAN DE ADQUISICIONES'!AE$57)*($G155/$F155)))</f>
        <v>0</v>
      </c>
      <c r="AJ155" s="420">
        <f>IF( $F155=0,0,((($F155/$E$150)*'PLAN DE ADQUISICIONES'!AF$57)*($G155/$F155)))</f>
        <v>0</v>
      </c>
      <c r="AK155" s="420">
        <f>IF( $F155=0,0,((($F155/$E$150)*'PLAN DE ADQUISICIONES'!AG$57)*($G155/$F155)))</f>
        <v>0</v>
      </c>
      <c r="AL155" s="420">
        <f>IF( $F155=0,0,((($F155/$E$150)*'PLAN DE ADQUISICIONES'!AH$57)*($G155/$F155)))</f>
        <v>0</v>
      </c>
      <c r="AM155" s="420">
        <f>IF( $F155=0,0,((($F155/$E$150)*'PLAN DE ADQUISICIONES'!AI$57)*($G155/$F155)))</f>
        <v>0</v>
      </c>
      <c r="AN155" s="420">
        <f>IF( $F155=0,0,((($F155/$E$150)*'PLAN DE ADQUISICIONES'!AJ$57)*($G155/$F155)))</f>
        <v>0</v>
      </c>
      <c r="AO155" s="420">
        <f>IF( $F155=0,0,((($F155/$E$150)*'PLAN DE ADQUISICIONES'!AK$57)*($G155/$F155)))</f>
        <v>0</v>
      </c>
      <c r="AP155" s="420">
        <f>IF( $F155=0,0,((($F155/$E$150)*'PLAN DE ADQUISICIONES'!AL$57)*($G155/$F155)))</f>
        <v>0</v>
      </c>
      <c r="AQ155" s="420">
        <f>IF( $F155=0,0,((($F155/$E$150)*'PLAN DE ADQUISICIONES'!AM$57)*($G155/$F155)))</f>
        <v>0</v>
      </c>
      <c r="AR155" s="420">
        <f>IF( $F155=0,0,((($F155/$E$150)*'PLAN DE ADQUISICIONES'!AN$57)*($G155/$F155)))</f>
        <v>0</v>
      </c>
      <c r="AS155" s="420">
        <f>IF( $F155=0,0,((($F155/$E$150)*'PLAN DE ADQUISICIONES'!AO$57)*($G155/$F155)))</f>
        <v>0</v>
      </c>
      <c r="AT155" s="423">
        <f>AH155+AI155+AJ155+AK155+AL155+AM155+AN155+AO155+AP155+AQ155+AR155+AS155</f>
        <v>0</v>
      </c>
      <c r="AU155" s="426">
        <f>AS155+AR155+AQ155+AP155+AO155+AN155+AM155+AL155+AK155+AJ155+AI155+AH155+AF155+AE155+AD155+AC155+AB155+AA155+Z155+Y155+X155+W155+V155+U155+S155+R155+Q155+P155+O155+N155+M155+L155+K155+J155+I155+H155</f>
        <v>0</v>
      </c>
      <c r="AV155" s="392">
        <f t="shared" si="40"/>
        <v>0</v>
      </c>
    </row>
    <row r="156" spans="2:48" s="60" customFormat="1" ht="12.75" customHeight="1" x14ac:dyDescent="0.25">
      <c r="B156" s="406" t="str">
        <f>+'FORMATO COSTEO C2'!C272</f>
        <v>2.2.4</v>
      </c>
      <c r="C156" s="430">
        <f>+'FORMATO COSTEO C2'!B272</f>
        <v>0</v>
      </c>
      <c r="D156" s="408" t="str">
        <f>+'FORMATO COSTEO C2'!D272</f>
        <v>Unidad medida</v>
      </c>
      <c r="E156" s="409">
        <f>+'FORMATO COSTEO C2'!E272</f>
        <v>0</v>
      </c>
      <c r="F156" s="410">
        <f>SUM(F157:F161)</f>
        <v>0</v>
      </c>
      <c r="G156" s="413">
        <f t="shared" ref="G156:AS156" si="43">SUM(G157:G161)</f>
        <v>0</v>
      </c>
      <c r="H156" s="414">
        <f t="shared" si="43"/>
        <v>0</v>
      </c>
      <c r="I156" s="410">
        <f t="shared" si="43"/>
        <v>0</v>
      </c>
      <c r="J156" s="410">
        <f t="shared" si="43"/>
        <v>0</v>
      </c>
      <c r="K156" s="410">
        <f t="shared" si="43"/>
        <v>0</v>
      </c>
      <c r="L156" s="410">
        <f t="shared" si="43"/>
        <v>0</v>
      </c>
      <c r="M156" s="410">
        <f t="shared" si="43"/>
        <v>0</v>
      </c>
      <c r="N156" s="410">
        <f t="shared" si="43"/>
        <v>0</v>
      </c>
      <c r="O156" s="410">
        <f t="shared" si="43"/>
        <v>0</v>
      </c>
      <c r="P156" s="410">
        <f t="shared" si="43"/>
        <v>0</v>
      </c>
      <c r="Q156" s="410">
        <f t="shared" si="43"/>
        <v>0</v>
      </c>
      <c r="R156" s="410">
        <f t="shared" si="43"/>
        <v>0</v>
      </c>
      <c r="S156" s="410">
        <f t="shared" si="43"/>
        <v>0</v>
      </c>
      <c r="T156" s="411">
        <f>SUM(T157:T161)</f>
        <v>0</v>
      </c>
      <c r="U156" s="412">
        <f t="shared" si="43"/>
        <v>0</v>
      </c>
      <c r="V156" s="410">
        <f t="shared" si="43"/>
        <v>0</v>
      </c>
      <c r="W156" s="410">
        <f t="shared" si="43"/>
        <v>0</v>
      </c>
      <c r="X156" s="410">
        <f t="shared" si="43"/>
        <v>0</v>
      </c>
      <c r="Y156" s="410">
        <f t="shared" si="43"/>
        <v>0</v>
      </c>
      <c r="Z156" s="410">
        <f t="shared" si="43"/>
        <v>0</v>
      </c>
      <c r="AA156" s="410">
        <f t="shared" si="43"/>
        <v>0</v>
      </c>
      <c r="AB156" s="410">
        <f t="shared" si="43"/>
        <v>0</v>
      </c>
      <c r="AC156" s="410">
        <f t="shared" si="43"/>
        <v>0</v>
      </c>
      <c r="AD156" s="410">
        <f t="shared" si="43"/>
        <v>0</v>
      </c>
      <c r="AE156" s="410">
        <f t="shared" si="43"/>
        <v>0</v>
      </c>
      <c r="AF156" s="410">
        <f t="shared" si="43"/>
        <v>0</v>
      </c>
      <c r="AG156" s="413">
        <f t="shared" si="43"/>
        <v>0</v>
      </c>
      <c r="AH156" s="414">
        <f t="shared" si="43"/>
        <v>0</v>
      </c>
      <c r="AI156" s="410">
        <f t="shared" si="43"/>
        <v>0</v>
      </c>
      <c r="AJ156" s="410">
        <f t="shared" si="43"/>
        <v>0</v>
      </c>
      <c r="AK156" s="410">
        <f t="shared" si="43"/>
        <v>0</v>
      </c>
      <c r="AL156" s="410">
        <f t="shared" si="43"/>
        <v>0</v>
      </c>
      <c r="AM156" s="410">
        <f t="shared" si="43"/>
        <v>0</v>
      </c>
      <c r="AN156" s="410">
        <f t="shared" si="43"/>
        <v>0</v>
      </c>
      <c r="AO156" s="410">
        <f t="shared" si="43"/>
        <v>0</v>
      </c>
      <c r="AP156" s="410">
        <f t="shared" si="43"/>
        <v>0</v>
      </c>
      <c r="AQ156" s="410">
        <f t="shared" si="43"/>
        <v>0</v>
      </c>
      <c r="AR156" s="410">
        <f t="shared" si="43"/>
        <v>0</v>
      </c>
      <c r="AS156" s="410">
        <f t="shared" si="43"/>
        <v>0</v>
      </c>
      <c r="AT156" s="413">
        <f>SUM(AT157:AT161)</f>
        <v>0</v>
      </c>
      <c r="AU156" s="415">
        <f>SUM(AU157:AU161)</f>
        <v>0</v>
      </c>
      <c r="AV156" s="392">
        <f t="shared" si="40"/>
        <v>0</v>
      </c>
    </row>
    <row r="157" spans="2:48" s="60" customFormat="1" ht="12.75" customHeight="1" x14ac:dyDescent="0.25">
      <c r="B157" s="416" t="str">
        <f>+'FORMATO COSTEO C2'!C274</f>
        <v>2.2.4.1</v>
      </c>
      <c r="C157" s="417" t="str">
        <f>+'FORMATO COSTEO C2'!B274</f>
        <v>Categoría de gasto</v>
      </c>
      <c r="D157" s="428"/>
      <c r="E157" s="429"/>
      <c r="F157" s="420">
        <f>+'FORMATO COSTEO C2'!G274</f>
        <v>0</v>
      </c>
      <c r="G157" s="423">
        <f>+'FORMATO COSTEO C2'!O274</f>
        <v>0</v>
      </c>
      <c r="H157" s="560">
        <f>IF( $F157=0,0,((($F157/$E$156)*'PLAN DE ADQUISICIONES'!F$58)*($G157/$F157)))</f>
        <v>0</v>
      </c>
      <c r="I157" s="420">
        <f>IF( $F157=0,0,((($F157/$E$156)*'PLAN DE ADQUISICIONES'!G$58)*($G157/$F157)))</f>
        <v>0</v>
      </c>
      <c r="J157" s="420">
        <f>IF( $F157=0,0,((($F157/$E$156)*'PLAN DE ADQUISICIONES'!H$58)*($G157/$F157)))</f>
        <v>0</v>
      </c>
      <c r="K157" s="420">
        <f>IF( $F157=0,0,((($F157/$E$156)*'PLAN DE ADQUISICIONES'!I$58)*($G157/$F157)))</f>
        <v>0</v>
      </c>
      <c r="L157" s="420">
        <f>IF( $F157=0,0,((($F157/$E$156)*'PLAN DE ADQUISICIONES'!J$58)*($G157/$F157)))</f>
        <v>0</v>
      </c>
      <c r="M157" s="420">
        <f>IF( $F157=0,0,((($F157/$E$156)*'PLAN DE ADQUISICIONES'!K$58)*($G157/$F157)))</f>
        <v>0</v>
      </c>
      <c r="N157" s="420">
        <f>IF( $F157=0,0,((($F157/$E$156)*'PLAN DE ADQUISICIONES'!L$58)*($G157/$F157)))</f>
        <v>0</v>
      </c>
      <c r="O157" s="420">
        <f>IF( $F157=0,0,((($F157/$E$156)*'PLAN DE ADQUISICIONES'!M$58)*($G157/$F157)))</f>
        <v>0</v>
      </c>
      <c r="P157" s="420">
        <f>IF( $F157=0,0,((($F157/$E$156)*'PLAN DE ADQUISICIONES'!N$58)*($G157/$F157)))</f>
        <v>0</v>
      </c>
      <c r="Q157" s="420">
        <f>IF( $F157=0,0,((($F157/$E$156)*'PLAN DE ADQUISICIONES'!O$58)*($G157/$F157)))</f>
        <v>0</v>
      </c>
      <c r="R157" s="420">
        <f>IF( $F157=0,0,((($F157/$E$156)*'PLAN DE ADQUISICIONES'!P$58)*($G157/$F157)))</f>
        <v>0</v>
      </c>
      <c r="S157" s="420">
        <f>IF( $F157=0,0,((($F157/$E$156)*'PLAN DE ADQUISICIONES'!Q$58)*($G157/$F157)))</f>
        <v>0</v>
      </c>
      <c r="T157" s="421">
        <f>H157+I157+J157+K157+L157+M157+N157+O157+P157+Q157+R157+S157</f>
        <v>0</v>
      </c>
      <c r="U157" s="425">
        <f>IF( $F157=0,0,((($F157/$E$156)*'PLAN DE ADQUISICIONES'!R$58)*($G157/$F157)))</f>
        <v>0</v>
      </c>
      <c r="V157" s="420">
        <f>IF( $F157=0,0,((($F157/$E$156)*'PLAN DE ADQUISICIONES'!S$58)*($G157/$F157)))</f>
        <v>0</v>
      </c>
      <c r="W157" s="420">
        <f>IF( $F157=0,0,((($F157/$E$156)*'PLAN DE ADQUISICIONES'!T$58)*($G157/$F157)))</f>
        <v>0</v>
      </c>
      <c r="X157" s="420">
        <f>IF( $F157=0,0,((($F157/$E$156)*'PLAN DE ADQUISICIONES'!U$58)*($G157/$F157)))</f>
        <v>0</v>
      </c>
      <c r="Y157" s="420">
        <f>IF( $F157=0,0,((($F157/$E$156)*'PLAN DE ADQUISICIONES'!V$58)*($G157/$F157)))</f>
        <v>0</v>
      </c>
      <c r="Z157" s="420">
        <f>IF( $F157=0,0,((($F157/$E$156)*'PLAN DE ADQUISICIONES'!W$58)*($G157/$F157)))</f>
        <v>0</v>
      </c>
      <c r="AA157" s="420">
        <f>IF( $F157=0,0,((($F157/$E$156)*'PLAN DE ADQUISICIONES'!X$58)*($G157/$F157)))</f>
        <v>0</v>
      </c>
      <c r="AB157" s="420">
        <f>IF( $F157=0,0,((($F157/$E$156)*'PLAN DE ADQUISICIONES'!Y$58)*($G157/$F157)))</f>
        <v>0</v>
      </c>
      <c r="AC157" s="420">
        <f>IF( $F157=0,0,((($F157/$E$156)*'PLAN DE ADQUISICIONES'!Z$58)*($G157/$F157)))</f>
        <v>0</v>
      </c>
      <c r="AD157" s="420">
        <f>IF( $F157=0,0,((($F157/$E$156)*'PLAN DE ADQUISICIONES'!AA$58)*($G157/$F157)))</f>
        <v>0</v>
      </c>
      <c r="AE157" s="420">
        <f>IF( $F157=0,0,((($F157/$E$156)*'PLAN DE ADQUISICIONES'!AB$58)*($G157/$F157)))</f>
        <v>0</v>
      </c>
      <c r="AF157" s="420">
        <f>IF( $F157=0,0,((($F157/$E$156)*'PLAN DE ADQUISICIONES'!AC$58)*($G157/$F157)))</f>
        <v>0</v>
      </c>
      <c r="AG157" s="423">
        <f>U157+V157+W157+X157+Y157+Z157+AA157+AB157+AC157+AD157+AE157+AF157</f>
        <v>0</v>
      </c>
      <c r="AH157" s="424">
        <f>IF( $F157=0,0,((($F157/$E$156)*'PLAN DE ADQUISICIONES'!AD$58)*($G157/$F157)))</f>
        <v>0</v>
      </c>
      <c r="AI157" s="420">
        <f>IF( $F157=0,0,((($F157/$E$156)*'PLAN DE ADQUISICIONES'!AE$58)*($G157/$F157)))</f>
        <v>0</v>
      </c>
      <c r="AJ157" s="420">
        <f>IF( $F157=0,0,((($F157/$E$156)*'PLAN DE ADQUISICIONES'!AF$58)*($G157/$F157)))</f>
        <v>0</v>
      </c>
      <c r="AK157" s="420">
        <f>IF( $F157=0,0,((($F157/$E$156)*'PLAN DE ADQUISICIONES'!AG$58)*($G157/$F157)))</f>
        <v>0</v>
      </c>
      <c r="AL157" s="420">
        <f>IF( $F157=0,0,((($F157/$E$156)*'PLAN DE ADQUISICIONES'!AH$58)*($G157/$F157)))</f>
        <v>0</v>
      </c>
      <c r="AM157" s="420">
        <f>IF( $F157=0,0,((($F157/$E$156)*'PLAN DE ADQUISICIONES'!AI$58)*($G157/$F157)))</f>
        <v>0</v>
      </c>
      <c r="AN157" s="420">
        <f>IF( $F157=0,0,((($F157/$E$156)*'PLAN DE ADQUISICIONES'!AJ$58)*($G157/$F157)))</f>
        <v>0</v>
      </c>
      <c r="AO157" s="420">
        <f>IF( $F157=0,0,((($F157/$E$156)*'PLAN DE ADQUISICIONES'!AK$58)*($G157/$F157)))</f>
        <v>0</v>
      </c>
      <c r="AP157" s="420">
        <f>IF( $F157=0,0,((($F157/$E$156)*'PLAN DE ADQUISICIONES'!AL$58)*($G157/$F157)))</f>
        <v>0</v>
      </c>
      <c r="AQ157" s="420">
        <f>IF( $F157=0,0,((($F157/$E$156)*'PLAN DE ADQUISICIONES'!AM$58)*($G157/$F157)))</f>
        <v>0</v>
      </c>
      <c r="AR157" s="420">
        <f>IF( $F157=0,0,((($F157/$E$156)*'PLAN DE ADQUISICIONES'!AN$58)*($G157/$F157)))</f>
        <v>0</v>
      </c>
      <c r="AS157" s="420">
        <f>IF( $F157=0,0,((($F157/$E$156)*'PLAN DE ADQUISICIONES'!AO$58)*($G157/$F157)))</f>
        <v>0</v>
      </c>
      <c r="AT157" s="423">
        <f>AH157+AI157+AJ157+AK157+AL157+AM157+AN157+AO157+AP157+AQ157+AR157+AS157</f>
        <v>0</v>
      </c>
      <c r="AU157" s="426">
        <f>AS157+AR157+AQ157+AP157+AO157+AN157+AM157+AL157+AK157+AJ157+AI157+AH157+AF157+AE157+AD157+AC157+AB157+AA157+Z157+Y157+X157+W157+V157+U157+S157+R157+Q157+P157+O157+N157+M157+L157+K157+J157+I157+H157</f>
        <v>0</v>
      </c>
      <c r="AV157" s="392">
        <f t="shared" si="40"/>
        <v>0</v>
      </c>
    </row>
    <row r="158" spans="2:48" s="60" customFormat="1" ht="12.75" customHeight="1" x14ac:dyDescent="0.25">
      <c r="B158" s="416" t="str">
        <f>+'FORMATO COSTEO C2'!C280</f>
        <v>2.2.4.2</v>
      </c>
      <c r="C158" s="417" t="str">
        <f>+'FORMATO COSTEO C2'!B280</f>
        <v>Categoría de gasto</v>
      </c>
      <c r="D158" s="428"/>
      <c r="E158" s="429"/>
      <c r="F158" s="420">
        <f>+'FORMATO COSTEO C2'!G280</f>
        <v>0</v>
      </c>
      <c r="G158" s="423">
        <f>+'FORMATO COSTEO C2'!O280</f>
        <v>0</v>
      </c>
      <c r="H158" s="424">
        <f>IF( $F158=0,0,((($F158/$E$156)*'PLAN DE ADQUISICIONES'!F$58)*($G158/$F158)))</f>
        <v>0</v>
      </c>
      <c r="I158" s="420">
        <f>IF( $F158=0,0,((($F158/$E$156)*'PLAN DE ADQUISICIONES'!G$58)*($G158/$F158)))</f>
        <v>0</v>
      </c>
      <c r="J158" s="420">
        <f>IF( $F158=0,0,((($F158/$E$156)*'PLAN DE ADQUISICIONES'!H$58)*($G158/$F158)))</f>
        <v>0</v>
      </c>
      <c r="K158" s="420">
        <f>IF( $F158=0,0,((($F158/$E$156)*'PLAN DE ADQUISICIONES'!I$58)*($G158/$F158)))</f>
        <v>0</v>
      </c>
      <c r="L158" s="420">
        <f>IF( $F158=0,0,((($F158/$E$156)*'PLAN DE ADQUISICIONES'!J$58)*($G158/$F158)))</f>
        <v>0</v>
      </c>
      <c r="M158" s="420">
        <f>IF( $F158=0,0,((($F158/$E$156)*'PLAN DE ADQUISICIONES'!K$58)*($G158/$F158)))</f>
        <v>0</v>
      </c>
      <c r="N158" s="420">
        <f>IF( $F158=0,0,((($F158/$E$156)*'PLAN DE ADQUISICIONES'!L$58)*($G158/$F158)))</f>
        <v>0</v>
      </c>
      <c r="O158" s="420">
        <f>IF( $F158=0,0,((($F158/$E$156)*'PLAN DE ADQUISICIONES'!M$58)*($G158/$F158)))</f>
        <v>0</v>
      </c>
      <c r="P158" s="420">
        <f>IF( $F158=0,0,((($F158/$E$156)*'PLAN DE ADQUISICIONES'!N$58)*($G158/$F158)))</f>
        <v>0</v>
      </c>
      <c r="Q158" s="420">
        <f>IF( $F158=0,0,((($F158/$E$156)*'PLAN DE ADQUISICIONES'!O$58)*($G158/$F158)))</f>
        <v>0</v>
      </c>
      <c r="R158" s="420">
        <f>IF( $F158=0,0,((($F158/$E$156)*'PLAN DE ADQUISICIONES'!P$58)*($G158/$F158)))</f>
        <v>0</v>
      </c>
      <c r="S158" s="420">
        <f>IF( $F158=0,0,((($F158/$E$156)*'PLAN DE ADQUISICIONES'!Q$58)*($G158/$F158)))</f>
        <v>0</v>
      </c>
      <c r="T158" s="421">
        <f>H158+I158+J158+K158+L158+M158+N158+O158+P158+Q158+R158+S158</f>
        <v>0</v>
      </c>
      <c r="U158" s="425">
        <f>IF( $F158=0,0,((($F158/$E$156)*'PLAN DE ADQUISICIONES'!R$58)*($G158/$F158)))</f>
        <v>0</v>
      </c>
      <c r="V158" s="420">
        <f>IF( $F158=0,0,((($F158/$E$156)*'PLAN DE ADQUISICIONES'!S$58)*($G158/$F158)))</f>
        <v>0</v>
      </c>
      <c r="W158" s="420">
        <f>IF( $F158=0,0,((($F158/$E$156)*'PLAN DE ADQUISICIONES'!T$58)*($G158/$F158)))</f>
        <v>0</v>
      </c>
      <c r="X158" s="420">
        <f>IF( $F158=0,0,((($F158/$E$156)*'PLAN DE ADQUISICIONES'!U$58)*($G158/$F158)))</f>
        <v>0</v>
      </c>
      <c r="Y158" s="420">
        <f>IF( $F158=0,0,((($F158/$E$156)*'PLAN DE ADQUISICIONES'!V$58)*($G158/$F158)))</f>
        <v>0</v>
      </c>
      <c r="Z158" s="420">
        <f>IF( $F158=0,0,((($F158/$E$156)*'PLAN DE ADQUISICIONES'!W$58)*($G158/$F158)))</f>
        <v>0</v>
      </c>
      <c r="AA158" s="420">
        <f>IF( $F158=0,0,((($F158/$E$156)*'PLAN DE ADQUISICIONES'!X$58)*($G158/$F158)))</f>
        <v>0</v>
      </c>
      <c r="AB158" s="420">
        <f>IF( $F158=0,0,((($F158/$E$156)*'PLAN DE ADQUISICIONES'!Y$58)*($G158/$F158)))</f>
        <v>0</v>
      </c>
      <c r="AC158" s="420">
        <f>IF( $F158=0,0,((($F158/$E$156)*'PLAN DE ADQUISICIONES'!Z$58)*($G158/$F158)))</f>
        <v>0</v>
      </c>
      <c r="AD158" s="420">
        <f>IF( $F158=0,0,((($F158/$E$156)*'PLAN DE ADQUISICIONES'!AA$58)*($G158/$F158)))</f>
        <v>0</v>
      </c>
      <c r="AE158" s="420">
        <f>IF( $F158=0,0,((($F158/$E$156)*'PLAN DE ADQUISICIONES'!AB$58)*($G158/$F158)))</f>
        <v>0</v>
      </c>
      <c r="AF158" s="420">
        <f>IF( $F158=0,0,((($F158/$E$156)*'PLAN DE ADQUISICIONES'!AC$58)*($G158/$F158)))</f>
        <v>0</v>
      </c>
      <c r="AG158" s="423">
        <f>U158+V158+W158+X158+Y158+Z158+AA158+AB158+AC158+AD158+AE158+AF158</f>
        <v>0</v>
      </c>
      <c r="AH158" s="424">
        <f>IF( $F158=0,0,((($F158/$E$156)*'PLAN DE ADQUISICIONES'!AD$58)*($G158/$F158)))</f>
        <v>0</v>
      </c>
      <c r="AI158" s="420">
        <f>IF( $F158=0,0,((($F158/$E$156)*'PLAN DE ADQUISICIONES'!AE$58)*($G158/$F158)))</f>
        <v>0</v>
      </c>
      <c r="AJ158" s="420">
        <f>IF( $F158=0,0,((($F158/$E$156)*'PLAN DE ADQUISICIONES'!AF$58)*($G158/$F158)))</f>
        <v>0</v>
      </c>
      <c r="AK158" s="420">
        <f>IF( $F158=0,0,((($F158/$E$156)*'PLAN DE ADQUISICIONES'!AG$58)*($G158/$F158)))</f>
        <v>0</v>
      </c>
      <c r="AL158" s="420">
        <f>IF( $F158=0,0,((($F158/$E$156)*'PLAN DE ADQUISICIONES'!AH$58)*($G158/$F158)))</f>
        <v>0</v>
      </c>
      <c r="AM158" s="420">
        <f>IF( $F158=0,0,((($F158/$E$156)*'PLAN DE ADQUISICIONES'!AI$58)*($G158/$F158)))</f>
        <v>0</v>
      </c>
      <c r="AN158" s="420">
        <f>IF( $F158=0,0,((($F158/$E$156)*'PLAN DE ADQUISICIONES'!AJ$58)*($G158/$F158)))</f>
        <v>0</v>
      </c>
      <c r="AO158" s="420">
        <f>IF( $F158=0,0,((($F158/$E$156)*'PLAN DE ADQUISICIONES'!AK$58)*($G158/$F158)))</f>
        <v>0</v>
      </c>
      <c r="AP158" s="420">
        <f>IF( $F158=0,0,((($F158/$E$156)*'PLAN DE ADQUISICIONES'!AL$58)*($G158/$F158)))</f>
        <v>0</v>
      </c>
      <c r="AQ158" s="420">
        <f>IF( $F158=0,0,((($F158/$E$156)*'PLAN DE ADQUISICIONES'!AM$58)*($G158/$F158)))</f>
        <v>0</v>
      </c>
      <c r="AR158" s="420">
        <f>IF( $F158=0,0,((($F158/$E$156)*'PLAN DE ADQUISICIONES'!AN$58)*($G158/$F158)))</f>
        <v>0</v>
      </c>
      <c r="AS158" s="420">
        <f>IF( $F158=0,0,((($F158/$E$156)*'PLAN DE ADQUISICIONES'!AO$58)*($G158/$F158)))</f>
        <v>0</v>
      </c>
      <c r="AT158" s="423">
        <f>AH158+AI158+AJ158+AK158+AL158+AM158+AN158+AO158+AP158+AQ158+AR158+AS158</f>
        <v>0</v>
      </c>
      <c r="AU158" s="426">
        <f>AS158+AR158+AQ158+AP158+AO158+AN158+AM158+AL158+AK158+AJ158+AI158+AH158+AF158+AE158+AD158+AC158+AB158+AA158+Z158+Y158+X158+W158+V158+U158+S158+R158+Q158+P158+O158+N158+M158+L158+K158+J158+I158+H158</f>
        <v>0</v>
      </c>
      <c r="AV158" s="392">
        <f t="shared" si="40"/>
        <v>0</v>
      </c>
    </row>
    <row r="159" spans="2:48" s="60" customFormat="1" ht="12.75" customHeight="1" x14ac:dyDescent="0.25">
      <c r="B159" s="416" t="str">
        <f>+'FORMATO COSTEO C2'!C286</f>
        <v>2.2.4.3</v>
      </c>
      <c r="C159" s="417" t="str">
        <f>+'FORMATO COSTEO C2'!B286</f>
        <v>Categoría de gasto</v>
      </c>
      <c r="D159" s="428"/>
      <c r="E159" s="429"/>
      <c r="F159" s="420">
        <f>+'FORMATO COSTEO C2'!G286</f>
        <v>0</v>
      </c>
      <c r="G159" s="423">
        <f>+'FORMATO COSTEO C2'!O286</f>
        <v>0</v>
      </c>
      <c r="H159" s="424">
        <f>IF( $F159=0,0,((($F159/$E$156)*'PLAN DE ADQUISICIONES'!F$58)*($G159/$F159)))</f>
        <v>0</v>
      </c>
      <c r="I159" s="420">
        <f>IF( $F159=0,0,((($F159/$E$156)*'PLAN DE ADQUISICIONES'!G$58)*($G159/$F159)))</f>
        <v>0</v>
      </c>
      <c r="J159" s="420">
        <f>IF( $F159=0,0,((($F159/$E$156)*'PLAN DE ADQUISICIONES'!H$58)*($G159/$F159)))</f>
        <v>0</v>
      </c>
      <c r="K159" s="420">
        <f>IF( $F159=0,0,((($F159/$E$156)*'PLAN DE ADQUISICIONES'!I$58)*($G159/$F159)))</f>
        <v>0</v>
      </c>
      <c r="L159" s="420">
        <f>IF( $F159=0,0,((($F159/$E$156)*'PLAN DE ADQUISICIONES'!J$58)*($G159/$F159)))</f>
        <v>0</v>
      </c>
      <c r="M159" s="420">
        <f>IF( $F159=0,0,((($F159/$E$156)*'PLAN DE ADQUISICIONES'!K$58)*($G159/$F159)))</f>
        <v>0</v>
      </c>
      <c r="N159" s="420">
        <f>IF( $F159=0,0,((($F159/$E$156)*'PLAN DE ADQUISICIONES'!L$58)*($G159/$F159)))</f>
        <v>0</v>
      </c>
      <c r="O159" s="420">
        <f>IF( $F159=0,0,((($F159/$E$156)*'PLAN DE ADQUISICIONES'!M$58)*($G159/$F159)))</f>
        <v>0</v>
      </c>
      <c r="P159" s="420">
        <f>IF( $F159=0,0,((($F159/$E$156)*'PLAN DE ADQUISICIONES'!N$58)*($G159/$F159)))</f>
        <v>0</v>
      </c>
      <c r="Q159" s="420">
        <f>IF( $F159=0,0,((($F159/$E$156)*'PLAN DE ADQUISICIONES'!O$58)*($G159/$F159)))</f>
        <v>0</v>
      </c>
      <c r="R159" s="420">
        <f>IF( $F159=0,0,((($F159/$E$156)*'PLAN DE ADQUISICIONES'!P$58)*($G159/$F159)))</f>
        <v>0</v>
      </c>
      <c r="S159" s="420">
        <f>IF( $F159=0,0,((($F159/$E$156)*'PLAN DE ADQUISICIONES'!Q$58)*($G159/$F159)))</f>
        <v>0</v>
      </c>
      <c r="T159" s="421">
        <f>H159+I159+J159+K159+L159+M159+N159+O159+P159+Q159+R159+S159</f>
        <v>0</v>
      </c>
      <c r="U159" s="425">
        <f>IF( $F159=0,0,((($F159/$E$156)*'PLAN DE ADQUISICIONES'!R$58)*($G159/$F159)))</f>
        <v>0</v>
      </c>
      <c r="V159" s="420">
        <f>IF( $F159=0,0,((($F159/$E$156)*'PLAN DE ADQUISICIONES'!S$58)*($G159/$F159)))</f>
        <v>0</v>
      </c>
      <c r="W159" s="420">
        <f>IF( $F159=0,0,((($F159/$E$156)*'PLAN DE ADQUISICIONES'!T$58)*($G159/$F159)))</f>
        <v>0</v>
      </c>
      <c r="X159" s="420">
        <f>IF( $F159=0,0,((($F159/$E$156)*'PLAN DE ADQUISICIONES'!U$58)*($G159/$F159)))</f>
        <v>0</v>
      </c>
      <c r="Y159" s="420">
        <f>IF( $F159=0,0,((($F159/$E$156)*'PLAN DE ADQUISICIONES'!V$58)*($G159/$F159)))</f>
        <v>0</v>
      </c>
      <c r="Z159" s="420">
        <f>IF( $F159=0,0,((($F159/$E$156)*'PLAN DE ADQUISICIONES'!W$58)*($G159/$F159)))</f>
        <v>0</v>
      </c>
      <c r="AA159" s="420">
        <f>IF( $F159=0,0,((($F159/$E$156)*'PLAN DE ADQUISICIONES'!X$58)*($G159/$F159)))</f>
        <v>0</v>
      </c>
      <c r="AB159" s="420">
        <f>IF( $F159=0,0,((($F159/$E$156)*'PLAN DE ADQUISICIONES'!Y$58)*($G159/$F159)))</f>
        <v>0</v>
      </c>
      <c r="AC159" s="420">
        <f>IF( $F159=0,0,((($F159/$E$156)*'PLAN DE ADQUISICIONES'!Z$58)*($G159/$F159)))</f>
        <v>0</v>
      </c>
      <c r="AD159" s="420">
        <f>IF( $F159=0,0,((($F159/$E$156)*'PLAN DE ADQUISICIONES'!AA$58)*($G159/$F159)))</f>
        <v>0</v>
      </c>
      <c r="AE159" s="420">
        <f>IF( $F159=0,0,((($F159/$E$156)*'PLAN DE ADQUISICIONES'!AB$58)*($G159/$F159)))</f>
        <v>0</v>
      </c>
      <c r="AF159" s="420">
        <f>IF( $F159=0,0,((($F159/$E$156)*'PLAN DE ADQUISICIONES'!AC$58)*($G159/$F159)))</f>
        <v>0</v>
      </c>
      <c r="AG159" s="423">
        <f>U159+V159+W159+X159+Y159+Z159+AA159+AB159+AC159+AD159+AE159+AF159</f>
        <v>0</v>
      </c>
      <c r="AH159" s="424">
        <f>IF( $F159=0,0,((($F159/$E$156)*'PLAN DE ADQUISICIONES'!AD$58)*($G159/$F159)))</f>
        <v>0</v>
      </c>
      <c r="AI159" s="420">
        <f>IF( $F159=0,0,((($F159/$E$156)*'PLAN DE ADQUISICIONES'!AE$58)*($G159/$F159)))</f>
        <v>0</v>
      </c>
      <c r="AJ159" s="420">
        <f>IF( $F159=0,0,((($F159/$E$156)*'PLAN DE ADQUISICIONES'!AF$58)*($G159/$F159)))</f>
        <v>0</v>
      </c>
      <c r="AK159" s="420">
        <f>IF( $F159=0,0,((($F159/$E$156)*'PLAN DE ADQUISICIONES'!AG$58)*($G159/$F159)))</f>
        <v>0</v>
      </c>
      <c r="AL159" s="420">
        <f>IF( $F159=0,0,((($F159/$E$156)*'PLAN DE ADQUISICIONES'!AH$58)*($G159/$F159)))</f>
        <v>0</v>
      </c>
      <c r="AM159" s="420">
        <f>IF( $F159=0,0,((($F159/$E$156)*'PLAN DE ADQUISICIONES'!AI$58)*($G159/$F159)))</f>
        <v>0</v>
      </c>
      <c r="AN159" s="420">
        <f>IF( $F159=0,0,((($F159/$E$156)*'PLAN DE ADQUISICIONES'!AJ$58)*($G159/$F159)))</f>
        <v>0</v>
      </c>
      <c r="AO159" s="420">
        <f>IF( $F159=0,0,((($F159/$E$156)*'PLAN DE ADQUISICIONES'!AK$58)*($G159/$F159)))</f>
        <v>0</v>
      </c>
      <c r="AP159" s="420">
        <f>IF( $F159=0,0,((($F159/$E$156)*'PLAN DE ADQUISICIONES'!AL$58)*($G159/$F159)))</f>
        <v>0</v>
      </c>
      <c r="AQ159" s="420">
        <f>IF( $F159=0,0,((($F159/$E$156)*'PLAN DE ADQUISICIONES'!AM$58)*($G159/$F159)))</f>
        <v>0</v>
      </c>
      <c r="AR159" s="420">
        <f>IF( $F159=0,0,((($F159/$E$156)*'PLAN DE ADQUISICIONES'!AN$58)*($G159/$F159)))</f>
        <v>0</v>
      </c>
      <c r="AS159" s="420">
        <f>IF( $F159=0,0,((($F159/$E$156)*'PLAN DE ADQUISICIONES'!AO$58)*($G159/$F159)))</f>
        <v>0</v>
      </c>
      <c r="AT159" s="423">
        <f>AH159+AI159+AJ159+AK159+AL159+AM159+AN159+AO159+AP159+AQ159+AR159+AS159</f>
        <v>0</v>
      </c>
      <c r="AU159" s="426">
        <f>AS159+AR159+AQ159+AP159+AO159+AN159+AM159+AL159+AK159+AJ159+AI159+AH159+AF159+AE159+AD159+AC159+AB159+AA159+Z159+Y159+X159+W159+V159+U159+S159+R159+Q159+P159+O159+N159+M159+L159+K159+J159+I159+H159</f>
        <v>0</v>
      </c>
      <c r="AV159" s="392">
        <f t="shared" si="40"/>
        <v>0</v>
      </c>
    </row>
    <row r="160" spans="2:48" s="60" customFormat="1" ht="12.75" customHeight="1" x14ac:dyDescent="0.25">
      <c r="B160" s="416" t="str">
        <f>+'FORMATO COSTEO C2'!C292</f>
        <v>2.2.4.4</v>
      </c>
      <c r="C160" s="417" t="str">
        <f>+'FORMATO COSTEO C2'!B292</f>
        <v>Categoría de gasto</v>
      </c>
      <c r="D160" s="428"/>
      <c r="E160" s="429"/>
      <c r="F160" s="420">
        <f>+'FORMATO COSTEO C2'!G292</f>
        <v>0</v>
      </c>
      <c r="G160" s="423">
        <f>+'FORMATO COSTEO C2'!O292</f>
        <v>0</v>
      </c>
      <c r="H160" s="424">
        <f>IF( $F160=0,0,((($F160/$E$156)*'PLAN DE ADQUISICIONES'!F$58)*($G160/$F160)))</f>
        <v>0</v>
      </c>
      <c r="I160" s="420">
        <f>IF( $F160=0,0,((($F160/$E$156)*'PLAN DE ADQUISICIONES'!G$58)*($G160/$F160)))</f>
        <v>0</v>
      </c>
      <c r="J160" s="420">
        <f>IF( $F160=0,0,((($F160/$E$156)*'PLAN DE ADQUISICIONES'!H$58)*($G160/$F160)))</f>
        <v>0</v>
      </c>
      <c r="K160" s="420">
        <f>IF( $F160=0,0,((($F160/$E$156)*'PLAN DE ADQUISICIONES'!I$58)*($G160/$F160)))</f>
        <v>0</v>
      </c>
      <c r="L160" s="420">
        <f>IF( $F160=0,0,((($F160/$E$156)*'PLAN DE ADQUISICIONES'!J$58)*($G160/$F160)))</f>
        <v>0</v>
      </c>
      <c r="M160" s="420">
        <f>IF( $F160=0,0,((($F160/$E$156)*'PLAN DE ADQUISICIONES'!K$58)*($G160/$F160)))</f>
        <v>0</v>
      </c>
      <c r="N160" s="420">
        <f>IF( $F160=0,0,((($F160/$E$156)*'PLAN DE ADQUISICIONES'!L$58)*($G160/$F160)))</f>
        <v>0</v>
      </c>
      <c r="O160" s="420">
        <f>IF( $F160=0,0,((($F160/$E$156)*'PLAN DE ADQUISICIONES'!M$58)*($G160/$F160)))</f>
        <v>0</v>
      </c>
      <c r="P160" s="420">
        <f>IF( $F160=0,0,((($F160/$E$156)*'PLAN DE ADQUISICIONES'!N$58)*($G160/$F160)))</f>
        <v>0</v>
      </c>
      <c r="Q160" s="420">
        <f>IF( $F160=0,0,((($F160/$E$156)*'PLAN DE ADQUISICIONES'!O$58)*($G160/$F160)))</f>
        <v>0</v>
      </c>
      <c r="R160" s="420">
        <f>IF( $F160=0,0,((($F160/$E$156)*'PLAN DE ADQUISICIONES'!P$58)*($G160/$F160)))</f>
        <v>0</v>
      </c>
      <c r="S160" s="420">
        <f>IF( $F160=0,0,((($F160/$E$156)*'PLAN DE ADQUISICIONES'!Q$58)*($G160/$F160)))</f>
        <v>0</v>
      </c>
      <c r="T160" s="421">
        <f>H160+I160+J160+K160+L160+M160+N160+O160+P160+Q160+R160+S160</f>
        <v>0</v>
      </c>
      <c r="U160" s="425">
        <f>IF( $F160=0,0,((($F160/$E$156)*'PLAN DE ADQUISICIONES'!R$58)*($G160/$F160)))</f>
        <v>0</v>
      </c>
      <c r="V160" s="420">
        <f>IF( $F160=0,0,((($F160/$E$156)*'PLAN DE ADQUISICIONES'!S$58)*($G160/$F160)))</f>
        <v>0</v>
      </c>
      <c r="W160" s="420">
        <f>IF( $F160=0,0,((($F160/$E$156)*'PLAN DE ADQUISICIONES'!T$58)*($G160/$F160)))</f>
        <v>0</v>
      </c>
      <c r="X160" s="420">
        <f>IF( $F160=0,0,((($F160/$E$156)*'PLAN DE ADQUISICIONES'!U$58)*($G160/$F160)))</f>
        <v>0</v>
      </c>
      <c r="Y160" s="420">
        <f>IF( $F160=0,0,((($F160/$E$156)*'PLAN DE ADQUISICIONES'!V$58)*($G160/$F160)))</f>
        <v>0</v>
      </c>
      <c r="Z160" s="420">
        <f>IF( $F160=0,0,((($F160/$E$156)*'PLAN DE ADQUISICIONES'!W$58)*($G160/$F160)))</f>
        <v>0</v>
      </c>
      <c r="AA160" s="420">
        <f>IF( $F160=0,0,((($F160/$E$156)*'PLAN DE ADQUISICIONES'!X$58)*($G160/$F160)))</f>
        <v>0</v>
      </c>
      <c r="AB160" s="420">
        <f>IF( $F160=0,0,((($F160/$E$156)*'PLAN DE ADQUISICIONES'!Y$58)*($G160/$F160)))</f>
        <v>0</v>
      </c>
      <c r="AC160" s="420">
        <f>IF( $F160=0,0,((($F160/$E$156)*'PLAN DE ADQUISICIONES'!Z$58)*($G160/$F160)))</f>
        <v>0</v>
      </c>
      <c r="AD160" s="420">
        <f>IF( $F160=0,0,((($F160/$E$156)*'PLAN DE ADQUISICIONES'!AA$58)*($G160/$F160)))</f>
        <v>0</v>
      </c>
      <c r="AE160" s="420">
        <f>IF( $F160=0,0,((($F160/$E$156)*'PLAN DE ADQUISICIONES'!AB$58)*($G160/$F160)))</f>
        <v>0</v>
      </c>
      <c r="AF160" s="420">
        <f>IF( $F160=0,0,((($F160/$E$156)*'PLAN DE ADQUISICIONES'!AC$58)*($G160/$F160)))</f>
        <v>0</v>
      </c>
      <c r="AG160" s="423">
        <f>U160+V160+W160+X160+Y160+Z160+AA160+AB160+AC160+AD160+AE160+AF160</f>
        <v>0</v>
      </c>
      <c r="AH160" s="424">
        <f>IF( $F160=0,0,((($F160/$E$156)*'PLAN DE ADQUISICIONES'!AD$58)*($G160/$F160)))</f>
        <v>0</v>
      </c>
      <c r="AI160" s="420">
        <f>IF( $F160=0,0,((($F160/$E$156)*'PLAN DE ADQUISICIONES'!AE$58)*($G160/$F160)))</f>
        <v>0</v>
      </c>
      <c r="AJ160" s="420">
        <f>IF( $F160=0,0,((($F160/$E$156)*'PLAN DE ADQUISICIONES'!AF$58)*($G160/$F160)))</f>
        <v>0</v>
      </c>
      <c r="AK160" s="420">
        <f>IF( $F160=0,0,((($F160/$E$156)*'PLAN DE ADQUISICIONES'!AG$58)*($G160/$F160)))</f>
        <v>0</v>
      </c>
      <c r="AL160" s="420">
        <f>IF( $F160=0,0,((($F160/$E$156)*'PLAN DE ADQUISICIONES'!AH$58)*($G160/$F160)))</f>
        <v>0</v>
      </c>
      <c r="AM160" s="420">
        <f>IF( $F160=0,0,((($F160/$E$156)*'PLAN DE ADQUISICIONES'!AI$58)*($G160/$F160)))</f>
        <v>0</v>
      </c>
      <c r="AN160" s="420">
        <f>IF( $F160=0,0,((($F160/$E$156)*'PLAN DE ADQUISICIONES'!AJ$58)*($G160/$F160)))</f>
        <v>0</v>
      </c>
      <c r="AO160" s="420">
        <f>IF( $F160=0,0,((($F160/$E$156)*'PLAN DE ADQUISICIONES'!AK$58)*($G160/$F160)))</f>
        <v>0</v>
      </c>
      <c r="AP160" s="420">
        <f>IF( $F160=0,0,((($F160/$E$156)*'PLAN DE ADQUISICIONES'!AL$58)*($G160/$F160)))</f>
        <v>0</v>
      </c>
      <c r="AQ160" s="420">
        <f>IF( $F160=0,0,((($F160/$E$156)*'PLAN DE ADQUISICIONES'!AM$58)*($G160/$F160)))</f>
        <v>0</v>
      </c>
      <c r="AR160" s="420">
        <f>IF( $F160=0,0,((($F160/$E$156)*'PLAN DE ADQUISICIONES'!AN$58)*($G160/$F160)))</f>
        <v>0</v>
      </c>
      <c r="AS160" s="420">
        <f>IF( $F160=0,0,((($F160/$E$156)*'PLAN DE ADQUISICIONES'!AO$58)*($G160/$F160)))</f>
        <v>0</v>
      </c>
      <c r="AT160" s="423">
        <f>AH160+AI160+AJ160+AK160+AL160+AM160+AN160+AO160+AP160+AQ160+AR160+AS160</f>
        <v>0</v>
      </c>
      <c r="AU160" s="426">
        <f>AS160+AR160+AQ160+AP160+AO160+AN160+AM160+AL160+AK160+AJ160+AI160+AH160+AF160+AE160+AD160+AC160+AB160+AA160+Z160+Y160+X160+W160+V160+U160+S160+R160+Q160+P160+O160+N160+M160+L160+K160+J160+I160+H160</f>
        <v>0</v>
      </c>
      <c r="AV160" s="392">
        <f t="shared" si="40"/>
        <v>0</v>
      </c>
    </row>
    <row r="161" spans="2:48" s="60" customFormat="1" ht="12.75" customHeight="1" x14ac:dyDescent="0.25">
      <c r="B161" s="416" t="str">
        <f>+'FORMATO COSTEO C2'!C298</f>
        <v>2.2.4.5</v>
      </c>
      <c r="C161" s="417" t="str">
        <f>+'FORMATO COSTEO C2'!B298</f>
        <v>Categoría de gasto</v>
      </c>
      <c r="D161" s="428"/>
      <c r="E161" s="429"/>
      <c r="F161" s="420">
        <f>+'FORMATO COSTEO C2'!G298</f>
        <v>0</v>
      </c>
      <c r="G161" s="423">
        <f>+'FORMATO COSTEO C2'!O298</f>
        <v>0</v>
      </c>
      <c r="H161" s="424">
        <f>IF( $F161=0,0,((($F161/$E$156)*'PLAN DE ADQUISICIONES'!F$58)*($G161/$F161)))</f>
        <v>0</v>
      </c>
      <c r="I161" s="420">
        <f>IF( $F161=0,0,((($F161/$E$156)*'PLAN DE ADQUISICIONES'!G$58)*($G161/$F161)))</f>
        <v>0</v>
      </c>
      <c r="J161" s="420">
        <f>IF( $F161=0,0,((($F161/$E$156)*'PLAN DE ADQUISICIONES'!H$58)*($G161/$F161)))</f>
        <v>0</v>
      </c>
      <c r="K161" s="420">
        <f>IF( $F161=0,0,((($F161/$E$156)*'PLAN DE ADQUISICIONES'!I$58)*($G161/$F161)))</f>
        <v>0</v>
      </c>
      <c r="L161" s="420">
        <f>IF( $F161=0,0,((($F161/$E$156)*'PLAN DE ADQUISICIONES'!J$58)*($G161/$F161)))</f>
        <v>0</v>
      </c>
      <c r="M161" s="420">
        <f>IF( $F161=0,0,((($F161/$E$156)*'PLAN DE ADQUISICIONES'!K$58)*($G161/$F161)))</f>
        <v>0</v>
      </c>
      <c r="N161" s="420">
        <f>IF( $F161=0,0,((($F161/$E$156)*'PLAN DE ADQUISICIONES'!L$58)*($G161/$F161)))</f>
        <v>0</v>
      </c>
      <c r="O161" s="420">
        <f>IF( $F161=0,0,((($F161/$E$156)*'PLAN DE ADQUISICIONES'!M$58)*($G161/$F161)))</f>
        <v>0</v>
      </c>
      <c r="P161" s="420">
        <f>IF( $F161=0,0,((($F161/$E$156)*'PLAN DE ADQUISICIONES'!N$58)*($G161/$F161)))</f>
        <v>0</v>
      </c>
      <c r="Q161" s="420">
        <f>IF( $F161=0,0,((($F161/$E$156)*'PLAN DE ADQUISICIONES'!O$58)*($G161/$F161)))</f>
        <v>0</v>
      </c>
      <c r="R161" s="420">
        <f>IF( $F161=0,0,((($F161/$E$156)*'PLAN DE ADQUISICIONES'!P$58)*($G161/$F161)))</f>
        <v>0</v>
      </c>
      <c r="S161" s="420">
        <f>IF( $F161=0,0,((($F161/$E$156)*'PLAN DE ADQUISICIONES'!Q$58)*($G161/$F161)))</f>
        <v>0</v>
      </c>
      <c r="T161" s="421">
        <f>H161+I161+J161+K161+L161+M161+N161+O161+P161+Q161+R161+S161</f>
        <v>0</v>
      </c>
      <c r="U161" s="425">
        <f>IF( $F161=0,0,((($F161/$E$156)*'PLAN DE ADQUISICIONES'!R$58)*($G161/$F161)))</f>
        <v>0</v>
      </c>
      <c r="V161" s="420">
        <f>IF( $F161=0,0,((($F161/$E$156)*'PLAN DE ADQUISICIONES'!S$58)*($G161/$F161)))</f>
        <v>0</v>
      </c>
      <c r="W161" s="420">
        <f>IF( $F161=0,0,((($F161/$E$156)*'PLAN DE ADQUISICIONES'!T$58)*($G161/$F161)))</f>
        <v>0</v>
      </c>
      <c r="X161" s="420">
        <f>IF( $F161=0,0,((($F161/$E$156)*'PLAN DE ADQUISICIONES'!U$58)*($G161/$F161)))</f>
        <v>0</v>
      </c>
      <c r="Y161" s="420">
        <f>IF( $F161=0,0,((($F161/$E$156)*'PLAN DE ADQUISICIONES'!V$58)*($G161/$F161)))</f>
        <v>0</v>
      </c>
      <c r="Z161" s="420">
        <f>IF( $F161=0,0,((($F161/$E$156)*'PLAN DE ADQUISICIONES'!W$58)*($G161/$F161)))</f>
        <v>0</v>
      </c>
      <c r="AA161" s="420">
        <f>IF( $F161=0,0,((($F161/$E$156)*'PLAN DE ADQUISICIONES'!X$58)*($G161/$F161)))</f>
        <v>0</v>
      </c>
      <c r="AB161" s="420">
        <f>IF( $F161=0,0,((($F161/$E$156)*'PLAN DE ADQUISICIONES'!Y$58)*($G161/$F161)))</f>
        <v>0</v>
      </c>
      <c r="AC161" s="420">
        <f>IF( $F161=0,0,((($F161/$E$156)*'PLAN DE ADQUISICIONES'!Z$58)*($G161/$F161)))</f>
        <v>0</v>
      </c>
      <c r="AD161" s="420">
        <f>IF( $F161=0,0,((($F161/$E$156)*'PLAN DE ADQUISICIONES'!AA$58)*($G161/$F161)))</f>
        <v>0</v>
      </c>
      <c r="AE161" s="420">
        <f>IF( $F161=0,0,((($F161/$E$156)*'PLAN DE ADQUISICIONES'!AB$58)*($G161/$F161)))</f>
        <v>0</v>
      </c>
      <c r="AF161" s="420">
        <f>IF( $F161=0,0,((($F161/$E$156)*'PLAN DE ADQUISICIONES'!AC$58)*($G161/$F161)))</f>
        <v>0</v>
      </c>
      <c r="AG161" s="423">
        <f>U161+V161+W161+X161+Y161+Z161+AA161+AB161+AC161+AD161+AE161+AF161</f>
        <v>0</v>
      </c>
      <c r="AH161" s="424">
        <f>IF( $F161=0,0,((($F161/$E$156)*'PLAN DE ADQUISICIONES'!AD$58)*($G161/$F161)))</f>
        <v>0</v>
      </c>
      <c r="AI161" s="420">
        <f>IF( $F161=0,0,((($F161/$E$156)*'PLAN DE ADQUISICIONES'!AE$58)*($G161/$F161)))</f>
        <v>0</v>
      </c>
      <c r="AJ161" s="420">
        <f>IF( $F161=0,0,((($F161/$E$156)*'PLAN DE ADQUISICIONES'!AF$58)*($G161/$F161)))</f>
        <v>0</v>
      </c>
      <c r="AK161" s="420">
        <f>IF( $F161=0,0,((($F161/$E$156)*'PLAN DE ADQUISICIONES'!AG$58)*($G161/$F161)))</f>
        <v>0</v>
      </c>
      <c r="AL161" s="420">
        <f>IF( $F161=0,0,((($F161/$E$156)*'PLAN DE ADQUISICIONES'!AH$58)*($G161/$F161)))</f>
        <v>0</v>
      </c>
      <c r="AM161" s="420">
        <f>IF( $F161=0,0,((($F161/$E$156)*'PLAN DE ADQUISICIONES'!AI$58)*($G161/$F161)))</f>
        <v>0</v>
      </c>
      <c r="AN161" s="420">
        <f>IF( $F161=0,0,((($F161/$E$156)*'PLAN DE ADQUISICIONES'!AJ$58)*($G161/$F161)))</f>
        <v>0</v>
      </c>
      <c r="AO161" s="420">
        <f>IF( $F161=0,0,((($F161/$E$156)*'PLAN DE ADQUISICIONES'!AK$58)*($G161/$F161)))</f>
        <v>0</v>
      </c>
      <c r="AP161" s="420">
        <f>IF( $F161=0,0,((($F161/$E$156)*'PLAN DE ADQUISICIONES'!AL$58)*($G161/$F161)))</f>
        <v>0</v>
      </c>
      <c r="AQ161" s="420">
        <f>IF( $F161=0,0,((($F161/$E$156)*'PLAN DE ADQUISICIONES'!AM$58)*($G161/$F161)))</f>
        <v>0</v>
      </c>
      <c r="AR161" s="420">
        <f>IF( $F161=0,0,((($F161/$E$156)*'PLAN DE ADQUISICIONES'!AN$58)*($G161/$F161)))</f>
        <v>0</v>
      </c>
      <c r="AS161" s="420">
        <f>IF( $F161=0,0,((($F161/$E$156)*'PLAN DE ADQUISICIONES'!AO$58)*($G161/$F161)))</f>
        <v>0</v>
      </c>
      <c r="AT161" s="423">
        <f>AH161+AI161+AJ161+AK161+AL161+AM161+AN161+AO161+AP161+AQ161+AR161+AS161</f>
        <v>0</v>
      </c>
      <c r="AU161" s="426">
        <f>AS161+AR161+AQ161+AP161+AO161+AN161+AM161+AL161+AK161+AJ161+AI161+AH161+AF161+AE161+AD161+AC161+AB161+AA161+Z161+Y161+X161+W161+V161+U161+S161+R161+Q161+P161+O161+N161+M161+L161+K161+J161+I161+H161</f>
        <v>0</v>
      </c>
      <c r="AV161" s="392">
        <f t="shared" si="40"/>
        <v>0</v>
      </c>
    </row>
    <row r="162" spans="2:48" s="60" customFormat="1" ht="12.75" customHeight="1" x14ac:dyDescent="0.25">
      <c r="B162" s="406" t="str">
        <f>+'FORMATO COSTEO C2'!C304</f>
        <v>2.2.5</v>
      </c>
      <c r="C162" s="430">
        <f>+'FORMATO COSTEO C2'!B304</f>
        <v>0</v>
      </c>
      <c r="D162" s="435" t="str">
        <f>+'FORMATO COSTEO C2'!D304</f>
        <v>Unidad medida</v>
      </c>
      <c r="E162" s="409">
        <f>+'FORMATO COSTEO C2'!E304</f>
        <v>0</v>
      </c>
      <c r="F162" s="410">
        <f>SUM(F163:F167)</f>
        <v>0</v>
      </c>
      <c r="G162" s="413">
        <f t="shared" ref="G162:AS162" si="44">SUM(G163:G167)</f>
        <v>0</v>
      </c>
      <c r="H162" s="414">
        <f t="shared" si="44"/>
        <v>0</v>
      </c>
      <c r="I162" s="410">
        <f t="shared" si="44"/>
        <v>0</v>
      </c>
      <c r="J162" s="410">
        <f t="shared" si="44"/>
        <v>0</v>
      </c>
      <c r="K162" s="410">
        <f t="shared" si="44"/>
        <v>0</v>
      </c>
      <c r="L162" s="410">
        <f t="shared" si="44"/>
        <v>0</v>
      </c>
      <c r="M162" s="410">
        <f t="shared" si="44"/>
        <v>0</v>
      </c>
      <c r="N162" s="410">
        <f t="shared" si="44"/>
        <v>0</v>
      </c>
      <c r="O162" s="410">
        <f t="shared" si="44"/>
        <v>0</v>
      </c>
      <c r="P162" s="410">
        <f t="shared" si="44"/>
        <v>0</v>
      </c>
      <c r="Q162" s="410">
        <f t="shared" si="44"/>
        <v>0</v>
      </c>
      <c r="R162" s="410">
        <f t="shared" si="44"/>
        <v>0</v>
      </c>
      <c r="S162" s="410">
        <f t="shared" si="44"/>
        <v>0</v>
      </c>
      <c r="T162" s="411">
        <f>SUM(T163:T167)</f>
        <v>0</v>
      </c>
      <c r="U162" s="412">
        <f t="shared" si="44"/>
        <v>0</v>
      </c>
      <c r="V162" s="410">
        <f t="shared" si="44"/>
        <v>0</v>
      </c>
      <c r="W162" s="410">
        <f t="shared" si="44"/>
        <v>0</v>
      </c>
      <c r="X162" s="410">
        <f t="shared" si="44"/>
        <v>0</v>
      </c>
      <c r="Y162" s="410">
        <f t="shared" si="44"/>
        <v>0</v>
      </c>
      <c r="Z162" s="410">
        <f t="shared" si="44"/>
        <v>0</v>
      </c>
      <c r="AA162" s="410">
        <f t="shared" si="44"/>
        <v>0</v>
      </c>
      <c r="AB162" s="410">
        <f t="shared" si="44"/>
        <v>0</v>
      </c>
      <c r="AC162" s="410">
        <f t="shared" si="44"/>
        <v>0</v>
      </c>
      <c r="AD162" s="410">
        <f t="shared" si="44"/>
        <v>0</v>
      </c>
      <c r="AE162" s="410">
        <f t="shared" si="44"/>
        <v>0</v>
      </c>
      <c r="AF162" s="410">
        <f t="shared" si="44"/>
        <v>0</v>
      </c>
      <c r="AG162" s="413">
        <f t="shared" si="44"/>
        <v>0</v>
      </c>
      <c r="AH162" s="414">
        <f t="shared" si="44"/>
        <v>0</v>
      </c>
      <c r="AI162" s="410">
        <f t="shared" si="44"/>
        <v>0</v>
      </c>
      <c r="AJ162" s="410">
        <f t="shared" si="44"/>
        <v>0</v>
      </c>
      <c r="AK162" s="410">
        <f t="shared" si="44"/>
        <v>0</v>
      </c>
      <c r="AL162" s="410">
        <f t="shared" si="44"/>
        <v>0</v>
      </c>
      <c r="AM162" s="410">
        <f t="shared" si="44"/>
        <v>0</v>
      </c>
      <c r="AN162" s="410">
        <f t="shared" si="44"/>
        <v>0</v>
      </c>
      <c r="AO162" s="410">
        <f t="shared" si="44"/>
        <v>0</v>
      </c>
      <c r="AP162" s="410">
        <f t="shared" si="44"/>
        <v>0</v>
      </c>
      <c r="AQ162" s="410">
        <f t="shared" si="44"/>
        <v>0</v>
      </c>
      <c r="AR162" s="410">
        <f t="shared" si="44"/>
        <v>0</v>
      </c>
      <c r="AS162" s="410">
        <f t="shared" si="44"/>
        <v>0</v>
      </c>
      <c r="AT162" s="413">
        <f>SUM(AT163:AT167)</f>
        <v>0</v>
      </c>
      <c r="AU162" s="415">
        <f>SUM(AU163:AU167)</f>
        <v>0</v>
      </c>
      <c r="AV162" s="392">
        <f t="shared" si="40"/>
        <v>0</v>
      </c>
    </row>
    <row r="163" spans="2:48" s="60" customFormat="1" ht="12.75" customHeight="1" x14ac:dyDescent="0.25">
      <c r="B163" s="416" t="str">
        <f>+'FORMATO COSTEO C2'!C306</f>
        <v>2.2.5.1</v>
      </c>
      <c r="C163" s="417" t="str">
        <f>+'FORMATO COSTEO C2'!B306</f>
        <v>Categoría de gasto</v>
      </c>
      <c r="D163" s="428"/>
      <c r="E163" s="429"/>
      <c r="F163" s="420">
        <f>+'FORMATO COSTEO C2'!G306</f>
        <v>0</v>
      </c>
      <c r="G163" s="423">
        <f>+'FORMATO COSTEO C2'!O306</f>
        <v>0</v>
      </c>
      <c r="H163" s="560">
        <f>IF( $F163=0,0,((($F163/$E$162)*'PLAN DE ADQUISICIONES'!F$59)*($G163/$F163)))</f>
        <v>0</v>
      </c>
      <c r="I163" s="420">
        <f>IF( $F163=0,0,((($F163/$E$162)*'PLAN DE ADQUISICIONES'!G$59)*($G163/$F163)))</f>
        <v>0</v>
      </c>
      <c r="J163" s="420">
        <f>IF( $F163=0,0,((($F163/$E$162)*'PLAN DE ADQUISICIONES'!H$59)*($G163/$F163)))</f>
        <v>0</v>
      </c>
      <c r="K163" s="420">
        <f>IF( $F163=0,0,((($F163/$E$162)*'PLAN DE ADQUISICIONES'!I$59)*($G163/$F163)))</f>
        <v>0</v>
      </c>
      <c r="L163" s="420">
        <f>IF( $F163=0,0,((($F163/$E$162)*'PLAN DE ADQUISICIONES'!J$59)*($G163/$F163)))</f>
        <v>0</v>
      </c>
      <c r="M163" s="420">
        <f>IF( $F163=0,0,((($F163/$E$162)*'PLAN DE ADQUISICIONES'!K$59)*($G163/$F163)))</f>
        <v>0</v>
      </c>
      <c r="N163" s="420">
        <f>IF( $F163=0,0,((($F163/$E$162)*'PLAN DE ADQUISICIONES'!L$59)*($G163/$F163)))</f>
        <v>0</v>
      </c>
      <c r="O163" s="420">
        <f>IF( $F163=0,0,((($F163/$E$162)*'PLAN DE ADQUISICIONES'!M$59)*($G163/$F163)))</f>
        <v>0</v>
      </c>
      <c r="P163" s="420">
        <f>IF( $F163=0,0,((($F163/$E$162)*'PLAN DE ADQUISICIONES'!N$59)*($G163/$F163)))</f>
        <v>0</v>
      </c>
      <c r="Q163" s="420">
        <f>IF( $F163=0,0,((($F163/$E$162)*'PLAN DE ADQUISICIONES'!O$59)*($G163/$F163)))</f>
        <v>0</v>
      </c>
      <c r="R163" s="420">
        <f>IF( $F163=0,0,((($F163/$E$162)*'PLAN DE ADQUISICIONES'!P$59)*($G163/$F163)))</f>
        <v>0</v>
      </c>
      <c r="S163" s="420">
        <f>IF( $F163=0,0,((($F163/$E$162)*'PLAN DE ADQUISICIONES'!Q$59)*($G163/$F163)))</f>
        <v>0</v>
      </c>
      <c r="T163" s="421">
        <f>H163+I163+J163+K163+L163+M163+N163+O163+P163+Q163+R163+S163</f>
        <v>0</v>
      </c>
      <c r="U163" s="425">
        <f>IF( $F163=0,0,((($F163/$E$162)*'PLAN DE ADQUISICIONES'!R$59)*($G163/$F163)))</f>
        <v>0</v>
      </c>
      <c r="V163" s="420">
        <f>IF( $F163=0,0,((($F163/$E$162)*'PLAN DE ADQUISICIONES'!S$59)*($G163/$F163)))</f>
        <v>0</v>
      </c>
      <c r="W163" s="420">
        <f>IF( $F163=0,0,((($F163/$E$162)*'PLAN DE ADQUISICIONES'!T$59)*($G163/$F163)))</f>
        <v>0</v>
      </c>
      <c r="X163" s="420">
        <f>IF( $F163=0,0,((($F163/$E$162)*'PLAN DE ADQUISICIONES'!U$59)*($G163/$F163)))</f>
        <v>0</v>
      </c>
      <c r="Y163" s="420">
        <f>IF( $F163=0,0,((($F163/$E$162)*'PLAN DE ADQUISICIONES'!V$59)*($G163/$F163)))</f>
        <v>0</v>
      </c>
      <c r="Z163" s="420">
        <f>IF( $F163=0,0,((($F163/$E$162)*'PLAN DE ADQUISICIONES'!W$59)*($G163/$F163)))</f>
        <v>0</v>
      </c>
      <c r="AA163" s="420">
        <f>IF( $F163=0,0,((($F163/$E$162)*'PLAN DE ADQUISICIONES'!X$59)*($G163/$F163)))</f>
        <v>0</v>
      </c>
      <c r="AB163" s="420">
        <f>IF( $F163=0,0,((($F163/$E$162)*'PLAN DE ADQUISICIONES'!Y$59)*($G163/$F163)))</f>
        <v>0</v>
      </c>
      <c r="AC163" s="420">
        <f>IF( $F163=0,0,((($F163/$E$162)*'PLAN DE ADQUISICIONES'!Z$59)*($G163/$F163)))</f>
        <v>0</v>
      </c>
      <c r="AD163" s="420">
        <f>IF( $F163=0,0,((($F163/$E$162)*'PLAN DE ADQUISICIONES'!AA$59)*($G163/$F163)))</f>
        <v>0</v>
      </c>
      <c r="AE163" s="420">
        <f>IF( $F163=0,0,((($F163/$E$162)*'PLAN DE ADQUISICIONES'!AB$59)*($G163/$F163)))</f>
        <v>0</v>
      </c>
      <c r="AF163" s="420">
        <f>IF( $F163=0,0,((($F163/$E$162)*'PLAN DE ADQUISICIONES'!AC$59)*($G163/$F163)))</f>
        <v>0</v>
      </c>
      <c r="AG163" s="423">
        <f>U163+V163+W163+X163+Y163+Z163+AA163+AB163+AC163+AD163+AE163+AF163</f>
        <v>0</v>
      </c>
      <c r="AH163" s="424">
        <f>IF( $F163=0,0,((($F163/$E$162)*'PLAN DE ADQUISICIONES'!AD$59)*($G163/$F163)))</f>
        <v>0</v>
      </c>
      <c r="AI163" s="420">
        <f>IF( $F163=0,0,((($F163/$E$162)*'PLAN DE ADQUISICIONES'!AE$59)*($G163/$F163)))</f>
        <v>0</v>
      </c>
      <c r="AJ163" s="420">
        <f>IF( $F163=0,0,((($F163/$E$162)*'PLAN DE ADQUISICIONES'!AF$59)*($G163/$F163)))</f>
        <v>0</v>
      </c>
      <c r="AK163" s="420">
        <f>IF( $F163=0,0,((($F163/$E$162)*'PLAN DE ADQUISICIONES'!AG$59)*($G163/$F163)))</f>
        <v>0</v>
      </c>
      <c r="AL163" s="420">
        <f>IF( $F163=0,0,((($F163/$E$162)*'PLAN DE ADQUISICIONES'!AH$59)*($G163/$F163)))</f>
        <v>0</v>
      </c>
      <c r="AM163" s="420">
        <f>IF( $F163=0,0,((($F163/$E$162)*'PLAN DE ADQUISICIONES'!AI$59)*($G163/$F163)))</f>
        <v>0</v>
      </c>
      <c r="AN163" s="420">
        <f>IF( $F163=0,0,((($F163/$E$162)*'PLAN DE ADQUISICIONES'!AJ$59)*($G163/$F163)))</f>
        <v>0</v>
      </c>
      <c r="AO163" s="420">
        <f>IF( $F163=0,0,((($F163/$E$162)*'PLAN DE ADQUISICIONES'!AK$59)*($G163/$F163)))</f>
        <v>0</v>
      </c>
      <c r="AP163" s="420">
        <f>IF( $F163=0,0,((($F163/$E$162)*'PLAN DE ADQUISICIONES'!AL$59)*($G163/$F163)))</f>
        <v>0</v>
      </c>
      <c r="AQ163" s="420">
        <f>IF( $F163=0,0,((($F163/$E$162)*'PLAN DE ADQUISICIONES'!AM$59)*($G163/$F163)))</f>
        <v>0</v>
      </c>
      <c r="AR163" s="420">
        <f>IF( $F163=0,0,((($F163/$E$162)*'PLAN DE ADQUISICIONES'!AN$59)*($G163/$F163)))</f>
        <v>0</v>
      </c>
      <c r="AS163" s="420">
        <f>IF( $F163=0,0,((($F163/$E$162)*'PLAN DE ADQUISICIONES'!AO$59)*($G163/$F163)))</f>
        <v>0</v>
      </c>
      <c r="AT163" s="423">
        <f>AH163+AI163+AJ163+AK163+AL163+AM163+AN163+AO163+AP163+AQ163+AR163+AS163</f>
        <v>0</v>
      </c>
      <c r="AU163" s="426">
        <f>AS163+AR163+AQ163+AP163+AO163+AN163+AM163+AL163+AK163+AJ163+AI163+AH163+AF163+AE163+AD163+AC163+AB163+AA163+Z163+Y163+X163+W163+V163+U163+S163+R163+Q163+P163+O163+N163+M163+L163+K163+J163+I163+H163</f>
        <v>0</v>
      </c>
      <c r="AV163" s="392">
        <f t="shared" si="40"/>
        <v>0</v>
      </c>
    </row>
    <row r="164" spans="2:48" s="60" customFormat="1" ht="12.75" customHeight="1" x14ac:dyDescent="0.25">
      <c r="B164" s="416" t="str">
        <f>+'FORMATO COSTEO C2'!C312</f>
        <v>2.2.5.2</v>
      </c>
      <c r="C164" s="417" t="str">
        <f>+'FORMATO COSTEO C2'!B312</f>
        <v>Categoría de gasto</v>
      </c>
      <c r="D164" s="428"/>
      <c r="E164" s="429"/>
      <c r="F164" s="420">
        <f>+'FORMATO COSTEO C2'!G312</f>
        <v>0</v>
      </c>
      <c r="G164" s="423">
        <f>+'FORMATO COSTEO C2'!O312</f>
        <v>0</v>
      </c>
      <c r="H164" s="424">
        <f>IF( $F164=0,0,((($F164/$E$162)*'PLAN DE ADQUISICIONES'!F$59)*($G164/$F164)))</f>
        <v>0</v>
      </c>
      <c r="I164" s="420">
        <f>IF( $F164=0,0,((($F164/$E$162)*'PLAN DE ADQUISICIONES'!G$59)*($G164/$F164)))</f>
        <v>0</v>
      </c>
      <c r="J164" s="420">
        <f>IF( $F164=0,0,((($F164/$E$162)*'PLAN DE ADQUISICIONES'!H$59)*($G164/$F164)))</f>
        <v>0</v>
      </c>
      <c r="K164" s="420">
        <f>IF( $F164=0,0,((($F164/$E$162)*'PLAN DE ADQUISICIONES'!I$59)*($G164/$F164)))</f>
        <v>0</v>
      </c>
      <c r="L164" s="420">
        <f>IF( $F164=0,0,((($F164/$E$162)*'PLAN DE ADQUISICIONES'!J$59)*($G164/$F164)))</f>
        <v>0</v>
      </c>
      <c r="M164" s="420">
        <f>IF( $F164=0,0,((($F164/$E$162)*'PLAN DE ADQUISICIONES'!K$59)*($G164/$F164)))</f>
        <v>0</v>
      </c>
      <c r="N164" s="420">
        <f>IF( $F164=0,0,((($F164/$E$162)*'PLAN DE ADQUISICIONES'!L$59)*($G164/$F164)))</f>
        <v>0</v>
      </c>
      <c r="O164" s="420">
        <f>IF( $F164=0,0,((($F164/$E$162)*'PLAN DE ADQUISICIONES'!M$59)*($G164/$F164)))</f>
        <v>0</v>
      </c>
      <c r="P164" s="420">
        <f>IF( $F164=0,0,((($F164/$E$162)*'PLAN DE ADQUISICIONES'!N$59)*($G164/$F164)))</f>
        <v>0</v>
      </c>
      <c r="Q164" s="420">
        <f>IF( $F164=0,0,((($F164/$E$162)*'PLAN DE ADQUISICIONES'!O$59)*($G164/$F164)))</f>
        <v>0</v>
      </c>
      <c r="R164" s="420">
        <f>IF( $F164=0,0,((($F164/$E$162)*'PLAN DE ADQUISICIONES'!P$59)*($G164/$F164)))</f>
        <v>0</v>
      </c>
      <c r="S164" s="420">
        <f>IF( $F164=0,0,((($F164/$E$162)*'PLAN DE ADQUISICIONES'!Q$59)*($G164/$F164)))</f>
        <v>0</v>
      </c>
      <c r="T164" s="421">
        <f>H164+I164+J164+K164+L164+M164+N164+O164+P164+Q164+R164+S164</f>
        <v>0</v>
      </c>
      <c r="U164" s="425">
        <f>IF( $F164=0,0,((($F164/$E$162)*'PLAN DE ADQUISICIONES'!R$59)*($G164/$F164)))</f>
        <v>0</v>
      </c>
      <c r="V164" s="420">
        <f>IF( $F164=0,0,((($F164/$E$162)*'PLAN DE ADQUISICIONES'!S$59)*($G164/$F164)))</f>
        <v>0</v>
      </c>
      <c r="W164" s="420">
        <f>IF( $F164=0,0,((($F164/$E$162)*'PLAN DE ADQUISICIONES'!T$59)*($G164/$F164)))</f>
        <v>0</v>
      </c>
      <c r="X164" s="420">
        <f>IF( $F164=0,0,((($F164/$E$162)*'PLAN DE ADQUISICIONES'!U$59)*($G164/$F164)))</f>
        <v>0</v>
      </c>
      <c r="Y164" s="420">
        <f>IF( $F164=0,0,((($F164/$E$162)*'PLAN DE ADQUISICIONES'!V$59)*($G164/$F164)))</f>
        <v>0</v>
      </c>
      <c r="Z164" s="420">
        <f>IF( $F164=0,0,((($F164/$E$162)*'PLAN DE ADQUISICIONES'!W$59)*($G164/$F164)))</f>
        <v>0</v>
      </c>
      <c r="AA164" s="420">
        <f>IF( $F164=0,0,((($F164/$E$162)*'PLAN DE ADQUISICIONES'!X$59)*($G164/$F164)))</f>
        <v>0</v>
      </c>
      <c r="AB164" s="420">
        <f>IF( $F164=0,0,((($F164/$E$162)*'PLAN DE ADQUISICIONES'!Y$59)*($G164/$F164)))</f>
        <v>0</v>
      </c>
      <c r="AC164" s="420">
        <f>IF( $F164=0,0,((($F164/$E$162)*'PLAN DE ADQUISICIONES'!Z$59)*($G164/$F164)))</f>
        <v>0</v>
      </c>
      <c r="AD164" s="420">
        <f>IF( $F164=0,0,((($F164/$E$162)*'PLAN DE ADQUISICIONES'!AA$59)*($G164/$F164)))</f>
        <v>0</v>
      </c>
      <c r="AE164" s="420">
        <f>IF( $F164=0,0,((($F164/$E$162)*'PLAN DE ADQUISICIONES'!AB$59)*($G164/$F164)))</f>
        <v>0</v>
      </c>
      <c r="AF164" s="420">
        <f>IF( $F164=0,0,((($F164/$E$162)*'PLAN DE ADQUISICIONES'!AC$59)*($G164/$F164)))</f>
        <v>0</v>
      </c>
      <c r="AG164" s="423">
        <f>U164+V164+W164+X164+Y164+Z164+AA164+AB164+AC164+AD164+AE164+AF164</f>
        <v>0</v>
      </c>
      <c r="AH164" s="424">
        <f>IF( $F164=0,0,((($F164/$E$162)*'PLAN DE ADQUISICIONES'!AD$59)*($G164/$F164)))</f>
        <v>0</v>
      </c>
      <c r="AI164" s="420">
        <f>IF( $F164=0,0,((($F164/$E$162)*'PLAN DE ADQUISICIONES'!AE$59)*($G164/$F164)))</f>
        <v>0</v>
      </c>
      <c r="AJ164" s="420">
        <f>IF( $F164=0,0,((($F164/$E$162)*'PLAN DE ADQUISICIONES'!AF$59)*($G164/$F164)))</f>
        <v>0</v>
      </c>
      <c r="AK164" s="420">
        <f>IF( $F164=0,0,((($F164/$E$162)*'PLAN DE ADQUISICIONES'!AG$59)*($G164/$F164)))</f>
        <v>0</v>
      </c>
      <c r="AL164" s="420">
        <f>IF( $F164=0,0,((($F164/$E$162)*'PLAN DE ADQUISICIONES'!AH$59)*($G164/$F164)))</f>
        <v>0</v>
      </c>
      <c r="AM164" s="420">
        <f>IF( $F164=0,0,((($F164/$E$162)*'PLAN DE ADQUISICIONES'!AI$59)*($G164/$F164)))</f>
        <v>0</v>
      </c>
      <c r="AN164" s="420">
        <f>IF( $F164=0,0,((($F164/$E$162)*'PLAN DE ADQUISICIONES'!AJ$59)*($G164/$F164)))</f>
        <v>0</v>
      </c>
      <c r="AO164" s="420">
        <f>IF( $F164=0,0,((($F164/$E$162)*'PLAN DE ADQUISICIONES'!AK$59)*($G164/$F164)))</f>
        <v>0</v>
      </c>
      <c r="AP164" s="420">
        <f>IF( $F164=0,0,((($F164/$E$162)*'PLAN DE ADQUISICIONES'!AL$59)*($G164/$F164)))</f>
        <v>0</v>
      </c>
      <c r="AQ164" s="420">
        <f>IF( $F164=0,0,((($F164/$E$162)*'PLAN DE ADQUISICIONES'!AM$59)*($G164/$F164)))</f>
        <v>0</v>
      </c>
      <c r="AR164" s="420">
        <f>IF( $F164=0,0,((($F164/$E$162)*'PLAN DE ADQUISICIONES'!AN$59)*($G164/$F164)))</f>
        <v>0</v>
      </c>
      <c r="AS164" s="420">
        <f>IF( $F164=0,0,((($F164/$E$162)*'PLAN DE ADQUISICIONES'!AO$59)*($G164/$F164)))</f>
        <v>0</v>
      </c>
      <c r="AT164" s="423">
        <f>AH164+AI164+AJ164+AK164+AL164+AM164+AN164+AO164+AP164+AQ164+AR164+AS164</f>
        <v>0</v>
      </c>
      <c r="AU164" s="426">
        <f>AS164+AR164+AQ164+AP164+AO164+AN164+AM164+AL164+AK164+AJ164+AI164+AH164+AF164+AE164+AD164+AC164+AB164+AA164+Z164+Y164+X164+W164+V164+U164+S164+R164+Q164+P164+O164+N164+M164+L164+K164+J164+I164+H164</f>
        <v>0</v>
      </c>
      <c r="AV164" s="392">
        <f t="shared" si="40"/>
        <v>0</v>
      </c>
    </row>
    <row r="165" spans="2:48" s="60" customFormat="1" ht="12.75" customHeight="1" x14ac:dyDescent="0.25">
      <c r="B165" s="416" t="str">
        <f>+'FORMATO COSTEO C2'!C318</f>
        <v>2.2.5.3</v>
      </c>
      <c r="C165" s="417" t="str">
        <f>+'FORMATO COSTEO C2'!B318</f>
        <v>Categoría de gasto</v>
      </c>
      <c r="D165" s="428"/>
      <c r="E165" s="429"/>
      <c r="F165" s="420">
        <f>+'FORMATO COSTEO C2'!G318</f>
        <v>0</v>
      </c>
      <c r="G165" s="423">
        <f>+'FORMATO COSTEO C2'!O318</f>
        <v>0</v>
      </c>
      <c r="H165" s="424">
        <f>IF( $F165=0,0,((($F165/$E$162)*'PLAN DE ADQUISICIONES'!F$59)*($G165/$F165)))</f>
        <v>0</v>
      </c>
      <c r="I165" s="420">
        <f>IF( $F165=0,0,((($F165/$E$162)*'PLAN DE ADQUISICIONES'!G$59)*($G165/$F165)))</f>
        <v>0</v>
      </c>
      <c r="J165" s="420">
        <f>IF( $F165=0,0,((($F165/$E$162)*'PLAN DE ADQUISICIONES'!H$59)*($G165/$F165)))</f>
        <v>0</v>
      </c>
      <c r="K165" s="420">
        <f>IF( $F165=0,0,((($F165/$E$162)*'PLAN DE ADQUISICIONES'!I$59)*($G165/$F165)))</f>
        <v>0</v>
      </c>
      <c r="L165" s="420">
        <f>IF( $F165=0,0,((($F165/$E$162)*'PLAN DE ADQUISICIONES'!J$59)*($G165/$F165)))</f>
        <v>0</v>
      </c>
      <c r="M165" s="420">
        <f>IF( $F165=0,0,((($F165/$E$162)*'PLAN DE ADQUISICIONES'!K$59)*($G165/$F165)))</f>
        <v>0</v>
      </c>
      <c r="N165" s="420">
        <f>IF( $F165=0,0,((($F165/$E$162)*'PLAN DE ADQUISICIONES'!L$59)*($G165/$F165)))</f>
        <v>0</v>
      </c>
      <c r="O165" s="420">
        <f>IF( $F165=0,0,((($F165/$E$162)*'PLAN DE ADQUISICIONES'!M$59)*($G165/$F165)))</f>
        <v>0</v>
      </c>
      <c r="P165" s="420">
        <f>IF( $F165=0,0,((($F165/$E$162)*'PLAN DE ADQUISICIONES'!N$59)*($G165/$F165)))</f>
        <v>0</v>
      </c>
      <c r="Q165" s="420">
        <f>IF( $F165=0,0,((($F165/$E$162)*'PLAN DE ADQUISICIONES'!O$59)*($G165/$F165)))</f>
        <v>0</v>
      </c>
      <c r="R165" s="420">
        <f>IF( $F165=0,0,((($F165/$E$162)*'PLAN DE ADQUISICIONES'!P$59)*($G165/$F165)))</f>
        <v>0</v>
      </c>
      <c r="S165" s="420">
        <f>IF( $F165=0,0,((($F165/$E$162)*'PLAN DE ADQUISICIONES'!Q$59)*($G165/$F165)))</f>
        <v>0</v>
      </c>
      <c r="T165" s="421">
        <f>H165+I165+J165+K165+L165+M165+N165+O165+P165+Q165+R165+S165</f>
        <v>0</v>
      </c>
      <c r="U165" s="425">
        <f>IF( $F165=0,0,((($F165/$E$162)*'PLAN DE ADQUISICIONES'!R$59)*($G165/$F165)))</f>
        <v>0</v>
      </c>
      <c r="V165" s="420">
        <f>IF( $F165=0,0,((($F165/$E$162)*'PLAN DE ADQUISICIONES'!S$59)*($G165/$F165)))</f>
        <v>0</v>
      </c>
      <c r="W165" s="420">
        <f>IF( $F165=0,0,((($F165/$E$162)*'PLAN DE ADQUISICIONES'!T$59)*($G165/$F165)))</f>
        <v>0</v>
      </c>
      <c r="X165" s="420">
        <f>IF( $F165=0,0,((($F165/$E$162)*'PLAN DE ADQUISICIONES'!U$59)*($G165/$F165)))</f>
        <v>0</v>
      </c>
      <c r="Y165" s="420">
        <f>IF( $F165=0,0,((($F165/$E$162)*'PLAN DE ADQUISICIONES'!V$59)*($G165/$F165)))</f>
        <v>0</v>
      </c>
      <c r="Z165" s="420">
        <f>IF( $F165=0,0,((($F165/$E$162)*'PLAN DE ADQUISICIONES'!W$59)*($G165/$F165)))</f>
        <v>0</v>
      </c>
      <c r="AA165" s="420">
        <f>IF( $F165=0,0,((($F165/$E$162)*'PLAN DE ADQUISICIONES'!X$59)*($G165/$F165)))</f>
        <v>0</v>
      </c>
      <c r="AB165" s="420">
        <f>IF( $F165=0,0,((($F165/$E$162)*'PLAN DE ADQUISICIONES'!Y$59)*($G165/$F165)))</f>
        <v>0</v>
      </c>
      <c r="AC165" s="420">
        <f>IF( $F165=0,0,((($F165/$E$162)*'PLAN DE ADQUISICIONES'!Z$59)*($G165/$F165)))</f>
        <v>0</v>
      </c>
      <c r="AD165" s="420">
        <f>IF( $F165=0,0,((($F165/$E$162)*'PLAN DE ADQUISICIONES'!AA$59)*($G165/$F165)))</f>
        <v>0</v>
      </c>
      <c r="AE165" s="420">
        <f>IF( $F165=0,0,((($F165/$E$162)*'PLAN DE ADQUISICIONES'!AB$59)*($G165/$F165)))</f>
        <v>0</v>
      </c>
      <c r="AF165" s="420">
        <f>IF( $F165=0,0,((($F165/$E$162)*'PLAN DE ADQUISICIONES'!AC$59)*($G165/$F165)))</f>
        <v>0</v>
      </c>
      <c r="AG165" s="423">
        <f>U165+V165+W165+X165+Y165+Z165+AA165+AB165+AC165+AD165+AE165+AF165</f>
        <v>0</v>
      </c>
      <c r="AH165" s="424">
        <f>IF( $F165=0,0,((($F165/$E$162)*'PLAN DE ADQUISICIONES'!AD$59)*($G165/$F165)))</f>
        <v>0</v>
      </c>
      <c r="AI165" s="420">
        <f>IF( $F165=0,0,((($F165/$E$162)*'PLAN DE ADQUISICIONES'!AE$59)*($G165/$F165)))</f>
        <v>0</v>
      </c>
      <c r="AJ165" s="420">
        <f>IF( $F165=0,0,((($F165/$E$162)*'PLAN DE ADQUISICIONES'!AF$59)*($G165/$F165)))</f>
        <v>0</v>
      </c>
      <c r="AK165" s="420">
        <f>IF( $F165=0,0,((($F165/$E$162)*'PLAN DE ADQUISICIONES'!AG$59)*($G165/$F165)))</f>
        <v>0</v>
      </c>
      <c r="AL165" s="420">
        <f>IF( $F165=0,0,((($F165/$E$162)*'PLAN DE ADQUISICIONES'!AH$59)*($G165/$F165)))</f>
        <v>0</v>
      </c>
      <c r="AM165" s="420">
        <f>IF( $F165=0,0,((($F165/$E$162)*'PLAN DE ADQUISICIONES'!AI$59)*($G165/$F165)))</f>
        <v>0</v>
      </c>
      <c r="AN165" s="420">
        <f>IF( $F165=0,0,((($F165/$E$162)*'PLAN DE ADQUISICIONES'!AJ$59)*($G165/$F165)))</f>
        <v>0</v>
      </c>
      <c r="AO165" s="420">
        <f>IF( $F165=0,0,((($F165/$E$162)*'PLAN DE ADQUISICIONES'!AK$59)*($G165/$F165)))</f>
        <v>0</v>
      </c>
      <c r="AP165" s="420">
        <f>IF( $F165=0,0,((($F165/$E$162)*'PLAN DE ADQUISICIONES'!AL$59)*($G165/$F165)))</f>
        <v>0</v>
      </c>
      <c r="AQ165" s="420">
        <f>IF( $F165=0,0,((($F165/$E$162)*'PLAN DE ADQUISICIONES'!AM$59)*($G165/$F165)))</f>
        <v>0</v>
      </c>
      <c r="AR165" s="420">
        <f>IF( $F165=0,0,((($F165/$E$162)*'PLAN DE ADQUISICIONES'!AN$59)*($G165/$F165)))</f>
        <v>0</v>
      </c>
      <c r="AS165" s="420">
        <f>IF( $F165=0,0,((($F165/$E$162)*'PLAN DE ADQUISICIONES'!AO$59)*($G165/$F165)))</f>
        <v>0</v>
      </c>
      <c r="AT165" s="423">
        <f>AH165+AI165+AJ165+AK165+AL165+AM165+AN165+AO165+AP165+AQ165+AR165+AS165</f>
        <v>0</v>
      </c>
      <c r="AU165" s="426">
        <f>AS165+AR165+AQ165+AP165+AO165+AN165+AM165+AL165+AK165+AJ165+AI165+AH165+AF165+AE165+AD165+AC165+AB165+AA165+Z165+Y165+X165+W165+V165+U165+S165+R165+Q165+P165+O165+N165+M165+L165+K165+J165+I165+H165</f>
        <v>0</v>
      </c>
      <c r="AV165" s="392">
        <f t="shared" si="40"/>
        <v>0</v>
      </c>
    </row>
    <row r="166" spans="2:48" s="60" customFormat="1" ht="12.75" customHeight="1" x14ac:dyDescent="0.25">
      <c r="B166" s="416" t="str">
        <f>+'FORMATO COSTEO C2'!C324</f>
        <v>2.2.5.4</v>
      </c>
      <c r="C166" s="417" t="str">
        <f>+'FORMATO COSTEO C2'!B324</f>
        <v>Categoría de gasto</v>
      </c>
      <c r="D166" s="428"/>
      <c r="E166" s="429"/>
      <c r="F166" s="420">
        <f>+'FORMATO COSTEO C2'!G324</f>
        <v>0</v>
      </c>
      <c r="G166" s="423">
        <f>+'FORMATO COSTEO C2'!O324</f>
        <v>0</v>
      </c>
      <c r="H166" s="424">
        <f>IF( $F166=0,0,((($F166/$E$162)*'PLAN DE ADQUISICIONES'!F$59)*($G166/$F166)))</f>
        <v>0</v>
      </c>
      <c r="I166" s="420">
        <f>IF( $F166=0,0,((($F166/$E$162)*'PLAN DE ADQUISICIONES'!G$59)*($G166/$F166)))</f>
        <v>0</v>
      </c>
      <c r="J166" s="420">
        <f>IF( $F166=0,0,((($F166/$E$162)*'PLAN DE ADQUISICIONES'!H$59)*($G166/$F166)))</f>
        <v>0</v>
      </c>
      <c r="K166" s="420">
        <f>IF( $F166=0,0,((($F166/$E$162)*'PLAN DE ADQUISICIONES'!I$59)*($G166/$F166)))</f>
        <v>0</v>
      </c>
      <c r="L166" s="420">
        <f>IF( $F166=0,0,((($F166/$E$162)*'PLAN DE ADQUISICIONES'!J$59)*($G166/$F166)))</f>
        <v>0</v>
      </c>
      <c r="M166" s="420">
        <f>IF( $F166=0,0,((($F166/$E$162)*'PLAN DE ADQUISICIONES'!K$59)*($G166/$F166)))</f>
        <v>0</v>
      </c>
      <c r="N166" s="420">
        <f>IF( $F166=0,0,((($F166/$E$162)*'PLAN DE ADQUISICIONES'!L$59)*($G166/$F166)))</f>
        <v>0</v>
      </c>
      <c r="O166" s="420">
        <f>IF( $F166=0,0,((($F166/$E$162)*'PLAN DE ADQUISICIONES'!M$59)*($G166/$F166)))</f>
        <v>0</v>
      </c>
      <c r="P166" s="420">
        <f>IF( $F166=0,0,((($F166/$E$162)*'PLAN DE ADQUISICIONES'!N$59)*($G166/$F166)))</f>
        <v>0</v>
      </c>
      <c r="Q166" s="420">
        <f>IF( $F166=0,0,((($F166/$E$162)*'PLAN DE ADQUISICIONES'!O$59)*($G166/$F166)))</f>
        <v>0</v>
      </c>
      <c r="R166" s="420">
        <f>IF( $F166=0,0,((($F166/$E$162)*'PLAN DE ADQUISICIONES'!P$59)*($G166/$F166)))</f>
        <v>0</v>
      </c>
      <c r="S166" s="420">
        <f>IF( $F166=0,0,((($F166/$E$162)*'PLAN DE ADQUISICIONES'!Q$59)*($G166/$F166)))</f>
        <v>0</v>
      </c>
      <c r="T166" s="421">
        <f>H166+I166+J166+K166+L166+M166+N166+O166+P166+Q166+R166+S166</f>
        <v>0</v>
      </c>
      <c r="U166" s="425">
        <f>IF( $F166=0,0,((($F166/$E$162)*'PLAN DE ADQUISICIONES'!R$59)*($G166/$F166)))</f>
        <v>0</v>
      </c>
      <c r="V166" s="420">
        <f>IF( $F166=0,0,((($F166/$E$162)*'PLAN DE ADQUISICIONES'!S$59)*($G166/$F166)))</f>
        <v>0</v>
      </c>
      <c r="W166" s="420">
        <f>IF( $F166=0,0,((($F166/$E$162)*'PLAN DE ADQUISICIONES'!T$59)*($G166/$F166)))</f>
        <v>0</v>
      </c>
      <c r="X166" s="420">
        <f>IF( $F166=0,0,((($F166/$E$162)*'PLAN DE ADQUISICIONES'!U$59)*($G166/$F166)))</f>
        <v>0</v>
      </c>
      <c r="Y166" s="420">
        <f>IF( $F166=0,0,((($F166/$E$162)*'PLAN DE ADQUISICIONES'!V$59)*($G166/$F166)))</f>
        <v>0</v>
      </c>
      <c r="Z166" s="420">
        <f>IF( $F166=0,0,((($F166/$E$162)*'PLAN DE ADQUISICIONES'!W$59)*($G166/$F166)))</f>
        <v>0</v>
      </c>
      <c r="AA166" s="420">
        <f>IF( $F166=0,0,((($F166/$E$162)*'PLAN DE ADQUISICIONES'!X$59)*($G166/$F166)))</f>
        <v>0</v>
      </c>
      <c r="AB166" s="420">
        <f>IF( $F166=0,0,((($F166/$E$162)*'PLAN DE ADQUISICIONES'!Y$59)*($G166/$F166)))</f>
        <v>0</v>
      </c>
      <c r="AC166" s="420">
        <f>IF( $F166=0,0,((($F166/$E$162)*'PLAN DE ADQUISICIONES'!Z$59)*($G166/$F166)))</f>
        <v>0</v>
      </c>
      <c r="AD166" s="420">
        <f>IF( $F166=0,0,((($F166/$E$162)*'PLAN DE ADQUISICIONES'!AA$59)*($G166/$F166)))</f>
        <v>0</v>
      </c>
      <c r="AE166" s="420">
        <f>IF( $F166=0,0,((($F166/$E$162)*'PLAN DE ADQUISICIONES'!AB$59)*($G166/$F166)))</f>
        <v>0</v>
      </c>
      <c r="AF166" s="420">
        <f>IF( $F166=0,0,((($F166/$E$162)*'PLAN DE ADQUISICIONES'!AC$59)*($G166/$F166)))</f>
        <v>0</v>
      </c>
      <c r="AG166" s="423">
        <f>U166+V166+W166+X166+Y166+Z166+AA166+AB166+AC166+AD166+AE166+AF166</f>
        <v>0</v>
      </c>
      <c r="AH166" s="424">
        <f>IF( $F166=0,0,((($F166/$E$162)*'PLAN DE ADQUISICIONES'!AD$59)*($G166/$F166)))</f>
        <v>0</v>
      </c>
      <c r="AI166" s="420">
        <f>IF( $F166=0,0,((($F166/$E$162)*'PLAN DE ADQUISICIONES'!AE$59)*($G166/$F166)))</f>
        <v>0</v>
      </c>
      <c r="AJ166" s="420">
        <f>IF( $F166=0,0,((($F166/$E$162)*'PLAN DE ADQUISICIONES'!AF$59)*($G166/$F166)))</f>
        <v>0</v>
      </c>
      <c r="AK166" s="420">
        <f>IF( $F166=0,0,((($F166/$E$162)*'PLAN DE ADQUISICIONES'!AG$59)*($G166/$F166)))</f>
        <v>0</v>
      </c>
      <c r="AL166" s="420">
        <f>IF( $F166=0,0,((($F166/$E$162)*'PLAN DE ADQUISICIONES'!AH$59)*($G166/$F166)))</f>
        <v>0</v>
      </c>
      <c r="AM166" s="420">
        <f>IF( $F166=0,0,((($F166/$E$162)*'PLAN DE ADQUISICIONES'!AI$59)*($G166/$F166)))</f>
        <v>0</v>
      </c>
      <c r="AN166" s="420">
        <f>IF( $F166=0,0,((($F166/$E$162)*'PLAN DE ADQUISICIONES'!AJ$59)*($G166/$F166)))</f>
        <v>0</v>
      </c>
      <c r="AO166" s="420">
        <f>IF( $F166=0,0,((($F166/$E$162)*'PLAN DE ADQUISICIONES'!AK$59)*($G166/$F166)))</f>
        <v>0</v>
      </c>
      <c r="AP166" s="420">
        <f>IF( $F166=0,0,((($F166/$E$162)*'PLAN DE ADQUISICIONES'!AL$59)*($G166/$F166)))</f>
        <v>0</v>
      </c>
      <c r="AQ166" s="420">
        <f>IF( $F166=0,0,((($F166/$E$162)*'PLAN DE ADQUISICIONES'!AM$59)*($G166/$F166)))</f>
        <v>0</v>
      </c>
      <c r="AR166" s="420">
        <f>IF( $F166=0,0,((($F166/$E$162)*'PLAN DE ADQUISICIONES'!AN$59)*($G166/$F166)))</f>
        <v>0</v>
      </c>
      <c r="AS166" s="420">
        <f>IF( $F166=0,0,((($F166/$E$162)*'PLAN DE ADQUISICIONES'!AO$59)*($G166/$F166)))</f>
        <v>0</v>
      </c>
      <c r="AT166" s="423">
        <f>AH166+AI166+AJ166+AK166+AL166+AM166+AN166+AO166+AP166+AQ166+AR166+AS166</f>
        <v>0</v>
      </c>
      <c r="AU166" s="426">
        <f>AS166+AR166+AQ166+AP166+AO166+AN166+AM166+AL166+AK166+AJ166+AI166+AH166+AF166+AE166+AD166+AC166+AB166+AA166+Z166+Y166+X166+W166+V166+U166+S166+R166+Q166+P166+O166+N166+M166+L166+K166+J166+I166+H166</f>
        <v>0</v>
      </c>
      <c r="AV166" s="392">
        <f t="shared" si="40"/>
        <v>0</v>
      </c>
    </row>
    <row r="167" spans="2:48" s="60" customFormat="1" ht="12.75" customHeight="1" x14ac:dyDescent="0.25">
      <c r="B167" s="416" t="str">
        <f>+'FORMATO COSTEO C2'!C330</f>
        <v>2.2.5.5</v>
      </c>
      <c r="C167" s="417" t="str">
        <f>+'FORMATO COSTEO C2'!B330</f>
        <v>Categoría de gasto</v>
      </c>
      <c r="D167" s="428"/>
      <c r="E167" s="429"/>
      <c r="F167" s="420">
        <f>+'FORMATO COSTEO C2'!G330</f>
        <v>0</v>
      </c>
      <c r="G167" s="423">
        <f>+'FORMATO COSTEO C2'!O330</f>
        <v>0</v>
      </c>
      <c r="H167" s="424">
        <f>IF( $F167=0,0,((($F167/$E$162)*'PLAN DE ADQUISICIONES'!F$59)*($G167/$F167)))</f>
        <v>0</v>
      </c>
      <c r="I167" s="420">
        <f>IF( $F167=0,0,((($F167/$E$162)*'PLAN DE ADQUISICIONES'!G$59)*($G167/$F167)))</f>
        <v>0</v>
      </c>
      <c r="J167" s="420">
        <f>IF( $F167=0,0,((($F167/$E$162)*'PLAN DE ADQUISICIONES'!H$59)*($G167/$F167)))</f>
        <v>0</v>
      </c>
      <c r="K167" s="420">
        <f>IF( $F167=0,0,((($F167/$E$162)*'PLAN DE ADQUISICIONES'!I$59)*($G167/$F167)))</f>
        <v>0</v>
      </c>
      <c r="L167" s="420">
        <f>IF( $F167=0,0,((($F167/$E$162)*'PLAN DE ADQUISICIONES'!J$59)*($G167/$F167)))</f>
        <v>0</v>
      </c>
      <c r="M167" s="420">
        <f>IF( $F167=0,0,((($F167/$E$162)*'PLAN DE ADQUISICIONES'!K$59)*($G167/$F167)))</f>
        <v>0</v>
      </c>
      <c r="N167" s="420">
        <f>IF( $F167=0,0,((($F167/$E$162)*'PLAN DE ADQUISICIONES'!L$59)*($G167/$F167)))</f>
        <v>0</v>
      </c>
      <c r="O167" s="420">
        <f>IF( $F167=0,0,((($F167/$E$162)*'PLAN DE ADQUISICIONES'!M$59)*($G167/$F167)))</f>
        <v>0</v>
      </c>
      <c r="P167" s="420">
        <f>IF( $F167=0,0,((($F167/$E$162)*'PLAN DE ADQUISICIONES'!N$59)*($G167/$F167)))</f>
        <v>0</v>
      </c>
      <c r="Q167" s="420">
        <f>IF( $F167=0,0,((($F167/$E$162)*'PLAN DE ADQUISICIONES'!O$59)*($G167/$F167)))</f>
        <v>0</v>
      </c>
      <c r="R167" s="420">
        <f>IF( $F167=0,0,((($F167/$E$162)*'PLAN DE ADQUISICIONES'!P$59)*($G167/$F167)))</f>
        <v>0</v>
      </c>
      <c r="S167" s="420">
        <f>IF( $F167=0,0,((($F167/$E$162)*'PLAN DE ADQUISICIONES'!Q$59)*($G167/$F167)))</f>
        <v>0</v>
      </c>
      <c r="T167" s="421">
        <f>H167+I167+J167+K167+L167+M167+N167+O167+P167+Q167+R167+S167</f>
        <v>0</v>
      </c>
      <c r="U167" s="425">
        <f>IF( $F167=0,0,((($F167/$E$162)*'PLAN DE ADQUISICIONES'!R$59)*($G167/$F167)))</f>
        <v>0</v>
      </c>
      <c r="V167" s="420">
        <f>IF( $F167=0,0,((($F167/$E$162)*'PLAN DE ADQUISICIONES'!S$59)*($G167/$F167)))</f>
        <v>0</v>
      </c>
      <c r="W167" s="420">
        <f>IF( $F167=0,0,((($F167/$E$162)*'PLAN DE ADQUISICIONES'!T$59)*($G167/$F167)))</f>
        <v>0</v>
      </c>
      <c r="X167" s="420">
        <f>IF( $F167=0,0,((($F167/$E$162)*'PLAN DE ADQUISICIONES'!U$59)*($G167/$F167)))</f>
        <v>0</v>
      </c>
      <c r="Y167" s="420">
        <f>IF( $F167=0,0,((($F167/$E$162)*'PLAN DE ADQUISICIONES'!V$59)*($G167/$F167)))</f>
        <v>0</v>
      </c>
      <c r="Z167" s="420">
        <f>IF( $F167=0,0,((($F167/$E$162)*'PLAN DE ADQUISICIONES'!W$59)*($G167/$F167)))</f>
        <v>0</v>
      </c>
      <c r="AA167" s="420">
        <f>IF( $F167=0,0,((($F167/$E$162)*'PLAN DE ADQUISICIONES'!X$59)*($G167/$F167)))</f>
        <v>0</v>
      </c>
      <c r="AB167" s="420">
        <f>IF( $F167=0,0,((($F167/$E$162)*'PLAN DE ADQUISICIONES'!Y$59)*($G167/$F167)))</f>
        <v>0</v>
      </c>
      <c r="AC167" s="420">
        <f>IF( $F167=0,0,((($F167/$E$162)*'PLAN DE ADQUISICIONES'!Z$59)*($G167/$F167)))</f>
        <v>0</v>
      </c>
      <c r="AD167" s="420">
        <f>IF( $F167=0,0,((($F167/$E$162)*'PLAN DE ADQUISICIONES'!AA$59)*($G167/$F167)))</f>
        <v>0</v>
      </c>
      <c r="AE167" s="420">
        <f>IF( $F167=0,0,((($F167/$E$162)*'PLAN DE ADQUISICIONES'!AB$59)*($G167/$F167)))</f>
        <v>0</v>
      </c>
      <c r="AF167" s="420">
        <f>IF( $F167=0,0,((($F167/$E$162)*'PLAN DE ADQUISICIONES'!AC$59)*($G167/$F167)))</f>
        <v>0</v>
      </c>
      <c r="AG167" s="423">
        <f>U167+V167+W167+X167+Y167+Z167+AA167+AB167+AC167+AD167+AE167+AF167</f>
        <v>0</v>
      </c>
      <c r="AH167" s="424">
        <f>IF( $F167=0,0,((($F167/$E$162)*'PLAN DE ADQUISICIONES'!AD$59)*($G167/$F167)))</f>
        <v>0</v>
      </c>
      <c r="AI167" s="420">
        <f>IF( $F167=0,0,((($F167/$E$162)*'PLAN DE ADQUISICIONES'!AE$59)*($G167/$F167)))</f>
        <v>0</v>
      </c>
      <c r="AJ167" s="420">
        <f>IF( $F167=0,0,((($F167/$E$162)*'PLAN DE ADQUISICIONES'!AF$59)*($G167/$F167)))</f>
        <v>0</v>
      </c>
      <c r="AK167" s="420">
        <f>IF( $F167=0,0,((($F167/$E$162)*'PLAN DE ADQUISICIONES'!AG$59)*($G167/$F167)))</f>
        <v>0</v>
      </c>
      <c r="AL167" s="420">
        <f>IF( $F167=0,0,((($F167/$E$162)*'PLAN DE ADQUISICIONES'!AH$59)*($G167/$F167)))</f>
        <v>0</v>
      </c>
      <c r="AM167" s="420">
        <f>IF( $F167=0,0,((($F167/$E$162)*'PLAN DE ADQUISICIONES'!AI$59)*($G167/$F167)))</f>
        <v>0</v>
      </c>
      <c r="AN167" s="420">
        <f>IF( $F167=0,0,((($F167/$E$162)*'PLAN DE ADQUISICIONES'!AJ$59)*($G167/$F167)))</f>
        <v>0</v>
      </c>
      <c r="AO167" s="420">
        <f>IF( $F167=0,0,((($F167/$E$162)*'PLAN DE ADQUISICIONES'!AK$59)*($G167/$F167)))</f>
        <v>0</v>
      </c>
      <c r="AP167" s="420">
        <f>IF( $F167=0,0,((($F167/$E$162)*'PLAN DE ADQUISICIONES'!AL$59)*($G167/$F167)))</f>
        <v>0</v>
      </c>
      <c r="AQ167" s="420">
        <f>IF( $F167=0,0,((($F167/$E$162)*'PLAN DE ADQUISICIONES'!AM$59)*($G167/$F167)))</f>
        <v>0</v>
      </c>
      <c r="AR167" s="420">
        <f>IF( $F167=0,0,((($F167/$E$162)*'PLAN DE ADQUISICIONES'!AN$59)*($G167/$F167)))</f>
        <v>0</v>
      </c>
      <c r="AS167" s="420">
        <f>IF( $F167=0,0,((($F167/$E$162)*'PLAN DE ADQUISICIONES'!AO$59)*($G167/$F167)))</f>
        <v>0</v>
      </c>
      <c r="AT167" s="423">
        <f>AH167+AI167+AJ167+AK167+AL167+AM167+AN167+AO167+AP167+AQ167+AR167+AS167</f>
        <v>0</v>
      </c>
      <c r="AU167" s="426">
        <f>AS167+AR167+AQ167+AP167+AO167+AN167+AM167+AL167+AK167+AJ167+AI167+AH167+AF167+AE167+AD167+AC167+AB167+AA167+Z167+Y167+X167+W167+V167+U167+S167+R167+Q167+P167+O167+N167+M167+L167+K167+J167+I167+H167</f>
        <v>0</v>
      </c>
      <c r="AV167" s="392">
        <f t="shared" si="40"/>
        <v>0</v>
      </c>
    </row>
    <row r="168" spans="2:48" s="60" customFormat="1" ht="12.75" customHeight="1" x14ac:dyDescent="0.25">
      <c r="B168" s="431">
        <f>+'FORMATO COSTEO C2'!C337</f>
        <v>2.2999999999999998</v>
      </c>
      <c r="C168" s="396">
        <f>+'FORMATO COSTEO C2'!D337</f>
        <v>0</v>
      </c>
      <c r="D168" s="397"/>
      <c r="E168" s="398"/>
      <c r="F168" s="399">
        <f t="shared" ref="F168:P168" si="45">+F169+F175+F181+F187+F193</f>
        <v>0</v>
      </c>
      <c r="G168" s="402">
        <f t="shared" si="45"/>
        <v>0</v>
      </c>
      <c r="H168" s="403">
        <f t="shared" si="45"/>
        <v>0</v>
      </c>
      <c r="I168" s="399">
        <f>+I169+I175+I181+I187+I193</f>
        <v>0</v>
      </c>
      <c r="J168" s="399">
        <f>+J169+J175+J181+J187+J193</f>
        <v>0</v>
      </c>
      <c r="K168" s="399">
        <f>+K169+K175+K181+K187+K193</f>
        <v>0</v>
      </c>
      <c r="L168" s="399">
        <f>+L169+L175+L181+L187+L193</f>
        <v>0</v>
      </c>
      <c r="M168" s="399">
        <f>+M169+M175+M181+M187+M193</f>
        <v>0</v>
      </c>
      <c r="N168" s="399">
        <f t="shared" si="45"/>
        <v>0</v>
      </c>
      <c r="O168" s="399">
        <f t="shared" si="45"/>
        <v>0</v>
      </c>
      <c r="P168" s="399">
        <f t="shared" si="45"/>
        <v>0</v>
      </c>
      <c r="Q168" s="399">
        <f>+Q169+Q175+Q181+Q187+Q193</f>
        <v>0</v>
      </c>
      <c r="R168" s="399">
        <f>+R169+R175+R181+R187+R193</f>
        <v>0</v>
      </c>
      <c r="S168" s="399">
        <f>+S169+S175+S181+S187+S193</f>
        <v>0</v>
      </c>
      <c r="T168" s="400">
        <f>+T169+T175+T181+T187+T193</f>
        <v>0</v>
      </c>
      <c r="U168" s="401">
        <f t="shared" ref="U168:AS168" si="46">+U169+U175+U181+U187+U193</f>
        <v>0</v>
      </c>
      <c r="V168" s="399">
        <f t="shared" si="46"/>
        <v>0</v>
      </c>
      <c r="W168" s="399">
        <f t="shared" si="46"/>
        <v>0</v>
      </c>
      <c r="X168" s="399">
        <f t="shared" si="46"/>
        <v>0</v>
      </c>
      <c r="Y168" s="399">
        <f t="shared" si="46"/>
        <v>0</v>
      </c>
      <c r="Z168" s="399">
        <f t="shared" si="46"/>
        <v>0</v>
      </c>
      <c r="AA168" s="399">
        <f t="shared" si="46"/>
        <v>0</v>
      </c>
      <c r="AB168" s="399">
        <f t="shared" si="46"/>
        <v>0</v>
      </c>
      <c r="AC168" s="399">
        <f t="shared" si="46"/>
        <v>0</v>
      </c>
      <c r="AD168" s="399">
        <f t="shared" si="46"/>
        <v>0</v>
      </c>
      <c r="AE168" s="399">
        <f t="shared" si="46"/>
        <v>0</v>
      </c>
      <c r="AF168" s="399">
        <f t="shared" si="46"/>
        <v>0</v>
      </c>
      <c r="AG168" s="402">
        <f>+AG169+AG175+AG181+AG187+AG193</f>
        <v>0</v>
      </c>
      <c r="AH168" s="403">
        <f t="shared" si="46"/>
        <v>0</v>
      </c>
      <c r="AI168" s="399">
        <f t="shared" si="46"/>
        <v>0</v>
      </c>
      <c r="AJ168" s="399">
        <f t="shared" si="46"/>
        <v>0</v>
      </c>
      <c r="AK168" s="399">
        <f t="shared" si="46"/>
        <v>0</v>
      </c>
      <c r="AL168" s="399">
        <f t="shared" si="46"/>
        <v>0</v>
      </c>
      <c r="AM168" s="399">
        <f t="shared" si="46"/>
        <v>0</v>
      </c>
      <c r="AN168" s="399">
        <f t="shared" si="46"/>
        <v>0</v>
      </c>
      <c r="AO168" s="399">
        <f t="shared" si="46"/>
        <v>0</v>
      </c>
      <c r="AP168" s="399">
        <f t="shared" si="46"/>
        <v>0</v>
      </c>
      <c r="AQ168" s="399">
        <f t="shared" si="46"/>
        <v>0</v>
      </c>
      <c r="AR168" s="399">
        <f t="shared" si="46"/>
        <v>0</v>
      </c>
      <c r="AS168" s="399">
        <f t="shared" si="46"/>
        <v>0</v>
      </c>
      <c r="AT168" s="402">
        <f>+AT169+AT175+AT181+AT187+AT193</f>
        <v>0</v>
      </c>
      <c r="AU168" s="404">
        <f>+AU169+AU175+AU181+AU187+AU193</f>
        <v>0</v>
      </c>
      <c r="AV168" s="392">
        <f t="shared" si="40"/>
        <v>0</v>
      </c>
    </row>
    <row r="169" spans="2:48" s="60" customFormat="1" ht="12.75" customHeight="1" x14ac:dyDescent="0.25">
      <c r="B169" s="406" t="str">
        <f>+'FORMATO COSTEO C2'!C338</f>
        <v>2.3.1</v>
      </c>
      <c r="C169" s="430">
        <f>+'FORMATO COSTEO C2'!B338</f>
        <v>0</v>
      </c>
      <c r="D169" s="408" t="str">
        <f>+'FORMATO COSTEO C2'!D338</f>
        <v>Unidad medida</v>
      </c>
      <c r="E169" s="409">
        <f>+'FORMATO COSTEO C2'!E338</f>
        <v>0</v>
      </c>
      <c r="F169" s="410">
        <f>SUM(F170:F174)</f>
        <v>0</v>
      </c>
      <c r="G169" s="413">
        <f t="shared" ref="G169:AS169" si="47">SUM(G170:G174)</f>
        <v>0</v>
      </c>
      <c r="H169" s="414">
        <f t="shared" si="47"/>
        <v>0</v>
      </c>
      <c r="I169" s="410">
        <f t="shared" si="47"/>
        <v>0</v>
      </c>
      <c r="J169" s="410">
        <f t="shared" si="47"/>
        <v>0</v>
      </c>
      <c r="K169" s="410">
        <f t="shared" si="47"/>
        <v>0</v>
      </c>
      <c r="L169" s="410">
        <f t="shared" si="47"/>
        <v>0</v>
      </c>
      <c r="M169" s="410">
        <f t="shared" si="47"/>
        <v>0</v>
      </c>
      <c r="N169" s="410">
        <f t="shared" si="47"/>
        <v>0</v>
      </c>
      <c r="O169" s="410">
        <f t="shared" si="47"/>
        <v>0</v>
      </c>
      <c r="P169" s="410">
        <f t="shared" si="47"/>
        <v>0</v>
      </c>
      <c r="Q169" s="410">
        <f t="shared" si="47"/>
        <v>0</v>
      </c>
      <c r="R169" s="410">
        <f t="shared" si="47"/>
        <v>0</v>
      </c>
      <c r="S169" s="410">
        <f t="shared" si="47"/>
        <v>0</v>
      </c>
      <c r="T169" s="411">
        <f>SUM(T170:T174)</f>
        <v>0</v>
      </c>
      <c r="U169" s="412">
        <f t="shared" si="47"/>
        <v>0</v>
      </c>
      <c r="V169" s="410">
        <f t="shared" si="47"/>
        <v>0</v>
      </c>
      <c r="W169" s="410">
        <f t="shared" si="47"/>
        <v>0</v>
      </c>
      <c r="X169" s="410">
        <f t="shared" si="47"/>
        <v>0</v>
      </c>
      <c r="Y169" s="410">
        <f t="shared" si="47"/>
        <v>0</v>
      </c>
      <c r="Z169" s="410">
        <f t="shared" si="47"/>
        <v>0</v>
      </c>
      <c r="AA169" s="410">
        <f t="shared" si="47"/>
        <v>0</v>
      </c>
      <c r="AB169" s="410">
        <f t="shared" si="47"/>
        <v>0</v>
      </c>
      <c r="AC169" s="410">
        <f t="shared" si="47"/>
        <v>0</v>
      </c>
      <c r="AD169" s="410">
        <f t="shared" si="47"/>
        <v>0</v>
      </c>
      <c r="AE169" s="410">
        <f t="shared" si="47"/>
        <v>0</v>
      </c>
      <c r="AF169" s="410">
        <f t="shared" si="47"/>
        <v>0</v>
      </c>
      <c r="AG169" s="413">
        <f t="shared" si="47"/>
        <v>0</v>
      </c>
      <c r="AH169" s="414">
        <f t="shared" si="47"/>
        <v>0</v>
      </c>
      <c r="AI169" s="410">
        <f t="shared" si="47"/>
        <v>0</v>
      </c>
      <c r="AJ169" s="410">
        <f t="shared" si="47"/>
        <v>0</v>
      </c>
      <c r="AK169" s="410">
        <f t="shared" si="47"/>
        <v>0</v>
      </c>
      <c r="AL169" s="410">
        <f t="shared" si="47"/>
        <v>0</v>
      </c>
      <c r="AM169" s="410">
        <f t="shared" si="47"/>
        <v>0</v>
      </c>
      <c r="AN169" s="410">
        <f t="shared" si="47"/>
        <v>0</v>
      </c>
      <c r="AO169" s="410">
        <f t="shared" si="47"/>
        <v>0</v>
      </c>
      <c r="AP169" s="410">
        <f t="shared" si="47"/>
        <v>0</v>
      </c>
      <c r="AQ169" s="410">
        <f t="shared" si="47"/>
        <v>0</v>
      </c>
      <c r="AR169" s="410">
        <f t="shared" si="47"/>
        <v>0</v>
      </c>
      <c r="AS169" s="410">
        <f t="shared" si="47"/>
        <v>0</v>
      </c>
      <c r="AT169" s="413">
        <f>SUM(AT170:AT174)</f>
        <v>0</v>
      </c>
      <c r="AU169" s="415">
        <f>SUM(AU170:AU174)</f>
        <v>0</v>
      </c>
      <c r="AV169" s="392">
        <f t="shared" si="40"/>
        <v>0</v>
      </c>
    </row>
    <row r="170" spans="2:48" s="60" customFormat="1" ht="12.75" customHeight="1" x14ac:dyDescent="0.25">
      <c r="B170" s="416" t="str">
        <f>+'FORMATO COSTEO C2'!C340</f>
        <v>2.3.1.1</v>
      </c>
      <c r="C170" s="417" t="str">
        <f>+'FORMATO COSTEO C2'!B340</f>
        <v>Categoría de gasto</v>
      </c>
      <c r="D170" s="418"/>
      <c r="E170" s="419"/>
      <c r="F170" s="420">
        <f>+'FORMATO COSTEO C2'!G340</f>
        <v>0</v>
      </c>
      <c r="G170" s="423">
        <f>+'FORMATO COSTEO C2'!O340</f>
        <v>0</v>
      </c>
      <c r="H170" s="560">
        <f>IF( $F170=0,0,((($F170/$E$169)*'PLAN DE ADQUISICIONES'!F$64)*($G170/$F170)))</f>
        <v>0</v>
      </c>
      <c r="I170" s="420">
        <f>IF( $F170=0,0,((($F170/$E$169)*'PLAN DE ADQUISICIONES'!G$64)*($G170/$F170)))</f>
        <v>0</v>
      </c>
      <c r="J170" s="420">
        <f>IF( $F170=0,0,((($F170/$E$169)*'PLAN DE ADQUISICIONES'!H$64)*($G170/$F170)))</f>
        <v>0</v>
      </c>
      <c r="K170" s="420">
        <f>IF( $F170=0,0,((($F170/$E$169)*'PLAN DE ADQUISICIONES'!I$64)*($G170/$F170)))</f>
        <v>0</v>
      </c>
      <c r="L170" s="420">
        <f>IF( $F170=0,0,((($F170/$E$169)*'PLAN DE ADQUISICIONES'!J$64)*($G170/$F170)))</f>
        <v>0</v>
      </c>
      <c r="M170" s="420">
        <f>IF( $F170=0,0,((($F170/$E$169)*'PLAN DE ADQUISICIONES'!K$64)*($G170/$F170)))</f>
        <v>0</v>
      </c>
      <c r="N170" s="420">
        <f>IF( $F170=0,0,((($F170/$E$169)*'PLAN DE ADQUISICIONES'!L$64)*($G170/$F170)))</f>
        <v>0</v>
      </c>
      <c r="O170" s="420">
        <f>IF( $F170=0,0,((($F170/$E$169)*'PLAN DE ADQUISICIONES'!M$64)*($G170/$F170)))</f>
        <v>0</v>
      </c>
      <c r="P170" s="420">
        <f>IF( $F170=0,0,((($F170/$E$169)*'PLAN DE ADQUISICIONES'!N$64)*($G170/$F170)))</f>
        <v>0</v>
      </c>
      <c r="Q170" s="420">
        <f>IF( $F170=0,0,((($F170/$E$169)*'PLAN DE ADQUISICIONES'!O$64)*($G170/$F170)))</f>
        <v>0</v>
      </c>
      <c r="R170" s="420">
        <f>IF( $F170=0,0,((($F170/$E$169)*'PLAN DE ADQUISICIONES'!P$64)*($G170/$F170)))</f>
        <v>0</v>
      </c>
      <c r="S170" s="420">
        <f>IF( $F170=0,0,((($F170/$E$169)*'PLAN DE ADQUISICIONES'!Q$64)*($G170/$F170)))</f>
        <v>0</v>
      </c>
      <c r="T170" s="421">
        <f>H170+I170+J170+K170+L170+M170+N170+O170+P170+Q170+R170+S170</f>
        <v>0</v>
      </c>
      <c r="U170" s="425">
        <f>IF( $F170=0,0,((($F170/$E$169)*'PLAN DE ADQUISICIONES'!R$64)*($G170/$F170)))</f>
        <v>0</v>
      </c>
      <c r="V170" s="420">
        <f>IF( $F170=0,0,((($F170/$E$169)*'PLAN DE ADQUISICIONES'!S$64)*($G170/$F170)))</f>
        <v>0</v>
      </c>
      <c r="W170" s="420">
        <f>IF( $F170=0,0,((($F170/$E$169)*'PLAN DE ADQUISICIONES'!T$64)*($G170/$F170)))</f>
        <v>0</v>
      </c>
      <c r="X170" s="420">
        <f>IF( $F170=0,0,((($F170/$E$169)*'PLAN DE ADQUISICIONES'!U$64)*($G170/$F170)))</f>
        <v>0</v>
      </c>
      <c r="Y170" s="420">
        <f>IF( $F170=0,0,((($F170/$E$169)*'PLAN DE ADQUISICIONES'!V$64)*($G170/$F170)))</f>
        <v>0</v>
      </c>
      <c r="Z170" s="420">
        <f>IF( $F170=0,0,((($F170/$E$169)*'PLAN DE ADQUISICIONES'!W$64)*($G170/$F170)))</f>
        <v>0</v>
      </c>
      <c r="AA170" s="420">
        <f>IF( $F170=0,0,((($F170/$E$169)*'PLAN DE ADQUISICIONES'!X$64)*($G170/$F170)))</f>
        <v>0</v>
      </c>
      <c r="AB170" s="420">
        <f>IF( $F170=0,0,((($F170/$E$169)*'PLAN DE ADQUISICIONES'!Y$64)*($G170/$F170)))</f>
        <v>0</v>
      </c>
      <c r="AC170" s="420">
        <f>IF( $F170=0,0,((($F170/$E$169)*'PLAN DE ADQUISICIONES'!Z$64)*($G170/$F170)))</f>
        <v>0</v>
      </c>
      <c r="AD170" s="420">
        <f>IF( $F170=0,0,((($F170/$E$169)*'PLAN DE ADQUISICIONES'!AA$64)*($G170/$F170)))</f>
        <v>0</v>
      </c>
      <c r="AE170" s="420">
        <f>IF( $F170=0,0,((($F170/$E$169)*'PLAN DE ADQUISICIONES'!AB$64)*($G170/$F170)))</f>
        <v>0</v>
      </c>
      <c r="AF170" s="420">
        <f>IF( $F170=0,0,((($F170/$E$169)*'PLAN DE ADQUISICIONES'!AC$64)*($G170/$F170)))</f>
        <v>0</v>
      </c>
      <c r="AG170" s="423">
        <f>U170+V170+W170+X170+Y170+Z170+AA170+AB170+AC170+AD170+AE170+AF170</f>
        <v>0</v>
      </c>
      <c r="AH170" s="424">
        <f>IF( $F170=0,0,((($F170/$E$169)*'PLAN DE ADQUISICIONES'!AD$64)*($G170/$F170)))</f>
        <v>0</v>
      </c>
      <c r="AI170" s="420">
        <f>IF( $F170=0,0,((($F170/$E$169)*'PLAN DE ADQUISICIONES'!AE$64)*($G170/$F170)))</f>
        <v>0</v>
      </c>
      <c r="AJ170" s="420">
        <f>IF( $F170=0,0,((($F170/$E$169)*'PLAN DE ADQUISICIONES'!AF$64)*($G170/$F170)))</f>
        <v>0</v>
      </c>
      <c r="AK170" s="420">
        <f>IF( $F170=0,0,((($F170/$E$169)*'PLAN DE ADQUISICIONES'!AG$64)*($G170/$F170)))</f>
        <v>0</v>
      </c>
      <c r="AL170" s="420">
        <f>IF( $F170=0,0,((($F170/$E$169)*'PLAN DE ADQUISICIONES'!AH$64)*($G170/$F170)))</f>
        <v>0</v>
      </c>
      <c r="AM170" s="420">
        <f>IF( $F170=0,0,((($F170/$E$169)*'PLAN DE ADQUISICIONES'!AI$64)*($G170/$F170)))</f>
        <v>0</v>
      </c>
      <c r="AN170" s="420">
        <f>IF( $F170=0,0,((($F170/$E$169)*'PLAN DE ADQUISICIONES'!AJ$64)*($G170/$F170)))</f>
        <v>0</v>
      </c>
      <c r="AO170" s="420">
        <f>IF( $F170=0,0,((($F170/$E$169)*'PLAN DE ADQUISICIONES'!AK$64)*($G170/$F170)))</f>
        <v>0</v>
      </c>
      <c r="AP170" s="420">
        <f>IF( $F170=0,0,((($F170/$E$169)*'PLAN DE ADQUISICIONES'!AL$64)*($G170/$F170)))</f>
        <v>0</v>
      </c>
      <c r="AQ170" s="420">
        <f>IF( $F170=0,0,((($F170/$E$169)*'PLAN DE ADQUISICIONES'!AM$64)*($G170/$F170)))</f>
        <v>0</v>
      </c>
      <c r="AR170" s="420">
        <f>IF( $F170=0,0,((($F170/$E$169)*'PLAN DE ADQUISICIONES'!AN$64)*($G170/$F170)))</f>
        <v>0</v>
      </c>
      <c r="AS170" s="420">
        <f>IF( $F170=0,0,((($F170/$E$169)*'PLAN DE ADQUISICIONES'!AO$64)*($G170/$F170)))</f>
        <v>0</v>
      </c>
      <c r="AT170" s="423">
        <f>AH170+AI170+AJ170+AK170+AL170+AM170+AN170+AO170+AP170+AQ170+AR170+AS170</f>
        <v>0</v>
      </c>
      <c r="AU170" s="426">
        <f>AS170+AR170+AQ170+AP170+AO170+AN170+AM170+AL170+AK170+AJ170+AI170+AH170+AF170+AE170+AD170+AC170+AB170+AA170+Z170+Y170+X170+W170+V170+U170+S170+R170+Q170+P170+O170+N170+M170+L170+K170+J170+I170+H170</f>
        <v>0</v>
      </c>
      <c r="AV170" s="392">
        <f t="shared" si="40"/>
        <v>0</v>
      </c>
    </row>
    <row r="171" spans="2:48" s="60" customFormat="1" ht="12.75" customHeight="1" x14ac:dyDescent="0.25">
      <c r="B171" s="416" t="str">
        <f>+'FORMATO COSTEO C2'!C346</f>
        <v>2.3.1.2</v>
      </c>
      <c r="C171" s="417" t="str">
        <f>+'FORMATO COSTEO C2'!B346</f>
        <v>Categoría de gasto</v>
      </c>
      <c r="D171" s="418"/>
      <c r="E171" s="419"/>
      <c r="F171" s="420">
        <f>+'FORMATO COSTEO C2'!G346</f>
        <v>0</v>
      </c>
      <c r="G171" s="423">
        <f>+'FORMATO COSTEO C2'!O346</f>
        <v>0</v>
      </c>
      <c r="H171" s="424">
        <f>IF( $F171=0,0,((($F171/$E$169)*'PLAN DE ADQUISICIONES'!F$64)*($G171/$F171)))</f>
        <v>0</v>
      </c>
      <c r="I171" s="420">
        <f>IF( $F171=0,0,((($F171/$E$169)*'PLAN DE ADQUISICIONES'!G$64)*($G171/$F171)))</f>
        <v>0</v>
      </c>
      <c r="J171" s="420">
        <f>IF( $F171=0,0,((($F171/$E$169)*'PLAN DE ADQUISICIONES'!H$64)*($G171/$F171)))</f>
        <v>0</v>
      </c>
      <c r="K171" s="420">
        <f>IF( $F171=0,0,((($F171/$E$169)*'PLAN DE ADQUISICIONES'!I$64)*($G171/$F171)))</f>
        <v>0</v>
      </c>
      <c r="L171" s="420">
        <f>IF( $F171=0,0,((($F171/$E$169)*'PLAN DE ADQUISICIONES'!J$64)*($G171/$F171)))</f>
        <v>0</v>
      </c>
      <c r="M171" s="420">
        <f>IF( $F171=0,0,((($F171/$E$169)*'PLAN DE ADQUISICIONES'!K$64)*($G171/$F171)))</f>
        <v>0</v>
      </c>
      <c r="N171" s="420">
        <f>IF( $F171=0,0,((($F171/$E$169)*'PLAN DE ADQUISICIONES'!L$64)*($G171/$F171)))</f>
        <v>0</v>
      </c>
      <c r="O171" s="420">
        <f>IF( $F171=0,0,((($F171/$E$169)*'PLAN DE ADQUISICIONES'!M$64)*($G171/$F171)))</f>
        <v>0</v>
      </c>
      <c r="P171" s="420">
        <f>IF( $F171=0,0,((($F171/$E$169)*'PLAN DE ADQUISICIONES'!N$64)*($G171/$F171)))</f>
        <v>0</v>
      </c>
      <c r="Q171" s="420">
        <f>IF( $F171=0,0,((($F171/$E$169)*'PLAN DE ADQUISICIONES'!O$64)*($G171/$F171)))</f>
        <v>0</v>
      </c>
      <c r="R171" s="420">
        <f>IF( $F171=0,0,((($F171/$E$169)*'PLAN DE ADQUISICIONES'!P$64)*($G171/$F171)))</f>
        <v>0</v>
      </c>
      <c r="S171" s="420">
        <f>IF( $F171=0,0,((($F171/$E$169)*'PLAN DE ADQUISICIONES'!Q$64)*($G171/$F171)))</f>
        <v>0</v>
      </c>
      <c r="T171" s="421">
        <f>H171+I171+J171+K171+L171+M171+N171+O171+P171+Q171+R171+S171</f>
        <v>0</v>
      </c>
      <c r="U171" s="425">
        <f>IF( $F171=0,0,((($F171/$E$169)*'PLAN DE ADQUISICIONES'!R$64)*($G171/$F171)))</f>
        <v>0</v>
      </c>
      <c r="V171" s="420">
        <f>IF( $F171=0,0,((($F171/$E$169)*'PLAN DE ADQUISICIONES'!S$64)*($G171/$F171)))</f>
        <v>0</v>
      </c>
      <c r="W171" s="420">
        <f>IF( $F171=0,0,((($F171/$E$169)*'PLAN DE ADQUISICIONES'!T$64)*($G171/$F171)))</f>
        <v>0</v>
      </c>
      <c r="X171" s="420">
        <f>IF( $F171=0,0,((($F171/$E$169)*'PLAN DE ADQUISICIONES'!U$64)*($G171/$F171)))</f>
        <v>0</v>
      </c>
      <c r="Y171" s="420">
        <f>IF( $F171=0,0,((($F171/$E$169)*'PLAN DE ADQUISICIONES'!V$64)*($G171/$F171)))</f>
        <v>0</v>
      </c>
      <c r="Z171" s="420">
        <f>IF( $F171=0,0,((($F171/$E$169)*'PLAN DE ADQUISICIONES'!W$64)*($G171/$F171)))</f>
        <v>0</v>
      </c>
      <c r="AA171" s="420">
        <f>IF( $F171=0,0,((($F171/$E$169)*'PLAN DE ADQUISICIONES'!X$64)*($G171/$F171)))</f>
        <v>0</v>
      </c>
      <c r="AB171" s="420">
        <f>IF( $F171=0,0,((($F171/$E$169)*'PLAN DE ADQUISICIONES'!Y$64)*($G171/$F171)))</f>
        <v>0</v>
      </c>
      <c r="AC171" s="420">
        <f>IF( $F171=0,0,((($F171/$E$169)*'PLAN DE ADQUISICIONES'!Z$64)*($G171/$F171)))</f>
        <v>0</v>
      </c>
      <c r="AD171" s="420">
        <f>IF( $F171=0,0,((($F171/$E$169)*'PLAN DE ADQUISICIONES'!AA$64)*($G171/$F171)))</f>
        <v>0</v>
      </c>
      <c r="AE171" s="420">
        <f>IF( $F171=0,0,((($F171/$E$169)*'PLAN DE ADQUISICIONES'!AB$64)*($G171/$F171)))</f>
        <v>0</v>
      </c>
      <c r="AF171" s="420">
        <f>IF( $F171=0,0,((($F171/$E$169)*'PLAN DE ADQUISICIONES'!AC$64)*($G171/$F171)))</f>
        <v>0</v>
      </c>
      <c r="AG171" s="423">
        <f>U171+V171+W171+X171+Y171+Z171+AA171+AB171+AC171+AD171+AE171+AF171</f>
        <v>0</v>
      </c>
      <c r="AH171" s="424">
        <f>IF( $F171=0,0,((($F171/$E$169)*'PLAN DE ADQUISICIONES'!AD$64)*($G171/$F171)))</f>
        <v>0</v>
      </c>
      <c r="AI171" s="420">
        <f>IF( $F171=0,0,((($F171/$E$169)*'PLAN DE ADQUISICIONES'!AE$64)*($G171/$F171)))</f>
        <v>0</v>
      </c>
      <c r="AJ171" s="420">
        <f>IF( $F171=0,0,((($F171/$E$169)*'PLAN DE ADQUISICIONES'!AF$64)*($G171/$F171)))</f>
        <v>0</v>
      </c>
      <c r="AK171" s="420">
        <f>IF( $F171=0,0,((($F171/$E$169)*'PLAN DE ADQUISICIONES'!AG$64)*($G171/$F171)))</f>
        <v>0</v>
      </c>
      <c r="AL171" s="420">
        <f>IF( $F171=0,0,((($F171/$E$169)*'PLAN DE ADQUISICIONES'!AH$64)*($G171/$F171)))</f>
        <v>0</v>
      </c>
      <c r="AM171" s="420">
        <f>IF( $F171=0,0,((($F171/$E$169)*'PLAN DE ADQUISICIONES'!AI$64)*($G171/$F171)))</f>
        <v>0</v>
      </c>
      <c r="AN171" s="420">
        <f>IF( $F171=0,0,((($F171/$E$169)*'PLAN DE ADQUISICIONES'!AJ$64)*($G171/$F171)))</f>
        <v>0</v>
      </c>
      <c r="AO171" s="420">
        <f>IF( $F171=0,0,((($F171/$E$169)*'PLAN DE ADQUISICIONES'!AK$64)*($G171/$F171)))</f>
        <v>0</v>
      </c>
      <c r="AP171" s="420">
        <f>IF( $F171=0,0,((($F171/$E$169)*'PLAN DE ADQUISICIONES'!AL$64)*($G171/$F171)))</f>
        <v>0</v>
      </c>
      <c r="AQ171" s="420">
        <f>IF( $F171=0,0,((($F171/$E$169)*'PLAN DE ADQUISICIONES'!AM$64)*($G171/$F171)))</f>
        <v>0</v>
      </c>
      <c r="AR171" s="420">
        <f>IF( $F171=0,0,((($F171/$E$169)*'PLAN DE ADQUISICIONES'!AN$64)*($G171/$F171)))</f>
        <v>0</v>
      </c>
      <c r="AS171" s="420">
        <f>IF( $F171=0,0,((($F171/$E$169)*'PLAN DE ADQUISICIONES'!AO$64)*($G171/$F171)))</f>
        <v>0</v>
      </c>
      <c r="AT171" s="423">
        <f>AH171+AI171+AJ171+AK171+AL171+AM171+AN171+AO171+AP171+AQ171+AR171+AS171</f>
        <v>0</v>
      </c>
      <c r="AU171" s="426">
        <f>AS171+AR171+AQ171+AP171+AO171+AN171+AM171+AL171+AK171+AJ171+AI171+AH171+AF171+AE171+AD171+AC171+AB171+AA171+Z171+Y171+X171+W171+V171+U171+S171+R171+Q171+P171+O171+N171+M171+L171+K171+J171+I171+H171</f>
        <v>0</v>
      </c>
      <c r="AV171" s="392">
        <f t="shared" si="40"/>
        <v>0</v>
      </c>
    </row>
    <row r="172" spans="2:48" s="60" customFormat="1" ht="12.75" customHeight="1" x14ac:dyDescent="0.25">
      <c r="B172" s="416" t="str">
        <f>+'FORMATO COSTEO C2'!C352</f>
        <v>2.3.1.3</v>
      </c>
      <c r="C172" s="417" t="str">
        <f>+'FORMATO COSTEO C2'!B352</f>
        <v>Categoría de gasto</v>
      </c>
      <c r="D172" s="418"/>
      <c r="E172" s="419"/>
      <c r="F172" s="420">
        <f>+'FORMATO COSTEO C2'!G352</f>
        <v>0</v>
      </c>
      <c r="G172" s="423">
        <f>+'FORMATO COSTEO C2'!O352</f>
        <v>0</v>
      </c>
      <c r="H172" s="424">
        <f>IF( $F172=0,0,((($F172/$E$169)*'PLAN DE ADQUISICIONES'!F$64)*($G172/$F172)))</f>
        <v>0</v>
      </c>
      <c r="I172" s="420">
        <f>IF( $F172=0,0,((($F172/$E$169)*'PLAN DE ADQUISICIONES'!G$64)*($G172/$F172)))</f>
        <v>0</v>
      </c>
      <c r="J172" s="420">
        <f>IF( $F172=0,0,((($F172/$E$169)*'PLAN DE ADQUISICIONES'!H$64)*($G172/$F172)))</f>
        <v>0</v>
      </c>
      <c r="K172" s="420">
        <f>IF( $F172=0,0,((($F172/$E$169)*'PLAN DE ADQUISICIONES'!I$64)*($G172/$F172)))</f>
        <v>0</v>
      </c>
      <c r="L172" s="420">
        <f>IF( $F172=0,0,((($F172/$E$169)*'PLAN DE ADQUISICIONES'!J$64)*($G172/$F172)))</f>
        <v>0</v>
      </c>
      <c r="M172" s="420">
        <f>IF( $F172=0,0,((($F172/$E$169)*'PLAN DE ADQUISICIONES'!K$64)*($G172/$F172)))</f>
        <v>0</v>
      </c>
      <c r="N172" s="420">
        <f>IF( $F172=0,0,((($F172/$E$169)*'PLAN DE ADQUISICIONES'!L$64)*($G172/$F172)))</f>
        <v>0</v>
      </c>
      <c r="O172" s="420">
        <f>IF( $F172=0,0,((($F172/$E$169)*'PLAN DE ADQUISICIONES'!M$64)*($G172/$F172)))</f>
        <v>0</v>
      </c>
      <c r="P172" s="420">
        <f>IF( $F172=0,0,((($F172/$E$169)*'PLAN DE ADQUISICIONES'!N$64)*($G172/$F172)))</f>
        <v>0</v>
      </c>
      <c r="Q172" s="420">
        <f>IF( $F172=0,0,((($F172/$E$169)*'PLAN DE ADQUISICIONES'!O$64)*($G172/$F172)))</f>
        <v>0</v>
      </c>
      <c r="R172" s="420">
        <f>IF( $F172=0,0,((($F172/$E$169)*'PLAN DE ADQUISICIONES'!P$64)*($G172/$F172)))</f>
        <v>0</v>
      </c>
      <c r="S172" s="420">
        <f>IF( $F172=0,0,((($F172/$E$169)*'PLAN DE ADQUISICIONES'!Q$64)*($G172/$F172)))</f>
        <v>0</v>
      </c>
      <c r="T172" s="421">
        <f>H172+I172+J172+K172+L172+M172+N172+O172+P172+Q172+R172+S172</f>
        <v>0</v>
      </c>
      <c r="U172" s="425">
        <f>IF( $F172=0,0,((($F172/$E$169)*'PLAN DE ADQUISICIONES'!R$64)*($G172/$F172)))</f>
        <v>0</v>
      </c>
      <c r="V172" s="420">
        <f>IF( $F172=0,0,((($F172/$E$169)*'PLAN DE ADQUISICIONES'!S$64)*($G172/$F172)))</f>
        <v>0</v>
      </c>
      <c r="W172" s="420">
        <f>IF( $F172=0,0,((($F172/$E$169)*'PLAN DE ADQUISICIONES'!T$64)*($G172/$F172)))</f>
        <v>0</v>
      </c>
      <c r="X172" s="420">
        <f>IF( $F172=0,0,((($F172/$E$169)*'PLAN DE ADQUISICIONES'!U$64)*($G172/$F172)))</f>
        <v>0</v>
      </c>
      <c r="Y172" s="420">
        <f>IF( $F172=0,0,((($F172/$E$169)*'PLAN DE ADQUISICIONES'!V$64)*($G172/$F172)))</f>
        <v>0</v>
      </c>
      <c r="Z172" s="420">
        <f>IF( $F172=0,0,((($F172/$E$169)*'PLAN DE ADQUISICIONES'!W$64)*($G172/$F172)))</f>
        <v>0</v>
      </c>
      <c r="AA172" s="420">
        <f>IF( $F172=0,0,((($F172/$E$169)*'PLAN DE ADQUISICIONES'!X$64)*($G172/$F172)))</f>
        <v>0</v>
      </c>
      <c r="AB172" s="420">
        <f>IF( $F172=0,0,((($F172/$E$169)*'PLAN DE ADQUISICIONES'!Y$64)*($G172/$F172)))</f>
        <v>0</v>
      </c>
      <c r="AC172" s="420">
        <f>IF( $F172=0,0,((($F172/$E$169)*'PLAN DE ADQUISICIONES'!Z$64)*($G172/$F172)))</f>
        <v>0</v>
      </c>
      <c r="AD172" s="420">
        <f>IF( $F172=0,0,((($F172/$E$169)*'PLAN DE ADQUISICIONES'!AA$64)*($G172/$F172)))</f>
        <v>0</v>
      </c>
      <c r="AE172" s="420">
        <f>IF( $F172=0,0,((($F172/$E$169)*'PLAN DE ADQUISICIONES'!AB$64)*($G172/$F172)))</f>
        <v>0</v>
      </c>
      <c r="AF172" s="420">
        <f>IF( $F172=0,0,((($F172/$E$169)*'PLAN DE ADQUISICIONES'!AC$64)*($G172/$F172)))</f>
        <v>0</v>
      </c>
      <c r="AG172" s="423">
        <f>U172+V172+W172+X172+Y172+Z172+AA172+AB172+AC172+AD172+AE172+AF172</f>
        <v>0</v>
      </c>
      <c r="AH172" s="424">
        <f>IF( $F172=0,0,((($F172/$E$169)*'PLAN DE ADQUISICIONES'!AD$64)*($G172/$F172)))</f>
        <v>0</v>
      </c>
      <c r="AI172" s="420">
        <f>IF( $F172=0,0,((($F172/$E$169)*'PLAN DE ADQUISICIONES'!AE$64)*($G172/$F172)))</f>
        <v>0</v>
      </c>
      <c r="AJ172" s="420">
        <f>IF( $F172=0,0,((($F172/$E$169)*'PLAN DE ADQUISICIONES'!AF$64)*($G172/$F172)))</f>
        <v>0</v>
      </c>
      <c r="AK172" s="420">
        <f>IF( $F172=0,0,((($F172/$E$169)*'PLAN DE ADQUISICIONES'!AG$64)*($G172/$F172)))</f>
        <v>0</v>
      </c>
      <c r="AL172" s="420">
        <f>IF( $F172=0,0,((($F172/$E$169)*'PLAN DE ADQUISICIONES'!AH$64)*($G172/$F172)))</f>
        <v>0</v>
      </c>
      <c r="AM172" s="420">
        <f>IF( $F172=0,0,((($F172/$E$169)*'PLAN DE ADQUISICIONES'!AI$64)*($G172/$F172)))</f>
        <v>0</v>
      </c>
      <c r="AN172" s="420">
        <f>IF( $F172=0,0,((($F172/$E$169)*'PLAN DE ADQUISICIONES'!AJ$64)*($G172/$F172)))</f>
        <v>0</v>
      </c>
      <c r="AO172" s="420">
        <f>IF( $F172=0,0,((($F172/$E$169)*'PLAN DE ADQUISICIONES'!AK$64)*($G172/$F172)))</f>
        <v>0</v>
      </c>
      <c r="AP172" s="420">
        <f>IF( $F172=0,0,((($F172/$E$169)*'PLAN DE ADQUISICIONES'!AL$64)*($G172/$F172)))</f>
        <v>0</v>
      </c>
      <c r="AQ172" s="420">
        <f>IF( $F172=0,0,((($F172/$E$169)*'PLAN DE ADQUISICIONES'!AM$64)*($G172/$F172)))</f>
        <v>0</v>
      </c>
      <c r="AR172" s="420">
        <f>IF( $F172=0,0,((($F172/$E$169)*'PLAN DE ADQUISICIONES'!AN$64)*($G172/$F172)))</f>
        <v>0</v>
      </c>
      <c r="AS172" s="420">
        <f>IF( $F172=0,0,((($F172/$E$169)*'PLAN DE ADQUISICIONES'!AO$64)*($G172/$F172)))</f>
        <v>0</v>
      </c>
      <c r="AT172" s="423">
        <f>AH172+AI172+AJ172+AK172+AL172+AM172+AN172+AO172+AP172+AQ172+AR172+AS172</f>
        <v>0</v>
      </c>
      <c r="AU172" s="426">
        <f>AS172+AR172+AQ172+AP172+AO172+AN172+AM172+AL172+AK172+AJ172+AI172+AH172+AF172+AE172+AD172+AC172+AB172+AA172+Z172+Y172+X172+W172+V172+U172+S172+R172+Q172+P172+O172+N172+M172+L172+K172+J172+I172+H172</f>
        <v>0</v>
      </c>
      <c r="AV172" s="392">
        <f t="shared" si="40"/>
        <v>0</v>
      </c>
    </row>
    <row r="173" spans="2:48" s="60" customFormat="1" ht="12.75" customHeight="1" x14ac:dyDescent="0.25">
      <c r="B173" s="416" t="str">
        <f>+'FORMATO COSTEO C2'!C358</f>
        <v>2.3.1.4</v>
      </c>
      <c r="C173" s="417" t="str">
        <f>+'FORMATO COSTEO C2'!B358</f>
        <v>Categoría de gasto</v>
      </c>
      <c r="D173" s="418"/>
      <c r="E173" s="419"/>
      <c r="F173" s="420">
        <f>+'FORMATO COSTEO C2'!G358</f>
        <v>0</v>
      </c>
      <c r="G173" s="423">
        <f>+'FORMATO COSTEO C2'!O358</f>
        <v>0</v>
      </c>
      <c r="H173" s="424">
        <f>IF( $F173=0,0,((($F173/$E$169)*'PLAN DE ADQUISICIONES'!F$64)*($G173/$F173)))</f>
        <v>0</v>
      </c>
      <c r="I173" s="420">
        <f>IF( $F173=0,0,((($F173/$E$169)*'PLAN DE ADQUISICIONES'!G$64)*($G173/$F173)))</f>
        <v>0</v>
      </c>
      <c r="J173" s="420">
        <f>IF( $F173=0,0,((($F173/$E$169)*'PLAN DE ADQUISICIONES'!H$64)*($G173/$F173)))</f>
        <v>0</v>
      </c>
      <c r="K173" s="420">
        <f>IF( $F173=0,0,((($F173/$E$169)*'PLAN DE ADQUISICIONES'!I$64)*($G173/$F173)))</f>
        <v>0</v>
      </c>
      <c r="L173" s="420">
        <f>IF( $F173=0,0,((($F173/$E$169)*'PLAN DE ADQUISICIONES'!J$64)*($G173/$F173)))</f>
        <v>0</v>
      </c>
      <c r="M173" s="420">
        <f>IF( $F173=0,0,((($F173/$E$169)*'PLAN DE ADQUISICIONES'!K$64)*($G173/$F173)))</f>
        <v>0</v>
      </c>
      <c r="N173" s="420">
        <f>IF( $F173=0,0,((($F173/$E$169)*'PLAN DE ADQUISICIONES'!L$64)*($G173/$F173)))</f>
        <v>0</v>
      </c>
      <c r="O173" s="420">
        <f>IF( $F173=0,0,((($F173/$E$169)*'PLAN DE ADQUISICIONES'!M$64)*($G173/$F173)))</f>
        <v>0</v>
      </c>
      <c r="P173" s="420">
        <f>IF( $F173=0,0,((($F173/$E$169)*'PLAN DE ADQUISICIONES'!N$64)*($G173/$F173)))</f>
        <v>0</v>
      </c>
      <c r="Q173" s="420">
        <f>IF( $F173=0,0,((($F173/$E$169)*'PLAN DE ADQUISICIONES'!O$64)*($G173/$F173)))</f>
        <v>0</v>
      </c>
      <c r="R173" s="420">
        <f>IF( $F173=0,0,((($F173/$E$169)*'PLAN DE ADQUISICIONES'!P$64)*($G173/$F173)))</f>
        <v>0</v>
      </c>
      <c r="S173" s="420">
        <f>IF( $F173=0,0,((($F173/$E$169)*'PLAN DE ADQUISICIONES'!Q$64)*($G173/$F173)))</f>
        <v>0</v>
      </c>
      <c r="T173" s="421">
        <f>H173+I173+J173+K173+L173+M173+N173+O173+P173+Q173+R173+S173</f>
        <v>0</v>
      </c>
      <c r="U173" s="425">
        <f>IF( $F173=0,0,((($F173/$E$169)*'PLAN DE ADQUISICIONES'!R$64)*($G173/$F173)))</f>
        <v>0</v>
      </c>
      <c r="V173" s="420">
        <f>IF( $F173=0,0,((($F173/$E$169)*'PLAN DE ADQUISICIONES'!S$64)*($G173/$F173)))</f>
        <v>0</v>
      </c>
      <c r="W173" s="420">
        <f>IF( $F173=0,0,((($F173/$E$169)*'PLAN DE ADQUISICIONES'!T$64)*($G173/$F173)))</f>
        <v>0</v>
      </c>
      <c r="X173" s="420">
        <f>IF( $F173=0,0,((($F173/$E$169)*'PLAN DE ADQUISICIONES'!U$64)*($G173/$F173)))</f>
        <v>0</v>
      </c>
      <c r="Y173" s="420">
        <f>IF( $F173=0,0,((($F173/$E$169)*'PLAN DE ADQUISICIONES'!V$64)*($G173/$F173)))</f>
        <v>0</v>
      </c>
      <c r="Z173" s="420">
        <f>IF( $F173=0,0,((($F173/$E$169)*'PLAN DE ADQUISICIONES'!W$64)*($G173/$F173)))</f>
        <v>0</v>
      </c>
      <c r="AA173" s="420">
        <f>IF( $F173=0,0,((($F173/$E$169)*'PLAN DE ADQUISICIONES'!X$64)*($G173/$F173)))</f>
        <v>0</v>
      </c>
      <c r="AB173" s="420">
        <f>IF( $F173=0,0,((($F173/$E$169)*'PLAN DE ADQUISICIONES'!Y$64)*($G173/$F173)))</f>
        <v>0</v>
      </c>
      <c r="AC173" s="420">
        <f>IF( $F173=0,0,((($F173/$E$169)*'PLAN DE ADQUISICIONES'!Z$64)*($G173/$F173)))</f>
        <v>0</v>
      </c>
      <c r="AD173" s="420">
        <f>IF( $F173=0,0,((($F173/$E$169)*'PLAN DE ADQUISICIONES'!AA$64)*($G173/$F173)))</f>
        <v>0</v>
      </c>
      <c r="AE173" s="420">
        <f>IF( $F173=0,0,((($F173/$E$169)*'PLAN DE ADQUISICIONES'!AB$64)*($G173/$F173)))</f>
        <v>0</v>
      </c>
      <c r="AF173" s="420">
        <f>IF( $F173=0,0,((($F173/$E$169)*'PLAN DE ADQUISICIONES'!AC$64)*($G173/$F173)))</f>
        <v>0</v>
      </c>
      <c r="AG173" s="423">
        <f>U173+V173+W173+X173+Y173+Z173+AA173+AB173+AC173+AD173+AE173+AF173</f>
        <v>0</v>
      </c>
      <c r="AH173" s="424">
        <f>IF( $F173=0,0,((($F173/$E$169)*'PLAN DE ADQUISICIONES'!AD$64)*($G173/$F173)))</f>
        <v>0</v>
      </c>
      <c r="AI173" s="420">
        <f>IF( $F173=0,0,((($F173/$E$169)*'PLAN DE ADQUISICIONES'!AE$64)*($G173/$F173)))</f>
        <v>0</v>
      </c>
      <c r="AJ173" s="420">
        <f>IF( $F173=0,0,((($F173/$E$169)*'PLAN DE ADQUISICIONES'!AF$64)*($G173/$F173)))</f>
        <v>0</v>
      </c>
      <c r="AK173" s="420">
        <f>IF( $F173=0,0,((($F173/$E$169)*'PLAN DE ADQUISICIONES'!AG$64)*($G173/$F173)))</f>
        <v>0</v>
      </c>
      <c r="AL173" s="420">
        <f>IF( $F173=0,0,((($F173/$E$169)*'PLAN DE ADQUISICIONES'!AH$64)*($G173/$F173)))</f>
        <v>0</v>
      </c>
      <c r="AM173" s="420">
        <f>IF( $F173=0,0,((($F173/$E$169)*'PLAN DE ADQUISICIONES'!AI$64)*($G173/$F173)))</f>
        <v>0</v>
      </c>
      <c r="AN173" s="420">
        <f>IF( $F173=0,0,((($F173/$E$169)*'PLAN DE ADQUISICIONES'!AJ$64)*($G173/$F173)))</f>
        <v>0</v>
      </c>
      <c r="AO173" s="420">
        <f>IF( $F173=0,0,((($F173/$E$169)*'PLAN DE ADQUISICIONES'!AK$64)*($G173/$F173)))</f>
        <v>0</v>
      </c>
      <c r="AP173" s="420">
        <f>IF( $F173=0,0,((($F173/$E$169)*'PLAN DE ADQUISICIONES'!AL$64)*($G173/$F173)))</f>
        <v>0</v>
      </c>
      <c r="AQ173" s="420">
        <f>IF( $F173=0,0,((($F173/$E$169)*'PLAN DE ADQUISICIONES'!AM$64)*($G173/$F173)))</f>
        <v>0</v>
      </c>
      <c r="AR173" s="420">
        <f>IF( $F173=0,0,((($F173/$E$169)*'PLAN DE ADQUISICIONES'!AN$64)*($G173/$F173)))</f>
        <v>0</v>
      </c>
      <c r="AS173" s="420">
        <f>IF( $F173=0,0,((($F173/$E$169)*'PLAN DE ADQUISICIONES'!AO$64)*($G173/$F173)))</f>
        <v>0</v>
      </c>
      <c r="AT173" s="423">
        <f>AH173+AI173+AJ173+AK173+AL173+AM173+AN173+AO173+AP173+AQ173+AR173+AS173</f>
        <v>0</v>
      </c>
      <c r="AU173" s="426">
        <f>AS173+AR173+AQ173+AP173+AO173+AN173+AM173+AL173+AK173+AJ173+AI173+AH173+AF173+AE173+AD173+AC173+AB173+AA173+Z173+Y173+X173+W173+V173+U173+S173+R173+Q173+P173+O173+N173+M173+L173+K173+J173+I173+H173</f>
        <v>0</v>
      </c>
      <c r="AV173" s="392">
        <f t="shared" si="40"/>
        <v>0</v>
      </c>
    </row>
    <row r="174" spans="2:48" s="60" customFormat="1" ht="12.75" customHeight="1" x14ac:dyDescent="0.25">
      <c r="B174" s="416" t="str">
        <f>+'FORMATO COSTEO C2'!C364</f>
        <v>2.3.1.5</v>
      </c>
      <c r="C174" s="417" t="str">
        <f>+'FORMATO COSTEO C2'!B364</f>
        <v>Categoría de gasto</v>
      </c>
      <c r="D174" s="418"/>
      <c r="E174" s="419"/>
      <c r="F174" s="420">
        <f>+'FORMATO COSTEO C2'!G364</f>
        <v>0</v>
      </c>
      <c r="G174" s="423">
        <f>+'FORMATO COSTEO C2'!O364</f>
        <v>0</v>
      </c>
      <c r="H174" s="424">
        <f>IF( $F174=0,0,((($F174/$E$169)*'PLAN DE ADQUISICIONES'!F$64)*($G174/$F174)))</f>
        <v>0</v>
      </c>
      <c r="I174" s="420">
        <f>IF( $F174=0,0,((($F174/$E$169)*'PLAN DE ADQUISICIONES'!G$64)*($G174/$F174)))</f>
        <v>0</v>
      </c>
      <c r="J174" s="420">
        <f>IF( $F174=0,0,((($F174/$E$169)*'PLAN DE ADQUISICIONES'!H$64)*($G174/$F174)))</f>
        <v>0</v>
      </c>
      <c r="K174" s="420">
        <f>IF( $F174=0,0,((($F174/$E$169)*'PLAN DE ADQUISICIONES'!I$64)*($G174/$F174)))</f>
        <v>0</v>
      </c>
      <c r="L174" s="420">
        <f>IF( $F174=0,0,((($F174/$E$169)*'PLAN DE ADQUISICIONES'!J$64)*($G174/$F174)))</f>
        <v>0</v>
      </c>
      <c r="M174" s="420">
        <f>IF( $F174=0,0,((($F174/$E$169)*'PLAN DE ADQUISICIONES'!K$64)*($G174/$F174)))</f>
        <v>0</v>
      </c>
      <c r="N174" s="420">
        <f>IF( $F174=0,0,((($F174/$E$169)*'PLAN DE ADQUISICIONES'!L$64)*($G174/$F174)))</f>
        <v>0</v>
      </c>
      <c r="O174" s="420">
        <f>IF( $F174=0,0,((($F174/$E$169)*'PLAN DE ADQUISICIONES'!M$64)*($G174/$F174)))</f>
        <v>0</v>
      </c>
      <c r="P174" s="420">
        <f>IF( $F174=0,0,((($F174/$E$169)*'PLAN DE ADQUISICIONES'!N$64)*($G174/$F174)))</f>
        <v>0</v>
      </c>
      <c r="Q174" s="420">
        <f>IF( $F174=0,0,((($F174/$E$169)*'PLAN DE ADQUISICIONES'!O$64)*($G174/$F174)))</f>
        <v>0</v>
      </c>
      <c r="R174" s="420">
        <f>IF( $F174=0,0,((($F174/$E$169)*'PLAN DE ADQUISICIONES'!P$64)*($G174/$F174)))</f>
        <v>0</v>
      </c>
      <c r="S174" s="420">
        <f>IF( $F174=0,0,((($F174/$E$169)*'PLAN DE ADQUISICIONES'!Q$64)*($G174/$F174)))</f>
        <v>0</v>
      </c>
      <c r="T174" s="421">
        <f>H174+I174+J174+K174+L174+M174+N174+O174+P174+Q174+R174+S174</f>
        <v>0</v>
      </c>
      <c r="U174" s="425">
        <f>IF( $F174=0,0,((($F174/$E$169)*'PLAN DE ADQUISICIONES'!R$64)*($G174/$F174)))</f>
        <v>0</v>
      </c>
      <c r="V174" s="420">
        <f>IF( $F174=0,0,((($F174/$E$169)*'PLAN DE ADQUISICIONES'!S$64)*($G174/$F174)))</f>
        <v>0</v>
      </c>
      <c r="W174" s="420">
        <f>IF( $F174=0,0,((($F174/$E$169)*'PLAN DE ADQUISICIONES'!T$64)*($G174/$F174)))</f>
        <v>0</v>
      </c>
      <c r="X174" s="420">
        <f>IF( $F174=0,0,((($F174/$E$169)*'PLAN DE ADQUISICIONES'!U$64)*($G174/$F174)))</f>
        <v>0</v>
      </c>
      <c r="Y174" s="420">
        <f>IF( $F174=0,0,((($F174/$E$169)*'PLAN DE ADQUISICIONES'!V$64)*($G174/$F174)))</f>
        <v>0</v>
      </c>
      <c r="Z174" s="420">
        <f>IF( $F174=0,0,((($F174/$E$169)*'PLAN DE ADQUISICIONES'!W$64)*($G174/$F174)))</f>
        <v>0</v>
      </c>
      <c r="AA174" s="420">
        <f>IF( $F174=0,0,((($F174/$E$169)*'PLAN DE ADQUISICIONES'!X$64)*($G174/$F174)))</f>
        <v>0</v>
      </c>
      <c r="AB174" s="420">
        <f>IF( $F174=0,0,((($F174/$E$169)*'PLAN DE ADQUISICIONES'!Y$64)*($G174/$F174)))</f>
        <v>0</v>
      </c>
      <c r="AC174" s="420">
        <f>IF( $F174=0,0,((($F174/$E$169)*'PLAN DE ADQUISICIONES'!Z$64)*($G174/$F174)))</f>
        <v>0</v>
      </c>
      <c r="AD174" s="420">
        <f>IF( $F174=0,0,((($F174/$E$169)*'PLAN DE ADQUISICIONES'!AA$64)*($G174/$F174)))</f>
        <v>0</v>
      </c>
      <c r="AE174" s="420">
        <f>IF( $F174=0,0,((($F174/$E$169)*'PLAN DE ADQUISICIONES'!AB$64)*($G174/$F174)))</f>
        <v>0</v>
      </c>
      <c r="AF174" s="420">
        <f>IF( $F174=0,0,((($F174/$E$169)*'PLAN DE ADQUISICIONES'!AC$64)*($G174/$F174)))</f>
        <v>0</v>
      </c>
      <c r="AG174" s="423">
        <f>U174+V174+W174+X174+Y174+Z174+AA174+AB174+AC174+AD174+AE174+AF174</f>
        <v>0</v>
      </c>
      <c r="AH174" s="424">
        <f>IF( $F174=0,0,((($F174/$E$169)*'PLAN DE ADQUISICIONES'!AD$64)*($G174/$F174)))</f>
        <v>0</v>
      </c>
      <c r="AI174" s="420">
        <f>IF( $F174=0,0,((($F174/$E$169)*'PLAN DE ADQUISICIONES'!AE$64)*($G174/$F174)))</f>
        <v>0</v>
      </c>
      <c r="AJ174" s="420">
        <f>IF( $F174=0,0,((($F174/$E$169)*'PLAN DE ADQUISICIONES'!AF$64)*($G174/$F174)))</f>
        <v>0</v>
      </c>
      <c r="AK174" s="420">
        <f>IF( $F174=0,0,((($F174/$E$169)*'PLAN DE ADQUISICIONES'!AG$64)*($G174/$F174)))</f>
        <v>0</v>
      </c>
      <c r="AL174" s="420">
        <f>IF( $F174=0,0,((($F174/$E$169)*'PLAN DE ADQUISICIONES'!AH$64)*($G174/$F174)))</f>
        <v>0</v>
      </c>
      <c r="AM174" s="420">
        <f>IF( $F174=0,0,((($F174/$E$169)*'PLAN DE ADQUISICIONES'!AI$64)*($G174/$F174)))</f>
        <v>0</v>
      </c>
      <c r="AN174" s="420">
        <f>IF( $F174=0,0,((($F174/$E$169)*'PLAN DE ADQUISICIONES'!AJ$64)*($G174/$F174)))</f>
        <v>0</v>
      </c>
      <c r="AO174" s="420">
        <f>IF( $F174=0,0,((($F174/$E$169)*'PLAN DE ADQUISICIONES'!AK$64)*($G174/$F174)))</f>
        <v>0</v>
      </c>
      <c r="AP174" s="420">
        <f>IF( $F174=0,0,((($F174/$E$169)*'PLAN DE ADQUISICIONES'!AL$64)*($G174/$F174)))</f>
        <v>0</v>
      </c>
      <c r="AQ174" s="420">
        <f>IF( $F174=0,0,((($F174/$E$169)*'PLAN DE ADQUISICIONES'!AM$64)*($G174/$F174)))</f>
        <v>0</v>
      </c>
      <c r="AR174" s="420">
        <f>IF( $F174=0,0,((($F174/$E$169)*'PLAN DE ADQUISICIONES'!AN$64)*($G174/$F174)))</f>
        <v>0</v>
      </c>
      <c r="AS174" s="420">
        <f>IF( $F174=0,0,((($F174/$E$169)*'PLAN DE ADQUISICIONES'!AO$64)*($G174/$F174)))</f>
        <v>0</v>
      </c>
      <c r="AT174" s="423">
        <f>AH174+AI174+AJ174+AK174+AL174+AM174+AN174+AO174+AP174+AQ174+AR174+AS174</f>
        <v>0</v>
      </c>
      <c r="AU174" s="426">
        <f>AS174+AR174+AQ174+AP174+AO174+AN174+AM174+AL174+AK174+AJ174+AI174+AH174+AF174+AE174+AD174+AC174+AB174+AA174+Z174+Y174+X174+W174+V174+U174+S174+R174+Q174+P174+O174+N174+M174+L174+K174+J174+I174+H174</f>
        <v>0</v>
      </c>
      <c r="AV174" s="392">
        <f t="shared" si="40"/>
        <v>0</v>
      </c>
    </row>
    <row r="175" spans="2:48" s="60" customFormat="1" ht="12.75" customHeight="1" x14ac:dyDescent="0.25">
      <c r="B175" s="406" t="str">
        <f>+'FORMATO COSTEO C2'!C370</f>
        <v>2.3.2</v>
      </c>
      <c r="C175" s="430">
        <f>+'FORMATO COSTEO C2'!B370</f>
        <v>0</v>
      </c>
      <c r="D175" s="408" t="str">
        <f>+'FORMATO COSTEO C2'!D370</f>
        <v>Unidad medida</v>
      </c>
      <c r="E175" s="409">
        <f>+'FORMATO COSTEO C2'!E370</f>
        <v>0</v>
      </c>
      <c r="F175" s="410">
        <f>SUM(F176:F180)</f>
        <v>0</v>
      </c>
      <c r="G175" s="413">
        <f t="shared" ref="G175:AS175" si="48">SUM(G176:G180)</f>
        <v>0</v>
      </c>
      <c r="H175" s="414">
        <f t="shared" si="48"/>
        <v>0</v>
      </c>
      <c r="I175" s="410">
        <f t="shared" si="48"/>
        <v>0</v>
      </c>
      <c r="J175" s="410">
        <f t="shared" si="48"/>
        <v>0</v>
      </c>
      <c r="K175" s="410">
        <f t="shared" si="48"/>
        <v>0</v>
      </c>
      <c r="L175" s="410">
        <f t="shared" si="48"/>
        <v>0</v>
      </c>
      <c r="M175" s="410">
        <f t="shared" si="48"/>
        <v>0</v>
      </c>
      <c r="N175" s="410">
        <f t="shared" si="48"/>
        <v>0</v>
      </c>
      <c r="O175" s="410">
        <f t="shared" si="48"/>
        <v>0</v>
      </c>
      <c r="P175" s="410">
        <f t="shared" si="48"/>
        <v>0</v>
      </c>
      <c r="Q175" s="410">
        <f t="shared" si="48"/>
        <v>0</v>
      </c>
      <c r="R175" s="410">
        <f t="shared" si="48"/>
        <v>0</v>
      </c>
      <c r="S175" s="410">
        <f t="shared" si="48"/>
        <v>0</v>
      </c>
      <c r="T175" s="411">
        <f>SUM(T176:T180)</f>
        <v>0</v>
      </c>
      <c r="U175" s="412">
        <f t="shared" si="48"/>
        <v>0</v>
      </c>
      <c r="V175" s="410">
        <f t="shared" si="48"/>
        <v>0</v>
      </c>
      <c r="W175" s="410">
        <f t="shared" si="48"/>
        <v>0</v>
      </c>
      <c r="X175" s="410">
        <f t="shared" si="48"/>
        <v>0</v>
      </c>
      <c r="Y175" s="410">
        <f t="shared" si="48"/>
        <v>0</v>
      </c>
      <c r="Z175" s="410">
        <f t="shared" si="48"/>
        <v>0</v>
      </c>
      <c r="AA175" s="410">
        <f t="shared" si="48"/>
        <v>0</v>
      </c>
      <c r="AB175" s="410">
        <f t="shared" si="48"/>
        <v>0</v>
      </c>
      <c r="AC175" s="410">
        <f t="shared" si="48"/>
        <v>0</v>
      </c>
      <c r="AD175" s="410">
        <f t="shared" si="48"/>
        <v>0</v>
      </c>
      <c r="AE175" s="410">
        <f t="shared" si="48"/>
        <v>0</v>
      </c>
      <c r="AF175" s="410">
        <f t="shared" si="48"/>
        <v>0</v>
      </c>
      <c r="AG175" s="413">
        <f t="shared" si="48"/>
        <v>0</v>
      </c>
      <c r="AH175" s="414">
        <f t="shared" si="48"/>
        <v>0</v>
      </c>
      <c r="AI175" s="410">
        <f t="shared" si="48"/>
        <v>0</v>
      </c>
      <c r="AJ175" s="410">
        <f t="shared" si="48"/>
        <v>0</v>
      </c>
      <c r="AK175" s="410">
        <f t="shared" si="48"/>
        <v>0</v>
      </c>
      <c r="AL175" s="410">
        <f t="shared" si="48"/>
        <v>0</v>
      </c>
      <c r="AM175" s="410">
        <f t="shared" si="48"/>
        <v>0</v>
      </c>
      <c r="AN175" s="410">
        <f t="shared" si="48"/>
        <v>0</v>
      </c>
      <c r="AO175" s="410">
        <f t="shared" si="48"/>
        <v>0</v>
      </c>
      <c r="AP175" s="410">
        <f t="shared" si="48"/>
        <v>0</v>
      </c>
      <c r="AQ175" s="410">
        <f t="shared" si="48"/>
        <v>0</v>
      </c>
      <c r="AR175" s="410">
        <f t="shared" si="48"/>
        <v>0</v>
      </c>
      <c r="AS175" s="410">
        <f t="shared" si="48"/>
        <v>0</v>
      </c>
      <c r="AT175" s="413">
        <f>SUM(AT176:AT180)</f>
        <v>0</v>
      </c>
      <c r="AU175" s="415">
        <f>SUM(AU176:AU180)</f>
        <v>0</v>
      </c>
      <c r="AV175" s="392">
        <f t="shared" si="40"/>
        <v>0</v>
      </c>
    </row>
    <row r="176" spans="2:48" s="60" customFormat="1" ht="12.75" customHeight="1" x14ac:dyDescent="0.25">
      <c r="B176" s="416" t="str">
        <f>+'FORMATO COSTEO C2'!C372</f>
        <v>2.3.2.1</v>
      </c>
      <c r="C176" s="417" t="str">
        <f>+'FORMATO COSTEO C2'!B372</f>
        <v>Categoría de gasto</v>
      </c>
      <c r="D176" s="428"/>
      <c r="E176" s="429"/>
      <c r="F176" s="420">
        <f>+'FORMATO COSTEO C2'!G372</f>
        <v>0</v>
      </c>
      <c r="G176" s="423">
        <f>+'FORMATO COSTEO C2'!O372</f>
        <v>0</v>
      </c>
      <c r="H176" s="560">
        <f>IF( $F176=0,0,((($F176/$E$175)*'PLAN DE ADQUISICIONES'!F$65)*($G176/$F176)))</f>
        <v>0</v>
      </c>
      <c r="I176" s="420">
        <f>IF( $F176=0,0,((($F176/$E$175)*'PLAN DE ADQUISICIONES'!G$65)*($G176/$F176)))</f>
        <v>0</v>
      </c>
      <c r="J176" s="420">
        <f>IF( $F176=0,0,((($F176/$E$175)*'PLAN DE ADQUISICIONES'!H$65)*($G176/$F176)))</f>
        <v>0</v>
      </c>
      <c r="K176" s="420">
        <f>IF( $F176=0,0,((($F176/$E$175)*'PLAN DE ADQUISICIONES'!I$65)*($G176/$F176)))</f>
        <v>0</v>
      </c>
      <c r="L176" s="420">
        <f>IF( $F176=0,0,((($F176/$E$175)*'PLAN DE ADQUISICIONES'!J$65)*($G176/$F176)))</f>
        <v>0</v>
      </c>
      <c r="M176" s="420">
        <f>IF( $F176=0,0,((($F176/$E$175)*'PLAN DE ADQUISICIONES'!K$65)*($G176/$F176)))</f>
        <v>0</v>
      </c>
      <c r="N176" s="420">
        <f>IF( $F176=0,0,((($F176/$E$175)*'PLAN DE ADQUISICIONES'!L$65)*($G176/$F176)))</f>
        <v>0</v>
      </c>
      <c r="O176" s="420">
        <f>IF( $F176=0,0,((($F176/$E$175)*'PLAN DE ADQUISICIONES'!M$65)*($G176/$F176)))</f>
        <v>0</v>
      </c>
      <c r="P176" s="420">
        <f>IF( $F176=0,0,((($F176/$E$175)*'PLAN DE ADQUISICIONES'!N$65)*($G176/$F176)))</f>
        <v>0</v>
      </c>
      <c r="Q176" s="420">
        <f>IF( $F176=0,0,((($F176/$E$175)*'PLAN DE ADQUISICIONES'!O$65)*($G176/$F176)))</f>
        <v>0</v>
      </c>
      <c r="R176" s="420">
        <f>IF( $F176=0,0,((($F176/$E$175)*'PLAN DE ADQUISICIONES'!P$65)*($G176/$F176)))</f>
        <v>0</v>
      </c>
      <c r="S176" s="420">
        <f>IF( $F176=0,0,((($F176/$E$175)*'PLAN DE ADQUISICIONES'!Q$65)*($G176/$F176)))</f>
        <v>0</v>
      </c>
      <c r="T176" s="421">
        <f>H176+I176+J176+K176+L176+M176+N176+O176+P176+Q176+R176+S176</f>
        <v>0</v>
      </c>
      <c r="U176" s="425">
        <f>IF( $F176=0,0,((($F176/$E$175)*'PLAN DE ADQUISICIONES'!R$65)*($G176/$F176)))</f>
        <v>0</v>
      </c>
      <c r="V176" s="420">
        <f>IF( $F176=0,0,((($F176/$E$175)*'PLAN DE ADQUISICIONES'!S$65)*($G176/$F176)))</f>
        <v>0</v>
      </c>
      <c r="W176" s="420">
        <f>IF( $F176=0,0,((($F176/$E$175)*'PLAN DE ADQUISICIONES'!T$65)*($G176/$F176)))</f>
        <v>0</v>
      </c>
      <c r="X176" s="420">
        <f>IF( $F176=0,0,((($F176/$E$175)*'PLAN DE ADQUISICIONES'!U$65)*($G176/$F176)))</f>
        <v>0</v>
      </c>
      <c r="Y176" s="420">
        <f>IF( $F176=0,0,((($F176/$E$175)*'PLAN DE ADQUISICIONES'!V$65)*($G176/$F176)))</f>
        <v>0</v>
      </c>
      <c r="Z176" s="420">
        <f>IF( $F176=0,0,((($F176/$E$175)*'PLAN DE ADQUISICIONES'!W$65)*($G176/$F176)))</f>
        <v>0</v>
      </c>
      <c r="AA176" s="420">
        <f>IF( $F176=0,0,((($F176/$E$175)*'PLAN DE ADQUISICIONES'!X$65)*($G176/$F176)))</f>
        <v>0</v>
      </c>
      <c r="AB176" s="420">
        <f>IF( $F176=0,0,((($F176/$E$175)*'PLAN DE ADQUISICIONES'!Y$65)*($G176/$F176)))</f>
        <v>0</v>
      </c>
      <c r="AC176" s="420">
        <f>IF( $F176=0,0,((($F176/$E$175)*'PLAN DE ADQUISICIONES'!Z$65)*($G176/$F176)))</f>
        <v>0</v>
      </c>
      <c r="AD176" s="420">
        <f>IF( $F176=0,0,((($F176/$E$175)*'PLAN DE ADQUISICIONES'!AA$65)*($G176/$F176)))</f>
        <v>0</v>
      </c>
      <c r="AE176" s="420">
        <f>IF( $F176=0,0,((($F176/$E$175)*'PLAN DE ADQUISICIONES'!AB$65)*($G176/$F176)))</f>
        <v>0</v>
      </c>
      <c r="AF176" s="420">
        <f>IF( $F176=0,0,((($F176/$E$175)*'PLAN DE ADQUISICIONES'!AC$65)*($G176/$F176)))</f>
        <v>0</v>
      </c>
      <c r="AG176" s="423">
        <f>U176+V176+W176+X176+Y176+Z176+AA176+AB176+AC176+AD176+AE176+AF176</f>
        <v>0</v>
      </c>
      <c r="AH176" s="424">
        <f>IF( $F176=0,0,((($F176/$E$175)*'PLAN DE ADQUISICIONES'!AD$65)*($G176/$F176)))</f>
        <v>0</v>
      </c>
      <c r="AI176" s="420">
        <f>IF( $F176=0,0,((($F176/$E$175)*'PLAN DE ADQUISICIONES'!AE$65)*($G176/$F176)))</f>
        <v>0</v>
      </c>
      <c r="AJ176" s="420">
        <f>IF( $F176=0,0,((($F176/$E$175)*'PLAN DE ADQUISICIONES'!AF$65)*($G176/$F176)))</f>
        <v>0</v>
      </c>
      <c r="AK176" s="420">
        <f>IF( $F176=0,0,((($F176/$E$175)*'PLAN DE ADQUISICIONES'!AG$65)*($G176/$F176)))</f>
        <v>0</v>
      </c>
      <c r="AL176" s="420">
        <f>IF( $F176=0,0,((($F176/$E$175)*'PLAN DE ADQUISICIONES'!AH$65)*($G176/$F176)))</f>
        <v>0</v>
      </c>
      <c r="AM176" s="420">
        <f>IF( $F176=0,0,((($F176/$E$175)*'PLAN DE ADQUISICIONES'!AI$65)*($G176/$F176)))</f>
        <v>0</v>
      </c>
      <c r="AN176" s="420">
        <f>IF( $F176=0,0,((($F176/$E$175)*'PLAN DE ADQUISICIONES'!AJ$65)*($G176/$F176)))</f>
        <v>0</v>
      </c>
      <c r="AO176" s="420">
        <f>IF( $F176=0,0,((($F176/$E$175)*'PLAN DE ADQUISICIONES'!AK$65)*($G176/$F176)))</f>
        <v>0</v>
      </c>
      <c r="AP176" s="420">
        <f>IF( $F176=0,0,((($F176/$E$175)*'PLAN DE ADQUISICIONES'!AL$65)*($G176/$F176)))</f>
        <v>0</v>
      </c>
      <c r="AQ176" s="420">
        <f>IF( $F176=0,0,((($F176/$E$175)*'PLAN DE ADQUISICIONES'!AM$65)*($G176/$F176)))</f>
        <v>0</v>
      </c>
      <c r="AR176" s="420">
        <f>IF( $F176=0,0,((($F176/$E$175)*'PLAN DE ADQUISICIONES'!AN$65)*($G176/$F176)))</f>
        <v>0</v>
      </c>
      <c r="AS176" s="420">
        <f>IF( $F176=0,0,((($F176/$E$175)*'PLAN DE ADQUISICIONES'!AO$65)*($G176/$F176)))</f>
        <v>0</v>
      </c>
      <c r="AT176" s="423">
        <f>AH176+AI176+AJ176+AK176+AL176+AM176+AN176+AO176+AP176+AQ176+AR176+AS176</f>
        <v>0</v>
      </c>
      <c r="AU176" s="426">
        <f>AS176+AR176+AQ176+AP176+AO176+AN176+AM176+AL176+AK176+AJ176+AI176+AH176+AF176+AE176+AD176+AC176+AB176+AA176+Z176+Y176+X176+W176+V176+U176+S176+R176+Q176+P176+O176+N176+M176+L176+K176+J176+I176+H176</f>
        <v>0</v>
      </c>
      <c r="AV176" s="392">
        <f t="shared" si="40"/>
        <v>0</v>
      </c>
    </row>
    <row r="177" spans="2:48" s="60" customFormat="1" ht="12.75" customHeight="1" x14ac:dyDescent="0.25">
      <c r="B177" s="416" t="str">
        <f>+'FORMATO COSTEO C2'!C378</f>
        <v>2.3.2.2</v>
      </c>
      <c r="C177" s="417" t="str">
        <f>+'FORMATO COSTEO C2'!B378</f>
        <v>Categoría de gasto</v>
      </c>
      <c r="D177" s="428"/>
      <c r="E177" s="429"/>
      <c r="F177" s="420">
        <f>+'FORMATO COSTEO C2'!G378</f>
        <v>0</v>
      </c>
      <c r="G177" s="423">
        <f>+'FORMATO COSTEO C2'!O378</f>
        <v>0</v>
      </c>
      <c r="H177" s="424">
        <f>IF( $F177=0,0,((($F177/$E$175)*'PLAN DE ADQUISICIONES'!F$65)*($G177/$F177)))</f>
        <v>0</v>
      </c>
      <c r="I177" s="420">
        <f>IF( $F177=0,0,((($F177/$E$175)*'PLAN DE ADQUISICIONES'!G$65)*($G177/$F177)))</f>
        <v>0</v>
      </c>
      <c r="J177" s="420">
        <f>IF( $F177=0,0,((($F177/$E$175)*'PLAN DE ADQUISICIONES'!H$65)*($G177/$F177)))</f>
        <v>0</v>
      </c>
      <c r="K177" s="420">
        <f>IF( $F177=0,0,((($F177/$E$175)*'PLAN DE ADQUISICIONES'!I$65)*($G177/$F177)))</f>
        <v>0</v>
      </c>
      <c r="L177" s="420">
        <f>IF( $F177=0,0,((($F177/$E$175)*'PLAN DE ADQUISICIONES'!J$65)*($G177/$F177)))</f>
        <v>0</v>
      </c>
      <c r="M177" s="420">
        <f>IF( $F177=0,0,((($F177/$E$175)*'PLAN DE ADQUISICIONES'!K$65)*($G177/$F177)))</f>
        <v>0</v>
      </c>
      <c r="N177" s="420">
        <f>IF( $F177=0,0,((($F177/$E$175)*'PLAN DE ADQUISICIONES'!L$65)*($G177/$F177)))</f>
        <v>0</v>
      </c>
      <c r="O177" s="420">
        <f>IF( $F177=0,0,((($F177/$E$175)*'PLAN DE ADQUISICIONES'!M$65)*($G177/$F177)))</f>
        <v>0</v>
      </c>
      <c r="P177" s="420">
        <f>IF( $F177=0,0,((($F177/$E$175)*'PLAN DE ADQUISICIONES'!N$65)*($G177/$F177)))</f>
        <v>0</v>
      </c>
      <c r="Q177" s="420">
        <f>IF( $F177=0,0,((($F177/$E$175)*'PLAN DE ADQUISICIONES'!O$65)*($G177/$F177)))</f>
        <v>0</v>
      </c>
      <c r="R177" s="420">
        <f>IF( $F177=0,0,((($F177/$E$175)*'PLAN DE ADQUISICIONES'!P$65)*($G177/$F177)))</f>
        <v>0</v>
      </c>
      <c r="S177" s="420">
        <f>IF( $F177=0,0,((($F177/$E$175)*'PLAN DE ADQUISICIONES'!Q$65)*($G177/$F177)))</f>
        <v>0</v>
      </c>
      <c r="T177" s="421">
        <f>H177+I177+J177+K177+L177+M177+N177+O177+P177+Q177+R177+S177</f>
        <v>0</v>
      </c>
      <c r="U177" s="425">
        <f>IF( $F177=0,0,((($F177/$E$175)*'PLAN DE ADQUISICIONES'!R$65)*($G177/$F177)))</f>
        <v>0</v>
      </c>
      <c r="V177" s="420">
        <f>IF( $F177=0,0,((($F177/$E$175)*'PLAN DE ADQUISICIONES'!S$65)*($G177/$F177)))</f>
        <v>0</v>
      </c>
      <c r="W177" s="420">
        <f>IF( $F177=0,0,((($F177/$E$175)*'PLAN DE ADQUISICIONES'!T$65)*($G177/$F177)))</f>
        <v>0</v>
      </c>
      <c r="X177" s="420">
        <f>IF( $F177=0,0,((($F177/$E$175)*'PLAN DE ADQUISICIONES'!U$65)*($G177/$F177)))</f>
        <v>0</v>
      </c>
      <c r="Y177" s="420">
        <f>IF( $F177=0,0,((($F177/$E$175)*'PLAN DE ADQUISICIONES'!V$65)*($G177/$F177)))</f>
        <v>0</v>
      </c>
      <c r="Z177" s="420">
        <f>IF( $F177=0,0,((($F177/$E$175)*'PLAN DE ADQUISICIONES'!W$65)*($G177/$F177)))</f>
        <v>0</v>
      </c>
      <c r="AA177" s="420">
        <f>IF( $F177=0,0,((($F177/$E$175)*'PLAN DE ADQUISICIONES'!X$65)*($G177/$F177)))</f>
        <v>0</v>
      </c>
      <c r="AB177" s="420">
        <f>IF( $F177=0,0,((($F177/$E$175)*'PLAN DE ADQUISICIONES'!Y$65)*($G177/$F177)))</f>
        <v>0</v>
      </c>
      <c r="AC177" s="420">
        <f>IF( $F177=0,0,((($F177/$E$175)*'PLAN DE ADQUISICIONES'!Z$65)*($G177/$F177)))</f>
        <v>0</v>
      </c>
      <c r="AD177" s="420">
        <f>IF( $F177=0,0,((($F177/$E$175)*'PLAN DE ADQUISICIONES'!AA$65)*($G177/$F177)))</f>
        <v>0</v>
      </c>
      <c r="AE177" s="420">
        <f>IF( $F177=0,0,((($F177/$E$175)*'PLAN DE ADQUISICIONES'!AB$65)*($G177/$F177)))</f>
        <v>0</v>
      </c>
      <c r="AF177" s="420">
        <f>IF( $F177=0,0,((($F177/$E$175)*'PLAN DE ADQUISICIONES'!AC$65)*($G177/$F177)))</f>
        <v>0</v>
      </c>
      <c r="AG177" s="423">
        <f>U177+V177+W177+X177+Y177+Z177+AA177+AB177+AC177+AD177+AE177+AF177</f>
        <v>0</v>
      </c>
      <c r="AH177" s="424">
        <f>IF( $F177=0,0,((($F177/$E$175)*'PLAN DE ADQUISICIONES'!AD$65)*($G177/$F177)))</f>
        <v>0</v>
      </c>
      <c r="AI177" s="420">
        <f>IF( $F177=0,0,((($F177/$E$175)*'PLAN DE ADQUISICIONES'!AE$65)*($G177/$F177)))</f>
        <v>0</v>
      </c>
      <c r="AJ177" s="420">
        <f>IF( $F177=0,0,((($F177/$E$175)*'PLAN DE ADQUISICIONES'!AF$65)*($G177/$F177)))</f>
        <v>0</v>
      </c>
      <c r="AK177" s="420">
        <f>IF( $F177=0,0,((($F177/$E$175)*'PLAN DE ADQUISICIONES'!AG$65)*($G177/$F177)))</f>
        <v>0</v>
      </c>
      <c r="AL177" s="420">
        <f>IF( $F177=0,0,((($F177/$E$175)*'PLAN DE ADQUISICIONES'!AH$65)*($G177/$F177)))</f>
        <v>0</v>
      </c>
      <c r="AM177" s="420">
        <f>IF( $F177=0,0,((($F177/$E$175)*'PLAN DE ADQUISICIONES'!AI$65)*($G177/$F177)))</f>
        <v>0</v>
      </c>
      <c r="AN177" s="420">
        <f>IF( $F177=0,0,((($F177/$E$175)*'PLAN DE ADQUISICIONES'!AJ$65)*($G177/$F177)))</f>
        <v>0</v>
      </c>
      <c r="AO177" s="420">
        <f>IF( $F177=0,0,((($F177/$E$175)*'PLAN DE ADQUISICIONES'!AK$65)*($G177/$F177)))</f>
        <v>0</v>
      </c>
      <c r="AP177" s="420">
        <f>IF( $F177=0,0,((($F177/$E$175)*'PLAN DE ADQUISICIONES'!AL$65)*($G177/$F177)))</f>
        <v>0</v>
      </c>
      <c r="AQ177" s="420">
        <f>IF( $F177=0,0,((($F177/$E$175)*'PLAN DE ADQUISICIONES'!AM$65)*($G177/$F177)))</f>
        <v>0</v>
      </c>
      <c r="AR177" s="420">
        <f>IF( $F177=0,0,((($F177/$E$175)*'PLAN DE ADQUISICIONES'!AN$65)*($G177/$F177)))</f>
        <v>0</v>
      </c>
      <c r="AS177" s="420">
        <f>IF( $F177=0,0,((($F177/$E$175)*'PLAN DE ADQUISICIONES'!AO$65)*($G177/$F177)))</f>
        <v>0</v>
      </c>
      <c r="AT177" s="423">
        <f>AH177+AI177+AJ177+AK177+AL177+AM177+AN177+AO177+AP177+AQ177+AR177+AS177</f>
        <v>0</v>
      </c>
      <c r="AU177" s="426">
        <f>AS177+AR177+AQ177+AP177+AO177+AN177+AM177+AL177+AK177+AJ177+AI177+AH177+AF177+AE177+AD177+AC177+AB177+AA177+Z177+Y177+X177+W177+V177+U177+S177+R177+Q177+P177+O177+N177+M177+L177+K177+J177+I177+H177</f>
        <v>0</v>
      </c>
      <c r="AV177" s="392">
        <f t="shared" si="40"/>
        <v>0</v>
      </c>
    </row>
    <row r="178" spans="2:48" s="60" customFormat="1" ht="12.75" customHeight="1" x14ac:dyDescent="0.25">
      <c r="B178" s="416" t="str">
        <f>+'FORMATO COSTEO C2'!C384</f>
        <v>2.3.2.3</v>
      </c>
      <c r="C178" s="417" t="str">
        <f>+'FORMATO COSTEO C2'!B384</f>
        <v>Categoría de gasto</v>
      </c>
      <c r="D178" s="428"/>
      <c r="E178" s="429"/>
      <c r="F178" s="420">
        <f>+'FORMATO COSTEO C2'!G384</f>
        <v>0</v>
      </c>
      <c r="G178" s="423">
        <f>+'FORMATO COSTEO C2'!O384</f>
        <v>0</v>
      </c>
      <c r="H178" s="424">
        <f>IF( $F178=0,0,((($F178/$E$175)*'PLAN DE ADQUISICIONES'!F$65)*($G178/$F178)))</f>
        <v>0</v>
      </c>
      <c r="I178" s="420">
        <f>IF( $F178=0,0,((($F178/$E$175)*'PLAN DE ADQUISICIONES'!G$65)*($G178/$F178)))</f>
        <v>0</v>
      </c>
      <c r="J178" s="420">
        <f>IF( $F178=0,0,((($F178/$E$175)*'PLAN DE ADQUISICIONES'!H$65)*($G178/$F178)))</f>
        <v>0</v>
      </c>
      <c r="K178" s="420">
        <f>IF( $F178=0,0,((($F178/$E$175)*'PLAN DE ADQUISICIONES'!I$65)*($G178/$F178)))</f>
        <v>0</v>
      </c>
      <c r="L178" s="420">
        <f>IF( $F178=0,0,((($F178/$E$175)*'PLAN DE ADQUISICIONES'!J$65)*($G178/$F178)))</f>
        <v>0</v>
      </c>
      <c r="M178" s="420">
        <f>IF( $F178=0,0,((($F178/$E$175)*'PLAN DE ADQUISICIONES'!K$65)*($G178/$F178)))</f>
        <v>0</v>
      </c>
      <c r="N178" s="420">
        <f>IF( $F178=0,0,((($F178/$E$175)*'PLAN DE ADQUISICIONES'!L$65)*($G178/$F178)))</f>
        <v>0</v>
      </c>
      <c r="O178" s="420">
        <f>IF( $F178=0,0,((($F178/$E$175)*'PLAN DE ADQUISICIONES'!M$65)*($G178/$F178)))</f>
        <v>0</v>
      </c>
      <c r="P178" s="420">
        <f>IF( $F178=0,0,((($F178/$E$175)*'PLAN DE ADQUISICIONES'!N$65)*($G178/$F178)))</f>
        <v>0</v>
      </c>
      <c r="Q178" s="420">
        <f>IF( $F178=0,0,((($F178/$E$175)*'PLAN DE ADQUISICIONES'!O$65)*($G178/$F178)))</f>
        <v>0</v>
      </c>
      <c r="R178" s="420">
        <f>IF( $F178=0,0,((($F178/$E$175)*'PLAN DE ADQUISICIONES'!P$65)*($G178/$F178)))</f>
        <v>0</v>
      </c>
      <c r="S178" s="420">
        <f>IF( $F178=0,0,((($F178/$E$175)*'PLAN DE ADQUISICIONES'!Q$65)*($G178/$F178)))</f>
        <v>0</v>
      </c>
      <c r="T178" s="421">
        <f>H178+I178+J178+K178+L178+M178+N178+O178+P178+Q178+R178+S178</f>
        <v>0</v>
      </c>
      <c r="U178" s="425">
        <f>IF( $F178=0,0,((($F178/$E$175)*'PLAN DE ADQUISICIONES'!R$65)*($G178/$F178)))</f>
        <v>0</v>
      </c>
      <c r="V178" s="420">
        <f>IF( $F178=0,0,((($F178/$E$175)*'PLAN DE ADQUISICIONES'!S$65)*($G178/$F178)))</f>
        <v>0</v>
      </c>
      <c r="W178" s="420">
        <f>IF( $F178=0,0,((($F178/$E$175)*'PLAN DE ADQUISICIONES'!T$65)*($G178/$F178)))</f>
        <v>0</v>
      </c>
      <c r="X178" s="420">
        <f>IF( $F178=0,0,((($F178/$E$175)*'PLAN DE ADQUISICIONES'!U$65)*($G178/$F178)))</f>
        <v>0</v>
      </c>
      <c r="Y178" s="420">
        <f>IF( $F178=0,0,((($F178/$E$175)*'PLAN DE ADQUISICIONES'!V$65)*($G178/$F178)))</f>
        <v>0</v>
      </c>
      <c r="Z178" s="420">
        <f>IF( $F178=0,0,((($F178/$E$175)*'PLAN DE ADQUISICIONES'!W$65)*($G178/$F178)))</f>
        <v>0</v>
      </c>
      <c r="AA178" s="420">
        <f>IF( $F178=0,0,((($F178/$E$175)*'PLAN DE ADQUISICIONES'!X$65)*($G178/$F178)))</f>
        <v>0</v>
      </c>
      <c r="AB178" s="420">
        <f>IF( $F178=0,0,((($F178/$E$175)*'PLAN DE ADQUISICIONES'!Y$65)*($G178/$F178)))</f>
        <v>0</v>
      </c>
      <c r="AC178" s="420">
        <f>IF( $F178=0,0,((($F178/$E$175)*'PLAN DE ADQUISICIONES'!Z$65)*($G178/$F178)))</f>
        <v>0</v>
      </c>
      <c r="AD178" s="420">
        <f>IF( $F178=0,0,((($F178/$E$175)*'PLAN DE ADQUISICIONES'!AA$65)*($G178/$F178)))</f>
        <v>0</v>
      </c>
      <c r="AE178" s="420">
        <f>IF( $F178=0,0,((($F178/$E$175)*'PLAN DE ADQUISICIONES'!AB$65)*($G178/$F178)))</f>
        <v>0</v>
      </c>
      <c r="AF178" s="420">
        <f>IF( $F178=0,0,((($F178/$E$175)*'PLAN DE ADQUISICIONES'!AC$65)*($G178/$F178)))</f>
        <v>0</v>
      </c>
      <c r="AG178" s="423">
        <f>U178+V178+W178+X178+Y178+Z178+AA178+AB178+AC178+AD178+AE178+AF178</f>
        <v>0</v>
      </c>
      <c r="AH178" s="424">
        <f>IF( $F178=0,0,((($F178/$E$175)*'PLAN DE ADQUISICIONES'!AD$65)*($G178/$F178)))</f>
        <v>0</v>
      </c>
      <c r="AI178" s="420">
        <f>IF( $F178=0,0,((($F178/$E$175)*'PLAN DE ADQUISICIONES'!AE$65)*($G178/$F178)))</f>
        <v>0</v>
      </c>
      <c r="AJ178" s="420">
        <f>IF( $F178=0,0,((($F178/$E$175)*'PLAN DE ADQUISICIONES'!AF$65)*($G178/$F178)))</f>
        <v>0</v>
      </c>
      <c r="AK178" s="420">
        <f>IF( $F178=0,0,((($F178/$E$175)*'PLAN DE ADQUISICIONES'!AG$65)*($G178/$F178)))</f>
        <v>0</v>
      </c>
      <c r="AL178" s="420">
        <f>IF( $F178=0,0,((($F178/$E$175)*'PLAN DE ADQUISICIONES'!AH$65)*($G178/$F178)))</f>
        <v>0</v>
      </c>
      <c r="AM178" s="420">
        <f>IF( $F178=0,0,((($F178/$E$175)*'PLAN DE ADQUISICIONES'!AI$65)*($G178/$F178)))</f>
        <v>0</v>
      </c>
      <c r="AN178" s="420">
        <f>IF( $F178=0,0,((($F178/$E$175)*'PLAN DE ADQUISICIONES'!AJ$65)*($G178/$F178)))</f>
        <v>0</v>
      </c>
      <c r="AO178" s="420">
        <f>IF( $F178=0,0,((($F178/$E$175)*'PLAN DE ADQUISICIONES'!AK$65)*($G178/$F178)))</f>
        <v>0</v>
      </c>
      <c r="AP178" s="420">
        <f>IF( $F178=0,0,((($F178/$E$175)*'PLAN DE ADQUISICIONES'!AL$65)*($G178/$F178)))</f>
        <v>0</v>
      </c>
      <c r="AQ178" s="420">
        <f>IF( $F178=0,0,((($F178/$E$175)*'PLAN DE ADQUISICIONES'!AM$65)*($G178/$F178)))</f>
        <v>0</v>
      </c>
      <c r="AR178" s="420">
        <f>IF( $F178=0,0,((($F178/$E$175)*'PLAN DE ADQUISICIONES'!AN$65)*($G178/$F178)))</f>
        <v>0</v>
      </c>
      <c r="AS178" s="420">
        <f>IF( $F178=0,0,((($F178/$E$175)*'PLAN DE ADQUISICIONES'!AO$65)*($G178/$F178)))</f>
        <v>0</v>
      </c>
      <c r="AT178" s="423">
        <f>AH178+AI178+AJ178+AK178+AL178+AM178+AN178+AO178+AP178+AQ178+AR178+AS178</f>
        <v>0</v>
      </c>
      <c r="AU178" s="426">
        <f>AS178+AR178+AQ178+AP178+AO178+AN178+AM178+AL178+AK178+AJ178+AI178+AH178+AF178+AE178+AD178+AC178+AB178+AA178+Z178+Y178+X178+W178+V178+U178+S178+R178+Q178+P178+O178+N178+M178+L178+K178+J178+I178+H178</f>
        <v>0</v>
      </c>
      <c r="AV178" s="392">
        <f t="shared" si="40"/>
        <v>0</v>
      </c>
    </row>
    <row r="179" spans="2:48" s="60" customFormat="1" ht="12.75" customHeight="1" x14ac:dyDescent="0.25">
      <c r="B179" s="416" t="str">
        <f>+'FORMATO COSTEO C2'!C390</f>
        <v>2.3.2.4</v>
      </c>
      <c r="C179" s="417" t="str">
        <f>+'FORMATO COSTEO C2'!B390</f>
        <v>Categoría de gasto</v>
      </c>
      <c r="D179" s="428"/>
      <c r="E179" s="429"/>
      <c r="F179" s="420">
        <f>+'FORMATO COSTEO C2'!G390</f>
        <v>0</v>
      </c>
      <c r="G179" s="423">
        <f>+'FORMATO COSTEO C2'!O390</f>
        <v>0</v>
      </c>
      <c r="H179" s="424">
        <f>IF( $F179=0,0,((($F179/$E$175)*'PLAN DE ADQUISICIONES'!F$65)*($G179/$F179)))</f>
        <v>0</v>
      </c>
      <c r="I179" s="420">
        <f>IF( $F179=0,0,((($F179/$E$175)*'PLAN DE ADQUISICIONES'!G$65)*($G179/$F179)))</f>
        <v>0</v>
      </c>
      <c r="J179" s="420">
        <f>IF( $F179=0,0,((($F179/$E$175)*'PLAN DE ADQUISICIONES'!H$65)*($G179/$F179)))</f>
        <v>0</v>
      </c>
      <c r="K179" s="420">
        <f>IF( $F179=0,0,((($F179/$E$175)*'PLAN DE ADQUISICIONES'!I$65)*($G179/$F179)))</f>
        <v>0</v>
      </c>
      <c r="L179" s="420">
        <f>IF( $F179=0,0,((($F179/$E$175)*'PLAN DE ADQUISICIONES'!J$65)*($G179/$F179)))</f>
        <v>0</v>
      </c>
      <c r="M179" s="420">
        <f>IF( $F179=0,0,((($F179/$E$175)*'PLAN DE ADQUISICIONES'!K$65)*($G179/$F179)))</f>
        <v>0</v>
      </c>
      <c r="N179" s="420">
        <f>IF( $F179=0,0,((($F179/$E$175)*'PLAN DE ADQUISICIONES'!L$65)*($G179/$F179)))</f>
        <v>0</v>
      </c>
      <c r="O179" s="420">
        <f>IF( $F179=0,0,((($F179/$E$175)*'PLAN DE ADQUISICIONES'!M$65)*($G179/$F179)))</f>
        <v>0</v>
      </c>
      <c r="P179" s="420">
        <f>IF( $F179=0,0,((($F179/$E$175)*'PLAN DE ADQUISICIONES'!N$65)*($G179/$F179)))</f>
        <v>0</v>
      </c>
      <c r="Q179" s="420">
        <f>IF( $F179=0,0,((($F179/$E$175)*'PLAN DE ADQUISICIONES'!O$65)*($G179/$F179)))</f>
        <v>0</v>
      </c>
      <c r="R179" s="420">
        <f>IF( $F179=0,0,((($F179/$E$175)*'PLAN DE ADQUISICIONES'!P$65)*($G179/$F179)))</f>
        <v>0</v>
      </c>
      <c r="S179" s="420">
        <f>IF( $F179=0,0,((($F179/$E$175)*'PLAN DE ADQUISICIONES'!Q$65)*($G179/$F179)))</f>
        <v>0</v>
      </c>
      <c r="T179" s="421">
        <f>H179+I179+J179+K179+L179+M179+N179+O179+P179+Q179+R179+S179</f>
        <v>0</v>
      </c>
      <c r="U179" s="425">
        <f>IF( $F179=0,0,((($F179/$E$175)*'PLAN DE ADQUISICIONES'!R$65)*($G179/$F179)))</f>
        <v>0</v>
      </c>
      <c r="V179" s="420">
        <f>IF( $F179=0,0,((($F179/$E$175)*'PLAN DE ADQUISICIONES'!S$65)*($G179/$F179)))</f>
        <v>0</v>
      </c>
      <c r="W179" s="420">
        <f>IF( $F179=0,0,((($F179/$E$175)*'PLAN DE ADQUISICIONES'!T$65)*($G179/$F179)))</f>
        <v>0</v>
      </c>
      <c r="X179" s="420">
        <f>IF( $F179=0,0,((($F179/$E$175)*'PLAN DE ADQUISICIONES'!U$65)*($G179/$F179)))</f>
        <v>0</v>
      </c>
      <c r="Y179" s="420">
        <f>IF( $F179=0,0,((($F179/$E$175)*'PLAN DE ADQUISICIONES'!V$65)*($G179/$F179)))</f>
        <v>0</v>
      </c>
      <c r="Z179" s="420">
        <f>IF( $F179=0,0,((($F179/$E$175)*'PLAN DE ADQUISICIONES'!W$65)*($G179/$F179)))</f>
        <v>0</v>
      </c>
      <c r="AA179" s="420">
        <f>IF( $F179=0,0,((($F179/$E$175)*'PLAN DE ADQUISICIONES'!X$65)*($G179/$F179)))</f>
        <v>0</v>
      </c>
      <c r="AB179" s="420">
        <f>IF( $F179=0,0,((($F179/$E$175)*'PLAN DE ADQUISICIONES'!Y$65)*($G179/$F179)))</f>
        <v>0</v>
      </c>
      <c r="AC179" s="420">
        <f>IF( $F179=0,0,((($F179/$E$175)*'PLAN DE ADQUISICIONES'!Z$65)*($G179/$F179)))</f>
        <v>0</v>
      </c>
      <c r="AD179" s="420">
        <f>IF( $F179=0,0,((($F179/$E$175)*'PLAN DE ADQUISICIONES'!AA$65)*($G179/$F179)))</f>
        <v>0</v>
      </c>
      <c r="AE179" s="420">
        <f>IF( $F179=0,0,((($F179/$E$175)*'PLAN DE ADQUISICIONES'!AB$65)*($G179/$F179)))</f>
        <v>0</v>
      </c>
      <c r="AF179" s="420">
        <f>IF( $F179=0,0,((($F179/$E$175)*'PLAN DE ADQUISICIONES'!AC$65)*($G179/$F179)))</f>
        <v>0</v>
      </c>
      <c r="AG179" s="423">
        <f>U179+V179+W179+X179+Y179+Z179+AA179+AB179+AC179+AD179+AE179+AF179</f>
        <v>0</v>
      </c>
      <c r="AH179" s="424">
        <f>IF( $F179=0,0,((($F179/$E$175)*'PLAN DE ADQUISICIONES'!AD$65)*($G179/$F179)))</f>
        <v>0</v>
      </c>
      <c r="AI179" s="420">
        <f>IF( $F179=0,0,((($F179/$E$175)*'PLAN DE ADQUISICIONES'!AE$65)*($G179/$F179)))</f>
        <v>0</v>
      </c>
      <c r="AJ179" s="420">
        <f>IF( $F179=0,0,((($F179/$E$175)*'PLAN DE ADQUISICIONES'!AF$65)*($G179/$F179)))</f>
        <v>0</v>
      </c>
      <c r="AK179" s="420">
        <f>IF( $F179=0,0,((($F179/$E$175)*'PLAN DE ADQUISICIONES'!AG$65)*($G179/$F179)))</f>
        <v>0</v>
      </c>
      <c r="AL179" s="420">
        <f>IF( $F179=0,0,((($F179/$E$175)*'PLAN DE ADQUISICIONES'!AH$65)*($G179/$F179)))</f>
        <v>0</v>
      </c>
      <c r="AM179" s="420">
        <f>IF( $F179=0,0,((($F179/$E$175)*'PLAN DE ADQUISICIONES'!AI$65)*($G179/$F179)))</f>
        <v>0</v>
      </c>
      <c r="AN179" s="420">
        <f>IF( $F179=0,0,((($F179/$E$175)*'PLAN DE ADQUISICIONES'!AJ$65)*($G179/$F179)))</f>
        <v>0</v>
      </c>
      <c r="AO179" s="420">
        <f>IF( $F179=0,0,((($F179/$E$175)*'PLAN DE ADQUISICIONES'!AK$65)*($G179/$F179)))</f>
        <v>0</v>
      </c>
      <c r="AP179" s="420">
        <f>IF( $F179=0,0,((($F179/$E$175)*'PLAN DE ADQUISICIONES'!AL$65)*($G179/$F179)))</f>
        <v>0</v>
      </c>
      <c r="AQ179" s="420">
        <f>IF( $F179=0,0,((($F179/$E$175)*'PLAN DE ADQUISICIONES'!AM$65)*($G179/$F179)))</f>
        <v>0</v>
      </c>
      <c r="AR179" s="420">
        <f>IF( $F179=0,0,((($F179/$E$175)*'PLAN DE ADQUISICIONES'!AN$65)*($G179/$F179)))</f>
        <v>0</v>
      </c>
      <c r="AS179" s="420">
        <f>IF( $F179=0,0,((($F179/$E$175)*'PLAN DE ADQUISICIONES'!AO$65)*($G179/$F179)))</f>
        <v>0</v>
      </c>
      <c r="AT179" s="423">
        <f>AH179+AI179+AJ179+AK179+AL179+AM179+AN179+AO179+AP179+AQ179+AR179+AS179</f>
        <v>0</v>
      </c>
      <c r="AU179" s="426">
        <f>AS179+AR179+AQ179+AP179+AO179+AN179+AM179+AL179+AK179+AJ179+AI179+AH179+AF179+AE179+AD179+AC179+AB179+AA179+Z179+Y179+X179+W179+V179+U179+S179+R179+Q179+P179+O179+N179+M179+L179+K179+J179+I179+H179</f>
        <v>0</v>
      </c>
      <c r="AV179" s="392">
        <f t="shared" si="40"/>
        <v>0</v>
      </c>
    </row>
    <row r="180" spans="2:48" s="60" customFormat="1" ht="12.75" customHeight="1" x14ac:dyDescent="0.25">
      <c r="B180" s="416" t="str">
        <f>+'FORMATO COSTEO C2'!C396</f>
        <v>2.3.2.5</v>
      </c>
      <c r="C180" s="417" t="str">
        <f>+'FORMATO COSTEO C2'!B396</f>
        <v>Categoría de gasto</v>
      </c>
      <c r="D180" s="428"/>
      <c r="E180" s="429"/>
      <c r="F180" s="420">
        <f>+'FORMATO COSTEO C2'!G396</f>
        <v>0</v>
      </c>
      <c r="G180" s="423">
        <f>+'FORMATO COSTEO C2'!O396</f>
        <v>0</v>
      </c>
      <c r="H180" s="424">
        <f>IF( $F180=0,0,((($F180/$E$175)*'PLAN DE ADQUISICIONES'!F$65)*($G180/$F180)))</f>
        <v>0</v>
      </c>
      <c r="I180" s="420">
        <f>IF( $F180=0,0,((($F180/$E$175)*'PLAN DE ADQUISICIONES'!G$65)*($G180/$F180)))</f>
        <v>0</v>
      </c>
      <c r="J180" s="420">
        <f>IF( $F180=0,0,((($F180/$E$175)*'PLAN DE ADQUISICIONES'!H$65)*($G180/$F180)))</f>
        <v>0</v>
      </c>
      <c r="K180" s="420">
        <f>IF( $F180=0,0,((($F180/$E$175)*'PLAN DE ADQUISICIONES'!I$65)*($G180/$F180)))</f>
        <v>0</v>
      </c>
      <c r="L180" s="420">
        <f>IF( $F180=0,0,((($F180/$E$175)*'PLAN DE ADQUISICIONES'!J$65)*($G180/$F180)))</f>
        <v>0</v>
      </c>
      <c r="M180" s="420">
        <f>IF( $F180=0,0,((($F180/$E$175)*'PLAN DE ADQUISICIONES'!K$65)*($G180/$F180)))</f>
        <v>0</v>
      </c>
      <c r="N180" s="420">
        <f>IF( $F180=0,0,((($F180/$E$175)*'PLAN DE ADQUISICIONES'!L$65)*($G180/$F180)))</f>
        <v>0</v>
      </c>
      <c r="O180" s="420">
        <f>IF( $F180=0,0,((($F180/$E$175)*'PLAN DE ADQUISICIONES'!M$65)*($G180/$F180)))</f>
        <v>0</v>
      </c>
      <c r="P180" s="420">
        <f>IF( $F180=0,0,((($F180/$E$175)*'PLAN DE ADQUISICIONES'!N$65)*($G180/$F180)))</f>
        <v>0</v>
      </c>
      <c r="Q180" s="420">
        <f>IF( $F180=0,0,((($F180/$E$175)*'PLAN DE ADQUISICIONES'!O$65)*($G180/$F180)))</f>
        <v>0</v>
      </c>
      <c r="R180" s="420">
        <f>IF( $F180=0,0,((($F180/$E$175)*'PLAN DE ADQUISICIONES'!P$65)*($G180/$F180)))</f>
        <v>0</v>
      </c>
      <c r="S180" s="420">
        <f>IF( $F180=0,0,((($F180/$E$175)*'PLAN DE ADQUISICIONES'!Q$65)*($G180/$F180)))</f>
        <v>0</v>
      </c>
      <c r="T180" s="421">
        <f>H180+I180+J180+K180+L180+M180+N180+O180+P180+Q180+R180+S180</f>
        <v>0</v>
      </c>
      <c r="U180" s="425">
        <f>IF( $F180=0,0,((($F180/$E$175)*'PLAN DE ADQUISICIONES'!R$65)*($G180/$F180)))</f>
        <v>0</v>
      </c>
      <c r="V180" s="420">
        <f>IF( $F180=0,0,((($F180/$E$175)*'PLAN DE ADQUISICIONES'!S$65)*($G180/$F180)))</f>
        <v>0</v>
      </c>
      <c r="W180" s="420">
        <f>IF( $F180=0,0,((($F180/$E$175)*'PLAN DE ADQUISICIONES'!T$65)*($G180/$F180)))</f>
        <v>0</v>
      </c>
      <c r="X180" s="420">
        <f>IF( $F180=0,0,((($F180/$E$175)*'PLAN DE ADQUISICIONES'!U$65)*($G180/$F180)))</f>
        <v>0</v>
      </c>
      <c r="Y180" s="420">
        <f>IF( $F180=0,0,((($F180/$E$175)*'PLAN DE ADQUISICIONES'!V$65)*($G180/$F180)))</f>
        <v>0</v>
      </c>
      <c r="Z180" s="420">
        <f>IF( $F180=0,0,((($F180/$E$175)*'PLAN DE ADQUISICIONES'!W$65)*($G180/$F180)))</f>
        <v>0</v>
      </c>
      <c r="AA180" s="420">
        <f>IF( $F180=0,0,((($F180/$E$175)*'PLAN DE ADQUISICIONES'!X$65)*($G180/$F180)))</f>
        <v>0</v>
      </c>
      <c r="AB180" s="420">
        <f>IF( $F180=0,0,((($F180/$E$175)*'PLAN DE ADQUISICIONES'!Y$65)*($G180/$F180)))</f>
        <v>0</v>
      </c>
      <c r="AC180" s="420">
        <f>IF( $F180=0,0,((($F180/$E$175)*'PLAN DE ADQUISICIONES'!Z$65)*($G180/$F180)))</f>
        <v>0</v>
      </c>
      <c r="AD180" s="420">
        <f>IF( $F180=0,0,((($F180/$E$175)*'PLAN DE ADQUISICIONES'!AA$65)*($G180/$F180)))</f>
        <v>0</v>
      </c>
      <c r="AE180" s="420">
        <f>IF( $F180=0,0,((($F180/$E$175)*'PLAN DE ADQUISICIONES'!AB$65)*($G180/$F180)))</f>
        <v>0</v>
      </c>
      <c r="AF180" s="420">
        <f>IF( $F180=0,0,((($F180/$E$175)*'PLAN DE ADQUISICIONES'!AC$65)*($G180/$F180)))</f>
        <v>0</v>
      </c>
      <c r="AG180" s="423">
        <f>U180+V180+W180+X180+Y180+Z180+AA180+AB180+AC180+AD180+AE180+AF180</f>
        <v>0</v>
      </c>
      <c r="AH180" s="424">
        <f>IF( $F180=0,0,((($F180/$E$175)*'PLAN DE ADQUISICIONES'!AD$65)*($G180/$F180)))</f>
        <v>0</v>
      </c>
      <c r="AI180" s="420">
        <f>IF( $F180=0,0,((($F180/$E$175)*'PLAN DE ADQUISICIONES'!AE$65)*($G180/$F180)))</f>
        <v>0</v>
      </c>
      <c r="AJ180" s="420">
        <f>IF( $F180=0,0,((($F180/$E$175)*'PLAN DE ADQUISICIONES'!AF$65)*($G180/$F180)))</f>
        <v>0</v>
      </c>
      <c r="AK180" s="420">
        <f>IF( $F180=0,0,((($F180/$E$175)*'PLAN DE ADQUISICIONES'!AG$65)*($G180/$F180)))</f>
        <v>0</v>
      </c>
      <c r="AL180" s="420">
        <f>IF( $F180=0,0,((($F180/$E$175)*'PLAN DE ADQUISICIONES'!AH$65)*($G180/$F180)))</f>
        <v>0</v>
      </c>
      <c r="AM180" s="420">
        <f>IF( $F180=0,0,((($F180/$E$175)*'PLAN DE ADQUISICIONES'!AI$65)*($G180/$F180)))</f>
        <v>0</v>
      </c>
      <c r="AN180" s="420">
        <f>IF( $F180=0,0,((($F180/$E$175)*'PLAN DE ADQUISICIONES'!AJ$65)*($G180/$F180)))</f>
        <v>0</v>
      </c>
      <c r="AO180" s="420">
        <f>IF( $F180=0,0,((($F180/$E$175)*'PLAN DE ADQUISICIONES'!AK$65)*($G180/$F180)))</f>
        <v>0</v>
      </c>
      <c r="AP180" s="420">
        <f>IF( $F180=0,0,((($F180/$E$175)*'PLAN DE ADQUISICIONES'!AL$65)*($G180/$F180)))</f>
        <v>0</v>
      </c>
      <c r="AQ180" s="420">
        <f>IF( $F180=0,0,((($F180/$E$175)*'PLAN DE ADQUISICIONES'!AM$65)*($G180/$F180)))</f>
        <v>0</v>
      </c>
      <c r="AR180" s="420">
        <f>IF( $F180=0,0,((($F180/$E$175)*'PLAN DE ADQUISICIONES'!AN$65)*($G180/$F180)))</f>
        <v>0</v>
      </c>
      <c r="AS180" s="420">
        <f>IF( $F180=0,0,((($F180/$E$175)*'PLAN DE ADQUISICIONES'!AO$65)*($G180/$F180)))</f>
        <v>0</v>
      </c>
      <c r="AT180" s="423">
        <f>AH180+AI180+AJ180+AK180+AL180+AM180+AN180+AO180+AP180+AQ180+AR180+AS180</f>
        <v>0</v>
      </c>
      <c r="AU180" s="426">
        <f>AS180+AR180+AQ180+AP180+AO180+AN180+AM180+AL180+AK180+AJ180+AI180+AH180+AF180+AE180+AD180+AC180+AB180+AA180+Z180+Y180+X180+W180+V180+U180+S180+R180+Q180+P180+O180+N180+M180+L180+K180+J180+I180+H180</f>
        <v>0</v>
      </c>
      <c r="AV180" s="392">
        <f t="shared" si="40"/>
        <v>0</v>
      </c>
    </row>
    <row r="181" spans="2:48" s="60" customFormat="1" ht="12.75" customHeight="1" x14ac:dyDescent="0.25">
      <c r="B181" s="406" t="str">
        <f>+'FORMATO COSTEO C2'!C402</f>
        <v>2.3.3</v>
      </c>
      <c r="C181" s="430">
        <f>+'FORMATO COSTEO C2'!B402</f>
        <v>0</v>
      </c>
      <c r="D181" s="408" t="str">
        <f>+'FORMATO COSTEO C2'!D402</f>
        <v>Unidad medida</v>
      </c>
      <c r="E181" s="409">
        <f>+'FORMATO COSTEO C2'!E402</f>
        <v>0</v>
      </c>
      <c r="F181" s="410">
        <f>SUM(F182:F186)</f>
        <v>0</v>
      </c>
      <c r="G181" s="413">
        <f t="shared" ref="G181:AS181" si="49">SUM(G182:G186)</f>
        <v>0</v>
      </c>
      <c r="H181" s="414">
        <f t="shared" si="49"/>
        <v>0</v>
      </c>
      <c r="I181" s="410">
        <f t="shared" si="49"/>
        <v>0</v>
      </c>
      <c r="J181" s="410">
        <f t="shared" si="49"/>
        <v>0</v>
      </c>
      <c r="K181" s="410">
        <f t="shared" si="49"/>
        <v>0</v>
      </c>
      <c r="L181" s="410">
        <f t="shared" si="49"/>
        <v>0</v>
      </c>
      <c r="M181" s="410">
        <f t="shared" si="49"/>
        <v>0</v>
      </c>
      <c r="N181" s="410">
        <f t="shared" si="49"/>
        <v>0</v>
      </c>
      <c r="O181" s="410">
        <f t="shared" si="49"/>
        <v>0</v>
      </c>
      <c r="P181" s="410">
        <f t="shared" si="49"/>
        <v>0</v>
      </c>
      <c r="Q181" s="410">
        <f t="shared" si="49"/>
        <v>0</v>
      </c>
      <c r="R181" s="410">
        <f t="shared" si="49"/>
        <v>0</v>
      </c>
      <c r="S181" s="410">
        <f t="shared" si="49"/>
        <v>0</v>
      </c>
      <c r="T181" s="411">
        <f>SUM(T182:T186)</f>
        <v>0</v>
      </c>
      <c r="U181" s="412">
        <f t="shared" si="49"/>
        <v>0</v>
      </c>
      <c r="V181" s="410">
        <f t="shared" si="49"/>
        <v>0</v>
      </c>
      <c r="W181" s="410">
        <f t="shared" si="49"/>
        <v>0</v>
      </c>
      <c r="X181" s="410">
        <f t="shared" si="49"/>
        <v>0</v>
      </c>
      <c r="Y181" s="410">
        <f t="shared" si="49"/>
        <v>0</v>
      </c>
      <c r="Z181" s="410">
        <f t="shared" si="49"/>
        <v>0</v>
      </c>
      <c r="AA181" s="410">
        <f t="shared" si="49"/>
        <v>0</v>
      </c>
      <c r="AB181" s="410">
        <f t="shared" si="49"/>
        <v>0</v>
      </c>
      <c r="AC181" s="410">
        <f t="shared" si="49"/>
        <v>0</v>
      </c>
      <c r="AD181" s="410">
        <f t="shared" si="49"/>
        <v>0</v>
      </c>
      <c r="AE181" s="410">
        <f t="shared" si="49"/>
        <v>0</v>
      </c>
      <c r="AF181" s="410">
        <f t="shared" si="49"/>
        <v>0</v>
      </c>
      <c r="AG181" s="413">
        <f t="shared" si="49"/>
        <v>0</v>
      </c>
      <c r="AH181" s="414">
        <f t="shared" si="49"/>
        <v>0</v>
      </c>
      <c r="AI181" s="410">
        <f t="shared" si="49"/>
        <v>0</v>
      </c>
      <c r="AJ181" s="410">
        <f t="shared" si="49"/>
        <v>0</v>
      </c>
      <c r="AK181" s="410">
        <f t="shared" si="49"/>
        <v>0</v>
      </c>
      <c r="AL181" s="410">
        <f t="shared" si="49"/>
        <v>0</v>
      </c>
      <c r="AM181" s="410">
        <f t="shared" si="49"/>
        <v>0</v>
      </c>
      <c r="AN181" s="410">
        <f t="shared" si="49"/>
        <v>0</v>
      </c>
      <c r="AO181" s="410">
        <f t="shared" si="49"/>
        <v>0</v>
      </c>
      <c r="AP181" s="410">
        <f t="shared" si="49"/>
        <v>0</v>
      </c>
      <c r="AQ181" s="410">
        <f t="shared" si="49"/>
        <v>0</v>
      </c>
      <c r="AR181" s="410">
        <f t="shared" si="49"/>
        <v>0</v>
      </c>
      <c r="AS181" s="410">
        <f t="shared" si="49"/>
        <v>0</v>
      </c>
      <c r="AT181" s="413">
        <f>SUM(AT182:AT186)</f>
        <v>0</v>
      </c>
      <c r="AU181" s="415">
        <f>SUM(AU182:AU186)</f>
        <v>0</v>
      </c>
      <c r="AV181" s="392">
        <f t="shared" si="40"/>
        <v>0</v>
      </c>
    </row>
    <row r="182" spans="2:48" s="60" customFormat="1" ht="12.75" customHeight="1" x14ac:dyDescent="0.25">
      <c r="B182" s="416" t="str">
        <f>+'FORMATO COSTEO C2'!C404</f>
        <v>2.3.3.1</v>
      </c>
      <c r="C182" s="417" t="str">
        <f>+'FORMATO COSTEO C2'!B404</f>
        <v>Categoría de gasto</v>
      </c>
      <c r="D182" s="428"/>
      <c r="E182" s="429"/>
      <c r="F182" s="420">
        <f>+'FORMATO COSTEO C2'!G404</f>
        <v>0</v>
      </c>
      <c r="G182" s="423">
        <f>+'FORMATO COSTEO C2'!O404</f>
        <v>0</v>
      </c>
      <c r="H182" s="560">
        <f>IF( $F182=0,0,((($F182/$E$181)*'PLAN DE ADQUISICIONES'!F$66)*($G182/$F182)))</f>
        <v>0</v>
      </c>
      <c r="I182" s="420">
        <f>IF( $F182=0,0,((($F182/$E$181)*'PLAN DE ADQUISICIONES'!G$66)*($G182/$F182)))</f>
        <v>0</v>
      </c>
      <c r="J182" s="420">
        <f>IF( $F182=0,0,((($F182/$E$181)*'PLAN DE ADQUISICIONES'!H$66)*($G182/$F182)))</f>
        <v>0</v>
      </c>
      <c r="K182" s="420">
        <f>IF( $F182=0,0,((($F182/$E$181)*'PLAN DE ADQUISICIONES'!I$66)*($G182/$F182)))</f>
        <v>0</v>
      </c>
      <c r="L182" s="420">
        <f>IF( $F182=0,0,((($F182/$E$181)*'PLAN DE ADQUISICIONES'!J$66)*($G182/$F182)))</f>
        <v>0</v>
      </c>
      <c r="M182" s="420">
        <f>IF( $F182=0,0,((($F182/$E$181)*'PLAN DE ADQUISICIONES'!K$66)*($G182/$F182)))</f>
        <v>0</v>
      </c>
      <c r="N182" s="420">
        <f>IF( $F182=0,0,((($F182/$E$181)*'PLAN DE ADQUISICIONES'!L$66)*($G182/$F182)))</f>
        <v>0</v>
      </c>
      <c r="O182" s="420">
        <f>IF( $F182=0,0,((($F182/$E$181)*'PLAN DE ADQUISICIONES'!M$66)*($G182/$F182)))</f>
        <v>0</v>
      </c>
      <c r="P182" s="420">
        <f>IF( $F182=0,0,((($F182/$E$181)*'PLAN DE ADQUISICIONES'!N$66)*($G182/$F182)))</f>
        <v>0</v>
      </c>
      <c r="Q182" s="420">
        <f>IF( $F182=0,0,((($F182/$E$181)*'PLAN DE ADQUISICIONES'!O$66)*($G182/$F182)))</f>
        <v>0</v>
      </c>
      <c r="R182" s="420">
        <f>IF( $F182=0,0,((($F182/$E$181)*'PLAN DE ADQUISICIONES'!P$66)*($G182/$F182)))</f>
        <v>0</v>
      </c>
      <c r="S182" s="420">
        <f>IF( $F182=0,0,((($F182/$E$181)*'PLAN DE ADQUISICIONES'!Q$66)*($G182/$F182)))</f>
        <v>0</v>
      </c>
      <c r="T182" s="421">
        <f>H182+I182+J182+K182+L182+M182+N182+O182+P182+Q182+R182+S182</f>
        <v>0</v>
      </c>
      <c r="U182" s="425">
        <f>IF( $F182=0,0,((($F182/$E$181)*'PLAN DE ADQUISICIONES'!R$66)*($G182/$F182)))</f>
        <v>0</v>
      </c>
      <c r="V182" s="420">
        <f>IF( $F182=0,0,((($F182/$E$181)*'PLAN DE ADQUISICIONES'!S$66)*($G182/$F182)))</f>
        <v>0</v>
      </c>
      <c r="W182" s="420">
        <f>IF( $F182=0,0,((($F182/$E$181)*'PLAN DE ADQUISICIONES'!T$66)*($G182/$F182)))</f>
        <v>0</v>
      </c>
      <c r="X182" s="420">
        <f>IF( $F182=0,0,((($F182/$E$181)*'PLAN DE ADQUISICIONES'!U$66)*($G182/$F182)))</f>
        <v>0</v>
      </c>
      <c r="Y182" s="420">
        <f>IF( $F182=0,0,((($F182/$E$181)*'PLAN DE ADQUISICIONES'!V$66)*($G182/$F182)))</f>
        <v>0</v>
      </c>
      <c r="Z182" s="420">
        <f>IF( $F182=0,0,((($F182/$E$181)*'PLAN DE ADQUISICIONES'!W$66)*($G182/$F182)))</f>
        <v>0</v>
      </c>
      <c r="AA182" s="420">
        <f>IF( $F182=0,0,((($F182/$E$181)*'PLAN DE ADQUISICIONES'!X$66)*($G182/$F182)))</f>
        <v>0</v>
      </c>
      <c r="AB182" s="420">
        <f>IF( $F182=0,0,((($F182/$E$181)*'PLAN DE ADQUISICIONES'!Y$66)*($G182/$F182)))</f>
        <v>0</v>
      </c>
      <c r="AC182" s="420">
        <f>IF( $F182=0,0,((($F182/$E$181)*'PLAN DE ADQUISICIONES'!Z$66)*($G182/$F182)))</f>
        <v>0</v>
      </c>
      <c r="AD182" s="420">
        <f>IF( $F182=0,0,((($F182/$E$181)*'PLAN DE ADQUISICIONES'!AA$66)*($G182/$F182)))</f>
        <v>0</v>
      </c>
      <c r="AE182" s="420">
        <f>IF( $F182=0,0,((($F182/$E$181)*'PLAN DE ADQUISICIONES'!AB$66)*($G182/$F182)))</f>
        <v>0</v>
      </c>
      <c r="AF182" s="420">
        <f>IF( $F182=0,0,((($F182/$E$181)*'PLAN DE ADQUISICIONES'!AC$66)*($G182/$F182)))</f>
        <v>0</v>
      </c>
      <c r="AG182" s="423">
        <f>U182+V182+W182+X182+Y182+Z182+AA182+AB182+AC182+AD182+AE182+AF182</f>
        <v>0</v>
      </c>
      <c r="AH182" s="424">
        <f>IF( $F182=0,0,((($F182/$E$181)*'PLAN DE ADQUISICIONES'!AD$66)*($G182/$F182)))</f>
        <v>0</v>
      </c>
      <c r="AI182" s="420">
        <f>IF( $F182=0,0,((($F182/$E$181)*'PLAN DE ADQUISICIONES'!AE$66)*($G182/$F182)))</f>
        <v>0</v>
      </c>
      <c r="AJ182" s="420">
        <f>IF( $F182=0,0,((($F182/$E$181)*'PLAN DE ADQUISICIONES'!AF$66)*($G182/$F182)))</f>
        <v>0</v>
      </c>
      <c r="AK182" s="420">
        <f>IF( $F182=0,0,((($F182/$E$181)*'PLAN DE ADQUISICIONES'!AG$66)*($G182/$F182)))</f>
        <v>0</v>
      </c>
      <c r="AL182" s="420">
        <f>IF( $F182=0,0,((($F182/$E$181)*'PLAN DE ADQUISICIONES'!AH$66)*($G182/$F182)))</f>
        <v>0</v>
      </c>
      <c r="AM182" s="420">
        <f>IF( $F182=0,0,((($F182/$E$181)*'PLAN DE ADQUISICIONES'!AI$66)*($G182/$F182)))</f>
        <v>0</v>
      </c>
      <c r="AN182" s="420">
        <f>IF( $F182=0,0,((($F182/$E$181)*'PLAN DE ADQUISICIONES'!AJ$66)*($G182/$F182)))</f>
        <v>0</v>
      </c>
      <c r="AO182" s="420">
        <f>IF( $F182=0,0,((($F182/$E$181)*'PLAN DE ADQUISICIONES'!AK$66)*($G182/$F182)))</f>
        <v>0</v>
      </c>
      <c r="AP182" s="420">
        <f>IF( $F182=0,0,((($F182/$E$181)*'PLAN DE ADQUISICIONES'!AL$66)*($G182/$F182)))</f>
        <v>0</v>
      </c>
      <c r="AQ182" s="420">
        <f>IF( $F182=0,0,((($F182/$E$181)*'PLAN DE ADQUISICIONES'!AM$66)*($G182/$F182)))</f>
        <v>0</v>
      </c>
      <c r="AR182" s="420">
        <f>IF( $F182=0,0,((($F182/$E$181)*'PLAN DE ADQUISICIONES'!AN$66)*($G182/$F182)))</f>
        <v>0</v>
      </c>
      <c r="AS182" s="420">
        <f>IF( $F182=0,0,((($F182/$E$181)*'PLAN DE ADQUISICIONES'!AO$66)*($G182/$F182)))</f>
        <v>0</v>
      </c>
      <c r="AT182" s="423">
        <f>AH182+AI182+AJ182+AK182+AL182+AM182+AN182+AO182+AP182+AQ182+AR182+AS182</f>
        <v>0</v>
      </c>
      <c r="AU182" s="426">
        <f>AS182+AR182+AQ182+AP182+AO182+AN182+AM182+AL182+AK182+AJ182+AI182+AH182+AF182+AE182+AD182+AC182+AB182+AA182+Z182+Y182+X182+W182+V182+U182+S182+R182+Q182+P182+O182+N182+M182+L182+K182+J182+I182+H182</f>
        <v>0</v>
      </c>
      <c r="AV182" s="392">
        <f t="shared" si="40"/>
        <v>0</v>
      </c>
    </row>
    <row r="183" spans="2:48" s="60" customFormat="1" ht="12.75" customHeight="1" x14ac:dyDescent="0.25">
      <c r="B183" s="416" t="str">
        <f>+'FORMATO COSTEO C2'!C410</f>
        <v>2.3.3.2</v>
      </c>
      <c r="C183" s="417" t="str">
        <f>+'FORMATO COSTEO C2'!B410</f>
        <v>Categoría de gasto</v>
      </c>
      <c r="D183" s="428"/>
      <c r="E183" s="429"/>
      <c r="F183" s="420">
        <f>+'FORMATO COSTEO C2'!G410</f>
        <v>0</v>
      </c>
      <c r="G183" s="423">
        <f>+'FORMATO COSTEO C2'!O410</f>
        <v>0</v>
      </c>
      <c r="H183" s="424">
        <f>IF( $F183=0,0,((($F183/$E$181)*'PLAN DE ADQUISICIONES'!F$66)*($G183/$F183)))</f>
        <v>0</v>
      </c>
      <c r="I183" s="420">
        <f>IF( $F183=0,0,((($F183/$E$181)*'PLAN DE ADQUISICIONES'!G$66)*($G183/$F183)))</f>
        <v>0</v>
      </c>
      <c r="J183" s="420">
        <f>IF( $F183=0,0,((($F183/$E$181)*'PLAN DE ADQUISICIONES'!H$66)*($G183/$F183)))</f>
        <v>0</v>
      </c>
      <c r="K183" s="420">
        <f>IF( $F183=0,0,((($F183/$E$181)*'PLAN DE ADQUISICIONES'!I$66)*($G183/$F183)))</f>
        <v>0</v>
      </c>
      <c r="L183" s="420">
        <f>IF( $F183=0,0,((($F183/$E$181)*'PLAN DE ADQUISICIONES'!J$66)*($G183/$F183)))</f>
        <v>0</v>
      </c>
      <c r="M183" s="420">
        <f>IF( $F183=0,0,((($F183/$E$181)*'PLAN DE ADQUISICIONES'!K$66)*($G183/$F183)))</f>
        <v>0</v>
      </c>
      <c r="N183" s="420">
        <f>IF( $F183=0,0,((($F183/$E$181)*'PLAN DE ADQUISICIONES'!L$66)*($G183/$F183)))</f>
        <v>0</v>
      </c>
      <c r="O183" s="420">
        <f>IF( $F183=0,0,((($F183/$E$181)*'PLAN DE ADQUISICIONES'!M$66)*($G183/$F183)))</f>
        <v>0</v>
      </c>
      <c r="P183" s="420">
        <f>IF( $F183=0,0,((($F183/$E$181)*'PLAN DE ADQUISICIONES'!N$66)*($G183/$F183)))</f>
        <v>0</v>
      </c>
      <c r="Q183" s="420">
        <f>IF( $F183=0,0,((($F183/$E$181)*'PLAN DE ADQUISICIONES'!O$66)*($G183/$F183)))</f>
        <v>0</v>
      </c>
      <c r="R183" s="420">
        <f>IF( $F183=0,0,((($F183/$E$181)*'PLAN DE ADQUISICIONES'!P$66)*($G183/$F183)))</f>
        <v>0</v>
      </c>
      <c r="S183" s="420">
        <f>IF( $F183=0,0,((($F183/$E$181)*'PLAN DE ADQUISICIONES'!Q$66)*($G183/$F183)))</f>
        <v>0</v>
      </c>
      <c r="T183" s="421">
        <f>H183+I183+J183+K183+L183+M183+N183+O183+P183+Q183+R183+S183</f>
        <v>0</v>
      </c>
      <c r="U183" s="425">
        <f>IF( $F183=0,0,((($F183/$E$181)*'PLAN DE ADQUISICIONES'!R$66)*($G183/$F183)))</f>
        <v>0</v>
      </c>
      <c r="V183" s="420">
        <f>IF( $F183=0,0,((($F183/$E$181)*'PLAN DE ADQUISICIONES'!S$66)*($G183/$F183)))</f>
        <v>0</v>
      </c>
      <c r="W183" s="420">
        <f>IF( $F183=0,0,((($F183/$E$181)*'PLAN DE ADQUISICIONES'!T$66)*($G183/$F183)))</f>
        <v>0</v>
      </c>
      <c r="X183" s="420">
        <f>IF( $F183=0,0,((($F183/$E$181)*'PLAN DE ADQUISICIONES'!U$66)*($G183/$F183)))</f>
        <v>0</v>
      </c>
      <c r="Y183" s="420">
        <f>IF( $F183=0,0,((($F183/$E$181)*'PLAN DE ADQUISICIONES'!V$66)*($G183/$F183)))</f>
        <v>0</v>
      </c>
      <c r="Z183" s="420">
        <f>IF( $F183=0,0,((($F183/$E$181)*'PLAN DE ADQUISICIONES'!W$66)*($G183/$F183)))</f>
        <v>0</v>
      </c>
      <c r="AA183" s="420">
        <f>IF( $F183=0,0,((($F183/$E$181)*'PLAN DE ADQUISICIONES'!X$66)*($G183/$F183)))</f>
        <v>0</v>
      </c>
      <c r="AB183" s="420">
        <f>IF( $F183=0,0,((($F183/$E$181)*'PLAN DE ADQUISICIONES'!Y$66)*($G183/$F183)))</f>
        <v>0</v>
      </c>
      <c r="AC183" s="420">
        <f>IF( $F183=0,0,((($F183/$E$181)*'PLAN DE ADQUISICIONES'!Z$66)*($G183/$F183)))</f>
        <v>0</v>
      </c>
      <c r="AD183" s="420">
        <f>IF( $F183=0,0,((($F183/$E$181)*'PLAN DE ADQUISICIONES'!AA$66)*($G183/$F183)))</f>
        <v>0</v>
      </c>
      <c r="AE183" s="420">
        <f>IF( $F183=0,0,((($F183/$E$181)*'PLAN DE ADQUISICIONES'!AB$66)*($G183/$F183)))</f>
        <v>0</v>
      </c>
      <c r="AF183" s="420">
        <f>IF( $F183=0,0,((($F183/$E$181)*'PLAN DE ADQUISICIONES'!AC$66)*($G183/$F183)))</f>
        <v>0</v>
      </c>
      <c r="AG183" s="423">
        <f>U183+V183+W183+X183+Y183+Z183+AA183+AB183+AC183+AD183+AE183+AF183</f>
        <v>0</v>
      </c>
      <c r="AH183" s="424">
        <f>IF( $F183=0,0,((($F183/$E$181)*'PLAN DE ADQUISICIONES'!AD$66)*($G183/$F183)))</f>
        <v>0</v>
      </c>
      <c r="AI183" s="420">
        <f>IF( $F183=0,0,((($F183/$E$181)*'PLAN DE ADQUISICIONES'!AE$66)*($G183/$F183)))</f>
        <v>0</v>
      </c>
      <c r="AJ183" s="420">
        <f>IF( $F183=0,0,((($F183/$E$181)*'PLAN DE ADQUISICIONES'!AF$66)*($G183/$F183)))</f>
        <v>0</v>
      </c>
      <c r="AK183" s="420">
        <f>IF( $F183=0,0,((($F183/$E$181)*'PLAN DE ADQUISICIONES'!AG$66)*($G183/$F183)))</f>
        <v>0</v>
      </c>
      <c r="AL183" s="420">
        <f>IF( $F183=0,0,((($F183/$E$181)*'PLAN DE ADQUISICIONES'!AH$66)*($G183/$F183)))</f>
        <v>0</v>
      </c>
      <c r="AM183" s="420">
        <f>IF( $F183=0,0,((($F183/$E$181)*'PLAN DE ADQUISICIONES'!AI$66)*($G183/$F183)))</f>
        <v>0</v>
      </c>
      <c r="AN183" s="420">
        <f>IF( $F183=0,0,((($F183/$E$181)*'PLAN DE ADQUISICIONES'!AJ$66)*($G183/$F183)))</f>
        <v>0</v>
      </c>
      <c r="AO183" s="420">
        <f>IF( $F183=0,0,((($F183/$E$181)*'PLAN DE ADQUISICIONES'!AK$66)*($G183/$F183)))</f>
        <v>0</v>
      </c>
      <c r="AP183" s="420">
        <f>IF( $F183=0,0,((($F183/$E$181)*'PLAN DE ADQUISICIONES'!AL$66)*($G183/$F183)))</f>
        <v>0</v>
      </c>
      <c r="AQ183" s="420">
        <f>IF( $F183=0,0,((($F183/$E$181)*'PLAN DE ADQUISICIONES'!AM$66)*($G183/$F183)))</f>
        <v>0</v>
      </c>
      <c r="AR183" s="420">
        <f>IF( $F183=0,0,((($F183/$E$181)*'PLAN DE ADQUISICIONES'!AN$66)*($G183/$F183)))</f>
        <v>0</v>
      </c>
      <c r="AS183" s="420">
        <f>IF( $F183=0,0,((($F183/$E$181)*'PLAN DE ADQUISICIONES'!AO$66)*($G183/$F183)))</f>
        <v>0</v>
      </c>
      <c r="AT183" s="423">
        <f>AH183+AI183+AJ183+AK183+AL183+AM183+AN183+AO183+AP183+AQ183+AR183+AS183</f>
        <v>0</v>
      </c>
      <c r="AU183" s="426">
        <f>AS183+AR183+AQ183+AP183+AO183+AN183+AM183+AL183+AK183+AJ183+AI183+AH183+AF183+AE183+AD183+AC183+AB183+AA183+Z183+Y183+X183+W183+V183+U183+S183+R183+Q183+P183+O183+N183+M183+L183+K183+J183+I183+H183</f>
        <v>0</v>
      </c>
      <c r="AV183" s="392">
        <f t="shared" si="40"/>
        <v>0</v>
      </c>
    </row>
    <row r="184" spans="2:48" s="60" customFormat="1" ht="12.75" customHeight="1" x14ac:dyDescent="0.25">
      <c r="B184" s="416" t="str">
        <f>+'FORMATO COSTEO C2'!C416</f>
        <v>2.3.3.3</v>
      </c>
      <c r="C184" s="417" t="str">
        <f>+'FORMATO COSTEO C2'!B416</f>
        <v>Categoría de gasto</v>
      </c>
      <c r="D184" s="428"/>
      <c r="E184" s="429"/>
      <c r="F184" s="420">
        <f>+'FORMATO COSTEO C2'!G416</f>
        <v>0</v>
      </c>
      <c r="G184" s="423">
        <f>+'FORMATO COSTEO C2'!O416</f>
        <v>0</v>
      </c>
      <c r="H184" s="424">
        <f>IF( $F184=0,0,((($F184/$E$181)*'PLAN DE ADQUISICIONES'!F$66)*($G184/$F184)))</f>
        <v>0</v>
      </c>
      <c r="I184" s="420">
        <f>IF( $F184=0,0,((($F184/$E$181)*'PLAN DE ADQUISICIONES'!G$66)*($G184/$F184)))</f>
        <v>0</v>
      </c>
      <c r="J184" s="420">
        <f>IF( $F184=0,0,((($F184/$E$181)*'PLAN DE ADQUISICIONES'!H$66)*($G184/$F184)))</f>
        <v>0</v>
      </c>
      <c r="K184" s="420">
        <f>IF( $F184=0,0,((($F184/$E$181)*'PLAN DE ADQUISICIONES'!I$66)*($G184/$F184)))</f>
        <v>0</v>
      </c>
      <c r="L184" s="420">
        <f>IF( $F184=0,0,((($F184/$E$181)*'PLAN DE ADQUISICIONES'!J$66)*($G184/$F184)))</f>
        <v>0</v>
      </c>
      <c r="M184" s="420">
        <f>IF( $F184=0,0,((($F184/$E$181)*'PLAN DE ADQUISICIONES'!K$66)*($G184/$F184)))</f>
        <v>0</v>
      </c>
      <c r="N184" s="420">
        <f>IF( $F184=0,0,((($F184/$E$181)*'PLAN DE ADQUISICIONES'!L$66)*($G184/$F184)))</f>
        <v>0</v>
      </c>
      <c r="O184" s="420">
        <f>IF( $F184=0,0,((($F184/$E$181)*'PLAN DE ADQUISICIONES'!M$66)*($G184/$F184)))</f>
        <v>0</v>
      </c>
      <c r="P184" s="420">
        <f>IF( $F184=0,0,((($F184/$E$181)*'PLAN DE ADQUISICIONES'!N$66)*($G184/$F184)))</f>
        <v>0</v>
      </c>
      <c r="Q184" s="420">
        <f>IF( $F184=0,0,((($F184/$E$181)*'PLAN DE ADQUISICIONES'!O$66)*($G184/$F184)))</f>
        <v>0</v>
      </c>
      <c r="R184" s="420">
        <f>IF( $F184=0,0,((($F184/$E$181)*'PLAN DE ADQUISICIONES'!P$66)*($G184/$F184)))</f>
        <v>0</v>
      </c>
      <c r="S184" s="420">
        <f>IF( $F184=0,0,((($F184/$E$181)*'PLAN DE ADQUISICIONES'!Q$66)*($G184/$F184)))</f>
        <v>0</v>
      </c>
      <c r="T184" s="421">
        <f>H184+I184+J184+K184+L184+M184+N184+O184+P184+Q184+R184+S184</f>
        <v>0</v>
      </c>
      <c r="U184" s="425">
        <f>IF( $F184=0,0,((($F184/$E$181)*'PLAN DE ADQUISICIONES'!R$66)*($G184/$F184)))</f>
        <v>0</v>
      </c>
      <c r="V184" s="420">
        <f>IF( $F184=0,0,((($F184/$E$181)*'PLAN DE ADQUISICIONES'!S$66)*($G184/$F184)))</f>
        <v>0</v>
      </c>
      <c r="W184" s="420">
        <f>IF( $F184=0,0,((($F184/$E$181)*'PLAN DE ADQUISICIONES'!T$66)*($G184/$F184)))</f>
        <v>0</v>
      </c>
      <c r="X184" s="420">
        <f>IF( $F184=0,0,((($F184/$E$181)*'PLAN DE ADQUISICIONES'!U$66)*($G184/$F184)))</f>
        <v>0</v>
      </c>
      <c r="Y184" s="420">
        <f>IF( $F184=0,0,((($F184/$E$181)*'PLAN DE ADQUISICIONES'!V$66)*($G184/$F184)))</f>
        <v>0</v>
      </c>
      <c r="Z184" s="420">
        <f>IF( $F184=0,0,((($F184/$E$181)*'PLAN DE ADQUISICIONES'!W$66)*($G184/$F184)))</f>
        <v>0</v>
      </c>
      <c r="AA184" s="420">
        <f>IF( $F184=0,0,((($F184/$E$181)*'PLAN DE ADQUISICIONES'!X$66)*($G184/$F184)))</f>
        <v>0</v>
      </c>
      <c r="AB184" s="420">
        <f>IF( $F184=0,0,((($F184/$E$181)*'PLAN DE ADQUISICIONES'!Y$66)*($G184/$F184)))</f>
        <v>0</v>
      </c>
      <c r="AC184" s="420">
        <f>IF( $F184=0,0,((($F184/$E$181)*'PLAN DE ADQUISICIONES'!Z$66)*($G184/$F184)))</f>
        <v>0</v>
      </c>
      <c r="AD184" s="420">
        <f>IF( $F184=0,0,((($F184/$E$181)*'PLAN DE ADQUISICIONES'!AA$66)*($G184/$F184)))</f>
        <v>0</v>
      </c>
      <c r="AE184" s="420">
        <f>IF( $F184=0,0,((($F184/$E$181)*'PLAN DE ADQUISICIONES'!AB$66)*($G184/$F184)))</f>
        <v>0</v>
      </c>
      <c r="AF184" s="420">
        <f>IF( $F184=0,0,((($F184/$E$181)*'PLAN DE ADQUISICIONES'!AC$66)*($G184/$F184)))</f>
        <v>0</v>
      </c>
      <c r="AG184" s="423">
        <f>U184+V184+W184+X184+Y184+Z184+AA184+AB184+AC184+AD184+AE184+AF184</f>
        <v>0</v>
      </c>
      <c r="AH184" s="424">
        <f>IF( $F184=0,0,((($F184/$E$181)*'PLAN DE ADQUISICIONES'!AD$66)*($G184/$F184)))</f>
        <v>0</v>
      </c>
      <c r="AI184" s="420">
        <f>IF( $F184=0,0,((($F184/$E$181)*'PLAN DE ADQUISICIONES'!AE$66)*($G184/$F184)))</f>
        <v>0</v>
      </c>
      <c r="AJ184" s="420">
        <f>IF( $F184=0,0,((($F184/$E$181)*'PLAN DE ADQUISICIONES'!AF$66)*($G184/$F184)))</f>
        <v>0</v>
      </c>
      <c r="AK184" s="420">
        <f>IF( $F184=0,0,((($F184/$E$181)*'PLAN DE ADQUISICIONES'!AG$66)*($G184/$F184)))</f>
        <v>0</v>
      </c>
      <c r="AL184" s="420">
        <f>IF( $F184=0,0,((($F184/$E$181)*'PLAN DE ADQUISICIONES'!AH$66)*($G184/$F184)))</f>
        <v>0</v>
      </c>
      <c r="AM184" s="420">
        <f>IF( $F184=0,0,((($F184/$E$181)*'PLAN DE ADQUISICIONES'!AI$66)*($G184/$F184)))</f>
        <v>0</v>
      </c>
      <c r="AN184" s="420">
        <f>IF( $F184=0,0,((($F184/$E$181)*'PLAN DE ADQUISICIONES'!AJ$66)*($G184/$F184)))</f>
        <v>0</v>
      </c>
      <c r="AO184" s="420">
        <f>IF( $F184=0,0,((($F184/$E$181)*'PLAN DE ADQUISICIONES'!AK$66)*($G184/$F184)))</f>
        <v>0</v>
      </c>
      <c r="AP184" s="420">
        <f>IF( $F184=0,0,((($F184/$E$181)*'PLAN DE ADQUISICIONES'!AL$66)*($G184/$F184)))</f>
        <v>0</v>
      </c>
      <c r="AQ184" s="420">
        <f>IF( $F184=0,0,((($F184/$E$181)*'PLAN DE ADQUISICIONES'!AM$66)*($G184/$F184)))</f>
        <v>0</v>
      </c>
      <c r="AR184" s="420">
        <f>IF( $F184=0,0,((($F184/$E$181)*'PLAN DE ADQUISICIONES'!AN$66)*($G184/$F184)))</f>
        <v>0</v>
      </c>
      <c r="AS184" s="420">
        <f>IF( $F184=0,0,((($F184/$E$181)*'PLAN DE ADQUISICIONES'!AO$66)*($G184/$F184)))</f>
        <v>0</v>
      </c>
      <c r="AT184" s="423">
        <f>AH184+AI184+AJ184+AK184+AL184+AM184+AN184+AO184+AP184+AQ184+AR184+AS184</f>
        <v>0</v>
      </c>
      <c r="AU184" s="426">
        <f>AS184+AR184+AQ184+AP184+AO184+AN184+AM184+AL184+AK184+AJ184+AI184+AH184+AF184+AE184+AD184+AC184+AB184+AA184+Z184+Y184+X184+W184+V184+U184+S184+R184+Q184+P184+O184+N184+M184+L184+K184+J184+I184+H184</f>
        <v>0</v>
      </c>
      <c r="AV184" s="392">
        <f t="shared" si="40"/>
        <v>0</v>
      </c>
    </row>
    <row r="185" spans="2:48" s="60" customFormat="1" ht="12.75" customHeight="1" x14ac:dyDescent="0.25">
      <c r="B185" s="416" t="str">
        <f>+'FORMATO COSTEO C2'!C422</f>
        <v>2.3.3.4</v>
      </c>
      <c r="C185" s="417" t="str">
        <f>+'FORMATO COSTEO C2'!B422</f>
        <v>Categoría de gasto</v>
      </c>
      <c r="D185" s="428"/>
      <c r="E185" s="429"/>
      <c r="F185" s="420">
        <f>+'FORMATO COSTEO C2'!G422</f>
        <v>0</v>
      </c>
      <c r="G185" s="423">
        <f>+'FORMATO COSTEO C2'!O422</f>
        <v>0</v>
      </c>
      <c r="H185" s="424">
        <f>IF( $F185=0,0,((($F185/$E$181)*'PLAN DE ADQUISICIONES'!F$66)*($G185/$F185)))</f>
        <v>0</v>
      </c>
      <c r="I185" s="420">
        <f>IF( $F185=0,0,((($F185/$E$181)*'PLAN DE ADQUISICIONES'!G$66)*($G185/$F185)))</f>
        <v>0</v>
      </c>
      <c r="J185" s="420">
        <f>IF( $F185=0,0,((($F185/$E$181)*'PLAN DE ADQUISICIONES'!H$66)*($G185/$F185)))</f>
        <v>0</v>
      </c>
      <c r="K185" s="420">
        <f>IF( $F185=0,0,((($F185/$E$181)*'PLAN DE ADQUISICIONES'!I$66)*($G185/$F185)))</f>
        <v>0</v>
      </c>
      <c r="L185" s="420">
        <f>IF( $F185=0,0,((($F185/$E$181)*'PLAN DE ADQUISICIONES'!J$66)*($G185/$F185)))</f>
        <v>0</v>
      </c>
      <c r="M185" s="420">
        <f>IF( $F185=0,0,((($F185/$E$181)*'PLAN DE ADQUISICIONES'!K$66)*($G185/$F185)))</f>
        <v>0</v>
      </c>
      <c r="N185" s="420">
        <f>IF( $F185=0,0,((($F185/$E$181)*'PLAN DE ADQUISICIONES'!L$66)*($G185/$F185)))</f>
        <v>0</v>
      </c>
      <c r="O185" s="420">
        <f>IF( $F185=0,0,((($F185/$E$181)*'PLAN DE ADQUISICIONES'!M$66)*($G185/$F185)))</f>
        <v>0</v>
      </c>
      <c r="P185" s="420">
        <f>IF( $F185=0,0,((($F185/$E$181)*'PLAN DE ADQUISICIONES'!N$66)*($G185/$F185)))</f>
        <v>0</v>
      </c>
      <c r="Q185" s="420">
        <f>IF( $F185=0,0,((($F185/$E$181)*'PLAN DE ADQUISICIONES'!O$66)*($G185/$F185)))</f>
        <v>0</v>
      </c>
      <c r="R185" s="420">
        <f>IF( $F185=0,0,((($F185/$E$181)*'PLAN DE ADQUISICIONES'!P$66)*($G185/$F185)))</f>
        <v>0</v>
      </c>
      <c r="S185" s="420">
        <f>IF( $F185=0,0,((($F185/$E$181)*'PLAN DE ADQUISICIONES'!Q$66)*($G185/$F185)))</f>
        <v>0</v>
      </c>
      <c r="T185" s="421">
        <f>H185+I185+J185+K185+L185+M185+N185+O185+P185+Q185+R185+S185</f>
        <v>0</v>
      </c>
      <c r="U185" s="425">
        <f>IF( $F185=0,0,((($F185/$E$181)*'PLAN DE ADQUISICIONES'!R$66)*($G185/$F185)))</f>
        <v>0</v>
      </c>
      <c r="V185" s="420">
        <f>IF( $F185=0,0,((($F185/$E$181)*'PLAN DE ADQUISICIONES'!S$66)*($G185/$F185)))</f>
        <v>0</v>
      </c>
      <c r="W185" s="420">
        <f>IF( $F185=0,0,((($F185/$E$181)*'PLAN DE ADQUISICIONES'!T$66)*($G185/$F185)))</f>
        <v>0</v>
      </c>
      <c r="X185" s="420">
        <f>IF( $F185=0,0,((($F185/$E$181)*'PLAN DE ADQUISICIONES'!U$66)*($G185/$F185)))</f>
        <v>0</v>
      </c>
      <c r="Y185" s="420">
        <f>IF( $F185=0,0,((($F185/$E$181)*'PLAN DE ADQUISICIONES'!V$66)*($G185/$F185)))</f>
        <v>0</v>
      </c>
      <c r="Z185" s="420">
        <f>IF( $F185=0,0,((($F185/$E$181)*'PLAN DE ADQUISICIONES'!W$66)*($G185/$F185)))</f>
        <v>0</v>
      </c>
      <c r="AA185" s="420">
        <f>IF( $F185=0,0,((($F185/$E$181)*'PLAN DE ADQUISICIONES'!X$66)*($G185/$F185)))</f>
        <v>0</v>
      </c>
      <c r="AB185" s="420">
        <f>IF( $F185=0,0,((($F185/$E$181)*'PLAN DE ADQUISICIONES'!Y$66)*($G185/$F185)))</f>
        <v>0</v>
      </c>
      <c r="AC185" s="420">
        <f>IF( $F185=0,0,((($F185/$E$181)*'PLAN DE ADQUISICIONES'!Z$66)*($G185/$F185)))</f>
        <v>0</v>
      </c>
      <c r="AD185" s="420">
        <f>IF( $F185=0,0,((($F185/$E$181)*'PLAN DE ADQUISICIONES'!AA$66)*($G185/$F185)))</f>
        <v>0</v>
      </c>
      <c r="AE185" s="420">
        <f>IF( $F185=0,0,((($F185/$E$181)*'PLAN DE ADQUISICIONES'!AB$66)*($G185/$F185)))</f>
        <v>0</v>
      </c>
      <c r="AF185" s="420">
        <f>IF( $F185=0,0,((($F185/$E$181)*'PLAN DE ADQUISICIONES'!AC$66)*($G185/$F185)))</f>
        <v>0</v>
      </c>
      <c r="AG185" s="423">
        <f>U185+V185+W185+X185+Y185+Z185+AA185+AB185+AC185+AD185+AE185+AF185</f>
        <v>0</v>
      </c>
      <c r="AH185" s="424">
        <f>IF( $F185=0,0,((($F185/$E$181)*'PLAN DE ADQUISICIONES'!AD$66)*($G185/$F185)))</f>
        <v>0</v>
      </c>
      <c r="AI185" s="420">
        <f>IF( $F185=0,0,((($F185/$E$181)*'PLAN DE ADQUISICIONES'!AE$66)*($G185/$F185)))</f>
        <v>0</v>
      </c>
      <c r="AJ185" s="420">
        <f>IF( $F185=0,0,((($F185/$E$181)*'PLAN DE ADQUISICIONES'!AF$66)*($G185/$F185)))</f>
        <v>0</v>
      </c>
      <c r="AK185" s="420">
        <f>IF( $F185=0,0,((($F185/$E$181)*'PLAN DE ADQUISICIONES'!AG$66)*($G185/$F185)))</f>
        <v>0</v>
      </c>
      <c r="AL185" s="420">
        <f>IF( $F185=0,0,((($F185/$E$181)*'PLAN DE ADQUISICIONES'!AH$66)*($G185/$F185)))</f>
        <v>0</v>
      </c>
      <c r="AM185" s="420">
        <f>IF( $F185=0,0,((($F185/$E$181)*'PLAN DE ADQUISICIONES'!AI$66)*($G185/$F185)))</f>
        <v>0</v>
      </c>
      <c r="AN185" s="420">
        <f>IF( $F185=0,0,((($F185/$E$181)*'PLAN DE ADQUISICIONES'!AJ$66)*($G185/$F185)))</f>
        <v>0</v>
      </c>
      <c r="AO185" s="420">
        <f>IF( $F185=0,0,((($F185/$E$181)*'PLAN DE ADQUISICIONES'!AK$66)*($G185/$F185)))</f>
        <v>0</v>
      </c>
      <c r="AP185" s="420">
        <f>IF( $F185=0,0,((($F185/$E$181)*'PLAN DE ADQUISICIONES'!AL$66)*($G185/$F185)))</f>
        <v>0</v>
      </c>
      <c r="AQ185" s="420">
        <f>IF( $F185=0,0,((($F185/$E$181)*'PLAN DE ADQUISICIONES'!AM$66)*($G185/$F185)))</f>
        <v>0</v>
      </c>
      <c r="AR185" s="420">
        <f>IF( $F185=0,0,((($F185/$E$181)*'PLAN DE ADQUISICIONES'!AN$66)*($G185/$F185)))</f>
        <v>0</v>
      </c>
      <c r="AS185" s="420">
        <f>IF( $F185=0,0,((($F185/$E$181)*'PLAN DE ADQUISICIONES'!AO$66)*($G185/$F185)))</f>
        <v>0</v>
      </c>
      <c r="AT185" s="423">
        <f>AH185+AI185+AJ185+AK185+AL185+AM185+AN185+AO185+AP185+AQ185+AR185+AS185</f>
        <v>0</v>
      </c>
      <c r="AU185" s="426">
        <f>AS185+AR185+AQ185+AP185+AO185+AN185+AM185+AL185+AK185+AJ185+AI185+AH185+AF185+AE185+AD185+AC185+AB185+AA185+Z185+Y185+X185+W185+V185+U185+S185+R185+Q185+P185+O185+N185+M185+L185+K185+J185+I185+H185</f>
        <v>0</v>
      </c>
      <c r="AV185" s="392">
        <f t="shared" si="40"/>
        <v>0</v>
      </c>
    </row>
    <row r="186" spans="2:48" s="60" customFormat="1" ht="12.75" customHeight="1" x14ac:dyDescent="0.25">
      <c r="B186" s="416" t="str">
        <f>+'FORMATO COSTEO C2'!C428</f>
        <v>2.3.3.5</v>
      </c>
      <c r="C186" s="417" t="str">
        <f>+'FORMATO COSTEO C2'!B428</f>
        <v>Categoría de gasto</v>
      </c>
      <c r="D186" s="428"/>
      <c r="E186" s="429"/>
      <c r="F186" s="420">
        <f>+'FORMATO COSTEO C2'!G428</f>
        <v>0</v>
      </c>
      <c r="G186" s="423">
        <f>+'FORMATO COSTEO C2'!O428</f>
        <v>0</v>
      </c>
      <c r="H186" s="424">
        <f>IF( $F186=0,0,((($F186/$E$181)*'PLAN DE ADQUISICIONES'!F$66)*($G186/$F186)))</f>
        <v>0</v>
      </c>
      <c r="I186" s="420">
        <f>IF( $F186=0,0,((($F186/$E$181)*'PLAN DE ADQUISICIONES'!G$66)*($G186/$F186)))</f>
        <v>0</v>
      </c>
      <c r="J186" s="420">
        <f>IF( $F186=0,0,((($F186/$E$181)*'PLAN DE ADQUISICIONES'!H$66)*($G186/$F186)))</f>
        <v>0</v>
      </c>
      <c r="K186" s="420">
        <f>IF( $F186=0,0,((($F186/$E$181)*'PLAN DE ADQUISICIONES'!I$66)*($G186/$F186)))</f>
        <v>0</v>
      </c>
      <c r="L186" s="420">
        <f>IF( $F186=0,0,((($F186/$E$181)*'PLAN DE ADQUISICIONES'!J$66)*($G186/$F186)))</f>
        <v>0</v>
      </c>
      <c r="M186" s="420">
        <f>IF( $F186=0,0,((($F186/$E$181)*'PLAN DE ADQUISICIONES'!K$66)*($G186/$F186)))</f>
        <v>0</v>
      </c>
      <c r="N186" s="420">
        <f>IF( $F186=0,0,((($F186/$E$181)*'PLAN DE ADQUISICIONES'!L$66)*($G186/$F186)))</f>
        <v>0</v>
      </c>
      <c r="O186" s="420">
        <f>IF( $F186=0,0,((($F186/$E$181)*'PLAN DE ADQUISICIONES'!M$66)*($G186/$F186)))</f>
        <v>0</v>
      </c>
      <c r="P186" s="420">
        <f>IF( $F186=0,0,((($F186/$E$181)*'PLAN DE ADQUISICIONES'!N$66)*($G186/$F186)))</f>
        <v>0</v>
      </c>
      <c r="Q186" s="420">
        <f>IF( $F186=0,0,((($F186/$E$181)*'PLAN DE ADQUISICIONES'!O$66)*($G186/$F186)))</f>
        <v>0</v>
      </c>
      <c r="R186" s="420">
        <f>IF( $F186=0,0,((($F186/$E$181)*'PLAN DE ADQUISICIONES'!P$66)*($G186/$F186)))</f>
        <v>0</v>
      </c>
      <c r="S186" s="420">
        <f>IF( $F186=0,0,((($F186/$E$181)*'PLAN DE ADQUISICIONES'!Q$66)*($G186/$F186)))</f>
        <v>0</v>
      </c>
      <c r="T186" s="421">
        <f>H186+I186+J186+K186+L186+M186+N186+O186+P186+Q186+R186+S186</f>
        <v>0</v>
      </c>
      <c r="U186" s="425">
        <f>IF( $F186=0,0,((($F186/$E$181)*'PLAN DE ADQUISICIONES'!R$66)*($G186/$F186)))</f>
        <v>0</v>
      </c>
      <c r="V186" s="420">
        <f>IF( $F186=0,0,((($F186/$E$181)*'PLAN DE ADQUISICIONES'!S$66)*($G186/$F186)))</f>
        <v>0</v>
      </c>
      <c r="W186" s="420">
        <f>IF( $F186=0,0,((($F186/$E$181)*'PLAN DE ADQUISICIONES'!T$66)*($G186/$F186)))</f>
        <v>0</v>
      </c>
      <c r="X186" s="420">
        <f>IF( $F186=0,0,((($F186/$E$181)*'PLAN DE ADQUISICIONES'!U$66)*($G186/$F186)))</f>
        <v>0</v>
      </c>
      <c r="Y186" s="420">
        <f>IF( $F186=0,0,((($F186/$E$181)*'PLAN DE ADQUISICIONES'!V$66)*($G186/$F186)))</f>
        <v>0</v>
      </c>
      <c r="Z186" s="420">
        <f>IF( $F186=0,0,((($F186/$E$181)*'PLAN DE ADQUISICIONES'!W$66)*($G186/$F186)))</f>
        <v>0</v>
      </c>
      <c r="AA186" s="420">
        <f>IF( $F186=0,0,((($F186/$E$181)*'PLAN DE ADQUISICIONES'!X$66)*($G186/$F186)))</f>
        <v>0</v>
      </c>
      <c r="AB186" s="420">
        <f>IF( $F186=0,0,((($F186/$E$181)*'PLAN DE ADQUISICIONES'!Y$66)*($G186/$F186)))</f>
        <v>0</v>
      </c>
      <c r="AC186" s="420">
        <f>IF( $F186=0,0,((($F186/$E$181)*'PLAN DE ADQUISICIONES'!Z$66)*($G186/$F186)))</f>
        <v>0</v>
      </c>
      <c r="AD186" s="420">
        <f>IF( $F186=0,0,((($F186/$E$181)*'PLAN DE ADQUISICIONES'!AA$66)*($G186/$F186)))</f>
        <v>0</v>
      </c>
      <c r="AE186" s="420">
        <f>IF( $F186=0,0,((($F186/$E$181)*'PLAN DE ADQUISICIONES'!AB$66)*($G186/$F186)))</f>
        <v>0</v>
      </c>
      <c r="AF186" s="420">
        <f>IF( $F186=0,0,((($F186/$E$181)*'PLAN DE ADQUISICIONES'!AC$66)*($G186/$F186)))</f>
        <v>0</v>
      </c>
      <c r="AG186" s="423">
        <f>U186+V186+W186+X186+Y186+Z186+AA186+AB186+AC186+AD186+AE186+AF186</f>
        <v>0</v>
      </c>
      <c r="AH186" s="424">
        <f>IF( $F186=0,0,((($F186/$E$181)*'PLAN DE ADQUISICIONES'!AD$66)*($G186/$F186)))</f>
        <v>0</v>
      </c>
      <c r="AI186" s="420">
        <f>IF( $F186=0,0,((($F186/$E$181)*'PLAN DE ADQUISICIONES'!AE$66)*($G186/$F186)))</f>
        <v>0</v>
      </c>
      <c r="AJ186" s="420">
        <f>IF( $F186=0,0,((($F186/$E$181)*'PLAN DE ADQUISICIONES'!AF$66)*($G186/$F186)))</f>
        <v>0</v>
      </c>
      <c r="AK186" s="420">
        <f>IF( $F186=0,0,((($F186/$E$181)*'PLAN DE ADQUISICIONES'!AG$66)*($G186/$F186)))</f>
        <v>0</v>
      </c>
      <c r="AL186" s="420">
        <f>IF( $F186=0,0,((($F186/$E$181)*'PLAN DE ADQUISICIONES'!AH$66)*($G186/$F186)))</f>
        <v>0</v>
      </c>
      <c r="AM186" s="420">
        <f>IF( $F186=0,0,((($F186/$E$181)*'PLAN DE ADQUISICIONES'!AI$66)*($G186/$F186)))</f>
        <v>0</v>
      </c>
      <c r="AN186" s="420">
        <f>IF( $F186=0,0,((($F186/$E$181)*'PLAN DE ADQUISICIONES'!AJ$66)*($G186/$F186)))</f>
        <v>0</v>
      </c>
      <c r="AO186" s="420">
        <f>IF( $F186=0,0,((($F186/$E$181)*'PLAN DE ADQUISICIONES'!AK$66)*($G186/$F186)))</f>
        <v>0</v>
      </c>
      <c r="AP186" s="420">
        <f>IF( $F186=0,0,((($F186/$E$181)*'PLAN DE ADQUISICIONES'!AL$66)*($G186/$F186)))</f>
        <v>0</v>
      </c>
      <c r="AQ186" s="420">
        <f>IF( $F186=0,0,((($F186/$E$181)*'PLAN DE ADQUISICIONES'!AM$66)*($G186/$F186)))</f>
        <v>0</v>
      </c>
      <c r="AR186" s="420">
        <f>IF( $F186=0,0,((($F186/$E$181)*'PLAN DE ADQUISICIONES'!AN$66)*($G186/$F186)))</f>
        <v>0</v>
      </c>
      <c r="AS186" s="420">
        <f>IF( $F186=0,0,((($F186/$E$181)*'PLAN DE ADQUISICIONES'!AO$66)*($G186/$F186)))</f>
        <v>0</v>
      </c>
      <c r="AT186" s="423">
        <f>AH186+AI186+AJ186+AK186+AL186+AM186+AN186+AO186+AP186+AQ186+AR186+AS186</f>
        <v>0</v>
      </c>
      <c r="AU186" s="426">
        <f>AS186+AR186+AQ186+AP186+AO186+AN186+AM186+AL186+AK186+AJ186+AI186+AH186+AF186+AE186+AD186+AC186+AB186+AA186+Z186+Y186+X186+W186+V186+U186+S186+R186+Q186+P186+O186+N186+M186+L186+K186+J186+I186+H186</f>
        <v>0</v>
      </c>
      <c r="AV186" s="392">
        <f t="shared" si="40"/>
        <v>0</v>
      </c>
    </row>
    <row r="187" spans="2:48" s="60" customFormat="1" ht="12.75" customHeight="1" x14ac:dyDescent="0.25">
      <c r="B187" s="406" t="str">
        <f>+'FORMATO COSTEO C2'!C434</f>
        <v>2.3.4</v>
      </c>
      <c r="C187" s="430">
        <f>+'FORMATO COSTEO C2'!B434</f>
        <v>0</v>
      </c>
      <c r="D187" s="408" t="str">
        <f>+'FORMATO COSTEO C2'!D434</f>
        <v>Unidad medida</v>
      </c>
      <c r="E187" s="409">
        <f>+'FORMATO COSTEO C2'!E434</f>
        <v>0</v>
      </c>
      <c r="F187" s="410">
        <f>SUM(F188:F192)</f>
        <v>0</v>
      </c>
      <c r="G187" s="413">
        <f t="shared" ref="G187:AS187" si="50">SUM(G188:G192)</f>
        <v>0</v>
      </c>
      <c r="H187" s="414">
        <f t="shared" si="50"/>
        <v>0</v>
      </c>
      <c r="I187" s="410">
        <f t="shared" si="50"/>
        <v>0</v>
      </c>
      <c r="J187" s="410">
        <f t="shared" si="50"/>
        <v>0</v>
      </c>
      <c r="K187" s="410">
        <f t="shared" si="50"/>
        <v>0</v>
      </c>
      <c r="L187" s="410">
        <f t="shared" si="50"/>
        <v>0</v>
      </c>
      <c r="M187" s="410">
        <f t="shared" si="50"/>
        <v>0</v>
      </c>
      <c r="N187" s="410">
        <f t="shared" si="50"/>
        <v>0</v>
      </c>
      <c r="O187" s="410">
        <f t="shared" si="50"/>
        <v>0</v>
      </c>
      <c r="P187" s="410">
        <f t="shared" si="50"/>
        <v>0</v>
      </c>
      <c r="Q187" s="410">
        <f t="shared" si="50"/>
        <v>0</v>
      </c>
      <c r="R187" s="410">
        <f t="shared" si="50"/>
        <v>0</v>
      </c>
      <c r="S187" s="410">
        <f t="shared" si="50"/>
        <v>0</v>
      </c>
      <c r="T187" s="411">
        <f>SUM(T188:T192)</f>
        <v>0</v>
      </c>
      <c r="U187" s="412">
        <f t="shared" si="50"/>
        <v>0</v>
      </c>
      <c r="V187" s="410">
        <f t="shared" si="50"/>
        <v>0</v>
      </c>
      <c r="W187" s="410">
        <f t="shared" si="50"/>
        <v>0</v>
      </c>
      <c r="X187" s="410">
        <f t="shared" si="50"/>
        <v>0</v>
      </c>
      <c r="Y187" s="410">
        <f t="shared" si="50"/>
        <v>0</v>
      </c>
      <c r="Z187" s="410">
        <f t="shared" si="50"/>
        <v>0</v>
      </c>
      <c r="AA187" s="410">
        <f t="shared" si="50"/>
        <v>0</v>
      </c>
      <c r="AB187" s="410">
        <f t="shared" si="50"/>
        <v>0</v>
      </c>
      <c r="AC187" s="410">
        <f t="shared" si="50"/>
        <v>0</v>
      </c>
      <c r="AD187" s="410">
        <f t="shared" si="50"/>
        <v>0</v>
      </c>
      <c r="AE187" s="410">
        <f t="shared" si="50"/>
        <v>0</v>
      </c>
      <c r="AF187" s="410">
        <f t="shared" si="50"/>
        <v>0</v>
      </c>
      <c r="AG187" s="413">
        <f t="shared" si="50"/>
        <v>0</v>
      </c>
      <c r="AH187" s="414">
        <f t="shared" si="50"/>
        <v>0</v>
      </c>
      <c r="AI187" s="410">
        <f t="shared" si="50"/>
        <v>0</v>
      </c>
      <c r="AJ187" s="410">
        <f t="shared" si="50"/>
        <v>0</v>
      </c>
      <c r="AK187" s="410">
        <f t="shared" si="50"/>
        <v>0</v>
      </c>
      <c r="AL187" s="410">
        <f t="shared" si="50"/>
        <v>0</v>
      </c>
      <c r="AM187" s="410">
        <f t="shared" si="50"/>
        <v>0</v>
      </c>
      <c r="AN187" s="410">
        <f t="shared" si="50"/>
        <v>0</v>
      </c>
      <c r="AO187" s="410">
        <f t="shared" si="50"/>
        <v>0</v>
      </c>
      <c r="AP187" s="410">
        <f t="shared" si="50"/>
        <v>0</v>
      </c>
      <c r="AQ187" s="410">
        <f t="shared" si="50"/>
        <v>0</v>
      </c>
      <c r="AR187" s="410">
        <f t="shared" si="50"/>
        <v>0</v>
      </c>
      <c r="AS187" s="410">
        <f t="shared" si="50"/>
        <v>0</v>
      </c>
      <c r="AT187" s="413">
        <f>SUM(AT188:AT192)</f>
        <v>0</v>
      </c>
      <c r="AU187" s="415">
        <f>SUM(AU188:AU192)</f>
        <v>0</v>
      </c>
      <c r="AV187" s="392">
        <f t="shared" si="40"/>
        <v>0</v>
      </c>
    </row>
    <row r="188" spans="2:48" s="60" customFormat="1" ht="12.75" customHeight="1" x14ac:dyDescent="0.25">
      <c r="B188" s="416" t="str">
        <f>+'FORMATO COSTEO C2'!C436</f>
        <v>2.3.4.1</v>
      </c>
      <c r="C188" s="417" t="str">
        <f>+'FORMATO COSTEO C2'!B436</f>
        <v>Categoría de gasto</v>
      </c>
      <c r="D188" s="428"/>
      <c r="E188" s="429"/>
      <c r="F188" s="420">
        <f>+'FORMATO COSTEO C2'!G436</f>
        <v>0</v>
      </c>
      <c r="G188" s="423">
        <f>+'FORMATO COSTEO C2'!O436</f>
        <v>0</v>
      </c>
      <c r="H188" s="560">
        <f>IF( $F188=0,0,((($F188/$E$187)*'PLAN DE ADQUISICIONES'!F$67)*($G188/$F188)))</f>
        <v>0</v>
      </c>
      <c r="I188" s="420">
        <f>IF( $F188=0,0,((($F188/$E$187)*'PLAN DE ADQUISICIONES'!G$67)*($G188/$F188)))</f>
        <v>0</v>
      </c>
      <c r="J188" s="420">
        <f>IF( $F188=0,0,((($F188/$E$187)*'PLAN DE ADQUISICIONES'!H$67)*($G188/$F188)))</f>
        <v>0</v>
      </c>
      <c r="K188" s="420">
        <f>IF( $F188=0,0,((($F188/$E$187)*'PLAN DE ADQUISICIONES'!I$67)*($G188/$F188)))</f>
        <v>0</v>
      </c>
      <c r="L188" s="420">
        <f>IF( $F188=0,0,((($F188/$E$187)*'PLAN DE ADQUISICIONES'!J$67)*($G188/$F188)))</f>
        <v>0</v>
      </c>
      <c r="M188" s="420">
        <f>IF( $F188=0,0,((($F188/$E$187)*'PLAN DE ADQUISICIONES'!K$67)*($G188/$F188)))</f>
        <v>0</v>
      </c>
      <c r="N188" s="420">
        <f>IF( $F188=0,0,((($F188/$E$187)*'PLAN DE ADQUISICIONES'!L$67)*($G188/$F188)))</f>
        <v>0</v>
      </c>
      <c r="O188" s="420">
        <f>IF( $F188=0,0,((($F188/$E$187)*'PLAN DE ADQUISICIONES'!M$67)*($G188/$F188)))</f>
        <v>0</v>
      </c>
      <c r="P188" s="420">
        <f>IF( $F188=0,0,((($F188/$E$187)*'PLAN DE ADQUISICIONES'!N$67)*($G188/$F188)))</f>
        <v>0</v>
      </c>
      <c r="Q188" s="420">
        <f>IF( $F188=0,0,((($F188/$E$187)*'PLAN DE ADQUISICIONES'!O$67)*($G188/$F188)))</f>
        <v>0</v>
      </c>
      <c r="R188" s="420">
        <f>IF( $F188=0,0,((($F188/$E$187)*'PLAN DE ADQUISICIONES'!P$67)*($G188/$F188)))</f>
        <v>0</v>
      </c>
      <c r="S188" s="420">
        <f>IF( $F188=0,0,((($F188/$E$187)*'PLAN DE ADQUISICIONES'!Q$67)*($G188/$F188)))</f>
        <v>0</v>
      </c>
      <c r="T188" s="421">
        <f>H188+I188+J188+K188+L188+M188+N188+O188+P188+Q188+R188+S188</f>
        <v>0</v>
      </c>
      <c r="U188" s="425">
        <f>IF( $F188=0,0,((($F188/$E$187)*'PLAN DE ADQUISICIONES'!R$67)*($G188/$F188)))</f>
        <v>0</v>
      </c>
      <c r="V188" s="420">
        <f>IF( $F188=0,0,((($F188/$E$187)*'PLAN DE ADQUISICIONES'!S$67)*($G188/$F188)))</f>
        <v>0</v>
      </c>
      <c r="W188" s="420">
        <f>IF( $F188=0,0,((($F188/$E$187)*'PLAN DE ADQUISICIONES'!T$67)*($G188/$F188)))</f>
        <v>0</v>
      </c>
      <c r="X188" s="420">
        <f>IF( $F188=0,0,((($F188/$E$187)*'PLAN DE ADQUISICIONES'!U$67)*($G188/$F188)))</f>
        <v>0</v>
      </c>
      <c r="Y188" s="420">
        <f>IF( $F188=0,0,((($F188/$E$187)*'PLAN DE ADQUISICIONES'!V$67)*($G188/$F188)))</f>
        <v>0</v>
      </c>
      <c r="Z188" s="420">
        <f>IF( $F188=0,0,((($F188/$E$187)*'PLAN DE ADQUISICIONES'!W$67)*($G188/$F188)))</f>
        <v>0</v>
      </c>
      <c r="AA188" s="420">
        <f>IF( $F188=0,0,((($F188/$E$187)*'PLAN DE ADQUISICIONES'!X$67)*($G188/$F188)))</f>
        <v>0</v>
      </c>
      <c r="AB188" s="420">
        <f>IF( $F188=0,0,((($F188/$E$187)*'PLAN DE ADQUISICIONES'!Y$67)*($G188/$F188)))</f>
        <v>0</v>
      </c>
      <c r="AC188" s="420">
        <f>IF( $F188=0,0,((($F188/$E$187)*'PLAN DE ADQUISICIONES'!Z$67)*($G188/$F188)))</f>
        <v>0</v>
      </c>
      <c r="AD188" s="420">
        <f>IF( $F188=0,0,((($F188/$E$187)*'PLAN DE ADQUISICIONES'!AA$67)*($G188/$F188)))</f>
        <v>0</v>
      </c>
      <c r="AE188" s="420">
        <f>IF( $F188=0,0,((($F188/$E$187)*'PLAN DE ADQUISICIONES'!AB$67)*($G188/$F188)))</f>
        <v>0</v>
      </c>
      <c r="AF188" s="420">
        <f>IF( $F188=0,0,((($F188/$E$187)*'PLAN DE ADQUISICIONES'!AC$67)*($G188/$F188)))</f>
        <v>0</v>
      </c>
      <c r="AG188" s="423">
        <f>U188+V188+W188+X188+Y188+Z188+AA188+AB188+AC188+AD188+AE188+AF188</f>
        <v>0</v>
      </c>
      <c r="AH188" s="424">
        <f>IF( $F188=0,0,((($F188/$E$187)*'PLAN DE ADQUISICIONES'!AD$67)*($G188/$F188)))</f>
        <v>0</v>
      </c>
      <c r="AI188" s="420">
        <f>IF( $F188=0,0,((($F188/$E$187)*'PLAN DE ADQUISICIONES'!AE$67)*($G188/$F188)))</f>
        <v>0</v>
      </c>
      <c r="AJ188" s="420">
        <f>IF( $F188=0,0,((($F188/$E$187)*'PLAN DE ADQUISICIONES'!AF$67)*($G188/$F188)))</f>
        <v>0</v>
      </c>
      <c r="AK188" s="420">
        <f>IF( $F188=0,0,((($F188/$E$187)*'PLAN DE ADQUISICIONES'!AG$67)*($G188/$F188)))</f>
        <v>0</v>
      </c>
      <c r="AL188" s="420">
        <f>IF( $F188=0,0,((($F188/$E$187)*'PLAN DE ADQUISICIONES'!AH$67)*($G188/$F188)))</f>
        <v>0</v>
      </c>
      <c r="AM188" s="420">
        <f>IF( $F188=0,0,((($F188/$E$187)*'PLAN DE ADQUISICIONES'!AI$67)*($G188/$F188)))</f>
        <v>0</v>
      </c>
      <c r="AN188" s="420">
        <f>IF( $F188=0,0,((($F188/$E$187)*'PLAN DE ADQUISICIONES'!AJ$67)*($G188/$F188)))</f>
        <v>0</v>
      </c>
      <c r="AO188" s="420">
        <f>IF( $F188=0,0,((($F188/$E$187)*'PLAN DE ADQUISICIONES'!AK$67)*($G188/$F188)))</f>
        <v>0</v>
      </c>
      <c r="AP188" s="420">
        <f>IF( $F188=0,0,((($F188/$E$187)*'PLAN DE ADQUISICIONES'!AL$67)*($G188/$F188)))</f>
        <v>0</v>
      </c>
      <c r="AQ188" s="420">
        <f>IF( $F188=0,0,((($F188/$E$187)*'PLAN DE ADQUISICIONES'!AM$67)*($G188/$F188)))</f>
        <v>0</v>
      </c>
      <c r="AR188" s="420">
        <f>IF( $F188=0,0,((($F188/$E$187)*'PLAN DE ADQUISICIONES'!AN$67)*($G188/$F188)))</f>
        <v>0</v>
      </c>
      <c r="AS188" s="420">
        <f>IF( $F188=0,0,((($F188/$E$187)*'PLAN DE ADQUISICIONES'!AO$67)*($G188/$F188)))</f>
        <v>0</v>
      </c>
      <c r="AT188" s="423">
        <f>AH188+AI188+AJ188+AK188+AL188+AM188+AN188+AO188+AP188+AQ188+AR188+AS188</f>
        <v>0</v>
      </c>
      <c r="AU188" s="426">
        <f>AS188+AR188+AQ188+AP188+AO188+AN188+AM188+AL188+AK188+AJ188+AI188+AH188+AF188+AE188+AD188+AC188+AB188+AA188+Z188+Y188+X188+W188+V188+U188+S188+R188+Q188+P188+O188+N188+M188+L188+K188+J188+I188+H188</f>
        <v>0</v>
      </c>
      <c r="AV188" s="392">
        <f t="shared" si="40"/>
        <v>0</v>
      </c>
    </row>
    <row r="189" spans="2:48" s="60" customFormat="1" ht="12.75" customHeight="1" x14ac:dyDescent="0.25">
      <c r="B189" s="416" t="str">
        <f>+'FORMATO COSTEO C2'!C442</f>
        <v>2.3.4.2</v>
      </c>
      <c r="C189" s="417" t="str">
        <f>+'FORMATO COSTEO C2'!B442</f>
        <v>Categoría de gasto</v>
      </c>
      <c r="D189" s="428"/>
      <c r="E189" s="429"/>
      <c r="F189" s="420">
        <f>+'FORMATO COSTEO C2'!G442</f>
        <v>0</v>
      </c>
      <c r="G189" s="423">
        <f>+'FORMATO COSTEO C2'!O442</f>
        <v>0</v>
      </c>
      <c r="H189" s="424">
        <f>IF( $F189=0,0,((($F189/$E$187)*'PLAN DE ADQUISICIONES'!F$67)*($G189/$F189)))</f>
        <v>0</v>
      </c>
      <c r="I189" s="420">
        <f>IF( $F189=0,0,((($F189/$E$187)*'PLAN DE ADQUISICIONES'!G$67)*($G189/$F189)))</f>
        <v>0</v>
      </c>
      <c r="J189" s="420">
        <f>IF( $F189=0,0,((($F189/$E$187)*'PLAN DE ADQUISICIONES'!H$67)*($G189/$F189)))</f>
        <v>0</v>
      </c>
      <c r="K189" s="420">
        <f>IF( $F189=0,0,((($F189/$E$187)*'PLAN DE ADQUISICIONES'!I$67)*($G189/$F189)))</f>
        <v>0</v>
      </c>
      <c r="L189" s="420">
        <f>IF( $F189=0,0,((($F189/$E$187)*'PLAN DE ADQUISICIONES'!J$67)*($G189/$F189)))</f>
        <v>0</v>
      </c>
      <c r="M189" s="420">
        <f>IF( $F189=0,0,((($F189/$E$187)*'PLAN DE ADQUISICIONES'!K$67)*($G189/$F189)))</f>
        <v>0</v>
      </c>
      <c r="N189" s="420">
        <f>IF( $F189=0,0,((($F189/$E$187)*'PLAN DE ADQUISICIONES'!L$67)*($G189/$F189)))</f>
        <v>0</v>
      </c>
      <c r="O189" s="420">
        <f>IF( $F189=0,0,((($F189/$E$187)*'PLAN DE ADQUISICIONES'!M$67)*($G189/$F189)))</f>
        <v>0</v>
      </c>
      <c r="P189" s="420">
        <f>IF( $F189=0,0,((($F189/$E$187)*'PLAN DE ADQUISICIONES'!N$67)*($G189/$F189)))</f>
        <v>0</v>
      </c>
      <c r="Q189" s="420">
        <f>IF( $F189=0,0,((($F189/$E$187)*'PLAN DE ADQUISICIONES'!O$67)*($G189/$F189)))</f>
        <v>0</v>
      </c>
      <c r="R189" s="420">
        <f>IF( $F189=0,0,((($F189/$E$187)*'PLAN DE ADQUISICIONES'!P$67)*($G189/$F189)))</f>
        <v>0</v>
      </c>
      <c r="S189" s="420">
        <f>IF( $F189=0,0,((($F189/$E$187)*'PLAN DE ADQUISICIONES'!Q$67)*($G189/$F189)))</f>
        <v>0</v>
      </c>
      <c r="T189" s="421">
        <f>H189+I189+J189+K189+L189+M189+N189+O189+P189+Q189+R189+S189</f>
        <v>0</v>
      </c>
      <c r="U189" s="425">
        <f>IF( $F189=0,0,((($F189/$E$187)*'PLAN DE ADQUISICIONES'!R$67)*($G189/$F189)))</f>
        <v>0</v>
      </c>
      <c r="V189" s="420">
        <f>IF( $F189=0,0,((($F189/$E$187)*'PLAN DE ADQUISICIONES'!S$67)*($G189/$F189)))</f>
        <v>0</v>
      </c>
      <c r="W189" s="420">
        <f>IF( $F189=0,0,((($F189/$E$187)*'PLAN DE ADQUISICIONES'!T$67)*($G189/$F189)))</f>
        <v>0</v>
      </c>
      <c r="X189" s="420">
        <f>IF( $F189=0,0,((($F189/$E$187)*'PLAN DE ADQUISICIONES'!U$67)*($G189/$F189)))</f>
        <v>0</v>
      </c>
      <c r="Y189" s="420">
        <f>IF( $F189=0,0,((($F189/$E$187)*'PLAN DE ADQUISICIONES'!V$67)*($G189/$F189)))</f>
        <v>0</v>
      </c>
      <c r="Z189" s="420">
        <f>IF( $F189=0,0,((($F189/$E$187)*'PLAN DE ADQUISICIONES'!W$67)*($G189/$F189)))</f>
        <v>0</v>
      </c>
      <c r="AA189" s="420">
        <f>IF( $F189=0,0,((($F189/$E$187)*'PLAN DE ADQUISICIONES'!X$67)*($G189/$F189)))</f>
        <v>0</v>
      </c>
      <c r="AB189" s="420">
        <f>IF( $F189=0,0,((($F189/$E$187)*'PLAN DE ADQUISICIONES'!Y$67)*($G189/$F189)))</f>
        <v>0</v>
      </c>
      <c r="AC189" s="420">
        <f>IF( $F189=0,0,((($F189/$E$187)*'PLAN DE ADQUISICIONES'!Z$67)*($G189/$F189)))</f>
        <v>0</v>
      </c>
      <c r="AD189" s="420">
        <f>IF( $F189=0,0,((($F189/$E$187)*'PLAN DE ADQUISICIONES'!AA$67)*($G189/$F189)))</f>
        <v>0</v>
      </c>
      <c r="AE189" s="420">
        <f>IF( $F189=0,0,((($F189/$E$187)*'PLAN DE ADQUISICIONES'!AB$67)*($G189/$F189)))</f>
        <v>0</v>
      </c>
      <c r="AF189" s="420">
        <f>IF( $F189=0,0,((($F189/$E$187)*'PLAN DE ADQUISICIONES'!AC$67)*($G189/$F189)))</f>
        <v>0</v>
      </c>
      <c r="AG189" s="423">
        <f>U189+V189+W189+X189+Y189+Z189+AA189+AB189+AC189+AD189+AE189+AF189</f>
        <v>0</v>
      </c>
      <c r="AH189" s="424">
        <f>IF( $F189=0,0,((($F189/$E$187)*'PLAN DE ADQUISICIONES'!AD$67)*($G189/$F189)))</f>
        <v>0</v>
      </c>
      <c r="AI189" s="420">
        <f>IF( $F189=0,0,((($F189/$E$187)*'PLAN DE ADQUISICIONES'!AE$67)*($G189/$F189)))</f>
        <v>0</v>
      </c>
      <c r="AJ189" s="420">
        <f>IF( $F189=0,0,((($F189/$E$187)*'PLAN DE ADQUISICIONES'!AF$67)*($G189/$F189)))</f>
        <v>0</v>
      </c>
      <c r="AK189" s="420">
        <f>IF( $F189=0,0,((($F189/$E$187)*'PLAN DE ADQUISICIONES'!AG$67)*($G189/$F189)))</f>
        <v>0</v>
      </c>
      <c r="AL189" s="420">
        <f>IF( $F189=0,0,((($F189/$E$187)*'PLAN DE ADQUISICIONES'!AH$67)*($G189/$F189)))</f>
        <v>0</v>
      </c>
      <c r="AM189" s="420">
        <f>IF( $F189=0,0,((($F189/$E$187)*'PLAN DE ADQUISICIONES'!AI$67)*($G189/$F189)))</f>
        <v>0</v>
      </c>
      <c r="AN189" s="420">
        <f>IF( $F189=0,0,((($F189/$E$187)*'PLAN DE ADQUISICIONES'!AJ$67)*($G189/$F189)))</f>
        <v>0</v>
      </c>
      <c r="AO189" s="420">
        <f>IF( $F189=0,0,((($F189/$E$187)*'PLAN DE ADQUISICIONES'!AK$67)*($G189/$F189)))</f>
        <v>0</v>
      </c>
      <c r="AP189" s="420">
        <f>IF( $F189=0,0,((($F189/$E$187)*'PLAN DE ADQUISICIONES'!AL$67)*($G189/$F189)))</f>
        <v>0</v>
      </c>
      <c r="AQ189" s="420">
        <f>IF( $F189=0,0,((($F189/$E$187)*'PLAN DE ADQUISICIONES'!AM$67)*($G189/$F189)))</f>
        <v>0</v>
      </c>
      <c r="AR189" s="420">
        <f>IF( $F189=0,0,((($F189/$E$187)*'PLAN DE ADQUISICIONES'!AN$67)*($G189/$F189)))</f>
        <v>0</v>
      </c>
      <c r="AS189" s="420">
        <f>IF( $F189=0,0,((($F189/$E$187)*'PLAN DE ADQUISICIONES'!AO$67)*($G189/$F189)))</f>
        <v>0</v>
      </c>
      <c r="AT189" s="423">
        <f>AH189+AI189+AJ189+AK189+AL189+AM189+AN189+AO189+AP189+AQ189+AR189+AS189</f>
        <v>0</v>
      </c>
      <c r="AU189" s="426">
        <f>AS189+AR189+AQ189+AP189+AO189+AN189+AM189+AL189+AK189+AJ189+AI189+AH189+AF189+AE189+AD189+AC189+AB189+AA189+Z189+Y189+X189+W189+V189+U189+S189+R189+Q189+P189+O189+N189+M189+L189+K189+J189+I189+H189</f>
        <v>0</v>
      </c>
      <c r="AV189" s="392">
        <f t="shared" si="40"/>
        <v>0</v>
      </c>
    </row>
    <row r="190" spans="2:48" s="60" customFormat="1" ht="12.75" customHeight="1" x14ac:dyDescent="0.25">
      <c r="B190" s="416" t="str">
        <f>+'FORMATO COSTEO C2'!C448</f>
        <v>2.3.4.3</v>
      </c>
      <c r="C190" s="417" t="str">
        <f>+'FORMATO COSTEO C2'!B448</f>
        <v>Categoría de gasto</v>
      </c>
      <c r="D190" s="428"/>
      <c r="E190" s="429"/>
      <c r="F190" s="420">
        <f>+'FORMATO COSTEO C2'!G448</f>
        <v>0</v>
      </c>
      <c r="G190" s="423">
        <f>+'FORMATO COSTEO C2'!O448</f>
        <v>0</v>
      </c>
      <c r="H190" s="424">
        <f>IF( $F190=0,0,((($F190/$E$187)*'PLAN DE ADQUISICIONES'!F$67)*($G190/$F190)))</f>
        <v>0</v>
      </c>
      <c r="I190" s="420">
        <f>IF( $F190=0,0,((($F190/$E$187)*'PLAN DE ADQUISICIONES'!G$67)*($G190/$F190)))</f>
        <v>0</v>
      </c>
      <c r="J190" s="420">
        <f>IF( $F190=0,0,((($F190/$E$187)*'PLAN DE ADQUISICIONES'!H$67)*($G190/$F190)))</f>
        <v>0</v>
      </c>
      <c r="K190" s="420">
        <f>IF( $F190=0,0,((($F190/$E$187)*'PLAN DE ADQUISICIONES'!I$67)*($G190/$F190)))</f>
        <v>0</v>
      </c>
      <c r="L190" s="420">
        <f>IF( $F190=0,0,((($F190/$E$187)*'PLAN DE ADQUISICIONES'!J$67)*($G190/$F190)))</f>
        <v>0</v>
      </c>
      <c r="M190" s="420">
        <f>IF( $F190=0,0,((($F190/$E$187)*'PLAN DE ADQUISICIONES'!K$67)*($G190/$F190)))</f>
        <v>0</v>
      </c>
      <c r="N190" s="420">
        <f>IF( $F190=0,0,((($F190/$E$187)*'PLAN DE ADQUISICIONES'!L$67)*($G190/$F190)))</f>
        <v>0</v>
      </c>
      <c r="O190" s="420">
        <f>IF( $F190=0,0,((($F190/$E$187)*'PLAN DE ADQUISICIONES'!M$67)*($G190/$F190)))</f>
        <v>0</v>
      </c>
      <c r="P190" s="420">
        <f>IF( $F190=0,0,((($F190/$E$187)*'PLAN DE ADQUISICIONES'!N$67)*($G190/$F190)))</f>
        <v>0</v>
      </c>
      <c r="Q190" s="420">
        <f>IF( $F190=0,0,((($F190/$E$187)*'PLAN DE ADQUISICIONES'!O$67)*($G190/$F190)))</f>
        <v>0</v>
      </c>
      <c r="R190" s="420">
        <f>IF( $F190=0,0,((($F190/$E$187)*'PLAN DE ADQUISICIONES'!P$67)*($G190/$F190)))</f>
        <v>0</v>
      </c>
      <c r="S190" s="420">
        <f>IF( $F190=0,0,((($F190/$E$187)*'PLAN DE ADQUISICIONES'!Q$67)*($G190/$F190)))</f>
        <v>0</v>
      </c>
      <c r="T190" s="421">
        <f>H190+I190+J190+K190+L190+M190+N190+O190+P190+Q190+R190+S190</f>
        <v>0</v>
      </c>
      <c r="U190" s="425">
        <f>IF( $F190=0,0,((($F190/$E$187)*'PLAN DE ADQUISICIONES'!R$67)*($G190/$F190)))</f>
        <v>0</v>
      </c>
      <c r="V190" s="420">
        <f>IF( $F190=0,0,((($F190/$E$187)*'PLAN DE ADQUISICIONES'!S$67)*($G190/$F190)))</f>
        <v>0</v>
      </c>
      <c r="W190" s="420">
        <f>IF( $F190=0,0,((($F190/$E$187)*'PLAN DE ADQUISICIONES'!T$67)*($G190/$F190)))</f>
        <v>0</v>
      </c>
      <c r="X190" s="420">
        <f>IF( $F190=0,0,((($F190/$E$187)*'PLAN DE ADQUISICIONES'!U$67)*($G190/$F190)))</f>
        <v>0</v>
      </c>
      <c r="Y190" s="420">
        <f>IF( $F190=0,0,((($F190/$E$187)*'PLAN DE ADQUISICIONES'!V$67)*($G190/$F190)))</f>
        <v>0</v>
      </c>
      <c r="Z190" s="420">
        <f>IF( $F190=0,0,((($F190/$E$187)*'PLAN DE ADQUISICIONES'!W$67)*($G190/$F190)))</f>
        <v>0</v>
      </c>
      <c r="AA190" s="420">
        <f>IF( $F190=0,0,((($F190/$E$187)*'PLAN DE ADQUISICIONES'!X$67)*($G190/$F190)))</f>
        <v>0</v>
      </c>
      <c r="AB190" s="420">
        <f>IF( $F190=0,0,((($F190/$E$187)*'PLAN DE ADQUISICIONES'!Y$67)*($G190/$F190)))</f>
        <v>0</v>
      </c>
      <c r="AC190" s="420">
        <f>IF( $F190=0,0,((($F190/$E$187)*'PLAN DE ADQUISICIONES'!Z$67)*($G190/$F190)))</f>
        <v>0</v>
      </c>
      <c r="AD190" s="420">
        <f>IF( $F190=0,0,((($F190/$E$187)*'PLAN DE ADQUISICIONES'!AA$67)*($G190/$F190)))</f>
        <v>0</v>
      </c>
      <c r="AE190" s="420">
        <f>IF( $F190=0,0,((($F190/$E$187)*'PLAN DE ADQUISICIONES'!AB$67)*($G190/$F190)))</f>
        <v>0</v>
      </c>
      <c r="AF190" s="420">
        <f>IF( $F190=0,0,((($F190/$E$187)*'PLAN DE ADQUISICIONES'!AC$67)*($G190/$F190)))</f>
        <v>0</v>
      </c>
      <c r="AG190" s="423">
        <f>U190+V190+W190+X190+Y190+Z190+AA190+AB190+AC190+AD190+AE190+AF190</f>
        <v>0</v>
      </c>
      <c r="AH190" s="424">
        <f>IF( $F190=0,0,((($F190/$E$187)*'PLAN DE ADQUISICIONES'!AD$67)*($G190/$F190)))</f>
        <v>0</v>
      </c>
      <c r="AI190" s="420">
        <f>IF( $F190=0,0,((($F190/$E$187)*'PLAN DE ADQUISICIONES'!AE$67)*($G190/$F190)))</f>
        <v>0</v>
      </c>
      <c r="AJ190" s="420">
        <f>IF( $F190=0,0,((($F190/$E$187)*'PLAN DE ADQUISICIONES'!AF$67)*($G190/$F190)))</f>
        <v>0</v>
      </c>
      <c r="AK190" s="420">
        <f>IF( $F190=0,0,((($F190/$E$187)*'PLAN DE ADQUISICIONES'!AG$67)*($G190/$F190)))</f>
        <v>0</v>
      </c>
      <c r="AL190" s="420">
        <f>IF( $F190=0,0,((($F190/$E$187)*'PLAN DE ADQUISICIONES'!AH$67)*($G190/$F190)))</f>
        <v>0</v>
      </c>
      <c r="AM190" s="420">
        <f>IF( $F190=0,0,((($F190/$E$187)*'PLAN DE ADQUISICIONES'!AI$67)*($G190/$F190)))</f>
        <v>0</v>
      </c>
      <c r="AN190" s="420">
        <f>IF( $F190=0,0,((($F190/$E$187)*'PLAN DE ADQUISICIONES'!AJ$67)*($G190/$F190)))</f>
        <v>0</v>
      </c>
      <c r="AO190" s="420">
        <f>IF( $F190=0,0,((($F190/$E$187)*'PLAN DE ADQUISICIONES'!AK$67)*($G190/$F190)))</f>
        <v>0</v>
      </c>
      <c r="AP190" s="420">
        <f>IF( $F190=0,0,((($F190/$E$187)*'PLAN DE ADQUISICIONES'!AL$67)*($G190/$F190)))</f>
        <v>0</v>
      </c>
      <c r="AQ190" s="420">
        <f>IF( $F190=0,0,((($F190/$E$187)*'PLAN DE ADQUISICIONES'!AM$67)*($G190/$F190)))</f>
        <v>0</v>
      </c>
      <c r="AR190" s="420">
        <f>IF( $F190=0,0,((($F190/$E$187)*'PLAN DE ADQUISICIONES'!AN$67)*($G190/$F190)))</f>
        <v>0</v>
      </c>
      <c r="AS190" s="420">
        <f>IF( $F190=0,0,((($F190/$E$187)*'PLAN DE ADQUISICIONES'!AO$67)*($G190/$F190)))</f>
        <v>0</v>
      </c>
      <c r="AT190" s="423">
        <f>AH190+AI190+AJ190+AK190+AL190+AM190+AN190+AO190+AP190+AQ190+AR190+AS190</f>
        <v>0</v>
      </c>
      <c r="AU190" s="426">
        <f>AS190+AR190+AQ190+AP190+AO190+AN190+AM190+AL190+AK190+AJ190+AI190+AH190+AF190+AE190+AD190+AC190+AB190+AA190+Z190+Y190+X190+W190+V190+U190+S190+R190+Q190+P190+O190+N190+M190+L190+K190+J190+I190+H190</f>
        <v>0</v>
      </c>
      <c r="AV190" s="392">
        <f t="shared" si="40"/>
        <v>0</v>
      </c>
    </row>
    <row r="191" spans="2:48" s="60" customFormat="1" ht="12.75" customHeight="1" x14ac:dyDescent="0.25">
      <c r="B191" s="416" t="str">
        <f>+'FORMATO COSTEO C2'!C454</f>
        <v>2.3.4.4</v>
      </c>
      <c r="C191" s="417" t="str">
        <f>+'FORMATO COSTEO C2'!B454</f>
        <v>Categoría de gasto</v>
      </c>
      <c r="D191" s="428"/>
      <c r="E191" s="429"/>
      <c r="F191" s="420">
        <f>+'FORMATO COSTEO C2'!G454</f>
        <v>0</v>
      </c>
      <c r="G191" s="423">
        <f>+'FORMATO COSTEO C2'!O454</f>
        <v>0</v>
      </c>
      <c r="H191" s="424">
        <f>IF( $F191=0,0,((($F191/$E$187)*'PLAN DE ADQUISICIONES'!F$67)*($G191/$F191)))</f>
        <v>0</v>
      </c>
      <c r="I191" s="420">
        <f>IF( $F191=0,0,((($F191/$E$187)*'PLAN DE ADQUISICIONES'!G$67)*($G191/$F191)))</f>
        <v>0</v>
      </c>
      <c r="J191" s="420">
        <f>IF( $F191=0,0,((($F191/$E$187)*'PLAN DE ADQUISICIONES'!H$67)*($G191/$F191)))</f>
        <v>0</v>
      </c>
      <c r="K191" s="420">
        <f>IF( $F191=0,0,((($F191/$E$187)*'PLAN DE ADQUISICIONES'!I$67)*($G191/$F191)))</f>
        <v>0</v>
      </c>
      <c r="L191" s="420">
        <f>IF( $F191=0,0,((($F191/$E$187)*'PLAN DE ADQUISICIONES'!J$67)*($G191/$F191)))</f>
        <v>0</v>
      </c>
      <c r="M191" s="420">
        <f>IF( $F191=0,0,((($F191/$E$187)*'PLAN DE ADQUISICIONES'!K$67)*($G191/$F191)))</f>
        <v>0</v>
      </c>
      <c r="N191" s="420">
        <f>IF( $F191=0,0,((($F191/$E$187)*'PLAN DE ADQUISICIONES'!L$67)*($G191/$F191)))</f>
        <v>0</v>
      </c>
      <c r="O191" s="420">
        <f>IF( $F191=0,0,((($F191/$E$187)*'PLAN DE ADQUISICIONES'!M$67)*($G191/$F191)))</f>
        <v>0</v>
      </c>
      <c r="P191" s="420">
        <f>IF( $F191=0,0,((($F191/$E$187)*'PLAN DE ADQUISICIONES'!N$67)*($G191/$F191)))</f>
        <v>0</v>
      </c>
      <c r="Q191" s="420">
        <f>IF( $F191=0,0,((($F191/$E$187)*'PLAN DE ADQUISICIONES'!O$67)*($G191/$F191)))</f>
        <v>0</v>
      </c>
      <c r="R191" s="420">
        <f>IF( $F191=0,0,((($F191/$E$187)*'PLAN DE ADQUISICIONES'!P$67)*($G191/$F191)))</f>
        <v>0</v>
      </c>
      <c r="S191" s="420">
        <f>IF( $F191=0,0,((($F191/$E$187)*'PLAN DE ADQUISICIONES'!Q$67)*($G191/$F191)))</f>
        <v>0</v>
      </c>
      <c r="T191" s="421">
        <f>H191+I191+J191+K191+L191+M191+N191+O191+P191+Q191+R191+S191</f>
        <v>0</v>
      </c>
      <c r="U191" s="425">
        <f>IF( $F191=0,0,((($F191/$E$187)*'PLAN DE ADQUISICIONES'!R$67)*($G191/$F191)))</f>
        <v>0</v>
      </c>
      <c r="V191" s="420">
        <f>IF( $F191=0,0,((($F191/$E$187)*'PLAN DE ADQUISICIONES'!S$67)*($G191/$F191)))</f>
        <v>0</v>
      </c>
      <c r="W191" s="420">
        <f>IF( $F191=0,0,((($F191/$E$187)*'PLAN DE ADQUISICIONES'!T$67)*($G191/$F191)))</f>
        <v>0</v>
      </c>
      <c r="X191" s="420">
        <f>IF( $F191=0,0,((($F191/$E$187)*'PLAN DE ADQUISICIONES'!U$67)*($G191/$F191)))</f>
        <v>0</v>
      </c>
      <c r="Y191" s="420">
        <f>IF( $F191=0,0,((($F191/$E$187)*'PLAN DE ADQUISICIONES'!V$67)*($G191/$F191)))</f>
        <v>0</v>
      </c>
      <c r="Z191" s="420">
        <f>IF( $F191=0,0,((($F191/$E$187)*'PLAN DE ADQUISICIONES'!W$67)*($G191/$F191)))</f>
        <v>0</v>
      </c>
      <c r="AA191" s="420">
        <f>IF( $F191=0,0,((($F191/$E$187)*'PLAN DE ADQUISICIONES'!X$67)*($G191/$F191)))</f>
        <v>0</v>
      </c>
      <c r="AB191" s="420">
        <f>IF( $F191=0,0,((($F191/$E$187)*'PLAN DE ADQUISICIONES'!Y$67)*($G191/$F191)))</f>
        <v>0</v>
      </c>
      <c r="AC191" s="420">
        <f>IF( $F191=0,0,((($F191/$E$187)*'PLAN DE ADQUISICIONES'!Z$67)*($G191/$F191)))</f>
        <v>0</v>
      </c>
      <c r="AD191" s="420">
        <f>IF( $F191=0,0,((($F191/$E$187)*'PLAN DE ADQUISICIONES'!AA$67)*($G191/$F191)))</f>
        <v>0</v>
      </c>
      <c r="AE191" s="420">
        <f>IF( $F191=0,0,((($F191/$E$187)*'PLAN DE ADQUISICIONES'!AB$67)*($G191/$F191)))</f>
        <v>0</v>
      </c>
      <c r="AF191" s="420">
        <f>IF( $F191=0,0,((($F191/$E$187)*'PLAN DE ADQUISICIONES'!AC$67)*($G191/$F191)))</f>
        <v>0</v>
      </c>
      <c r="AG191" s="423">
        <f>U191+V191+W191+X191+Y191+Z191+AA191+AB191+AC191+AD191+AE191+AF191</f>
        <v>0</v>
      </c>
      <c r="AH191" s="424">
        <f>IF( $F191=0,0,((($F191/$E$187)*'PLAN DE ADQUISICIONES'!AD$67)*($G191/$F191)))</f>
        <v>0</v>
      </c>
      <c r="AI191" s="420">
        <f>IF( $F191=0,0,((($F191/$E$187)*'PLAN DE ADQUISICIONES'!AE$67)*($G191/$F191)))</f>
        <v>0</v>
      </c>
      <c r="AJ191" s="420">
        <f>IF( $F191=0,0,((($F191/$E$187)*'PLAN DE ADQUISICIONES'!AF$67)*($G191/$F191)))</f>
        <v>0</v>
      </c>
      <c r="AK191" s="420">
        <f>IF( $F191=0,0,((($F191/$E$187)*'PLAN DE ADQUISICIONES'!AG$67)*($G191/$F191)))</f>
        <v>0</v>
      </c>
      <c r="AL191" s="420">
        <f>IF( $F191=0,0,((($F191/$E$187)*'PLAN DE ADQUISICIONES'!AH$67)*($G191/$F191)))</f>
        <v>0</v>
      </c>
      <c r="AM191" s="420">
        <f>IF( $F191=0,0,((($F191/$E$187)*'PLAN DE ADQUISICIONES'!AI$67)*($G191/$F191)))</f>
        <v>0</v>
      </c>
      <c r="AN191" s="420">
        <f>IF( $F191=0,0,((($F191/$E$187)*'PLAN DE ADQUISICIONES'!AJ$67)*($G191/$F191)))</f>
        <v>0</v>
      </c>
      <c r="AO191" s="420">
        <f>IF( $F191=0,0,((($F191/$E$187)*'PLAN DE ADQUISICIONES'!AK$67)*($G191/$F191)))</f>
        <v>0</v>
      </c>
      <c r="AP191" s="420">
        <f>IF( $F191=0,0,((($F191/$E$187)*'PLAN DE ADQUISICIONES'!AL$67)*($G191/$F191)))</f>
        <v>0</v>
      </c>
      <c r="AQ191" s="420">
        <f>IF( $F191=0,0,((($F191/$E$187)*'PLAN DE ADQUISICIONES'!AM$67)*($G191/$F191)))</f>
        <v>0</v>
      </c>
      <c r="AR191" s="420">
        <f>IF( $F191=0,0,((($F191/$E$187)*'PLAN DE ADQUISICIONES'!AN$67)*($G191/$F191)))</f>
        <v>0</v>
      </c>
      <c r="AS191" s="420">
        <f>IF( $F191=0,0,((($F191/$E$187)*'PLAN DE ADQUISICIONES'!AO$67)*($G191/$F191)))</f>
        <v>0</v>
      </c>
      <c r="AT191" s="423">
        <f>AH191+AI191+AJ191+AK191+AL191+AM191+AN191+AO191+AP191+AQ191+AR191+AS191</f>
        <v>0</v>
      </c>
      <c r="AU191" s="426">
        <f>AS191+AR191+AQ191+AP191+AO191+AN191+AM191+AL191+AK191+AJ191+AI191+AH191+AF191+AE191+AD191+AC191+AB191+AA191+Z191+Y191+X191+W191+V191+U191+S191+R191+Q191+P191+O191+N191+M191+L191+K191+J191+I191+H191</f>
        <v>0</v>
      </c>
      <c r="AV191" s="392">
        <f t="shared" si="40"/>
        <v>0</v>
      </c>
    </row>
    <row r="192" spans="2:48" s="60" customFormat="1" ht="12.75" customHeight="1" x14ac:dyDescent="0.25">
      <c r="B192" s="416" t="str">
        <f>+'FORMATO COSTEO C2'!C460</f>
        <v>2.3.4.5</v>
      </c>
      <c r="C192" s="417" t="str">
        <f>+'FORMATO COSTEO C2'!B460</f>
        <v>Categoría de gasto</v>
      </c>
      <c r="D192" s="428"/>
      <c r="E192" s="429"/>
      <c r="F192" s="420">
        <f>+'FORMATO COSTEO C2'!G460</f>
        <v>0</v>
      </c>
      <c r="G192" s="423">
        <f>+'FORMATO COSTEO C2'!O460</f>
        <v>0</v>
      </c>
      <c r="H192" s="424">
        <f>IF( $F192=0,0,((($F192/$E$187)*'PLAN DE ADQUISICIONES'!F$67)*($G192/$F192)))</f>
        <v>0</v>
      </c>
      <c r="I192" s="420">
        <f>IF( $F192=0,0,((($F192/$E$187)*'PLAN DE ADQUISICIONES'!G$67)*($G192/$F192)))</f>
        <v>0</v>
      </c>
      <c r="J192" s="420">
        <f>IF( $F192=0,0,((($F192/$E$187)*'PLAN DE ADQUISICIONES'!H$67)*($G192/$F192)))</f>
        <v>0</v>
      </c>
      <c r="K192" s="420">
        <f>IF( $F192=0,0,((($F192/$E$187)*'PLAN DE ADQUISICIONES'!I$67)*($G192/$F192)))</f>
        <v>0</v>
      </c>
      <c r="L192" s="420">
        <f>IF( $F192=0,0,((($F192/$E$187)*'PLAN DE ADQUISICIONES'!J$67)*($G192/$F192)))</f>
        <v>0</v>
      </c>
      <c r="M192" s="420">
        <f>IF( $F192=0,0,((($F192/$E$187)*'PLAN DE ADQUISICIONES'!K$67)*($G192/$F192)))</f>
        <v>0</v>
      </c>
      <c r="N192" s="420">
        <f>IF( $F192=0,0,((($F192/$E$187)*'PLAN DE ADQUISICIONES'!L$67)*($G192/$F192)))</f>
        <v>0</v>
      </c>
      <c r="O192" s="420">
        <f>IF( $F192=0,0,((($F192/$E$187)*'PLAN DE ADQUISICIONES'!M$67)*($G192/$F192)))</f>
        <v>0</v>
      </c>
      <c r="P192" s="420">
        <f>IF( $F192=0,0,((($F192/$E$187)*'PLAN DE ADQUISICIONES'!N$67)*($G192/$F192)))</f>
        <v>0</v>
      </c>
      <c r="Q192" s="420">
        <f>IF( $F192=0,0,((($F192/$E$187)*'PLAN DE ADQUISICIONES'!O$67)*($G192/$F192)))</f>
        <v>0</v>
      </c>
      <c r="R192" s="420">
        <f>IF( $F192=0,0,((($F192/$E$187)*'PLAN DE ADQUISICIONES'!P$67)*($G192/$F192)))</f>
        <v>0</v>
      </c>
      <c r="S192" s="420">
        <f>IF( $F192=0,0,((($F192/$E$187)*'PLAN DE ADQUISICIONES'!Q$67)*($G192/$F192)))</f>
        <v>0</v>
      </c>
      <c r="T192" s="421">
        <f>H192+I192+J192+K192+L192+M192+N192+O192+P192+Q192+R192+S192</f>
        <v>0</v>
      </c>
      <c r="U192" s="425">
        <f>IF( $F192=0,0,((($F192/$E$187)*'PLAN DE ADQUISICIONES'!R$67)*($G192/$F192)))</f>
        <v>0</v>
      </c>
      <c r="V192" s="420">
        <f>IF( $F192=0,0,((($F192/$E$187)*'PLAN DE ADQUISICIONES'!S$67)*($G192/$F192)))</f>
        <v>0</v>
      </c>
      <c r="W192" s="420">
        <f>IF( $F192=0,0,((($F192/$E$187)*'PLAN DE ADQUISICIONES'!T$67)*($G192/$F192)))</f>
        <v>0</v>
      </c>
      <c r="X192" s="420">
        <f>IF( $F192=0,0,((($F192/$E$187)*'PLAN DE ADQUISICIONES'!U$67)*($G192/$F192)))</f>
        <v>0</v>
      </c>
      <c r="Y192" s="420">
        <f>IF( $F192=0,0,((($F192/$E$187)*'PLAN DE ADQUISICIONES'!V$67)*($G192/$F192)))</f>
        <v>0</v>
      </c>
      <c r="Z192" s="420">
        <f>IF( $F192=0,0,((($F192/$E$187)*'PLAN DE ADQUISICIONES'!W$67)*($G192/$F192)))</f>
        <v>0</v>
      </c>
      <c r="AA192" s="420">
        <f>IF( $F192=0,0,((($F192/$E$187)*'PLAN DE ADQUISICIONES'!X$67)*($G192/$F192)))</f>
        <v>0</v>
      </c>
      <c r="AB192" s="420">
        <f>IF( $F192=0,0,((($F192/$E$187)*'PLAN DE ADQUISICIONES'!Y$67)*($G192/$F192)))</f>
        <v>0</v>
      </c>
      <c r="AC192" s="420">
        <f>IF( $F192=0,0,((($F192/$E$187)*'PLAN DE ADQUISICIONES'!Z$67)*($G192/$F192)))</f>
        <v>0</v>
      </c>
      <c r="AD192" s="420">
        <f>IF( $F192=0,0,((($F192/$E$187)*'PLAN DE ADQUISICIONES'!AA$67)*($G192/$F192)))</f>
        <v>0</v>
      </c>
      <c r="AE192" s="420">
        <f>IF( $F192=0,0,((($F192/$E$187)*'PLAN DE ADQUISICIONES'!AB$67)*($G192/$F192)))</f>
        <v>0</v>
      </c>
      <c r="AF192" s="420">
        <f>IF( $F192=0,0,((($F192/$E$187)*'PLAN DE ADQUISICIONES'!AC$67)*($G192/$F192)))</f>
        <v>0</v>
      </c>
      <c r="AG192" s="423">
        <f>U192+V192+W192+X192+Y192+Z192+AA192+AB192+AC192+AD192+AE192+AF192</f>
        <v>0</v>
      </c>
      <c r="AH192" s="424">
        <f>IF( $F192=0,0,((($F192/$E$187)*'PLAN DE ADQUISICIONES'!AD$67)*($G192/$F192)))</f>
        <v>0</v>
      </c>
      <c r="AI192" s="420">
        <f>IF( $F192=0,0,((($F192/$E$187)*'PLAN DE ADQUISICIONES'!AE$67)*($G192/$F192)))</f>
        <v>0</v>
      </c>
      <c r="AJ192" s="420">
        <f>IF( $F192=0,0,((($F192/$E$187)*'PLAN DE ADQUISICIONES'!AF$67)*($G192/$F192)))</f>
        <v>0</v>
      </c>
      <c r="AK192" s="420">
        <f>IF( $F192=0,0,((($F192/$E$187)*'PLAN DE ADQUISICIONES'!AG$67)*($G192/$F192)))</f>
        <v>0</v>
      </c>
      <c r="AL192" s="420">
        <f>IF( $F192=0,0,((($F192/$E$187)*'PLAN DE ADQUISICIONES'!AH$67)*($G192/$F192)))</f>
        <v>0</v>
      </c>
      <c r="AM192" s="420">
        <f>IF( $F192=0,0,((($F192/$E$187)*'PLAN DE ADQUISICIONES'!AI$67)*($G192/$F192)))</f>
        <v>0</v>
      </c>
      <c r="AN192" s="420">
        <f>IF( $F192=0,0,((($F192/$E$187)*'PLAN DE ADQUISICIONES'!AJ$67)*($G192/$F192)))</f>
        <v>0</v>
      </c>
      <c r="AO192" s="420">
        <f>IF( $F192=0,0,((($F192/$E$187)*'PLAN DE ADQUISICIONES'!AK$67)*($G192/$F192)))</f>
        <v>0</v>
      </c>
      <c r="AP192" s="420">
        <f>IF( $F192=0,0,((($F192/$E$187)*'PLAN DE ADQUISICIONES'!AL$67)*($G192/$F192)))</f>
        <v>0</v>
      </c>
      <c r="AQ192" s="420">
        <f>IF( $F192=0,0,((($F192/$E$187)*'PLAN DE ADQUISICIONES'!AM$67)*($G192/$F192)))</f>
        <v>0</v>
      </c>
      <c r="AR192" s="420">
        <f>IF( $F192=0,0,((($F192/$E$187)*'PLAN DE ADQUISICIONES'!AN$67)*($G192/$F192)))</f>
        <v>0</v>
      </c>
      <c r="AS192" s="420">
        <f>IF( $F192=0,0,((($F192/$E$187)*'PLAN DE ADQUISICIONES'!AO$67)*($G192/$F192)))</f>
        <v>0</v>
      </c>
      <c r="AT192" s="423">
        <f>AH192+AI192+AJ192+AK192+AL192+AM192+AN192+AO192+AP192+AQ192+AR192+AS192</f>
        <v>0</v>
      </c>
      <c r="AU192" s="426">
        <f>AS192+AR192+AQ192+AP192+AO192+AN192+AM192+AL192+AK192+AJ192+AI192+AH192+AF192+AE192+AD192+AC192+AB192+AA192+Z192+Y192+X192+W192+V192+U192+S192+R192+Q192+P192+O192+N192+M192+L192+K192+J192+I192+H192</f>
        <v>0</v>
      </c>
      <c r="AV192" s="392">
        <f t="shared" si="40"/>
        <v>0</v>
      </c>
    </row>
    <row r="193" spans="2:49" s="60" customFormat="1" ht="12.75" customHeight="1" x14ac:dyDescent="0.25">
      <c r="B193" s="406" t="str">
        <f>+'FORMATO COSTEO C2'!C466</f>
        <v>2.3.5</v>
      </c>
      <c r="C193" s="430">
        <f>+'FORMATO COSTEO C2'!B466</f>
        <v>0</v>
      </c>
      <c r="D193" s="408" t="str">
        <f>+'FORMATO COSTEO C2'!D466</f>
        <v>Unidad medida</v>
      </c>
      <c r="E193" s="409">
        <f>+'FORMATO COSTEO C2'!E466</f>
        <v>0</v>
      </c>
      <c r="F193" s="410">
        <f>SUM(F194:F198)</f>
        <v>0</v>
      </c>
      <c r="G193" s="413">
        <f t="shared" ref="G193:AS193" si="51">SUM(G194:G198)</f>
        <v>0</v>
      </c>
      <c r="H193" s="414">
        <f t="shared" si="51"/>
        <v>0</v>
      </c>
      <c r="I193" s="410">
        <f t="shared" si="51"/>
        <v>0</v>
      </c>
      <c r="J193" s="410">
        <f t="shared" si="51"/>
        <v>0</v>
      </c>
      <c r="K193" s="410">
        <f t="shared" si="51"/>
        <v>0</v>
      </c>
      <c r="L193" s="410">
        <f t="shared" si="51"/>
        <v>0</v>
      </c>
      <c r="M193" s="410">
        <f t="shared" si="51"/>
        <v>0</v>
      </c>
      <c r="N193" s="410">
        <f t="shared" si="51"/>
        <v>0</v>
      </c>
      <c r="O193" s="410">
        <f t="shared" si="51"/>
        <v>0</v>
      </c>
      <c r="P193" s="410">
        <f t="shared" si="51"/>
        <v>0</v>
      </c>
      <c r="Q193" s="410">
        <f t="shared" si="51"/>
        <v>0</v>
      </c>
      <c r="R193" s="410">
        <f t="shared" si="51"/>
        <v>0</v>
      </c>
      <c r="S193" s="410">
        <f t="shared" si="51"/>
        <v>0</v>
      </c>
      <c r="T193" s="411">
        <f>SUM(T194:T198)</f>
        <v>0</v>
      </c>
      <c r="U193" s="412">
        <f t="shared" si="51"/>
        <v>0</v>
      </c>
      <c r="V193" s="410">
        <f t="shared" si="51"/>
        <v>0</v>
      </c>
      <c r="W193" s="410">
        <f t="shared" si="51"/>
        <v>0</v>
      </c>
      <c r="X193" s="410">
        <f t="shared" si="51"/>
        <v>0</v>
      </c>
      <c r="Y193" s="410">
        <f t="shared" si="51"/>
        <v>0</v>
      </c>
      <c r="Z193" s="410">
        <f t="shared" si="51"/>
        <v>0</v>
      </c>
      <c r="AA193" s="410">
        <f t="shared" si="51"/>
        <v>0</v>
      </c>
      <c r="AB193" s="410">
        <f t="shared" si="51"/>
        <v>0</v>
      </c>
      <c r="AC193" s="410">
        <f t="shared" si="51"/>
        <v>0</v>
      </c>
      <c r="AD193" s="410">
        <f t="shared" si="51"/>
        <v>0</v>
      </c>
      <c r="AE193" s="410">
        <f t="shared" si="51"/>
        <v>0</v>
      </c>
      <c r="AF193" s="410">
        <f t="shared" si="51"/>
        <v>0</v>
      </c>
      <c r="AG193" s="413">
        <f t="shared" si="51"/>
        <v>0</v>
      </c>
      <c r="AH193" s="414">
        <f t="shared" si="51"/>
        <v>0</v>
      </c>
      <c r="AI193" s="410">
        <f t="shared" si="51"/>
        <v>0</v>
      </c>
      <c r="AJ193" s="410">
        <f t="shared" si="51"/>
        <v>0</v>
      </c>
      <c r="AK193" s="410">
        <f t="shared" si="51"/>
        <v>0</v>
      </c>
      <c r="AL193" s="410">
        <f t="shared" si="51"/>
        <v>0</v>
      </c>
      <c r="AM193" s="410">
        <f t="shared" si="51"/>
        <v>0</v>
      </c>
      <c r="AN193" s="410">
        <f t="shared" si="51"/>
        <v>0</v>
      </c>
      <c r="AO193" s="410">
        <f t="shared" si="51"/>
        <v>0</v>
      </c>
      <c r="AP193" s="410">
        <f t="shared" si="51"/>
        <v>0</v>
      </c>
      <c r="AQ193" s="410">
        <f t="shared" si="51"/>
        <v>0</v>
      </c>
      <c r="AR193" s="410">
        <f t="shared" si="51"/>
        <v>0</v>
      </c>
      <c r="AS193" s="410">
        <f t="shared" si="51"/>
        <v>0</v>
      </c>
      <c r="AT193" s="413">
        <f>SUM(AT194:AT198)</f>
        <v>0</v>
      </c>
      <c r="AU193" s="415">
        <f>SUM(AU194:AU198)</f>
        <v>0</v>
      </c>
      <c r="AV193" s="392">
        <f t="shared" si="40"/>
        <v>0</v>
      </c>
    </row>
    <row r="194" spans="2:49" s="60" customFormat="1" ht="12.75" customHeight="1" x14ac:dyDescent="0.25">
      <c r="B194" s="416" t="str">
        <f>+'FORMATO COSTEO C2'!C468</f>
        <v>2.3.5.1</v>
      </c>
      <c r="C194" s="417" t="str">
        <f>+'FORMATO COSTEO C2'!B468</f>
        <v>Categoría de gasto</v>
      </c>
      <c r="D194" s="428"/>
      <c r="E194" s="429"/>
      <c r="F194" s="420">
        <f>+'FORMATO COSTEO C2'!G468</f>
        <v>0</v>
      </c>
      <c r="G194" s="423">
        <f>+'FORMATO COSTEO C2'!O468</f>
        <v>0</v>
      </c>
      <c r="H194" s="560">
        <f>IF( $F194=0,0,((($F194/$E$193)*'PLAN DE ADQUISICIONES'!F$68)*($G194/$F194)))</f>
        <v>0</v>
      </c>
      <c r="I194" s="420">
        <f>IF( $F194=0,0,((($F194/$E$193)*'PLAN DE ADQUISICIONES'!G$68)*($G194/$F194)))</f>
        <v>0</v>
      </c>
      <c r="J194" s="420">
        <f>IF( $F194=0,0,((($F194/$E$193)*'PLAN DE ADQUISICIONES'!H$68)*($G194/$F194)))</f>
        <v>0</v>
      </c>
      <c r="K194" s="420">
        <f>IF( $F194=0,0,((($F194/$E$193)*'PLAN DE ADQUISICIONES'!I$68)*($G194/$F194)))</f>
        <v>0</v>
      </c>
      <c r="L194" s="420">
        <f>IF( $F194=0,0,((($F194/$E$193)*'PLAN DE ADQUISICIONES'!J$68)*($G194/$F194)))</f>
        <v>0</v>
      </c>
      <c r="M194" s="420">
        <f>IF( $F194=0,0,((($F194/$E$193)*'PLAN DE ADQUISICIONES'!K$68)*($G194/$F194)))</f>
        <v>0</v>
      </c>
      <c r="N194" s="420">
        <f>IF( $F194=0,0,((($F194/$E$193)*'PLAN DE ADQUISICIONES'!L$68)*($G194/$F194)))</f>
        <v>0</v>
      </c>
      <c r="O194" s="420">
        <f>IF( $F194=0,0,((($F194/$E$193)*'PLAN DE ADQUISICIONES'!M$68)*($G194/$F194)))</f>
        <v>0</v>
      </c>
      <c r="P194" s="420">
        <f>IF( $F194=0,0,((($F194/$E$193)*'PLAN DE ADQUISICIONES'!N$68)*($G194/$F194)))</f>
        <v>0</v>
      </c>
      <c r="Q194" s="420">
        <f>IF( $F194=0,0,((($F194/$E$193)*'PLAN DE ADQUISICIONES'!O$68)*($G194/$F194)))</f>
        <v>0</v>
      </c>
      <c r="R194" s="420">
        <f>IF( $F194=0,0,((($F194/$E$193)*'PLAN DE ADQUISICIONES'!P$68)*($G194/$F194)))</f>
        <v>0</v>
      </c>
      <c r="S194" s="420">
        <f>IF( $F194=0,0,((($F194/$E$193)*'PLAN DE ADQUISICIONES'!Q$68)*($G194/$F194)))</f>
        <v>0</v>
      </c>
      <c r="T194" s="421">
        <f>H194+I194+J194+K194+L194+M194+N194+O194+P194+Q194+R194+S194</f>
        <v>0</v>
      </c>
      <c r="U194" s="425">
        <f>IF( $F194=0,0,((($F194/$E$193)*'PLAN DE ADQUISICIONES'!R$68)*($G194/$F194)))</f>
        <v>0</v>
      </c>
      <c r="V194" s="420">
        <f>IF( $F194=0,0,((($F194/$E$193)*'PLAN DE ADQUISICIONES'!S$68)*($G194/$F194)))</f>
        <v>0</v>
      </c>
      <c r="W194" s="420">
        <f>IF( $F194=0,0,((($F194/$E$193)*'PLAN DE ADQUISICIONES'!T$68)*($G194/$F194)))</f>
        <v>0</v>
      </c>
      <c r="X194" s="420">
        <f>IF( $F194=0,0,((($F194/$E$193)*'PLAN DE ADQUISICIONES'!U$68)*($G194/$F194)))</f>
        <v>0</v>
      </c>
      <c r="Y194" s="420">
        <f>IF( $F194=0,0,((($F194/$E$193)*'PLAN DE ADQUISICIONES'!V$68)*($G194/$F194)))</f>
        <v>0</v>
      </c>
      <c r="Z194" s="420">
        <f>IF( $F194=0,0,((($F194/$E$193)*'PLAN DE ADQUISICIONES'!W$68)*($G194/$F194)))</f>
        <v>0</v>
      </c>
      <c r="AA194" s="420">
        <f>IF( $F194=0,0,((($F194/$E$193)*'PLAN DE ADQUISICIONES'!X$68)*($G194/$F194)))</f>
        <v>0</v>
      </c>
      <c r="AB194" s="420">
        <f>IF( $F194=0,0,((($F194/$E$193)*'PLAN DE ADQUISICIONES'!Y$68)*($G194/$F194)))</f>
        <v>0</v>
      </c>
      <c r="AC194" s="420">
        <f>IF( $F194=0,0,((($F194/$E$193)*'PLAN DE ADQUISICIONES'!Z$68)*($G194/$F194)))</f>
        <v>0</v>
      </c>
      <c r="AD194" s="420">
        <f>IF( $F194=0,0,((($F194/$E$193)*'PLAN DE ADQUISICIONES'!AA$68)*($G194/$F194)))</f>
        <v>0</v>
      </c>
      <c r="AE194" s="420">
        <f>IF( $F194=0,0,((($F194/$E$193)*'PLAN DE ADQUISICIONES'!AB$68)*($G194/$F194)))</f>
        <v>0</v>
      </c>
      <c r="AF194" s="420">
        <f>IF( $F194=0,0,((($F194/$E$193)*'PLAN DE ADQUISICIONES'!AC$68)*($G194/$F194)))</f>
        <v>0</v>
      </c>
      <c r="AG194" s="423">
        <f>U194+V194+W194+X194+Y194+Z194+AA194+AB194+AC194+AD194+AE194+AF194</f>
        <v>0</v>
      </c>
      <c r="AH194" s="424">
        <f>IF( $F194=0,0,((($F194/$E$193)*'PLAN DE ADQUISICIONES'!AD$68)*($G194/$F194)))</f>
        <v>0</v>
      </c>
      <c r="AI194" s="420">
        <f>IF( $F194=0,0,((($F194/$E$193)*'PLAN DE ADQUISICIONES'!AE$68)*($G194/$F194)))</f>
        <v>0</v>
      </c>
      <c r="AJ194" s="420">
        <f>IF( $F194=0,0,((($F194/$E$193)*'PLAN DE ADQUISICIONES'!AF$68)*($G194/$F194)))</f>
        <v>0</v>
      </c>
      <c r="AK194" s="420">
        <f>IF( $F194=0,0,((($F194/$E$193)*'PLAN DE ADQUISICIONES'!AG$68)*($G194/$F194)))</f>
        <v>0</v>
      </c>
      <c r="AL194" s="420">
        <f>IF( $F194=0,0,((($F194/$E$193)*'PLAN DE ADQUISICIONES'!AH$68)*($G194/$F194)))</f>
        <v>0</v>
      </c>
      <c r="AM194" s="420">
        <f>IF( $F194=0,0,((($F194/$E$193)*'PLAN DE ADQUISICIONES'!AI$68)*($G194/$F194)))</f>
        <v>0</v>
      </c>
      <c r="AN194" s="420">
        <f>IF( $F194=0,0,((($F194/$E$193)*'PLAN DE ADQUISICIONES'!AJ$68)*($G194/$F194)))</f>
        <v>0</v>
      </c>
      <c r="AO194" s="420">
        <f>IF( $F194=0,0,((($F194/$E$193)*'PLAN DE ADQUISICIONES'!AK$68)*($G194/$F194)))</f>
        <v>0</v>
      </c>
      <c r="AP194" s="420">
        <f>IF( $F194=0,0,((($F194/$E$193)*'PLAN DE ADQUISICIONES'!AL$68)*($G194/$F194)))</f>
        <v>0</v>
      </c>
      <c r="AQ194" s="420">
        <f>IF( $F194=0,0,((($F194/$E$193)*'PLAN DE ADQUISICIONES'!AM$68)*($G194/$F194)))</f>
        <v>0</v>
      </c>
      <c r="AR194" s="420">
        <f>IF( $F194=0,0,((($F194/$E$193)*'PLAN DE ADQUISICIONES'!AN$68)*($G194/$F194)))</f>
        <v>0</v>
      </c>
      <c r="AS194" s="420">
        <f>IF( $F194=0,0,((($F194/$E$193)*'PLAN DE ADQUISICIONES'!AO$68)*($G194/$F194)))</f>
        <v>0</v>
      </c>
      <c r="AT194" s="423">
        <f>AH194+AI194+AJ194+AK194+AL194+AM194+AN194+AO194+AP194+AQ194+AR194+AS194</f>
        <v>0</v>
      </c>
      <c r="AU194" s="426">
        <f>AS194+AR194+AQ194+AP194+AO194+AN194+AM194+AL194+AK194+AJ194+AI194+AH194+AF194+AE194+AD194+AC194+AB194+AA194+Z194+Y194+X194+W194+V194+U194+S194+R194+Q194+P194+O194+N194+M194+L194+K194+J194+I194+H194</f>
        <v>0</v>
      </c>
      <c r="AV194" s="392">
        <f t="shared" si="40"/>
        <v>0</v>
      </c>
    </row>
    <row r="195" spans="2:49" s="60" customFormat="1" ht="12.75" customHeight="1" x14ac:dyDescent="0.25">
      <c r="B195" s="416" t="str">
        <f>+'FORMATO COSTEO C2'!C474</f>
        <v>2.3.5.2</v>
      </c>
      <c r="C195" s="417" t="str">
        <f>+'FORMATO COSTEO C2'!B474</f>
        <v>Categoría de gasto</v>
      </c>
      <c r="D195" s="428"/>
      <c r="E195" s="429"/>
      <c r="F195" s="420">
        <f>+'FORMATO COSTEO C2'!G474</f>
        <v>0</v>
      </c>
      <c r="G195" s="423">
        <f>+'FORMATO COSTEO C2'!O474</f>
        <v>0</v>
      </c>
      <c r="H195" s="424">
        <f>IF( $F195=0,0,((($F195/$E$193)*'PLAN DE ADQUISICIONES'!F$68)*($G195/$F195)))</f>
        <v>0</v>
      </c>
      <c r="I195" s="420">
        <f>IF( $F195=0,0,((($F195/$E$193)*'PLAN DE ADQUISICIONES'!G$68)*($G195/$F195)))</f>
        <v>0</v>
      </c>
      <c r="J195" s="420">
        <f>IF( $F195=0,0,((($F195/$E$193)*'PLAN DE ADQUISICIONES'!H$68)*($G195/$F195)))</f>
        <v>0</v>
      </c>
      <c r="K195" s="420">
        <f>IF( $F195=0,0,((($F195/$E$193)*'PLAN DE ADQUISICIONES'!I$68)*($G195/$F195)))</f>
        <v>0</v>
      </c>
      <c r="L195" s="420">
        <f>IF( $F195=0,0,((($F195/$E$193)*'PLAN DE ADQUISICIONES'!J$68)*($G195/$F195)))</f>
        <v>0</v>
      </c>
      <c r="M195" s="420">
        <f>IF( $F195=0,0,((($F195/$E$193)*'PLAN DE ADQUISICIONES'!K$68)*($G195/$F195)))</f>
        <v>0</v>
      </c>
      <c r="N195" s="420">
        <f>IF( $F195=0,0,((($F195/$E$193)*'PLAN DE ADQUISICIONES'!L$68)*($G195/$F195)))</f>
        <v>0</v>
      </c>
      <c r="O195" s="420">
        <f>IF( $F195=0,0,((($F195/$E$193)*'PLAN DE ADQUISICIONES'!M$68)*($G195/$F195)))</f>
        <v>0</v>
      </c>
      <c r="P195" s="420">
        <f>IF( $F195=0,0,((($F195/$E$193)*'PLAN DE ADQUISICIONES'!N$68)*($G195/$F195)))</f>
        <v>0</v>
      </c>
      <c r="Q195" s="420">
        <f>IF( $F195=0,0,((($F195/$E$193)*'PLAN DE ADQUISICIONES'!O$68)*($G195/$F195)))</f>
        <v>0</v>
      </c>
      <c r="R195" s="420">
        <f>IF( $F195=0,0,((($F195/$E$193)*'PLAN DE ADQUISICIONES'!P$68)*($G195/$F195)))</f>
        <v>0</v>
      </c>
      <c r="S195" s="420">
        <f>IF( $F195=0,0,((($F195/$E$193)*'PLAN DE ADQUISICIONES'!Q$68)*($G195/$F195)))</f>
        <v>0</v>
      </c>
      <c r="T195" s="421">
        <f>H195+I195+J195+K195+L195+M195+N195+O195+P195+Q195+R195+S195</f>
        <v>0</v>
      </c>
      <c r="U195" s="425">
        <f>IF( $F195=0,0,((($F195/$E$193)*'PLAN DE ADQUISICIONES'!R$68)*($G195/$F195)))</f>
        <v>0</v>
      </c>
      <c r="V195" s="420">
        <f>IF( $F195=0,0,((($F195/$E$193)*'PLAN DE ADQUISICIONES'!S$68)*($G195/$F195)))</f>
        <v>0</v>
      </c>
      <c r="W195" s="420">
        <f>IF( $F195=0,0,((($F195/$E$193)*'PLAN DE ADQUISICIONES'!T$68)*($G195/$F195)))</f>
        <v>0</v>
      </c>
      <c r="X195" s="420">
        <f>IF( $F195=0,0,((($F195/$E$193)*'PLAN DE ADQUISICIONES'!U$68)*($G195/$F195)))</f>
        <v>0</v>
      </c>
      <c r="Y195" s="420">
        <f>IF( $F195=0,0,((($F195/$E$193)*'PLAN DE ADQUISICIONES'!V$68)*($G195/$F195)))</f>
        <v>0</v>
      </c>
      <c r="Z195" s="420">
        <f>IF( $F195=0,0,((($F195/$E$193)*'PLAN DE ADQUISICIONES'!W$68)*($G195/$F195)))</f>
        <v>0</v>
      </c>
      <c r="AA195" s="420">
        <f>IF( $F195=0,0,((($F195/$E$193)*'PLAN DE ADQUISICIONES'!X$68)*($G195/$F195)))</f>
        <v>0</v>
      </c>
      <c r="AB195" s="420">
        <f>IF( $F195=0,0,((($F195/$E$193)*'PLAN DE ADQUISICIONES'!Y$68)*($G195/$F195)))</f>
        <v>0</v>
      </c>
      <c r="AC195" s="420">
        <f>IF( $F195=0,0,((($F195/$E$193)*'PLAN DE ADQUISICIONES'!Z$68)*($G195/$F195)))</f>
        <v>0</v>
      </c>
      <c r="AD195" s="420">
        <f>IF( $F195=0,0,((($F195/$E$193)*'PLAN DE ADQUISICIONES'!AA$68)*($G195/$F195)))</f>
        <v>0</v>
      </c>
      <c r="AE195" s="420">
        <f>IF( $F195=0,0,((($F195/$E$193)*'PLAN DE ADQUISICIONES'!AB$68)*($G195/$F195)))</f>
        <v>0</v>
      </c>
      <c r="AF195" s="420">
        <f>IF( $F195=0,0,((($F195/$E$193)*'PLAN DE ADQUISICIONES'!AC$68)*($G195/$F195)))</f>
        <v>0</v>
      </c>
      <c r="AG195" s="423">
        <f>U195+V195+W195+X195+Y195+Z195+AA195+AB195+AC195+AD195+AE195+AF195</f>
        <v>0</v>
      </c>
      <c r="AH195" s="424">
        <f>IF( $F195=0,0,((($F195/$E$193)*'PLAN DE ADQUISICIONES'!AD$68)*($G195/$F195)))</f>
        <v>0</v>
      </c>
      <c r="AI195" s="420">
        <f>IF( $F195=0,0,((($F195/$E$193)*'PLAN DE ADQUISICIONES'!AE$68)*($G195/$F195)))</f>
        <v>0</v>
      </c>
      <c r="AJ195" s="420">
        <f>IF( $F195=0,0,((($F195/$E$193)*'PLAN DE ADQUISICIONES'!AF$68)*($G195/$F195)))</f>
        <v>0</v>
      </c>
      <c r="AK195" s="420">
        <f>IF( $F195=0,0,((($F195/$E$193)*'PLAN DE ADQUISICIONES'!AG$68)*($G195/$F195)))</f>
        <v>0</v>
      </c>
      <c r="AL195" s="420">
        <f>IF( $F195=0,0,((($F195/$E$193)*'PLAN DE ADQUISICIONES'!AH$68)*($G195/$F195)))</f>
        <v>0</v>
      </c>
      <c r="AM195" s="420">
        <f>IF( $F195=0,0,((($F195/$E$193)*'PLAN DE ADQUISICIONES'!AI$68)*($G195/$F195)))</f>
        <v>0</v>
      </c>
      <c r="AN195" s="420">
        <f>IF( $F195=0,0,((($F195/$E$193)*'PLAN DE ADQUISICIONES'!AJ$68)*($G195/$F195)))</f>
        <v>0</v>
      </c>
      <c r="AO195" s="420">
        <f>IF( $F195=0,0,((($F195/$E$193)*'PLAN DE ADQUISICIONES'!AK$68)*($G195/$F195)))</f>
        <v>0</v>
      </c>
      <c r="AP195" s="420">
        <f>IF( $F195=0,0,((($F195/$E$193)*'PLAN DE ADQUISICIONES'!AL$68)*($G195/$F195)))</f>
        <v>0</v>
      </c>
      <c r="AQ195" s="420">
        <f>IF( $F195=0,0,((($F195/$E$193)*'PLAN DE ADQUISICIONES'!AM$68)*($G195/$F195)))</f>
        <v>0</v>
      </c>
      <c r="AR195" s="420">
        <f>IF( $F195=0,0,((($F195/$E$193)*'PLAN DE ADQUISICIONES'!AN$68)*($G195/$F195)))</f>
        <v>0</v>
      </c>
      <c r="AS195" s="420">
        <f>IF( $F195=0,0,((($F195/$E$193)*'PLAN DE ADQUISICIONES'!AO$68)*($G195/$F195)))</f>
        <v>0</v>
      </c>
      <c r="AT195" s="423">
        <f>AH195+AI195+AJ195+AK195+AL195+AM195+AN195+AO195+AP195+AQ195+AR195+AS195</f>
        <v>0</v>
      </c>
      <c r="AU195" s="426">
        <f>AS195+AR195+AQ195+AP195+AO195+AN195+AM195+AL195+AK195+AJ195+AI195+AH195+AF195+AE195+AD195+AC195+AB195+AA195+Z195+Y195+X195+W195+V195+U195+S195+R195+Q195+P195+O195+N195+M195+L195+K195+J195+I195+H195</f>
        <v>0</v>
      </c>
      <c r="AV195" s="392">
        <f t="shared" si="40"/>
        <v>0</v>
      </c>
    </row>
    <row r="196" spans="2:49" s="60" customFormat="1" ht="12.75" customHeight="1" x14ac:dyDescent="0.25">
      <c r="B196" s="416" t="str">
        <f>+'FORMATO COSTEO C2'!C480</f>
        <v>2.3.5.3</v>
      </c>
      <c r="C196" s="417" t="str">
        <f>+'FORMATO COSTEO C2'!B480</f>
        <v>Categoría de gasto</v>
      </c>
      <c r="D196" s="428"/>
      <c r="E196" s="429"/>
      <c r="F196" s="420">
        <f>+'FORMATO COSTEO C2'!G480</f>
        <v>0</v>
      </c>
      <c r="G196" s="423">
        <f>+'FORMATO COSTEO C2'!O480</f>
        <v>0</v>
      </c>
      <c r="H196" s="424">
        <f>IF( $F196=0,0,((($F196/$E$193)*'PLAN DE ADQUISICIONES'!F$68)*($G196/$F196)))</f>
        <v>0</v>
      </c>
      <c r="I196" s="420">
        <f>IF( $F196=0,0,((($F196/$E$193)*'PLAN DE ADQUISICIONES'!G$68)*($G196/$F196)))</f>
        <v>0</v>
      </c>
      <c r="J196" s="420">
        <f>IF( $F196=0,0,((($F196/$E$193)*'PLAN DE ADQUISICIONES'!H$68)*($G196/$F196)))</f>
        <v>0</v>
      </c>
      <c r="K196" s="420">
        <f>IF( $F196=0,0,((($F196/$E$193)*'PLAN DE ADQUISICIONES'!I$68)*($G196/$F196)))</f>
        <v>0</v>
      </c>
      <c r="L196" s="420">
        <f>IF( $F196=0,0,((($F196/$E$193)*'PLAN DE ADQUISICIONES'!J$68)*($G196/$F196)))</f>
        <v>0</v>
      </c>
      <c r="M196" s="420">
        <f>IF( $F196=0,0,((($F196/$E$193)*'PLAN DE ADQUISICIONES'!K$68)*($G196/$F196)))</f>
        <v>0</v>
      </c>
      <c r="N196" s="420">
        <f>IF( $F196=0,0,((($F196/$E$193)*'PLAN DE ADQUISICIONES'!L$68)*($G196/$F196)))</f>
        <v>0</v>
      </c>
      <c r="O196" s="420">
        <f>IF( $F196=0,0,((($F196/$E$193)*'PLAN DE ADQUISICIONES'!M$68)*($G196/$F196)))</f>
        <v>0</v>
      </c>
      <c r="P196" s="420">
        <f>IF( $F196=0,0,((($F196/$E$193)*'PLAN DE ADQUISICIONES'!N$68)*($G196/$F196)))</f>
        <v>0</v>
      </c>
      <c r="Q196" s="420">
        <f>IF( $F196=0,0,((($F196/$E$193)*'PLAN DE ADQUISICIONES'!O$68)*($G196/$F196)))</f>
        <v>0</v>
      </c>
      <c r="R196" s="420">
        <f>IF( $F196=0,0,((($F196/$E$193)*'PLAN DE ADQUISICIONES'!P$68)*($G196/$F196)))</f>
        <v>0</v>
      </c>
      <c r="S196" s="420">
        <f>IF( $F196=0,0,((($F196/$E$193)*'PLAN DE ADQUISICIONES'!Q$68)*($G196/$F196)))</f>
        <v>0</v>
      </c>
      <c r="T196" s="421">
        <f>H196+I196+J196+K196+L196+M196+N196+O196+P196+Q196+R196+S196</f>
        <v>0</v>
      </c>
      <c r="U196" s="425">
        <f>IF( $F196=0,0,((($F196/$E$193)*'PLAN DE ADQUISICIONES'!R$68)*($G196/$F196)))</f>
        <v>0</v>
      </c>
      <c r="V196" s="420">
        <f>IF( $F196=0,0,((($F196/$E$193)*'PLAN DE ADQUISICIONES'!S$68)*($G196/$F196)))</f>
        <v>0</v>
      </c>
      <c r="W196" s="420">
        <f>IF( $F196=0,0,((($F196/$E$193)*'PLAN DE ADQUISICIONES'!T$68)*($G196/$F196)))</f>
        <v>0</v>
      </c>
      <c r="X196" s="420">
        <f>IF( $F196=0,0,((($F196/$E$193)*'PLAN DE ADQUISICIONES'!U$68)*($G196/$F196)))</f>
        <v>0</v>
      </c>
      <c r="Y196" s="420">
        <f>IF( $F196=0,0,((($F196/$E$193)*'PLAN DE ADQUISICIONES'!V$68)*($G196/$F196)))</f>
        <v>0</v>
      </c>
      <c r="Z196" s="420">
        <f>IF( $F196=0,0,((($F196/$E$193)*'PLAN DE ADQUISICIONES'!W$68)*($G196/$F196)))</f>
        <v>0</v>
      </c>
      <c r="AA196" s="420">
        <f>IF( $F196=0,0,((($F196/$E$193)*'PLAN DE ADQUISICIONES'!X$68)*($G196/$F196)))</f>
        <v>0</v>
      </c>
      <c r="AB196" s="420">
        <f>IF( $F196=0,0,((($F196/$E$193)*'PLAN DE ADQUISICIONES'!Y$68)*($G196/$F196)))</f>
        <v>0</v>
      </c>
      <c r="AC196" s="420">
        <f>IF( $F196=0,0,((($F196/$E$193)*'PLAN DE ADQUISICIONES'!Z$68)*($G196/$F196)))</f>
        <v>0</v>
      </c>
      <c r="AD196" s="420">
        <f>IF( $F196=0,0,((($F196/$E$193)*'PLAN DE ADQUISICIONES'!AA$68)*($G196/$F196)))</f>
        <v>0</v>
      </c>
      <c r="AE196" s="420">
        <f>IF( $F196=0,0,((($F196/$E$193)*'PLAN DE ADQUISICIONES'!AB$68)*($G196/$F196)))</f>
        <v>0</v>
      </c>
      <c r="AF196" s="420">
        <f>IF( $F196=0,0,((($F196/$E$193)*'PLAN DE ADQUISICIONES'!AC$68)*($G196/$F196)))</f>
        <v>0</v>
      </c>
      <c r="AG196" s="423">
        <f>U196+V196+W196+X196+Y196+Z196+AA196+AB196+AC196+AD196+AE196+AF196</f>
        <v>0</v>
      </c>
      <c r="AH196" s="424">
        <f>IF( $F196=0,0,((($F196/$E$193)*'PLAN DE ADQUISICIONES'!AD$68)*($G196/$F196)))</f>
        <v>0</v>
      </c>
      <c r="AI196" s="420">
        <f>IF( $F196=0,0,((($F196/$E$193)*'PLAN DE ADQUISICIONES'!AE$68)*($G196/$F196)))</f>
        <v>0</v>
      </c>
      <c r="AJ196" s="420">
        <f>IF( $F196=0,0,((($F196/$E$193)*'PLAN DE ADQUISICIONES'!AF$68)*($G196/$F196)))</f>
        <v>0</v>
      </c>
      <c r="AK196" s="420">
        <f>IF( $F196=0,0,((($F196/$E$193)*'PLAN DE ADQUISICIONES'!AG$68)*($G196/$F196)))</f>
        <v>0</v>
      </c>
      <c r="AL196" s="420">
        <f>IF( $F196=0,0,((($F196/$E$193)*'PLAN DE ADQUISICIONES'!AH$68)*($G196/$F196)))</f>
        <v>0</v>
      </c>
      <c r="AM196" s="420">
        <f>IF( $F196=0,0,((($F196/$E$193)*'PLAN DE ADQUISICIONES'!AI$68)*($G196/$F196)))</f>
        <v>0</v>
      </c>
      <c r="AN196" s="420">
        <f>IF( $F196=0,0,((($F196/$E$193)*'PLAN DE ADQUISICIONES'!AJ$68)*($G196/$F196)))</f>
        <v>0</v>
      </c>
      <c r="AO196" s="420">
        <f>IF( $F196=0,0,((($F196/$E$193)*'PLAN DE ADQUISICIONES'!AK$68)*($G196/$F196)))</f>
        <v>0</v>
      </c>
      <c r="AP196" s="420">
        <f>IF( $F196=0,0,((($F196/$E$193)*'PLAN DE ADQUISICIONES'!AL$68)*($G196/$F196)))</f>
        <v>0</v>
      </c>
      <c r="AQ196" s="420">
        <f>IF( $F196=0,0,((($F196/$E$193)*'PLAN DE ADQUISICIONES'!AM$68)*($G196/$F196)))</f>
        <v>0</v>
      </c>
      <c r="AR196" s="420">
        <f>IF( $F196=0,0,((($F196/$E$193)*'PLAN DE ADQUISICIONES'!AN$68)*($G196/$F196)))</f>
        <v>0</v>
      </c>
      <c r="AS196" s="420">
        <f>IF( $F196=0,0,((($F196/$E$193)*'PLAN DE ADQUISICIONES'!AO$68)*($G196/$F196)))</f>
        <v>0</v>
      </c>
      <c r="AT196" s="423">
        <f>AH196+AI196+AJ196+AK196+AL196+AM196+AN196+AO196+AP196+AQ196+AR196+AS196</f>
        <v>0</v>
      </c>
      <c r="AU196" s="426">
        <f>AS196+AR196+AQ196+AP196+AO196+AN196+AM196+AL196+AK196+AJ196+AI196+AH196+AF196+AE196+AD196+AC196+AB196+AA196+Z196+Y196+X196+W196+V196+U196+S196+R196+Q196+P196+O196+N196+M196+L196+K196+J196+I196+H196</f>
        <v>0</v>
      </c>
      <c r="AV196" s="392">
        <f t="shared" si="40"/>
        <v>0</v>
      </c>
    </row>
    <row r="197" spans="2:49" s="60" customFormat="1" ht="12.75" customHeight="1" x14ac:dyDescent="0.25">
      <c r="B197" s="416" t="str">
        <f>+'FORMATO COSTEO C2'!C486</f>
        <v>2.3.5.4</v>
      </c>
      <c r="C197" s="417" t="str">
        <f>+'FORMATO COSTEO C2'!B486</f>
        <v>Categoría de gasto</v>
      </c>
      <c r="D197" s="428"/>
      <c r="E197" s="429"/>
      <c r="F197" s="420">
        <f>+'FORMATO COSTEO C2'!G486</f>
        <v>0</v>
      </c>
      <c r="G197" s="423">
        <f>+'FORMATO COSTEO C2'!O486</f>
        <v>0</v>
      </c>
      <c r="H197" s="424">
        <f>IF( $F197=0,0,((($F197/$E$193)*'PLAN DE ADQUISICIONES'!F$68)*($G197/$F197)))</f>
        <v>0</v>
      </c>
      <c r="I197" s="420">
        <f>IF( $F197=0,0,((($F197/$E$193)*'PLAN DE ADQUISICIONES'!G$68)*($G197/$F197)))</f>
        <v>0</v>
      </c>
      <c r="J197" s="420">
        <f>IF( $F197=0,0,((($F197/$E$193)*'PLAN DE ADQUISICIONES'!H$68)*($G197/$F197)))</f>
        <v>0</v>
      </c>
      <c r="K197" s="420">
        <f>IF( $F197=0,0,((($F197/$E$193)*'PLAN DE ADQUISICIONES'!I$68)*($G197/$F197)))</f>
        <v>0</v>
      </c>
      <c r="L197" s="420">
        <f>IF( $F197=0,0,((($F197/$E$193)*'PLAN DE ADQUISICIONES'!J$68)*($G197/$F197)))</f>
        <v>0</v>
      </c>
      <c r="M197" s="420">
        <f>IF( $F197=0,0,((($F197/$E$193)*'PLAN DE ADQUISICIONES'!K$68)*($G197/$F197)))</f>
        <v>0</v>
      </c>
      <c r="N197" s="420">
        <f>IF( $F197=0,0,((($F197/$E$193)*'PLAN DE ADQUISICIONES'!L$68)*($G197/$F197)))</f>
        <v>0</v>
      </c>
      <c r="O197" s="420">
        <f>IF( $F197=0,0,((($F197/$E$193)*'PLAN DE ADQUISICIONES'!M$68)*($G197/$F197)))</f>
        <v>0</v>
      </c>
      <c r="P197" s="420">
        <f>IF( $F197=0,0,((($F197/$E$193)*'PLAN DE ADQUISICIONES'!N$68)*($G197/$F197)))</f>
        <v>0</v>
      </c>
      <c r="Q197" s="420">
        <f>IF( $F197=0,0,((($F197/$E$193)*'PLAN DE ADQUISICIONES'!O$68)*($G197/$F197)))</f>
        <v>0</v>
      </c>
      <c r="R197" s="420">
        <f>IF( $F197=0,0,((($F197/$E$193)*'PLAN DE ADQUISICIONES'!P$68)*($G197/$F197)))</f>
        <v>0</v>
      </c>
      <c r="S197" s="420">
        <f>IF( $F197=0,0,((($F197/$E$193)*'PLAN DE ADQUISICIONES'!Q$68)*($G197/$F197)))</f>
        <v>0</v>
      </c>
      <c r="T197" s="421">
        <f>H197+I197+J197+K197+L197+M197+N197+O197+P197+Q197+R197+S197</f>
        <v>0</v>
      </c>
      <c r="U197" s="425">
        <f>IF( $F197=0,0,((($F197/$E$193)*'PLAN DE ADQUISICIONES'!R$68)*($G197/$F197)))</f>
        <v>0</v>
      </c>
      <c r="V197" s="420">
        <f>IF( $F197=0,0,((($F197/$E$193)*'PLAN DE ADQUISICIONES'!S$68)*($G197/$F197)))</f>
        <v>0</v>
      </c>
      <c r="W197" s="420">
        <f>IF( $F197=0,0,((($F197/$E$193)*'PLAN DE ADQUISICIONES'!T$68)*($G197/$F197)))</f>
        <v>0</v>
      </c>
      <c r="X197" s="420">
        <f>IF( $F197=0,0,((($F197/$E$193)*'PLAN DE ADQUISICIONES'!U$68)*($G197/$F197)))</f>
        <v>0</v>
      </c>
      <c r="Y197" s="420">
        <f>IF( $F197=0,0,((($F197/$E$193)*'PLAN DE ADQUISICIONES'!V$68)*($G197/$F197)))</f>
        <v>0</v>
      </c>
      <c r="Z197" s="420">
        <f>IF( $F197=0,0,((($F197/$E$193)*'PLAN DE ADQUISICIONES'!W$68)*($G197/$F197)))</f>
        <v>0</v>
      </c>
      <c r="AA197" s="420">
        <f>IF( $F197=0,0,((($F197/$E$193)*'PLAN DE ADQUISICIONES'!X$68)*($G197/$F197)))</f>
        <v>0</v>
      </c>
      <c r="AB197" s="420">
        <f>IF( $F197=0,0,((($F197/$E$193)*'PLAN DE ADQUISICIONES'!Y$68)*($G197/$F197)))</f>
        <v>0</v>
      </c>
      <c r="AC197" s="420">
        <f>IF( $F197=0,0,((($F197/$E$193)*'PLAN DE ADQUISICIONES'!Z$68)*($G197/$F197)))</f>
        <v>0</v>
      </c>
      <c r="AD197" s="420">
        <f>IF( $F197=0,0,((($F197/$E$193)*'PLAN DE ADQUISICIONES'!AA$68)*($G197/$F197)))</f>
        <v>0</v>
      </c>
      <c r="AE197" s="420">
        <f>IF( $F197=0,0,((($F197/$E$193)*'PLAN DE ADQUISICIONES'!AB$68)*($G197/$F197)))</f>
        <v>0</v>
      </c>
      <c r="AF197" s="420">
        <f>IF( $F197=0,0,((($F197/$E$193)*'PLAN DE ADQUISICIONES'!AC$68)*($G197/$F197)))</f>
        <v>0</v>
      </c>
      <c r="AG197" s="423">
        <f>U197+V197+W197+X197+Y197+Z197+AA197+AB197+AC197+AD197+AE197+AF197</f>
        <v>0</v>
      </c>
      <c r="AH197" s="424">
        <f>IF( $F197=0,0,((($F197/$E$193)*'PLAN DE ADQUISICIONES'!AD$68)*($G197/$F197)))</f>
        <v>0</v>
      </c>
      <c r="AI197" s="420">
        <f>IF( $F197=0,0,((($F197/$E$193)*'PLAN DE ADQUISICIONES'!AE$68)*($G197/$F197)))</f>
        <v>0</v>
      </c>
      <c r="AJ197" s="420">
        <f>IF( $F197=0,0,((($F197/$E$193)*'PLAN DE ADQUISICIONES'!AF$68)*($G197/$F197)))</f>
        <v>0</v>
      </c>
      <c r="AK197" s="420">
        <f>IF( $F197=0,0,((($F197/$E$193)*'PLAN DE ADQUISICIONES'!AG$68)*($G197/$F197)))</f>
        <v>0</v>
      </c>
      <c r="AL197" s="420">
        <f>IF( $F197=0,0,((($F197/$E$193)*'PLAN DE ADQUISICIONES'!AH$68)*($G197/$F197)))</f>
        <v>0</v>
      </c>
      <c r="AM197" s="420">
        <f>IF( $F197=0,0,((($F197/$E$193)*'PLAN DE ADQUISICIONES'!AI$68)*($G197/$F197)))</f>
        <v>0</v>
      </c>
      <c r="AN197" s="420">
        <f>IF( $F197=0,0,((($F197/$E$193)*'PLAN DE ADQUISICIONES'!AJ$68)*($G197/$F197)))</f>
        <v>0</v>
      </c>
      <c r="AO197" s="420">
        <f>IF( $F197=0,0,((($F197/$E$193)*'PLAN DE ADQUISICIONES'!AK$68)*($G197/$F197)))</f>
        <v>0</v>
      </c>
      <c r="AP197" s="420">
        <f>IF( $F197=0,0,((($F197/$E$193)*'PLAN DE ADQUISICIONES'!AL$68)*($G197/$F197)))</f>
        <v>0</v>
      </c>
      <c r="AQ197" s="420">
        <f>IF( $F197=0,0,((($F197/$E$193)*'PLAN DE ADQUISICIONES'!AM$68)*($G197/$F197)))</f>
        <v>0</v>
      </c>
      <c r="AR197" s="420">
        <f>IF( $F197=0,0,((($F197/$E$193)*'PLAN DE ADQUISICIONES'!AN$68)*($G197/$F197)))</f>
        <v>0</v>
      </c>
      <c r="AS197" s="420">
        <f>IF( $F197=0,0,((($F197/$E$193)*'PLAN DE ADQUISICIONES'!AO$68)*($G197/$F197)))</f>
        <v>0</v>
      </c>
      <c r="AT197" s="423">
        <f>AH197+AI197+AJ197+AK197+AL197+AM197+AN197+AO197+AP197+AQ197+AR197+AS197</f>
        <v>0</v>
      </c>
      <c r="AU197" s="426">
        <f>AS197+AR197+AQ197+AP197+AO197+AN197+AM197+AL197+AK197+AJ197+AI197+AH197+AF197+AE197+AD197+AC197+AB197+AA197+Z197+Y197+X197+W197+V197+U197+S197+R197+Q197+P197+O197+N197+M197+L197+K197+J197+I197+H197</f>
        <v>0</v>
      </c>
      <c r="AV197" s="392">
        <f t="shared" si="40"/>
        <v>0</v>
      </c>
    </row>
    <row r="198" spans="2:49" s="60" customFormat="1" ht="12.75" customHeight="1" x14ac:dyDescent="0.25">
      <c r="B198" s="416" t="str">
        <f>+'FORMATO COSTEO C2'!C492</f>
        <v>2.3.5.5</v>
      </c>
      <c r="C198" s="417" t="str">
        <f>+'FORMATO COSTEO C2'!B492</f>
        <v>Categoría de gasto</v>
      </c>
      <c r="D198" s="428"/>
      <c r="E198" s="429"/>
      <c r="F198" s="420">
        <f>+'FORMATO COSTEO C2'!G492</f>
        <v>0</v>
      </c>
      <c r="G198" s="423">
        <f>+'FORMATO COSTEO C2'!O492</f>
        <v>0</v>
      </c>
      <c r="H198" s="424">
        <f>IF( $F198=0,0,((($F198/$E$193)*'PLAN DE ADQUISICIONES'!F$68)*($G198/$F198)))</f>
        <v>0</v>
      </c>
      <c r="I198" s="420">
        <f>IF( $F198=0,0,((($F198/$E$193)*'PLAN DE ADQUISICIONES'!G$68)*($G198/$F198)))</f>
        <v>0</v>
      </c>
      <c r="J198" s="420">
        <f>IF( $F198=0,0,((($F198/$E$193)*'PLAN DE ADQUISICIONES'!H$68)*($G198/$F198)))</f>
        <v>0</v>
      </c>
      <c r="K198" s="420">
        <f>IF( $F198=0,0,((($F198/$E$193)*'PLAN DE ADQUISICIONES'!I$68)*($G198/$F198)))</f>
        <v>0</v>
      </c>
      <c r="L198" s="420">
        <f>IF( $F198=0,0,((($F198/$E$193)*'PLAN DE ADQUISICIONES'!J$68)*($G198/$F198)))</f>
        <v>0</v>
      </c>
      <c r="M198" s="420">
        <f>IF( $F198=0,0,((($F198/$E$193)*'PLAN DE ADQUISICIONES'!K$68)*($G198/$F198)))</f>
        <v>0</v>
      </c>
      <c r="N198" s="420">
        <f>IF( $F198=0,0,((($F198/$E$193)*'PLAN DE ADQUISICIONES'!L$68)*($G198/$F198)))</f>
        <v>0</v>
      </c>
      <c r="O198" s="420">
        <f>IF( $F198=0,0,((($F198/$E$193)*'PLAN DE ADQUISICIONES'!M$68)*($G198/$F198)))</f>
        <v>0</v>
      </c>
      <c r="P198" s="420">
        <f>IF( $F198=0,0,((($F198/$E$193)*'PLAN DE ADQUISICIONES'!N$68)*($G198/$F198)))</f>
        <v>0</v>
      </c>
      <c r="Q198" s="420">
        <f>IF( $F198=0,0,((($F198/$E$193)*'PLAN DE ADQUISICIONES'!O$68)*($G198/$F198)))</f>
        <v>0</v>
      </c>
      <c r="R198" s="420">
        <f>IF( $F198=0,0,((($F198/$E$193)*'PLAN DE ADQUISICIONES'!P$68)*($G198/$F198)))</f>
        <v>0</v>
      </c>
      <c r="S198" s="420">
        <f>IF( $F198=0,0,((($F198/$E$193)*'PLAN DE ADQUISICIONES'!Q$68)*($G198/$F198)))</f>
        <v>0</v>
      </c>
      <c r="T198" s="421">
        <f>H198+I198+J198+K198+L198+M198+N198+O198+P198+Q198+R198+S198</f>
        <v>0</v>
      </c>
      <c r="U198" s="425">
        <f>IF( $F198=0,0,((($F198/$E$193)*'PLAN DE ADQUISICIONES'!R$68)*($G198/$F198)))</f>
        <v>0</v>
      </c>
      <c r="V198" s="420">
        <f>IF( $F198=0,0,((($F198/$E$193)*'PLAN DE ADQUISICIONES'!S$68)*($G198/$F198)))</f>
        <v>0</v>
      </c>
      <c r="W198" s="420">
        <f>IF( $F198=0,0,((($F198/$E$193)*'PLAN DE ADQUISICIONES'!T$68)*($G198/$F198)))</f>
        <v>0</v>
      </c>
      <c r="X198" s="420">
        <f>IF( $F198=0,0,((($F198/$E$193)*'PLAN DE ADQUISICIONES'!U$68)*($G198/$F198)))</f>
        <v>0</v>
      </c>
      <c r="Y198" s="420">
        <f>IF( $F198=0,0,((($F198/$E$193)*'PLAN DE ADQUISICIONES'!V$68)*($G198/$F198)))</f>
        <v>0</v>
      </c>
      <c r="Z198" s="420">
        <f>IF( $F198=0,0,((($F198/$E$193)*'PLAN DE ADQUISICIONES'!W$68)*($G198/$F198)))</f>
        <v>0</v>
      </c>
      <c r="AA198" s="420">
        <f>IF( $F198=0,0,((($F198/$E$193)*'PLAN DE ADQUISICIONES'!X$68)*($G198/$F198)))</f>
        <v>0</v>
      </c>
      <c r="AB198" s="420">
        <f>IF( $F198=0,0,((($F198/$E$193)*'PLAN DE ADQUISICIONES'!Y$68)*($G198/$F198)))</f>
        <v>0</v>
      </c>
      <c r="AC198" s="420">
        <f>IF( $F198=0,0,((($F198/$E$193)*'PLAN DE ADQUISICIONES'!Z$68)*($G198/$F198)))</f>
        <v>0</v>
      </c>
      <c r="AD198" s="420">
        <f>IF( $F198=0,0,((($F198/$E$193)*'PLAN DE ADQUISICIONES'!AA$68)*($G198/$F198)))</f>
        <v>0</v>
      </c>
      <c r="AE198" s="420">
        <f>IF( $F198=0,0,((($F198/$E$193)*'PLAN DE ADQUISICIONES'!AB$68)*($G198/$F198)))</f>
        <v>0</v>
      </c>
      <c r="AF198" s="420">
        <f>IF( $F198=0,0,((($F198/$E$193)*'PLAN DE ADQUISICIONES'!AC$68)*($G198/$F198)))</f>
        <v>0</v>
      </c>
      <c r="AG198" s="423">
        <f>U198+V198+W198+X198+Y198+Z198+AA198+AB198+AC198+AD198+AE198+AF198</f>
        <v>0</v>
      </c>
      <c r="AH198" s="424">
        <f>IF( $F198=0,0,((($F198/$E$193)*'PLAN DE ADQUISICIONES'!AD$68)*($G198/$F198)))</f>
        <v>0</v>
      </c>
      <c r="AI198" s="420">
        <f>IF( $F198=0,0,((($F198/$E$193)*'PLAN DE ADQUISICIONES'!AE$68)*($G198/$F198)))</f>
        <v>0</v>
      </c>
      <c r="AJ198" s="420">
        <f>IF( $F198=0,0,((($F198/$E$193)*'PLAN DE ADQUISICIONES'!AF$68)*($G198/$F198)))</f>
        <v>0</v>
      </c>
      <c r="AK198" s="420">
        <f>IF( $F198=0,0,((($F198/$E$193)*'PLAN DE ADQUISICIONES'!AG$68)*($G198/$F198)))</f>
        <v>0</v>
      </c>
      <c r="AL198" s="420">
        <f>IF( $F198=0,0,((($F198/$E$193)*'PLAN DE ADQUISICIONES'!AH$68)*($G198/$F198)))</f>
        <v>0</v>
      </c>
      <c r="AM198" s="420">
        <f>IF( $F198=0,0,((($F198/$E$193)*'PLAN DE ADQUISICIONES'!AI$68)*($G198/$F198)))</f>
        <v>0</v>
      </c>
      <c r="AN198" s="420">
        <f>IF( $F198=0,0,((($F198/$E$193)*'PLAN DE ADQUISICIONES'!AJ$68)*($G198/$F198)))</f>
        <v>0</v>
      </c>
      <c r="AO198" s="420">
        <f>IF( $F198=0,0,((($F198/$E$193)*'PLAN DE ADQUISICIONES'!AK$68)*($G198/$F198)))</f>
        <v>0</v>
      </c>
      <c r="AP198" s="420">
        <f>IF( $F198=0,0,((($F198/$E$193)*'PLAN DE ADQUISICIONES'!AL$68)*($G198/$F198)))</f>
        <v>0</v>
      </c>
      <c r="AQ198" s="420">
        <f>IF( $F198=0,0,((($F198/$E$193)*'PLAN DE ADQUISICIONES'!AM$68)*($G198/$F198)))</f>
        <v>0</v>
      </c>
      <c r="AR198" s="420">
        <f>IF( $F198=0,0,((($F198/$E$193)*'PLAN DE ADQUISICIONES'!AN$68)*($G198/$F198)))</f>
        <v>0</v>
      </c>
      <c r="AS198" s="420">
        <f>IF( $F198=0,0,((($F198/$E$193)*'PLAN DE ADQUISICIONES'!AO$68)*($G198/$F198)))</f>
        <v>0</v>
      </c>
      <c r="AT198" s="423">
        <f>AH198+AI198+AJ198+AK198+AL198+AM198+AN198+AO198+AP198+AQ198+AR198+AS198</f>
        <v>0</v>
      </c>
      <c r="AU198" s="426">
        <f>AS198+AR198+AQ198+AP198+AO198+AN198+AM198+AL198+AK198+AJ198+AI198+AH198+AF198+AE198+AD198+AC198+AB198+AA198+Z198+Y198+X198+W198+V198+U198+S198+R198+Q198+P198+O198+N198+M198+L198+K198+J198+I198+H198</f>
        <v>0</v>
      </c>
      <c r="AV198" s="392">
        <f t="shared" si="40"/>
        <v>0</v>
      </c>
    </row>
    <row r="199" spans="2:49" s="60" customFormat="1" ht="30" customHeight="1" x14ac:dyDescent="0.25">
      <c r="B199" s="382">
        <f>'FORMATO COSTEO C6'!C12</f>
        <v>6</v>
      </c>
      <c r="C199" s="436" t="str">
        <f>'FORMATO COSTEO C6'!D12</f>
        <v>MANEJO DEL PROYECTO</v>
      </c>
      <c r="D199" s="384"/>
      <c r="E199" s="385"/>
      <c r="F199" s="386">
        <f>+F200+F211+F222</f>
        <v>93500</v>
      </c>
      <c r="G199" s="389">
        <f>+G200+G211+G222</f>
        <v>0</v>
      </c>
      <c r="H199" s="390">
        <f>+H200+H211+H222</f>
        <v>0</v>
      </c>
      <c r="I199" s="386">
        <f t="shared" ref="I199:AT199" si="52">+I200+I211+I222</f>
        <v>0</v>
      </c>
      <c r="J199" s="386">
        <f t="shared" si="52"/>
        <v>0</v>
      </c>
      <c r="K199" s="386">
        <f t="shared" si="52"/>
        <v>0</v>
      </c>
      <c r="L199" s="386">
        <f t="shared" si="52"/>
        <v>0</v>
      </c>
      <c r="M199" s="386">
        <f t="shared" si="52"/>
        <v>0</v>
      </c>
      <c r="N199" s="386">
        <f t="shared" si="52"/>
        <v>0</v>
      </c>
      <c r="O199" s="386">
        <f t="shared" si="52"/>
        <v>0</v>
      </c>
      <c r="P199" s="386">
        <f t="shared" si="52"/>
        <v>0</v>
      </c>
      <c r="Q199" s="386">
        <f t="shared" si="52"/>
        <v>0</v>
      </c>
      <c r="R199" s="386">
        <f t="shared" si="52"/>
        <v>0</v>
      </c>
      <c r="S199" s="386">
        <f t="shared" si="52"/>
        <v>0</v>
      </c>
      <c r="T199" s="387">
        <f t="shared" si="52"/>
        <v>0</v>
      </c>
      <c r="U199" s="388">
        <f t="shared" si="52"/>
        <v>0</v>
      </c>
      <c r="V199" s="386">
        <f t="shared" si="52"/>
        <v>0</v>
      </c>
      <c r="W199" s="386">
        <f t="shared" si="52"/>
        <v>0</v>
      </c>
      <c r="X199" s="386">
        <f t="shared" si="52"/>
        <v>0</v>
      </c>
      <c r="Y199" s="386">
        <f t="shared" si="52"/>
        <v>0</v>
      </c>
      <c r="Z199" s="386">
        <f t="shared" si="52"/>
        <v>0</v>
      </c>
      <c r="AA199" s="386">
        <f t="shared" si="52"/>
        <v>0</v>
      </c>
      <c r="AB199" s="386">
        <f t="shared" si="52"/>
        <v>0</v>
      </c>
      <c r="AC199" s="386">
        <f t="shared" si="52"/>
        <v>0</v>
      </c>
      <c r="AD199" s="386">
        <f t="shared" si="52"/>
        <v>0</v>
      </c>
      <c r="AE199" s="386">
        <f t="shared" si="52"/>
        <v>0</v>
      </c>
      <c r="AF199" s="386">
        <f t="shared" si="52"/>
        <v>0</v>
      </c>
      <c r="AG199" s="389">
        <f>+AG200+AG211+AG222</f>
        <v>0</v>
      </c>
      <c r="AH199" s="390">
        <f t="shared" si="52"/>
        <v>0</v>
      </c>
      <c r="AI199" s="386">
        <f t="shared" si="52"/>
        <v>0</v>
      </c>
      <c r="AJ199" s="386">
        <f t="shared" si="52"/>
        <v>0</v>
      </c>
      <c r="AK199" s="386">
        <f t="shared" si="52"/>
        <v>0</v>
      </c>
      <c r="AL199" s="386">
        <f t="shared" si="52"/>
        <v>0</v>
      </c>
      <c r="AM199" s="386">
        <f t="shared" si="52"/>
        <v>0</v>
      </c>
      <c r="AN199" s="386">
        <f t="shared" si="52"/>
        <v>0</v>
      </c>
      <c r="AO199" s="386">
        <f t="shared" si="52"/>
        <v>0</v>
      </c>
      <c r="AP199" s="386">
        <f t="shared" si="52"/>
        <v>0</v>
      </c>
      <c r="AQ199" s="386">
        <f t="shared" si="52"/>
        <v>0</v>
      </c>
      <c r="AR199" s="386">
        <f t="shared" si="52"/>
        <v>0</v>
      </c>
      <c r="AS199" s="386">
        <f t="shared" si="52"/>
        <v>0</v>
      </c>
      <c r="AT199" s="389">
        <f t="shared" si="52"/>
        <v>0</v>
      </c>
      <c r="AU199" s="391">
        <f>+AU200+AU211+AU222</f>
        <v>0</v>
      </c>
      <c r="AV199" s="392">
        <f t="shared" ref="AV199:AV206" si="53">+G199-AU199</f>
        <v>0</v>
      </c>
      <c r="AW199" s="393"/>
    </row>
    <row r="200" spans="2:49" s="60" customFormat="1" ht="13.5" x14ac:dyDescent="0.25">
      <c r="B200" s="395">
        <f>'FORMATO COSTEO C6'!C15</f>
        <v>6.1</v>
      </c>
      <c r="C200" s="396" t="str">
        <f>+'FORMATO COSTEO C6'!B15</f>
        <v>Equipo técnico del proyecto</v>
      </c>
      <c r="D200" s="437"/>
      <c r="E200" s="438"/>
      <c r="F200" s="399">
        <f>+'FORMATO COSTEO C6'!G15</f>
        <v>93500</v>
      </c>
      <c r="G200" s="402">
        <f>+'FORMATO COSTEO C6'!O15</f>
        <v>0</v>
      </c>
      <c r="H200" s="403">
        <f>SUM(H201:H210)</f>
        <v>0</v>
      </c>
      <c r="I200" s="399">
        <f t="shared" ref="I200:AU200" si="54">SUM(I201:I210)</f>
        <v>0</v>
      </c>
      <c r="J200" s="399">
        <f t="shared" si="54"/>
        <v>0</v>
      </c>
      <c r="K200" s="399">
        <f t="shared" si="54"/>
        <v>0</v>
      </c>
      <c r="L200" s="399">
        <f t="shared" si="54"/>
        <v>0</v>
      </c>
      <c r="M200" s="399">
        <f t="shared" si="54"/>
        <v>0</v>
      </c>
      <c r="N200" s="399">
        <f t="shared" si="54"/>
        <v>0</v>
      </c>
      <c r="O200" s="399">
        <f t="shared" si="54"/>
        <v>0</v>
      </c>
      <c r="P200" s="399">
        <f t="shared" si="54"/>
        <v>0</v>
      </c>
      <c r="Q200" s="399">
        <f t="shared" si="54"/>
        <v>0</v>
      </c>
      <c r="R200" s="399">
        <f t="shared" si="54"/>
        <v>0</v>
      </c>
      <c r="S200" s="399">
        <f t="shared" si="54"/>
        <v>0</v>
      </c>
      <c r="T200" s="400">
        <f t="shared" si="54"/>
        <v>0</v>
      </c>
      <c r="U200" s="401">
        <f t="shared" si="54"/>
        <v>0</v>
      </c>
      <c r="V200" s="399">
        <f t="shared" si="54"/>
        <v>0</v>
      </c>
      <c r="W200" s="399">
        <f t="shared" si="54"/>
        <v>0</v>
      </c>
      <c r="X200" s="399">
        <f t="shared" si="54"/>
        <v>0</v>
      </c>
      <c r="Y200" s="399">
        <f t="shared" si="54"/>
        <v>0</v>
      </c>
      <c r="Z200" s="399">
        <f t="shared" si="54"/>
        <v>0</v>
      </c>
      <c r="AA200" s="399">
        <f t="shared" si="54"/>
        <v>0</v>
      </c>
      <c r="AB200" s="399">
        <f t="shared" si="54"/>
        <v>0</v>
      </c>
      <c r="AC200" s="399">
        <f t="shared" si="54"/>
        <v>0</v>
      </c>
      <c r="AD200" s="399">
        <f t="shared" si="54"/>
        <v>0</v>
      </c>
      <c r="AE200" s="399">
        <f t="shared" si="54"/>
        <v>0</v>
      </c>
      <c r="AF200" s="399">
        <f t="shared" si="54"/>
        <v>0</v>
      </c>
      <c r="AG200" s="402">
        <f>SUM(AG201:AG210)</f>
        <v>0</v>
      </c>
      <c r="AH200" s="403">
        <f t="shared" si="54"/>
        <v>0</v>
      </c>
      <c r="AI200" s="399">
        <f t="shared" si="54"/>
        <v>0</v>
      </c>
      <c r="AJ200" s="399">
        <f t="shared" si="54"/>
        <v>0</v>
      </c>
      <c r="AK200" s="399">
        <f t="shared" si="54"/>
        <v>0</v>
      </c>
      <c r="AL200" s="399">
        <f t="shared" si="54"/>
        <v>0</v>
      </c>
      <c r="AM200" s="399">
        <f t="shared" si="54"/>
        <v>0</v>
      </c>
      <c r="AN200" s="399">
        <f t="shared" si="54"/>
        <v>0</v>
      </c>
      <c r="AO200" s="399">
        <f t="shared" si="54"/>
        <v>0</v>
      </c>
      <c r="AP200" s="399">
        <f t="shared" si="54"/>
        <v>0</v>
      </c>
      <c r="AQ200" s="399">
        <f t="shared" si="54"/>
        <v>0</v>
      </c>
      <c r="AR200" s="399">
        <f t="shared" si="54"/>
        <v>0</v>
      </c>
      <c r="AS200" s="399">
        <f t="shared" si="54"/>
        <v>0</v>
      </c>
      <c r="AT200" s="402">
        <f t="shared" si="54"/>
        <v>0</v>
      </c>
      <c r="AU200" s="404">
        <f t="shared" si="54"/>
        <v>0</v>
      </c>
      <c r="AV200" s="392">
        <f t="shared" si="53"/>
        <v>0</v>
      </c>
    </row>
    <row r="201" spans="2:49" s="60" customFormat="1" ht="13.5" x14ac:dyDescent="0.25">
      <c r="B201" s="416" t="str">
        <f>'FORMATO COSTEO C6'!C16</f>
        <v>6.1.1</v>
      </c>
      <c r="C201" s="439" t="str">
        <f>'FORMATO COSTEO C6'!B16</f>
        <v>Jefe de proyecto</v>
      </c>
      <c r="D201" s="428" t="str">
        <f>'FORMATO COSTEO C6'!D16</f>
        <v>Remuneración mensual</v>
      </c>
      <c r="E201" s="530">
        <f>'FORMATO COSTEO C6'!E16</f>
        <v>17</v>
      </c>
      <c r="F201" s="441">
        <f>'FORMATO COSTEO C6'!G16</f>
        <v>93500</v>
      </c>
      <c r="G201" s="565">
        <f>'FORMATO COSTEO C6'!O16</f>
        <v>0</v>
      </c>
      <c r="H201" s="444">
        <f>IF( $F201=0,0,((($F201/$E201)*'PLAN DE ADQUISICIONES'!F$71)*($G201/$F201)))</f>
        <v>0</v>
      </c>
      <c r="I201" s="441">
        <f>IF( $F201=0,0,((($F201/$E201)*'PLAN DE ADQUISICIONES'!G$71)*($G201/$F201)))</f>
        <v>0</v>
      </c>
      <c r="J201" s="441">
        <f>IF( $F201=0,0,((($F201/$E201)*'PLAN DE ADQUISICIONES'!H$71)*($G201/$F201)))</f>
        <v>0</v>
      </c>
      <c r="K201" s="441">
        <f>IF( $F201=0,0,((($F201/$E201)*'PLAN DE ADQUISICIONES'!I$71)*($G201/$F201)))</f>
        <v>0</v>
      </c>
      <c r="L201" s="441">
        <f>IF( $F201=0,0,((($F201/$E201)*'PLAN DE ADQUISICIONES'!J$71)*($G201/$F201)))</f>
        <v>0</v>
      </c>
      <c r="M201" s="441">
        <f>IF( $F201=0,0,((($F201/$E201)*'PLAN DE ADQUISICIONES'!K$71)*($G201/$F201)))</f>
        <v>0</v>
      </c>
      <c r="N201" s="441">
        <f>IF( $F201=0,0,((($F201/$E201)*'PLAN DE ADQUISICIONES'!L$71)*($G201/$F201)))</f>
        <v>0</v>
      </c>
      <c r="O201" s="441">
        <f>IF( $F201=0,0,((($F201/$E201)*'PLAN DE ADQUISICIONES'!M$71)*($G201/$F201)))</f>
        <v>0</v>
      </c>
      <c r="P201" s="441">
        <f>IF( $F201=0,0,((($F201/$E201)*'PLAN DE ADQUISICIONES'!N$71)*($G201/$F201)))</f>
        <v>0</v>
      </c>
      <c r="Q201" s="441">
        <f>IF( $F201=0,0,((($F201/$E201)*'PLAN DE ADQUISICIONES'!O$71)*($G201/$F201)))</f>
        <v>0</v>
      </c>
      <c r="R201" s="441">
        <f>IF( $F201=0,0,((($F201/$E201)*'PLAN DE ADQUISICIONES'!P$71)*($G201/$F201)))</f>
        <v>0</v>
      </c>
      <c r="S201" s="441">
        <f>IF( $F201=0,0,((($F201/$E201)*'PLAN DE ADQUISICIONES'!Q$71)*($G201/$F201)))</f>
        <v>0</v>
      </c>
      <c r="T201" s="421">
        <f t="shared" ref="T201:T210" si="55">H201+I201+J201+K201+L201+M201+N201+O201+P201+Q201+R201+S201</f>
        <v>0</v>
      </c>
      <c r="U201" s="443">
        <f>IF( $F201=0,0,((($F201/$E201)*'PLAN DE ADQUISICIONES'!R$71)*($G201/$F201)))</f>
        <v>0</v>
      </c>
      <c r="V201" s="441">
        <f>IF( $F201=0,0,((($F201/$E201)*'PLAN DE ADQUISICIONES'!S$71)*($G201/$F201)))</f>
        <v>0</v>
      </c>
      <c r="W201" s="441">
        <f>IF( $F201=0,0,((($F201/$E201)*'PLAN DE ADQUISICIONES'!T$71)*($G201/$F201)))</f>
        <v>0</v>
      </c>
      <c r="X201" s="441">
        <f>IF( $F201=0,0,((($F201/$E201)*'PLAN DE ADQUISICIONES'!U$71)*($G201/$F201)))</f>
        <v>0</v>
      </c>
      <c r="Y201" s="441">
        <f>IF( $F201=0,0,((($F201/$E201)*'PLAN DE ADQUISICIONES'!V$71)*($G201/$F201)))</f>
        <v>0</v>
      </c>
      <c r="Z201" s="441">
        <f>IF( $F201=0,0,((($F201/$E201)*'PLAN DE ADQUISICIONES'!W$71)*($G201/$F201)))</f>
        <v>0</v>
      </c>
      <c r="AA201" s="441">
        <f>IF( $F201=0,0,((($F201/$E201)*'PLAN DE ADQUISICIONES'!X$71)*($G201/$F201)))</f>
        <v>0</v>
      </c>
      <c r="AB201" s="441">
        <f>IF( $F201=0,0,((($F201/$E201)*'PLAN DE ADQUISICIONES'!Y$71)*($G201/$F201)))</f>
        <v>0</v>
      </c>
      <c r="AC201" s="441">
        <f>IF( $F201=0,0,((($F201/$E201)*'PLAN DE ADQUISICIONES'!Z$71)*($G201/$F201)))</f>
        <v>0</v>
      </c>
      <c r="AD201" s="441">
        <f>IF( $F201=0,0,((($F201/$E201)*'PLAN DE ADQUISICIONES'!AA$71)*($G201/$F201)))</f>
        <v>0</v>
      </c>
      <c r="AE201" s="441">
        <f>IF( $F201=0,0,((($F201/$E201)*'PLAN DE ADQUISICIONES'!AB$71)*($G201/$F201)))</f>
        <v>0</v>
      </c>
      <c r="AF201" s="441">
        <f>IF( $F201=0,0,((($F201/$E201)*'PLAN DE ADQUISICIONES'!AC$71)*($G201/$F201)))</f>
        <v>0</v>
      </c>
      <c r="AG201" s="423">
        <f t="shared" ref="AG201:AG210" si="56">U201+V201+W201+X201+Y201+Z201+AA201+AB201+AC201+AD201+AE201+AF201</f>
        <v>0</v>
      </c>
      <c r="AH201" s="444">
        <f>IF( $F201=0,0,((($F201/$E201)*'PLAN DE ADQUISICIONES'!AD$71)*($G201/$F201)))</f>
        <v>0</v>
      </c>
      <c r="AI201" s="441">
        <f>IF( $F201=0,0,((($F201/$E201)*'PLAN DE ADQUISICIONES'!AE$71)*($G201/$F201)))</f>
        <v>0</v>
      </c>
      <c r="AJ201" s="441">
        <f>IF( $F201=0,0,((($F201/$E201)*'PLAN DE ADQUISICIONES'!AF$71)*($G201/$F201)))</f>
        <v>0</v>
      </c>
      <c r="AK201" s="441">
        <f>IF( $F201=0,0,((($F201/$E201)*'PLAN DE ADQUISICIONES'!AG$71)*($G201/$F201)))</f>
        <v>0</v>
      </c>
      <c r="AL201" s="441">
        <f>IF( $F201=0,0,((($F201/$E201)*'PLAN DE ADQUISICIONES'!AH$71)*($G201/$F201)))</f>
        <v>0</v>
      </c>
      <c r="AM201" s="441">
        <f>IF( $F201=0,0,((($F201/$E201)*'PLAN DE ADQUISICIONES'!AI$71)*($G201/$F201)))</f>
        <v>0</v>
      </c>
      <c r="AN201" s="441">
        <f>IF( $F201=0,0,((($F201/$E201)*'PLAN DE ADQUISICIONES'!AJ$71)*($G201/$F201)))</f>
        <v>0</v>
      </c>
      <c r="AO201" s="441">
        <f>IF( $F201=0,0,((($F201/$E201)*'PLAN DE ADQUISICIONES'!AK$71)*($G201/$F201)))</f>
        <v>0</v>
      </c>
      <c r="AP201" s="441">
        <f>IF( $F201=0,0,((($F201/$E201)*'PLAN DE ADQUISICIONES'!AL$71)*($G201/$F201)))</f>
        <v>0</v>
      </c>
      <c r="AQ201" s="441">
        <f>IF( $F201=0,0,((($F201/$E201)*'PLAN DE ADQUISICIONES'!AM$71)*($G201/$F201)))</f>
        <v>0</v>
      </c>
      <c r="AR201" s="441">
        <f>IF( $F201=0,0,((($F201/$E201)*'PLAN DE ADQUISICIONES'!AN$71)*($G201/$F201)))</f>
        <v>0</v>
      </c>
      <c r="AS201" s="441">
        <f>IF( $F201=0,0,((($F201/$E201)*'PLAN DE ADQUISICIONES'!AO$71)*($G201/$F201)))</f>
        <v>0</v>
      </c>
      <c r="AT201" s="423">
        <f t="shared" ref="AT201:AT210" si="57">AH201+AI201+AJ201+AK201+AL201+AM201+AN201+AO201+AP201+AQ201+AR201+AS201</f>
        <v>0</v>
      </c>
      <c r="AU201" s="426">
        <f t="shared" ref="AU201:AU210" si="58">AS201+AR201+AQ201+AP201+AO201+AN201+AM201+AL201+AK201+AJ201+AI201+AH201+AF201+AE201+AD201+AC201+AB201+AA201+Z201+Y201+X201+W201+V201+U201+S201+R201+Q201+P201+O201+N201+M201+L201+K201+J201+I201+H201</f>
        <v>0</v>
      </c>
      <c r="AV201" s="392">
        <f t="shared" si="53"/>
        <v>0</v>
      </c>
    </row>
    <row r="202" spans="2:49" s="60" customFormat="1" ht="13.5" x14ac:dyDescent="0.25">
      <c r="B202" s="416" t="str">
        <f>'FORMATO COSTEO C6'!C17</f>
        <v>6.1.2</v>
      </c>
      <c r="C202" s="439" t="str">
        <f>'FORMATO COSTEO C6'!B17</f>
        <v>Especilista técnico</v>
      </c>
      <c r="D202" s="428" t="str">
        <f>'FORMATO COSTEO C6'!D17</f>
        <v>Remuneración mensual</v>
      </c>
      <c r="E202" s="530">
        <f>'FORMATO COSTEO C6'!E17</f>
        <v>0</v>
      </c>
      <c r="F202" s="441">
        <f>'FORMATO COSTEO C6'!G17</f>
        <v>0</v>
      </c>
      <c r="G202" s="565">
        <f>'FORMATO COSTEO C6'!O17</f>
        <v>0</v>
      </c>
      <c r="H202" s="444">
        <f>IF( $F202=0,0,((($F202/$E202)*'PLAN DE ADQUISICIONES'!F$72)*($G202/$F202)))</f>
        <v>0</v>
      </c>
      <c r="I202" s="441">
        <f>IF( $F202=0,0,((($F202/$E202)*'PLAN DE ADQUISICIONES'!G$72)*($G202/$F202)))</f>
        <v>0</v>
      </c>
      <c r="J202" s="441">
        <f>IF( $F202=0,0,((($F202/$E202)*'PLAN DE ADQUISICIONES'!H$72)*($G202/$F202)))</f>
        <v>0</v>
      </c>
      <c r="K202" s="441">
        <f>IF( $F202=0,0,((($F202/$E202)*'PLAN DE ADQUISICIONES'!I$72)*($G202/$F202)))</f>
        <v>0</v>
      </c>
      <c r="L202" s="441">
        <f>IF( $F202=0,0,((($F202/$E202)*'PLAN DE ADQUISICIONES'!J$72)*($G202/$F202)))</f>
        <v>0</v>
      </c>
      <c r="M202" s="441">
        <f>IF( $F202=0,0,((($F202/$E202)*'PLAN DE ADQUISICIONES'!K$72)*($G202/$F202)))</f>
        <v>0</v>
      </c>
      <c r="N202" s="441">
        <f>IF( $F202=0,0,((($F202/$E202)*'PLAN DE ADQUISICIONES'!L$72)*($G202/$F202)))</f>
        <v>0</v>
      </c>
      <c r="O202" s="441">
        <f>IF( $F202=0,0,((($F202/$E202)*'PLAN DE ADQUISICIONES'!M$72)*($G202/$F202)))</f>
        <v>0</v>
      </c>
      <c r="P202" s="441">
        <f>IF( $F202=0,0,((($F202/$E202)*'PLAN DE ADQUISICIONES'!N$72)*($G202/$F202)))</f>
        <v>0</v>
      </c>
      <c r="Q202" s="441">
        <f>IF( $F202=0,0,((($F202/$E202)*'PLAN DE ADQUISICIONES'!O$72)*($G202/$F202)))</f>
        <v>0</v>
      </c>
      <c r="R202" s="441">
        <f>IF( $F202=0,0,((($F202/$E202)*'PLAN DE ADQUISICIONES'!P$72)*($G202/$F202)))</f>
        <v>0</v>
      </c>
      <c r="S202" s="441">
        <f>IF( $F202=0,0,((($F202/$E202)*'PLAN DE ADQUISICIONES'!Q$72)*($G202/$F202)))</f>
        <v>0</v>
      </c>
      <c r="T202" s="421">
        <f t="shared" si="55"/>
        <v>0</v>
      </c>
      <c r="U202" s="443">
        <f>IF( $F202=0,0,((($F202/$E202)*'PLAN DE ADQUISICIONES'!R$72)*($G202/$F202)))</f>
        <v>0</v>
      </c>
      <c r="V202" s="441">
        <f>IF( $F202=0,0,((($F202/$E202)*'PLAN DE ADQUISICIONES'!S$72)*($G202/$F202)))</f>
        <v>0</v>
      </c>
      <c r="W202" s="441">
        <f>IF( $F202=0,0,((($F202/$E202)*'PLAN DE ADQUISICIONES'!T$72)*($G202/$F202)))</f>
        <v>0</v>
      </c>
      <c r="X202" s="441">
        <f>IF( $F202=0,0,((($F202/$E202)*'PLAN DE ADQUISICIONES'!U$72)*($G202/$F202)))</f>
        <v>0</v>
      </c>
      <c r="Y202" s="441">
        <f>IF( $F202=0,0,((($F202/$E202)*'PLAN DE ADQUISICIONES'!V$72)*($G202/$F202)))</f>
        <v>0</v>
      </c>
      <c r="Z202" s="441">
        <f>IF( $F202=0,0,((($F202/$E202)*'PLAN DE ADQUISICIONES'!W$72)*($G202/$F202)))</f>
        <v>0</v>
      </c>
      <c r="AA202" s="441">
        <f>IF( $F202=0,0,((($F202/$E202)*'PLAN DE ADQUISICIONES'!X$72)*($G202/$F202)))</f>
        <v>0</v>
      </c>
      <c r="AB202" s="441">
        <f>IF( $F202=0,0,((($F202/$E202)*'PLAN DE ADQUISICIONES'!Y$72)*($G202/$F202)))</f>
        <v>0</v>
      </c>
      <c r="AC202" s="441">
        <f>IF( $F202=0,0,((($F202/$E202)*'PLAN DE ADQUISICIONES'!Z$72)*($G202/$F202)))</f>
        <v>0</v>
      </c>
      <c r="AD202" s="441">
        <f>IF( $F202=0,0,((($F202/$E202)*'PLAN DE ADQUISICIONES'!AA$72)*($G202/$F202)))</f>
        <v>0</v>
      </c>
      <c r="AE202" s="441">
        <f>IF( $F202=0,0,((($F202/$E202)*'PLAN DE ADQUISICIONES'!AB$72)*($G202/$F202)))</f>
        <v>0</v>
      </c>
      <c r="AF202" s="441">
        <f>IF( $F202=0,0,((($F202/$E202)*'PLAN DE ADQUISICIONES'!AC$72)*($G202/$F202)))</f>
        <v>0</v>
      </c>
      <c r="AG202" s="423">
        <f t="shared" si="56"/>
        <v>0</v>
      </c>
      <c r="AH202" s="444">
        <f>IF( $F202=0,0,((($F202/$E202)*'PLAN DE ADQUISICIONES'!AD$72)*($G202/$F202)))</f>
        <v>0</v>
      </c>
      <c r="AI202" s="441">
        <f>IF( $F202=0,0,((($F202/$E202)*'PLAN DE ADQUISICIONES'!AE$72)*($G202/$F202)))</f>
        <v>0</v>
      </c>
      <c r="AJ202" s="441">
        <f>IF( $F202=0,0,((($F202/$E202)*'PLAN DE ADQUISICIONES'!AF$72)*($G202/$F202)))</f>
        <v>0</v>
      </c>
      <c r="AK202" s="441">
        <f>IF( $F202=0,0,((($F202/$E202)*'PLAN DE ADQUISICIONES'!AG$72)*($G202/$F202)))</f>
        <v>0</v>
      </c>
      <c r="AL202" s="441">
        <f>IF( $F202=0,0,((($F202/$E202)*'PLAN DE ADQUISICIONES'!AH$72)*($G202/$F202)))</f>
        <v>0</v>
      </c>
      <c r="AM202" s="441">
        <f>IF( $F202=0,0,((($F202/$E202)*'PLAN DE ADQUISICIONES'!AI$72)*($G202/$F202)))</f>
        <v>0</v>
      </c>
      <c r="AN202" s="441">
        <f>IF( $F202=0,0,((($F202/$E202)*'PLAN DE ADQUISICIONES'!AJ$72)*($G202/$F202)))</f>
        <v>0</v>
      </c>
      <c r="AO202" s="441">
        <f>IF( $F202=0,0,((($F202/$E202)*'PLAN DE ADQUISICIONES'!AK$72)*($G202/$F202)))</f>
        <v>0</v>
      </c>
      <c r="AP202" s="441">
        <f>IF( $F202=0,0,((($F202/$E202)*'PLAN DE ADQUISICIONES'!AL$72)*($G202/$F202)))</f>
        <v>0</v>
      </c>
      <c r="AQ202" s="441">
        <f>IF( $F202=0,0,((($F202/$E202)*'PLAN DE ADQUISICIONES'!AM$72)*($G202/$F202)))</f>
        <v>0</v>
      </c>
      <c r="AR202" s="441">
        <f>IF( $F202=0,0,((($F202/$E202)*'PLAN DE ADQUISICIONES'!AN$72)*($G202/$F202)))</f>
        <v>0</v>
      </c>
      <c r="AS202" s="441">
        <f>IF( $F202=0,0,((($F202/$E202)*'PLAN DE ADQUISICIONES'!AO$72)*($G202/$F202)))</f>
        <v>0</v>
      </c>
      <c r="AT202" s="423">
        <f t="shared" si="57"/>
        <v>0</v>
      </c>
      <c r="AU202" s="426">
        <f t="shared" si="58"/>
        <v>0</v>
      </c>
      <c r="AV202" s="392">
        <f t="shared" si="53"/>
        <v>0</v>
      </c>
    </row>
    <row r="203" spans="2:49" s="60" customFormat="1" ht="13.5" x14ac:dyDescent="0.25">
      <c r="B203" s="416" t="str">
        <f>'FORMATO COSTEO C6'!C18</f>
        <v>6.1.3</v>
      </c>
      <c r="C203" s="439" t="str">
        <f>'FORMATO COSTEO C6'!B18</f>
        <v>Asistente del proyecto</v>
      </c>
      <c r="D203" s="428" t="str">
        <f>'FORMATO COSTEO C6'!D18</f>
        <v>Unidad medida</v>
      </c>
      <c r="E203" s="530">
        <f>'FORMATO COSTEO C6'!E18</f>
        <v>0</v>
      </c>
      <c r="F203" s="441">
        <f>'FORMATO COSTEO C6'!G18</f>
        <v>0</v>
      </c>
      <c r="G203" s="565">
        <f>'FORMATO COSTEO C6'!O18</f>
        <v>0</v>
      </c>
      <c r="H203" s="444">
        <f>IF( $F203=0,0,((($F203/$E203)*'PLAN DE ADQUISICIONES'!F$73)*($G203/$F203)))</f>
        <v>0</v>
      </c>
      <c r="I203" s="441">
        <f>IF( $F203=0,0,((($F203/$E203)*'PLAN DE ADQUISICIONES'!G$73)*($G203/$F203)))</f>
        <v>0</v>
      </c>
      <c r="J203" s="441">
        <f>IF( $F203=0,0,((($F203/$E203)*'PLAN DE ADQUISICIONES'!H$73)*($G203/$F203)))</f>
        <v>0</v>
      </c>
      <c r="K203" s="441">
        <f>IF( $F203=0,0,((($F203/$E203)*'PLAN DE ADQUISICIONES'!I$73)*($G203/$F203)))</f>
        <v>0</v>
      </c>
      <c r="L203" s="441">
        <f>IF( $F203=0,0,((($F203/$E203)*'PLAN DE ADQUISICIONES'!J$73)*($G203/$F203)))</f>
        <v>0</v>
      </c>
      <c r="M203" s="441">
        <f>IF( $F203=0,0,((($F203/$E203)*'PLAN DE ADQUISICIONES'!K$73)*($G203/$F203)))</f>
        <v>0</v>
      </c>
      <c r="N203" s="441">
        <f>IF( $F203=0,0,((($F203/$E203)*'PLAN DE ADQUISICIONES'!L$73)*($G203/$F203)))</f>
        <v>0</v>
      </c>
      <c r="O203" s="441">
        <f>IF( $F203=0,0,((($F203/$E203)*'PLAN DE ADQUISICIONES'!M$73)*($G203/$F203)))</f>
        <v>0</v>
      </c>
      <c r="P203" s="441">
        <f>IF( $F203=0,0,((($F203/$E203)*'PLAN DE ADQUISICIONES'!N$73)*($G203/$F203)))</f>
        <v>0</v>
      </c>
      <c r="Q203" s="441">
        <f>IF( $F203=0,0,((($F203/$E203)*'PLAN DE ADQUISICIONES'!O$73)*($G203/$F203)))</f>
        <v>0</v>
      </c>
      <c r="R203" s="441">
        <f>IF( $F203=0,0,((($F203/$E203)*'PLAN DE ADQUISICIONES'!P$73)*($G203/$F203)))</f>
        <v>0</v>
      </c>
      <c r="S203" s="441">
        <f>IF( $F203=0,0,((($F203/$E203)*'PLAN DE ADQUISICIONES'!Q$73)*($G203/$F203)))</f>
        <v>0</v>
      </c>
      <c r="T203" s="421">
        <f t="shared" si="55"/>
        <v>0</v>
      </c>
      <c r="U203" s="443">
        <f>IF( $F203=0,0,((($F203/$E203)*'PLAN DE ADQUISICIONES'!R$73)*($G203/$F203)))</f>
        <v>0</v>
      </c>
      <c r="V203" s="441">
        <f>IF( $F203=0,0,((($F203/$E203)*'PLAN DE ADQUISICIONES'!S$73)*($G203/$F203)))</f>
        <v>0</v>
      </c>
      <c r="W203" s="441">
        <f>IF( $F203=0,0,((($F203/$E203)*'PLAN DE ADQUISICIONES'!T$73)*($G203/$F203)))</f>
        <v>0</v>
      </c>
      <c r="X203" s="441">
        <f>IF( $F203=0,0,((($F203/$E203)*'PLAN DE ADQUISICIONES'!U$73)*($G203/$F203)))</f>
        <v>0</v>
      </c>
      <c r="Y203" s="441">
        <f>IF( $F203=0,0,((($F203/$E203)*'PLAN DE ADQUISICIONES'!V$73)*($G203/$F203)))</f>
        <v>0</v>
      </c>
      <c r="Z203" s="441">
        <f>IF( $F203=0,0,((($F203/$E203)*'PLAN DE ADQUISICIONES'!W$73)*($G203/$F203)))</f>
        <v>0</v>
      </c>
      <c r="AA203" s="441">
        <f>IF( $F203=0,0,((($F203/$E203)*'PLAN DE ADQUISICIONES'!X$73)*($G203/$F203)))</f>
        <v>0</v>
      </c>
      <c r="AB203" s="441">
        <f>IF( $F203=0,0,((($F203/$E203)*'PLAN DE ADQUISICIONES'!Y$73)*($G203/$F203)))</f>
        <v>0</v>
      </c>
      <c r="AC203" s="441">
        <f>IF( $F203=0,0,((($F203/$E203)*'PLAN DE ADQUISICIONES'!Z$73)*($G203/$F203)))</f>
        <v>0</v>
      </c>
      <c r="AD203" s="441">
        <f>IF( $F203=0,0,((($F203/$E203)*'PLAN DE ADQUISICIONES'!AA$73)*($G203/$F203)))</f>
        <v>0</v>
      </c>
      <c r="AE203" s="441">
        <f>IF( $F203=0,0,((($F203/$E203)*'PLAN DE ADQUISICIONES'!AB$73)*($G203/$F203)))</f>
        <v>0</v>
      </c>
      <c r="AF203" s="441">
        <f>IF( $F203=0,0,((($F203/$E203)*'PLAN DE ADQUISICIONES'!AC$73)*($G203/$F203)))</f>
        <v>0</v>
      </c>
      <c r="AG203" s="423">
        <f t="shared" si="56"/>
        <v>0</v>
      </c>
      <c r="AH203" s="444">
        <f>IF( $F203=0,0,((($F203/$E203)*'PLAN DE ADQUISICIONES'!AD$73)*($G203/$F203)))</f>
        <v>0</v>
      </c>
      <c r="AI203" s="441">
        <f>IF( $F203=0,0,((($F203/$E203)*'PLAN DE ADQUISICIONES'!AE$73)*($G203/$F203)))</f>
        <v>0</v>
      </c>
      <c r="AJ203" s="441">
        <f>IF( $F203=0,0,((($F203/$E203)*'PLAN DE ADQUISICIONES'!AF$73)*($G203/$F203)))</f>
        <v>0</v>
      </c>
      <c r="AK203" s="441">
        <f>IF( $F203=0,0,((($F203/$E203)*'PLAN DE ADQUISICIONES'!AG$73)*($G203/$F203)))</f>
        <v>0</v>
      </c>
      <c r="AL203" s="441">
        <f>IF( $F203=0,0,((($F203/$E203)*'PLAN DE ADQUISICIONES'!AH$73)*($G203/$F203)))</f>
        <v>0</v>
      </c>
      <c r="AM203" s="441">
        <f>IF( $F203=0,0,((($F203/$E203)*'PLAN DE ADQUISICIONES'!AI$73)*($G203/$F203)))</f>
        <v>0</v>
      </c>
      <c r="AN203" s="441">
        <f>IF( $F203=0,0,((($F203/$E203)*'PLAN DE ADQUISICIONES'!AJ$73)*($G203/$F203)))</f>
        <v>0</v>
      </c>
      <c r="AO203" s="441">
        <f>IF( $F203=0,0,((($F203/$E203)*'PLAN DE ADQUISICIONES'!AK$73)*($G203/$F203)))</f>
        <v>0</v>
      </c>
      <c r="AP203" s="441">
        <f>IF( $F203=0,0,((($F203/$E203)*'PLAN DE ADQUISICIONES'!AL$73)*($G203/$F203)))</f>
        <v>0</v>
      </c>
      <c r="AQ203" s="441">
        <f>IF( $F203=0,0,((($F203/$E203)*'PLAN DE ADQUISICIONES'!AM$73)*($G203/$F203)))</f>
        <v>0</v>
      </c>
      <c r="AR203" s="441">
        <f>IF( $F203=0,0,((($F203/$E203)*'PLAN DE ADQUISICIONES'!AN$73)*($G203/$F203)))</f>
        <v>0</v>
      </c>
      <c r="AS203" s="441">
        <f>IF( $F203=0,0,((($F203/$E203)*'PLAN DE ADQUISICIONES'!AO$73)*($G203/$F203)))</f>
        <v>0</v>
      </c>
      <c r="AT203" s="423">
        <f t="shared" si="57"/>
        <v>0</v>
      </c>
      <c r="AU203" s="426">
        <f t="shared" si="58"/>
        <v>0</v>
      </c>
      <c r="AV203" s="392">
        <f t="shared" si="53"/>
        <v>0</v>
      </c>
    </row>
    <row r="204" spans="2:49" s="60" customFormat="1" ht="13.5" x14ac:dyDescent="0.25">
      <c r="B204" s="416" t="str">
        <f>'FORMATO COSTEO C6'!C19</f>
        <v>6.1.4</v>
      </c>
      <c r="C204" s="439">
        <f>'FORMATO COSTEO C6'!B19</f>
        <v>0</v>
      </c>
      <c r="D204" s="428" t="str">
        <f>'FORMATO COSTEO C6'!D19</f>
        <v>Unidad medida</v>
      </c>
      <c r="E204" s="530">
        <f>'FORMATO COSTEO C6'!E19</f>
        <v>0</v>
      </c>
      <c r="F204" s="441">
        <f>'FORMATO COSTEO C6'!G19</f>
        <v>0</v>
      </c>
      <c r="G204" s="565">
        <f>'FORMATO COSTEO C6'!O19</f>
        <v>0</v>
      </c>
      <c r="H204" s="444">
        <f>IF( $F204=0,0,((($F204/$E204)*'PLAN DE ADQUISICIONES'!F$74)*($G204/$F204)))</f>
        <v>0</v>
      </c>
      <c r="I204" s="441">
        <f>IF( $F204=0,0,((($F204/$E204)*'PLAN DE ADQUISICIONES'!G$74)*($G204/$F204)))</f>
        <v>0</v>
      </c>
      <c r="J204" s="441">
        <f>IF( $F204=0,0,((($F204/$E204)*'PLAN DE ADQUISICIONES'!H$74)*($G204/$F204)))</f>
        <v>0</v>
      </c>
      <c r="K204" s="441">
        <f>IF( $F204=0,0,((($F204/$E204)*'PLAN DE ADQUISICIONES'!I$74)*($G204/$F204)))</f>
        <v>0</v>
      </c>
      <c r="L204" s="441">
        <f>IF( $F204=0,0,((($F204/$E204)*'PLAN DE ADQUISICIONES'!J$74)*($G204/$F204)))</f>
        <v>0</v>
      </c>
      <c r="M204" s="441">
        <f>IF( $F204=0,0,((($F204/$E204)*'PLAN DE ADQUISICIONES'!K$74)*($G204/$F204)))</f>
        <v>0</v>
      </c>
      <c r="N204" s="441">
        <f>IF( $F204=0,0,((($F204/$E204)*'PLAN DE ADQUISICIONES'!L$74)*($G204/$F204)))</f>
        <v>0</v>
      </c>
      <c r="O204" s="441">
        <f>IF( $F204=0,0,((($F204/$E204)*'PLAN DE ADQUISICIONES'!M$74)*($G204/$F204)))</f>
        <v>0</v>
      </c>
      <c r="P204" s="441">
        <f>IF( $F204=0,0,((($F204/$E204)*'PLAN DE ADQUISICIONES'!N$74)*($G204/$F204)))</f>
        <v>0</v>
      </c>
      <c r="Q204" s="441">
        <f>IF( $F204=0,0,((($F204/$E204)*'PLAN DE ADQUISICIONES'!O$74)*($G204/$F204)))</f>
        <v>0</v>
      </c>
      <c r="R204" s="441">
        <f>IF( $F204=0,0,((($F204/$E204)*'PLAN DE ADQUISICIONES'!P$74)*($G204/$F204)))</f>
        <v>0</v>
      </c>
      <c r="S204" s="441">
        <f>IF( $F204=0,0,((($F204/$E204)*'PLAN DE ADQUISICIONES'!Q$74)*($G204/$F204)))</f>
        <v>0</v>
      </c>
      <c r="T204" s="421">
        <f t="shared" si="55"/>
        <v>0</v>
      </c>
      <c r="U204" s="443">
        <f>IF( $F204=0,0,((($F204/$E204)*'PLAN DE ADQUISICIONES'!R$74)*($G204/$F204)))</f>
        <v>0</v>
      </c>
      <c r="V204" s="441">
        <f>IF( $F204=0,0,((($F204/$E204)*'PLAN DE ADQUISICIONES'!S$74)*($G204/$F204)))</f>
        <v>0</v>
      </c>
      <c r="W204" s="441">
        <f>IF( $F204=0,0,((($F204/$E204)*'PLAN DE ADQUISICIONES'!T$74)*($G204/$F204)))</f>
        <v>0</v>
      </c>
      <c r="X204" s="441">
        <f>IF( $F204=0,0,((($F204/$E204)*'PLAN DE ADQUISICIONES'!U$74)*($G204/$F204)))</f>
        <v>0</v>
      </c>
      <c r="Y204" s="441">
        <f>IF( $F204=0,0,((($F204/$E204)*'PLAN DE ADQUISICIONES'!V$74)*($G204/$F204)))</f>
        <v>0</v>
      </c>
      <c r="Z204" s="441">
        <f>IF( $F204=0,0,((($F204/$E204)*'PLAN DE ADQUISICIONES'!W$74)*($G204/$F204)))</f>
        <v>0</v>
      </c>
      <c r="AA204" s="441">
        <f>IF( $F204=0,0,((($F204/$E204)*'PLAN DE ADQUISICIONES'!X$74)*($G204/$F204)))</f>
        <v>0</v>
      </c>
      <c r="AB204" s="441">
        <f>IF( $F204=0,0,((($F204/$E204)*'PLAN DE ADQUISICIONES'!Y$74)*($G204/$F204)))</f>
        <v>0</v>
      </c>
      <c r="AC204" s="441">
        <f>IF( $F204=0,0,((($F204/$E204)*'PLAN DE ADQUISICIONES'!Z$74)*($G204/$F204)))</f>
        <v>0</v>
      </c>
      <c r="AD204" s="441">
        <f>IF( $F204=0,0,((($F204/$E204)*'PLAN DE ADQUISICIONES'!AA$74)*($G204/$F204)))</f>
        <v>0</v>
      </c>
      <c r="AE204" s="441">
        <f>IF( $F204=0,0,((($F204/$E204)*'PLAN DE ADQUISICIONES'!AB$74)*($G204/$F204)))</f>
        <v>0</v>
      </c>
      <c r="AF204" s="441">
        <f>IF( $F204=0,0,((($F204/$E204)*'PLAN DE ADQUISICIONES'!AC$74)*($G204/$F204)))</f>
        <v>0</v>
      </c>
      <c r="AG204" s="423">
        <f t="shared" si="56"/>
        <v>0</v>
      </c>
      <c r="AH204" s="444">
        <f>IF( $F204=0,0,((($F204/$E204)*'PLAN DE ADQUISICIONES'!AD$74)*($G204/$F204)))</f>
        <v>0</v>
      </c>
      <c r="AI204" s="441">
        <f>IF( $F204=0,0,((($F204/$E204)*'PLAN DE ADQUISICIONES'!AE$74)*($G204/$F204)))</f>
        <v>0</v>
      </c>
      <c r="AJ204" s="441">
        <f>IF( $F204=0,0,((($F204/$E204)*'PLAN DE ADQUISICIONES'!AF$74)*($G204/$F204)))</f>
        <v>0</v>
      </c>
      <c r="AK204" s="441">
        <f>IF( $F204=0,0,((($F204/$E204)*'PLAN DE ADQUISICIONES'!AG$74)*($G204/$F204)))</f>
        <v>0</v>
      </c>
      <c r="AL204" s="441">
        <f>IF( $F204=0,0,((($F204/$E204)*'PLAN DE ADQUISICIONES'!AH$74)*($G204/$F204)))</f>
        <v>0</v>
      </c>
      <c r="AM204" s="441">
        <f>IF( $F204=0,0,((($F204/$E204)*'PLAN DE ADQUISICIONES'!AI$74)*($G204/$F204)))</f>
        <v>0</v>
      </c>
      <c r="AN204" s="441">
        <f>IF( $F204=0,0,((($F204/$E204)*'PLAN DE ADQUISICIONES'!AJ$74)*($G204/$F204)))</f>
        <v>0</v>
      </c>
      <c r="AO204" s="441">
        <f>IF( $F204=0,0,((($F204/$E204)*'PLAN DE ADQUISICIONES'!AK$74)*($G204/$F204)))</f>
        <v>0</v>
      </c>
      <c r="AP204" s="441">
        <f>IF( $F204=0,0,((($F204/$E204)*'PLAN DE ADQUISICIONES'!AL$74)*($G204/$F204)))</f>
        <v>0</v>
      </c>
      <c r="AQ204" s="441">
        <f>IF( $F204=0,0,((($F204/$E204)*'PLAN DE ADQUISICIONES'!AM$74)*($G204/$F204)))</f>
        <v>0</v>
      </c>
      <c r="AR204" s="441">
        <f>IF( $F204=0,0,((($F204/$E204)*'PLAN DE ADQUISICIONES'!AN$74)*($G204/$F204)))</f>
        <v>0</v>
      </c>
      <c r="AS204" s="441">
        <f>IF( $F204=0,0,((($F204/$E204)*'PLAN DE ADQUISICIONES'!AO$74)*($G204/$F204)))</f>
        <v>0</v>
      </c>
      <c r="AT204" s="423">
        <f t="shared" si="57"/>
        <v>0</v>
      </c>
      <c r="AU204" s="426">
        <f t="shared" si="58"/>
        <v>0</v>
      </c>
      <c r="AV204" s="392">
        <f t="shared" si="53"/>
        <v>0</v>
      </c>
    </row>
    <row r="205" spans="2:49" s="60" customFormat="1" ht="13.5" x14ac:dyDescent="0.25">
      <c r="B205" s="416" t="str">
        <f>'FORMATO COSTEO C6'!C20</f>
        <v>6.1.5</v>
      </c>
      <c r="C205" s="439">
        <f>'FORMATO COSTEO C6'!B20</f>
        <v>0</v>
      </c>
      <c r="D205" s="428" t="str">
        <f>'FORMATO COSTEO C6'!D20</f>
        <v>Unidad medida</v>
      </c>
      <c r="E205" s="530">
        <f>'FORMATO COSTEO C6'!E20</f>
        <v>0</v>
      </c>
      <c r="F205" s="441">
        <f>'FORMATO COSTEO C6'!G20</f>
        <v>0</v>
      </c>
      <c r="G205" s="565">
        <f>'FORMATO COSTEO C6'!O20</f>
        <v>0</v>
      </c>
      <c r="H205" s="444">
        <f>IF( $F205=0,0,((($F205/$E205)*'PLAN DE ADQUISICIONES'!F$75)*($G205/$F205)))</f>
        <v>0</v>
      </c>
      <c r="I205" s="441">
        <f>IF( $F205=0,0,((($F205/$E205)*'PLAN DE ADQUISICIONES'!G$75)*($G205/$F205)))</f>
        <v>0</v>
      </c>
      <c r="J205" s="441">
        <f>IF( $F205=0,0,((($F205/$E205)*'PLAN DE ADQUISICIONES'!H$75)*($G205/$F205)))</f>
        <v>0</v>
      </c>
      <c r="K205" s="441">
        <f>IF( $F205=0,0,((($F205/$E205)*'PLAN DE ADQUISICIONES'!I$75)*($G205/$F205)))</f>
        <v>0</v>
      </c>
      <c r="L205" s="441">
        <f>IF( $F205=0,0,((($F205/$E205)*'PLAN DE ADQUISICIONES'!J$75)*($G205/$F205)))</f>
        <v>0</v>
      </c>
      <c r="M205" s="441">
        <f>IF( $F205=0,0,((($F205/$E205)*'PLAN DE ADQUISICIONES'!K$75)*($G205/$F205)))</f>
        <v>0</v>
      </c>
      <c r="N205" s="441">
        <f>IF( $F205=0,0,((($F205/$E205)*'PLAN DE ADQUISICIONES'!L$75)*($G205/$F205)))</f>
        <v>0</v>
      </c>
      <c r="O205" s="441">
        <f>IF( $F205=0,0,((($F205/$E205)*'PLAN DE ADQUISICIONES'!M$75)*($G205/$F205)))</f>
        <v>0</v>
      </c>
      <c r="P205" s="441">
        <f>IF( $F205=0,0,((($F205/$E205)*'PLAN DE ADQUISICIONES'!N$75)*($G205/$F205)))</f>
        <v>0</v>
      </c>
      <c r="Q205" s="441">
        <f>IF( $F205=0,0,((($F205/$E205)*'PLAN DE ADQUISICIONES'!O$75)*($G205/$F205)))</f>
        <v>0</v>
      </c>
      <c r="R205" s="441">
        <f>IF( $F205=0,0,((($F205/$E205)*'PLAN DE ADQUISICIONES'!P$75)*($G205/$F205)))</f>
        <v>0</v>
      </c>
      <c r="S205" s="441">
        <f>IF( $F205=0,0,((($F205/$E205)*'PLAN DE ADQUISICIONES'!Q$75)*($G205/$F205)))</f>
        <v>0</v>
      </c>
      <c r="T205" s="421">
        <f t="shared" si="55"/>
        <v>0</v>
      </c>
      <c r="U205" s="443">
        <f>IF( $F205=0,0,((($F205/$E205)*'PLAN DE ADQUISICIONES'!R$75)*($G205/$F205)))</f>
        <v>0</v>
      </c>
      <c r="V205" s="441">
        <f>IF( $F205=0,0,((($F205/$E205)*'PLAN DE ADQUISICIONES'!S$75)*($G205/$F205)))</f>
        <v>0</v>
      </c>
      <c r="W205" s="441">
        <f>IF( $F205=0,0,((($F205/$E205)*'PLAN DE ADQUISICIONES'!T$75)*($G205/$F205)))</f>
        <v>0</v>
      </c>
      <c r="X205" s="441">
        <f>IF( $F205=0,0,((($F205/$E205)*'PLAN DE ADQUISICIONES'!U$75)*($G205/$F205)))</f>
        <v>0</v>
      </c>
      <c r="Y205" s="441">
        <f>IF( $F205=0,0,((($F205/$E205)*'PLAN DE ADQUISICIONES'!V$75)*($G205/$F205)))</f>
        <v>0</v>
      </c>
      <c r="Z205" s="441">
        <f>IF( $F205=0,0,((($F205/$E205)*'PLAN DE ADQUISICIONES'!W$75)*($G205/$F205)))</f>
        <v>0</v>
      </c>
      <c r="AA205" s="441">
        <f>IF( $F205=0,0,((($F205/$E205)*'PLAN DE ADQUISICIONES'!X$75)*($G205/$F205)))</f>
        <v>0</v>
      </c>
      <c r="AB205" s="441">
        <f>IF( $F205=0,0,((($F205/$E205)*'PLAN DE ADQUISICIONES'!Y$75)*($G205/$F205)))</f>
        <v>0</v>
      </c>
      <c r="AC205" s="441">
        <f>IF( $F205=0,0,((($F205/$E205)*'PLAN DE ADQUISICIONES'!Z$75)*($G205/$F205)))</f>
        <v>0</v>
      </c>
      <c r="AD205" s="441">
        <f>IF( $F205=0,0,((($F205/$E205)*'PLAN DE ADQUISICIONES'!AA$75)*($G205/$F205)))</f>
        <v>0</v>
      </c>
      <c r="AE205" s="441">
        <f>IF( $F205=0,0,((($F205/$E205)*'PLAN DE ADQUISICIONES'!AB$75)*($G205/$F205)))</f>
        <v>0</v>
      </c>
      <c r="AF205" s="441">
        <f>IF( $F205=0,0,((($F205/$E205)*'PLAN DE ADQUISICIONES'!AC$75)*($G205/$F205)))</f>
        <v>0</v>
      </c>
      <c r="AG205" s="423">
        <f t="shared" si="56"/>
        <v>0</v>
      </c>
      <c r="AH205" s="444">
        <f>IF( $F205=0,0,((($F205/$E205)*'PLAN DE ADQUISICIONES'!AD$75)*($G205/$F205)))</f>
        <v>0</v>
      </c>
      <c r="AI205" s="441">
        <f>IF( $F205=0,0,((($F205/$E205)*'PLAN DE ADQUISICIONES'!AE$75)*($G205/$F205)))</f>
        <v>0</v>
      </c>
      <c r="AJ205" s="441">
        <f>IF( $F205=0,0,((($F205/$E205)*'PLAN DE ADQUISICIONES'!AF$75)*($G205/$F205)))</f>
        <v>0</v>
      </c>
      <c r="AK205" s="441">
        <f>IF( $F205=0,0,((($F205/$E205)*'PLAN DE ADQUISICIONES'!AG$75)*($G205/$F205)))</f>
        <v>0</v>
      </c>
      <c r="AL205" s="441">
        <f>IF( $F205=0,0,((($F205/$E205)*'PLAN DE ADQUISICIONES'!AH$75)*($G205/$F205)))</f>
        <v>0</v>
      </c>
      <c r="AM205" s="441">
        <f>IF( $F205=0,0,((($F205/$E205)*'PLAN DE ADQUISICIONES'!AI$75)*($G205/$F205)))</f>
        <v>0</v>
      </c>
      <c r="AN205" s="441">
        <f>IF( $F205=0,0,((($F205/$E205)*'PLAN DE ADQUISICIONES'!AJ$75)*($G205/$F205)))</f>
        <v>0</v>
      </c>
      <c r="AO205" s="441">
        <f>IF( $F205=0,0,((($F205/$E205)*'PLAN DE ADQUISICIONES'!AK$75)*($G205/$F205)))</f>
        <v>0</v>
      </c>
      <c r="AP205" s="441">
        <f>IF( $F205=0,0,((($F205/$E205)*'PLAN DE ADQUISICIONES'!AL$75)*($G205/$F205)))</f>
        <v>0</v>
      </c>
      <c r="AQ205" s="441">
        <f>IF( $F205=0,0,((($F205/$E205)*'PLAN DE ADQUISICIONES'!AM$75)*($G205/$F205)))</f>
        <v>0</v>
      </c>
      <c r="AR205" s="441">
        <f>IF( $F205=0,0,((($F205/$E205)*'PLAN DE ADQUISICIONES'!AN$75)*($G205/$F205)))</f>
        <v>0</v>
      </c>
      <c r="AS205" s="441">
        <f>IF( $F205=0,0,((($F205/$E205)*'PLAN DE ADQUISICIONES'!AO$75)*($G205/$F205)))</f>
        <v>0</v>
      </c>
      <c r="AT205" s="423">
        <f t="shared" si="57"/>
        <v>0</v>
      </c>
      <c r="AU205" s="426">
        <f t="shared" si="58"/>
        <v>0</v>
      </c>
      <c r="AV205" s="392">
        <f t="shared" si="53"/>
        <v>0</v>
      </c>
    </row>
    <row r="206" spans="2:49" s="60" customFormat="1" ht="13.5" x14ac:dyDescent="0.25">
      <c r="B206" s="416" t="str">
        <f>'FORMATO COSTEO C6'!C21</f>
        <v>6.1.6</v>
      </c>
      <c r="C206" s="439">
        <f>'FORMATO COSTEO C6'!B21</f>
        <v>0</v>
      </c>
      <c r="D206" s="428" t="str">
        <f>'FORMATO COSTEO C6'!D21</f>
        <v>Unidad medida</v>
      </c>
      <c r="E206" s="530">
        <f>'FORMATO COSTEO C6'!E21</f>
        <v>0</v>
      </c>
      <c r="F206" s="441">
        <f>'FORMATO COSTEO C6'!G21</f>
        <v>0</v>
      </c>
      <c r="G206" s="565">
        <f>'FORMATO COSTEO C6'!O21</f>
        <v>0</v>
      </c>
      <c r="H206" s="444">
        <f>IF( $F206=0,0,((($F206/$E206)*'PLAN DE ADQUISICIONES'!F$76)*($G206/$F206)))</f>
        <v>0</v>
      </c>
      <c r="I206" s="441">
        <f>IF( $F206=0,0,((($F206/$E206)*'PLAN DE ADQUISICIONES'!G$76)*($G206/$F206)))</f>
        <v>0</v>
      </c>
      <c r="J206" s="441">
        <f>IF( $F206=0,0,((($F206/$E206)*'PLAN DE ADQUISICIONES'!H$76)*($G206/$F206)))</f>
        <v>0</v>
      </c>
      <c r="K206" s="441">
        <f>IF( $F206=0,0,((($F206/$E206)*'PLAN DE ADQUISICIONES'!I$76)*($G206/$F206)))</f>
        <v>0</v>
      </c>
      <c r="L206" s="441">
        <f>IF( $F206=0,0,((($F206/$E206)*'PLAN DE ADQUISICIONES'!J$76)*($G206/$F206)))</f>
        <v>0</v>
      </c>
      <c r="M206" s="441">
        <f>IF( $F206=0,0,((($F206/$E206)*'PLAN DE ADQUISICIONES'!K$76)*($G206/$F206)))</f>
        <v>0</v>
      </c>
      <c r="N206" s="441">
        <f>IF( $F206=0,0,((($F206/$E206)*'PLAN DE ADQUISICIONES'!L$76)*($G206/$F206)))</f>
        <v>0</v>
      </c>
      <c r="O206" s="441">
        <f>IF( $F206=0,0,((($F206/$E206)*'PLAN DE ADQUISICIONES'!M$76)*($G206/$F206)))</f>
        <v>0</v>
      </c>
      <c r="P206" s="441">
        <f>IF( $F206=0,0,((($F206/$E206)*'PLAN DE ADQUISICIONES'!N$76)*($G206/$F206)))</f>
        <v>0</v>
      </c>
      <c r="Q206" s="441">
        <f>IF( $F206=0,0,((($F206/$E206)*'PLAN DE ADQUISICIONES'!O$76)*($G206/$F206)))</f>
        <v>0</v>
      </c>
      <c r="R206" s="441">
        <f>IF( $F206=0,0,((($F206/$E206)*'PLAN DE ADQUISICIONES'!P$76)*($G206/$F206)))</f>
        <v>0</v>
      </c>
      <c r="S206" s="441">
        <f>IF( $F206=0,0,((($F206/$E206)*'PLAN DE ADQUISICIONES'!Q$76)*($G206/$F206)))</f>
        <v>0</v>
      </c>
      <c r="T206" s="421">
        <f t="shared" si="55"/>
        <v>0</v>
      </c>
      <c r="U206" s="443">
        <f>IF( $F206=0,0,((($F206/$E206)*'PLAN DE ADQUISICIONES'!R$76)*($G206/$F206)))</f>
        <v>0</v>
      </c>
      <c r="V206" s="441">
        <f>IF( $F206=0,0,((($F206/$E206)*'PLAN DE ADQUISICIONES'!S$76)*($G206/$F206)))</f>
        <v>0</v>
      </c>
      <c r="W206" s="441">
        <f>IF( $F206=0,0,((($F206/$E206)*'PLAN DE ADQUISICIONES'!T$76)*($G206/$F206)))</f>
        <v>0</v>
      </c>
      <c r="X206" s="441">
        <f>IF( $F206=0,0,((($F206/$E206)*'PLAN DE ADQUISICIONES'!U$76)*($G206/$F206)))</f>
        <v>0</v>
      </c>
      <c r="Y206" s="441">
        <f>IF( $F206=0,0,((($F206/$E206)*'PLAN DE ADQUISICIONES'!V$76)*($G206/$F206)))</f>
        <v>0</v>
      </c>
      <c r="Z206" s="441">
        <f>IF( $F206=0,0,((($F206/$E206)*'PLAN DE ADQUISICIONES'!W$76)*($G206/$F206)))</f>
        <v>0</v>
      </c>
      <c r="AA206" s="441">
        <f>IF( $F206=0,0,((($F206/$E206)*'PLAN DE ADQUISICIONES'!X$76)*($G206/$F206)))</f>
        <v>0</v>
      </c>
      <c r="AB206" s="441">
        <f>IF( $F206=0,0,((($F206/$E206)*'PLAN DE ADQUISICIONES'!Y$76)*($G206/$F206)))</f>
        <v>0</v>
      </c>
      <c r="AC206" s="441">
        <f>IF( $F206=0,0,((($F206/$E206)*'PLAN DE ADQUISICIONES'!Z$76)*($G206/$F206)))</f>
        <v>0</v>
      </c>
      <c r="AD206" s="441">
        <f>IF( $F206=0,0,((($F206/$E206)*'PLAN DE ADQUISICIONES'!AA$76)*($G206/$F206)))</f>
        <v>0</v>
      </c>
      <c r="AE206" s="441">
        <f>IF( $F206=0,0,((($F206/$E206)*'PLAN DE ADQUISICIONES'!AB$76)*($G206/$F206)))</f>
        <v>0</v>
      </c>
      <c r="AF206" s="441">
        <f>IF( $F206=0,0,((($F206/$E206)*'PLAN DE ADQUISICIONES'!AC$76)*($G206/$F206)))</f>
        <v>0</v>
      </c>
      <c r="AG206" s="423">
        <f t="shared" si="56"/>
        <v>0</v>
      </c>
      <c r="AH206" s="444">
        <f>IF( $F206=0,0,((($F206/$E206)*'PLAN DE ADQUISICIONES'!AD$76)*($G206/$F206)))</f>
        <v>0</v>
      </c>
      <c r="AI206" s="441">
        <f>IF( $F206=0,0,((($F206/$E206)*'PLAN DE ADQUISICIONES'!AE$76)*($G206/$F206)))</f>
        <v>0</v>
      </c>
      <c r="AJ206" s="441">
        <f>IF( $F206=0,0,((($F206/$E206)*'PLAN DE ADQUISICIONES'!AF$76)*($G206/$F206)))</f>
        <v>0</v>
      </c>
      <c r="AK206" s="441">
        <f>IF( $F206=0,0,((($F206/$E206)*'PLAN DE ADQUISICIONES'!AG$76)*($G206/$F206)))</f>
        <v>0</v>
      </c>
      <c r="AL206" s="441">
        <f>IF( $F206=0,0,((($F206/$E206)*'PLAN DE ADQUISICIONES'!AH$76)*($G206/$F206)))</f>
        <v>0</v>
      </c>
      <c r="AM206" s="441">
        <f>IF( $F206=0,0,((($F206/$E206)*'PLAN DE ADQUISICIONES'!AI$76)*($G206/$F206)))</f>
        <v>0</v>
      </c>
      <c r="AN206" s="441">
        <f>IF( $F206=0,0,((($F206/$E206)*'PLAN DE ADQUISICIONES'!AJ$76)*($G206/$F206)))</f>
        <v>0</v>
      </c>
      <c r="AO206" s="441">
        <f>IF( $F206=0,0,((($F206/$E206)*'PLAN DE ADQUISICIONES'!AK$76)*($G206/$F206)))</f>
        <v>0</v>
      </c>
      <c r="AP206" s="441">
        <f>IF( $F206=0,0,((($F206/$E206)*'PLAN DE ADQUISICIONES'!AL$76)*($G206/$F206)))</f>
        <v>0</v>
      </c>
      <c r="AQ206" s="441">
        <f>IF( $F206=0,0,((($F206/$E206)*'PLAN DE ADQUISICIONES'!AM$76)*($G206/$F206)))</f>
        <v>0</v>
      </c>
      <c r="AR206" s="441">
        <f>IF( $F206=0,0,((($F206/$E206)*'PLAN DE ADQUISICIONES'!AN$76)*($G206/$F206)))</f>
        <v>0</v>
      </c>
      <c r="AS206" s="441">
        <f>IF( $F206=0,0,((($F206/$E206)*'PLAN DE ADQUISICIONES'!AO$76)*($G206/$F206)))</f>
        <v>0</v>
      </c>
      <c r="AT206" s="423">
        <f t="shared" si="57"/>
        <v>0</v>
      </c>
      <c r="AU206" s="426">
        <f t="shared" si="58"/>
        <v>0</v>
      </c>
      <c r="AV206" s="392">
        <f t="shared" si="53"/>
        <v>0</v>
      </c>
    </row>
    <row r="207" spans="2:49" s="60" customFormat="1" ht="13.5" x14ac:dyDescent="0.25">
      <c r="B207" s="416" t="str">
        <f>'FORMATO COSTEO C6'!C22</f>
        <v>6.1.7</v>
      </c>
      <c r="C207" s="439">
        <f>'FORMATO COSTEO C6'!B22</f>
        <v>0</v>
      </c>
      <c r="D207" s="428" t="str">
        <f>'FORMATO COSTEO C6'!D22</f>
        <v>Unidad medida</v>
      </c>
      <c r="E207" s="530">
        <f>'FORMATO COSTEO C6'!E22</f>
        <v>0</v>
      </c>
      <c r="F207" s="441">
        <f>'FORMATO COSTEO C6'!G22</f>
        <v>0</v>
      </c>
      <c r="G207" s="565">
        <f>'FORMATO COSTEO C6'!O22</f>
        <v>0</v>
      </c>
      <c r="H207" s="444">
        <f>IF( $F207=0,0,((($F207/$E207)*'PLAN DE ADQUISICIONES'!F$77)*($G207/$F207)))</f>
        <v>0</v>
      </c>
      <c r="I207" s="441">
        <f>IF( $F207=0,0,((($F207/$E207)*'PLAN DE ADQUISICIONES'!G$77)*($G207/$F207)))</f>
        <v>0</v>
      </c>
      <c r="J207" s="441">
        <f>IF( $F207=0,0,((($F207/$E207)*'PLAN DE ADQUISICIONES'!H$77)*($G207/$F207)))</f>
        <v>0</v>
      </c>
      <c r="K207" s="441">
        <f>IF( $F207=0,0,((($F207/$E207)*'PLAN DE ADQUISICIONES'!I$77)*($G207/$F207)))</f>
        <v>0</v>
      </c>
      <c r="L207" s="441">
        <f>IF( $F207=0,0,((($F207/$E207)*'PLAN DE ADQUISICIONES'!J$77)*($G207/$F207)))</f>
        <v>0</v>
      </c>
      <c r="M207" s="441">
        <f>IF( $F207=0,0,((($F207/$E207)*'PLAN DE ADQUISICIONES'!K$77)*($G207/$F207)))</f>
        <v>0</v>
      </c>
      <c r="N207" s="441">
        <f>IF( $F207=0,0,((($F207/$E207)*'PLAN DE ADQUISICIONES'!L$77)*($G207/$F207)))</f>
        <v>0</v>
      </c>
      <c r="O207" s="441">
        <f>IF( $F207=0,0,((($F207/$E207)*'PLAN DE ADQUISICIONES'!M$77)*($G207/$F207)))</f>
        <v>0</v>
      </c>
      <c r="P207" s="441">
        <f>IF( $F207=0,0,((($F207/$E207)*'PLAN DE ADQUISICIONES'!N$77)*($G207/$F207)))</f>
        <v>0</v>
      </c>
      <c r="Q207" s="441">
        <f>IF( $F207=0,0,((($F207/$E207)*'PLAN DE ADQUISICIONES'!O$77)*($G207/$F207)))</f>
        <v>0</v>
      </c>
      <c r="R207" s="441">
        <f>IF( $F207=0,0,((($F207/$E207)*'PLAN DE ADQUISICIONES'!P$77)*($G207/$F207)))</f>
        <v>0</v>
      </c>
      <c r="S207" s="441">
        <f>IF( $F207=0,0,((($F207/$E207)*'PLAN DE ADQUISICIONES'!Q$77)*($G207/$F207)))</f>
        <v>0</v>
      </c>
      <c r="T207" s="421">
        <f t="shared" si="55"/>
        <v>0</v>
      </c>
      <c r="U207" s="443">
        <f>IF( $F207=0,0,((($F207/$E207)*'PLAN DE ADQUISICIONES'!R$77)*($G207/$F207)))</f>
        <v>0</v>
      </c>
      <c r="V207" s="441">
        <f>IF( $F207=0,0,((($F207/$E207)*'PLAN DE ADQUISICIONES'!S$77)*($G207/$F207)))</f>
        <v>0</v>
      </c>
      <c r="W207" s="441">
        <f>IF( $F207=0,0,((($F207/$E207)*'PLAN DE ADQUISICIONES'!T$77)*($G207/$F207)))</f>
        <v>0</v>
      </c>
      <c r="X207" s="441">
        <f>IF( $F207=0,0,((($F207/$E207)*'PLAN DE ADQUISICIONES'!U$77)*($G207/$F207)))</f>
        <v>0</v>
      </c>
      <c r="Y207" s="441">
        <f>IF( $F207=0,0,((($F207/$E207)*'PLAN DE ADQUISICIONES'!V$77)*($G207/$F207)))</f>
        <v>0</v>
      </c>
      <c r="Z207" s="441">
        <f>IF( $F207=0,0,((($F207/$E207)*'PLAN DE ADQUISICIONES'!W$77)*($G207/$F207)))</f>
        <v>0</v>
      </c>
      <c r="AA207" s="441">
        <f>IF( $F207=0,0,((($F207/$E207)*'PLAN DE ADQUISICIONES'!X$77)*($G207/$F207)))</f>
        <v>0</v>
      </c>
      <c r="AB207" s="441">
        <f>IF( $F207=0,0,((($F207/$E207)*'PLAN DE ADQUISICIONES'!Y$77)*($G207/$F207)))</f>
        <v>0</v>
      </c>
      <c r="AC207" s="441">
        <f>IF( $F207=0,0,((($F207/$E207)*'PLAN DE ADQUISICIONES'!Z$77)*($G207/$F207)))</f>
        <v>0</v>
      </c>
      <c r="AD207" s="441">
        <f>IF( $F207=0,0,((($F207/$E207)*'PLAN DE ADQUISICIONES'!AA$77)*($G207/$F207)))</f>
        <v>0</v>
      </c>
      <c r="AE207" s="441">
        <f>IF( $F207=0,0,((($F207/$E207)*'PLAN DE ADQUISICIONES'!AB$77)*($G207/$F207)))</f>
        <v>0</v>
      </c>
      <c r="AF207" s="441">
        <f>IF( $F207=0,0,((($F207/$E207)*'PLAN DE ADQUISICIONES'!AC$77)*($G207/$F207)))</f>
        <v>0</v>
      </c>
      <c r="AG207" s="423">
        <f t="shared" si="56"/>
        <v>0</v>
      </c>
      <c r="AH207" s="444">
        <f>IF( $F207=0,0,((($F207/$E207)*'PLAN DE ADQUISICIONES'!AD$77)*($G207/$F207)))</f>
        <v>0</v>
      </c>
      <c r="AI207" s="441">
        <f>IF( $F207=0,0,((($F207/$E207)*'PLAN DE ADQUISICIONES'!AE$77)*($G207/$F207)))</f>
        <v>0</v>
      </c>
      <c r="AJ207" s="441">
        <f>IF( $F207=0,0,((($F207/$E207)*'PLAN DE ADQUISICIONES'!AF$77)*($G207/$F207)))</f>
        <v>0</v>
      </c>
      <c r="AK207" s="441">
        <f>IF( $F207=0,0,((($F207/$E207)*'PLAN DE ADQUISICIONES'!AG$77)*($G207/$F207)))</f>
        <v>0</v>
      </c>
      <c r="AL207" s="441">
        <f>IF( $F207=0,0,((($F207/$E207)*'PLAN DE ADQUISICIONES'!AH$77)*($G207/$F207)))</f>
        <v>0</v>
      </c>
      <c r="AM207" s="441">
        <f>IF( $F207=0,0,((($F207/$E207)*'PLAN DE ADQUISICIONES'!AI$77)*($G207/$F207)))</f>
        <v>0</v>
      </c>
      <c r="AN207" s="441">
        <f>IF( $F207=0,0,((($F207/$E207)*'PLAN DE ADQUISICIONES'!AJ$77)*($G207/$F207)))</f>
        <v>0</v>
      </c>
      <c r="AO207" s="441">
        <f>IF( $F207=0,0,((($F207/$E207)*'PLAN DE ADQUISICIONES'!AK$77)*($G207/$F207)))</f>
        <v>0</v>
      </c>
      <c r="AP207" s="441">
        <f>IF( $F207=0,0,((($F207/$E207)*'PLAN DE ADQUISICIONES'!AL$77)*($G207/$F207)))</f>
        <v>0</v>
      </c>
      <c r="AQ207" s="441">
        <f>IF( $F207=0,0,((($F207/$E207)*'PLAN DE ADQUISICIONES'!AM$77)*($G207/$F207)))</f>
        <v>0</v>
      </c>
      <c r="AR207" s="441">
        <f>IF( $F207=0,0,((($F207/$E207)*'PLAN DE ADQUISICIONES'!AN$77)*($G207/$F207)))</f>
        <v>0</v>
      </c>
      <c r="AS207" s="441">
        <f>IF( $F207=0,0,((($F207/$E207)*'PLAN DE ADQUISICIONES'!AO$77)*($G207/$F207)))</f>
        <v>0</v>
      </c>
      <c r="AT207" s="423">
        <f t="shared" si="57"/>
        <v>0</v>
      </c>
      <c r="AU207" s="426">
        <f t="shared" si="58"/>
        <v>0</v>
      </c>
      <c r="AV207" s="392">
        <f t="shared" ref="AV207:AV250" si="59">+G207-AU207</f>
        <v>0</v>
      </c>
    </row>
    <row r="208" spans="2:49" s="60" customFormat="1" ht="13.5" x14ac:dyDescent="0.25">
      <c r="B208" s="416" t="str">
        <f>'FORMATO COSTEO C6'!C23</f>
        <v>6.1.8</v>
      </c>
      <c r="C208" s="439">
        <f>'FORMATO COSTEO C6'!B23</f>
        <v>0</v>
      </c>
      <c r="D208" s="428" t="str">
        <f>'FORMATO COSTEO C6'!D23</f>
        <v>Unidad medida</v>
      </c>
      <c r="E208" s="530">
        <f>'FORMATO COSTEO C6'!E23</f>
        <v>0</v>
      </c>
      <c r="F208" s="441">
        <f>'FORMATO COSTEO C6'!G23</f>
        <v>0</v>
      </c>
      <c r="G208" s="565">
        <f>'FORMATO COSTEO C6'!O23</f>
        <v>0</v>
      </c>
      <c r="H208" s="444">
        <f>IF( $F208=0,0,((($F208/$E208)*'PLAN DE ADQUISICIONES'!F$78)*($G208/$F208)))</f>
        <v>0</v>
      </c>
      <c r="I208" s="441">
        <f>IF( $F208=0,0,((($F208/$E208)*'PLAN DE ADQUISICIONES'!G$78)*($G208/$F208)))</f>
        <v>0</v>
      </c>
      <c r="J208" s="441">
        <f>IF( $F208=0,0,((($F208/$E208)*'PLAN DE ADQUISICIONES'!H$78)*($G208/$F208)))</f>
        <v>0</v>
      </c>
      <c r="K208" s="441">
        <f>IF( $F208=0,0,((($F208/$E208)*'PLAN DE ADQUISICIONES'!I$78)*($G208/$F208)))</f>
        <v>0</v>
      </c>
      <c r="L208" s="441">
        <f>IF( $F208=0,0,((($F208/$E208)*'PLAN DE ADQUISICIONES'!J$78)*($G208/$F208)))</f>
        <v>0</v>
      </c>
      <c r="M208" s="441">
        <f>IF( $F208=0,0,((($F208/$E208)*'PLAN DE ADQUISICIONES'!K$78)*($G208/$F208)))</f>
        <v>0</v>
      </c>
      <c r="N208" s="441">
        <f>IF( $F208=0,0,((($F208/$E208)*'PLAN DE ADQUISICIONES'!L$78)*($G208/$F208)))</f>
        <v>0</v>
      </c>
      <c r="O208" s="441">
        <f>IF( $F208=0,0,((($F208/$E208)*'PLAN DE ADQUISICIONES'!M$78)*($G208/$F208)))</f>
        <v>0</v>
      </c>
      <c r="P208" s="441">
        <f>IF( $F208=0,0,((($F208/$E208)*'PLAN DE ADQUISICIONES'!N$78)*($G208/$F208)))</f>
        <v>0</v>
      </c>
      <c r="Q208" s="441">
        <f>IF( $F208=0,0,((($F208/$E208)*'PLAN DE ADQUISICIONES'!O$78)*($G208/$F208)))</f>
        <v>0</v>
      </c>
      <c r="R208" s="441">
        <f>IF( $F208=0,0,((($F208/$E208)*'PLAN DE ADQUISICIONES'!P$78)*($G208/$F208)))</f>
        <v>0</v>
      </c>
      <c r="S208" s="441">
        <f>IF( $F208=0,0,((($F208/$E208)*'PLAN DE ADQUISICIONES'!Q$78)*($G208/$F208)))</f>
        <v>0</v>
      </c>
      <c r="T208" s="421">
        <f t="shared" si="55"/>
        <v>0</v>
      </c>
      <c r="U208" s="443">
        <f>IF( $F208=0,0,((($F208/$E208)*'PLAN DE ADQUISICIONES'!R$78)*($G208/$F208)))</f>
        <v>0</v>
      </c>
      <c r="V208" s="441">
        <f>IF( $F208=0,0,((($F208/$E208)*'PLAN DE ADQUISICIONES'!S$78)*($G208/$F208)))</f>
        <v>0</v>
      </c>
      <c r="W208" s="441">
        <f>IF( $F208=0,0,((($F208/$E208)*'PLAN DE ADQUISICIONES'!T$78)*($G208/$F208)))</f>
        <v>0</v>
      </c>
      <c r="X208" s="441">
        <f>IF( $F208=0,0,((($F208/$E208)*'PLAN DE ADQUISICIONES'!U$78)*($G208/$F208)))</f>
        <v>0</v>
      </c>
      <c r="Y208" s="441">
        <f>IF( $F208=0,0,((($F208/$E208)*'PLAN DE ADQUISICIONES'!V$78)*($G208/$F208)))</f>
        <v>0</v>
      </c>
      <c r="Z208" s="441">
        <f>IF( $F208=0,0,((($F208/$E208)*'PLAN DE ADQUISICIONES'!W$78)*($G208/$F208)))</f>
        <v>0</v>
      </c>
      <c r="AA208" s="441">
        <f>IF( $F208=0,0,((($F208/$E208)*'PLAN DE ADQUISICIONES'!X$78)*($G208/$F208)))</f>
        <v>0</v>
      </c>
      <c r="AB208" s="441">
        <f>IF( $F208=0,0,((($F208/$E208)*'PLAN DE ADQUISICIONES'!Y$78)*($G208/$F208)))</f>
        <v>0</v>
      </c>
      <c r="AC208" s="441">
        <f>IF( $F208=0,0,((($F208/$E208)*'PLAN DE ADQUISICIONES'!Z$78)*($G208/$F208)))</f>
        <v>0</v>
      </c>
      <c r="AD208" s="441">
        <f>IF( $F208=0,0,((($F208/$E208)*'PLAN DE ADQUISICIONES'!AA$78)*($G208/$F208)))</f>
        <v>0</v>
      </c>
      <c r="AE208" s="441">
        <f>IF( $F208=0,0,((($F208/$E208)*'PLAN DE ADQUISICIONES'!AB$78)*($G208/$F208)))</f>
        <v>0</v>
      </c>
      <c r="AF208" s="441">
        <f>IF( $F208=0,0,((($F208/$E208)*'PLAN DE ADQUISICIONES'!AC$78)*($G208/$F208)))</f>
        <v>0</v>
      </c>
      <c r="AG208" s="423">
        <f t="shared" si="56"/>
        <v>0</v>
      </c>
      <c r="AH208" s="444">
        <f>IF( $F208=0,0,((($F208/$E208)*'PLAN DE ADQUISICIONES'!AD$78)*($G208/$F208)))</f>
        <v>0</v>
      </c>
      <c r="AI208" s="441">
        <f>IF( $F208=0,0,((($F208/$E208)*'PLAN DE ADQUISICIONES'!AE$78)*($G208/$F208)))</f>
        <v>0</v>
      </c>
      <c r="AJ208" s="441">
        <f>IF( $F208=0,0,((($F208/$E208)*'PLAN DE ADQUISICIONES'!AF$78)*($G208/$F208)))</f>
        <v>0</v>
      </c>
      <c r="AK208" s="441">
        <f>IF( $F208=0,0,((($F208/$E208)*'PLAN DE ADQUISICIONES'!AG$78)*($G208/$F208)))</f>
        <v>0</v>
      </c>
      <c r="AL208" s="441">
        <f>IF( $F208=0,0,((($F208/$E208)*'PLAN DE ADQUISICIONES'!AH$78)*($G208/$F208)))</f>
        <v>0</v>
      </c>
      <c r="AM208" s="441">
        <f>IF( $F208=0,0,((($F208/$E208)*'PLAN DE ADQUISICIONES'!AI$78)*($G208/$F208)))</f>
        <v>0</v>
      </c>
      <c r="AN208" s="441">
        <f>IF( $F208=0,0,((($F208/$E208)*'PLAN DE ADQUISICIONES'!AJ$78)*($G208/$F208)))</f>
        <v>0</v>
      </c>
      <c r="AO208" s="441">
        <f>IF( $F208=0,0,((($F208/$E208)*'PLAN DE ADQUISICIONES'!AK$78)*($G208/$F208)))</f>
        <v>0</v>
      </c>
      <c r="AP208" s="441">
        <f>IF( $F208=0,0,((($F208/$E208)*'PLAN DE ADQUISICIONES'!AL$78)*($G208/$F208)))</f>
        <v>0</v>
      </c>
      <c r="AQ208" s="441">
        <f>IF( $F208=0,0,((($F208/$E208)*'PLAN DE ADQUISICIONES'!AM$78)*($G208/$F208)))</f>
        <v>0</v>
      </c>
      <c r="AR208" s="441">
        <f>IF( $F208=0,0,((($F208/$E208)*'PLAN DE ADQUISICIONES'!AN$78)*($G208/$F208)))</f>
        <v>0</v>
      </c>
      <c r="AS208" s="441">
        <f>IF( $F208=0,0,((($F208/$E208)*'PLAN DE ADQUISICIONES'!AO$78)*($G208/$F208)))</f>
        <v>0</v>
      </c>
      <c r="AT208" s="423">
        <f t="shared" si="57"/>
        <v>0</v>
      </c>
      <c r="AU208" s="426">
        <f t="shared" si="58"/>
        <v>0</v>
      </c>
      <c r="AV208" s="392">
        <f t="shared" si="59"/>
        <v>0</v>
      </c>
    </row>
    <row r="209" spans="2:48" s="60" customFormat="1" ht="13.5" x14ac:dyDescent="0.25">
      <c r="B209" s="416" t="str">
        <f>'FORMATO COSTEO C6'!C24</f>
        <v>6.1.9</v>
      </c>
      <c r="C209" s="439">
        <f>'FORMATO COSTEO C6'!B24</f>
        <v>0</v>
      </c>
      <c r="D209" s="428" t="str">
        <f>'FORMATO COSTEO C6'!D24</f>
        <v>Unidad medida</v>
      </c>
      <c r="E209" s="530">
        <f>'FORMATO COSTEO C6'!E24</f>
        <v>0</v>
      </c>
      <c r="F209" s="441">
        <f>'FORMATO COSTEO C6'!G24</f>
        <v>0</v>
      </c>
      <c r="G209" s="565">
        <f>'FORMATO COSTEO C6'!O24</f>
        <v>0</v>
      </c>
      <c r="H209" s="444">
        <f>IF( $F209=0,0,((($F209/$E209)*'PLAN DE ADQUISICIONES'!F$79)*($G209/$F209)))</f>
        <v>0</v>
      </c>
      <c r="I209" s="441">
        <f>IF( $F209=0,0,((($F209/$E209)*'PLAN DE ADQUISICIONES'!G$79)*($G209/$F209)))</f>
        <v>0</v>
      </c>
      <c r="J209" s="441">
        <f>IF( $F209=0,0,((($F209/$E209)*'PLAN DE ADQUISICIONES'!H$79)*($G209/$F209)))</f>
        <v>0</v>
      </c>
      <c r="K209" s="441">
        <f>IF( $F209=0,0,((($F209/$E209)*'PLAN DE ADQUISICIONES'!I$79)*($G209/$F209)))</f>
        <v>0</v>
      </c>
      <c r="L209" s="441">
        <f>IF( $F209=0,0,((($F209/$E209)*'PLAN DE ADQUISICIONES'!J$79)*($G209/$F209)))</f>
        <v>0</v>
      </c>
      <c r="M209" s="441">
        <f>IF( $F209=0,0,((($F209/$E209)*'PLAN DE ADQUISICIONES'!K$79)*($G209/$F209)))</f>
        <v>0</v>
      </c>
      <c r="N209" s="441">
        <f>IF( $F209=0,0,((($F209/$E209)*'PLAN DE ADQUISICIONES'!L$79)*($G209/$F209)))</f>
        <v>0</v>
      </c>
      <c r="O209" s="441">
        <f>IF( $F209=0,0,((($F209/$E209)*'PLAN DE ADQUISICIONES'!M$79)*($G209/$F209)))</f>
        <v>0</v>
      </c>
      <c r="P209" s="441">
        <f>IF( $F209=0,0,((($F209/$E209)*'PLAN DE ADQUISICIONES'!N$79)*($G209/$F209)))</f>
        <v>0</v>
      </c>
      <c r="Q209" s="441">
        <f>IF( $F209=0,0,((($F209/$E209)*'PLAN DE ADQUISICIONES'!O$79)*($G209/$F209)))</f>
        <v>0</v>
      </c>
      <c r="R209" s="441">
        <f>IF( $F209=0,0,((($F209/$E209)*'PLAN DE ADQUISICIONES'!P$79)*($G209/$F209)))</f>
        <v>0</v>
      </c>
      <c r="S209" s="441">
        <f>IF( $F209=0,0,((($F209/$E209)*'PLAN DE ADQUISICIONES'!Q$79)*($G209/$F209)))</f>
        <v>0</v>
      </c>
      <c r="T209" s="421">
        <f t="shared" si="55"/>
        <v>0</v>
      </c>
      <c r="U209" s="443">
        <f>IF( $F209=0,0,((($F209/$E209)*'PLAN DE ADQUISICIONES'!R$79)*($G209/$F209)))</f>
        <v>0</v>
      </c>
      <c r="V209" s="441">
        <f>IF( $F209=0,0,((($F209/$E209)*'PLAN DE ADQUISICIONES'!S$79)*($G209/$F209)))</f>
        <v>0</v>
      </c>
      <c r="W209" s="441">
        <f>IF( $F209=0,0,((($F209/$E209)*'PLAN DE ADQUISICIONES'!T$79)*($G209/$F209)))</f>
        <v>0</v>
      </c>
      <c r="X209" s="441">
        <f>IF( $F209=0,0,((($F209/$E209)*'PLAN DE ADQUISICIONES'!U$79)*($G209/$F209)))</f>
        <v>0</v>
      </c>
      <c r="Y209" s="441">
        <f>IF( $F209=0,0,((($F209/$E209)*'PLAN DE ADQUISICIONES'!V$79)*($G209/$F209)))</f>
        <v>0</v>
      </c>
      <c r="Z209" s="441">
        <f>IF( $F209=0,0,((($F209/$E209)*'PLAN DE ADQUISICIONES'!W$79)*($G209/$F209)))</f>
        <v>0</v>
      </c>
      <c r="AA209" s="441">
        <f>IF( $F209=0,0,((($F209/$E209)*'PLAN DE ADQUISICIONES'!X$79)*($G209/$F209)))</f>
        <v>0</v>
      </c>
      <c r="AB209" s="441">
        <f>IF( $F209=0,0,((($F209/$E209)*'PLAN DE ADQUISICIONES'!Y$79)*($G209/$F209)))</f>
        <v>0</v>
      </c>
      <c r="AC209" s="441">
        <f>IF( $F209=0,0,((($F209/$E209)*'PLAN DE ADQUISICIONES'!Z$79)*($G209/$F209)))</f>
        <v>0</v>
      </c>
      <c r="AD209" s="441">
        <f>IF( $F209=0,0,((($F209/$E209)*'PLAN DE ADQUISICIONES'!AA$79)*($G209/$F209)))</f>
        <v>0</v>
      </c>
      <c r="AE209" s="441">
        <f>IF( $F209=0,0,((($F209/$E209)*'PLAN DE ADQUISICIONES'!AB$79)*($G209/$F209)))</f>
        <v>0</v>
      </c>
      <c r="AF209" s="441">
        <f>IF( $F209=0,0,((($F209/$E209)*'PLAN DE ADQUISICIONES'!AC$79)*($G209/$F209)))</f>
        <v>0</v>
      </c>
      <c r="AG209" s="423">
        <f t="shared" si="56"/>
        <v>0</v>
      </c>
      <c r="AH209" s="444">
        <f>IF( $F209=0,0,((($F209/$E209)*'PLAN DE ADQUISICIONES'!AD$79)*($G209/$F209)))</f>
        <v>0</v>
      </c>
      <c r="AI209" s="441">
        <f>IF( $F209=0,0,((($F209/$E209)*'PLAN DE ADQUISICIONES'!AE$79)*($G209/$F209)))</f>
        <v>0</v>
      </c>
      <c r="AJ209" s="441">
        <f>IF( $F209=0,0,((($F209/$E209)*'PLAN DE ADQUISICIONES'!AF$79)*($G209/$F209)))</f>
        <v>0</v>
      </c>
      <c r="AK209" s="441">
        <f>IF( $F209=0,0,((($F209/$E209)*'PLAN DE ADQUISICIONES'!AG$79)*($G209/$F209)))</f>
        <v>0</v>
      </c>
      <c r="AL209" s="441">
        <f>IF( $F209=0,0,((($F209/$E209)*'PLAN DE ADQUISICIONES'!AH$79)*($G209/$F209)))</f>
        <v>0</v>
      </c>
      <c r="AM209" s="441">
        <f>IF( $F209=0,0,((($F209/$E209)*'PLAN DE ADQUISICIONES'!AI$79)*($G209/$F209)))</f>
        <v>0</v>
      </c>
      <c r="AN209" s="441">
        <f>IF( $F209=0,0,((($F209/$E209)*'PLAN DE ADQUISICIONES'!AJ$79)*($G209/$F209)))</f>
        <v>0</v>
      </c>
      <c r="AO209" s="441">
        <f>IF( $F209=0,0,((($F209/$E209)*'PLAN DE ADQUISICIONES'!AK$79)*($G209/$F209)))</f>
        <v>0</v>
      </c>
      <c r="AP209" s="441">
        <f>IF( $F209=0,0,((($F209/$E209)*'PLAN DE ADQUISICIONES'!AL$79)*($G209/$F209)))</f>
        <v>0</v>
      </c>
      <c r="AQ209" s="441">
        <f>IF( $F209=0,0,((($F209/$E209)*'PLAN DE ADQUISICIONES'!AM$79)*($G209/$F209)))</f>
        <v>0</v>
      </c>
      <c r="AR209" s="441">
        <f>IF( $F209=0,0,((($F209/$E209)*'PLAN DE ADQUISICIONES'!AN$79)*($G209/$F209)))</f>
        <v>0</v>
      </c>
      <c r="AS209" s="441">
        <f>IF( $F209=0,0,((($F209/$E209)*'PLAN DE ADQUISICIONES'!AO$79)*($G209/$F209)))</f>
        <v>0</v>
      </c>
      <c r="AT209" s="423">
        <f t="shared" si="57"/>
        <v>0</v>
      </c>
      <c r="AU209" s="426">
        <f t="shared" si="58"/>
        <v>0</v>
      </c>
      <c r="AV209" s="392">
        <f t="shared" si="59"/>
        <v>0</v>
      </c>
    </row>
    <row r="210" spans="2:48" s="60" customFormat="1" ht="13.5" x14ac:dyDescent="0.25">
      <c r="B210" s="416" t="str">
        <f>'FORMATO COSTEO C6'!C25</f>
        <v>6.1.10</v>
      </c>
      <c r="C210" s="439">
        <f>'FORMATO COSTEO C6'!B25</f>
        <v>0</v>
      </c>
      <c r="D210" s="428" t="str">
        <f>'FORMATO COSTEO C6'!D25</f>
        <v>Unidad medida</v>
      </c>
      <c r="E210" s="530">
        <f>'FORMATO COSTEO C6'!E25</f>
        <v>0</v>
      </c>
      <c r="F210" s="441">
        <f>'FORMATO COSTEO C6'!G25</f>
        <v>0</v>
      </c>
      <c r="G210" s="565">
        <f>'FORMATO COSTEO C6'!O25</f>
        <v>0</v>
      </c>
      <c r="H210" s="444">
        <f>IF( $F210=0,0,((($F210/$E210)*'PLAN DE ADQUISICIONES'!F$80)*($G210/$F210)))</f>
        <v>0</v>
      </c>
      <c r="I210" s="441">
        <f>IF( $F210=0,0,((($F210/$E210)*'PLAN DE ADQUISICIONES'!G$80)*($G210/$F210)))</f>
        <v>0</v>
      </c>
      <c r="J210" s="441">
        <f>IF( $F210=0,0,((($F210/$E210)*'PLAN DE ADQUISICIONES'!H$80)*($G210/$F210)))</f>
        <v>0</v>
      </c>
      <c r="K210" s="441">
        <f>IF( $F210=0,0,((($F210/$E210)*'PLAN DE ADQUISICIONES'!I$80)*($G210/$F210)))</f>
        <v>0</v>
      </c>
      <c r="L210" s="441">
        <f>IF( $F210=0,0,((($F210/$E210)*'PLAN DE ADQUISICIONES'!J$80)*($G210/$F210)))</f>
        <v>0</v>
      </c>
      <c r="M210" s="441">
        <f>IF( $F210=0,0,((($F210/$E210)*'PLAN DE ADQUISICIONES'!K$80)*($G210/$F210)))</f>
        <v>0</v>
      </c>
      <c r="N210" s="441">
        <f>IF( $F210=0,0,((($F210/$E210)*'PLAN DE ADQUISICIONES'!L$80)*($G210/$F210)))</f>
        <v>0</v>
      </c>
      <c r="O210" s="441">
        <f>IF( $F210=0,0,((($F210/$E210)*'PLAN DE ADQUISICIONES'!M$80)*($G210/$F210)))</f>
        <v>0</v>
      </c>
      <c r="P210" s="441">
        <f>IF( $F210=0,0,((($F210/$E210)*'PLAN DE ADQUISICIONES'!N$80)*($G210/$F210)))</f>
        <v>0</v>
      </c>
      <c r="Q210" s="441">
        <f>IF( $F210=0,0,((($F210/$E210)*'PLAN DE ADQUISICIONES'!O$80)*($G210/$F210)))</f>
        <v>0</v>
      </c>
      <c r="R210" s="441">
        <f>IF( $F210=0,0,((($F210/$E210)*'PLAN DE ADQUISICIONES'!P$80)*($G210/$F210)))</f>
        <v>0</v>
      </c>
      <c r="S210" s="441">
        <f>IF( $F210=0,0,((($F210/$E210)*'PLAN DE ADQUISICIONES'!Q$80)*($G210/$F210)))</f>
        <v>0</v>
      </c>
      <c r="T210" s="421">
        <f t="shared" si="55"/>
        <v>0</v>
      </c>
      <c r="U210" s="443">
        <f>IF( $F210=0,0,((($F210/$E210)*'PLAN DE ADQUISICIONES'!R$80)*($G210/$F210)))</f>
        <v>0</v>
      </c>
      <c r="V210" s="441">
        <f>IF( $F210=0,0,((($F210/$E210)*'PLAN DE ADQUISICIONES'!S$80)*($G210/$F210)))</f>
        <v>0</v>
      </c>
      <c r="W210" s="441">
        <f>IF( $F210=0,0,((($F210/$E210)*'PLAN DE ADQUISICIONES'!T$80)*($G210/$F210)))</f>
        <v>0</v>
      </c>
      <c r="X210" s="441">
        <f>IF( $F210=0,0,((($F210/$E210)*'PLAN DE ADQUISICIONES'!U$80)*($G210/$F210)))</f>
        <v>0</v>
      </c>
      <c r="Y210" s="441">
        <f>IF( $F210=0,0,((($F210/$E210)*'PLAN DE ADQUISICIONES'!V$80)*($G210/$F210)))</f>
        <v>0</v>
      </c>
      <c r="Z210" s="441">
        <f>IF( $F210=0,0,((($F210/$E210)*'PLAN DE ADQUISICIONES'!W$80)*($G210/$F210)))</f>
        <v>0</v>
      </c>
      <c r="AA210" s="441">
        <f>IF( $F210=0,0,((($F210/$E210)*'PLAN DE ADQUISICIONES'!X$80)*($G210/$F210)))</f>
        <v>0</v>
      </c>
      <c r="AB210" s="441">
        <f>IF( $F210=0,0,((($F210/$E210)*'PLAN DE ADQUISICIONES'!Y$80)*($G210/$F210)))</f>
        <v>0</v>
      </c>
      <c r="AC210" s="441">
        <f>IF( $F210=0,0,((($F210/$E210)*'PLAN DE ADQUISICIONES'!Z$80)*($G210/$F210)))</f>
        <v>0</v>
      </c>
      <c r="AD210" s="441">
        <f>IF( $F210=0,0,((($F210/$E210)*'PLAN DE ADQUISICIONES'!AA$80)*($G210/$F210)))</f>
        <v>0</v>
      </c>
      <c r="AE210" s="441">
        <f>IF( $F210=0,0,((($F210/$E210)*'PLAN DE ADQUISICIONES'!AB$80)*($G210/$F210)))</f>
        <v>0</v>
      </c>
      <c r="AF210" s="441">
        <f>IF( $F210=0,0,((($F210/$E210)*'PLAN DE ADQUISICIONES'!AC$80)*($G210/$F210)))</f>
        <v>0</v>
      </c>
      <c r="AG210" s="423">
        <f t="shared" si="56"/>
        <v>0</v>
      </c>
      <c r="AH210" s="444">
        <f>IF( $F210=0,0,((($F210/$E210)*'PLAN DE ADQUISICIONES'!AD$80)*($G210/$F210)))</f>
        <v>0</v>
      </c>
      <c r="AI210" s="441">
        <f>IF( $F210=0,0,((($F210/$E210)*'PLAN DE ADQUISICIONES'!AE$80)*($G210/$F210)))</f>
        <v>0</v>
      </c>
      <c r="AJ210" s="441">
        <f>IF( $F210=0,0,((($F210/$E210)*'PLAN DE ADQUISICIONES'!AF$80)*($G210/$F210)))</f>
        <v>0</v>
      </c>
      <c r="AK210" s="441">
        <f>IF( $F210=0,0,((($F210/$E210)*'PLAN DE ADQUISICIONES'!AG$80)*($G210/$F210)))</f>
        <v>0</v>
      </c>
      <c r="AL210" s="441">
        <f>IF( $F210=0,0,((($F210/$E210)*'PLAN DE ADQUISICIONES'!AH$80)*($G210/$F210)))</f>
        <v>0</v>
      </c>
      <c r="AM210" s="441">
        <f>IF( $F210=0,0,((($F210/$E210)*'PLAN DE ADQUISICIONES'!AI$80)*($G210/$F210)))</f>
        <v>0</v>
      </c>
      <c r="AN210" s="441">
        <f>IF( $F210=0,0,((($F210/$E210)*'PLAN DE ADQUISICIONES'!AJ$80)*($G210/$F210)))</f>
        <v>0</v>
      </c>
      <c r="AO210" s="441">
        <f>IF( $F210=0,0,((($F210/$E210)*'PLAN DE ADQUISICIONES'!AK$80)*($G210/$F210)))</f>
        <v>0</v>
      </c>
      <c r="AP210" s="441">
        <f>IF( $F210=0,0,((($F210/$E210)*'PLAN DE ADQUISICIONES'!AL$80)*($G210/$F210)))</f>
        <v>0</v>
      </c>
      <c r="AQ210" s="441">
        <f>IF( $F210=0,0,((($F210/$E210)*'PLAN DE ADQUISICIONES'!AM$80)*($G210/$F210)))</f>
        <v>0</v>
      </c>
      <c r="AR210" s="441">
        <f>IF( $F210=0,0,((($F210/$E210)*'PLAN DE ADQUISICIONES'!AN$80)*($G210/$F210)))</f>
        <v>0</v>
      </c>
      <c r="AS210" s="441">
        <f>IF( $F210=0,0,((($F210/$E210)*'PLAN DE ADQUISICIONES'!AO$80)*($G210/$F210)))</f>
        <v>0</v>
      </c>
      <c r="AT210" s="423">
        <f t="shared" si="57"/>
        <v>0</v>
      </c>
      <c r="AU210" s="426">
        <f t="shared" si="58"/>
        <v>0</v>
      </c>
      <c r="AV210" s="392">
        <f t="shared" si="59"/>
        <v>0</v>
      </c>
    </row>
    <row r="211" spans="2:48" s="60" customFormat="1" ht="13.5" x14ac:dyDescent="0.25">
      <c r="B211" s="395">
        <f>'FORMATO COSTEO C6'!C29</f>
        <v>6.2</v>
      </c>
      <c r="C211" s="396" t="str">
        <f>+'FORMATO COSTEO C6'!B29</f>
        <v>Equipamiento para gestión del proyecto</v>
      </c>
      <c r="D211" s="437"/>
      <c r="E211" s="531"/>
      <c r="F211" s="399">
        <f>+'FORMATO COSTEO C6'!G29</f>
        <v>0</v>
      </c>
      <c r="G211" s="402">
        <f>+'FORMATO COSTEO C6'!O29</f>
        <v>0</v>
      </c>
      <c r="H211" s="403">
        <f>SUM(H212:H221)</f>
        <v>0</v>
      </c>
      <c r="I211" s="399">
        <f t="shared" ref="I211:AT211" si="60">SUM(I212:I221)</f>
        <v>0</v>
      </c>
      <c r="J211" s="399">
        <f t="shared" si="60"/>
        <v>0</v>
      </c>
      <c r="K211" s="399">
        <f t="shared" si="60"/>
        <v>0</v>
      </c>
      <c r="L211" s="399">
        <f t="shared" si="60"/>
        <v>0</v>
      </c>
      <c r="M211" s="399">
        <f t="shared" si="60"/>
        <v>0</v>
      </c>
      <c r="N211" s="399">
        <f t="shared" si="60"/>
        <v>0</v>
      </c>
      <c r="O211" s="399">
        <f t="shared" si="60"/>
        <v>0</v>
      </c>
      <c r="P211" s="399">
        <f t="shared" si="60"/>
        <v>0</v>
      </c>
      <c r="Q211" s="399">
        <f t="shared" si="60"/>
        <v>0</v>
      </c>
      <c r="R211" s="399">
        <f t="shared" si="60"/>
        <v>0</v>
      </c>
      <c r="S211" s="399">
        <f t="shared" si="60"/>
        <v>0</v>
      </c>
      <c r="T211" s="400">
        <f t="shared" si="60"/>
        <v>0</v>
      </c>
      <c r="U211" s="401">
        <f t="shared" si="60"/>
        <v>0</v>
      </c>
      <c r="V211" s="399">
        <f t="shared" si="60"/>
        <v>0</v>
      </c>
      <c r="W211" s="399">
        <f t="shared" si="60"/>
        <v>0</v>
      </c>
      <c r="X211" s="399">
        <f t="shared" si="60"/>
        <v>0</v>
      </c>
      <c r="Y211" s="399">
        <f t="shared" si="60"/>
        <v>0</v>
      </c>
      <c r="Z211" s="399">
        <f t="shared" si="60"/>
        <v>0</v>
      </c>
      <c r="AA211" s="399">
        <f t="shared" si="60"/>
        <v>0</v>
      </c>
      <c r="AB211" s="399">
        <f t="shared" si="60"/>
        <v>0</v>
      </c>
      <c r="AC211" s="399">
        <f t="shared" si="60"/>
        <v>0</v>
      </c>
      <c r="AD211" s="399">
        <f t="shared" si="60"/>
        <v>0</v>
      </c>
      <c r="AE211" s="399">
        <f t="shared" si="60"/>
        <v>0</v>
      </c>
      <c r="AF211" s="399">
        <f t="shared" si="60"/>
        <v>0</v>
      </c>
      <c r="AG211" s="402">
        <f>SUM(AG212:AG221)</f>
        <v>0</v>
      </c>
      <c r="AH211" s="403">
        <f t="shared" si="60"/>
        <v>0</v>
      </c>
      <c r="AI211" s="399">
        <f t="shared" si="60"/>
        <v>0</v>
      </c>
      <c r="AJ211" s="399">
        <f t="shared" si="60"/>
        <v>0</v>
      </c>
      <c r="AK211" s="399">
        <f t="shared" si="60"/>
        <v>0</v>
      </c>
      <c r="AL211" s="399">
        <f t="shared" si="60"/>
        <v>0</v>
      </c>
      <c r="AM211" s="399">
        <f t="shared" si="60"/>
        <v>0</v>
      </c>
      <c r="AN211" s="399">
        <f t="shared" si="60"/>
        <v>0</v>
      </c>
      <c r="AO211" s="399">
        <f t="shared" si="60"/>
        <v>0</v>
      </c>
      <c r="AP211" s="399">
        <f t="shared" si="60"/>
        <v>0</v>
      </c>
      <c r="AQ211" s="399">
        <f t="shared" si="60"/>
        <v>0</v>
      </c>
      <c r="AR211" s="399">
        <f t="shared" si="60"/>
        <v>0</v>
      </c>
      <c r="AS211" s="399">
        <f t="shared" si="60"/>
        <v>0</v>
      </c>
      <c r="AT211" s="402">
        <f t="shared" si="60"/>
        <v>0</v>
      </c>
      <c r="AU211" s="404">
        <f>SUM(AU212:AU221)</f>
        <v>0</v>
      </c>
      <c r="AV211" s="392">
        <f t="shared" si="59"/>
        <v>0</v>
      </c>
    </row>
    <row r="212" spans="2:48" s="60" customFormat="1" ht="13.5" x14ac:dyDescent="0.25">
      <c r="B212" s="416" t="str">
        <f>'FORMATO COSTEO C6'!C30</f>
        <v>6.2.1</v>
      </c>
      <c r="C212" s="439" t="str">
        <f>'FORMATO COSTEO C6'!B30</f>
        <v>Laptopos</v>
      </c>
      <c r="D212" s="428" t="str">
        <f>'FORMATO COSTEO C6'!D30</f>
        <v>Unidad</v>
      </c>
      <c r="E212" s="530">
        <f>'FORMATO COSTEO C6'!E30</f>
        <v>2</v>
      </c>
      <c r="F212" s="441">
        <f>'FORMATO COSTEO C6'!G30</f>
        <v>0</v>
      </c>
      <c r="G212" s="565">
        <f>'FORMATO COSTEO C6'!O30</f>
        <v>0</v>
      </c>
      <c r="H212" s="444">
        <f>IF( $F212=0,0,((($F212/$E212)*'PLAN DE ADQUISICIONES'!F$82)*($G212/$F212)))</f>
        <v>0</v>
      </c>
      <c r="I212" s="441">
        <f>IF( $F212=0,0,((($F212/$E212)*'PLAN DE ADQUISICIONES'!G$82)*($G212/$F212)))</f>
        <v>0</v>
      </c>
      <c r="J212" s="441">
        <f>IF( $F212=0,0,((($F212/$E212)*'PLAN DE ADQUISICIONES'!H$82)*($G212/$F212)))</f>
        <v>0</v>
      </c>
      <c r="K212" s="441">
        <f>IF( $F212=0,0,((($F212/$E212)*'PLAN DE ADQUISICIONES'!I$82)*($G212/$F212)))</f>
        <v>0</v>
      </c>
      <c r="L212" s="441">
        <f>IF( $F212=0,0,((($F212/$E212)*'PLAN DE ADQUISICIONES'!J$82)*($G212/$F212)))</f>
        <v>0</v>
      </c>
      <c r="M212" s="441">
        <f>IF( $F212=0,0,((($F212/$E212)*'PLAN DE ADQUISICIONES'!K$82)*($G212/$F212)))</f>
        <v>0</v>
      </c>
      <c r="N212" s="441">
        <f>IF( $F212=0,0,((($F212/$E212)*'PLAN DE ADQUISICIONES'!L$82)*($G212/$F212)))</f>
        <v>0</v>
      </c>
      <c r="O212" s="441">
        <f>IF( $F212=0,0,((($F212/$E212)*'PLAN DE ADQUISICIONES'!M$82)*($G212/$F212)))</f>
        <v>0</v>
      </c>
      <c r="P212" s="441">
        <f>IF( $F212=0,0,((($F212/$E212)*'PLAN DE ADQUISICIONES'!N$82)*($G212/$F212)))</f>
        <v>0</v>
      </c>
      <c r="Q212" s="441">
        <f>IF( $F212=0,0,((($F212/$E212)*'PLAN DE ADQUISICIONES'!O$82)*($G212/$F212)))</f>
        <v>0</v>
      </c>
      <c r="R212" s="441">
        <f>IF( $F212=0,0,((($F212/$E212)*'PLAN DE ADQUISICIONES'!P$82)*($G212/$F212)))</f>
        <v>0</v>
      </c>
      <c r="S212" s="441">
        <f>IF( $F212=0,0,((($F212/$E212)*'PLAN DE ADQUISICIONES'!Q$82)*($G212/$F212)))</f>
        <v>0</v>
      </c>
      <c r="T212" s="421">
        <f t="shared" ref="T212:T221" si="61">H212+I212+J212+K212+L212+M212+N212+O212+P212+Q212+R212+S212</f>
        <v>0</v>
      </c>
      <c r="U212" s="443">
        <f>IF( $F212=0,0,((($F212/$E212)*'PLAN DE ADQUISICIONES'!R$82)*($G212/$F212)))</f>
        <v>0</v>
      </c>
      <c r="V212" s="441">
        <f>IF( $F212=0,0,((($F212/$E212)*'PLAN DE ADQUISICIONES'!S$82)*($G212/$F212)))</f>
        <v>0</v>
      </c>
      <c r="W212" s="441">
        <f>IF( $F212=0,0,((($F212/$E212)*'PLAN DE ADQUISICIONES'!T$82)*($G212/$F212)))</f>
        <v>0</v>
      </c>
      <c r="X212" s="441">
        <f>IF( $F212=0,0,((($F212/$E212)*'PLAN DE ADQUISICIONES'!U$82)*($G212/$F212)))</f>
        <v>0</v>
      </c>
      <c r="Y212" s="441">
        <f>IF( $F212=0,0,((($F212/$E212)*'PLAN DE ADQUISICIONES'!V$82)*($G212/$F212)))</f>
        <v>0</v>
      </c>
      <c r="Z212" s="441">
        <f>IF( $F212=0,0,((($F212/$E212)*'PLAN DE ADQUISICIONES'!W$82)*($G212/$F212)))</f>
        <v>0</v>
      </c>
      <c r="AA212" s="441">
        <f>IF( $F212=0,0,((($F212/$E212)*'PLAN DE ADQUISICIONES'!X$82)*($G212/$F212)))</f>
        <v>0</v>
      </c>
      <c r="AB212" s="441">
        <f>IF( $F212=0,0,((($F212/$E212)*'PLAN DE ADQUISICIONES'!Y$82)*($G212/$F212)))</f>
        <v>0</v>
      </c>
      <c r="AC212" s="441">
        <f>IF( $F212=0,0,((($F212/$E212)*'PLAN DE ADQUISICIONES'!Z$82)*($G212/$F212)))</f>
        <v>0</v>
      </c>
      <c r="AD212" s="441">
        <f>IF( $F212=0,0,((($F212/$E212)*'PLAN DE ADQUISICIONES'!AA$82)*($G212/$F212)))</f>
        <v>0</v>
      </c>
      <c r="AE212" s="441">
        <f>IF( $F212=0,0,((($F212/$E212)*'PLAN DE ADQUISICIONES'!AB$82)*($G212/$F212)))</f>
        <v>0</v>
      </c>
      <c r="AF212" s="441">
        <f>IF( $F212=0,0,((($F212/$E212)*'PLAN DE ADQUISICIONES'!AC$82)*($G212/$F212)))</f>
        <v>0</v>
      </c>
      <c r="AG212" s="423">
        <f t="shared" ref="AG212:AG221" si="62">U212+V212+W212+X212+Y212+Z212+AA212+AB212+AC212+AD212+AE212+AF212</f>
        <v>0</v>
      </c>
      <c r="AH212" s="444">
        <f>IF( $F212=0,0,((($F212/$E212)*'PLAN DE ADQUISICIONES'!AD$82)*($G212/$F212)))</f>
        <v>0</v>
      </c>
      <c r="AI212" s="441">
        <f>IF( $F212=0,0,((($F212/$E212)*'PLAN DE ADQUISICIONES'!AE$82)*($G212/$F212)))</f>
        <v>0</v>
      </c>
      <c r="AJ212" s="441">
        <f>IF( $F212=0,0,((($F212/$E212)*'PLAN DE ADQUISICIONES'!AF$82)*($G212/$F212)))</f>
        <v>0</v>
      </c>
      <c r="AK212" s="441">
        <f>IF( $F212=0,0,((($F212/$E212)*'PLAN DE ADQUISICIONES'!AG$82)*($G212/$F212)))</f>
        <v>0</v>
      </c>
      <c r="AL212" s="441">
        <f>IF( $F212=0,0,((($F212/$E212)*'PLAN DE ADQUISICIONES'!AH$82)*($G212/$F212)))</f>
        <v>0</v>
      </c>
      <c r="AM212" s="441">
        <f>IF( $F212=0,0,((($F212/$E212)*'PLAN DE ADQUISICIONES'!AI$82)*($G212/$F212)))</f>
        <v>0</v>
      </c>
      <c r="AN212" s="441">
        <f>IF( $F212=0,0,((($F212/$E212)*'PLAN DE ADQUISICIONES'!AJ$82)*($G212/$F212)))</f>
        <v>0</v>
      </c>
      <c r="AO212" s="441">
        <f>IF( $F212=0,0,((($F212/$E212)*'PLAN DE ADQUISICIONES'!AK$82)*($G212/$F212)))</f>
        <v>0</v>
      </c>
      <c r="AP212" s="441">
        <f>IF( $F212=0,0,((($F212/$E212)*'PLAN DE ADQUISICIONES'!AL$82)*($G212/$F212)))</f>
        <v>0</v>
      </c>
      <c r="AQ212" s="441">
        <f>IF( $F212=0,0,((($F212/$E212)*'PLAN DE ADQUISICIONES'!AM$82)*($G212/$F212)))</f>
        <v>0</v>
      </c>
      <c r="AR212" s="441">
        <f>IF( $F212=0,0,((($F212/$E212)*'PLAN DE ADQUISICIONES'!AN$82)*($G212/$F212)))</f>
        <v>0</v>
      </c>
      <c r="AS212" s="441">
        <f>IF( $F212=0,0,((($F212/$E212)*'PLAN DE ADQUISICIONES'!AO$82)*($G212/$F212)))</f>
        <v>0</v>
      </c>
      <c r="AT212" s="423">
        <f t="shared" ref="AT212:AT221" si="63">AH212+AI212+AJ212+AK212+AL212+AM212+AN212+AO212+AP212+AQ212+AR212+AS212</f>
        <v>0</v>
      </c>
      <c r="AU212" s="426">
        <f t="shared" ref="AU212:AU221" si="64">AS212+AR212+AQ212+AP212+AO212+AN212+AM212+AL212+AK212+AJ212+AI212+AH212+AF212+AE212+AD212+AC212+AB212+AA212+Z212+Y212+X212+W212+V212+U212+S212+R212+Q212+P212+O212+N212+M212+L212+K212+J212+I212+H212</f>
        <v>0</v>
      </c>
      <c r="AV212" s="392">
        <f t="shared" si="59"/>
        <v>0</v>
      </c>
    </row>
    <row r="213" spans="2:48" s="60" customFormat="1" ht="13.5" x14ac:dyDescent="0.25">
      <c r="B213" s="416" t="str">
        <f>'FORMATO COSTEO C6'!C31</f>
        <v>6.2.2</v>
      </c>
      <c r="C213" s="439" t="str">
        <f>'FORMATO COSTEO C6'!B31</f>
        <v xml:space="preserve">Camara </v>
      </c>
      <c r="D213" s="428" t="str">
        <f>'FORMATO COSTEO C6'!D31</f>
        <v>Unidad</v>
      </c>
      <c r="E213" s="530">
        <f>'FORMATO COSTEO C6'!E31</f>
        <v>1</v>
      </c>
      <c r="F213" s="441">
        <f>'FORMATO COSTEO C6'!G31</f>
        <v>0</v>
      </c>
      <c r="G213" s="565">
        <f>'FORMATO COSTEO C6'!O31</f>
        <v>0</v>
      </c>
      <c r="H213" s="444">
        <f>IF( $F213=0,0,((($F213/$E213)*'PLAN DE ADQUISICIONES'!F$83)*($G213/$F213)))</f>
        <v>0</v>
      </c>
      <c r="I213" s="441">
        <f>IF( $F213=0,0,((($F213/$E213)*'PLAN DE ADQUISICIONES'!G$83)*($G213/$F213)))</f>
        <v>0</v>
      </c>
      <c r="J213" s="441">
        <f>IF( $F213=0,0,((($F213/$E213)*'PLAN DE ADQUISICIONES'!H$83)*($G213/$F213)))</f>
        <v>0</v>
      </c>
      <c r="K213" s="441">
        <f>IF( $F213=0,0,((($F213/$E213)*'PLAN DE ADQUISICIONES'!I$83)*($G213/$F213)))</f>
        <v>0</v>
      </c>
      <c r="L213" s="441">
        <f>IF( $F213=0,0,((($F213/$E213)*'PLAN DE ADQUISICIONES'!J$83)*($G213/$F213)))</f>
        <v>0</v>
      </c>
      <c r="M213" s="441">
        <f>IF( $F213=0,0,((($F213/$E213)*'PLAN DE ADQUISICIONES'!K$83)*($G213/$F213)))</f>
        <v>0</v>
      </c>
      <c r="N213" s="441">
        <f>IF( $F213=0,0,((($F213/$E213)*'PLAN DE ADQUISICIONES'!L$83)*($G213/$F213)))</f>
        <v>0</v>
      </c>
      <c r="O213" s="441">
        <f>IF( $F213=0,0,((($F213/$E213)*'PLAN DE ADQUISICIONES'!M$83)*($G213/$F213)))</f>
        <v>0</v>
      </c>
      <c r="P213" s="441">
        <f>IF( $F213=0,0,((($F213/$E213)*'PLAN DE ADQUISICIONES'!N$83)*($G213/$F213)))</f>
        <v>0</v>
      </c>
      <c r="Q213" s="441">
        <f>IF( $F213=0,0,((($F213/$E213)*'PLAN DE ADQUISICIONES'!O$83)*($G213/$F213)))</f>
        <v>0</v>
      </c>
      <c r="R213" s="441">
        <f>IF( $F213=0,0,((($F213/$E213)*'PLAN DE ADQUISICIONES'!P$83)*($G213/$F213)))</f>
        <v>0</v>
      </c>
      <c r="S213" s="441">
        <f>IF( $F213=0,0,((($F213/$E213)*'PLAN DE ADQUISICIONES'!Q$83)*($G213/$F213)))</f>
        <v>0</v>
      </c>
      <c r="T213" s="421">
        <f t="shared" si="61"/>
        <v>0</v>
      </c>
      <c r="U213" s="443">
        <f>IF( $F213=0,0,((($F213/$E213)*'PLAN DE ADQUISICIONES'!R$83)*($G213/$F213)))</f>
        <v>0</v>
      </c>
      <c r="V213" s="441">
        <f>IF( $F213=0,0,((($F213/$E213)*'PLAN DE ADQUISICIONES'!S$83)*($G213/$F213)))</f>
        <v>0</v>
      </c>
      <c r="W213" s="441">
        <f>IF( $F213=0,0,((($F213/$E213)*'PLAN DE ADQUISICIONES'!T$83)*($G213/$F213)))</f>
        <v>0</v>
      </c>
      <c r="X213" s="441">
        <f>IF( $F213=0,0,((($F213/$E213)*'PLAN DE ADQUISICIONES'!U$83)*($G213/$F213)))</f>
        <v>0</v>
      </c>
      <c r="Y213" s="441">
        <f>IF( $F213=0,0,((($F213/$E213)*'PLAN DE ADQUISICIONES'!V$83)*($G213/$F213)))</f>
        <v>0</v>
      </c>
      <c r="Z213" s="441">
        <f>IF( $F213=0,0,((($F213/$E213)*'PLAN DE ADQUISICIONES'!W$83)*($G213/$F213)))</f>
        <v>0</v>
      </c>
      <c r="AA213" s="441">
        <f>IF( $F213=0,0,((($F213/$E213)*'PLAN DE ADQUISICIONES'!X$83)*($G213/$F213)))</f>
        <v>0</v>
      </c>
      <c r="AB213" s="441">
        <f>IF( $F213=0,0,((($F213/$E213)*'PLAN DE ADQUISICIONES'!Y$83)*($G213/$F213)))</f>
        <v>0</v>
      </c>
      <c r="AC213" s="441">
        <f>IF( $F213=0,0,((($F213/$E213)*'PLAN DE ADQUISICIONES'!Z$83)*($G213/$F213)))</f>
        <v>0</v>
      </c>
      <c r="AD213" s="441">
        <f>IF( $F213=0,0,((($F213/$E213)*'PLAN DE ADQUISICIONES'!AA$83)*($G213/$F213)))</f>
        <v>0</v>
      </c>
      <c r="AE213" s="441">
        <f>IF( $F213=0,0,((($F213/$E213)*'PLAN DE ADQUISICIONES'!AB$83)*($G213/$F213)))</f>
        <v>0</v>
      </c>
      <c r="AF213" s="441">
        <f>IF( $F213=0,0,((($F213/$E213)*'PLAN DE ADQUISICIONES'!AC$83)*($G213/$F213)))</f>
        <v>0</v>
      </c>
      <c r="AG213" s="423">
        <f t="shared" si="62"/>
        <v>0</v>
      </c>
      <c r="AH213" s="444">
        <f>IF( $F213=0,0,((($F213/$E213)*'PLAN DE ADQUISICIONES'!AD$83)*($G213/$F213)))</f>
        <v>0</v>
      </c>
      <c r="AI213" s="441">
        <f>IF( $F213=0,0,((($F213/$E213)*'PLAN DE ADQUISICIONES'!AE$83)*($G213/$F213)))</f>
        <v>0</v>
      </c>
      <c r="AJ213" s="441">
        <f>IF( $F213=0,0,((($F213/$E213)*'PLAN DE ADQUISICIONES'!AF$83)*($G213/$F213)))</f>
        <v>0</v>
      </c>
      <c r="AK213" s="441">
        <f>IF( $F213=0,0,((($F213/$E213)*'PLAN DE ADQUISICIONES'!AG$83)*($G213/$F213)))</f>
        <v>0</v>
      </c>
      <c r="AL213" s="441">
        <f>IF( $F213=0,0,((($F213/$E213)*'PLAN DE ADQUISICIONES'!AH$83)*($G213/$F213)))</f>
        <v>0</v>
      </c>
      <c r="AM213" s="441">
        <f>IF( $F213=0,0,((($F213/$E213)*'PLAN DE ADQUISICIONES'!AI$83)*($G213/$F213)))</f>
        <v>0</v>
      </c>
      <c r="AN213" s="441">
        <f>IF( $F213=0,0,((($F213/$E213)*'PLAN DE ADQUISICIONES'!AJ$83)*($G213/$F213)))</f>
        <v>0</v>
      </c>
      <c r="AO213" s="441">
        <f>IF( $F213=0,0,((($F213/$E213)*'PLAN DE ADQUISICIONES'!AK$83)*($G213/$F213)))</f>
        <v>0</v>
      </c>
      <c r="AP213" s="441">
        <f>IF( $F213=0,0,((($F213/$E213)*'PLAN DE ADQUISICIONES'!AL$83)*($G213/$F213)))</f>
        <v>0</v>
      </c>
      <c r="AQ213" s="441">
        <f>IF( $F213=0,0,((($F213/$E213)*'PLAN DE ADQUISICIONES'!AM$83)*($G213/$F213)))</f>
        <v>0</v>
      </c>
      <c r="AR213" s="441">
        <f>IF( $F213=0,0,((($F213/$E213)*'PLAN DE ADQUISICIONES'!AN$83)*($G213/$F213)))</f>
        <v>0</v>
      </c>
      <c r="AS213" s="441">
        <f>IF( $F213=0,0,((($F213/$E213)*'PLAN DE ADQUISICIONES'!AO$83)*($G213/$F213)))</f>
        <v>0</v>
      </c>
      <c r="AT213" s="423">
        <f t="shared" si="63"/>
        <v>0</v>
      </c>
      <c r="AU213" s="426">
        <f t="shared" si="64"/>
        <v>0</v>
      </c>
      <c r="AV213" s="392">
        <f t="shared" si="59"/>
        <v>0</v>
      </c>
    </row>
    <row r="214" spans="2:48" s="60" customFormat="1" ht="13.5" x14ac:dyDescent="0.25">
      <c r="B214" s="416" t="str">
        <f>'FORMATO COSTEO C6'!C32</f>
        <v>6.2.3</v>
      </c>
      <c r="C214" s="439" t="str">
        <f>'FORMATO COSTEO C6'!B32</f>
        <v>Impresora</v>
      </c>
      <c r="D214" s="428" t="str">
        <f>'FORMATO COSTEO C6'!D32</f>
        <v>Unidad</v>
      </c>
      <c r="E214" s="530">
        <f>'FORMATO COSTEO C6'!E32</f>
        <v>1</v>
      </c>
      <c r="F214" s="441">
        <f>'FORMATO COSTEO C6'!G32</f>
        <v>0</v>
      </c>
      <c r="G214" s="565">
        <f>'FORMATO COSTEO C6'!O32</f>
        <v>0</v>
      </c>
      <c r="H214" s="444">
        <f>IF( $F214=0,0,((($F214/$E214)*'PLAN DE ADQUISICIONES'!F$84)*($G214/$F214)))</f>
        <v>0</v>
      </c>
      <c r="I214" s="441">
        <f>IF( $F214=0,0,((($F214/$E214)*'PLAN DE ADQUISICIONES'!G$84)*($G214/$F214)))</f>
        <v>0</v>
      </c>
      <c r="J214" s="441">
        <f>IF( $F214=0,0,((($F214/$E214)*'PLAN DE ADQUISICIONES'!H$84)*($G214/$F214)))</f>
        <v>0</v>
      </c>
      <c r="K214" s="441">
        <f>IF( $F214=0,0,((($F214/$E214)*'PLAN DE ADQUISICIONES'!I$84)*($G214/$F214)))</f>
        <v>0</v>
      </c>
      <c r="L214" s="441">
        <f>IF( $F214=0,0,((($F214/$E214)*'PLAN DE ADQUISICIONES'!J$84)*($G214/$F214)))</f>
        <v>0</v>
      </c>
      <c r="M214" s="441">
        <f>IF( $F214=0,0,((($F214/$E214)*'PLAN DE ADQUISICIONES'!K$84)*($G214/$F214)))</f>
        <v>0</v>
      </c>
      <c r="N214" s="441">
        <f>IF( $F214=0,0,((($F214/$E214)*'PLAN DE ADQUISICIONES'!L$84)*($G214/$F214)))</f>
        <v>0</v>
      </c>
      <c r="O214" s="441">
        <f>IF( $F214=0,0,((($F214/$E214)*'PLAN DE ADQUISICIONES'!M$84)*($G214/$F214)))</f>
        <v>0</v>
      </c>
      <c r="P214" s="441">
        <f>IF( $F214=0,0,((($F214/$E214)*'PLAN DE ADQUISICIONES'!N$84)*($G214/$F214)))</f>
        <v>0</v>
      </c>
      <c r="Q214" s="441">
        <f>IF( $F214=0,0,((($F214/$E214)*'PLAN DE ADQUISICIONES'!O$84)*($G214/$F214)))</f>
        <v>0</v>
      </c>
      <c r="R214" s="441">
        <f>IF( $F214=0,0,((($F214/$E214)*'PLAN DE ADQUISICIONES'!P$84)*($G214/$F214)))</f>
        <v>0</v>
      </c>
      <c r="S214" s="441">
        <f>IF( $F214=0,0,((($F214/$E214)*'PLAN DE ADQUISICIONES'!Q$84)*($G214/$F214)))</f>
        <v>0</v>
      </c>
      <c r="T214" s="421">
        <f t="shared" si="61"/>
        <v>0</v>
      </c>
      <c r="U214" s="443">
        <f>IF( $F214=0,0,((($F214/$E214)*'PLAN DE ADQUISICIONES'!R$84)*($G214/$F214)))</f>
        <v>0</v>
      </c>
      <c r="V214" s="441">
        <f>IF( $F214=0,0,((($F214/$E214)*'PLAN DE ADQUISICIONES'!S$84)*($G214/$F214)))</f>
        <v>0</v>
      </c>
      <c r="W214" s="441">
        <f>IF( $F214=0,0,((($F214/$E214)*'PLAN DE ADQUISICIONES'!T$84)*($G214/$F214)))</f>
        <v>0</v>
      </c>
      <c r="X214" s="441">
        <f>IF( $F214=0,0,((($F214/$E214)*'PLAN DE ADQUISICIONES'!U$84)*($G214/$F214)))</f>
        <v>0</v>
      </c>
      <c r="Y214" s="441">
        <f>IF( $F214=0,0,((($F214/$E214)*'PLAN DE ADQUISICIONES'!V$84)*($G214/$F214)))</f>
        <v>0</v>
      </c>
      <c r="Z214" s="441">
        <f>IF( $F214=0,0,((($F214/$E214)*'PLAN DE ADQUISICIONES'!W$84)*($G214/$F214)))</f>
        <v>0</v>
      </c>
      <c r="AA214" s="441">
        <f>IF( $F214=0,0,((($F214/$E214)*'PLAN DE ADQUISICIONES'!X$84)*($G214/$F214)))</f>
        <v>0</v>
      </c>
      <c r="AB214" s="441">
        <f>IF( $F214=0,0,((($F214/$E214)*'PLAN DE ADQUISICIONES'!Y$84)*($G214/$F214)))</f>
        <v>0</v>
      </c>
      <c r="AC214" s="441">
        <f>IF( $F214=0,0,((($F214/$E214)*'PLAN DE ADQUISICIONES'!Z$84)*($G214/$F214)))</f>
        <v>0</v>
      </c>
      <c r="AD214" s="441">
        <f>IF( $F214=0,0,((($F214/$E214)*'PLAN DE ADQUISICIONES'!AA$84)*($G214/$F214)))</f>
        <v>0</v>
      </c>
      <c r="AE214" s="441">
        <f>IF( $F214=0,0,((($F214/$E214)*'PLAN DE ADQUISICIONES'!AB$84)*($G214/$F214)))</f>
        <v>0</v>
      </c>
      <c r="AF214" s="441">
        <f>IF( $F214=0,0,((($F214/$E214)*'PLAN DE ADQUISICIONES'!AC$84)*($G214/$F214)))</f>
        <v>0</v>
      </c>
      <c r="AG214" s="423">
        <f t="shared" si="62"/>
        <v>0</v>
      </c>
      <c r="AH214" s="444">
        <f>IF( $F214=0,0,((($F214/$E214)*'PLAN DE ADQUISICIONES'!AD$84)*($G214/$F214)))</f>
        <v>0</v>
      </c>
      <c r="AI214" s="441">
        <f>IF( $F214=0,0,((($F214/$E214)*'PLAN DE ADQUISICIONES'!AE$84)*($G214/$F214)))</f>
        <v>0</v>
      </c>
      <c r="AJ214" s="441">
        <f>IF( $F214=0,0,((($F214/$E214)*'PLAN DE ADQUISICIONES'!AF$84)*($G214/$F214)))</f>
        <v>0</v>
      </c>
      <c r="AK214" s="441">
        <f>IF( $F214=0,0,((($F214/$E214)*'PLAN DE ADQUISICIONES'!AG$84)*($G214/$F214)))</f>
        <v>0</v>
      </c>
      <c r="AL214" s="441">
        <f>IF( $F214=0,0,((($F214/$E214)*'PLAN DE ADQUISICIONES'!AH$84)*($G214/$F214)))</f>
        <v>0</v>
      </c>
      <c r="AM214" s="441">
        <f>IF( $F214=0,0,((($F214/$E214)*'PLAN DE ADQUISICIONES'!AI$84)*($G214/$F214)))</f>
        <v>0</v>
      </c>
      <c r="AN214" s="441">
        <f>IF( $F214=0,0,((($F214/$E214)*'PLAN DE ADQUISICIONES'!AJ$84)*($G214/$F214)))</f>
        <v>0</v>
      </c>
      <c r="AO214" s="441">
        <f>IF( $F214=0,0,((($F214/$E214)*'PLAN DE ADQUISICIONES'!AK$84)*($G214/$F214)))</f>
        <v>0</v>
      </c>
      <c r="AP214" s="441">
        <f>IF( $F214=0,0,((($F214/$E214)*'PLAN DE ADQUISICIONES'!AL$84)*($G214/$F214)))</f>
        <v>0</v>
      </c>
      <c r="AQ214" s="441">
        <f>IF( $F214=0,0,((($F214/$E214)*'PLAN DE ADQUISICIONES'!AM$84)*($G214/$F214)))</f>
        <v>0</v>
      </c>
      <c r="AR214" s="441">
        <f>IF( $F214=0,0,((($F214/$E214)*'PLAN DE ADQUISICIONES'!AN$84)*($G214/$F214)))</f>
        <v>0</v>
      </c>
      <c r="AS214" s="441">
        <f>IF( $F214=0,0,((($F214/$E214)*'PLAN DE ADQUISICIONES'!AO$84)*($G214/$F214)))</f>
        <v>0</v>
      </c>
      <c r="AT214" s="423">
        <f t="shared" si="63"/>
        <v>0</v>
      </c>
      <c r="AU214" s="426">
        <f t="shared" si="64"/>
        <v>0</v>
      </c>
      <c r="AV214" s="392">
        <f t="shared" si="59"/>
        <v>0</v>
      </c>
    </row>
    <row r="215" spans="2:48" s="60" customFormat="1" ht="13.5" x14ac:dyDescent="0.25">
      <c r="B215" s="416" t="str">
        <f>'FORMATO COSTEO C6'!C33</f>
        <v>6.2.4</v>
      </c>
      <c r="C215" s="439" t="str">
        <f>'FORMATO COSTEO C6'!B33</f>
        <v>Mobiliario oficina</v>
      </c>
      <c r="D215" s="428" t="str">
        <f>'FORMATO COSTEO C6'!D33</f>
        <v>Unidad</v>
      </c>
      <c r="E215" s="530">
        <f>'FORMATO COSTEO C6'!E33</f>
        <v>4</v>
      </c>
      <c r="F215" s="441">
        <f>'FORMATO COSTEO C6'!G33</f>
        <v>0</v>
      </c>
      <c r="G215" s="565">
        <f>'FORMATO COSTEO C6'!O33</f>
        <v>0</v>
      </c>
      <c r="H215" s="444">
        <f>IF( $F215=0,0,((($F215/$E215)*'PLAN DE ADQUISICIONES'!F$85)*($G215/$F215)))</f>
        <v>0</v>
      </c>
      <c r="I215" s="441">
        <f>IF( $F215=0,0,((($F215/$E215)*'PLAN DE ADQUISICIONES'!G$85)*($G215/$F215)))</f>
        <v>0</v>
      </c>
      <c r="J215" s="441">
        <f>IF( $F215=0,0,((($F215/$E215)*'PLAN DE ADQUISICIONES'!H$85)*($G215/$F215)))</f>
        <v>0</v>
      </c>
      <c r="K215" s="441">
        <f>IF( $F215=0,0,((($F215/$E215)*'PLAN DE ADQUISICIONES'!I$85)*($G215/$F215)))</f>
        <v>0</v>
      </c>
      <c r="L215" s="441">
        <f>IF( $F215=0,0,((($F215/$E215)*'PLAN DE ADQUISICIONES'!J$85)*($G215/$F215)))</f>
        <v>0</v>
      </c>
      <c r="M215" s="441">
        <f>IF( $F215=0,0,((($F215/$E215)*'PLAN DE ADQUISICIONES'!K$85)*($G215/$F215)))</f>
        <v>0</v>
      </c>
      <c r="N215" s="441">
        <f>IF( $F215=0,0,((($F215/$E215)*'PLAN DE ADQUISICIONES'!L$85)*($G215/$F215)))</f>
        <v>0</v>
      </c>
      <c r="O215" s="441">
        <f>IF( $F215=0,0,((($F215/$E215)*'PLAN DE ADQUISICIONES'!M$85)*($G215/$F215)))</f>
        <v>0</v>
      </c>
      <c r="P215" s="441">
        <f>IF( $F215=0,0,((($F215/$E215)*'PLAN DE ADQUISICIONES'!N$85)*($G215/$F215)))</f>
        <v>0</v>
      </c>
      <c r="Q215" s="441">
        <f>IF( $F215=0,0,((($F215/$E215)*'PLAN DE ADQUISICIONES'!O$85)*($G215/$F215)))</f>
        <v>0</v>
      </c>
      <c r="R215" s="441">
        <f>IF( $F215=0,0,((($F215/$E215)*'PLAN DE ADQUISICIONES'!P$85)*($G215/$F215)))</f>
        <v>0</v>
      </c>
      <c r="S215" s="441">
        <f>IF( $F215=0,0,((($F215/$E215)*'PLAN DE ADQUISICIONES'!Q$85)*($G215/$F215)))</f>
        <v>0</v>
      </c>
      <c r="T215" s="421">
        <f t="shared" si="61"/>
        <v>0</v>
      </c>
      <c r="U215" s="443">
        <f>IF( $F215=0,0,((($F215/$E215)*'PLAN DE ADQUISICIONES'!R$85)*($G215/$F215)))</f>
        <v>0</v>
      </c>
      <c r="V215" s="441">
        <f>IF( $F215=0,0,((($F215/$E215)*'PLAN DE ADQUISICIONES'!S$85)*($G215/$F215)))</f>
        <v>0</v>
      </c>
      <c r="W215" s="441">
        <f>IF( $F215=0,0,((($F215/$E215)*'PLAN DE ADQUISICIONES'!T$85)*($G215/$F215)))</f>
        <v>0</v>
      </c>
      <c r="X215" s="441">
        <f>IF( $F215=0,0,((($F215/$E215)*'PLAN DE ADQUISICIONES'!U$85)*($G215/$F215)))</f>
        <v>0</v>
      </c>
      <c r="Y215" s="441">
        <f>IF( $F215=0,0,((($F215/$E215)*'PLAN DE ADQUISICIONES'!V$85)*($G215/$F215)))</f>
        <v>0</v>
      </c>
      <c r="Z215" s="441">
        <f>IF( $F215=0,0,((($F215/$E215)*'PLAN DE ADQUISICIONES'!W$85)*($G215/$F215)))</f>
        <v>0</v>
      </c>
      <c r="AA215" s="441">
        <f>IF( $F215=0,0,((($F215/$E215)*'PLAN DE ADQUISICIONES'!X$85)*($G215/$F215)))</f>
        <v>0</v>
      </c>
      <c r="AB215" s="441">
        <f>IF( $F215=0,0,((($F215/$E215)*'PLAN DE ADQUISICIONES'!Y$85)*($G215/$F215)))</f>
        <v>0</v>
      </c>
      <c r="AC215" s="441">
        <f>IF( $F215=0,0,((($F215/$E215)*'PLAN DE ADQUISICIONES'!Z$85)*($G215/$F215)))</f>
        <v>0</v>
      </c>
      <c r="AD215" s="441">
        <f>IF( $F215=0,0,((($F215/$E215)*'PLAN DE ADQUISICIONES'!AA$85)*($G215/$F215)))</f>
        <v>0</v>
      </c>
      <c r="AE215" s="441">
        <f>IF( $F215=0,0,((($F215/$E215)*'PLAN DE ADQUISICIONES'!AB$85)*($G215/$F215)))</f>
        <v>0</v>
      </c>
      <c r="AF215" s="441">
        <f>IF( $F215=0,0,((($F215/$E215)*'PLAN DE ADQUISICIONES'!AC$85)*($G215/$F215)))</f>
        <v>0</v>
      </c>
      <c r="AG215" s="423">
        <f t="shared" si="62"/>
        <v>0</v>
      </c>
      <c r="AH215" s="444">
        <f>IF( $F215=0,0,((($F215/$E215)*'PLAN DE ADQUISICIONES'!AD$85)*($G215/$F215)))</f>
        <v>0</v>
      </c>
      <c r="AI215" s="441">
        <f>IF( $F215=0,0,((($F215/$E215)*'PLAN DE ADQUISICIONES'!AE$85)*($G215/$F215)))</f>
        <v>0</v>
      </c>
      <c r="AJ215" s="441">
        <f>IF( $F215=0,0,((($F215/$E215)*'PLAN DE ADQUISICIONES'!AF$85)*($G215/$F215)))</f>
        <v>0</v>
      </c>
      <c r="AK215" s="441">
        <f>IF( $F215=0,0,((($F215/$E215)*'PLAN DE ADQUISICIONES'!AG$85)*($G215/$F215)))</f>
        <v>0</v>
      </c>
      <c r="AL215" s="441">
        <f>IF( $F215=0,0,((($F215/$E215)*'PLAN DE ADQUISICIONES'!AH$85)*($G215/$F215)))</f>
        <v>0</v>
      </c>
      <c r="AM215" s="441">
        <f>IF( $F215=0,0,((($F215/$E215)*'PLAN DE ADQUISICIONES'!AI$85)*($G215/$F215)))</f>
        <v>0</v>
      </c>
      <c r="AN215" s="441">
        <f>IF( $F215=0,0,((($F215/$E215)*'PLAN DE ADQUISICIONES'!AJ$85)*($G215/$F215)))</f>
        <v>0</v>
      </c>
      <c r="AO215" s="441">
        <f>IF( $F215=0,0,((($F215/$E215)*'PLAN DE ADQUISICIONES'!AK$85)*($G215/$F215)))</f>
        <v>0</v>
      </c>
      <c r="AP215" s="441">
        <f>IF( $F215=0,0,((($F215/$E215)*'PLAN DE ADQUISICIONES'!AL$85)*($G215/$F215)))</f>
        <v>0</v>
      </c>
      <c r="AQ215" s="441">
        <f>IF( $F215=0,0,((($F215/$E215)*'PLAN DE ADQUISICIONES'!AM$85)*($G215/$F215)))</f>
        <v>0</v>
      </c>
      <c r="AR215" s="441">
        <f>IF( $F215=0,0,((($F215/$E215)*'PLAN DE ADQUISICIONES'!AN$85)*($G215/$F215)))</f>
        <v>0</v>
      </c>
      <c r="AS215" s="441">
        <f>IF( $F215=0,0,((($F215/$E215)*'PLAN DE ADQUISICIONES'!AO$85)*($G215/$F215)))</f>
        <v>0</v>
      </c>
      <c r="AT215" s="423">
        <f t="shared" si="63"/>
        <v>0</v>
      </c>
      <c r="AU215" s="426">
        <f t="shared" si="64"/>
        <v>0</v>
      </c>
      <c r="AV215" s="392">
        <f t="shared" si="59"/>
        <v>0</v>
      </c>
    </row>
    <row r="216" spans="2:48" s="60" customFormat="1" ht="13.5" x14ac:dyDescent="0.25">
      <c r="B216" s="416" t="str">
        <f>'FORMATO COSTEO C6'!C34</f>
        <v>6.2.5</v>
      </c>
      <c r="C216" s="439">
        <f>'FORMATO COSTEO C6'!B34</f>
        <v>0</v>
      </c>
      <c r="D216" s="428" t="str">
        <f>'FORMATO COSTEO C6'!D34</f>
        <v>Unidad medida</v>
      </c>
      <c r="E216" s="530">
        <f>'FORMATO COSTEO C6'!E34</f>
        <v>0</v>
      </c>
      <c r="F216" s="441">
        <f>'FORMATO COSTEO C6'!G34</f>
        <v>0</v>
      </c>
      <c r="G216" s="565">
        <f>'FORMATO COSTEO C6'!O34</f>
        <v>0</v>
      </c>
      <c r="H216" s="444">
        <f>IF( $F216=0,0,((($F216/$E216)*'PLAN DE ADQUISICIONES'!F$86)*($G216/$F216)))</f>
        <v>0</v>
      </c>
      <c r="I216" s="441">
        <f>IF( $F216=0,0,((($F216/$E216)*'PLAN DE ADQUISICIONES'!G$86)*($G216/$F216)))</f>
        <v>0</v>
      </c>
      <c r="J216" s="441">
        <f>IF( $F216=0,0,((($F216/$E216)*'PLAN DE ADQUISICIONES'!H$86)*($G216/$F216)))</f>
        <v>0</v>
      </c>
      <c r="K216" s="441">
        <f>IF( $F216=0,0,((($F216/$E216)*'PLAN DE ADQUISICIONES'!I$86)*($G216/$F216)))</f>
        <v>0</v>
      </c>
      <c r="L216" s="441">
        <f>IF( $F216=0,0,((($F216/$E216)*'PLAN DE ADQUISICIONES'!J$86)*($G216/$F216)))</f>
        <v>0</v>
      </c>
      <c r="M216" s="441">
        <f>IF( $F216=0,0,((($F216/$E216)*'PLAN DE ADQUISICIONES'!K$86)*($G216/$F216)))</f>
        <v>0</v>
      </c>
      <c r="N216" s="441">
        <f>IF( $F216=0,0,((($F216/$E216)*'PLAN DE ADQUISICIONES'!L$86)*($G216/$F216)))</f>
        <v>0</v>
      </c>
      <c r="O216" s="441">
        <f>IF( $F216=0,0,((($F216/$E216)*'PLAN DE ADQUISICIONES'!M$86)*($G216/$F216)))</f>
        <v>0</v>
      </c>
      <c r="P216" s="441">
        <f>IF( $F216=0,0,((($F216/$E216)*'PLAN DE ADQUISICIONES'!N$86)*($G216/$F216)))</f>
        <v>0</v>
      </c>
      <c r="Q216" s="441">
        <f>IF( $F216=0,0,((($F216/$E216)*'PLAN DE ADQUISICIONES'!O$86)*($G216/$F216)))</f>
        <v>0</v>
      </c>
      <c r="R216" s="441">
        <f>IF( $F216=0,0,((($F216/$E216)*'PLAN DE ADQUISICIONES'!P$86)*($G216/$F216)))</f>
        <v>0</v>
      </c>
      <c r="S216" s="441">
        <f>IF( $F216=0,0,((($F216/$E216)*'PLAN DE ADQUISICIONES'!Q$86)*($G216/$F216)))</f>
        <v>0</v>
      </c>
      <c r="T216" s="421">
        <f t="shared" si="61"/>
        <v>0</v>
      </c>
      <c r="U216" s="443">
        <f>IF( $F216=0,0,((($F216/$E216)*'PLAN DE ADQUISICIONES'!R$86)*($G216/$F216)))</f>
        <v>0</v>
      </c>
      <c r="V216" s="441">
        <f>IF( $F216=0,0,((($F216/$E216)*'PLAN DE ADQUISICIONES'!S$86)*($G216/$F216)))</f>
        <v>0</v>
      </c>
      <c r="W216" s="441">
        <f>IF( $F216=0,0,((($F216/$E216)*'PLAN DE ADQUISICIONES'!T$86)*($G216/$F216)))</f>
        <v>0</v>
      </c>
      <c r="X216" s="441">
        <f>IF( $F216=0,0,((($F216/$E216)*'PLAN DE ADQUISICIONES'!U$86)*($G216/$F216)))</f>
        <v>0</v>
      </c>
      <c r="Y216" s="441">
        <f>IF( $F216=0,0,((($F216/$E216)*'PLAN DE ADQUISICIONES'!V$86)*($G216/$F216)))</f>
        <v>0</v>
      </c>
      <c r="Z216" s="441">
        <f>IF( $F216=0,0,((($F216/$E216)*'PLAN DE ADQUISICIONES'!W$86)*($G216/$F216)))</f>
        <v>0</v>
      </c>
      <c r="AA216" s="441">
        <f>IF( $F216=0,0,((($F216/$E216)*'PLAN DE ADQUISICIONES'!X$86)*($G216/$F216)))</f>
        <v>0</v>
      </c>
      <c r="AB216" s="441">
        <f>IF( $F216=0,0,((($F216/$E216)*'PLAN DE ADQUISICIONES'!Y$86)*($G216/$F216)))</f>
        <v>0</v>
      </c>
      <c r="AC216" s="441">
        <f>IF( $F216=0,0,((($F216/$E216)*'PLAN DE ADQUISICIONES'!Z$86)*($G216/$F216)))</f>
        <v>0</v>
      </c>
      <c r="AD216" s="441">
        <f>IF( $F216=0,0,((($F216/$E216)*'PLAN DE ADQUISICIONES'!AA$86)*($G216/$F216)))</f>
        <v>0</v>
      </c>
      <c r="AE216" s="441">
        <f>IF( $F216=0,0,((($F216/$E216)*'PLAN DE ADQUISICIONES'!AB$86)*($G216/$F216)))</f>
        <v>0</v>
      </c>
      <c r="AF216" s="441">
        <f>IF( $F216=0,0,((($F216/$E216)*'PLAN DE ADQUISICIONES'!AC$86)*($G216/$F216)))</f>
        <v>0</v>
      </c>
      <c r="AG216" s="423">
        <f t="shared" si="62"/>
        <v>0</v>
      </c>
      <c r="AH216" s="444">
        <f>IF( $F216=0,0,((($F216/$E216)*'PLAN DE ADQUISICIONES'!AD$86)*($G216/$F216)))</f>
        <v>0</v>
      </c>
      <c r="AI216" s="441">
        <f>IF( $F216=0,0,((($F216/$E216)*'PLAN DE ADQUISICIONES'!AE$86)*($G216/$F216)))</f>
        <v>0</v>
      </c>
      <c r="AJ216" s="441">
        <f>IF( $F216=0,0,((($F216/$E216)*'PLAN DE ADQUISICIONES'!AF$86)*($G216/$F216)))</f>
        <v>0</v>
      </c>
      <c r="AK216" s="441">
        <f>IF( $F216=0,0,((($F216/$E216)*'PLAN DE ADQUISICIONES'!AG$86)*($G216/$F216)))</f>
        <v>0</v>
      </c>
      <c r="AL216" s="441">
        <f>IF( $F216=0,0,((($F216/$E216)*'PLAN DE ADQUISICIONES'!AH$86)*($G216/$F216)))</f>
        <v>0</v>
      </c>
      <c r="AM216" s="441">
        <f>IF( $F216=0,0,((($F216/$E216)*'PLAN DE ADQUISICIONES'!AI$86)*($G216/$F216)))</f>
        <v>0</v>
      </c>
      <c r="AN216" s="441">
        <f>IF( $F216=0,0,((($F216/$E216)*'PLAN DE ADQUISICIONES'!AJ$86)*($G216/$F216)))</f>
        <v>0</v>
      </c>
      <c r="AO216" s="441">
        <f>IF( $F216=0,0,((($F216/$E216)*'PLAN DE ADQUISICIONES'!AK$86)*($G216/$F216)))</f>
        <v>0</v>
      </c>
      <c r="AP216" s="441">
        <f>IF( $F216=0,0,((($F216/$E216)*'PLAN DE ADQUISICIONES'!AL$86)*($G216/$F216)))</f>
        <v>0</v>
      </c>
      <c r="AQ216" s="441">
        <f>IF( $F216=0,0,((($F216/$E216)*'PLAN DE ADQUISICIONES'!AM$86)*($G216/$F216)))</f>
        <v>0</v>
      </c>
      <c r="AR216" s="441">
        <f>IF( $F216=0,0,((($F216/$E216)*'PLAN DE ADQUISICIONES'!AN$86)*($G216/$F216)))</f>
        <v>0</v>
      </c>
      <c r="AS216" s="441">
        <f>IF( $F216=0,0,((($F216/$E216)*'PLAN DE ADQUISICIONES'!AO$86)*($G216/$F216)))</f>
        <v>0</v>
      </c>
      <c r="AT216" s="423">
        <f t="shared" si="63"/>
        <v>0</v>
      </c>
      <c r="AU216" s="426">
        <f t="shared" si="64"/>
        <v>0</v>
      </c>
      <c r="AV216" s="392">
        <f t="shared" si="59"/>
        <v>0</v>
      </c>
    </row>
    <row r="217" spans="2:48" s="60" customFormat="1" ht="13.5" x14ac:dyDescent="0.25">
      <c r="B217" s="416" t="str">
        <f>'FORMATO COSTEO C6'!C35</f>
        <v>6.2.6</v>
      </c>
      <c r="C217" s="439">
        <f>'FORMATO COSTEO C6'!B35</f>
        <v>0</v>
      </c>
      <c r="D217" s="428" t="str">
        <f>'FORMATO COSTEO C6'!D35</f>
        <v>Unidad medida</v>
      </c>
      <c r="E217" s="530">
        <f>'FORMATO COSTEO C6'!E35</f>
        <v>0</v>
      </c>
      <c r="F217" s="441">
        <f>'FORMATO COSTEO C6'!G35</f>
        <v>0</v>
      </c>
      <c r="G217" s="565">
        <f>'FORMATO COSTEO C6'!O35</f>
        <v>0</v>
      </c>
      <c r="H217" s="444">
        <f>IF( $F217=0,0,((($F217/$E217)*'PLAN DE ADQUISICIONES'!F$87)*($G217/$F217)))</f>
        <v>0</v>
      </c>
      <c r="I217" s="441">
        <f>IF( $F217=0,0,((($F217/$E217)*'PLAN DE ADQUISICIONES'!G$87)*($G217/$F217)))</f>
        <v>0</v>
      </c>
      <c r="J217" s="441">
        <f>IF( $F217=0,0,((($F217/$E217)*'PLAN DE ADQUISICIONES'!H$87)*($G217/$F217)))</f>
        <v>0</v>
      </c>
      <c r="K217" s="441">
        <f>IF( $F217=0,0,((($F217/$E217)*'PLAN DE ADQUISICIONES'!I$87)*($G217/$F217)))</f>
        <v>0</v>
      </c>
      <c r="L217" s="441">
        <f>IF( $F217=0,0,((($F217/$E217)*'PLAN DE ADQUISICIONES'!J$87)*($G217/$F217)))</f>
        <v>0</v>
      </c>
      <c r="M217" s="441">
        <f>IF( $F217=0,0,((($F217/$E217)*'PLAN DE ADQUISICIONES'!K$87)*($G217/$F217)))</f>
        <v>0</v>
      </c>
      <c r="N217" s="441">
        <f>IF( $F217=0,0,((($F217/$E217)*'PLAN DE ADQUISICIONES'!L$87)*($G217/$F217)))</f>
        <v>0</v>
      </c>
      <c r="O217" s="441">
        <f>IF( $F217=0,0,((($F217/$E217)*'PLAN DE ADQUISICIONES'!M$87)*($G217/$F217)))</f>
        <v>0</v>
      </c>
      <c r="P217" s="441">
        <f>IF( $F217=0,0,((($F217/$E217)*'PLAN DE ADQUISICIONES'!N$87)*($G217/$F217)))</f>
        <v>0</v>
      </c>
      <c r="Q217" s="441">
        <f>IF( $F217=0,0,((($F217/$E217)*'PLAN DE ADQUISICIONES'!O$87)*($G217/$F217)))</f>
        <v>0</v>
      </c>
      <c r="R217" s="441">
        <f>IF( $F217=0,0,((($F217/$E217)*'PLAN DE ADQUISICIONES'!P$87)*($G217/$F217)))</f>
        <v>0</v>
      </c>
      <c r="S217" s="441">
        <f>IF( $F217=0,0,((($F217/$E217)*'PLAN DE ADQUISICIONES'!Q$87)*($G217/$F217)))</f>
        <v>0</v>
      </c>
      <c r="T217" s="421">
        <f t="shared" si="61"/>
        <v>0</v>
      </c>
      <c r="U217" s="443">
        <f>IF( $F217=0,0,((($F217/$E217)*'PLAN DE ADQUISICIONES'!R$87)*($G217/$F217)))</f>
        <v>0</v>
      </c>
      <c r="V217" s="441">
        <f>IF( $F217=0,0,((($F217/$E217)*'PLAN DE ADQUISICIONES'!S$87)*($G217/$F217)))</f>
        <v>0</v>
      </c>
      <c r="W217" s="441">
        <f>IF( $F217=0,0,((($F217/$E217)*'PLAN DE ADQUISICIONES'!T$87)*($G217/$F217)))</f>
        <v>0</v>
      </c>
      <c r="X217" s="441">
        <f>IF( $F217=0,0,((($F217/$E217)*'PLAN DE ADQUISICIONES'!U$87)*($G217/$F217)))</f>
        <v>0</v>
      </c>
      <c r="Y217" s="441">
        <f>IF( $F217=0,0,((($F217/$E217)*'PLAN DE ADQUISICIONES'!V$87)*($G217/$F217)))</f>
        <v>0</v>
      </c>
      <c r="Z217" s="441">
        <f>IF( $F217=0,0,((($F217/$E217)*'PLAN DE ADQUISICIONES'!W$87)*($G217/$F217)))</f>
        <v>0</v>
      </c>
      <c r="AA217" s="441">
        <f>IF( $F217=0,0,((($F217/$E217)*'PLAN DE ADQUISICIONES'!X$87)*($G217/$F217)))</f>
        <v>0</v>
      </c>
      <c r="AB217" s="441">
        <f>IF( $F217=0,0,((($F217/$E217)*'PLAN DE ADQUISICIONES'!Y$87)*($G217/$F217)))</f>
        <v>0</v>
      </c>
      <c r="AC217" s="441">
        <f>IF( $F217=0,0,((($F217/$E217)*'PLAN DE ADQUISICIONES'!Z$87)*($G217/$F217)))</f>
        <v>0</v>
      </c>
      <c r="AD217" s="441">
        <f>IF( $F217=0,0,((($F217/$E217)*'PLAN DE ADQUISICIONES'!AA$87)*($G217/$F217)))</f>
        <v>0</v>
      </c>
      <c r="AE217" s="441">
        <f>IF( $F217=0,0,((($F217/$E217)*'PLAN DE ADQUISICIONES'!AB$87)*($G217/$F217)))</f>
        <v>0</v>
      </c>
      <c r="AF217" s="441">
        <f>IF( $F217=0,0,((($F217/$E217)*'PLAN DE ADQUISICIONES'!AC$87)*($G217/$F217)))</f>
        <v>0</v>
      </c>
      <c r="AG217" s="423">
        <f t="shared" si="62"/>
        <v>0</v>
      </c>
      <c r="AH217" s="444">
        <f>IF( $F217=0,0,((($F217/$E217)*'PLAN DE ADQUISICIONES'!AD$87)*($G217/$F217)))</f>
        <v>0</v>
      </c>
      <c r="AI217" s="441">
        <f>IF( $F217=0,0,((($F217/$E217)*'PLAN DE ADQUISICIONES'!AE$87)*($G217/$F217)))</f>
        <v>0</v>
      </c>
      <c r="AJ217" s="441">
        <f>IF( $F217=0,0,((($F217/$E217)*'PLAN DE ADQUISICIONES'!AF$87)*($G217/$F217)))</f>
        <v>0</v>
      </c>
      <c r="AK217" s="441">
        <f>IF( $F217=0,0,((($F217/$E217)*'PLAN DE ADQUISICIONES'!AG$87)*($G217/$F217)))</f>
        <v>0</v>
      </c>
      <c r="AL217" s="441">
        <f>IF( $F217=0,0,((($F217/$E217)*'PLAN DE ADQUISICIONES'!AH$87)*($G217/$F217)))</f>
        <v>0</v>
      </c>
      <c r="AM217" s="441">
        <f>IF( $F217=0,0,((($F217/$E217)*'PLAN DE ADQUISICIONES'!AI$87)*($G217/$F217)))</f>
        <v>0</v>
      </c>
      <c r="AN217" s="441">
        <f>IF( $F217=0,0,((($F217/$E217)*'PLAN DE ADQUISICIONES'!AJ$87)*($G217/$F217)))</f>
        <v>0</v>
      </c>
      <c r="AO217" s="441">
        <f>IF( $F217=0,0,((($F217/$E217)*'PLAN DE ADQUISICIONES'!AK$87)*($G217/$F217)))</f>
        <v>0</v>
      </c>
      <c r="AP217" s="441">
        <f>IF( $F217=0,0,((($F217/$E217)*'PLAN DE ADQUISICIONES'!AL$87)*($G217/$F217)))</f>
        <v>0</v>
      </c>
      <c r="AQ217" s="441">
        <f>IF( $F217=0,0,((($F217/$E217)*'PLAN DE ADQUISICIONES'!AM$87)*($G217/$F217)))</f>
        <v>0</v>
      </c>
      <c r="AR217" s="441">
        <f>IF( $F217=0,0,((($F217/$E217)*'PLAN DE ADQUISICIONES'!AN$87)*($G217/$F217)))</f>
        <v>0</v>
      </c>
      <c r="AS217" s="441">
        <f>IF( $F217=0,0,((($F217/$E217)*'PLAN DE ADQUISICIONES'!AO$87)*($G217/$F217)))</f>
        <v>0</v>
      </c>
      <c r="AT217" s="423">
        <f t="shared" si="63"/>
        <v>0</v>
      </c>
      <c r="AU217" s="426">
        <f t="shared" si="64"/>
        <v>0</v>
      </c>
      <c r="AV217" s="392">
        <f t="shared" si="59"/>
        <v>0</v>
      </c>
    </row>
    <row r="218" spans="2:48" s="60" customFormat="1" ht="13.5" x14ac:dyDescent="0.25">
      <c r="B218" s="416" t="str">
        <f>'FORMATO COSTEO C6'!C36</f>
        <v>6.2.7</v>
      </c>
      <c r="C218" s="439">
        <f>'FORMATO COSTEO C6'!B36</f>
        <v>0</v>
      </c>
      <c r="D218" s="428" t="str">
        <f>'FORMATO COSTEO C6'!D36</f>
        <v>Unidad medida</v>
      </c>
      <c r="E218" s="530">
        <f>'FORMATO COSTEO C6'!E36</f>
        <v>0</v>
      </c>
      <c r="F218" s="441">
        <f>'FORMATO COSTEO C6'!G36</f>
        <v>0</v>
      </c>
      <c r="G218" s="565">
        <f>'FORMATO COSTEO C6'!O36</f>
        <v>0</v>
      </c>
      <c r="H218" s="444">
        <f>IF( $F218=0,0,((($F218/$E218)*'PLAN DE ADQUISICIONES'!F$88)*($G218/$F218)))</f>
        <v>0</v>
      </c>
      <c r="I218" s="441">
        <f>IF( $F218=0,0,((($F218/$E218)*'PLAN DE ADQUISICIONES'!G$88)*($G218/$F218)))</f>
        <v>0</v>
      </c>
      <c r="J218" s="441">
        <f>IF( $F218=0,0,((($F218/$E218)*'PLAN DE ADQUISICIONES'!H$88)*($G218/$F218)))</f>
        <v>0</v>
      </c>
      <c r="K218" s="441">
        <f>IF( $F218=0,0,((($F218/$E218)*'PLAN DE ADQUISICIONES'!I$88)*($G218/$F218)))</f>
        <v>0</v>
      </c>
      <c r="L218" s="441">
        <f>IF( $F218=0,0,((($F218/$E218)*'PLAN DE ADQUISICIONES'!J$88)*($G218/$F218)))</f>
        <v>0</v>
      </c>
      <c r="M218" s="441">
        <f>IF( $F218=0,0,((($F218/$E218)*'PLAN DE ADQUISICIONES'!K$88)*($G218/$F218)))</f>
        <v>0</v>
      </c>
      <c r="N218" s="441">
        <f>IF( $F218=0,0,((($F218/$E218)*'PLAN DE ADQUISICIONES'!L$88)*($G218/$F218)))</f>
        <v>0</v>
      </c>
      <c r="O218" s="441">
        <f>IF( $F218=0,0,((($F218/$E218)*'PLAN DE ADQUISICIONES'!M$88)*($G218/$F218)))</f>
        <v>0</v>
      </c>
      <c r="P218" s="441">
        <f>IF( $F218=0,0,((($F218/$E218)*'PLAN DE ADQUISICIONES'!N$88)*($G218/$F218)))</f>
        <v>0</v>
      </c>
      <c r="Q218" s="441">
        <f>IF( $F218=0,0,((($F218/$E218)*'PLAN DE ADQUISICIONES'!O$88)*($G218/$F218)))</f>
        <v>0</v>
      </c>
      <c r="R218" s="441">
        <f>IF( $F218=0,0,((($F218/$E218)*'PLAN DE ADQUISICIONES'!P$88)*($G218/$F218)))</f>
        <v>0</v>
      </c>
      <c r="S218" s="441">
        <f>IF( $F218=0,0,((($F218/$E218)*'PLAN DE ADQUISICIONES'!Q$88)*($G218/$F218)))</f>
        <v>0</v>
      </c>
      <c r="T218" s="421">
        <f t="shared" si="61"/>
        <v>0</v>
      </c>
      <c r="U218" s="443">
        <f>IF( $F218=0,0,((($F218/$E218)*'PLAN DE ADQUISICIONES'!R$88)*($G218/$F218)))</f>
        <v>0</v>
      </c>
      <c r="V218" s="441">
        <f>IF( $F218=0,0,((($F218/$E218)*'PLAN DE ADQUISICIONES'!S$88)*($G218/$F218)))</f>
        <v>0</v>
      </c>
      <c r="W218" s="441">
        <f>IF( $F218=0,0,((($F218/$E218)*'PLAN DE ADQUISICIONES'!T$88)*($G218/$F218)))</f>
        <v>0</v>
      </c>
      <c r="X218" s="441">
        <f>IF( $F218=0,0,((($F218/$E218)*'PLAN DE ADQUISICIONES'!U$88)*($G218/$F218)))</f>
        <v>0</v>
      </c>
      <c r="Y218" s="441">
        <f>IF( $F218=0,0,((($F218/$E218)*'PLAN DE ADQUISICIONES'!V$88)*($G218/$F218)))</f>
        <v>0</v>
      </c>
      <c r="Z218" s="441">
        <f>IF( $F218=0,0,((($F218/$E218)*'PLAN DE ADQUISICIONES'!W$88)*($G218/$F218)))</f>
        <v>0</v>
      </c>
      <c r="AA218" s="441">
        <f>IF( $F218=0,0,((($F218/$E218)*'PLAN DE ADQUISICIONES'!X$88)*($G218/$F218)))</f>
        <v>0</v>
      </c>
      <c r="AB218" s="441">
        <f>IF( $F218=0,0,((($F218/$E218)*'PLAN DE ADQUISICIONES'!Y$88)*($G218/$F218)))</f>
        <v>0</v>
      </c>
      <c r="AC218" s="441">
        <f>IF( $F218=0,0,((($F218/$E218)*'PLAN DE ADQUISICIONES'!Z$88)*($G218/$F218)))</f>
        <v>0</v>
      </c>
      <c r="AD218" s="441">
        <f>IF( $F218=0,0,((($F218/$E218)*'PLAN DE ADQUISICIONES'!AA$88)*($G218/$F218)))</f>
        <v>0</v>
      </c>
      <c r="AE218" s="441">
        <f>IF( $F218=0,0,((($F218/$E218)*'PLAN DE ADQUISICIONES'!AB$88)*($G218/$F218)))</f>
        <v>0</v>
      </c>
      <c r="AF218" s="441">
        <f>IF( $F218=0,0,((($F218/$E218)*'PLAN DE ADQUISICIONES'!AC$88)*($G218/$F218)))</f>
        <v>0</v>
      </c>
      <c r="AG218" s="423">
        <f t="shared" si="62"/>
        <v>0</v>
      </c>
      <c r="AH218" s="444">
        <f>IF( $F218=0,0,((($F218/$E218)*'PLAN DE ADQUISICIONES'!AD$88)*($G218/$F218)))</f>
        <v>0</v>
      </c>
      <c r="AI218" s="441">
        <f>IF( $F218=0,0,((($F218/$E218)*'PLAN DE ADQUISICIONES'!AE$88)*($G218/$F218)))</f>
        <v>0</v>
      </c>
      <c r="AJ218" s="441">
        <f>IF( $F218=0,0,((($F218/$E218)*'PLAN DE ADQUISICIONES'!AF$88)*($G218/$F218)))</f>
        <v>0</v>
      </c>
      <c r="AK218" s="441">
        <f>IF( $F218=0,0,((($F218/$E218)*'PLAN DE ADQUISICIONES'!AG$88)*($G218/$F218)))</f>
        <v>0</v>
      </c>
      <c r="AL218" s="441">
        <f>IF( $F218=0,0,((($F218/$E218)*'PLAN DE ADQUISICIONES'!AH$88)*($G218/$F218)))</f>
        <v>0</v>
      </c>
      <c r="AM218" s="441">
        <f>IF( $F218=0,0,((($F218/$E218)*'PLAN DE ADQUISICIONES'!AI$88)*($G218/$F218)))</f>
        <v>0</v>
      </c>
      <c r="AN218" s="441">
        <f>IF( $F218=0,0,((($F218/$E218)*'PLAN DE ADQUISICIONES'!AJ$88)*($G218/$F218)))</f>
        <v>0</v>
      </c>
      <c r="AO218" s="441">
        <f>IF( $F218=0,0,((($F218/$E218)*'PLAN DE ADQUISICIONES'!AK$88)*($G218/$F218)))</f>
        <v>0</v>
      </c>
      <c r="AP218" s="441">
        <f>IF( $F218=0,0,((($F218/$E218)*'PLAN DE ADQUISICIONES'!AL$88)*($G218/$F218)))</f>
        <v>0</v>
      </c>
      <c r="AQ218" s="441">
        <f>IF( $F218=0,0,((($F218/$E218)*'PLAN DE ADQUISICIONES'!AM$88)*($G218/$F218)))</f>
        <v>0</v>
      </c>
      <c r="AR218" s="441">
        <f>IF( $F218=0,0,((($F218/$E218)*'PLAN DE ADQUISICIONES'!AN$88)*($G218/$F218)))</f>
        <v>0</v>
      </c>
      <c r="AS218" s="441">
        <f>IF( $F218=0,0,((($F218/$E218)*'PLAN DE ADQUISICIONES'!AO$88)*($G218/$F218)))</f>
        <v>0</v>
      </c>
      <c r="AT218" s="423">
        <f t="shared" si="63"/>
        <v>0</v>
      </c>
      <c r="AU218" s="426">
        <f t="shared" si="64"/>
        <v>0</v>
      </c>
      <c r="AV218" s="392">
        <f t="shared" si="59"/>
        <v>0</v>
      </c>
    </row>
    <row r="219" spans="2:48" s="60" customFormat="1" ht="13.5" x14ac:dyDescent="0.25">
      <c r="B219" s="416" t="str">
        <f>'FORMATO COSTEO C6'!C37</f>
        <v>6.2.8</v>
      </c>
      <c r="C219" s="439">
        <f>'FORMATO COSTEO C6'!B37</f>
        <v>0</v>
      </c>
      <c r="D219" s="428" t="str">
        <f>'FORMATO COSTEO C6'!D37</f>
        <v>Unidad medida</v>
      </c>
      <c r="E219" s="530">
        <f>'FORMATO COSTEO C6'!E37</f>
        <v>0</v>
      </c>
      <c r="F219" s="441">
        <f>'FORMATO COSTEO C6'!G37</f>
        <v>0</v>
      </c>
      <c r="G219" s="565">
        <f>'FORMATO COSTEO C6'!O37</f>
        <v>0</v>
      </c>
      <c r="H219" s="444">
        <f>IF( $F219=0,0,((($F219/$E219)*'PLAN DE ADQUISICIONES'!F$89)*($G219/$F219)))</f>
        <v>0</v>
      </c>
      <c r="I219" s="441">
        <f>IF( $F219=0,0,((($F219/$E219)*'PLAN DE ADQUISICIONES'!G$89)*($G219/$F219)))</f>
        <v>0</v>
      </c>
      <c r="J219" s="441">
        <f>IF( $F219=0,0,((($F219/$E219)*'PLAN DE ADQUISICIONES'!H$89)*($G219/$F219)))</f>
        <v>0</v>
      </c>
      <c r="K219" s="441">
        <f>IF( $F219=0,0,((($F219/$E219)*'PLAN DE ADQUISICIONES'!I$89)*($G219/$F219)))</f>
        <v>0</v>
      </c>
      <c r="L219" s="441">
        <f>IF( $F219=0,0,((($F219/$E219)*'PLAN DE ADQUISICIONES'!J$89)*($G219/$F219)))</f>
        <v>0</v>
      </c>
      <c r="M219" s="441">
        <f>IF( $F219=0,0,((($F219/$E219)*'PLAN DE ADQUISICIONES'!K$89)*($G219/$F219)))</f>
        <v>0</v>
      </c>
      <c r="N219" s="441">
        <f>IF( $F219=0,0,((($F219/$E219)*'PLAN DE ADQUISICIONES'!L$89)*($G219/$F219)))</f>
        <v>0</v>
      </c>
      <c r="O219" s="441">
        <f>IF( $F219=0,0,((($F219/$E219)*'PLAN DE ADQUISICIONES'!M$89)*($G219/$F219)))</f>
        <v>0</v>
      </c>
      <c r="P219" s="441">
        <f>IF( $F219=0,0,((($F219/$E219)*'PLAN DE ADQUISICIONES'!N$89)*($G219/$F219)))</f>
        <v>0</v>
      </c>
      <c r="Q219" s="441">
        <f>IF( $F219=0,0,((($F219/$E219)*'PLAN DE ADQUISICIONES'!O$89)*($G219/$F219)))</f>
        <v>0</v>
      </c>
      <c r="R219" s="441">
        <f>IF( $F219=0,0,((($F219/$E219)*'PLAN DE ADQUISICIONES'!P$89)*($G219/$F219)))</f>
        <v>0</v>
      </c>
      <c r="S219" s="441">
        <f>IF( $F219=0,0,((($F219/$E219)*'PLAN DE ADQUISICIONES'!Q$89)*($G219/$F219)))</f>
        <v>0</v>
      </c>
      <c r="T219" s="421">
        <f t="shared" si="61"/>
        <v>0</v>
      </c>
      <c r="U219" s="443">
        <f>IF( $F219=0,0,((($F219/$E219)*'PLAN DE ADQUISICIONES'!R$89)*($G219/$F219)))</f>
        <v>0</v>
      </c>
      <c r="V219" s="441">
        <f>IF( $F219=0,0,((($F219/$E219)*'PLAN DE ADQUISICIONES'!S$89)*($G219/$F219)))</f>
        <v>0</v>
      </c>
      <c r="W219" s="441">
        <f>IF( $F219=0,0,((($F219/$E219)*'PLAN DE ADQUISICIONES'!T$89)*($G219/$F219)))</f>
        <v>0</v>
      </c>
      <c r="X219" s="441">
        <f>IF( $F219=0,0,((($F219/$E219)*'PLAN DE ADQUISICIONES'!U$89)*($G219/$F219)))</f>
        <v>0</v>
      </c>
      <c r="Y219" s="441">
        <f>IF( $F219=0,0,((($F219/$E219)*'PLAN DE ADQUISICIONES'!V$89)*($G219/$F219)))</f>
        <v>0</v>
      </c>
      <c r="Z219" s="441">
        <f>IF( $F219=0,0,((($F219/$E219)*'PLAN DE ADQUISICIONES'!W$89)*($G219/$F219)))</f>
        <v>0</v>
      </c>
      <c r="AA219" s="441">
        <f>IF( $F219=0,0,((($F219/$E219)*'PLAN DE ADQUISICIONES'!X$89)*($G219/$F219)))</f>
        <v>0</v>
      </c>
      <c r="AB219" s="441">
        <f>IF( $F219=0,0,((($F219/$E219)*'PLAN DE ADQUISICIONES'!Y$89)*($G219/$F219)))</f>
        <v>0</v>
      </c>
      <c r="AC219" s="441">
        <f>IF( $F219=0,0,((($F219/$E219)*'PLAN DE ADQUISICIONES'!Z$89)*($G219/$F219)))</f>
        <v>0</v>
      </c>
      <c r="AD219" s="441">
        <f>IF( $F219=0,0,((($F219/$E219)*'PLAN DE ADQUISICIONES'!AA$89)*($G219/$F219)))</f>
        <v>0</v>
      </c>
      <c r="AE219" s="441">
        <f>IF( $F219=0,0,((($F219/$E219)*'PLAN DE ADQUISICIONES'!AB$89)*($G219/$F219)))</f>
        <v>0</v>
      </c>
      <c r="AF219" s="441">
        <f>IF( $F219=0,0,((($F219/$E219)*'PLAN DE ADQUISICIONES'!AC$89)*($G219/$F219)))</f>
        <v>0</v>
      </c>
      <c r="AG219" s="423">
        <f t="shared" si="62"/>
        <v>0</v>
      </c>
      <c r="AH219" s="444">
        <f>IF( $F219=0,0,((($F219/$E219)*'PLAN DE ADQUISICIONES'!AD$89)*($G219/$F219)))</f>
        <v>0</v>
      </c>
      <c r="AI219" s="441">
        <f>IF( $F219=0,0,((($F219/$E219)*'PLAN DE ADQUISICIONES'!AE$89)*($G219/$F219)))</f>
        <v>0</v>
      </c>
      <c r="AJ219" s="441">
        <f>IF( $F219=0,0,((($F219/$E219)*'PLAN DE ADQUISICIONES'!AF$89)*($G219/$F219)))</f>
        <v>0</v>
      </c>
      <c r="AK219" s="441">
        <f>IF( $F219=0,0,((($F219/$E219)*'PLAN DE ADQUISICIONES'!AG$89)*($G219/$F219)))</f>
        <v>0</v>
      </c>
      <c r="AL219" s="441">
        <f>IF( $F219=0,0,((($F219/$E219)*'PLAN DE ADQUISICIONES'!AH$89)*($G219/$F219)))</f>
        <v>0</v>
      </c>
      <c r="AM219" s="441">
        <f>IF( $F219=0,0,((($F219/$E219)*'PLAN DE ADQUISICIONES'!AI$89)*($G219/$F219)))</f>
        <v>0</v>
      </c>
      <c r="AN219" s="441">
        <f>IF( $F219=0,0,((($F219/$E219)*'PLAN DE ADQUISICIONES'!AJ$89)*($G219/$F219)))</f>
        <v>0</v>
      </c>
      <c r="AO219" s="441">
        <f>IF( $F219=0,0,((($F219/$E219)*'PLAN DE ADQUISICIONES'!AK$89)*($G219/$F219)))</f>
        <v>0</v>
      </c>
      <c r="AP219" s="441">
        <f>IF( $F219=0,0,((($F219/$E219)*'PLAN DE ADQUISICIONES'!AL$89)*($G219/$F219)))</f>
        <v>0</v>
      </c>
      <c r="AQ219" s="441">
        <f>IF( $F219=0,0,((($F219/$E219)*'PLAN DE ADQUISICIONES'!AM$89)*($G219/$F219)))</f>
        <v>0</v>
      </c>
      <c r="AR219" s="441">
        <f>IF( $F219=0,0,((($F219/$E219)*'PLAN DE ADQUISICIONES'!AN$89)*($G219/$F219)))</f>
        <v>0</v>
      </c>
      <c r="AS219" s="441">
        <f>IF( $F219=0,0,((($F219/$E219)*'PLAN DE ADQUISICIONES'!AO$89)*($G219/$F219)))</f>
        <v>0</v>
      </c>
      <c r="AT219" s="423">
        <f t="shared" si="63"/>
        <v>0</v>
      </c>
      <c r="AU219" s="426">
        <f t="shared" si="64"/>
        <v>0</v>
      </c>
      <c r="AV219" s="392">
        <f t="shared" si="59"/>
        <v>0</v>
      </c>
    </row>
    <row r="220" spans="2:48" s="60" customFormat="1" ht="13.5" x14ac:dyDescent="0.25">
      <c r="B220" s="416" t="str">
        <f>'FORMATO COSTEO C6'!C38</f>
        <v>6.2.9</v>
      </c>
      <c r="C220" s="439">
        <f>'FORMATO COSTEO C6'!B38</f>
        <v>0</v>
      </c>
      <c r="D220" s="428" t="str">
        <f>'FORMATO COSTEO C6'!D38</f>
        <v>Unidad medida</v>
      </c>
      <c r="E220" s="530">
        <f>'FORMATO COSTEO C6'!E38</f>
        <v>0</v>
      </c>
      <c r="F220" s="441">
        <f>'FORMATO COSTEO C6'!G38</f>
        <v>0</v>
      </c>
      <c r="G220" s="565">
        <f>'FORMATO COSTEO C6'!O38</f>
        <v>0</v>
      </c>
      <c r="H220" s="444">
        <f>IF( $F220=0,0,((($F220/$E220)*'PLAN DE ADQUISICIONES'!F$90)*($G220/$F220)))</f>
        <v>0</v>
      </c>
      <c r="I220" s="441">
        <f>IF( $F220=0,0,((($F220/$E220)*'PLAN DE ADQUISICIONES'!G$90)*($G220/$F220)))</f>
        <v>0</v>
      </c>
      <c r="J220" s="441">
        <f>IF( $F220=0,0,((($F220/$E220)*'PLAN DE ADQUISICIONES'!H$90)*($G220/$F220)))</f>
        <v>0</v>
      </c>
      <c r="K220" s="441">
        <f>IF( $F220=0,0,((($F220/$E220)*'PLAN DE ADQUISICIONES'!I$90)*($G220/$F220)))</f>
        <v>0</v>
      </c>
      <c r="L220" s="441">
        <f>IF( $F220=0,0,((($F220/$E220)*'PLAN DE ADQUISICIONES'!J$90)*($G220/$F220)))</f>
        <v>0</v>
      </c>
      <c r="M220" s="441">
        <f>IF( $F220=0,0,((($F220/$E220)*'PLAN DE ADQUISICIONES'!K$90)*($G220/$F220)))</f>
        <v>0</v>
      </c>
      <c r="N220" s="441">
        <f>IF( $F220=0,0,((($F220/$E220)*'PLAN DE ADQUISICIONES'!L$90)*($G220/$F220)))</f>
        <v>0</v>
      </c>
      <c r="O220" s="441">
        <f>IF( $F220=0,0,((($F220/$E220)*'PLAN DE ADQUISICIONES'!M$90)*($G220/$F220)))</f>
        <v>0</v>
      </c>
      <c r="P220" s="441">
        <f>IF( $F220=0,0,((($F220/$E220)*'PLAN DE ADQUISICIONES'!N$90)*($G220/$F220)))</f>
        <v>0</v>
      </c>
      <c r="Q220" s="441">
        <f>IF( $F220=0,0,((($F220/$E220)*'PLAN DE ADQUISICIONES'!O$90)*($G220/$F220)))</f>
        <v>0</v>
      </c>
      <c r="R220" s="441">
        <f>IF( $F220=0,0,((($F220/$E220)*'PLAN DE ADQUISICIONES'!P$90)*($G220/$F220)))</f>
        <v>0</v>
      </c>
      <c r="S220" s="441">
        <f>IF( $F220=0,0,((($F220/$E220)*'PLAN DE ADQUISICIONES'!Q$90)*($G220/$F220)))</f>
        <v>0</v>
      </c>
      <c r="T220" s="421">
        <f t="shared" si="61"/>
        <v>0</v>
      </c>
      <c r="U220" s="443">
        <f>IF( $F220=0,0,((($F220/$E220)*'PLAN DE ADQUISICIONES'!R$90)*($G220/$F220)))</f>
        <v>0</v>
      </c>
      <c r="V220" s="441">
        <f>IF( $F220=0,0,((($F220/$E220)*'PLAN DE ADQUISICIONES'!S$90)*($G220/$F220)))</f>
        <v>0</v>
      </c>
      <c r="W220" s="441">
        <f>IF( $F220=0,0,((($F220/$E220)*'PLAN DE ADQUISICIONES'!T$90)*($G220/$F220)))</f>
        <v>0</v>
      </c>
      <c r="X220" s="441">
        <f>IF( $F220=0,0,((($F220/$E220)*'PLAN DE ADQUISICIONES'!U$90)*($G220/$F220)))</f>
        <v>0</v>
      </c>
      <c r="Y220" s="441">
        <f>IF( $F220=0,0,((($F220/$E220)*'PLAN DE ADQUISICIONES'!V$90)*($G220/$F220)))</f>
        <v>0</v>
      </c>
      <c r="Z220" s="441">
        <f>IF( $F220=0,0,((($F220/$E220)*'PLAN DE ADQUISICIONES'!W$90)*($G220/$F220)))</f>
        <v>0</v>
      </c>
      <c r="AA220" s="441">
        <f>IF( $F220=0,0,((($F220/$E220)*'PLAN DE ADQUISICIONES'!X$90)*($G220/$F220)))</f>
        <v>0</v>
      </c>
      <c r="AB220" s="441">
        <f>IF( $F220=0,0,((($F220/$E220)*'PLAN DE ADQUISICIONES'!Y$90)*($G220/$F220)))</f>
        <v>0</v>
      </c>
      <c r="AC220" s="441">
        <f>IF( $F220=0,0,((($F220/$E220)*'PLAN DE ADQUISICIONES'!Z$90)*($G220/$F220)))</f>
        <v>0</v>
      </c>
      <c r="AD220" s="441">
        <f>IF( $F220=0,0,((($F220/$E220)*'PLAN DE ADQUISICIONES'!AA$90)*($G220/$F220)))</f>
        <v>0</v>
      </c>
      <c r="AE220" s="441">
        <f>IF( $F220=0,0,((($F220/$E220)*'PLAN DE ADQUISICIONES'!AB$90)*($G220/$F220)))</f>
        <v>0</v>
      </c>
      <c r="AF220" s="441">
        <f>IF( $F220=0,0,((($F220/$E220)*'PLAN DE ADQUISICIONES'!AC$90)*($G220/$F220)))</f>
        <v>0</v>
      </c>
      <c r="AG220" s="423">
        <f t="shared" si="62"/>
        <v>0</v>
      </c>
      <c r="AH220" s="444">
        <f>IF( $F220=0,0,((($F220/$E220)*'PLAN DE ADQUISICIONES'!AD$90)*($G220/$F220)))</f>
        <v>0</v>
      </c>
      <c r="AI220" s="441">
        <f>IF( $F220=0,0,((($F220/$E220)*'PLAN DE ADQUISICIONES'!AE$90)*($G220/$F220)))</f>
        <v>0</v>
      </c>
      <c r="AJ220" s="441">
        <f>IF( $F220=0,0,((($F220/$E220)*'PLAN DE ADQUISICIONES'!AF$90)*($G220/$F220)))</f>
        <v>0</v>
      </c>
      <c r="AK220" s="441">
        <f>IF( $F220=0,0,((($F220/$E220)*'PLAN DE ADQUISICIONES'!AG$90)*($G220/$F220)))</f>
        <v>0</v>
      </c>
      <c r="AL220" s="441">
        <f>IF( $F220=0,0,((($F220/$E220)*'PLAN DE ADQUISICIONES'!AH$90)*($G220/$F220)))</f>
        <v>0</v>
      </c>
      <c r="AM220" s="441">
        <f>IF( $F220=0,0,((($F220/$E220)*'PLAN DE ADQUISICIONES'!AI$90)*($G220/$F220)))</f>
        <v>0</v>
      </c>
      <c r="AN220" s="441">
        <f>IF( $F220=0,0,((($F220/$E220)*'PLAN DE ADQUISICIONES'!AJ$90)*($G220/$F220)))</f>
        <v>0</v>
      </c>
      <c r="AO220" s="441">
        <f>IF( $F220=0,0,((($F220/$E220)*'PLAN DE ADQUISICIONES'!AK$90)*($G220/$F220)))</f>
        <v>0</v>
      </c>
      <c r="AP220" s="441">
        <f>IF( $F220=0,0,((($F220/$E220)*'PLAN DE ADQUISICIONES'!AL$90)*($G220/$F220)))</f>
        <v>0</v>
      </c>
      <c r="AQ220" s="441">
        <f>IF( $F220=0,0,((($F220/$E220)*'PLAN DE ADQUISICIONES'!AM$90)*($G220/$F220)))</f>
        <v>0</v>
      </c>
      <c r="AR220" s="441">
        <f>IF( $F220=0,0,((($F220/$E220)*'PLAN DE ADQUISICIONES'!AN$90)*($G220/$F220)))</f>
        <v>0</v>
      </c>
      <c r="AS220" s="441">
        <f>IF( $F220=0,0,((($F220/$E220)*'PLAN DE ADQUISICIONES'!AO$90)*($G220/$F220)))</f>
        <v>0</v>
      </c>
      <c r="AT220" s="423">
        <f t="shared" si="63"/>
        <v>0</v>
      </c>
      <c r="AU220" s="426">
        <f t="shared" si="64"/>
        <v>0</v>
      </c>
      <c r="AV220" s="392">
        <f t="shared" si="59"/>
        <v>0</v>
      </c>
    </row>
    <row r="221" spans="2:48" s="60" customFormat="1" ht="13.5" x14ac:dyDescent="0.25">
      <c r="B221" s="416" t="str">
        <f>'FORMATO COSTEO C6'!C39</f>
        <v>6.2.10</v>
      </c>
      <c r="C221" s="439">
        <f>'FORMATO COSTEO C6'!B39</f>
        <v>0</v>
      </c>
      <c r="D221" s="428" t="str">
        <f>'FORMATO COSTEO C6'!D39</f>
        <v>Unidad medida</v>
      </c>
      <c r="E221" s="530">
        <f>'FORMATO COSTEO C6'!E39</f>
        <v>0</v>
      </c>
      <c r="F221" s="441">
        <f>'FORMATO COSTEO C6'!G39</f>
        <v>0</v>
      </c>
      <c r="G221" s="565">
        <f>'FORMATO COSTEO C6'!O39</f>
        <v>0</v>
      </c>
      <c r="H221" s="444">
        <f>IF( $F221=0,0,((($F221/$E221)*'PLAN DE ADQUISICIONES'!F$91)*($G221/$F221)))</f>
        <v>0</v>
      </c>
      <c r="I221" s="441">
        <f>IF( $F221=0,0,((($F221/$E221)*'PLAN DE ADQUISICIONES'!G$91)*($G221/$F221)))</f>
        <v>0</v>
      </c>
      <c r="J221" s="441">
        <f>IF( $F221=0,0,((($F221/$E221)*'PLAN DE ADQUISICIONES'!H$91)*($G221/$F221)))</f>
        <v>0</v>
      </c>
      <c r="K221" s="441">
        <f>IF( $F221=0,0,((($F221/$E221)*'PLAN DE ADQUISICIONES'!I$91)*($G221/$F221)))</f>
        <v>0</v>
      </c>
      <c r="L221" s="441">
        <f>IF( $F221=0,0,((($F221/$E221)*'PLAN DE ADQUISICIONES'!J$91)*($G221/$F221)))</f>
        <v>0</v>
      </c>
      <c r="M221" s="441">
        <f>IF( $F221=0,0,((($F221/$E221)*'PLAN DE ADQUISICIONES'!K$91)*($G221/$F221)))</f>
        <v>0</v>
      </c>
      <c r="N221" s="441">
        <f>IF( $F221=0,0,((($F221/$E221)*'PLAN DE ADQUISICIONES'!L$91)*($G221/$F221)))</f>
        <v>0</v>
      </c>
      <c r="O221" s="441">
        <f>IF( $F221=0,0,((($F221/$E221)*'PLAN DE ADQUISICIONES'!M$91)*($G221/$F221)))</f>
        <v>0</v>
      </c>
      <c r="P221" s="441">
        <f>IF( $F221=0,0,((($F221/$E221)*'PLAN DE ADQUISICIONES'!N$91)*($G221/$F221)))</f>
        <v>0</v>
      </c>
      <c r="Q221" s="441">
        <f>IF( $F221=0,0,((($F221/$E221)*'PLAN DE ADQUISICIONES'!O$91)*($G221/$F221)))</f>
        <v>0</v>
      </c>
      <c r="R221" s="441">
        <f>IF( $F221=0,0,((($F221/$E221)*'PLAN DE ADQUISICIONES'!P$91)*($G221/$F221)))</f>
        <v>0</v>
      </c>
      <c r="S221" s="441">
        <f>IF( $F221=0,0,((($F221/$E221)*'PLAN DE ADQUISICIONES'!Q$91)*($G221/$F221)))</f>
        <v>0</v>
      </c>
      <c r="T221" s="421">
        <f t="shared" si="61"/>
        <v>0</v>
      </c>
      <c r="U221" s="443">
        <f>IF( $F221=0,0,((($F221/$E221)*'PLAN DE ADQUISICIONES'!R$91)*($G221/$F221)))</f>
        <v>0</v>
      </c>
      <c r="V221" s="441">
        <f>IF( $F221=0,0,((($F221/$E221)*'PLAN DE ADQUISICIONES'!S$91)*($G221/$F221)))</f>
        <v>0</v>
      </c>
      <c r="W221" s="441">
        <f>IF( $F221=0,0,((($F221/$E221)*'PLAN DE ADQUISICIONES'!T$91)*($G221/$F221)))</f>
        <v>0</v>
      </c>
      <c r="X221" s="441">
        <f>IF( $F221=0,0,((($F221/$E221)*'PLAN DE ADQUISICIONES'!U$91)*($G221/$F221)))</f>
        <v>0</v>
      </c>
      <c r="Y221" s="441">
        <f>IF( $F221=0,0,((($F221/$E221)*'PLAN DE ADQUISICIONES'!V$91)*($G221/$F221)))</f>
        <v>0</v>
      </c>
      <c r="Z221" s="441">
        <f>IF( $F221=0,0,((($F221/$E221)*'PLAN DE ADQUISICIONES'!W$91)*($G221/$F221)))</f>
        <v>0</v>
      </c>
      <c r="AA221" s="441">
        <f>IF( $F221=0,0,((($F221/$E221)*'PLAN DE ADQUISICIONES'!X$91)*($G221/$F221)))</f>
        <v>0</v>
      </c>
      <c r="AB221" s="441">
        <f>IF( $F221=0,0,((($F221/$E221)*'PLAN DE ADQUISICIONES'!Y$91)*($G221/$F221)))</f>
        <v>0</v>
      </c>
      <c r="AC221" s="441">
        <f>IF( $F221=0,0,((($F221/$E221)*'PLAN DE ADQUISICIONES'!Z$91)*($G221/$F221)))</f>
        <v>0</v>
      </c>
      <c r="AD221" s="441">
        <f>IF( $F221=0,0,((($F221/$E221)*'PLAN DE ADQUISICIONES'!AA$91)*($G221/$F221)))</f>
        <v>0</v>
      </c>
      <c r="AE221" s="441">
        <f>IF( $F221=0,0,((($F221/$E221)*'PLAN DE ADQUISICIONES'!AB$91)*($G221/$F221)))</f>
        <v>0</v>
      </c>
      <c r="AF221" s="441">
        <f>IF( $F221=0,0,((($F221/$E221)*'PLAN DE ADQUISICIONES'!AC$91)*($G221/$F221)))</f>
        <v>0</v>
      </c>
      <c r="AG221" s="423">
        <f t="shared" si="62"/>
        <v>0</v>
      </c>
      <c r="AH221" s="444">
        <f>IF( $F221=0,0,((($F221/$E221)*'PLAN DE ADQUISICIONES'!AD$91)*($G221/$F221)))</f>
        <v>0</v>
      </c>
      <c r="AI221" s="441">
        <f>IF( $F221=0,0,((($F221/$E221)*'PLAN DE ADQUISICIONES'!AE$91)*($G221/$F221)))</f>
        <v>0</v>
      </c>
      <c r="AJ221" s="441">
        <f>IF( $F221=0,0,((($F221/$E221)*'PLAN DE ADQUISICIONES'!AF$91)*($G221/$F221)))</f>
        <v>0</v>
      </c>
      <c r="AK221" s="441">
        <f>IF( $F221=0,0,((($F221/$E221)*'PLAN DE ADQUISICIONES'!AG$91)*($G221/$F221)))</f>
        <v>0</v>
      </c>
      <c r="AL221" s="441">
        <f>IF( $F221=0,0,((($F221/$E221)*'PLAN DE ADQUISICIONES'!AH$91)*($G221/$F221)))</f>
        <v>0</v>
      </c>
      <c r="AM221" s="441">
        <f>IF( $F221=0,0,((($F221/$E221)*'PLAN DE ADQUISICIONES'!AI$91)*($G221/$F221)))</f>
        <v>0</v>
      </c>
      <c r="AN221" s="441">
        <f>IF( $F221=0,0,((($F221/$E221)*'PLAN DE ADQUISICIONES'!AJ$91)*($G221/$F221)))</f>
        <v>0</v>
      </c>
      <c r="AO221" s="441">
        <f>IF( $F221=0,0,((($F221/$E221)*'PLAN DE ADQUISICIONES'!AK$91)*($G221/$F221)))</f>
        <v>0</v>
      </c>
      <c r="AP221" s="441">
        <f>IF( $F221=0,0,((($F221/$E221)*'PLAN DE ADQUISICIONES'!AL$91)*($G221/$F221)))</f>
        <v>0</v>
      </c>
      <c r="AQ221" s="441">
        <f>IF( $F221=0,0,((($F221/$E221)*'PLAN DE ADQUISICIONES'!AM$91)*($G221/$F221)))</f>
        <v>0</v>
      </c>
      <c r="AR221" s="441">
        <f>IF( $F221=0,0,((($F221/$E221)*'PLAN DE ADQUISICIONES'!AN$91)*($G221/$F221)))</f>
        <v>0</v>
      </c>
      <c r="AS221" s="441">
        <f>IF( $F221=0,0,((($F221/$E221)*'PLAN DE ADQUISICIONES'!AO$91)*($G221/$F221)))</f>
        <v>0</v>
      </c>
      <c r="AT221" s="423">
        <f t="shared" si="63"/>
        <v>0</v>
      </c>
      <c r="AU221" s="426">
        <f t="shared" si="64"/>
        <v>0</v>
      </c>
      <c r="AV221" s="392">
        <f t="shared" si="59"/>
        <v>0</v>
      </c>
    </row>
    <row r="222" spans="2:48" s="60" customFormat="1" ht="13.5" x14ac:dyDescent="0.25">
      <c r="B222" s="395">
        <f>'FORMATO COSTEO C6'!C41</f>
        <v>6.3</v>
      </c>
      <c r="C222" s="396" t="str">
        <f>'FORMATO COSTEO C6'!D41</f>
        <v>GASTOS DE FUNCIONAMIENTO</v>
      </c>
      <c r="D222" s="437"/>
      <c r="E222" s="531"/>
      <c r="F222" s="399">
        <f>F223+F227+F231+F235+F239+F243+F247</f>
        <v>0</v>
      </c>
      <c r="G222" s="402">
        <f>G223+G227+G231+G235+G239+G243+G247</f>
        <v>0</v>
      </c>
      <c r="H222" s="403">
        <f>H223+H227+H231+H235+H239+H243+H247</f>
        <v>0</v>
      </c>
      <c r="I222" s="399">
        <f t="shared" ref="I222:AU222" si="65">I223+I227+I231+I235+I239+I243+I247</f>
        <v>0</v>
      </c>
      <c r="J222" s="399">
        <f t="shared" si="65"/>
        <v>0</v>
      </c>
      <c r="K222" s="399">
        <f t="shared" si="65"/>
        <v>0</v>
      </c>
      <c r="L222" s="399">
        <f t="shared" si="65"/>
        <v>0</v>
      </c>
      <c r="M222" s="399">
        <f t="shared" si="65"/>
        <v>0</v>
      </c>
      <c r="N222" s="399">
        <f t="shared" si="65"/>
        <v>0</v>
      </c>
      <c r="O222" s="399">
        <f t="shared" si="65"/>
        <v>0</v>
      </c>
      <c r="P222" s="399">
        <f t="shared" si="65"/>
        <v>0</v>
      </c>
      <c r="Q222" s="399">
        <f t="shared" si="65"/>
        <v>0</v>
      </c>
      <c r="R222" s="399">
        <f t="shared" si="65"/>
        <v>0</v>
      </c>
      <c r="S222" s="399">
        <f t="shared" si="65"/>
        <v>0</v>
      </c>
      <c r="T222" s="400">
        <f t="shared" si="65"/>
        <v>0</v>
      </c>
      <c r="U222" s="401">
        <f t="shared" si="65"/>
        <v>0</v>
      </c>
      <c r="V222" s="399">
        <f t="shared" si="65"/>
        <v>0</v>
      </c>
      <c r="W222" s="399">
        <f t="shared" si="65"/>
        <v>0</v>
      </c>
      <c r="X222" s="399">
        <f t="shared" si="65"/>
        <v>0</v>
      </c>
      <c r="Y222" s="399">
        <f t="shared" si="65"/>
        <v>0</v>
      </c>
      <c r="Z222" s="399">
        <f t="shared" si="65"/>
        <v>0</v>
      </c>
      <c r="AA222" s="399">
        <f t="shared" si="65"/>
        <v>0</v>
      </c>
      <c r="AB222" s="399">
        <f t="shared" si="65"/>
        <v>0</v>
      </c>
      <c r="AC222" s="399">
        <f t="shared" si="65"/>
        <v>0</v>
      </c>
      <c r="AD222" s="399">
        <f t="shared" si="65"/>
        <v>0</v>
      </c>
      <c r="AE222" s="399">
        <f t="shared" si="65"/>
        <v>0</v>
      </c>
      <c r="AF222" s="399">
        <f t="shared" si="65"/>
        <v>0</v>
      </c>
      <c r="AG222" s="402">
        <f>AG223+AG227+AG231+AG235+AG239+AG243+AG247</f>
        <v>0</v>
      </c>
      <c r="AH222" s="403">
        <f t="shared" si="65"/>
        <v>0</v>
      </c>
      <c r="AI222" s="399">
        <f t="shared" si="65"/>
        <v>0</v>
      </c>
      <c r="AJ222" s="399">
        <f t="shared" si="65"/>
        <v>0</v>
      </c>
      <c r="AK222" s="399">
        <f t="shared" si="65"/>
        <v>0</v>
      </c>
      <c r="AL222" s="399">
        <f t="shared" si="65"/>
        <v>0</v>
      </c>
      <c r="AM222" s="399">
        <f t="shared" si="65"/>
        <v>0</v>
      </c>
      <c r="AN222" s="399">
        <f t="shared" si="65"/>
        <v>0</v>
      </c>
      <c r="AO222" s="399">
        <f t="shared" si="65"/>
        <v>0</v>
      </c>
      <c r="AP222" s="399">
        <f t="shared" si="65"/>
        <v>0</v>
      </c>
      <c r="AQ222" s="399">
        <f t="shared" si="65"/>
        <v>0</v>
      </c>
      <c r="AR222" s="399">
        <f t="shared" si="65"/>
        <v>0</v>
      </c>
      <c r="AS222" s="399">
        <f t="shared" si="65"/>
        <v>0</v>
      </c>
      <c r="AT222" s="402">
        <f t="shared" si="65"/>
        <v>0</v>
      </c>
      <c r="AU222" s="404">
        <f t="shared" si="65"/>
        <v>0</v>
      </c>
      <c r="AV222" s="392">
        <f t="shared" si="59"/>
        <v>0</v>
      </c>
    </row>
    <row r="223" spans="2:48" s="60" customFormat="1" ht="13.5" x14ac:dyDescent="0.25">
      <c r="B223" s="446" t="str">
        <f>'FORMATO COSTEO C6'!C43</f>
        <v>6.3.1</v>
      </c>
      <c r="C223" s="447" t="str">
        <f>'FORMATO COSTEO C6'!B43</f>
        <v>Mantenimiento y reparaciones</v>
      </c>
      <c r="D223" s="499"/>
      <c r="E223" s="532"/>
      <c r="F223" s="450">
        <f>'FORMATO COSTEO C6'!G43</f>
        <v>0</v>
      </c>
      <c r="G223" s="453">
        <f>'FORMATO COSTEO C6'!O43</f>
        <v>0</v>
      </c>
      <c r="H223" s="454">
        <f>SUM(H224:H226)</f>
        <v>0</v>
      </c>
      <c r="I223" s="450">
        <f t="shared" ref="I223:AU223" si="66">SUM(I224:I226)</f>
        <v>0</v>
      </c>
      <c r="J223" s="450">
        <f t="shared" si="66"/>
        <v>0</v>
      </c>
      <c r="K223" s="450">
        <f t="shared" si="66"/>
        <v>0</v>
      </c>
      <c r="L223" s="450">
        <f t="shared" si="66"/>
        <v>0</v>
      </c>
      <c r="M223" s="450">
        <f t="shared" si="66"/>
        <v>0</v>
      </c>
      <c r="N223" s="450">
        <f t="shared" si="66"/>
        <v>0</v>
      </c>
      <c r="O223" s="450">
        <f t="shared" si="66"/>
        <v>0</v>
      </c>
      <c r="P223" s="450">
        <f t="shared" si="66"/>
        <v>0</v>
      </c>
      <c r="Q223" s="450">
        <f t="shared" si="66"/>
        <v>0</v>
      </c>
      <c r="R223" s="450">
        <f t="shared" si="66"/>
        <v>0</v>
      </c>
      <c r="S223" s="450">
        <f t="shared" si="66"/>
        <v>0</v>
      </c>
      <c r="T223" s="451">
        <f t="shared" si="66"/>
        <v>0</v>
      </c>
      <c r="U223" s="452">
        <f t="shared" si="66"/>
        <v>0</v>
      </c>
      <c r="V223" s="450">
        <f t="shared" si="66"/>
        <v>0</v>
      </c>
      <c r="W223" s="450">
        <f t="shared" si="66"/>
        <v>0</v>
      </c>
      <c r="X223" s="450">
        <f t="shared" si="66"/>
        <v>0</v>
      </c>
      <c r="Y223" s="450">
        <f t="shared" si="66"/>
        <v>0</v>
      </c>
      <c r="Z223" s="450">
        <f t="shared" si="66"/>
        <v>0</v>
      </c>
      <c r="AA223" s="450">
        <f t="shared" si="66"/>
        <v>0</v>
      </c>
      <c r="AB223" s="450">
        <f t="shared" si="66"/>
        <v>0</v>
      </c>
      <c r="AC223" s="450">
        <f t="shared" si="66"/>
        <v>0</v>
      </c>
      <c r="AD223" s="450">
        <f t="shared" si="66"/>
        <v>0</v>
      </c>
      <c r="AE223" s="450">
        <f t="shared" si="66"/>
        <v>0</v>
      </c>
      <c r="AF223" s="450">
        <f t="shared" si="66"/>
        <v>0</v>
      </c>
      <c r="AG223" s="453">
        <f>SUM(AG224:AG226)</f>
        <v>0</v>
      </c>
      <c r="AH223" s="454">
        <f t="shared" si="66"/>
        <v>0</v>
      </c>
      <c r="AI223" s="450">
        <f t="shared" si="66"/>
        <v>0</v>
      </c>
      <c r="AJ223" s="450">
        <f t="shared" si="66"/>
        <v>0</v>
      </c>
      <c r="AK223" s="450">
        <f t="shared" si="66"/>
        <v>0</v>
      </c>
      <c r="AL223" s="450">
        <f t="shared" si="66"/>
        <v>0</v>
      </c>
      <c r="AM223" s="450">
        <f t="shared" si="66"/>
        <v>0</v>
      </c>
      <c r="AN223" s="450">
        <f t="shared" si="66"/>
        <v>0</v>
      </c>
      <c r="AO223" s="450">
        <f t="shared" si="66"/>
        <v>0</v>
      </c>
      <c r="AP223" s="450">
        <f t="shared" si="66"/>
        <v>0</v>
      </c>
      <c r="AQ223" s="450">
        <f t="shared" si="66"/>
        <v>0</v>
      </c>
      <c r="AR223" s="450">
        <f t="shared" si="66"/>
        <v>0</v>
      </c>
      <c r="AS223" s="450">
        <f t="shared" si="66"/>
        <v>0</v>
      </c>
      <c r="AT223" s="453">
        <f t="shared" si="66"/>
        <v>0</v>
      </c>
      <c r="AU223" s="455">
        <f t="shared" si="66"/>
        <v>0</v>
      </c>
      <c r="AV223" s="392">
        <f t="shared" si="59"/>
        <v>0</v>
      </c>
    </row>
    <row r="224" spans="2:48" s="60" customFormat="1" ht="13.5" x14ac:dyDescent="0.25">
      <c r="B224" s="416" t="str">
        <f>'FORMATO COSTEO C6'!C44</f>
        <v>6.3.1.1</v>
      </c>
      <c r="C224" s="439" t="str">
        <f>'FORMATO COSTEO C6'!B44</f>
        <v>Mantenimiento y reparaciones</v>
      </c>
      <c r="D224" s="428" t="str">
        <f>'FORMATO COSTEO C6'!D44</f>
        <v>Unidad</v>
      </c>
      <c r="E224" s="530">
        <f>'FORMATO COSTEO C6'!E44</f>
        <v>14</v>
      </c>
      <c r="F224" s="441">
        <f>'FORMATO COSTEO C6'!G44</f>
        <v>0</v>
      </c>
      <c r="G224" s="565">
        <f>'FORMATO COSTEO C6'!O44</f>
        <v>0</v>
      </c>
      <c r="H224" s="444">
        <f>IF( $F224=0,0,((($F224/$E224)*'PLAN DE ADQUISICIONES'!F$94)*($G224/$F224)))</f>
        <v>0</v>
      </c>
      <c r="I224" s="441">
        <f>IF( $F224=0,0,((($F224/$E224)*'PLAN DE ADQUISICIONES'!G$94)*($G224/$F224)))</f>
        <v>0</v>
      </c>
      <c r="J224" s="441">
        <f>IF( $F224=0,0,((($F224/$E224)*'PLAN DE ADQUISICIONES'!H$94)*($G224/$F224)))</f>
        <v>0</v>
      </c>
      <c r="K224" s="441">
        <f>IF( $F224=0,0,((($F224/$E224)*'PLAN DE ADQUISICIONES'!I$94)*($G224/$F224)))</f>
        <v>0</v>
      </c>
      <c r="L224" s="441">
        <f>IF( $F224=0,0,((($F224/$E224)*'PLAN DE ADQUISICIONES'!J$94)*($G224/$F224)))</f>
        <v>0</v>
      </c>
      <c r="M224" s="441">
        <f>IF( $F224=0,0,((($F224/$E224)*'PLAN DE ADQUISICIONES'!K$94)*($G224/$F224)))</f>
        <v>0</v>
      </c>
      <c r="N224" s="441">
        <f>IF( $F224=0,0,((($F224/$E224)*'PLAN DE ADQUISICIONES'!L$94)*($G224/$F224)))</f>
        <v>0</v>
      </c>
      <c r="O224" s="441">
        <f>IF( $F224=0,0,((($F224/$E224)*'PLAN DE ADQUISICIONES'!M$94)*($G224/$F224)))</f>
        <v>0</v>
      </c>
      <c r="P224" s="441">
        <f>IF( $F224=0,0,((($F224/$E224)*'PLAN DE ADQUISICIONES'!N$94)*($G224/$F224)))</f>
        <v>0</v>
      </c>
      <c r="Q224" s="441">
        <f>IF( $F224=0,0,((($F224/$E224)*'PLAN DE ADQUISICIONES'!O$94)*($G224/$F224)))</f>
        <v>0</v>
      </c>
      <c r="R224" s="441">
        <f>IF( $F224=0,0,((($F224/$E224)*'PLAN DE ADQUISICIONES'!P$94)*($G224/$F224)))</f>
        <v>0</v>
      </c>
      <c r="S224" s="441">
        <f>IF( $F224=0,0,((($F224/$E224)*'PLAN DE ADQUISICIONES'!Q$94)*($G224/$F224)))</f>
        <v>0</v>
      </c>
      <c r="T224" s="421">
        <f t="shared" ref="T224:T250" si="67">H224+I224+J224+K224+L224+M224+N224+O224+P224+Q224+R224+S224</f>
        <v>0</v>
      </c>
      <c r="U224" s="443">
        <f>IF( $F224=0,0,((($F224/$E224)*'PLAN DE ADQUISICIONES'!R$94)*($G224/$F224)))</f>
        <v>0</v>
      </c>
      <c r="V224" s="441">
        <f>IF( $F224=0,0,((($F224/$E224)*'PLAN DE ADQUISICIONES'!S$94)*($G224/$F224)))</f>
        <v>0</v>
      </c>
      <c r="W224" s="441">
        <f>IF( $F224=0,0,((($F224/$E224)*'PLAN DE ADQUISICIONES'!T$94)*($G224/$F224)))</f>
        <v>0</v>
      </c>
      <c r="X224" s="441">
        <f>IF( $F224=0,0,((($F224/$E224)*'PLAN DE ADQUISICIONES'!U$94)*($G224/$F224)))</f>
        <v>0</v>
      </c>
      <c r="Y224" s="441">
        <f>IF( $F224=0,0,((($F224/$E224)*'PLAN DE ADQUISICIONES'!V$94)*($G224/$F224)))</f>
        <v>0</v>
      </c>
      <c r="Z224" s="441">
        <f>IF( $F224=0,0,((($F224/$E224)*'PLAN DE ADQUISICIONES'!W$94)*($G224/$F224)))</f>
        <v>0</v>
      </c>
      <c r="AA224" s="441">
        <f>IF( $F224=0,0,((($F224/$E224)*'PLAN DE ADQUISICIONES'!X$94)*($G224/$F224)))</f>
        <v>0</v>
      </c>
      <c r="AB224" s="441">
        <f>IF( $F224=0,0,((($F224/$E224)*'PLAN DE ADQUISICIONES'!Y$94)*($G224/$F224)))</f>
        <v>0</v>
      </c>
      <c r="AC224" s="441">
        <f>IF( $F224=0,0,((($F224/$E224)*'PLAN DE ADQUISICIONES'!Z$94)*($G224/$F224)))</f>
        <v>0</v>
      </c>
      <c r="AD224" s="441">
        <f>IF( $F224=0,0,((($F224/$E224)*'PLAN DE ADQUISICIONES'!AA$94)*($G224/$F224)))</f>
        <v>0</v>
      </c>
      <c r="AE224" s="441">
        <f>IF( $F224=0,0,((($F224/$E224)*'PLAN DE ADQUISICIONES'!AB$94)*($G224/$F224)))</f>
        <v>0</v>
      </c>
      <c r="AF224" s="441">
        <f>IF( $F224=0,0,((($F224/$E224)*'PLAN DE ADQUISICIONES'!AC$94)*($G224/$F224)))</f>
        <v>0</v>
      </c>
      <c r="AG224" s="423">
        <f t="shared" ref="AG224:AG250" si="68">U224+V224+W224+X224+Y224+Z224+AA224+AB224+AC224+AD224+AE224+AF224</f>
        <v>0</v>
      </c>
      <c r="AH224" s="444">
        <f>IF( $F224=0,0,((($F224/$E224)*'PLAN DE ADQUISICIONES'!AD$94)*($G224/$F224)))</f>
        <v>0</v>
      </c>
      <c r="AI224" s="441">
        <f>IF( $F224=0,0,((($F224/$E224)*'PLAN DE ADQUISICIONES'!AE$94)*($G224/$F224)))</f>
        <v>0</v>
      </c>
      <c r="AJ224" s="441">
        <f>IF( $F224=0,0,((($F224/$E224)*'PLAN DE ADQUISICIONES'!AF$94)*($G224/$F224)))</f>
        <v>0</v>
      </c>
      <c r="AK224" s="441">
        <f>IF( $F224=0,0,((($F224/$E224)*'PLAN DE ADQUISICIONES'!AG$94)*($G224/$F224)))</f>
        <v>0</v>
      </c>
      <c r="AL224" s="441">
        <f>IF( $F224=0,0,((($F224/$E224)*'PLAN DE ADQUISICIONES'!AH$94)*($G224/$F224)))</f>
        <v>0</v>
      </c>
      <c r="AM224" s="441">
        <f>IF( $F224=0,0,((($F224/$E224)*'PLAN DE ADQUISICIONES'!AI$94)*($G224/$F224)))</f>
        <v>0</v>
      </c>
      <c r="AN224" s="441">
        <f>IF( $F224=0,0,((($F224/$E224)*'PLAN DE ADQUISICIONES'!AJ$94)*($G224/$F224)))</f>
        <v>0</v>
      </c>
      <c r="AO224" s="441">
        <f>IF( $F224=0,0,((($F224/$E224)*'PLAN DE ADQUISICIONES'!AK$94)*($G224/$F224)))</f>
        <v>0</v>
      </c>
      <c r="AP224" s="441">
        <f>IF( $F224=0,0,((($F224/$E224)*'PLAN DE ADQUISICIONES'!AL$94)*($G224/$F224)))</f>
        <v>0</v>
      </c>
      <c r="AQ224" s="441">
        <f>IF( $F224=0,0,((($F224/$E224)*'PLAN DE ADQUISICIONES'!AM$94)*($G224/$F224)))</f>
        <v>0</v>
      </c>
      <c r="AR224" s="441">
        <f>IF( $F224=0,0,((($F224/$E224)*'PLAN DE ADQUISICIONES'!AN$94)*($G224/$F224)))</f>
        <v>0</v>
      </c>
      <c r="AS224" s="441">
        <f>IF( $F224=0,0,((($F224/$E224)*'PLAN DE ADQUISICIONES'!AO$94)*($G224/$F224)))</f>
        <v>0</v>
      </c>
      <c r="AT224" s="423">
        <f t="shared" ref="AT224:AT250" si="69">AH224+AI224+AJ224+AK224+AL224+AM224+AN224+AO224+AP224+AQ224+AR224+AS224</f>
        <v>0</v>
      </c>
      <c r="AU224" s="426">
        <f>AS224+AR224+AQ224+AP224+AO224+AN224+AM224+AL224+AK224+AJ224+AI224+AH224+AF224+AE224+AD224+AC224+AB224+AA224+Z224+Y224+X224+W224+V224+U224+S224+R224+Q224+P224+O224+N224+M224+L224+K224+J224+I224+H224</f>
        <v>0</v>
      </c>
      <c r="AV224" s="392">
        <f t="shared" si="59"/>
        <v>0</v>
      </c>
    </row>
    <row r="225" spans="2:48" s="60" customFormat="1" ht="13.5" x14ac:dyDescent="0.25">
      <c r="B225" s="416" t="str">
        <f>'FORMATO COSTEO C6'!C45</f>
        <v>6.3.1.2</v>
      </c>
      <c r="C225" s="439" t="str">
        <f>'FORMATO COSTEO C6'!B45</f>
        <v>Limpieza de oficina</v>
      </c>
      <c r="D225" s="428" t="str">
        <f>'FORMATO COSTEO C6'!D45</f>
        <v>Unidad</v>
      </c>
      <c r="E225" s="530">
        <f>'FORMATO COSTEO C6'!E45</f>
        <v>0</v>
      </c>
      <c r="F225" s="441">
        <f>'FORMATO COSTEO C6'!G45</f>
        <v>0</v>
      </c>
      <c r="G225" s="565">
        <f>'FORMATO COSTEO C6'!O45</f>
        <v>0</v>
      </c>
      <c r="H225" s="444">
        <f>IF( $F225=0,0,((($F225/$E225)*'PLAN DE ADQUISICIONES'!F$95)*($G225/$F225)))</f>
        <v>0</v>
      </c>
      <c r="I225" s="441">
        <f>IF( $F225=0,0,((($F225/$E225)*'PLAN DE ADQUISICIONES'!G$95)*($G225/$F225)))</f>
        <v>0</v>
      </c>
      <c r="J225" s="441">
        <f>IF( $F225=0,0,((($F225/$E225)*'PLAN DE ADQUISICIONES'!H$95)*($G225/$F225)))</f>
        <v>0</v>
      </c>
      <c r="K225" s="441">
        <f>IF( $F225=0,0,((($F225/$E225)*'PLAN DE ADQUISICIONES'!I$95)*($G225/$F225)))</f>
        <v>0</v>
      </c>
      <c r="L225" s="441">
        <f>IF( $F225=0,0,((($F225/$E225)*'PLAN DE ADQUISICIONES'!J$95)*($G225/$F225)))</f>
        <v>0</v>
      </c>
      <c r="M225" s="441">
        <f>IF( $F225=0,0,((($F225/$E225)*'PLAN DE ADQUISICIONES'!K$95)*($G225/$F225)))</f>
        <v>0</v>
      </c>
      <c r="N225" s="441">
        <f>IF( $F225=0,0,((($F225/$E225)*'PLAN DE ADQUISICIONES'!L$95)*($G225/$F225)))</f>
        <v>0</v>
      </c>
      <c r="O225" s="441">
        <f>IF( $F225=0,0,((($F225/$E225)*'PLAN DE ADQUISICIONES'!M$95)*($G225/$F225)))</f>
        <v>0</v>
      </c>
      <c r="P225" s="441">
        <f>IF( $F225=0,0,((($F225/$E225)*'PLAN DE ADQUISICIONES'!N$95)*($G225/$F225)))</f>
        <v>0</v>
      </c>
      <c r="Q225" s="441">
        <f>IF( $F225=0,0,((($F225/$E225)*'PLAN DE ADQUISICIONES'!O$95)*($G225/$F225)))</f>
        <v>0</v>
      </c>
      <c r="R225" s="441">
        <f>IF( $F225=0,0,((($F225/$E225)*'PLAN DE ADQUISICIONES'!P$95)*($G225/$F225)))</f>
        <v>0</v>
      </c>
      <c r="S225" s="441">
        <f>IF( $F225=0,0,((($F225/$E225)*'PLAN DE ADQUISICIONES'!Q$95)*($G225/$F225)))</f>
        <v>0</v>
      </c>
      <c r="T225" s="421">
        <f t="shared" si="67"/>
        <v>0</v>
      </c>
      <c r="U225" s="443">
        <f>IF( $F225=0,0,((($F225/$E225)*'PLAN DE ADQUISICIONES'!R$95)*($G225/$F225)))</f>
        <v>0</v>
      </c>
      <c r="V225" s="441">
        <f>IF( $F225=0,0,((($F225/$E225)*'PLAN DE ADQUISICIONES'!S$95)*($G225/$F225)))</f>
        <v>0</v>
      </c>
      <c r="W225" s="441">
        <f>IF( $F225=0,0,((($F225/$E225)*'PLAN DE ADQUISICIONES'!T$95)*($G225/$F225)))</f>
        <v>0</v>
      </c>
      <c r="X225" s="441">
        <f>IF( $F225=0,0,((($F225/$E225)*'PLAN DE ADQUISICIONES'!U$95)*($G225/$F225)))</f>
        <v>0</v>
      </c>
      <c r="Y225" s="441">
        <f>IF( $F225=0,0,((($F225/$E225)*'PLAN DE ADQUISICIONES'!V$95)*($G225/$F225)))</f>
        <v>0</v>
      </c>
      <c r="Z225" s="441">
        <f>IF( $F225=0,0,((($F225/$E225)*'PLAN DE ADQUISICIONES'!W$95)*($G225/$F225)))</f>
        <v>0</v>
      </c>
      <c r="AA225" s="441">
        <f>IF( $F225=0,0,((($F225/$E225)*'PLAN DE ADQUISICIONES'!X$95)*($G225/$F225)))</f>
        <v>0</v>
      </c>
      <c r="AB225" s="441">
        <f>IF( $F225=0,0,((($F225/$E225)*'PLAN DE ADQUISICIONES'!Y$95)*($G225/$F225)))</f>
        <v>0</v>
      </c>
      <c r="AC225" s="441">
        <f>IF( $F225=0,0,((($F225/$E225)*'PLAN DE ADQUISICIONES'!Z$95)*($G225/$F225)))</f>
        <v>0</v>
      </c>
      <c r="AD225" s="441">
        <f>IF( $F225=0,0,((($F225/$E225)*'PLAN DE ADQUISICIONES'!AA$95)*($G225/$F225)))</f>
        <v>0</v>
      </c>
      <c r="AE225" s="441">
        <f>IF( $F225=0,0,((($F225/$E225)*'PLAN DE ADQUISICIONES'!AB$95)*($G225/$F225)))</f>
        <v>0</v>
      </c>
      <c r="AF225" s="441">
        <f>IF( $F225=0,0,((($F225/$E225)*'PLAN DE ADQUISICIONES'!AC$95)*($G225/$F225)))</f>
        <v>0</v>
      </c>
      <c r="AG225" s="423">
        <f t="shared" si="68"/>
        <v>0</v>
      </c>
      <c r="AH225" s="444">
        <f>IF( $F225=0,0,((($F225/$E225)*'PLAN DE ADQUISICIONES'!AD$95)*($G225/$F225)))</f>
        <v>0</v>
      </c>
      <c r="AI225" s="441">
        <f>IF( $F225=0,0,((($F225/$E225)*'PLAN DE ADQUISICIONES'!AE$95)*($G225/$F225)))</f>
        <v>0</v>
      </c>
      <c r="AJ225" s="441">
        <f>IF( $F225=0,0,((($F225/$E225)*'PLAN DE ADQUISICIONES'!AF$95)*($G225/$F225)))</f>
        <v>0</v>
      </c>
      <c r="AK225" s="441">
        <f>IF( $F225=0,0,((($F225/$E225)*'PLAN DE ADQUISICIONES'!AG$95)*($G225/$F225)))</f>
        <v>0</v>
      </c>
      <c r="AL225" s="441">
        <f>IF( $F225=0,0,((($F225/$E225)*'PLAN DE ADQUISICIONES'!AH$95)*($G225/$F225)))</f>
        <v>0</v>
      </c>
      <c r="AM225" s="441">
        <f>IF( $F225=0,0,((($F225/$E225)*'PLAN DE ADQUISICIONES'!AI$95)*($G225/$F225)))</f>
        <v>0</v>
      </c>
      <c r="AN225" s="441">
        <f>IF( $F225=0,0,((($F225/$E225)*'PLAN DE ADQUISICIONES'!AJ$95)*($G225/$F225)))</f>
        <v>0</v>
      </c>
      <c r="AO225" s="441">
        <f>IF( $F225=0,0,((($F225/$E225)*'PLAN DE ADQUISICIONES'!AK$95)*($G225/$F225)))</f>
        <v>0</v>
      </c>
      <c r="AP225" s="441">
        <f>IF( $F225=0,0,((($F225/$E225)*'PLAN DE ADQUISICIONES'!AL$95)*($G225/$F225)))</f>
        <v>0</v>
      </c>
      <c r="AQ225" s="441">
        <f>IF( $F225=0,0,((($F225/$E225)*'PLAN DE ADQUISICIONES'!AM$95)*($G225/$F225)))</f>
        <v>0</v>
      </c>
      <c r="AR225" s="441">
        <f>IF( $F225=0,0,((($F225/$E225)*'PLAN DE ADQUISICIONES'!AN$95)*($G225/$F225)))</f>
        <v>0</v>
      </c>
      <c r="AS225" s="441">
        <f>IF( $F225=0,0,((($F225/$E225)*'PLAN DE ADQUISICIONES'!AO$95)*($G225/$F225)))</f>
        <v>0</v>
      </c>
      <c r="AT225" s="423">
        <f t="shared" si="69"/>
        <v>0</v>
      </c>
      <c r="AU225" s="426">
        <f>AS225+AR225+AQ225+AP225+AO225+AN225+AM225+AL225+AK225+AJ225+AI225+AH225+AF225+AE225+AD225+AC225+AB225+AA225+Z225+Y225+X225+W225+V225+U225+S225+R225+Q225+P225+O225+N225+M225+L225+K225+J225+I225+H225</f>
        <v>0</v>
      </c>
      <c r="AV225" s="392">
        <f t="shared" si="59"/>
        <v>0</v>
      </c>
    </row>
    <row r="226" spans="2:48" s="60" customFormat="1" ht="13.5" x14ac:dyDescent="0.25">
      <c r="B226" s="416" t="str">
        <f>'FORMATO COSTEO C6'!C46</f>
        <v>6.3.1.3</v>
      </c>
      <c r="C226" s="439">
        <f>'FORMATO COSTEO C6'!B46</f>
        <v>0</v>
      </c>
      <c r="D226" s="428" t="str">
        <f>'FORMATO COSTEO C6'!D46</f>
        <v>Unidad medida</v>
      </c>
      <c r="E226" s="530">
        <f>'FORMATO COSTEO C6'!E46</f>
        <v>0</v>
      </c>
      <c r="F226" s="441">
        <f>'FORMATO COSTEO C6'!G46</f>
        <v>0</v>
      </c>
      <c r="G226" s="565">
        <f>'FORMATO COSTEO C6'!O46</f>
        <v>0</v>
      </c>
      <c r="H226" s="444">
        <f>IF( $F226=0,0,((($F226/$E226)*'PLAN DE ADQUISICIONES'!F$96)*($G226/$F226)))</f>
        <v>0</v>
      </c>
      <c r="I226" s="441">
        <f>IF( $F226=0,0,((($F226/$E226)*'PLAN DE ADQUISICIONES'!G$96)*($G226/$F226)))</f>
        <v>0</v>
      </c>
      <c r="J226" s="441">
        <f>IF( $F226=0,0,((($F226/$E226)*'PLAN DE ADQUISICIONES'!H$96)*($G226/$F226)))</f>
        <v>0</v>
      </c>
      <c r="K226" s="441">
        <f>IF( $F226=0,0,((($F226/$E226)*'PLAN DE ADQUISICIONES'!I$96)*($G226/$F226)))</f>
        <v>0</v>
      </c>
      <c r="L226" s="441">
        <f>IF( $F226=0,0,((($F226/$E226)*'PLAN DE ADQUISICIONES'!J$96)*($G226/$F226)))</f>
        <v>0</v>
      </c>
      <c r="M226" s="441">
        <f>IF( $F226=0,0,((($F226/$E226)*'PLAN DE ADQUISICIONES'!K$96)*($G226/$F226)))</f>
        <v>0</v>
      </c>
      <c r="N226" s="441">
        <f>IF( $F226=0,0,((($F226/$E226)*'PLAN DE ADQUISICIONES'!L$96)*($G226/$F226)))</f>
        <v>0</v>
      </c>
      <c r="O226" s="441">
        <f>IF( $F226=0,0,((($F226/$E226)*'PLAN DE ADQUISICIONES'!M$96)*($G226/$F226)))</f>
        <v>0</v>
      </c>
      <c r="P226" s="441">
        <f>IF( $F226=0,0,((($F226/$E226)*'PLAN DE ADQUISICIONES'!N$96)*($G226/$F226)))</f>
        <v>0</v>
      </c>
      <c r="Q226" s="441">
        <f>IF( $F226=0,0,((($F226/$E226)*'PLAN DE ADQUISICIONES'!O$96)*($G226/$F226)))</f>
        <v>0</v>
      </c>
      <c r="R226" s="441">
        <f>IF( $F226=0,0,((($F226/$E226)*'PLAN DE ADQUISICIONES'!P$96)*($G226/$F226)))</f>
        <v>0</v>
      </c>
      <c r="S226" s="441">
        <f>IF( $F226=0,0,((($F226/$E226)*'PLAN DE ADQUISICIONES'!Q$96)*($G226/$F226)))</f>
        <v>0</v>
      </c>
      <c r="T226" s="421">
        <f t="shared" si="67"/>
        <v>0</v>
      </c>
      <c r="U226" s="443">
        <f>IF( $F226=0,0,((($F226/$E226)*'PLAN DE ADQUISICIONES'!R$96)*($G226/$F226)))</f>
        <v>0</v>
      </c>
      <c r="V226" s="441">
        <f>IF( $F226=0,0,((($F226/$E226)*'PLAN DE ADQUISICIONES'!S$96)*($G226/$F226)))</f>
        <v>0</v>
      </c>
      <c r="W226" s="441">
        <f>IF( $F226=0,0,((($F226/$E226)*'PLAN DE ADQUISICIONES'!T$96)*($G226/$F226)))</f>
        <v>0</v>
      </c>
      <c r="X226" s="441">
        <f>IF( $F226=0,0,((($F226/$E226)*'PLAN DE ADQUISICIONES'!U$96)*($G226/$F226)))</f>
        <v>0</v>
      </c>
      <c r="Y226" s="441">
        <f>IF( $F226=0,0,((($F226/$E226)*'PLAN DE ADQUISICIONES'!V$96)*($G226/$F226)))</f>
        <v>0</v>
      </c>
      <c r="Z226" s="441">
        <f>IF( $F226=0,0,((($F226/$E226)*'PLAN DE ADQUISICIONES'!W$96)*($G226/$F226)))</f>
        <v>0</v>
      </c>
      <c r="AA226" s="441">
        <f>IF( $F226=0,0,((($F226/$E226)*'PLAN DE ADQUISICIONES'!X$96)*($G226/$F226)))</f>
        <v>0</v>
      </c>
      <c r="AB226" s="441">
        <f>IF( $F226=0,0,((($F226/$E226)*'PLAN DE ADQUISICIONES'!Y$96)*($G226/$F226)))</f>
        <v>0</v>
      </c>
      <c r="AC226" s="441">
        <f>IF( $F226=0,0,((($F226/$E226)*'PLAN DE ADQUISICIONES'!Z$96)*($G226/$F226)))</f>
        <v>0</v>
      </c>
      <c r="AD226" s="441">
        <f>IF( $F226=0,0,((($F226/$E226)*'PLAN DE ADQUISICIONES'!AA$96)*($G226/$F226)))</f>
        <v>0</v>
      </c>
      <c r="AE226" s="441">
        <f>IF( $F226=0,0,((($F226/$E226)*'PLAN DE ADQUISICIONES'!AB$96)*($G226/$F226)))</f>
        <v>0</v>
      </c>
      <c r="AF226" s="441">
        <f>IF( $F226=0,0,((($F226/$E226)*'PLAN DE ADQUISICIONES'!AC$96)*($G226/$F226)))</f>
        <v>0</v>
      </c>
      <c r="AG226" s="423">
        <f t="shared" si="68"/>
        <v>0</v>
      </c>
      <c r="AH226" s="444">
        <f>IF( $F226=0,0,((($F226/$E226)*'PLAN DE ADQUISICIONES'!AD$96)*($G226/$F226)))</f>
        <v>0</v>
      </c>
      <c r="AI226" s="441">
        <f>IF( $F226=0,0,((($F226/$E226)*'PLAN DE ADQUISICIONES'!AE$96)*($G226/$F226)))</f>
        <v>0</v>
      </c>
      <c r="AJ226" s="441">
        <f>IF( $F226=0,0,((($F226/$E226)*'PLAN DE ADQUISICIONES'!AF$96)*($G226/$F226)))</f>
        <v>0</v>
      </c>
      <c r="AK226" s="441">
        <f>IF( $F226=0,0,((($F226/$E226)*'PLAN DE ADQUISICIONES'!AG$96)*($G226/$F226)))</f>
        <v>0</v>
      </c>
      <c r="AL226" s="441">
        <f>IF( $F226=0,0,((($F226/$E226)*'PLAN DE ADQUISICIONES'!AH$96)*($G226/$F226)))</f>
        <v>0</v>
      </c>
      <c r="AM226" s="441">
        <f>IF( $F226=0,0,((($F226/$E226)*'PLAN DE ADQUISICIONES'!AI$96)*($G226/$F226)))</f>
        <v>0</v>
      </c>
      <c r="AN226" s="441">
        <f>IF( $F226=0,0,((($F226/$E226)*'PLAN DE ADQUISICIONES'!AJ$96)*($G226/$F226)))</f>
        <v>0</v>
      </c>
      <c r="AO226" s="441">
        <f>IF( $F226=0,0,((($F226/$E226)*'PLAN DE ADQUISICIONES'!AK$96)*($G226/$F226)))</f>
        <v>0</v>
      </c>
      <c r="AP226" s="441">
        <f>IF( $F226=0,0,((($F226/$E226)*'PLAN DE ADQUISICIONES'!AL$96)*($G226/$F226)))</f>
        <v>0</v>
      </c>
      <c r="AQ226" s="441">
        <f>IF( $F226=0,0,((($F226/$E226)*'PLAN DE ADQUISICIONES'!AM$96)*($G226/$F226)))</f>
        <v>0</v>
      </c>
      <c r="AR226" s="441">
        <f>IF( $F226=0,0,((($F226/$E226)*'PLAN DE ADQUISICIONES'!AN$96)*($G226/$F226)))</f>
        <v>0</v>
      </c>
      <c r="AS226" s="441">
        <f>IF( $F226=0,0,((($F226/$E226)*'PLAN DE ADQUISICIONES'!AO$96)*($G226/$F226)))</f>
        <v>0</v>
      </c>
      <c r="AT226" s="423">
        <f t="shared" si="69"/>
        <v>0</v>
      </c>
      <c r="AU226" s="426">
        <f>AS226+AR226+AQ226+AP226+AO226+AN226+AM226+AL226+AK226+AJ226+AI226+AH226+AF226+AE226+AD226+AC226+AB226+AA226+Z226+Y226+X226+W226+V226+U226+S226+R226+Q226+P226+O226+N226+M226+L226+K226+J226+I226+H226</f>
        <v>0</v>
      </c>
      <c r="AV226" s="392">
        <f t="shared" si="59"/>
        <v>0</v>
      </c>
    </row>
    <row r="227" spans="2:48" s="60" customFormat="1" ht="13.5" x14ac:dyDescent="0.25">
      <c r="B227" s="446" t="str">
        <f>'FORMATO COSTEO C6'!C47</f>
        <v>6.3.2</v>
      </c>
      <c r="C227" s="447" t="str">
        <f>+'FORMATO COSTEO C6'!B47</f>
        <v>Seguros</v>
      </c>
      <c r="D227" s="499"/>
      <c r="E227" s="532"/>
      <c r="F227" s="450">
        <f>+'FORMATO COSTEO C6'!G47</f>
        <v>0</v>
      </c>
      <c r="G227" s="453">
        <f>+'FORMATO COSTEO C6'!O47</f>
        <v>0</v>
      </c>
      <c r="H227" s="454">
        <f>SUM(H228:H230)</f>
        <v>0</v>
      </c>
      <c r="I227" s="450">
        <f t="shared" ref="I227:AU227" si="70">SUM(I228:I230)</f>
        <v>0</v>
      </c>
      <c r="J227" s="450">
        <f t="shared" si="70"/>
        <v>0</v>
      </c>
      <c r="K227" s="450">
        <f t="shared" si="70"/>
        <v>0</v>
      </c>
      <c r="L227" s="450">
        <f t="shared" si="70"/>
        <v>0</v>
      </c>
      <c r="M227" s="450">
        <f t="shared" si="70"/>
        <v>0</v>
      </c>
      <c r="N227" s="450">
        <f t="shared" si="70"/>
        <v>0</v>
      </c>
      <c r="O227" s="450">
        <f t="shared" si="70"/>
        <v>0</v>
      </c>
      <c r="P227" s="450">
        <f t="shared" si="70"/>
        <v>0</v>
      </c>
      <c r="Q227" s="450">
        <f t="shared" si="70"/>
        <v>0</v>
      </c>
      <c r="R227" s="450">
        <f t="shared" si="70"/>
        <v>0</v>
      </c>
      <c r="S227" s="450">
        <f t="shared" si="70"/>
        <v>0</v>
      </c>
      <c r="T227" s="451">
        <f t="shared" si="70"/>
        <v>0</v>
      </c>
      <c r="U227" s="452">
        <f t="shared" si="70"/>
        <v>0</v>
      </c>
      <c r="V227" s="450">
        <f t="shared" si="70"/>
        <v>0</v>
      </c>
      <c r="W227" s="450">
        <f t="shared" si="70"/>
        <v>0</v>
      </c>
      <c r="X227" s="450">
        <f t="shared" si="70"/>
        <v>0</v>
      </c>
      <c r="Y227" s="450">
        <f t="shared" si="70"/>
        <v>0</v>
      </c>
      <c r="Z227" s="450">
        <f t="shared" si="70"/>
        <v>0</v>
      </c>
      <c r="AA227" s="450">
        <f t="shared" si="70"/>
        <v>0</v>
      </c>
      <c r="AB227" s="450">
        <f t="shared" si="70"/>
        <v>0</v>
      </c>
      <c r="AC227" s="450">
        <f t="shared" si="70"/>
        <v>0</v>
      </c>
      <c r="AD227" s="450">
        <f t="shared" si="70"/>
        <v>0</v>
      </c>
      <c r="AE227" s="450">
        <f t="shared" si="70"/>
        <v>0</v>
      </c>
      <c r="AF227" s="450">
        <f t="shared" si="70"/>
        <v>0</v>
      </c>
      <c r="AG227" s="453">
        <f>SUM(AG228:AG230)</f>
        <v>0</v>
      </c>
      <c r="AH227" s="454">
        <f t="shared" si="70"/>
        <v>0</v>
      </c>
      <c r="AI227" s="450">
        <f t="shared" si="70"/>
        <v>0</v>
      </c>
      <c r="AJ227" s="450">
        <f t="shared" si="70"/>
        <v>0</v>
      </c>
      <c r="AK227" s="450">
        <f t="shared" si="70"/>
        <v>0</v>
      </c>
      <c r="AL227" s="450">
        <f t="shared" si="70"/>
        <v>0</v>
      </c>
      <c r="AM227" s="450">
        <f t="shared" si="70"/>
        <v>0</v>
      </c>
      <c r="AN227" s="450">
        <f t="shared" si="70"/>
        <v>0</v>
      </c>
      <c r="AO227" s="450">
        <f t="shared" si="70"/>
        <v>0</v>
      </c>
      <c r="AP227" s="450">
        <f t="shared" si="70"/>
        <v>0</v>
      </c>
      <c r="AQ227" s="450">
        <f t="shared" si="70"/>
        <v>0</v>
      </c>
      <c r="AR227" s="450">
        <f t="shared" si="70"/>
        <v>0</v>
      </c>
      <c r="AS227" s="450">
        <f t="shared" si="70"/>
        <v>0</v>
      </c>
      <c r="AT227" s="453">
        <f t="shared" si="70"/>
        <v>0</v>
      </c>
      <c r="AU227" s="455">
        <f t="shared" si="70"/>
        <v>0</v>
      </c>
      <c r="AV227" s="392">
        <f t="shared" si="59"/>
        <v>0</v>
      </c>
    </row>
    <row r="228" spans="2:48" s="60" customFormat="1" ht="13.5" x14ac:dyDescent="0.25">
      <c r="B228" s="416" t="str">
        <f>'FORMATO COSTEO C6'!C48</f>
        <v>6.3.2.1</v>
      </c>
      <c r="C228" s="439">
        <f>'FORMATO COSTEO C6'!B48</f>
        <v>0</v>
      </c>
      <c r="D228" s="428" t="str">
        <f>'FORMATO COSTEO C6'!D48</f>
        <v>Unidad medida</v>
      </c>
      <c r="E228" s="530">
        <f>'FORMATO COSTEO C6'!E48</f>
        <v>0</v>
      </c>
      <c r="F228" s="441">
        <f>'FORMATO COSTEO C6'!G48</f>
        <v>0</v>
      </c>
      <c r="G228" s="565">
        <f>'FORMATO COSTEO C6'!O48</f>
        <v>0</v>
      </c>
      <c r="H228" s="444">
        <f>IF( $F228=0,0,((($F228/$E228)*'PLAN DE ADQUISICIONES'!F$98)*($G228/$F228)))</f>
        <v>0</v>
      </c>
      <c r="I228" s="441">
        <f>IF( $F228=0,0,((($F228/$E228)*'PLAN DE ADQUISICIONES'!G$98)*($G228/$F228)))</f>
        <v>0</v>
      </c>
      <c r="J228" s="441">
        <f>IF( $F228=0,0,((($F228/$E228)*'PLAN DE ADQUISICIONES'!H$98)*($G228/$F228)))</f>
        <v>0</v>
      </c>
      <c r="K228" s="441">
        <f>IF( $F228=0,0,((($F228/$E228)*'PLAN DE ADQUISICIONES'!I$98)*($G228/$F228)))</f>
        <v>0</v>
      </c>
      <c r="L228" s="441">
        <f>IF( $F228=0,0,((($F228/$E228)*'PLAN DE ADQUISICIONES'!J$98)*($G228/$F228)))</f>
        <v>0</v>
      </c>
      <c r="M228" s="441">
        <f>IF( $F228=0,0,((($F228/$E228)*'PLAN DE ADQUISICIONES'!K$98)*($G228/$F228)))</f>
        <v>0</v>
      </c>
      <c r="N228" s="441">
        <f>IF( $F228=0,0,((($F228/$E228)*'PLAN DE ADQUISICIONES'!L$98)*($G228/$F228)))</f>
        <v>0</v>
      </c>
      <c r="O228" s="441">
        <f>IF( $F228=0,0,((($F228/$E228)*'PLAN DE ADQUISICIONES'!M$98)*($G228/$F228)))</f>
        <v>0</v>
      </c>
      <c r="P228" s="441">
        <f>IF( $F228=0,0,((($F228/$E228)*'PLAN DE ADQUISICIONES'!N$98)*($G228/$F228)))</f>
        <v>0</v>
      </c>
      <c r="Q228" s="441">
        <f>IF( $F228=0,0,((($F228/$E228)*'PLAN DE ADQUISICIONES'!O$98)*($G228/$F228)))</f>
        <v>0</v>
      </c>
      <c r="R228" s="441">
        <f>IF( $F228=0,0,((($F228/$E228)*'PLAN DE ADQUISICIONES'!P$98)*($G228/$F228)))</f>
        <v>0</v>
      </c>
      <c r="S228" s="441">
        <f>IF( $F228=0,0,((($F228/$E228)*'PLAN DE ADQUISICIONES'!Q$98)*($G228/$F228)))</f>
        <v>0</v>
      </c>
      <c r="T228" s="421">
        <f t="shared" si="67"/>
        <v>0</v>
      </c>
      <c r="U228" s="443">
        <f>IF( $F228=0,0,((($F228/$E228)*'PLAN DE ADQUISICIONES'!R$98)*($G228/$F228)))</f>
        <v>0</v>
      </c>
      <c r="V228" s="441">
        <f>IF( $F228=0,0,((($F228/$E228)*'PLAN DE ADQUISICIONES'!S$98)*($G228/$F228)))</f>
        <v>0</v>
      </c>
      <c r="W228" s="441">
        <f>IF( $F228=0,0,((($F228/$E228)*'PLAN DE ADQUISICIONES'!T$98)*($G228/$F228)))</f>
        <v>0</v>
      </c>
      <c r="X228" s="441">
        <f>IF( $F228=0,0,((($F228/$E228)*'PLAN DE ADQUISICIONES'!U$98)*($G228/$F228)))</f>
        <v>0</v>
      </c>
      <c r="Y228" s="441">
        <f>IF( $F228=0,0,((($F228/$E228)*'PLAN DE ADQUISICIONES'!V$98)*($G228/$F228)))</f>
        <v>0</v>
      </c>
      <c r="Z228" s="441">
        <f>IF( $F228=0,0,((($F228/$E228)*'PLAN DE ADQUISICIONES'!W$98)*($G228/$F228)))</f>
        <v>0</v>
      </c>
      <c r="AA228" s="441">
        <f>IF( $F228=0,0,((($F228/$E228)*'PLAN DE ADQUISICIONES'!X$98)*($G228/$F228)))</f>
        <v>0</v>
      </c>
      <c r="AB228" s="441">
        <f>IF( $F228=0,0,((($F228/$E228)*'PLAN DE ADQUISICIONES'!Y$98)*($G228/$F228)))</f>
        <v>0</v>
      </c>
      <c r="AC228" s="441">
        <f>IF( $F228=0,0,((($F228/$E228)*'PLAN DE ADQUISICIONES'!Z$98)*($G228/$F228)))</f>
        <v>0</v>
      </c>
      <c r="AD228" s="441">
        <f>IF( $F228=0,0,((($F228/$E228)*'PLAN DE ADQUISICIONES'!AA$98)*($G228/$F228)))</f>
        <v>0</v>
      </c>
      <c r="AE228" s="441">
        <f>IF( $F228=0,0,((($F228/$E228)*'PLAN DE ADQUISICIONES'!AB$98)*($G228/$F228)))</f>
        <v>0</v>
      </c>
      <c r="AF228" s="441">
        <f>IF( $F228=0,0,((($F228/$E228)*'PLAN DE ADQUISICIONES'!AC$98)*($G228/$F228)))</f>
        <v>0</v>
      </c>
      <c r="AG228" s="423">
        <f t="shared" si="68"/>
        <v>0</v>
      </c>
      <c r="AH228" s="444">
        <f>IF( $F228=0,0,((($F228/$E228)*'PLAN DE ADQUISICIONES'!AD$98)*($G228/$F228)))</f>
        <v>0</v>
      </c>
      <c r="AI228" s="441">
        <f>IF( $F228=0,0,((($F228/$E228)*'PLAN DE ADQUISICIONES'!AE$98)*($G228/$F228)))</f>
        <v>0</v>
      </c>
      <c r="AJ228" s="441">
        <f>IF( $F228=0,0,((($F228/$E228)*'PLAN DE ADQUISICIONES'!AF$98)*($G228/$F228)))</f>
        <v>0</v>
      </c>
      <c r="AK228" s="441">
        <f>IF( $F228=0,0,((($F228/$E228)*'PLAN DE ADQUISICIONES'!AG$98)*($G228/$F228)))</f>
        <v>0</v>
      </c>
      <c r="AL228" s="441">
        <f>IF( $F228=0,0,((($F228/$E228)*'PLAN DE ADQUISICIONES'!AH$98)*($G228/$F228)))</f>
        <v>0</v>
      </c>
      <c r="AM228" s="441">
        <f>IF( $F228=0,0,((($F228/$E228)*'PLAN DE ADQUISICIONES'!AI$98)*($G228/$F228)))</f>
        <v>0</v>
      </c>
      <c r="AN228" s="441">
        <f>IF( $F228=0,0,((($F228/$E228)*'PLAN DE ADQUISICIONES'!AJ$98)*($G228/$F228)))</f>
        <v>0</v>
      </c>
      <c r="AO228" s="441">
        <f>IF( $F228=0,0,((($F228/$E228)*'PLAN DE ADQUISICIONES'!AK$98)*($G228/$F228)))</f>
        <v>0</v>
      </c>
      <c r="AP228" s="441">
        <f>IF( $F228=0,0,((($F228/$E228)*'PLAN DE ADQUISICIONES'!AL$98)*($G228/$F228)))</f>
        <v>0</v>
      </c>
      <c r="AQ228" s="441">
        <f>IF( $F228=0,0,((($F228/$E228)*'PLAN DE ADQUISICIONES'!AM$98)*($G228/$F228)))</f>
        <v>0</v>
      </c>
      <c r="AR228" s="441">
        <f>IF( $F228=0,0,((($F228/$E228)*'PLAN DE ADQUISICIONES'!AN$98)*($G228/$F228)))</f>
        <v>0</v>
      </c>
      <c r="AS228" s="441">
        <f>IF( $F228=0,0,((($F228/$E228)*'PLAN DE ADQUISICIONES'!AO$98)*($G228/$F228)))</f>
        <v>0</v>
      </c>
      <c r="AT228" s="423">
        <f t="shared" si="69"/>
        <v>0</v>
      </c>
      <c r="AU228" s="426">
        <f>AS228+AR228+AQ228+AP228+AO228+AN228+AM228+AL228+AK228+AJ228+AI228+AH228+AF228+AE228+AD228+AC228+AB228+AA228+Z228+Y228+X228+W228+V228+U228+S228+R228+Q228+P228+O228+N228+M228+L228+K228+J228+I228+H228</f>
        <v>0</v>
      </c>
      <c r="AV228" s="392">
        <f t="shared" si="59"/>
        <v>0</v>
      </c>
    </row>
    <row r="229" spans="2:48" s="60" customFormat="1" ht="13.5" x14ac:dyDescent="0.25">
      <c r="B229" s="416" t="str">
        <f>'FORMATO COSTEO C6'!C49</f>
        <v>6.3.2.2</v>
      </c>
      <c r="C229" s="439">
        <f>'FORMATO COSTEO C6'!B49</f>
        <v>0</v>
      </c>
      <c r="D229" s="428" t="str">
        <f>'FORMATO COSTEO C6'!D49</f>
        <v>Unidad medida</v>
      </c>
      <c r="E229" s="530">
        <f>'FORMATO COSTEO C6'!E49</f>
        <v>0</v>
      </c>
      <c r="F229" s="441">
        <f>'FORMATO COSTEO C6'!G49</f>
        <v>0</v>
      </c>
      <c r="G229" s="565">
        <f>'FORMATO COSTEO C6'!O49</f>
        <v>0</v>
      </c>
      <c r="H229" s="444">
        <f>IF( $F229=0,0,((($F229/$E229)*'PLAN DE ADQUISICIONES'!F$99)*($G229/$F229)))</f>
        <v>0</v>
      </c>
      <c r="I229" s="441">
        <f>IF( $F229=0,0,((($F229/$E229)*'PLAN DE ADQUISICIONES'!G$99)*($G229/$F229)))</f>
        <v>0</v>
      </c>
      <c r="J229" s="441">
        <f>IF( $F229=0,0,((($F229/$E229)*'PLAN DE ADQUISICIONES'!H$99)*($G229/$F229)))</f>
        <v>0</v>
      </c>
      <c r="K229" s="441">
        <f>IF( $F229=0,0,((($F229/$E229)*'PLAN DE ADQUISICIONES'!I$99)*($G229/$F229)))</f>
        <v>0</v>
      </c>
      <c r="L229" s="441">
        <f>IF( $F229=0,0,((($F229/$E229)*'PLAN DE ADQUISICIONES'!J$99)*($G229/$F229)))</f>
        <v>0</v>
      </c>
      <c r="M229" s="441">
        <f>IF( $F229=0,0,((($F229/$E229)*'PLAN DE ADQUISICIONES'!K$99)*($G229/$F229)))</f>
        <v>0</v>
      </c>
      <c r="N229" s="441">
        <f>IF( $F229=0,0,((($F229/$E229)*'PLAN DE ADQUISICIONES'!L$99)*($G229/$F229)))</f>
        <v>0</v>
      </c>
      <c r="O229" s="441">
        <f>IF( $F229=0,0,((($F229/$E229)*'PLAN DE ADQUISICIONES'!M$99)*($G229/$F229)))</f>
        <v>0</v>
      </c>
      <c r="P229" s="441">
        <f>IF( $F229=0,0,((($F229/$E229)*'PLAN DE ADQUISICIONES'!N$99)*($G229/$F229)))</f>
        <v>0</v>
      </c>
      <c r="Q229" s="441">
        <f>IF( $F229=0,0,((($F229/$E229)*'PLAN DE ADQUISICIONES'!O$99)*($G229/$F229)))</f>
        <v>0</v>
      </c>
      <c r="R229" s="441">
        <f>IF( $F229=0,0,((($F229/$E229)*'PLAN DE ADQUISICIONES'!P$99)*($G229/$F229)))</f>
        <v>0</v>
      </c>
      <c r="S229" s="441">
        <f>IF( $F229=0,0,((($F229/$E229)*'PLAN DE ADQUISICIONES'!Q$99)*($G229/$F229)))</f>
        <v>0</v>
      </c>
      <c r="T229" s="421">
        <f t="shared" si="67"/>
        <v>0</v>
      </c>
      <c r="U229" s="443">
        <f>IF( $F229=0,0,((($F229/$E229)*'PLAN DE ADQUISICIONES'!R$99)*($G229/$F229)))</f>
        <v>0</v>
      </c>
      <c r="V229" s="441">
        <f>IF( $F229=0,0,((($F229/$E229)*'PLAN DE ADQUISICIONES'!S$99)*($G229/$F229)))</f>
        <v>0</v>
      </c>
      <c r="W229" s="441">
        <f>IF( $F229=0,0,((($F229/$E229)*'PLAN DE ADQUISICIONES'!T$99)*($G229/$F229)))</f>
        <v>0</v>
      </c>
      <c r="X229" s="441">
        <f>IF( $F229=0,0,((($F229/$E229)*'PLAN DE ADQUISICIONES'!U$99)*($G229/$F229)))</f>
        <v>0</v>
      </c>
      <c r="Y229" s="441">
        <f>IF( $F229=0,0,((($F229/$E229)*'PLAN DE ADQUISICIONES'!V$99)*($G229/$F229)))</f>
        <v>0</v>
      </c>
      <c r="Z229" s="441">
        <f>IF( $F229=0,0,((($F229/$E229)*'PLAN DE ADQUISICIONES'!W$99)*($G229/$F229)))</f>
        <v>0</v>
      </c>
      <c r="AA229" s="441">
        <f>IF( $F229=0,0,((($F229/$E229)*'PLAN DE ADQUISICIONES'!X$99)*($G229/$F229)))</f>
        <v>0</v>
      </c>
      <c r="AB229" s="441">
        <f>IF( $F229=0,0,((($F229/$E229)*'PLAN DE ADQUISICIONES'!Y$99)*($G229/$F229)))</f>
        <v>0</v>
      </c>
      <c r="AC229" s="441">
        <f>IF( $F229=0,0,((($F229/$E229)*'PLAN DE ADQUISICIONES'!Z$99)*($G229/$F229)))</f>
        <v>0</v>
      </c>
      <c r="AD229" s="441">
        <f>IF( $F229=0,0,((($F229/$E229)*'PLAN DE ADQUISICIONES'!AA$99)*($G229/$F229)))</f>
        <v>0</v>
      </c>
      <c r="AE229" s="441">
        <f>IF( $F229=0,0,((($F229/$E229)*'PLAN DE ADQUISICIONES'!AB$99)*($G229/$F229)))</f>
        <v>0</v>
      </c>
      <c r="AF229" s="441">
        <f>IF( $F229=0,0,((($F229/$E229)*'PLAN DE ADQUISICIONES'!AC$99)*($G229/$F229)))</f>
        <v>0</v>
      </c>
      <c r="AG229" s="423">
        <f t="shared" si="68"/>
        <v>0</v>
      </c>
      <c r="AH229" s="444">
        <f>IF( $F229=0,0,((($F229/$E229)*'PLAN DE ADQUISICIONES'!AD$99)*($G229/$F229)))</f>
        <v>0</v>
      </c>
      <c r="AI229" s="441">
        <f>IF( $F229=0,0,((($F229/$E229)*'PLAN DE ADQUISICIONES'!AE$99)*($G229/$F229)))</f>
        <v>0</v>
      </c>
      <c r="AJ229" s="441">
        <f>IF( $F229=0,0,((($F229/$E229)*'PLAN DE ADQUISICIONES'!AF$99)*($G229/$F229)))</f>
        <v>0</v>
      </c>
      <c r="AK229" s="441">
        <f>IF( $F229=0,0,((($F229/$E229)*'PLAN DE ADQUISICIONES'!AG$99)*($G229/$F229)))</f>
        <v>0</v>
      </c>
      <c r="AL229" s="441">
        <f>IF( $F229=0,0,((($F229/$E229)*'PLAN DE ADQUISICIONES'!AH$99)*($G229/$F229)))</f>
        <v>0</v>
      </c>
      <c r="AM229" s="441">
        <f>IF( $F229=0,0,((($F229/$E229)*'PLAN DE ADQUISICIONES'!AI$99)*($G229/$F229)))</f>
        <v>0</v>
      </c>
      <c r="AN229" s="441">
        <f>IF( $F229=0,0,((($F229/$E229)*'PLAN DE ADQUISICIONES'!AJ$99)*($G229/$F229)))</f>
        <v>0</v>
      </c>
      <c r="AO229" s="441">
        <f>IF( $F229=0,0,((($F229/$E229)*'PLAN DE ADQUISICIONES'!AK$99)*($G229/$F229)))</f>
        <v>0</v>
      </c>
      <c r="AP229" s="441">
        <f>IF( $F229=0,0,((($F229/$E229)*'PLAN DE ADQUISICIONES'!AL$99)*($G229/$F229)))</f>
        <v>0</v>
      </c>
      <c r="AQ229" s="441">
        <f>IF( $F229=0,0,((($F229/$E229)*'PLAN DE ADQUISICIONES'!AM$99)*($G229/$F229)))</f>
        <v>0</v>
      </c>
      <c r="AR229" s="441">
        <f>IF( $F229=0,0,((($F229/$E229)*'PLAN DE ADQUISICIONES'!AN$99)*($G229/$F229)))</f>
        <v>0</v>
      </c>
      <c r="AS229" s="441">
        <f>IF( $F229=0,0,((($F229/$E229)*'PLAN DE ADQUISICIONES'!AO$99)*($G229/$F229)))</f>
        <v>0</v>
      </c>
      <c r="AT229" s="423">
        <f t="shared" si="69"/>
        <v>0</v>
      </c>
      <c r="AU229" s="426">
        <f>AS229+AR229+AQ229+AP229+AO229+AN229+AM229+AL229+AK229+AJ229+AI229+AH229+AF229+AE229+AD229+AC229+AB229+AA229+Z229+Y229+X229+W229+V229+U229+S229+R229+Q229+P229+O229+N229+M229+L229+K229+J229+I229+H229</f>
        <v>0</v>
      </c>
      <c r="AV229" s="392">
        <f t="shared" si="59"/>
        <v>0</v>
      </c>
    </row>
    <row r="230" spans="2:48" s="60" customFormat="1" ht="13.5" x14ac:dyDescent="0.25">
      <c r="B230" s="416" t="str">
        <f>'FORMATO COSTEO C6'!C50</f>
        <v>6.3.2.3</v>
      </c>
      <c r="C230" s="439">
        <f>'FORMATO COSTEO C6'!B50</f>
        <v>0</v>
      </c>
      <c r="D230" s="428" t="str">
        <f>'FORMATO COSTEO C6'!D50</f>
        <v>Unidad medida</v>
      </c>
      <c r="E230" s="530">
        <f>'FORMATO COSTEO C6'!E50</f>
        <v>0</v>
      </c>
      <c r="F230" s="441">
        <f>'FORMATO COSTEO C6'!G50</f>
        <v>0</v>
      </c>
      <c r="G230" s="565">
        <f>'FORMATO COSTEO C6'!O50</f>
        <v>0</v>
      </c>
      <c r="H230" s="444">
        <f>IF( $F230=0,0,((($F230/$E230)*'PLAN DE ADQUISICIONES'!F$100)*($G230/$F230)))</f>
        <v>0</v>
      </c>
      <c r="I230" s="441">
        <f>IF( $F230=0,0,((($F230/$E230)*'PLAN DE ADQUISICIONES'!G$100)*($G230/$F230)))</f>
        <v>0</v>
      </c>
      <c r="J230" s="441">
        <f>IF( $F230=0,0,((($F230/$E230)*'PLAN DE ADQUISICIONES'!H$100)*($G230/$F230)))</f>
        <v>0</v>
      </c>
      <c r="K230" s="441">
        <f>IF( $F230=0,0,((($F230/$E230)*'PLAN DE ADQUISICIONES'!I$100)*($G230/$F230)))</f>
        <v>0</v>
      </c>
      <c r="L230" s="441">
        <f>IF( $F230=0,0,((($F230/$E230)*'PLAN DE ADQUISICIONES'!J$100)*($G230/$F230)))</f>
        <v>0</v>
      </c>
      <c r="M230" s="441">
        <f>IF( $F230=0,0,((($F230/$E230)*'PLAN DE ADQUISICIONES'!K$100)*($G230/$F230)))</f>
        <v>0</v>
      </c>
      <c r="N230" s="441">
        <f>IF( $F230=0,0,((($F230/$E230)*'PLAN DE ADQUISICIONES'!L$100)*($G230/$F230)))</f>
        <v>0</v>
      </c>
      <c r="O230" s="441">
        <f>IF( $F230=0,0,((($F230/$E230)*'PLAN DE ADQUISICIONES'!M$100)*($G230/$F230)))</f>
        <v>0</v>
      </c>
      <c r="P230" s="441">
        <f>IF( $F230=0,0,((($F230/$E230)*'PLAN DE ADQUISICIONES'!N$100)*($G230/$F230)))</f>
        <v>0</v>
      </c>
      <c r="Q230" s="441">
        <f>IF( $F230=0,0,((($F230/$E230)*'PLAN DE ADQUISICIONES'!O$100)*($G230/$F230)))</f>
        <v>0</v>
      </c>
      <c r="R230" s="441">
        <f>IF( $F230=0,0,((($F230/$E230)*'PLAN DE ADQUISICIONES'!P$100)*($G230/$F230)))</f>
        <v>0</v>
      </c>
      <c r="S230" s="441">
        <f>IF( $F230=0,0,((($F230/$E230)*'PLAN DE ADQUISICIONES'!Q$100)*($G230/$F230)))</f>
        <v>0</v>
      </c>
      <c r="T230" s="421">
        <f t="shared" si="67"/>
        <v>0</v>
      </c>
      <c r="U230" s="443">
        <f>IF( $F230=0,0,((($F230/$E230)*'PLAN DE ADQUISICIONES'!R$100)*($G230/$F230)))</f>
        <v>0</v>
      </c>
      <c r="V230" s="441">
        <f>IF( $F230=0,0,((($F230/$E230)*'PLAN DE ADQUISICIONES'!S$100)*($G230/$F230)))</f>
        <v>0</v>
      </c>
      <c r="W230" s="441">
        <f>IF( $F230=0,0,((($F230/$E230)*'PLAN DE ADQUISICIONES'!T$100)*($G230/$F230)))</f>
        <v>0</v>
      </c>
      <c r="X230" s="441">
        <f>IF( $F230=0,0,((($F230/$E230)*'PLAN DE ADQUISICIONES'!U$100)*($G230/$F230)))</f>
        <v>0</v>
      </c>
      <c r="Y230" s="441">
        <f>IF( $F230=0,0,((($F230/$E230)*'PLAN DE ADQUISICIONES'!V$100)*($G230/$F230)))</f>
        <v>0</v>
      </c>
      <c r="Z230" s="441">
        <f>IF( $F230=0,0,((($F230/$E230)*'PLAN DE ADQUISICIONES'!W$100)*($G230/$F230)))</f>
        <v>0</v>
      </c>
      <c r="AA230" s="441">
        <f>IF( $F230=0,0,((($F230/$E230)*'PLAN DE ADQUISICIONES'!X$100)*($G230/$F230)))</f>
        <v>0</v>
      </c>
      <c r="AB230" s="441">
        <f>IF( $F230=0,0,((($F230/$E230)*'PLAN DE ADQUISICIONES'!Y$100)*($G230/$F230)))</f>
        <v>0</v>
      </c>
      <c r="AC230" s="441">
        <f>IF( $F230=0,0,((($F230/$E230)*'PLAN DE ADQUISICIONES'!Z$100)*($G230/$F230)))</f>
        <v>0</v>
      </c>
      <c r="AD230" s="441">
        <f>IF( $F230=0,0,((($F230/$E230)*'PLAN DE ADQUISICIONES'!AA$100)*($G230/$F230)))</f>
        <v>0</v>
      </c>
      <c r="AE230" s="441">
        <f>IF( $F230=0,0,((($F230/$E230)*'PLAN DE ADQUISICIONES'!AB$100)*($G230/$F230)))</f>
        <v>0</v>
      </c>
      <c r="AF230" s="441">
        <f>IF( $F230=0,0,((($F230/$E230)*'PLAN DE ADQUISICIONES'!AC$100)*($G230/$F230)))</f>
        <v>0</v>
      </c>
      <c r="AG230" s="423">
        <f t="shared" si="68"/>
        <v>0</v>
      </c>
      <c r="AH230" s="444">
        <f>IF( $F230=0,0,((($F230/$E230)*'PLAN DE ADQUISICIONES'!AD$100)*($G230/$F230)))</f>
        <v>0</v>
      </c>
      <c r="AI230" s="441">
        <f>IF( $F230=0,0,((($F230/$E230)*'PLAN DE ADQUISICIONES'!AE$100)*($G230/$F230)))</f>
        <v>0</v>
      </c>
      <c r="AJ230" s="441">
        <f>IF( $F230=0,0,((($F230/$E230)*'PLAN DE ADQUISICIONES'!AF$100)*($G230/$F230)))</f>
        <v>0</v>
      </c>
      <c r="AK230" s="441">
        <f>IF( $F230=0,0,((($F230/$E230)*'PLAN DE ADQUISICIONES'!AG$100)*($G230/$F230)))</f>
        <v>0</v>
      </c>
      <c r="AL230" s="441">
        <f>IF( $F230=0,0,((($F230/$E230)*'PLAN DE ADQUISICIONES'!AH$100)*($G230/$F230)))</f>
        <v>0</v>
      </c>
      <c r="AM230" s="441">
        <f>IF( $F230=0,0,((($F230/$E230)*'PLAN DE ADQUISICIONES'!AI$100)*($G230/$F230)))</f>
        <v>0</v>
      </c>
      <c r="AN230" s="441">
        <f>IF( $F230=0,0,((($F230/$E230)*'PLAN DE ADQUISICIONES'!AJ$100)*($G230/$F230)))</f>
        <v>0</v>
      </c>
      <c r="AO230" s="441">
        <f>IF( $F230=0,0,((($F230/$E230)*'PLAN DE ADQUISICIONES'!AK$100)*($G230/$F230)))</f>
        <v>0</v>
      </c>
      <c r="AP230" s="441">
        <f>IF( $F230=0,0,((($F230/$E230)*'PLAN DE ADQUISICIONES'!AL$100)*($G230/$F230)))</f>
        <v>0</v>
      </c>
      <c r="AQ230" s="441">
        <f>IF( $F230=0,0,((($F230/$E230)*'PLAN DE ADQUISICIONES'!AM$100)*($G230/$F230)))</f>
        <v>0</v>
      </c>
      <c r="AR230" s="441">
        <f>IF( $F230=0,0,((($F230/$E230)*'PLAN DE ADQUISICIONES'!AN$100)*($G230/$F230)))</f>
        <v>0</v>
      </c>
      <c r="AS230" s="441">
        <f>IF( $F230=0,0,((($F230/$E230)*'PLAN DE ADQUISICIONES'!AO$100)*($G230/$F230)))</f>
        <v>0</v>
      </c>
      <c r="AT230" s="423">
        <f t="shared" si="69"/>
        <v>0</v>
      </c>
      <c r="AU230" s="426">
        <f>AS230+AR230+AQ230+AP230+AO230+AN230+AM230+AL230+AK230+AJ230+AI230+AH230+AF230+AE230+AD230+AC230+AB230+AA230+Z230+Y230+X230+W230+V230+U230+S230+R230+Q230+P230+O230+N230+M230+L230+K230+J230+I230+H230</f>
        <v>0</v>
      </c>
      <c r="AV230" s="392">
        <f t="shared" si="59"/>
        <v>0</v>
      </c>
    </row>
    <row r="231" spans="2:48" s="60" customFormat="1" ht="13.5" x14ac:dyDescent="0.25">
      <c r="B231" s="446" t="str">
        <f>'FORMATO COSTEO C6'!C51</f>
        <v>6.3.3</v>
      </c>
      <c r="C231" s="447" t="str">
        <f>+'FORMATO COSTEO C6'!B51</f>
        <v>Oficina de proyecto</v>
      </c>
      <c r="D231" s="499"/>
      <c r="E231" s="532"/>
      <c r="F231" s="450">
        <f>+'FORMATO COSTEO C6'!G51</f>
        <v>0</v>
      </c>
      <c r="G231" s="453">
        <f>+'FORMATO COSTEO C6'!O51</f>
        <v>0</v>
      </c>
      <c r="H231" s="454">
        <f>SUM(H232:H234)</f>
        <v>0</v>
      </c>
      <c r="I231" s="450">
        <f t="shared" ref="I231:AU231" si="71">SUM(I232:I234)</f>
        <v>0</v>
      </c>
      <c r="J231" s="450">
        <f t="shared" si="71"/>
        <v>0</v>
      </c>
      <c r="K231" s="450">
        <f t="shared" si="71"/>
        <v>0</v>
      </c>
      <c r="L231" s="450">
        <f t="shared" si="71"/>
        <v>0</v>
      </c>
      <c r="M231" s="450">
        <f t="shared" si="71"/>
        <v>0</v>
      </c>
      <c r="N231" s="450">
        <f t="shared" si="71"/>
        <v>0</v>
      </c>
      <c r="O231" s="450">
        <f t="shared" si="71"/>
        <v>0</v>
      </c>
      <c r="P231" s="450">
        <f t="shared" si="71"/>
        <v>0</v>
      </c>
      <c r="Q231" s="450">
        <f t="shared" si="71"/>
        <v>0</v>
      </c>
      <c r="R231" s="450">
        <f t="shared" si="71"/>
        <v>0</v>
      </c>
      <c r="S231" s="450">
        <f t="shared" si="71"/>
        <v>0</v>
      </c>
      <c r="T231" s="451">
        <f t="shared" si="71"/>
        <v>0</v>
      </c>
      <c r="U231" s="452">
        <f t="shared" si="71"/>
        <v>0</v>
      </c>
      <c r="V231" s="450">
        <f t="shared" si="71"/>
        <v>0</v>
      </c>
      <c r="W231" s="450">
        <f t="shared" si="71"/>
        <v>0</v>
      </c>
      <c r="X231" s="450">
        <f t="shared" si="71"/>
        <v>0</v>
      </c>
      <c r="Y231" s="450">
        <f t="shared" si="71"/>
        <v>0</v>
      </c>
      <c r="Z231" s="450">
        <f t="shared" si="71"/>
        <v>0</v>
      </c>
      <c r="AA231" s="450">
        <f t="shared" si="71"/>
        <v>0</v>
      </c>
      <c r="AB231" s="450">
        <f t="shared" si="71"/>
        <v>0</v>
      </c>
      <c r="AC231" s="450">
        <f t="shared" si="71"/>
        <v>0</v>
      </c>
      <c r="AD231" s="450">
        <f t="shared" si="71"/>
        <v>0</v>
      </c>
      <c r="AE231" s="450">
        <f t="shared" si="71"/>
        <v>0</v>
      </c>
      <c r="AF231" s="450">
        <f t="shared" si="71"/>
        <v>0</v>
      </c>
      <c r="AG231" s="453">
        <f>SUM(AG232:AG234)</f>
        <v>0</v>
      </c>
      <c r="AH231" s="454">
        <f t="shared" si="71"/>
        <v>0</v>
      </c>
      <c r="AI231" s="450">
        <f t="shared" si="71"/>
        <v>0</v>
      </c>
      <c r="AJ231" s="450">
        <f t="shared" si="71"/>
        <v>0</v>
      </c>
      <c r="AK231" s="450">
        <f t="shared" si="71"/>
        <v>0</v>
      </c>
      <c r="AL231" s="450">
        <f t="shared" si="71"/>
        <v>0</v>
      </c>
      <c r="AM231" s="450">
        <f t="shared" si="71"/>
        <v>0</v>
      </c>
      <c r="AN231" s="450">
        <f t="shared" si="71"/>
        <v>0</v>
      </c>
      <c r="AO231" s="450">
        <f t="shared" si="71"/>
        <v>0</v>
      </c>
      <c r="AP231" s="450">
        <f t="shared" si="71"/>
        <v>0</v>
      </c>
      <c r="AQ231" s="450">
        <f t="shared" si="71"/>
        <v>0</v>
      </c>
      <c r="AR231" s="450">
        <f t="shared" si="71"/>
        <v>0</v>
      </c>
      <c r="AS231" s="450">
        <f t="shared" si="71"/>
        <v>0</v>
      </c>
      <c r="AT231" s="453">
        <f t="shared" si="71"/>
        <v>0</v>
      </c>
      <c r="AU231" s="455">
        <f t="shared" si="71"/>
        <v>0</v>
      </c>
      <c r="AV231" s="392">
        <f t="shared" si="59"/>
        <v>0</v>
      </c>
    </row>
    <row r="232" spans="2:48" s="60" customFormat="1" ht="13.5" x14ac:dyDescent="0.25">
      <c r="B232" s="416" t="str">
        <f>'FORMATO COSTEO C6'!C52</f>
        <v>6.3.3.1</v>
      </c>
      <c r="C232" s="439" t="str">
        <f>'FORMATO COSTEO C6'!B52</f>
        <v>Alquiler</v>
      </c>
      <c r="D232" s="428" t="str">
        <f>'FORMATO COSTEO C6'!D52</f>
        <v>Unidad medida</v>
      </c>
      <c r="E232" s="530">
        <f>'FORMATO COSTEO C6'!E52</f>
        <v>0</v>
      </c>
      <c r="F232" s="441">
        <f>'FORMATO COSTEO C6'!G52</f>
        <v>0</v>
      </c>
      <c r="G232" s="565">
        <f>'FORMATO COSTEO C6'!O52</f>
        <v>0</v>
      </c>
      <c r="H232" s="444">
        <f>IF( $F232=0,0,((($F232/$E232)*'PLAN DE ADQUISICIONES'!F$102)*($G232/$F232)))</f>
        <v>0</v>
      </c>
      <c r="I232" s="441">
        <f>IF( $F232=0,0,((($F232/$E232)*'PLAN DE ADQUISICIONES'!G$102)*($G232/$F232)))</f>
        <v>0</v>
      </c>
      <c r="J232" s="441">
        <f>IF( $F232=0,0,((($F232/$E232)*'PLAN DE ADQUISICIONES'!H$102)*($G232/$F232)))</f>
        <v>0</v>
      </c>
      <c r="K232" s="441">
        <f>IF( $F232=0,0,((($F232/$E232)*'PLAN DE ADQUISICIONES'!I$102)*($G232/$F232)))</f>
        <v>0</v>
      </c>
      <c r="L232" s="441">
        <f>IF( $F232=0,0,((($F232/$E232)*'PLAN DE ADQUISICIONES'!J$102)*($G232/$F232)))</f>
        <v>0</v>
      </c>
      <c r="M232" s="441">
        <f>IF( $F232=0,0,((($F232/$E232)*'PLAN DE ADQUISICIONES'!K$102)*($G232/$F232)))</f>
        <v>0</v>
      </c>
      <c r="N232" s="441">
        <f>IF( $F232=0,0,((($F232/$E232)*'PLAN DE ADQUISICIONES'!L$102)*($G232/$F232)))</f>
        <v>0</v>
      </c>
      <c r="O232" s="441">
        <f>IF( $F232=0,0,((($F232/$E232)*'PLAN DE ADQUISICIONES'!M$102)*($G232/$F232)))</f>
        <v>0</v>
      </c>
      <c r="P232" s="441">
        <f>IF( $F232=0,0,((($F232/$E232)*'PLAN DE ADQUISICIONES'!N$102)*($G232/$F232)))</f>
        <v>0</v>
      </c>
      <c r="Q232" s="441">
        <f>IF( $F232=0,0,((($F232/$E232)*'PLAN DE ADQUISICIONES'!O$102)*($G232/$F232)))</f>
        <v>0</v>
      </c>
      <c r="R232" s="441">
        <f>IF( $F232=0,0,((($F232/$E232)*'PLAN DE ADQUISICIONES'!P$102)*($G232/$F232)))</f>
        <v>0</v>
      </c>
      <c r="S232" s="441">
        <f>IF( $F232=0,0,((($F232/$E232)*'PLAN DE ADQUISICIONES'!Q$102)*($G232/$F232)))</f>
        <v>0</v>
      </c>
      <c r="T232" s="421">
        <f t="shared" si="67"/>
        <v>0</v>
      </c>
      <c r="U232" s="443">
        <f>IF( $F232=0,0,((($F232/$E232)*'PLAN DE ADQUISICIONES'!R$102)*($G232/$F232)))</f>
        <v>0</v>
      </c>
      <c r="V232" s="441">
        <f>IF( $F232=0,0,((($F232/$E232)*'PLAN DE ADQUISICIONES'!S$102)*($G232/$F232)))</f>
        <v>0</v>
      </c>
      <c r="W232" s="441">
        <f>IF( $F232=0,0,((($F232/$E232)*'PLAN DE ADQUISICIONES'!T$102)*($G232/$F232)))</f>
        <v>0</v>
      </c>
      <c r="X232" s="441">
        <f>IF( $F232=0,0,((($F232/$E232)*'PLAN DE ADQUISICIONES'!U$102)*($G232/$F232)))</f>
        <v>0</v>
      </c>
      <c r="Y232" s="441">
        <f>IF( $F232=0,0,((($F232/$E232)*'PLAN DE ADQUISICIONES'!V$102)*($G232/$F232)))</f>
        <v>0</v>
      </c>
      <c r="Z232" s="441">
        <f>IF( $F232=0,0,((($F232/$E232)*'PLAN DE ADQUISICIONES'!W$102)*($G232/$F232)))</f>
        <v>0</v>
      </c>
      <c r="AA232" s="441">
        <f>IF( $F232=0,0,((($F232/$E232)*'PLAN DE ADQUISICIONES'!X$102)*($G232/$F232)))</f>
        <v>0</v>
      </c>
      <c r="AB232" s="441">
        <f>IF( $F232=0,0,((($F232/$E232)*'PLAN DE ADQUISICIONES'!Y$102)*($G232/$F232)))</f>
        <v>0</v>
      </c>
      <c r="AC232" s="441">
        <f>IF( $F232=0,0,((($F232/$E232)*'PLAN DE ADQUISICIONES'!Z$102)*($G232/$F232)))</f>
        <v>0</v>
      </c>
      <c r="AD232" s="441">
        <f>IF( $F232=0,0,((($F232/$E232)*'PLAN DE ADQUISICIONES'!AA$102)*($G232/$F232)))</f>
        <v>0</v>
      </c>
      <c r="AE232" s="441">
        <f>IF( $F232=0,0,((($F232/$E232)*'PLAN DE ADQUISICIONES'!AB$102)*($G232/$F232)))</f>
        <v>0</v>
      </c>
      <c r="AF232" s="441">
        <f>IF( $F232=0,0,((($F232/$E232)*'PLAN DE ADQUISICIONES'!AC$102)*($G232/$F232)))</f>
        <v>0</v>
      </c>
      <c r="AG232" s="423">
        <f t="shared" si="68"/>
        <v>0</v>
      </c>
      <c r="AH232" s="444">
        <f>IF( $F232=0,0,((($F232/$E232)*'PLAN DE ADQUISICIONES'!AD$102)*($G232/$F232)))</f>
        <v>0</v>
      </c>
      <c r="AI232" s="441">
        <f>IF( $F232=0,0,((($F232/$E232)*'PLAN DE ADQUISICIONES'!AE$102)*($G232/$F232)))</f>
        <v>0</v>
      </c>
      <c r="AJ232" s="441">
        <f>IF( $F232=0,0,((($F232/$E232)*'PLAN DE ADQUISICIONES'!AF$102)*($G232/$F232)))</f>
        <v>0</v>
      </c>
      <c r="AK232" s="441">
        <f>IF( $F232=0,0,((($F232/$E232)*'PLAN DE ADQUISICIONES'!AG$102)*($G232/$F232)))</f>
        <v>0</v>
      </c>
      <c r="AL232" s="441">
        <f>IF( $F232=0,0,((($F232/$E232)*'PLAN DE ADQUISICIONES'!AH$102)*($G232/$F232)))</f>
        <v>0</v>
      </c>
      <c r="AM232" s="441">
        <f>IF( $F232=0,0,((($F232/$E232)*'PLAN DE ADQUISICIONES'!AI$102)*($G232/$F232)))</f>
        <v>0</v>
      </c>
      <c r="AN232" s="441">
        <f>IF( $F232=0,0,((($F232/$E232)*'PLAN DE ADQUISICIONES'!AJ$102)*($G232/$F232)))</f>
        <v>0</v>
      </c>
      <c r="AO232" s="441">
        <f>IF( $F232=0,0,((($F232/$E232)*'PLAN DE ADQUISICIONES'!AK$102)*($G232/$F232)))</f>
        <v>0</v>
      </c>
      <c r="AP232" s="441">
        <f>IF( $F232=0,0,((($F232/$E232)*'PLAN DE ADQUISICIONES'!AL$102)*($G232/$F232)))</f>
        <v>0</v>
      </c>
      <c r="AQ232" s="441">
        <f>IF( $F232=0,0,((($F232/$E232)*'PLAN DE ADQUISICIONES'!AM$102)*($G232/$F232)))</f>
        <v>0</v>
      </c>
      <c r="AR232" s="441">
        <f>IF( $F232=0,0,((($F232/$E232)*'PLAN DE ADQUISICIONES'!AN$102)*($G232/$F232)))</f>
        <v>0</v>
      </c>
      <c r="AS232" s="441">
        <f>IF( $F232=0,0,((($F232/$E232)*'PLAN DE ADQUISICIONES'!AO$102)*($G232/$F232)))</f>
        <v>0</v>
      </c>
      <c r="AT232" s="423">
        <f t="shared" si="69"/>
        <v>0</v>
      </c>
      <c r="AU232" s="426">
        <f>AS232+AR232+AQ232+AP232+AO232+AN232+AM232+AL232+AK232+AJ232+AI232+AH232+AF232+AE232+AD232+AC232+AB232+AA232+Z232+Y232+X232+W232+V232+U232+S232+R232+Q232+P232+O232+N232+M232+L232+K232+J232+I232+H232</f>
        <v>0</v>
      </c>
      <c r="AV232" s="392">
        <f t="shared" si="59"/>
        <v>0</v>
      </c>
    </row>
    <row r="233" spans="2:48" s="60" customFormat="1" ht="13.5" x14ac:dyDescent="0.25">
      <c r="B233" s="416" t="str">
        <f>'FORMATO COSTEO C6'!C53</f>
        <v>6.3.3.2</v>
      </c>
      <c r="C233" s="439">
        <f>'FORMATO COSTEO C6'!B53</f>
        <v>0</v>
      </c>
      <c r="D233" s="428" t="str">
        <f>'FORMATO COSTEO C6'!D53</f>
        <v>Unidad medida</v>
      </c>
      <c r="E233" s="530">
        <f>'FORMATO COSTEO C6'!E53</f>
        <v>0</v>
      </c>
      <c r="F233" s="441">
        <f>'FORMATO COSTEO C6'!G53</f>
        <v>0</v>
      </c>
      <c r="G233" s="565">
        <f>'FORMATO COSTEO C6'!O53</f>
        <v>0</v>
      </c>
      <c r="H233" s="444">
        <f>IF( $F233=0,0,((($F233/$E233)*'PLAN DE ADQUISICIONES'!F$103)*($G233/$F233)))</f>
        <v>0</v>
      </c>
      <c r="I233" s="441">
        <f>IF( $F233=0,0,((($F233/$E233)*'PLAN DE ADQUISICIONES'!G$103)*($G233/$F233)))</f>
        <v>0</v>
      </c>
      <c r="J233" s="441">
        <f>IF( $F233=0,0,((($F233/$E233)*'PLAN DE ADQUISICIONES'!H$103)*($G233/$F233)))</f>
        <v>0</v>
      </c>
      <c r="K233" s="441">
        <f>IF( $F233=0,0,((($F233/$E233)*'PLAN DE ADQUISICIONES'!I$103)*($G233/$F233)))</f>
        <v>0</v>
      </c>
      <c r="L233" s="441">
        <f>IF( $F233=0,0,((($F233/$E233)*'PLAN DE ADQUISICIONES'!J$103)*($G233/$F233)))</f>
        <v>0</v>
      </c>
      <c r="M233" s="441">
        <f>IF( $F233=0,0,((($F233/$E233)*'PLAN DE ADQUISICIONES'!K$103)*($G233/$F233)))</f>
        <v>0</v>
      </c>
      <c r="N233" s="441">
        <f>IF( $F233=0,0,((($F233/$E233)*'PLAN DE ADQUISICIONES'!L$103)*($G233/$F233)))</f>
        <v>0</v>
      </c>
      <c r="O233" s="441">
        <f>IF( $F233=0,0,((($F233/$E233)*'PLAN DE ADQUISICIONES'!M$103)*($G233/$F233)))</f>
        <v>0</v>
      </c>
      <c r="P233" s="441">
        <f>IF( $F233=0,0,((($F233/$E233)*'PLAN DE ADQUISICIONES'!N$103)*($G233/$F233)))</f>
        <v>0</v>
      </c>
      <c r="Q233" s="441">
        <f>IF( $F233=0,0,((($F233/$E233)*'PLAN DE ADQUISICIONES'!O$103)*($G233/$F233)))</f>
        <v>0</v>
      </c>
      <c r="R233" s="441">
        <f>IF( $F233=0,0,((($F233/$E233)*'PLAN DE ADQUISICIONES'!P$103)*($G233/$F233)))</f>
        <v>0</v>
      </c>
      <c r="S233" s="441">
        <f>IF( $F233=0,0,((($F233/$E233)*'PLAN DE ADQUISICIONES'!Q$103)*($G233/$F233)))</f>
        <v>0</v>
      </c>
      <c r="T233" s="421">
        <f t="shared" si="67"/>
        <v>0</v>
      </c>
      <c r="U233" s="443">
        <f>IF( $F233=0,0,((($F233/$E233)*'PLAN DE ADQUISICIONES'!R$103)*($G233/$F233)))</f>
        <v>0</v>
      </c>
      <c r="V233" s="441">
        <f>IF( $F233=0,0,((($F233/$E233)*'PLAN DE ADQUISICIONES'!S$103)*($G233/$F233)))</f>
        <v>0</v>
      </c>
      <c r="W233" s="441">
        <f>IF( $F233=0,0,((($F233/$E233)*'PLAN DE ADQUISICIONES'!T$103)*($G233/$F233)))</f>
        <v>0</v>
      </c>
      <c r="X233" s="441">
        <f>IF( $F233=0,0,((($F233/$E233)*'PLAN DE ADQUISICIONES'!U$103)*($G233/$F233)))</f>
        <v>0</v>
      </c>
      <c r="Y233" s="441">
        <f>IF( $F233=0,0,((($F233/$E233)*'PLAN DE ADQUISICIONES'!V$103)*($G233/$F233)))</f>
        <v>0</v>
      </c>
      <c r="Z233" s="441">
        <f>IF( $F233=0,0,((($F233/$E233)*'PLAN DE ADQUISICIONES'!W$103)*($G233/$F233)))</f>
        <v>0</v>
      </c>
      <c r="AA233" s="441">
        <f>IF( $F233=0,0,((($F233/$E233)*'PLAN DE ADQUISICIONES'!X$103)*($G233/$F233)))</f>
        <v>0</v>
      </c>
      <c r="AB233" s="441">
        <f>IF( $F233=0,0,((($F233/$E233)*'PLAN DE ADQUISICIONES'!Y$103)*($G233/$F233)))</f>
        <v>0</v>
      </c>
      <c r="AC233" s="441">
        <f>IF( $F233=0,0,((($F233/$E233)*'PLAN DE ADQUISICIONES'!Z$103)*($G233/$F233)))</f>
        <v>0</v>
      </c>
      <c r="AD233" s="441">
        <f>IF( $F233=0,0,((($F233/$E233)*'PLAN DE ADQUISICIONES'!AA$103)*($G233/$F233)))</f>
        <v>0</v>
      </c>
      <c r="AE233" s="441">
        <f>IF( $F233=0,0,((($F233/$E233)*'PLAN DE ADQUISICIONES'!AB$103)*($G233/$F233)))</f>
        <v>0</v>
      </c>
      <c r="AF233" s="441">
        <f>IF( $F233=0,0,((($F233/$E233)*'PLAN DE ADQUISICIONES'!AC$103)*($G233/$F233)))</f>
        <v>0</v>
      </c>
      <c r="AG233" s="423">
        <f t="shared" si="68"/>
        <v>0</v>
      </c>
      <c r="AH233" s="444">
        <f>IF( $F233=0,0,((($F233/$E233)*'PLAN DE ADQUISICIONES'!AD$103)*($G233/$F233)))</f>
        <v>0</v>
      </c>
      <c r="AI233" s="441">
        <f>IF( $F233=0,0,((($F233/$E233)*'PLAN DE ADQUISICIONES'!AE$103)*($G233/$F233)))</f>
        <v>0</v>
      </c>
      <c r="AJ233" s="441">
        <f>IF( $F233=0,0,((($F233/$E233)*'PLAN DE ADQUISICIONES'!AF$103)*($G233/$F233)))</f>
        <v>0</v>
      </c>
      <c r="AK233" s="441">
        <f>IF( $F233=0,0,((($F233/$E233)*'PLAN DE ADQUISICIONES'!AG$103)*($G233/$F233)))</f>
        <v>0</v>
      </c>
      <c r="AL233" s="441">
        <f>IF( $F233=0,0,((($F233/$E233)*'PLAN DE ADQUISICIONES'!AH$103)*($G233/$F233)))</f>
        <v>0</v>
      </c>
      <c r="AM233" s="441">
        <f>IF( $F233=0,0,((($F233/$E233)*'PLAN DE ADQUISICIONES'!AI$103)*($G233/$F233)))</f>
        <v>0</v>
      </c>
      <c r="AN233" s="441">
        <f>IF( $F233=0,0,((($F233/$E233)*'PLAN DE ADQUISICIONES'!AJ$103)*($G233/$F233)))</f>
        <v>0</v>
      </c>
      <c r="AO233" s="441">
        <f>IF( $F233=0,0,((($F233/$E233)*'PLAN DE ADQUISICIONES'!AK$103)*($G233/$F233)))</f>
        <v>0</v>
      </c>
      <c r="AP233" s="441">
        <f>IF( $F233=0,0,((($F233/$E233)*'PLAN DE ADQUISICIONES'!AL$103)*($G233/$F233)))</f>
        <v>0</v>
      </c>
      <c r="AQ233" s="441">
        <f>IF( $F233=0,0,((($F233/$E233)*'PLAN DE ADQUISICIONES'!AM$103)*($G233/$F233)))</f>
        <v>0</v>
      </c>
      <c r="AR233" s="441">
        <f>IF( $F233=0,0,((($F233/$E233)*'PLAN DE ADQUISICIONES'!AN$103)*($G233/$F233)))</f>
        <v>0</v>
      </c>
      <c r="AS233" s="441">
        <f>IF( $F233=0,0,((($F233/$E233)*'PLAN DE ADQUISICIONES'!AO$103)*($G233/$F233)))</f>
        <v>0</v>
      </c>
      <c r="AT233" s="423">
        <f t="shared" si="69"/>
        <v>0</v>
      </c>
      <c r="AU233" s="426">
        <f>AS233+AR233+AQ233+AP233+AO233+AN233+AM233+AL233+AK233+AJ233+AI233+AH233+AF233+AE233+AD233+AC233+AB233+AA233+Z233+Y233+X233+W233+V233+U233+S233+R233+Q233+P233+O233+N233+M233+L233+K233+J233+I233+H233</f>
        <v>0</v>
      </c>
      <c r="AV233" s="392">
        <f t="shared" si="59"/>
        <v>0</v>
      </c>
    </row>
    <row r="234" spans="2:48" s="60" customFormat="1" ht="13.5" x14ac:dyDescent="0.25">
      <c r="B234" s="416" t="str">
        <f>'FORMATO COSTEO C6'!C54</f>
        <v>6.3.3.3</v>
      </c>
      <c r="C234" s="439">
        <f>'FORMATO COSTEO C6'!B54</f>
        <v>0</v>
      </c>
      <c r="D234" s="428" t="str">
        <f>'FORMATO COSTEO C6'!D54</f>
        <v>Unidad medida</v>
      </c>
      <c r="E234" s="530">
        <f>'FORMATO COSTEO C6'!E54</f>
        <v>0</v>
      </c>
      <c r="F234" s="441">
        <f>'FORMATO COSTEO C6'!G54</f>
        <v>0</v>
      </c>
      <c r="G234" s="565">
        <f>'FORMATO COSTEO C6'!O54</f>
        <v>0</v>
      </c>
      <c r="H234" s="444">
        <f>IF( $F234=0,0,((($F234/$E234)*'PLAN DE ADQUISICIONES'!F$104)*($G234/$F234)))</f>
        <v>0</v>
      </c>
      <c r="I234" s="441">
        <f>IF( $F234=0,0,((($F234/$E234)*'PLAN DE ADQUISICIONES'!G$104)*($G234/$F234)))</f>
        <v>0</v>
      </c>
      <c r="J234" s="441">
        <f>IF( $F234=0,0,((($F234/$E234)*'PLAN DE ADQUISICIONES'!H$104)*($G234/$F234)))</f>
        <v>0</v>
      </c>
      <c r="K234" s="441">
        <f>IF( $F234=0,0,((($F234/$E234)*'PLAN DE ADQUISICIONES'!I$104)*($G234/$F234)))</f>
        <v>0</v>
      </c>
      <c r="L234" s="441">
        <f>IF( $F234=0,0,((($F234/$E234)*'PLAN DE ADQUISICIONES'!J$104)*($G234/$F234)))</f>
        <v>0</v>
      </c>
      <c r="M234" s="441">
        <f>IF( $F234=0,0,((($F234/$E234)*'PLAN DE ADQUISICIONES'!K$104)*($G234/$F234)))</f>
        <v>0</v>
      </c>
      <c r="N234" s="441">
        <f>IF( $F234=0,0,((($F234/$E234)*'PLAN DE ADQUISICIONES'!L$104)*($G234/$F234)))</f>
        <v>0</v>
      </c>
      <c r="O234" s="441">
        <f>IF( $F234=0,0,((($F234/$E234)*'PLAN DE ADQUISICIONES'!M$104)*($G234/$F234)))</f>
        <v>0</v>
      </c>
      <c r="P234" s="441">
        <f>IF( $F234=0,0,((($F234/$E234)*'PLAN DE ADQUISICIONES'!N$104)*($G234/$F234)))</f>
        <v>0</v>
      </c>
      <c r="Q234" s="441">
        <f>IF( $F234=0,0,((($F234/$E234)*'PLAN DE ADQUISICIONES'!O$104)*($G234/$F234)))</f>
        <v>0</v>
      </c>
      <c r="R234" s="441">
        <f>IF( $F234=0,0,((($F234/$E234)*'PLAN DE ADQUISICIONES'!P$104)*($G234/$F234)))</f>
        <v>0</v>
      </c>
      <c r="S234" s="441">
        <f>IF( $F234=0,0,((($F234/$E234)*'PLAN DE ADQUISICIONES'!Q$104)*($G234/$F234)))</f>
        <v>0</v>
      </c>
      <c r="T234" s="421">
        <f t="shared" si="67"/>
        <v>0</v>
      </c>
      <c r="U234" s="443">
        <f>IF( $F234=0,0,((($F234/$E234)*'PLAN DE ADQUISICIONES'!R$104)*($G234/$F234)))</f>
        <v>0</v>
      </c>
      <c r="V234" s="441">
        <f>IF( $F234=0,0,((($F234/$E234)*'PLAN DE ADQUISICIONES'!S$104)*($G234/$F234)))</f>
        <v>0</v>
      </c>
      <c r="W234" s="441">
        <f>IF( $F234=0,0,((($F234/$E234)*'PLAN DE ADQUISICIONES'!T$104)*($G234/$F234)))</f>
        <v>0</v>
      </c>
      <c r="X234" s="441">
        <f>IF( $F234=0,0,((($F234/$E234)*'PLAN DE ADQUISICIONES'!U$104)*($G234/$F234)))</f>
        <v>0</v>
      </c>
      <c r="Y234" s="441">
        <f>IF( $F234=0,0,((($F234/$E234)*'PLAN DE ADQUISICIONES'!V$104)*($G234/$F234)))</f>
        <v>0</v>
      </c>
      <c r="Z234" s="441">
        <f>IF( $F234=0,0,((($F234/$E234)*'PLAN DE ADQUISICIONES'!W$104)*($G234/$F234)))</f>
        <v>0</v>
      </c>
      <c r="AA234" s="441">
        <f>IF( $F234=0,0,((($F234/$E234)*'PLAN DE ADQUISICIONES'!X$104)*($G234/$F234)))</f>
        <v>0</v>
      </c>
      <c r="AB234" s="441">
        <f>IF( $F234=0,0,((($F234/$E234)*'PLAN DE ADQUISICIONES'!Y$104)*($G234/$F234)))</f>
        <v>0</v>
      </c>
      <c r="AC234" s="441">
        <f>IF( $F234=0,0,((($F234/$E234)*'PLAN DE ADQUISICIONES'!Z$104)*($G234/$F234)))</f>
        <v>0</v>
      </c>
      <c r="AD234" s="441">
        <f>IF( $F234=0,0,((($F234/$E234)*'PLAN DE ADQUISICIONES'!AA$104)*($G234/$F234)))</f>
        <v>0</v>
      </c>
      <c r="AE234" s="441">
        <f>IF( $F234=0,0,((($F234/$E234)*'PLAN DE ADQUISICIONES'!AB$104)*($G234/$F234)))</f>
        <v>0</v>
      </c>
      <c r="AF234" s="441">
        <f>IF( $F234=0,0,((($F234/$E234)*'PLAN DE ADQUISICIONES'!AC$104)*($G234/$F234)))</f>
        <v>0</v>
      </c>
      <c r="AG234" s="423">
        <f t="shared" si="68"/>
        <v>0</v>
      </c>
      <c r="AH234" s="444">
        <f>IF( $F234=0,0,((($F234/$E234)*'PLAN DE ADQUISICIONES'!AD$104)*($G234/$F234)))</f>
        <v>0</v>
      </c>
      <c r="AI234" s="441">
        <f>IF( $F234=0,0,((($F234/$E234)*'PLAN DE ADQUISICIONES'!AE$104)*($G234/$F234)))</f>
        <v>0</v>
      </c>
      <c r="AJ234" s="441">
        <f>IF( $F234=0,0,((($F234/$E234)*'PLAN DE ADQUISICIONES'!AF$104)*($G234/$F234)))</f>
        <v>0</v>
      </c>
      <c r="AK234" s="441">
        <f>IF( $F234=0,0,((($F234/$E234)*'PLAN DE ADQUISICIONES'!AG$104)*($G234/$F234)))</f>
        <v>0</v>
      </c>
      <c r="AL234" s="441">
        <f>IF( $F234=0,0,((($F234/$E234)*'PLAN DE ADQUISICIONES'!AH$104)*($G234/$F234)))</f>
        <v>0</v>
      </c>
      <c r="AM234" s="441">
        <f>IF( $F234=0,0,((($F234/$E234)*'PLAN DE ADQUISICIONES'!AI$104)*($G234/$F234)))</f>
        <v>0</v>
      </c>
      <c r="AN234" s="441">
        <f>IF( $F234=0,0,((($F234/$E234)*'PLAN DE ADQUISICIONES'!AJ$104)*($G234/$F234)))</f>
        <v>0</v>
      </c>
      <c r="AO234" s="441">
        <f>IF( $F234=0,0,((($F234/$E234)*'PLAN DE ADQUISICIONES'!AK$104)*($G234/$F234)))</f>
        <v>0</v>
      </c>
      <c r="AP234" s="441">
        <f>IF( $F234=0,0,((($F234/$E234)*'PLAN DE ADQUISICIONES'!AL$104)*($G234/$F234)))</f>
        <v>0</v>
      </c>
      <c r="AQ234" s="441">
        <f>IF( $F234=0,0,((($F234/$E234)*'PLAN DE ADQUISICIONES'!AM$104)*($G234/$F234)))</f>
        <v>0</v>
      </c>
      <c r="AR234" s="441">
        <f>IF( $F234=0,0,((($F234/$E234)*'PLAN DE ADQUISICIONES'!AN$104)*($G234/$F234)))</f>
        <v>0</v>
      </c>
      <c r="AS234" s="441">
        <f>IF( $F234=0,0,((($F234/$E234)*'PLAN DE ADQUISICIONES'!AO$104)*($G234/$F234)))</f>
        <v>0</v>
      </c>
      <c r="AT234" s="423">
        <f t="shared" si="69"/>
        <v>0</v>
      </c>
      <c r="AU234" s="426">
        <f>AS234+AR234+AQ234+AP234+AO234+AN234+AM234+AL234+AK234+AJ234+AI234+AH234+AF234+AE234+AD234+AC234+AB234+AA234+Z234+Y234+X234+W234+V234+U234+S234+R234+Q234+P234+O234+N234+M234+L234+K234+J234+I234+H234</f>
        <v>0</v>
      </c>
      <c r="AV234" s="392">
        <f t="shared" si="59"/>
        <v>0</v>
      </c>
    </row>
    <row r="235" spans="2:48" s="60" customFormat="1" ht="13.5" x14ac:dyDescent="0.25">
      <c r="B235" s="457" t="str">
        <f>'FORMATO COSTEO C6'!C55</f>
        <v>6.3.4</v>
      </c>
      <c r="C235" s="447" t="str">
        <f>+'FORMATO COSTEO C6'!B55</f>
        <v xml:space="preserve">Servicios básicos para oficina </v>
      </c>
      <c r="D235" s="500"/>
      <c r="E235" s="532"/>
      <c r="F235" s="450">
        <f>+'FORMATO COSTEO C6'!G55</f>
        <v>0</v>
      </c>
      <c r="G235" s="453">
        <f>+'FORMATO COSTEO C6'!O55</f>
        <v>0</v>
      </c>
      <c r="H235" s="454">
        <f>SUM(H236:H238)</f>
        <v>0</v>
      </c>
      <c r="I235" s="450">
        <f t="shared" ref="I235:AU235" si="72">SUM(I236:I238)</f>
        <v>0</v>
      </c>
      <c r="J235" s="450">
        <f t="shared" si="72"/>
        <v>0</v>
      </c>
      <c r="K235" s="450">
        <f t="shared" si="72"/>
        <v>0</v>
      </c>
      <c r="L235" s="450">
        <f t="shared" si="72"/>
        <v>0</v>
      </c>
      <c r="M235" s="450">
        <f t="shared" si="72"/>
        <v>0</v>
      </c>
      <c r="N235" s="450">
        <f t="shared" si="72"/>
        <v>0</v>
      </c>
      <c r="O235" s="450">
        <f t="shared" si="72"/>
        <v>0</v>
      </c>
      <c r="P235" s="450">
        <f t="shared" si="72"/>
        <v>0</v>
      </c>
      <c r="Q235" s="450">
        <f t="shared" si="72"/>
        <v>0</v>
      </c>
      <c r="R235" s="450">
        <f t="shared" si="72"/>
        <v>0</v>
      </c>
      <c r="S235" s="450">
        <f t="shared" si="72"/>
        <v>0</v>
      </c>
      <c r="T235" s="451">
        <f t="shared" si="72"/>
        <v>0</v>
      </c>
      <c r="U235" s="452">
        <f t="shared" si="72"/>
        <v>0</v>
      </c>
      <c r="V235" s="450">
        <f t="shared" si="72"/>
        <v>0</v>
      </c>
      <c r="W235" s="450">
        <f t="shared" si="72"/>
        <v>0</v>
      </c>
      <c r="X235" s="450">
        <f t="shared" si="72"/>
        <v>0</v>
      </c>
      <c r="Y235" s="450">
        <f t="shared" si="72"/>
        <v>0</v>
      </c>
      <c r="Z235" s="450">
        <f t="shared" si="72"/>
        <v>0</v>
      </c>
      <c r="AA235" s="450">
        <f t="shared" si="72"/>
        <v>0</v>
      </c>
      <c r="AB235" s="450">
        <f t="shared" si="72"/>
        <v>0</v>
      </c>
      <c r="AC235" s="450">
        <f t="shared" si="72"/>
        <v>0</v>
      </c>
      <c r="AD235" s="450">
        <f t="shared" si="72"/>
        <v>0</v>
      </c>
      <c r="AE235" s="450">
        <f t="shared" si="72"/>
        <v>0</v>
      </c>
      <c r="AF235" s="450">
        <f t="shared" si="72"/>
        <v>0</v>
      </c>
      <c r="AG235" s="453">
        <f>SUM(AG236:AG238)</f>
        <v>0</v>
      </c>
      <c r="AH235" s="454">
        <f t="shared" si="72"/>
        <v>0</v>
      </c>
      <c r="AI235" s="450">
        <f t="shared" si="72"/>
        <v>0</v>
      </c>
      <c r="AJ235" s="450">
        <f t="shared" si="72"/>
        <v>0</v>
      </c>
      <c r="AK235" s="450">
        <f t="shared" si="72"/>
        <v>0</v>
      </c>
      <c r="AL235" s="450">
        <f t="shared" si="72"/>
        <v>0</v>
      </c>
      <c r="AM235" s="450">
        <f t="shared" si="72"/>
        <v>0</v>
      </c>
      <c r="AN235" s="450">
        <f t="shared" si="72"/>
        <v>0</v>
      </c>
      <c r="AO235" s="450">
        <f t="shared" si="72"/>
        <v>0</v>
      </c>
      <c r="AP235" s="450">
        <f t="shared" si="72"/>
        <v>0</v>
      </c>
      <c r="AQ235" s="450">
        <f t="shared" si="72"/>
        <v>0</v>
      </c>
      <c r="AR235" s="450">
        <f t="shared" si="72"/>
        <v>0</v>
      </c>
      <c r="AS235" s="450">
        <f t="shared" si="72"/>
        <v>0</v>
      </c>
      <c r="AT235" s="453">
        <f t="shared" si="72"/>
        <v>0</v>
      </c>
      <c r="AU235" s="459">
        <f t="shared" si="72"/>
        <v>0</v>
      </c>
      <c r="AV235" s="392">
        <f t="shared" si="59"/>
        <v>0</v>
      </c>
    </row>
    <row r="236" spans="2:48" s="60" customFormat="1" ht="13.5" x14ac:dyDescent="0.25">
      <c r="B236" s="416" t="str">
        <f>'FORMATO COSTEO C6'!C56</f>
        <v>6.3.4.1</v>
      </c>
      <c r="C236" s="439">
        <f>'FORMATO COSTEO C6'!B56</f>
        <v>0</v>
      </c>
      <c r="D236" s="428" t="str">
        <f>'FORMATO COSTEO C6'!D56</f>
        <v>Unidad medida</v>
      </c>
      <c r="E236" s="530">
        <f>'FORMATO COSTEO C6'!E56</f>
        <v>0</v>
      </c>
      <c r="F236" s="441">
        <f>'FORMATO COSTEO C6'!G56</f>
        <v>0</v>
      </c>
      <c r="G236" s="565">
        <f>'FORMATO COSTEO C6'!O56</f>
        <v>0</v>
      </c>
      <c r="H236" s="444">
        <f>IF( $F236=0,0,((($F236/$E236)*'PLAN DE ADQUISICIONES'!F$106)*($G236/$F236)))</f>
        <v>0</v>
      </c>
      <c r="I236" s="441">
        <f>IF( $F236=0,0,((($F236/$E236)*'PLAN DE ADQUISICIONES'!G$106)*($G236/$F236)))</f>
        <v>0</v>
      </c>
      <c r="J236" s="441">
        <f>IF( $F236=0,0,((($F236/$E236)*'PLAN DE ADQUISICIONES'!H$106)*($G236/$F236)))</f>
        <v>0</v>
      </c>
      <c r="K236" s="441">
        <f>IF( $F236=0,0,((($F236/$E236)*'PLAN DE ADQUISICIONES'!I$106)*($G236/$F236)))</f>
        <v>0</v>
      </c>
      <c r="L236" s="441">
        <f>IF( $F236=0,0,((($F236/$E236)*'PLAN DE ADQUISICIONES'!J$106)*($G236/$F236)))</f>
        <v>0</v>
      </c>
      <c r="M236" s="441">
        <f>IF( $F236=0,0,((($F236/$E236)*'PLAN DE ADQUISICIONES'!K$106)*($G236/$F236)))</f>
        <v>0</v>
      </c>
      <c r="N236" s="441">
        <f>IF( $F236=0,0,((($F236/$E236)*'PLAN DE ADQUISICIONES'!L$106)*($G236/$F236)))</f>
        <v>0</v>
      </c>
      <c r="O236" s="441">
        <f>IF( $F236=0,0,((($F236/$E236)*'PLAN DE ADQUISICIONES'!M$106)*($G236/$F236)))</f>
        <v>0</v>
      </c>
      <c r="P236" s="441">
        <f>IF( $F236=0,0,((($F236/$E236)*'PLAN DE ADQUISICIONES'!N$106)*($G236/$F236)))</f>
        <v>0</v>
      </c>
      <c r="Q236" s="441">
        <f>IF( $F236=0,0,((($F236/$E236)*'PLAN DE ADQUISICIONES'!O$106)*($G236/$F236)))</f>
        <v>0</v>
      </c>
      <c r="R236" s="441">
        <f>IF( $F236=0,0,((($F236/$E236)*'PLAN DE ADQUISICIONES'!P$106)*($G236/$F236)))</f>
        <v>0</v>
      </c>
      <c r="S236" s="441">
        <f>IF( $F236=0,0,((($F236/$E236)*'PLAN DE ADQUISICIONES'!Q$106)*($G236/$F236)))</f>
        <v>0</v>
      </c>
      <c r="T236" s="421">
        <f t="shared" si="67"/>
        <v>0</v>
      </c>
      <c r="U236" s="443">
        <f>IF( $F236=0,0,((($F236/$E236)*'PLAN DE ADQUISICIONES'!R$106)*($G236/$F236)))</f>
        <v>0</v>
      </c>
      <c r="V236" s="441">
        <f>IF( $F236=0,0,((($F236/$E236)*'PLAN DE ADQUISICIONES'!S$106)*($G236/$F236)))</f>
        <v>0</v>
      </c>
      <c r="W236" s="441">
        <f>IF( $F236=0,0,((($F236/$E236)*'PLAN DE ADQUISICIONES'!T$106)*($G236/$F236)))</f>
        <v>0</v>
      </c>
      <c r="X236" s="441">
        <f>IF( $F236=0,0,((($F236/$E236)*'PLAN DE ADQUISICIONES'!U$106)*($G236/$F236)))</f>
        <v>0</v>
      </c>
      <c r="Y236" s="441">
        <f>IF( $F236=0,0,((($F236/$E236)*'PLAN DE ADQUISICIONES'!V$106)*($G236/$F236)))</f>
        <v>0</v>
      </c>
      <c r="Z236" s="441">
        <f>IF( $F236=0,0,((($F236/$E236)*'PLAN DE ADQUISICIONES'!W$106)*($G236/$F236)))</f>
        <v>0</v>
      </c>
      <c r="AA236" s="441">
        <f>IF( $F236=0,0,((($F236/$E236)*'PLAN DE ADQUISICIONES'!X$106)*($G236/$F236)))</f>
        <v>0</v>
      </c>
      <c r="AB236" s="441">
        <f>IF( $F236=0,0,((($F236/$E236)*'PLAN DE ADQUISICIONES'!Y$106)*($G236/$F236)))</f>
        <v>0</v>
      </c>
      <c r="AC236" s="441">
        <f>IF( $F236=0,0,((($F236/$E236)*'PLAN DE ADQUISICIONES'!Z$106)*($G236/$F236)))</f>
        <v>0</v>
      </c>
      <c r="AD236" s="441">
        <f>IF( $F236=0,0,((($F236/$E236)*'PLAN DE ADQUISICIONES'!AA$106)*($G236/$F236)))</f>
        <v>0</v>
      </c>
      <c r="AE236" s="441">
        <f>IF( $F236=0,0,((($F236/$E236)*'PLAN DE ADQUISICIONES'!AB$106)*($G236/$F236)))</f>
        <v>0</v>
      </c>
      <c r="AF236" s="441">
        <f>IF( $F236=0,0,((($F236/$E236)*'PLAN DE ADQUISICIONES'!AC$106)*($G236/$F236)))</f>
        <v>0</v>
      </c>
      <c r="AG236" s="423">
        <f t="shared" si="68"/>
        <v>0</v>
      </c>
      <c r="AH236" s="444">
        <f>IF( $F236=0,0,((($F236/$E236)*'PLAN DE ADQUISICIONES'!AD$106)*($G236/$F236)))</f>
        <v>0</v>
      </c>
      <c r="AI236" s="441">
        <f>IF( $F236=0,0,((($F236/$E236)*'PLAN DE ADQUISICIONES'!AE$106)*($G236/$F236)))</f>
        <v>0</v>
      </c>
      <c r="AJ236" s="441">
        <f>IF( $F236=0,0,((($F236/$E236)*'PLAN DE ADQUISICIONES'!AF$106)*($G236/$F236)))</f>
        <v>0</v>
      </c>
      <c r="AK236" s="441">
        <f>IF( $F236=0,0,((($F236/$E236)*'PLAN DE ADQUISICIONES'!AG$106)*($G236/$F236)))</f>
        <v>0</v>
      </c>
      <c r="AL236" s="441">
        <f>IF( $F236=0,0,((($F236/$E236)*'PLAN DE ADQUISICIONES'!AH$106)*($G236/$F236)))</f>
        <v>0</v>
      </c>
      <c r="AM236" s="441">
        <f>IF( $F236=0,0,((($F236/$E236)*'PLAN DE ADQUISICIONES'!AI$106)*($G236/$F236)))</f>
        <v>0</v>
      </c>
      <c r="AN236" s="441">
        <f>IF( $F236=0,0,((($F236/$E236)*'PLAN DE ADQUISICIONES'!AJ$106)*($G236/$F236)))</f>
        <v>0</v>
      </c>
      <c r="AO236" s="441">
        <f>IF( $F236=0,0,((($F236/$E236)*'PLAN DE ADQUISICIONES'!AK$106)*($G236/$F236)))</f>
        <v>0</v>
      </c>
      <c r="AP236" s="441">
        <f>IF( $F236=0,0,((($F236/$E236)*'PLAN DE ADQUISICIONES'!AL$106)*($G236/$F236)))</f>
        <v>0</v>
      </c>
      <c r="AQ236" s="441">
        <f>IF( $F236=0,0,((($F236/$E236)*'PLAN DE ADQUISICIONES'!AM$106)*($G236/$F236)))</f>
        <v>0</v>
      </c>
      <c r="AR236" s="441">
        <f>IF( $F236=0,0,((($F236/$E236)*'PLAN DE ADQUISICIONES'!AN$106)*($G236/$F236)))</f>
        <v>0</v>
      </c>
      <c r="AS236" s="441">
        <f>IF( $F236=0,0,((($F236/$E236)*'PLAN DE ADQUISICIONES'!AO$106)*($G236/$F236)))</f>
        <v>0</v>
      </c>
      <c r="AT236" s="423">
        <f t="shared" si="69"/>
        <v>0</v>
      </c>
      <c r="AU236" s="426">
        <f>AS236+AR236+AQ236+AP236+AO236+AN236+AM236+AL236+AK236+AJ236+AI236+AH236+AF236+AE236+AD236+AC236+AB236+AA236+Z236+Y236+X236+W236+V236+U236+S236+R236+Q236+P236+O236+N236+M236+L236+K236+J236+I236+H236</f>
        <v>0</v>
      </c>
      <c r="AV236" s="392">
        <f t="shared" si="59"/>
        <v>0</v>
      </c>
    </row>
    <row r="237" spans="2:48" s="60" customFormat="1" ht="13.5" x14ac:dyDescent="0.25">
      <c r="B237" s="416" t="str">
        <f>'FORMATO COSTEO C6'!C57</f>
        <v>6.3.4.2</v>
      </c>
      <c r="C237" s="439">
        <f>'FORMATO COSTEO C6'!B57</f>
        <v>0</v>
      </c>
      <c r="D237" s="428" t="str">
        <f>'FORMATO COSTEO C6'!D57</f>
        <v>Unidad medida</v>
      </c>
      <c r="E237" s="530">
        <f>'FORMATO COSTEO C6'!E57</f>
        <v>0</v>
      </c>
      <c r="F237" s="441">
        <f>'FORMATO COSTEO C6'!G57</f>
        <v>0</v>
      </c>
      <c r="G237" s="565">
        <f>'FORMATO COSTEO C6'!O57</f>
        <v>0</v>
      </c>
      <c r="H237" s="444">
        <f>IF( $F237=0,0,((($F237/$E237)*'PLAN DE ADQUISICIONES'!F$107)*($G237/$F237)))</f>
        <v>0</v>
      </c>
      <c r="I237" s="441">
        <f>IF( $F237=0,0,((($F237/$E237)*'PLAN DE ADQUISICIONES'!G$107)*($G237/$F237)))</f>
        <v>0</v>
      </c>
      <c r="J237" s="441">
        <f>IF( $F237=0,0,((($F237/$E237)*'PLAN DE ADQUISICIONES'!H$107)*($G237/$F237)))</f>
        <v>0</v>
      </c>
      <c r="K237" s="441">
        <f>IF( $F237=0,0,((($F237/$E237)*'PLAN DE ADQUISICIONES'!I$107)*($G237/$F237)))</f>
        <v>0</v>
      </c>
      <c r="L237" s="441">
        <f>IF( $F237=0,0,((($F237/$E237)*'PLAN DE ADQUISICIONES'!J$107)*($G237/$F237)))</f>
        <v>0</v>
      </c>
      <c r="M237" s="441">
        <f>IF( $F237=0,0,((($F237/$E237)*'PLAN DE ADQUISICIONES'!K$107)*($G237/$F237)))</f>
        <v>0</v>
      </c>
      <c r="N237" s="441">
        <f>IF( $F237=0,0,((($F237/$E237)*'PLAN DE ADQUISICIONES'!L$107)*($G237/$F237)))</f>
        <v>0</v>
      </c>
      <c r="O237" s="441">
        <f>IF( $F237=0,0,((($F237/$E237)*'PLAN DE ADQUISICIONES'!M$107)*($G237/$F237)))</f>
        <v>0</v>
      </c>
      <c r="P237" s="441">
        <f>IF( $F237=0,0,((($F237/$E237)*'PLAN DE ADQUISICIONES'!N$107)*($G237/$F237)))</f>
        <v>0</v>
      </c>
      <c r="Q237" s="441">
        <f>IF( $F237=0,0,((($F237/$E237)*'PLAN DE ADQUISICIONES'!O$107)*($G237/$F237)))</f>
        <v>0</v>
      </c>
      <c r="R237" s="441">
        <f>IF( $F237=0,0,((($F237/$E237)*'PLAN DE ADQUISICIONES'!P$107)*($G237/$F237)))</f>
        <v>0</v>
      </c>
      <c r="S237" s="441">
        <f>IF( $F237=0,0,((($F237/$E237)*'PLAN DE ADQUISICIONES'!Q$107)*($G237/$F237)))</f>
        <v>0</v>
      </c>
      <c r="T237" s="421">
        <f t="shared" si="67"/>
        <v>0</v>
      </c>
      <c r="U237" s="443">
        <f>IF( $F237=0,0,((($F237/$E237)*'PLAN DE ADQUISICIONES'!R$107)*($G237/$F237)))</f>
        <v>0</v>
      </c>
      <c r="V237" s="441">
        <f>IF( $F237=0,0,((($F237/$E237)*'PLAN DE ADQUISICIONES'!S$107)*($G237/$F237)))</f>
        <v>0</v>
      </c>
      <c r="W237" s="441">
        <f>IF( $F237=0,0,((($F237/$E237)*'PLAN DE ADQUISICIONES'!T$107)*($G237/$F237)))</f>
        <v>0</v>
      </c>
      <c r="X237" s="441">
        <f>IF( $F237=0,0,((($F237/$E237)*'PLAN DE ADQUISICIONES'!U$107)*($G237/$F237)))</f>
        <v>0</v>
      </c>
      <c r="Y237" s="441">
        <f>IF( $F237=0,0,((($F237/$E237)*'PLAN DE ADQUISICIONES'!V$107)*($G237/$F237)))</f>
        <v>0</v>
      </c>
      <c r="Z237" s="441">
        <f>IF( $F237=0,0,((($F237/$E237)*'PLAN DE ADQUISICIONES'!W$107)*($G237/$F237)))</f>
        <v>0</v>
      </c>
      <c r="AA237" s="441">
        <f>IF( $F237=0,0,((($F237/$E237)*'PLAN DE ADQUISICIONES'!X$107)*($G237/$F237)))</f>
        <v>0</v>
      </c>
      <c r="AB237" s="441">
        <f>IF( $F237=0,0,((($F237/$E237)*'PLAN DE ADQUISICIONES'!Y$107)*($G237/$F237)))</f>
        <v>0</v>
      </c>
      <c r="AC237" s="441">
        <f>IF( $F237=0,0,((($F237/$E237)*'PLAN DE ADQUISICIONES'!Z$107)*($G237/$F237)))</f>
        <v>0</v>
      </c>
      <c r="AD237" s="441">
        <f>IF( $F237=0,0,((($F237/$E237)*'PLAN DE ADQUISICIONES'!AA$107)*($G237/$F237)))</f>
        <v>0</v>
      </c>
      <c r="AE237" s="441">
        <f>IF( $F237=0,0,((($F237/$E237)*'PLAN DE ADQUISICIONES'!AB$107)*($G237/$F237)))</f>
        <v>0</v>
      </c>
      <c r="AF237" s="441">
        <f>IF( $F237=0,0,((($F237/$E237)*'PLAN DE ADQUISICIONES'!AC$107)*($G237/$F237)))</f>
        <v>0</v>
      </c>
      <c r="AG237" s="423">
        <f t="shared" si="68"/>
        <v>0</v>
      </c>
      <c r="AH237" s="444">
        <f>IF( $F237=0,0,((($F237/$E237)*'PLAN DE ADQUISICIONES'!AD$107)*($G237/$F237)))</f>
        <v>0</v>
      </c>
      <c r="AI237" s="441">
        <f>IF( $F237=0,0,((($F237/$E237)*'PLAN DE ADQUISICIONES'!AE$107)*($G237/$F237)))</f>
        <v>0</v>
      </c>
      <c r="AJ237" s="441">
        <f>IF( $F237=0,0,((($F237/$E237)*'PLAN DE ADQUISICIONES'!AF$107)*($G237/$F237)))</f>
        <v>0</v>
      </c>
      <c r="AK237" s="441">
        <f>IF( $F237=0,0,((($F237/$E237)*'PLAN DE ADQUISICIONES'!AG$107)*($G237/$F237)))</f>
        <v>0</v>
      </c>
      <c r="AL237" s="441">
        <f>IF( $F237=0,0,((($F237/$E237)*'PLAN DE ADQUISICIONES'!AH$107)*($G237/$F237)))</f>
        <v>0</v>
      </c>
      <c r="AM237" s="441">
        <f>IF( $F237=0,0,((($F237/$E237)*'PLAN DE ADQUISICIONES'!AI$107)*($G237/$F237)))</f>
        <v>0</v>
      </c>
      <c r="AN237" s="441">
        <f>IF( $F237=0,0,((($F237/$E237)*'PLAN DE ADQUISICIONES'!AJ$107)*($G237/$F237)))</f>
        <v>0</v>
      </c>
      <c r="AO237" s="441">
        <f>IF( $F237=0,0,((($F237/$E237)*'PLAN DE ADQUISICIONES'!AK$107)*($G237/$F237)))</f>
        <v>0</v>
      </c>
      <c r="AP237" s="441">
        <f>IF( $F237=0,0,((($F237/$E237)*'PLAN DE ADQUISICIONES'!AL$107)*($G237/$F237)))</f>
        <v>0</v>
      </c>
      <c r="AQ237" s="441">
        <f>IF( $F237=0,0,((($F237/$E237)*'PLAN DE ADQUISICIONES'!AM$107)*($G237/$F237)))</f>
        <v>0</v>
      </c>
      <c r="AR237" s="441">
        <f>IF( $F237=0,0,((($F237/$E237)*'PLAN DE ADQUISICIONES'!AN$107)*($G237/$F237)))</f>
        <v>0</v>
      </c>
      <c r="AS237" s="441">
        <f>IF( $F237=0,0,((($F237/$E237)*'PLAN DE ADQUISICIONES'!AO$107)*($G237/$F237)))</f>
        <v>0</v>
      </c>
      <c r="AT237" s="423">
        <f t="shared" si="69"/>
        <v>0</v>
      </c>
      <c r="AU237" s="426">
        <f>AS237+AR237+AQ237+AP237+AO237+AN237+AM237+AL237+AK237+AJ237+AI237+AH237+AF237+AE237+AD237+AC237+AB237+AA237+Z237+Y237+X237+W237+V237+U237+S237+R237+Q237+P237+O237+N237+M237+L237+K237+J237+I237+H237</f>
        <v>0</v>
      </c>
      <c r="AV237" s="392">
        <f t="shared" si="59"/>
        <v>0</v>
      </c>
    </row>
    <row r="238" spans="2:48" s="60" customFormat="1" ht="13.5" x14ac:dyDescent="0.25">
      <c r="B238" s="416" t="str">
        <f>'FORMATO COSTEO C6'!C58</f>
        <v>6.3.4.3</v>
      </c>
      <c r="C238" s="439">
        <f>'FORMATO COSTEO C6'!B58</f>
        <v>0</v>
      </c>
      <c r="D238" s="428" t="str">
        <f>'FORMATO COSTEO C6'!D58</f>
        <v>Unidad medida</v>
      </c>
      <c r="E238" s="530">
        <f>'FORMATO COSTEO C6'!E58</f>
        <v>0</v>
      </c>
      <c r="F238" s="441">
        <f>'FORMATO COSTEO C6'!G58</f>
        <v>0</v>
      </c>
      <c r="G238" s="565">
        <f>'FORMATO COSTEO C6'!O58</f>
        <v>0</v>
      </c>
      <c r="H238" s="444">
        <f>IF( $F238=0,0,((($F238/$E238)*'PLAN DE ADQUISICIONES'!F$108)*($G238/$F238)))</f>
        <v>0</v>
      </c>
      <c r="I238" s="441">
        <f>IF( $F238=0,0,((($F238/$E238)*'PLAN DE ADQUISICIONES'!G$108)*($G238/$F238)))</f>
        <v>0</v>
      </c>
      <c r="J238" s="441">
        <f>IF( $F238=0,0,((($F238/$E238)*'PLAN DE ADQUISICIONES'!H$108)*($G238/$F238)))</f>
        <v>0</v>
      </c>
      <c r="K238" s="441">
        <f>IF( $F238=0,0,((($F238/$E238)*'PLAN DE ADQUISICIONES'!I$108)*($G238/$F238)))</f>
        <v>0</v>
      </c>
      <c r="L238" s="441">
        <f>IF( $F238=0,0,((($F238/$E238)*'PLAN DE ADQUISICIONES'!J$108)*($G238/$F238)))</f>
        <v>0</v>
      </c>
      <c r="M238" s="441">
        <f>IF( $F238=0,0,((($F238/$E238)*'PLAN DE ADQUISICIONES'!K$108)*($G238/$F238)))</f>
        <v>0</v>
      </c>
      <c r="N238" s="441">
        <f>IF( $F238=0,0,((($F238/$E238)*'PLAN DE ADQUISICIONES'!L$108)*($G238/$F238)))</f>
        <v>0</v>
      </c>
      <c r="O238" s="441">
        <f>IF( $F238=0,0,((($F238/$E238)*'PLAN DE ADQUISICIONES'!M$108)*($G238/$F238)))</f>
        <v>0</v>
      </c>
      <c r="P238" s="441">
        <f>IF( $F238=0,0,((($F238/$E238)*'PLAN DE ADQUISICIONES'!N$108)*($G238/$F238)))</f>
        <v>0</v>
      </c>
      <c r="Q238" s="441">
        <f>IF( $F238=0,0,((($F238/$E238)*'PLAN DE ADQUISICIONES'!O$108)*($G238/$F238)))</f>
        <v>0</v>
      </c>
      <c r="R238" s="441">
        <f>IF( $F238=0,0,((($F238/$E238)*'PLAN DE ADQUISICIONES'!P$108)*($G238/$F238)))</f>
        <v>0</v>
      </c>
      <c r="S238" s="441">
        <f>IF( $F238=0,0,((($F238/$E238)*'PLAN DE ADQUISICIONES'!Q$108)*($G238/$F238)))</f>
        <v>0</v>
      </c>
      <c r="T238" s="421">
        <f t="shared" si="67"/>
        <v>0</v>
      </c>
      <c r="U238" s="443">
        <f>IF( $F238=0,0,((($F238/$E238)*'PLAN DE ADQUISICIONES'!R$108)*($G238/$F238)))</f>
        <v>0</v>
      </c>
      <c r="V238" s="441">
        <f>IF( $F238=0,0,((($F238/$E238)*'PLAN DE ADQUISICIONES'!S$108)*($G238/$F238)))</f>
        <v>0</v>
      </c>
      <c r="W238" s="441">
        <f>IF( $F238=0,0,((($F238/$E238)*'PLAN DE ADQUISICIONES'!T$108)*($G238/$F238)))</f>
        <v>0</v>
      </c>
      <c r="X238" s="441">
        <f>IF( $F238=0,0,((($F238/$E238)*'PLAN DE ADQUISICIONES'!U$108)*($G238/$F238)))</f>
        <v>0</v>
      </c>
      <c r="Y238" s="441">
        <f>IF( $F238=0,0,((($F238/$E238)*'PLAN DE ADQUISICIONES'!V$108)*($G238/$F238)))</f>
        <v>0</v>
      </c>
      <c r="Z238" s="441">
        <f>IF( $F238=0,0,((($F238/$E238)*'PLAN DE ADQUISICIONES'!W$108)*($G238/$F238)))</f>
        <v>0</v>
      </c>
      <c r="AA238" s="441">
        <f>IF( $F238=0,0,((($F238/$E238)*'PLAN DE ADQUISICIONES'!X$108)*($G238/$F238)))</f>
        <v>0</v>
      </c>
      <c r="AB238" s="441">
        <f>IF( $F238=0,0,((($F238/$E238)*'PLAN DE ADQUISICIONES'!Y$108)*($G238/$F238)))</f>
        <v>0</v>
      </c>
      <c r="AC238" s="441">
        <f>IF( $F238=0,0,((($F238/$E238)*'PLAN DE ADQUISICIONES'!Z$108)*($G238/$F238)))</f>
        <v>0</v>
      </c>
      <c r="AD238" s="441">
        <f>IF( $F238=0,0,((($F238/$E238)*'PLAN DE ADQUISICIONES'!AA$108)*($G238/$F238)))</f>
        <v>0</v>
      </c>
      <c r="AE238" s="441">
        <f>IF( $F238=0,0,((($F238/$E238)*'PLAN DE ADQUISICIONES'!AB$108)*($G238/$F238)))</f>
        <v>0</v>
      </c>
      <c r="AF238" s="441">
        <f>IF( $F238=0,0,((($F238/$E238)*'PLAN DE ADQUISICIONES'!AC$108)*($G238/$F238)))</f>
        <v>0</v>
      </c>
      <c r="AG238" s="423">
        <f t="shared" si="68"/>
        <v>0</v>
      </c>
      <c r="AH238" s="444">
        <f>IF( $F238=0,0,((($F238/$E238)*'PLAN DE ADQUISICIONES'!AD$108)*($G238/$F238)))</f>
        <v>0</v>
      </c>
      <c r="AI238" s="441">
        <f>IF( $F238=0,0,((($F238/$E238)*'PLAN DE ADQUISICIONES'!AE$108)*($G238/$F238)))</f>
        <v>0</v>
      </c>
      <c r="AJ238" s="441">
        <f>IF( $F238=0,0,((($F238/$E238)*'PLAN DE ADQUISICIONES'!AF$108)*($G238/$F238)))</f>
        <v>0</v>
      </c>
      <c r="AK238" s="441">
        <f>IF( $F238=0,0,((($F238/$E238)*'PLAN DE ADQUISICIONES'!AG$108)*($G238/$F238)))</f>
        <v>0</v>
      </c>
      <c r="AL238" s="441">
        <f>IF( $F238=0,0,((($F238/$E238)*'PLAN DE ADQUISICIONES'!AH$108)*($G238/$F238)))</f>
        <v>0</v>
      </c>
      <c r="AM238" s="441">
        <f>IF( $F238=0,0,((($F238/$E238)*'PLAN DE ADQUISICIONES'!AI$108)*($G238/$F238)))</f>
        <v>0</v>
      </c>
      <c r="AN238" s="441">
        <f>IF( $F238=0,0,((($F238/$E238)*'PLAN DE ADQUISICIONES'!AJ$108)*($G238/$F238)))</f>
        <v>0</v>
      </c>
      <c r="AO238" s="441">
        <f>IF( $F238=0,0,((($F238/$E238)*'PLAN DE ADQUISICIONES'!AK$108)*($G238/$F238)))</f>
        <v>0</v>
      </c>
      <c r="AP238" s="441">
        <f>IF( $F238=0,0,((($F238/$E238)*'PLAN DE ADQUISICIONES'!AL$108)*($G238/$F238)))</f>
        <v>0</v>
      </c>
      <c r="AQ238" s="441">
        <f>IF( $F238=0,0,((($F238/$E238)*'PLAN DE ADQUISICIONES'!AM$108)*($G238/$F238)))</f>
        <v>0</v>
      </c>
      <c r="AR238" s="441">
        <f>IF( $F238=0,0,((($F238/$E238)*'PLAN DE ADQUISICIONES'!AN$108)*($G238/$F238)))</f>
        <v>0</v>
      </c>
      <c r="AS238" s="441">
        <f>IF( $F238=0,0,((($F238/$E238)*'PLAN DE ADQUISICIONES'!AO$108)*($G238/$F238)))</f>
        <v>0</v>
      </c>
      <c r="AT238" s="423">
        <f t="shared" si="69"/>
        <v>0</v>
      </c>
      <c r="AU238" s="426">
        <f>AS238+AR238+AQ238+AP238+AO238+AN238+AM238+AL238+AK238+AJ238+AI238+AH238+AF238+AE238+AD238+AC238+AB238+AA238+Z238+Y238+X238+W238+V238+U238+S238+R238+Q238+P238+O238+N238+M238+L238+K238+J238+I238+H238</f>
        <v>0</v>
      </c>
      <c r="AV238" s="392">
        <f t="shared" si="59"/>
        <v>0</v>
      </c>
    </row>
    <row r="239" spans="2:48" s="60" customFormat="1" ht="13.5" x14ac:dyDescent="0.25">
      <c r="B239" s="460" t="str">
        <f>+'FORMATO COSTEO C6'!C59</f>
        <v>6.3.5</v>
      </c>
      <c r="C239" s="447" t="str">
        <f>+'FORMATO COSTEO C6'!B59</f>
        <v>Materiales y suministros de oficina</v>
      </c>
      <c r="D239" s="500"/>
      <c r="E239" s="532"/>
      <c r="F239" s="450">
        <f>+'FORMATO COSTEO C6'!G59</f>
        <v>0</v>
      </c>
      <c r="G239" s="453">
        <f>+'FORMATO COSTEO C6'!O59</f>
        <v>0</v>
      </c>
      <c r="H239" s="454">
        <f>SUM(H240:H242)</f>
        <v>0</v>
      </c>
      <c r="I239" s="450">
        <f t="shared" ref="I239:AU239" si="73">SUM(I240:I242)</f>
        <v>0</v>
      </c>
      <c r="J239" s="450">
        <f t="shared" si="73"/>
        <v>0</v>
      </c>
      <c r="K239" s="450">
        <f t="shared" si="73"/>
        <v>0</v>
      </c>
      <c r="L239" s="450">
        <f t="shared" si="73"/>
        <v>0</v>
      </c>
      <c r="M239" s="450">
        <f t="shared" si="73"/>
        <v>0</v>
      </c>
      <c r="N239" s="450">
        <f t="shared" si="73"/>
        <v>0</v>
      </c>
      <c r="O239" s="450">
        <f t="shared" si="73"/>
        <v>0</v>
      </c>
      <c r="P239" s="450">
        <f t="shared" si="73"/>
        <v>0</v>
      </c>
      <c r="Q239" s="450">
        <f t="shared" si="73"/>
        <v>0</v>
      </c>
      <c r="R239" s="450">
        <f t="shared" si="73"/>
        <v>0</v>
      </c>
      <c r="S239" s="450">
        <f t="shared" si="73"/>
        <v>0</v>
      </c>
      <c r="T239" s="451">
        <f t="shared" si="73"/>
        <v>0</v>
      </c>
      <c r="U239" s="452">
        <f t="shared" si="73"/>
        <v>0</v>
      </c>
      <c r="V239" s="450">
        <f t="shared" si="73"/>
        <v>0</v>
      </c>
      <c r="W239" s="450">
        <f t="shared" si="73"/>
        <v>0</v>
      </c>
      <c r="X239" s="450">
        <f t="shared" si="73"/>
        <v>0</v>
      </c>
      <c r="Y239" s="450">
        <f t="shared" si="73"/>
        <v>0</v>
      </c>
      <c r="Z239" s="450">
        <f t="shared" si="73"/>
        <v>0</v>
      </c>
      <c r="AA239" s="450">
        <f t="shared" si="73"/>
        <v>0</v>
      </c>
      <c r="AB239" s="450">
        <f t="shared" si="73"/>
        <v>0</v>
      </c>
      <c r="AC239" s="450">
        <f t="shared" si="73"/>
        <v>0</v>
      </c>
      <c r="AD239" s="450">
        <f t="shared" si="73"/>
        <v>0</v>
      </c>
      <c r="AE239" s="450">
        <f t="shared" si="73"/>
        <v>0</v>
      </c>
      <c r="AF239" s="450">
        <f t="shared" si="73"/>
        <v>0</v>
      </c>
      <c r="AG239" s="453">
        <f>SUM(AG240:AG242)</f>
        <v>0</v>
      </c>
      <c r="AH239" s="454">
        <f t="shared" si="73"/>
        <v>0</v>
      </c>
      <c r="AI239" s="450">
        <f t="shared" si="73"/>
        <v>0</v>
      </c>
      <c r="AJ239" s="450">
        <f t="shared" si="73"/>
        <v>0</v>
      </c>
      <c r="AK239" s="450">
        <f t="shared" si="73"/>
        <v>0</v>
      </c>
      <c r="AL239" s="450">
        <f t="shared" si="73"/>
        <v>0</v>
      </c>
      <c r="AM239" s="450">
        <f t="shared" si="73"/>
        <v>0</v>
      </c>
      <c r="AN239" s="450">
        <f t="shared" si="73"/>
        <v>0</v>
      </c>
      <c r="AO239" s="450">
        <f t="shared" si="73"/>
        <v>0</v>
      </c>
      <c r="AP239" s="450">
        <f t="shared" si="73"/>
        <v>0</v>
      </c>
      <c r="AQ239" s="450">
        <f t="shared" si="73"/>
        <v>0</v>
      </c>
      <c r="AR239" s="450">
        <f t="shared" si="73"/>
        <v>0</v>
      </c>
      <c r="AS239" s="450">
        <f t="shared" si="73"/>
        <v>0</v>
      </c>
      <c r="AT239" s="453">
        <f t="shared" si="73"/>
        <v>0</v>
      </c>
      <c r="AU239" s="455">
        <f t="shared" si="73"/>
        <v>0</v>
      </c>
      <c r="AV239" s="392">
        <f t="shared" si="59"/>
        <v>0</v>
      </c>
    </row>
    <row r="240" spans="2:48" s="60" customFormat="1" ht="13.5" x14ac:dyDescent="0.25">
      <c r="B240" s="416" t="str">
        <f>'FORMATO COSTEO C6'!C60</f>
        <v>6.3.5.1</v>
      </c>
      <c r="C240" s="439">
        <f>'FORMATO COSTEO C6'!B60</f>
        <v>0</v>
      </c>
      <c r="D240" s="428" t="str">
        <f>'FORMATO COSTEO C6'!D60</f>
        <v>Unidad medida</v>
      </c>
      <c r="E240" s="530">
        <f>'FORMATO COSTEO C6'!E60</f>
        <v>0</v>
      </c>
      <c r="F240" s="441">
        <f>'FORMATO COSTEO C6'!G60</f>
        <v>0</v>
      </c>
      <c r="G240" s="565">
        <f>'FORMATO COSTEO C6'!O60</f>
        <v>0</v>
      </c>
      <c r="H240" s="444">
        <f>IF( $F240=0,0,((($F240/$E240)*'PLAN DE ADQUISICIONES'!F$110)*($G240/$F240)))</f>
        <v>0</v>
      </c>
      <c r="I240" s="441">
        <f>IF( $F240=0,0,((($F240/$E240)*'PLAN DE ADQUISICIONES'!G$110)*($G240/$F240)))</f>
        <v>0</v>
      </c>
      <c r="J240" s="441">
        <f>IF( $F240=0,0,((($F240/$E240)*'PLAN DE ADQUISICIONES'!H$110)*($G240/$F240)))</f>
        <v>0</v>
      </c>
      <c r="K240" s="441">
        <f>IF( $F240=0,0,((($F240/$E240)*'PLAN DE ADQUISICIONES'!I$110)*($G240/$F240)))</f>
        <v>0</v>
      </c>
      <c r="L240" s="441">
        <f>IF( $F240=0,0,((($F240/$E240)*'PLAN DE ADQUISICIONES'!J$110)*($G240/$F240)))</f>
        <v>0</v>
      </c>
      <c r="M240" s="441">
        <f>IF( $F240=0,0,((($F240/$E240)*'PLAN DE ADQUISICIONES'!K$110)*($G240/$F240)))</f>
        <v>0</v>
      </c>
      <c r="N240" s="441">
        <f>IF( $F240=0,0,((($F240/$E240)*'PLAN DE ADQUISICIONES'!L$110)*($G240/$F240)))</f>
        <v>0</v>
      </c>
      <c r="O240" s="441">
        <f>IF( $F240=0,0,((($F240/$E240)*'PLAN DE ADQUISICIONES'!M$110)*($G240/$F240)))</f>
        <v>0</v>
      </c>
      <c r="P240" s="441">
        <f>IF( $F240=0,0,((($F240/$E240)*'PLAN DE ADQUISICIONES'!N$110)*($G240/$F240)))</f>
        <v>0</v>
      </c>
      <c r="Q240" s="441">
        <f>IF( $F240=0,0,((($F240/$E240)*'PLAN DE ADQUISICIONES'!O$110)*($G240/$F240)))</f>
        <v>0</v>
      </c>
      <c r="R240" s="441">
        <f>IF( $F240=0,0,((($F240/$E240)*'PLAN DE ADQUISICIONES'!P$110)*($G240/$F240)))</f>
        <v>0</v>
      </c>
      <c r="S240" s="441">
        <f>IF( $F240=0,0,((($F240/$E240)*'PLAN DE ADQUISICIONES'!Q$110)*($G240/$F240)))</f>
        <v>0</v>
      </c>
      <c r="T240" s="421">
        <f t="shared" si="67"/>
        <v>0</v>
      </c>
      <c r="U240" s="443">
        <f>IF( $F240=0,0,((($F240/$E240)*'PLAN DE ADQUISICIONES'!R$110)*($G240/$F240)))</f>
        <v>0</v>
      </c>
      <c r="V240" s="441">
        <f>IF( $F240=0,0,((($F240/$E240)*'PLAN DE ADQUISICIONES'!S$110)*($G240/$F240)))</f>
        <v>0</v>
      </c>
      <c r="W240" s="441">
        <f>IF( $F240=0,0,((($F240/$E240)*'PLAN DE ADQUISICIONES'!T$110)*($G240/$F240)))</f>
        <v>0</v>
      </c>
      <c r="X240" s="441">
        <f>IF( $F240=0,0,((($F240/$E240)*'PLAN DE ADQUISICIONES'!U$110)*($G240/$F240)))</f>
        <v>0</v>
      </c>
      <c r="Y240" s="441">
        <f>IF( $F240=0,0,((($F240/$E240)*'PLAN DE ADQUISICIONES'!V$110)*($G240/$F240)))</f>
        <v>0</v>
      </c>
      <c r="Z240" s="441">
        <f>IF( $F240=0,0,((($F240/$E240)*'PLAN DE ADQUISICIONES'!W$110)*($G240/$F240)))</f>
        <v>0</v>
      </c>
      <c r="AA240" s="441">
        <f>IF( $F240=0,0,((($F240/$E240)*'PLAN DE ADQUISICIONES'!X$110)*($G240/$F240)))</f>
        <v>0</v>
      </c>
      <c r="AB240" s="441">
        <f>IF( $F240=0,0,((($F240/$E240)*'PLAN DE ADQUISICIONES'!Y$110)*($G240/$F240)))</f>
        <v>0</v>
      </c>
      <c r="AC240" s="441">
        <f>IF( $F240=0,0,((($F240/$E240)*'PLAN DE ADQUISICIONES'!Z$110)*($G240/$F240)))</f>
        <v>0</v>
      </c>
      <c r="AD240" s="441">
        <f>IF( $F240=0,0,((($F240/$E240)*'PLAN DE ADQUISICIONES'!AA$110)*($G240/$F240)))</f>
        <v>0</v>
      </c>
      <c r="AE240" s="441">
        <f>IF( $F240=0,0,((($F240/$E240)*'PLAN DE ADQUISICIONES'!AB$110)*($G240/$F240)))</f>
        <v>0</v>
      </c>
      <c r="AF240" s="441">
        <f>IF( $F240=0,0,((($F240/$E240)*'PLAN DE ADQUISICIONES'!AC$110)*($G240/$F240)))</f>
        <v>0</v>
      </c>
      <c r="AG240" s="423">
        <f t="shared" si="68"/>
        <v>0</v>
      </c>
      <c r="AH240" s="444">
        <f>IF( $F240=0,0,((($F240/$E240)*'PLAN DE ADQUISICIONES'!AD$110)*($G240/$F240)))</f>
        <v>0</v>
      </c>
      <c r="AI240" s="441">
        <f>IF( $F240=0,0,((($F240/$E240)*'PLAN DE ADQUISICIONES'!AE$110)*($G240/$F240)))</f>
        <v>0</v>
      </c>
      <c r="AJ240" s="441">
        <f>IF( $F240=0,0,((($F240/$E240)*'PLAN DE ADQUISICIONES'!AF$110)*($G240/$F240)))</f>
        <v>0</v>
      </c>
      <c r="AK240" s="441">
        <f>IF( $F240=0,0,((($F240/$E240)*'PLAN DE ADQUISICIONES'!AG$110)*($G240/$F240)))</f>
        <v>0</v>
      </c>
      <c r="AL240" s="441">
        <f>IF( $F240=0,0,((($F240/$E240)*'PLAN DE ADQUISICIONES'!AH$110)*($G240/$F240)))</f>
        <v>0</v>
      </c>
      <c r="AM240" s="441">
        <f>IF( $F240=0,0,((($F240/$E240)*'PLAN DE ADQUISICIONES'!AI$110)*($G240/$F240)))</f>
        <v>0</v>
      </c>
      <c r="AN240" s="441">
        <f>IF( $F240=0,0,((($F240/$E240)*'PLAN DE ADQUISICIONES'!AJ$110)*($G240/$F240)))</f>
        <v>0</v>
      </c>
      <c r="AO240" s="441">
        <f>IF( $F240=0,0,((($F240/$E240)*'PLAN DE ADQUISICIONES'!AK$110)*($G240/$F240)))</f>
        <v>0</v>
      </c>
      <c r="AP240" s="441">
        <f>IF( $F240=0,0,((($F240/$E240)*'PLAN DE ADQUISICIONES'!AL$110)*($G240/$F240)))</f>
        <v>0</v>
      </c>
      <c r="AQ240" s="441">
        <f>IF( $F240=0,0,((($F240/$E240)*'PLAN DE ADQUISICIONES'!AM$110)*($G240/$F240)))</f>
        <v>0</v>
      </c>
      <c r="AR240" s="441">
        <f>IF( $F240=0,0,((($F240/$E240)*'PLAN DE ADQUISICIONES'!AN$110)*($G240/$F240)))</f>
        <v>0</v>
      </c>
      <c r="AS240" s="441">
        <f>IF( $F240=0,0,((($F240/$E240)*'PLAN DE ADQUISICIONES'!AO$110)*($G240/$F240)))</f>
        <v>0</v>
      </c>
      <c r="AT240" s="423">
        <f t="shared" si="69"/>
        <v>0</v>
      </c>
      <c r="AU240" s="426">
        <f>AS240+AR240+AQ240+AP240+AO240+AN240+AM240+AL240+AK240+AJ240+AI240+AH240+AF240+AE240+AD240+AC240+AB240+AA240+Z240+Y240+X240+W240+V240+U240+S240+R240+Q240+P240+O240+N240+M240+L240+K240+J240+I240+H240</f>
        <v>0</v>
      </c>
      <c r="AV240" s="392">
        <f t="shared" si="59"/>
        <v>0</v>
      </c>
    </row>
    <row r="241" spans="2:48" s="60" customFormat="1" ht="13.5" x14ac:dyDescent="0.25">
      <c r="B241" s="416" t="str">
        <f>'FORMATO COSTEO C6'!C61</f>
        <v>6.3.5.2</v>
      </c>
      <c r="C241" s="439">
        <f>'FORMATO COSTEO C6'!B61</f>
        <v>0</v>
      </c>
      <c r="D241" s="428" t="str">
        <f>'FORMATO COSTEO C6'!D61</f>
        <v>Unidad medida</v>
      </c>
      <c r="E241" s="530">
        <f>'FORMATO COSTEO C6'!E61</f>
        <v>0</v>
      </c>
      <c r="F241" s="441">
        <f>'FORMATO COSTEO C6'!G61</f>
        <v>0</v>
      </c>
      <c r="G241" s="565">
        <f>'FORMATO COSTEO C6'!O61</f>
        <v>0</v>
      </c>
      <c r="H241" s="444">
        <f>IF( $F241=0,0,((($F241/$E241)*'PLAN DE ADQUISICIONES'!F$111)*($G241/$F241)))</f>
        <v>0</v>
      </c>
      <c r="I241" s="441">
        <f>IF( $F241=0,0,((($F241/$E241)*'PLAN DE ADQUISICIONES'!G$111)*($G241/$F241)))</f>
        <v>0</v>
      </c>
      <c r="J241" s="441">
        <f>IF( $F241=0,0,((($F241/$E241)*'PLAN DE ADQUISICIONES'!H$111)*($G241/$F241)))</f>
        <v>0</v>
      </c>
      <c r="K241" s="441">
        <f>IF( $F241=0,0,((($F241/$E241)*'PLAN DE ADQUISICIONES'!I$111)*($G241/$F241)))</f>
        <v>0</v>
      </c>
      <c r="L241" s="441">
        <f>IF( $F241=0,0,((($F241/$E241)*'PLAN DE ADQUISICIONES'!J$111)*($G241/$F241)))</f>
        <v>0</v>
      </c>
      <c r="M241" s="441">
        <f>IF( $F241=0,0,((($F241/$E241)*'PLAN DE ADQUISICIONES'!K$111)*($G241/$F241)))</f>
        <v>0</v>
      </c>
      <c r="N241" s="441">
        <f>IF( $F241=0,0,((($F241/$E241)*'PLAN DE ADQUISICIONES'!L$111)*($G241/$F241)))</f>
        <v>0</v>
      </c>
      <c r="O241" s="441">
        <f>IF( $F241=0,0,((($F241/$E241)*'PLAN DE ADQUISICIONES'!M$111)*($G241/$F241)))</f>
        <v>0</v>
      </c>
      <c r="P241" s="441">
        <f>IF( $F241=0,0,((($F241/$E241)*'PLAN DE ADQUISICIONES'!N$111)*($G241/$F241)))</f>
        <v>0</v>
      </c>
      <c r="Q241" s="441">
        <f>IF( $F241=0,0,((($F241/$E241)*'PLAN DE ADQUISICIONES'!O$111)*($G241/$F241)))</f>
        <v>0</v>
      </c>
      <c r="R241" s="441">
        <f>IF( $F241=0,0,((($F241/$E241)*'PLAN DE ADQUISICIONES'!P$111)*($G241/$F241)))</f>
        <v>0</v>
      </c>
      <c r="S241" s="441">
        <f>IF( $F241=0,0,((($F241/$E241)*'PLAN DE ADQUISICIONES'!Q$111)*($G241/$F241)))</f>
        <v>0</v>
      </c>
      <c r="T241" s="421">
        <f t="shared" si="67"/>
        <v>0</v>
      </c>
      <c r="U241" s="443">
        <f>IF( $F241=0,0,((($F241/$E241)*'PLAN DE ADQUISICIONES'!R$111)*($G241/$F241)))</f>
        <v>0</v>
      </c>
      <c r="V241" s="441">
        <f>IF( $F241=0,0,((($F241/$E241)*'PLAN DE ADQUISICIONES'!S$111)*($G241/$F241)))</f>
        <v>0</v>
      </c>
      <c r="W241" s="441">
        <f>IF( $F241=0,0,((($F241/$E241)*'PLAN DE ADQUISICIONES'!T$111)*($G241/$F241)))</f>
        <v>0</v>
      </c>
      <c r="X241" s="441">
        <f>IF( $F241=0,0,((($F241/$E241)*'PLAN DE ADQUISICIONES'!U$111)*($G241/$F241)))</f>
        <v>0</v>
      </c>
      <c r="Y241" s="441">
        <f>IF( $F241=0,0,((($F241/$E241)*'PLAN DE ADQUISICIONES'!V$111)*($G241/$F241)))</f>
        <v>0</v>
      </c>
      <c r="Z241" s="441">
        <f>IF( $F241=0,0,((($F241/$E241)*'PLAN DE ADQUISICIONES'!W$111)*($G241/$F241)))</f>
        <v>0</v>
      </c>
      <c r="AA241" s="441">
        <f>IF( $F241=0,0,((($F241/$E241)*'PLAN DE ADQUISICIONES'!X$111)*($G241/$F241)))</f>
        <v>0</v>
      </c>
      <c r="AB241" s="441">
        <f>IF( $F241=0,0,((($F241/$E241)*'PLAN DE ADQUISICIONES'!Y$111)*($G241/$F241)))</f>
        <v>0</v>
      </c>
      <c r="AC241" s="441">
        <f>IF( $F241=0,0,((($F241/$E241)*'PLAN DE ADQUISICIONES'!Z$111)*($G241/$F241)))</f>
        <v>0</v>
      </c>
      <c r="AD241" s="441">
        <f>IF( $F241=0,0,((($F241/$E241)*'PLAN DE ADQUISICIONES'!AA$111)*($G241/$F241)))</f>
        <v>0</v>
      </c>
      <c r="AE241" s="441">
        <f>IF( $F241=0,0,((($F241/$E241)*'PLAN DE ADQUISICIONES'!AB$111)*($G241/$F241)))</f>
        <v>0</v>
      </c>
      <c r="AF241" s="441">
        <f>IF( $F241=0,0,((($F241/$E241)*'PLAN DE ADQUISICIONES'!AC$111)*($G241/$F241)))</f>
        <v>0</v>
      </c>
      <c r="AG241" s="423">
        <f t="shared" si="68"/>
        <v>0</v>
      </c>
      <c r="AH241" s="444">
        <f>IF( $F241=0,0,((($F241/$E241)*'PLAN DE ADQUISICIONES'!AD$111)*($G241/$F241)))</f>
        <v>0</v>
      </c>
      <c r="AI241" s="441">
        <f>IF( $F241=0,0,((($F241/$E241)*'PLAN DE ADQUISICIONES'!AE$111)*($G241/$F241)))</f>
        <v>0</v>
      </c>
      <c r="AJ241" s="441">
        <f>IF( $F241=0,0,((($F241/$E241)*'PLAN DE ADQUISICIONES'!AF$111)*($G241/$F241)))</f>
        <v>0</v>
      </c>
      <c r="AK241" s="441">
        <f>IF( $F241=0,0,((($F241/$E241)*'PLAN DE ADQUISICIONES'!AG$111)*($G241/$F241)))</f>
        <v>0</v>
      </c>
      <c r="AL241" s="441">
        <f>IF( $F241=0,0,((($F241/$E241)*'PLAN DE ADQUISICIONES'!AH$111)*($G241/$F241)))</f>
        <v>0</v>
      </c>
      <c r="AM241" s="441">
        <f>IF( $F241=0,0,((($F241/$E241)*'PLAN DE ADQUISICIONES'!AI$111)*($G241/$F241)))</f>
        <v>0</v>
      </c>
      <c r="AN241" s="441">
        <f>IF( $F241=0,0,((($F241/$E241)*'PLAN DE ADQUISICIONES'!AJ$111)*($G241/$F241)))</f>
        <v>0</v>
      </c>
      <c r="AO241" s="441">
        <f>IF( $F241=0,0,((($F241/$E241)*'PLAN DE ADQUISICIONES'!AK$111)*($G241/$F241)))</f>
        <v>0</v>
      </c>
      <c r="AP241" s="441">
        <f>IF( $F241=0,0,((($F241/$E241)*'PLAN DE ADQUISICIONES'!AL$111)*($G241/$F241)))</f>
        <v>0</v>
      </c>
      <c r="AQ241" s="441">
        <f>IF( $F241=0,0,((($F241/$E241)*'PLAN DE ADQUISICIONES'!AM$111)*($G241/$F241)))</f>
        <v>0</v>
      </c>
      <c r="AR241" s="441">
        <f>IF( $F241=0,0,((($F241/$E241)*'PLAN DE ADQUISICIONES'!AN$111)*($G241/$F241)))</f>
        <v>0</v>
      </c>
      <c r="AS241" s="441">
        <f>IF( $F241=0,0,((($F241/$E241)*'PLAN DE ADQUISICIONES'!AO$111)*($G241/$F241)))</f>
        <v>0</v>
      </c>
      <c r="AT241" s="423">
        <f t="shared" si="69"/>
        <v>0</v>
      </c>
      <c r="AU241" s="426">
        <f>AS241+AR241+AQ241+AP241+AO241+AN241+AM241+AL241+AK241+AJ241+AI241+AH241+AF241+AE241+AD241+AC241+AB241+AA241+Z241+Y241+X241+W241+V241+U241+S241+R241+Q241+P241+O241+N241+M241+L241+K241+J241+I241+H241</f>
        <v>0</v>
      </c>
      <c r="AV241" s="392">
        <f t="shared" si="59"/>
        <v>0</v>
      </c>
    </row>
    <row r="242" spans="2:48" s="60" customFormat="1" ht="13.5" x14ac:dyDescent="0.25">
      <c r="B242" s="416" t="str">
        <f>'FORMATO COSTEO C6'!C62</f>
        <v>6.3.5.3</v>
      </c>
      <c r="C242" s="439">
        <f>'FORMATO COSTEO C6'!B62</f>
        <v>0</v>
      </c>
      <c r="D242" s="428" t="str">
        <f>'FORMATO COSTEO C6'!D62</f>
        <v>Unidad medida</v>
      </c>
      <c r="E242" s="530">
        <f>'FORMATO COSTEO C6'!E62</f>
        <v>0</v>
      </c>
      <c r="F242" s="441">
        <f>'FORMATO COSTEO C6'!G62</f>
        <v>0</v>
      </c>
      <c r="G242" s="565">
        <f>'FORMATO COSTEO C6'!O62</f>
        <v>0</v>
      </c>
      <c r="H242" s="444">
        <f>IF( $F242=0,0,((($F242/$E242)*'PLAN DE ADQUISICIONES'!F$112)*($G242/$F242)))</f>
        <v>0</v>
      </c>
      <c r="I242" s="441">
        <f>IF( $F242=0,0,((($F242/$E242)*'PLAN DE ADQUISICIONES'!G$112)*($G242/$F242)))</f>
        <v>0</v>
      </c>
      <c r="J242" s="441">
        <f>IF( $F242=0,0,((($F242/$E242)*'PLAN DE ADQUISICIONES'!H$112)*($G242/$F242)))</f>
        <v>0</v>
      </c>
      <c r="K242" s="441">
        <f>IF( $F242=0,0,((($F242/$E242)*'PLAN DE ADQUISICIONES'!I$112)*($G242/$F242)))</f>
        <v>0</v>
      </c>
      <c r="L242" s="441">
        <f>IF( $F242=0,0,((($F242/$E242)*'PLAN DE ADQUISICIONES'!J$112)*($G242/$F242)))</f>
        <v>0</v>
      </c>
      <c r="M242" s="441">
        <f>IF( $F242=0,0,((($F242/$E242)*'PLAN DE ADQUISICIONES'!K$112)*($G242/$F242)))</f>
        <v>0</v>
      </c>
      <c r="N242" s="441">
        <f>IF( $F242=0,0,((($F242/$E242)*'PLAN DE ADQUISICIONES'!L$112)*($G242/$F242)))</f>
        <v>0</v>
      </c>
      <c r="O242" s="441">
        <f>IF( $F242=0,0,((($F242/$E242)*'PLAN DE ADQUISICIONES'!M$112)*($G242/$F242)))</f>
        <v>0</v>
      </c>
      <c r="P242" s="441">
        <f>IF( $F242=0,0,((($F242/$E242)*'PLAN DE ADQUISICIONES'!N$112)*($G242/$F242)))</f>
        <v>0</v>
      </c>
      <c r="Q242" s="441">
        <f>IF( $F242=0,0,((($F242/$E242)*'PLAN DE ADQUISICIONES'!O$112)*($G242/$F242)))</f>
        <v>0</v>
      </c>
      <c r="R242" s="441">
        <f>IF( $F242=0,0,((($F242/$E242)*'PLAN DE ADQUISICIONES'!P$112)*($G242/$F242)))</f>
        <v>0</v>
      </c>
      <c r="S242" s="441">
        <f>IF( $F242=0,0,((($F242/$E242)*'PLAN DE ADQUISICIONES'!Q$112)*($G242/$F242)))</f>
        <v>0</v>
      </c>
      <c r="T242" s="421">
        <f t="shared" si="67"/>
        <v>0</v>
      </c>
      <c r="U242" s="443">
        <f>IF( $F242=0,0,((($F242/$E242)*'PLAN DE ADQUISICIONES'!R$112)*($G242/$F242)))</f>
        <v>0</v>
      </c>
      <c r="V242" s="441">
        <f>IF( $F242=0,0,((($F242/$E242)*'PLAN DE ADQUISICIONES'!S$112)*($G242/$F242)))</f>
        <v>0</v>
      </c>
      <c r="W242" s="441">
        <f>IF( $F242=0,0,((($F242/$E242)*'PLAN DE ADQUISICIONES'!T$112)*($G242/$F242)))</f>
        <v>0</v>
      </c>
      <c r="X242" s="441">
        <f>IF( $F242=0,0,((($F242/$E242)*'PLAN DE ADQUISICIONES'!U$112)*($G242/$F242)))</f>
        <v>0</v>
      </c>
      <c r="Y242" s="441">
        <f>IF( $F242=0,0,((($F242/$E242)*'PLAN DE ADQUISICIONES'!V$112)*($G242/$F242)))</f>
        <v>0</v>
      </c>
      <c r="Z242" s="441">
        <f>IF( $F242=0,0,((($F242/$E242)*'PLAN DE ADQUISICIONES'!W$112)*($G242/$F242)))</f>
        <v>0</v>
      </c>
      <c r="AA242" s="441">
        <f>IF( $F242=0,0,((($F242/$E242)*'PLAN DE ADQUISICIONES'!X$112)*($G242/$F242)))</f>
        <v>0</v>
      </c>
      <c r="AB242" s="441">
        <f>IF( $F242=0,0,((($F242/$E242)*'PLAN DE ADQUISICIONES'!Y$112)*($G242/$F242)))</f>
        <v>0</v>
      </c>
      <c r="AC242" s="441">
        <f>IF( $F242=0,0,((($F242/$E242)*'PLAN DE ADQUISICIONES'!Z$112)*($G242/$F242)))</f>
        <v>0</v>
      </c>
      <c r="AD242" s="441">
        <f>IF( $F242=0,0,((($F242/$E242)*'PLAN DE ADQUISICIONES'!AA$112)*($G242/$F242)))</f>
        <v>0</v>
      </c>
      <c r="AE242" s="441">
        <f>IF( $F242=0,0,((($F242/$E242)*'PLAN DE ADQUISICIONES'!AB$112)*($G242/$F242)))</f>
        <v>0</v>
      </c>
      <c r="AF242" s="441">
        <f>IF( $F242=0,0,((($F242/$E242)*'PLAN DE ADQUISICIONES'!AC$112)*($G242/$F242)))</f>
        <v>0</v>
      </c>
      <c r="AG242" s="423">
        <f t="shared" si="68"/>
        <v>0</v>
      </c>
      <c r="AH242" s="444">
        <f>IF( $F242=0,0,((($F242/$E242)*'PLAN DE ADQUISICIONES'!AD$112)*($G242/$F242)))</f>
        <v>0</v>
      </c>
      <c r="AI242" s="441">
        <f>IF( $F242=0,0,((($F242/$E242)*'PLAN DE ADQUISICIONES'!AE$112)*($G242/$F242)))</f>
        <v>0</v>
      </c>
      <c r="AJ242" s="441">
        <f>IF( $F242=0,0,((($F242/$E242)*'PLAN DE ADQUISICIONES'!AF$112)*($G242/$F242)))</f>
        <v>0</v>
      </c>
      <c r="AK242" s="441">
        <f>IF( $F242=0,0,((($F242/$E242)*'PLAN DE ADQUISICIONES'!AG$112)*($G242/$F242)))</f>
        <v>0</v>
      </c>
      <c r="AL242" s="441">
        <f>IF( $F242=0,0,((($F242/$E242)*'PLAN DE ADQUISICIONES'!AH$112)*($G242/$F242)))</f>
        <v>0</v>
      </c>
      <c r="AM242" s="441">
        <f>IF( $F242=0,0,((($F242/$E242)*'PLAN DE ADQUISICIONES'!AI$112)*($G242/$F242)))</f>
        <v>0</v>
      </c>
      <c r="AN242" s="441">
        <f>IF( $F242=0,0,((($F242/$E242)*'PLAN DE ADQUISICIONES'!AJ$112)*($G242/$F242)))</f>
        <v>0</v>
      </c>
      <c r="AO242" s="441">
        <f>IF( $F242=0,0,((($F242/$E242)*'PLAN DE ADQUISICIONES'!AK$112)*($G242/$F242)))</f>
        <v>0</v>
      </c>
      <c r="AP242" s="441">
        <f>IF( $F242=0,0,((($F242/$E242)*'PLAN DE ADQUISICIONES'!AL$112)*($G242/$F242)))</f>
        <v>0</v>
      </c>
      <c r="AQ242" s="441">
        <f>IF( $F242=0,0,((($F242/$E242)*'PLAN DE ADQUISICIONES'!AM$112)*($G242/$F242)))</f>
        <v>0</v>
      </c>
      <c r="AR242" s="441">
        <f>IF( $F242=0,0,((($F242/$E242)*'PLAN DE ADQUISICIONES'!AN$112)*($G242/$F242)))</f>
        <v>0</v>
      </c>
      <c r="AS242" s="441">
        <f>IF( $F242=0,0,((($F242/$E242)*'PLAN DE ADQUISICIONES'!AO$112)*($G242/$F242)))</f>
        <v>0</v>
      </c>
      <c r="AT242" s="423">
        <f t="shared" si="69"/>
        <v>0</v>
      </c>
      <c r="AU242" s="426">
        <f>AS242+AR242+AQ242+AP242+AO242+AN242+AM242+AL242+AK242+AJ242+AI242+AH242+AF242+AE242+AD242+AC242+AB242+AA242+Z242+Y242+X242+W242+V242+U242+S242+R242+Q242+P242+O242+N242+M242+L242+K242+J242+I242+H242</f>
        <v>0</v>
      </c>
      <c r="AV242" s="392">
        <f t="shared" si="59"/>
        <v>0</v>
      </c>
    </row>
    <row r="243" spans="2:48" s="60" customFormat="1" ht="13.5" x14ac:dyDescent="0.25">
      <c r="B243" s="461" t="str">
        <f>+'FORMATO COSTEO C6'!C63</f>
        <v>6.3.6</v>
      </c>
      <c r="C243" s="447" t="str">
        <f>+'FORMATO COSTEO C6'!B63</f>
        <v>Comunicaciones</v>
      </c>
      <c r="D243" s="500"/>
      <c r="E243" s="532"/>
      <c r="F243" s="450">
        <f>+'FORMATO COSTEO C6'!G63</f>
        <v>0</v>
      </c>
      <c r="G243" s="453">
        <f>+'FORMATO COSTEO C6'!O63</f>
        <v>0</v>
      </c>
      <c r="H243" s="454">
        <f>SUM(H244:H246)</f>
        <v>0</v>
      </c>
      <c r="I243" s="450">
        <f t="shared" ref="I243:AU243" si="74">SUM(I244:I246)</f>
        <v>0</v>
      </c>
      <c r="J243" s="450">
        <f t="shared" si="74"/>
        <v>0</v>
      </c>
      <c r="K243" s="450">
        <f t="shared" si="74"/>
        <v>0</v>
      </c>
      <c r="L243" s="450">
        <f t="shared" si="74"/>
        <v>0</v>
      </c>
      <c r="M243" s="450">
        <f t="shared" si="74"/>
        <v>0</v>
      </c>
      <c r="N243" s="450">
        <f t="shared" si="74"/>
        <v>0</v>
      </c>
      <c r="O243" s="450">
        <f t="shared" si="74"/>
        <v>0</v>
      </c>
      <c r="P243" s="450">
        <f t="shared" si="74"/>
        <v>0</v>
      </c>
      <c r="Q243" s="450">
        <f t="shared" si="74"/>
        <v>0</v>
      </c>
      <c r="R243" s="450">
        <f t="shared" si="74"/>
        <v>0</v>
      </c>
      <c r="S243" s="450">
        <f t="shared" si="74"/>
        <v>0</v>
      </c>
      <c r="T243" s="451">
        <f t="shared" si="74"/>
        <v>0</v>
      </c>
      <c r="U243" s="452">
        <f t="shared" si="74"/>
        <v>0</v>
      </c>
      <c r="V243" s="450">
        <f t="shared" si="74"/>
        <v>0</v>
      </c>
      <c r="W243" s="450">
        <f t="shared" si="74"/>
        <v>0</v>
      </c>
      <c r="X243" s="450">
        <f t="shared" si="74"/>
        <v>0</v>
      </c>
      <c r="Y243" s="450">
        <f t="shared" si="74"/>
        <v>0</v>
      </c>
      <c r="Z243" s="450">
        <f t="shared" si="74"/>
        <v>0</v>
      </c>
      <c r="AA243" s="450">
        <f t="shared" si="74"/>
        <v>0</v>
      </c>
      <c r="AB243" s="450">
        <f t="shared" si="74"/>
        <v>0</v>
      </c>
      <c r="AC243" s="450">
        <f t="shared" si="74"/>
        <v>0</v>
      </c>
      <c r="AD243" s="450">
        <f t="shared" si="74"/>
        <v>0</v>
      </c>
      <c r="AE243" s="450">
        <f t="shared" si="74"/>
        <v>0</v>
      </c>
      <c r="AF243" s="450">
        <f t="shared" si="74"/>
        <v>0</v>
      </c>
      <c r="AG243" s="453">
        <f>SUM(AG244:AG246)</f>
        <v>0</v>
      </c>
      <c r="AH243" s="454">
        <f t="shared" si="74"/>
        <v>0</v>
      </c>
      <c r="AI243" s="450">
        <f t="shared" si="74"/>
        <v>0</v>
      </c>
      <c r="AJ243" s="450">
        <f t="shared" si="74"/>
        <v>0</v>
      </c>
      <c r="AK243" s="450">
        <f t="shared" si="74"/>
        <v>0</v>
      </c>
      <c r="AL243" s="450">
        <f t="shared" si="74"/>
        <v>0</v>
      </c>
      <c r="AM243" s="450">
        <f t="shared" si="74"/>
        <v>0</v>
      </c>
      <c r="AN243" s="450">
        <f t="shared" si="74"/>
        <v>0</v>
      </c>
      <c r="AO243" s="450">
        <f t="shared" si="74"/>
        <v>0</v>
      </c>
      <c r="AP243" s="450">
        <f t="shared" si="74"/>
        <v>0</v>
      </c>
      <c r="AQ243" s="450">
        <f t="shared" si="74"/>
        <v>0</v>
      </c>
      <c r="AR243" s="450">
        <f t="shared" si="74"/>
        <v>0</v>
      </c>
      <c r="AS243" s="450">
        <f t="shared" si="74"/>
        <v>0</v>
      </c>
      <c r="AT243" s="453">
        <f t="shared" si="74"/>
        <v>0</v>
      </c>
      <c r="AU243" s="455">
        <f t="shared" si="74"/>
        <v>0</v>
      </c>
      <c r="AV243" s="392">
        <f t="shared" si="59"/>
        <v>0</v>
      </c>
    </row>
    <row r="244" spans="2:48" s="60" customFormat="1" ht="13.5" x14ac:dyDescent="0.25">
      <c r="B244" s="416" t="str">
        <f>'FORMATO COSTEO C6'!C64</f>
        <v>6.3.6.1</v>
      </c>
      <c r="C244" s="439">
        <f>'FORMATO COSTEO C6'!B64</f>
        <v>0</v>
      </c>
      <c r="D244" s="428" t="str">
        <f>'FORMATO COSTEO C6'!D64</f>
        <v>Unidad medida</v>
      </c>
      <c r="E244" s="530">
        <f>'FORMATO COSTEO C6'!E64</f>
        <v>0</v>
      </c>
      <c r="F244" s="441">
        <f>'FORMATO COSTEO C6'!G64</f>
        <v>0</v>
      </c>
      <c r="G244" s="565">
        <f>'FORMATO COSTEO C6'!O64</f>
        <v>0</v>
      </c>
      <c r="H244" s="444">
        <f>IF( $F244=0,0,((($F244/$E244)*'PLAN DE ADQUISICIONES'!F$114)*($G244/$F244)))</f>
        <v>0</v>
      </c>
      <c r="I244" s="441">
        <f>IF( $F244=0,0,((($F244/$E244)*'PLAN DE ADQUISICIONES'!G$114)*($G244/$F244)))</f>
        <v>0</v>
      </c>
      <c r="J244" s="441">
        <f>IF( $F244=0,0,((($F244/$E244)*'PLAN DE ADQUISICIONES'!H$114)*($G244/$F244)))</f>
        <v>0</v>
      </c>
      <c r="K244" s="441">
        <f>IF( $F244=0,0,((($F244/$E244)*'PLAN DE ADQUISICIONES'!I$114)*($G244/$F244)))</f>
        <v>0</v>
      </c>
      <c r="L244" s="441">
        <f>IF( $F244=0,0,((($F244/$E244)*'PLAN DE ADQUISICIONES'!J$114)*($G244/$F244)))</f>
        <v>0</v>
      </c>
      <c r="M244" s="441">
        <f>IF( $F244=0,0,((($F244/$E244)*'PLAN DE ADQUISICIONES'!K$114)*($G244/$F244)))</f>
        <v>0</v>
      </c>
      <c r="N244" s="441">
        <f>IF( $F244=0,0,((($F244/$E244)*'PLAN DE ADQUISICIONES'!L$114)*($G244/$F244)))</f>
        <v>0</v>
      </c>
      <c r="O244" s="441">
        <f>IF( $F244=0,0,((($F244/$E244)*'PLAN DE ADQUISICIONES'!M$114)*($G244/$F244)))</f>
        <v>0</v>
      </c>
      <c r="P244" s="441">
        <f>IF( $F244=0,0,((($F244/$E244)*'PLAN DE ADQUISICIONES'!N$114)*($G244/$F244)))</f>
        <v>0</v>
      </c>
      <c r="Q244" s="441">
        <f>IF( $F244=0,0,((($F244/$E244)*'PLAN DE ADQUISICIONES'!O$114)*($G244/$F244)))</f>
        <v>0</v>
      </c>
      <c r="R244" s="441">
        <f>IF( $F244=0,0,((($F244/$E244)*'PLAN DE ADQUISICIONES'!P$114)*($G244/$F244)))</f>
        <v>0</v>
      </c>
      <c r="S244" s="441">
        <f>IF( $F244=0,0,((($F244/$E244)*'PLAN DE ADQUISICIONES'!Q$114)*($G244/$F244)))</f>
        <v>0</v>
      </c>
      <c r="T244" s="421">
        <f t="shared" si="67"/>
        <v>0</v>
      </c>
      <c r="U244" s="443">
        <f>IF( $F244=0,0,((($F244/$E244)*'PLAN DE ADQUISICIONES'!R$114)*($G244/$F244)))</f>
        <v>0</v>
      </c>
      <c r="V244" s="441">
        <f>IF( $F244=0,0,((($F244/$E244)*'PLAN DE ADQUISICIONES'!S$114)*($G244/$F244)))</f>
        <v>0</v>
      </c>
      <c r="W244" s="441">
        <f>IF( $F244=0,0,((($F244/$E244)*'PLAN DE ADQUISICIONES'!T$114)*($G244/$F244)))</f>
        <v>0</v>
      </c>
      <c r="X244" s="441">
        <f>IF( $F244=0,0,((($F244/$E244)*'PLAN DE ADQUISICIONES'!U$114)*($G244/$F244)))</f>
        <v>0</v>
      </c>
      <c r="Y244" s="441">
        <f>IF( $F244=0,0,((($F244/$E244)*'PLAN DE ADQUISICIONES'!V$114)*($G244/$F244)))</f>
        <v>0</v>
      </c>
      <c r="Z244" s="441">
        <f>IF( $F244=0,0,((($F244/$E244)*'PLAN DE ADQUISICIONES'!W$114)*($G244/$F244)))</f>
        <v>0</v>
      </c>
      <c r="AA244" s="441">
        <f>IF( $F244=0,0,((($F244/$E244)*'PLAN DE ADQUISICIONES'!X$114)*($G244/$F244)))</f>
        <v>0</v>
      </c>
      <c r="AB244" s="441">
        <f>IF( $F244=0,0,((($F244/$E244)*'PLAN DE ADQUISICIONES'!Y$114)*($G244/$F244)))</f>
        <v>0</v>
      </c>
      <c r="AC244" s="441">
        <f>IF( $F244=0,0,((($F244/$E244)*'PLAN DE ADQUISICIONES'!Z$114)*($G244/$F244)))</f>
        <v>0</v>
      </c>
      <c r="AD244" s="441">
        <f>IF( $F244=0,0,((($F244/$E244)*'PLAN DE ADQUISICIONES'!AA$114)*($G244/$F244)))</f>
        <v>0</v>
      </c>
      <c r="AE244" s="441">
        <f>IF( $F244=0,0,((($F244/$E244)*'PLAN DE ADQUISICIONES'!AB$114)*($G244/$F244)))</f>
        <v>0</v>
      </c>
      <c r="AF244" s="441">
        <f>IF( $F244=0,0,((($F244/$E244)*'PLAN DE ADQUISICIONES'!AC$114)*($G244/$F244)))</f>
        <v>0</v>
      </c>
      <c r="AG244" s="423">
        <f t="shared" si="68"/>
        <v>0</v>
      </c>
      <c r="AH244" s="444">
        <f>IF( $F244=0,0,((($F244/$E244)*'PLAN DE ADQUISICIONES'!AD$114)*($G244/$F244)))</f>
        <v>0</v>
      </c>
      <c r="AI244" s="441">
        <f>IF( $F244=0,0,((($F244/$E244)*'PLAN DE ADQUISICIONES'!AE$114)*($G244/$F244)))</f>
        <v>0</v>
      </c>
      <c r="AJ244" s="441">
        <f>IF( $F244=0,0,((($F244/$E244)*'PLAN DE ADQUISICIONES'!AF$114)*($G244/$F244)))</f>
        <v>0</v>
      </c>
      <c r="AK244" s="441">
        <f>IF( $F244=0,0,((($F244/$E244)*'PLAN DE ADQUISICIONES'!AG$114)*($G244/$F244)))</f>
        <v>0</v>
      </c>
      <c r="AL244" s="441">
        <f>IF( $F244=0,0,((($F244/$E244)*'PLAN DE ADQUISICIONES'!AH$114)*($G244/$F244)))</f>
        <v>0</v>
      </c>
      <c r="AM244" s="441">
        <f>IF( $F244=0,0,((($F244/$E244)*'PLAN DE ADQUISICIONES'!AI$114)*($G244/$F244)))</f>
        <v>0</v>
      </c>
      <c r="AN244" s="441">
        <f>IF( $F244=0,0,((($F244/$E244)*'PLAN DE ADQUISICIONES'!AJ$114)*($G244/$F244)))</f>
        <v>0</v>
      </c>
      <c r="AO244" s="441">
        <f>IF( $F244=0,0,((($F244/$E244)*'PLAN DE ADQUISICIONES'!AK$114)*($G244/$F244)))</f>
        <v>0</v>
      </c>
      <c r="AP244" s="441">
        <f>IF( $F244=0,0,((($F244/$E244)*'PLAN DE ADQUISICIONES'!AL$114)*($G244/$F244)))</f>
        <v>0</v>
      </c>
      <c r="AQ244" s="441">
        <f>IF( $F244=0,0,((($F244/$E244)*'PLAN DE ADQUISICIONES'!AM$114)*($G244/$F244)))</f>
        <v>0</v>
      </c>
      <c r="AR244" s="441">
        <f>IF( $F244=0,0,((($F244/$E244)*'PLAN DE ADQUISICIONES'!AN$114)*($G244/$F244)))</f>
        <v>0</v>
      </c>
      <c r="AS244" s="441">
        <f>IF( $F244=0,0,((($F244/$E244)*'PLAN DE ADQUISICIONES'!AO$114)*($G244/$F244)))</f>
        <v>0</v>
      </c>
      <c r="AT244" s="423">
        <f t="shared" si="69"/>
        <v>0</v>
      </c>
      <c r="AU244" s="426">
        <f>AS244+AR244+AQ244+AP244+AO244+AN244+AM244+AL244+AK244+AJ244+AI244+AH244+AF244+AE244+AD244+AC244+AB244+AA244+Z244+Y244+X244+W244+V244+U244+S244+R244+Q244+P244+O244+N244+M244+L244+K244+J244+I244+H244</f>
        <v>0</v>
      </c>
      <c r="AV244" s="392">
        <f t="shared" si="59"/>
        <v>0</v>
      </c>
    </row>
    <row r="245" spans="2:48" s="60" customFormat="1" ht="13.5" x14ac:dyDescent="0.25">
      <c r="B245" s="416" t="str">
        <f>'FORMATO COSTEO C6'!C65</f>
        <v>6.3.6.2</v>
      </c>
      <c r="C245" s="439">
        <f>'FORMATO COSTEO C6'!B65</f>
        <v>0</v>
      </c>
      <c r="D245" s="428" t="str">
        <f>'FORMATO COSTEO C6'!D65</f>
        <v>Unidad medida</v>
      </c>
      <c r="E245" s="530">
        <f>'FORMATO COSTEO C6'!E65</f>
        <v>0</v>
      </c>
      <c r="F245" s="441">
        <f>'FORMATO COSTEO C6'!G65</f>
        <v>0</v>
      </c>
      <c r="G245" s="565">
        <f>'FORMATO COSTEO C6'!O65</f>
        <v>0</v>
      </c>
      <c r="H245" s="444">
        <f>IF( $F245=0,0,((($F245/$E245)*'PLAN DE ADQUISICIONES'!F$115)*($G245/$F245)))</f>
        <v>0</v>
      </c>
      <c r="I245" s="441">
        <f>IF( $F245=0,0,((($F245/$E245)*'PLAN DE ADQUISICIONES'!G$115)*($G245/$F245)))</f>
        <v>0</v>
      </c>
      <c r="J245" s="441">
        <f>IF( $F245=0,0,((($F245/$E245)*'PLAN DE ADQUISICIONES'!H$115)*($G245/$F245)))</f>
        <v>0</v>
      </c>
      <c r="K245" s="441">
        <f>IF( $F245=0,0,((($F245/$E245)*'PLAN DE ADQUISICIONES'!I$115)*($G245/$F245)))</f>
        <v>0</v>
      </c>
      <c r="L245" s="441">
        <f>IF( $F245=0,0,((($F245/$E245)*'PLAN DE ADQUISICIONES'!J$115)*($G245/$F245)))</f>
        <v>0</v>
      </c>
      <c r="M245" s="441">
        <f>IF( $F245=0,0,((($F245/$E245)*'PLAN DE ADQUISICIONES'!K$115)*($G245/$F245)))</f>
        <v>0</v>
      </c>
      <c r="N245" s="441">
        <f>IF( $F245=0,0,((($F245/$E245)*'PLAN DE ADQUISICIONES'!L$115)*($G245/$F245)))</f>
        <v>0</v>
      </c>
      <c r="O245" s="441">
        <f>IF( $F245=0,0,((($F245/$E245)*'PLAN DE ADQUISICIONES'!M$115)*($G245/$F245)))</f>
        <v>0</v>
      </c>
      <c r="P245" s="441">
        <f>IF( $F245=0,0,((($F245/$E245)*'PLAN DE ADQUISICIONES'!N$115)*($G245/$F245)))</f>
        <v>0</v>
      </c>
      <c r="Q245" s="441">
        <f>IF( $F245=0,0,((($F245/$E245)*'PLAN DE ADQUISICIONES'!O$115)*($G245/$F245)))</f>
        <v>0</v>
      </c>
      <c r="R245" s="441">
        <f>IF( $F245=0,0,((($F245/$E245)*'PLAN DE ADQUISICIONES'!P$115)*($G245/$F245)))</f>
        <v>0</v>
      </c>
      <c r="S245" s="441">
        <f>IF( $F245=0,0,((($F245/$E245)*'PLAN DE ADQUISICIONES'!Q$115)*($G245/$F245)))</f>
        <v>0</v>
      </c>
      <c r="T245" s="421">
        <f t="shared" si="67"/>
        <v>0</v>
      </c>
      <c r="U245" s="443">
        <f>IF( $F245=0,0,((($F245/$E245)*'PLAN DE ADQUISICIONES'!R$115)*($G245/$F245)))</f>
        <v>0</v>
      </c>
      <c r="V245" s="441">
        <f>IF( $F245=0,0,((($F245/$E245)*'PLAN DE ADQUISICIONES'!S$115)*($G245/$F245)))</f>
        <v>0</v>
      </c>
      <c r="W245" s="441">
        <f>IF( $F245=0,0,((($F245/$E245)*'PLAN DE ADQUISICIONES'!T$115)*($G245/$F245)))</f>
        <v>0</v>
      </c>
      <c r="X245" s="441">
        <f>IF( $F245=0,0,((($F245/$E245)*'PLAN DE ADQUISICIONES'!U$115)*($G245/$F245)))</f>
        <v>0</v>
      </c>
      <c r="Y245" s="441">
        <f>IF( $F245=0,0,((($F245/$E245)*'PLAN DE ADQUISICIONES'!V$115)*($G245/$F245)))</f>
        <v>0</v>
      </c>
      <c r="Z245" s="441">
        <f>IF( $F245=0,0,((($F245/$E245)*'PLAN DE ADQUISICIONES'!W$115)*($G245/$F245)))</f>
        <v>0</v>
      </c>
      <c r="AA245" s="441">
        <f>IF( $F245=0,0,((($F245/$E245)*'PLAN DE ADQUISICIONES'!X$115)*($G245/$F245)))</f>
        <v>0</v>
      </c>
      <c r="AB245" s="441">
        <f>IF( $F245=0,0,((($F245/$E245)*'PLAN DE ADQUISICIONES'!Y$115)*($G245/$F245)))</f>
        <v>0</v>
      </c>
      <c r="AC245" s="441">
        <f>IF( $F245=0,0,((($F245/$E245)*'PLAN DE ADQUISICIONES'!Z$115)*($G245/$F245)))</f>
        <v>0</v>
      </c>
      <c r="AD245" s="441">
        <f>IF( $F245=0,0,((($F245/$E245)*'PLAN DE ADQUISICIONES'!AA$115)*($G245/$F245)))</f>
        <v>0</v>
      </c>
      <c r="AE245" s="441">
        <f>IF( $F245=0,0,((($F245/$E245)*'PLAN DE ADQUISICIONES'!AB$115)*($G245/$F245)))</f>
        <v>0</v>
      </c>
      <c r="AF245" s="441">
        <f>IF( $F245=0,0,((($F245/$E245)*'PLAN DE ADQUISICIONES'!AC$115)*($G245/$F245)))</f>
        <v>0</v>
      </c>
      <c r="AG245" s="423">
        <f t="shared" si="68"/>
        <v>0</v>
      </c>
      <c r="AH245" s="444">
        <f>IF( $F245=0,0,((($F245/$E245)*'PLAN DE ADQUISICIONES'!AD$115)*($G245/$F245)))</f>
        <v>0</v>
      </c>
      <c r="AI245" s="441">
        <f>IF( $F245=0,0,((($F245/$E245)*'PLAN DE ADQUISICIONES'!AE$115)*($G245/$F245)))</f>
        <v>0</v>
      </c>
      <c r="AJ245" s="441">
        <f>IF( $F245=0,0,((($F245/$E245)*'PLAN DE ADQUISICIONES'!AF$115)*($G245/$F245)))</f>
        <v>0</v>
      </c>
      <c r="AK245" s="441">
        <f>IF( $F245=0,0,((($F245/$E245)*'PLAN DE ADQUISICIONES'!AG$115)*($G245/$F245)))</f>
        <v>0</v>
      </c>
      <c r="AL245" s="441">
        <f>IF( $F245=0,0,((($F245/$E245)*'PLAN DE ADQUISICIONES'!AH$115)*($G245/$F245)))</f>
        <v>0</v>
      </c>
      <c r="AM245" s="441">
        <f>IF( $F245=0,0,((($F245/$E245)*'PLAN DE ADQUISICIONES'!AI$115)*($G245/$F245)))</f>
        <v>0</v>
      </c>
      <c r="AN245" s="441">
        <f>IF( $F245=0,0,((($F245/$E245)*'PLAN DE ADQUISICIONES'!AJ$115)*($G245/$F245)))</f>
        <v>0</v>
      </c>
      <c r="AO245" s="441">
        <f>IF( $F245=0,0,((($F245/$E245)*'PLAN DE ADQUISICIONES'!AK$115)*($G245/$F245)))</f>
        <v>0</v>
      </c>
      <c r="AP245" s="441">
        <f>IF( $F245=0,0,((($F245/$E245)*'PLAN DE ADQUISICIONES'!AL$115)*($G245/$F245)))</f>
        <v>0</v>
      </c>
      <c r="AQ245" s="441">
        <f>IF( $F245=0,0,((($F245/$E245)*'PLAN DE ADQUISICIONES'!AM$115)*($G245/$F245)))</f>
        <v>0</v>
      </c>
      <c r="AR245" s="441">
        <f>IF( $F245=0,0,((($F245/$E245)*'PLAN DE ADQUISICIONES'!AN$115)*($G245/$F245)))</f>
        <v>0</v>
      </c>
      <c r="AS245" s="441">
        <f>IF( $F245=0,0,((($F245/$E245)*'PLAN DE ADQUISICIONES'!AO$115)*($G245/$F245)))</f>
        <v>0</v>
      </c>
      <c r="AT245" s="423">
        <f t="shared" si="69"/>
        <v>0</v>
      </c>
      <c r="AU245" s="426">
        <f>AS245+AR245+AQ245+AP245+AO245+AN245+AM245+AL245+AK245+AJ245+AI245+AH245+AF245+AE245+AD245+AC245+AB245+AA245+Z245+Y245+X245+W245+V245+U245+S245+R245+Q245+P245+O245+N245+M245+L245+K245+J245+I245+H245</f>
        <v>0</v>
      </c>
      <c r="AV245" s="392">
        <f t="shared" si="59"/>
        <v>0</v>
      </c>
    </row>
    <row r="246" spans="2:48" s="60" customFormat="1" ht="13.5" x14ac:dyDescent="0.25">
      <c r="B246" s="416" t="str">
        <f>'FORMATO COSTEO C6'!C66</f>
        <v>6.3.6.3</v>
      </c>
      <c r="C246" s="439">
        <f>'FORMATO COSTEO C6'!B66</f>
        <v>0</v>
      </c>
      <c r="D246" s="428" t="str">
        <f>'FORMATO COSTEO C6'!D66</f>
        <v>Unidad medida</v>
      </c>
      <c r="E246" s="530">
        <f>'FORMATO COSTEO C6'!E66</f>
        <v>0</v>
      </c>
      <c r="F246" s="441">
        <f>'FORMATO COSTEO C6'!G66</f>
        <v>0</v>
      </c>
      <c r="G246" s="565">
        <f>'FORMATO COSTEO C6'!O66</f>
        <v>0</v>
      </c>
      <c r="H246" s="444">
        <f>IF( $F246=0,0,((($F246/$E246)*'PLAN DE ADQUISICIONES'!F$116)*($G246/$F246)))</f>
        <v>0</v>
      </c>
      <c r="I246" s="441">
        <f>IF( $F246=0,0,((($F246/$E246)*'PLAN DE ADQUISICIONES'!G$116)*($G246/$F246)))</f>
        <v>0</v>
      </c>
      <c r="J246" s="441">
        <f>IF( $F246=0,0,((($F246/$E246)*'PLAN DE ADQUISICIONES'!H$116)*($G246/$F246)))</f>
        <v>0</v>
      </c>
      <c r="K246" s="441">
        <f>IF( $F246=0,0,((($F246/$E246)*'PLAN DE ADQUISICIONES'!I$116)*($G246/$F246)))</f>
        <v>0</v>
      </c>
      <c r="L246" s="441">
        <f>IF( $F246=0,0,((($F246/$E246)*'PLAN DE ADQUISICIONES'!J$116)*($G246/$F246)))</f>
        <v>0</v>
      </c>
      <c r="M246" s="441">
        <f>IF( $F246=0,0,((($F246/$E246)*'PLAN DE ADQUISICIONES'!K$116)*($G246/$F246)))</f>
        <v>0</v>
      </c>
      <c r="N246" s="441">
        <f>IF( $F246=0,0,((($F246/$E246)*'PLAN DE ADQUISICIONES'!L$116)*($G246/$F246)))</f>
        <v>0</v>
      </c>
      <c r="O246" s="441">
        <f>IF( $F246=0,0,((($F246/$E246)*'PLAN DE ADQUISICIONES'!M$116)*($G246/$F246)))</f>
        <v>0</v>
      </c>
      <c r="P246" s="441">
        <f>IF( $F246=0,0,((($F246/$E246)*'PLAN DE ADQUISICIONES'!N$116)*($G246/$F246)))</f>
        <v>0</v>
      </c>
      <c r="Q246" s="441">
        <f>IF( $F246=0,0,((($F246/$E246)*'PLAN DE ADQUISICIONES'!O$116)*($G246/$F246)))</f>
        <v>0</v>
      </c>
      <c r="R246" s="441">
        <f>IF( $F246=0,0,((($F246/$E246)*'PLAN DE ADQUISICIONES'!P$116)*($G246/$F246)))</f>
        <v>0</v>
      </c>
      <c r="S246" s="441">
        <f>IF( $F246=0,0,((($F246/$E246)*'PLAN DE ADQUISICIONES'!Q$116)*($G246/$F246)))</f>
        <v>0</v>
      </c>
      <c r="T246" s="421">
        <f t="shared" si="67"/>
        <v>0</v>
      </c>
      <c r="U246" s="443">
        <f>IF( $F246=0,0,((($F246/$E246)*'PLAN DE ADQUISICIONES'!R$116)*($G246/$F246)))</f>
        <v>0</v>
      </c>
      <c r="V246" s="441">
        <f>IF( $F246=0,0,((($F246/$E246)*'PLAN DE ADQUISICIONES'!S$116)*($G246/$F246)))</f>
        <v>0</v>
      </c>
      <c r="W246" s="441">
        <f>IF( $F246=0,0,((($F246/$E246)*'PLAN DE ADQUISICIONES'!T$116)*($G246/$F246)))</f>
        <v>0</v>
      </c>
      <c r="X246" s="441">
        <f>IF( $F246=0,0,((($F246/$E246)*'PLAN DE ADQUISICIONES'!U$116)*($G246/$F246)))</f>
        <v>0</v>
      </c>
      <c r="Y246" s="441">
        <f>IF( $F246=0,0,((($F246/$E246)*'PLAN DE ADQUISICIONES'!V$116)*($G246/$F246)))</f>
        <v>0</v>
      </c>
      <c r="Z246" s="441">
        <f>IF( $F246=0,0,((($F246/$E246)*'PLAN DE ADQUISICIONES'!W$116)*($G246/$F246)))</f>
        <v>0</v>
      </c>
      <c r="AA246" s="441">
        <f>IF( $F246=0,0,((($F246/$E246)*'PLAN DE ADQUISICIONES'!X$116)*($G246/$F246)))</f>
        <v>0</v>
      </c>
      <c r="AB246" s="441">
        <f>IF( $F246=0,0,((($F246/$E246)*'PLAN DE ADQUISICIONES'!Y$116)*($G246/$F246)))</f>
        <v>0</v>
      </c>
      <c r="AC246" s="441">
        <f>IF( $F246=0,0,((($F246/$E246)*'PLAN DE ADQUISICIONES'!Z$116)*($G246/$F246)))</f>
        <v>0</v>
      </c>
      <c r="AD246" s="441">
        <f>IF( $F246=0,0,((($F246/$E246)*'PLAN DE ADQUISICIONES'!AA$116)*($G246/$F246)))</f>
        <v>0</v>
      </c>
      <c r="AE246" s="441">
        <f>IF( $F246=0,0,((($F246/$E246)*'PLAN DE ADQUISICIONES'!AB$116)*($G246/$F246)))</f>
        <v>0</v>
      </c>
      <c r="AF246" s="441">
        <f>IF( $F246=0,0,((($F246/$E246)*'PLAN DE ADQUISICIONES'!AC$116)*($G246/$F246)))</f>
        <v>0</v>
      </c>
      <c r="AG246" s="423">
        <f t="shared" si="68"/>
        <v>0</v>
      </c>
      <c r="AH246" s="444">
        <f>IF( $F246=0,0,((($F246/$E246)*'PLAN DE ADQUISICIONES'!AD$116)*($G246/$F246)))</f>
        <v>0</v>
      </c>
      <c r="AI246" s="441">
        <f>IF( $F246=0,0,((($F246/$E246)*'PLAN DE ADQUISICIONES'!AE$116)*($G246/$F246)))</f>
        <v>0</v>
      </c>
      <c r="AJ246" s="441">
        <f>IF( $F246=0,0,((($F246/$E246)*'PLAN DE ADQUISICIONES'!AF$116)*($G246/$F246)))</f>
        <v>0</v>
      </c>
      <c r="AK246" s="441">
        <f>IF( $F246=0,0,((($F246/$E246)*'PLAN DE ADQUISICIONES'!AG$116)*($G246/$F246)))</f>
        <v>0</v>
      </c>
      <c r="AL246" s="441">
        <f>IF( $F246=0,0,((($F246/$E246)*'PLAN DE ADQUISICIONES'!AH$116)*($G246/$F246)))</f>
        <v>0</v>
      </c>
      <c r="AM246" s="441">
        <f>IF( $F246=0,0,((($F246/$E246)*'PLAN DE ADQUISICIONES'!AI$116)*($G246/$F246)))</f>
        <v>0</v>
      </c>
      <c r="AN246" s="441">
        <f>IF( $F246=0,0,((($F246/$E246)*'PLAN DE ADQUISICIONES'!AJ$116)*($G246/$F246)))</f>
        <v>0</v>
      </c>
      <c r="AO246" s="441">
        <f>IF( $F246=0,0,((($F246/$E246)*'PLAN DE ADQUISICIONES'!AK$116)*($G246/$F246)))</f>
        <v>0</v>
      </c>
      <c r="AP246" s="441">
        <f>IF( $F246=0,0,((($F246/$E246)*'PLAN DE ADQUISICIONES'!AL$116)*($G246/$F246)))</f>
        <v>0</v>
      </c>
      <c r="AQ246" s="441">
        <f>IF( $F246=0,0,((($F246/$E246)*'PLAN DE ADQUISICIONES'!AM$116)*($G246/$F246)))</f>
        <v>0</v>
      </c>
      <c r="AR246" s="441">
        <f>IF( $F246=0,0,((($F246/$E246)*'PLAN DE ADQUISICIONES'!AN$116)*($G246/$F246)))</f>
        <v>0</v>
      </c>
      <c r="AS246" s="441">
        <f>IF( $F246=0,0,((($F246/$E246)*'PLAN DE ADQUISICIONES'!AO$116)*($G246/$F246)))</f>
        <v>0</v>
      </c>
      <c r="AT246" s="423">
        <f t="shared" si="69"/>
        <v>0</v>
      </c>
      <c r="AU246" s="426">
        <f>AS246+AR246+AQ246+AP246+AO246+AN246+AM246+AL246+AK246+AJ246+AI246+AH246+AF246+AE246+AD246+AC246+AB246+AA246+Z246+Y246+X246+W246+V246+U246+S246+R246+Q246+P246+O246+N246+M246+L246+K246+J246+I246+H246</f>
        <v>0</v>
      </c>
      <c r="AV246" s="392">
        <f t="shared" si="59"/>
        <v>0</v>
      </c>
    </row>
    <row r="247" spans="2:48" s="60" customFormat="1" ht="13.5" x14ac:dyDescent="0.25">
      <c r="B247" s="461" t="str">
        <f>+'FORMATO COSTEO C6'!C67</f>
        <v>6.3.7</v>
      </c>
      <c r="C247" s="447" t="str">
        <f>+'FORMATO COSTEO C6'!B67</f>
        <v>Coordinaciones con FONDOEMPLEO</v>
      </c>
      <c r="D247" s="500"/>
      <c r="E247" s="532"/>
      <c r="F247" s="450">
        <f>+'FORMATO COSTEO C6'!G67</f>
        <v>0</v>
      </c>
      <c r="G247" s="453">
        <f>+'FORMATO COSTEO C6'!O67</f>
        <v>0</v>
      </c>
      <c r="H247" s="454">
        <f>SUM(H248:H250)</f>
        <v>0</v>
      </c>
      <c r="I247" s="450">
        <f t="shared" ref="I247:AU247" si="75">SUM(I248:I250)</f>
        <v>0</v>
      </c>
      <c r="J247" s="450">
        <f t="shared" si="75"/>
        <v>0</v>
      </c>
      <c r="K247" s="450">
        <f t="shared" si="75"/>
        <v>0</v>
      </c>
      <c r="L247" s="450">
        <f t="shared" si="75"/>
        <v>0</v>
      </c>
      <c r="M247" s="450">
        <f t="shared" si="75"/>
        <v>0</v>
      </c>
      <c r="N247" s="450">
        <f t="shared" si="75"/>
        <v>0</v>
      </c>
      <c r="O247" s="450">
        <f t="shared" si="75"/>
        <v>0</v>
      </c>
      <c r="P247" s="450">
        <f t="shared" si="75"/>
        <v>0</v>
      </c>
      <c r="Q247" s="450">
        <f t="shared" si="75"/>
        <v>0</v>
      </c>
      <c r="R247" s="450">
        <f t="shared" si="75"/>
        <v>0</v>
      </c>
      <c r="S247" s="450">
        <f t="shared" si="75"/>
        <v>0</v>
      </c>
      <c r="T247" s="451">
        <f t="shared" si="75"/>
        <v>0</v>
      </c>
      <c r="U247" s="452">
        <f t="shared" si="75"/>
        <v>0</v>
      </c>
      <c r="V247" s="450">
        <f t="shared" si="75"/>
        <v>0</v>
      </c>
      <c r="W247" s="450">
        <f t="shared" si="75"/>
        <v>0</v>
      </c>
      <c r="X247" s="450">
        <f t="shared" si="75"/>
        <v>0</v>
      </c>
      <c r="Y247" s="450">
        <f t="shared" si="75"/>
        <v>0</v>
      </c>
      <c r="Z247" s="450">
        <f t="shared" si="75"/>
        <v>0</v>
      </c>
      <c r="AA247" s="450">
        <f t="shared" si="75"/>
        <v>0</v>
      </c>
      <c r="AB247" s="450">
        <f t="shared" si="75"/>
        <v>0</v>
      </c>
      <c r="AC247" s="450">
        <f t="shared" si="75"/>
        <v>0</v>
      </c>
      <c r="AD247" s="450">
        <f t="shared" si="75"/>
        <v>0</v>
      </c>
      <c r="AE247" s="450">
        <f t="shared" si="75"/>
        <v>0</v>
      </c>
      <c r="AF247" s="450">
        <f t="shared" si="75"/>
        <v>0</v>
      </c>
      <c r="AG247" s="453">
        <f>SUM(AG248:AG250)</f>
        <v>0</v>
      </c>
      <c r="AH247" s="454">
        <f t="shared" si="75"/>
        <v>0</v>
      </c>
      <c r="AI247" s="450">
        <f t="shared" si="75"/>
        <v>0</v>
      </c>
      <c r="AJ247" s="450">
        <f t="shared" si="75"/>
        <v>0</v>
      </c>
      <c r="AK247" s="450">
        <f t="shared" si="75"/>
        <v>0</v>
      </c>
      <c r="AL247" s="450">
        <f t="shared" si="75"/>
        <v>0</v>
      </c>
      <c r="AM247" s="450">
        <f t="shared" si="75"/>
        <v>0</v>
      </c>
      <c r="AN247" s="450">
        <f t="shared" si="75"/>
        <v>0</v>
      </c>
      <c r="AO247" s="450">
        <f t="shared" si="75"/>
        <v>0</v>
      </c>
      <c r="AP247" s="450">
        <f t="shared" si="75"/>
        <v>0</v>
      </c>
      <c r="AQ247" s="450">
        <f t="shared" si="75"/>
        <v>0</v>
      </c>
      <c r="AR247" s="450">
        <f t="shared" si="75"/>
        <v>0</v>
      </c>
      <c r="AS247" s="450">
        <f t="shared" si="75"/>
        <v>0</v>
      </c>
      <c r="AT247" s="453">
        <f t="shared" si="75"/>
        <v>0</v>
      </c>
      <c r="AU247" s="455">
        <f t="shared" si="75"/>
        <v>0</v>
      </c>
      <c r="AV247" s="392">
        <f t="shared" si="59"/>
        <v>0</v>
      </c>
    </row>
    <row r="248" spans="2:48" s="60" customFormat="1" ht="13.5" x14ac:dyDescent="0.25">
      <c r="B248" s="416" t="str">
        <f>'FORMATO COSTEO C6'!C68</f>
        <v>6.3.7.1</v>
      </c>
      <c r="C248" s="439" t="str">
        <f>'FORMATO COSTEO C6'!B68</f>
        <v>Pasajes</v>
      </c>
      <c r="D248" s="428" t="str">
        <f>'FORMATO COSTEO C6'!D68</f>
        <v>Unidad</v>
      </c>
      <c r="E248" s="530">
        <f>'FORMATO COSTEO C6'!E68</f>
        <v>2</v>
      </c>
      <c r="F248" s="441">
        <f>'FORMATO COSTEO C6'!G68</f>
        <v>0</v>
      </c>
      <c r="G248" s="565">
        <f>'FORMATO COSTEO C6'!O68</f>
        <v>0</v>
      </c>
      <c r="H248" s="444">
        <f>IF( $F248=0,0,((($F248/$E248)*'PLAN DE ADQUISICIONES'!F$118)*($G248/$F248)))</f>
        <v>0</v>
      </c>
      <c r="I248" s="441">
        <f>IF( $F248=0,0,((($F248/$E248)*'PLAN DE ADQUISICIONES'!G$118)*($G248/$F248)))</f>
        <v>0</v>
      </c>
      <c r="J248" s="441">
        <f>IF( $F248=0,0,((($F248/$E248)*'PLAN DE ADQUISICIONES'!H$118)*($G248/$F248)))</f>
        <v>0</v>
      </c>
      <c r="K248" s="441">
        <f>IF( $F248=0,0,((($F248/$E248)*'PLAN DE ADQUISICIONES'!I$118)*($G248/$F248)))</f>
        <v>0</v>
      </c>
      <c r="L248" s="441">
        <f>IF( $F248=0,0,((($F248/$E248)*'PLAN DE ADQUISICIONES'!J$118)*($G248/$F248)))</f>
        <v>0</v>
      </c>
      <c r="M248" s="441">
        <f>IF( $F248=0,0,((($F248/$E248)*'PLAN DE ADQUISICIONES'!K$118)*($G248/$F248)))</f>
        <v>0</v>
      </c>
      <c r="N248" s="441">
        <f>IF( $F248=0,0,((($F248/$E248)*'PLAN DE ADQUISICIONES'!L$118)*($G248/$F248)))</f>
        <v>0</v>
      </c>
      <c r="O248" s="441">
        <f>IF( $F248=0,0,((($F248/$E248)*'PLAN DE ADQUISICIONES'!M$118)*($G248/$F248)))</f>
        <v>0</v>
      </c>
      <c r="P248" s="441">
        <f>IF( $F248=0,0,((($F248/$E248)*'PLAN DE ADQUISICIONES'!N$118)*($G248/$F248)))</f>
        <v>0</v>
      </c>
      <c r="Q248" s="441">
        <f>IF( $F248=0,0,((($F248/$E248)*'PLAN DE ADQUISICIONES'!O$118)*($G248/$F248)))</f>
        <v>0</v>
      </c>
      <c r="R248" s="441">
        <f>IF( $F248=0,0,((($F248/$E248)*'PLAN DE ADQUISICIONES'!P$118)*($G248/$F248)))</f>
        <v>0</v>
      </c>
      <c r="S248" s="441">
        <f>IF( $F248=0,0,((($F248/$E248)*'PLAN DE ADQUISICIONES'!Q$118)*($G248/$F248)))</f>
        <v>0</v>
      </c>
      <c r="T248" s="421">
        <f t="shared" si="67"/>
        <v>0</v>
      </c>
      <c r="U248" s="443">
        <f>IF( $F248=0,0,((($F248/$E248)*'PLAN DE ADQUISICIONES'!R$118)*($G248/$F248)))</f>
        <v>0</v>
      </c>
      <c r="V248" s="441">
        <f>IF( $F248=0,0,((($F248/$E248)*'PLAN DE ADQUISICIONES'!S$118)*($G248/$F248)))</f>
        <v>0</v>
      </c>
      <c r="W248" s="441">
        <f>IF( $F248=0,0,((($F248/$E248)*'PLAN DE ADQUISICIONES'!T$118)*($G248/$F248)))</f>
        <v>0</v>
      </c>
      <c r="X248" s="441">
        <f>IF( $F248=0,0,((($F248/$E248)*'PLAN DE ADQUISICIONES'!U$118)*($G248/$F248)))</f>
        <v>0</v>
      </c>
      <c r="Y248" s="441">
        <f>IF( $F248=0,0,((($F248/$E248)*'PLAN DE ADQUISICIONES'!V$118)*($G248/$F248)))</f>
        <v>0</v>
      </c>
      <c r="Z248" s="441">
        <f>IF( $F248=0,0,((($F248/$E248)*'PLAN DE ADQUISICIONES'!W$118)*($G248/$F248)))</f>
        <v>0</v>
      </c>
      <c r="AA248" s="441">
        <f>IF( $F248=0,0,((($F248/$E248)*'PLAN DE ADQUISICIONES'!X$118)*($G248/$F248)))</f>
        <v>0</v>
      </c>
      <c r="AB248" s="441">
        <f>IF( $F248=0,0,((($F248/$E248)*'PLAN DE ADQUISICIONES'!Y$118)*($G248/$F248)))</f>
        <v>0</v>
      </c>
      <c r="AC248" s="441">
        <f>IF( $F248=0,0,((($F248/$E248)*'PLAN DE ADQUISICIONES'!Z$118)*($G248/$F248)))</f>
        <v>0</v>
      </c>
      <c r="AD248" s="441">
        <f>IF( $F248=0,0,((($F248/$E248)*'PLAN DE ADQUISICIONES'!AA$118)*($G248/$F248)))</f>
        <v>0</v>
      </c>
      <c r="AE248" s="441">
        <f>IF( $F248=0,0,((($F248/$E248)*'PLAN DE ADQUISICIONES'!AB$118)*($G248/$F248)))</f>
        <v>0</v>
      </c>
      <c r="AF248" s="441">
        <f>IF( $F248=0,0,((($F248/$E248)*'PLAN DE ADQUISICIONES'!AC$118)*($G248/$F248)))</f>
        <v>0</v>
      </c>
      <c r="AG248" s="423">
        <f t="shared" si="68"/>
        <v>0</v>
      </c>
      <c r="AH248" s="444">
        <f>IF( $F248=0,0,((($F248/$E248)*'PLAN DE ADQUISICIONES'!AD$118)*($G248/$F248)))</f>
        <v>0</v>
      </c>
      <c r="AI248" s="441">
        <f>IF( $F248=0,0,((($F248/$E248)*'PLAN DE ADQUISICIONES'!AE$118)*($G248/$F248)))</f>
        <v>0</v>
      </c>
      <c r="AJ248" s="441">
        <f>IF( $F248=0,0,((($F248/$E248)*'PLAN DE ADQUISICIONES'!AF$118)*($G248/$F248)))</f>
        <v>0</v>
      </c>
      <c r="AK248" s="441">
        <f>IF( $F248=0,0,((($F248/$E248)*'PLAN DE ADQUISICIONES'!AG$118)*($G248/$F248)))</f>
        <v>0</v>
      </c>
      <c r="AL248" s="441">
        <f>IF( $F248=0,0,((($F248/$E248)*'PLAN DE ADQUISICIONES'!AH$118)*($G248/$F248)))</f>
        <v>0</v>
      </c>
      <c r="AM248" s="441">
        <f>IF( $F248=0,0,((($F248/$E248)*'PLAN DE ADQUISICIONES'!AI$118)*($G248/$F248)))</f>
        <v>0</v>
      </c>
      <c r="AN248" s="441">
        <f>IF( $F248=0,0,((($F248/$E248)*'PLAN DE ADQUISICIONES'!AJ$118)*($G248/$F248)))</f>
        <v>0</v>
      </c>
      <c r="AO248" s="441">
        <f>IF( $F248=0,0,((($F248/$E248)*'PLAN DE ADQUISICIONES'!AK$118)*($G248/$F248)))</f>
        <v>0</v>
      </c>
      <c r="AP248" s="441">
        <f>IF( $F248=0,0,((($F248/$E248)*'PLAN DE ADQUISICIONES'!AL$118)*($G248/$F248)))</f>
        <v>0</v>
      </c>
      <c r="AQ248" s="441">
        <f>IF( $F248=0,0,((($F248/$E248)*'PLAN DE ADQUISICIONES'!AM$118)*($G248/$F248)))</f>
        <v>0</v>
      </c>
      <c r="AR248" s="441">
        <f>IF( $F248=0,0,((($F248/$E248)*'PLAN DE ADQUISICIONES'!AN$118)*($G248/$F248)))</f>
        <v>0</v>
      </c>
      <c r="AS248" s="441">
        <f>IF( $F248=0,0,((($F248/$E248)*'PLAN DE ADQUISICIONES'!AO$118)*($G248/$F248)))</f>
        <v>0</v>
      </c>
      <c r="AT248" s="423">
        <f t="shared" si="69"/>
        <v>0</v>
      </c>
      <c r="AU248" s="426">
        <f>AS248+AR248+AQ248+AP248+AO248+AN248+AM248+AL248+AK248+AJ248+AI248+AH248+AF248+AE248+AD248+AC248+AB248+AA248+Z248+Y248+X248+W248+V248+U248+S248+R248+Q248+P248+O248+N248+M248+L248+K248+J248+I248+H248</f>
        <v>0</v>
      </c>
      <c r="AV248" s="392">
        <f t="shared" si="59"/>
        <v>0</v>
      </c>
    </row>
    <row r="249" spans="2:48" s="60" customFormat="1" ht="13.5" x14ac:dyDescent="0.25">
      <c r="B249" s="416" t="str">
        <f>'FORMATO COSTEO C6'!C69</f>
        <v>6.3.7.2</v>
      </c>
      <c r="C249" s="439" t="str">
        <f>'FORMATO COSTEO C6'!B69</f>
        <v>Viáticos</v>
      </c>
      <c r="D249" s="428" t="str">
        <f>'FORMATO COSTEO C6'!D69</f>
        <v>Unidad</v>
      </c>
      <c r="E249" s="530">
        <f>'FORMATO COSTEO C6'!E69</f>
        <v>2</v>
      </c>
      <c r="F249" s="441">
        <f>'FORMATO COSTEO C6'!G69</f>
        <v>0</v>
      </c>
      <c r="G249" s="565">
        <f>'FORMATO COSTEO C6'!O69</f>
        <v>0</v>
      </c>
      <c r="H249" s="444">
        <f>IF( $F249=0,0,((($F249/$E249)*'PLAN DE ADQUISICIONES'!F$119)*($G249/$F249)))</f>
        <v>0</v>
      </c>
      <c r="I249" s="441">
        <f>IF( $F249=0,0,((($F249/$E249)*'PLAN DE ADQUISICIONES'!G$119)*($G249/$F249)))</f>
        <v>0</v>
      </c>
      <c r="J249" s="441">
        <f>IF( $F249=0,0,((($F249/$E249)*'PLAN DE ADQUISICIONES'!H$119)*($G249/$F249)))</f>
        <v>0</v>
      </c>
      <c r="K249" s="441">
        <f>IF( $F249=0,0,((($F249/$E249)*'PLAN DE ADQUISICIONES'!I$119)*($G249/$F249)))</f>
        <v>0</v>
      </c>
      <c r="L249" s="441">
        <f>IF( $F249=0,0,((($F249/$E249)*'PLAN DE ADQUISICIONES'!J$119)*($G249/$F249)))</f>
        <v>0</v>
      </c>
      <c r="M249" s="441">
        <f>IF( $F249=0,0,((($F249/$E249)*'PLAN DE ADQUISICIONES'!K$119)*($G249/$F249)))</f>
        <v>0</v>
      </c>
      <c r="N249" s="441">
        <f>IF( $F249=0,0,((($F249/$E249)*'PLAN DE ADQUISICIONES'!L$119)*($G249/$F249)))</f>
        <v>0</v>
      </c>
      <c r="O249" s="441">
        <f>IF( $F249=0,0,((($F249/$E249)*'PLAN DE ADQUISICIONES'!M$119)*($G249/$F249)))</f>
        <v>0</v>
      </c>
      <c r="P249" s="441">
        <f>IF( $F249=0,0,((($F249/$E249)*'PLAN DE ADQUISICIONES'!N$119)*($G249/$F249)))</f>
        <v>0</v>
      </c>
      <c r="Q249" s="441">
        <f>IF( $F249=0,0,((($F249/$E249)*'PLAN DE ADQUISICIONES'!O$119)*($G249/$F249)))</f>
        <v>0</v>
      </c>
      <c r="R249" s="441">
        <f>IF( $F249=0,0,((($F249/$E249)*'PLAN DE ADQUISICIONES'!P$119)*($G249/$F249)))</f>
        <v>0</v>
      </c>
      <c r="S249" s="441">
        <f>IF( $F249=0,0,((($F249/$E249)*'PLAN DE ADQUISICIONES'!Q$119)*($G249/$F249)))</f>
        <v>0</v>
      </c>
      <c r="T249" s="421">
        <f t="shared" si="67"/>
        <v>0</v>
      </c>
      <c r="U249" s="443">
        <f>IF( $F249=0,0,((($F249/$E249)*'PLAN DE ADQUISICIONES'!R$119)*($G249/$F249)))</f>
        <v>0</v>
      </c>
      <c r="V249" s="441">
        <f>IF( $F249=0,0,((($F249/$E249)*'PLAN DE ADQUISICIONES'!S$119)*($G249/$F249)))</f>
        <v>0</v>
      </c>
      <c r="W249" s="441">
        <f>IF( $F249=0,0,((($F249/$E249)*'PLAN DE ADQUISICIONES'!T$119)*($G249/$F249)))</f>
        <v>0</v>
      </c>
      <c r="X249" s="441">
        <f>IF( $F249=0,0,((($F249/$E249)*'PLAN DE ADQUISICIONES'!U$119)*($G249/$F249)))</f>
        <v>0</v>
      </c>
      <c r="Y249" s="441">
        <f>IF( $F249=0,0,((($F249/$E249)*'PLAN DE ADQUISICIONES'!V$119)*($G249/$F249)))</f>
        <v>0</v>
      </c>
      <c r="Z249" s="441">
        <f>IF( $F249=0,0,((($F249/$E249)*'PLAN DE ADQUISICIONES'!W$119)*($G249/$F249)))</f>
        <v>0</v>
      </c>
      <c r="AA249" s="441">
        <f>IF( $F249=0,0,((($F249/$E249)*'PLAN DE ADQUISICIONES'!X$119)*($G249/$F249)))</f>
        <v>0</v>
      </c>
      <c r="AB249" s="441">
        <f>IF( $F249=0,0,((($F249/$E249)*'PLAN DE ADQUISICIONES'!Y$119)*($G249/$F249)))</f>
        <v>0</v>
      </c>
      <c r="AC249" s="441">
        <f>IF( $F249=0,0,((($F249/$E249)*'PLAN DE ADQUISICIONES'!Z$119)*($G249/$F249)))</f>
        <v>0</v>
      </c>
      <c r="AD249" s="441">
        <f>IF( $F249=0,0,((($F249/$E249)*'PLAN DE ADQUISICIONES'!AA$119)*($G249/$F249)))</f>
        <v>0</v>
      </c>
      <c r="AE249" s="441">
        <f>IF( $F249=0,0,((($F249/$E249)*'PLAN DE ADQUISICIONES'!AB$119)*($G249/$F249)))</f>
        <v>0</v>
      </c>
      <c r="AF249" s="441">
        <f>IF( $F249=0,0,((($F249/$E249)*'PLAN DE ADQUISICIONES'!AC$119)*($G249/$F249)))</f>
        <v>0</v>
      </c>
      <c r="AG249" s="423">
        <f t="shared" si="68"/>
        <v>0</v>
      </c>
      <c r="AH249" s="444">
        <f>IF( $F249=0,0,((($F249/$E249)*'PLAN DE ADQUISICIONES'!AD$119)*($G249/$F249)))</f>
        <v>0</v>
      </c>
      <c r="AI249" s="441">
        <f>IF( $F249=0,0,((($F249/$E249)*'PLAN DE ADQUISICIONES'!AE$119)*($G249/$F249)))</f>
        <v>0</v>
      </c>
      <c r="AJ249" s="441">
        <f>IF( $F249=0,0,((($F249/$E249)*'PLAN DE ADQUISICIONES'!AF$119)*($G249/$F249)))</f>
        <v>0</v>
      </c>
      <c r="AK249" s="441">
        <f>IF( $F249=0,0,((($F249/$E249)*'PLAN DE ADQUISICIONES'!AG$119)*($G249/$F249)))</f>
        <v>0</v>
      </c>
      <c r="AL249" s="441">
        <f>IF( $F249=0,0,((($F249/$E249)*'PLAN DE ADQUISICIONES'!AH$119)*($G249/$F249)))</f>
        <v>0</v>
      </c>
      <c r="AM249" s="441">
        <f>IF( $F249=0,0,((($F249/$E249)*'PLAN DE ADQUISICIONES'!AI$119)*($G249/$F249)))</f>
        <v>0</v>
      </c>
      <c r="AN249" s="441">
        <f>IF( $F249=0,0,((($F249/$E249)*'PLAN DE ADQUISICIONES'!AJ$119)*($G249/$F249)))</f>
        <v>0</v>
      </c>
      <c r="AO249" s="441">
        <f>IF( $F249=0,0,((($F249/$E249)*'PLAN DE ADQUISICIONES'!AK$119)*($G249/$F249)))</f>
        <v>0</v>
      </c>
      <c r="AP249" s="441">
        <f>IF( $F249=0,0,((($F249/$E249)*'PLAN DE ADQUISICIONES'!AL$119)*($G249/$F249)))</f>
        <v>0</v>
      </c>
      <c r="AQ249" s="441">
        <f>IF( $F249=0,0,((($F249/$E249)*'PLAN DE ADQUISICIONES'!AM$119)*($G249/$F249)))</f>
        <v>0</v>
      </c>
      <c r="AR249" s="441">
        <f>IF( $F249=0,0,((($F249/$E249)*'PLAN DE ADQUISICIONES'!AN$119)*($G249/$F249)))</f>
        <v>0</v>
      </c>
      <c r="AS249" s="441">
        <f>IF( $F249=0,0,((($F249/$E249)*'PLAN DE ADQUISICIONES'!AO$119)*($G249/$F249)))</f>
        <v>0</v>
      </c>
      <c r="AT249" s="423">
        <f t="shared" si="69"/>
        <v>0</v>
      </c>
      <c r="AU249" s="426">
        <f>AS249+AR249+AQ249+AP249+AO249+AN249+AM249+AL249+AK249+AJ249+AI249+AH249+AF249+AE249+AD249+AC249+AB249+AA249+Z249+Y249+X249+W249+V249+U249+S249+R249+Q249+P249+O249+N249+M249+L249+K249+J249+I249+H249</f>
        <v>0</v>
      </c>
      <c r="AV249" s="392">
        <f t="shared" si="59"/>
        <v>0</v>
      </c>
    </row>
    <row r="250" spans="2:48" s="60" customFormat="1" ht="13.5" x14ac:dyDescent="0.25">
      <c r="B250" s="416" t="str">
        <f>'FORMATO COSTEO C6'!C70</f>
        <v>6.3.7.3</v>
      </c>
      <c r="C250" s="439">
        <f>'FORMATO COSTEO C6'!B70</f>
        <v>0</v>
      </c>
      <c r="D250" s="428" t="str">
        <f>'FORMATO COSTEO C6'!D70</f>
        <v>Unidad medida</v>
      </c>
      <c r="E250" s="530">
        <f>'FORMATO COSTEO C6'!E70</f>
        <v>0</v>
      </c>
      <c r="F250" s="441">
        <f>'FORMATO COSTEO C6'!G70</f>
        <v>0</v>
      </c>
      <c r="G250" s="565">
        <f>'FORMATO COSTEO C6'!O70</f>
        <v>0</v>
      </c>
      <c r="H250" s="444">
        <f>IF( $F250=0,0,((($F250/$E250)*'PLAN DE ADQUISICIONES'!F$120)*($G250/$F250)))</f>
        <v>0</v>
      </c>
      <c r="I250" s="441">
        <f>IF( $F250=0,0,((($F250/$E250)*'PLAN DE ADQUISICIONES'!G$120)*($G250/$F250)))</f>
        <v>0</v>
      </c>
      <c r="J250" s="441">
        <f>IF( $F250=0,0,((($F250/$E250)*'PLAN DE ADQUISICIONES'!H$120)*($G250/$F250)))</f>
        <v>0</v>
      </c>
      <c r="K250" s="441">
        <f>IF( $F250=0,0,((($F250/$E250)*'PLAN DE ADQUISICIONES'!I$120)*($G250/$F250)))</f>
        <v>0</v>
      </c>
      <c r="L250" s="441">
        <f>IF( $F250=0,0,((($F250/$E250)*'PLAN DE ADQUISICIONES'!J$120)*($G250/$F250)))</f>
        <v>0</v>
      </c>
      <c r="M250" s="441">
        <f>IF( $F250=0,0,((($F250/$E250)*'PLAN DE ADQUISICIONES'!K$120)*($G250/$F250)))</f>
        <v>0</v>
      </c>
      <c r="N250" s="441">
        <f>IF( $F250=0,0,((($F250/$E250)*'PLAN DE ADQUISICIONES'!L$120)*($G250/$F250)))</f>
        <v>0</v>
      </c>
      <c r="O250" s="441">
        <f>IF( $F250=0,0,((($F250/$E250)*'PLAN DE ADQUISICIONES'!M$120)*($G250/$F250)))</f>
        <v>0</v>
      </c>
      <c r="P250" s="441">
        <f>IF( $F250=0,0,((($F250/$E250)*'PLAN DE ADQUISICIONES'!N$120)*($G250/$F250)))</f>
        <v>0</v>
      </c>
      <c r="Q250" s="441">
        <f>IF( $F250=0,0,((($F250/$E250)*'PLAN DE ADQUISICIONES'!O$120)*($G250/$F250)))</f>
        <v>0</v>
      </c>
      <c r="R250" s="441">
        <f>IF( $F250=0,0,((($F250/$E250)*'PLAN DE ADQUISICIONES'!P$120)*($G250/$F250)))</f>
        <v>0</v>
      </c>
      <c r="S250" s="441">
        <f>IF( $F250=0,0,((($F250/$E250)*'PLAN DE ADQUISICIONES'!Q$120)*($G250/$F250)))</f>
        <v>0</v>
      </c>
      <c r="T250" s="421">
        <f t="shared" si="67"/>
        <v>0</v>
      </c>
      <c r="U250" s="443">
        <f>IF( $F250=0,0,((($F250/$E250)*'PLAN DE ADQUISICIONES'!R$120)*($G250/$F250)))</f>
        <v>0</v>
      </c>
      <c r="V250" s="441">
        <f>IF( $F250=0,0,((($F250/$E250)*'PLAN DE ADQUISICIONES'!S$120)*($G250/$F250)))</f>
        <v>0</v>
      </c>
      <c r="W250" s="441">
        <f>IF( $F250=0,0,((($F250/$E250)*'PLAN DE ADQUISICIONES'!T$120)*($G250/$F250)))</f>
        <v>0</v>
      </c>
      <c r="X250" s="441">
        <f>IF( $F250=0,0,((($F250/$E250)*'PLAN DE ADQUISICIONES'!U$120)*($G250/$F250)))</f>
        <v>0</v>
      </c>
      <c r="Y250" s="441">
        <f>IF( $F250=0,0,((($F250/$E250)*'PLAN DE ADQUISICIONES'!V$120)*($G250/$F250)))</f>
        <v>0</v>
      </c>
      <c r="Z250" s="441">
        <f>IF( $F250=0,0,((($F250/$E250)*'PLAN DE ADQUISICIONES'!W$120)*($G250/$F250)))</f>
        <v>0</v>
      </c>
      <c r="AA250" s="441">
        <f>IF( $F250=0,0,((($F250/$E250)*'PLAN DE ADQUISICIONES'!X$120)*($G250/$F250)))</f>
        <v>0</v>
      </c>
      <c r="AB250" s="441">
        <f>IF( $F250=0,0,((($F250/$E250)*'PLAN DE ADQUISICIONES'!Y$120)*($G250/$F250)))</f>
        <v>0</v>
      </c>
      <c r="AC250" s="441">
        <f>IF( $F250=0,0,((($F250/$E250)*'PLAN DE ADQUISICIONES'!Z$120)*($G250/$F250)))</f>
        <v>0</v>
      </c>
      <c r="AD250" s="441">
        <f>IF( $F250=0,0,((($F250/$E250)*'PLAN DE ADQUISICIONES'!AA$120)*($G250/$F250)))</f>
        <v>0</v>
      </c>
      <c r="AE250" s="441">
        <f>IF( $F250=0,0,((($F250/$E250)*'PLAN DE ADQUISICIONES'!AB$120)*($G250/$F250)))</f>
        <v>0</v>
      </c>
      <c r="AF250" s="441">
        <f>IF( $F250=0,0,((($F250/$E250)*'PLAN DE ADQUISICIONES'!AC$120)*($G250/$F250)))</f>
        <v>0</v>
      </c>
      <c r="AG250" s="423">
        <f t="shared" si="68"/>
        <v>0</v>
      </c>
      <c r="AH250" s="444">
        <f>IF( $F250=0,0,((($F250/$E250)*'PLAN DE ADQUISICIONES'!AD$120)*($G250/$F250)))</f>
        <v>0</v>
      </c>
      <c r="AI250" s="441">
        <f>IF( $F250=0,0,((($F250/$E250)*'PLAN DE ADQUISICIONES'!AE$120)*($G250/$F250)))</f>
        <v>0</v>
      </c>
      <c r="AJ250" s="441">
        <f>IF( $F250=0,0,((($F250/$E250)*'PLAN DE ADQUISICIONES'!AF$120)*($G250/$F250)))</f>
        <v>0</v>
      </c>
      <c r="AK250" s="441">
        <f>IF( $F250=0,0,((($F250/$E250)*'PLAN DE ADQUISICIONES'!AG$120)*($G250/$F250)))</f>
        <v>0</v>
      </c>
      <c r="AL250" s="441">
        <f>IF( $F250=0,0,((($F250/$E250)*'PLAN DE ADQUISICIONES'!AH$120)*($G250/$F250)))</f>
        <v>0</v>
      </c>
      <c r="AM250" s="441">
        <f>IF( $F250=0,0,((($F250/$E250)*'PLAN DE ADQUISICIONES'!AI$120)*($G250/$F250)))</f>
        <v>0</v>
      </c>
      <c r="AN250" s="441">
        <f>IF( $F250=0,0,((($F250/$E250)*'PLAN DE ADQUISICIONES'!AJ$120)*($G250/$F250)))</f>
        <v>0</v>
      </c>
      <c r="AO250" s="441">
        <f>IF( $F250=0,0,((($F250/$E250)*'PLAN DE ADQUISICIONES'!AK$120)*($G250/$F250)))</f>
        <v>0</v>
      </c>
      <c r="AP250" s="441">
        <f>IF( $F250=0,0,((($F250/$E250)*'PLAN DE ADQUISICIONES'!AL$120)*($G250/$F250)))</f>
        <v>0</v>
      </c>
      <c r="AQ250" s="441">
        <f>IF( $F250=0,0,((($F250/$E250)*'PLAN DE ADQUISICIONES'!AM$120)*($G250/$F250)))</f>
        <v>0</v>
      </c>
      <c r="AR250" s="441">
        <f>IF( $F250=0,0,((($F250/$E250)*'PLAN DE ADQUISICIONES'!AN$120)*($G250/$F250)))</f>
        <v>0</v>
      </c>
      <c r="AS250" s="441">
        <f>IF( $F250=0,0,((($F250/$E250)*'PLAN DE ADQUISICIONES'!AO$120)*($G250/$F250)))</f>
        <v>0</v>
      </c>
      <c r="AT250" s="423">
        <f t="shared" si="69"/>
        <v>0</v>
      </c>
      <c r="AU250" s="426">
        <f>AS250+AR250+AQ250+AP250+AO250+AN250+AM250+AL250+AK250+AJ250+AI250+AH250+AF250+AE250+AD250+AC250+AB250+AA250+Z250+Y250+X250+W250+V250+U250+S250+R250+Q250+P250+O250+N250+M250+L250+K250+J250+I250+H250</f>
        <v>0</v>
      </c>
      <c r="AV250" s="392">
        <f t="shared" si="59"/>
        <v>0</v>
      </c>
    </row>
    <row r="251" spans="2:48" s="60" customFormat="1" ht="30" customHeight="1" thickBot="1" x14ac:dyDescent="0.3">
      <c r="B251" s="2122" t="s">
        <v>167</v>
      </c>
      <c r="C251" s="2123"/>
      <c r="D251" s="2123"/>
      <c r="E251" s="2123"/>
      <c r="F251" s="463">
        <f>+F11+F105+F199</f>
        <v>276688</v>
      </c>
      <c r="G251" s="464">
        <f t="shared" ref="G251:AU251" si="76">+G11+G105+G199</f>
        <v>500</v>
      </c>
      <c r="H251" s="465">
        <f t="shared" si="76"/>
        <v>250</v>
      </c>
      <c r="I251" s="463">
        <f t="shared" si="76"/>
        <v>250</v>
      </c>
      <c r="J251" s="463">
        <f t="shared" si="76"/>
        <v>0</v>
      </c>
      <c r="K251" s="463">
        <f t="shared" si="76"/>
        <v>0</v>
      </c>
      <c r="L251" s="463">
        <f t="shared" si="76"/>
        <v>0</v>
      </c>
      <c r="M251" s="463">
        <f t="shared" si="76"/>
        <v>0</v>
      </c>
      <c r="N251" s="463">
        <f t="shared" si="76"/>
        <v>0</v>
      </c>
      <c r="O251" s="463">
        <f t="shared" si="76"/>
        <v>0</v>
      </c>
      <c r="P251" s="463">
        <f t="shared" si="76"/>
        <v>0</v>
      </c>
      <c r="Q251" s="463">
        <f t="shared" si="76"/>
        <v>0</v>
      </c>
      <c r="R251" s="463">
        <f t="shared" si="76"/>
        <v>0</v>
      </c>
      <c r="S251" s="463">
        <f t="shared" si="76"/>
        <v>0</v>
      </c>
      <c r="T251" s="466">
        <f t="shared" si="76"/>
        <v>500</v>
      </c>
      <c r="U251" s="467">
        <f t="shared" si="76"/>
        <v>0</v>
      </c>
      <c r="V251" s="463">
        <f t="shared" si="76"/>
        <v>0</v>
      </c>
      <c r="W251" s="463">
        <f t="shared" si="76"/>
        <v>0</v>
      </c>
      <c r="X251" s="463">
        <f t="shared" si="76"/>
        <v>0</v>
      </c>
      <c r="Y251" s="463">
        <f t="shared" si="76"/>
        <v>0</v>
      </c>
      <c r="Z251" s="463">
        <f t="shared" si="76"/>
        <v>0</v>
      </c>
      <c r="AA251" s="463">
        <f t="shared" si="76"/>
        <v>0</v>
      </c>
      <c r="AB251" s="463">
        <f t="shared" si="76"/>
        <v>0</v>
      </c>
      <c r="AC251" s="463">
        <f t="shared" si="76"/>
        <v>0</v>
      </c>
      <c r="AD251" s="463">
        <f t="shared" si="76"/>
        <v>0</v>
      </c>
      <c r="AE251" s="463">
        <f t="shared" si="76"/>
        <v>0</v>
      </c>
      <c r="AF251" s="463">
        <f t="shared" si="76"/>
        <v>0</v>
      </c>
      <c r="AG251" s="464">
        <f t="shared" si="76"/>
        <v>0</v>
      </c>
      <c r="AH251" s="465">
        <f t="shared" si="76"/>
        <v>0</v>
      </c>
      <c r="AI251" s="463">
        <f t="shared" si="76"/>
        <v>0</v>
      </c>
      <c r="AJ251" s="463">
        <f t="shared" si="76"/>
        <v>0</v>
      </c>
      <c r="AK251" s="463">
        <f t="shared" si="76"/>
        <v>0</v>
      </c>
      <c r="AL251" s="463">
        <f t="shared" si="76"/>
        <v>0</v>
      </c>
      <c r="AM251" s="463">
        <f t="shared" si="76"/>
        <v>0</v>
      </c>
      <c r="AN251" s="463">
        <f t="shared" si="76"/>
        <v>0</v>
      </c>
      <c r="AO251" s="463">
        <f t="shared" si="76"/>
        <v>0</v>
      </c>
      <c r="AP251" s="463">
        <f t="shared" si="76"/>
        <v>0</v>
      </c>
      <c r="AQ251" s="463">
        <f t="shared" si="76"/>
        <v>0</v>
      </c>
      <c r="AR251" s="463">
        <f t="shared" si="76"/>
        <v>0</v>
      </c>
      <c r="AS251" s="463">
        <f t="shared" si="76"/>
        <v>0</v>
      </c>
      <c r="AT251" s="466">
        <f t="shared" si="76"/>
        <v>0</v>
      </c>
      <c r="AU251" s="468">
        <f t="shared" si="76"/>
        <v>500</v>
      </c>
      <c r="AV251" s="392">
        <f>+G251-AU251</f>
        <v>0</v>
      </c>
    </row>
    <row r="252" spans="2:48" s="60" customFormat="1" ht="10.5" customHeight="1" thickBot="1" x14ac:dyDescent="0.3">
      <c r="B252" s="469"/>
      <c r="C252" s="469"/>
      <c r="D252" s="469"/>
      <c r="E252" s="469"/>
      <c r="F252" s="470"/>
      <c r="G252" s="470"/>
      <c r="H252" s="514"/>
      <c r="I252" s="514"/>
      <c r="J252" s="514"/>
      <c r="K252" s="514"/>
      <c r="L252" s="514"/>
      <c r="M252" s="514"/>
      <c r="N252" s="514"/>
      <c r="O252" s="514"/>
      <c r="P252" s="514"/>
      <c r="Q252" s="514"/>
      <c r="R252" s="514"/>
      <c r="S252" s="514"/>
      <c r="T252" s="514"/>
      <c r="U252" s="514"/>
      <c r="V252" s="514"/>
      <c r="W252" s="514"/>
      <c r="X252" s="514"/>
      <c r="Y252" s="514"/>
      <c r="Z252" s="514"/>
      <c r="AA252" s="514"/>
      <c r="AB252" s="514"/>
      <c r="AC252" s="514"/>
      <c r="AD252" s="514"/>
      <c r="AE252" s="514"/>
      <c r="AF252" s="514"/>
      <c r="AG252" s="514"/>
      <c r="AH252" s="514"/>
      <c r="AI252" s="514"/>
      <c r="AJ252" s="514"/>
      <c r="AK252" s="514"/>
      <c r="AL252" s="514"/>
      <c r="AM252" s="514"/>
      <c r="AN252" s="514"/>
      <c r="AO252" s="514"/>
      <c r="AP252" s="514"/>
      <c r="AQ252" s="514"/>
      <c r="AR252" s="514"/>
      <c r="AS252" s="514"/>
      <c r="AT252" s="514"/>
      <c r="AU252" s="471"/>
      <c r="AV252" s="392"/>
    </row>
    <row r="253" spans="2:48" s="60" customFormat="1" ht="13.5" customHeight="1" x14ac:dyDescent="0.25">
      <c r="B253" s="566">
        <f>+'FORMATO COSTEO C6'!C80</f>
        <v>6.4</v>
      </c>
      <c r="C253" s="567" t="str">
        <f>+'FORMATO COSTEO C6'!D80</f>
        <v>Gastos administrativos del proyecto</v>
      </c>
      <c r="D253" s="568" t="str">
        <f>+'FORMATO COSTEO C6'!D82</f>
        <v>Mes</v>
      </c>
      <c r="E253" s="577">
        <f>+'FORMATO COSTEO C6'!E82</f>
        <v>14</v>
      </c>
      <c r="F253" s="517">
        <f>+'FORMATO COSTEO C6'!G83</f>
        <v>20047.04</v>
      </c>
      <c r="G253" s="520">
        <f>+'FORMATO COSTEO C6'!O83</f>
        <v>0</v>
      </c>
      <c r="H253" s="516">
        <f>IF( $F253=0,0,((($F253/$E253)*'PLAN DE ADQUISICIONES'!F$121)*($G253/$F253)))</f>
        <v>0</v>
      </c>
      <c r="I253" s="517">
        <f>IF( $F253=0,0,((($F253/$E253)*'PLAN DE ADQUISICIONES'!G$121)*($G253/$F253)))</f>
        <v>0</v>
      </c>
      <c r="J253" s="517">
        <f>IF( $F253=0,0,((($F253/$E253)*'PLAN DE ADQUISICIONES'!H$121)*($G253/$F253)))</f>
        <v>0</v>
      </c>
      <c r="K253" s="517">
        <f>IF( $F253=0,0,((($F253/$E253)*'PLAN DE ADQUISICIONES'!I$121)*($G253/$F253)))</f>
        <v>0</v>
      </c>
      <c r="L253" s="517">
        <f>IF( $F253=0,0,((($F253/$E253)*'PLAN DE ADQUISICIONES'!J$121)*($G253/$F253)))</f>
        <v>0</v>
      </c>
      <c r="M253" s="517">
        <f>IF( $F253=0,0,((($F253/$E253)*'PLAN DE ADQUISICIONES'!K$121)*($G253/$F253)))</f>
        <v>0</v>
      </c>
      <c r="N253" s="517">
        <f>IF( $F253=0,0,((($F253/$E253)*'PLAN DE ADQUISICIONES'!L$121)*($G253/$F253)))</f>
        <v>0</v>
      </c>
      <c r="O253" s="517">
        <f>IF( $F253=0,0,((($F253/$E253)*'PLAN DE ADQUISICIONES'!M$121)*($G253/$F253)))</f>
        <v>0</v>
      </c>
      <c r="P253" s="517">
        <f>IF( $F253=0,0,((($F253/$E253)*'PLAN DE ADQUISICIONES'!N$121)*($G253/$F253)))</f>
        <v>0</v>
      </c>
      <c r="Q253" s="517">
        <f>IF( $F253=0,0,((($F253/$E253)*'PLAN DE ADQUISICIONES'!O$121)*($G253/$F253)))</f>
        <v>0</v>
      </c>
      <c r="R253" s="517">
        <f>IF( $F253=0,0,((($F253/$E253)*'PLAN DE ADQUISICIONES'!P$121)*($G253/$F253)))</f>
        <v>0</v>
      </c>
      <c r="S253" s="517">
        <f>IF( $F253=0,0,((($F253/$E253)*'PLAN DE ADQUISICIONES'!Q$121)*($G253/$F253)))</f>
        <v>0</v>
      </c>
      <c r="T253" s="520">
        <f>H253+I253+J253+K253+L253+M253+N253+O253+P253+Q253+R253+S253</f>
        <v>0</v>
      </c>
      <c r="U253" s="516">
        <f>IF( $F253=0,0,((($F253/$E253)*'PLAN DE ADQUISICIONES'!R$121)*($G253/$F253)))</f>
        <v>0</v>
      </c>
      <c r="V253" s="517">
        <f>IF( $F253=0,0,((($F253/$E253)*'PLAN DE ADQUISICIONES'!S$121)*($G253/$F253)))</f>
        <v>0</v>
      </c>
      <c r="W253" s="517">
        <f>IF( $F253=0,0,((($F253/$E253)*'PLAN DE ADQUISICIONES'!T$121)*($G253/$F253)))</f>
        <v>0</v>
      </c>
      <c r="X253" s="517">
        <f>IF( $F253=0,0,((($F253/$E253)*'PLAN DE ADQUISICIONES'!U$121)*($G253/$F253)))</f>
        <v>0</v>
      </c>
      <c r="Y253" s="517">
        <f>IF( $F253=0,0,((($F253/$E253)*'PLAN DE ADQUISICIONES'!V$121)*($G253/$F253)))</f>
        <v>0</v>
      </c>
      <c r="Z253" s="517">
        <f>IF( $F253=0,0,((($F253/$E253)*'PLAN DE ADQUISICIONES'!W$121)*($G253/$F253)))</f>
        <v>0</v>
      </c>
      <c r="AA253" s="517">
        <f>IF( $F253=0,0,((($F253/$E253)*'PLAN DE ADQUISICIONES'!X$121)*($G253/$F253)))</f>
        <v>0</v>
      </c>
      <c r="AB253" s="517">
        <f>IF( $F253=0,0,((($F253/$E253)*'PLAN DE ADQUISICIONES'!Y$121)*($G253/$F253)))</f>
        <v>0</v>
      </c>
      <c r="AC253" s="517">
        <f>IF( $F253=0,0,((($F253/$E253)*'PLAN DE ADQUISICIONES'!Z$121)*($G253/$F253)))</f>
        <v>0</v>
      </c>
      <c r="AD253" s="517">
        <f>IF( $F253=0,0,((($F253/$E253)*'PLAN DE ADQUISICIONES'!AA$121)*($G253/$F253)))</f>
        <v>0</v>
      </c>
      <c r="AE253" s="517">
        <f>IF( $F253=0,0,((($F253/$E253)*'PLAN DE ADQUISICIONES'!AB$121)*($G253/$F253)))</f>
        <v>0</v>
      </c>
      <c r="AF253" s="517">
        <f>IF( $F253=0,0,((($F253/$E253)*'PLAN DE ADQUISICIONES'!AC$121)*($G253/$F253)))</f>
        <v>0</v>
      </c>
      <c r="AG253" s="520">
        <f>U253+V253+W253+X253+Y253+Z253+AA253+AB253+AC253+AD253+AE253+AF253</f>
        <v>0</v>
      </c>
      <c r="AH253" s="516">
        <f>IF( $F253=0,0,((($F253/$E253)*'PLAN DE ADQUISICIONES'!AD$121)*($G253/$F253)))</f>
        <v>0</v>
      </c>
      <c r="AI253" s="517">
        <f>IF( $F253=0,0,((($F253/$E253)*'PLAN DE ADQUISICIONES'!AE$121)*($G253/$F253)))</f>
        <v>0</v>
      </c>
      <c r="AJ253" s="517">
        <f>IF( $F253=0,0,((($F253/$E253)*'PLAN DE ADQUISICIONES'!AF$121)*($G253/$F253)))</f>
        <v>0</v>
      </c>
      <c r="AK253" s="517">
        <f>IF( $F253=0,0,((($F253/$E253)*'PLAN DE ADQUISICIONES'!AG$121)*($G253/$F253)))</f>
        <v>0</v>
      </c>
      <c r="AL253" s="517">
        <f>IF( $F253=0,0,((($F253/$E253)*'PLAN DE ADQUISICIONES'!AH$121)*($G253/$F253)))</f>
        <v>0</v>
      </c>
      <c r="AM253" s="517">
        <f>IF( $F253=0,0,((($F253/$E253)*'PLAN DE ADQUISICIONES'!AI$121)*($G253/$F253)))</f>
        <v>0</v>
      </c>
      <c r="AN253" s="517">
        <f>IF( $F253=0,0,((($F253/$E253)*'PLAN DE ADQUISICIONES'!AJ$121)*($G253/$F253)))</f>
        <v>0</v>
      </c>
      <c r="AO253" s="517">
        <f>IF( $F253=0,0,((($F253/$E253)*'PLAN DE ADQUISICIONES'!AK$121)*($G253/$F253)))</f>
        <v>0</v>
      </c>
      <c r="AP253" s="517">
        <f>IF( $F253=0,0,((($F253/$E253)*'PLAN DE ADQUISICIONES'!AL$121)*($G253/$F253)))</f>
        <v>0</v>
      </c>
      <c r="AQ253" s="517">
        <f>IF( $F253=0,0,((($F253/$E253)*'PLAN DE ADQUISICIONES'!AM$121)*($G253/$F253)))</f>
        <v>0</v>
      </c>
      <c r="AR253" s="517">
        <f>IF( $F253=0,0,((($F253/$E253)*'PLAN DE ADQUISICIONES'!AN$121)*($G253/$F253)))</f>
        <v>0</v>
      </c>
      <c r="AS253" s="517">
        <f>IF( $F253=0,0,((($F253/$E253)*'PLAN DE ADQUISICIONES'!AO$121)*($G253/$F253)))</f>
        <v>0</v>
      </c>
      <c r="AT253" s="518">
        <f>AH253+AI253+AJ253+AK253+AL253+AM253+AN253+AO253+AP253+AQ253+AR253+AS253</f>
        <v>0</v>
      </c>
      <c r="AU253" s="521">
        <f>AS253+AR253+AQ253+AP253+AO253+AN253+AM253+AL253+AK253+AJ253+AI253+AH253+AF253+AE253+AD253+AC253+AB253+AA253+Z253+Y253+X253+W253+V253+U253+S253+R253+Q253+P253+O253+N253+M253+L253+K253+J253+I253+H253</f>
        <v>0</v>
      </c>
      <c r="AV253" s="392">
        <f t="shared" ref="AV253:AV258" si="77">+G253-AU253</f>
        <v>0</v>
      </c>
    </row>
    <row r="254" spans="2:48" s="60" customFormat="1" ht="13.5" x14ac:dyDescent="0.25">
      <c r="B254" s="395">
        <f>'FORMATO COSTEO C6'!C84</f>
        <v>6.5</v>
      </c>
      <c r="C254" s="396" t="str">
        <f>'FORMATO COSTEO C6'!D84</f>
        <v>Línea de base y evaluaciones del proyecto</v>
      </c>
      <c r="D254" s="397" t="str">
        <f>+'FORMATO COSTEO C6'!D86</f>
        <v>Documento</v>
      </c>
      <c r="E254" s="398">
        <f>+'FORMATO COSTEO C6'!E86</f>
        <v>2</v>
      </c>
      <c r="F254" s="399">
        <f>+'FORMATO COSTEO C6'!G87</f>
        <v>15035.279999999999</v>
      </c>
      <c r="G254" s="400">
        <f>+'FORMATO COSTEO C6'!O87</f>
        <v>0</v>
      </c>
      <c r="H254" s="401"/>
      <c r="I254" s="399">
        <v>0</v>
      </c>
      <c r="J254" s="399"/>
      <c r="K254" s="399"/>
      <c r="L254" s="399"/>
      <c r="M254" s="399"/>
      <c r="N254" s="399"/>
      <c r="O254" s="399"/>
      <c r="P254" s="399"/>
      <c r="Q254" s="399"/>
      <c r="R254" s="399"/>
      <c r="S254" s="399"/>
      <c r="T254" s="400">
        <f>H254+I254+J254+K254+L254+M254+N254+O254+P254+Q254+R254+S254</f>
        <v>0</v>
      </c>
      <c r="U254" s="401"/>
      <c r="V254" s="399"/>
      <c r="W254" s="399"/>
      <c r="X254" s="399"/>
      <c r="Y254" s="399"/>
      <c r="Z254" s="399"/>
      <c r="AA254" s="399"/>
      <c r="AB254" s="399"/>
      <c r="AC254" s="399"/>
      <c r="AD254" s="399"/>
      <c r="AE254" s="399"/>
      <c r="AF254" s="399"/>
      <c r="AG254" s="400">
        <f>U254+V254+W254+X254+Y254+Z254+AA254+AB254+AC254+AD254+AE254+AF254</f>
        <v>0</v>
      </c>
      <c r="AH254" s="401"/>
      <c r="AI254" s="399"/>
      <c r="AJ254" s="399"/>
      <c r="AK254" s="399"/>
      <c r="AL254" s="399"/>
      <c r="AM254" s="399"/>
      <c r="AN254" s="399"/>
      <c r="AO254" s="399"/>
      <c r="AP254" s="399"/>
      <c r="AQ254" s="399"/>
      <c r="AR254" s="399">
        <v>0</v>
      </c>
      <c r="AS254" s="399"/>
      <c r="AT254" s="402">
        <f>AH254+AI254+AJ254+AK254+AL254+AM254+AN254+AO254+AP254+AQ254+AR254+AS254</f>
        <v>0</v>
      </c>
      <c r="AU254" s="404">
        <f>+G254</f>
        <v>0</v>
      </c>
      <c r="AV254" s="392">
        <f t="shared" si="77"/>
        <v>0</v>
      </c>
    </row>
    <row r="255" spans="2:48" s="60" customFormat="1" ht="13.5" x14ac:dyDescent="0.25">
      <c r="B255" s="395">
        <f>'FORMATO COSTEO C6'!C88</f>
        <v>6.6</v>
      </c>
      <c r="C255" s="396" t="str">
        <f>'FORMATO COSTEO C6'!D88</f>
        <v>Imprevistos</v>
      </c>
      <c r="D255" s="482" t="str">
        <f>+'FORMATO COSTEO C6'!D90</f>
        <v>Mes</v>
      </c>
      <c r="E255" s="398">
        <f>+'FORMATO COSTEO C6'!E90</f>
        <v>2</v>
      </c>
      <c r="F255" s="399">
        <f>+'FORMATO COSTEO C6'!G91</f>
        <v>5011.76</v>
      </c>
      <c r="G255" s="400">
        <f>+'FORMATO COSTEO C6'!O91</f>
        <v>0</v>
      </c>
      <c r="H255" s="401">
        <f>IF( $F255=0,0,((($F255/$E255)*'PLAN DE ADQUISICIONES'!F$123)*($G255/$F255)))</f>
        <v>0</v>
      </c>
      <c r="I255" s="399">
        <f>IF( $F255=0,0,((($F255/$E255)*'PLAN DE ADQUISICIONES'!G$123)*($G255/$F255)))</f>
        <v>0</v>
      </c>
      <c r="J255" s="399">
        <f>IF( $F255=0,0,((($F255/$E255)*'PLAN DE ADQUISICIONES'!H$123)*($G255/$F255)))</f>
        <v>0</v>
      </c>
      <c r="K255" s="399">
        <f>IF( $F255=0,0,((($F255/$E255)*'PLAN DE ADQUISICIONES'!I$123)*($G255/$F255)))</f>
        <v>0</v>
      </c>
      <c r="L255" s="399">
        <f>IF( $F255=0,0,((($F255/$E255)*'PLAN DE ADQUISICIONES'!J$123)*($G255/$F255)))</f>
        <v>0</v>
      </c>
      <c r="M255" s="399">
        <f>IF( $F255=0,0,((($F255/$E255)*'PLAN DE ADQUISICIONES'!K$123)*($G255/$F255)))</f>
        <v>0</v>
      </c>
      <c r="N255" s="399">
        <f>IF( $F255=0,0,((($F255/$E255)*'PLAN DE ADQUISICIONES'!L$123)*($G255/$F255)))</f>
        <v>0</v>
      </c>
      <c r="O255" s="399">
        <f>IF( $F255=0,0,((($F255/$E255)*'PLAN DE ADQUISICIONES'!M$123)*($G255/$F255)))</f>
        <v>0</v>
      </c>
      <c r="P255" s="399">
        <f>IF( $F255=0,0,((($F255/$E255)*'PLAN DE ADQUISICIONES'!N$123)*($G255/$F255)))</f>
        <v>0</v>
      </c>
      <c r="Q255" s="399">
        <f>IF( $F255=0,0,((($F255/$E255)*'PLAN DE ADQUISICIONES'!O$123)*($G255/$F255)))</f>
        <v>0</v>
      </c>
      <c r="R255" s="399">
        <f>IF( $F255=0,0,((($F255/$E255)*'PLAN DE ADQUISICIONES'!P$123)*($G255/$F255)))</f>
        <v>0</v>
      </c>
      <c r="S255" s="399">
        <f>IF( $F255=0,0,((($F255/$E255)*'PLAN DE ADQUISICIONES'!Q$123)*($G255/$F255)))</f>
        <v>0</v>
      </c>
      <c r="T255" s="400">
        <f>H255+I255+J255+K255+L255+M255+N255+O255+P255+Q255+R255+S255</f>
        <v>0</v>
      </c>
      <c r="U255" s="401">
        <f>IF( $F255=0,0,((($F255/$E255)*'PLAN DE ADQUISICIONES'!R$123)*($G255/$F255)))</f>
        <v>0</v>
      </c>
      <c r="V255" s="399">
        <f>IF( $F255=0,0,((($F255/$E255)*'PLAN DE ADQUISICIONES'!S$123)*($G255/$F255)))</f>
        <v>0</v>
      </c>
      <c r="W255" s="399">
        <f>IF( $F255=0,0,((($F255/$E255)*'PLAN DE ADQUISICIONES'!T$123)*($G255/$F255)))</f>
        <v>0</v>
      </c>
      <c r="X255" s="399">
        <f>IF( $F255=0,0,((($F255/$E255)*'PLAN DE ADQUISICIONES'!U$123)*($G255/$F255)))</f>
        <v>0</v>
      </c>
      <c r="Y255" s="399">
        <f>IF( $F255=0,0,((($F255/$E255)*'PLAN DE ADQUISICIONES'!V$123)*($G255/$F255)))</f>
        <v>0</v>
      </c>
      <c r="Z255" s="399">
        <f>IF( $F255=0,0,((($F255/$E255)*'PLAN DE ADQUISICIONES'!W$123)*($G255/$F255)))</f>
        <v>0</v>
      </c>
      <c r="AA255" s="399">
        <f>IF( $F255=0,0,((($F255/$E255)*'PLAN DE ADQUISICIONES'!X$123)*($G255/$F255)))</f>
        <v>0</v>
      </c>
      <c r="AB255" s="399">
        <f>IF( $F255=0,0,((($F255/$E255)*'PLAN DE ADQUISICIONES'!Y$123)*($G255/$F255)))</f>
        <v>0</v>
      </c>
      <c r="AC255" s="399">
        <f>IF( $F255=0,0,((($F255/$E255)*'PLAN DE ADQUISICIONES'!Z$123)*($G255/$F255)))</f>
        <v>0</v>
      </c>
      <c r="AD255" s="399">
        <f>IF( $F255=0,0,((($F255/$E255)*'PLAN DE ADQUISICIONES'!AA$123)*($G255/$F255)))</f>
        <v>0</v>
      </c>
      <c r="AE255" s="399">
        <f>IF( $F255=0,0,((($F255/$E255)*'PLAN DE ADQUISICIONES'!AB$123)*($G255/$F255)))</f>
        <v>0</v>
      </c>
      <c r="AF255" s="399">
        <f>IF( $F255=0,0,((($F255/$E255)*'PLAN DE ADQUISICIONES'!AC$123)*($G255/$F255)))</f>
        <v>0</v>
      </c>
      <c r="AG255" s="400">
        <f>U255+V255+W255+X255+Y255+Z255+AA255+AB255+AC255+AD255+AE255+AF255</f>
        <v>0</v>
      </c>
      <c r="AH255" s="401">
        <f>IF( $F255=0,0,((($F255/$E255)*'PLAN DE ADQUISICIONES'!AD$123)*($G255/$F255)))</f>
        <v>0</v>
      </c>
      <c r="AI255" s="399">
        <f>IF( $F255=0,0,((($F255/$E255)*'PLAN DE ADQUISICIONES'!AE$123)*($G255/$F255)))</f>
        <v>0</v>
      </c>
      <c r="AJ255" s="399">
        <f>IF( $F255=0,0,((($F255/$E255)*'PLAN DE ADQUISICIONES'!AF$123)*($G255/$F255)))</f>
        <v>0</v>
      </c>
      <c r="AK255" s="399">
        <f>IF( $F255=0,0,((($F255/$E255)*'PLAN DE ADQUISICIONES'!AG$123)*($G255/$F255)))</f>
        <v>0</v>
      </c>
      <c r="AL255" s="399">
        <f>IF( $F255=0,0,((($F255/$E255)*'PLAN DE ADQUISICIONES'!AH$123)*($G255/$F255)))</f>
        <v>0</v>
      </c>
      <c r="AM255" s="399">
        <f>IF( $F255=0,0,((($F255/$E255)*'PLAN DE ADQUISICIONES'!AI$123)*($G255/$F255)))</f>
        <v>0</v>
      </c>
      <c r="AN255" s="399">
        <f>IF( $F255=0,0,((($F255/$E255)*'PLAN DE ADQUISICIONES'!AJ$123)*($G255/$F255)))</f>
        <v>0</v>
      </c>
      <c r="AO255" s="399">
        <f>IF( $F255=0,0,((($F255/$E255)*'PLAN DE ADQUISICIONES'!AK$123)*($G255/$F255)))</f>
        <v>0</v>
      </c>
      <c r="AP255" s="399">
        <f>IF( $F255=0,0,((($F255/$E255)*'PLAN DE ADQUISICIONES'!AL$123)*($G255/$F255)))</f>
        <v>0</v>
      </c>
      <c r="AQ255" s="399">
        <f>IF( $F255=0,0,((($F255/$E255)*'PLAN DE ADQUISICIONES'!AM$123)*($G255/$F255)))</f>
        <v>0</v>
      </c>
      <c r="AR255" s="399">
        <f>IF( $F255=0,0,((($F255/$E255)*'PLAN DE ADQUISICIONES'!AN$123)*($G255/$F255)))</f>
        <v>0</v>
      </c>
      <c r="AS255" s="399">
        <f>IF( $F255=0,0,((($F255/$E255)*'PLAN DE ADQUISICIONES'!AO$123)*($G255/$F255)))</f>
        <v>0</v>
      </c>
      <c r="AT255" s="402">
        <f>AH255+AI255+AJ255+AK255+AL255+AM255+AN255+AO255+AP255+AQ255+AR255+AS255</f>
        <v>0</v>
      </c>
      <c r="AU255" s="404">
        <f>AS255+AR255+AQ255+AP255+AO255+AN255+AM255+AL255+AK255+AJ255+AI255+AH255+AF255+AE255+AD255+AC255+AB255+AA255+Z255+Y255+X255+W255+V255+U255+S255+R255+Q255+P255+O255+N255+M255+L255+K255+J255+I255+H255</f>
        <v>0</v>
      </c>
      <c r="AV255" s="392">
        <f t="shared" si="77"/>
        <v>0</v>
      </c>
    </row>
    <row r="256" spans="2:48" s="60" customFormat="1" ht="13.5" x14ac:dyDescent="0.25">
      <c r="B256" s="395">
        <f>'FORMATO COSTEO C6'!C92</f>
        <v>6.7</v>
      </c>
      <c r="C256" s="396" t="str">
        <f>'FORMATO COSTEO C6'!D92</f>
        <v>Supervisión interna</v>
      </c>
      <c r="D256" s="482" t="str">
        <f>+'FORMATO COSTEO C6'!D94</f>
        <v>Visita</v>
      </c>
      <c r="E256" s="398">
        <f>+'FORMATO COSTEO C6'!E94</f>
        <v>2</v>
      </c>
      <c r="F256" s="399">
        <f>+'FORMATO COSTEO C6'!G95</f>
        <v>2505.88</v>
      </c>
      <c r="G256" s="400">
        <f>+'FORMATO COSTEO C6'!O95</f>
        <v>0</v>
      </c>
      <c r="H256" s="401">
        <f>IF( $F256=0,0,((($F256/$E256)*'PLAN DE ADQUISICIONES'!F$124)*($G256/$F256)))</f>
        <v>0</v>
      </c>
      <c r="I256" s="399">
        <f>IF( $F256=0,0,((($F256/$E256)*'PLAN DE ADQUISICIONES'!G$124)*($G256/$F256)))</f>
        <v>0</v>
      </c>
      <c r="J256" s="399">
        <f>IF( $F256=0,0,((($F256/$E256)*'PLAN DE ADQUISICIONES'!H$124)*($G256/$F256)))</f>
        <v>0</v>
      </c>
      <c r="K256" s="399">
        <f>IF( $F256=0,0,((($F256/$E256)*'PLAN DE ADQUISICIONES'!I$124)*($G256/$F256)))</f>
        <v>0</v>
      </c>
      <c r="L256" s="399">
        <f>IF( $F256=0,0,((($F256/$E256)*'PLAN DE ADQUISICIONES'!J$124)*($G256/$F256)))</f>
        <v>0</v>
      </c>
      <c r="M256" s="399">
        <f>IF( $F256=0,0,((($F256/$E256)*'PLAN DE ADQUISICIONES'!K$124)*($G256/$F256)))</f>
        <v>0</v>
      </c>
      <c r="N256" s="399">
        <f>IF( $F256=0,0,((($F256/$E256)*'PLAN DE ADQUISICIONES'!L$124)*($G256/$F256)))</f>
        <v>0</v>
      </c>
      <c r="O256" s="399">
        <f>IF( $F256=0,0,((($F256/$E256)*'PLAN DE ADQUISICIONES'!M$124)*($G256/$F256)))</f>
        <v>0</v>
      </c>
      <c r="P256" s="399">
        <f>IF( $F256=0,0,((($F256/$E256)*'PLAN DE ADQUISICIONES'!N$124)*($G256/$F256)))</f>
        <v>0</v>
      </c>
      <c r="Q256" s="399">
        <f>IF( $F256=0,0,((($F256/$E256)*'PLAN DE ADQUISICIONES'!O$124)*($G256/$F256)))</f>
        <v>0</v>
      </c>
      <c r="R256" s="399">
        <f>IF( $F256=0,0,((($F256/$E256)*'PLAN DE ADQUISICIONES'!P$124)*($G256/$F256)))</f>
        <v>0</v>
      </c>
      <c r="S256" s="399">
        <f>IF( $F256=0,0,((($F256/$E256)*'PLAN DE ADQUISICIONES'!Q$124)*($G256/$F256)))</f>
        <v>0</v>
      </c>
      <c r="T256" s="400">
        <f>H256+I256+J256+K256+L256+M256+N256+O256+P256+Q256+R256+S256</f>
        <v>0</v>
      </c>
      <c r="U256" s="401">
        <f>IF( $F256=0,0,((($F256/$E256)*'PLAN DE ADQUISICIONES'!R$124)*($G256/$F256)))</f>
        <v>0</v>
      </c>
      <c r="V256" s="399">
        <f>IF( $F256=0,0,((($F256/$E256)*'PLAN DE ADQUISICIONES'!S$124)*($G256/$F256)))</f>
        <v>0</v>
      </c>
      <c r="W256" s="399">
        <f>IF( $F256=0,0,((($F256/$E256)*'PLAN DE ADQUISICIONES'!T$124)*($G256/$F256)))</f>
        <v>0</v>
      </c>
      <c r="X256" s="399">
        <f>IF( $F256=0,0,((($F256/$E256)*'PLAN DE ADQUISICIONES'!U$124)*($G256/$F256)))</f>
        <v>0</v>
      </c>
      <c r="Y256" s="399">
        <f>IF( $F256=0,0,((($F256/$E256)*'PLAN DE ADQUISICIONES'!V$124)*($G256/$F256)))</f>
        <v>0</v>
      </c>
      <c r="Z256" s="399">
        <f>IF( $F256=0,0,((($F256/$E256)*'PLAN DE ADQUISICIONES'!W$124)*($G256/$F256)))</f>
        <v>0</v>
      </c>
      <c r="AA256" s="399">
        <f>IF( $F256=0,0,((($F256/$E256)*'PLAN DE ADQUISICIONES'!X$124)*($G256/$F256)))</f>
        <v>0</v>
      </c>
      <c r="AB256" s="399">
        <f>IF( $F256=0,0,((($F256/$E256)*'PLAN DE ADQUISICIONES'!Y$124)*($G256/$F256)))</f>
        <v>0</v>
      </c>
      <c r="AC256" s="399">
        <f>IF( $F256=0,0,((($F256/$E256)*'PLAN DE ADQUISICIONES'!Z$124)*($G256/$F256)))</f>
        <v>0</v>
      </c>
      <c r="AD256" s="399">
        <f>IF( $F256=0,0,((($F256/$E256)*'PLAN DE ADQUISICIONES'!AA$124)*($G256/$F256)))</f>
        <v>0</v>
      </c>
      <c r="AE256" s="399">
        <f>IF( $F256=0,0,((($F256/$E256)*'PLAN DE ADQUISICIONES'!AB$124)*($G256/$F256)))</f>
        <v>0</v>
      </c>
      <c r="AF256" s="399">
        <f>IF( $F256=0,0,((($F256/$E256)*'PLAN DE ADQUISICIONES'!AC$124)*($G256/$F256)))</f>
        <v>0</v>
      </c>
      <c r="AG256" s="400">
        <f>U256+V256+W256+X256+Y256+Z256+AA256+AB256+AC256+AD256+AE256+AF256</f>
        <v>0</v>
      </c>
      <c r="AH256" s="401">
        <f>IF( $F256=0,0,((($F256/$E256)*'PLAN DE ADQUISICIONES'!AD$124)*($G256/$F256)))</f>
        <v>0</v>
      </c>
      <c r="AI256" s="399">
        <f>IF( $F256=0,0,((($F256/$E256)*'PLAN DE ADQUISICIONES'!AE$124)*($G256/$F256)))</f>
        <v>0</v>
      </c>
      <c r="AJ256" s="399">
        <f>IF( $F256=0,0,((($F256/$E256)*'PLAN DE ADQUISICIONES'!AF$124)*($G256/$F256)))</f>
        <v>0</v>
      </c>
      <c r="AK256" s="399">
        <f>IF( $F256=0,0,((($F256/$E256)*'PLAN DE ADQUISICIONES'!AG$124)*($G256/$F256)))</f>
        <v>0</v>
      </c>
      <c r="AL256" s="399">
        <f>IF( $F256=0,0,((($F256/$E256)*'PLAN DE ADQUISICIONES'!AH$124)*($G256/$F256)))</f>
        <v>0</v>
      </c>
      <c r="AM256" s="399">
        <f>IF( $F256=0,0,((($F256/$E256)*'PLAN DE ADQUISICIONES'!AI$124)*($G256/$F256)))</f>
        <v>0</v>
      </c>
      <c r="AN256" s="399">
        <f>IF( $F256=0,0,((($F256/$E256)*'PLAN DE ADQUISICIONES'!AJ$124)*($G256/$F256)))</f>
        <v>0</v>
      </c>
      <c r="AO256" s="399">
        <f>IF( $F256=0,0,((($F256/$E256)*'PLAN DE ADQUISICIONES'!AK$124)*($G256/$F256)))</f>
        <v>0</v>
      </c>
      <c r="AP256" s="399">
        <f>IF( $F256=0,0,((($F256/$E256)*'PLAN DE ADQUISICIONES'!AL$124)*($G256/$F256)))</f>
        <v>0</v>
      </c>
      <c r="AQ256" s="399">
        <f>IF( $F256=0,0,((($F256/$E256)*'PLAN DE ADQUISICIONES'!AM$124)*($G256/$F256)))</f>
        <v>0</v>
      </c>
      <c r="AR256" s="399">
        <f>IF( $F256=0,0,((($F256/$E256)*'PLAN DE ADQUISICIONES'!AN$124)*($G256/$F256)))</f>
        <v>0</v>
      </c>
      <c r="AS256" s="399">
        <f>IF( $F256=0,0,((($F256/$E256)*'PLAN DE ADQUISICIONES'!AO$124)*($G256/$F256)))</f>
        <v>0</v>
      </c>
      <c r="AT256" s="402">
        <f>AH256+AI256+AJ256+AK256+AL256+AM256+AN256+AO256+AP256+AQ256+AR256+AS256</f>
        <v>0</v>
      </c>
      <c r="AU256" s="404">
        <f>AS256+AR256+AQ256+AP256+AO256+AN256+AM256+AL256+AK256+AJ256+AI256+AH256+AF256+AE256+AD256+AC256+AB256+AA256+Z256+Y256+X256+W256+V256+U256+S256+R256+Q256+P256+O256+N256+M256+L256+K256+J256+I256+H256</f>
        <v>0</v>
      </c>
      <c r="AV256" s="392">
        <f t="shared" si="77"/>
        <v>0</v>
      </c>
    </row>
    <row r="257" spans="2:48" s="60" customFormat="1" ht="30" customHeight="1" x14ac:dyDescent="0.25">
      <c r="B257" s="2126" t="s">
        <v>172</v>
      </c>
      <c r="C257" s="2127"/>
      <c r="D257" s="2127"/>
      <c r="E257" s="2127"/>
      <c r="F257" s="483">
        <f t="shared" ref="F257:AS257" si="78">+F253+F254+F255+F256</f>
        <v>42599.96</v>
      </c>
      <c r="G257" s="484">
        <f t="shared" si="78"/>
        <v>0</v>
      </c>
      <c r="H257" s="522">
        <f t="shared" si="78"/>
        <v>0</v>
      </c>
      <c r="I257" s="483">
        <f t="shared" si="78"/>
        <v>0</v>
      </c>
      <c r="J257" s="483">
        <f t="shared" si="78"/>
        <v>0</v>
      </c>
      <c r="K257" s="483">
        <f t="shared" si="78"/>
        <v>0</v>
      </c>
      <c r="L257" s="483">
        <f t="shared" si="78"/>
        <v>0</v>
      </c>
      <c r="M257" s="483">
        <f t="shared" si="78"/>
        <v>0</v>
      </c>
      <c r="N257" s="483">
        <f t="shared" si="78"/>
        <v>0</v>
      </c>
      <c r="O257" s="483">
        <f t="shared" si="78"/>
        <v>0</v>
      </c>
      <c r="P257" s="483">
        <f t="shared" si="78"/>
        <v>0</v>
      </c>
      <c r="Q257" s="483">
        <f t="shared" si="78"/>
        <v>0</v>
      </c>
      <c r="R257" s="483">
        <f t="shared" si="78"/>
        <v>0</v>
      </c>
      <c r="S257" s="483">
        <f t="shared" si="78"/>
        <v>0</v>
      </c>
      <c r="T257" s="484">
        <f>T253+T254+T255+T256</f>
        <v>0</v>
      </c>
      <c r="U257" s="522">
        <f t="shared" si="78"/>
        <v>0</v>
      </c>
      <c r="V257" s="483">
        <f t="shared" si="78"/>
        <v>0</v>
      </c>
      <c r="W257" s="483">
        <f t="shared" si="78"/>
        <v>0</v>
      </c>
      <c r="X257" s="483">
        <f t="shared" si="78"/>
        <v>0</v>
      </c>
      <c r="Y257" s="483">
        <f t="shared" si="78"/>
        <v>0</v>
      </c>
      <c r="Z257" s="483">
        <f t="shared" si="78"/>
        <v>0</v>
      </c>
      <c r="AA257" s="483">
        <f t="shared" si="78"/>
        <v>0</v>
      </c>
      <c r="AB257" s="483">
        <f t="shared" si="78"/>
        <v>0</v>
      </c>
      <c r="AC257" s="483">
        <f t="shared" si="78"/>
        <v>0</v>
      </c>
      <c r="AD257" s="483">
        <f t="shared" si="78"/>
        <v>0</v>
      </c>
      <c r="AE257" s="483">
        <f t="shared" si="78"/>
        <v>0</v>
      </c>
      <c r="AF257" s="483">
        <f t="shared" si="78"/>
        <v>0</v>
      </c>
      <c r="AG257" s="484">
        <f>AG253+AG254+AG255+AG256</f>
        <v>0</v>
      </c>
      <c r="AH257" s="522">
        <f t="shared" si="78"/>
        <v>0</v>
      </c>
      <c r="AI257" s="483">
        <f t="shared" si="78"/>
        <v>0</v>
      </c>
      <c r="AJ257" s="483">
        <f t="shared" si="78"/>
        <v>0</v>
      </c>
      <c r="AK257" s="483">
        <f t="shared" si="78"/>
        <v>0</v>
      </c>
      <c r="AL257" s="483">
        <f t="shared" si="78"/>
        <v>0</v>
      </c>
      <c r="AM257" s="483">
        <f t="shared" si="78"/>
        <v>0</v>
      </c>
      <c r="AN257" s="483">
        <f t="shared" si="78"/>
        <v>0</v>
      </c>
      <c r="AO257" s="483">
        <f t="shared" si="78"/>
        <v>0</v>
      </c>
      <c r="AP257" s="483">
        <f t="shared" si="78"/>
        <v>0</v>
      </c>
      <c r="AQ257" s="483">
        <f t="shared" si="78"/>
        <v>0</v>
      </c>
      <c r="AR257" s="483">
        <f t="shared" si="78"/>
        <v>0</v>
      </c>
      <c r="AS257" s="483">
        <f t="shared" si="78"/>
        <v>0</v>
      </c>
      <c r="AT257" s="523">
        <f>AT253+AT254+AT255+AT256</f>
        <v>0</v>
      </c>
      <c r="AU257" s="524">
        <f>AU253+AU254+AU255+AU256</f>
        <v>0</v>
      </c>
      <c r="AV257" s="392">
        <f t="shared" si="77"/>
        <v>0</v>
      </c>
    </row>
    <row r="258" spans="2:48" s="60" customFormat="1" ht="30" customHeight="1" thickBot="1" x14ac:dyDescent="0.3">
      <c r="B258" s="2120" t="s">
        <v>173</v>
      </c>
      <c r="C258" s="2121"/>
      <c r="D258" s="2121"/>
      <c r="E258" s="2121"/>
      <c r="F258" s="487">
        <f t="shared" ref="F258:AS258" si="79">+F257+F251</f>
        <v>319287.96000000002</v>
      </c>
      <c r="G258" s="488">
        <f t="shared" si="79"/>
        <v>500</v>
      </c>
      <c r="H258" s="525">
        <f t="shared" si="79"/>
        <v>250</v>
      </c>
      <c r="I258" s="487">
        <f t="shared" si="79"/>
        <v>250</v>
      </c>
      <c r="J258" s="487">
        <f t="shared" si="79"/>
        <v>0</v>
      </c>
      <c r="K258" s="487">
        <f t="shared" si="79"/>
        <v>0</v>
      </c>
      <c r="L258" s="487">
        <f t="shared" si="79"/>
        <v>0</v>
      </c>
      <c r="M258" s="487">
        <f t="shared" si="79"/>
        <v>0</v>
      </c>
      <c r="N258" s="487">
        <f t="shared" si="79"/>
        <v>0</v>
      </c>
      <c r="O258" s="487">
        <f t="shared" si="79"/>
        <v>0</v>
      </c>
      <c r="P258" s="487">
        <f t="shared" si="79"/>
        <v>0</v>
      </c>
      <c r="Q258" s="487">
        <f t="shared" si="79"/>
        <v>0</v>
      </c>
      <c r="R258" s="487">
        <f t="shared" si="79"/>
        <v>0</v>
      </c>
      <c r="S258" s="487">
        <f t="shared" si="79"/>
        <v>0</v>
      </c>
      <c r="T258" s="488">
        <f>T257+T251</f>
        <v>500</v>
      </c>
      <c r="U258" s="525">
        <f t="shared" si="79"/>
        <v>0</v>
      </c>
      <c r="V258" s="487">
        <f t="shared" si="79"/>
        <v>0</v>
      </c>
      <c r="W258" s="487">
        <f t="shared" si="79"/>
        <v>0</v>
      </c>
      <c r="X258" s="487">
        <f t="shared" si="79"/>
        <v>0</v>
      </c>
      <c r="Y258" s="487">
        <f t="shared" si="79"/>
        <v>0</v>
      </c>
      <c r="Z258" s="487">
        <f t="shared" si="79"/>
        <v>0</v>
      </c>
      <c r="AA258" s="487">
        <f t="shared" si="79"/>
        <v>0</v>
      </c>
      <c r="AB258" s="487">
        <f t="shared" si="79"/>
        <v>0</v>
      </c>
      <c r="AC258" s="487">
        <f t="shared" si="79"/>
        <v>0</v>
      </c>
      <c r="AD258" s="487">
        <f t="shared" si="79"/>
        <v>0</v>
      </c>
      <c r="AE258" s="487">
        <f t="shared" si="79"/>
        <v>0</v>
      </c>
      <c r="AF258" s="487">
        <f t="shared" si="79"/>
        <v>0</v>
      </c>
      <c r="AG258" s="488">
        <f>AG257+AG251</f>
        <v>0</v>
      </c>
      <c r="AH258" s="525">
        <f t="shared" si="79"/>
        <v>0</v>
      </c>
      <c r="AI258" s="487">
        <f t="shared" si="79"/>
        <v>0</v>
      </c>
      <c r="AJ258" s="487">
        <f t="shared" si="79"/>
        <v>0</v>
      </c>
      <c r="AK258" s="487">
        <f t="shared" si="79"/>
        <v>0</v>
      </c>
      <c r="AL258" s="487">
        <f t="shared" si="79"/>
        <v>0</v>
      </c>
      <c r="AM258" s="487">
        <f t="shared" si="79"/>
        <v>0</v>
      </c>
      <c r="AN258" s="487">
        <f t="shared" si="79"/>
        <v>0</v>
      </c>
      <c r="AO258" s="487">
        <f t="shared" si="79"/>
        <v>0</v>
      </c>
      <c r="AP258" s="487">
        <f t="shared" si="79"/>
        <v>0</v>
      </c>
      <c r="AQ258" s="487">
        <f t="shared" si="79"/>
        <v>0</v>
      </c>
      <c r="AR258" s="487">
        <f t="shared" si="79"/>
        <v>0</v>
      </c>
      <c r="AS258" s="487">
        <f t="shared" si="79"/>
        <v>0</v>
      </c>
      <c r="AT258" s="526">
        <f>AT257+AT251</f>
        <v>0</v>
      </c>
      <c r="AU258" s="527">
        <f>AU257+AU251</f>
        <v>500</v>
      </c>
      <c r="AV258" s="392">
        <f t="shared" si="77"/>
        <v>0</v>
      </c>
    </row>
    <row r="259" spans="2:48" s="60" customFormat="1" ht="13.5" x14ac:dyDescent="0.25">
      <c r="B259" s="506"/>
      <c r="C259" s="507"/>
      <c r="D259" s="508"/>
      <c r="E259" s="509"/>
      <c r="F259" s="510"/>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392"/>
    </row>
    <row r="260" spans="2:48" s="60" customFormat="1" ht="13.5" x14ac:dyDescent="0.25">
      <c r="B260" s="58"/>
      <c r="C260" s="58"/>
      <c r="D260" s="61"/>
      <c r="E260" s="511"/>
      <c r="F260" s="62"/>
      <c r="G260" s="59">
        <f>+G258-G254</f>
        <v>500</v>
      </c>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392"/>
    </row>
    <row r="261" spans="2:48" x14ac:dyDescent="0.2">
      <c r="C261" s="1"/>
      <c r="F261" s="312"/>
      <c r="T261" s="5" t="e">
        <f>+#REF!+#REF!+#REF!+#REF!</f>
        <v>#REF!</v>
      </c>
      <c r="AG261" s="5" t="e">
        <f>+#REF!+#REF!+#REF!+#REF!</f>
        <v>#REF!</v>
      </c>
      <c r="AT261" s="5" t="e">
        <f>+#REF!+#REF!+#REF!+#REF!</f>
        <v>#REF!</v>
      </c>
      <c r="AV261" s="304"/>
    </row>
    <row r="262" spans="2:48" x14ac:dyDescent="0.2">
      <c r="C262" s="1"/>
      <c r="F262" s="312"/>
      <c r="AU262" s="5" t="e">
        <f>+#REF!+#REF!+AT261</f>
        <v>#REF!</v>
      </c>
      <c r="AV262" s="304"/>
    </row>
    <row r="263" spans="2:48" x14ac:dyDescent="0.2">
      <c r="C263" s="1"/>
      <c r="F263" s="312"/>
      <c r="AV263" s="304"/>
    </row>
    <row r="264" spans="2:48" x14ac:dyDescent="0.2">
      <c r="C264" s="1"/>
      <c r="AV264" s="304"/>
    </row>
    <row r="265" spans="2:48" x14ac:dyDescent="0.2">
      <c r="C265" s="1"/>
      <c r="F265" s="312"/>
      <c r="AV265" s="304"/>
    </row>
    <row r="266" spans="2:48" x14ac:dyDescent="0.2">
      <c r="C266" s="1"/>
      <c r="F266" s="312"/>
      <c r="AV266" s="304"/>
    </row>
    <row r="267" spans="2:48" x14ac:dyDescent="0.2">
      <c r="C267" s="1"/>
      <c r="F267" s="312"/>
      <c r="AV267" s="304"/>
    </row>
    <row r="268" spans="2:48" x14ac:dyDescent="0.2">
      <c r="C268" s="1"/>
      <c r="F268" s="312"/>
      <c r="AV268" s="304"/>
    </row>
    <row r="269" spans="2:48" x14ac:dyDescent="0.2">
      <c r="C269" s="1"/>
      <c r="F269" s="312"/>
      <c r="AV269" s="304"/>
    </row>
    <row r="270" spans="2:48" x14ac:dyDescent="0.2">
      <c r="C270" s="1"/>
      <c r="F270" s="312"/>
      <c r="AV270" s="304"/>
    </row>
    <row r="271" spans="2:48" x14ac:dyDescent="0.2">
      <c r="AV271" s="304"/>
    </row>
    <row r="272" spans="2:48" x14ac:dyDescent="0.2">
      <c r="AV272" s="304"/>
    </row>
    <row r="273" spans="48:48" x14ac:dyDescent="0.2">
      <c r="AV273" s="304"/>
    </row>
    <row r="274" spans="48:48" x14ac:dyDescent="0.2">
      <c r="AV274" s="304"/>
    </row>
    <row r="275" spans="48:48" x14ac:dyDescent="0.2">
      <c r="AV275" s="304"/>
    </row>
    <row r="276" spans="48:48" x14ac:dyDescent="0.2">
      <c r="AV276" s="304"/>
    </row>
    <row r="277" spans="48:48" x14ac:dyDescent="0.2">
      <c r="AV277" s="304"/>
    </row>
    <row r="278" spans="48:48" x14ac:dyDescent="0.2">
      <c r="AV278" s="304"/>
    </row>
    <row r="279" spans="48:48" x14ac:dyDescent="0.2">
      <c r="AV279" s="304"/>
    </row>
    <row r="280" spans="48:48" x14ac:dyDescent="0.2">
      <c r="AV280" s="304"/>
    </row>
    <row r="281" spans="48:48" x14ac:dyDescent="0.2">
      <c r="AV281" s="304"/>
    </row>
    <row r="282" spans="48:48" x14ac:dyDescent="0.2">
      <c r="AV282" s="304"/>
    </row>
    <row r="283" spans="48:48" x14ac:dyDescent="0.2">
      <c r="AV283" s="304"/>
    </row>
    <row r="284" spans="48:48" x14ac:dyDescent="0.2">
      <c r="AV284" s="304"/>
    </row>
    <row r="285" spans="48:48" x14ac:dyDescent="0.2">
      <c r="AV285" s="304"/>
    </row>
    <row r="286" spans="48:48" x14ac:dyDescent="0.2">
      <c r="AV286" s="304"/>
    </row>
    <row r="287" spans="48:48" x14ac:dyDescent="0.2">
      <c r="AV287" s="304"/>
    </row>
    <row r="288" spans="48:48" x14ac:dyDescent="0.2">
      <c r="AV288" s="304"/>
    </row>
    <row r="289" spans="48:48" x14ac:dyDescent="0.2">
      <c r="AV289" s="304"/>
    </row>
    <row r="290" spans="48:48" x14ac:dyDescent="0.2">
      <c r="AV290" s="304"/>
    </row>
    <row r="291" spans="48:48" x14ac:dyDescent="0.2">
      <c r="AV291" s="304"/>
    </row>
    <row r="292" spans="48:48" x14ac:dyDescent="0.2">
      <c r="AV292" s="304"/>
    </row>
    <row r="293" spans="48:48" x14ac:dyDescent="0.2">
      <c r="AV293" s="304"/>
    </row>
    <row r="294" spans="48:48" x14ac:dyDescent="0.2">
      <c r="AV294" s="304"/>
    </row>
    <row r="295" spans="48:48" x14ac:dyDescent="0.2">
      <c r="AV295" s="304"/>
    </row>
    <row r="296" spans="48:48" x14ac:dyDescent="0.2">
      <c r="AV296" s="304"/>
    </row>
    <row r="297" spans="48:48" x14ac:dyDescent="0.2">
      <c r="AV297" s="304"/>
    </row>
    <row r="298" spans="48:48" x14ac:dyDescent="0.2">
      <c r="AV298" s="304"/>
    </row>
    <row r="299" spans="48:48" x14ac:dyDescent="0.2">
      <c r="AV299" s="304"/>
    </row>
    <row r="300" spans="48:48" x14ac:dyDescent="0.2">
      <c r="AV300" s="304"/>
    </row>
    <row r="301" spans="48:48" x14ac:dyDescent="0.2">
      <c r="AV301" s="304"/>
    </row>
    <row r="302" spans="48:48" x14ac:dyDescent="0.2">
      <c r="AV302" s="304"/>
    </row>
    <row r="303" spans="48:48" x14ac:dyDescent="0.2">
      <c r="AV303" s="304"/>
    </row>
    <row r="304" spans="48:48" x14ac:dyDescent="0.2">
      <c r="AV304" s="304"/>
    </row>
    <row r="305" spans="48:48" x14ac:dyDescent="0.2">
      <c r="AV305" s="304"/>
    </row>
    <row r="306" spans="48:48" x14ac:dyDescent="0.2">
      <c r="AV306" s="304"/>
    </row>
    <row r="307" spans="48:48" x14ac:dyDescent="0.2">
      <c r="AV307" s="304"/>
    </row>
    <row r="308" spans="48:48" x14ac:dyDescent="0.2">
      <c r="AV308" s="304"/>
    </row>
    <row r="309" spans="48:48" x14ac:dyDescent="0.2">
      <c r="AV309" s="304"/>
    </row>
    <row r="310" spans="48:48" x14ac:dyDescent="0.2">
      <c r="AV310" s="304"/>
    </row>
    <row r="311" spans="48:48" x14ac:dyDescent="0.2">
      <c r="AV311" s="304"/>
    </row>
    <row r="312" spans="48:48" x14ac:dyDescent="0.2">
      <c r="AV312" s="304"/>
    </row>
    <row r="313" spans="48:48" x14ac:dyDescent="0.2">
      <c r="AV313" s="304"/>
    </row>
    <row r="314" spans="48:48" x14ac:dyDescent="0.2">
      <c r="AV314" s="304"/>
    </row>
    <row r="315" spans="48:48" x14ac:dyDescent="0.2">
      <c r="AV315" s="304"/>
    </row>
    <row r="316" spans="48:48" x14ac:dyDescent="0.2">
      <c r="AV316" s="304"/>
    </row>
    <row r="317" spans="48:48" x14ac:dyDescent="0.2">
      <c r="AV317" s="304"/>
    </row>
    <row r="318" spans="48:48" x14ac:dyDescent="0.2">
      <c r="AV318" s="304"/>
    </row>
    <row r="319" spans="48:48" x14ac:dyDescent="0.2">
      <c r="AV319" s="304"/>
    </row>
    <row r="320" spans="48:48" x14ac:dyDescent="0.2">
      <c r="AV320" s="304"/>
    </row>
    <row r="321" spans="48:48" x14ac:dyDescent="0.2">
      <c r="AV321" s="304"/>
    </row>
    <row r="322" spans="48:48" x14ac:dyDescent="0.2">
      <c r="AV322" s="304"/>
    </row>
    <row r="323" spans="48:48" x14ac:dyDescent="0.2">
      <c r="AV323" s="304"/>
    </row>
    <row r="324" spans="48:48" x14ac:dyDescent="0.2">
      <c r="AV324" s="304"/>
    </row>
    <row r="325" spans="48:48" x14ac:dyDescent="0.2">
      <c r="AV325" s="304"/>
    </row>
    <row r="326" spans="48:48" x14ac:dyDescent="0.2">
      <c r="AV326" s="304"/>
    </row>
    <row r="327" spans="48:48" x14ac:dyDescent="0.2">
      <c r="AV327" s="304"/>
    </row>
    <row r="328" spans="48:48" x14ac:dyDescent="0.2">
      <c r="AV328" s="304"/>
    </row>
    <row r="329" spans="48:48" x14ac:dyDescent="0.2">
      <c r="AV329" s="304"/>
    </row>
    <row r="330" spans="48:48" x14ac:dyDescent="0.2">
      <c r="AV330" s="304"/>
    </row>
    <row r="331" spans="48:48" x14ac:dyDescent="0.2">
      <c r="AV331" s="304"/>
    </row>
    <row r="332" spans="48:48" x14ac:dyDescent="0.2">
      <c r="AV332" s="304"/>
    </row>
    <row r="333" spans="48:48" x14ac:dyDescent="0.2">
      <c r="AV333" s="304"/>
    </row>
    <row r="334" spans="48:48" x14ac:dyDescent="0.2">
      <c r="AV334" s="304"/>
    </row>
    <row r="335" spans="48:48" x14ac:dyDescent="0.2">
      <c r="AV335" s="304"/>
    </row>
    <row r="336" spans="48:48" x14ac:dyDescent="0.2">
      <c r="AV336" s="304"/>
    </row>
    <row r="337" spans="48:48" x14ac:dyDescent="0.2">
      <c r="AV337" s="304"/>
    </row>
    <row r="338" spans="48:48" x14ac:dyDescent="0.2">
      <c r="AV338" s="304"/>
    </row>
    <row r="339" spans="48:48" x14ac:dyDescent="0.2">
      <c r="AV339" s="304"/>
    </row>
    <row r="340" spans="48:48" x14ac:dyDescent="0.2">
      <c r="AV340" s="304"/>
    </row>
    <row r="341" spans="48:48" x14ac:dyDescent="0.2">
      <c r="AV341" s="304"/>
    </row>
    <row r="342" spans="48:48" x14ac:dyDescent="0.2">
      <c r="AV342" s="304"/>
    </row>
    <row r="343" spans="48:48" x14ac:dyDescent="0.2">
      <c r="AV343" s="304"/>
    </row>
    <row r="344" spans="48:48" x14ac:dyDescent="0.2">
      <c r="AV344" s="304"/>
    </row>
    <row r="345" spans="48:48" x14ac:dyDescent="0.2">
      <c r="AV345" s="304"/>
    </row>
    <row r="346" spans="48:48" x14ac:dyDescent="0.2">
      <c r="AV346" s="304"/>
    </row>
    <row r="347" spans="48:48" x14ac:dyDescent="0.2">
      <c r="AV347" s="304"/>
    </row>
    <row r="348" spans="48:48" x14ac:dyDescent="0.2">
      <c r="AV348" s="304"/>
    </row>
  </sheetData>
  <sheetProtection password="C493" sheet="1" scenarios="1" formatColumns="0" formatRows="0"/>
  <mergeCells count="20">
    <mergeCell ref="B1:AU1"/>
    <mergeCell ref="B4:J4"/>
    <mergeCell ref="B6:C6"/>
    <mergeCell ref="D6:M6"/>
    <mergeCell ref="AU9:AU10"/>
    <mergeCell ref="G9:G10"/>
    <mergeCell ref="G7:J7"/>
    <mergeCell ref="K7:M7"/>
    <mergeCell ref="B7:C7"/>
    <mergeCell ref="D7:F7"/>
    <mergeCell ref="B9:C10"/>
    <mergeCell ref="D9:D10"/>
    <mergeCell ref="E9:E10"/>
    <mergeCell ref="F9:F10"/>
    <mergeCell ref="B257:E257"/>
    <mergeCell ref="B258:E258"/>
    <mergeCell ref="AH9:AT9"/>
    <mergeCell ref="H9:T9"/>
    <mergeCell ref="U9:AG9"/>
    <mergeCell ref="B251:E251"/>
  </mergeCells>
  <conditionalFormatting sqref="AV11:AV250 AV252:AV258">
    <cfRule type="cellIs" dxfId="7" priority="2" operator="notEqual">
      <formula>0</formula>
    </cfRule>
  </conditionalFormatting>
  <conditionalFormatting sqref="AV251">
    <cfRule type="cellIs" dxfId="6"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pageSetUpPr fitToPage="1"/>
  </sheetPr>
  <dimension ref="B1:L114"/>
  <sheetViews>
    <sheetView showGridLines="0" topLeftCell="A29" zoomScaleNormal="100" workbookViewId="0">
      <selection activeCell="D44" sqref="D44"/>
    </sheetView>
  </sheetViews>
  <sheetFormatPr baseColWidth="10" defaultColWidth="11.42578125" defaultRowHeight="12.75" x14ac:dyDescent="0.25"/>
  <cols>
    <col min="1" max="1" width="2.7109375" style="50" customWidth="1"/>
    <col min="2" max="2" width="19.28515625" style="50" customWidth="1"/>
    <col min="3" max="11" width="10" style="50" customWidth="1"/>
    <col min="12" max="12" width="13.7109375" style="50" customWidth="1"/>
    <col min="13" max="16384" width="11.42578125" style="50"/>
  </cols>
  <sheetData>
    <row r="1" spans="2:12" ht="10.5" customHeight="1" x14ac:dyDescent="0.25"/>
    <row r="2" spans="2:12" s="192" customFormat="1" ht="15" customHeight="1" x14ac:dyDescent="0.15">
      <c r="B2" s="191" t="s">
        <v>49</v>
      </c>
      <c r="C2" s="191"/>
      <c r="D2" s="191"/>
      <c r="F2" s="193"/>
      <c r="G2" s="1578" t="s">
        <v>612</v>
      </c>
      <c r="H2" s="191"/>
    </row>
    <row r="3" spans="2:12" ht="15" customHeight="1" x14ac:dyDescent="0.25">
      <c r="B3" s="72"/>
      <c r="C3" s="72"/>
      <c r="D3" s="72"/>
      <c r="E3" s="72"/>
      <c r="F3" s="72"/>
    </row>
    <row r="4" spans="2:12" ht="15" customHeight="1" x14ac:dyDescent="0.25">
      <c r="B4" s="1666" t="s">
        <v>503</v>
      </c>
      <c r="C4" s="1666"/>
      <c r="D4" s="1666"/>
      <c r="E4" s="1666"/>
      <c r="F4" s="1666"/>
      <c r="G4" s="1666"/>
      <c r="H4" s="1666"/>
      <c r="I4" s="1666"/>
      <c r="J4" s="1666"/>
    </row>
    <row r="5" spans="2:12" ht="15" customHeight="1" x14ac:dyDescent="0.25"/>
    <row r="6" spans="2:12" ht="42" customHeight="1" x14ac:dyDescent="0.25">
      <c r="B6" s="1699" t="s">
        <v>267</v>
      </c>
      <c r="C6" s="1700"/>
      <c r="D6" s="1701"/>
      <c r="E6" s="1708" t="s">
        <v>642</v>
      </c>
      <c r="F6" s="1708"/>
      <c r="G6" s="1708"/>
      <c r="H6" s="1708"/>
      <c r="I6" s="1708"/>
      <c r="J6" s="1708"/>
      <c r="K6" s="1708"/>
      <c r="L6" s="1708"/>
    </row>
    <row r="7" spans="2:12" ht="30" customHeight="1" x14ac:dyDescent="0.25">
      <c r="B7" s="1699" t="s">
        <v>269</v>
      </c>
      <c r="C7" s="1700"/>
      <c r="D7" s="1701"/>
      <c r="E7" s="1671" t="s">
        <v>643</v>
      </c>
      <c r="F7" s="1671"/>
      <c r="G7" s="1671"/>
      <c r="H7" s="1671"/>
      <c r="I7" s="1671"/>
      <c r="J7" s="1218" t="s">
        <v>283</v>
      </c>
      <c r="K7" s="1683"/>
      <c r="L7" s="1684"/>
    </row>
    <row r="8" spans="2:12" s="4" customFormat="1" ht="6.75" customHeight="1" x14ac:dyDescent="0.25">
      <c r="B8" s="171"/>
      <c r="C8" s="171"/>
      <c r="D8" s="171"/>
      <c r="E8" s="172"/>
      <c r="G8" s="172"/>
      <c r="H8" s="173"/>
      <c r="J8" s="173"/>
      <c r="K8" s="174"/>
    </row>
    <row r="9" spans="2:12" s="4" customFormat="1" ht="15" customHeight="1" x14ac:dyDescent="0.25">
      <c r="B9" s="170"/>
      <c r="C9" s="170"/>
      <c r="D9" s="171"/>
      <c r="E9" s="172"/>
      <c r="G9" s="172"/>
      <c r="H9" s="173"/>
      <c r="J9" s="173"/>
      <c r="K9" s="174"/>
    </row>
    <row r="10" spans="2:12" ht="51" customHeight="1" x14ac:dyDescent="0.25">
      <c r="B10" s="1682" t="s">
        <v>48</v>
      </c>
      <c r="C10" s="1682"/>
      <c r="D10" s="1682"/>
      <c r="E10" s="1682" t="s">
        <v>562</v>
      </c>
      <c r="F10" s="1682"/>
      <c r="G10" s="1560" t="s">
        <v>563</v>
      </c>
      <c r="H10" s="1682" t="s">
        <v>561</v>
      </c>
      <c r="I10" s="1682"/>
      <c r="J10" s="1682" t="s">
        <v>560</v>
      </c>
      <c r="K10" s="1682"/>
      <c r="L10" s="1571" t="s">
        <v>565</v>
      </c>
    </row>
    <row r="11" spans="2:12" ht="15" customHeight="1" x14ac:dyDescent="0.25">
      <c r="B11" s="1682" t="s">
        <v>553</v>
      </c>
      <c r="C11" s="1682"/>
      <c r="D11" s="1682"/>
      <c r="E11" s="1698">
        <f>+'FORMATO COSTEO C6'!H101</f>
        <v>293187.96000000002</v>
      </c>
      <c r="F11" s="1698"/>
      <c r="G11" s="1177">
        <f t="shared" ref="G11:G18" si="0">E11/E$18</f>
        <v>0.91825560851088783</v>
      </c>
      <c r="H11" s="1682"/>
      <c r="I11" s="1682"/>
      <c r="J11" s="1682"/>
      <c r="K11" s="1682"/>
      <c r="L11" s="1571"/>
    </row>
    <row r="12" spans="2:12" ht="12.75" customHeight="1" x14ac:dyDescent="0.25">
      <c r="B12" s="1680" t="s">
        <v>268</v>
      </c>
      <c r="C12" s="1680"/>
      <c r="D12" s="1680"/>
      <c r="E12" s="1698">
        <f>+'FORMATO COSTEO C6'!I101</f>
        <v>2500</v>
      </c>
      <c r="F12" s="1698"/>
      <c r="G12" s="1177">
        <f t="shared" si="0"/>
        <v>7.8299225564283717E-3</v>
      </c>
      <c r="H12" s="1698">
        <f>'PRESUPUESTO ANALITICO'!J218</f>
        <v>0</v>
      </c>
      <c r="I12" s="1698"/>
      <c r="J12" s="1698">
        <f>'PRESUPUESTO ANALITICO'!I218</f>
        <v>0</v>
      </c>
      <c r="K12" s="1698"/>
      <c r="L12" s="1572">
        <f t="shared" ref="L12:L18" si="1">J12/E$11</f>
        <v>0</v>
      </c>
    </row>
    <row r="13" spans="2:12" ht="12.75" customHeight="1" x14ac:dyDescent="0.25">
      <c r="B13" s="1680" t="s">
        <v>554</v>
      </c>
      <c r="C13" s="1680"/>
      <c r="D13" s="1680"/>
      <c r="E13" s="1698">
        <f>+'FORMATO COSTEO C6'!L101</f>
        <v>23100</v>
      </c>
      <c r="F13" s="1698"/>
      <c r="G13" s="1177">
        <f t="shared" si="0"/>
        <v>7.2348484421398157E-2</v>
      </c>
      <c r="H13" s="1698">
        <f>'PRESUPUESTO ANALITICO'!M218</f>
        <v>200</v>
      </c>
      <c r="I13" s="1698"/>
      <c r="J13" s="1698">
        <f>'PRESUPUESTO ANALITICO'!L218</f>
        <v>22900</v>
      </c>
      <c r="K13" s="1698"/>
      <c r="L13" s="1572">
        <f t="shared" si="1"/>
        <v>7.8106890883240909E-2</v>
      </c>
    </row>
    <row r="14" spans="2:12" ht="12.75" customHeight="1" x14ac:dyDescent="0.25">
      <c r="B14" s="1680" t="s">
        <v>555</v>
      </c>
      <c r="C14" s="1680"/>
      <c r="D14" s="1680"/>
      <c r="E14" s="1698">
        <f>+'FORMATO COSTEO C6'!O101</f>
        <v>500</v>
      </c>
      <c r="F14" s="1698"/>
      <c r="G14" s="1177">
        <f t="shared" si="0"/>
        <v>1.5659845112856745E-3</v>
      </c>
      <c r="H14" s="1698">
        <f>'PRESUPUESTO ANALITICO'!P218</f>
        <v>0</v>
      </c>
      <c r="I14" s="1698"/>
      <c r="J14" s="1698">
        <f>'PRESUPUESTO ANALITICO'!O218</f>
        <v>500</v>
      </c>
      <c r="K14" s="1698"/>
      <c r="L14" s="1572">
        <f t="shared" si="1"/>
        <v>1.7053906306384477E-3</v>
      </c>
    </row>
    <row r="15" spans="2:12" ht="12.75" customHeight="1" x14ac:dyDescent="0.25">
      <c r="B15" s="1680" t="s">
        <v>556</v>
      </c>
      <c r="C15" s="1680"/>
      <c r="D15" s="1680"/>
      <c r="E15" s="1698">
        <f>+'FORMATO COSTEO C6'!R101</f>
        <v>0</v>
      </c>
      <c r="F15" s="1698"/>
      <c r="G15" s="1177">
        <f t="shared" si="0"/>
        <v>0</v>
      </c>
      <c r="H15" s="1698">
        <f>'PRESUPUESTO ANALITICO'!S218</f>
        <v>0</v>
      </c>
      <c r="I15" s="1698"/>
      <c r="J15" s="1698">
        <f>'PRESUPUESTO ANALITICO'!R218</f>
        <v>0</v>
      </c>
      <c r="K15" s="1698"/>
      <c r="L15" s="1572">
        <f t="shared" si="1"/>
        <v>0</v>
      </c>
    </row>
    <row r="16" spans="2:12" ht="12.75" customHeight="1" x14ac:dyDescent="0.25">
      <c r="B16" s="1680" t="s">
        <v>557</v>
      </c>
      <c r="C16" s="1680"/>
      <c r="D16" s="1680"/>
      <c r="E16" s="1698">
        <f>+'FORMATO COSTEO C6'!U101</f>
        <v>0</v>
      </c>
      <c r="F16" s="1698"/>
      <c r="G16" s="1177">
        <f t="shared" si="0"/>
        <v>0</v>
      </c>
      <c r="H16" s="1698">
        <f>'PRESUPUESTO ANALITICO'!V218</f>
        <v>0</v>
      </c>
      <c r="I16" s="1698"/>
      <c r="J16" s="1698">
        <f>'PRESUPUESTO ANALITICO'!U218</f>
        <v>0</v>
      </c>
      <c r="K16" s="1698"/>
      <c r="L16" s="1572">
        <f t="shared" si="1"/>
        <v>0</v>
      </c>
    </row>
    <row r="17" spans="2:12" x14ac:dyDescent="0.25">
      <c r="B17" s="1681" t="s">
        <v>558</v>
      </c>
      <c r="C17" s="1681"/>
      <c r="D17" s="1681"/>
      <c r="E17" s="1698">
        <f>+'FORMATO COSTEO C6'!X101</f>
        <v>0</v>
      </c>
      <c r="F17" s="1698"/>
      <c r="G17" s="1177">
        <f t="shared" si="0"/>
        <v>0</v>
      </c>
      <c r="H17" s="1698">
        <f>'PRESUPUESTO ANALITICO'!Y218</f>
        <v>0</v>
      </c>
      <c r="I17" s="1698"/>
      <c r="J17" s="1698">
        <f>'PRESUPUESTO ANALITICO'!X218</f>
        <v>0</v>
      </c>
      <c r="K17" s="1698"/>
      <c r="L17" s="1572">
        <f t="shared" si="1"/>
        <v>0</v>
      </c>
    </row>
    <row r="18" spans="2:12" ht="15" customHeight="1" x14ac:dyDescent="0.25">
      <c r="B18" s="1682" t="s">
        <v>504</v>
      </c>
      <c r="C18" s="1682"/>
      <c r="D18" s="1682"/>
      <c r="E18" s="1702">
        <f>SUM(E11:E17)</f>
        <v>319287.96000000002</v>
      </c>
      <c r="F18" s="1702"/>
      <c r="G18" s="1178">
        <f t="shared" si="0"/>
        <v>1</v>
      </c>
      <c r="H18" s="1702">
        <f>SUM(H11:H17)</f>
        <v>200</v>
      </c>
      <c r="I18" s="1702"/>
      <c r="J18" s="1702">
        <f>SUM(J11:J17)</f>
        <v>23400</v>
      </c>
      <c r="K18" s="1702"/>
      <c r="L18" s="1573">
        <f t="shared" si="1"/>
        <v>7.9812281513879355E-2</v>
      </c>
    </row>
    <row r="19" spans="2:12" ht="3" customHeight="1" x14ac:dyDescent="0.25">
      <c r="B19" s="171"/>
      <c r="C19" s="171"/>
      <c r="D19" s="171"/>
      <c r="E19" s="171"/>
      <c r="G19" s="171"/>
      <c r="H19" s="171"/>
      <c r="J19" s="171"/>
    </row>
    <row r="20" spans="2:12" s="71" customFormat="1" ht="15" customHeight="1" x14ac:dyDescent="0.25">
      <c r="B20" s="171" t="s">
        <v>506</v>
      </c>
      <c r="C20" s="171"/>
      <c r="D20" s="171"/>
      <c r="E20" s="171"/>
      <c r="G20" s="171"/>
      <c r="H20" s="171"/>
      <c r="J20" s="171"/>
    </row>
    <row r="21" spans="2:12" ht="15" customHeight="1" x14ac:dyDescent="0.25">
      <c r="B21" s="1682" t="s">
        <v>270</v>
      </c>
      <c r="C21" s="1682"/>
      <c r="D21" s="1682"/>
      <c r="E21" s="1682"/>
      <c r="F21" s="1682"/>
      <c r="G21" s="1682"/>
      <c r="H21" s="1682"/>
      <c r="I21" s="1682"/>
      <c r="J21" s="1682"/>
      <c r="K21" s="1703">
        <f>+E11/K24*3*0.5</f>
        <v>31400.705809859151</v>
      </c>
      <c r="L21" s="1703"/>
    </row>
    <row r="22" spans="2:12" ht="3" customHeight="1" x14ac:dyDescent="0.25">
      <c r="B22" s="171"/>
      <c r="C22" s="171"/>
      <c r="D22" s="171"/>
      <c r="E22" s="171"/>
      <c r="G22" s="171"/>
      <c r="H22" s="171"/>
      <c r="J22" s="171"/>
      <c r="K22" s="740"/>
    </row>
    <row r="23" spans="2:12" ht="14.25" customHeight="1" x14ac:dyDescent="0.25">
      <c r="B23" s="222" t="s">
        <v>505</v>
      </c>
      <c r="C23" s="222"/>
      <c r="D23" s="202"/>
      <c r="E23" s="106"/>
      <c r="G23" s="106"/>
      <c r="H23" s="106"/>
      <c r="J23" s="106"/>
      <c r="K23" s="106"/>
    </row>
    <row r="24" spans="2:12" ht="23.25" customHeight="1" x14ac:dyDescent="0.25">
      <c r="B24" s="1570" t="s">
        <v>522</v>
      </c>
      <c r="C24" s="1705">
        <v>42675</v>
      </c>
      <c r="D24" s="1705"/>
      <c r="E24" s="1559" t="s">
        <v>523</v>
      </c>
      <c r="F24" s="1706">
        <v>43100</v>
      </c>
      <c r="G24" s="1706"/>
      <c r="H24" s="1670" t="s">
        <v>271</v>
      </c>
      <c r="I24" s="1670"/>
      <c r="J24" s="1670"/>
      <c r="K24" s="1704">
        <f>(+F24-C24+1)/365*12</f>
        <v>14.005479452054796</v>
      </c>
      <c r="L24" s="1704"/>
    </row>
    <row r="25" spans="2:12" s="71" customFormat="1" ht="4.5" customHeight="1" x14ac:dyDescent="0.25">
      <c r="B25" s="105"/>
      <c r="C25" s="105"/>
      <c r="D25" s="105"/>
      <c r="E25" s="107"/>
      <c r="G25" s="105"/>
      <c r="H25" s="105"/>
      <c r="J25" s="1558"/>
      <c r="K25" s="107"/>
    </row>
    <row r="26" spans="2:12" ht="15" customHeight="1" x14ac:dyDescent="0.25">
      <c r="B26" s="222" t="s">
        <v>274</v>
      </c>
      <c r="C26" s="222"/>
      <c r="D26" s="222"/>
      <c r="E26" s="222"/>
      <c r="G26" s="222"/>
      <c r="H26" s="1557"/>
      <c r="L26" s="1216"/>
    </row>
    <row r="27" spans="2:12" ht="15" customHeight="1" x14ac:dyDescent="0.25">
      <c r="B27" s="1217" t="s">
        <v>278</v>
      </c>
      <c r="C27" s="1670" t="s">
        <v>275</v>
      </c>
      <c r="D27" s="1670"/>
      <c r="E27" s="1677" t="s">
        <v>276</v>
      </c>
      <c r="F27" s="1678"/>
      <c r="G27" s="1678"/>
      <c r="H27" s="1679"/>
      <c r="I27" s="1677" t="s">
        <v>277</v>
      </c>
      <c r="J27" s="1678"/>
      <c r="K27" s="1678"/>
      <c r="L27" s="1679"/>
    </row>
    <row r="28" spans="2:12" ht="15" customHeight="1" x14ac:dyDescent="0.25">
      <c r="B28" s="1612" t="s">
        <v>644</v>
      </c>
      <c r="C28" s="1671" t="s">
        <v>648</v>
      </c>
      <c r="D28" s="1671"/>
      <c r="E28" s="1674" t="s">
        <v>649</v>
      </c>
      <c r="F28" s="1675"/>
      <c r="G28" s="1675"/>
      <c r="H28" s="1676"/>
      <c r="I28" s="1674" t="s">
        <v>649</v>
      </c>
      <c r="J28" s="1675"/>
      <c r="K28" s="1675"/>
      <c r="L28" s="1676"/>
    </row>
    <row r="29" spans="2:12" ht="15" customHeight="1" x14ac:dyDescent="0.25">
      <c r="B29" s="1613" t="s">
        <v>645</v>
      </c>
      <c r="C29" s="1671"/>
      <c r="D29" s="1671"/>
      <c r="E29" s="1674" t="s">
        <v>649</v>
      </c>
      <c r="F29" s="1675"/>
      <c r="G29" s="1675"/>
      <c r="H29" s="1676"/>
      <c r="I29" s="1674" t="s">
        <v>650</v>
      </c>
      <c r="J29" s="1675"/>
      <c r="K29" s="1675"/>
      <c r="L29" s="1676"/>
    </row>
    <row r="30" spans="2:12" ht="15" customHeight="1" x14ac:dyDescent="0.25">
      <c r="B30" s="1613" t="s">
        <v>646</v>
      </c>
      <c r="C30" s="1671"/>
      <c r="D30" s="1671"/>
      <c r="E30" s="1674" t="s">
        <v>649</v>
      </c>
      <c r="F30" s="1675"/>
      <c r="G30" s="1675"/>
      <c r="H30" s="1676"/>
      <c r="I30" s="1674" t="s">
        <v>651</v>
      </c>
      <c r="J30" s="1675"/>
      <c r="K30" s="1675"/>
      <c r="L30" s="1676"/>
    </row>
    <row r="31" spans="2:12" ht="15" customHeight="1" x14ac:dyDescent="0.25">
      <c r="B31" s="1614" t="s">
        <v>647</v>
      </c>
      <c r="C31" s="1671"/>
      <c r="D31" s="1671"/>
      <c r="E31" s="1674" t="s">
        <v>649</v>
      </c>
      <c r="F31" s="1675"/>
      <c r="G31" s="1675"/>
      <c r="H31" s="1676"/>
      <c r="I31" s="1674" t="s">
        <v>652</v>
      </c>
      <c r="J31" s="1675"/>
      <c r="K31" s="1675"/>
      <c r="L31" s="1676"/>
    </row>
    <row r="32" spans="2:12" ht="4.5" customHeight="1" x14ac:dyDescent="0.25">
      <c r="B32" s="1181"/>
      <c r="C32" s="1181"/>
      <c r="D32" s="798"/>
      <c r="E32" s="1181"/>
      <c r="F32" s="1181"/>
      <c r="G32" s="798"/>
      <c r="H32" s="798"/>
      <c r="I32" s="798"/>
      <c r="J32" s="1216"/>
    </row>
    <row r="33" spans="2:12" ht="15" customHeight="1" thickBot="1" x14ac:dyDescent="0.3">
      <c r="B33" s="1685" t="s">
        <v>272</v>
      </c>
      <c r="C33" s="1685"/>
      <c r="D33" s="1685"/>
      <c r="E33" s="1685"/>
      <c r="F33" s="1685"/>
      <c r="G33" s="1685"/>
      <c r="H33" s="1685"/>
      <c r="I33" s="1685"/>
      <c r="J33" s="1216"/>
    </row>
    <row r="34" spans="2:12" ht="66.75" customHeight="1" x14ac:dyDescent="0.25">
      <c r="B34" s="1668" t="s">
        <v>614</v>
      </c>
      <c r="C34" s="1673" t="s">
        <v>273</v>
      </c>
      <c r="D34" s="1695"/>
      <c r="E34" s="1695"/>
      <c r="F34" s="1695"/>
      <c r="G34" s="1695"/>
      <c r="H34" s="1696"/>
      <c r="I34" s="1672" t="s">
        <v>609</v>
      </c>
      <c r="J34" s="1673"/>
      <c r="K34" s="1672" t="s">
        <v>610</v>
      </c>
      <c r="L34" s="1707"/>
    </row>
    <row r="35" spans="2:12" ht="57.75" x14ac:dyDescent="0.25">
      <c r="B35" s="1669"/>
      <c r="C35" s="1574" t="s">
        <v>559</v>
      </c>
      <c r="D35" s="1574" t="s">
        <v>521</v>
      </c>
      <c r="E35" s="1574" t="s">
        <v>605</v>
      </c>
      <c r="F35" s="1574" t="s">
        <v>606</v>
      </c>
      <c r="G35" s="1574" t="s">
        <v>607</v>
      </c>
      <c r="H35" s="1574" t="s">
        <v>608</v>
      </c>
      <c r="I35" s="1575" t="s">
        <v>570</v>
      </c>
      <c r="J35" s="1576" t="s">
        <v>571</v>
      </c>
      <c r="K35" s="1575" t="s">
        <v>570</v>
      </c>
      <c r="L35" s="1577" t="s">
        <v>571</v>
      </c>
    </row>
    <row r="36" spans="2:12" ht="27.75" customHeight="1" x14ac:dyDescent="0.25">
      <c r="B36" s="1566" t="s">
        <v>615</v>
      </c>
      <c r="C36" s="1579">
        <v>180</v>
      </c>
      <c r="D36" s="1580">
        <v>100</v>
      </c>
      <c r="E36" s="1581">
        <v>100</v>
      </c>
      <c r="F36" s="1581">
        <v>90</v>
      </c>
      <c r="G36" s="1582">
        <v>45</v>
      </c>
      <c r="H36" s="1582">
        <v>20</v>
      </c>
      <c r="I36" s="1583">
        <v>0</v>
      </c>
      <c r="J36" s="1584">
        <v>850</v>
      </c>
      <c r="K36" s="1583">
        <v>0</v>
      </c>
      <c r="L36" s="1585">
        <v>1</v>
      </c>
    </row>
    <row r="37" spans="2:12" ht="24" customHeight="1" thickBot="1" x14ac:dyDescent="0.3">
      <c r="B37" s="1567" t="s">
        <v>616</v>
      </c>
      <c r="C37" s="1586">
        <v>216</v>
      </c>
      <c r="D37" s="1587">
        <v>120</v>
      </c>
      <c r="E37" s="1581">
        <v>120</v>
      </c>
      <c r="F37" s="1581">
        <v>108</v>
      </c>
      <c r="G37" s="1582">
        <v>54</v>
      </c>
      <c r="H37" s="1588">
        <v>30</v>
      </c>
      <c r="I37" s="1589">
        <v>1500</v>
      </c>
      <c r="J37" s="1584">
        <v>2000</v>
      </c>
      <c r="K37" s="1589">
        <v>1</v>
      </c>
      <c r="L37" s="1585">
        <v>2</v>
      </c>
    </row>
    <row r="38" spans="2:12" ht="24" hidden="1" customHeight="1" x14ac:dyDescent="0.25">
      <c r="B38" s="1567"/>
      <c r="C38" s="1586"/>
      <c r="D38" s="1587"/>
      <c r="E38" s="1582"/>
      <c r="F38" s="1582"/>
      <c r="G38" s="1582"/>
      <c r="H38" s="1588"/>
      <c r="I38" s="1589"/>
      <c r="J38" s="1584"/>
      <c r="K38" s="1589"/>
      <c r="L38" s="1585"/>
    </row>
    <row r="39" spans="2:12" ht="24" hidden="1" customHeight="1" x14ac:dyDescent="0.25">
      <c r="B39" s="1567"/>
      <c r="C39" s="1586"/>
      <c r="D39" s="1587"/>
      <c r="E39" s="1582"/>
      <c r="F39" s="1582"/>
      <c r="G39" s="1582"/>
      <c r="H39" s="1588"/>
      <c r="I39" s="1589"/>
      <c r="J39" s="1584"/>
      <c r="K39" s="1589"/>
      <c r="L39" s="1585"/>
    </row>
    <row r="40" spans="2:12" ht="24" hidden="1" customHeight="1" x14ac:dyDescent="0.25">
      <c r="B40" s="1567"/>
      <c r="C40" s="1586"/>
      <c r="D40" s="1587"/>
      <c r="E40" s="1582"/>
      <c r="F40" s="1582"/>
      <c r="G40" s="1582"/>
      <c r="H40" s="1588"/>
      <c r="I40" s="1589"/>
      <c r="J40" s="1584"/>
      <c r="K40" s="1589"/>
      <c r="L40" s="1585"/>
    </row>
    <row r="41" spans="2:12" ht="24" hidden="1" customHeight="1" x14ac:dyDescent="0.25">
      <c r="B41" s="1567"/>
      <c r="C41" s="1586"/>
      <c r="D41" s="1587"/>
      <c r="E41" s="1582"/>
      <c r="F41" s="1582"/>
      <c r="G41" s="1582"/>
      <c r="H41" s="1588"/>
      <c r="I41" s="1589"/>
      <c r="J41" s="1584"/>
      <c r="K41" s="1589"/>
      <c r="L41" s="1585"/>
    </row>
    <row r="42" spans="2:12" ht="24" hidden="1" customHeight="1" x14ac:dyDescent="0.25">
      <c r="B42" s="1567"/>
      <c r="C42" s="1586"/>
      <c r="D42" s="1587"/>
      <c r="E42" s="1582"/>
      <c r="F42" s="1582"/>
      <c r="G42" s="1582"/>
      <c r="H42" s="1588"/>
      <c r="I42" s="1589"/>
      <c r="J42" s="1584"/>
      <c r="K42" s="1589"/>
      <c r="L42" s="1585"/>
    </row>
    <row r="43" spans="2:12" ht="24" hidden="1" customHeight="1" thickBot="1" x14ac:dyDescent="0.3">
      <c r="B43" s="1568"/>
      <c r="C43" s="1590"/>
      <c r="D43" s="1591"/>
      <c r="E43" s="1592"/>
      <c r="F43" s="1592"/>
      <c r="G43" s="1591"/>
      <c r="H43" s="1591"/>
      <c r="I43" s="1593"/>
      <c r="J43" s="1594"/>
      <c r="K43" s="1593"/>
      <c r="L43" s="1595"/>
    </row>
    <row r="44" spans="2:12" ht="24" customHeight="1" thickBot="1" x14ac:dyDescent="0.3">
      <c r="B44" s="1569" t="s">
        <v>611</v>
      </c>
      <c r="C44" s="1562">
        <v>396</v>
      </c>
      <c r="D44" s="1562">
        <v>220</v>
      </c>
      <c r="E44" s="1562">
        <v>220</v>
      </c>
      <c r="F44" s="1562">
        <v>198</v>
      </c>
      <c r="G44" s="1563">
        <v>99</v>
      </c>
      <c r="H44" s="1563">
        <v>50</v>
      </c>
      <c r="I44" s="1564">
        <f>+((I36*$G36)+(I37*$G37))/99</f>
        <v>818.18181818181813</v>
      </c>
      <c r="J44" s="1564">
        <f>+((J36*$G36)+(J37*$G37))/99</f>
        <v>1477.2727272727273</v>
      </c>
      <c r="K44" s="1564">
        <f>+K37*G37</f>
        <v>54</v>
      </c>
      <c r="L44" s="1565">
        <f>+(L36*G36)+(L37*G37)</f>
        <v>153</v>
      </c>
    </row>
    <row r="45" spans="2:12" ht="15" customHeight="1" x14ac:dyDescent="0.25">
      <c r="B45" s="875"/>
      <c r="C45" s="1180"/>
      <c r="D45" s="875"/>
      <c r="E45" s="876"/>
      <c r="F45" s="798"/>
      <c r="G45" s="109"/>
      <c r="H45" s="109"/>
      <c r="I45" s="109"/>
    </row>
    <row r="46" spans="2:12" ht="15" customHeight="1" x14ac:dyDescent="0.25">
      <c r="B46" s="875"/>
      <c r="C46" s="1180"/>
      <c r="D46" s="875"/>
      <c r="E46" s="876"/>
      <c r="F46" s="798"/>
      <c r="G46" s="109"/>
      <c r="H46" s="109"/>
      <c r="I46" s="109"/>
    </row>
    <row r="47" spans="2:12" ht="15" customHeight="1" x14ac:dyDescent="0.25">
      <c r="B47" s="1686"/>
      <c r="C47" s="1686"/>
      <c r="D47" s="1686"/>
      <c r="E47" s="1686"/>
      <c r="F47" s="798"/>
      <c r="G47" s="1687"/>
      <c r="H47" s="1687"/>
      <c r="I47" s="1687"/>
    </row>
    <row r="48" spans="2:12" ht="15" customHeight="1" x14ac:dyDescent="0.25">
      <c r="B48" s="71"/>
      <c r="C48" s="71"/>
      <c r="D48" s="71"/>
      <c r="E48" s="71"/>
      <c r="F48" s="71"/>
      <c r="G48" s="71"/>
      <c r="H48" s="71"/>
      <c r="I48" s="71"/>
    </row>
    <row r="49" spans="2:9" ht="15" customHeight="1" x14ac:dyDescent="0.25"/>
    <row r="50" spans="2:9" ht="15" customHeight="1" x14ac:dyDescent="0.25">
      <c r="B50" s="108"/>
      <c r="C50" s="108"/>
      <c r="D50" s="108"/>
      <c r="E50" s="108"/>
      <c r="F50" s="108"/>
      <c r="G50" s="108"/>
      <c r="H50" s="108"/>
      <c r="I50" s="108"/>
    </row>
    <row r="51" spans="2:9" ht="15" hidden="1" customHeight="1" x14ac:dyDescent="0.25">
      <c r="B51" s="1667" t="s">
        <v>572</v>
      </c>
      <c r="C51" s="1667"/>
      <c r="D51" s="1667"/>
      <c r="E51" s="1667"/>
      <c r="F51" s="1667"/>
      <c r="G51" s="1667"/>
      <c r="H51" s="1667"/>
      <c r="I51" s="1667"/>
    </row>
    <row r="52" spans="2:9" ht="15" hidden="1" customHeight="1" x14ac:dyDescent="0.25">
      <c r="B52" s="1219"/>
      <c r="C52" s="1219"/>
      <c r="D52" s="1219"/>
      <c r="E52" s="1219"/>
      <c r="F52" s="326"/>
      <c r="G52" s="326"/>
      <c r="H52" s="326"/>
      <c r="I52" s="326"/>
    </row>
    <row r="53" spans="2:9" ht="15" hidden="1" x14ac:dyDescent="0.25">
      <c r="B53" s="1656" t="s">
        <v>573</v>
      </c>
      <c r="C53" s="1656"/>
      <c r="D53" s="1656"/>
      <c r="E53" s="1656"/>
      <c r="F53" s="1656"/>
      <c r="G53" s="1656"/>
      <c r="H53" s="1656"/>
      <c r="I53" s="1656"/>
    </row>
    <row r="54" spans="2:9" ht="15" hidden="1" customHeight="1" x14ac:dyDescent="0.25">
      <c r="B54" s="1660" t="s">
        <v>574</v>
      </c>
      <c r="C54" s="1661"/>
      <c r="D54" s="1661"/>
      <c r="E54" s="1662"/>
      <c r="F54" s="1657" t="s">
        <v>584</v>
      </c>
      <c r="G54" s="1658"/>
      <c r="H54" s="1658"/>
      <c r="I54" s="1659"/>
    </row>
    <row r="55" spans="2:9" ht="15" hidden="1" x14ac:dyDescent="0.25">
      <c r="B55" s="1660" t="s">
        <v>575</v>
      </c>
      <c r="C55" s="1661"/>
      <c r="D55" s="1661"/>
      <c r="E55" s="1662"/>
      <c r="F55" s="1657" t="s">
        <v>585</v>
      </c>
      <c r="G55" s="1658"/>
      <c r="H55" s="1658"/>
      <c r="I55" s="1659"/>
    </row>
    <row r="56" spans="2:9" ht="30.75" hidden="1" customHeight="1" x14ac:dyDescent="0.25">
      <c r="B56" s="1660" t="s">
        <v>576</v>
      </c>
      <c r="C56" s="1661"/>
      <c r="D56" s="1661"/>
      <c r="E56" s="1662"/>
      <c r="F56" s="1657" t="s">
        <v>613</v>
      </c>
      <c r="G56" s="1658"/>
      <c r="H56" s="1658"/>
      <c r="I56" s="1659"/>
    </row>
    <row r="57" spans="2:9" ht="15" hidden="1" customHeight="1" x14ac:dyDescent="0.25">
      <c r="B57" s="1660" t="s">
        <v>577</v>
      </c>
      <c r="C57" s="1661"/>
      <c r="D57" s="1661"/>
      <c r="E57" s="1662"/>
      <c r="F57" s="1657">
        <f>K7</f>
        <v>0</v>
      </c>
      <c r="G57" s="1658"/>
      <c r="H57" s="1658"/>
      <c r="I57" s="1659"/>
    </row>
    <row r="58" spans="2:9" ht="15" hidden="1" customHeight="1" x14ac:dyDescent="0.25">
      <c r="B58" s="1660" t="s">
        <v>578</v>
      </c>
      <c r="C58" s="1661"/>
      <c r="D58" s="1661"/>
      <c r="E58" s="1662"/>
      <c r="F58" s="1657" t="str">
        <f>B12</f>
        <v>INSTITUCIÓN EJECUTORA</v>
      </c>
      <c r="G58" s="1658"/>
      <c r="H58" s="1658"/>
      <c r="I58" s="1659"/>
    </row>
    <row r="59" spans="2:9" ht="15" hidden="1" customHeight="1" x14ac:dyDescent="0.25">
      <c r="B59" s="1660" t="s">
        <v>579</v>
      </c>
      <c r="C59" s="1661"/>
      <c r="D59" s="1661"/>
      <c r="E59" s="1662"/>
      <c r="F59" s="1220">
        <f>K24</f>
        <v>14.005479452054796</v>
      </c>
      <c r="G59" s="1658" t="s">
        <v>586</v>
      </c>
      <c r="H59" s="1658"/>
      <c r="I59" s="1659"/>
    </row>
    <row r="60" spans="2:9" ht="15" hidden="1" customHeight="1" x14ac:dyDescent="0.25">
      <c r="B60" s="1660" t="s">
        <v>580</v>
      </c>
      <c r="C60" s="1661"/>
      <c r="D60" s="1661"/>
      <c r="E60" s="1662"/>
      <c r="F60" s="1697">
        <f>C24</f>
        <v>42675</v>
      </c>
      <c r="G60" s="1658"/>
      <c r="H60" s="1658"/>
      <c r="I60" s="1659"/>
    </row>
    <row r="61" spans="2:9" ht="15" hidden="1" customHeight="1" x14ac:dyDescent="0.25">
      <c r="B61" s="1660" t="s">
        <v>581</v>
      </c>
      <c r="C61" s="1661"/>
      <c r="D61" s="1661"/>
      <c r="E61" s="1662"/>
      <c r="F61" s="1697">
        <f>F24</f>
        <v>43100</v>
      </c>
      <c r="G61" s="1658"/>
      <c r="H61" s="1658"/>
      <c r="I61" s="1659"/>
    </row>
    <row r="62" spans="2:9" ht="15" hidden="1" customHeight="1" x14ac:dyDescent="0.25">
      <c r="B62" s="1660" t="s">
        <v>582</v>
      </c>
      <c r="C62" s="1661"/>
      <c r="D62" s="1661"/>
      <c r="E62" s="1662"/>
      <c r="F62" s="1657" t="s">
        <v>587</v>
      </c>
      <c r="G62" s="1658"/>
      <c r="H62" s="1658"/>
      <c r="I62" s="1659"/>
    </row>
    <row r="63" spans="2:9" ht="15" hidden="1" customHeight="1" x14ac:dyDescent="0.25">
      <c r="B63" s="1660" t="s">
        <v>583</v>
      </c>
      <c r="C63" s="1661"/>
      <c r="D63" s="1661"/>
      <c r="E63" s="1662"/>
      <c r="F63" s="1657">
        <f>H44</f>
        <v>50</v>
      </c>
      <c r="G63" s="1658"/>
      <c r="H63" s="1658"/>
      <c r="I63" s="1659"/>
    </row>
    <row r="64" spans="2:9" ht="15" hidden="1" customHeight="1" x14ac:dyDescent="0.25">
      <c r="B64" s="1688" t="s">
        <v>588</v>
      </c>
      <c r="C64" s="1689"/>
      <c r="D64" s="1694" t="s">
        <v>589</v>
      </c>
      <c r="E64" s="1694"/>
      <c r="F64" s="1657" t="str">
        <f>C28</f>
        <v>Cusco</v>
      </c>
      <c r="G64" s="1658"/>
      <c r="H64" s="1658"/>
      <c r="I64" s="1659"/>
    </row>
    <row r="65" spans="2:11" ht="26.25" hidden="1" customHeight="1" x14ac:dyDescent="0.25">
      <c r="B65" s="1690"/>
      <c r="C65" s="1691"/>
      <c r="D65" s="1694" t="s">
        <v>590</v>
      </c>
      <c r="E65" s="1694"/>
      <c r="F65" s="1657" t="str">
        <f>CONCATENATE(E28," ", E29," ",E30," ",E31)</f>
        <v>Calca Calca Calca Calca</v>
      </c>
      <c r="G65" s="1658"/>
      <c r="H65" s="1658"/>
      <c r="I65" s="1659"/>
    </row>
    <row r="66" spans="2:11" ht="51.75" hidden="1" customHeight="1" x14ac:dyDescent="0.25">
      <c r="B66" s="1692"/>
      <c r="C66" s="1693"/>
      <c r="D66" s="1694" t="s">
        <v>591</v>
      </c>
      <c r="E66" s="1694"/>
      <c r="F66" s="1657" t="str">
        <f>CONCATENATE(I28," ", I29," ",I30," ",I31)</f>
        <v>Calca Coya Lamay Pisac / Taray</v>
      </c>
      <c r="G66" s="1658"/>
      <c r="H66" s="1658"/>
      <c r="I66" s="1659"/>
    </row>
    <row r="67" spans="2:11" ht="15" hidden="1" customHeight="1" x14ac:dyDescent="0.25">
      <c r="B67" s="1656" t="s">
        <v>573</v>
      </c>
      <c r="C67" s="1656"/>
      <c r="D67" s="1656"/>
      <c r="E67" s="1656"/>
      <c r="F67" s="1656"/>
      <c r="G67" s="1656"/>
      <c r="H67" s="1656"/>
      <c r="I67" s="1656"/>
    </row>
    <row r="68" spans="2:11" ht="15" hidden="1" x14ac:dyDescent="0.25">
      <c r="B68" s="1660" t="s">
        <v>592</v>
      </c>
      <c r="C68" s="1661"/>
      <c r="D68" s="1661"/>
      <c r="E68" s="1662"/>
      <c r="F68" s="1663" t="str">
        <f>'MARCO LOGICO'!D11</f>
        <v xml:space="preserve">Contribuir a mejorar la empleabilidad de Emprendedores del sector turismo de los distritos de Pisac, Taray, Lamay, Coya y Calca, provincia de Calca - región Cusco, con idea de negocio o negocio propio en marcha </v>
      </c>
      <c r="G68" s="1664"/>
      <c r="H68" s="1664"/>
      <c r="I68" s="1665"/>
    </row>
    <row r="69" spans="2:11" ht="15" hidden="1" x14ac:dyDescent="0.25">
      <c r="B69" s="1625" t="s">
        <v>247</v>
      </c>
      <c r="C69" s="1625"/>
      <c r="D69" s="1625"/>
      <c r="E69" s="1625"/>
      <c r="F69" s="1635" t="s">
        <v>593</v>
      </c>
      <c r="G69" s="1635"/>
      <c r="H69" s="1635"/>
      <c r="I69" s="1635"/>
    </row>
    <row r="70" spans="2:11" ht="14.25" hidden="1" x14ac:dyDescent="0.25">
      <c r="B70" s="1643" t="str">
        <f>'MARCO LOGICO'!D14</f>
        <v xml:space="preserve">Emprendedores del sector turismo de los distritos de Pisac, Taray, Lamay, Coya y Calca, provincia de Calca - región Cusco, con idea de negocio o negocio propio en marcha  que estén articulados adecuadamente al mercado, dessarrollan competencias emprendedoras </v>
      </c>
      <c r="C70" s="1644"/>
      <c r="D70" s="1644"/>
      <c r="E70" s="1644"/>
      <c r="F70" s="1636" t="str">
        <f>'MARCO LOGICO'!E14</f>
        <v>99 beneficiarios implementan y/o fortalecen sus negocios al término del proyecto.</v>
      </c>
      <c r="G70" s="1636"/>
      <c r="H70" s="1636"/>
      <c r="I70" s="1636"/>
    </row>
    <row r="71" spans="2:11" ht="45" hidden="1" customHeight="1" x14ac:dyDescent="0.25">
      <c r="B71" s="1646"/>
      <c r="C71" s="1647"/>
      <c r="D71" s="1647"/>
      <c r="E71" s="1647"/>
      <c r="F71" s="1636" t="str">
        <f>'MARCO LOGICO'!E15</f>
        <v>99 beneficiarios incrementan su Ganancia Promedio Mensual en S. 659 al pasar de S/. 818 a S/. 1477 al térrmino del proyecto.</v>
      </c>
      <c r="G71" s="1636"/>
      <c r="H71" s="1636"/>
      <c r="I71" s="1636"/>
    </row>
    <row r="72" spans="2:11" ht="14.25" hidden="1" x14ac:dyDescent="0.25">
      <c r="B72" s="1646"/>
      <c r="C72" s="1647"/>
      <c r="D72" s="1647"/>
      <c r="E72" s="1647"/>
      <c r="F72" s="1636" t="str">
        <f>'MARCO LOGICO'!E16</f>
        <v>99 empleos generados en los negocios implementados y/o fortalecidos al término del proyecto.</v>
      </c>
      <c r="G72" s="1636"/>
      <c r="H72" s="1636"/>
      <c r="I72" s="1636"/>
    </row>
    <row r="73" spans="2:11" ht="14.25" hidden="1" customHeight="1" x14ac:dyDescent="0.25">
      <c r="B73" s="1646"/>
      <c r="C73" s="1647"/>
      <c r="D73" s="1647"/>
      <c r="E73" s="1648"/>
      <c r="F73" s="1636">
        <f>'MARCO LOGICO'!E17</f>
        <v>0</v>
      </c>
      <c r="G73" s="1636"/>
      <c r="H73" s="1636"/>
      <c r="I73" s="1636"/>
    </row>
    <row r="74" spans="2:11" ht="14.25" hidden="1" x14ac:dyDescent="0.25">
      <c r="B74" s="1646"/>
      <c r="C74" s="1647"/>
      <c r="D74" s="1647"/>
      <c r="E74" s="1648"/>
      <c r="F74" s="1636">
        <f>'MARCO LOGICO'!E18</f>
        <v>0</v>
      </c>
      <c r="G74" s="1636"/>
      <c r="H74" s="1636"/>
      <c r="I74" s="1636"/>
    </row>
    <row r="75" spans="2:11" ht="15" hidden="1" customHeight="1" x14ac:dyDescent="0.25">
      <c r="B75" s="1625" t="s">
        <v>510</v>
      </c>
      <c r="C75" s="1625"/>
      <c r="D75" s="1625"/>
      <c r="E75" s="1625"/>
      <c r="F75" s="1635" t="s">
        <v>593</v>
      </c>
      <c r="G75" s="1635"/>
      <c r="H75" s="1635"/>
      <c r="I75" s="1635"/>
    </row>
    <row r="76" spans="2:11" ht="14.25" hidden="1" customHeight="1" x14ac:dyDescent="0.25">
      <c r="B76" s="1643" t="str">
        <f>'MARCO LOGICO'!D20</f>
        <v xml:space="preserve">Capacitación en Gestión de negocios a Emprendedores del sector turismo de los distritos de Pisac, Taray, Lamay, Coya y Calca, provincia de Calca - región Cusco, con idea de negocio o negocio propio en marcha  </v>
      </c>
      <c r="C76" s="1644"/>
      <c r="D76" s="1644"/>
      <c r="E76" s="1645"/>
      <c r="F76" s="1636" t="str">
        <f>'MARCO LOGICO'!E20</f>
        <v>198 hombres y mujeres, emprendedores de turismo han desarrollado/fortalecido competencias en gestión de negocios al mes 7 del proyecto</v>
      </c>
      <c r="G76" s="1636"/>
      <c r="H76" s="1636"/>
      <c r="I76" s="1636"/>
    </row>
    <row r="77" spans="2:11" ht="14.25" hidden="1" x14ac:dyDescent="0.25">
      <c r="B77" s="1646"/>
      <c r="C77" s="1647"/>
      <c r="D77" s="1647"/>
      <c r="E77" s="1648"/>
      <c r="F77" s="1636" t="str">
        <f>'MARCO LOGICO'!E21</f>
        <v>198 hombres y mujeres, emprendedores de turismo cuentan con un plan de negocios o plan de mejora aprobado al mes 7 del proyecto</v>
      </c>
      <c r="G77" s="1636"/>
      <c r="H77" s="1636"/>
      <c r="I77" s="1636"/>
    </row>
    <row r="78" spans="2:11" ht="14.25" hidden="1" x14ac:dyDescent="0.25">
      <c r="B78" s="1649"/>
      <c r="C78" s="1650"/>
      <c r="D78" s="1650"/>
      <c r="E78" s="1651"/>
      <c r="F78" s="1636">
        <f>'MARCO LOGICO'!E22</f>
        <v>0</v>
      </c>
      <c r="G78" s="1636"/>
      <c r="H78" s="1636"/>
      <c r="I78" s="1636"/>
      <c r="K78" s="1221"/>
    </row>
    <row r="79" spans="2:11" ht="14.25" hidden="1" customHeight="1" x14ac:dyDescent="0.25">
      <c r="B79" s="1643" t="str">
        <f>'MARCO LOGICO'!D23</f>
        <v xml:space="preserve">Implementación y/o fortalecimiento de negocios en los distritos de Pisac, Taray, Lamay, Coya y Calca, provincia de Calca - región Cusco, con idea de negocio o negocio propio en marcha  </v>
      </c>
      <c r="C79" s="1644"/>
      <c r="D79" s="1644"/>
      <c r="E79" s="1645"/>
      <c r="F79" s="1652" t="str">
        <f>'MARCO LOGICO'!E23</f>
        <v>99 hombres y mujeres, emprendedores de turismo generan o fortalecen iniciativas económicas sostenibles, a través con recursos propios al mes 13 del proyecto</v>
      </c>
      <c r="G79" s="1652"/>
      <c r="H79" s="1652"/>
      <c r="I79" s="1652"/>
    </row>
    <row r="80" spans="2:11" ht="14.25" hidden="1" x14ac:dyDescent="0.25">
      <c r="B80" s="1646"/>
      <c r="C80" s="1647"/>
      <c r="D80" s="1647"/>
      <c r="E80" s="1648"/>
      <c r="F80" s="1652">
        <f>'MARCO LOGICO'!E24</f>
        <v>0</v>
      </c>
      <c r="G80" s="1652"/>
      <c r="H80" s="1652"/>
      <c r="I80" s="1652"/>
    </row>
    <row r="81" spans="2:11" ht="14.25" hidden="1" x14ac:dyDescent="0.25">
      <c r="B81" s="1649"/>
      <c r="C81" s="1650"/>
      <c r="D81" s="1650"/>
      <c r="E81" s="1651"/>
      <c r="F81" s="1652">
        <f>'MARCO LOGICO'!E25</f>
        <v>0</v>
      </c>
      <c r="G81" s="1652"/>
      <c r="H81" s="1652"/>
      <c r="I81" s="1652"/>
    </row>
    <row r="82" spans="2:11" ht="15" hidden="1" x14ac:dyDescent="0.25">
      <c r="B82" s="1637" t="s">
        <v>219</v>
      </c>
      <c r="C82" s="1638"/>
      <c r="D82" s="1639"/>
      <c r="E82" s="1653" t="s">
        <v>594</v>
      </c>
      <c r="F82" s="1654"/>
      <c r="G82" s="1654"/>
      <c r="H82" s="1654"/>
      <c r="I82" s="1655"/>
    </row>
    <row r="83" spans="2:11" ht="14.25" hidden="1" x14ac:dyDescent="0.25">
      <c r="B83" s="1640">
        <v>1.1000000000000001</v>
      </c>
      <c r="C83" s="1627" t="str">
        <f>'MARCO LOGICO'!D28</f>
        <v>Emprendedores del sector turismo de los distritos de Pisac, Taray, Lamay, Coya y Calca, provincia de Calca - región Cusco, con idea de negocio o negocio propio en marcha pre seleccionados</v>
      </c>
      <c r="D83" s="1627"/>
      <c r="E83" s="1626" t="str">
        <f>'MARCO LOGICO'!D31</f>
        <v>Difundir y promocionar el proyecto</v>
      </c>
      <c r="F83" s="1627"/>
      <c r="G83" s="1627"/>
      <c r="H83" s="1627"/>
      <c r="I83" s="1628"/>
      <c r="K83" s="1221"/>
    </row>
    <row r="84" spans="2:11" ht="14.25" hidden="1" x14ac:dyDescent="0.25">
      <c r="B84" s="1641"/>
      <c r="C84" s="1630"/>
      <c r="D84" s="1630"/>
      <c r="E84" s="1629" t="str">
        <f>'MARCO LOGICO'!D32</f>
        <v>Registrar a los participantes</v>
      </c>
      <c r="F84" s="1630"/>
      <c r="G84" s="1630"/>
      <c r="H84" s="1630"/>
      <c r="I84" s="1631"/>
    </row>
    <row r="85" spans="2:11" ht="14.25" hidden="1" x14ac:dyDescent="0.25">
      <c r="B85" s="1641"/>
      <c r="C85" s="1630"/>
      <c r="D85" s="1630"/>
      <c r="E85" s="1629" t="str">
        <f>'MARCO LOGICO'!D33</f>
        <v>Verificar la información y/o documentación entregada por los participantes registrados</v>
      </c>
      <c r="F85" s="1630"/>
      <c r="G85" s="1630"/>
      <c r="H85" s="1630"/>
      <c r="I85" s="1631"/>
    </row>
    <row r="86" spans="2:11" ht="15" hidden="1" x14ac:dyDescent="0.25">
      <c r="B86" s="1641"/>
      <c r="C86" s="1630"/>
      <c r="D86" s="1630"/>
      <c r="E86" s="1629" t="str">
        <f>'MARCO LOGICO'!D34</f>
        <v>Evaluar a los potenciales beneficiarios</v>
      </c>
      <c r="F86" s="1630"/>
      <c r="G86" s="1630"/>
      <c r="H86" s="1630"/>
      <c r="I86" s="1631"/>
      <c r="K86" s="1222"/>
    </row>
    <row r="87" spans="2:11" ht="15" hidden="1" x14ac:dyDescent="0.25">
      <c r="B87" s="1642"/>
      <c r="C87" s="1633"/>
      <c r="D87" s="1633"/>
      <c r="E87" s="1632" t="str">
        <f>'MARCO LOGICO'!D35</f>
        <v>Pre seleccionar a los beneficiarios a ser capacitados</v>
      </c>
      <c r="F87" s="1633"/>
      <c r="G87" s="1633"/>
      <c r="H87" s="1633"/>
      <c r="I87" s="1634"/>
      <c r="K87" s="1222"/>
    </row>
    <row r="88" spans="2:11" ht="14.25" hidden="1" x14ac:dyDescent="0.25">
      <c r="B88" s="1640">
        <v>1.2</v>
      </c>
      <c r="C88" s="1627" t="str">
        <f>'MARCO LOGICO'!D36</f>
        <v>Emprendedores del sector turismo de los distritos de Pisac, Taray, Lamay, Coya y Calca, provincia de Calca - región Cusco, con idea de negocio o negocio propio en marcha seleccionados</v>
      </c>
      <c r="D88" s="1628"/>
      <c r="E88" s="1626" t="str">
        <f>'MARCO LOGICO'!D39</f>
        <v>Proporcionar información de los preseleccionados a FE</v>
      </c>
      <c r="F88" s="1627"/>
      <c r="G88" s="1627"/>
      <c r="H88" s="1627"/>
      <c r="I88" s="1628"/>
    </row>
    <row r="89" spans="2:11" ht="14.25" hidden="1" x14ac:dyDescent="0.25">
      <c r="B89" s="1641"/>
      <c r="C89" s="1630"/>
      <c r="D89" s="1631"/>
      <c r="E89" s="1629" t="str">
        <f>'MARCO LOGICO'!D40</f>
        <v>Selección de beneficiarios</v>
      </c>
      <c r="F89" s="1630"/>
      <c r="G89" s="1630"/>
      <c r="H89" s="1630"/>
      <c r="I89" s="1631"/>
    </row>
    <row r="90" spans="2:11" ht="14.25" hidden="1" x14ac:dyDescent="0.25">
      <c r="B90" s="1641"/>
      <c r="C90" s="1630"/>
      <c r="D90" s="1631"/>
      <c r="E90" s="1629" t="str">
        <f>'MARCO LOGICO'!D41</f>
        <v>Actualización de la información del grupo control (datos generales del beneficiario)</v>
      </c>
      <c r="F90" s="1630"/>
      <c r="G90" s="1630"/>
      <c r="H90" s="1630"/>
      <c r="I90" s="1631"/>
    </row>
    <row r="91" spans="2:11" ht="14.25" hidden="1" x14ac:dyDescent="0.25">
      <c r="B91" s="1641"/>
      <c r="C91" s="1630"/>
      <c r="D91" s="1631"/>
      <c r="E91" s="1629">
        <f>'MARCO LOGICO'!D42</f>
        <v>0</v>
      </c>
      <c r="F91" s="1630"/>
      <c r="G91" s="1630"/>
      <c r="H91" s="1630"/>
      <c r="I91" s="1631"/>
    </row>
    <row r="92" spans="2:11" ht="14.25" hidden="1" x14ac:dyDescent="0.25">
      <c r="B92" s="1642"/>
      <c r="C92" s="1633"/>
      <c r="D92" s="1634"/>
      <c r="E92" s="1632">
        <f>'MARCO LOGICO'!D43</f>
        <v>0</v>
      </c>
      <c r="F92" s="1633"/>
      <c r="G92" s="1633"/>
      <c r="H92" s="1633"/>
      <c r="I92" s="1634"/>
    </row>
    <row r="93" spans="2:11" ht="14.25" hidden="1" x14ac:dyDescent="0.25">
      <c r="B93" s="1640">
        <v>1.3</v>
      </c>
      <c r="C93" s="1627" t="str">
        <f>'MARCO LOGICO'!D44</f>
        <v>Emprendedores del sector turismo de los distritos de Pisac, Taray, Lamay, Coya y Calca, provincia de Calca - región Cusco cuentan con planes de negocio o planes de mejora aprobados y viables</v>
      </c>
      <c r="D93" s="1628"/>
      <c r="E93" s="1626">
        <f>'MARCO LOGICO'!D47</f>
        <v>0</v>
      </c>
      <c r="F93" s="1627"/>
      <c r="G93" s="1627"/>
      <c r="H93" s="1627"/>
      <c r="I93" s="1628"/>
    </row>
    <row r="94" spans="2:11" ht="14.25" hidden="1" x14ac:dyDescent="0.25">
      <c r="B94" s="1641"/>
      <c r="C94" s="1630"/>
      <c r="D94" s="1631"/>
      <c r="E94" s="1629">
        <f>'MARCO LOGICO'!D48</f>
        <v>0</v>
      </c>
      <c r="F94" s="1630"/>
      <c r="G94" s="1630"/>
      <c r="H94" s="1630"/>
      <c r="I94" s="1631"/>
    </row>
    <row r="95" spans="2:11" ht="14.25" hidden="1" x14ac:dyDescent="0.25">
      <c r="B95" s="1641"/>
      <c r="C95" s="1630"/>
      <c r="D95" s="1631"/>
      <c r="E95" s="1629">
        <f>'MARCO LOGICO'!D49</f>
        <v>0</v>
      </c>
      <c r="F95" s="1630"/>
      <c r="G95" s="1630"/>
      <c r="H95" s="1630"/>
      <c r="I95" s="1631"/>
    </row>
    <row r="96" spans="2:11" ht="14.25" hidden="1" x14ac:dyDescent="0.25">
      <c r="B96" s="1641"/>
      <c r="C96" s="1630"/>
      <c r="D96" s="1631"/>
      <c r="E96" s="1629">
        <f>'MARCO LOGICO'!D50</f>
        <v>0</v>
      </c>
      <c r="F96" s="1630"/>
      <c r="G96" s="1630"/>
      <c r="H96" s="1630"/>
      <c r="I96" s="1631"/>
    </row>
    <row r="97" spans="2:9" ht="14.25" hidden="1" x14ac:dyDescent="0.25">
      <c r="B97" s="1642"/>
      <c r="C97" s="1633"/>
      <c r="D97" s="1634"/>
      <c r="E97" s="1632">
        <f>'MARCO LOGICO'!D51</f>
        <v>0</v>
      </c>
      <c r="F97" s="1633"/>
      <c r="G97" s="1633"/>
      <c r="H97" s="1633"/>
      <c r="I97" s="1634"/>
    </row>
    <row r="98" spans="2:9" ht="14.25" hidden="1" customHeight="1" x14ac:dyDescent="0.25">
      <c r="B98" s="1640">
        <v>2.1</v>
      </c>
      <c r="C98" s="1627" t="str">
        <f>'MARCO LOGICO'!D53</f>
        <v>Emprendedores del sector turismo de los distritos de Pisac, Taray, Lamay, Coya y Calca, provincia de Calca - región Cusco implementan o fortalecen sus negocios en el marco de su plan de negocios/mejoras</v>
      </c>
      <c r="D98" s="1627"/>
      <c r="E98" s="1626" t="str">
        <f>'MARCO LOGICO'!D56</f>
        <v>Asistencia técnica para la implementación de sus planes de negocio o planes de mejora</v>
      </c>
      <c r="F98" s="1627"/>
      <c r="G98" s="1627"/>
      <c r="H98" s="1627"/>
      <c r="I98" s="1628"/>
    </row>
    <row r="99" spans="2:9" ht="14.25" hidden="1" customHeight="1" x14ac:dyDescent="0.25">
      <c r="B99" s="1641"/>
      <c r="C99" s="1630"/>
      <c r="D99" s="1630"/>
      <c r="E99" s="1629">
        <f>'MARCO LOGICO'!D57</f>
        <v>0</v>
      </c>
      <c r="F99" s="1630"/>
      <c r="G99" s="1630"/>
      <c r="H99" s="1630"/>
      <c r="I99" s="1631"/>
    </row>
    <row r="100" spans="2:9" ht="14.25" hidden="1" customHeight="1" x14ac:dyDescent="0.25">
      <c r="B100" s="1641"/>
      <c r="C100" s="1630"/>
      <c r="D100" s="1630"/>
      <c r="E100" s="1629">
        <f>'MARCO LOGICO'!D58</f>
        <v>0</v>
      </c>
      <c r="F100" s="1630"/>
      <c r="G100" s="1630"/>
      <c r="H100" s="1630"/>
      <c r="I100" s="1631"/>
    </row>
    <row r="101" spans="2:9" ht="14.25" hidden="1" x14ac:dyDescent="0.25">
      <c r="B101" s="1641"/>
      <c r="C101" s="1630"/>
      <c r="D101" s="1630"/>
      <c r="E101" s="1629">
        <f>'MARCO LOGICO'!D59</f>
        <v>0</v>
      </c>
      <c r="F101" s="1630"/>
      <c r="G101" s="1630"/>
      <c r="H101" s="1630"/>
      <c r="I101" s="1631"/>
    </row>
    <row r="102" spans="2:9" ht="14.25" hidden="1" x14ac:dyDescent="0.25">
      <c r="B102" s="1642"/>
      <c r="C102" s="1633"/>
      <c r="D102" s="1633"/>
      <c r="E102" s="1632">
        <f>'MARCO LOGICO'!D60</f>
        <v>0</v>
      </c>
      <c r="F102" s="1633"/>
      <c r="G102" s="1633"/>
      <c r="H102" s="1633"/>
      <c r="I102" s="1634"/>
    </row>
    <row r="103" spans="2:9" ht="14.25" hidden="1" x14ac:dyDescent="0.25">
      <c r="B103" s="1640">
        <v>2.2000000000000002</v>
      </c>
      <c r="C103" s="1627" t="str">
        <f>'MARCO LOGICO'!D61</f>
        <v>Emprendedores del sector turismo de los distritos de Pisac, Taray, Lamay, Coya y Calca, provincia de Calca - región Cusco resuleven cuellos de botella en sus negocios implementados o fortalecidos</v>
      </c>
      <c r="D103" s="1628"/>
      <c r="E103" s="1626" t="str">
        <f>'MARCO LOGICO'!D64</f>
        <v>Asistencia técnica para resolver cuellos de botella en la línea de negocios restaurantes</v>
      </c>
      <c r="F103" s="1627"/>
      <c r="G103" s="1627"/>
      <c r="H103" s="1627"/>
      <c r="I103" s="1628"/>
    </row>
    <row r="104" spans="2:9" ht="14.25" hidden="1" x14ac:dyDescent="0.25">
      <c r="B104" s="1641"/>
      <c r="C104" s="1630"/>
      <c r="D104" s="1631"/>
      <c r="E104" s="1629" t="str">
        <f>'MARCO LOGICO'!D65</f>
        <v>Asistencia técnica para resolver cuellos de botella en la línea de negocios de alojamientos rurales</v>
      </c>
      <c r="F104" s="1630"/>
      <c r="G104" s="1630"/>
      <c r="H104" s="1630"/>
      <c r="I104" s="1631"/>
    </row>
    <row r="105" spans="2:9" ht="14.25" hidden="1" x14ac:dyDescent="0.25">
      <c r="B105" s="1641"/>
      <c r="C105" s="1630"/>
      <c r="D105" s="1631"/>
      <c r="E105" s="1629">
        <f>'MARCO LOGICO'!D66</f>
        <v>0</v>
      </c>
      <c r="F105" s="1630"/>
      <c r="G105" s="1630"/>
      <c r="H105" s="1630"/>
      <c r="I105" s="1631"/>
    </row>
    <row r="106" spans="2:9" ht="14.25" hidden="1" x14ac:dyDescent="0.25">
      <c r="B106" s="1641"/>
      <c r="C106" s="1630"/>
      <c r="D106" s="1631"/>
      <c r="E106" s="1629">
        <f>'MARCO LOGICO'!D67</f>
        <v>0</v>
      </c>
      <c r="F106" s="1630"/>
      <c r="G106" s="1630"/>
      <c r="H106" s="1630"/>
      <c r="I106" s="1631"/>
    </row>
    <row r="107" spans="2:9" ht="14.25" hidden="1" x14ac:dyDescent="0.25">
      <c r="B107" s="1642"/>
      <c r="C107" s="1633"/>
      <c r="D107" s="1634"/>
      <c r="E107" s="1632">
        <f>'MARCO LOGICO'!D68</f>
        <v>0</v>
      </c>
      <c r="F107" s="1633"/>
      <c r="G107" s="1633"/>
      <c r="H107" s="1633"/>
      <c r="I107" s="1634"/>
    </row>
    <row r="108" spans="2:9" ht="14.25" hidden="1" x14ac:dyDescent="0.25">
      <c r="B108" s="1640">
        <v>2.2999999999999998</v>
      </c>
      <c r="C108" s="1627">
        <f>'MARCO LOGICO'!D69</f>
        <v>0</v>
      </c>
      <c r="D108" s="1628"/>
      <c r="E108" s="1626">
        <f>'MARCO LOGICO'!D72</f>
        <v>0</v>
      </c>
      <c r="F108" s="1627"/>
      <c r="G108" s="1627"/>
      <c r="H108" s="1627"/>
      <c r="I108" s="1628"/>
    </row>
    <row r="109" spans="2:9" ht="14.25" hidden="1" x14ac:dyDescent="0.25">
      <c r="B109" s="1641"/>
      <c r="C109" s="1630"/>
      <c r="D109" s="1631"/>
      <c r="E109" s="1629">
        <f>'MARCO LOGICO'!D73</f>
        <v>0</v>
      </c>
      <c r="F109" s="1630"/>
      <c r="G109" s="1630"/>
      <c r="H109" s="1630"/>
      <c r="I109" s="1631"/>
    </row>
    <row r="110" spans="2:9" ht="14.25" hidden="1" x14ac:dyDescent="0.25">
      <c r="B110" s="1641"/>
      <c r="C110" s="1630"/>
      <c r="D110" s="1631"/>
      <c r="E110" s="1629">
        <f>'MARCO LOGICO'!D74</f>
        <v>0</v>
      </c>
      <c r="F110" s="1630"/>
      <c r="G110" s="1630"/>
      <c r="H110" s="1630"/>
      <c r="I110" s="1631"/>
    </row>
    <row r="111" spans="2:9" ht="14.25" hidden="1" x14ac:dyDescent="0.25">
      <c r="B111" s="1641"/>
      <c r="C111" s="1630"/>
      <c r="D111" s="1631"/>
      <c r="E111" s="1629">
        <f>'MARCO LOGICO'!D75</f>
        <v>0</v>
      </c>
      <c r="F111" s="1630"/>
      <c r="G111" s="1630"/>
      <c r="H111" s="1630"/>
      <c r="I111" s="1631"/>
    </row>
    <row r="112" spans="2:9" ht="14.25" hidden="1" x14ac:dyDescent="0.25">
      <c r="B112" s="1642"/>
      <c r="C112" s="1633"/>
      <c r="D112" s="1634"/>
      <c r="E112" s="1632">
        <f>'MARCO LOGICO'!D76</f>
        <v>0</v>
      </c>
      <c r="F112" s="1633"/>
      <c r="G112" s="1633"/>
      <c r="H112" s="1633"/>
      <c r="I112" s="1634"/>
    </row>
    <row r="113" hidden="1" x14ac:dyDescent="0.25"/>
    <row r="114" hidden="1" x14ac:dyDescent="0.25"/>
  </sheetData>
  <sheetProtection algorithmName="SHA-512" hashValue="/ikc35OUNyM44WGt1UNE5SC7LI5rs7BfkipAETwvoHiBgRbc+LPZCYeYxDaI9AMymNJaCgKxPpIReJwvPhGwRg==" saltValue="JrTrmaXOZrYRZN9jZklIxA==" spinCount="100000" sheet="1" objects="1" scenarios="1" formatColumns="0" formatRows="0" insertHyperlinks="0"/>
  <protectedRanges>
    <protectedRange sqref="C44:L44" name="Rango11"/>
    <protectedRange sqref="G6:H6 E6 J6:L6" name="Rango1"/>
    <protectedRange sqref="C24" name="Rango5"/>
    <protectedRange sqref="F24" name="Rango6"/>
    <protectedRange sqref="B28:E31 G28:I31 K28:L31" name="Rango7"/>
    <protectedRange sqref="B36:L43" name="Rango8"/>
    <protectedRange sqref="G7:H7 E7" name="Rango9"/>
    <protectedRange sqref="G7:H7 E7" name="Rango10"/>
  </protectedRanges>
  <mergeCells count="161">
    <mergeCell ref="E29:H29"/>
    <mergeCell ref="E30:H30"/>
    <mergeCell ref="E31:H31"/>
    <mergeCell ref="E27:H27"/>
    <mergeCell ref="E15:F15"/>
    <mergeCell ref="E16:F16"/>
    <mergeCell ref="E17:F17"/>
    <mergeCell ref="E18:F18"/>
    <mergeCell ref="H18:I18"/>
    <mergeCell ref="E28:H28"/>
    <mergeCell ref="J18:K18"/>
    <mergeCell ref="K21:L21"/>
    <mergeCell ref="K24:L24"/>
    <mergeCell ref="B21:J21"/>
    <mergeCell ref="C24:D24"/>
    <mergeCell ref="F24:G24"/>
    <mergeCell ref="H24:J24"/>
    <mergeCell ref="K34:L34"/>
    <mergeCell ref="E6:L6"/>
    <mergeCell ref="E7:I7"/>
    <mergeCell ref="E10:F10"/>
    <mergeCell ref="H10:I10"/>
    <mergeCell ref="J10:K10"/>
    <mergeCell ref="H11:I11"/>
    <mergeCell ref="J11:K11"/>
    <mergeCell ref="H12:I12"/>
    <mergeCell ref="H13:I13"/>
    <mergeCell ref="H14:I14"/>
    <mergeCell ref="H15:I15"/>
    <mergeCell ref="H16:I16"/>
    <mergeCell ref="H17:I17"/>
    <mergeCell ref="J12:K12"/>
    <mergeCell ref="J13:K13"/>
    <mergeCell ref="J14:K14"/>
    <mergeCell ref="J15:K15"/>
    <mergeCell ref="J16:K16"/>
    <mergeCell ref="J17:K17"/>
    <mergeCell ref="E11:F11"/>
    <mergeCell ref="E12:F12"/>
    <mergeCell ref="E13:F13"/>
    <mergeCell ref="E14:F14"/>
    <mergeCell ref="B6:D6"/>
    <mergeCell ref="B7:D7"/>
    <mergeCell ref="F54:I54"/>
    <mergeCell ref="F55:I55"/>
    <mergeCell ref="F56:I56"/>
    <mergeCell ref="C34:H34"/>
    <mergeCell ref="B54:E54"/>
    <mergeCell ref="B55:E55"/>
    <mergeCell ref="B56:E56"/>
    <mergeCell ref="B57:E57"/>
    <mergeCell ref="C103:D107"/>
    <mergeCell ref="B103:B107"/>
    <mergeCell ref="B98:B102"/>
    <mergeCell ref="B53:I53"/>
    <mergeCell ref="B88:B92"/>
    <mergeCell ref="B93:B97"/>
    <mergeCell ref="F79:I79"/>
    <mergeCell ref="B79:E81"/>
    <mergeCell ref="F81:I81"/>
    <mergeCell ref="C98:D102"/>
    <mergeCell ref="B58:E58"/>
    <mergeCell ref="B59:E59"/>
    <mergeCell ref="B60:E60"/>
    <mergeCell ref="B61:E61"/>
    <mergeCell ref="F60:I60"/>
    <mergeCell ref="F61:I61"/>
    <mergeCell ref="F57:I57"/>
    <mergeCell ref="F58:I58"/>
    <mergeCell ref="B62:E62"/>
    <mergeCell ref="F62:I62"/>
    <mergeCell ref="F63:I63"/>
    <mergeCell ref="B64:C66"/>
    <mergeCell ref="D64:E64"/>
    <mergeCell ref="D65:E65"/>
    <mergeCell ref="D66:E66"/>
    <mergeCell ref="B63:E63"/>
    <mergeCell ref="G59:I59"/>
    <mergeCell ref="B4:J4"/>
    <mergeCell ref="B51:I51"/>
    <mergeCell ref="B34:B35"/>
    <mergeCell ref="C27:D27"/>
    <mergeCell ref="C28:D31"/>
    <mergeCell ref="I34:J34"/>
    <mergeCell ref="I28:L28"/>
    <mergeCell ref="I27:L27"/>
    <mergeCell ref="I29:L29"/>
    <mergeCell ref="I30:L30"/>
    <mergeCell ref="I31:L31"/>
    <mergeCell ref="B15:D15"/>
    <mergeCell ref="B16:D16"/>
    <mergeCell ref="B17:D17"/>
    <mergeCell ref="B10:D10"/>
    <mergeCell ref="B12:D12"/>
    <mergeCell ref="B13:D13"/>
    <mergeCell ref="B14:D14"/>
    <mergeCell ref="B11:D11"/>
    <mergeCell ref="B18:D18"/>
    <mergeCell ref="K7:L7"/>
    <mergeCell ref="B33:I33"/>
    <mergeCell ref="B47:E47"/>
    <mergeCell ref="G47:I47"/>
    <mergeCell ref="B67:I67"/>
    <mergeCell ref="F64:I64"/>
    <mergeCell ref="F65:I65"/>
    <mergeCell ref="F66:I66"/>
    <mergeCell ref="B68:E68"/>
    <mergeCell ref="F68:I68"/>
    <mergeCell ref="F70:I70"/>
    <mergeCell ref="F73:I73"/>
    <mergeCell ref="F74:I74"/>
    <mergeCell ref="F71:I71"/>
    <mergeCell ref="F72:I72"/>
    <mergeCell ref="F69:I69"/>
    <mergeCell ref="B69:E69"/>
    <mergeCell ref="B70:E74"/>
    <mergeCell ref="B76:E78"/>
    <mergeCell ref="F76:I76"/>
    <mergeCell ref="E107:I107"/>
    <mergeCell ref="E108:I108"/>
    <mergeCell ref="E109:I109"/>
    <mergeCell ref="E110:I110"/>
    <mergeCell ref="E111:I111"/>
    <mergeCell ref="E103:I103"/>
    <mergeCell ref="E104:I104"/>
    <mergeCell ref="E105:I105"/>
    <mergeCell ref="E106:I106"/>
    <mergeCell ref="F80:I80"/>
    <mergeCell ref="E82:I82"/>
    <mergeCell ref="C108:D112"/>
    <mergeCell ref="B108:B112"/>
    <mergeCell ref="E93:I93"/>
    <mergeCell ref="E94:I94"/>
    <mergeCell ref="E95:I95"/>
    <mergeCell ref="E96:I96"/>
    <mergeCell ref="E97:I97"/>
    <mergeCell ref="E112:I112"/>
    <mergeCell ref="B75:E75"/>
    <mergeCell ref="E98:I98"/>
    <mergeCell ref="E99:I99"/>
    <mergeCell ref="E100:I100"/>
    <mergeCell ref="E101:I101"/>
    <mergeCell ref="E102:I102"/>
    <mergeCell ref="F75:I75"/>
    <mergeCell ref="F77:I77"/>
    <mergeCell ref="F78:I78"/>
    <mergeCell ref="C83:D87"/>
    <mergeCell ref="C88:D92"/>
    <mergeCell ref="C93:D97"/>
    <mergeCell ref="E83:I83"/>
    <mergeCell ref="E84:I84"/>
    <mergeCell ref="E85:I85"/>
    <mergeCell ref="E86:I86"/>
    <mergeCell ref="E87:I87"/>
    <mergeCell ref="B82:D82"/>
    <mergeCell ref="E88:I88"/>
    <mergeCell ref="E89:I89"/>
    <mergeCell ref="E90:I90"/>
    <mergeCell ref="E91:I91"/>
    <mergeCell ref="E92:I92"/>
    <mergeCell ref="B83:B87"/>
  </mergeCells>
  <phoneticPr fontId="0" type="noConversion"/>
  <printOptions horizontalCentered="1" verticalCentered="1"/>
  <pageMargins left="0.78740157480314965" right="0.78740157480314965" top="0.78740157480314965" bottom="0.78740157480314965" header="0.19685039370078741" footer="0.19685039370078741"/>
  <pageSetup paperSize="9" scale="8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FF0000"/>
  </sheetPr>
  <dimension ref="B1:AW348"/>
  <sheetViews>
    <sheetView showGridLines="0" zoomScale="90" zoomScaleNormal="90" zoomScaleSheetLayoutView="100" workbookViewId="0">
      <selection activeCell="A7" sqref="A7:XFD7"/>
    </sheetView>
  </sheetViews>
  <sheetFormatPr baseColWidth="10" defaultColWidth="11.42578125" defaultRowHeight="12.75" outlineLevelRow="1" outlineLevelCol="2" x14ac:dyDescent="0.2"/>
  <cols>
    <col min="1" max="1" width="5.7109375" style="297" customWidth="1"/>
    <col min="2" max="2" width="6.7109375" style="1" customWidth="1"/>
    <col min="3" max="3" width="35.7109375" style="313" customWidth="1"/>
    <col min="4" max="4" width="12.7109375" style="311" customWidth="1" outlineLevel="1"/>
    <col min="5" max="5" width="9.7109375" style="316" customWidth="1" outlineLevel="1"/>
    <col min="6" max="6" width="9.570312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297"/>
  </cols>
  <sheetData>
    <row r="1" spans="2:49" ht="15" customHeight="1" x14ac:dyDescent="0.2">
      <c r="B1" s="2130" t="s">
        <v>187</v>
      </c>
      <c r="C1" s="2130"/>
      <c r="D1" s="2130"/>
      <c r="E1" s="2130"/>
      <c r="F1" s="2130"/>
      <c r="G1" s="2130"/>
      <c r="H1" s="2130"/>
      <c r="I1" s="2130"/>
      <c r="J1" s="2130"/>
      <c r="K1" s="2130"/>
      <c r="L1" s="2130"/>
      <c r="M1" s="2130"/>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c r="AL1" s="2130"/>
      <c r="AM1" s="2130"/>
      <c r="AN1" s="2130"/>
      <c r="AO1" s="2130"/>
      <c r="AP1" s="2130"/>
      <c r="AQ1" s="2130"/>
      <c r="AR1" s="2130"/>
      <c r="AS1" s="2130"/>
      <c r="AT1" s="2130"/>
      <c r="AU1" s="2130"/>
    </row>
    <row r="2" spans="2:49" s="314" customFormat="1" ht="15" customHeight="1" x14ac:dyDescent="0.25">
      <c r="B2" s="236" t="s">
        <v>49</v>
      </c>
      <c r="C2" s="235"/>
      <c r="D2" s="227"/>
      <c r="E2" s="227"/>
      <c r="F2" s="241"/>
      <c r="G2" s="883"/>
      <c r="H2" s="185" t="str">
        <f>+'INFORMACION GENERAL PROYECTO'!$G$2</f>
        <v>Línea 3. Promoción y Fortalecimiento de Capacidades para el Emprendimiento</v>
      </c>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83"/>
      <c r="AJ2" s="883"/>
      <c r="AK2" s="883"/>
      <c r="AL2" s="883"/>
      <c r="AM2" s="883"/>
      <c r="AN2" s="883"/>
      <c r="AO2" s="883"/>
      <c r="AP2" s="883"/>
      <c r="AQ2" s="883"/>
      <c r="AR2" s="883"/>
      <c r="AS2" s="883"/>
      <c r="AT2" s="883"/>
      <c r="AU2" s="883"/>
    </row>
    <row r="3" spans="2:49" ht="10.5" customHeight="1" x14ac:dyDescent="0.2">
      <c r="B3" s="882"/>
      <c r="C3" s="882"/>
      <c r="D3" s="882"/>
      <c r="E3" s="882"/>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row>
    <row r="4" spans="2:49" ht="30" customHeight="1" x14ac:dyDescent="0.2">
      <c r="B4" s="2139" t="s">
        <v>490</v>
      </c>
      <c r="C4" s="2139"/>
      <c r="D4" s="2139"/>
      <c r="E4" s="2139"/>
      <c r="F4" s="2139"/>
      <c r="G4" s="2139"/>
      <c r="H4" s="2139"/>
      <c r="I4" s="2139"/>
      <c r="J4" s="2139"/>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row>
    <row r="5" spans="2:49" ht="10.5" customHeight="1" thickBot="1" x14ac:dyDescent="0.25">
      <c r="B5" s="66"/>
      <c r="C5" s="66"/>
      <c r="D5" s="66"/>
      <c r="E5" s="285"/>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row>
    <row r="6" spans="2:49" s="60" customFormat="1" ht="30" customHeight="1" x14ac:dyDescent="0.25">
      <c r="B6" s="2133" t="s">
        <v>267</v>
      </c>
      <c r="C6" s="2134"/>
      <c r="D6" s="2142" t="str">
        <f>+'INFORMACION GENERAL PROYECTO'!E6</f>
        <v>Promoción y fortalecimiento de capacidades para el emprendimiento - Turismo - Calca, Cusco</v>
      </c>
      <c r="E6" s="2142"/>
      <c r="F6" s="2142"/>
      <c r="G6" s="2142"/>
      <c r="H6" s="2142"/>
      <c r="I6" s="2142"/>
      <c r="J6" s="2142"/>
      <c r="K6" s="2142"/>
      <c r="L6" s="2142"/>
      <c r="M6" s="2143"/>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row>
    <row r="7" spans="2:49" s="60" customFormat="1" ht="15" customHeight="1" thickBot="1" x14ac:dyDescent="0.3">
      <c r="B7" s="2140" t="s">
        <v>283</v>
      </c>
      <c r="C7" s="2141"/>
      <c r="D7" s="2135">
        <f>+'INFORMACION GENERAL PROYECTO'!K7</f>
        <v>0</v>
      </c>
      <c r="E7" s="2135"/>
      <c r="F7" s="2135"/>
      <c r="G7" s="2115" t="s">
        <v>271</v>
      </c>
      <c r="H7" s="2146"/>
      <c r="I7" s="2146"/>
      <c r="J7" s="2116"/>
      <c r="K7" s="2154">
        <f>+'INFORMACION GENERAL PROYECTO'!K24</f>
        <v>14.005479452054796</v>
      </c>
      <c r="L7" s="2155"/>
      <c r="M7" s="2156"/>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row>
    <row r="8" spans="2:49" s="60" customFormat="1" ht="10.5" customHeight="1" thickBot="1" x14ac:dyDescent="0.3">
      <c r="B8" s="2149" t="s">
        <v>56</v>
      </c>
      <c r="C8" s="2150"/>
      <c r="D8" s="2150"/>
      <c r="E8" s="2150"/>
      <c r="F8" s="2150"/>
      <c r="G8" s="2150"/>
      <c r="H8" s="2150"/>
      <c r="I8" s="2150"/>
      <c r="J8" s="2150"/>
      <c r="K8" s="2150"/>
      <c r="L8" s="2150"/>
      <c r="M8" s="2150"/>
      <c r="N8" s="2150"/>
      <c r="O8" s="2150"/>
      <c r="P8" s="2150"/>
      <c r="Q8" s="2150"/>
      <c r="R8" s="2150"/>
      <c r="S8" s="2150"/>
      <c r="T8" s="2150"/>
      <c r="U8" s="2150"/>
      <c r="V8" s="2150"/>
      <c r="W8" s="2150"/>
      <c r="X8" s="2150"/>
      <c r="Y8" s="2150"/>
      <c r="Z8" s="2150"/>
      <c r="AA8" s="2150"/>
      <c r="AB8" s="2150"/>
      <c r="AC8" s="2150"/>
      <c r="AD8" s="2150"/>
      <c r="AE8" s="2150"/>
      <c r="AF8" s="2150"/>
      <c r="AG8" s="2150"/>
      <c r="AH8" s="2150"/>
      <c r="AI8" s="2150"/>
      <c r="AJ8" s="2150"/>
      <c r="AK8" s="2150"/>
      <c r="AL8" s="2150"/>
      <c r="AM8" s="2150"/>
      <c r="AN8" s="2150"/>
      <c r="AO8" s="2150"/>
      <c r="AP8" s="2150"/>
      <c r="AQ8" s="2150"/>
      <c r="AR8" s="2150"/>
      <c r="AS8" s="2150"/>
      <c r="AT8" s="2150"/>
      <c r="AU8" s="2151"/>
      <c r="AV8" s="493"/>
    </row>
    <row r="9" spans="2:49" s="376" customFormat="1" ht="15" customHeight="1" x14ac:dyDescent="0.15">
      <c r="B9" s="2104" t="s">
        <v>211</v>
      </c>
      <c r="C9" s="2124"/>
      <c r="D9" s="2128" t="s">
        <v>284</v>
      </c>
      <c r="E9" s="2128" t="s">
        <v>285</v>
      </c>
      <c r="F9" s="2128" t="s">
        <v>213</v>
      </c>
      <c r="G9" s="2105" t="str">
        <f>+'INFORMACION GENERAL PROYECTO'!B15</f>
        <v>INSTITUCIÓN APORTANTE 3</v>
      </c>
      <c r="H9" s="2157" t="s">
        <v>53</v>
      </c>
      <c r="I9" s="2158"/>
      <c r="J9" s="2158"/>
      <c r="K9" s="2158"/>
      <c r="L9" s="2158"/>
      <c r="M9" s="2158"/>
      <c r="N9" s="2158"/>
      <c r="O9" s="2158"/>
      <c r="P9" s="2158"/>
      <c r="Q9" s="2158"/>
      <c r="R9" s="2158"/>
      <c r="S9" s="2158"/>
      <c r="T9" s="2159"/>
      <c r="U9" s="2157" t="s">
        <v>54</v>
      </c>
      <c r="V9" s="2158"/>
      <c r="W9" s="2158"/>
      <c r="X9" s="2158"/>
      <c r="Y9" s="2158"/>
      <c r="Z9" s="2158"/>
      <c r="AA9" s="2158"/>
      <c r="AB9" s="2158"/>
      <c r="AC9" s="2158"/>
      <c r="AD9" s="2158"/>
      <c r="AE9" s="2158"/>
      <c r="AF9" s="2158"/>
      <c r="AG9" s="2159"/>
      <c r="AH9" s="2160" t="s">
        <v>55</v>
      </c>
      <c r="AI9" s="2158"/>
      <c r="AJ9" s="2158"/>
      <c r="AK9" s="2158"/>
      <c r="AL9" s="2158"/>
      <c r="AM9" s="2158"/>
      <c r="AN9" s="2158"/>
      <c r="AO9" s="2158"/>
      <c r="AP9" s="2158"/>
      <c r="AQ9" s="2158"/>
      <c r="AR9" s="2158"/>
      <c r="AS9" s="2158"/>
      <c r="AT9" s="512"/>
      <c r="AU9" s="2163" t="s">
        <v>46</v>
      </c>
    </row>
    <row r="10" spans="2:49" s="376" customFormat="1" ht="15" customHeight="1" x14ac:dyDescent="0.15">
      <c r="B10" s="2106"/>
      <c r="C10" s="2125"/>
      <c r="D10" s="2129"/>
      <c r="E10" s="2129"/>
      <c r="F10" s="2129"/>
      <c r="G10" s="2107" t="str">
        <f>+'INFORMACION GENERAL PROYECTO'!B11</f>
        <v>APORTE DE FONDOEMPLEO</v>
      </c>
      <c r="H10" s="377">
        <f>'CRONOGRAMA PRODUCTOS'!H22</f>
        <v>42675</v>
      </c>
      <c r="I10" s="378">
        <f>'CRONOGRAMA PRODUCTOS'!I22</f>
        <v>42705</v>
      </c>
      <c r="J10" s="378">
        <f>'CRONOGRAMA PRODUCTOS'!J22</f>
        <v>42736</v>
      </c>
      <c r="K10" s="378">
        <f>'CRONOGRAMA PRODUCTOS'!K22</f>
        <v>42767</v>
      </c>
      <c r="L10" s="378">
        <f>'CRONOGRAMA PRODUCTOS'!L22</f>
        <v>42795</v>
      </c>
      <c r="M10" s="378">
        <f>'CRONOGRAMA PRODUCTOS'!M22</f>
        <v>42826</v>
      </c>
      <c r="N10" s="378">
        <f>'CRONOGRAMA PRODUCTOS'!N22</f>
        <v>42856</v>
      </c>
      <c r="O10" s="378">
        <f>'CRONOGRAMA PRODUCTOS'!O22</f>
        <v>42887</v>
      </c>
      <c r="P10" s="378">
        <f>'CRONOGRAMA PRODUCTOS'!P22</f>
        <v>42917</v>
      </c>
      <c r="Q10" s="378">
        <f>'CRONOGRAMA PRODUCTOS'!Q22</f>
        <v>42948</v>
      </c>
      <c r="R10" s="378">
        <f>'CRONOGRAMA PRODUCTOS'!R22</f>
        <v>42979</v>
      </c>
      <c r="S10" s="378">
        <f>'CRONOGRAMA PRODUCTOS'!S22</f>
        <v>43009</v>
      </c>
      <c r="T10" s="379" t="s">
        <v>476</v>
      </c>
      <c r="U10" s="377">
        <f>'CRONOGRAMA PRODUCTOS'!T22</f>
        <v>43040</v>
      </c>
      <c r="V10" s="378">
        <f>'CRONOGRAMA PRODUCTOS'!U22</f>
        <v>43070</v>
      </c>
      <c r="W10" s="378">
        <f>'CRONOGRAMA PRODUCTOS'!V22</f>
        <v>43101</v>
      </c>
      <c r="X10" s="378">
        <f>'CRONOGRAMA PRODUCTOS'!W22</f>
        <v>43132</v>
      </c>
      <c r="Y10" s="378">
        <f>'CRONOGRAMA PRODUCTOS'!X22</f>
        <v>43160</v>
      </c>
      <c r="Z10" s="378">
        <f>'CRONOGRAMA PRODUCTOS'!Y22</f>
        <v>43191</v>
      </c>
      <c r="AA10" s="378">
        <f>'CRONOGRAMA PRODUCTOS'!Z22</f>
        <v>43221</v>
      </c>
      <c r="AB10" s="378">
        <f>'CRONOGRAMA PRODUCTOS'!AA22</f>
        <v>43252</v>
      </c>
      <c r="AC10" s="378">
        <f>'CRONOGRAMA PRODUCTOS'!AB22</f>
        <v>43282</v>
      </c>
      <c r="AD10" s="378">
        <f>'CRONOGRAMA PRODUCTOS'!AC22</f>
        <v>43313</v>
      </c>
      <c r="AE10" s="378">
        <f>'CRONOGRAMA PRODUCTOS'!AD22</f>
        <v>43344</v>
      </c>
      <c r="AF10" s="378">
        <f>'CRONOGRAMA PRODUCTOS'!AE22</f>
        <v>43374</v>
      </c>
      <c r="AG10" s="379" t="s">
        <v>476</v>
      </c>
      <c r="AH10" s="380">
        <f>'CRONOGRAMA PRODUCTOS'!AF22</f>
        <v>43405</v>
      </c>
      <c r="AI10" s="378">
        <f>'CRONOGRAMA PRODUCTOS'!AG22</f>
        <v>43435</v>
      </c>
      <c r="AJ10" s="378">
        <f>'CRONOGRAMA PRODUCTOS'!AH22</f>
        <v>43466</v>
      </c>
      <c r="AK10" s="378">
        <f>'CRONOGRAMA PRODUCTOS'!AI22</f>
        <v>43497</v>
      </c>
      <c r="AL10" s="378">
        <f>'CRONOGRAMA PRODUCTOS'!AJ22</f>
        <v>43525</v>
      </c>
      <c r="AM10" s="378">
        <f>'CRONOGRAMA PRODUCTOS'!AK22</f>
        <v>43556</v>
      </c>
      <c r="AN10" s="378">
        <f>'CRONOGRAMA PRODUCTOS'!AL22</f>
        <v>43586</v>
      </c>
      <c r="AO10" s="378">
        <f>'CRONOGRAMA PRODUCTOS'!AM22</f>
        <v>43617</v>
      </c>
      <c r="AP10" s="378">
        <f>'CRONOGRAMA PRODUCTOS'!AN22</f>
        <v>43647</v>
      </c>
      <c r="AQ10" s="378">
        <f>'CRONOGRAMA PRODUCTOS'!AO22</f>
        <v>43678</v>
      </c>
      <c r="AR10" s="378">
        <f>'CRONOGRAMA PRODUCTOS'!AP22</f>
        <v>43709</v>
      </c>
      <c r="AS10" s="378">
        <f>'CRONOGRAMA PRODUCTOS'!AQ22</f>
        <v>43739</v>
      </c>
      <c r="AT10" s="379" t="s">
        <v>476</v>
      </c>
      <c r="AU10" s="2164"/>
    </row>
    <row r="11" spans="2:49" s="394" customFormat="1" ht="27" customHeight="1" x14ac:dyDescent="0.25">
      <c r="B11" s="382">
        <f>'FORMATO COSTEO C1'!$C$12</f>
        <v>1</v>
      </c>
      <c r="C11" s="383" t="str">
        <f>'FORMATO COSTEO C1'!D$12</f>
        <v xml:space="preserve">Capacitación en Gestión de negocios a Emprendedores del sector turismo de los distritos de Pisac, Taray, Lamay, Coya y Calca, provincia de Calca - región Cusco, con idea de negocio o negocio propio en marcha  </v>
      </c>
      <c r="D11" s="384"/>
      <c r="E11" s="385"/>
      <c r="F11" s="386">
        <f>+F12+F43+F74</f>
        <v>4600</v>
      </c>
      <c r="G11" s="387">
        <f>+G12+G43+G74</f>
        <v>0</v>
      </c>
      <c r="H11" s="388">
        <f>+H12+H43+H74</f>
        <v>0</v>
      </c>
      <c r="I11" s="386">
        <f t="shared" ref="I11:AS11" si="0">+I12+I43+I74</f>
        <v>0</v>
      </c>
      <c r="J11" s="386">
        <f t="shared" si="0"/>
        <v>0</v>
      </c>
      <c r="K11" s="386">
        <f t="shared" si="0"/>
        <v>0</v>
      </c>
      <c r="L11" s="386">
        <f t="shared" si="0"/>
        <v>0</v>
      </c>
      <c r="M11" s="386">
        <f t="shared" si="0"/>
        <v>0</v>
      </c>
      <c r="N11" s="386">
        <f t="shared" si="0"/>
        <v>0</v>
      </c>
      <c r="O11" s="386">
        <f t="shared" si="0"/>
        <v>0</v>
      </c>
      <c r="P11" s="386">
        <f t="shared" si="0"/>
        <v>0</v>
      </c>
      <c r="Q11" s="386">
        <f t="shared" si="0"/>
        <v>0</v>
      </c>
      <c r="R11" s="386">
        <f t="shared" si="0"/>
        <v>0</v>
      </c>
      <c r="S11" s="386">
        <f t="shared" si="0"/>
        <v>0</v>
      </c>
      <c r="T11" s="389">
        <f>+T12+T43+T74</f>
        <v>0</v>
      </c>
      <c r="U11" s="388">
        <f t="shared" si="0"/>
        <v>0</v>
      </c>
      <c r="V11" s="386">
        <f t="shared" si="0"/>
        <v>0</v>
      </c>
      <c r="W11" s="386">
        <f t="shared" si="0"/>
        <v>0</v>
      </c>
      <c r="X11" s="386">
        <f t="shared" si="0"/>
        <v>0</v>
      </c>
      <c r="Y11" s="386">
        <f t="shared" si="0"/>
        <v>0</v>
      </c>
      <c r="Z11" s="386">
        <f t="shared" si="0"/>
        <v>0</v>
      </c>
      <c r="AA11" s="386">
        <f t="shared" si="0"/>
        <v>0</v>
      </c>
      <c r="AB11" s="386">
        <f t="shared" si="0"/>
        <v>0</v>
      </c>
      <c r="AC11" s="386">
        <f t="shared" si="0"/>
        <v>0</v>
      </c>
      <c r="AD11" s="386">
        <f t="shared" si="0"/>
        <v>0</v>
      </c>
      <c r="AE11" s="386">
        <f t="shared" si="0"/>
        <v>0</v>
      </c>
      <c r="AF11" s="386">
        <f t="shared" si="0"/>
        <v>0</v>
      </c>
      <c r="AG11" s="389">
        <f>+AG12+AG43+AG74</f>
        <v>0</v>
      </c>
      <c r="AH11" s="390">
        <f t="shared" si="0"/>
        <v>0</v>
      </c>
      <c r="AI11" s="386">
        <f t="shared" si="0"/>
        <v>0</v>
      </c>
      <c r="AJ11" s="386">
        <f t="shared" si="0"/>
        <v>0</v>
      </c>
      <c r="AK11" s="386">
        <f t="shared" si="0"/>
        <v>0</v>
      </c>
      <c r="AL11" s="386">
        <f t="shared" si="0"/>
        <v>0</v>
      </c>
      <c r="AM11" s="386">
        <f t="shared" si="0"/>
        <v>0</v>
      </c>
      <c r="AN11" s="386">
        <f t="shared" si="0"/>
        <v>0</v>
      </c>
      <c r="AO11" s="386">
        <f t="shared" si="0"/>
        <v>0</v>
      </c>
      <c r="AP11" s="386">
        <f t="shared" si="0"/>
        <v>0</v>
      </c>
      <c r="AQ11" s="386">
        <f t="shared" si="0"/>
        <v>0</v>
      </c>
      <c r="AR11" s="386">
        <f t="shared" si="0"/>
        <v>0</v>
      </c>
      <c r="AS11" s="386">
        <f t="shared" si="0"/>
        <v>0</v>
      </c>
      <c r="AT11" s="389">
        <f>+AT12+AT43+AT74</f>
        <v>0</v>
      </c>
      <c r="AU11" s="433">
        <f>+AU12+AU43+AU74</f>
        <v>0</v>
      </c>
      <c r="AV11" s="392">
        <f t="shared" ref="AV11:AV74" si="1">+G11-AU11</f>
        <v>0</v>
      </c>
      <c r="AW11" s="393"/>
    </row>
    <row r="12" spans="2:49" s="405" customFormat="1" ht="12.75" customHeight="1" outlineLevel="1" x14ac:dyDescent="0.25">
      <c r="B12" s="395">
        <f>'FORMATO COSTEO C1'!C$13</f>
        <v>1.1000000000000001</v>
      </c>
      <c r="C12" s="396" t="str">
        <f>'FORMATO COSTEO C1'!D$13</f>
        <v>Emprendedores del sector turismo de los distritos de Pisac, Taray, Lamay, Coya y Calca, provincia de Calca - región Cusco, con idea de negocio o negocio propio en marcha pre seleccionados</v>
      </c>
      <c r="D12" s="397"/>
      <c r="E12" s="398"/>
      <c r="F12" s="399">
        <f>+F13+F19+F25+F31+F37</f>
        <v>4600</v>
      </c>
      <c r="G12" s="400">
        <f t="shared" ref="G12:P12" si="2">+G13+G19+G25+G31+G37</f>
        <v>0</v>
      </c>
      <c r="H12" s="401">
        <f t="shared" si="2"/>
        <v>0</v>
      </c>
      <c r="I12" s="399">
        <f>+I13+I19+I25+I31+I37</f>
        <v>0</v>
      </c>
      <c r="J12" s="399">
        <f>+J13+J19+J25+J31+J37</f>
        <v>0</v>
      </c>
      <c r="K12" s="399">
        <f>+K13+K19+K25+K31+K37</f>
        <v>0</v>
      </c>
      <c r="L12" s="399">
        <f>+L13+L19+L25+L31+L37</f>
        <v>0</v>
      </c>
      <c r="M12" s="399">
        <f>+M13+M19+M25+M31+M37</f>
        <v>0</v>
      </c>
      <c r="N12" s="399">
        <f t="shared" si="2"/>
        <v>0</v>
      </c>
      <c r="O12" s="399">
        <f t="shared" si="2"/>
        <v>0</v>
      </c>
      <c r="P12" s="399">
        <f t="shared" si="2"/>
        <v>0</v>
      </c>
      <c r="Q12" s="399">
        <f>+Q13+Q19+Q25+Q31+Q37</f>
        <v>0</v>
      </c>
      <c r="R12" s="399">
        <f>+R13+R19+R25+R31+R37</f>
        <v>0</v>
      </c>
      <c r="S12" s="399">
        <f>+S13+S19+S25+S31+S37</f>
        <v>0</v>
      </c>
      <c r="T12" s="402">
        <f>+T13+T19+T25+T31+T37</f>
        <v>0</v>
      </c>
      <c r="U12" s="401">
        <f t="shared" ref="U12:AS12" si="3">+U13+U19+U25+U31+U37</f>
        <v>0</v>
      </c>
      <c r="V12" s="399">
        <f t="shared" si="3"/>
        <v>0</v>
      </c>
      <c r="W12" s="399">
        <f t="shared" si="3"/>
        <v>0</v>
      </c>
      <c r="X12" s="399">
        <f t="shared" si="3"/>
        <v>0</v>
      </c>
      <c r="Y12" s="399">
        <f t="shared" si="3"/>
        <v>0</v>
      </c>
      <c r="Z12" s="399">
        <f t="shared" si="3"/>
        <v>0</v>
      </c>
      <c r="AA12" s="399">
        <f t="shared" si="3"/>
        <v>0</v>
      </c>
      <c r="AB12" s="399">
        <f t="shared" si="3"/>
        <v>0</v>
      </c>
      <c r="AC12" s="399">
        <f t="shared" si="3"/>
        <v>0</v>
      </c>
      <c r="AD12" s="399">
        <f t="shared" si="3"/>
        <v>0</v>
      </c>
      <c r="AE12" s="399">
        <f t="shared" si="3"/>
        <v>0</v>
      </c>
      <c r="AF12" s="399">
        <f t="shared" si="3"/>
        <v>0</v>
      </c>
      <c r="AG12" s="402">
        <f>+AG13+AG19+AG25+AG31+AG37</f>
        <v>0</v>
      </c>
      <c r="AH12" s="403">
        <f t="shared" si="3"/>
        <v>0</v>
      </c>
      <c r="AI12" s="399">
        <f t="shared" si="3"/>
        <v>0</v>
      </c>
      <c r="AJ12" s="399">
        <f t="shared" si="3"/>
        <v>0</v>
      </c>
      <c r="AK12" s="399">
        <f t="shared" si="3"/>
        <v>0</v>
      </c>
      <c r="AL12" s="399">
        <f t="shared" si="3"/>
        <v>0</v>
      </c>
      <c r="AM12" s="399">
        <f t="shared" si="3"/>
        <v>0</v>
      </c>
      <c r="AN12" s="399">
        <f t="shared" si="3"/>
        <v>0</v>
      </c>
      <c r="AO12" s="399">
        <f t="shared" si="3"/>
        <v>0</v>
      </c>
      <c r="AP12" s="399">
        <f t="shared" si="3"/>
        <v>0</v>
      </c>
      <c r="AQ12" s="399">
        <f t="shared" si="3"/>
        <v>0</v>
      </c>
      <c r="AR12" s="399">
        <f t="shared" si="3"/>
        <v>0</v>
      </c>
      <c r="AS12" s="399">
        <f t="shared" si="3"/>
        <v>0</v>
      </c>
      <c r="AT12" s="402">
        <f>+AT13+AT19+AT25+AT31+AT37</f>
        <v>0</v>
      </c>
      <c r="AU12" s="404">
        <f>+AU13+AU19+AU25+AU31+AU37</f>
        <v>0</v>
      </c>
      <c r="AV12" s="392">
        <f t="shared" si="1"/>
        <v>0</v>
      </c>
    </row>
    <row r="13" spans="2:49" s="394" customFormat="1" ht="12.75" customHeight="1" x14ac:dyDescent="0.15">
      <c r="B13" s="406" t="str">
        <f>+'FORMATO COSTEO C1'!C$14</f>
        <v>1.1.1</v>
      </c>
      <c r="C13" s="407" t="str">
        <f>+'FORMATO COSTEO C1'!$B$14</f>
        <v>Difundir y promocionar el proyecto</v>
      </c>
      <c r="D13" s="408" t="str">
        <f>+'FORMATO COSTEO C1'!$D$14</f>
        <v>Evento</v>
      </c>
      <c r="E13" s="409">
        <f>+'FORMATO COSTEO C1'!$E$14</f>
        <v>2</v>
      </c>
      <c r="F13" s="410">
        <f>SUM(F14:F18)</f>
        <v>3100</v>
      </c>
      <c r="G13" s="411">
        <f t="shared" ref="G13:P13" si="4">SUM(G14:G18)</f>
        <v>0</v>
      </c>
      <c r="H13" s="412">
        <f t="shared" si="4"/>
        <v>0</v>
      </c>
      <c r="I13" s="410">
        <f>SUM(I14:I18)</f>
        <v>0</v>
      </c>
      <c r="J13" s="410">
        <f>SUM(J14:J18)</f>
        <v>0</v>
      </c>
      <c r="K13" s="410">
        <f>SUM(K14:K18)</f>
        <v>0</v>
      </c>
      <c r="L13" s="410">
        <f>SUM(L14:L18)</f>
        <v>0</v>
      </c>
      <c r="M13" s="410">
        <f>SUM(M14:M18)</f>
        <v>0</v>
      </c>
      <c r="N13" s="410">
        <f t="shared" si="4"/>
        <v>0</v>
      </c>
      <c r="O13" s="410">
        <f t="shared" si="4"/>
        <v>0</v>
      </c>
      <c r="P13" s="410">
        <f t="shared" si="4"/>
        <v>0</v>
      </c>
      <c r="Q13" s="410">
        <f>SUM(Q14:Q18)</f>
        <v>0</v>
      </c>
      <c r="R13" s="410">
        <f>SUM(R14:R18)</f>
        <v>0</v>
      </c>
      <c r="S13" s="410">
        <f>SUM(S14:S18)</f>
        <v>0</v>
      </c>
      <c r="T13" s="413">
        <f>SUM(T14:T18)</f>
        <v>0</v>
      </c>
      <c r="U13" s="412">
        <f t="shared" ref="U13:AU13" si="5">SUM(U14:U18)</f>
        <v>0</v>
      </c>
      <c r="V13" s="410">
        <f t="shared" si="5"/>
        <v>0</v>
      </c>
      <c r="W13" s="410">
        <f t="shared" si="5"/>
        <v>0</v>
      </c>
      <c r="X13" s="410">
        <f t="shared" si="5"/>
        <v>0</v>
      </c>
      <c r="Y13" s="410">
        <f t="shared" si="5"/>
        <v>0</v>
      </c>
      <c r="Z13" s="410">
        <f t="shared" si="5"/>
        <v>0</v>
      </c>
      <c r="AA13" s="410">
        <f t="shared" si="5"/>
        <v>0</v>
      </c>
      <c r="AB13" s="410">
        <f t="shared" si="5"/>
        <v>0</v>
      </c>
      <c r="AC13" s="410">
        <f t="shared" si="5"/>
        <v>0</v>
      </c>
      <c r="AD13" s="410">
        <f t="shared" si="5"/>
        <v>0</v>
      </c>
      <c r="AE13" s="410">
        <f t="shared" si="5"/>
        <v>0</v>
      </c>
      <c r="AF13" s="410">
        <f t="shared" si="5"/>
        <v>0</v>
      </c>
      <c r="AG13" s="413">
        <f>SUM(AG14:AG18)</f>
        <v>0</v>
      </c>
      <c r="AH13" s="414">
        <f t="shared" si="5"/>
        <v>0</v>
      </c>
      <c r="AI13" s="410">
        <f t="shared" si="5"/>
        <v>0</v>
      </c>
      <c r="AJ13" s="410">
        <f t="shared" si="5"/>
        <v>0</v>
      </c>
      <c r="AK13" s="410">
        <f t="shared" si="5"/>
        <v>0</v>
      </c>
      <c r="AL13" s="410">
        <f t="shared" si="5"/>
        <v>0</v>
      </c>
      <c r="AM13" s="410">
        <f t="shared" si="5"/>
        <v>0</v>
      </c>
      <c r="AN13" s="410">
        <f t="shared" si="5"/>
        <v>0</v>
      </c>
      <c r="AO13" s="410">
        <f t="shared" si="5"/>
        <v>0</v>
      </c>
      <c r="AP13" s="410">
        <f t="shared" si="5"/>
        <v>0</v>
      </c>
      <c r="AQ13" s="410">
        <f t="shared" si="5"/>
        <v>0</v>
      </c>
      <c r="AR13" s="410">
        <f t="shared" si="5"/>
        <v>0</v>
      </c>
      <c r="AS13" s="410">
        <f t="shared" si="5"/>
        <v>0</v>
      </c>
      <c r="AT13" s="413">
        <f t="shared" si="5"/>
        <v>0</v>
      </c>
      <c r="AU13" s="415">
        <f t="shared" si="5"/>
        <v>0</v>
      </c>
      <c r="AV13" s="392">
        <f t="shared" si="1"/>
        <v>0</v>
      </c>
    </row>
    <row r="14" spans="2:49" s="394" customFormat="1" ht="12.75" customHeight="1" x14ac:dyDescent="0.15">
      <c r="B14" s="416" t="str">
        <f>+'FORMATO COSTEO C1'!C$16</f>
        <v>1.1.1.1</v>
      </c>
      <c r="C14" s="417" t="str">
        <f>+'FORMATO COSTEO C1'!B$16</f>
        <v>Alquileres</v>
      </c>
      <c r="D14" s="418"/>
      <c r="E14" s="419"/>
      <c r="F14" s="420">
        <f>+'FORMATO COSTEO C1'!G16</f>
        <v>600</v>
      </c>
      <c r="G14" s="421">
        <f>+'FORMATO COSTEO C1'!R16</f>
        <v>0</v>
      </c>
      <c r="H14" s="422">
        <f>IF( $F14=0,0,((($F14/$E$13)*'PLAN DE ADQUISICIONES'!F$18)*($G14/$F14)))</f>
        <v>0</v>
      </c>
      <c r="I14" s="420">
        <f>IF( $F14=0,0,((($F14/$E$13)*'PLAN DE ADQUISICIONES'!G$18)*($G14/$F14)))</f>
        <v>0</v>
      </c>
      <c r="J14" s="420">
        <f>IF( $F14=0,0,((($F14/$E$13)*'PLAN DE ADQUISICIONES'!H$18)*($G14/$F14)))</f>
        <v>0</v>
      </c>
      <c r="K14" s="420">
        <f>IF( $F14=0,0,((($F14/$E$13)*'PLAN DE ADQUISICIONES'!I$18)*($G14/$F14)))</f>
        <v>0</v>
      </c>
      <c r="L14" s="420">
        <f>IF( $F14=0,0,((($F14/$E$13)*'PLAN DE ADQUISICIONES'!J$18)*($G14/$F14)))</f>
        <v>0</v>
      </c>
      <c r="M14" s="420">
        <f>IF( $F14=0,0,((($F14/$E$13)*'PLAN DE ADQUISICIONES'!K$18)*($G14/$F14)))</f>
        <v>0</v>
      </c>
      <c r="N14" s="420">
        <f>IF( $F14=0,0,((($F14/$E$13)*'PLAN DE ADQUISICIONES'!L$18)*($G14/$F14)))</f>
        <v>0</v>
      </c>
      <c r="O14" s="420">
        <f>IF( $F14=0,0,((($F14/$E$13)*'PLAN DE ADQUISICIONES'!M$18)*($G14/$F14)))</f>
        <v>0</v>
      </c>
      <c r="P14" s="420">
        <f>IF( $F14=0,0,((($F14/$E$13)*'PLAN DE ADQUISICIONES'!N$18)*($G14/$F14)))</f>
        <v>0</v>
      </c>
      <c r="Q14" s="420">
        <f>IF( $F14=0,0,((($F14/$E$13)*'PLAN DE ADQUISICIONES'!O$18)*($G14/$F14)))</f>
        <v>0</v>
      </c>
      <c r="R14" s="420">
        <f>IF( $F14=0,0,((($F14/$E$13)*'PLAN DE ADQUISICIONES'!P$18)*($G14/$F14)))</f>
        <v>0</v>
      </c>
      <c r="S14" s="420">
        <f>IF( $F14=0,0,((($F14/$E$13)*'PLAN DE ADQUISICIONES'!Q$18)*($G14/$F14)))</f>
        <v>0</v>
      </c>
      <c r="T14" s="423">
        <f>H14+I14+J14+K14+L14+M14+N14+O14+P14+Q14+R14+S14</f>
        <v>0</v>
      </c>
      <c r="U14" s="425">
        <f>IF( $F14=0,0,((($F14/$E$13)*'PLAN DE ADQUISICIONES'!R$18)*($G14/$F14)))</f>
        <v>0</v>
      </c>
      <c r="V14" s="420">
        <f>IF( $F14=0,0,((($F14/$E$13)*'PLAN DE ADQUISICIONES'!S$18)*($G14/$F14)))</f>
        <v>0</v>
      </c>
      <c r="W14" s="420">
        <f>IF( $F14=0,0,((($F14/$E$13)*'PLAN DE ADQUISICIONES'!T$18)*($G14/$F14)))</f>
        <v>0</v>
      </c>
      <c r="X14" s="420">
        <f>IF( $F14=0,0,((($F14/$E$13)*'PLAN DE ADQUISICIONES'!U$18)*($G14/$F14)))</f>
        <v>0</v>
      </c>
      <c r="Y14" s="420">
        <f>IF( $F14=0,0,((($F14/$E$13)*'PLAN DE ADQUISICIONES'!V$18)*($G14/$F14)))</f>
        <v>0</v>
      </c>
      <c r="Z14" s="420">
        <f>IF( $F14=0,0,((($F14/$E$13)*'PLAN DE ADQUISICIONES'!W$18)*($G14/$F14)))</f>
        <v>0</v>
      </c>
      <c r="AA14" s="420">
        <f>IF( $F14=0,0,((($F14/$E$13)*'PLAN DE ADQUISICIONES'!X$18)*($G14/$F14)))</f>
        <v>0</v>
      </c>
      <c r="AB14" s="420">
        <f>IF( $F14=0,0,((($F14/$E$13)*'PLAN DE ADQUISICIONES'!Y$18)*($G14/$F14)))</f>
        <v>0</v>
      </c>
      <c r="AC14" s="420">
        <f>IF( $F14=0,0,((($F14/$E$13)*'PLAN DE ADQUISICIONES'!Z$18)*($G14/$F14)))</f>
        <v>0</v>
      </c>
      <c r="AD14" s="420">
        <f>IF( $F14=0,0,((($F14/$E$13)*'PLAN DE ADQUISICIONES'!AA$18)*($G14/$F14)))</f>
        <v>0</v>
      </c>
      <c r="AE14" s="420">
        <f>IF( $F14=0,0,((($F14/$E$13)*'PLAN DE ADQUISICIONES'!AB$18)*($G14/$F14)))</f>
        <v>0</v>
      </c>
      <c r="AF14" s="420">
        <f>IF( $F14=0,0,((($F14/$E$13)*'PLAN DE ADQUISICIONES'!AC$18)*($G14/$F14)))</f>
        <v>0</v>
      </c>
      <c r="AG14" s="423">
        <f>U14+V14+W14+X14+Y14+Z14+AA14+AB14+AC14+AD14+AE14+AF14</f>
        <v>0</v>
      </c>
      <c r="AH14" s="424">
        <f>IF( $F14=0,0,((($F14/$E$13)*'PLAN DE ADQUISICIONES'!AD$18)*($G14/$F14)))</f>
        <v>0</v>
      </c>
      <c r="AI14" s="420">
        <f>IF( $F14=0,0,((($F14/$E$13)*'PLAN DE ADQUISICIONES'!AE$18)*($G14/$F14)))</f>
        <v>0</v>
      </c>
      <c r="AJ14" s="420">
        <f>IF( $F14=0,0,((($F14/$E$13)*'PLAN DE ADQUISICIONES'!AF$18)*($G14/$F14)))</f>
        <v>0</v>
      </c>
      <c r="AK14" s="420">
        <f>IF( $F14=0,0,((($F14/$E$13)*'PLAN DE ADQUISICIONES'!AG$18)*($G14/$F14)))</f>
        <v>0</v>
      </c>
      <c r="AL14" s="420">
        <f>IF( $F14=0,0,((($F14/$E$13)*'PLAN DE ADQUISICIONES'!AH$18)*($G14/$F14)))</f>
        <v>0</v>
      </c>
      <c r="AM14" s="420">
        <f>IF( $F14=0,0,((($F14/$E$13)*'PLAN DE ADQUISICIONES'!AI$18)*($G14/$F14)))</f>
        <v>0</v>
      </c>
      <c r="AN14" s="420">
        <f>IF( $F14=0,0,((($F14/$E$13)*'PLAN DE ADQUISICIONES'!AJ$18)*($G14/$F14)))</f>
        <v>0</v>
      </c>
      <c r="AO14" s="420">
        <f>IF( $F14=0,0,((($F14/$E$13)*'PLAN DE ADQUISICIONES'!AK$18)*($G14/$F14)))</f>
        <v>0</v>
      </c>
      <c r="AP14" s="420">
        <f>IF( $F14=0,0,((($F14/$E$13)*'PLAN DE ADQUISICIONES'!AL$18)*($G14/$F14)))</f>
        <v>0</v>
      </c>
      <c r="AQ14" s="420">
        <f>IF( $F14=0,0,((($F14/$E$13)*'PLAN DE ADQUISICIONES'!AM$18)*($G14/$F14)))</f>
        <v>0</v>
      </c>
      <c r="AR14" s="420">
        <f>IF( $F14=0,0,((($F14/$E$13)*'PLAN DE ADQUISICIONES'!AN$18)*($G14/$F14)))</f>
        <v>0</v>
      </c>
      <c r="AS14" s="420">
        <f>IF( $F14=0,0,((($F14/$E$13)*'PLAN DE ADQUISICIONES'!AO$18)*($G14/$F14)))</f>
        <v>0</v>
      </c>
      <c r="AT14" s="423">
        <f>AH14+AI14+AJ14+AK14+AL14+AM14+AN14+AO14+AP14+AQ14+AR14+AS14</f>
        <v>0</v>
      </c>
      <c r="AU14" s="426">
        <f>AS14+AR14+AQ14+AP14+AO14+AN14+AM14+AL14+AK14+AJ14+AI14+AH14+AF14+AE14+AD14+AC14+AB14+AA14+Z14+Y14+X14+W14+V14+U14+S14+R14+Q14+P14+O14+N14+M14+L14+K14+J14+I14+H14</f>
        <v>0</v>
      </c>
      <c r="AV14" s="392">
        <f t="shared" si="1"/>
        <v>0</v>
      </c>
    </row>
    <row r="15" spans="2:49" s="394" customFormat="1" ht="12.75" customHeight="1" x14ac:dyDescent="0.15">
      <c r="B15" s="416" t="str">
        <f>'FORMATO COSTEO C1'!C$22</f>
        <v>1.1.1.2</v>
      </c>
      <c r="C15" s="417" t="str">
        <f>+'FORMATO COSTEO C1'!B$22</f>
        <v>Refrigerios</v>
      </c>
      <c r="D15" s="418"/>
      <c r="E15" s="419"/>
      <c r="F15" s="420">
        <f>+'FORMATO COSTEO C1'!G22</f>
        <v>2500</v>
      </c>
      <c r="G15" s="421">
        <f>+'FORMATO COSTEO C1'!R22</f>
        <v>0</v>
      </c>
      <c r="H15" s="425">
        <f>IF( $F15=0,0,((($F15/$E$13)*'PLAN DE ADQUISICIONES'!F$18)*($G15/$F15)))</f>
        <v>0</v>
      </c>
      <c r="I15" s="420">
        <f>IF( $F15=0,0,((($F15/$E$13)*'PLAN DE ADQUISICIONES'!G$18)*($G15/$F15)))</f>
        <v>0</v>
      </c>
      <c r="J15" s="420">
        <f>IF( $F15=0,0,((($F15/$E$13)*'PLAN DE ADQUISICIONES'!H$18)*($G15/$F15)))</f>
        <v>0</v>
      </c>
      <c r="K15" s="420">
        <f>IF( $F15=0,0,((($F15/$E$13)*'PLAN DE ADQUISICIONES'!I$18)*($G15/$F15)))</f>
        <v>0</v>
      </c>
      <c r="L15" s="420">
        <f>IF( $F15=0,0,((($F15/$E$13)*'PLAN DE ADQUISICIONES'!J$18)*($G15/$F15)))</f>
        <v>0</v>
      </c>
      <c r="M15" s="420">
        <f>IF( $F15=0,0,((($F15/$E$13)*'PLAN DE ADQUISICIONES'!K$18)*($G15/$F15)))</f>
        <v>0</v>
      </c>
      <c r="N15" s="420">
        <f>IF( $F15=0,0,((($F15/$E$13)*'PLAN DE ADQUISICIONES'!L$18)*($G15/$F15)))</f>
        <v>0</v>
      </c>
      <c r="O15" s="420">
        <f>IF( $F15=0,0,((($F15/$E$13)*'PLAN DE ADQUISICIONES'!M$18)*($G15/$F15)))</f>
        <v>0</v>
      </c>
      <c r="P15" s="420">
        <f>IF( $F15=0,0,((($F15/$E$13)*'PLAN DE ADQUISICIONES'!N$18)*($G15/$F15)))</f>
        <v>0</v>
      </c>
      <c r="Q15" s="420">
        <f>IF( $F15=0,0,((($F15/$E$13)*'PLAN DE ADQUISICIONES'!O$18)*($G15/$F15)))</f>
        <v>0</v>
      </c>
      <c r="R15" s="420">
        <f>IF( $F15=0,0,((($F15/$E$13)*'PLAN DE ADQUISICIONES'!P$18)*($G15/$F15)))</f>
        <v>0</v>
      </c>
      <c r="S15" s="420">
        <f>IF( $F15=0,0,((($F15/$E$13)*'PLAN DE ADQUISICIONES'!Q$18)*($G15/$F15)))</f>
        <v>0</v>
      </c>
      <c r="T15" s="423">
        <f>H15+I15+J15+K15+L15+M15+N15+O15+P15+Q15+R15+S15</f>
        <v>0</v>
      </c>
      <c r="U15" s="425">
        <f>IF( $F15=0,0,((($F15/$E$13)*'PLAN DE ADQUISICIONES'!R$18)*($G15/$F15)))</f>
        <v>0</v>
      </c>
      <c r="V15" s="420">
        <f>IF( $F15=0,0,((($F15/$E$13)*'PLAN DE ADQUISICIONES'!S$18)*($G15/$F15)))</f>
        <v>0</v>
      </c>
      <c r="W15" s="420">
        <f>IF( $F15=0,0,((($F15/$E$13)*'PLAN DE ADQUISICIONES'!T$18)*($G15/$F15)))</f>
        <v>0</v>
      </c>
      <c r="X15" s="420">
        <f>IF( $F15=0,0,((($F15/$E$13)*'PLAN DE ADQUISICIONES'!U$18)*($G15/$F15)))</f>
        <v>0</v>
      </c>
      <c r="Y15" s="420">
        <f>IF( $F15=0,0,((($F15/$E$13)*'PLAN DE ADQUISICIONES'!V$18)*($G15/$F15)))</f>
        <v>0</v>
      </c>
      <c r="Z15" s="420">
        <f>IF( $F15=0,0,((($F15/$E$13)*'PLAN DE ADQUISICIONES'!W$18)*($G15/$F15)))</f>
        <v>0</v>
      </c>
      <c r="AA15" s="420">
        <f>IF( $F15=0,0,((($F15/$E$13)*'PLAN DE ADQUISICIONES'!X$18)*($G15/$F15)))</f>
        <v>0</v>
      </c>
      <c r="AB15" s="420">
        <f>IF( $F15=0,0,((($F15/$E$13)*'PLAN DE ADQUISICIONES'!Y$18)*($G15/$F15)))</f>
        <v>0</v>
      </c>
      <c r="AC15" s="420">
        <f>IF( $F15=0,0,((($F15/$E$13)*'PLAN DE ADQUISICIONES'!Z$18)*($G15/$F15)))</f>
        <v>0</v>
      </c>
      <c r="AD15" s="420">
        <f>IF( $F15=0,0,((($F15/$E$13)*'PLAN DE ADQUISICIONES'!AA$18)*($G15/$F15)))</f>
        <v>0</v>
      </c>
      <c r="AE15" s="420">
        <f>IF( $F15=0,0,((($F15/$E$13)*'PLAN DE ADQUISICIONES'!AB$18)*($G15/$F15)))</f>
        <v>0</v>
      </c>
      <c r="AF15" s="420">
        <f>IF( $F15=0,0,((($F15/$E$13)*'PLAN DE ADQUISICIONES'!AC$18)*($G15/$F15)))</f>
        <v>0</v>
      </c>
      <c r="AG15" s="423">
        <f>U15+V15+W15+X15+Y15+Z15+AA15+AB15+AC15+AD15+AE15+AF15</f>
        <v>0</v>
      </c>
      <c r="AH15" s="424">
        <f>IF( $F15=0,0,((($F15/$E$13)*'PLAN DE ADQUISICIONES'!AD$18)*($G15/$F15)))</f>
        <v>0</v>
      </c>
      <c r="AI15" s="420">
        <f>IF( $F15=0,0,((($F15/$E$13)*'PLAN DE ADQUISICIONES'!AE$18)*($G15/$F15)))</f>
        <v>0</v>
      </c>
      <c r="AJ15" s="420">
        <f>IF( $F15=0,0,((($F15/$E$13)*'PLAN DE ADQUISICIONES'!AF$18)*($G15/$F15)))</f>
        <v>0</v>
      </c>
      <c r="AK15" s="420">
        <f>IF( $F15=0,0,((($F15/$E$13)*'PLAN DE ADQUISICIONES'!AG$18)*($G15/$F15)))</f>
        <v>0</v>
      </c>
      <c r="AL15" s="420">
        <f>IF( $F15=0,0,((($F15/$E$13)*'PLAN DE ADQUISICIONES'!AH$18)*($G15/$F15)))</f>
        <v>0</v>
      </c>
      <c r="AM15" s="420">
        <f>IF( $F15=0,0,((($F15/$E$13)*'PLAN DE ADQUISICIONES'!AI$18)*($G15/$F15)))</f>
        <v>0</v>
      </c>
      <c r="AN15" s="420">
        <f>IF( $F15=0,0,((($F15/$E$13)*'PLAN DE ADQUISICIONES'!AJ$18)*($G15/$F15)))</f>
        <v>0</v>
      </c>
      <c r="AO15" s="420">
        <f>IF( $F15=0,0,((($F15/$E$13)*'PLAN DE ADQUISICIONES'!AK$18)*($G15/$F15)))</f>
        <v>0</v>
      </c>
      <c r="AP15" s="420">
        <f>IF( $F15=0,0,((($F15/$E$13)*'PLAN DE ADQUISICIONES'!AL$18)*($G15/$F15)))</f>
        <v>0</v>
      </c>
      <c r="AQ15" s="420">
        <f>IF( $F15=0,0,((($F15/$E$13)*'PLAN DE ADQUISICIONES'!AM$18)*($G15/$F15)))</f>
        <v>0</v>
      </c>
      <c r="AR15" s="420">
        <f>IF( $F15=0,0,((($F15/$E$13)*'PLAN DE ADQUISICIONES'!AN$18)*($G15/$F15)))</f>
        <v>0</v>
      </c>
      <c r="AS15" s="420">
        <f>IF( $F15=0,0,((($F15/$E$13)*'PLAN DE ADQUISICIONES'!AO$18)*($G15/$F15)))</f>
        <v>0</v>
      </c>
      <c r="AT15" s="423">
        <f>AH15+AI15+AJ15+AK15+AL15+AM15+AN15+AO15+AP15+AQ15+AR15+AS15</f>
        <v>0</v>
      </c>
      <c r="AU15" s="426">
        <f>AS15+AR15+AQ15+AP15+AO15+AN15+AM15+AL15+AK15+AJ15+AI15+AH15+AF15+AE15+AD15+AC15+AB15+AA15+Z15+Y15+X15+W15+V15+U15+S15+R15+Q15+P15+O15+N15+M15+L15+K15+J15+I15+H15</f>
        <v>0</v>
      </c>
      <c r="AV15" s="392">
        <f t="shared" si="1"/>
        <v>0</v>
      </c>
    </row>
    <row r="16" spans="2:49" s="394" customFormat="1" ht="12.75" customHeight="1" x14ac:dyDescent="0.15">
      <c r="B16" s="416" t="str">
        <f>'FORMATO COSTEO C1'!C$28</f>
        <v>1.1.1.3</v>
      </c>
      <c r="C16" s="417" t="str">
        <f>+'FORMATO COSTEO C1'!B$28</f>
        <v>Categoría de gasto</v>
      </c>
      <c r="D16" s="418"/>
      <c r="E16" s="419"/>
      <c r="F16" s="420">
        <f>+'FORMATO COSTEO C1'!G28</f>
        <v>0</v>
      </c>
      <c r="G16" s="421">
        <f>+'FORMATO COSTEO C1'!R28</f>
        <v>0</v>
      </c>
      <c r="H16" s="425">
        <f>IF( $F16=0,0,((($F16/$E$13)*'PLAN DE ADQUISICIONES'!F$18)*($G16/$F16)))</f>
        <v>0</v>
      </c>
      <c r="I16" s="420">
        <f>IF( $F16=0,0,((($F16/$E$13)*'PLAN DE ADQUISICIONES'!G$18)*($G16/$F16)))</f>
        <v>0</v>
      </c>
      <c r="J16" s="420">
        <f>IF( $F16=0,0,((($F16/$E$13)*'PLAN DE ADQUISICIONES'!H$18)*($G16/$F16)))</f>
        <v>0</v>
      </c>
      <c r="K16" s="420">
        <f>IF( $F16=0,0,((($F16/$E$13)*'PLAN DE ADQUISICIONES'!I$18)*($G16/$F16)))</f>
        <v>0</v>
      </c>
      <c r="L16" s="420">
        <f>IF( $F16=0,0,((($F16/$E$13)*'PLAN DE ADQUISICIONES'!J$18)*($G16/$F16)))</f>
        <v>0</v>
      </c>
      <c r="M16" s="420">
        <f>IF( $F16=0,0,((($F16/$E$13)*'PLAN DE ADQUISICIONES'!K$18)*($G16/$F16)))</f>
        <v>0</v>
      </c>
      <c r="N16" s="420">
        <f>IF( $F16=0,0,((($F16/$E$13)*'PLAN DE ADQUISICIONES'!L$18)*($G16/$F16)))</f>
        <v>0</v>
      </c>
      <c r="O16" s="420">
        <f>IF( $F16=0,0,((($F16/$E$13)*'PLAN DE ADQUISICIONES'!M$18)*($G16/$F16)))</f>
        <v>0</v>
      </c>
      <c r="P16" s="420">
        <f>IF( $F16=0,0,((($F16/$E$13)*'PLAN DE ADQUISICIONES'!N$18)*($G16/$F16)))</f>
        <v>0</v>
      </c>
      <c r="Q16" s="420">
        <f>IF( $F16=0,0,((($F16/$E$13)*'PLAN DE ADQUISICIONES'!O$18)*($G16/$F16)))</f>
        <v>0</v>
      </c>
      <c r="R16" s="420">
        <f>IF( $F16=0,0,((($F16/$E$13)*'PLAN DE ADQUISICIONES'!P$18)*($G16/$F16)))</f>
        <v>0</v>
      </c>
      <c r="S16" s="420">
        <f>IF( $F16=0,0,((($F16/$E$13)*'PLAN DE ADQUISICIONES'!Q$18)*($G16/$F16)))</f>
        <v>0</v>
      </c>
      <c r="T16" s="423">
        <f>H16+I16+J16+K16+L16+M16+N16+O16+P16+Q16+R16+S16</f>
        <v>0</v>
      </c>
      <c r="U16" s="425">
        <f>IF( $F16=0,0,((($F16/$E$13)*'PLAN DE ADQUISICIONES'!R$18)*($G16/$F16)))</f>
        <v>0</v>
      </c>
      <c r="V16" s="420">
        <f>IF( $F16=0,0,((($F16/$E$13)*'PLAN DE ADQUISICIONES'!S$18)*($G16/$F16)))</f>
        <v>0</v>
      </c>
      <c r="W16" s="420">
        <f>IF( $F16=0,0,((($F16/$E$13)*'PLAN DE ADQUISICIONES'!T$18)*($G16/$F16)))</f>
        <v>0</v>
      </c>
      <c r="X16" s="420">
        <f>IF( $F16=0,0,((($F16/$E$13)*'PLAN DE ADQUISICIONES'!U$18)*($G16/$F16)))</f>
        <v>0</v>
      </c>
      <c r="Y16" s="420">
        <f>IF( $F16=0,0,((($F16/$E$13)*'PLAN DE ADQUISICIONES'!V$18)*($G16/$F16)))</f>
        <v>0</v>
      </c>
      <c r="Z16" s="420">
        <f>IF( $F16=0,0,((($F16/$E$13)*'PLAN DE ADQUISICIONES'!W$18)*($G16/$F16)))</f>
        <v>0</v>
      </c>
      <c r="AA16" s="420">
        <f>IF( $F16=0,0,((($F16/$E$13)*'PLAN DE ADQUISICIONES'!X$18)*($G16/$F16)))</f>
        <v>0</v>
      </c>
      <c r="AB16" s="420">
        <f>IF( $F16=0,0,((($F16/$E$13)*'PLAN DE ADQUISICIONES'!Y$18)*($G16/$F16)))</f>
        <v>0</v>
      </c>
      <c r="AC16" s="420">
        <f>IF( $F16=0,0,((($F16/$E$13)*'PLAN DE ADQUISICIONES'!Z$18)*($G16/$F16)))</f>
        <v>0</v>
      </c>
      <c r="AD16" s="420">
        <f>IF( $F16=0,0,((($F16/$E$13)*'PLAN DE ADQUISICIONES'!AA$18)*($G16/$F16)))</f>
        <v>0</v>
      </c>
      <c r="AE16" s="420">
        <f>IF( $F16=0,0,((($F16/$E$13)*'PLAN DE ADQUISICIONES'!AB$18)*($G16/$F16)))</f>
        <v>0</v>
      </c>
      <c r="AF16" s="420">
        <f>IF( $F16=0,0,((($F16/$E$13)*'PLAN DE ADQUISICIONES'!AC$18)*($G16/$F16)))</f>
        <v>0</v>
      </c>
      <c r="AG16" s="423">
        <f>U16+V16+W16+X16+Y16+Z16+AA16+AB16+AC16+AD16+AE16+AF16</f>
        <v>0</v>
      </c>
      <c r="AH16" s="424">
        <f>IF( $F16=0,0,((($F16/$E$13)*'PLAN DE ADQUISICIONES'!AD$18)*($G16/$F16)))</f>
        <v>0</v>
      </c>
      <c r="AI16" s="420">
        <f>IF( $F16=0,0,((($F16/$E$13)*'PLAN DE ADQUISICIONES'!AE$18)*($G16/$F16)))</f>
        <v>0</v>
      </c>
      <c r="AJ16" s="420">
        <f>IF( $F16=0,0,((($F16/$E$13)*'PLAN DE ADQUISICIONES'!AF$18)*($G16/$F16)))</f>
        <v>0</v>
      </c>
      <c r="AK16" s="420">
        <f>IF( $F16=0,0,((($F16/$E$13)*'PLAN DE ADQUISICIONES'!AG$18)*($G16/$F16)))</f>
        <v>0</v>
      </c>
      <c r="AL16" s="420">
        <f>IF( $F16=0,0,((($F16/$E$13)*'PLAN DE ADQUISICIONES'!AH$18)*($G16/$F16)))</f>
        <v>0</v>
      </c>
      <c r="AM16" s="420">
        <f>IF( $F16=0,0,((($F16/$E$13)*'PLAN DE ADQUISICIONES'!AI$18)*($G16/$F16)))</f>
        <v>0</v>
      </c>
      <c r="AN16" s="420">
        <f>IF( $F16=0,0,((($F16/$E$13)*'PLAN DE ADQUISICIONES'!AJ$18)*($G16/$F16)))</f>
        <v>0</v>
      </c>
      <c r="AO16" s="420">
        <f>IF( $F16=0,0,((($F16/$E$13)*'PLAN DE ADQUISICIONES'!AK$18)*($G16/$F16)))</f>
        <v>0</v>
      </c>
      <c r="AP16" s="420">
        <f>IF( $F16=0,0,((($F16/$E$13)*'PLAN DE ADQUISICIONES'!AL$18)*($G16/$F16)))</f>
        <v>0</v>
      </c>
      <c r="AQ16" s="420">
        <f>IF( $F16=0,0,((($F16/$E$13)*'PLAN DE ADQUISICIONES'!AM$18)*($G16/$F16)))</f>
        <v>0</v>
      </c>
      <c r="AR16" s="420">
        <f>IF( $F16=0,0,((($F16/$E$13)*'PLAN DE ADQUISICIONES'!AN$18)*($G16/$F16)))</f>
        <v>0</v>
      </c>
      <c r="AS16" s="420">
        <f>IF( $F16=0,0,((($F16/$E$13)*'PLAN DE ADQUISICIONES'!AO$18)*($G16/$F16)))</f>
        <v>0</v>
      </c>
      <c r="AT16" s="423">
        <f>AH16+AI16+AJ16+AK16+AL16+AM16+AN16+AO16+AP16+AQ16+AR16+AS16</f>
        <v>0</v>
      </c>
      <c r="AU16" s="426">
        <f>AS16+AR16+AQ16+AP16+AO16+AN16+AM16+AL16+AK16+AJ16+AI16+AH16+AF16+AE16+AD16+AC16+AB16+AA16+Z16+Y16+X16+W16+V16+U16+S16+R16+Q16+P16+O16+N16+M16+L16+K16+J16+I16+H16</f>
        <v>0</v>
      </c>
      <c r="AV16" s="392">
        <f t="shared" si="1"/>
        <v>0</v>
      </c>
    </row>
    <row r="17" spans="2:48" s="394" customFormat="1" ht="12.75" customHeight="1" x14ac:dyDescent="0.15">
      <c r="B17" s="416" t="str">
        <f>+'FORMATO COSTEO C1'!C$34</f>
        <v>1.1.1.4</v>
      </c>
      <c r="C17" s="417" t="str">
        <f>+'FORMATO COSTEO C1'!B$34</f>
        <v>Categoría de gasto</v>
      </c>
      <c r="D17" s="418"/>
      <c r="E17" s="419"/>
      <c r="F17" s="420">
        <f>+'FORMATO COSTEO C1'!G34</f>
        <v>0</v>
      </c>
      <c r="G17" s="421">
        <f>+'FORMATO COSTEO C1'!R34</f>
        <v>0</v>
      </c>
      <c r="H17" s="425">
        <f>IF( $F17=0,0,((($F17/$E$13)*'PLAN DE ADQUISICIONES'!F$18)*($G17/$F17)))</f>
        <v>0</v>
      </c>
      <c r="I17" s="420">
        <f>IF( $F17=0,0,((($F17/$E$13)*'PLAN DE ADQUISICIONES'!G$18)*($G17/$F17)))</f>
        <v>0</v>
      </c>
      <c r="J17" s="420">
        <f>IF( $F17=0,0,((($F17/$E$13)*'PLAN DE ADQUISICIONES'!H$18)*($G17/$F17)))</f>
        <v>0</v>
      </c>
      <c r="K17" s="420">
        <f>IF( $F17=0,0,((($F17/$E$13)*'PLAN DE ADQUISICIONES'!I$18)*($G17/$F17)))</f>
        <v>0</v>
      </c>
      <c r="L17" s="420">
        <f>IF( $F17=0,0,((($F17/$E$13)*'PLAN DE ADQUISICIONES'!J$18)*($G17/$F17)))</f>
        <v>0</v>
      </c>
      <c r="M17" s="420">
        <f>IF( $F17=0,0,((($F17/$E$13)*'PLAN DE ADQUISICIONES'!K$18)*($G17/$F17)))</f>
        <v>0</v>
      </c>
      <c r="N17" s="420">
        <f>IF( $F17=0,0,((($F17/$E$13)*'PLAN DE ADQUISICIONES'!L$18)*($G17/$F17)))</f>
        <v>0</v>
      </c>
      <c r="O17" s="420">
        <f>IF( $F17=0,0,((($F17/$E$13)*'PLAN DE ADQUISICIONES'!M$18)*($G17/$F17)))</f>
        <v>0</v>
      </c>
      <c r="P17" s="420">
        <f>IF( $F17=0,0,((($F17/$E$13)*'PLAN DE ADQUISICIONES'!N$18)*($G17/$F17)))</f>
        <v>0</v>
      </c>
      <c r="Q17" s="420">
        <f>IF( $F17=0,0,((($F17/$E$13)*'PLAN DE ADQUISICIONES'!O$18)*($G17/$F17)))</f>
        <v>0</v>
      </c>
      <c r="R17" s="420">
        <f>IF( $F17=0,0,((($F17/$E$13)*'PLAN DE ADQUISICIONES'!P$18)*($G17/$F17)))</f>
        <v>0</v>
      </c>
      <c r="S17" s="420">
        <f>IF( $F17=0,0,((($F17/$E$13)*'PLAN DE ADQUISICIONES'!Q$18)*($G17/$F17)))</f>
        <v>0</v>
      </c>
      <c r="T17" s="423">
        <f>H17+I17+J17+K17+L17+M17+N17+O17+P17+Q17+R17+S17</f>
        <v>0</v>
      </c>
      <c r="U17" s="425">
        <f>IF( $F17=0,0,((($F17/$E$13)*'PLAN DE ADQUISICIONES'!R$18)*($G17/$F17)))</f>
        <v>0</v>
      </c>
      <c r="V17" s="420">
        <f>IF( $F17=0,0,((($F17/$E$13)*'PLAN DE ADQUISICIONES'!S$18)*($G17/$F17)))</f>
        <v>0</v>
      </c>
      <c r="W17" s="420">
        <f>IF( $F17=0,0,((($F17/$E$13)*'PLAN DE ADQUISICIONES'!T$18)*($G17/$F17)))</f>
        <v>0</v>
      </c>
      <c r="X17" s="420">
        <f>IF( $F17=0,0,((($F17/$E$13)*'PLAN DE ADQUISICIONES'!U$18)*($G17/$F17)))</f>
        <v>0</v>
      </c>
      <c r="Y17" s="420">
        <f>IF( $F17=0,0,((($F17/$E$13)*'PLAN DE ADQUISICIONES'!V$18)*($G17/$F17)))</f>
        <v>0</v>
      </c>
      <c r="Z17" s="420">
        <f>IF( $F17=0,0,((($F17/$E$13)*'PLAN DE ADQUISICIONES'!W$18)*($G17/$F17)))</f>
        <v>0</v>
      </c>
      <c r="AA17" s="420">
        <f>IF( $F17=0,0,((($F17/$E$13)*'PLAN DE ADQUISICIONES'!X$18)*($G17/$F17)))</f>
        <v>0</v>
      </c>
      <c r="AB17" s="420">
        <f>IF( $F17=0,0,((($F17/$E$13)*'PLAN DE ADQUISICIONES'!Y$18)*($G17/$F17)))</f>
        <v>0</v>
      </c>
      <c r="AC17" s="420">
        <f>IF( $F17=0,0,((($F17/$E$13)*'PLAN DE ADQUISICIONES'!Z$18)*($G17/$F17)))</f>
        <v>0</v>
      </c>
      <c r="AD17" s="420">
        <f>IF( $F17=0,0,((($F17/$E$13)*'PLAN DE ADQUISICIONES'!AA$18)*($G17/$F17)))</f>
        <v>0</v>
      </c>
      <c r="AE17" s="420">
        <f>IF( $F17=0,0,((($F17/$E$13)*'PLAN DE ADQUISICIONES'!AB$18)*($G17/$F17)))</f>
        <v>0</v>
      </c>
      <c r="AF17" s="420">
        <f>IF( $F17=0,0,((($F17/$E$13)*'PLAN DE ADQUISICIONES'!AC$18)*($G17/$F17)))</f>
        <v>0</v>
      </c>
      <c r="AG17" s="423">
        <f>U17+V17+W17+X17+Y17+Z17+AA17+AB17+AC17+AD17+AE17+AF17</f>
        <v>0</v>
      </c>
      <c r="AH17" s="424">
        <f>IF( $F17=0,0,((($F17/$E$13)*'PLAN DE ADQUISICIONES'!AD$18)*($G17/$F17)))</f>
        <v>0</v>
      </c>
      <c r="AI17" s="420">
        <f>IF( $F17=0,0,((($F17/$E$13)*'PLAN DE ADQUISICIONES'!AE$18)*($G17/$F17)))</f>
        <v>0</v>
      </c>
      <c r="AJ17" s="420">
        <f>IF( $F17=0,0,((($F17/$E$13)*'PLAN DE ADQUISICIONES'!AF$18)*($G17/$F17)))</f>
        <v>0</v>
      </c>
      <c r="AK17" s="420">
        <f>IF( $F17=0,0,((($F17/$E$13)*'PLAN DE ADQUISICIONES'!AG$18)*($G17/$F17)))</f>
        <v>0</v>
      </c>
      <c r="AL17" s="420">
        <f>IF( $F17=0,0,((($F17/$E$13)*'PLAN DE ADQUISICIONES'!AH$18)*($G17/$F17)))</f>
        <v>0</v>
      </c>
      <c r="AM17" s="420">
        <f>IF( $F17=0,0,((($F17/$E$13)*'PLAN DE ADQUISICIONES'!AI$18)*($G17/$F17)))</f>
        <v>0</v>
      </c>
      <c r="AN17" s="420">
        <f>IF( $F17=0,0,((($F17/$E$13)*'PLAN DE ADQUISICIONES'!AJ$18)*($G17/$F17)))</f>
        <v>0</v>
      </c>
      <c r="AO17" s="420">
        <f>IF( $F17=0,0,((($F17/$E$13)*'PLAN DE ADQUISICIONES'!AK$18)*($G17/$F17)))</f>
        <v>0</v>
      </c>
      <c r="AP17" s="420">
        <f>IF( $F17=0,0,((($F17/$E$13)*'PLAN DE ADQUISICIONES'!AL$18)*($G17/$F17)))</f>
        <v>0</v>
      </c>
      <c r="AQ17" s="420">
        <f>IF( $F17=0,0,((($F17/$E$13)*'PLAN DE ADQUISICIONES'!AM$18)*($G17/$F17)))</f>
        <v>0</v>
      </c>
      <c r="AR17" s="420">
        <f>IF( $F17=0,0,((($F17/$E$13)*'PLAN DE ADQUISICIONES'!AN$18)*($G17/$F17)))</f>
        <v>0</v>
      </c>
      <c r="AS17" s="420">
        <f>IF( $F17=0,0,((($F17/$E$13)*'PLAN DE ADQUISICIONES'!AO$18)*($G17/$F17)))</f>
        <v>0</v>
      </c>
      <c r="AT17" s="423">
        <f>AH17+AI17+AJ17+AK17+AL17+AM17+AN17+AO17+AP17+AQ17+AR17+AS17</f>
        <v>0</v>
      </c>
      <c r="AU17" s="426">
        <f>AS17+AR17+AQ17+AP17+AO17+AN17+AM17+AL17+AK17+AJ17+AI17+AH17+AF17+AE17+AD17+AC17+AB17+AA17+Z17+Y17+X17+W17+V17+U17+S17+R17+Q17+P17+O17+N17+M17+L17+K17+J17+I17+H17</f>
        <v>0</v>
      </c>
      <c r="AV17" s="392">
        <f t="shared" si="1"/>
        <v>0</v>
      </c>
    </row>
    <row r="18" spans="2:48" s="394" customFormat="1" ht="12.75" customHeight="1" x14ac:dyDescent="0.15">
      <c r="B18" s="416" t="str">
        <f>'FORMATO COSTEO C1'!C$40</f>
        <v>1.1.1.5</v>
      </c>
      <c r="C18" s="417" t="str">
        <f>+'FORMATO COSTEO C1'!B$40</f>
        <v>Categoría de gasto</v>
      </c>
      <c r="D18" s="418"/>
      <c r="E18" s="419"/>
      <c r="F18" s="420">
        <f>+'FORMATO COSTEO C1'!G40</f>
        <v>0</v>
      </c>
      <c r="G18" s="421">
        <f>+'FORMATO COSTEO C1'!R40</f>
        <v>0</v>
      </c>
      <c r="H18" s="425">
        <f>IF( $F18=0,0,((($F18/$E$13)*'PLAN DE ADQUISICIONES'!F$18)*($G18/$F18)))</f>
        <v>0</v>
      </c>
      <c r="I18" s="420">
        <f>IF( $F18=0,0,((($F18/$E$13)*'PLAN DE ADQUISICIONES'!G$18)*($G18/$F18)))</f>
        <v>0</v>
      </c>
      <c r="J18" s="420">
        <f>IF( $F18=0,0,((($F18/$E$13)*'PLAN DE ADQUISICIONES'!H$18)*($G18/$F18)))</f>
        <v>0</v>
      </c>
      <c r="K18" s="420">
        <f>IF( $F18=0,0,((($F18/$E$13)*'PLAN DE ADQUISICIONES'!I$18)*($G18/$F18)))</f>
        <v>0</v>
      </c>
      <c r="L18" s="420">
        <f>IF( $F18=0,0,((($F18/$E$13)*'PLAN DE ADQUISICIONES'!J$18)*($G18/$F18)))</f>
        <v>0</v>
      </c>
      <c r="M18" s="420">
        <f>IF( $F18=0,0,((($F18/$E$13)*'PLAN DE ADQUISICIONES'!K$18)*($G18/$F18)))</f>
        <v>0</v>
      </c>
      <c r="N18" s="420">
        <f>IF( $F18=0,0,((($F18/$E$13)*'PLAN DE ADQUISICIONES'!L$18)*($G18/$F18)))</f>
        <v>0</v>
      </c>
      <c r="O18" s="420">
        <f>IF( $F18=0,0,((($F18/$E$13)*'PLAN DE ADQUISICIONES'!M$18)*($G18/$F18)))</f>
        <v>0</v>
      </c>
      <c r="P18" s="420">
        <f>IF( $F18=0,0,((($F18/$E$13)*'PLAN DE ADQUISICIONES'!N$18)*($G18/$F18)))</f>
        <v>0</v>
      </c>
      <c r="Q18" s="420">
        <f>IF( $F18=0,0,((($F18/$E$13)*'PLAN DE ADQUISICIONES'!O$18)*($G18/$F18)))</f>
        <v>0</v>
      </c>
      <c r="R18" s="420">
        <f>IF( $F18=0,0,((($F18/$E$13)*'PLAN DE ADQUISICIONES'!P$18)*($G18/$F18)))</f>
        <v>0</v>
      </c>
      <c r="S18" s="420">
        <f>IF( $F18=0,0,((($F18/$E$13)*'PLAN DE ADQUISICIONES'!Q$18)*($G18/$F18)))</f>
        <v>0</v>
      </c>
      <c r="T18" s="423">
        <f>H18+I18+J18+K18+L18+M18+N18+O18+P18+Q18+R18+S18</f>
        <v>0</v>
      </c>
      <c r="U18" s="425">
        <f>IF( $F18=0,0,((($F18/$E$13)*'PLAN DE ADQUISICIONES'!R$18)*($G18/$F18)))</f>
        <v>0</v>
      </c>
      <c r="V18" s="420">
        <f>IF( $F18=0,0,((($F18/$E$13)*'PLAN DE ADQUISICIONES'!S$18)*($G18/$F18)))</f>
        <v>0</v>
      </c>
      <c r="W18" s="420">
        <f>IF( $F18=0,0,((($F18/$E$13)*'PLAN DE ADQUISICIONES'!T$18)*($G18/$F18)))</f>
        <v>0</v>
      </c>
      <c r="X18" s="420">
        <f>IF( $F18=0,0,((($F18/$E$13)*'PLAN DE ADQUISICIONES'!U$18)*($G18/$F18)))</f>
        <v>0</v>
      </c>
      <c r="Y18" s="420">
        <f>IF( $F18=0,0,((($F18/$E$13)*'PLAN DE ADQUISICIONES'!V$18)*($G18/$F18)))</f>
        <v>0</v>
      </c>
      <c r="Z18" s="420">
        <f>IF( $F18=0,0,((($F18/$E$13)*'PLAN DE ADQUISICIONES'!W$18)*($G18/$F18)))</f>
        <v>0</v>
      </c>
      <c r="AA18" s="420">
        <f>IF( $F18=0,0,((($F18/$E$13)*'PLAN DE ADQUISICIONES'!X$18)*($G18/$F18)))</f>
        <v>0</v>
      </c>
      <c r="AB18" s="420">
        <f>IF( $F18=0,0,((($F18/$E$13)*'PLAN DE ADQUISICIONES'!Y$18)*($G18/$F18)))</f>
        <v>0</v>
      </c>
      <c r="AC18" s="420">
        <f>IF( $F18=0,0,((($F18/$E$13)*'PLAN DE ADQUISICIONES'!Z$18)*($G18/$F18)))</f>
        <v>0</v>
      </c>
      <c r="AD18" s="420">
        <f>IF( $F18=0,0,((($F18/$E$13)*'PLAN DE ADQUISICIONES'!AA$18)*($G18/$F18)))</f>
        <v>0</v>
      </c>
      <c r="AE18" s="420">
        <f>IF( $F18=0,0,((($F18/$E$13)*'PLAN DE ADQUISICIONES'!AB$18)*($G18/$F18)))</f>
        <v>0</v>
      </c>
      <c r="AF18" s="420">
        <f>IF( $F18=0,0,((($F18/$E$13)*'PLAN DE ADQUISICIONES'!AC$18)*($G18/$F18)))</f>
        <v>0</v>
      </c>
      <c r="AG18" s="423">
        <f>U18+V18+W18+X18+Y18+Z18+AA18+AB18+AC18+AD18+AE18+AF18</f>
        <v>0</v>
      </c>
      <c r="AH18" s="424">
        <f>IF( $F18=0,0,((($F18/$E$13)*'PLAN DE ADQUISICIONES'!AD$18)*($G18/$F18)))</f>
        <v>0</v>
      </c>
      <c r="AI18" s="420">
        <f>IF( $F18=0,0,((($F18/$E$13)*'PLAN DE ADQUISICIONES'!AE$18)*($G18/$F18)))</f>
        <v>0</v>
      </c>
      <c r="AJ18" s="420">
        <f>IF( $F18=0,0,((($F18/$E$13)*'PLAN DE ADQUISICIONES'!AF$18)*($G18/$F18)))</f>
        <v>0</v>
      </c>
      <c r="AK18" s="420">
        <f>IF( $F18=0,0,((($F18/$E$13)*'PLAN DE ADQUISICIONES'!AG$18)*($G18/$F18)))</f>
        <v>0</v>
      </c>
      <c r="AL18" s="420">
        <f>IF( $F18=0,0,((($F18/$E$13)*'PLAN DE ADQUISICIONES'!AH$18)*($G18/$F18)))</f>
        <v>0</v>
      </c>
      <c r="AM18" s="420">
        <f>IF( $F18=0,0,((($F18/$E$13)*'PLAN DE ADQUISICIONES'!AI$18)*($G18/$F18)))</f>
        <v>0</v>
      </c>
      <c r="AN18" s="420">
        <f>IF( $F18=0,0,((($F18/$E$13)*'PLAN DE ADQUISICIONES'!AJ$18)*($G18/$F18)))</f>
        <v>0</v>
      </c>
      <c r="AO18" s="420">
        <f>IF( $F18=0,0,((($F18/$E$13)*'PLAN DE ADQUISICIONES'!AK$18)*($G18/$F18)))</f>
        <v>0</v>
      </c>
      <c r="AP18" s="420">
        <f>IF( $F18=0,0,((($F18/$E$13)*'PLAN DE ADQUISICIONES'!AL$18)*($G18/$F18)))</f>
        <v>0</v>
      </c>
      <c r="AQ18" s="420">
        <f>IF( $F18=0,0,((($F18/$E$13)*'PLAN DE ADQUISICIONES'!AM$18)*($G18/$F18)))</f>
        <v>0</v>
      </c>
      <c r="AR18" s="420">
        <f>IF( $F18=0,0,((($F18/$E$13)*'PLAN DE ADQUISICIONES'!AN$18)*($G18/$F18)))</f>
        <v>0</v>
      </c>
      <c r="AS18" s="420">
        <f>IF( $F18=0,0,((($F18/$E$13)*'PLAN DE ADQUISICIONES'!AO$18)*($G18/$F18)))</f>
        <v>0</v>
      </c>
      <c r="AT18" s="423">
        <f>AH18+AI18+AJ18+AK18+AL18+AM18+AN18+AO18+AP18+AQ18+AR18+AS18</f>
        <v>0</v>
      </c>
      <c r="AU18" s="426">
        <f>AS18+AR18+AQ18+AP18+AO18+AN18+AM18+AL18+AK18+AJ18+AI18+AH18+AF18+AE18+AD18+AC18+AB18+AA18+Z18+Y18+X18+W18+V18+U18+S18+R18+Q18+P18+O18+N18+M18+L18+K18+J18+I18+H18</f>
        <v>0</v>
      </c>
      <c r="AV18" s="392">
        <f t="shared" si="1"/>
        <v>0</v>
      </c>
    </row>
    <row r="19" spans="2:48" s="394" customFormat="1" ht="12.75" customHeight="1" x14ac:dyDescent="0.15">
      <c r="B19" s="406" t="str">
        <f>+'FORMATO COSTEO C1'!C$46</f>
        <v>1.1.2</v>
      </c>
      <c r="C19" s="427" t="str">
        <f>+'FORMATO COSTEO C1'!B$46</f>
        <v>Registrar a los participantes</v>
      </c>
      <c r="D19" s="408" t="str">
        <f>+'FORMATO COSTEO C1'!D$46</f>
        <v>Persona</v>
      </c>
      <c r="E19" s="409">
        <f>+'FORMATO COSTEO C1'!E$46</f>
        <v>500</v>
      </c>
      <c r="F19" s="410">
        <f>SUM(F20:F24)</f>
        <v>1500</v>
      </c>
      <c r="G19" s="411">
        <f t="shared" ref="G19:P19" si="6">SUM(G20:G24)</f>
        <v>0</v>
      </c>
      <c r="H19" s="412">
        <f t="shared" si="6"/>
        <v>0</v>
      </c>
      <c r="I19" s="410">
        <f>SUM(I20:I24)</f>
        <v>0</v>
      </c>
      <c r="J19" s="410">
        <f>SUM(J20:J24)</f>
        <v>0</v>
      </c>
      <c r="K19" s="410">
        <f>SUM(K20:K24)</f>
        <v>0</v>
      </c>
      <c r="L19" s="410">
        <f>SUM(L20:L24)</f>
        <v>0</v>
      </c>
      <c r="M19" s="410">
        <f>SUM(M20:M24)</f>
        <v>0</v>
      </c>
      <c r="N19" s="410">
        <f t="shared" si="6"/>
        <v>0</v>
      </c>
      <c r="O19" s="410">
        <f t="shared" si="6"/>
        <v>0</v>
      </c>
      <c r="P19" s="410">
        <f t="shared" si="6"/>
        <v>0</v>
      </c>
      <c r="Q19" s="410">
        <f>SUM(Q20:Q24)</f>
        <v>0</v>
      </c>
      <c r="R19" s="410">
        <f>SUM(R20:R24)</f>
        <v>0</v>
      </c>
      <c r="S19" s="410">
        <f>SUM(S20:S24)</f>
        <v>0</v>
      </c>
      <c r="T19" s="413">
        <f>SUM(T20:T24)</f>
        <v>0</v>
      </c>
      <c r="U19" s="412">
        <f t="shared" ref="U19:AS19" si="7">SUM(U20:U24)</f>
        <v>0</v>
      </c>
      <c r="V19" s="410">
        <f t="shared" si="7"/>
        <v>0</v>
      </c>
      <c r="W19" s="410">
        <f t="shared" si="7"/>
        <v>0</v>
      </c>
      <c r="X19" s="410">
        <f t="shared" si="7"/>
        <v>0</v>
      </c>
      <c r="Y19" s="410">
        <f t="shared" si="7"/>
        <v>0</v>
      </c>
      <c r="Z19" s="410">
        <f t="shared" si="7"/>
        <v>0</v>
      </c>
      <c r="AA19" s="410">
        <f t="shared" si="7"/>
        <v>0</v>
      </c>
      <c r="AB19" s="410">
        <f t="shared" si="7"/>
        <v>0</v>
      </c>
      <c r="AC19" s="410">
        <f t="shared" si="7"/>
        <v>0</v>
      </c>
      <c r="AD19" s="410">
        <f t="shared" si="7"/>
        <v>0</v>
      </c>
      <c r="AE19" s="410">
        <f t="shared" si="7"/>
        <v>0</v>
      </c>
      <c r="AF19" s="410">
        <f t="shared" si="7"/>
        <v>0</v>
      </c>
      <c r="AG19" s="413">
        <f t="shared" si="7"/>
        <v>0</v>
      </c>
      <c r="AH19" s="414">
        <f t="shared" si="7"/>
        <v>0</v>
      </c>
      <c r="AI19" s="410">
        <f t="shared" si="7"/>
        <v>0</v>
      </c>
      <c r="AJ19" s="410">
        <f t="shared" si="7"/>
        <v>0</v>
      </c>
      <c r="AK19" s="410">
        <f t="shared" si="7"/>
        <v>0</v>
      </c>
      <c r="AL19" s="410">
        <f t="shared" si="7"/>
        <v>0</v>
      </c>
      <c r="AM19" s="410">
        <f t="shared" si="7"/>
        <v>0</v>
      </c>
      <c r="AN19" s="410">
        <f t="shared" si="7"/>
        <v>0</v>
      </c>
      <c r="AO19" s="410">
        <f t="shared" si="7"/>
        <v>0</v>
      </c>
      <c r="AP19" s="410">
        <f t="shared" si="7"/>
        <v>0</v>
      </c>
      <c r="AQ19" s="410">
        <f t="shared" si="7"/>
        <v>0</v>
      </c>
      <c r="AR19" s="410">
        <f t="shared" si="7"/>
        <v>0</v>
      </c>
      <c r="AS19" s="410">
        <f t="shared" si="7"/>
        <v>0</v>
      </c>
      <c r="AT19" s="413">
        <f>SUM(AT20:AT24)</f>
        <v>0</v>
      </c>
      <c r="AU19" s="415">
        <f>SUM(AU20:AU24)</f>
        <v>0</v>
      </c>
      <c r="AV19" s="392">
        <f t="shared" si="1"/>
        <v>0</v>
      </c>
    </row>
    <row r="20" spans="2:48" s="394" customFormat="1" ht="12.75" customHeight="1" x14ac:dyDescent="0.15">
      <c r="B20" s="416" t="str">
        <f>+'FORMATO COSTEO C1'!C$48</f>
        <v>1.1.2.1</v>
      </c>
      <c r="C20" s="417" t="str">
        <f>+'FORMATO COSTEO C1'!B$48</f>
        <v>Servicios de terceros</v>
      </c>
      <c r="D20" s="513"/>
      <c r="E20" s="429"/>
      <c r="F20" s="420">
        <f>+'FORMATO COSTEO C1'!G48</f>
        <v>500</v>
      </c>
      <c r="G20" s="421">
        <f>+'FORMATO COSTEO C1'!R48</f>
        <v>0</v>
      </c>
      <c r="H20" s="422">
        <f>IF( $F20=0,0,((($F20/$E$19)*'PLAN DE ADQUISICIONES'!F$19)*($G20/$F20)))</f>
        <v>0</v>
      </c>
      <c r="I20" s="420">
        <f>IF( $F20=0,0,((($F20/$E$19)*'PLAN DE ADQUISICIONES'!G$19)*($G20/$F20)))</f>
        <v>0</v>
      </c>
      <c r="J20" s="420">
        <f>IF( $F20=0,0,((($F20/$E$19)*'PLAN DE ADQUISICIONES'!H$19)*($G20/$F20)))</f>
        <v>0</v>
      </c>
      <c r="K20" s="420">
        <f>IF( $F20=0,0,((($F20/$E$19)*'PLAN DE ADQUISICIONES'!I$19)*($G20/$F20)))</f>
        <v>0</v>
      </c>
      <c r="L20" s="420">
        <f>IF( $F20=0,0,((($F20/$E$19)*'PLAN DE ADQUISICIONES'!J$19)*($G20/$F20)))</f>
        <v>0</v>
      </c>
      <c r="M20" s="420">
        <f>IF( $F20=0,0,((($F20/$E$19)*'PLAN DE ADQUISICIONES'!K$19)*($G20/$F20)))</f>
        <v>0</v>
      </c>
      <c r="N20" s="420">
        <f>IF( $F20=0,0,((($F20/$E$19)*'PLAN DE ADQUISICIONES'!L$19)*($G20/$F20)))</f>
        <v>0</v>
      </c>
      <c r="O20" s="420">
        <f>IF( $F20=0,0,((($F20/$E$19)*'PLAN DE ADQUISICIONES'!M$19)*($G20/$F20)))</f>
        <v>0</v>
      </c>
      <c r="P20" s="420">
        <f>IF( $F20=0,0,((($F20/$E$19)*'PLAN DE ADQUISICIONES'!N$19)*($G20/$F20)))</f>
        <v>0</v>
      </c>
      <c r="Q20" s="420">
        <f>IF( $F20=0,0,((($F20/$E$19)*'PLAN DE ADQUISICIONES'!O$19)*($G20/$F20)))</f>
        <v>0</v>
      </c>
      <c r="R20" s="420">
        <f>IF( $F20=0,0,((($F20/$E$19)*'PLAN DE ADQUISICIONES'!P$19)*($G20/$F20)))</f>
        <v>0</v>
      </c>
      <c r="S20" s="420">
        <f>IF( $F20=0,0,((($F20/$E$19)*'PLAN DE ADQUISICIONES'!Q$19)*($G20/$F20)))</f>
        <v>0</v>
      </c>
      <c r="T20" s="423">
        <f>H20+I20+J20+K20+L20+M20+N20+O20+P20+Q20+R20+S20</f>
        <v>0</v>
      </c>
      <c r="U20" s="425">
        <f>IF( $F20=0,0,((($F20/$E$19)*'PLAN DE ADQUISICIONES'!R$19)*($G20/$F20)))</f>
        <v>0</v>
      </c>
      <c r="V20" s="420">
        <f>IF( $F20=0,0,((($F20/$E$19)*'PLAN DE ADQUISICIONES'!S$19)*($G20/$F20)))</f>
        <v>0</v>
      </c>
      <c r="W20" s="420">
        <f>IF( $F20=0,0,((($F20/$E$19)*'PLAN DE ADQUISICIONES'!T$19)*($G20/$F20)))</f>
        <v>0</v>
      </c>
      <c r="X20" s="420">
        <f>IF( $F20=0,0,((($F20/$E$19)*'PLAN DE ADQUISICIONES'!U$19)*($G20/$F20)))</f>
        <v>0</v>
      </c>
      <c r="Y20" s="420">
        <f>IF( $F20=0,0,((($F20/$E$19)*'PLAN DE ADQUISICIONES'!V$19)*($G20/$F20)))</f>
        <v>0</v>
      </c>
      <c r="Z20" s="420">
        <f>IF( $F20=0,0,((($F20/$E$19)*'PLAN DE ADQUISICIONES'!W$19)*($G20/$F20)))</f>
        <v>0</v>
      </c>
      <c r="AA20" s="420">
        <f>IF( $F20=0,0,((($F20/$E$19)*'PLAN DE ADQUISICIONES'!X$19)*($G20/$F20)))</f>
        <v>0</v>
      </c>
      <c r="AB20" s="420">
        <f>IF( $F20=0,0,((($F20/$E$19)*'PLAN DE ADQUISICIONES'!Y$19)*($G20/$F20)))</f>
        <v>0</v>
      </c>
      <c r="AC20" s="420">
        <f>IF( $F20=0,0,((($F20/$E$19)*'PLAN DE ADQUISICIONES'!Z$19)*($G20/$F20)))</f>
        <v>0</v>
      </c>
      <c r="AD20" s="420">
        <f>IF( $F20=0,0,((($F20/$E$19)*'PLAN DE ADQUISICIONES'!AA$19)*($G20/$F20)))</f>
        <v>0</v>
      </c>
      <c r="AE20" s="420">
        <f>IF( $F20=0,0,((($F20/$E$19)*'PLAN DE ADQUISICIONES'!AB$19)*($G20/$F20)))</f>
        <v>0</v>
      </c>
      <c r="AF20" s="420">
        <f>IF( $F20=0,0,((($F20/$E$19)*'PLAN DE ADQUISICIONES'!AC$19)*($G20/$F20)))</f>
        <v>0</v>
      </c>
      <c r="AG20" s="423">
        <f>U20+V20+W20+X20+Y20+Z20+AA20+AB20+AC20+AD20+AE20+AF20</f>
        <v>0</v>
      </c>
      <c r="AH20" s="424">
        <f>IF( $F20=0,0,((($F20/$E$19)*'PLAN DE ADQUISICIONES'!AD$19)*($G20/$F20)))</f>
        <v>0</v>
      </c>
      <c r="AI20" s="420">
        <f>IF( $F20=0,0,((($F20/$E$19)*'PLAN DE ADQUISICIONES'!AE$19)*($G20/$F20)))</f>
        <v>0</v>
      </c>
      <c r="AJ20" s="420">
        <f>IF( $F20=0,0,((($F20/$E$19)*'PLAN DE ADQUISICIONES'!AF$19)*($G20/$F20)))</f>
        <v>0</v>
      </c>
      <c r="AK20" s="420">
        <f>IF( $F20=0,0,((($F20/$E$19)*'PLAN DE ADQUISICIONES'!AG$19)*($G20/$F20)))</f>
        <v>0</v>
      </c>
      <c r="AL20" s="420">
        <f>IF( $F20=0,0,((($F20/$E$19)*'PLAN DE ADQUISICIONES'!AH$19)*($G20/$F20)))</f>
        <v>0</v>
      </c>
      <c r="AM20" s="420">
        <f>IF( $F20=0,0,((($F20/$E$19)*'PLAN DE ADQUISICIONES'!AI$19)*($G20/$F20)))</f>
        <v>0</v>
      </c>
      <c r="AN20" s="420">
        <f>IF( $F20=0,0,((($F20/$E$19)*'PLAN DE ADQUISICIONES'!AJ$19)*($G20/$F20)))</f>
        <v>0</v>
      </c>
      <c r="AO20" s="420">
        <f>IF( $F20=0,0,((($F20/$E$19)*'PLAN DE ADQUISICIONES'!AK$19)*($G20/$F20)))</f>
        <v>0</v>
      </c>
      <c r="AP20" s="420">
        <f>IF( $F20=0,0,((($F20/$E$19)*'PLAN DE ADQUISICIONES'!AL$19)*($G20/$F20)))</f>
        <v>0</v>
      </c>
      <c r="AQ20" s="420">
        <f>IF( $F20=0,0,((($F20/$E$19)*'PLAN DE ADQUISICIONES'!AM$19)*($G20/$F20)))</f>
        <v>0</v>
      </c>
      <c r="AR20" s="420">
        <f>IF( $F20=0,0,((($F20/$E$19)*'PLAN DE ADQUISICIONES'!AN$19)*($G20/$F20)))</f>
        <v>0</v>
      </c>
      <c r="AS20" s="420">
        <f>IF( $F20=0,0,((($F20/$E$19)*'PLAN DE ADQUISICIONES'!AO$19)*($G20/$F20)))</f>
        <v>0</v>
      </c>
      <c r="AT20" s="423">
        <f>AH20+AI20+AJ20+AK20+AL20+AM20+AN20+AO20+AP20+AQ20+AR20+AS20</f>
        <v>0</v>
      </c>
      <c r="AU20" s="426">
        <f>AS20+AR20+AQ20+AP20+AO20+AN20+AM20+AL20+AK20+AJ20+AI20+AH20+AF20+AE20+AD20+AC20+AB20+AA20+Z20+Y20+X20+W20+V20+U20+S20+R20+Q20+P20+O20+N20+M20+L20+K20+J20+I20+H20</f>
        <v>0</v>
      </c>
      <c r="AV20" s="392">
        <f t="shared" si="1"/>
        <v>0</v>
      </c>
    </row>
    <row r="21" spans="2:48" s="394" customFormat="1" ht="12.75" customHeight="1" x14ac:dyDescent="0.15">
      <c r="B21" s="416" t="str">
        <f>+'FORMATO COSTEO C1'!C$54</f>
        <v>1.1.2.2</v>
      </c>
      <c r="C21" s="417" t="str">
        <f>+'FORMATO COSTEO C1'!B$54</f>
        <v>Consultorías</v>
      </c>
      <c r="D21" s="513"/>
      <c r="E21" s="429"/>
      <c r="F21" s="420">
        <f>+'FORMATO COSTEO C1'!G54</f>
        <v>1000</v>
      </c>
      <c r="G21" s="421">
        <f>+'FORMATO COSTEO C1'!R54</f>
        <v>0</v>
      </c>
      <c r="H21" s="425">
        <f>IF( $F21=0,0,((($F21/$E$19)*'PLAN DE ADQUISICIONES'!F$19)*($G21/$F21)))</f>
        <v>0</v>
      </c>
      <c r="I21" s="420">
        <f>IF( $F21=0,0,((($F21/$E$19)*'PLAN DE ADQUISICIONES'!G$19)*($G21/$F21)))</f>
        <v>0</v>
      </c>
      <c r="J21" s="420">
        <f>IF( $F21=0,0,((($F21/$E$19)*'PLAN DE ADQUISICIONES'!H$19)*($G21/$F21)))</f>
        <v>0</v>
      </c>
      <c r="K21" s="420">
        <f>IF( $F21=0,0,((($F21/$E$19)*'PLAN DE ADQUISICIONES'!I$19)*($G21/$F21)))</f>
        <v>0</v>
      </c>
      <c r="L21" s="420">
        <f>IF( $F21=0,0,((($F21/$E$19)*'PLAN DE ADQUISICIONES'!J$19)*($G21/$F21)))</f>
        <v>0</v>
      </c>
      <c r="M21" s="420">
        <f>IF( $F21=0,0,((($F21/$E$19)*'PLAN DE ADQUISICIONES'!K$19)*($G21/$F21)))</f>
        <v>0</v>
      </c>
      <c r="N21" s="420">
        <f>IF( $F21=0,0,((($F21/$E$19)*'PLAN DE ADQUISICIONES'!L$19)*($G21/$F21)))</f>
        <v>0</v>
      </c>
      <c r="O21" s="420">
        <f>IF( $F21=0,0,((($F21/$E$19)*'PLAN DE ADQUISICIONES'!M$19)*($G21/$F21)))</f>
        <v>0</v>
      </c>
      <c r="P21" s="420">
        <f>IF( $F21=0,0,((($F21/$E$19)*'PLAN DE ADQUISICIONES'!N$19)*($G21/$F21)))</f>
        <v>0</v>
      </c>
      <c r="Q21" s="420">
        <f>IF( $F21=0,0,((($F21/$E$19)*'PLAN DE ADQUISICIONES'!O$19)*($G21/$F21)))</f>
        <v>0</v>
      </c>
      <c r="R21" s="420">
        <f>IF( $F21=0,0,((($F21/$E$19)*'PLAN DE ADQUISICIONES'!P$19)*($G21/$F21)))</f>
        <v>0</v>
      </c>
      <c r="S21" s="420">
        <f>IF( $F21=0,0,((($F21/$E$19)*'PLAN DE ADQUISICIONES'!Q$19)*($G21/$F21)))</f>
        <v>0</v>
      </c>
      <c r="T21" s="423">
        <f>H21+I21+J21+K21+L21+M21+N21+O21+P21+Q21+R21+S21</f>
        <v>0</v>
      </c>
      <c r="U21" s="425">
        <f>IF( $F21=0,0,((($F21/$E$19)*'PLAN DE ADQUISICIONES'!R$19)*($G21/$F21)))</f>
        <v>0</v>
      </c>
      <c r="V21" s="420">
        <f>IF( $F21=0,0,((($F21/$E$19)*'PLAN DE ADQUISICIONES'!S$19)*($G21/$F21)))</f>
        <v>0</v>
      </c>
      <c r="W21" s="420">
        <f>IF( $F21=0,0,((($F21/$E$19)*'PLAN DE ADQUISICIONES'!T$19)*($G21/$F21)))</f>
        <v>0</v>
      </c>
      <c r="X21" s="420">
        <f>IF( $F21=0,0,((($F21/$E$19)*'PLAN DE ADQUISICIONES'!U$19)*($G21/$F21)))</f>
        <v>0</v>
      </c>
      <c r="Y21" s="420">
        <f>IF( $F21=0,0,((($F21/$E$19)*'PLAN DE ADQUISICIONES'!V$19)*($G21/$F21)))</f>
        <v>0</v>
      </c>
      <c r="Z21" s="420">
        <f>IF( $F21=0,0,((($F21/$E$19)*'PLAN DE ADQUISICIONES'!W$19)*($G21/$F21)))</f>
        <v>0</v>
      </c>
      <c r="AA21" s="420">
        <f>IF( $F21=0,0,((($F21/$E$19)*'PLAN DE ADQUISICIONES'!X$19)*($G21/$F21)))</f>
        <v>0</v>
      </c>
      <c r="AB21" s="420">
        <f>IF( $F21=0,0,((($F21/$E$19)*'PLAN DE ADQUISICIONES'!Y$19)*($G21/$F21)))</f>
        <v>0</v>
      </c>
      <c r="AC21" s="420">
        <f>IF( $F21=0,0,((($F21/$E$19)*'PLAN DE ADQUISICIONES'!Z$19)*($G21/$F21)))</f>
        <v>0</v>
      </c>
      <c r="AD21" s="420">
        <f>IF( $F21=0,0,((($F21/$E$19)*'PLAN DE ADQUISICIONES'!AA$19)*($G21/$F21)))</f>
        <v>0</v>
      </c>
      <c r="AE21" s="420">
        <f>IF( $F21=0,0,((($F21/$E$19)*'PLAN DE ADQUISICIONES'!AB$19)*($G21/$F21)))</f>
        <v>0</v>
      </c>
      <c r="AF21" s="420">
        <f>IF( $F21=0,0,((($F21/$E$19)*'PLAN DE ADQUISICIONES'!AC$19)*($G21/$F21)))</f>
        <v>0</v>
      </c>
      <c r="AG21" s="423">
        <f>U21+V21+W21+X21+Y21+Z21+AA21+AB21+AC21+AD21+AE21+AF21</f>
        <v>0</v>
      </c>
      <c r="AH21" s="424">
        <f>IF( $F21=0,0,((($F21/$E$19)*'PLAN DE ADQUISICIONES'!AD$19)*($G21/$F21)))</f>
        <v>0</v>
      </c>
      <c r="AI21" s="420">
        <f>IF( $F21=0,0,((($F21/$E$19)*'PLAN DE ADQUISICIONES'!AE$19)*($G21/$F21)))</f>
        <v>0</v>
      </c>
      <c r="AJ21" s="420">
        <f>IF( $F21=0,0,((($F21/$E$19)*'PLAN DE ADQUISICIONES'!AF$19)*($G21/$F21)))</f>
        <v>0</v>
      </c>
      <c r="AK21" s="420">
        <f>IF( $F21=0,0,((($F21/$E$19)*'PLAN DE ADQUISICIONES'!AG$19)*($G21/$F21)))</f>
        <v>0</v>
      </c>
      <c r="AL21" s="420">
        <f>IF( $F21=0,0,((($F21/$E$19)*'PLAN DE ADQUISICIONES'!AH$19)*($G21/$F21)))</f>
        <v>0</v>
      </c>
      <c r="AM21" s="420">
        <f>IF( $F21=0,0,((($F21/$E$19)*'PLAN DE ADQUISICIONES'!AI$19)*($G21/$F21)))</f>
        <v>0</v>
      </c>
      <c r="AN21" s="420">
        <f>IF( $F21=0,0,((($F21/$E$19)*'PLAN DE ADQUISICIONES'!AJ$19)*($G21/$F21)))</f>
        <v>0</v>
      </c>
      <c r="AO21" s="420">
        <f>IF( $F21=0,0,((($F21/$E$19)*'PLAN DE ADQUISICIONES'!AK$19)*($G21/$F21)))</f>
        <v>0</v>
      </c>
      <c r="AP21" s="420">
        <f>IF( $F21=0,0,((($F21/$E$19)*'PLAN DE ADQUISICIONES'!AL$19)*($G21/$F21)))</f>
        <v>0</v>
      </c>
      <c r="AQ21" s="420">
        <f>IF( $F21=0,0,((($F21/$E$19)*'PLAN DE ADQUISICIONES'!AM$19)*($G21/$F21)))</f>
        <v>0</v>
      </c>
      <c r="AR21" s="420">
        <f>IF( $F21=0,0,((($F21/$E$19)*'PLAN DE ADQUISICIONES'!AN$19)*($G21/$F21)))</f>
        <v>0</v>
      </c>
      <c r="AS21" s="420">
        <f>IF( $F21=0,0,((($F21/$E$19)*'PLAN DE ADQUISICIONES'!AO$19)*($G21/$F21)))</f>
        <v>0</v>
      </c>
      <c r="AT21" s="423">
        <f>AH21+AI21+AJ21+AK21+AL21+AM21+AN21+AO21+AP21+AQ21+AR21+AS21</f>
        <v>0</v>
      </c>
      <c r="AU21" s="426">
        <f>AS21+AR21+AQ21+AP21+AO21+AN21+AM21+AL21+AK21+AJ21+AI21+AH21+AF21+AE21+AD21+AC21+AB21+AA21+Z21+Y21+X21+W21+V21+U21+S21+R21+Q21+P21+O21+N21+M21+L21+K21+J21+I21+H21</f>
        <v>0</v>
      </c>
      <c r="AV21" s="392">
        <f t="shared" si="1"/>
        <v>0</v>
      </c>
    </row>
    <row r="22" spans="2:48" s="394" customFormat="1" ht="12.75" customHeight="1" x14ac:dyDescent="0.15">
      <c r="B22" s="416" t="str">
        <f>+'FORMATO COSTEO C1'!C$60</f>
        <v>1.1.2.3.</v>
      </c>
      <c r="C22" s="417" t="str">
        <f>+'FORMATO COSTEO C1'!B$60</f>
        <v>Categoría de gasto</v>
      </c>
      <c r="D22" s="513"/>
      <c r="E22" s="429"/>
      <c r="F22" s="420">
        <f>+'FORMATO COSTEO C1'!G60</f>
        <v>0</v>
      </c>
      <c r="G22" s="421">
        <f>+'FORMATO COSTEO C1'!R60</f>
        <v>0</v>
      </c>
      <c r="H22" s="425">
        <f>IF( $F22=0,0,((($F22/$E$19)*'PLAN DE ADQUISICIONES'!F$19)*($G22/$F22)))</f>
        <v>0</v>
      </c>
      <c r="I22" s="420">
        <f>IF( $F22=0,0,((($F22/$E$19)*'PLAN DE ADQUISICIONES'!G$19)*($G22/$F22)))</f>
        <v>0</v>
      </c>
      <c r="J22" s="420">
        <f>IF( $F22=0,0,((($F22/$E$19)*'PLAN DE ADQUISICIONES'!H$19)*($G22/$F22)))</f>
        <v>0</v>
      </c>
      <c r="K22" s="420">
        <f>IF( $F22=0,0,((($F22/$E$19)*'PLAN DE ADQUISICIONES'!I$19)*($G22/$F22)))</f>
        <v>0</v>
      </c>
      <c r="L22" s="420">
        <f>IF( $F22=0,0,((($F22/$E$19)*'PLAN DE ADQUISICIONES'!J$19)*($G22/$F22)))</f>
        <v>0</v>
      </c>
      <c r="M22" s="420">
        <f>IF( $F22=0,0,((($F22/$E$19)*'PLAN DE ADQUISICIONES'!K$19)*($G22/$F22)))</f>
        <v>0</v>
      </c>
      <c r="N22" s="420">
        <f>IF( $F22=0,0,((($F22/$E$19)*'PLAN DE ADQUISICIONES'!L$19)*($G22/$F22)))</f>
        <v>0</v>
      </c>
      <c r="O22" s="420">
        <f>IF( $F22=0,0,((($F22/$E$19)*'PLAN DE ADQUISICIONES'!M$19)*($G22/$F22)))</f>
        <v>0</v>
      </c>
      <c r="P22" s="420">
        <f>IF( $F22=0,0,((($F22/$E$19)*'PLAN DE ADQUISICIONES'!N$19)*($G22/$F22)))</f>
        <v>0</v>
      </c>
      <c r="Q22" s="420">
        <f>IF( $F22=0,0,((($F22/$E$19)*'PLAN DE ADQUISICIONES'!O$19)*($G22/$F22)))</f>
        <v>0</v>
      </c>
      <c r="R22" s="420">
        <f>IF( $F22=0,0,((($F22/$E$19)*'PLAN DE ADQUISICIONES'!P$19)*($G22/$F22)))</f>
        <v>0</v>
      </c>
      <c r="S22" s="420">
        <f>IF( $F22=0,0,((($F22/$E$19)*'PLAN DE ADQUISICIONES'!Q$19)*($G22/$F22)))</f>
        <v>0</v>
      </c>
      <c r="T22" s="423">
        <f>H22+I22+J22+K22+L22+M22+N22+O22+P22+Q22+R22+S22</f>
        <v>0</v>
      </c>
      <c r="U22" s="425">
        <f>IF( $F22=0,0,((($F22/$E$19)*'PLAN DE ADQUISICIONES'!R$19)*($G22/$F22)))</f>
        <v>0</v>
      </c>
      <c r="V22" s="420">
        <f>IF( $F22=0,0,((($F22/$E$19)*'PLAN DE ADQUISICIONES'!S$19)*($G22/$F22)))</f>
        <v>0</v>
      </c>
      <c r="W22" s="420">
        <f>IF( $F22=0,0,((($F22/$E$19)*'PLAN DE ADQUISICIONES'!T$19)*($G22/$F22)))</f>
        <v>0</v>
      </c>
      <c r="X22" s="420">
        <f>IF( $F22=0,0,((($F22/$E$19)*'PLAN DE ADQUISICIONES'!U$19)*($G22/$F22)))</f>
        <v>0</v>
      </c>
      <c r="Y22" s="420">
        <f>IF( $F22=0,0,((($F22/$E$19)*'PLAN DE ADQUISICIONES'!V$19)*($G22/$F22)))</f>
        <v>0</v>
      </c>
      <c r="Z22" s="420">
        <f>IF( $F22=0,0,((($F22/$E$19)*'PLAN DE ADQUISICIONES'!W$19)*($G22/$F22)))</f>
        <v>0</v>
      </c>
      <c r="AA22" s="420">
        <f>IF( $F22=0,0,((($F22/$E$19)*'PLAN DE ADQUISICIONES'!X$19)*($G22/$F22)))</f>
        <v>0</v>
      </c>
      <c r="AB22" s="420">
        <f>IF( $F22=0,0,((($F22/$E$19)*'PLAN DE ADQUISICIONES'!Y$19)*($G22/$F22)))</f>
        <v>0</v>
      </c>
      <c r="AC22" s="420">
        <f>IF( $F22=0,0,((($F22/$E$19)*'PLAN DE ADQUISICIONES'!Z$19)*($G22/$F22)))</f>
        <v>0</v>
      </c>
      <c r="AD22" s="420">
        <f>IF( $F22=0,0,((($F22/$E$19)*'PLAN DE ADQUISICIONES'!AA$19)*($G22/$F22)))</f>
        <v>0</v>
      </c>
      <c r="AE22" s="420">
        <f>IF( $F22=0,0,((($F22/$E$19)*'PLAN DE ADQUISICIONES'!AB$19)*($G22/$F22)))</f>
        <v>0</v>
      </c>
      <c r="AF22" s="420">
        <f>IF( $F22=0,0,((($F22/$E$19)*'PLAN DE ADQUISICIONES'!AC$19)*($G22/$F22)))</f>
        <v>0</v>
      </c>
      <c r="AG22" s="423">
        <f>U22+V22+W22+X22+Y22+Z22+AA22+AB22+AC22+AD22+AE22+AF22</f>
        <v>0</v>
      </c>
      <c r="AH22" s="424">
        <f>IF( $F22=0,0,((($F22/$E$19)*'PLAN DE ADQUISICIONES'!AD$19)*($G22/$F22)))</f>
        <v>0</v>
      </c>
      <c r="AI22" s="420">
        <f>IF( $F22=0,0,((($F22/$E$19)*'PLAN DE ADQUISICIONES'!AE$19)*($G22/$F22)))</f>
        <v>0</v>
      </c>
      <c r="AJ22" s="420">
        <f>IF( $F22=0,0,((($F22/$E$19)*'PLAN DE ADQUISICIONES'!AF$19)*($G22/$F22)))</f>
        <v>0</v>
      </c>
      <c r="AK22" s="420">
        <f>IF( $F22=0,0,((($F22/$E$19)*'PLAN DE ADQUISICIONES'!AG$19)*($G22/$F22)))</f>
        <v>0</v>
      </c>
      <c r="AL22" s="420">
        <f>IF( $F22=0,0,((($F22/$E$19)*'PLAN DE ADQUISICIONES'!AH$19)*($G22/$F22)))</f>
        <v>0</v>
      </c>
      <c r="AM22" s="420">
        <f>IF( $F22=0,0,((($F22/$E$19)*'PLAN DE ADQUISICIONES'!AI$19)*($G22/$F22)))</f>
        <v>0</v>
      </c>
      <c r="AN22" s="420">
        <f>IF( $F22=0,0,((($F22/$E$19)*'PLAN DE ADQUISICIONES'!AJ$19)*($G22/$F22)))</f>
        <v>0</v>
      </c>
      <c r="AO22" s="420">
        <f>IF( $F22=0,0,((($F22/$E$19)*'PLAN DE ADQUISICIONES'!AK$19)*($G22/$F22)))</f>
        <v>0</v>
      </c>
      <c r="AP22" s="420">
        <f>IF( $F22=0,0,((($F22/$E$19)*'PLAN DE ADQUISICIONES'!AL$19)*($G22/$F22)))</f>
        <v>0</v>
      </c>
      <c r="AQ22" s="420">
        <f>IF( $F22=0,0,((($F22/$E$19)*'PLAN DE ADQUISICIONES'!AM$19)*($G22/$F22)))</f>
        <v>0</v>
      </c>
      <c r="AR22" s="420">
        <f>IF( $F22=0,0,((($F22/$E$19)*'PLAN DE ADQUISICIONES'!AN$19)*($G22/$F22)))</f>
        <v>0</v>
      </c>
      <c r="AS22" s="420">
        <f>IF( $F22=0,0,((($F22/$E$19)*'PLAN DE ADQUISICIONES'!AO$19)*($G22/$F22)))</f>
        <v>0</v>
      </c>
      <c r="AT22" s="423">
        <f>AH22+AI22+AJ22+AK22+AL22+AM22+AN22+AO22+AP22+AQ22+AR22+AS22</f>
        <v>0</v>
      </c>
      <c r="AU22" s="426">
        <f>AS22+AR22+AQ22+AP22+AO22+AN22+AM22+AL22+AK22+AJ22+AI22+AH22+AF22+AE22+AD22+AC22+AB22+AA22+Z22+Y22+X22+W22+V22+U22+S22+R22+Q22+P22+O22+N22+M22+L22+K22+J22+I22+H22</f>
        <v>0</v>
      </c>
      <c r="AV22" s="392">
        <f t="shared" si="1"/>
        <v>0</v>
      </c>
    </row>
    <row r="23" spans="2:48" s="394" customFormat="1" ht="12.75" customHeight="1" x14ac:dyDescent="0.15">
      <c r="B23" s="416" t="str">
        <f>+'FORMATO COSTEO C1'!C$66</f>
        <v>1.1.2.4</v>
      </c>
      <c r="C23" s="417" t="str">
        <f>+'FORMATO COSTEO C1'!B$66</f>
        <v>Categoría de gasto</v>
      </c>
      <c r="D23" s="513"/>
      <c r="E23" s="429"/>
      <c r="F23" s="420">
        <f>+'FORMATO COSTEO C1'!G66</f>
        <v>0</v>
      </c>
      <c r="G23" s="421">
        <f>+'FORMATO COSTEO C1'!R66</f>
        <v>0</v>
      </c>
      <c r="H23" s="425">
        <f>IF( $F23=0,0,((($F23/$E$19)*'PLAN DE ADQUISICIONES'!F$19)*($G23/$F23)))</f>
        <v>0</v>
      </c>
      <c r="I23" s="420">
        <f>IF( $F23=0,0,((($F23/$E$19)*'PLAN DE ADQUISICIONES'!G$19)*($G23/$F23)))</f>
        <v>0</v>
      </c>
      <c r="J23" s="420">
        <f>IF( $F23=0,0,((($F23/$E$19)*'PLAN DE ADQUISICIONES'!H$19)*($G23/$F23)))</f>
        <v>0</v>
      </c>
      <c r="K23" s="420">
        <f>IF( $F23=0,0,((($F23/$E$19)*'PLAN DE ADQUISICIONES'!I$19)*($G23/$F23)))</f>
        <v>0</v>
      </c>
      <c r="L23" s="420">
        <f>IF( $F23=0,0,((($F23/$E$19)*'PLAN DE ADQUISICIONES'!J$19)*($G23/$F23)))</f>
        <v>0</v>
      </c>
      <c r="M23" s="420">
        <f>IF( $F23=0,0,((($F23/$E$19)*'PLAN DE ADQUISICIONES'!K$19)*($G23/$F23)))</f>
        <v>0</v>
      </c>
      <c r="N23" s="420">
        <f>IF( $F23=0,0,((($F23/$E$19)*'PLAN DE ADQUISICIONES'!L$19)*($G23/$F23)))</f>
        <v>0</v>
      </c>
      <c r="O23" s="420">
        <f>IF( $F23=0,0,((($F23/$E$19)*'PLAN DE ADQUISICIONES'!M$19)*($G23/$F23)))</f>
        <v>0</v>
      </c>
      <c r="P23" s="420">
        <f>IF( $F23=0,0,((($F23/$E$19)*'PLAN DE ADQUISICIONES'!N$19)*($G23/$F23)))</f>
        <v>0</v>
      </c>
      <c r="Q23" s="420">
        <f>IF( $F23=0,0,((($F23/$E$19)*'PLAN DE ADQUISICIONES'!O$19)*($G23/$F23)))</f>
        <v>0</v>
      </c>
      <c r="R23" s="420">
        <f>IF( $F23=0,0,((($F23/$E$19)*'PLAN DE ADQUISICIONES'!P$19)*($G23/$F23)))</f>
        <v>0</v>
      </c>
      <c r="S23" s="420">
        <f>IF( $F23=0,0,((($F23/$E$19)*'PLAN DE ADQUISICIONES'!Q$19)*($G23/$F23)))</f>
        <v>0</v>
      </c>
      <c r="T23" s="423">
        <f>H23+I23+J23+K23+L23+M23+N23+O23+P23+Q23+R23+S23</f>
        <v>0</v>
      </c>
      <c r="U23" s="425">
        <f>IF( $F23=0,0,((($F23/$E$19)*'PLAN DE ADQUISICIONES'!R$19)*($G23/$F23)))</f>
        <v>0</v>
      </c>
      <c r="V23" s="420">
        <f>IF( $F23=0,0,((($F23/$E$19)*'PLAN DE ADQUISICIONES'!S$19)*($G23/$F23)))</f>
        <v>0</v>
      </c>
      <c r="W23" s="420">
        <f>IF( $F23=0,0,((($F23/$E$19)*'PLAN DE ADQUISICIONES'!T$19)*($G23/$F23)))</f>
        <v>0</v>
      </c>
      <c r="X23" s="420">
        <f>IF( $F23=0,0,((($F23/$E$19)*'PLAN DE ADQUISICIONES'!U$19)*($G23/$F23)))</f>
        <v>0</v>
      </c>
      <c r="Y23" s="420">
        <f>IF( $F23=0,0,((($F23/$E$19)*'PLAN DE ADQUISICIONES'!V$19)*($G23/$F23)))</f>
        <v>0</v>
      </c>
      <c r="Z23" s="420">
        <f>IF( $F23=0,0,((($F23/$E$19)*'PLAN DE ADQUISICIONES'!W$19)*($G23/$F23)))</f>
        <v>0</v>
      </c>
      <c r="AA23" s="420">
        <f>IF( $F23=0,0,((($F23/$E$19)*'PLAN DE ADQUISICIONES'!X$19)*($G23/$F23)))</f>
        <v>0</v>
      </c>
      <c r="AB23" s="420">
        <f>IF( $F23=0,0,((($F23/$E$19)*'PLAN DE ADQUISICIONES'!Y$19)*($G23/$F23)))</f>
        <v>0</v>
      </c>
      <c r="AC23" s="420">
        <f>IF( $F23=0,0,((($F23/$E$19)*'PLAN DE ADQUISICIONES'!Z$19)*($G23/$F23)))</f>
        <v>0</v>
      </c>
      <c r="AD23" s="420">
        <f>IF( $F23=0,0,((($F23/$E$19)*'PLAN DE ADQUISICIONES'!AA$19)*($G23/$F23)))</f>
        <v>0</v>
      </c>
      <c r="AE23" s="420">
        <f>IF( $F23=0,0,((($F23/$E$19)*'PLAN DE ADQUISICIONES'!AB$19)*($G23/$F23)))</f>
        <v>0</v>
      </c>
      <c r="AF23" s="420">
        <f>IF( $F23=0,0,((($F23/$E$19)*'PLAN DE ADQUISICIONES'!AC$19)*($G23/$F23)))</f>
        <v>0</v>
      </c>
      <c r="AG23" s="423">
        <f>U23+V23+W23+X23+Y23+Z23+AA23+AB23+AC23+AD23+AE23+AF23</f>
        <v>0</v>
      </c>
      <c r="AH23" s="424">
        <f>IF( $F23=0,0,((($F23/$E$19)*'PLAN DE ADQUISICIONES'!AD$19)*($G23/$F23)))</f>
        <v>0</v>
      </c>
      <c r="AI23" s="420">
        <f>IF( $F23=0,0,((($F23/$E$19)*'PLAN DE ADQUISICIONES'!AE$19)*($G23/$F23)))</f>
        <v>0</v>
      </c>
      <c r="AJ23" s="420">
        <f>IF( $F23=0,0,((($F23/$E$19)*'PLAN DE ADQUISICIONES'!AF$19)*($G23/$F23)))</f>
        <v>0</v>
      </c>
      <c r="AK23" s="420">
        <f>IF( $F23=0,0,((($F23/$E$19)*'PLAN DE ADQUISICIONES'!AG$19)*($G23/$F23)))</f>
        <v>0</v>
      </c>
      <c r="AL23" s="420">
        <f>IF( $F23=0,0,((($F23/$E$19)*'PLAN DE ADQUISICIONES'!AH$19)*($G23/$F23)))</f>
        <v>0</v>
      </c>
      <c r="AM23" s="420">
        <f>IF( $F23=0,0,((($F23/$E$19)*'PLAN DE ADQUISICIONES'!AI$19)*($G23/$F23)))</f>
        <v>0</v>
      </c>
      <c r="AN23" s="420">
        <f>IF( $F23=0,0,((($F23/$E$19)*'PLAN DE ADQUISICIONES'!AJ$19)*($G23/$F23)))</f>
        <v>0</v>
      </c>
      <c r="AO23" s="420">
        <f>IF( $F23=0,0,((($F23/$E$19)*'PLAN DE ADQUISICIONES'!AK$19)*($G23/$F23)))</f>
        <v>0</v>
      </c>
      <c r="AP23" s="420">
        <f>IF( $F23=0,0,((($F23/$E$19)*'PLAN DE ADQUISICIONES'!AL$19)*($G23/$F23)))</f>
        <v>0</v>
      </c>
      <c r="AQ23" s="420">
        <f>IF( $F23=0,0,((($F23/$E$19)*'PLAN DE ADQUISICIONES'!AM$19)*($G23/$F23)))</f>
        <v>0</v>
      </c>
      <c r="AR23" s="420">
        <f>IF( $F23=0,0,((($F23/$E$19)*'PLAN DE ADQUISICIONES'!AN$19)*($G23/$F23)))</f>
        <v>0</v>
      </c>
      <c r="AS23" s="420">
        <f>IF( $F23=0,0,((($F23/$E$19)*'PLAN DE ADQUISICIONES'!AO$19)*($G23/$F23)))</f>
        <v>0</v>
      </c>
      <c r="AT23" s="423">
        <f>AH23+AI23+AJ23+AK23+AL23+AM23+AN23+AO23+AP23+AQ23+AR23+AS23</f>
        <v>0</v>
      </c>
      <c r="AU23" s="426">
        <f>AS23+AR23+AQ23+AP23+AO23+AN23+AM23+AL23+AK23+AJ23+AI23+AH23+AF23+AE23+AD23+AC23+AB23+AA23+Z23+Y23+X23+W23+V23+U23+S23+R23+Q23+P23+O23+N23+M23+L23+K23+J23+I23+H23</f>
        <v>0</v>
      </c>
      <c r="AV23" s="392">
        <f t="shared" si="1"/>
        <v>0</v>
      </c>
    </row>
    <row r="24" spans="2:48" s="394" customFormat="1" ht="12.75" customHeight="1" x14ac:dyDescent="0.15">
      <c r="B24" s="416" t="str">
        <f>+'FORMATO COSTEO C1'!C$72</f>
        <v>1.1.2.5</v>
      </c>
      <c r="C24" s="417" t="str">
        <f>+'FORMATO COSTEO C1'!B$72</f>
        <v>Categoría de gasto</v>
      </c>
      <c r="D24" s="513"/>
      <c r="E24" s="429"/>
      <c r="F24" s="420">
        <f>+'FORMATO COSTEO C1'!G72</f>
        <v>0</v>
      </c>
      <c r="G24" s="421">
        <f>+'FORMATO COSTEO C1'!R72</f>
        <v>0</v>
      </c>
      <c r="H24" s="425">
        <f>IF( $F24=0,0,((($F24/$E$19)*'PLAN DE ADQUISICIONES'!F$19)*($G24/$F24)))</f>
        <v>0</v>
      </c>
      <c r="I24" s="420">
        <f>IF( $F24=0,0,((($F24/$E$19)*'PLAN DE ADQUISICIONES'!G$19)*($G24/$F24)))</f>
        <v>0</v>
      </c>
      <c r="J24" s="420">
        <f>IF( $F24=0,0,((($F24/$E$19)*'PLAN DE ADQUISICIONES'!H$19)*($G24/$F24)))</f>
        <v>0</v>
      </c>
      <c r="K24" s="420">
        <f>IF( $F24=0,0,((($F24/$E$19)*'PLAN DE ADQUISICIONES'!I$19)*($G24/$F24)))</f>
        <v>0</v>
      </c>
      <c r="L24" s="420">
        <f>IF( $F24=0,0,((($F24/$E$19)*'PLAN DE ADQUISICIONES'!J$19)*($G24/$F24)))</f>
        <v>0</v>
      </c>
      <c r="M24" s="420">
        <f>IF( $F24=0,0,((($F24/$E$19)*'PLAN DE ADQUISICIONES'!K$19)*($G24/$F24)))</f>
        <v>0</v>
      </c>
      <c r="N24" s="420">
        <f>IF( $F24=0,0,((($F24/$E$19)*'PLAN DE ADQUISICIONES'!L$19)*($G24/$F24)))</f>
        <v>0</v>
      </c>
      <c r="O24" s="420">
        <f>IF( $F24=0,0,((($F24/$E$19)*'PLAN DE ADQUISICIONES'!M$19)*($G24/$F24)))</f>
        <v>0</v>
      </c>
      <c r="P24" s="420">
        <f>IF( $F24=0,0,((($F24/$E$19)*'PLAN DE ADQUISICIONES'!N$19)*($G24/$F24)))</f>
        <v>0</v>
      </c>
      <c r="Q24" s="420">
        <f>IF( $F24=0,0,((($F24/$E$19)*'PLAN DE ADQUISICIONES'!O$19)*($G24/$F24)))</f>
        <v>0</v>
      </c>
      <c r="R24" s="420">
        <f>IF( $F24=0,0,((($F24/$E$19)*'PLAN DE ADQUISICIONES'!P$19)*($G24/$F24)))</f>
        <v>0</v>
      </c>
      <c r="S24" s="420">
        <f>IF( $F24=0,0,((($F24/$E$19)*'PLAN DE ADQUISICIONES'!Q$19)*($G24/$F24)))</f>
        <v>0</v>
      </c>
      <c r="T24" s="423">
        <f>H24+I24+J24+K24+L24+M24+N24+O24+P24+Q24+R24+S24</f>
        <v>0</v>
      </c>
      <c r="U24" s="425">
        <f>IF( $F24=0,0,((($F24/$E$19)*'PLAN DE ADQUISICIONES'!R$19)*($G24/$F24)))</f>
        <v>0</v>
      </c>
      <c r="V24" s="420">
        <f>IF( $F24=0,0,((($F24/$E$19)*'PLAN DE ADQUISICIONES'!S$19)*($G24/$F24)))</f>
        <v>0</v>
      </c>
      <c r="W24" s="420">
        <f>IF( $F24=0,0,((($F24/$E$19)*'PLAN DE ADQUISICIONES'!T$19)*($G24/$F24)))</f>
        <v>0</v>
      </c>
      <c r="X24" s="420">
        <f>IF( $F24=0,0,((($F24/$E$19)*'PLAN DE ADQUISICIONES'!U$19)*($G24/$F24)))</f>
        <v>0</v>
      </c>
      <c r="Y24" s="420">
        <f>IF( $F24=0,0,((($F24/$E$19)*'PLAN DE ADQUISICIONES'!V$19)*($G24/$F24)))</f>
        <v>0</v>
      </c>
      <c r="Z24" s="420">
        <f>IF( $F24=0,0,((($F24/$E$19)*'PLAN DE ADQUISICIONES'!W$19)*($G24/$F24)))</f>
        <v>0</v>
      </c>
      <c r="AA24" s="420">
        <f>IF( $F24=0,0,((($F24/$E$19)*'PLAN DE ADQUISICIONES'!X$19)*($G24/$F24)))</f>
        <v>0</v>
      </c>
      <c r="AB24" s="420">
        <f>IF( $F24=0,0,((($F24/$E$19)*'PLAN DE ADQUISICIONES'!Y$19)*($G24/$F24)))</f>
        <v>0</v>
      </c>
      <c r="AC24" s="420">
        <f>IF( $F24=0,0,((($F24/$E$19)*'PLAN DE ADQUISICIONES'!Z$19)*($G24/$F24)))</f>
        <v>0</v>
      </c>
      <c r="AD24" s="420">
        <f>IF( $F24=0,0,((($F24/$E$19)*'PLAN DE ADQUISICIONES'!AA$19)*($G24/$F24)))</f>
        <v>0</v>
      </c>
      <c r="AE24" s="420">
        <f>IF( $F24=0,0,((($F24/$E$19)*'PLAN DE ADQUISICIONES'!AB$19)*($G24/$F24)))</f>
        <v>0</v>
      </c>
      <c r="AF24" s="420">
        <f>IF( $F24=0,0,((($F24/$E$19)*'PLAN DE ADQUISICIONES'!AC$19)*($G24/$F24)))</f>
        <v>0</v>
      </c>
      <c r="AG24" s="423">
        <f>U24+V24+W24+X24+Y24+Z24+AA24+AB24+AC24+AD24+AE24+AF24</f>
        <v>0</v>
      </c>
      <c r="AH24" s="424">
        <f>IF( $F24=0,0,((($F24/$E$19)*'PLAN DE ADQUISICIONES'!AD$19)*($G24/$F24)))</f>
        <v>0</v>
      </c>
      <c r="AI24" s="420">
        <f>IF( $F24=0,0,((($F24/$E$19)*'PLAN DE ADQUISICIONES'!AE$19)*($G24/$F24)))</f>
        <v>0</v>
      </c>
      <c r="AJ24" s="420">
        <f>IF( $F24=0,0,((($F24/$E$19)*'PLAN DE ADQUISICIONES'!AF$19)*($G24/$F24)))</f>
        <v>0</v>
      </c>
      <c r="AK24" s="420">
        <f>IF( $F24=0,0,((($F24/$E$19)*'PLAN DE ADQUISICIONES'!AG$19)*($G24/$F24)))</f>
        <v>0</v>
      </c>
      <c r="AL24" s="420">
        <f>IF( $F24=0,0,((($F24/$E$19)*'PLAN DE ADQUISICIONES'!AH$19)*($G24/$F24)))</f>
        <v>0</v>
      </c>
      <c r="AM24" s="420">
        <f>IF( $F24=0,0,((($F24/$E$19)*'PLAN DE ADQUISICIONES'!AI$19)*($G24/$F24)))</f>
        <v>0</v>
      </c>
      <c r="AN24" s="420">
        <f>IF( $F24=0,0,((($F24/$E$19)*'PLAN DE ADQUISICIONES'!AJ$19)*($G24/$F24)))</f>
        <v>0</v>
      </c>
      <c r="AO24" s="420">
        <f>IF( $F24=0,0,((($F24/$E$19)*'PLAN DE ADQUISICIONES'!AK$19)*($G24/$F24)))</f>
        <v>0</v>
      </c>
      <c r="AP24" s="420">
        <f>IF( $F24=0,0,((($F24/$E$19)*'PLAN DE ADQUISICIONES'!AL$19)*($G24/$F24)))</f>
        <v>0</v>
      </c>
      <c r="AQ24" s="420">
        <f>IF( $F24=0,0,((($F24/$E$19)*'PLAN DE ADQUISICIONES'!AM$19)*($G24/$F24)))</f>
        <v>0</v>
      </c>
      <c r="AR24" s="420">
        <f>IF( $F24=0,0,((($F24/$E$19)*'PLAN DE ADQUISICIONES'!AN$19)*($G24/$F24)))</f>
        <v>0</v>
      </c>
      <c r="AS24" s="420">
        <f>IF( $F24=0,0,((($F24/$E$19)*'PLAN DE ADQUISICIONES'!AO$19)*($G24/$F24)))</f>
        <v>0</v>
      </c>
      <c r="AT24" s="423">
        <f>AH24+AI24+AJ24+AK24+AL24+AM24+AN24+AO24+AP24+AQ24+AR24+AS24</f>
        <v>0</v>
      </c>
      <c r="AU24" s="426">
        <f>AS24+AR24+AQ24+AP24+AO24+AN24+AM24+AL24+AK24+AJ24+AI24+AH24+AF24+AE24+AD24+AC24+AB24+AA24+Z24+Y24+X24+W24+V24+U24+S24+R24+Q24+P24+O24+N24+M24+L24+K24+J24+I24+H24</f>
        <v>0</v>
      </c>
      <c r="AV24" s="392">
        <f t="shared" si="1"/>
        <v>0</v>
      </c>
    </row>
    <row r="25" spans="2:48" s="394" customFormat="1" ht="12.75" customHeight="1" x14ac:dyDescent="0.15">
      <c r="B25" s="406" t="str">
        <f>+'FORMATO COSTEO C1'!C$78</f>
        <v>1.1.3</v>
      </c>
      <c r="C25" s="430" t="str">
        <f>+'FORMATO COSTEO C1'!B$78</f>
        <v>Verificar la información y/o documentación entregada por los participantes registrados</v>
      </c>
      <c r="D25" s="408" t="str">
        <f>+'FORMATO COSTEO C1'!D$78</f>
        <v>Unidad</v>
      </c>
      <c r="E25" s="409">
        <f>+'FORMATO COSTEO C1'!E$78</f>
        <v>500</v>
      </c>
      <c r="F25" s="410">
        <f>SUM(F26:F30)</f>
        <v>0</v>
      </c>
      <c r="G25" s="411">
        <f t="shared" ref="G25:P25" si="8">SUM(G26:G30)</f>
        <v>0</v>
      </c>
      <c r="H25" s="412">
        <f t="shared" si="8"/>
        <v>0</v>
      </c>
      <c r="I25" s="410">
        <f>SUM(I26:I30)</f>
        <v>0</v>
      </c>
      <c r="J25" s="410">
        <f>SUM(J26:J30)</f>
        <v>0</v>
      </c>
      <c r="K25" s="410">
        <f>SUM(K26:K30)</f>
        <v>0</v>
      </c>
      <c r="L25" s="410">
        <f>SUM(L26:L30)</f>
        <v>0</v>
      </c>
      <c r="M25" s="410">
        <f>SUM(M26:M30)</f>
        <v>0</v>
      </c>
      <c r="N25" s="410">
        <f t="shared" si="8"/>
        <v>0</v>
      </c>
      <c r="O25" s="410">
        <f t="shared" si="8"/>
        <v>0</v>
      </c>
      <c r="P25" s="410">
        <f t="shared" si="8"/>
        <v>0</v>
      </c>
      <c r="Q25" s="410">
        <f>SUM(Q26:Q30)</f>
        <v>0</v>
      </c>
      <c r="R25" s="410">
        <f>SUM(R26:R30)</f>
        <v>0</v>
      </c>
      <c r="S25" s="410">
        <f>SUM(S26:S30)</f>
        <v>0</v>
      </c>
      <c r="T25" s="413">
        <f>SUM(T26:T30)</f>
        <v>0</v>
      </c>
      <c r="U25" s="412">
        <f t="shared" ref="U25:AS25" si="9">SUM(U26:U30)</f>
        <v>0</v>
      </c>
      <c r="V25" s="410">
        <f t="shared" si="9"/>
        <v>0</v>
      </c>
      <c r="W25" s="410">
        <f t="shared" si="9"/>
        <v>0</v>
      </c>
      <c r="X25" s="410">
        <f t="shared" si="9"/>
        <v>0</v>
      </c>
      <c r="Y25" s="410">
        <f t="shared" si="9"/>
        <v>0</v>
      </c>
      <c r="Z25" s="410">
        <f t="shared" si="9"/>
        <v>0</v>
      </c>
      <c r="AA25" s="410">
        <f t="shared" si="9"/>
        <v>0</v>
      </c>
      <c r="AB25" s="410">
        <f t="shared" si="9"/>
        <v>0</v>
      </c>
      <c r="AC25" s="410">
        <f t="shared" si="9"/>
        <v>0</v>
      </c>
      <c r="AD25" s="410">
        <f t="shared" si="9"/>
        <v>0</v>
      </c>
      <c r="AE25" s="410">
        <f t="shared" si="9"/>
        <v>0</v>
      </c>
      <c r="AF25" s="410">
        <f t="shared" si="9"/>
        <v>0</v>
      </c>
      <c r="AG25" s="413">
        <f t="shared" si="9"/>
        <v>0</v>
      </c>
      <c r="AH25" s="414">
        <f t="shared" si="9"/>
        <v>0</v>
      </c>
      <c r="AI25" s="410">
        <f t="shared" si="9"/>
        <v>0</v>
      </c>
      <c r="AJ25" s="410">
        <f t="shared" si="9"/>
        <v>0</v>
      </c>
      <c r="AK25" s="410">
        <f t="shared" si="9"/>
        <v>0</v>
      </c>
      <c r="AL25" s="410">
        <f t="shared" si="9"/>
        <v>0</v>
      </c>
      <c r="AM25" s="410">
        <f t="shared" si="9"/>
        <v>0</v>
      </c>
      <c r="AN25" s="410">
        <f t="shared" si="9"/>
        <v>0</v>
      </c>
      <c r="AO25" s="410">
        <f t="shared" si="9"/>
        <v>0</v>
      </c>
      <c r="AP25" s="410">
        <f t="shared" si="9"/>
        <v>0</v>
      </c>
      <c r="AQ25" s="410">
        <f t="shared" si="9"/>
        <v>0</v>
      </c>
      <c r="AR25" s="410">
        <f t="shared" si="9"/>
        <v>0</v>
      </c>
      <c r="AS25" s="410">
        <f t="shared" si="9"/>
        <v>0</v>
      </c>
      <c r="AT25" s="413">
        <f>SUM(AT26:AT30)</f>
        <v>0</v>
      </c>
      <c r="AU25" s="415">
        <f>SUM(AU26:AU30)</f>
        <v>0</v>
      </c>
      <c r="AV25" s="392">
        <f t="shared" si="1"/>
        <v>0</v>
      </c>
    </row>
    <row r="26" spans="2:48" s="394" customFormat="1" ht="12.75" customHeight="1" x14ac:dyDescent="0.15">
      <c r="B26" s="416" t="str">
        <f>+'FORMATO COSTEO C1'!C$80</f>
        <v>1.1.3.1</v>
      </c>
      <c r="C26" s="417">
        <f>+'FORMATO COSTEO C1'!B$80</f>
        <v>0</v>
      </c>
      <c r="D26" s="513"/>
      <c r="E26" s="429"/>
      <c r="F26" s="420">
        <f>+'FORMATO COSTEO C1'!G80</f>
        <v>0</v>
      </c>
      <c r="G26" s="421">
        <f>+'FORMATO COSTEO C1'!R80</f>
        <v>0</v>
      </c>
      <c r="H26" s="422">
        <f>IF( $F26=0,0,((($F26/$E$25)*'PLAN DE ADQUISICIONES'!F$20)*($G26/$F26)))</f>
        <v>0</v>
      </c>
      <c r="I26" s="420">
        <f>IF( $F26=0,0,((($F26/$E$25)*'PLAN DE ADQUISICIONES'!G$20)*($G26/$F26)))</f>
        <v>0</v>
      </c>
      <c r="J26" s="420">
        <f>IF( $F26=0,0,((($F26/$E$25)*'PLAN DE ADQUISICIONES'!H$20)*($G26/$F26)))</f>
        <v>0</v>
      </c>
      <c r="K26" s="420">
        <f>IF( $F26=0,0,((($F26/$E$25)*'PLAN DE ADQUISICIONES'!I$20)*($G26/$F26)))</f>
        <v>0</v>
      </c>
      <c r="L26" s="420">
        <f>IF( $F26=0,0,((($F26/$E$25)*'PLAN DE ADQUISICIONES'!J$20)*($G26/$F26)))</f>
        <v>0</v>
      </c>
      <c r="M26" s="420">
        <f>IF( $F26=0,0,((($F26/$E$25)*'PLAN DE ADQUISICIONES'!K$20)*($G26/$F26)))</f>
        <v>0</v>
      </c>
      <c r="N26" s="420">
        <f>IF( $F26=0,0,((($F26/$E$25)*'PLAN DE ADQUISICIONES'!L$20)*($G26/$F26)))</f>
        <v>0</v>
      </c>
      <c r="O26" s="420">
        <f>IF( $F26=0,0,((($F26/$E$25)*'PLAN DE ADQUISICIONES'!M$20)*($G26/$F26)))</f>
        <v>0</v>
      </c>
      <c r="P26" s="420">
        <f>IF( $F26=0,0,((($F26/$E$25)*'PLAN DE ADQUISICIONES'!N$20)*($G26/$F26)))</f>
        <v>0</v>
      </c>
      <c r="Q26" s="420">
        <f>IF( $F26=0,0,((($F26/$E$25)*'PLAN DE ADQUISICIONES'!O$20)*($G26/$F26)))</f>
        <v>0</v>
      </c>
      <c r="R26" s="420">
        <f>IF( $F26=0,0,((($F26/$E$25)*'PLAN DE ADQUISICIONES'!P$20)*($G26/$F26)))</f>
        <v>0</v>
      </c>
      <c r="S26" s="420">
        <f>IF( $F26=0,0,((($F26/$E$25)*'PLAN DE ADQUISICIONES'!Q$20)*($G26/$F26)))</f>
        <v>0</v>
      </c>
      <c r="T26" s="423">
        <f>H26+I26+J26+K26+L26+M26+N26+O26+P26+Q26+R26+S26</f>
        <v>0</v>
      </c>
      <c r="U26" s="425">
        <f>IF( $F26=0,0,((($F26/$E$25)*'PLAN DE ADQUISICIONES'!R$20)*($G26/$F26)))</f>
        <v>0</v>
      </c>
      <c r="V26" s="420">
        <f>IF( $F26=0,0,((($F26/$E$25)*'PLAN DE ADQUISICIONES'!S$20)*($G26/$F26)))</f>
        <v>0</v>
      </c>
      <c r="W26" s="420">
        <f>IF( $F26=0,0,((($F26/$E$25)*'PLAN DE ADQUISICIONES'!T$20)*($G26/$F26)))</f>
        <v>0</v>
      </c>
      <c r="X26" s="420">
        <f>IF( $F26=0,0,((($F26/$E$25)*'PLAN DE ADQUISICIONES'!U$20)*($G26/$F26)))</f>
        <v>0</v>
      </c>
      <c r="Y26" s="420">
        <f>IF( $F26=0,0,((($F26/$E$25)*'PLAN DE ADQUISICIONES'!V$20)*($G26/$F26)))</f>
        <v>0</v>
      </c>
      <c r="Z26" s="420">
        <f>IF( $F26=0,0,((($F26/$E$25)*'PLAN DE ADQUISICIONES'!W$20)*($G26/$F26)))</f>
        <v>0</v>
      </c>
      <c r="AA26" s="420">
        <f>IF( $F26=0,0,((($F26/$E$25)*'PLAN DE ADQUISICIONES'!X$20)*($G26/$F26)))</f>
        <v>0</v>
      </c>
      <c r="AB26" s="420">
        <f>IF( $F26=0,0,((($F26/$E$25)*'PLAN DE ADQUISICIONES'!Y$20)*($G26/$F26)))</f>
        <v>0</v>
      </c>
      <c r="AC26" s="420">
        <f>IF( $F26=0,0,((($F26/$E$25)*'PLAN DE ADQUISICIONES'!Z$20)*($G26/$F26)))</f>
        <v>0</v>
      </c>
      <c r="AD26" s="420">
        <f>IF( $F26=0,0,((($F26/$E$25)*'PLAN DE ADQUISICIONES'!AA$20)*($G26/$F26)))</f>
        <v>0</v>
      </c>
      <c r="AE26" s="420">
        <f>IF( $F26=0,0,((($F26/$E$25)*'PLAN DE ADQUISICIONES'!AB$20)*($G26/$F26)))</f>
        <v>0</v>
      </c>
      <c r="AF26" s="420">
        <f>IF( $F26=0,0,((($F26/$E$25)*'PLAN DE ADQUISICIONES'!AC$20)*($G26/$F26)))</f>
        <v>0</v>
      </c>
      <c r="AG26" s="423">
        <f>U26+V26+W26+X26+Y26+Z26+AA26+AB26+AC26+AD26+AE26+AF26</f>
        <v>0</v>
      </c>
      <c r="AH26" s="424">
        <f>IF( $F26=0,0,((($F26/$E$25)*'PLAN DE ADQUISICIONES'!AD$20)*($G26/$F26)))</f>
        <v>0</v>
      </c>
      <c r="AI26" s="420">
        <f>IF( $F26=0,0,((($F26/$E$25)*'PLAN DE ADQUISICIONES'!AE$20)*($G26/$F26)))</f>
        <v>0</v>
      </c>
      <c r="AJ26" s="420">
        <f>IF( $F26=0,0,((($F26/$E$25)*'PLAN DE ADQUISICIONES'!AF$20)*($G26/$F26)))</f>
        <v>0</v>
      </c>
      <c r="AK26" s="420">
        <f>IF( $F26=0,0,((($F26/$E$25)*'PLAN DE ADQUISICIONES'!AG$20)*($G26/$F26)))</f>
        <v>0</v>
      </c>
      <c r="AL26" s="420">
        <f>IF( $F26=0,0,((($F26/$E$25)*'PLAN DE ADQUISICIONES'!AH$20)*($G26/$F26)))</f>
        <v>0</v>
      </c>
      <c r="AM26" s="420">
        <f>IF( $F26=0,0,((($F26/$E$25)*'PLAN DE ADQUISICIONES'!AI$20)*($G26/$F26)))</f>
        <v>0</v>
      </c>
      <c r="AN26" s="420">
        <f>IF( $F26=0,0,((($F26/$E$25)*'PLAN DE ADQUISICIONES'!AJ$20)*($G26/$F26)))</f>
        <v>0</v>
      </c>
      <c r="AO26" s="420">
        <f>IF( $F26=0,0,((($F26/$E$25)*'PLAN DE ADQUISICIONES'!AK$20)*($G26/$F26)))</f>
        <v>0</v>
      </c>
      <c r="AP26" s="420">
        <f>IF( $F26=0,0,((($F26/$E$25)*'PLAN DE ADQUISICIONES'!AL$20)*($G26/$F26)))</f>
        <v>0</v>
      </c>
      <c r="AQ26" s="420">
        <f>IF( $F26=0,0,((($F26/$E$25)*'PLAN DE ADQUISICIONES'!AM$20)*($G26/$F26)))</f>
        <v>0</v>
      </c>
      <c r="AR26" s="420">
        <f>IF( $F26=0,0,((($F26/$E$25)*'PLAN DE ADQUISICIONES'!AN$20)*($G26/$F26)))</f>
        <v>0</v>
      </c>
      <c r="AS26" s="420">
        <f>IF( $F26=0,0,((($F26/$E$25)*'PLAN DE ADQUISICIONES'!AO$20)*($G26/$F26)))</f>
        <v>0</v>
      </c>
      <c r="AT26" s="423">
        <f>AH26+AI26+AJ26+AK26+AL26+AM26+AN26+AO26+AP26+AQ26+AR26+AS26</f>
        <v>0</v>
      </c>
      <c r="AU26" s="426">
        <f>AS26+AR26+AQ26+AP26+AO26+AN26+AM26+AL26+AK26+AJ26+AI26+AH26+AF26+AE26+AD26+AC26+AB26+AA26+Z26+Y26+X26+W26+V26+U26+S26+R26+Q26+P26+O26+N26+M26+L26+K26+J26+I26+H26</f>
        <v>0</v>
      </c>
      <c r="AV26" s="392">
        <f t="shared" si="1"/>
        <v>0</v>
      </c>
    </row>
    <row r="27" spans="2:48" s="394" customFormat="1" ht="12.75" customHeight="1" x14ac:dyDescent="0.15">
      <c r="B27" s="416" t="str">
        <f>+'FORMATO COSTEO C1'!C$86</f>
        <v>1.1.3.2</v>
      </c>
      <c r="C27" s="417" t="str">
        <f>+'FORMATO COSTEO C1'!B$86</f>
        <v>Categoría de gasto</v>
      </c>
      <c r="D27" s="513"/>
      <c r="E27" s="429"/>
      <c r="F27" s="420">
        <f>+'FORMATO COSTEO C1'!G86</f>
        <v>0</v>
      </c>
      <c r="G27" s="421">
        <f>+'FORMATO COSTEO C1'!R86</f>
        <v>0</v>
      </c>
      <c r="H27" s="425">
        <f>IF( $F27=0,0,((($F27/$E$25)*'PLAN DE ADQUISICIONES'!F$20)*($G27/$F27)))</f>
        <v>0</v>
      </c>
      <c r="I27" s="420">
        <f>IF( $F27=0,0,((($F27/$E$25)*'PLAN DE ADQUISICIONES'!G$20)*($G27/$F27)))</f>
        <v>0</v>
      </c>
      <c r="J27" s="420">
        <f>IF( $F27=0,0,((($F27/$E$25)*'PLAN DE ADQUISICIONES'!H$20)*($G27/$F27)))</f>
        <v>0</v>
      </c>
      <c r="K27" s="420">
        <f>IF( $F27=0,0,((($F27/$E$25)*'PLAN DE ADQUISICIONES'!I$20)*($G27/$F27)))</f>
        <v>0</v>
      </c>
      <c r="L27" s="420">
        <f>IF( $F27=0,0,((($F27/$E$25)*'PLAN DE ADQUISICIONES'!J$20)*($G27/$F27)))</f>
        <v>0</v>
      </c>
      <c r="M27" s="420">
        <f>IF( $F27=0,0,((($F27/$E$25)*'PLAN DE ADQUISICIONES'!K$20)*($G27/$F27)))</f>
        <v>0</v>
      </c>
      <c r="N27" s="420">
        <f>IF( $F27=0,0,((($F27/$E$25)*'PLAN DE ADQUISICIONES'!L$20)*($G27/$F27)))</f>
        <v>0</v>
      </c>
      <c r="O27" s="420">
        <f>IF( $F27=0,0,((($F27/$E$25)*'PLAN DE ADQUISICIONES'!M$20)*($G27/$F27)))</f>
        <v>0</v>
      </c>
      <c r="P27" s="420">
        <f>IF( $F27=0,0,((($F27/$E$25)*'PLAN DE ADQUISICIONES'!N$20)*($G27/$F27)))</f>
        <v>0</v>
      </c>
      <c r="Q27" s="420">
        <f>IF( $F27=0,0,((($F27/$E$25)*'PLAN DE ADQUISICIONES'!O$20)*($G27/$F27)))</f>
        <v>0</v>
      </c>
      <c r="R27" s="420">
        <f>IF( $F27=0,0,((($F27/$E$25)*'PLAN DE ADQUISICIONES'!P$20)*($G27/$F27)))</f>
        <v>0</v>
      </c>
      <c r="S27" s="420">
        <f>IF( $F27=0,0,((($F27/$E$25)*'PLAN DE ADQUISICIONES'!Q$20)*($G27/$F27)))</f>
        <v>0</v>
      </c>
      <c r="T27" s="423">
        <f>H27+I27+J27+K27+L27+M27+N27+O27+P27+Q27+R27+S27</f>
        <v>0</v>
      </c>
      <c r="U27" s="425">
        <f>IF( $F27=0,0,((($F27/$E$25)*'PLAN DE ADQUISICIONES'!R$20)*($G27/$F27)))</f>
        <v>0</v>
      </c>
      <c r="V27" s="420">
        <f>IF( $F27=0,0,((($F27/$E$25)*'PLAN DE ADQUISICIONES'!S$20)*($G27/$F27)))</f>
        <v>0</v>
      </c>
      <c r="W27" s="420">
        <f>IF( $F27=0,0,((($F27/$E$25)*'PLAN DE ADQUISICIONES'!T$20)*($G27/$F27)))</f>
        <v>0</v>
      </c>
      <c r="X27" s="420">
        <f>IF( $F27=0,0,((($F27/$E$25)*'PLAN DE ADQUISICIONES'!U$20)*($G27/$F27)))</f>
        <v>0</v>
      </c>
      <c r="Y27" s="420">
        <f>IF( $F27=0,0,((($F27/$E$25)*'PLAN DE ADQUISICIONES'!V$20)*($G27/$F27)))</f>
        <v>0</v>
      </c>
      <c r="Z27" s="420">
        <f>IF( $F27=0,0,((($F27/$E$25)*'PLAN DE ADQUISICIONES'!W$20)*($G27/$F27)))</f>
        <v>0</v>
      </c>
      <c r="AA27" s="420">
        <f>IF( $F27=0,0,((($F27/$E$25)*'PLAN DE ADQUISICIONES'!X$20)*($G27/$F27)))</f>
        <v>0</v>
      </c>
      <c r="AB27" s="420">
        <f>IF( $F27=0,0,((($F27/$E$25)*'PLAN DE ADQUISICIONES'!Y$20)*($G27/$F27)))</f>
        <v>0</v>
      </c>
      <c r="AC27" s="420">
        <f>IF( $F27=0,0,((($F27/$E$25)*'PLAN DE ADQUISICIONES'!Z$20)*($G27/$F27)))</f>
        <v>0</v>
      </c>
      <c r="AD27" s="420">
        <f>IF( $F27=0,0,((($F27/$E$25)*'PLAN DE ADQUISICIONES'!AA$20)*($G27/$F27)))</f>
        <v>0</v>
      </c>
      <c r="AE27" s="420">
        <f>IF( $F27=0,0,((($F27/$E$25)*'PLAN DE ADQUISICIONES'!AB$20)*($G27/$F27)))</f>
        <v>0</v>
      </c>
      <c r="AF27" s="420">
        <f>IF( $F27=0,0,((($F27/$E$25)*'PLAN DE ADQUISICIONES'!AC$20)*($G27/$F27)))</f>
        <v>0</v>
      </c>
      <c r="AG27" s="423">
        <f>U27+V27+W27+X27+Y27+Z27+AA27+AB27+AC27+AD27+AE27+AF27</f>
        <v>0</v>
      </c>
      <c r="AH27" s="424">
        <f>IF( $F27=0,0,((($F27/$E$25)*'PLAN DE ADQUISICIONES'!AD$20)*($G27/$F27)))</f>
        <v>0</v>
      </c>
      <c r="AI27" s="420">
        <f>IF( $F27=0,0,((($F27/$E$25)*'PLAN DE ADQUISICIONES'!AE$20)*($G27/$F27)))</f>
        <v>0</v>
      </c>
      <c r="AJ27" s="420">
        <f>IF( $F27=0,0,((($F27/$E$25)*'PLAN DE ADQUISICIONES'!AF$20)*($G27/$F27)))</f>
        <v>0</v>
      </c>
      <c r="AK27" s="420">
        <f>IF( $F27=0,0,((($F27/$E$25)*'PLAN DE ADQUISICIONES'!AG$20)*($G27/$F27)))</f>
        <v>0</v>
      </c>
      <c r="AL27" s="420">
        <f>IF( $F27=0,0,((($F27/$E$25)*'PLAN DE ADQUISICIONES'!AH$20)*($G27/$F27)))</f>
        <v>0</v>
      </c>
      <c r="AM27" s="420">
        <f>IF( $F27=0,0,((($F27/$E$25)*'PLAN DE ADQUISICIONES'!AI$20)*($G27/$F27)))</f>
        <v>0</v>
      </c>
      <c r="AN27" s="420">
        <f>IF( $F27=0,0,((($F27/$E$25)*'PLAN DE ADQUISICIONES'!AJ$20)*($G27/$F27)))</f>
        <v>0</v>
      </c>
      <c r="AO27" s="420">
        <f>IF( $F27=0,0,((($F27/$E$25)*'PLAN DE ADQUISICIONES'!AK$20)*($G27/$F27)))</f>
        <v>0</v>
      </c>
      <c r="AP27" s="420">
        <f>IF( $F27=0,0,((($F27/$E$25)*'PLAN DE ADQUISICIONES'!AL$20)*($G27/$F27)))</f>
        <v>0</v>
      </c>
      <c r="AQ27" s="420">
        <f>IF( $F27=0,0,((($F27/$E$25)*'PLAN DE ADQUISICIONES'!AM$20)*($G27/$F27)))</f>
        <v>0</v>
      </c>
      <c r="AR27" s="420">
        <f>IF( $F27=0,0,((($F27/$E$25)*'PLAN DE ADQUISICIONES'!AN$20)*($G27/$F27)))</f>
        <v>0</v>
      </c>
      <c r="AS27" s="420">
        <f>IF( $F27=0,0,((($F27/$E$25)*'PLAN DE ADQUISICIONES'!AO$20)*($G27/$F27)))</f>
        <v>0</v>
      </c>
      <c r="AT27" s="423">
        <f>AH27+AI27+AJ27+AK27+AL27+AM27+AN27+AO27+AP27+AQ27+AR27+AS27</f>
        <v>0</v>
      </c>
      <c r="AU27" s="426">
        <f>AS27+AR27+AQ27+AP27+AO27+AN27+AM27+AL27+AK27+AJ27+AI27+AH27+AF27+AE27+AD27+AC27+AB27+AA27+Z27+Y27+X27+W27+V27+U27+S27+R27+Q27+P27+O27+N27+M27+L27+K27+J27+I27+H27</f>
        <v>0</v>
      </c>
      <c r="AV27" s="392">
        <f t="shared" si="1"/>
        <v>0</v>
      </c>
    </row>
    <row r="28" spans="2:48" s="394" customFormat="1" ht="12.75" customHeight="1" x14ac:dyDescent="0.15">
      <c r="B28" s="416" t="str">
        <f>+'FORMATO COSTEO C1'!C$92</f>
        <v>1.1.3.3</v>
      </c>
      <c r="C28" s="417" t="str">
        <f>+'FORMATO COSTEO C1'!B$92</f>
        <v>Categoría de gasto</v>
      </c>
      <c r="D28" s="513"/>
      <c r="E28" s="429"/>
      <c r="F28" s="420">
        <f>+'FORMATO COSTEO C1'!G92</f>
        <v>0</v>
      </c>
      <c r="G28" s="421">
        <f>+'FORMATO COSTEO C1'!R92</f>
        <v>0</v>
      </c>
      <c r="H28" s="425">
        <f>IF( $F28=0,0,((($F28/$E$25)*'PLAN DE ADQUISICIONES'!F$20)*($G28/$F28)))</f>
        <v>0</v>
      </c>
      <c r="I28" s="420">
        <f>IF( $F28=0,0,((($F28/$E$25)*'PLAN DE ADQUISICIONES'!G$20)*($G28/$F28)))</f>
        <v>0</v>
      </c>
      <c r="J28" s="420">
        <f>IF( $F28=0,0,((($F28/$E$25)*'PLAN DE ADQUISICIONES'!H$20)*($G28/$F28)))</f>
        <v>0</v>
      </c>
      <c r="K28" s="420">
        <f>IF( $F28=0,0,((($F28/$E$25)*'PLAN DE ADQUISICIONES'!I$20)*($G28/$F28)))</f>
        <v>0</v>
      </c>
      <c r="L28" s="420">
        <f>IF( $F28=0,0,((($F28/$E$25)*'PLAN DE ADQUISICIONES'!J$20)*($G28/$F28)))</f>
        <v>0</v>
      </c>
      <c r="M28" s="420">
        <f>IF( $F28=0,0,((($F28/$E$25)*'PLAN DE ADQUISICIONES'!K$20)*($G28/$F28)))</f>
        <v>0</v>
      </c>
      <c r="N28" s="420">
        <f>IF( $F28=0,0,((($F28/$E$25)*'PLAN DE ADQUISICIONES'!L$20)*($G28/$F28)))</f>
        <v>0</v>
      </c>
      <c r="O28" s="420">
        <f>IF( $F28=0,0,((($F28/$E$25)*'PLAN DE ADQUISICIONES'!M$20)*($G28/$F28)))</f>
        <v>0</v>
      </c>
      <c r="P28" s="420">
        <f>IF( $F28=0,0,((($F28/$E$25)*'PLAN DE ADQUISICIONES'!N$20)*($G28/$F28)))</f>
        <v>0</v>
      </c>
      <c r="Q28" s="420">
        <f>IF( $F28=0,0,((($F28/$E$25)*'PLAN DE ADQUISICIONES'!O$20)*($G28/$F28)))</f>
        <v>0</v>
      </c>
      <c r="R28" s="420">
        <f>IF( $F28=0,0,((($F28/$E$25)*'PLAN DE ADQUISICIONES'!P$20)*($G28/$F28)))</f>
        <v>0</v>
      </c>
      <c r="S28" s="420">
        <f>IF( $F28=0,0,((($F28/$E$25)*'PLAN DE ADQUISICIONES'!Q$20)*($G28/$F28)))</f>
        <v>0</v>
      </c>
      <c r="T28" s="423">
        <f>H28+I28+J28+K28+L28+M28+N28+O28+P28+Q28+R28+S28</f>
        <v>0</v>
      </c>
      <c r="U28" s="425">
        <f>IF( $F28=0,0,((($F28/$E$25)*'PLAN DE ADQUISICIONES'!R$20)*($G28/$F28)))</f>
        <v>0</v>
      </c>
      <c r="V28" s="420">
        <f>IF( $F28=0,0,((($F28/$E$25)*'PLAN DE ADQUISICIONES'!S$20)*($G28/$F28)))</f>
        <v>0</v>
      </c>
      <c r="W28" s="420">
        <f>IF( $F28=0,0,((($F28/$E$25)*'PLAN DE ADQUISICIONES'!T$20)*($G28/$F28)))</f>
        <v>0</v>
      </c>
      <c r="X28" s="420">
        <f>IF( $F28=0,0,((($F28/$E$25)*'PLAN DE ADQUISICIONES'!U$20)*($G28/$F28)))</f>
        <v>0</v>
      </c>
      <c r="Y28" s="420">
        <f>IF( $F28=0,0,((($F28/$E$25)*'PLAN DE ADQUISICIONES'!V$20)*($G28/$F28)))</f>
        <v>0</v>
      </c>
      <c r="Z28" s="420">
        <f>IF( $F28=0,0,((($F28/$E$25)*'PLAN DE ADQUISICIONES'!W$20)*($G28/$F28)))</f>
        <v>0</v>
      </c>
      <c r="AA28" s="420">
        <f>IF( $F28=0,0,((($F28/$E$25)*'PLAN DE ADQUISICIONES'!X$20)*($G28/$F28)))</f>
        <v>0</v>
      </c>
      <c r="AB28" s="420">
        <f>IF( $F28=0,0,((($F28/$E$25)*'PLAN DE ADQUISICIONES'!Y$20)*($G28/$F28)))</f>
        <v>0</v>
      </c>
      <c r="AC28" s="420">
        <f>IF( $F28=0,0,((($F28/$E$25)*'PLAN DE ADQUISICIONES'!Z$20)*($G28/$F28)))</f>
        <v>0</v>
      </c>
      <c r="AD28" s="420">
        <f>IF( $F28=0,0,((($F28/$E$25)*'PLAN DE ADQUISICIONES'!AA$20)*($G28/$F28)))</f>
        <v>0</v>
      </c>
      <c r="AE28" s="420">
        <f>IF( $F28=0,0,((($F28/$E$25)*'PLAN DE ADQUISICIONES'!AB$20)*($G28/$F28)))</f>
        <v>0</v>
      </c>
      <c r="AF28" s="420">
        <f>IF( $F28=0,0,((($F28/$E$25)*'PLAN DE ADQUISICIONES'!AC$20)*($G28/$F28)))</f>
        <v>0</v>
      </c>
      <c r="AG28" s="423">
        <f>U28+V28+W28+X28+Y28+Z28+AA28+AB28+AC28+AD28+AE28+AF28</f>
        <v>0</v>
      </c>
      <c r="AH28" s="424">
        <f>IF( $F28=0,0,((($F28/$E$25)*'PLAN DE ADQUISICIONES'!AD$20)*($G28/$F28)))</f>
        <v>0</v>
      </c>
      <c r="AI28" s="420">
        <f>IF( $F28=0,0,((($F28/$E$25)*'PLAN DE ADQUISICIONES'!AE$20)*($G28/$F28)))</f>
        <v>0</v>
      </c>
      <c r="AJ28" s="420">
        <f>IF( $F28=0,0,((($F28/$E$25)*'PLAN DE ADQUISICIONES'!AF$20)*($G28/$F28)))</f>
        <v>0</v>
      </c>
      <c r="AK28" s="420">
        <f>IF( $F28=0,0,((($F28/$E$25)*'PLAN DE ADQUISICIONES'!AG$20)*($G28/$F28)))</f>
        <v>0</v>
      </c>
      <c r="AL28" s="420">
        <f>IF( $F28=0,0,((($F28/$E$25)*'PLAN DE ADQUISICIONES'!AH$20)*($G28/$F28)))</f>
        <v>0</v>
      </c>
      <c r="AM28" s="420">
        <f>IF( $F28=0,0,((($F28/$E$25)*'PLAN DE ADQUISICIONES'!AI$20)*($G28/$F28)))</f>
        <v>0</v>
      </c>
      <c r="AN28" s="420">
        <f>IF( $F28=0,0,((($F28/$E$25)*'PLAN DE ADQUISICIONES'!AJ$20)*($G28/$F28)))</f>
        <v>0</v>
      </c>
      <c r="AO28" s="420">
        <f>IF( $F28=0,0,((($F28/$E$25)*'PLAN DE ADQUISICIONES'!AK$20)*($G28/$F28)))</f>
        <v>0</v>
      </c>
      <c r="AP28" s="420">
        <f>IF( $F28=0,0,((($F28/$E$25)*'PLAN DE ADQUISICIONES'!AL$20)*($G28/$F28)))</f>
        <v>0</v>
      </c>
      <c r="AQ28" s="420">
        <f>IF( $F28=0,0,((($F28/$E$25)*'PLAN DE ADQUISICIONES'!AM$20)*($G28/$F28)))</f>
        <v>0</v>
      </c>
      <c r="AR28" s="420">
        <f>IF( $F28=0,0,((($F28/$E$25)*'PLAN DE ADQUISICIONES'!AN$20)*($G28/$F28)))</f>
        <v>0</v>
      </c>
      <c r="AS28" s="420">
        <f>IF( $F28=0,0,((($F28/$E$25)*'PLAN DE ADQUISICIONES'!AO$20)*($G28/$F28)))</f>
        <v>0</v>
      </c>
      <c r="AT28" s="423">
        <f>AH28+AI28+AJ28+AK28+AL28+AM28+AN28+AO28+AP28+AQ28+AR28+AS28</f>
        <v>0</v>
      </c>
      <c r="AU28" s="426">
        <f>AS28+AR28+AQ28+AP28+AO28+AN28+AM28+AL28+AK28+AJ28+AI28+AH28+AF28+AE28+AD28+AC28+AB28+AA28+Z28+Y28+X28+W28+V28+U28+S28+R28+Q28+P28+O28+N28+M28+L28+K28+J28+I28+H28</f>
        <v>0</v>
      </c>
      <c r="AV28" s="392">
        <f t="shared" si="1"/>
        <v>0</v>
      </c>
    </row>
    <row r="29" spans="2:48" s="394" customFormat="1" ht="12.75" customHeight="1" x14ac:dyDescent="0.15">
      <c r="B29" s="416" t="str">
        <f>+'FORMATO COSTEO C1'!C$98</f>
        <v>1.1.3.4</v>
      </c>
      <c r="C29" s="417" t="str">
        <f>+'FORMATO COSTEO C1'!B$98</f>
        <v>Categoría de gasto</v>
      </c>
      <c r="D29" s="513"/>
      <c r="E29" s="429"/>
      <c r="F29" s="420">
        <f>+'FORMATO COSTEO C1'!G98</f>
        <v>0</v>
      </c>
      <c r="G29" s="421">
        <f>+'FORMATO COSTEO C1'!R98</f>
        <v>0</v>
      </c>
      <c r="H29" s="425">
        <f>IF( $F29=0,0,((($F29/$E$25)*'PLAN DE ADQUISICIONES'!F$20)*($G29/$F29)))</f>
        <v>0</v>
      </c>
      <c r="I29" s="420">
        <f>IF( $F29=0,0,((($F29/$E$25)*'PLAN DE ADQUISICIONES'!G$20)*($G29/$F29)))</f>
        <v>0</v>
      </c>
      <c r="J29" s="420">
        <f>IF( $F29=0,0,((($F29/$E$25)*'PLAN DE ADQUISICIONES'!H$20)*($G29/$F29)))</f>
        <v>0</v>
      </c>
      <c r="K29" s="420">
        <f>IF( $F29=0,0,((($F29/$E$25)*'PLAN DE ADQUISICIONES'!I$20)*($G29/$F29)))</f>
        <v>0</v>
      </c>
      <c r="L29" s="420">
        <f>IF( $F29=0,0,((($F29/$E$25)*'PLAN DE ADQUISICIONES'!J$20)*($G29/$F29)))</f>
        <v>0</v>
      </c>
      <c r="M29" s="420">
        <f>IF( $F29=0,0,((($F29/$E$25)*'PLAN DE ADQUISICIONES'!K$20)*($G29/$F29)))</f>
        <v>0</v>
      </c>
      <c r="N29" s="420">
        <f>IF( $F29=0,0,((($F29/$E$25)*'PLAN DE ADQUISICIONES'!L$20)*($G29/$F29)))</f>
        <v>0</v>
      </c>
      <c r="O29" s="420">
        <f>IF( $F29=0,0,((($F29/$E$25)*'PLAN DE ADQUISICIONES'!M$20)*($G29/$F29)))</f>
        <v>0</v>
      </c>
      <c r="P29" s="420">
        <f>IF( $F29=0,0,((($F29/$E$25)*'PLAN DE ADQUISICIONES'!N$20)*($G29/$F29)))</f>
        <v>0</v>
      </c>
      <c r="Q29" s="420">
        <f>IF( $F29=0,0,((($F29/$E$25)*'PLAN DE ADQUISICIONES'!O$20)*($G29/$F29)))</f>
        <v>0</v>
      </c>
      <c r="R29" s="420">
        <f>IF( $F29=0,0,((($F29/$E$25)*'PLAN DE ADQUISICIONES'!P$20)*($G29/$F29)))</f>
        <v>0</v>
      </c>
      <c r="S29" s="420">
        <f>IF( $F29=0,0,((($F29/$E$25)*'PLAN DE ADQUISICIONES'!Q$20)*($G29/$F29)))</f>
        <v>0</v>
      </c>
      <c r="T29" s="423">
        <f>H29+I29+J29+K29+L29+M29+N29+O29+P29+Q29+R29+S29</f>
        <v>0</v>
      </c>
      <c r="U29" s="425">
        <f>IF( $F29=0,0,((($F29/$E$25)*'PLAN DE ADQUISICIONES'!R$20)*($G29/$F29)))</f>
        <v>0</v>
      </c>
      <c r="V29" s="420">
        <f>IF( $F29=0,0,((($F29/$E$25)*'PLAN DE ADQUISICIONES'!S$20)*($G29/$F29)))</f>
        <v>0</v>
      </c>
      <c r="W29" s="420">
        <f>IF( $F29=0,0,((($F29/$E$25)*'PLAN DE ADQUISICIONES'!T$20)*($G29/$F29)))</f>
        <v>0</v>
      </c>
      <c r="X29" s="420">
        <f>IF( $F29=0,0,((($F29/$E$25)*'PLAN DE ADQUISICIONES'!U$20)*($G29/$F29)))</f>
        <v>0</v>
      </c>
      <c r="Y29" s="420">
        <f>IF( $F29=0,0,((($F29/$E$25)*'PLAN DE ADQUISICIONES'!V$20)*($G29/$F29)))</f>
        <v>0</v>
      </c>
      <c r="Z29" s="420">
        <f>IF( $F29=0,0,((($F29/$E$25)*'PLAN DE ADQUISICIONES'!W$20)*($G29/$F29)))</f>
        <v>0</v>
      </c>
      <c r="AA29" s="420">
        <f>IF( $F29=0,0,((($F29/$E$25)*'PLAN DE ADQUISICIONES'!X$20)*($G29/$F29)))</f>
        <v>0</v>
      </c>
      <c r="AB29" s="420">
        <f>IF( $F29=0,0,((($F29/$E$25)*'PLAN DE ADQUISICIONES'!Y$20)*($G29/$F29)))</f>
        <v>0</v>
      </c>
      <c r="AC29" s="420">
        <f>IF( $F29=0,0,((($F29/$E$25)*'PLAN DE ADQUISICIONES'!Z$20)*($G29/$F29)))</f>
        <v>0</v>
      </c>
      <c r="AD29" s="420">
        <f>IF( $F29=0,0,((($F29/$E$25)*'PLAN DE ADQUISICIONES'!AA$20)*($G29/$F29)))</f>
        <v>0</v>
      </c>
      <c r="AE29" s="420">
        <f>IF( $F29=0,0,((($F29/$E$25)*'PLAN DE ADQUISICIONES'!AB$20)*($G29/$F29)))</f>
        <v>0</v>
      </c>
      <c r="AF29" s="420">
        <f>IF( $F29=0,0,((($F29/$E$25)*'PLAN DE ADQUISICIONES'!AC$20)*($G29/$F29)))</f>
        <v>0</v>
      </c>
      <c r="AG29" s="423">
        <f>U29+V29+W29+X29+Y29+Z29+AA29+AB29+AC29+AD29+AE29+AF29</f>
        <v>0</v>
      </c>
      <c r="AH29" s="424">
        <f>IF( $F29=0,0,((($F29/$E$25)*'PLAN DE ADQUISICIONES'!AD$20)*($G29/$F29)))</f>
        <v>0</v>
      </c>
      <c r="AI29" s="420">
        <f>IF( $F29=0,0,((($F29/$E$25)*'PLAN DE ADQUISICIONES'!AE$20)*($G29/$F29)))</f>
        <v>0</v>
      </c>
      <c r="AJ29" s="420">
        <f>IF( $F29=0,0,((($F29/$E$25)*'PLAN DE ADQUISICIONES'!AF$20)*($G29/$F29)))</f>
        <v>0</v>
      </c>
      <c r="AK29" s="420">
        <f>IF( $F29=0,0,((($F29/$E$25)*'PLAN DE ADQUISICIONES'!AG$20)*($G29/$F29)))</f>
        <v>0</v>
      </c>
      <c r="AL29" s="420">
        <f>IF( $F29=0,0,((($F29/$E$25)*'PLAN DE ADQUISICIONES'!AH$20)*($G29/$F29)))</f>
        <v>0</v>
      </c>
      <c r="AM29" s="420">
        <f>IF( $F29=0,0,((($F29/$E$25)*'PLAN DE ADQUISICIONES'!AI$20)*($G29/$F29)))</f>
        <v>0</v>
      </c>
      <c r="AN29" s="420">
        <f>IF( $F29=0,0,((($F29/$E$25)*'PLAN DE ADQUISICIONES'!AJ$20)*($G29/$F29)))</f>
        <v>0</v>
      </c>
      <c r="AO29" s="420">
        <f>IF( $F29=0,0,((($F29/$E$25)*'PLAN DE ADQUISICIONES'!AK$20)*($G29/$F29)))</f>
        <v>0</v>
      </c>
      <c r="AP29" s="420">
        <f>IF( $F29=0,0,((($F29/$E$25)*'PLAN DE ADQUISICIONES'!AL$20)*($G29/$F29)))</f>
        <v>0</v>
      </c>
      <c r="AQ29" s="420">
        <f>IF( $F29=0,0,((($F29/$E$25)*'PLAN DE ADQUISICIONES'!AM$20)*($G29/$F29)))</f>
        <v>0</v>
      </c>
      <c r="AR29" s="420">
        <f>IF( $F29=0,0,((($F29/$E$25)*'PLAN DE ADQUISICIONES'!AN$20)*($G29/$F29)))</f>
        <v>0</v>
      </c>
      <c r="AS29" s="420">
        <f>IF( $F29=0,0,((($F29/$E$25)*'PLAN DE ADQUISICIONES'!AO$20)*($G29/$F29)))</f>
        <v>0</v>
      </c>
      <c r="AT29" s="423">
        <f>AH29+AI29+AJ29+AK29+AL29+AM29+AN29+AO29+AP29+AQ29+AR29+AS29</f>
        <v>0</v>
      </c>
      <c r="AU29" s="426">
        <f>AS29+AR29+AQ29+AP29+AO29+AN29+AM29+AL29+AK29+AJ29+AI29+AH29+AF29+AE29+AD29+AC29+AB29+AA29+Z29+Y29+X29+W29+V29+U29+S29+R29+Q29+P29+O29+N29+M29+L29+K29+J29+I29+H29</f>
        <v>0</v>
      </c>
      <c r="AV29" s="392">
        <f t="shared" si="1"/>
        <v>0</v>
      </c>
    </row>
    <row r="30" spans="2:48" s="394" customFormat="1" ht="12.75" customHeight="1" x14ac:dyDescent="0.15">
      <c r="B30" s="416" t="str">
        <f>+'FORMATO COSTEO C1'!C$104</f>
        <v>1.1.3.5</v>
      </c>
      <c r="C30" s="417" t="str">
        <f>+'FORMATO COSTEO C1'!B$104</f>
        <v>Categoría de gasto</v>
      </c>
      <c r="D30" s="513"/>
      <c r="E30" s="429"/>
      <c r="F30" s="420">
        <f>+'FORMATO COSTEO C1'!G104</f>
        <v>0</v>
      </c>
      <c r="G30" s="421">
        <f>+'FORMATO COSTEO C1'!R104</f>
        <v>0</v>
      </c>
      <c r="H30" s="425">
        <f>IF( $F30=0,0,((($F30/$E$25)*'PLAN DE ADQUISICIONES'!F$20)*($G30/$F30)))</f>
        <v>0</v>
      </c>
      <c r="I30" s="420">
        <f>IF( $F30=0,0,((($F30/$E$25)*'PLAN DE ADQUISICIONES'!G$20)*($G30/$F30)))</f>
        <v>0</v>
      </c>
      <c r="J30" s="420">
        <f>IF( $F30=0,0,((($F30/$E$25)*'PLAN DE ADQUISICIONES'!H$20)*($G30/$F30)))</f>
        <v>0</v>
      </c>
      <c r="K30" s="420">
        <f>IF( $F30=0,0,((($F30/$E$25)*'PLAN DE ADQUISICIONES'!I$20)*($G30/$F30)))</f>
        <v>0</v>
      </c>
      <c r="L30" s="420">
        <f>IF( $F30=0,0,((($F30/$E$25)*'PLAN DE ADQUISICIONES'!J$20)*($G30/$F30)))</f>
        <v>0</v>
      </c>
      <c r="M30" s="420">
        <f>IF( $F30=0,0,((($F30/$E$25)*'PLAN DE ADQUISICIONES'!K$20)*($G30/$F30)))</f>
        <v>0</v>
      </c>
      <c r="N30" s="420">
        <f>IF( $F30=0,0,((($F30/$E$25)*'PLAN DE ADQUISICIONES'!L$20)*($G30/$F30)))</f>
        <v>0</v>
      </c>
      <c r="O30" s="420">
        <f>IF( $F30=0,0,((($F30/$E$25)*'PLAN DE ADQUISICIONES'!M$20)*($G30/$F30)))</f>
        <v>0</v>
      </c>
      <c r="P30" s="420">
        <f>IF( $F30=0,0,((($F30/$E$25)*'PLAN DE ADQUISICIONES'!N$20)*($G30/$F30)))</f>
        <v>0</v>
      </c>
      <c r="Q30" s="420">
        <f>IF( $F30=0,0,((($F30/$E$25)*'PLAN DE ADQUISICIONES'!O$20)*($G30/$F30)))</f>
        <v>0</v>
      </c>
      <c r="R30" s="420">
        <f>IF( $F30=0,0,((($F30/$E$25)*'PLAN DE ADQUISICIONES'!P$20)*($G30/$F30)))</f>
        <v>0</v>
      </c>
      <c r="S30" s="420">
        <f>IF( $F30=0,0,((($F30/$E$25)*'PLAN DE ADQUISICIONES'!Q$20)*($G30/$F30)))</f>
        <v>0</v>
      </c>
      <c r="T30" s="423">
        <f>H30+I30+J30+K30+L30+M30+N30+O30+P30+Q30+R30+S30</f>
        <v>0</v>
      </c>
      <c r="U30" s="425">
        <f>IF( $F30=0,0,((($F30/$E$25)*'PLAN DE ADQUISICIONES'!R$20)*($G30/$F30)))</f>
        <v>0</v>
      </c>
      <c r="V30" s="420">
        <f>IF( $F30=0,0,((($F30/$E$25)*'PLAN DE ADQUISICIONES'!S$20)*($G30/$F30)))</f>
        <v>0</v>
      </c>
      <c r="W30" s="420">
        <f>IF( $F30=0,0,((($F30/$E$25)*'PLAN DE ADQUISICIONES'!T$20)*($G30/$F30)))</f>
        <v>0</v>
      </c>
      <c r="X30" s="420">
        <f>IF( $F30=0,0,((($F30/$E$25)*'PLAN DE ADQUISICIONES'!U$20)*($G30/$F30)))</f>
        <v>0</v>
      </c>
      <c r="Y30" s="420">
        <f>IF( $F30=0,0,((($F30/$E$25)*'PLAN DE ADQUISICIONES'!V$20)*($G30/$F30)))</f>
        <v>0</v>
      </c>
      <c r="Z30" s="420">
        <f>IF( $F30=0,0,((($F30/$E$25)*'PLAN DE ADQUISICIONES'!W$20)*($G30/$F30)))</f>
        <v>0</v>
      </c>
      <c r="AA30" s="420">
        <f>IF( $F30=0,0,((($F30/$E$25)*'PLAN DE ADQUISICIONES'!X$20)*($G30/$F30)))</f>
        <v>0</v>
      </c>
      <c r="AB30" s="420">
        <f>IF( $F30=0,0,((($F30/$E$25)*'PLAN DE ADQUISICIONES'!Y$20)*($G30/$F30)))</f>
        <v>0</v>
      </c>
      <c r="AC30" s="420">
        <f>IF( $F30=0,0,((($F30/$E$25)*'PLAN DE ADQUISICIONES'!Z$20)*($G30/$F30)))</f>
        <v>0</v>
      </c>
      <c r="AD30" s="420">
        <f>IF( $F30=0,0,((($F30/$E$25)*'PLAN DE ADQUISICIONES'!AA$20)*($G30/$F30)))</f>
        <v>0</v>
      </c>
      <c r="AE30" s="420">
        <f>IF( $F30=0,0,((($F30/$E$25)*'PLAN DE ADQUISICIONES'!AB$20)*($G30/$F30)))</f>
        <v>0</v>
      </c>
      <c r="AF30" s="420">
        <f>IF( $F30=0,0,((($F30/$E$25)*'PLAN DE ADQUISICIONES'!AC$20)*($G30/$F30)))</f>
        <v>0</v>
      </c>
      <c r="AG30" s="423">
        <f>U30+V30+W30+X30+Y30+Z30+AA30+AB30+AC30+AD30+AE30+AF30</f>
        <v>0</v>
      </c>
      <c r="AH30" s="424">
        <f>IF( $F30=0,0,((($F30/$E$25)*'PLAN DE ADQUISICIONES'!AD$20)*($G30/$F30)))</f>
        <v>0</v>
      </c>
      <c r="AI30" s="420">
        <f>IF( $F30=0,0,((($F30/$E$25)*'PLAN DE ADQUISICIONES'!AE$20)*($G30/$F30)))</f>
        <v>0</v>
      </c>
      <c r="AJ30" s="420">
        <f>IF( $F30=0,0,((($F30/$E$25)*'PLAN DE ADQUISICIONES'!AF$20)*($G30/$F30)))</f>
        <v>0</v>
      </c>
      <c r="AK30" s="420">
        <f>IF( $F30=0,0,((($F30/$E$25)*'PLAN DE ADQUISICIONES'!AG$20)*($G30/$F30)))</f>
        <v>0</v>
      </c>
      <c r="AL30" s="420">
        <f>IF( $F30=0,0,((($F30/$E$25)*'PLAN DE ADQUISICIONES'!AH$20)*($G30/$F30)))</f>
        <v>0</v>
      </c>
      <c r="AM30" s="420">
        <f>IF( $F30=0,0,((($F30/$E$25)*'PLAN DE ADQUISICIONES'!AI$20)*($G30/$F30)))</f>
        <v>0</v>
      </c>
      <c r="AN30" s="420">
        <f>IF( $F30=0,0,((($F30/$E$25)*'PLAN DE ADQUISICIONES'!AJ$20)*($G30/$F30)))</f>
        <v>0</v>
      </c>
      <c r="AO30" s="420">
        <f>IF( $F30=0,0,((($F30/$E$25)*'PLAN DE ADQUISICIONES'!AK$20)*($G30/$F30)))</f>
        <v>0</v>
      </c>
      <c r="AP30" s="420">
        <f>IF( $F30=0,0,((($F30/$E$25)*'PLAN DE ADQUISICIONES'!AL$20)*($G30/$F30)))</f>
        <v>0</v>
      </c>
      <c r="AQ30" s="420">
        <f>IF( $F30=0,0,((($F30/$E$25)*'PLAN DE ADQUISICIONES'!AM$20)*($G30/$F30)))</f>
        <v>0</v>
      </c>
      <c r="AR30" s="420">
        <f>IF( $F30=0,0,((($F30/$E$25)*'PLAN DE ADQUISICIONES'!AN$20)*($G30/$F30)))</f>
        <v>0</v>
      </c>
      <c r="AS30" s="420">
        <f>IF( $F30=0,0,((($F30/$E$25)*'PLAN DE ADQUISICIONES'!AO$20)*($G30/$F30)))</f>
        <v>0</v>
      </c>
      <c r="AT30" s="423">
        <f>AH30+AI30+AJ30+AK30+AL30+AM30+AN30+AO30+AP30+AQ30+AR30+AS30</f>
        <v>0</v>
      </c>
      <c r="AU30" s="426">
        <f>AS30+AR30+AQ30+AP30+AO30+AN30+AM30+AL30+AK30+AJ30+AI30+AH30+AF30+AE30+AD30+AC30+AB30+AA30+Z30+Y30+X30+W30+V30+U30+S30+R30+Q30+P30+O30+N30+M30+L30+K30+J30+I30+H30</f>
        <v>0</v>
      </c>
      <c r="AV30" s="392">
        <f t="shared" si="1"/>
        <v>0</v>
      </c>
    </row>
    <row r="31" spans="2:48" s="394" customFormat="1" ht="12.75" customHeight="1" x14ac:dyDescent="0.15">
      <c r="B31" s="406" t="str">
        <f>+'FORMATO COSTEO C1'!C$110</f>
        <v>1.1.4</v>
      </c>
      <c r="C31" s="430" t="str">
        <f>+'FORMATO COSTEO C1'!B$110</f>
        <v>Evaluar a los potenciales beneficiarios</v>
      </c>
      <c r="D31" s="408" t="str">
        <f>+'FORMATO COSTEO C1'!D$110</f>
        <v>Persona</v>
      </c>
      <c r="E31" s="409">
        <f>+'FORMATO COSTEO C1'!E$110</f>
        <v>450</v>
      </c>
      <c r="F31" s="410">
        <f>SUM(F32:F36)</f>
        <v>0</v>
      </c>
      <c r="G31" s="411">
        <f t="shared" ref="G31:P31" si="10">SUM(G32:G36)</f>
        <v>0</v>
      </c>
      <c r="H31" s="412">
        <f t="shared" si="10"/>
        <v>0</v>
      </c>
      <c r="I31" s="410">
        <f>SUM(I32:I36)</f>
        <v>0</v>
      </c>
      <c r="J31" s="410">
        <f>SUM(J32:J36)</f>
        <v>0</v>
      </c>
      <c r="K31" s="410">
        <f>SUM(K32:K36)</f>
        <v>0</v>
      </c>
      <c r="L31" s="410">
        <f>SUM(L32:L36)</f>
        <v>0</v>
      </c>
      <c r="M31" s="410">
        <f>SUM(M32:M36)</f>
        <v>0</v>
      </c>
      <c r="N31" s="410">
        <f t="shared" si="10"/>
        <v>0</v>
      </c>
      <c r="O31" s="410">
        <f t="shared" si="10"/>
        <v>0</v>
      </c>
      <c r="P31" s="410">
        <f t="shared" si="10"/>
        <v>0</v>
      </c>
      <c r="Q31" s="410">
        <f>SUM(Q32:Q36)</f>
        <v>0</v>
      </c>
      <c r="R31" s="410">
        <f>SUM(R32:R36)</f>
        <v>0</v>
      </c>
      <c r="S31" s="410">
        <f>SUM(S32:S36)</f>
        <v>0</v>
      </c>
      <c r="T31" s="413">
        <f>SUM(T32:T36)</f>
        <v>0</v>
      </c>
      <c r="U31" s="412">
        <f t="shared" ref="U31:AS31" si="11">SUM(U32:U36)</f>
        <v>0</v>
      </c>
      <c r="V31" s="410">
        <f t="shared" si="11"/>
        <v>0</v>
      </c>
      <c r="W31" s="410">
        <f t="shared" si="11"/>
        <v>0</v>
      </c>
      <c r="X31" s="410">
        <f t="shared" si="11"/>
        <v>0</v>
      </c>
      <c r="Y31" s="410">
        <f t="shared" si="11"/>
        <v>0</v>
      </c>
      <c r="Z31" s="410">
        <f t="shared" si="11"/>
        <v>0</v>
      </c>
      <c r="AA31" s="410">
        <f t="shared" si="11"/>
        <v>0</v>
      </c>
      <c r="AB31" s="410">
        <f t="shared" si="11"/>
        <v>0</v>
      </c>
      <c r="AC31" s="410">
        <f t="shared" si="11"/>
        <v>0</v>
      </c>
      <c r="AD31" s="410">
        <f t="shared" si="11"/>
        <v>0</v>
      </c>
      <c r="AE31" s="410">
        <f t="shared" si="11"/>
        <v>0</v>
      </c>
      <c r="AF31" s="410">
        <f t="shared" si="11"/>
        <v>0</v>
      </c>
      <c r="AG31" s="413">
        <f t="shared" si="11"/>
        <v>0</v>
      </c>
      <c r="AH31" s="414">
        <f t="shared" si="11"/>
        <v>0</v>
      </c>
      <c r="AI31" s="410">
        <f t="shared" si="11"/>
        <v>0</v>
      </c>
      <c r="AJ31" s="410">
        <f t="shared" si="11"/>
        <v>0</v>
      </c>
      <c r="AK31" s="410">
        <f t="shared" si="11"/>
        <v>0</v>
      </c>
      <c r="AL31" s="410">
        <f t="shared" si="11"/>
        <v>0</v>
      </c>
      <c r="AM31" s="410">
        <f t="shared" si="11"/>
        <v>0</v>
      </c>
      <c r="AN31" s="410">
        <f t="shared" si="11"/>
        <v>0</v>
      </c>
      <c r="AO31" s="410">
        <f t="shared" si="11"/>
        <v>0</v>
      </c>
      <c r="AP31" s="410">
        <f t="shared" si="11"/>
        <v>0</v>
      </c>
      <c r="AQ31" s="410">
        <f t="shared" si="11"/>
        <v>0</v>
      </c>
      <c r="AR31" s="410">
        <f t="shared" si="11"/>
        <v>0</v>
      </c>
      <c r="AS31" s="410">
        <f t="shared" si="11"/>
        <v>0</v>
      </c>
      <c r="AT31" s="413">
        <f>SUM(AT32:AT36)</f>
        <v>0</v>
      </c>
      <c r="AU31" s="415">
        <f>SUM(AU32:AU36)</f>
        <v>0</v>
      </c>
      <c r="AV31" s="392">
        <f t="shared" si="1"/>
        <v>0</v>
      </c>
    </row>
    <row r="32" spans="2:48" s="394" customFormat="1" ht="12.75" customHeight="1" x14ac:dyDescent="0.15">
      <c r="B32" s="416" t="str">
        <f>+'FORMATO COSTEO C1'!C$112</f>
        <v>1.1.4.1</v>
      </c>
      <c r="C32" s="417" t="str">
        <f>+'FORMATO COSTEO C1'!B$112</f>
        <v>Categoría de gasto</v>
      </c>
      <c r="D32" s="513"/>
      <c r="E32" s="429"/>
      <c r="F32" s="420">
        <f>+'FORMATO COSTEO C1'!G112</f>
        <v>0</v>
      </c>
      <c r="G32" s="421">
        <f>+'FORMATO COSTEO C1'!R112</f>
        <v>0</v>
      </c>
      <c r="H32" s="422">
        <f>IF( $F32=0,0,((($F32/$E$31)*'PLAN DE ADQUISICIONES'!F$21)*($G32/$F32)))</f>
        <v>0</v>
      </c>
      <c r="I32" s="420">
        <f>IF( $F32=0,0,((($F32/$E$31)*'PLAN DE ADQUISICIONES'!G$21)*($G32/$F32)))</f>
        <v>0</v>
      </c>
      <c r="J32" s="420">
        <f>IF( $F32=0,0,((($F32/$E$31)*'PLAN DE ADQUISICIONES'!H$21)*($G32/$F32)))</f>
        <v>0</v>
      </c>
      <c r="K32" s="420">
        <f>IF( $F32=0,0,((($F32/$E$31)*'PLAN DE ADQUISICIONES'!I$21)*($G32/$F32)))</f>
        <v>0</v>
      </c>
      <c r="L32" s="420">
        <f>IF( $F32=0,0,((($F32/$E$31)*'PLAN DE ADQUISICIONES'!J$21)*($G32/$F32)))</f>
        <v>0</v>
      </c>
      <c r="M32" s="420">
        <f>IF( $F32=0,0,((($F32/$E$31)*'PLAN DE ADQUISICIONES'!K$21)*($G32/$F32)))</f>
        <v>0</v>
      </c>
      <c r="N32" s="420">
        <f>IF( $F32=0,0,((($F32/$E$31)*'PLAN DE ADQUISICIONES'!L$21)*($G32/$F32)))</f>
        <v>0</v>
      </c>
      <c r="O32" s="420">
        <f>IF( $F32=0,0,((($F32/$E$31)*'PLAN DE ADQUISICIONES'!M$21)*($G32/$F32)))</f>
        <v>0</v>
      </c>
      <c r="P32" s="420">
        <f>IF( $F32=0,0,((($F32/$E$31)*'PLAN DE ADQUISICIONES'!N$21)*($G32/$F32)))</f>
        <v>0</v>
      </c>
      <c r="Q32" s="420">
        <f>IF( $F32=0,0,((($F32/$E$31)*'PLAN DE ADQUISICIONES'!O$21)*($G32/$F32)))</f>
        <v>0</v>
      </c>
      <c r="R32" s="420">
        <f>IF( $F32=0,0,((($F32/$E$31)*'PLAN DE ADQUISICIONES'!P$21)*($G32/$F32)))</f>
        <v>0</v>
      </c>
      <c r="S32" s="420">
        <f>IF( $F32=0,0,((($F32/$E$31)*'PLAN DE ADQUISICIONES'!Q$21)*($G32/$F32)))</f>
        <v>0</v>
      </c>
      <c r="T32" s="423">
        <f>H32+I32+J32+K32+L32+M32+N32+O32+P32+Q32+R32+S32</f>
        <v>0</v>
      </c>
      <c r="U32" s="425">
        <f>IF( $F32=0,0,((($F32/$E$31)*'PLAN DE ADQUISICIONES'!R$21)*($G32/$F32)))</f>
        <v>0</v>
      </c>
      <c r="V32" s="420">
        <f>IF( $F32=0,0,((($F32/$E$31)*'PLAN DE ADQUISICIONES'!S$21)*($G32/$F32)))</f>
        <v>0</v>
      </c>
      <c r="W32" s="420">
        <f>IF( $F32=0,0,((($F32/$E$31)*'PLAN DE ADQUISICIONES'!T$21)*($G32/$F32)))</f>
        <v>0</v>
      </c>
      <c r="X32" s="420">
        <f>IF( $F32=0,0,((($F32/$E$31)*'PLAN DE ADQUISICIONES'!U$21)*($G32/$F32)))</f>
        <v>0</v>
      </c>
      <c r="Y32" s="420">
        <f>IF( $F32=0,0,((($F32/$E$31)*'PLAN DE ADQUISICIONES'!V$21)*($G32/$F32)))</f>
        <v>0</v>
      </c>
      <c r="Z32" s="420">
        <f>IF( $F32=0,0,((($F32/$E$31)*'PLAN DE ADQUISICIONES'!W$21)*($G32/$F32)))</f>
        <v>0</v>
      </c>
      <c r="AA32" s="420">
        <f>IF( $F32=0,0,((($F32/$E$31)*'PLAN DE ADQUISICIONES'!X$21)*($G32/$F32)))</f>
        <v>0</v>
      </c>
      <c r="AB32" s="420">
        <f>IF( $F32=0,0,((($F32/$E$31)*'PLAN DE ADQUISICIONES'!Y$21)*($G32/$F32)))</f>
        <v>0</v>
      </c>
      <c r="AC32" s="420">
        <f>IF( $F32=0,0,((($F32/$E$31)*'PLAN DE ADQUISICIONES'!Z$21)*($G32/$F32)))</f>
        <v>0</v>
      </c>
      <c r="AD32" s="420">
        <f>IF( $F32=0,0,((($F32/$E$31)*'PLAN DE ADQUISICIONES'!AA$21)*($G32/$F32)))</f>
        <v>0</v>
      </c>
      <c r="AE32" s="420">
        <f>IF( $F32=0,0,((($F32/$E$31)*'PLAN DE ADQUISICIONES'!AB$21)*($G32/$F32)))</f>
        <v>0</v>
      </c>
      <c r="AF32" s="420">
        <f>IF( $F32=0,0,((($F32/$E$31)*'PLAN DE ADQUISICIONES'!AC$21)*($G32/$F32)))</f>
        <v>0</v>
      </c>
      <c r="AG32" s="423">
        <f>U32+V32+W32+X32+Y32+Z32+AA32+AB32+AC32+AD32+AE32+AF32</f>
        <v>0</v>
      </c>
      <c r="AH32" s="424">
        <f>IF( $F32=0,0,((($F32/$E$31)*'PLAN DE ADQUISICIONES'!AD$21)*($G32/$F32)))</f>
        <v>0</v>
      </c>
      <c r="AI32" s="420">
        <f>IF( $F32=0,0,((($F32/$E$31)*'PLAN DE ADQUISICIONES'!AE$21)*($G32/$F32)))</f>
        <v>0</v>
      </c>
      <c r="AJ32" s="420">
        <f>IF( $F32=0,0,((($F32/$E$31)*'PLAN DE ADQUISICIONES'!AF$21)*($G32/$F32)))</f>
        <v>0</v>
      </c>
      <c r="AK32" s="420">
        <f>IF( $F32=0,0,((($F32/$E$31)*'PLAN DE ADQUISICIONES'!AG$21)*($G32/$F32)))</f>
        <v>0</v>
      </c>
      <c r="AL32" s="420">
        <f>IF( $F32=0,0,((($F32/$E$31)*'PLAN DE ADQUISICIONES'!AH$21)*($G32/$F32)))</f>
        <v>0</v>
      </c>
      <c r="AM32" s="420">
        <f>IF( $F32=0,0,((($F32/$E$31)*'PLAN DE ADQUISICIONES'!AI$21)*($G32/$F32)))</f>
        <v>0</v>
      </c>
      <c r="AN32" s="420">
        <f>IF( $F32=0,0,((($F32/$E$31)*'PLAN DE ADQUISICIONES'!AJ$21)*($G32/$F32)))</f>
        <v>0</v>
      </c>
      <c r="AO32" s="420">
        <f>IF( $F32=0,0,((($F32/$E$31)*'PLAN DE ADQUISICIONES'!AK$21)*($G32/$F32)))</f>
        <v>0</v>
      </c>
      <c r="AP32" s="420">
        <f>IF( $F32=0,0,((($F32/$E$31)*'PLAN DE ADQUISICIONES'!AL$21)*($G32/$F32)))</f>
        <v>0</v>
      </c>
      <c r="AQ32" s="420">
        <f>IF( $F32=0,0,((($F32/$E$31)*'PLAN DE ADQUISICIONES'!AM$21)*($G32/$F32)))</f>
        <v>0</v>
      </c>
      <c r="AR32" s="420">
        <f>IF( $F32=0,0,((($F32/$E$31)*'PLAN DE ADQUISICIONES'!AN$21)*($G32/$F32)))</f>
        <v>0</v>
      </c>
      <c r="AS32" s="420">
        <f>IF( $F32=0,0,((($F32/$E$31)*'PLAN DE ADQUISICIONES'!AO$21)*($G32/$F32)))</f>
        <v>0</v>
      </c>
      <c r="AT32" s="423">
        <f>AH32+AI32+AJ32+AK32+AL32+AM32+AN32+AO32+AP32+AQ32+AR32+AS32</f>
        <v>0</v>
      </c>
      <c r="AU32" s="426">
        <f>AS32+AR32+AQ32+AP32+AO32+AN32+AM32+AL32+AK32+AJ32+AI32+AH32+AF32+AE32+AD32+AC32+AB32+AA32+Z32+Y32+X32+W32+V32+U32+S32+R32+Q32+P32+O32+N32+M32+L32+K32+J32+I32+H32</f>
        <v>0</v>
      </c>
      <c r="AV32" s="392">
        <f t="shared" si="1"/>
        <v>0</v>
      </c>
    </row>
    <row r="33" spans="2:48" s="394" customFormat="1" ht="12.75" customHeight="1" x14ac:dyDescent="0.15">
      <c r="B33" s="416" t="str">
        <f>+'FORMATO COSTEO C1'!C$118</f>
        <v>1.1.4.2</v>
      </c>
      <c r="C33" s="417" t="str">
        <f>+'FORMATO COSTEO C1'!B$118</f>
        <v>Categoría de gasto</v>
      </c>
      <c r="D33" s="513"/>
      <c r="E33" s="429"/>
      <c r="F33" s="420">
        <f>+'FORMATO COSTEO C1'!G118</f>
        <v>0</v>
      </c>
      <c r="G33" s="421">
        <f>+'FORMATO COSTEO C1'!R118</f>
        <v>0</v>
      </c>
      <c r="H33" s="425">
        <f>IF( $F33=0,0,((($F33/$E$31)*'PLAN DE ADQUISICIONES'!F$21)*($G33/$F33)))</f>
        <v>0</v>
      </c>
      <c r="I33" s="420">
        <f>IF( $F33=0,0,((($F33/$E$31)*'PLAN DE ADQUISICIONES'!G$21)*($G33/$F33)))</f>
        <v>0</v>
      </c>
      <c r="J33" s="420">
        <f>IF( $F33=0,0,((($F33/$E$31)*'PLAN DE ADQUISICIONES'!H$21)*($G33/$F33)))</f>
        <v>0</v>
      </c>
      <c r="K33" s="420">
        <f>IF( $F33=0,0,((($F33/$E$31)*'PLAN DE ADQUISICIONES'!I$21)*($G33/$F33)))</f>
        <v>0</v>
      </c>
      <c r="L33" s="420">
        <f>IF( $F33=0,0,((($F33/$E$31)*'PLAN DE ADQUISICIONES'!J$21)*($G33/$F33)))</f>
        <v>0</v>
      </c>
      <c r="M33" s="420">
        <f>IF( $F33=0,0,((($F33/$E$31)*'PLAN DE ADQUISICIONES'!K$21)*($G33/$F33)))</f>
        <v>0</v>
      </c>
      <c r="N33" s="420">
        <f>IF( $F33=0,0,((($F33/$E$31)*'PLAN DE ADQUISICIONES'!L$21)*($G33/$F33)))</f>
        <v>0</v>
      </c>
      <c r="O33" s="420">
        <f>IF( $F33=0,0,((($F33/$E$31)*'PLAN DE ADQUISICIONES'!M$21)*($G33/$F33)))</f>
        <v>0</v>
      </c>
      <c r="P33" s="420">
        <f>IF( $F33=0,0,((($F33/$E$31)*'PLAN DE ADQUISICIONES'!N$21)*($G33/$F33)))</f>
        <v>0</v>
      </c>
      <c r="Q33" s="420">
        <f>IF( $F33=0,0,((($F33/$E$31)*'PLAN DE ADQUISICIONES'!O$21)*($G33/$F33)))</f>
        <v>0</v>
      </c>
      <c r="R33" s="420">
        <f>IF( $F33=0,0,((($F33/$E$31)*'PLAN DE ADQUISICIONES'!P$21)*($G33/$F33)))</f>
        <v>0</v>
      </c>
      <c r="S33" s="420">
        <f>IF( $F33=0,0,((($F33/$E$31)*'PLAN DE ADQUISICIONES'!Q$21)*($G33/$F33)))</f>
        <v>0</v>
      </c>
      <c r="T33" s="423">
        <f>H33+I33+J33+K33+L33+M33+N33+O33+P33+Q33+R33+S33</f>
        <v>0</v>
      </c>
      <c r="U33" s="425">
        <f>IF( $F33=0,0,((($F33/$E$31)*'PLAN DE ADQUISICIONES'!R$21)*($G33/$F33)))</f>
        <v>0</v>
      </c>
      <c r="V33" s="420">
        <f>IF( $F33=0,0,((($F33/$E$31)*'PLAN DE ADQUISICIONES'!S$21)*($G33/$F33)))</f>
        <v>0</v>
      </c>
      <c r="W33" s="420">
        <f>IF( $F33=0,0,((($F33/$E$31)*'PLAN DE ADQUISICIONES'!T$21)*($G33/$F33)))</f>
        <v>0</v>
      </c>
      <c r="X33" s="420">
        <f>IF( $F33=0,0,((($F33/$E$31)*'PLAN DE ADQUISICIONES'!U$21)*($G33/$F33)))</f>
        <v>0</v>
      </c>
      <c r="Y33" s="420">
        <f>IF( $F33=0,0,((($F33/$E$31)*'PLAN DE ADQUISICIONES'!V$21)*($G33/$F33)))</f>
        <v>0</v>
      </c>
      <c r="Z33" s="420">
        <f>IF( $F33=0,0,((($F33/$E$31)*'PLAN DE ADQUISICIONES'!W$21)*($G33/$F33)))</f>
        <v>0</v>
      </c>
      <c r="AA33" s="420">
        <f>IF( $F33=0,0,((($F33/$E$31)*'PLAN DE ADQUISICIONES'!X$21)*($G33/$F33)))</f>
        <v>0</v>
      </c>
      <c r="AB33" s="420">
        <f>IF( $F33=0,0,((($F33/$E$31)*'PLAN DE ADQUISICIONES'!Y$21)*($G33/$F33)))</f>
        <v>0</v>
      </c>
      <c r="AC33" s="420">
        <f>IF( $F33=0,0,((($F33/$E$31)*'PLAN DE ADQUISICIONES'!Z$21)*($G33/$F33)))</f>
        <v>0</v>
      </c>
      <c r="AD33" s="420">
        <f>IF( $F33=0,0,((($F33/$E$31)*'PLAN DE ADQUISICIONES'!AA$21)*($G33/$F33)))</f>
        <v>0</v>
      </c>
      <c r="AE33" s="420">
        <f>IF( $F33=0,0,((($F33/$E$31)*'PLAN DE ADQUISICIONES'!AB$21)*($G33/$F33)))</f>
        <v>0</v>
      </c>
      <c r="AF33" s="420">
        <f>IF( $F33=0,0,((($F33/$E$31)*'PLAN DE ADQUISICIONES'!AC$21)*($G33/$F33)))</f>
        <v>0</v>
      </c>
      <c r="AG33" s="423">
        <f>U33+V33+W33+X33+Y33+Z33+AA33+AB33+AC33+AD33+AE33+AF33</f>
        <v>0</v>
      </c>
      <c r="AH33" s="424">
        <f>IF( $F33=0,0,((($F33/$E$31)*'PLAN DE ADQUISICIONES'!AD$21)*($G33/$F33)))</f>
        <v>0</v>
      </c>
      <c r="AI33" s="420">
        <f>IF( $F33=0,0,((($F33/$E$31)*'PLAN DE ADQUISICIONES'!AE$21)*($G33/$F33)))</f>
        <v>0</v>
      </c>
      <c r="AJ33" s="420">
        <f>IF( $F33=0,0,((($F33/$E$31)*'PLAN DE ADQUISICIONES'!AF$21)*($G33/$F33)))</f>
        <v>0</v>
      </c>
      <c r="AK33" s="420">
        <f>IF( $F33=0,0,((($F33/$E$31)*'PLAN DE ADQUISICIONES'!AG$21)*($G33/$F33)))</f>
        <v>0</v>
      </c>
      <c r="AL33" s="420">
        <f>IF( $F33=0,0,((($F33/$E$31)*'PLAN DE ADQUISICIONES'!AH$21)*($G33/$F33)))</f>
        <v>0</v>
      </c>
      <c r="AM33" s="420">
        <f>IF( $F33=0,0,((($F33/$E$31)*'PLAN DE ADQUISICIONES'!AI$21)*($G33/$F33)))</f>
        <v>0</v>
      </c>
      <c r="AN33" s="420">
        <f>IF( $F33=0,0,((($F33/$E$31)*'PLAN DE ADQUISICIONES'!AJ$21)*($G33/$F33)))</f>
        <v>0</v>
      </c>
      <c r="AO33" s="420">
        <f>IF( $F33=0,0,((($F33/$E$31)*'PLAN DE ADQUISICIONES'!AK$21)*($G33/$F33)))</f>
        <v>0</v>
      </c>
      <c r="AP33" s="420">
        <f>IF( $F33=0,0,((($F33/$E$31)*'PLAN DE ADQUISICIONES'!AL$21)*($G33/$F33)))</f>
        <v>0</v>
      </c>
      <c r="AQ33" s="420">
        <f>IF( $F33=0,0,((($F33/$E$31)*'PLAN DE ADQUISICIONES'!AM$21)*($G33/$F33)))</f>
        <v>0</v>
      </c>
      <c r="AR33" s="420">
        <f>IF( $F33=0,0,((($F33/$E$31)*'PLAN DE ADQUISICIONES'!AN$21)*($G33/$F33)))</f>
        <v>0</v>
      </c>
      <c r="AS33" s="420">
        <f>IF( $F33=0,0,((($F33/$E$31)*'PLAN DE ADQUISICIONES'!AO$21)*($G33/$F33)))</f>
        <v>0</v>
      </c>
      <c r="AT33" s="423">
        <f>AH33+AI33+AJ33+AK33+AL33+AM33+AN33+AO33+AP33+AQ33+AR33+AS33</f>
        <v>0</v>
      </c>
      <c r="AU33" s="426">
        <f>AS33+AR33+AQ33+AP33+AO33+AN33+AM33+AL33+AK33+AJ33+AI33+AH33+AF33+AE33+AD33+AC33+AB33+AA33+Z33+Y33+X33+W33+V33+U33+S33+R33+Q33+P33+O33+N33+M33+L33+K33+J33+I33+H33</f>
        <v>0</v>
      </c>
      <c r="AV33" s="392">
        <f t="shared" si="1"/>
        <v>0</v>
      </c>
    </row>
    <row r="34" spans="2:48" s="394" customFormat="1" ht="12.75" customHeight="1" x14ac:dyDescent="0.15">
      <c r="B34" s="416" t="str">
        <f>+'FORMATO COSTEO C1'!C$124</f>
        <v>1.1.4.3</v>
      </c>
      <c r="C34" s="417" t="str">
        <f>+'FORMATO COSTEO C1'!B$124</f>
        <v>Categoría de gasto</v>
      </c>
      <c r="D34" s="513"/>
      <c r="E34" s="429"/>
      <c r="F34" s="420">
        <f>+'FORMATO COSTEO C1'!G124</f>
        <v>0</v>
      </c>
      <c r="G34" s="421">
        <f>+'FORMATO COSTEO C1'!R124</f>
        <v>0</v>
      </c>
      <c r="H34" s="425">
        <f>IF( $F34=0,0,((($F34/$E$31)*'PLAN DE ADQUISICIONES'!F$21)*($G34/$F34)))</f>
        <v>0</v>
      </c>
      <c r="I34" s="420">
        <f>IF( $F34=0,0,((($F34/$E$31)*'PLAN DE ADQUISICIONES'!G$21)*($G34/$F34)))</f>
        <v>0</v>
      </c>
      <c r="J34" s="420">
        <f>IF( $F34=0,0,((($F34/$E$31)*'PLAN DE ADQUISICIONES'!H$21)*($G34/$F34)))</f>
        <v>0</v>
      </c>
      <c r="K34" s="420">
        <f>IF( $F34=0,0,((($F34/$E$31)*'PLAN DE ADQUISICIONES'!I$21)*($G34/$F34)))</f>
        <v>0</v>
      </c>
      <c r="L34" s="420">
        <f>IF( $F34=0,0,((($F34/$E$31)*'PLAN DE ADQUISICIONES'!J$21)*($G34/$F34)))</f>
        <v>0</v>
      </c>
      <c r="M34" s="420">
        <f>IF( $F34=0,0,((($F34/$E$31)*'PLAN DE ADQUISICIONES'!K$21)*($G34/$F34)))</f>
        <v>0</v>
      </c>
      <c r="N34" s="420">
        <f>IF( $F34=0,0,((($F34/$E$31)*'PLAN DE ADQUISICIONES'!L$21)*($G34/$F34)))</f>
        <v>0</v>
      </c>
      <c r="O34" s="420">
        <f>IF( $F34=0,0,((($F34/$E$31)*'PLAN DE ADQUISICIONES'!M$21)*($G34/$F34)))</f>
        <v>0</v>
      </c>
      <c r="P34" s="420">
        <f>IF( $F34=0,0,((($F34/$E$31)*'PLAN DE ADQUISICIONES'!N$21)*($G34/$F34)))</f>
        <v>0</v>
      </c>
      <c r="Q34" s="420">
        <f>IF( $F34=0,0,((($F34/$E$31)*'PLAN DE ADQUISICIONES'!O$21)*($G34/$F34)))</f>
        <v>0</v>
      </c>
      <c r="R34" s="420">
        <f>IF( $F34=0,0,((($F34/$E$31)*'PLAN DE ADQUISICIONES'!P$21)*($G34/$F34)))</f>
        <v>0</v>
      </c>
      <c r="S34" s="420">
        <f>IF( $F34=0,0,((($F34/$E$31)*'PLAN DE ADQUISICIONES'!Q$21)*($G34/$F34)))</f>
        <v>0</v>
      </c>
      <c r="T34" s="423">
        <f>H34+I34+J34+K34+L34+M34+N34+O34+P34+Q34+R34+S34</f>
        <v>0</v>
      </c>
      <c r="U34" s="425">
        <f>IF( $F34=0,0,((($F34/$E$31)*'PLAN DE ADQUISICIONES'!R$21)*($G34/$F34)))</f>
        <v>0</v>
      </c>
      <c r="V34" s="420">
        <f>IF( $F34=0,0,((($F34/$E$31)*'PLAN DE ADQUISICIONES'!S$21)*($G34/$F34)))</f>
        <v>0</v>
      </c>
      <c r="W34" s="420">
        <f>IF( $F34=0,0,((($F34/$E$31)*'PLAN DE ADQUISICIONES'!T$21)*($G34/$F34)))</f>
        <v>0</v>
      </c>
      <c r="X34" s="420">
        <f>IF( $F34=0,0,((($F34/$E$31)*'PLAN DE ADQUISICIONES'!U$21)*($G34/$F34)))</f>
        <v>0</v>
      </c>
      <c r="Y34" s="420">
        <f>IF( $F34=0,0,((($F34/$E$31)*'PLAN DE ADQUISICIONES'!V$21)*($G34/$F34)))</f>
        <v>0</v>
      </c>
      <c r="Z34" s="420">
        <f>IF( $F34=0,0,((($F34/$E$31)*'PLAN DE ADQUISICIONES'!W$21)*($G34/$F34)))</f>
        <v>0</v>
      </c>
      <c r="AA34" s="420">
        <f>IF( $F34=0,0,((($F34/$E$31)*'PLAN DE ADQUISICIONES'!X$21)*($G34/$F34)))</f>
        <v>0</v>
      </c>
      <c r="AB34" s="420">
        <f>IF( $F34=0,0,((($F34/$E$31)*'PLAN DE ADQUISICIONES'!Y$21)*($G34/$F34)))</f>
        <v>0</v>
      </c>
      <c r="AC34" s="420">
        <f>IF( $F34=0,0,((($F34/$E$31)*'PLAN DE ADQUISICIONES'!Z$21)*($G34/$F34)))</f>
        <v>0</v>
      </c>
      <c r="AD34" s="420">
        <f>IF( $F34=0,0,((($F34/$E$31)*'PLAN DE ADQUISICIONES'!AA$21)*($G34/$F34)))</f>
        <v>0</v>
      </c>
      <c r="AE34" s="420">
        <f>IF( $F34=0,0,((($F34/$E$31)*'PLAN DE ADQUISICIONES'!AB$21)*($G34/$F34)))</f>
        <v>0</v>
      </c>
      <c r="AF34" s="420">
        <f>IF( $F34=0,0,((($F34/$E$31)*'PLAN DE ADQUISICIONES'!AC$21)*($G34/$F34)))</f>
        <v>0</v>
      </c>
      <c r="AG34" s="423">
        <f>U34+V34+W34+X34+Y34+Z34+AA34+AB34+AC34+AD34+AE34+AF34</f>
        <v>0</v>
      </c>
      <c r="AH34" s="424">
        <f>IF( $F34=0,0,((($F34/$E$31)*'PLAN DE ADQUISICIONES'!AD$21)*($G34/$F34)))</f>
        <v>0</v>
      </c>
      <c r="AI34" s="420">
        <f>IF( $F34=0,0,((($F34/$E$31)*'PLAN DE ADQUISICIONES'!AE$21)*($G34/$F34)))</f>
        <v>0</v>
      </c>
      <c r="AJ34" s="420">
        <f>IF( $F34=0,0,((($F34/$E$31)*'PLAN DE ADQUISICIONES'!AF$21)*($G34/$F34)))</f>
        <v>0</v>
      </c>
      <c r="AK34" s="420">
        <f>IF( $F34=0,0,((($F34/$E$31)*'PLAN DE ADQUISICIONES'!AG$21)*($G34/$F34)))</f>
        <v>0</v>
      </c>
      <c r="AL34" s="420">
        <f>IF( $F34=0,0,((($F34/$E$31)*'PLAN DE ADQUISICIONES'!AH$21)*($G34/$F34)))</f>
        <v>0</v>
      </c>
      <c r="AM34" s="420">
        <f>IF( $F34=0,0,((($F34/$E$31)*'PLAN DE ADQUISICIONES'!AI$21)*($G34/$F34)))</f>
        <v>0</v>
      </c>
      <c r="AN34" s="420">
        <f>IF( $F34=0,0,((($F34/$E$31)*'PLAN DE ADQUISICIONES'!AJ$21)*($G34/$F34)))</f>
        <v>0</v>
      </c>
      <c r="AO34" s="420">
        <f>IF( $F34=0,0,((($F34/$E$31)*'PLAN DE ADQUISICIONES'!AK$21)*($G34/$F34)))</f>
        <v>0</v>
      </c>
      <c r="AP34" s="420">
        <f>IF( $F34=0,0,((($F34/$E$31)*'PLAN DE ADQUISICIONES'!AL$21)*($G34/$F34)))</f>
        <v>0</v>
      </c>
      <c r="AQ34" s="420">
        <f>IF( $F34=0,0,((($F34/$E$31)*'PLAN DE ADQUISICIONES'!AM$21)*($G34/$F34)))</f>
        <v>0</v>
      </c>
      <c r="AR34" s="420">
        <f>IF( $F34=0,0,((($F34/$E$31)*'PLAN DE ADQUISICIONES'!AN$21)*($G34/$F34)))</f>
        <v>0</v>
      </c>
      <c r="AS34" s="420">
        <f>IF( $F34=0,0,((($F34/$E$31)*'PLAN DE ADQUISICIONES'!AO$21)*($G34/$F34)))</f>
        <v>0</v>
      </c>
      <c r="AT34" s="423">
        <f>AH34+AI34+AJ34+AK34+AL34+AM34+AN34+AO34+AP34+AQ34+AR34+AS34</f>
        <v>0</v>
      </c>
      <c r="AU34" s="426">
        <f>AS34+AR34+AQ34+AP34+AO34+AN34+AM34+AL34+AK34+AJ34+AI34+AH34+AF34+AE34+AD34+AC34+AB34+AA34+Z34+Y34+X34+W34+V34+U34+S34+R34+Q34+P34+O34+N34+M34+L34+K34+J34+I34+H34</f>
        <v>0</v>
      </c>
      <c r="AV34" s="392">
        <f t="shared" si="1"/>
        <v>0</v>
      </c>
    </row>
    <row r="35" spans="2:48" s="394" customFormat="1" ht="12.75" customHeight="1" x14ac:dyDescent="0.15">
      <c r="B35" s="416" t="str">
        <f>+'FORMATO COSTEO C1'!C$130</f>
        <v>1.1.4.4</v>
      </c>
      <c r="C35" s="417" t="str">
        <f>++'FORMATO COSTEO C1'!B$130</f>
        <v>Categoría de gasto</v>
      </c>
      <c r="D35" s="513"/>
      <c r="E35" s="429"/>
      <c r="F35" s="420">
        <f>+'FORMATO COSTEO C1'!G130</f>
        <v>0</v>
      </c>
      <c r="G35" s="421">
        <f>+'FORMATO COSTEO C1'!R130</f>
        <v>0</v>
      </c>
      <c r="H35" s="425">
        <f>IF( $F35=0,0,((($F35/$E$31)*'PLAN DE ADQUISICIONES'!F$21)*($G35/$F35)))</f>
        <v>0</v>
      </c>
      <c r="I35" s="420">
        <f>IF( $F35=0,0,((($F35/$E$31)*'PLAN DE ADQUISICIONES'!G$21)*($G35/$F35)))</f>
        <v>0</v>
      </c>
      <c r="J35" s="420">
        <f>IF( $F35=0,0,((($F35/$E$31)*'PLAN DE ADQUISICIONES'!H$21)*($G35/$F35)))</f>
        <v>0</v>
      </c>
      <c r="K35" s="420">
        <f>IF( $F35=0,0,((($F35/$E$31)*'PLAN DE ADQUISICIONES'!I$21)*($G35/$F35)))</f>
        <v>0</v>
      </c>
      <c r="L35" s="420">
        <f>IF( $F35=0,0,((($F35/$E$31)*'PLAN DE ADQUISICIONES'!J$21)*($G35/$F35)))</f>
        <v>0</v>
      </c>
      <c r="M35" s="420">
        <f>IF( $F35=0,0,((($F35/$E$31)*'PLAN DE ADQUISICIONES'!K$21)*($G35/$F35)))</f>
        <v>0</v>
      </c>
      <c r="N35" s="420">
        <f>IF( $F35=0,0,((($F35/$E$31)*'PLAN DE ADQUISICIONES'!L$21)*($G35/$F35)))</f>
        <v>0</v>
      </c>
      <c r="O35" s="420">
        <f>IF( $F35=0,0,((($F35/$E$31)*'PLAN DE ADQUISICIONES'!M$21)*($G35/$F35)))</f>
        <v>0</v>
      </c>
      <c r="P35" s="420">
        <f>IF( $F35=0,0,((($F35/$E$31)*'PLAN DE ADQUISICIONES'!N$21)*($G35/$F35)))</f>
        <v>0</v>
      </c>
      <c r="Q35" s="420">
        <f>IF( $F35=0,0,((($F35/$E$31)*'PLAN DE ADQUISICIONES'!O$21)*($G35/$F35)))</f>
        <v>0</v>
      </c>
      <c r="R35" s="420">
        <f>IF( $F35=0,0,((($F35/$E$31)*'PLAN DE ADQUISICIONES'!P$21)*($G35/$F35)))</f>
        <v>0</v>
      </c>
      <c r="S35" s="420">
        <f>IF( $F35=0,0,((($F35/$E$31)*'PLAN DE ADQUISICIONES'!Q$21)*($G35/$F35)))</f>
        <v>0</v>
      </c>
      <c r="T35" s="423">
        <f>H35+I35+J35+K35+L35+M35+N35+O35+P35+Q35+R35+S35</f>
        <v>0</v>
      </c>
      <c r="U35" s="425">
        <f>IF( $F35=0,0,((($F35/$E$31)*'PLAN DE ADQUISICIONES'!R$21)*($G35/$F35)))</f>
        <v>0</v>
      </c>
      <c r="V35" s="420">
        <f>IF( $F35=0,0,((($F35/$E$31)*'PLAN DE ADQUISICIONES'!S$21)*($G35/$F35)))</f>
        <v>0</v>
      </c>
      <c r="W35" s="420">
        <f>IF( $F35=0,0,((($F35/$E$31)*'PLAN DE ADQUISICIONES'!T$21)*($G35/$F35)))</f>
        <v>0</v>
      </c>
      <c r="X35" s="420">
        <f>IF( $F35=0,0,((($F35/$E$31)*'PLAN DE ADQUISICIONES'!U$21)*($G35/$F35)))</f>
        <v>0</v>
      </c>
      <c r="Y35" s="420">
        <f>IF( $F35=0,0,((($F35/$E$31)*'PLAN DE ADQUISICIONES'!V$21)*($G35/$F35)))</f>
        <v>0</v>
      </c>
      <c r="Z35" s="420">
        <f>IF( $F35=0,0,((($F35/$E$31)*'PLAN DE ADQUISICIONES'!W$21)*($G35/$F35)))</f>
        <v>0</v>
      </c>
      <c r="AA35" s="420">
        <f>IF( $F35=0,0,((($F35/$E$31)*'PLAN DE ADQUISICIONES'!X$21)*($G35/$F35)))</f>
        <v>0</v>
      </c>
      <c r="AB35" s="420">
        <f>IF( $F35=0,0,((($F35/$E$31)*'PLAN DE ADQUISICIONES'!Y$21)*($G35/$F35)))</f>
        <v>0</v>
      </c>
      <c r="AC35" s="420">
        <f>IF( $F35=0,0,((($F35/$E$31)*'PLAN DE ADQUISICIONES'!Z$21)*($G35/$F35)))</f>
        <v>0</v>
      </c>
      <c r="AD35" s="420">
        <f>IF( $F35=0,0,((($F35/$E$31)*'PLAN DE ADQUISICIONES'!AA$21)*($G35/$F35)))</f>
        <v>0</v>
      </c>
      <c r="AE35" s="420">
        <f>IF( $F35=0,0,((($F35/$E$31)*'PLAN DE ADQUISICIONES'!AB$21)*($G35/$F35)))</f>
        <v>0</v>
      </c>
      <c r="AF35" s="420">
        <f>IF( $F35=0,0,((($F35/$E$31)*'PLAN DE ADQUISICIONES'!AC$21)*($G35/$F35)))</f>
        <v>0</v>
      </c>
      <c r="AG35" s="423">
        <f>U35+V35+W35+X35+Y35+Z35+AA35+AB35+AC35+AD35+AE35+AF35</f>
        <v>0</v>
      </c>
      <c r="AH35" s="424">
        <f>IF( $F35=0,0,((($F35/$E$31)*'PLAN DE ADQUISICIONES'!AD$21)*($G35/$F35)))</f>
        <v>0</v>
      </c>
      <c r="AI35" s="420">
        <f>IF( $F35=0,0,((($F35/$E$31)*'PLAN DE ADQUISICIONES'!AE$21)*($G35/$F35)))</f>
        <v>0</v>
      </c>
      <c r="AJ35" s="420">
        <f>IF( $F35=0,0,((($F35/$E$31)*'PLAN DE ADQUISICIONES'!AF$21)*($G35/$F35)))</f>
        <v>0</v>
      </c>
      <c r="AK35" s="420">
        <f>IF( $F35=0,0,((($F35/$E$31)*'PLAN DE ADQUISICIONES'!AG$21)*($G35/$F35)))</f>
        <v>0</v>
      </c>
      <c r="AL35" s="420">
        <f>IF( $F35=0,0,((($F35/$E$31)*'PLAN DE ADQUISICIONES'!AH$21)*($G35/$F35)))</f>
        <v>0</v>
      </c>
      <c r="AM35" s="420">
        <f>IF( $F35=0,0,((($F35/$E$31)*'PLAN DE ADQUISICIONES'!AI$21)*($G35/$F35)))</f>
        <v>0</v>
      </c>
      <c r="AN35" s="420">
        <f>IF( $F35=0,0,((($F35/$E$31)*'PLAN DE ADQUISICIONES'!AJ$21)*($G35/$F35)))</f>
        <v>0</v>
      </c>
      <c r="AO35" s="420">
        <f>IF( $F35=0,0,((($F35/$E$31)*'PLAN DE ADQUISICIONES'!AK$21)*($G35/$F35)))</f>
        <v>0</v>
      </c>
      <c r="AP35" s="420">
        <f>IF( $F35=0,0,((($F35/$E$31)*'PLAN DE ADQUISICIONES'!AL$21)*($G35/$F35)))</f>
        <v>0</v>
      </c>
      <c r="AQ35" s="420">
        <f>IF( $F35=0,0,((($F35/$E$31)*'PLAN DE ADQUISICIONES'!AM$21)*($G35/$F35)))</f>
        <v>0</v>
      </c>
      <c r="AR35" s="420">
        <f>IF( $F35=0,0,((($F35/$E$31)*'PLAN DE ADQUISICIONES'!AN$21)*($G35/$F35)))</f>
        <v>0</v>
      </c>
      <c r="AS35" s="420">
        <f>IF( $F35=0,0,((($F35/$E$31)*'PLAN DE ADQUISICIONES'!AO$21)*($G35/$F35)))</f>
        <v>0</v>
      </c>
      <c r="AT35" s="423">
        <f>AH35+AI35+AJ35+AK35+AL35+AM35+AN35+AO35+AP35+AQ35+AR35+AS35</f>
        <v>0</v>
      </c>
      <c r="AU35" s="426">
        <f>AS35+AR35+AQ35+AP35+AO35+AN35+AM35+AL35+AK35+AJ35+AI35+AH35+AF35+AE35+AD35+AC35+AB35+AA35+Z35+Y35+X35+W35+V35+U35+S35+R35+Q35+P35+O35+N35+M35+L35+K35+J35+I35+H35</f>
        <v>0</v>
      </c>
      <c r="AV35" s="392">
        <f t="shared" si="1"/>
        <v>0</v>
      </c>
    </row>
    <row r="36" spans="2:48" s="394" customFormat="1" ht="12.75" customHeight="1" x14ac:dyDescent="0.15">
      <c r="B36" s="416" t="str">
        <f>+'FORMATO COSTEO C1'!C$136</f>
        <v>1.1.4.5</v>
      </c>
      <c r="C36" s="417" t="str">
        <f>+'FORMATO COSTEO C1'!B$136</f>
        <v>Categoría de gasto</v>
      </c>
      <c r="D36" s="513"/>
      <c r="E36" s="429"/>
      <c r="F36" s="420">
        <f>+'FORMATO COSTEO C1'!G136</f>
        <v>0</v>
      </c>
      <c r="G36" s="421">
        <f>+'FORMATO COSTEO C1'!R136</f>
        <v>0</v>
      </c>
      <c r="H36" s="425">
        <f>IF( $F36=0,0,((($F36/$E$31)*'PLAN DE ADQUISICIONES'!F$21)*($G36/$F36)))</f>
        <v>0</v>
      </c>
      <c r="I36" s="420">
        <f>IF( $F36=0,0,((($F36/$E$31)*'PLAN DE ADQUISICIONES'!G$21)*($G36/$F36)))</f>
        <v>0</v>
      </c>
      <c r="J36" s="420">
        <f>IF( $F36=0,0,((($F36/$E$31)*'PLAN DE ADQUISICIONES'!H$21)*($G36/$F36)))</f>
        <v>0</v>
      </c>
      <c r="K36" s="420">
        <f>IF( $F36=0,0,((($F36/$E$31)*'PLAN DE ADQUISICIONES'!I$21)*($G36/$F36)))</f>
        <v>0</v>
      </c>
      <c r="L36" s="420">
        <f>IF( $F36=0,0,((($F36/$E$31)*'PLAN DE ADQUISICIONES'!J$21)*($G36/$F36)))</f>
        <v>0</v>
      </c>
      <c r="M36" s="420">
        <f>IF( $F36=0,0,((($F36/$E$31)*'PLAN DE ADQUISICIONES'!K$21)*($G36/$F36)))</f>
        <v>0</v>
      </c>
      <c r="N36" s="420">
        <f>IF( $F36=0,0,((($F36/$E$31)*'PLAN DE ADQUISICIONES'!L$21)*($G36/$F36)))</f>
        <v>0</v>
      </c>
      <c r="O36" s="420">
        <f>IF( $F36=0,0,((($F36/$E$31)*'PLAN DE ADQUISICIONES'!M$21)*($G36/$F36)))</f>
        <v>0</v>
      </c>
      <c r="P36" s="420">
        <f>IF( $F36=0,0,((($F36/$E$31)*'PLAN DE ADQUISICIONES'!N$21)*($G36/$F36)))</f>
        <v>0</v>
      </c>
      <c r="Q36" s="420">
        <f>IF( $F36=0,0,((($F36/$E$31)*'PLAN DE ADQUISICIONES'!O$21)*($G36/$F36)))</f>
        <v>0</v>
      </c>
      <c r="R36" s="420">
        <f>IF( $F36=0,0,((($F36/$E$31)*'PLAN DE ADQUISICIONES'!P$21)*($G36/$F36)))</f>
        <v>0</v>
      </c>
      <c r="S36" s="420">
        <f>IF( $F36=0,0,((($F36/$E$31)*'PLAN DE ADQUISICIONES'!Q$21)*($G36/$F36)))</f>
        <v>0</v>
      </c>
      <c r="T36" s="423">
        <f>H36+I36+J36+K36+L36+M36+N36+O36+P36+Q36+R36+S36</f>
        <v>0</v>
      </c>
      <c r="U36" s="425">
        <f>IF( $F36=0,0,((($F36/$E$31)*'PLAN DE ADQUISICIONES'!R$21)*($G36/$F36)))</f>
        <v>0</v>
      </c>
      <c r="V36" s="420">
        <f>IF( $F36=0,0,((($F36/$E$31)*'PLAN DE ADQUISICIONES'!S$21)*($G36/$F36)))</f>
        <v>0</v>
      </c>
      <c r="W36" s="420">
        <f>IF( $F36=0,0,((($F36/$E$31)*'PLAN DE ADQUISICIONES'!T$21)*($G36/$F36)))</f>
        <v>0</v>
      </c>
      <c r="X36" s="420">
        <f>IF( $F36=0,0,((($F36/$E$31)*'PLAN DE ADQUISICIONES'!U$21)*($G36/$F36)))</f>
        <v>0</v>
      </c>
      <c r="Y36" s="420">
        <f>IF( $F36=0,0,((($F36/$E$31)*'PLAN DE ADQUISICIONES'!V$21)*($G36/$F36)))</f>
        <v>0</v>
      </c>
      <c r="Z36" s="420">
        <f>IF( $F36=0,0,((($F36/$E$31)*'PLAN DE ADQUISICIONES'!W$21)*($G36/$F36)))</f>
        <v>0</v>
      </c>
      <c r="AA36" s="420">
        <f>IF( $F36=0,0,((($F36/$E$31)*'PLAN DE ADQUISICIONES'!X$21)*($G36/$F36)))</f>
        <v>0</v>
      </c>
      <c r="AB36" s="420">
        <f>IF( $F36=0,0,((($F36/$E$31)*'PLAN DE ADQUISICIONES'!Y$21)*($G36/$F36)))</f>
        <v>0</v>
      </c>
      <c r="AC36" s="420">
        <f>IF( $F36=0,0,((($F36/$E$31)*'PLAN DE ADQUISICIONES'!Z$21)*($G36/$F36)))</f>
        <v>0</v>
      </c>
      <c r="AD36" s="420">
        <f>IF( $F36=0,0,((($F36/$E$31)*'PLAN DE ADQUISICIONES'!AA$21)*($G36/$F36)))</f>
        <v>0</v>
      </c>
      <c r="AE36" s="420">
        <f>IF( $F36=0,0,((($F36/$E$31)*'PLAN DE ADQUISICIONES'!AB$21)*($G36/$F36)))</f>
        <v>0</v>
      </c>
      <c r="AF36" s="420">
        <f>IF( $F36=0,0,((($F36/$E$31)*'PLAN DE ADQUISICIONES'!AC$21)*($G36/$F36)))</f>
        <v>0</v>
      </c>
      <c r="AG36" s="423">
        <f>U36+V36+W36+X36+Y36+Z36+AA36+AB36+AC36+AD36+AE36+AF36</f>
        <v>0</v>
      </c>
      <c r="AH36" s="424">
        <f>IF( $F36=0,0,((($F36/$E$31)*'PLAN DE ADQUISICIONES'!AD$21)*($G36/$F36)))</f>
        <v>0</v>
      </c>
      <c r="AI36" s="420">
        <f>IF( $F36=0,0,((($F36/$E$31)*'PLAN DE ADQUISICIONES'!AE$21)*($G36/$F36)))</f>
        <v>0</v>
      </c>
      <c r="AJ36" s="420">
        <f>IF( $F36=0,0,((($F36/$E$31)*'PLAN DE ADQUISICIONES'!AF$21)*($G36/$F36)))</f>
        <v>0</v>
      </c>
      <c r="AK36" s="420">
        <f>IF( $F36=0,0,((($F36/$E$31)*'PLAN DE ADQUISICIONES'!AG$21)*($G36/$F36)))</f>
        <v>0</v>
      </c>
      <c r="AL36" s="420">
        <f>IF( $F36=0,0,((($F36/$E$31)*'PLAN DE ADQUISICIONES'!AH$21)*($G36/$F36)))</f>
        <v>0</v>
      </c>
      <c r="AM36" s="420">
        <f>IF( $F36=0,0,((($F36/$E$31)*'PLAN DE ADQUISICIONES'!AI$21)*($G36/$F36)))</f>
        <v>0</v>
      </c>
      <c r="AN36" s="420">
        <f>IF( $F36=0,0,((($F36/$E$31)*'PLAN DE ADQUISICIONES'!AJ$21)*($G36/$F36)))</f>
        <v>0</v>
      </c>
      <c r="AO36" s="420">
        <f>IF( $F36=0,0,((($F36/$E$31)*'PLAN DE ADQUISICIONES'!AK$21)*($G36/$F36)))</f>
        <v>0</v>
      </c>
      <c r="AP36" s="420">
        <f>IF( $F36=0,0,((($F36/$E$31)*'PLAN DE ADQUISICIONES'!AL$21)*($G36/$F36)))</f>
        <v>0</v>
      </c>
      <c r="AQ36" s="420">
        <f>IF( $F36=0,0,((($F36/$E$31)*'PLAN DE ADQUISICIONES'!AM$21)*($G36/$F36)))</f>
        <v>0</v>
      </c>
      <c r="AR36" s="420">
        <f>IF( $F36=0,0,((($F36/$E$31)*'PLAN DE ADQUISICIONES'!AN$21)*($G36/$F36)))</f>
        <v>0</v>
      </c>
      <c r="AS36" s="420">
        <f>IF( $F36=0,0,((($F36/$E$31)*'PLAN DE ADQUISICIONES'!AO$21)*($G36/$F36)))</f>
        <v>0</v>
      </c>
      <c r="AT36" s="423">
        <f>AH36+AI36+AJ36+AK36+AL36+AM36+AN36+AO36+AP36+AQ36+AR36+AS36</f>
        <v>0</v>
      </c>
      <c r="AU36" s="426">
        <f>AS36+AR36+AQ36+AP36+AO36+AN36+AM36+AL36+AK36+AJ36+AI36+AH36+AF36+AE36+AD36+AC36+AB36+AA36+Z36+Y36+X36+W36+V36+U36+S36+R36+Q36+P36+O36+N36+M36+L36+K36+J36+I36+H36</f>
        <v>0</v>
      </c>
      <c r="AV36" s="392">
        <f t="shared" si="1"/>
        <v>0</v>
      </c>
    </row>
    <row r="37" spans="2:48" s="394" customFormat="1" ht="12.75" customHeight="1" x14ac:dyDescent="0.15">
      <c r="B37" s="406" t="str">
        <f>+'FORMATO COSTEO C1'!C$142</f>
        <v>1.1.5</v>
      </c>
      <c r="C37" s="430" t="str">
        <f>+'FORMATO COSTEO C1'!B$142</f>
        <v>Pre seleccionar a los beneficiarios a ser capacitados</v>
      </c>
      <c r="D37" s="408" t="str">
        <f>+'FORMATO COSTEO C1'!D$142</f>
        <v>Persona</v>
      </c>
      <c r="E37" s="409">
        <f>+'FORMATO COSTEO C1'!E$142</f>
        <v>396</v>
      </c>
      <c r="F37" s="410">
        <f>SUM(F38:F42)</f>
        <v>0</v>
      </c>
      <c r="G37" s="411">
        <f t="shared" ref="G37:P37" si="12">SUM(G38:G42)</f>
        <v>0</v>
      </c>
      <c r="H37" s="412">
        <f t="shared" si="12"/>
        <v>0</v>
      </c>
      <c r="I37" s="410">
        <f>SUM(I38:I42)</f>
        <v>0</v>
      </c>
      <c r="J37" s="410">
        <f>SUM(J38:J42)</f>
        <v>0</v>
      </c>
      <c r="K37" s="410">
        <f>SUM(K38:K42)</f>
        <v>0</v>
      </c>
      <c r="L37" s="410">
        <f>SUM(L38:L42)</f>
        <v>0</v>
      </c>
      <c r="M37" s="410">
        <f>SUM(M38:M42)</f>
        <v>0</v>
      </c>
      <c r="N37" s="410">
        <f t="shared" si="12"/>
        <v>0</v>
      </c>
      <c r="O37" s="410">
        <f t="shared" si="12"/>
        <v>0</v>
      </c>
      <c r="P37" s="410">
        <f t="shared" si="12"/>
        <v>0</v>
      </c>
      <c r="Q37" s="410">
        <f>SUM(Q38:Q42)</f>
        <v>0</v>
      </c>
      <c r="R37" s="410">
        <f>SUM(R38:R42)</f>
        <v>0</v>
      </c>
      <c r="S37" s="410">
        <f>SUM(S38:S42)</f>
        <v>0</v>
      </c>
      <c r="T37" s="413">
        <f>SUM(T38:T42)</f>
        <v>0</v>
      </c>
      <c r="U37" s="412">
        <f t="shared" ref="U37:AS37" si="13">SUM(U38:U42)</f>
        <v>0</v>
      </c>
      <c r="V37" s="410">
        <f t="shared" si="13"/>
        <v>0</v>
      </c>
      <c r="W37" s="410">
        <f t="shared" si="13"/>
        <v>0</v>
      </c>
      <c r="X37" s="410">
        <f t="shared" si="13"/>
        <v>0</v>
      </c>
      <c r="Y37" s="410">
        <f t="shared" si="13"/>
        <v>0</v>
      </c>
      <c r="Z37" s="410">
        <f t="shared" si="13"/>
        <v>0</v>
      </c>
      <c r="AA37" s="410">
        <f t="shared" si="13"/>
        <v>0</v>
      </c>
      <c r="AB37" s="410">
        <f t="shared" si="13"/>
        <v>0</v>
      </c>
      <c r="AC37" s="410">
        <f t="shared" si="13"/>
        <v>0</v>
      </c>
      <c r="AD37" s="410">
        <f t="shared" si="13"/>
        <v>0</v>
      </c>
      <c r="AE37" s="410">
        <f t="shared" si="13"/>
        <v>0</v>
      </c>
      <c r="AF37" s="410">
        <f t="shared" si="13"/>
        <v>0</v>
      </c>
      <c r="AG37" s="413">
        <f t="shared" si="13"/>
        <v>0</v>
      </c>
      <c r="AH37" s="414">
        <f t="shared" si="13"/>
        <v>0</v>
      </c>
      <c r="AI37" s="410">
        <f t="shared" si="13"/>
        <v>0</v>
      </c>
      <c r="AJ37" s="410">
        <f t="shared" si="13"/>
        <v>0</v>
      </c>
      <c r="AK37" s="410">
        <f t="shared" si="13"/>
        <v>0</v>
      </c>
      <c r="AL37" s="410">
        <f t="shared" si="13"/>
        <v>0</v>
      </c>
      <c r="AM37" s="410">
        <f t="shared" si="13"/>
        <v>0</v>
      </c>
      <c r="AN37" s="410">
        <f t="shared" si="13"/>
        <v>0</v>
      </c>
      <c r="AO37" s="410">
        <f t="shared" si="13"/>
        <v>0</v>
      </c>
      <c r="AP37" s="410">
        <f t="shared" si="13"/>
        <v>0</v>
      </c>
      <c r="AQ37" s="410">
        <f t="shared" si="13"/>
        <v>0</v>
      </c>
      <c r="AR37" s="410">
        <f t="shared" si="13"/>
        <v>0</v>
      </c>
      <c r="AS37" s="410">
        <f t="shared" si="13"/>
        <v>0</v>
      </c>
      <c r="AT37" s="413">
        <f>SUM(AT38:AT42)</f>
        <v>0</v>
      </c>
      <c r="AU37" s="415">
        <f>SUM(AU38:AU42)</f>
        <v>0</v>
      </c>
      <c r="AV37" s="392">
        <f t="shared" si="1"/>
        <v>0</v>
      </c>
    </row>
    <row r="38" spans="2:48" s="394" customFormat="1" ht="12.75" customHeight="1" x14ac:dyDescent="0.15">
      <c r="B38" s="416" t="str">
        <f>+'FORMATO COSTEO C1'!C$144</f>
        <v>1.1.5.1</v>
      </c>
      <c r="C38" s="417" t="str">
        <f>+'FORMATO COSTEO C1'!B$144</f>
        <v>Categoría de gasto</v>
      </c>
      <c r="D38" s="513"/>
      <c r="E38" s="429"/>
      <c r="F38" s="420">
        <f>+'FORMATO COSTEO C1'!G144</f>
        <v>0</v>
      </c>
      <c r="G38" s="421">
        <f>+'FORMATO COSTEO C1'!R144</f>
        <v>0</v>
      </c>
      <c r="H38" s="422">
        <f>IF( $F38=0,0,((($F38/$E$37)*'PLAN DE ADQUISICIONES'!F$22)*($G38/$F38)))</f>
        <v>0</v>
      </c>
      <c r="I38" s="420">
        <f>IF( $F38=0,0,((($F38/$E$37)*'PLAN DE ADQUISICIONES'!G$22)*($G38/$F38)))</f>
        <v>0</v>
      </c>
      <c r="J38" s="420">
        <f>IF( $F38=0,0,((($F38/$E$37)*'PLAN DE ADQUISICIONES'!H$22)*($G38/$F38)))</f>
        <v>0</v>
      </c>
      <c r="K38" s="420">
        <f>IF( $F38=0,0,((($F38/$E$37)*'PLAN DE ADQUISICIONES'!I$22)*($G38/$F38)))</f>
        <v>0</v>
      </c>
      <c r="L38" s="420">
        <f>IF( $F38=0,0,((($F38/$E$37)*'PLAN DE ADQUISICIONES'!J$22)*($G38/$F38)))</f>
        <v>0</v>
      </c>
      <c r="M38" s="420">
        <f>IF( $F38=0,0,((($F38/$E$37)*'PLAN DE ADQUISICIONES'!K$22)*($G38/$F38)))</f>
        <v>0</v>
      </c>
      <c r="N38" s="420">
        <f>IF( $F38=0,0,((($F38/$E$37)*'PLAN DE ADQUISICIONES'!L$22)*($G38/$F38)))</f>
        <v>0</v>
      </c>
      <c r="O38" s="420">
        <f>IF( $F38=0,0,((($F38/$E$37)*'PLAN DE ADQUISICIONES'!M$22)*($G38/$F38)))</f>
        <v>0</v>
      </c>
      <c r="P38" s="420">
        <f>IF( $F38=0,0,((($F38/$E$37)*'PLAN DE ADQUISICIONES'!N$22)*($G38/$F38)))</f>
        <v>0</v>
      </c>
      <c r="Q38" s="420">
        <f>IF( $F38=0,0,((($F38/$E$37)*'PLAN DE ADQUISICIONES'!O$22)*($G38/$F38)))</f>
        <v>0</v>
      </c>
      <c r="R38" s="420">
        <f>IF( $F38=0,0,((($F38/$E$37)*'PLAN DE ADQUISICIONES'!P$22)*($G38/$F38)))</f>
        <v>0</v>
      </c>
      <c r="S38" s="420">
        <f>IF( $F38=0,0,((($F38/$E$37)*'PLAN DE ADQUISICIONES'!Q$22)*($G38/$F38)))</f>
        <v>0</v>
      </c>
      <c r="T38" s="423">
        <f>H38+I38+J38+K38+L38+M38+N38+O38+P38+Q38+R38+S38</f>
        <v>0</v>
      </c>
      <c r="U38" s="425">
        <f>IF( $F38=0,0,((($F38/$E$37)*'PLAN DE ADQUISICIONES'!R$22)*($G38/$F38)))</f>
        <v>0</v>
      </c>
      <c r="V38" s="420">
        <f>IF( $F38=0,0,((($F38/$E$37)*'PLAN DE ADQUISICIONES'!S$22)*($G38/$F38)))</f>
        <v>0</v>
      </c>
      <c r="W38" s="420">
        <f>IF( $F38=0,0,((($F38/$E$37)*'PLAN DE ADQUISICIONES'!T$22)*($G38/$F38)))</f>
        <v>0</v>
      </c>
      <c r="X38" s="420">
        <f>IF( $F38=0,0,((($F38/$E$37)*'PLAN DE ADQUISICIONES'!U$22)*($G38/$F38)))</f>
        <v>0</v>
      </c>
      <c r="Y38" s="420">
        <f>IF( $F38=0,0,((($F38/$E$37)*'PLAN DE ADQUISICIONES'!V$22)*($G38/$F38)))</f>
        <v>0</v>
      </c>
      <c r="Z38" s="420">
        <f>IF( $F38=0,0,((($F38/$E$37)*'PLAN DE ADQUISICIONES'!W$22)*($G38/$F38)))</f>
        <v>0</v>
      </c>
      <c r="AA38" s="420">
        <f>IF( $F38=0,0,((($F38/$E$37)*'PLAN DE ADQUISICIONES'!X$22)*($G38/$F38)))</f>
        <v>0</v>
      </c>
      <c r="AB38" s="420">
        <f>IF( $F38=0,0,((($F38/$E$37)*'PLAN DE ADQUISICIONES'!Y$22)*($G38/$F38)))</f>
        <v>0</v>
      </c>
      <c r="AC38" s="420">
        <f>IF( $F38=0,0,((($F38/$E$37)*'PLAN DE ADQUISICIONES'!Z$22)*($G38/$F38)))</f>
        <v>0</v>
      </c>
      <c r="AD38" s="420">
        <f>IF( $F38=0,0,((($F38/$E$37)*'PLAN DE ADQUISICIONES'!AA$22)*($G38/$F38)))</f>
        <v>0</v>
      </c>
      <c r="AE38" s="420">
        <f>IF( $F38=0,0,((($F38/$E$37)*'PLAN DE ADQUISICIONES'!AB$22)*($G38/$F38)))</f>
        <v>0</v>
      </c>
      <c r="AF38" s="420">
        <f>IF( $F38=0,0,((($F38/$E$37)*'PLAN DE ADQUISICIONES'!AC$22)*($G38/$F38)))</f>
        <v>0</v>
      </c>
      <c r="AG38" s="423">
        <f>U38+V38+W38+X38+Y38+Z38+AA38+AB38+AC38+AD38+AE38+AF38</f>
        <v>0</v>
      </c>
      <c r="AH38" s="424">
        <f>IF( $F38=0,0,((($F38/$E$37)*'PLAN DE ADQUISICIONES'!AD$22)*($G38/$F38)))</f>
        <v>0</v>
      </c>
      <c r="AI38" s="420">
        <f>IF( $F38=0,0,((($F38/$E$37)*'PLAN DE ADQUISICIONES'!AE$22)*($G38/$F38)))</f>
        <v>0</v>
      </c>
      <c r="AJ38" s="420">
        <f>IF( $F38=0,0,((($F38/$E$37)*'PLAN DE ADQUISICIONES'!AF$22)*($G38/$F38)))</f>
        <v>0</v>
      </c>
      <c r="AK38" s="420">
        <f>IF( $F38=0,0,((($F38/$E$37)*'PLAN DE ADQUISICIONES'!AG$22)*($G38/$F38)))</f>
        <v>0</v>
      </c>
      <c r="AL38" s="420">
        <f>IF( $F38=0,0,((($F38/$E$37)*'PLAN DE ADQUISICIONES'!AH$22)*($G38/$F38)))</f>
        <v>0</v>
      </c>
      <c r="AM38" s="420">
        <f>IF( $F38=0,0,((($F38/$E$37)*'PLAN DE ADQUISICIONES'!AI$22)*($G38/$F38)))</f>
        <v>0</v>
      </c>
      <c r="AN38" s="420">
        <f>IF( $F38=0,0,((($F38/$E$37)*'PLAN DE ADQUISICIONES'!AJ$22)*($G38/$F38)))</f>
        <v>0</v>
      </c>
      <c r="AO38" s="420">
        <f>IF( $F38=0,0,((($F38/$E$37)*'PLAN DE ADQUISICIONES'!AK$22)*($G38/$F38)))</f>
        <v>0</v>
      </c>
      <c r="AP38" s="420">
        <f>IF( $F38=0,0,((($F38/$E$37)*'PLAN DE ADQUISICIONES'!AL$22)*($G38/$F38)))</f>
        <v>0</v>
      </c>
      <c r="AQ38" s="420">
        <f>IF( $F38=0,0,((($F38/$E$37)*'PLAN DE ADQUISICIONES'!AM$22)*($G38/$F38)))</f>
        <v>0</v>
      </c>
      <c r="AR38" s="420">
        <f>IF( $F38=0,0,((($F38/$E$37)*'PLAN DE ADQUISICIONES'!AN$22)*($G38/$F38)))</f>
        <v>0</v>
      </c>
      <c r="AS38" s="420">
        <f>IF( $F38=0,0,((($F38/$E$37)*'PLAN DE ADQUISICIONES'!AO$22)*($G38/$F38)))</f>
        <v>0</v>
      </c>
      <c r="AT38" s="423">
        <f>AH38+AI38+AJ38+AK38+AL38+AM38+AN38+AO38+AP38+AQ38+AR38+AS38</f>
        <v>0</v>
      </c>
      <c r="AU38" s="426">
        <f>AS38+AR38+AQ38+AP38+AO38+AN38+AM38+AL38+AK38+AJ38+AI38+AH38+AF38+AE38+AD38+AC38+AB38+AA38+Z38+Y38+X38+W38+V38+U38+S38+R38+Q38+P38+O38+N38+M38+L38+K38+J38+I38+H38</f>
        <v>0</v>
      </c>
      <c r="AV38" s="392">
        <f t="shared" si="1"/>
        <v>0</v>
      </c>
    </row>
    <row r="39" spans="2:48" s="394" customFormat="1" ht="12.75" customHeight="1" x14ac:dyDescent="0.15">
      <c r="B39" s="416" t="str">
        <f>+'FORMATO COSTEO C1'!C$150</f>
        <v>1.1.5.2</v>
      </c>
      <c r="C39" s="417" t="str">
        <f>+'FORMATO COSTEO C1'!B$150</f>
        <v>Categoría de gasto</v>
      </c>
      <c r="D39" s="513"/>
      <c r="E39" s="429"/>
      <c r="F39" s="420">
        <f>+'FORMATO COSTEO C1'!G150</f>
        <v>0</v>
      </c>
      <c r="G39" s="421">
        <f>+'FORMATO COSTEO C1'!R150</f>
        <v>0</v>
      </c>
      <c r="H39" s="425">
        <f>IF( $F39=0,0,((($F39/$E$37)*'PLAN DE ADQUISICIONES'!F$22)*($G39/$F39)))</f>
        <v>0</v>
      </c>
      <c r="I39" s="420">
        <f>IF( $F39=0,0,((($F39/$E$37)*'PLAN DE ADQUISICIONES'!G$22)*($G39/$F39)))</f>
        <v>0</v>
      </c>
      <c r="J39" s="420">
        <f>IF( $F39=0,0,((($F39/$E$37)*'PLAN DE ADQUISICIONES'!H$22)*($G39/$F39)))</f>
        <v>0</v>
      </c>
      <c r="K39" s="420">
        <f>IF( $F39=0,0,((($F39/$E$37)*'PLAN DE ADQUISICIONES'!I$22)*($G39/$F39)))</f>
        <v>0</v>
      </c>
      <c r="L39" s="420">
        <f>IF( $F39=0,0,((($F39/$E$37)*'PLAN DE ADQUISICIONES'!J$22)*($G39/$F39)))</f>
        <v>0</v>
      </c>
      <c r="M39" s="420">
        <f>IF( $F39=0,0,((($F39/$E$37)*'PLAN DE ADQUISICIONES'!K$22)*($G39/$F39)))</f>
        <v>0</v>
      </c>
      <c r="N39" s="420">
        <f>IF( $F39=0,0,((($F39/$E$37)*'PLAN DE ADQUISICIONES'!L$22)*($G39/$F39)))</f>
        <v>0</v>
      </c>
      <c r="O39" s="420">
        <f>IF( $F39=0,0,((($F39/$E$37)*'PLAN DE ADQUISICIONES'!M$22)*($G39/$F39)))</f>
        <v>0</v>
      </c>
      <c r="P39" s="420">
        <f>IF( $F39=0,0,((($F39/$E$37)*'PLAN DE ADQUISICIONES'!N$22)*($G39/$F39)))</f>
        <v>0</v>
      </c>
      <c r="Q39" s="420">
        <f>IF( $F39=0,0,((($F39/$E$37)*'PLAN DE ADQUISICIONES'!O$22)*($G39/$F39)))</f>
        <v>0</v>
      </c>
      <c r="R39" s="420">
        <f>IF( $F39=0,0,((($F39/$E$37)*'PLAN DE ADQUISICIONES'!P$22)*($G39/$F39)))</f>
        <v>0</v>
      </c>
      <c r="S39" s="420">
        <f>IF( $F39=0,0,((($F39/$E$37)*'PLAN DE ADQUISICIONES'!Q$22)*($G39/$F39)))</f>
        <v>0</v>
      </c>
      <c r="T39" s="423">
        <f>H39+I39+J39+K39+L39+M39+N39+O39+P39+Q39+R39+S39</f>
        <v>0</v>
      </c>
      <c r="U39" s="425">
        <f>IF( $F39=0,0,((($F39/$E$37)*'PLAN DE ADQUISICIONES'!R$22)*($G39/$F39)))</f>
        <v>0</v>
      </c>
      <c r="V39" s="420">
        <f>IF( $F39=0,0,((($F39/$E$37)*'PLAN DE ADQUISICIONES'!S$22)*($G39/$F39)))</f>
        <v>0</v>
      </c>
      <c r="W39" s="420">
        <f>IF( $F39=0,0,((($F39/$E$37)*'PLAN DE ADQUISICIONES'!T$22)*($G39/$F39)))</f>
        <v>0</v>
      </c>
      <c r="X39" s="420">
        <f>IF( $F39=0,0,((($F39/$E$37)*'PLAN DE ADQUISICIONES'!U$22)*($G39/$F39)))</f>
        <v>0</v>
      </c>
      <c r="Y39" s="420">
        <f>IF( $F39=0,0,((($F39/$E$37)*'PLAN DE ADQUISICIONES'!V$22)*($G39/$F39)))</f>
        <v>0</v>
      </c>
      <c r="Z39" s="420">
        <f>IF( $F39=0,0,((($F39/$E$37)*'PLAN DE ADQUISICIONES'!W$22)*($G39/$F39)))</f>
        <v>0</v>
      </c>
      <c r="AA39" s="420">
        <f>IF( $F39=0,0,((($F39/$E$37)*'PLAN DE ADQUISICIONES'!X$22)*($G39/$F39)))</f>
        <v>0</v>
      </c>
      <c r="AB39" s="420">
        <f>IF( $F39=0,0,((($F39/$E$37)*'PLAN DE ADQUISICIONES'!Y$22)*($G39/$F39)))</f>
        <v>0</v>
      </c>
      <c r="AC39" s="420">
        <f>IF( $F39=0,0,((($F39/$E$37)*'PLAN DE ADQUISICIONES'!Z$22)*($G39/$F39)))</f>
        <v>0</v>
      </c>
      <c r="AD39" s="420">
        <f>IF( $F39=0,0,((($F39/$E$37)*'PLAN DE ADQUISICIONES'!AA$22)*($G39/$F39)))</f>
        <v>0</v>
      </c>
      <c r="AE39" s="420">
        <f>IF( $F39=0,0,((($F39/$E$37)*'PLAN DE ADQUISICIONES'!AB$22)*($G39/$F39)))</f>
        <v>0</v>
      </c>
      <c r="AF39" s="420">
        <f>IF( $F39=0,0,((($F39/$E$37)*'PLAN DE ADQUISICIONES'!AC$22)*($G39/$F39)))</f>
        <v>0</v>
      </c>
      <c r="AG39" s="423">
        <f>U39+V39+W39+X39+Y39+Z39+AA39+AB39+AC39+AD39+AE39+AF39</f>
        <v>0</v>
      </c>
      <c r="AH39" s="424">
        <f>IF( $F39=0,0,((($F39/$E$37)*'PLAN DE ADQUISICIONES'!AD$22)*($G39/$F39)))</f>
        <v>0</v>
      </c>
      <c r="AI39" s="420">
        <f>IF( $F39=0,0,((($F39/$E$37)*'PLAN DE ADQUISICIONES'!AE$22)*($G39/$F39)))</f>
        <v>0</v>
      </c>
      <c r="AJ39" s="420">
        <f>IF( $F39=0,0,((($F39/$E$37)*'PLAN DE ADQUISICIONES'!AF$22)*($G39/$F39)))</f>
        <v>0</v>
      </c>
      <c r="AK39" s="420">
        <f>IF( $F39=0,0,((($F39/$E$37)*'PLAN DE ADQUISICIONES'!AG$22)*($G39/$F39)))</f>
        <v>0</v>
      </c>
      <c r="AL39" s="420">
        <f>IF( $F39=0,0,((($F39/$E$37)*'PLAN DE ADQUISICIONES'!AH$22)*($G39/$F39)))</f>
        <v>0</v>
      </c>
      <c r="AM39" s="420">
        <f>IF( $F39=0,0,((($F39/$E$37)*'PLAN DE ADQUISICIONES'!AI$22)*($G39/$F39)))</f>
        <v>0</v>
      </c>
      <c r="AN39" s="420">
        <f>IF( $F39=0,0,((($F39/$E$37)*'PLAN DE ADQUISICIONES'!AJ$22)*($G39/$F39)))</f>
        <v>0</v>
      </c>
      <c r="AO39" s="420">
        <f>IF( $F39=0,0,((($F39/$E$37)*'PLAN DE ADQUISICIONES'!AK$22)*($G39/$F39)))</f>
        <v>0</v>
      </c>
      <c r="AP39" s="420">
        <f>IF( $F39=0,0,((($F39/$E$37)*'PLAN DE ADQUISICIONES'!AL$22)*($G39/$F39)))</f>
        <v>0</v>
      </c>
      <c r="AQ39" s="420">
        <f>IF( $F39=0,0,((($F39/$E$37)*'PLAN DE ADQUISICIONES'!AM$22)*($G39/$F39)))</f>
        <v>0</v>
      </c>
      <c r="AR39" s="420">
        <f>IF( $F39=0,0,((($F39/$E$37)*'PLAN DE ADQUISICIONES'!AN$22)*($G39/$F39)))</f>
        <v>0</v>
      </c>
      <c r="AS39" s="420">
        <f>IF( $F39=0,0,((($F39/$E$37)*'PLAN DE ADQUISICIONES'!AO$22)*($G39/$F39)))</f>
        <v>0</v>
      </c>
      <c r="AT39" s="423">
        <f>AH39+AI39+AJ39+AK39+AL39+AM39+AN39+AO39+AP39+AQ39+AR39+AS39</f>
        <v>0</v>
      </c>
      <c r="AU39" s="426">
        <f>AS39+AR39+AQ39+AP39+AO39+AN39+AM39+AL39+AK39+AJ39+AI39+AH39+AF39+AE39+AD39+AC39+AB39+AA39+Z39+Y39+X39+W39+V39+U39+S39+R39+Q39+P39+O39+N39+M39+L39+K39+J39+I39+H39</f>
        <v>0</v>
      </c>
      <c r="AV39" s="392">
        <f t="shared" si="1"/>
        <v>0</v>
      </c>
    </row>
    <row r="40" spans="2:48" s="405" customFormat="1" ht="12.75" customHeight="1" outlineLevel="1" x14ac:dyDescent="0.15">
      <c r="B40" s="416" t="str">
        <f>+'FORMATO COSTEO C1'!C$156</f>
        <v>1.1.5.3</v>
      </c>
      <c r="C40" s="417" t="str">
        <f>+'FORMATO COSTEO C1'!B$156</f>
        <v>Categoría de gasto</v>
      </c>
      <c r="D40" s="513"/>
      <c r="E40" s="429"/>
      <c r="F40" s="420">
        <f>+'FORMATO COSTEO C1'!G156</f>
        <v>0</v>
      </c>
      <c r="G40" s="421">
        <f>+'FORMATO COSTEO C1'!R156</f>
        <v>0</v>
      </c>
      <c r="H40" s="425">
        <f>IF( $F40=0,0,((($F40/$E$37)*'PLAN DE ADQUISICIONES'!F$22)*($G40/$F40)))</f>
        <v>0</v>
      </c>
      <c r="I40" s="420">
        <f>IF( $F40=0,0,((($F40/$E$37)*'PLAN DE ADQUISICIONES'!G$22)*($G40/$F40)))</f>
        <v>0</v>
      </c>
      <c r="J40" s="420">
        <f>IF( $F40=0,0,((($F40/$E$37)*'PLAN DE ADQUISICIONES'!H$22)*($G40/$F40)))</f>
        <v>0</v>
      </c>
      <c r="K40" s="420">
        <f>IF( $F40=0,0,((($F40/$E$37)*'PLAN DE ADQUISICIONES'!I$22)*($G40/$F40)))</f>
        <v>0</v>
      </c>
      <c r="L40" s="420">
        <f>IF( $F40=0,0,((($F40/$E$37)*'PLAN DE ADQUISICIONES'!J$22)*($G40/$F40)))</f>
        <v>0</v>
      </c>
      <c r="M40" s="420">
        <f>IF( $F40=0,0,((($F40/$E$37)*'PLAN DE ADQUISICIONES'!K$22)*($G40/$F40)))</f>
        <v>0</v>
      </c>
      <c r="N40" s="420">
        <f>IF( $F40=0,0,((($F40/$E$37)*'PLAN DE ADQUISICIONES'!L$22)*($G40/$F40)))</f>
        <v>0</v>
      </c>
      <c r="O40" s="420">
        <f>IF( $F40=0,0,((($F40/$E$37)*'PLAN DE ADQUISICIONES'!M$22)*($G40/$F40)))</f>
        <v>0</v>
      </c>
      <c r="P40" s="420">
        <f>IF( $F40=0,0,((($F40/$E$37)*'PLAN DE ADQUISICIONES'!N$22)*($G40/$F40)))</f>
        <v>0</v>
      </c>
      <c r="Q40" s="420">
        <f>IF( $F40=0,0,((($F40/$E$37)*'PLAN DE ADQUISICIONES'!O$22)*($G40/$F40)))</f>
        <v>0</v>
      </c>
      <c r="R40" s="420">
        <f>IF( $F40=0,0,((($F40/$E$37)*'PLAN DE ADQUISICIONES'!P$22)*($G40/$F40)))</f>
        <v>0</v>
      </c>
      <c r="S40" s="420">
        <f>IF( $F40=0,0,((($F40/$E$37)*'PLAN DE ADQUISICIONES'!Q$22)*($G40/$F40)))</f>
        <v>0</v>
      </c>
      <c r="T40" s="423">
        <f>H40+I40+J40+K40+L40+M40+N40+O40+P40+Q40+R40+S40</f>
        <v>0</v>
      </c>
      <c r="U40" s="425">
        <f>IF( $F40=0,0,((($F40/$E$37)*'PLAN DE ADQUISICIONES'!R$22)*($G40/$F40)))</f>
        <v>0</v>
      </c>
      <c r="V40" s="420">
        <f>IF( $F40=0,0,((($F40/$E$37)*'PLAN DE ADQUISICIONES'!S$22)*($G40/$F40)))</f>
        <v>0</v>
      </c>
      <c r="W40" s="420">
        <f>IF( $F40=0,0,((($F40/$E$37)*'PLAN DE ADQUISICIONES'!T$22)*($G40/$F40)))</f>
        <v>0</v>
      </c>
      <c r="X40" s="420">
        <f>IF( $F40=0,0,((($F40/$E$37)*'PLAN DE ADQUISICIONES'!U$22)*($G40/$F40)))</f>
        <v>0</v>
      </c>
      <c r="Y40" s="420">
        <f>IF( $F40=0,0,((($F40/$E$37)*'PLAN DE ADQUISICIONES'!V$22)*($G40/$F40)))</f>
        <v>0</v>
      </c>
      <c r="Z40" s="420">
        <f>IF( $F40=0,0,((($F40/$E$37)*'PLAN DE ADQUISICIONES'!W$22)*($G40/$F40)))</f>
        <v>0</v>
      </c>
      <c r="AA40" s="420">
        <f>IF( $F40=0,0,((($F40/$E$37)*'PLAN DE ADQUISICIONES'!X$22)*($G40/$F40)))</f>
        <v>0</v>
      </c>
      <c r="AB40" s="420">
        <f>IF( $F40=0,0,((($F40/$E$37)*'PLAN DE ADQUISICIONES'!Y$22)*($G40/$F40)))</f>
        <v>0</v>
      </c>
      <c r="AC40" s="420">
        <f>IF( $F40=0,0,((($F40/$E$37)*'PLAN DE ADQUISICIONES'!Z$22)*($G40/$F40)))</f>
        <v>0</v>
      </c>
      <c r="AD40" s="420">
        <f>IF( $F40=0,0,((($F40/$E$37)*'PLAN DE ADQUISICIONES'!AA$22)*($G40/$F40)))</f>
        <v>0</v>
      </c>
      <c r="AE40" s="420">
        <f>IF( $F40=0,0,((($F40/$E$37)*'PLAN DE ADQUISICIONES'!AB$22)*($G40/$F40)))</f>
        <v>0</v>
      </c>
      <c r="AF40" s="420">
        <f>IF( $F40=0,0,((($F40/$E$37)*'PLAN DE ADQUISICIONES'!AC$22)*($G40/$F40)))</f>
        <v>0</v>
      </c>
      <c r="AG40" s="423">
        <f>U40+V40+W40+X40+Y40+Z40+AA40+AB40+AC40+AD40+AE40+AF40</f>
        <v>0</v>
      </c>
      <c r="AH40" s="424">
        <f>IF( $F40=0,0,((($F40/$E$37)*'PLAN DE ADQUISICIONES'!AD$22)*($G40/$F40)))</f>
        <v>0</v>
      </c>
      <c r="AI40" s="420">
        <f>IF( $F40=0,0,((($F40/$E$37)*'PLAN DE ADQUISICIONES'!AE$22)*($G40/$F40)))</f>
        <v>0</v>
      </c>
      <c r="AJ40" s="420">
        <f>IF( $F40=0,0,((($F40/$E$37)*'PLAN DE ADQUISICIONES'!AF$22)*($G40/$F40)))</f>
        <v>0</v>
      </c>
      <c r="AK40" s="420">
        <f>IF( $F40=0,0,((($F40/$E$37)*'PLAN DE ADQUISICIONES'!AG$22)*($G40/$F40)))</f>
        <v>0</v>
      </c>
      <c r="AL40" s="420">
        <f>IF( $F40=0,0,((($F40/$E$37)*'PLAN DE ADQUISICIONES'!AH$22)*($G40/$F40)))</f>
        <v>0</v>
      </c>
      <c r="AM40" s="420">
        <f>IF( $F40=0,0,((($F40/$E$37)*'PLAN DE ADQUISICIONES'!AI$22)*($G40/$F40)))</f>
        <v>0</v>
      </c>
      <c r="AN40" s="420">
        <f>IF( $F40=0,0,((($F40/$E$37)*'PLAN DE ADQUISICIONES'!AJ$22)*($G40/$F40)))</f>
        <v>0</v>
      </c>
      <c r="AO40" s="420">
        <f>IF( $F40=0,0,((($F40/$E$37)*'PLAN DE ADQUISICIONES'!AK$22)*($G40/$F40)))</f>
        <v>0</v>
      </c>
      <c r="AP40" s="420">
        <f>IF( $F40=0,0,((($F40/$E$37)*'PLAN DE ADQUISICIONES'!AL$22)*($G40/$F40)))</f>
        <v>0</v>
      </c>
      <c r="AQ40" s="420">
        <f>IF( $F40=0,0,((($F40/$E$37)*'PLAN DE ADQUISICIONES'!AM$22)*($G40/$F40)))</f>
        <v>0</v>
      </c>
      <c r="AR40" s="420">
        <f>IF( $F40=0,0,((($F40/$E$37)*'PLAN DE ADQUISICIONES'!AN$22)*($G40/$F40)))</f>
        <v>0</v>
      </c>
      <c r="AS40" s="420">
        <f>IF( $F40=0,0,((($F40/$E$37)*'PLAN DE ADQUISICIONES'!AO$22)*($G40/$F40)))</f>
        <v>0</v>
      </c>
      <c r="AT40" s="423">
        <f>AH40+AI40+AJ40+AK40+AL40+AM40+AN40+AO40+AP40+AQ40+AR40+AS40</f>
        <v>0</v>
      </c>
      <c r="AU40" s="426">
        <f>AS40+AR40+AQ40+AP40+AO40+AN40+AM40+AL40+AK40+AJ40+AI40+AH40+AF40+AE40+AD40+AC40+AB40+AA40+Z40+Y40+X40+W40+V40+U40+S40+R40+Q40+P40+O40+N40+M40+L40+K40+J40+I40+H40</f>
        <v>0</v>
      </c>
      <c r="AV40" s="392">
        <f t="shared" si="1"/>
        <v>0</v>
      </c>
    </row>
    <row r="41" spans="2:48" s="394" customFormat="1" ht="12.75" customHeight="1" x14ac:dyDescent="0.15">
      <c r="B41" s="416" t="str">
        <f>+'FORMATO COSTEO C1'!C$162</f>
        <v>1.1.5.4</v>
      </c>
      <c r="C41" s="417" t="str">
        <f>+'FORMATO COSTEO C1'!B$162</f>
        <v>Categoría de gasto</v>
      </c>
      <c r="D41" s="513"/>
      <c r="E41" s="429"/>
      <c r="F41" s="420">
        <f>+'FORMATO COSTEO C1'!G162</f>
        <v>0</v>
      </c>
      <c r="G41" s="421">
        <f>+'FORMATO COSTEO C1'!R162</f>
        <v>0</v>
      </c>
      <c r="H41" s="425">
        <f>IF( $F41=0,0,((($F41/$E$37)*'PLAN DE ADQUISICIONES'!F$22)*($G41/$F41)))</f>
        <v>0</v>
      </c>
      <c r="I41" s="420">
        <f>IF( $F41=0,0,((($F41/$E$37)*'PLAN DE ADQUISICIONES'!G$22)*($G41/$F41)))</f>
        <v>0</v>
      </c>
      <c r="J41" s="420">
        <f>IF( $F41=0,0,((($F41/$E$37)*'PLAN DE ADQUISICIONES'!H$22)*($G41/$F41)))</f>
        <v>0</v>
      </c>
      <c r="K41" s="420">
        <f>IF( $F41=0,0,((($F41/$E$37)*'PLAN DE ADQUISICIONES'!I$22)*($G41/$F41)))</f>
        <v>0</v>
      </c>
      <c r="L41" s="420">
        <f>IF( $F41=0,0,((($F41/$E$37)*'PLAN DE ADQUISICIONES'!J$22)*($G41/$F41)))</f>
        <v>0</v>
      </c>
      <c r="M41" s="420">
        <f>IF( $F41=0,0,((($F41/$E$37)*'PLAN DE ADQUISICIONES'!K$22)*($G41/$F41)))</f>
        <v>0</v>
      </c>
      <c r="N41" s="420">
        <f>IF( $F41=0,0,((($F41/$E$37)*'PLAN DE ADQUISICIONES'!L$22)*($G41/$F41)))</f>
        <v>0</v>
      </c>
      <c r="O41" s="420">
        <f>IF( $F41=0,0,((($F41/$E$37)*'PLAN DE ADQUISICIONES'!M$22)*($G41/$F41)))</f>
        <v>0</v>
      </c>
      <c r="P41" s="420">
        <f>IF( $F41=0,0,((($F41/$E$37)*'PLAN DE ADQUISICIONES'!N$22)*($G41/$F41)))</f>
        <v>0</v>
      </c>
      <c r="Q41" s="420">
        <f>IF( $F41=0,0,((($F41/$E$37)*'PLAN DE ADQUISICIONES'!O$22)*($G41/$F41)))</f>
        <v>0</v>
      </c>
      <c r="R41" s="420">
        <f>IF( $F41=0,0,((($F41/$E$37)*'PLAN DE ADQUISICIONES'!P$22)*($G41/$F41)))</f>
        <v>0</v>
      </c>
      <c r="S41" s="420">
        <f>IF( $F41=0,0,((($F41/$E$37)*'PLAN DE ADQUISICIONES'!Q$22)*($G41/$F41)))</f>
        <v>0</v>
      </c>
      <c r="T41" s="423">
        <f>H41+I41+J41+K41+L41+M41+N41+O41+P41+Q41+R41+S41</f>
        <v>0</v>
      </c>
      <c r="U41" s="425">
        <f>IF( $F41=0,0,((($F41/$E$37)*'PLAN DE ADQUISICIONES'!R$22)*($G41/$F41)))</f>
        <v>0</v>
      </c>
      <c r="V41" s="420">
        <f>IF( $F41=0,0,((($F41/$E$37)*'PLAN DE ADQUISICIONES'!S$22)*($G41/$F41)))</f>
        <v>0</v>
      </c>
      <c r="W41" s="420">
        <f>IF( $F41=0,0,((($F41/$E$37)*'PLAN DE ADQUISICIONES'!T$22)*($G41/$F41)))</f>
        <v>0</v>
      </c>
      <c r="X41" s="420">
        <f>IF( $F41=0,0,((($F41/$E$37)*'PLAN DE ADQUISICIONES'!U$22)*($G41/$F41)))</f>
        <v>0</v>
      </c>
      <c r="Y41" s="420">
        <f>IF( $F41=0,0,((($F41/$E$37)*'PLAN DE ADQUISICIONES'!V$22)*($G41/$F41)))</f>
        <v>0</v>
      </c>
      <c r="Z41" s="420">
        <f>IF( $F41=0,0,((($F41/$E$37)*'PLAN DE ADQUISICIONES'!W$22)*($G41/$F41)))</f>
        <v>0</v>
      </c>
      <c r="AA41" s="420">
        <f>IF( $F41=0,0,((($F41/$E$37)*'PLAN DE ADQUISICIONES'!X$22)*($G41/$F41)))</f>
        <v>0</v>
      </c>
      <c r="AB41" s="420">
        <f>IF( $F41=0,0,((($F41/$E$37)*'PLAN DE ADQUISICIONES'!Y$22)*($G41/$F41)))</f>
        <v>0</v>
      </c>
      <c r="AC41" s="420">
        <f>IF( $F41=0,0,((($F41/$E$37)*'PLAN DE ADQUISICIONES'!Z$22)*($G41/$F41)))</f>
        <v>0</v>
      </c>
      <c r="AD41" s="420">
        <f>IF( $F41=0,0,((($F41/$E$37)*'PLAN DE ADQUISICIONES'!AA$22)*($G41/$F41)))</f>
        <v>0</v>
      </c>
      <c r="AE41" s="420">
        <f>IF( $F41=0,0,((($F41/$E$37)*'PLAN DE ADQUISICIONES'!AB$22)*($G41/$F41)))</f>
        <v>0</v>
      </c>
      <c r="AF41" s="420">
        <f>IF( $F41=0,0,((($F41/$E$37)*'PLAN DE ADQUISICIONES'!AC$22)*($G41/$F41)))</f>
        <v>0</v>
      </c>
      <c r="AG41" s="423">
        <f>U41+V41+W41+X41+Y41+Z41+AA41+AB41+AC41+AD41+AE41+AF41</f>
        <v>0</v>
      </c>
      <c r="AH41" s="424">
        <f>IF( $F41=0,0,((($F41/$E$37)*'PLAN DE ADQUISICIONES'!AD$22)*($G41/$F41)))</f>
        <v>0</v>
      </c>
      <c r="AI41" s="420">
        <f>IF( $F41=0,0,((($F41/$E$37)*'PLAN DE ADQUISICIONES'!AE$22)*($G41/$F41)))</f>
        <v>0</v>
      </c>
      <c r="AJ41" s="420">
        <f>IF( $F41=0,0,((($F41/$E$37)*'PLAN DE ADQUISICIONES'!AF$22)*($G41/$F41)))</f>
        <v>0</v>
      </c>
      <c r="AK41" s="420">
        <f>IF( $F41=0,0,((($F41/$E$37)*'PLAN DE ADQUISICIONES'!AG$22)*($G41/$F41)))</f>
        <v>0</v>
      </c>
      <c r="AL41" s="420">
        <f>IF( $F41=0,0,((($F41/$E$37)*'PLAN DE ADQUISICIONES'!AH$22)*($G41/$F41)))</f>
        <v>0</v>
      </c>
      <c r="AM41" s="420">
        <f>IF( $F41=0,0,((($F41/$E$37)*'PLAN DE ADQUISICIONES'!AI$22)*($G41/$F41)))</f>
        <v>0</v>
      </c>
      <c r="AN41" s="420">
        <f>IF( $F41=0,0,((($F41/$E$37)*'PLAN DE ADQUISICIONES'!AJ$22)*($G41/$F41)))</f>
        <v>0</v>
      </c>
      <c r="AO41" s="420">
        <f>IF( $F41=0,0,((($F41/$E$37)*'PLAN DE ADQUISICIONES'!AK$22)*($G41/$F41)))</f>
        <v>0</v>
      </c>
      <c r="AP41" s="420">
        <f>IF( $F41=0,0,((($F41/$E$37)*'PLAN DE ADQUISICIONES'!AL$22)*($G41/$F41)))</f>
        <v>0</v>
      </c>
      <c r="AQ41" s="420">
        <f>IF( $F41=0,0,((($F41/$E$37)*'PLAN DE ADQUISICIONES'!AM$22)*($G41/$F41)))</f>
        <v>0</v>
      </c>
      <c r="AR41" s="420">
        <f>IF( $F41=0,0,((($F41/$E$37)*'PLAN DE ADQUISICIONES'!AN$22)*($G41/$F41)))</f>
        <v>0</v>
      </c>
      <c r="AS41" s="420">
        <f>IF( $F41=0,0,((($F41/$E$37)*'PLAN DE ADQUISICIONES'!AO$22)*($G41/$F41)))</f>
        <v>0</v>
      </c>
      <c r="AT41" s="423">
        <f>AH41+AI41+AJ41+AK41+AL41+AM41+AN41+AO41+AP41+AQ41+AR41+AS41</f>
        <v>0</v>
      </c>
      <c r="AU41" s="426">
        <f>AS41+AR41+AQ41+AP41+AO41+AN41+AM41+AL41+AK41+AJ41+AI41+AH41+AF41+AE41+AD41+AC41+AB41+AA41+Z41+Y41+X41+W41+V41+U41+S41+R41+Q41+P41+O41+N41+M41+L41+K41+J41+I41+H41</f>
        <v>0</v>
      </c>
      <c r="AV41" s="392">
        <f t="shared" si="1"/>
        <v>0</v>
      </c>
    </row>
    <row r="42" spans="2:48" s="394" customFormat="1" ht="12.75" customHeight="1" x14ac:dyDescent="0.15">
      <c r="B42" s="416" t="str">
        <f>+'FORMATO COSTEO C1'!C$168</f>
        <v>1.1.5.5</v>
      </c>
      <c r="C42" s="417" t="str">
        <f>+'FORMATO COSTEO C1'!B$168</f>
        <v>Categoría de gasto</v>
      </c>
      <c r="D42" s="513"/>
      <c r="E42" s="429"/>
      <c r="F42" s="420">
        <f>+'FORMATO COSTEO C1'!G168</f>
        <v>0</v>
      </c>
      <c r="G42" s="421">
        <f>+'FORMATO COSTEO C1'!R168</f>
        <v>0</v>
      </c>
      <c r="H42" s="425">
        <f>IF( $F42=0,0,((($F42/$E$37)*'PLAN DE ADQUISICIONES'!F$22)*($G42/$F42)))</f>
        <v>0</v>
      </c>
      <c r="I42" s="420">
        <f>IF( $F42=0,0,((($F42/$E$37)*'PLAN DE ADQUISICIONES'!G$22)*($G42/$F42)))</f>
        <v>0</v>
      </c>
      <c r="J42" s="420">
        <f>IF( $F42=0,0,((($F42/$E$37)*'PLAN DE ADQUISICIONES'!H$22)*($G42/$F42)))</f>
        <v>0</v>
      </c>
      <c r="K42" s="420">
        <f>IF( $F42=0,0,((($F42/$E$37)*'PLAN DE ADQUISICIONES'!I$22)*($G42/$F42)))</f>
        <v>0</v>
      </c>
      <c r="L42" s="420">
        <f>IF( $F42=0,0,((($F42/$E$37)*'PLAN DE ADQUISICIONES'!J$22)*($G42/$F42)))</f>
        <v>0</v>
      </c>
      <c r="M42" s="420">
        <f>IF( $F42=0,0,((($F42/$E$37)*'PLAN DE ADQUISICIONES'!K$22)*($G42/$F42)))</f>
        <v>0</v>
      </c>
      <c r="N42" s="420">
        <f>IF( $F42=0,0,((($F42/$E$37)*'PLAN DE ADQUISICIONES'!L$22)*($G42/$F42)))</f>
        <v>0</v>
      </c>
      <c r="O42" s="420">
        <f>IF( $F42=0,0,((($F42/$E$37)*'PLAN DE ADQUISICIONES'!M$22)*($G42/$F42)))</f>
        <v>0</v>
      </c>
      <c r="P42" s="420">
        <f>IF( $F42=0,0,((($F42/$E$37)*'PLAN DE ADQUISICIONES'!N$22)*($G42/$F42)))</f>
        <v>0</v>
      </c>
      <c r="Q42" s="420">
        <f>IF( $F42=0,0,((($F42/$E$37)*'PLAN DE ADQUISICIONES'!O$22)*($G42/$F42)))</f>
        <v>0</v>
      </c>
      <c r="R42" s="420">
        <f>IF( $F42=0,0,((($F42/$E$37)*'PLAN DE ADQUISICIONES'!P$22)*($G42/$F42)))</f>
        <v>0</v>
      </c>
      <c r="S42" s="420">
        <f>IF( $F42=0,0,((($F42/$E$37)*'PLAN DE ADQUISICIONES'!Q$22)*($G42/$F42)))</f>
        <v>0</v>
      </c>
      <c r="T42" s="423">
        <f>H42+I42+J42+K42+L42+M42+N42+O42+P42+Q42+R42+S42</f>
        <v>0</v>
      </c>
      <c r="U42" s="425">
        <f>IF( $F42=0,0,((($F42/$E$37)*'PLAN DE ADQUISICIONES'!R$22)*($G42/$F42)))</f>
        <v>0</v>
      </c>
      <c r="V42" s="420">
        <f>IF( $F42=0,0,((($F42/$E$37)*'PLAN DE ADQUISICIONES'!S$22)*($G42/$F42)))</f>
        <v>0</v>
      </c>
      <c r="W42" s="420">
        <f>IF( $F42=0,0,((($F42/$E$37)*'PLAN DE ADQUISICIONES'!T$22)*($G42/$F42)))</f>
        <v>0</v>
      </c>
      <c r="X42" s="420">
        <f>IF( $F42=0,0,((($F42/$E$37)*'PLAN DE ADQUISICIONES'!U$22)*($G42/$F42)))</f>
        <v>0</v>
      </c>
      <c r="Y42" s="420">
        <f>IF( $F42=0,0,((($F42/$E$37)*'PLAN DE ADQUISICIONES'!V$22)*($G42/$F42)))</f>
        <v>0</v>
      </c>
      <c r="Z42" s="420">
        <f>IF( $F42=0,0,((($F42/$E$37)*'PLAN DE ADQUISICIONES'!W$22)*($G42/$F42)))</f>
        <v>0</v>
      </c>
      <c r="AA42" s="420">
        <f>IF( $F42=0,0,((($F42/$E$37)*'PLAN DE ADQUISICIONES'!X$22)*($G42/$F42)))</f>
        <v>0</v>
      </c>
      <c r="AB42" s="420">
        <f>IF( $F42=0,0,((($F42/$E$37)*'PLAN DE ADQUISICIONES'!Y$22)*($G42/$F42)))</f>
        <v>0</v>
      </c>
      <c r="AC42" s="420">
        <f>IF( $F42=0,0,((($F42/$E$37)*'PLAN DE ADQUISICIONES'!Z$22)*($G42/$F42)))</f>
        <v>0</v>
      </c>
      <c r="AD42" s="420">
        <f>IF( $F42=0,0,((($F42/$E$37)*'PLAN DE ADQUISICIONES'!AA$22)*($G42/$F42)))</f>
        <v>0</v>
      </c>
      <c r="AE42" s="420">
        <f>IF( $F42=0,0,((($F42/$E$37)*'PLAN DE ADQUISICIONES'!AB$22)*($G42/$F42)))</f>
        <v>0</v>
      </c>
      <c r="AF42" s="420">
        <f>IF( $F42=0,0,((($F42/$E$37)*'PLAN DE ADQUISICIONES'!AC$22)*($G42/$F42)))</f>
        <v>0</v>
      </c>
      <c r="AG42" s="423">
        <f>U42+V42+W42+X42+Y42+Z42+AA42+AB42+AC42+AD42+AE42+AF42</f>
        <v>0</v>
      </c>
      <c r="AH42" s="424">
        <f>IF( $F42=0,0,((($F42/$E$37)*'PLAN DE ADQUISICIONES'!AD$22)*($G42/$F42)))</f>
        <v>0</v>
      </c>
      <c r="AI42" s="420">
        <f>IF( $F42=0,0,((($F42/$E$37)*'PLAN DE ADQUISICIONES'!AE$22)*($G42/$F42)))</f>
        <v>0</v>
      </c>
      <c r="AJ42" s="420">
        <f>IF( $F42=0,0,((($F42/$E$37)*'PLAN DE ADQUISICIONES'!AF$22)*($G42/$F42)))</f>
        <v>0</v>
      </c>
      <c r="AK42" s="420">
        <f>IF( $F42=0,0,((($F42/$E$37)*'PLAN DE ADQUISICIONES'!AG$22)*($G42/$F42)))</f>
        <v>0</v>
      </c>
      <c r="AL42" s="420">
        <f>IF( $F42=0,0,((($F42/$E$37)*'PLAN DE ADQUISICIONES'!AH$22)*($G42/$F42)))</f>
        <v>0</v>
      </c>
      <c r="AM42" s="420">
        <f>IF( $F42=0,0,((($F42/$E$37)*'PLAN DE ADQUISICIONES'!AI$22)*($G42/$F42)))</f>
        <v>0</v>
      </c>
      <c r="AN42" s="420">
        <f>IF( $F42=0,0,((($F42/$E$37)*'PLAN DE ADQUISICIONES'!AJ$22)*($G42/$F42)))</f>
        <v>0</v>
      </c>
      <c r="AO42" s="420">
        <f>IF( $F42=0,0,((($F42/$E$37)*'PLAN DE ADQUISICIONES'!AK$22)*($G42/$F42)))</f>
        <v>0</v>
      </c>
      <c r="AP42" s="420">
        <f>IF( $F42=0,0,((($F42/$E$37)*'PLAN DE ADQUISICIONES'!AL$22)*($G42/$F42)))</f>
        <v>0</v>
      </c>
      <c r="AQ42" s="420">
        <f>IF( $F42=0,0,((($F42/$E$37)*'PLAN DE ADQUISICIONES'!AM$22)*($G42/$F42)))</f>
        <v>0</v>
      </c>
      <c r="AR42" s="420">
        <f>IF( $F42=0,0,((($F42/$E$37)*'PLAN DE ADQUISICIONES'!AN$22)*($G42/$F42)))</f>
        <v>0</v>
      </c>
      <c r="AS42" s="420">
        <f>IF( $F42=0,0,((($F42/$E$37)*'PLAN DE ADQUISICIONES'!AO$22)*($G42/$F42)))</f>
        <v>0</v>
      </c>
      <c r="AT42" s="423">
        <f>AH42+AI42+AJ42+AK42+AL42+AM42+AN42+AO42+AP42+AQ42+AR42+AS42</f>
        <v>0</v>
      </c>
      <c r="AU42" s="426">
        <f>AS42+AR42+AQ42+AP42+AO42+AN42+AM42+AL42+AK42+AJ42+AI42+AH42+AF42+AE42+AD42+AC42+AB42+AA42+Z42+Y42+X42+W42+V42+U42+S42+R42+Q42+P42+O42+N42+M42+L42+K42+J42+I42+H42</f>
        <v>0</v>
      </c>
      <c r="AV42" s="392">
        <f t="shared" si="1"/>
        <v>0</v>
      </c>
    </row>
    <row r="43" spans="2:48" s="394" customFormat="1" ht="12.75" customHeight="1" x14ac:dyDescent="0.25">
      <c r="B43" s="395">
        <f>+'FORMATO COSTEO C1'!C$175</f>
        <v>1.2</v>
      </c>
      <c r="C43" s="396" t="str">
        <f>+'FORMATO COSTEO C1'!D175</f>
        <v>Emprendedores del sector turismo de los distritos de Pisac, Taray, Lamay, Coya y Calca, provincia de Calca - región Cusco, con idea de negocio o negocio propio en marcha seleccionados</v>
      </c>
      <c r="D43" s="397"/>
      <c r="E43" s="398"/>
      <c r="F43" s="399">
        <f>+F44+F50+F56+F62+F68</f>
        <v>0</v>
      </c>
      <c r="G43" s="400">
        <f t="shared" ref="G43:P43" si="14">+G44+G50+G56+G62+G68</f>
        <v>0</v>
      </c>
      <c r="H43" s="401">
        <f t="shared" si="14"/>
        <v>0</v>
      </c>
      <c r="I43" s="399">
        <f>+I44+I50+I56+I62+I68</f>
        <v>0</v>
      </c>
      <c r="J43" s="399">
        <f>+J44+J50+J56+J62+J68</f>
        <v>0</v>
      </c>
      <c r="K43" s="399">
        <f>+K44+K50+K56+K62+K68</f>
        <v>0</v>
      </c>
      <c r="L43" s="399">
        <f>+L44+L50+L56+L62+L68</f>
        <v>0</v>
      </c>
      <c r="M43" s="399">
        <f>+M44+M50+M56+M62+M68</f>
        <v>0</v>
      </c>
      <c r="N43" s="399">
        <f t="shared" si="14"/>
        <v>0</v>
      </c>
      <c r="O43" s="399">
        <f t="shared" si="14"/>
        <v>0</v>
      </c>
      <c r="P43" s="399">
        <f t="shared" si="14"/>
        <v>0</v>
      </c>
      <c r="Q43" s="399">
        <f>+Q44+Q50+Q56+Q62+Q68</f>
        <v>0</v>
      </c>
      <c r="R43" s="399">
        <f>+R44+R50+R56+R62+R68</f>
        <v>0</v>
      </c>
      <c r="S43" s="399">
        <f>+S44+S50+S56+S62+S68</f>
        <v>0</v>
      </c>
      <c r="T43" s="402">
        <f>+T44+T50+T56+T62+T68</f>
        <v>0</v>
      </c>
      <c r="U43" s="401">
        <f t="shared" ref="U43:AS43" si="15">+U44+U50+U56+U62+U68</f>
        <v>0</v>
      </c>
      <c r="V43" s="399">
        <f t="shared" si="15"/>
        <v>0</v>
      </c>
      <c r="W43" s="399">
        <f t="shared" si="15"/>
        <v>0</v>
      </c>
      <c r="X43" s="399">
        <f t="shared" si="15"/>
        <v>0</v>
      </c>
      <c r="Y43" s="399">
        <f t="shared" si="15"/>
        <v>0</v>
      </c>
      <c r="Z43" s="399">
        <f t="shared" si="15"/>
        <v>0</v>
      </c>
      <c r="AA43" s="399">
        <f t="shared" si="15"/>
        <v>0</v>
      </c>
      <c r="AB43" s="399">
        <f t="shared" si="15"/>
        <v>0</v>
      </c>
      <c r="AC43" s="399">
        <f t="shared" si="15"/>
        <v>0</v>
      </c>
      <c r="AD43" s="399">
        <f t="shared" si="15"/>
        <v>0</v>
      </c>
      <c r="AE43" s="399">
        <f t="shared" si="15"/>
        <v>0</v>
      </c>
      <c r="AF43" s="399">
        <f t="shared" si="15"/>
        <v>0</v>
      </c>
      <c r="AG43" s="402">
        <f>+AG44+AG50+AG56+AG62+AG68</f>
        <v>0</v>
      </c>
      <c r="AH43" s="403">
        <f t="shared" si="15"/>
        <v>0</v>
      </c>
      <c r="AI43" s="399">
        <f t="shared" si="15"/>
        <v>0</v>
      </c>
      <c r="AJ43" s="399">
        <f t="shared" si="15"/>
        <v>0</v>
      </c>
      <c r="AK43" s="399">
        <f t="shared" si="15"/>
        <v>0</v>
      </c>
      <c r="AL43" s="399">
        <f t="shared" si="15"/>
        <v>0</v>
      </c>
      <c r="AM43" s="399">
        <f t="shared" si="15"/>
        <v>0</v>
      </c>
      <c r="AN43" s="399">
        <f t="shared" si="15"/>
        <v>0</v>
      </c>
      <c r="AO43" s="399">
        <f t="shared" si="15"/>
        <v>0</v>
      </c>
      <c r="AP43" s="399">
        <f t="shared" si="15"/>
        <v>0</v>
      </c>
      <c r="AQ43" s="399">
        <f t="shared" si="15"/>
        <v>0</v>
      </c>
      <c r="AR43" s="399">
        <f t="shared" si="15"/>
        <v>0</v>
      </c>
      <c r="AS43" s="399">
        <f t="shared" si="15"/>
        <v>0</v>
      </c>
      <c r="AT43" s="402">
        <f>+AT44+AT50+AT56+AT62+AT68</f>
        <v>0</v>
      </c>
      <c r="AU43" s="404">
        <f>+AU44+AU50+AU56+AU62+AU68</f>
        <v>0</v>
      </c>
      <c r="AV43" s="392">
        <f t="shared" si="1"/>
        <v>0</v>
      </c>
    </row>
    <row r="44" spans="2:48" s="394" customFormat="1" ht="12.75" customHeight="1" x14ac:dyDescent="0.15">
      <c r="B44" s="406" t="str">
        <f>+'FORMATO COSTEO C1'!C$176</f>
        <v>1.2.1</v>
      </c>
      <c r="C44" s="430" t="str">
        <f>+'FORMATO COSTEO C1'!B$176</f>
        <v>Proporcionar información de los preseleccionados a FE</v>
      </c>
      <c r="D44" s="408" t="str">
        <f>+'FORMATO COSTEO C1'!D$176</f>
        <v>Unidad medida</v>
      </c>
      <c r="E44" s="409">
        <f>+'FORMATO COSTEO C1'!E$176</f>
        <v>0</v>
      </c>
      <c r="F44" s="410">
        <f>SUM(F45:F49)</f>
        <v>0</v>
      </c>
      <c r="G44" s="411">
        <f t="shared" ref="G44:AU44" si="16">SUM(G45:G49)</f>
        <v>0</v>
      </c>
      <c r="H44" s="412">
        <f t="shared" si="16"/>
        <v>0</v>
      </c>
      <c r="I44" s="410">
        <f>SUM(I45:I49)</f>
        <v>0</v>
      </c>
      <c r="J44" s="410">
        <f>SUM(J45:J49)</f>
        <v>0</v>
      </c>
      <c r="K44" s="410">
        <f>SUM(K45:K49)</f>
        <v>0</v>
      </c>
      <c r="L44" s="410">
        <f>SUM(L45:L49)</f>
        <v>0</v>
      </c>
      <c r="M44" s="410">
        <f>SUM(M45:M49)</f>
        <v>0</v>
      </c>
      <c r="N44" s="410">
        <f t="shared" si="16"/>
        <v>0</v>
      </c>
      <c r="O44" s="410">
        <f t="shared" si="16"/>
        <v>0</v>
      </c>
      <c r="P44" s="410">
        <f t="shared" si="16"/>
        <v>0</v>
      </c>
      <c r="Q44" s="410">
        <f t="shared" si="16"/>
        <v>0</v>
      </c>
      <c r="R44" s="410">
        <f t="shared" si="16"/>
        <v>0</v>
      </c>
      <c r="S44" s="410">
        <f t="shared" si="16"/>
        <v>0</v>
      </c>
      <c r="T44" s="413">
        <f t="shared" si="16"/>
        <v>0</v>
      </c>
      <c r="U44" s="412">
        <f t="shared" si="16"/>
        <v>0</v>
      </c>
      <c r="V44" s="410">
        <f t="shared" si="16"/>
        <v>0</v>
      </c>
      <c r="W44" s="410">
        <f t="shared" si="16"/>
        <v>0</v>
      </c>
      <c r="X44" s="410">
        <f t="shared" si="16"/>
        <v>0</v>
      </c>
      <c r="Y44" s="410">
        <f t="shared" si="16"/>
        <v>0</v>
      </c>
      <c r="Z44" s="410">
        <f t="shared" si="16"/>
        <v>0</v>
      </c>
      <c r="AA44" s="410">
        <f t="shared" si="16"/>
        <v>0</v>
      </c>
      <c r="AB44" s="410">
        <f t="shared" si="16"/>
        <v>0</v>
      </c>
      <c r="AC44" s="410">
        <f t="shared" si="16"/>
        <v>0</v>
      </c>
      <c r="AD44" s="410">
        <f t="shared" si="16"/>
        <v>0</v>
      </c>
      <c r="AE44" s="410">
        <f t="shared" si="16"/>
        <v>0</v>
      </c>
      <c r="AF44" s="410">
        <f t="shared" si="16"/>
        <v>0</v>
      </c>
      <c r="AG44" s="413">
        <f>SUM(AG45:AG49)</f>
        <v>0</v>
      </c>
      <c r="AH44" s="414">
        <f t="shared" si="16"/>
        <v>0</v>
      </c>
      <c r="AI44" s="410">
        <f t="shared" si="16"/>
        <v>0</v>
      </c>
      <c r="AJ44" s="410">
        <f t="shared" si="16"/>
        <v>0</v>
      </c>
      <c r="AK44" s="410">
        <f t="shared" si="16"/>
        <v>0</v>
      </c>
      <c r="AL44" s="410">
        <f t="shared" si="16"/>
        <v>0</v>
      </c>
      <c r="AM44" s="410">
        <f t="shared" si="16"/>
        <v>0</v>
      </c>
      <c r="AN44" s="410">
        <f t="shared" si="16"/>
        <v>0</v>
      </c>
      <c r="AO44" s="410">
        <f t="shared" si="16"/>
        <v>0</v>
      </c>
      <c r="AP44" s="410">
        <f t="shared" si="16"/>
        <v>0</v>
      </c>
      <c r="AQ44" s="410">
        <f t="shared" si="16"/>
        <v>0</v>
      </c>
      <c r="AR44" s="410">
        <f t="shared" si="16"/>
        <v>0</v>
      </c>
      <c r="AS44" s="410">
        <f t="shared" si="16"/>
        <v>0</v>
      </c>
      <c r="AT44" s="413">
        <f t="shared" si="16"/>
        <v>0</v>
      </c>
      <c r="AU44" s="415">
        <f t="shared" si="16"/>
        <v>0</v>
      </c>
      <c r="AV44" s="392">
        <f t="shared" si="1"/>
        <v>0</v>
      </c>
    </row>
    <row r="45" spans="2:48" s="394" customFormat="1" ht="12.75" customHeight="1" x14ac:dyDescent="0.15">
      <c r="B45" s="416" t="str">
        <f>+'FORMATO COSTEO C1'!C$178</f>
        <v>1.2.1.1</v>
      </c>
      <c r="C45" s="417" t="str">
        <f>+'FORMATO COSTEO C1'!B$178</f>
        <v>Categoría de gasto</v>
      </c>
      <c r="D45" s="418"/>
      <c r="E45" s="419"/>
      <c r="F45" s="420">
        <f>+'FORMATO COSTEO C1'!G178</f>
        <v>0</v>
      </c>
      <c r="G45" s="421">
        <f>+'FORMATO COSTEO C1'!R178</f>
        <v>0</v>
      </c>
      <c r="H45" s="422">
        <f>IF( $F45=0,0,((($F45/$E$44)*'PLAN DE ADQUISICIONES'!F$27)*($G45/$F45)))</f>
        <v>0</v>
      </c>
      <c r="I45" s="420">
        <f>IF( $F45=0,0,((($F45/$E$44)*'PLAN DE ADQUISICIONES'!G$27)*($G45/$F45)))</f>
        <v>0</v>
      </c>
      <c r="J45" s="420">
        <f>IF( $F45=0,0,((($F45/$E$44)*'PLAN DE ADQUISICIONES'!H$27)*($G45/$F45)))</f>
        <v>0</v>
      </c>
      <c r="K45" s="420">
        <f>IF( $F45=0,0,((($F45/$E$44)*'PLAN DE ADQUISICIONES'!I$27)*($G45/$F45)))</f>
        <v>0</v>
      </c>
      <c r="L45" s="420">
        <f>IF( $F45=0,0,((($F45/$E$44)*'PLAN DE ADQUISICIONES'!J$27)*($G45/$F45)))</f>
        <v>0</v>
      </c>
      <c r="M45" s="420">
        <f>IF( $F45=0,0,((($F45/$E$44)*'PLAN DE ADQUISICIONES'!K$27)*($G45/$F45)))</f>
        <v>0</v>
      </c>
      <c r="N45" s="420">
        <f>IF( $F45=0,0,((($F45/$E$44)*'PLAN DE ADQUISICIONES'!L$27)*($G45/$F45)))</f>
        <v>0</v>
      </c>
      <c r="O45" s="420">
        <f>IF( $F45=0,0,((($F45/$E$44)*'PLAN DE ADQUISICIONES'!M$27)*($G45/$F45)))</f>
        <v>0</v>
      </c>
      <c r="P45" s="420">
        <f>IF( $F45=0,0,((($F45/$E$44)*'PLAN DE ADQUISICIONES'!N$27)*($G45/$F45)))</f>
        <v>0</v>
      </c>
      <c r="Q45" s="420">
        <f>IF( $F45=0,0,((($F45/$E$44)*'PLAN DE ADQUISICIONES'!O$27)*($G45/$F45)))</f>
        <v>0</v>
      </c>
      <c r="R45" s="420">
        <f>IF( $F45=0,0,((($F45/$E$44)*'PLAN DE ADQUISICIONES'!P$27)*($G45/$F45)))</f>
        <v>0</v>
      </c>
      <c r="S45" s="420">
        <f>IF( $F45=0,0,((($F45/$E$44)*'PLAN DE ADQUISICIONES'!Q$27)*($G45/$F45)))</f>
        <v>0</v>
      </c>
      <c r="T45" s="423">
        <f>H45+I45+J45+K45+L45+M45+N45+O45+P45+Q45+R45+S45</f>
        <v>0</v>
      </c>
      <c r="U45" s="425">
        <f>IF( $F45=0,0,((($F45/$E$44)*'PLAN DE ADQUISICIONES'!R$27)*($G45/$F45)))</f>
        <v>0</v>
      </c>
      <c r="V45" s="420">
        <f>IF( $F45=0,0,((($F45/$E$44)*'PLAN DE ADQUISICIONES'!S$27)*($G45/$F45)))</f>
        <v>0</v>
      </c>
      <c r="W45" s="420">
        <f>IF( $F45=0,0,((($F45/$E$44)*'PLAN DE ADQUISICIONES'!T$27)*($G45/$F45)))</f>
        <v>0</v>
      </c>
      <c r="X45" s="420">
        <f>IF( $F45=0,0,((($F45/$E$44)*'PLAN DE ADQUISICIONES'!U$27)*($G45/$F45)))</f>
        <v>0</v>
      </c>
      <c r="Y45" s="420">
        <f>IF( $F45=0,0,((($F45/$E$44)*'PLAN DE ADQUISICIONES'!V$27)*($G45/$F45)))</f>
        <v>0</v>
      </c>
      <c r="Z45" s="420">
        <f>IF( $F45=0,0,((($F45/$E$44)*'PLAN DE ADQUISICIONES'!W$27)*($G45/$F45)))</f>
        <v>0</v>
      </c>
      <c r="AA45" s="420">
        <f>IF( $F45=0,0,((($F45/$E$44)*'PLAN DE ADQUISICIONES'!X$27)*($G45/$F45)))</f>
        <v>0</v>
      </c>
      <c r="AB45" s="420">
        <f>IF( $F45=0,0,((($F45/$E$44)*'PLAN DE ADQUISICIONES'!Y$27)*($G45/$F45)))</f>
        <v>0</v>
      </c>
      <c r="AC45" s="420">
        <f>IF( $F45=0,0,((($F45/$E$44)*'PLAN DE ADQUISICIONES'!Z$27)*($G45/$F45)))</f>
        <v>0</v>
      </c>
      <c r="AD45" s="420">
        <f>IF( $F45=0,0,((($F45/$E$44)*'PLAN DE ADQUISICIONES'!AA$27)*($G45/$F45)))</f>
        <v>0</v>
      </c>
      <c r="AE45" s="420">
        <f>IF( $F45=0,0,((($F45/$E$44)*'PLAN DE ADQUISICIONES'!AB$27)*($G45/$F45)))</f>
        <v>0</v>
      </c>
      <c r="AF45" s="420">
        <f>IF( $F45=0,0,((($F45/$E$44)*'PLAN DE ADQUISICIONES'!AC$27)*($G45/$F45)))</f>
        <v>0</v>
      </c>
      <c r="AG45" s="423">
        <f>U45+V45+W45+X45+Y45+Z45+AA45+AB45+AC45+AD45+AE45+AF45</f>
        <v>0</v>
      </c>
      <c r="AH45" s="424">
        <f>IF( $F45=0,0,((($F45/$E$44)*'PLAN DE ADQUISICIONES'!AD$27)*($G45/$F45)))</f>
        <v>0</v>
      </c>
      <c r="AI45" s="420">
        <f>IF( $F45=0,0,((($F45/$E$44)*'PLAN DE ADQUISICIONES'!AE$27)*($G45/$F45)))</f>
        <v>0</v>
      </c>
      <c r="AJ45" s="420">
        <f>IF( $F45=0,0,((($F45/$E$44)*'PLAN DE ADQUISICIONES'!AF$27)*($G45/$F45)))</f>
        <v>0</v>
      </c>
      <c r="AK45" s="420">
        <f>IF( $F45=0,0,((($F45/$E$44)*'PLAN DE ADQUISICIONES'!AG$27)*($G45/$F45)))</f>
        <v>0</v>
      </c>
      <c r="AL45" s="420">
        <f>IF( $F45=0,0,((($F45/$E$44)*'PLAN DE ADQUISICIONES'!AH$27)*($G45/$F45)))</f>
        <v>0</v>
      </c>
      <c r="AM45" s="420">
        <f>IF( $F45=0,0,((($F45/$E$44)*'PLAN DE ADQUISICIONES'!AI$27)*($G45/$F45)))</f>
        <v>0</v>
      </c>
      <c r="AN45" s="420">
        <f>IF( $F45=0,0,((($F45/$E$44)*'PLAN DE ADQUISICIONES'!AJ$27)*($G45/$F45)))</f>
        <v>0</v>
      </c>
      <c r="AO45" s="420">
        <f>IF( $F45=0,0,((($F45/$E$44)*'PLAN DE ADQUISICIONES'!AK$27)*($G45/$F45)))</f>
        <v>0</v>
      </c>
      <c r="AP45" s="420">
        <f>IF( $F45=0,0,((($F45/$E$44)*'PLAN DE ADQUISICIONES'!AL$27)*($G45/$F45)))</f>
        <v>0</v>
      </c>
      <c r="AQ45" s="420">
        <f>IF( $F45=0,0,((($F45/$E$44)*'PLAN DE ADQUISICIONES'!AM$27)*($G45/$F45)))</f>
        <v>0</v>
      </c>
      <c r="AR45" s="420">
        <f>IF( $F45=0,0,((($F45/$E$44)*'PLAN DE ADQUISICIONES'!AN$27)*($G45/$F45)))</f>
        <v>0</v>
      </c>
      <c r="AS45" s="420">
        <f>IF( $F45=0,0,((($F45/$E$44)*'PLAN DE ADQUISICIONES'!AO$27)*($G45/$F45)))</f>
        <v>0</v>
      </c>
      <c r="AT45" s="423">
        <f>AH45+AI45+AJ45+AK45+AL45+AM45+AN45+AO45+AP45+AQ45+AR45+AS45</f>
        <v>0</v>
      </c>
      <c r="AU45" s="426">
        <f>AS45+AR45+AQ45+AP45+AO45+AN45+AM45+AL45+AK45+AJ45+AI45+AH45+AF45+AE45+AD45+AC45+AB45+AA45+Z45+Y45+X45+W45+V45+U45+S45+R45+Q45+P45+O45+N45+M45+L45+K45+J45+I45+H45</f>
        <v>0</v>
      </c>
      <c r="AV45" s="392">
        <f t="shared" si="1"/>
        <v>0</v>
      </c>
    </row>
    <row r="46" spans="2:48" s="394" customFormat="1" ht="12.75" customHeight="1" x14ac:dyDescent="0.15">
      <c r="B46" s="416" t="str">
        <f>+'FORMATO COSTEO C1'!C$184</f>
        <v>1.2.1.2</v>
      </c>
      <c r="C46" s="417" t="str">
        <f>+'FORMATO COSTEO C1'!B$184</f>
        <v>Categoría de gasto</v>
      </c>
      <c r="D46" s="418"/>
      <c r="E46" s="419"/>
      <c r="F46" s="420">
        <f>+'FORMATO COSTEO C1'!G184</f>
        <v>0</v>
      </c>
      <c r="G46" s="421">
        <f>+'FORMATO COSTEO C1'!R184</f>
        <v>0</v>
      </c>
      <c r="H46" s="425">
        <f>IF( $F46=0,0,((($F46/$E$44)*'PLAN DE ADQUISICIONES'!F$27)*($G46/$F46)))</f>
        <v>0</v>
      </c>
      <c r="I46" s="420">
        <f>IF( $F46=0,0,((($F46/$E$44)*'PLAN DE ADQUISICIONES'!G$27)*($G46/$F46)))</f>
        <v>0</v>
      </c>
      <c r="J46" s="420">
        <f>IF( $F46=0,0,((($F46/$E$44)*'PLAN DE ADQUISICIONES'!H$27)*($G46/$F46)))</f>
        <v>0</v>
      </c>
      <c r="K46" s="420">
        <f>IF( $F46=0,0,((($F46/$E$44)*'PLAN DE ADQUISICIONES'!I$27)*($G46/$F46)))</f>
        <v>0</v>
      </c>
      <c r="L46" s="420">
        <f>IF( $F46=0,0,((($F46/$E$44)*'PLAN DE ADQUISICIONES'!J$27)*($G46/$F46)))</f>
        <v>0</v>
      </c>
      <c r="M46" s="420">
        <f>IF( $F46=0,0,((($F46/$E$44)*'PLAN DE ADQUISICIONES'!K$27)*($G46/$F46)))</f>
        <v>0</v>
      </c>
      <c r="N46" s="420">
        <f>IF( $F46=0,0,((($F46/$E$44)*'PLAN DE ADQUISICIONES'!L$27)*($G46/$F46)))</f>
        <v>0</v>
      </c>
      <c r="O46" s="420">
        <f>IF( $F46=0,0,((($F46/$E$44)*'PLAN DE ADQUISICIONES'!M$27)*($G46/$F46)))</f>
        <v>0</v>
      </c>
      <c r="P46" s="420">
        <f>IF( $F46=0,0,((($F46/$E$44)*'PLAN DE ADQUISICIONES'!N$27)*($G46/$F46)))</f>
        <v>0</v>
      </c>
      <c r="Q46" s="420">
        <f>IF( $F46=0,0,((($F46/$E$44)*'PLAN DE ADQUISICIONES'!O$27)*($G46/$F46)))</f>
        <v>0</v>
      </c>
      <c r="R46" s="420">
        <f>IF( $F46=0,0,((($F46/$E$44)*'PLAN DE ADQUISICIONES'!P$27)*($G46/$F46)))</f>
        <v>0</v>
      </c>
      <c r="S46" s="420">
        <f>IF( $F46=0,0,((($F46/$E$44)*'PLAN DE ADQUISICIONES'!Q$27)*($G46/$F46)))</f>
        <v>0</v>
      </c>
      <c r="T46" s="423">
        <f>H46+I46+J46+K46+L46+M46+N46+O46+P46+Q46+R46+S46</f>
        <v>0</v>
      </c>
      <c r="U46" s="425">
        <f>IF( $F46=0,0,((($F46/$E$44)*'PLAN DE ADQUISICIONES'!R$27)*($G46/$F46)))</f>
        <v>0</v>
      </c>
      <c r="V46" s="420">
        <f>IF( $F46=0,0,((($F46/$E$44)*'PLAN DE ADQUISICIONES'!S$27)*($G46/$F46)))</f>
        <v>0</v>
      </c>
      <c r="W46" s="420">
        <f>IF( $F46=0,0,((($F46/$E$44)*'PLAN DE ADQUISICIONES'!T$27)*($G46/$F46)))</f>
        <v>0</v>
      </c>
      <c r="X46" s="420">
        <f>IF( $F46=0,0,((($F46/$E$44)*'PLAN DE ADQUISICIONES'!U$27)*($G46/$F46)))</f>
        <v>0</v>
      </c>
      <c r="Y46" s="420">
        <f>IF( $F46=0,0,((($F46/$E$44)*'PLAN DE ADQUISICIONES'!V$27)*($G46/$F46)))</f>
        <v>0</v>
      </c>
      <c r="Z46" s="420">
        <f>IF( $F46=0,0,((($F46/$E$44)*'PLAN DE ADQUISICIONES'!W$27)*($G46/$F46)))</f>
        <v>0</v>
      </c>
      <c r="AA46" s="420">
        <f>IF( $F46=0,0,((($F46/$E$44)*'PLAN DE ADQUISICIONES'!X$27)*($G46/$F46)))</f>
        <v>0</v>
      </c>
      <c r="AB46" s="420">
        <f>IF( $F46=0,0,((($F46/$E$44)*'PLAN DE ADQUISICIONES'!Y$27)*($G46/$F46)))</f>
        <v>0</v>
      </c>
      <c r="AC46" s="420">
        <f>IF( $F46=0,0,((($F46/$E$44)*'PLAN DE ADQUISICIONES'!Z$27)*($G46/$F46)))</f>
        <v>0</v>
      </c>
      <c r="AD46" s="420">
        <f>IF( $F46=0,0,((($F46/$E$44)*'PLAN DE ADQUISICIONES'!AA$27)*($G46/$F46)))</f>
        <v>0</v>
      </c>
      <c r="AE46" s="420">
        <f>IF( $F46=0,0,((($F46/$E$44)*'PLAN DE ADQUISICIONES'!AB$27)*($G46/$F46)))</f>
        <v>0</v>
      </c>
      <c r="AF46" s="420">
        <f>IF( $F46=0,0,((($F46/$E$44)*'PLAN DE ADQUISICIONES'!AC$27)*($G46/$F46)))</f>
        <v>0</v>
      </c>
      <c r="AG46" s="423">
        <f>U46+V46+W46+X46+Y46+Z46+AA46+AB46+AC46+AD46+AE46+AF46</f>
        <v>0</v>
      </c>
      <c r="AH46" s="424">
        <f>IF( $F46=0,0,((($F46/$E$44)*'PLAN DE ADQUISICIONES'!AD$27)*($G46/$F46)))</f>
        <v>0</v>
      </c>
      <c r="AI46" s="420">
        <f>IF( $F46=0,0,((($F46/$E$44)*'PLAN DE ADQUISICIONES'!AE$27)*($G46/$F46)))</f>
        <v>0</v>
      </c>
      <c r="AJ46" s="420">
        <f>IF( $F46=0,0,((($F46/$E$44)*'PLAN DE ADQUISICIONES'!AF$27)*($G46/$F46)))</f>
        <v>0</v>
      </c>
      <c r="AK46" s="420">
        <f>IF( $F46=0,0,((($F46/$E$44)*'PLAN DE ADQUISICIONES'!AG$27)*($G46/$F46)))</f>
        <v>0</v>
      </c>
      <c r="AL46" s="420">
        <f>IF( $F46=0,0,((($F46/$E$44)*'PLAN DE ADQUISICIONES'!AH$27)*($G46/$F46)))</f>
        <v>0</v>
      </c>
      <c r="AM46" s="420">
        <f>IF( $F46=0,0,((($F46/$E$44)*'PLAN DE ADQUISICIONES'!AI$27)*($G46/$F46)))</f>
        <v>0</v>
      </c>
      <c r="AN46" s="420">
        <f>IF( $F46=0,0,((($F46/$E$44)*'PLAN DE ADQUISICIONES'!AJ$27)*($G46/$F46)))</f>
        <v>0</v>
      </c>
      <c r="AO46" s="420">
        <f>IF( $F46=0,0,((($F46/$E$44)*'PLAN DE ADQUISICIONES'!AK$27)*($G46/$F46)))</f>
        <v>0</v>
      </c>
      <c r="AP46" s="420">
        <f>IF( $F46=0,0,((($F46/$E$44)*'PLAN DE ADQUISICIONES'!AL$27)*($G46/$F46)))</f>
        <v>0</v>
      </c>
      <c r="AQ46" s="420">
        <f>IF( $F46=0,0,((($F46/$E$44)*'PLAN DE ADQUISICIONES'!AM$27)*($G46/$F46)))</f>
        <v>0</v>
      </c>
      <c r="AR46" s="420">
        <f>IF( $F46=0,0,((($F46/$E$44)*'PLAN DE ADQUISICIONES'!AN$27)*($G46/$F46)))</f>
        <v>0</v>
      </c>
      <c r="AS46" s="420">
        <f>IF( $F46=0,0,((($F46/$E$44)*'PLAN DE ADQUISICIONES'!AO$27)*($G46/$F46)))</f>
        <v>0</v>
      </c>
      <c r="AT46" s="423">
        <f>AH46+AI46+AJ46+AK46+AL46+AM46+AN46+AO46+AP46+AQ46+AR46+AS46</f>
        <v>0</v>
      </c>
      <c r="AU46" s="426">
        <f>AS46+AR46+AQ46+AP46+AO46+AN46+AM46+AL46+AK46+AJ46+AI46+AH46+AF46+AE46+AD46+AC46+AB46+AA46+Z46+Y46+X46+W46+V46+U46+S46+R46+Q46+P46+O46+N46+M46+L46+K46+J46+I46+H46</f>
        <v>0</v>
      </c>
      <c r="AV46" s="392">
        <f t="shared" si="1"/>
        <v>0</v>
      </c>
    </row>
    <row r="47" spans="2:48" s="394" customFormat="1" ht="12.75" customHeight="1" x14ac:dyDescent="0.15">
      <c r="B47" s="416" t="str">
        <f>+'FORMATO COSTEO C1'!C$190</f>
        <v>1.2.1.3</v>
      </c>
      <c r="C47" s="417" t="str">
        <f>+'FORMATO COSTEO C1'!B$190</f>
        <v>Categoría de gasto</v>
      </c>
      <c r="D47" s="418"/>
      <c r="E47" s="419"/>
      <c r="F47" s="420">
        <f>+'FORMATO COSTEO C1'!G190</f>
        <v>0</v>
      </c>
      <c r="G47" s="421">
        <f>+'FORMATO COSTEO C1'!R190</f>
        <v>0</v>
      </c>
      <c r="H47" s="425">
        <f>IF( $F47=0,0,((($F47/$E$44)*'PLAN DE ADQUISICIONES'!F$27)*($G47/$F47)))</f>
        <v>0</v>
      </c>
      <c r="I47" s="420">
        <f>IF( $F47=0,0,((($F47/$E$44)*'PLAN DE ADQUISICIONES'!G$27)*($G47/$F47)))</f>
        <v>0</v>
      </c>
      <c r="J47" s="420">
        <f>IF( $F47=0,0,((($F47/$E$44)*'PLAN DE ADQUISICIONES'!H$27)*($G47/$F47)))</f>
        <v>0</v>
      </c>
      <c r="K47" s="420">
        <f>IF( $F47=0,0,((($F47/$E$44)*'PLAN DE ADQUISICIONES'!I$27)*($G47/$F47)))</f>
        <v>0</v>
      </c>
      <c r="L47" s="420">
        <f>IF( $F47=0,0,((($F47/$E$44)*'PLAN DE ADQUISICIONES'!J$27)*($G47/$F47)))</f>
        <v>0</v>
      </c>
      <c r="M47" s="420">
        <f>IF( $F47=0,0,((($F47/$E$44)*'PLAN DE ADQUISICIONES'!K$27)*($G47/$F47)))</f>
        <v>0</v>
      </c>
      <c r="N47" s="420">
        <f>IF( $F47=0,0,((($F47/$E$44)*'PLAN DE ADQUISICIONES'!L$27)*($G47/$F47)))</f>
        <v>0</v>
      </c>
      <c r="O47" s="420">
        <f>IF( $F47=0,0,((($F47/$E$44)*'PLAN DE ADQUISICIONES'!M$27)*($G47/$F47)))</f>
        <v>0</v>
      </c>
      <c r="P47" s="420">
        <f>IF( $F47=0,0,((($F47/$E$44)*'PLAN DE ADQUISICIONES'!N$27)*($G47/$F47)))</f>
        <v>0</v>
      </c>
      <c r="Q47" s="420">
        <f>IF( $F47=0,0,((($F47/$E$44)*'PLAN DE ADQUISICIONES'!O$27)*($G47/$F47)))</f>
        <v>0</v>
      </c>
      <c r="R47" s="420">
        <f>IF( $F47=0,0,((($F47/$E$44)*'PLAN DE ADQUISICIONES'!P$27)*($G47/$F47)))</f>
        <v>0</v>
      </c>
      <c r="S47" s="420">
        <f>IF( $F47=0,0,((($F47/$E$44)*'PLAN DE ADQUISICIONES'!Q$27)*($G47/$F47)))</f>
        <v>0</v>
      </c>
      <c r="T47" s="423">
        <f>H47+I47+J47+K47+L47+M47+N47+O47+P47+Q47+R47+S47</f>
        <v>0</v>
      </c>
      <c r="U47" s="425">
        <f>IF( $F47=0,0,((($F47/$E$44)*'PLAN DE ADQUISICIONES'!R$27)*($G47/$F47)))</f>
        <v>0</v>
      </c>
      <c r="V47" s="420">
        <f>IF( $F47=0,0,((($F47/$E$44)*'PLAN DE ADQUISICIONES'!S$27)*($G47/$F47)))</f>
        <v>0</v>
      </c>
      <c r="W47" s="420">
        <f>IF( $F47=0,0,((($F47/$E$44)*'PLAN DE ADQUISICIONES'!T$27)*($G47/$F47)))</f>
        <v>0</v>
      </c>
      <c r="X47" s="420">
        <f>IF( $F47=0,0,((($F47/$E$44)*'PLAN DE ADQUISICIONES'!U$27)*($G47/$F47)))</f>
        <v>0</v>
      </c>
      <c r="Y47" s="420">
        <f>IF( $F47=0,0,((($F47/$E$44)*'PLAN DE ADQUISICIONES'!V$27)*($G47/$F47)))</f>
        <v>0</v>
      </c>
      <c r="Z47" s="420">
        <f>IF( $F47=0,0,((($F47/$E$44)*'PLAN DE ADQUISICIONES'!W$27)*($G47/$F47)))</f>
        <v>0</v>
      </c>
      <c r="AA47" s="420">
        <f>IF( $F47=0,0,((($F47/$E$44)*'PLAN DE ADQUISICIONES'!X$27)*($G47/$F47)))</f>
        <v>0</v>
      </c>
      <c r="AB47" s="420">
        <f>IF( $F47=0,0,((($F47/$E$44)*'PLAN DE ADQUISICIONES'!Y$27)*($G47/$F47)))</f>
        <v>0</v>
      </c>
      <c r="AC47" s="420">
        <f>IF( $F47=0,0,((($F47/$E$44)*'PLAN DE ADQUISICIONES'!Z$27)*($G47/$F47)))</f>
        <v>0</v>
      </c>
      <c r="AD47" s="420">
        <f>IF( $F47=0,0,((($F47/$E$44)*'PLAN DE ADQUISICIONES'!AA$27)*($G47/$F47)))</f>
        <v>0</v>
      </c>
      <c r="AE47" s="420">
        <f>IF( $F47=0,0,((($F47/$E$44)*'PLAN DE ADQUISICIONES'!AB$27)*($G47/$F47)))</f>
        <v>0</v>
      </c>
      <c r="AF47" s="420">
        <f>IF( $F47=0,0,((($F47/$E$44)*'PLAN DE ADQUISICIONES'!AC$27)*($G47/$F47)))</f>
        <v>0</v>
      </c>
      <c r="AG47" s="423">
        <f>U47+V47+W47+X47+Y47+Z47+AA47+AB47+AC47+AD47+AE47+AF47</f>
        <v>0</v>
      </c>
      <c r="AH47" s="424">
        <f>IF( $F47=0,0,((($F47/$E$44)*'PLAN DE ADQUISICIONES'!AD$27)*($G47/$F47)))</f>
        <v>0</v>
      </c>
      <c r="AI47" s="420">
        <f>IF( $F47=0,0,((($F47/$E$44)*'PLAN DE ADQUISICIONES'!AE$27)*($G47/$F47)))</f>
        <v>0</v>
      </c>
      <c r="AJ47" s="420">
        <f>IF( $F47=0,0,((($F47/$E$44)*'PLAN DE ADQUISICIONES'!AF$27)*($G47/$F47)))</f>
        <v>0</v>
      </c>
      <c r="AK47" s="420">
        <f>IF( $F47=0,0,((($F47/$E$44)*'PLAN DE ADQUISICIONES'!AG$27)*($G47/$F47)))</f>
        <v>0</v>
      </c>
      <c r="AL47" s="420">
        <f>IF( $F47=0,0,((($F47/$E$44)*'PLAN DE ADQUISICIONES'!AH$27)*($G47/$F47)))</f>
        <v>0</v>
      </c>
      <c r="AM47" s="420">
        <f>IF( $F47=0,0,((($F47/$E$44)*'PLAN DE ADQUISICIONES'!AI$27)*($G47/$F47)))</f>
        <v>0</v>
      </c>
      <c r="AN47" s="420">
        <f>IF( $F47=0,0,((($F47/$E$44)*'PLAN DE ADQUISICIONES'!AJ$27)*($G47/$F47)))</f>
        <v>0</v>
      </c>
      <c r="AO47" s="420">
        <f>IF( $F47=0,0,((($F47/$E$44)*'PLAN DE ADQUISICIONES'!AK$27)*($G47/$F47)))</f>
        <v>0</v>
      </c>
      <c r="AP47" s="420">
        <f>IF( $F47=0,0,((($F47/$E$44)*'PLAN DE ADQUISICIONES'!AL$27)*($G47/$F47)))</f>
        <v>0</v>
      </c>
      <c r="AQ47" s="420">
        <f>IF( $F47=0,0,((($F47/$E$44)*'PLAN DE ADQUISICIONES'!AM$27)*($G47/$F47)))</f>
        <v>0</v>
      </c>
      <c r="AR47" s="420">
        <f>IF( $F47=0,0,((($F47/$E$44)*'PLAN DE ADQUISICIONES'!AN$27)*($G47/$F47)))</f>
        <v>0</v>
      </c>
      <c r="AS47" s="420">
        <f>IF( $F47=0,0,((($F47/$E$44)*'PLAN DE ADQUISICIONES'!AO$27)*($G47/$F47)))</f>
        <v>0</v>
      </c>
      <c r="AT47" s="423">
        <f>AH47+AI47+AJ47+AK47+AL47+AM47+AN47+AO47+AP47+AQ47+AR47+AS47</f>
        <v>0</v>
      </c>
      <c r="AU47" s="426">
        <f>AS47+AR47+AQ47+AP47+AO47+AN47+AM47+AL47+AK47+AJ47+AI47+AH47+AF47+AE47+AD47+AC47+AB47+AA47+Z47+Y47+X47+W47+V47+U47+S47+R47+Q47+P47+O47+N47+M47+L47+K47+J47+I47+H47</f>
        <v>0</v>
      </c>
      <c r="AV47" s="392">
        <f t="shared" si="1"/>
        <v>0</v>
      </c>
    </row>
    <row r="48" spans="2:48" s="394" customFormat="1" ht="12.75" customHeight="1" x14ac:dyDescent="0.15">
      <c r="B48" s="416" t="str">
        <f>+'FORMATO COSTEO C1'!C$196</f>
        <v>1.2.1.4</v>
      </c>
      <c r="C48" s="417" t="str">
        <f>+'FORMATO COSTEO C1'!B$196</f>
        <v>Categoría de gasto</v>
      </c>
      <c r="D48" s="418"/>
      <c r="E48" s="419"/>
      <c r="F48" s="420">
        <f>+'FORMATO COSTEO C1'!G196</f>
        <v>0</v>
      </c>
      <c r="G48" s="421">
        <f>+'FORMATO COSTEO C1'!R196</f>
        <v>0</v>
      </c>
      <c r="H48" s="425">
        <f>IF( $F48=0,0,((($F48/$E$44)*'PLAN DE ADQUISICIONES'!F$27)*($G48/$F48)))</f>
        <v>0</v>
      </c>
      <c r="I48" s="420">
        <f>IF( $F48=0,0,((($F48/$E$44)*'PLAN DE ADQUISICIONES'!G$27)*($G48/$F48)))</f>
        <v>0</v>
      </c>
      <c r="J48" s="420">
        <f>IF( $F48=0,0,((($F48/$E$44)*'PLAN DE ADQUISICIONES'!H$27)*($G48/$F48)))</f>
        <v>0</v>
      </c>
      <c r="K48" s="420">
        <f>IF( $F48=0,0,((($F48/$E$44)*'PLAN DE ADQUISICIONES'!I$27)*($G48/$F48)))</f>
        <v>0</v>
      </c>
      <c r="L48" s="420">
        <f>IF( $F48=0,0,((($F48/$E$44)*'PLAN DE ADQUISICIONES'!J$27)*($G48/$F48)))</f>
        <v>0</v>
      </c>
      <c r="M48" s="420">
        <f>IF( $F48=0,0,((($F48/$E$44)*'PLAN DE ADQUISICIONES'!K$27)*($G48/$F48)))</f>
        <v>0</v>
      </c>
      <c r="N48" s="420">
        <f>IF( $F48=0,0,((($F48/$E$44)*'PLAN DE ADQUISICIONES'!L$27)*($G48/$F48)))</f>
        <v>0</v>
      </c>
      <c r="O48" s="420">
        <f>IF( $F48=0,0,((($F48/$E$44)*'PLAN DE ADQUISICIONES'!M$27)*($G48/$F48)))</f>
        <v>0</v>
      </c>
      <c r="P48" s="420">
        <f>IF( $F48=0,0,((($F48/$E$44)*'PLAN DE ADQUISICIONES'!N$27)*($G48/$F48)))</f>
        <v>0</v>
      </c>
      <c r="Q48" s="420">
        <f>IF( $F48=0,0,((($F48/$E$44)*'PLAN DE ADQUISICIONES'!O$27)*($G48/$F48)))</f>
        <v>0</v>
      </c>
      <c r="R48" s="420">
        <f>IF( $F48=0,0,((($F48/$E$44)*'PLAN DE ADQUISICIONES'!P$27)*($G48/$F48)))</f>
        <v>0</v>
      </c>
      <c r="S48" s="420">
        <f>IF( $F48=0,0,((($F48/$E$44)*'PLAN DE ADQUISICIONES'!Q$27)*($G48/$F48)))</f>
        <v>0</v>
      </c>
      <c r="T48" s="423">
        <f>H48+I48+J48+K48+L48+M48+N48+O48+P48+Q48+R48+S48</f>
        <v>0</v>
      </c>
      <c r="U48" s="425">
        <f>IF( $F48=0,0,((($F48/$E$44)*'PLAN DE ADQUISICIONES'!R$27)*($G48/$F48)))</f>
        <v>0</v>
      </c>
      <c r="V48" s="420">
        <f>IF( $F48=0,0,((($F48/$E$44)*'PLAN DE ADQUISICIONES'!S$27)*($G48/$F48)))</f>
        <v>0</v>
      </c>
      <c r="W48" s="420">
        <f>IF( $F48=0,0,((($F48/$E$44)*'PLAN DE ADQUISICIONES'!T$27)*($G48/$F48)))</f>
        <v>0</v>
      </c>
      <c r="X48" s="420">
        <f>IF( $F48=0,0,((($F48/$E$44)*'PLAN DE ADQUISICIONES'!U$27)*($G48/$F48)))</f>
        <v>0</v>
      </c>
      <c r="Y48" s="420">
        <f>IF( $F48=0,0,((($F48/$E$44)*'PLAN DE ADQUISICIONES'!V$27)*($G48/$F48)))</f>
        <v>0</v>
      </c>
      <c r="Z48" s="420">
        <f>IF( $F48=0,0,((($F48/$E$44)*'PLAN DE ADQUISICIONES'!W$27)*($G48/$F48)))</f>
        <v>0</v>
      </c>
      <c r="AA48" s="420">
        <f>IF( $F48=0,0,((($F48/$E$44)*'PLAN DE ADQUISICIONES'!X$27)*($G48/$F48)))</f>
        <v>0</v>
      </c>
      <c r="AB48" s="420">
        <f>IF( $F48=0,0,((($F48/$E$44)*'PLAN DE ADQUISICIONES'!Y$27)*($G48/$F48)))</f>
        <v>0</v>
      </c>
      <c r="AC48" s="420">
        <f>IF( $F48=0,0,((($F48/$E$44)*'PLAN DE ADQUISICIONES'!Z$27)*($G48/$F48)))</f>
        <v>0</v>
      </c>
      <c r="AD48" s="420">
        <f>IF( $F48=0,0,((($F48/$E$44)*'PLAN DE ADQUISICIONES'!AA$27)*($G48/$F48)))</f>
        <v>0</v>
      </c>
      <c r="AE48" s="420">
        <f>IF( $F48=0,0,((($F48/$E$44)*'PLAN DE ADQUISICIONES'!AB$27)*($G48/$F48)))</f>
        <v>0</v>
      </c>
      <c r="AF48" s="420">
        <f>IF( $F48=0,0,((($F48/$E$44)*'PLAN DE ADQUISICIONES'!AC$27)*($G48/$F48)))</f>
        <v>0</v>
      </c>
      <c r="AG48" s="423">
        <f>U48+V48+W48+X48+Y48+Z48+AA48+AB48+AC48+AD48+AE48+AF48</f>
        <v>0</v>
      </c>
      <c r="AH48" s="424">
        <f>IF( $F48=0,0,((($F48/$E$44)*'PLAN DE ADQUISICIONES'!AD$27)*($G48/$F48)))</f>
        <v>0</v>
      </c>
      <c r="AI48" s="420">
        <f>IF( $F48=0,0,((($F48/$E$44)*'PLAN DE ADQUISICIONES'!AE$27)*($G48/$F48)))</f>
        <v>0</v>
      </c>
      <c r="AJ48" s="420">
        <f>IF( $F48=0,0,((($F48/$E$44)*'PLAN DE ADQUISICIONES'!AF$27)*($G48/$F48)))</f>
        <v>0</v>
      </c>
      <c r="AK48" s="420">
        <f>IF( $F48=0,0,((($F48/$E$44)*'PLAN DE ADQUISICIONES'!AG$27)*($G48/$F48)))</f>
        <v>0</v>
      </c>
      <c r="AL48" s="420">
        <f>IF( $F48=0,0,((($F48/$E$44)*'PLAN DE ADQUISICIONES'!AH$27)*($G48/$F48)))</f>
        <v>0</v>
      </c>
      <c r="AM48" s="420">
        <f>IF( $F48=0,0,((($F48/$E$44)*'PLAN DE ADQUISICIONES'!AI$27)*($G48/$F48)))</f>
        <v>0</v>
      </c>
      <c r="AN48" s="420">
        <f>IF( $F48=0,0,((($F48/$E$44)*'PLAN DE ADQUISICIONES'!AJ$27)*($G48/$F48)))</f>
        <v>0</v>
      </c>
      <c r="AO48" s="420">
        <f>IF( $F48=0,0,((($F48/$E$44)*'PLAN DE ADQUISICIONES'!AK$27)*($G48/$F48)))</f>
        <v>0</v>
      </c>
      <c r="AP48" s="420">
        <f>IF( $F48=0,0,((($F48/$E$44)*'PLAN DE ADQUISICIONES'!AL$27)*($G48/$F48)))</f>
        <v>0</v>
      </c>
      <c r="AQ48" s="420">
        <f>IF( $F48=0,0,((($F48/$E$44)*'PLAN DE ADQUISICIONES'!AM$27)*($G48/$F48)))</f>
        <v>0</v>
      </c>
      <c r="AR48" s="420">
        <f>IF( $F48=0,0,((($F48/$E$44)*'PLAN DE ADQUISICIONES'!AN$27)*($G48/$F48)))</f>
        <v>0</v>
      </c>
      <c r="AS48" s="420">
        <f>IF( $F48=0,0,((($F48/$E$44)*'PLAN DE ADQUISICIONES'!AO$27)*($G48/$F48)))</f>
        <v>0</v>
      </c>
      <c r="AT48" s="423">
        <f>AH48+AI48+AJ48+AK48+AL48+AM48+AN48+AO48+AP48+AQ48+AR48+AS48</f>
        <v>0</v>
      </c>
      <c r="AU48" s="426">
        <f>AS48+AR48+AQ48+AP48+AO48+AN48+AM48+AL48+AK48+AJ48+AI48+AH48+AF48+AE48+AD48+AC48+AB48+AA48+Z48+Y48+X48+W48+V48+U48+S48+R48+Q48+P48+O48+N48+M48+L48+K48+J48+I48+H48</f>
        <v>0</v>
      </c>
      <c r="AV48" s="392">
        <f t="shared" si="1"/>
        <v>0</v>
      </c>
    </row>
    <row r="49" spans="2:48" s="394" customFormat="1" ht="12.75" customHeight="1" x14ac:dyDescent="0.15">
      <c r="B49" s="416" t="str">
        <f>+'FORMATO COSTEO C1'!C$202</f>
        <v>1.2.1.5</v>
      </c>
      <c r="C49" s="417" t="str">
        <f>+'FORMATO COSTEO C1'!B$202</f>
        <v>Categoría de gasto</v>
      </c>
      <c r="D49" s="418"/>
      <c r="E49" s="419"/>
      <c r="F49" s="420">
        <f>+'FORMATO COSTEO C1'!G202</f>
        <v>0</v>
      </c>
      <c r="G49" s="421">
        <f>+'FORMATO COSTEO C1'!R202</f>
        <v>0</v>
      </c>
      <c r="H49" s="425">
        <f>IF( $F49=0,0,((($F49/$E$44)*'PLAN DE ADQUISICIONES'!F$27)*($G49/$F49)))</f>
        <v>0</v>
      </c>
      <c r="I49" s="420">
        <f>IF( $F49=0,0,((($F49/$E$44)*'PLAN DE ADQUISICIONES'!G$27)*($G49/$F49)))</f>
        <v>0</v>
      </c>
      <c r="J49" s="420">
        <f>IF( $F49=0,0,((($F49/$E$44)*'PLAN DE ADQUISICIONES'!H$27)*($G49/$F49)))</f>
        <v>0</v>
      </c>
      <c r="K49" s="420">
        <f>IF( $F49=0,0,((($F49/$E$44)*'PLAN DE ADQUISICIONES'!I$27)*($G49/$F49)))</f>
        <v>0</v>
      </c>
      <c r="L49" s="420">
        <f>IF( $F49=0,0,((($F49/$E$44)*'PLAN DE ADQUISICIONES'!J$27)*($G49/$F49)))</f>
        <v>0</v>
      </c>
      <c r="M49" s="420">
        <f>IF( $F49=0,0,((($F49/$E$44)*'PLAN DE ADQUISICIONES'!K$27)*($G49/$F49)))</f>
        <v>0</v>
      </c>
      <c r="N49" s="420">
        <f>IF( $F49=0,0,((($F49/$E$44)*'PLAN DE ADQUISICIONES'!L$27)*($G49/$F49)))</f>
        <v>0</v>
      </c>
      <c r="O49" s="420">
        <f>IF( $F49=0,0,((($F49/$E$44)*'PLAN DE ADQUISICIONES'!M$27)*($G49/$F49)))</f>
        <v>0</v>
      </c>
      <c r="P49" s="420">
        <f>IF( $F49=0,0,((($F49/$E$44)*'PLAN DE ADQUISICIONES'!N$27)*($G49/$F49)))</f>
        <v>0</v>
      </c>
      <c r="Q49" s="420">
        <f>IF( $F49=0,0,((($F49/$E$44)*'PLAN DE ADQUISICIONES'!O$27)*($G49/$F49)))</f>
        <v>0</v>
      </c>
      <c r="R49" s="420">
        <f>IF( $F49=0,0,((($F49/$E$44)*'PLAN DE ADQUISICIONES'!P$27)*($G49/$F49)))</f>
        <v>0</v>
      </c>
      <c r="S49" s="420">
        <f>IF( $F49=0,0,((($F49/$E$44)*'PLAN DE ADQUISICIONES'!Q$27)*($G49/$F49)))</f>
        <v>0</v>
      </c>
      <c r="T49" s="423">
        <f>H49+I49+J49+K49+L49+M49+N49+O49+P49+Q49+R49+S49</f>
        <v>0</v>
      </c>
      <c r="U49" s="425">
        <f>IF( $F49=0,0,((($F49/$E$44)*'PLAN DE ADQUISICIONES'!R$27)*($G49/$F49)))</f>
        <v>0</v>
      </c>
      <c r="V49" s="420">
        <f>IF( $F49=0,0,((($F49/$E$44)*'PLAN DE ADQUISICIONES'!S$27)*($G49/$F49)))</f>
        <v>0</v>
      </c>
      <c r="W49" s="420">
        <f>IF( $F49=0,0,((($F49/$E$44)*'PLAN DE ADQUISICIONES'!T$27)*($G49/$F49)))</f>
        <v>0</v>
      </c>
      <c r="X49" s="420">
        <f>IF( $F49=0,0,((($F49/$E$44)*'PLAN DE ADQUISICIONES'!U$27)*($G49/$F49)))</f>
        <v>0</v>
      </c>
      <c r="Y49" s="420">
        <f>IF( $F49=0,0,((($F49/$E$44)*'PLAN DE ADQUISICIONES'!V$27)*($G49/$F49)))</f>
        <v>0</v>
      </c>
      <c r="Z49" s="420">
        <f>IF( $F49=0,0,((($F49/$E$44)*'PLAN DE ADQUISICIONES'!W$27)*($G49/$F49)))</f>
        <v>0</v>
      </c>
      <c r="AA49" s="420">
        <f>IF( $F49=0,0,((($F49/$E$44)*'PLAN DE ADQUISICIONES'!X$27)*($G49/$F49)))</f>
        <v>0</v>
      </c>
      <c r="AB49" s="420">
        <f>IF( $F49=0,0,((($F49/$E$44)*'PLAN DE ADQUISICIONES'!Y$27)*($G49/$F49)))</f>
        <v>0</v>
      </c>
      <c r="AC49" s="420">
        <f>IF( $F49=0,0,((($F49/$E$44)*'PLAN DE ADQUISICIONES'!Z$27)*($G49/$F49)))</f>
        <v>0</v>
      </c>
      <c r="AD49" s="420">
        <f>IF( $F49=0,0,((($F49/$E$44)*'PLAN DE ADQUISICIONES'!AA$27)*($G49/$F49)))</f>
        <v>0</v>
      </c>
      <c r="AE49" s="420">
        <f>IF( $F49=0,0,((($F49/$E$44)*'PLAN DE ADQUISICIONES'!AB$27)*($G49/$F49)))</f>
        <v>0</v>
      </c>
      <c r="AF49" s="420">
        <f>IF( $F49=0,0,((($F49/$E$44)*'PLAN DE ADQUISICIONES'!AC$27)*($G49/$F49)))</f>
        <v>0</v>
      </c>
      <c r="AG49" s="423">
        <f>U49+V49+W49+X49+Y49+Z49+AA49+AB49+AC49+AD49+AE49+AF49</f>
        <v>0</v>
      </c>
      <c r="AH49" s="424">
        <f>IF( $F49=0,0,((($F49/$E$44)*'PLAN DE ADQUISICIONES'!AD$27)*($G49/$F49)))</f>
        <v>0</v>
      </c>
      <c r="AI49" s="420">
        <f>IF( $F49=0,0,((($F49/$E$44)*'PLAN DE ADQUISICIONES'!AE$27)*($G49/$F49)))</f>
        <v>0</v>
      </c>
      <c r="AJ49" s="420">
        <f>IF( $F49=0,0,((($F49/$E$44)*'PLAN DE ADQUISICIONES'!AF$27)*($G49/$F49)))</f>
        <v>0</v>
      </c>
      <c r="AK49" s="420">
        <f>IF( $F49=0,0,((($F49/$E$44)*'PLAN DE ADQUISICIONES'!AG$27)*($G49/$F49)))</f>
        <v>0</v>
      </c>
      <c r="AL49" s="420">
        <f>IF( $F49=0,0,((($F49/$E$44)*'PLAN DE ADQUISICIONES'!AH$27)*($G49/$F49)))</f>
        <v>0</v>
      </c>
      <c r="AM49" s="420">
        <f>IF( $F49=0,0,((($F49/$E$44)*'PLAN DE ADQUISICIONES'!AI$27)*($G49/$F49)))</f>
        <v>0</v>
      </c>
      <c r="AN49" s="420">
        <f>IF( $F49=0,0,((($F49/$E$44)*'PLAN DE ADQUISICIONES'!AJ$27)*($G49/$F49)))</f>
        <v>0</v>
      </c>
      <c r="AO49" s="420">
        <f>IF( $F49=0,0,((($F49/$E$44)*'PLAN DE ADQUISICIONES'!AK$27)*($G49/$F49)))</f>
        <v>0</v>
      </c>
      <c r="AP49" s="420">
        <f>IF( $F49=0,0,((($F49/$E$44)*'PLAN DE ADQUISICIONES'!AL$27)*($G49/$F49)))</f>
        <v>0</v>
      </c>
      <c r="AQ49" s="420">
        <f>IF( $F49=0,0,((($F49/$E$44)*'PLAN DE ADQUISICIONES'!AM$27)*($G49/$F49)))</f>
        <v>0</v>
      </c>
      <c r="AR49" s="420">
        <f>IF( $F49=0,0,((($F49/$E$44)*'PLAN DE ADQUISICIONES'!AN$27)*($G49/$F49)))</f>
        <v>0</v>
      </c>
      <c r="AS49" s="420">
        <f>IF( $F49=0,0,((($F49/$E$44)*'PLAN DE ADQUISICIONES'!AO$27)*($G49/$F49)))</f>
        <v>0</v>
      </c>
      <c r="AT49" s="423">
        <f>AH49+AI49+AJ49+AK49+AL49+AM49+AN49+AO49+AP49+AQ49+AR49+AS49</f>
        <v>0</v>
      </c>
      <c r="AU49" s="426">
        <f>AS49+AR49+AQ49+AP49+AO49+AN49+AM49+AL49+AK49+AJ49+AI49+AH49+AF49+AE49+AD49+AC49+AB49+AA49+Z49+Y49+X49+W49+V49+U49+S49+R49+Q49+P49+O49+N49+M49+L49+K49+J49+I49+H49</f>
        <v>0</v>
      </c>
      <c r="AV49" s="392">
        <f t="shared" si="1"/>
        <v>0</v>
      </c>
    </row>
    <row r="50" spans="2:48" s="394" customFormat="1" ht="12.75" customHeight="1" x14ac:dyDescent="0.15">
      <c r="B50" s="406" t="str">
        <f>+'FORMATO COSTEO C1'!C$208</f>
        <v>1.2.2</v>
      </c>
      <c r="C50" s="430" t="str">
        <f>+'FORMATO COSTEO C1'!B$208</f>
        <v>Selección de beneficiarios</v>
      </c>
      <c r="D50" s="408" t="str">
        <f>+'FORMATO COSTEO C1'!D$208</f>
        <v>Unidad medida</v>
      </c>
      <c r="E50" s="409">
        <f>+'FORMATO COSTEO C1'!E$208</f>
        <v>0</v>
      </c>
      <c r="F50" s="410">
        <f>SUM(F51:F55)</f>
        <v>0</v>
      </c>
      <c r="G50" s="411">
        <f t="shared" ref="G50:AS50" si="17">SUM(G51:G55)</f>
        <v>0</v>
      </c>
      <c r="H50" s="412">
        <f t="shared" si="17"/>
        <v>0</v>
      </c>
      <c r="I50" s="410">
        <f>SUM(I51:I55)</f>
        <v>0</v>
      </c>
      <c r="J50" s="410">
        <f>SUM(J51:J55)</f>
        <v>0</v>
      </c>
      <c r="K50" s="410">
        <f>SUM(K51:K55)</f>
        <v>0</v>
      </c>
      <c r="L50" s="410">
        <f>SUM(L51:L55)</f>
        <v>0</v>
      </c>
      <c r="M50" s="410">
        <f>SUM(M51:M55)</f>
        <v>0</v>
      </c>
      <c r="N50" s="410">
        <f t="shared" si="17"/>
        <v>0</v>
      </c>
      <c r="O50" s="410">
        <f t="shared" si="17"/>
        <v>0</v>
      </c>
      <c r="P50" s="410">
        <f t="shared" si="17"/>
        <v>0</v>
      </c>
      <c r="Q50" s="410">
        <f t="shared" si="17"/>
        <v>0</v>
      </c>
      <c r="R50" s="410">
        <f t="shared" si="17"/>
        <v>0</v>
      </c>
      <c r="S50" s="410">
        <f t="shared" si="17"/>
        <v>0</v>
      </c>
      <c r="T50" s="413">
        <f>SUM(T51:T55)</f>
        <v>0</v>
      </c>
      <c r="U50" s="412">
        <f t="shared" si="17"/>
        <v>0</v>
      </c>
      <c r="V50" s="410">
        <f t="shared" si="17"/>
        <v>0</v>
      </c>
      <c r="W50" s="410">
        <f t="shared" si="17"/>
        <v>0</v>
      </c>
      <c r="X50" s="410">
        <f t="shared" si="17"/>
        <v>0</v>
      </c>
      <c r="Y50" s="410">
        <f t="shared" si="17"/>
        <v>0</v>
      </c>
      <c r="Z50" s="410">
        <f t="shared" si="17"/>
        <v>0</v>
      </c>
      <c r="AA50" s="410">
        <f t="shared" si="17"/>
        <v>0</v>
      </c>
      <c r="AB50" s="410">
        <f t="shared" si="17"/>
        <v>0</v>
      </c>
      <c r="AC50" s="410">
        <f t="shared" si="17"/>
        <v>0</v>
      </c>
      <c r="AD50" s="410">
        <f t="shared" si="17"/>
        <v>0</v>
      </c>
      <c r="AE50" s="410">
        <f t="shared" si="17"/>
        <v>0</v>
      </c>
      <c r="AF50" s="410">
        <f t="shared" si="17"/>
        <v>0</v>
      </c>
      <c r="AG50" s="413">
        <f t="shared" si="17"/>
        <v>0</v>
      </c>
      <c r="AH50" s="414">
        <f t="shared" si="17"/>
        <v>0</v>
      </c>
      <c r="AI50" s="410">
        <f t="shared" si="17"/>
        <v>0</v>
      </c>
      <c r="AJ50" s="410">
        <f t="shared" si="17"/>
        <v>0</v>
      </c>
      <c r="AK50" s="410">
        <f t="shared" si="17"/>
        <v>0</v>
      </c>
      <c r="AL50" s="410">
        <f t="shared" si="17"/>
        <v>0</v>
      </c>
      <c r="AM50" s="410">
        <f t="shared" si="17"/>
        <v>0</v>
      </c>
      <c r="AN50" s="410">
        <f t="shared" si="17"/>
        <v>0</v>
      </c>
      <c r="AO50" s="410">
        <f t="shared" si="17"/>
        <v>0</v>
      </c>
      <c r="AP50" s="410">
        <f t="shared" si="17"/>
        <v>0</v>
      </c>
      <c r="AQ50" s="410">
        <f t="shared" si="17"/>
        <v>0</v>
      </c>
      <c r="AR50" s="410">
        <f t="shared" si="17"/>
        <v>0</v>
      </c>
      <c r="AS50" s="410">
        <f t="shared" si="17"/>
        <v>0</v>
      </c>
      <c r="AT50" s="413">
        <f>SUM(AT51:AT55)</f>
        <v>0</v>
      </c>
      <c r="AU50" s="415">
        <f>SUM(AU51:AU55)</f>
        <v>0</v>
      </c>
      <c r="AV50" s="392">
        <f t="shared" si="1"/>
        <v>0</v>
      </c>
    </row>
    <row r="51" spans="2:48" s="394" customFormat="1" ht="12.75" customHeight="1" x14ac:dyDescent="0.15">
      <c r="B51" s="416" t="str">
        <f>+'FORMATO COSTEO C1'!C$210</f>
        <v>1.2.2.1</v>
      </c>
      <c r="C51" s="417" t="str">
        <f>+'FORMATO COSTEO C1'!B$210</f>
        <v>Categoría de gasto</v>
      </c>
      <c r="D51" s="513"/>
      <c r="E51" s="429"/>
      <c r="F51" s="420">
        <f>+'FORMATO COSTEO C1'!G210</f>
        <v>0</v>
      </c>
      <c r="G51" s="421">
        <f>+'FORMATO COSTEO C1'!R210</f>
        <v>0</v>
      </c>
      <c r="H51" s="422">
        <f>IF( $F51=0,0,((($F51/$E$50)*'PLAN DE ADQUISICIONES'!F$28)*($G51/$F51)))</f>
        <v>0</v>
      </c>
      <c r="I51" s="420">
        <f>IF( $F51=0,0,((($F51/$E$50)*'PLAN DE ADQUISICIONES'!G$28)*($G51/$F51)))</f>
        <v>0</v>
      </c>
      <c r="J51" s="420">
        <f>IF( $F51=0,0,((($F51/$E$50)*'PLAN DE ADQUISICIONES'!H$28)*($G51/$F51)))</f>
        <v>0</v>
      </c>
      <c r="K51" s="420">
        <f>IF( $F51=0,0,((($F51/$E$50)*'PLAN DE ADQUISICIONES'!I$28)*($G51/$F51)))</f>
        <v>0</v>
      </c>
      <c r="L51" s="420">
        <f>IF( $F51=0,0,((($F51/$E$50)*'PLAN DE ADQUISICIONES'!J$28)*($G51/$F51)))</f>
        <v>0</v>
      </c>
      <c r="M51" s="420">
        <f>IF( $F51=0,0,((($F51/$E$50)*'PLAN DE ADQUISICIONES'!K$28)*($G51/$F51)))</f>
        <v>0</v>
      </c>
      <c r="N51" s="420">
        <f>IF( $F51=0,0,((($F51/$E$50)*'PLAN DE ADQUISICIONES'!L$28)*($G51/$F51)))</f>
        <v>0</v>
      </c>
      <c r="O51" s="420">
        <f>IF( $F51=0,0,((($F51/$E$50)*'PLAN DE ADQUISICIONES'!M$28)*($G51/$F51)))</f>
        <v>0</v>
      </c>
      <c r="P51" s="420">
        <f>IF( $F51=0,0,((($F51/$E$50)*'PLAN DE ADQUISICIONES'!N$28)*($G51/$F51)))</f>
        <v>0</v>
      </c>
      <c r="Q51" s="420">
        <f>IF( $F51=0,0,((($F51/$E$50)*'PLAN DE ADQUISICIONES'!O$28)*($G51/$F51)))</f>
        <v>0</v>
      </c>
      <c r="R51" s="420">
        <f>IF( $F51=0,0,((($F51/$E$50)*'PLAN DE ADQUISICIONES'!P$28)*($G51/$F51)))</f>
        <v>0</v>
      </c>
      <c r="S51" s="420">
        <f>IF( $F51=0,0,((($F51/$E$50)*'PLAN DE ADQUISICIONES'!Q$28)*($G51/$F51)))</f>
        <v>0</v>
      </c>
      <c r="T51" s="423">
        <f>H51+I51+J51+K51+L51+M51+N51+O51+P51+Q51+R51+S51</f>
        <v>0</v>
      </c>
      <c r="U51" s="425">
        <f>IF( $F51=0,0,((($F51/$E$50)*'PLAN DE ADQUISICIONES'!R$28)*($G51/$F51)))</f>
        <v>0</v>
      </c>
      <c r="V51" s="420">
        <f>IF( $F51=0,0,((($F51/$E$50)*'PLAN DE ADQUISICIONES'!S$28)*($G51/$F51)))</f>
        <v>0</v>
      </c>
      <c r="W51" s="420">
        <f>IF( $F51=0,0,((($F51/$E$50)*'PLAN DE ADQUISICIONES'!T$28)*($G51/$F51)))</f>
        <v>0</v>
      </c>
      <c r="X51" s="420">
        <f>IF( $F51=0,0,((($F51/$E$50)*'PLAN DE ADQUISICIONES'!U$28)*($G51/$F51)))</f>
        <v>0</v>
      </c>
      <c r="Y51" s="420">
        <f>IF( $F51=0,0,((($F51/$E$50)*'PLAN DE ADQUISICIONES'!V$28)*($G51/$F51)))</f>
        <v>0</v>
      </c>
      <c r="Z51" s="420">
        <f>IF( $F51=0,0,((($F51/$E$50)*'PLAN DE ADQUISICIONES'!W$28)*($G51/$F51)))</f>
        <v>0</v>
      </c>
      <c r="AA51" s="420">
        <f>IF( $F51=0,0,((($F51/$E$50)*'PLAN DE ADQUISICIONES'!X$28)*($G51/$F51)))</f>
        <v>0</v>
      </c>
      <c r="AB51" s="420">
        <f>IF( $F51=0,0,((($F51/$E$50)*'PLAN DE ADQUISICIONES'!Y$28)*($G51/$F51)))</f>
        <v>0</v>
      </c>
      <c r="AC51" s="420">
        <f>IF( $F51=0,0,((($F51/$E$50)*'PLAN DE ADQUISICIONES'!Z$28)*($G51/$F51)))</f>
        <v>0</v>
      </c>
      <c r="AD51" s="420">
        <f>IF( $F51=0,0,((($F51/$E$50)*'PLAN DE ADQUISICIONES'!AA$28)*($G51/$F51)))</f>
        <v>0</v>
      </c>
      <c r="AE51" s="420">
        <f>IF( $F51=0,0,((($F51/$E$50)*'PLAN DE ADQUISICIONES'!AB$28)*($G51/$F51)))</f>
        <v>0</v>
      </c>
      <c r="AF51" s="420">
        <f>IF( $F51=0,0,((($F51/$E$50)*'PLAN DE ADQUISICIONES'!AC$28)*($G51/$F51)))</f>
        <v>0</v>
      </c>
      <c r="AG51" s="423">
        <f>U51+V51+W51+X51+Y51+Z51+AA51+AB51+AC51+AD51+AE51+AF51</f>
        <v>0</v>
      </c>
      <c r="AH51" s="424">
        <f>IF( $F51=0,0,((($F51/$E$50)*'PLAN DE ADQUISICIONES'!AD$28)*($G51/$F51)))</f>
        <v>0</v>
      </c>
      <c r="AI51" s="420">
        <f>IF( $F51=0,0,((($F51/$E$50)*'PLAN DE ADQUISICIONES'!AE$28)*($G51/$F51)))</f>
        <v>0</v>
      </c>
      <c r="AJ51" s="420">
        <f>IF( $F51=0,0,((($F51/$E$50)*'PLAN DE ADQUISICIONES'!AF$28)*($G51/$F51)))</f>
        <v>0</v>
      </c>
      <c r="AK51" s="420">
        <f>IF( $F51=0,0,((($F51/$E$50)*'PLAN DE ADQUISICIONES'!AG$28)*($G51/$F51)))</f>
        <v>0</v>
      </c>
      <c r="AL51" s="420">
        <f>IF( $F51=0,0,((($F51/$E$50)*'PLAN DE ADQUISICIONES'!AH$28)*($G51/$F51)))</f>
        <v>0</v>
      </c>
      <c r="AM51" s="420">
        <f>IF( $F51=0,0,((($F51/$E$50)*'PLAN DE ADQUISICIONES'!AI$28)*($G51/$F51)))</f>
        <v>0</v>
      </c>
      <c r="AN51" s="420">
        <f>IF( $F51=0,0,((($F51/$E$50)*'PLAN DE ADQUISICIONES'!AJ$28)*($G51/$F51)))</f>
        <v>0</v>
      </c>
      <c r="AO51" s="420">
        <f>IF( $F51=0,0,((($F51/$E$50)*'PLAN DE ADQUISICIONES'!AK$28)*($G51/$F51)))</f>
        <v>0</v>
      </c>
      <c r="AP51" s="420">
        <f>IF( $F51=0,0,((($F51/$E$50)*'PLAN DE ADQUISICIONES'!AL$28)*($G51/$F51)))</f>
        <v>0</v>
      </c>
      <c r="AQ51" s="420">
        <f>IF( $F51=0,0,((($F51/$E$50)*'PLAN DE ADQUISICIONES'!AM$28)*($G51/$F51)))</f>
        <v>0</v>
      </c>
      <c r="AR51" s="420">
        <f>IF( $F51=0,0,((($F51/$E$50)*'PLAN DE ADQUISICIONES'!AN$28)*($G51/$F51)))</f>
        <v>0</v>
      </c>
      <c r="AS51" s="420">
        <f>IF( $F51=0,0,((($F51/$E$50)*'PLAN DE ADQUISICIONES'!AO$28)*($G51/$F51)))</f>
        <v>0</v>
      </c>
      <c r="AT51" s="423">
        <f>AH51+AI51+AJ51+AK51+AL51+AM51+AN51+AO51+AP51+AQ51+AR51+AS51</f>
        <v>0</v>
      </c>
      <c r="AU51" s="426">
        <f>AS51+AR51+AQ51+AP51+AO51+AN51+AM51+AL51+AK51+AJ51+AI51+AH51+AF51+AE51+AD51+AC51+AB51+AA51+Z51+Y51+X51+W51+V51+U51+S51+R51+Q51+P51+O51+N51+M51+L51+K51+J51+I51+H51</f>
        <v>0</v>
      </c>
      <c r="AV51" s="392">
        <f t="shared" si="1"/>
        <v>0</v>
      </c>
    </row>
    <row r="52" spans="2:48" s="394" customFormat="1" ht="12.75" customHeight="1" x14ac:dyDescent="0.15">
      <c r="B52" s="416" t="str">
        <f>+'FORMATO COSTEO C1'!C$216</f>
        <v>1.2.2.2</v>
      </c>
      <c r="C52" s="417" t="str">
        <f>+'FORMATO COSTEO C1'!B$216</f>
        <v>Categoría de gasto</v>
      </c>
      <c r="D52" s="513"/>
      <c r="E52" s="429"/>
      <c r="F52" s="420">
        <f>+'FORMATO COSTEO C1'!G216</f>
        <v>0</v>
      </c>
      <c r="G52" s="421">
        <f>+'FORMATO COSTEO C1'!R216</f>
        <v>0</v>
      </c>
      <c r="H52" s="425">
        <f>IF( $F52=0,0,((($F52/$E$50)*'PLAN DE ADQUISICIONES'!F$28)*($G52/$F52)))</f>
        <v>0</v>
      </c>
      <c r="I52" s="420">
        <f>IF( $F52=0,0,((($F52/$E$50)*'PLAN DE ADQUISICIONES'!G$28)*($G52/$F52)))</f>
        <v>0</v>
      </c>
      <c r="J52" s="420">
        <f>IF( $F52=0,0,((($F52/$E$50)*'PLAN DE ADQUISICIONES'!H$28)*($G52/$F52)))</f>
        <v>0</v>
      </c>
      <c r="K52" s="420">
        <f>IF( $F52=0,0,((($F52/$E$50)*'PLAN DE ADQUISICIONES'!I$28)*($G52/$F52)))</f>
        <v>0</v>
      </c>
      <c r="L52" s="420">
        <f>IF( $F52=0,0,((($F52/$E$50)*'PLAN DE ADQUISICIONES'!J$28)*($G52/$F52)))</f>
        <v>0</v>
      </c>
      <c r="M52" s="420">
        <f>IF( $F52=0,0,((($F52/$E$50)*'PLAN DE ADQUISICIONES'!K$28)*($G52/$F52)))</f>
        <v>0</v>
      </c>
      <c r="N52" s="420">
        <f>IF( $F52=0,0,((($F52/$E$50)*'PLAN DE ADQUISICIONES'!L$28)*($G52/$F52)))</f>
        <v>0</v>
      </c>
      <c r="O52" s="420">
        <f>IF( $F52=0,0,((($F52/$E$50)*'PLAN DE ADQUISICIONES'!M$28)*($G52/$F52)))</f>
        <v>0</v>
      </c>
      <c r="P52" s="420">
        <f>IF( $F52=0,0,((($F52/$E$50)*'PLAN DE ADQUISICIONES'!N$28)*($G52/$F52)))</f>
        <v>0</v>
      </c>
      <c r="Q52" s="420">
        <f>IF( $F52=0,0,((($F52/$E$50)*'PLAN DE ADQUISICIONES'!O$28)*($G52/$F52)))</f>
        <v>0</v>
      </c>
      <c r="R52" s="420">
        <f>IF( $F52=0,0,((($F52/$E$50)*'PLAN DE ADQUISICIONES'!P$28)*($G52/$F52)))</f>
        <v>0</v>
      </c>
      <c r="S52" s="420">
        <f>IF( $F52=0,0,((($F52/$E$50)*'PLAN DE ADQUISICIONES'!Q$28)*($G52/$F52)))</f>
        <v>0</v>
      </c>
      <c r="T52" s="423">
        <f>H52+I52+J52+K52+L52+M52+N52+O52+P52+Q52+R52+S52</f>
        <v>0</v>
      </c>
      <c r="U52" s="425">
        <f>IF( $F52=0,0,((($F52/$E$50)*'PLAN DE ADQUISICIONES'!R$28)*($G52/$F52)))</f>
        <v>0</v>
      </c>
      <c r="V52" s="420">
        <f>IF( $F52=0,0,((($F52/$E$50)*'PLAN DE ADQUISICIONES'!S$28)*($G52/$F52)))</f>
        <v>0</v>
      </c>
      <c r="W52" s="420">
        <f>IF( $F52=0,0,((($F52/$E$50)*'PLAN DE ADQUISICIONES'!T$28)*($G52/$F52)))</f>
        <v>0</v>
      </c>
      <c r="X52" s="420">
        <f>IF( $F52=0,0,((($F52/$E$50)*'PLAN DE ADQUISICIONES'!U$28)*($G52/$F52)))</f>
        <v>0</v>
      </c>
      <c r="Y52" s="420">
        <f>IF( $F52=0,0,((($F52/$E$50)*'PLAN DE ADQUISICIONES'!V$28)*($G52/$F52)))</f>
        <v>0</v>
      </c>
      <c r="Z52" s="420">
        <f>IF( $F52=0,0,((($F52/$E$50)*'PLAN DE ADQUISICIONES'!W$28)*($G52/$F52)))</f>
        <v>0</v>
      </c>
      <c r="AA52" s="420">
        <f>IF( $F52=0,0,((($F52/$E$50)*'PLAN DE ADQUISICIONES'!X$28)*($G52/$F52)))</f>
        <v>0</v>
      </c>
      <c r="AB52" s="420">
        <f>IF( $F52=0,0,((($F52/$E$50)*'PLAN DE ADQUISICIONES'!Y$28)*($G52/$F52)))</f>
        <v>0</v>
      </c>
      <c r="AC52" s="420">
        <f>IF( $F52=0,0,((($F52/$E$50)*'PLAN DE ADQUISICIONES'!Z$28)*($G52/$F52)))</f>
        <v>0</v>
      </c>
      <c r="AD52" s="420">
        <f>IF( $F52=0,0,((($F52/$E$50)*'PLAN DE ADQUISICIONES'!AA$28)*($G52/$F52)))</f>
        <v>0</v>
      </c>
      <c r="AE52" s="420">
        <f>IF( $F52=0,0,((($F52/$E$50)*'PLAN DE ADQUISICIONES'!AB$28)*($G52/$F52)))</f>
        <v>0</v>
      </c>
      <c r="AF52" s="420">
        <f>IF( $F52=0,0,((($F52/$E$50)*'PLAN DE ADQUISICIONES'!AC$28)*($G52/$F52)))</f>
        <v>0</v>
      </c>
      <c r="AG52" s="423">
        <f>U52+V52+W52+X52+Y52+Z52+AA52+AB52+AC52+AD52+AE52+AF52</f>
        <v>0</v>
      </c>
      <c r="AH52" s="424">
        <f>IF( $F52=0,0,((($F52/$E$50)*'PLAN DE ADQUISICIONES'!AD$28)*($G52/$F52)))</f>
        <v>0</v>
      </c>
      <c r="AI52" s="420">
        <f>IF( $F52=0,0,((($F52/$E$50)*'PLAN DE ADQUISICIONES'!AE$28)*($G52/$F52)))</f>
        <v>0</v>
      </c>
      <c r="AJ52" s="420">
        <f>IF( $F52=0,0,((($F52/$E$50)*'PLAN DE ADQUISICIONES'!AF$28)*($G52/$F52)))</f>
        <v>0</v>
      </c>
      <c r="AK52" s="420">
        <f>IF( $F52=0,0,((($F52/$E$50)*'PLAN DE ADQUISICIONES'!AG$28)*($G52/$F52)))</f>
        <v>0</v>
      </c>
      <c r="AL52" s="420">
        <f>IF( $F52=0,0,((($F52/$E$50)*'PLAN DE ADQUISICIONES'!AH$28)*($G52/$F52)))</f>
        <v>0</v>
      </c>
      <c r="AM52" s="420">
        <f>IF( $F52=0,0,((($F52/$E$50)*'PLAN DE ADQUISICIONES'!AI$28)*($G52/$F52)))</f>
        <v>0</v>
      </c>
      <c r="AN52" s="420">
        <f>IF( $F52=0,0,((($F52/$E$50)*'PLAN DE ADQUISICIONES'!AJ$28)*($G52/$F52)))</f>
        <v>0</v>
      </c>
      <c r="AO52" s="420">
        <f>IF( $F52=0,0,((($F52/$E$50)*'PLAN DE ADQUISICIONES'!AK$28)*($G52/$F52)))</f>
        <v>0</v>
      </c>
      <c r="AP52" s="420">
        <f>IF( $F52=0,0,((($F52/$E$50)*'PLAN DE ADQUISICIONES'!AL$28)*($G52/$F52)))</f>
        <v>0</v>
      </c>
      <c r="AQ52" s="420">
        <f>IF( $F52=0,0,((($F52/$E$50)*'PLAN DE ADQUISICIONES'!AM$28)*($G52/$F52)))</f>
        <v>0</v>
      </c>
      <c r="AR52" s="420">
        <f>IF( $F52=0,0,((($F52/$E$50)*'PLAN DE ADQUISICIONES'!AN$28)*($G52/$F52)))</f>
        <v>0</v>
      </c>
      <c r="AS52" s="420">
        <f>IF( $F52=0,0,((($F52/$E$50)*'PLAN DE ADQUISICIONES'!AO$28)*($G52/$F52)))</f>
        <v>0</v>
      </c>
      <c r="AT52" s="423">
        <f>AH52+AI52+AJ52+AK52+AL52+AM52+AN52+AO52+AP52+AQ52+AR52+AS52</f>
        <v>0</v>
      </c>
      <c r="AU52" s="426">
        <f>AS52+AR52+AQ52+AP52+AO52+AN52+AM52+AL52+AK52+AJ52+AI52+AH52+AF52+AE52+AD52+AC52+AB52+AA52+Z52+Y52+X52+W52+V52+U52+S52+R52+Q52+P52+O52+N52+M52+L52+K52+J52+I52+H52</f>
        <v>0</v>
      </c>
      <c r="AV52" s="392">
        <f t="shared" si="1"/>
        <v>0</v>
      </c>
    </row>
    <row r="53" spans="2:48" s="394" customFormat="1" ht="12.75" customHeight="1" x14ac:dyDescent="0.15">
      <c r="B53" s="416" t="str">
        <f>+'FORMATO COSTEO C1'!C$222</f>
        <v>1.2.2.3</v>
      </c>
      <c r="C53" s="417" t="str">
        <f>+'FORMATO COSTEO C1'!B$222</f>
        <v>Categoría de gasto</v>
      </c>
      <c r="D53" s="513"/>
      <c r="E53" s="429"/>
      <c r="F53" s="420">
        <f>+'FORMATO COSTEO C1'!G222</f>
        <v>0</v>
      </c>
      <c r="G53" s="421">
        <f>+'FORMATO COSTEO C1'!R222</f>
        <v>0</v>
      </c>
      <c r="H53" s="425">
        <f>IF( $F53=0,0,((($F53/$E$50)*'PLAN DE ADQUISICIONES'!F$28)*($G53/$F53)))</f>
        <v>0</v>
      </c>
      <c r="I53" s="420">
        <f>IF( $F53=0,0,((($F53/$E$50)*'PLAN DE ADQUISICIONES'!G$28)*($G53/$F53)))</f>
        <v>0</v>
      </c>
      <c r="J53" s="420">
        <f>IF( $F53=0,0,((($F53/$E$50)*'PLAN DE ADQUISICIONES'!H$28)*($G53/$F53)))</f>
        <v>0</v>
      </c>
      <c r="K53" s="420">
        <f>IF( $F53=0,0,((($F53/$E$50)*'PLAN DE ADQUISICIONES'!I$28)*($G53/$F53)))</f>
        <v>0</v>
      </c>
      <c r="L53" s="420">
        <f>IF( $F53=0,0,((($F53/$E$50)*'PLAN DE ADQUISICIONES'!J$28)*($G53/$F53)))</f>
        <v>0</v>
      </c>
      <c r="M53" s="420">
        <f>IF( $F53=0,0,((($F53/$E$50)*'PLAN DE ADQUISICIONES'!K$28)*($G53/$F53)))</f>
        <v>0</v>
      </c>
      <c r="N53" s="420">
        <f>IF( $F53=0,0,((($F53/$E$50)*'PLAN DE ADQUISICIONES'!L$28)*($G53/$F53)))</f>
        <v>0</v>
      </c>
      <c r="O53" s="420">
        <f>IF( $F53=0,0,((($F53/$E$50)*'PLAN DE ADQUISICIONES'!M$28)*($G53/$F53)))</f>
        <v>0</v>
      </c>
      <c r="P53" s="420">
        <f>IF( $F53=0,0,((($F53/$E$50)*'PLAN DE ADQUISICIONES'!N$28)*($G53/$F53)))</f>
        <v>0</v>
      </c>
      <c r="Q53" s="420">
        <f>IF( $F53=0,0,((($F53/$E$50)*'PLAN DE ADQUISICIONES'!O$28)*($G53/$F53)))</f>
        <v>0</v>
      </c>
      <c r="R53" s="420">
        <f>IF( $F53=0,0,((($F53/$E$50)*'PLAN DE ADQUISICIONES'!P$28)*($G53/$F53)))</f>
        <v>0</v>
      </c>
      <c r="S53" s="420">
        <f>IF( $F53=0,0,((($F53/$E$50)*'PLAN DE ADQUISICIONES'!Q$28)*($G53/$F53)))</f>
        <v>0</v>
      </c>
      <c r="T53" s="423">
        <f>H53+I53+J53+K53+L53+M53+N53+O53+P53+Q53+R53+S53</f>
        <v>0</v>
      </c>
      <c r="U53" s="425">
        <f>IF( $F53=0,0,((($F53/$E$50)*'PLAN DE ADQUISICIONES'!R$28)*($G53/$F53)))</f>
        <v>0</v>
      </c>
      <c r="V53" s="420">
        <f>IF( $F53=0,0,((($F53/$E$50)*'PLAN DE ADQUISICIONES'!S$28)*($G53/$F53)))</f>
        <v>0</v>
      </c>
      <c r="W53" s="420">
        <f>IF( $F53=0,0,((($F53/$E$50)*'PLAN DE ADQUISICIONES'!T$28)*($G53/$F53)))</f>
        <v>0</v>
      </c>
      <c r="X53" s="420">
        <f>IF( $F53=0,0,((($F53/$E$50)*'PLAN DE ADQUISICIONES'!U$28)*($G53/$F53)))</f>
        <v>0</v>
      </c>
      <c r="Y53" s="420">
        <f>IF( $F53=0,0,((($F53/$E$50)*'PLAN DE ADQUISICIONES'!V$28)*($G53/$F53)))</f>
        <v>0</v>
      </c>
      <c r="Z53" s="420">
        <f>IF( $F53=0,0,((($F53/$E$50)*'PLAN DE ADQUISICIONES'!W$28)*($G53/$F53)))</f>
        <v>0</v>
      </c>
      <c r="AA53" s="420">
        <f>IF( $F53=0,0,((($F53/$E$50)*'PLAN DE ADQUISICIONES'!X$28)*($G53/$F53)))</f>
        <v>0</v>
      </c>
      <c r="AB53" s="420">
        <f>IF( $F53=0,0,((($F53/$E$50)*'PLAN DE ADQUISICIONES'!Y$28)*($G53/$F53)))</f>
        <v>0</v>
      </c>
      <c r="AC53" s="420">
        <f>IF( $F53=0,0,((($F53/$E$50)*'PLAN DE ADQUISICIONES'!Z$28)*($G53/$F53)))</f>
        <v>0</v>
      </c>
      <c r="AD53" s="420">
        <f>IF( $F53=0,0,((($F53/$E$50)*'PLAN DE ADQUISICIONES'!AA$28)*($G53/$F53)))</f>
        <v>0</v>
      </c>
      <c r="AE53" s="420">
        <f>IF( $F53=0,0,((($F53/$E$50)*'PLAN DE ADQUISICIONES'!AB$28)*($G53/$F53)))</f>
        <v>0</v>
      </c>
      <c r="AF53" s="420">
        <f>IF( $F53=0,0,((($F53/$E$50)*'PLAN DE ADQUISICIONES'!AC$28)*($G53/$F53)))</f>
        <v>0</v>
      </c>
      <c r="AG53" s="423">
        <f>U53+V53+W53+X53+Y53+Z53+AA53+AB53+AC53+AD53+AE53+AF53</f>
        <v>0</v>
      </c>
      <c r="AH53" s="424">
        <f>IF( $F53=0,0,((($F53/$E$50)*'PLAN DE ADQUISICIONES'!AD$28)*($G53/$F53)))</f>
        <v>0</v>
      </c>
      <c r="AI53" s="420">
        <f>IF( $F53=0,0,((($F53/$E$50)*'PLAN DE ADQUISICIONES'!AE$28)*($G53/$F53)))</f>
        <v>0</v>
      </c>
      <c r="AJ53" s="420">
        <f>IF( $F53=0,0,((($F53/$E$50)*'PLAN DE ADQUISICIONES'!AF$28)*($G53/$F53)))</f>
        <v>0</v>
      </c>
      <c r="AK53" s="420">
        <f>IF( $F53=0,0,((($F53/$E$50)*'PLAN DE ADQUISICIONES'!AG$28)*($G53/$F53)))</f>
        <v>0</v>
      </c>
      <c r="AL53" s="420">
        <f>IF( $F53=0,0,((($F53/$E$50)*'PLAN DE ADQUISICIONES'!AH$28)*($G53/$F53)))</f>
        <v>0</v>
      </c>
      <c r="AM53" s="420">
        <f>IF( $F53=0,0,((($F53/$E$50)*'PLAN DE ADQUISICIONES'!AI$28)*($G53/$F53)))</f>
        <v>0</v>
      </c>
      <c r="AN53" s="420">
        <f>IF( $F53=0,0,((($F53/$E$50)*'PLAN DE ADQUISICIONES'!AJ$28)*($G53/$F53)))</f>
        <v>0</v>
      </c>
      <c r="AO53" s="420">
        <f>IF( $F53=0,0,((($F53/$E$50)*'PLAN DE ADQUISICIONES'!AK$28)*($G53/$F53)))</f>
        <v>0</v>
      </c>
      <c r="AP53" s="420">
        <f>IF( $F53=0,0,((($F53/$E$50)*'PLAN DE ADQUISICIONES'!AL$28)*($G53/$F53)))</f>
        <v>0</v>
      </c>
      <c r="AQ53" s="420">
        <f>IF( $F53=0,0,((($F53/$E$50)*'PLAN DE ADQUISICIONES'!AM$28)*($G53/$F53)))</f>
        <v>0</v>
      </c>
      <c r="AR53" s="420">
        <f>IF( $F53=0,0,((($F53/$E$50)*'PLAN DE ADQUISICIONES'!AN$28)*($G53/$F53)))</f>
        <v>0</v>
      </c>
      <c r="AS53" s="420">
        <f>IF( $F53=0,0,((($F53/$E$50)*'PLAN DE ADQUISICIONES'!AO$28)*($G53/$F53)))</f>
        <v>0</v>
      </c>
      <c r="AT53" s="423">
        <f>AH53+AI53+AJ53+AK53+AL53+AM53+AN53+AO53+AP53+AQ53+AR53+AS53</f>
        <v>0</v>
      </c>
      <c r="AU53" s="426">
        <f>AS53+AR53+AQ53+AP53+AO53+AN53+AM53+AL53+AK53+AJ53+AI53+AH53+AF53+AE53+AD53+AC53+AB53+AA53+Z53+Y53+X53+W53+V53+U53+S53+R53+Q53+P53+O53+N53+M53+L53+K53+J53+I53+H53</f>
        <v>0</v>
      </c>
      <c r="AV53" s="392">
        <f t="shared" si="1"/>
        <v>0</v>
      </c>
    </row>
    <row r="54" spans="2:48" s="394" customFormat="1" ht="12.75" customHeight="1" x14ac:dyDescent="0.15">
      <c r="B54" s="416" t="str">
        <f>+'FORMATO COSTEO C1'!C$228</f>
        <v>1.2.2.4</v>
      </c>
      <c r="C54" s="417" t="str">
        <f>+'FORMATO COSTEO C1'!B$228</f>
        <v>Categoría de gasto</v>
      </c>
      <c r="D54" s="513"/>
      <c r="E54" s="429"/>
      <c r="F54" s="420">
        <f>+'FORMATO COSTEO C1'!G228</f>
        <v>0</v>
      </c>
      <c r="G54" s="421">
        <f>+'FORMATO COSTEO C1'!R228</f>
        <v>0</v>
      </c>
      <c r="H54" s="425">
        <f>IF( $F54=0,0,((($F54/$E$50)*'PLAN DE ADQUISICIONES'!F$28)*($G54/$F54)))</f>
        <v>0</v>
      </c>
      <c r="I54" s="420">
        <f>IF( $F54=0,0,((($F54/$E$50)*'PLAN DE ADQUISICIONES'!G$28)*($G54/$F54)))</f>
        <v>0</v>
      </c>
      <c r="J54" s="420">
        <f>IF( $F54=0,0,((($F54/$E$50)*'PLAN DE ADQUISICIONES'!H$28)*($G54/$F54)))</f>
        <v>0</v>
      </c>
      <c r="K54" s="420">
        <f>IF( $F54=0,0,((($F54/$E$50)*'PLAN DE ADQUISICIONES'!I$28)*($G54/$F54)))</f>
        <v>0</v>
      </c>
      <c r="L54" s="420">
        <f>IF( $F54=0,0,((($F54/$E$50)*'PLAN DE ADQUISICIONES'!J$28)*($G54/$F54)))</f>
        <v>0</v>
      </c>
      <c r="M54" s="420">
        <f>IF( $F54=0,0,((($F54/$E$50)*'PLAN DE ADQUISICIONES'!K$28)*($G54/$F54)))</f>
        <v>0</v>
      </c>
      <c r="N54" s="420">
        <f>IF( $F54=0,0,((($F54/$E$50)*'PLAN DE ADQUISICIONES'!L$28)*($G54/$F54)))</f>
        <v>0</v>
      </c>
      <c r="O54" s="420">
        <f>IF( $F54=0,0,((($F54/$E$50)*'PLAN DE ADQUISICIONES'!M$28)*($G54/$F54)))</f>
        <v>0</v>
      </c>
      <c r="P54" s="420">
        <f>IF( $F54=0,0,((($F54/$E$50)*'PLAN DE ADQUISICIONES'!N$28)*($G54/$F54)))</f>
        <v>0</v>
      </c>
      <c r="Q54" s="420">
        <f>IF( $F54=0,0,((($F54/$E$50)*'PLAN DE ADQUISICIONES'!O$28)*($G54/$F54)))</f>
        <v>0</v>
      </c>
      <c r="R54" s="420">
        <f>IF( $F54=0,0,((($F54/$E$50)*'PLAN DE ADQUISICIONES'!P$28)*($G54/$F54)))</f>
        <v>0</v>
      </c>
      <c r="S54" s="420">
        <f>IF( $F54=0,0,((($F54/$E$50)*'PLAN DE ADQUISICIONES'!Q$28)*($G54/$F54)))</f>
        <v>0</v>
      </c>
      <c r="T54" s="423">
        <f>H54+I54+J54+K54+L54+M54+N54+O54+P54+Q54+R54+S54</f>
        <v>0</v>
      </c>
      <c r="U54" s="425">
        <f>IF( $F54=0,0,((($F54/$E$50)*'PLAN DE ADQUISICIONES'!R$28)*($G54/$F54)))</f>
        <v>0</v>
      </c>
      <c r="V54" s="420">
        <f>IF( $F54=0,0,((($F54/$E$50)*'PLAN DE ADQUISICIONES'!S$28)*($G54/$F54)))</f>
        <v>0</v>
      </c>
      <c r="W54" s="420">
        <f>IF( $F54=0,0,((($F54/$E$50)*'PLAN DE ADQUISICIONES'!T$28)*($G54/$F54)))</f>
        <v>0</v>
      </c>
      <c r="X54" s="420">
        <f>IF( $F54=0,0,((($F54/$E$50)*'PLAN DE ADQUISICIONES'!U$28)*($G54/$F54)))</f>
        <v>0</v>
      </c>
      <c r="Y54" s="420">
        <f>IF( $F54=0,0,((($F54/$E$50)*'PLAN DE ADQUISICIONES'!V$28)*($G54/$F54)))</f>
        <v>0</v>
      </c>
      <c r="Z54" s="420">
        <f>IF( $F54=0,0,((($F54/$E$50)*'PLAN DE ADQUISICIONES'!W$28)*($G54/$F54)))</f>
        <v>0</v>
      </c>
      <c r="AA54" s="420">
        <f>IF( $F54=0,0,((($F54/$E$50)*'PLAN DE ADQUISICIONES'!X$28)*($G54/$F54)))</f>
        <v>0</v>
      </c>
      <c r="AB54" s="420">
        <f>IF( $F54=0,0,((($F54/$E$50)*'PLAN DE ADQUISICIONES'!Y$28)*($G54/$F54)))</f>
        <v>0</v>
      </c>
      <c r="AC54" s="420">
        <f>IF( $F54=0,0,((($F54/$E$50)*'PLAN DE ADQUISICIONES'!Z$28)*($G54/$F54)))</f>
        <v>0</v>
      </c>
      <c r="AD54" s="420">
        <f>IF( $F54=0,0,((($F54/$E$50)*'PLAN DE ADQUISICIONES'!AA$28)*($G54/$F54)))</f>
        <v>0</v>
      </c>
      <c r="AE54" s="420">
        <f>IF( $F54=0,0,((($F54/$E$50)*'PLAN DE ADQUISICIONES'!AB$28)*($G54/$F54)))</f>
        <v>0</v>
      </c>
      <c r="AF54" s="420">
        <f>IF( $F54=0,0,((($F54/$E$50)*'PLAN DE ADQUISICIONES'!AC$28)*($G54/$F54)))</f>
        <v>0</v>
      </c>
      <c r="AG54" s="423">
        <f>U54+V54+W54+X54+Y54+Z54+AA54+AB54+AC54+AD54+AE54+AF54</f>
        <v>0</v>
      </c>
      <c r="AH54" s="424">
        <f>IF( $F54=0,0,((($F54/$E$50)*'PLAN DE ADQUISICIONES'!AD$28)*($G54/$F54)))</f>
        <v>0</v>
      </c>
      <c r="AI54" s="420">
        <f>IF( $F54=0,0,((($F54/$E$50)*'PLAN DE ADQUISICIONES'!AE$28)*($G54/$F54)))</f>
        <v>0</v>
      </c>
      <c r="AJ54" s="420">
        <f>IF( $F54=0,0,((($F54/$E$50)*'PLAN DE ADQUISICIONES'!AF$28)*($G54/$F54)))</f>
        <v>0</v>
      </c>
      <c r="AK54" s="420">
        <f>IF( $F54=0,0,((($F54/$E$50)*'PLAN DE ADQUISICIONES'!AG$28)*($G54/$F54)))</f>
        <v>0</v>
      </c>
      <c r="AL54" s="420">
        <f>IF( $F54=0,0,((($F54/$E$50)*'PLAN DE ADQUISICIONES'!AH$28)*($G54/$F54)))</f>
        <v>0</v>
      </c>
      <c r="AM54" s="420">
        <f>IF( $F54=0,0,((($F54/$E$50)*'PLAN DE ADQUISICIONES'!AI$28)*($G54/$F54)))</f>
        <v>0</v>
      </c>
      <c r="AN54" s="420">
        <f>IF( $F54=0,0,((($F54/$E$50)*'PLAN DE ADQUISICIONES'!AJ$28)*($G54/$F54)))</f>
        <v>0</v>
      </c>
      <c r="AO54" s="420">
        <f>IF( $F54=0,0,((($F54/$E$50)*'PLAN DE ADQUISICIONES'!AK$28)*($G54/$F54)))</f>
        <v>0</v>
      </c>
      <c r="AP54" s="420">
        <f>IF( $F54=0,0,((($F54/$E$50)*'PLAN DE ADQUISICIONES'!AL$28)*($G54/$F54)))</f>
        <v>0</v>
      </c>
      <c r="AQ54" s="420">
        <f>IF( $F54=0,0,((($F54/$E$50)*'PLAN DE ADQUISICIONES'!AM$28)*($G54/$F54)))</f>
        <v>0</v>
      </c>
      <c r="AR54" s="420">
        <f>IF( $F54=0,0,((($F54/$E$50)*'PLAN DE ADQUISICIONES'!AN$28)*($G54/$F54)))</f>
        <v>0</v>
      </c>
      <c r="AS54" s="420">
        <f>IF( $F54=0,0,((($F54/$E$50)*'PLAN DE ADQUISICIONES'!AO$28)*($G54/$F54)))</f>
        <v>0</v>
      </c>
      <c r="AT54" s="423">
        <f>AH54+AI54+AJ54+AK54+AL54+AM54+AN54+AO54+AP54+AQ54+AR54+AS54</f>
        <v>0</v>
      </c>
      <c r="AU54" s="426">
        <f>AS54+AR54+AQ54+AP54+AO54+AN54+AM54+AL54+AK54+AJ54+AI54+AH54+AF54+AE54+AD54+AC54+AB54+AA54+Z54+Y54+X54+W54+V54+U54+S54+R54+Q54+P54+O54+N54+M54+L54+K54+J54+I54+H54</f>
        <v>0</v>
      </c>
      <c r="AV54" s="392">
        <f t="shared" si="1"/>
        <v>0</v>
      </c>
    </row>
    <row r="55" spans="2:48" s="394" customFormat="1" ht="12.75" customHeight="1" x14ac:dyDescent="0.15">
      <c r="B55" s="416" t="str">
        <f>+'FORMATO COSTEO C1'!C$234</f>
        <v>1.2.2.5</v>
      </c>
      <c r="C55" s="417" t="str">
        <f>+'FORMATO COSTEO C1'!B$234</f>
        <v>Categoría de gasto</v>
      </c>
      <c r="D55" s="513"/>
      <c r="E55" s="429"/>
      <c r="F55" s="420">
        <f>+'FORMATO COSTEO C1'!G234</f>
        <v>0</v>
      </c>
      <c r="G55" s="421">
        <f>+'FORMATO COSTEO C1'!R234</f>
        <v>0</v>
      </c>
      <c r="H55" s="425">
        <f>IF( $F55=0,0,((($F55/$E$50)*'PLAN DE ADQUISICIONES'!F$28)*($G55/$F55)))</f>
        <v>0</v>
      </c>
      <c r="I55" s="420">
        <f>IF( $F55=0,0,((($F55/$E$50)*'PLAN DE ADQUISICIONES'!G$28)*($G55/$F55)))</f>
        <v>0</v>
      </c>
      <c r="J55" s="420">
        <f>IF( $F55=0,0,((($F55/$E$50)*'PLAN DE ADQUISICIONES'!H$28)*($G55/$F55)))</f>
        <v>0</v>
      </c>
      <c r="K55" s="420">
        <f>IF( $F55=0,0,((($F55/$E$50)*'PLAN DE ADQUISICIONES'!I$28)*($G55/$F55)))</f>
        <v>0</v>
      </c>
      <c r="L55" s="420">
        <f>IF( $F55=0,0,((($F55/$E$50)*'PLAN DE ADQUISICIONES'!J$28)*($G55/$F55)))</f>
        <v>0</v>
      </c>
      <c r="M55" s="420">
        <f>IF( $F55=0,0,((($F55/$E$50)*'PLAN DE ADQUISICIONES'!K$28)*($G55/$F55)))</f>
        <v>0</v>
      </c>
      <c r="N55" s="420">
        <f>IF( $F55=0,0,((($F55/$E$50)*'PLAN DE ADQUISICIONES'!L$28)*($G55/$F55)))</f>
        <v>0</v>
      </c>
      <c r="O55" s="420">
        <f>IF( $F55=0,0,((($F55/$E$50)*'PLAN DE ADQUISICIONES'!M$28)*($G55/$F55)))</f>
        <v>0</v>
      </c>
      <c r="P55" s="420">
        <f>IF( $F55=0,0,((($F55/$E$50)*'PLAN DE ADQUISICIONES'!N$28)*($G55/$F55)))</f>
        <v>0</v>
      </c>
      <c r="Q55" s="420">
        <f>IF( $F55=0,0,((($F55/$E$50)*'PLAN DE ADQUISICIONES'!O$28)*($G55/$F55)))</f>
        <v>0</v>
      </c>
      <c r="R55" s="420">
        <f>IF( $F55=0,0,((($F55/$E$50)*'PLAN DE ADQUISICIONES'!P$28)*($G55/$F55)))</f>
        <v>0</v>
      </c>
      <c r="S55" s="420">
        <f>IF( $F55=0,0,((($F55/$E$50)*'PLAN DE ADQUISICIONES'!Q$28)*($G55/$F55)))</f>
        <v>0</v>
      </c>
      <c r="T55" s="423">
        <f>H55+I55+J55+K55+L55+M55+N55+O55+P55+Q55+R55+S55</f>
        <v>0</v>
      </c>
      <c r="U55" s="425">
        <f>IF( $F55=0,0,((($F55/$E$50)*'PLAN DE ADQUISICIONES'!R$28)*($G55/$F55)))</f>
        <v>0</v>
      </c>
      <c r="V55" s="420">
        <f>IF( $F55=0,0,((($F55/$E$50)*'PLAN DE ADQUISICIONES'!S$28)*($G55/$F55)))</f>
        <v>0</v>
      </c>
      <c r="W55" s="420">
        <f>IF( $F55=0,0,((($F55/$E$50)*'PLAN DE ADQUISICIONES'!T$28)*($G55/$F55)))</f>
        <v>0</v>
      </c>
      <c r="X55" s="420">
        <f>IF( $F55=0,0,((($F55/$E$50)*'PLAN DE ADQUISICIONES'!U$28)*($G55/$F55)))</f>
        <v>0</v>
      </c>
      <c r="Y55" s="420">
        <f>IF( $F55=0,0,((($F55/$E$50)*'PLAN DE ADQUISICIONES'!V$28)*($G55/$F55)))</f>
        <v>0</v>
      </c>
      <c r="Z55" s="420">
        <f>IF( $F55=0,0,((($F55/$E$50)*'PLAN DE ADQUISICIONES'!W$28)*($G55/$F55)))</f>
        <v>0</v>
      </c>
      <c r="AA55" s="420">
        <f>IF( $F55=0,0,((($F55/$E$50)*'PLAN DE ADQUISICIONES'!X$28)*($G55/$F55)))</f>
        <v>0</v>
      </c>
      <c r="AB55" s="420">
        <f>IF( $F55=0,0,((($F55/$E$50)*'PLAN DE ADQUISICIONES'!Y$28)*($G55/$F55)))</f>
        <v>0</v>
      </c>
      <c r="AC55" s="420">
        <f>IF( $F55=0,0,((($F55/$E$50)*'PLAN DE ADQUISICIONES'!Z$28)*($G55/$F55)))</f>
        <v>0</v>
      </c>
      <c r="AD55" s="420">
        <f>IF( $F55=0,0,((($F55/$E$50)*'PLAN DE ADQUISICIONES'!AA$28)*($G55/$F55)))</f>
        <v>0</v>
      </c>
      <c r="AE55" s="420">
        <f>IF( $F55=0,0,((($F55/$E$50)*'PLAN DE ADQUISICIONES'!AB$28)*($G55/$F55)))</f>
        <v>0</v>
      </c>
      <c r="AF55" s="420">
        <f>IF( $F55=0,0,((($F55/$E$50)*'PLAN DE ADQUISICIONES'!AC$28)*($G55/$F55)))</f>
        <v>0</v>
      </c>
      <c r="AG55" s="423">
        <f>U55+V55+W55+X55+Y55+Z55+AA55+AB55+AC55+AD55+AE55+AF55</f>
        <v>0</v>
      </c>
      <c r="AH55" s="424">
        <f>IF( $F55=0,0,((($F55/$E$50)*'PLAN DE ADQUISICIONES'!AD$28)*($G55/$F55)))</f>
        <v>0</v>
      </c>
      <c r="AI55" s="420">
        <f>IF( $F55=0,0,((($F55/$E$50)*'PLAN DE ADQUISICIONES'!AE$28)*($G55/$F55)))</f>
        <v>0</v>
      </c>
      <c r="AJ55" s="420">
        <f>IF( $F55=0,0,((($F55/$E$50)*'PLAN DE ADQUISICIONES'!AF$28)*($G55/$F55)))</f>
        <v>0</v>
      </c>
      <c r="AK55" s="420">
        <f>IF( $F55=0,0,((($F55/$E$50)*'PLAN DE ADQUISICIONES'!AG$28)*($G55/$F55)))</f>
        <v>0</v>
      </c>
      <c r="AL55" s="420">
        <f>IF( $F55=0,0,((($F55/$E$50)*'PLAN DE ADQUISICIONES'!AH$28)*($G55/$F55)))</f>
        <v>0</v>
      </c>
      <c r="AM55" s="420">
        <f>IF( $F55=0,0,((($F55/$E$50)*'PLAN DE ADQUISICIONES'!AI$28)*($G55/$F55)))</f>
        <v>0</v>
      </c>
      <c r="AN55" s="420">
        <f>IF( $F55=0,0,((($F55/$E$50)*'PLAN DE ADQUISICIONES'!AJ$28)*($G55/$F55)))</f>
        <v>0</v>
      </c>
      <c r="AO55" s="420">
        <f>IF( $F55=0,0,((($F55/$E$50)*'PLAN DE ADQUISICIONES'!AK$28)*($G55/$F55)))</f>
        <v>0</v>
      </c>
      <c r="AP55" s="420">
        <f>IF( $F55=0,0,((($F55/$E$50)*'PLAN DE ADQUISICIONES'!AL$28)*($G55/$F55)))</f>
        <v>0</v>
      </c>
      <c r="AQ55" s="420">
        <f>IF( $F55=0,0,((($F55/$E$50)*'PLAN DE ADQUISICIONES'!AM$28)*($G55/$F55)))</f>
        <v>0</v>
      </c>
      <c r="AR55" s="420">
        <f>IF( $F55=0,0,((($F55/$E$50)*'PLAN DE ADQUISICIONES'!AN$28)*($G55/$F55)))</f>
        <v>0</v>
      </c>
      <c r="AS55" s="420">
        <f>IF( $F55=0,0,((($F55/$E$50)*'PLAN DE ADQUISICIONES'!AO$28)*($G55/$F55)))</f>
        <v>0</v>
      </c>
      <c r="AT55" s="423">
        <f>AH55+AI55+AJ55+AK55+AL55+AM55+AN55+AO55+AP55+AQ55+AR55+AS55</f>
        <v>0</v>
      </c>
      <c r="AU55" s="426">
        <f>AS55+AR55+AQ55+AP55+AO55+AN55+AM55+AL55+AK55+AJ55+AI55+AH55+AF55+AE55+AD55+AC55+AB55+AA55+Z55+Y55+X55+W55+V55+U55+S55+R55+Q55+P55+O55+N55+M55+L55+K55+J55+I55+H55</f>
        <v>0</v>
      </c>
      <c r="AV55" s="392">
        <f t="shared" si="1"/>
        <v>0</v>
      </c>
    </row>
    <row r="56" spans="2:48" s="394" customFormat="1" ht="12.75" customHeight="1" x14ac:dyDescent="0.15">
      <c r="B56" s="406" t="str">
        <f>+'FORMATO COSTEO C1'!C$240</f>
        <v>1.2.3</v>
      </c>
      <c r="C56" s="430" t="str">
        <f>+'FORMATO COSTEO C1'!B$240</f>
        <v>Actualización de la información del grupo control (datos generales del beneficiario)</v>
      </c>
      <c r="D56" s="408" t="str">
        <f>+'FORMATO COSTEO C1'!D$240</f>
        <v>Unidad</v>
      </c>
      <c r="E56" s="409">
        <f>+'FORMATO COSTEO C1'!E$240</f>
        <v>352</v>
      </c>
      <c r="F56" s="410">
        <f>SUM(F57:F61)</f>
        <v>0</v>
      </c>
      <c r="G56" s="411">
        <f t="shared" ref="G56:AS56" si="18">SUM(G57:G61)</f>
        <v>0</v>
      </c>
      <c r="H56" s="412">
        <f t="shared" si="18"/>
        <v>0</v>
      </c>
      <c r="I56" s="410">
        <f>SUM(I57:I61)</f>
        <v>0</v>
      </c>
      <c r="J56" s="410">
        <f>SUM(J57:J61)</f>
        <v>0</v>
      </c>
      <c r="K56" s="410">
        <f>SUM(K57:K61)</f>
        <v>0</v>
      </c>
      <c r="L56" s="410">
        <f>SUM(L57:L61)</f>
        <v>0</v>
      </c>
      <c r="M56" s="410">
        <f>SUM(M57:M61)</f>
        <v>0</v>
      </c>
      <c r="N56" s="410">
        <f t="shared" si="18"/>
        <v>0</v>
      </c>
      <c r="O56" s="410">
        <f t="shared" si="18"/>
        <v>0</v>
      </c>
      <c r="P56" s="410">
        <f t="shared" si="18"/>
        <v>0</v>
      </c>
      <c r="Q56" s="410">
        <f t="shared" si="18"/>
        <v>0</v>
      </c>
      <c r="R56" s="410">
        <f t="shared" si="18"/>
        <v>0</v>
      </c>
      <c r="S56" s="410">
        <f t="shared" si="18"/>
        <v>0</v>
      </c>
      <c r="T56" s="413">
        <f>SUM(T57:T61)</f>
        <v>0</v>
      </c>
      <c r="U56" s="412">
        <f t="shared" si="18"/>
        <v>0</v>
      </c>
      <c r="V56" s="410">
        <f t="shared" si="18"/>
        <v>0</v>
      </c>
      <c r="W56" s="410">
        <f t="shared" si="18"/>
        <v>0</v>
      </c>
      <c r="X56" s="410">
        <f t="shared" si="18"/>
        <v>0</v>
      </c>
      <c r="Y56" s="410">
        <f t="shared" si="18"/>
        <v>0</v>
      </c>
      <c r="Z56" s="410">
        <f t="shared" si="18"/>
        <v>0</v>
      </c>
      <c r="AA56" s="410">
        <f t="shared" si="18"/>
        <v>0</v>
      </c>
      <c r="AB56" s="410">
        <f t="shared" si="18"/>
        <v>0</v>
      </c>
      <c r="AC56" s="410">
        <f t="shared" si="18"/>
        <v>0</v>
      </c>
      <c r="AD56" s="410">
        <f t="shared" si="18"/>
        <v>0</v>
      </c>
      <c r="AE56" s="410">
        <f t="shared" si="18"/>
        <v>0</v>
      </c>
      <c r="AF56" s="410">
        <f t="shared" si="18"/>
        <v>0</v>
      </c>
      <c r="AG56" s="413">
        <f t="shared" si="18"/>
        <v>0</v>
      </c>
      <c r="AH56" s="414">
        <f t="shared" si="18"/>
        <v>0</v>
      </c>
      <c r="AI56" s="410">
        <f t="shared" si="18"/>
        <v>0</v>
      </c>
      <c r="AJ56" s="410">
        <f t="shared" si="18"/>
        <v>0</v>
      </c>
      <c r="AK56" s="410">
        <f t="shared" si="18"/>
        <v>0</v>
      </c>
      <c r="AL56" s="410">
        <f t="shared" si="18"/>
        <v>0</v>
      </c>
      <c r="AM56" s="410">
        <f t="shared" si="18"/>
        <v>0</v>
      </c>
      <c r="AN56" s="410">
        <f t="shared" si="18"/>
        <v>0</v>
      </c>
      <c r="AO56" s="410">
        <f t="shared" si="18"/>
        <v>0</v>
      </c>
      <c r="AP56" s="410">
        <f t="shared" si="18"/>
        <v>0</v>
      </c>
      <c r="AQ56" s="410">
        <f t="shared" si="18"/>
        <v>0</v>
      </c>
      <c r="AR56" s="410">
        <f t="shared" si="18"/>
        <v>0</v>
      </c>
      <c r="AS56" s="410">
        <f t="shared" si="18"/>
        <v>0</v>
      </c>
      <c r="AT56" s="413">
        <f>SUM(AT57:AT61)</f>
        <v>0</v>
      </c>
      <c r="AU56" s="415">
        <f>SUM(AU57:AU61)</f>
        <v>0</v>
      </c>
      <c r="AV56" s="392">
        <f t="shared" si="1"/>
        <v>0</v>
      </c>
    </row>
    <row r="57" spans="2:48" s="394" customFormat="1" ht="12.75" customHeight="1" x14ac:dyDescent="0.15">
      <c r="B57" s="416" t="str">
        <f>+'FORMATO COSTEO C1'!C$242</f>
        <v>1.2.3.1</v>
      </c>
      <c r="C57" s="417" t="str">
        <f>+'FORMATO COSTEO C1'!B$242</f>
        <v>Categoría de gasto</v>
      </c>
      <c r="D57" s="513"/>
      <c r="E57" s="429"/>
      <c r="F57" s="420">
        <f>+'FORMATO COSTEO C1'!G242</f>
        <v>0</v>
      </c>
      <c r="G57" s="421">
        <f>+'FORMATO COSTEO C1'!R242</f>
        <v>0</v>
      </c>
      <c r="H57" s="422">
        <f>IF( $F57=0,0,((($F57/$E$56)*'PLAN DE ADQUISICIONES'!F$29)*($G57/$F57)))</f>
        <v>0</v>
      </c>
      <c r="I57" s="420">
        <f>IF( $F57=0,0,((($F57/$E$56)*'PLAN DE ADQUISICIONES'!G$29)*($G57/$F57)))</f>
        <v>0</v>
      </c>
      <c r="J57" s="420">
        <f>IF( $F57=0,0,((($F57/$E$56)*'PLAN DE ADQUISICIONES'!H$29)*($G57/$F57)))</f>
        <v>0</v>
      </c>
      <c r="K57" s="420">
        <f>IF( $F57=0,0,((($F57/$E$56)*'PLAN DE ADQUISICIONES'!I$29)*($G57/$F57)))</f>
        <v>0</v>
      </c>
      <c r="L57" s="420">
        <f>IF( $F57=0,0,((($F57/$E$56)*'PLAN DE ADQUISICIONES'!J$29)*($G57/$F57)))</f>
        <v>0</v>
      </c>
      <c r="M57" s="420">
        <f>IF( $F57=0,0,((($F57/$E$56)*'PLAN DE ADQUISICIONES'!K$29)*($G57/$F57)))</f>
        <v>0</v>
      </c>
      <c r="N57" s="420">
        <f>IF( $F57=0,0,((($F57/$E$56)*'PLAN DE ADQUISICIONES'!L$29)*($G57/$F57)))</f>
        <v>0</v>
      </c>
      <c r="O57" s="420">
        <f>IF( $F57=0,0,((($F57/$E$56)*'PLAN DE ADQUISICIONES'!M$29)*($G57/$F57)))</f>
        <v>0</v>
      </c>
      <c r="P57" s="420">
        <f>IF( $F57=0,0,((($F57/$E$56)*'PLAN DE ADQUISICIONES'!N$29)*($G57/$F57)))</f>
        <v>0</v>
      </c>
      <c r="Q57" s="420">
        <f>IF( $F57=0,0,((($F57/$E$56)*'PLAN DE ADQUISICIONES'!O$29)*($G57/$F57)))</f>
        <v>0</v>
      </c>
      <c r="R57" s="420">
        <f>IF( $F57=0,0,((($F57/$E$56)*'PLAN DE ADQUISICIONES'!P$29)*($G57/$F57)))</f>
        <v>0</v>
      </c>
      <c r="S57" s="420">
        <f>IF( $F57=0,0,((($F57/$E$56)*'PLAN DE ADQUISICIONES'!Q$29)*($G57/$F57)))</f>
        <v>0</v>
      </c>
      <c r="T57" s="423">
        <f>H57+I57+J57+K57+L57+M57+N57+O57+P57+Q57+R57+S57</f>
        <v>0</v>
      </c>
      <c r="U57" s="425">
        <f>IF( $F57=0,0,((($F57/$E$56)*'PLAN DE ADQUISICIONES'!R$29)*($G57/$F57)))</f>
        <v>0</v>
      </c>
      <c r="V57" s="420">
        <f>IF( $F57=0,0,((($F57/$E$56)*'PLAN DE ADQUISICIONES'!S$29)*($G57/$F57)))</f>
        <v>0</v>
      </c>
      <c r="W57" s="420">
        <f>IF( $F57=0,0,((($F57/$E$56)*'PLAN DE ADQUISICIONES'!T$29)*($G57/$F57)))</f>
        <v>0</v>
      </c>
      <c r="X57" s="420">
        <f>IF( $F57=0,0,((($F57/$E$56)*'PLAN DE ADQUISICIONES'!U$29)*($G57/$F57)))</f>
        <v>0</v>
      </c>
      <c r="Y57" s="420">
        <f>IF( $F57=0,0,((($F57/$E$56)*'PLAN DE ADQUISICIONES'!V$29)*($G57/$F57)))</f>
        <v>0</v>
      </c>
      <c r="Z57" s="420">
        <f>IF( $F57=0,0,((($F57/$E$56)*'PLAN DE ADQUISICIONES'!W$29)*($G57/$F57)))</f>
        <v>0</v>
      </c>
      <c r="AA57" s="420">
        <f>IF( $F57=0,0,((($F57/$E$56)*'PLAN DE ADQUISICIONES'!X$29)*($G57/$F57)))</f>
        <v>0</v>
      </c>
      <c r="AB57" s="420">
        <f>IF( $F57=0,0,((($F57/$E$56)*'PLAN DE ADQUISICIONES'!Y$29)*($G57/$F57)))</f>
        <v>0</v>
      </c>
      <c r="AC57" s="420">
        <f>IF( $F57=0,0,((($F57/$E$56)*'PLAN DE ADQUISICIONES'!Z$29)*($G57/$F57)))</f>
        <v>0</v>
      </c>
      <c r="AD57" s="420">
        <f>IF( $F57=0,0,((($F57/$E$56)*'PLAN DE ADQUISICIONES'!AA$29)*($G57/$F57)))</f>
        <v>0</v>
      </c>
      <c r="AE57" s="420">
        <f>IF( $F57=0,0,((($F57/$E$56)*'PLAN DE ADQUISICIONES'!AB$29)*($G57/$F57)))</f>
        <v>0</v>
      </c>
      <c r="AF57" s="420">
        <f>IF( $F57=0,0,((($F57/$E$56)*'PLAN DE ADQUISICIONES'!AC$29)*($G57/$F57)))</f>
        <v>0</v>
      </c>
      <c r="AG57" s="423">
        <f>U57+V57+W57+X57+Y57+Z57+AA57+AB57+AC57+AD57+AE57+AF57</f>
        <v>0</v>
      </c>
      <c r="AH57" s="424">
        <f>IF( $F57=0,0,((($F57/$E$56)*'PLAN DE ADQUISICIONES'!AD$29)*($G57/$F57)))</f>
        <v>0</v>
      </c>
      <c r="AI57" s="420">
        <f>IF( $F57=0,0,((($F57/$E$56)*'PLAN DE ADQUISICIONES'!AE$29)*($G57/$F57)))</f>
        <v>0</v>
      </c>
      <c r="AJ57" s="420">
        <f>IF( $F57=0,0,((($F57/$E$56)*'PLAN DE ADQUISICIONES'!AF$29)*($G57/$F57)))</f>
        <v>0</v>
      </c>
      <c r="AK57" s="420">
        <f>IF( $F57=0,0,((($F57/$E$56)*'PLAN DE ADQUISICIONES'!AG$29)*($G57/$F57)))</f>
        <v>0</v>
      </c>
      <c r="AL57" s="420">
        <f>IF( $F57=0,0,((($F57/$E$56)*'PLAN DE ADQUISICIONES'!AH$29)*($G57/$F57)))</f>
        <v>0</v>
      </c>
      <c r="AM57" s="420">
        <f>IF( $F57=0,0,((($F57/$E$56)*'PLAN DE ADQUISICIONES'!AI$29)*($G57/$F57)))</f>
        <v>0</v>
      </c>
      <c r="AN57" s="420">
        <f>IF( $F57=0,0,((($F57/$E$56)*'PLAN DE ADQUISICIONES'!AJ$29)*($G57/$F57)))</f>
        <v>0</v>
      </c>
      <c r="AO57" s="420">
        <f>IF( $F57=0,0,((($F57/$E$56)*'PLAN DE ADQUISICIONES'!AK$29)*($G57/$F57)))</f>
        <v>0</v>
      </c>
      <c r="AP57" s="420">
        <f>IF( $F57=0,0,((($F57/$E$56)*'PLAN DE ADQUISICIONES'!AL$29)*($G57/$F57)))</f>
        <v>0</v>
      </c>
      <c r="AQ57" s="420">
        <f>IF( $F57=0,0,((($F57/$E$56)*'PLAN DE ADQUISICIONES'!AM$29)*($G57/$F57)))</f>
        <v>0</v>
      </c>
      <c r="AR57" s="420">
        <f>IF( $F57=0,0,((($F57/$E$56)*'PLAN DE ADQUISICIONES'!AN$29)*($G57/$F57)))</f>
        <v>0</v>
      </c>
      <c r="AS57" s="420">
        <f>IF( $F57=0,0,((($F57/$E$56)*'PLAN DE ADQUISICIONES'!AO$29)*($G57/$F57)))</f>
        <v>0</v>
      </c>
      <c r="AT57" s="423">
        <f>AH57+AI57+AJ57+AK57+AL57+AM57+AN57+AO57+AP57+AQ57+AR57+AS57</f>
        <v>0</v>
      </c>
      <c r="AU57" s="426">
        <f>AS57+AR57+AQ57+AP57+AO57+AN57+AM57+AL57+AK57+AJ57+AI57+AH57+AF57+AE57+AD57+AC57+AB57+AA57+Z57+Y57+X57+W57+V57+U57+S57+R57+Q57+P57+O57+N57+M57+L57+K57+J57+I57+H57</f>
        <v>0</v>
      </c>
      <c r="AV57" s="392">
        <f t="shared" si="1"/>
        <v>0</v>
      </c>
    </row>
    <row r="58" spans="2:48" s="394" customFormat="1" ht="12.75" customHeight="1" x14ac:dyDescent="0.15">
      <c r="B58" s="416" t="str">
        <f>+'FORMATO COSTEO C1'!C$248</f>
        <v>1.2.3.2</v>
      </c>
      <c r="C58" s="417" t="str">
        <f>+'FORMATO COSTEO C1'!B$248</f>
        <v>Categoría de gasto</v>
      </c>
      <c r="D58" s="513"/>
      <c r="E58" s="429"/>
      <c r="F58" s="420">
        <f>+'FORMATO COSTEO C1'!G248</f>
        <v>0</v>
      </c>
      <c r="G58" s="421">
        <f>+'FORMATO COSTEO C1'!R248</f>
        <v>0</v>
      </c>
      <c r="H58" s="425">
        <f>IF( $F58=0,0,((($F58/$E$56)*'PLAN DE ADQUISICIONES'!F$29)*($G58/$F58)))</f>
        <v>0</v>
      </c>
      <c r="I58" s="420">
        <f>IF( $F58=0,0,((($F58/$E$56)*'PLAN DE ADQUISICIONES'!G$29)*($G58/$F58)))</f>
        <v>0</v>
      </c>
      <c r="J58" s="420">
        <f>IF( $F58=0,0,((($F58/$E$56)*'PLAN DE ADQUISICIONES'!H$29)*($G58/$F58)))</f>
        <v>0</v>
      </c>
      <c r="K58" s="420">
        <f>IF( $F58=0,0,((($F58/$E$56)*'PLAN DE ADQUISICIONES'!I$29)*($G58/$F58)))</f>
        <v>0</v>
      </c>
      <c r="L58" s="420">
        <f>IF( $F58=0,0,((($F58/$E$56)*'PLAN DE ADQUISICIONES'!J$29)*($G58/$F58)))</f>
        <v>0</v>
      </c>
      <c r="M58" s="420">
        <f>IF( $F58=0,0,((($F58/$E$56)*'PLAN DE ADQUISICIONES'!K$29)*($G58/$F58)))</f>
        <v>0</v>
      </c>
      <c r="N58" s="420">
        <f>IF( $F58=0,0,((($F58/$E$56)*'PLAN DE ADQUISICIONES'!L$29)*($G58/$F58)))</f>
        <v>0</v>
      </c>
      <c r="O58" s="420">
        <f>IF( $F58=0,0,((($F58/$E$56)*'PLAN DE ADQUISICIONES'!M$29)*($G58/$F58)))</f>
        <v>0</v>
      </c>
      <c r="P58" s="420">
        <f>IF( $F58=0,0,((($F58/$E$56)*'PLAN DE ADQUISICIONES'!N$29)*($G58/$F58)))</f>
        <v>0</v>
      </c>
      <c r="Q58" s="420">
        <f>IF( $F58=0,0,((($F58/$E$56)*'PLAN DE ADQUISICIONES'!O$29)*($G58/$F58)))</f>
        <v>0</v>
      </c>
      <c r="R58" s="420">
        <f>IF( $F58=0,0,((($F58/$E$56)*'PLAN DE ADQUISICIONES'!P$29)*($G58/$F58)))</f>
        <v>0</v>
      </c>
      <c r="S58" s="420">
        <f>IF( $F58=0,0,((($F58/$E$56)*'PLAN DE ADQUISICIONES'!Q$29)*($G58/$F58)))</f>
        <v>0</v>
      </c>
      <c r="T58" s="423">
        <f>H58+I58+J58+K58+L58+M58+N58+O58+P58+Q58+R58+S58</f>
        <v>0</v>
      </c>
      <c r="U58" s="425">
        <f>IF( $F58=0,0,((($F58/$E$56)*'PLAN DE ADQUISICIONES'!R$29)*($G58/$F58)))</f>
        <v>0</v>
      </c>
      <c r="V58" s="420">
        <f>IF( $F58=0,0,((($F58/$E$56)*'PLAN DE ADQUISICIONES'!S$29)*($G58/$F58)))</f>
        <v>0</v>
      </c>
      <c r="W58" s="420">
        <f>IF( $F58=0,0,((($F58/$E$56)*'PLAN DE ADQUISICIONES'!T$29)*($G58/$F58)))</f>
        <v>0</v>
      </c>
      <c r="X58" s="420">
        <f>IF( $F58=0,0,((($F58/$E$56)*'PLAN DE ADQUISICIONES'!U$29)*($G58/$F58)))</f>
        <v>0</v>
      </c>
      <c r="Y58" s="420">
        <f>IF( $F58=0,0,((($F58/$E$56)*'PLAN DE ADQUISICIONES'!V$29)*($G58/$F58)))</f>
        <v>0</v>
      </c>
      <c r="Z58" s="420">
        <f>IF( $F58=0,0,((($F58/$E$56)*'PLAN DE ADQUISICIONES'!W$29)*($G58/$F58)))</f>
        <v>0</v>
      </c>
      <c r="AA58" s="420">
        <f>IF( $F58=0,0,((($F58/$E$56)*'PLAN DE ADQUISICIONES'!X$29)*($G58/$F58)))</f>
        <v>0</v>
      </c>
      <c r="AB58" s="420">
        <f>IF( $F58=0,0,((($F58/$E$56)*'PLAN DE ADQUISICIONES'!Y$29)*($G58/$F58)))</f>
        <v>0</v>
      </c>
      <c r="AC58" s="420">
        <f>IF( $F58=0,0,((($F58/$E$56)*'PLAN DE ADQUISICIONES'!Z$29)*($G58/$F58)))</f>
        <v>0</v>
      </c>
      <c r="AD58" s="420">
        <f>IF( $F58=0,0,((($F58/$E$56)*'PLAN DE ADQUISICIONES'!AA$29)*($G58/$F58)))</f>
        <v>0</v>
      </c>
      <c r="AE58" s="420">
        <f>IF( $F58=0,0,((($F58/$E$56)*'PLAN DE ADQUISICIONES'!AB$29)*($G58/$F58)))</f>
        <v>0</v>
      </c>
      <c r="AF58" s="420">
        <f>IF( $F58=0,0,((($F58/$E$56)*'PLAN DE ADQUISICIONES'!AC$29)*($G58/$F58)))</f>
        <v>0</v>
      </c>
      <c r="AG58" s="423">
        <f>U58+V58+W58+X58+Y58+Z58+AA58+AB58+AC58+AD58+AE58+AF58</f>
        <v>0</v>
      </c>
      <c r="AH58" s="424">
        <f>IF( $F58=0,0,((($F58/$E$56)*'PLAN DE ADQUISICIONES'!AD$29)*($G58/$F58)))</f>
        <v>0</v>
      </c>
      <c r="AI58" s="420">
        <f>IF( $F58=0,0,((($F58/$E$56)*'PLAN DE ADQUISICIONES'!AE$29)*($G58/$F58)))</f>
        <v>0</v>
      </c>
      <c r="AJ58" s="420">
        <f>IF( $F58=0,0,((($F58/$E$56)*'PLAN DE ADQUISICIONES'!AF$29)*($G58/$F58)))</f>
        <v>0</v>
      </c>
      <c r="AK58" s="420">
        <f>IF( $F58=0,0,((($F58/$E$56)*'PLAN DE ADQUISICIONES'!AG$29)*($G58/$F58)))</f>
        <v>0</v>
      </c>
      <c r="AL58" s="420">
        <f>IF( $F58=0,0,((($F58/$E$56)*'PLAN DE ADQUISICIONES'!AH$29)*($G58/$F58)))</f>
        <v>0</v>
      </c>
      <c r="AM58" s="420">
        <f>IF( $F58=0,0,((($F58/$E$56)*'PLAN DE ADQUISICIONES'!AI$29)*($G58/$F58)))</f>
        <v>0</v>
      </c>
      <c r="AN58" s="420">
        <f>IF( $F58=0,0,((($F58/$E$56)*'PLAN DE ADQUISICIONES'!AJ$29)*($G58/$F58)))</f>
        <v>0</v>
      </c>
      <c r="AO58" s="420">
        <f>IF( $F58=0,0,((($F58/$E$56)*'PLAN DE ADQUISICIONES'!AK$29)*($G58/$F58)))</f>
        <v>0</v>
      </c>
      <c r="AP58" s="420">
        <f>IF( $F58=0,0,((($F58/$E$56)*'PLAN DE ADQUISICIONES'!AL$29)*($G58/$F58)))</f>
        <v>0</v>
      </c>
      <c r="AQ58" s="420">
        <f>IF( $F58=0,0,((($F58/$E$56)*'PLAN DE ADQUISICIONES'!AM$29)*($G58/$F58)))</f>
        <v>0</v>
      </c>
      <c r="AR58" s="420">
        <f>IF( $F58=0,0,((($F58/$E$56)*'PLAN DE ADQUISICIONES'!AN$29)*($G58/$F58)))</f>
        <v>0</v>
      </c>
      <c r="AS58" s="420">
        <f>IF( $F58=0,0,((($F58/$E$56)*'PLAN DE ADQUISICIONES'!AO$29)*($G58/$F58)))</f>
        <v>0</v>
      </c>
      <c r="AT58" s="423">
        <f>AH58+AI58+AJ58+AK58+AL58+AM58+AN58+AO58+AP58+AQ58+AR58+AS58</f>
        <v>0</v>
      </c>
      <c r="AU58" s="426">
        <f>AS58+AR58+AQ58+AP58+AO58+AN58+AM58+AL58+AK58+AJ58+AI58+AH58+AF58+AE58+AD58+AC58+AB58+AA58+Z58+Y58+X58+W58+V58+U58+S58+R58+Q58+P58+O58+N58+M58+L58+K58+J58+I58+H58</f>
        <v>0</v>
      </c>
      <c r="AV58" s="392">
        <f t="shared" si="1"/>
        <v>0</v>
      </c>
    </row>
    <row r="59" spans="2:48" s="394" customFormat="1" ht="12.75" customHeight="1" x14ac:dyDescent="0.15">
      <c r="B59" s="416" t="str">
        <f>+'FORMATO COSTEO C1'!C$254</f>
        <v>1.2.3.3</v>
      </c>
      <c r="C59" s="417" t="str">
        <f>+'FORMATO COSTEO C1'!B$254</f>
        <v>Categoría de gasto</v>
      </c>
      <c r="D59" s="513"/>
      <c r="E59" s="429"/>
      <c r="F59" s="420">
        <f>+'FORMATO COSTEO C1'!G254</f>
        <v>0</v>
      </c>
      <c r="G59" s="421">
        <f>+'FORMATO COSTEO C1'!R254</f>
        <v>0</v>
      </c>
      <c r="H59" s="425">
        <f>IF( $F59=0,0,((($F59/$E$56)*'PLAN DE ADQUISICIONES'!F$29)*($G59/$F59)))</f>
        <v>0</v>
      </c>
      <c r="I59" s="420">
        <f>IF( $F59=0,0,((($F59/$E$56)*'PLAN DE ADQUISICIONES'!G$29)*($G59/$F59)))</f>
        <v>0</v>
      </c>
      <c r="J59" s="420">
        <f>IF( $F59=0,0,((($F59/$E$56)*'PLAN DE ADQUISICIONES'!H$29)*($G59/$F59)))</f>
        <v>0</v>
      </c>
      <c r="K59" s="420">
        <f>IF( $F59=0,0,((($F59/$E$56)*'PLAN DE ADQUISICIONES'!I$29)*($G59/$F59)))</f>
        <v>0</v>
      </c>
      <c r="L59" s="420">
        <f>IF( $F59=0,0,((($F59/$E$56)*'PLAN DE ADQUISICIONES'!J$29)*($G59/$F59)))</f>
        <v>0</v>
      </c>
      <c r="M59" s="420">
        <f>IF( $F59=0,0,((($F59/$E$56)*'PLAN DE ADQUISICIONES'!K$29)*($G59/$F59)))</f>
        <v>0</v>
      </c>
      <c r="N59" s="420">
        <f>IF( $F59=0,0,((($F59/$E$56)*'PLAN DE ADQUISICIONES'!L$29)*($G59/$F59)))</f>
        <v>0</v>
      </c>
      <c r="O59" s="420">
        <f>IF( $F59=0,0,((($F59/$E$56)*'PLAN DE ADQUISICIONES'!M$29)*($G59/$F59)))</f>
        <v>0</v>
      </c>
      <c r="P59" s="420">
        <f>IF( $F59=0,0,((($F59/$E$56)*'PLAN DE ADQUISICIONES'!N$29)*($G59/$F59)))</f>
        <v>0</v>
      </c>
      <c r="Q59" s="420">
        <f>IF( $F59=0,0,((($F59/$E$56)*'PLAN DE ADQUISICIONES'!O$29)*($G59/$F59)))</f>
        <v>0</v>
      </c>
      <c r="R59" s="420">
        <f>IF( $F59=0,0,((($F59/$E$56)*'PLAN DE ADQUISICIONES'!P$29)*($G59/$F59)))</f>
        <v>0</v>
      </c>
      <c r="S59" s="420">
        <f>IF( $F59=0,0,((($F59/$E$56)*'PLAN DE ADQUISICIONES'!Q$29)*($G59/$F59)))</f>
        <v>0</v>
      </c>
      <c r="T59" s="423">
        <f>H59+I59+J59+K59+L59+M59+N59+O59+P59+Q59+R59+S59</f>
        <v>0</v>
      </c>
      <c r="U59" s="425">
        <f>IF( $F59=0,0,((($F59/$E$56)*'PLAN DE ADQUISICIONES'!R$29)*($G59/$F59)))</f>
        <v>0</v>
      </c>
      <c r="V59" s="420">
        <f>IF( $F59=0,0,((($F59/$E$56)*'PLAN DE ADQUISICIONES'!S$29)*($G59/$F59)))</f>
        <v>0</v>
      </c>
      <c r="W59" s="420">
        <f>IF( $F59=0,0,((($F59/$E$56)*'PLAN DE ADQUISICIONES'!T$29)*($G59/$F59)))</f>
        <v>0</v>
      </c>
      <c r="X59" s="420">
        <f>IF( $F59=0,0,((($F59/$E$56)*'PLAN DE ADQUISICIONES'!U$29)*($G59/$F59)))</f>
        <v>0</v>
      </c>
      <c r="Y59" s="420">
        <f>IF( $F59=0,0,((($F59/$E$56)*'PLAN DE ADQUISICIONES'!V$29)*($G59/$F59)))</f>
        <v>0</v>
      </c>
      <c r="Z59" s="420">
        <f>IF( $F59=0,0,((($F59/$E$56)*'PLAN DE ADQUISICIONES'!W$29)*($G59/$F59)))</f>
        <v>0</v>
      </c>
      <c r="AA59" s="420">
        <f>IF( $F59=0,0,((($F59/$E$56)*'PLAN DE ADQUISICIONES'!X$29)*($G59/$F59)))</f>
        <v>0</v>
      </c>
      <c r="AB59" s="420">
        <f>IF( $F59=0,0,((($F59/$E$56)*'PLAN DE ADQUISICIONES'!Y$29)*($G59/$F59)))</f>
        <v>0</v>
      </c>
      <c r="AC59" s="420">
        <f>IF( $F59=0,0,((($F59/$E$56)*'PLAN DE ADQUISICIONES'!Z$29)*($G59/$F59)))</f>
        <v>0</v>
      </c>
      <c r="AD59" s="420">
        <f>IF( $F59=0,0,((($F59/$E$56)*'PLAN DE ADQUISICIONES'!AA$29)*($G59/$F59)))</f>
        <v>0</v>
      </c>
      <c r="AE59" s="420">
        <f>IF( $F59=0,0,((($F59/$E$56)*'PLAN DE ADQUISICIONES'!AB$29)*($G59/$F59)))</f>
        <v>0</v>
      </c>
      <c r="AF59" s="420">
        <f>IF( $F59=0,0,((($F59/$E$56)*'PLAN DE ADQUISICIONES'!AC$29)*($G59/$F59)))</f>
        <v>0</v>
      </c>
      <c r="AG59" s="423">
        <f>U59+V59+W59+X59+Y59+Z59+AA59+AB59+AC59+AD59+AE59+AF59</f>
        <v>0</v>
      </c>
      <c r="AH59" s="424">
        <f>IF( $F59=0,0,((($F59/$E$56)*'PLAN DE ADQUISICIONES'!AD$29)*($G59/$F59)))</f>
        <v>0</v>
      </c>
      <c r="AI59" s="420">
        <f>IF( $F59=0,0,((($F59/$E$56)*'PLAN DE ADQUISICIONES'!AE$29)*($G59/$F59)))</f>
        <v>0</v>
      </c>
      <c r="AJ59" s="420">
        <f>IF( $F59=0,0,((($F59/$E$56)*'PLAN DE ADQUISICIONES'!AF$29)*($G59/$F59)))</f>
        <v>0</v>
      </c>
      <c r="AK59" s="420">
        <f>IF( $F59=0,0,((($F59/$E$56)*'PLAN DE ADQUISICIONES'!AG$29)*($G59/$F59)))</f>
        <v>0</v>
      </c>
      <c r="AL59" s="420">
        <f>IF( $F59=0,0,((($F59/$E$56)*'PLAN DE ADQUISICIONES'!AH$29)*($G59/$F59)))</f>
        <v>0</v>
      </c>
      <c r="AM59" s="420">
        <f>IF( $F59=0,0,((($F59/$E$56)*'PLAN DE ADQUISICIONES'!AI$29)*($G59/$F59)))</f>
        <v>0</v>
      </c>
      <c r="AN59" s="420">
        <f>IF( $F59=0,0,((($F59/$E$56)*'PLAN DE ADQUISICIONES'!AJ$29)*($G59/$F59)))</f>
        <v>0</v>
      </c>
      <c r="AO59" s="420">
        <f>IF( $F59=0,0,((($F59/$E$56)*'PLAN DE ADQUISICIONES'!AK$29)*($G59/$F59)))</f>
        <v>0</v>
      </c>
      <c r="AP59" s="420">
        <f>IF( $F59=0,0,((($F59/$E$56)*'PLAN DE ADQUISICIONES'!AL$29)*($G59/$F59)))</f>
        <v>0</v>
      </c>
      <c r="AQ59" s="420">
        <f>IF( $F59=0,0,((($F59/$E$56)*'PLAN DE ADQUISICIONES'!AM$29)*($G59/$F59)))</f>
        <v>0</v>
      </c>
      <c r="AR59" s="420">
        <f>IF( $F59=0,0,((($F59/$E$56)*'PLAN DE ADQUISICIONES'!AN$29)*($G59/$F59)))</f>
        <v>0</v>
      </c>
      <c r="AS59" s="420">
        <f>IF( $F59=0,0,((($F59/$E$56)*'PLAN DE ADQUISICIONES'!AO$29)*($G59/$F59)))</f>
        <v>0</v>
      </c>
      <c r="AT59" s="423">
        <f>AH59+AI59+AJ59+AK59+AL59+AM59+AN59+AO59+AP59+AQ59+AR59+AS59</f>
        <v>0</v>
      </c>
      <c r="AU59" s="426">
        <f>AS59+AR59+AQ59+AP59+AO59+AN59+AM59+AL59+AK59+AJ59+AI59+AH59+AF59+AE59+AD59+AC59+AB59+AA59+Z59+Y59+X59+W59+V59+U59+S59+R59+Q59+P59+O59+N59+M59+L59+K59+J59+I59+H59</f>
        <v>0</v>
      </c>
      <c r="AV59" s="392">
        <f t="shared" si="1"/>
        <v>0</v>
      </c>
    </row>
    <row r="60" spans="2:48" s="394" customFormat="1" ht="12.75" customHeight="1" x14ac:dyDescent="0.15">
      <c r="B60" s="416" t="str">
        <f>+'FORMATO COSTEO C1'!C$260</f>
        <v>1.2.3.4</v>
      </c>
      <c r="C60" s="417" t="str">
        <f>+'FORMATO COSTEO C1'!B$260</f>
        <v>Categoría de gasto</v>
      </c>
      <c r="D60" s="513"/>
      <c r="E60" s="429"/>
      <c r="F60" s="420">
        <f>+'FORMATO COSTEO C1'!G260</f>
        <v>0</v>
      </c>
      <c r="G60" s="421">
        <f>+'FORMATO COSTEO C1'!R260</f>
        <v>0</v>
      </c>
      <c r="H60" s="425">
        <f>IF( $F60=0,0,((($F60/$E$56)*'PLAN DE ADQUISICIONES'!F$29)*($G60/$F60)))</f>
        <v>0</v>
      </c>
      <c r="I60" s="420">
        <f>IF( $F60=0,0,((($F60/$E$56)*'PLAN DE ADQUISICIONES'!G$29)*($G60/$F60)))</f>
        <v>0</v>
      </c>
      <c r="J60" s="420">
        <f>IF( $F60=0,0,((($F60/$E$56)*'PLAN DE ADQUISICIONES'!H$29)*($G60/$F60)))</f>
        <v>0</v>
      </c>
      <c r="K60" s="420">
        <f>IF( $F60=0,0,((($F60/$E$56)*'PLAN DE ADQUISICIONES'!I$29)*($G60/$F60)))</f>
        <v>0</v>
      </c>
      <c r="L60" s="420">
        <f>IF( $F60=0,0,((($F60/$E$56)*'PLAN DE ADQUISICIONES'!J$29)*($G60/$F60)))</f>
        <v>0</v>
      </c>
      <c r="M60" s="420">
        <f>IF( $F60=0,0,((($F60/$E$56)*'PLAN DE ADQUISICIONES'!K$29)*($G60/$F60)))</f>
        <v>0</v>
      </c>
      <c r="N60" s="420">
        <f>IF( $F60=0,0,((($F60/$E$56)*'PLAN DE ADQUISICIONES'!L$29)*($G60/$F60)))</f>
        <v>0</v>
      </c>
      <c r="O60" s="420">
        <f>IF( $F60=0,0,((($F60/$E$56)*'PLAN DE ADQUISICIONES'!M$29)*($G60/$F60)))</f>
        <v>0</v>
      </c>
      <c r="P60" s="420">
        <f>IF( $F60=0,0,((($F60/$E$56)*'PLAN DE ADQUISICIONES'!N$29)*($G60/$F60)))</f>
        <v>0</v>
      </c>
      <c r="Q60" s="420">
        <f>IF( $F60=0,0,((($F60/$E$56)*'PLAN DE ADQUISICIONES'!O$29)*($G60/$F60)))</f>
        <v>0</v>
      </c>
      <c r="R60" s="420">
        <f>IF( $F60=0,0,((($F60/$E$56)*'PLAN DE ADQUISICIONES'!P$29)*($G60/$F60)))</f>
        <v>0</v>
      </c>
      <c r="S60" s="420">
        <f>IF( $F60=0,0,((($F60/$E$56)*'PLAN DE ADQUISICIONES'!Q$29)*($G60/$F60)))</f>
        <v>0</v>
      </c>
      <c r="T60" s="423">
        <f>H60+I60+J60+K60+L60+M60+N60+O60+P60+Q60+R60+S60</f>
        <v>0</v>
      </c>
      <c r="U60" s="425">
        <f>IF( $F60=0,0,((($F60/$E$56)*'PLAN DE ADQUISICIONES'!R$29)*($G60/$F60)))</f>
        <v>0</v>
      </c>
      <c r="V60" s="420">
        <f>IF( $F60=0,0,((($F60/$E$56)*'PLAN DE ADQUISICIONES'!S$29)*($G60/$F60)))</f>
        <v>0</v>
      </c>
      <c r="W60" s="420">
        <f>IF( $F60=0,0,((($F60/$E$56)*'PLAN DE ADQUISICIONES'!T$29)*($G60/$F60)))</f>
        <v>0</v>
      </c>
      <c r="X60" s="420">
        <f>IF( $F60=0,0,((($F60/$E$56)*'PLAN DE ADQUISICIONES'!U$29)*($G60/$F60)))</f>
        <v>0</v>
      </c>
      <c r="Y60" s="420">
        <f>IF( $F60=0,0,((($F60/$E$56)*'PLAN DE ADQUISICIONES'!V$29)*($G60/$F60)))</f>
        <v>0</v>
      </c>
      <c r="Z60" s="420">
        <f>IF( $F60=0,0,((($F60/$E$56)*'PLAN DE ADQUISICIONES'!W$29)*($G60/$F60)))</f>
        <v>0</v>
      </c>
      <c r="AA60" s="420">
        <f>IF( $F60=0,0,((($F60/$E$56)*'PLAN DE ADQUISICIONES'!X$29)*($G60/$F60)))</f>
        <v>0</v>
      </c>
      <c r="AB60" s="420">
        <f>IF( $F60=0,0,((($F60/$E$56)*'PLAN DE ADQUISICIONES'!Y$29)*($G60/$F60)))</f>
        <v>0</v>
      </c>
      <c r="AC60" s="420">
        <f>IF( $F60=0,0,((($F60/$E$56)*'PLAN DE ADQUISICIONES'!Z$29)*($G60/$F60)))</f>
        <v>0</v>
      </c>
      <c r="AD60" s="420">
        <f>IF( $F60=0,0,((($F60/$E$56)*'PLAN DE ADQUISICIONES'!AA$29)*($G60/$F60)))</f>
        <v>0</v>
      </c>
      <c r="AE60" s="420">
        <f>IF( $F60=0,0,((($F60/$E$56)*'PLAN DE ADQUISICIONES'!AB$29)*($G60/$F60)))</f>
        <v>0</v>
      </c>
      <c r="AF60" s="420">
        <f>IF( $F60=0,0,((($F60/$E$56)*'PLAN DE ADQUISICIONES'!AC$29)*($G60/$F60)))</f>
        <v>0</v>
      </c>
      <c r="AG60" s="423">
        <f>U60+V60+W60+X60+Y60+Z60+AA60+AB60+AC60+AD60+AE60+AF60</f>
        <v>0</v>
      </c>
      <c r="AH60" s="424">
        <f>IF( $F60=0,0,((($F60/$E$56)*'PLAN DE ADQUISICIONES'!AD$29)*($G60/$F60)))</f>
        <v>0</v>
      </c>
      <c r="AI60" s="420">
        <f>IF( $F60=0,0,((($F60/$E$56)*'PLAN DE ADQUISICIONES'!AE$29)*($G60/$F60)))</f>
        <v>0</v>
      </c>
      <c r="AJ60" s="420">
        <f>IF( $F60=0,0,((($F60/$E$56)*'PLAN DE ADQUISICIONES'!AF$29)*($G60/$F60)))</f>
        <v>0</v>
      </c>
      <c r="AK60" s="420">
        <f>IF( $F60=0,0,((($F60/$E$56)*'PLAN DE ADQUISICIONES'!AG$29)*($G60/$F60)))</f>
        <v>0</v>
      </c>
      <c r="AL60" s="420">
        <f>IF( $F60=0,0,((($F60/$E$56)*'PLAN DE ADQUISICIONES'!AH$29)*($G60/$F60)))</f>
        <v>0</v>
      </c>
      <c r="AM60" s="420">
        <f>IF( $F60=0,0,((($F60/$E$56)*'PLAN DE ADQUISICIONES'!AI$29)*($G60/$F60)))</f>
        <v>0</v>
      </c>
      <c r="AN60" s="420">
        <f>IF( $F60=0,0,((($F60/$E$56)*'PLAN DE ADQUISICIONES'!AJ$29)*($G60/$F60)))</f>
        <v>0</v>
      </c>
      <c r="AO60" s="420">
        <f>IF( $F60=0,0,((($F60/$E$56)*'PLAN DE ADQUISICIONES'!AK$29)*($G60/$F60)))</f>
        <v>0</v>
      </c>
      <c r="AP60" s="420">
        <f>IF( $F60=0,0,((($F60/$E$56)*'PLAN DE ADQUISICIONES'!AL$29)*($G60/$F60)))</f>
        <v>0</v>
      </c>
      <c r="AQ60" s="420">
        <f>IF( $F60=0,0,((($F60/$E$56)*'PLAN DE ADQUISICIONES'!AM$29)*($G60/$F60)))</f>
        <v>0</v>
      </c>
      <c r="AR60" s="420">
        <f>IF( $F60=0,0,((($F60/$E$56)*'PLAN DE ADQUISICIONES'!AN$29)*($G60/$F60)))</f>
        <v>0</v>
      </c>
      <c r="AS60" s="420">
        <f>IF( $F60=0,0,((($F60/$E$56)*'PLAN DE ADQUISICIONES'!AO$29)*($G60/$F60)))</f>
        <v>0</v>
      </c>
      <c r="AT60" s="423">
        <f>AH60+AI60+AJ60+AK60+AL60+AM60+AN60+AO60+AP60+AQ60+AR60+AS60</f>
        <v>0</v>
      </c>
      <c r="AU60" s="426">
        <f>AS60+AR60+AQ60+AP60+AO60+AN60+AM60+AL60+AK60+AJ60+AI60+AH60+AF60+AE60+AD60+AC60+AB60+AA60+Z60+Y60+X60+W60+V60+U60+S60+R60+Q60+P60+O60+N60+M60+L60+K60+J60+I60+H60</f>
        <v>0</v>
      </c>
      <c r="AV60" s="392">
        <f t="shared" si="1"/>
        <v>0</v>
      </c>
    </row>
    <row r="61" spans="2:48" s="394" customFormat="1" ht="12.75" customHeight="1" x14ac:dyDescent="0.15">
      <c r="B61" s="416" t="str">
        <f>+'FORMATO COSTEO C1'!C$266</f>
        <v>1.2.3.5</v>
      </c>
      <c r="C61" s="417" t="str">
        <f>+'FORMATO COSTEO C1'!B$266</f>
        <v>Categoría de gasto</v>
      </c>
      <c r="D61" s="513"/>
      <c r="E61" s="429"/>
      <c r="F61" s="420">
        <f>+'FORMATO COSTEO C1'!G266</f>
        <v>0</v>
      </c>
      <c r="G61" s="421">
        <f>+'FORMATO COSTEO C1'!R266</f>
        <v>0</v>
      </c>
      <c r="H61" s="425">
        <f>IF( $F61=0,0,((($F61/$E$56)*'PLAN DE ADQUISICIONES'!F$29)*($G61/$F61)))</f>
        <v>0</v>
      </c>
      <c r="I61" s="420">
        <f>IF( $F61=0,0,((($F61/$E$56)*'PLAN DE ADQUISICIONES'!G$29)*($G61/$F61)))</f>
        <v>0</v>
      </c>
      <c r="J61" s="420">
        <f>IF( $F61=0,0,((($F61/$E$56)*'PLAN DE ADQUISICIONES'!H$29)*($G61/$F61)))</f>
        <v>0</v>
      </c>
      <c r="K61" s="420">
        <f>IF( $F61=0,0,((($F61/$E$56)*'PLAN DE ADQUISICIONES'!I$29)*($G61/$F61)))</f>
        <v>0</v>
      </c>
      <c r="L61" s="420">
        <f>IF( $F61=0,0,((($F61/$E$56)*'PLAN DE ADQUISICIONES'!J$29)*($G61/$F61)))</f>
        <v>0</v>
      </c>
      <c r="M61" s="420">
        <f>IF( $F61=0,0,((($F61/$E$56)*'PLAN DE ADQUISICIONES'!K$29)*($G61/$F61)))</f>
        <v>0</v>
      </c>
      <c r="N61" s="420">
        <f>IF( $F61=0,0,((($F61/$E$56)*'PLAN DE ADQUISICIONES'!L$29)*($G61/$F61)))</f>
        <v>0</v>
      </c>
      <c r="O61" s="420">
        <f>IF( $F61=0,0,((($F61/$E$56)*'PLAN DE ADQUISICIONES'!M$29)*($G61/$F61)))</f>
        <v>0</v>
      </c>
      <c r="P61" s="420">
        <f>IF( $F61=0,0,((($F61/$E$56)*'PLAN DE ADQUISICIONES'!N$29)*($G61/$F61)))</f>
        <v>0</v>
      </c>
      <c r="Q61" s="420">
        <f>IF( $F61=0,0,((($F61/$E$56)*'PLAN DE ADQUISICIONES'!O$29)*($G61/$F61)))</f>
        <v>0</v>
      </c>
      <c r="R61" s="420">
        <f>IF( $F61=0,0,((($F61/$E$56)*'PLAN DE ADQUISICIONES'!P$29)*($G61/$F61)))</f>
        <v>0</v>
      </c>
      <c r="S61" s="420">
        <f>IF( $F61=0,0,((($F61/$E$56)*'PLAN DE ADQUISICIONES'!Q$29)*($G61/$F61)))</f>
        <v>0</v>
      </c>
      <c r="T61" s="423">
        <f>H61+I61+J61+K61+L61+M61+N61+O61+P61+Q61+R61+S61</f>
        <v>0</v>
      </c>
      <c r="U61" s="425">
        <f>IF( $F61=0,0,((($F61/$E$56)*'PLAN DE ADQUISICIONES'!R$29)*($G61/$F61)))</f>
        <v>0</v>
      </c>
      <c r="V61" s="420">
        <f>IF( $F61=0,0,((($F61/$E$56)*'PLAN DE ADQUISICIONES'!S$29)*($G61/$F61)))</f>
        <v>0</v>
      </c>
      <c r="W61" s="420">
        <f>IF( $F61=0,0,((($F61/$E$56)*'PLAN DE ADQUISICIONES'!T$29)*($G61/$F61)))</f>
        <v>0</v>
      </c>
      <c r="X61" s="420">
        <f>IF( $F61=0,0,((($F61/$E$56)*'PLAN DE ADQUISICIONES'!U$29)*($G61/$F61)))</f>
        <v>0</v>
      </c>
      <c r="Y61" s="420">
        <f>IF( $F61=0,0,((($F61/$E$56)*'PLAN DE ADQUISICIONES'!V$29)*($G61/$F61)))</f>
        <v>0</v>
      </c>
      <c r="Z61" s="420">
        <f>IF( $F61=0,0,((($F61/$E$56)*'PLAN DE ADQUISICIONES'!W$29)*($G61/$F61)))</f>
        <v>0</v>
      </c>
      <c r="AA61" s="420">
        <f>IF( $F61=0,0,((($F61/$E$56)*'PLAN DE ADQUISICIONES'!X$29)*($G61/$F61)))</f>
        <v>0</v>
      </c>
      <c r="AB61" s="420">
        <f>IF( $F61=0,0,((($F61/$E$56)*'PLAN DE ADQUISICIONES'!Y$29)*($G61/$F61)))</f>
        <v>0</v>
      </c>
      <c r="AC61" s="420">
        <f>IF( $F61=0,0,((($F61/$E$56)*'PLAN DE ADQUISICIONES'!Z$29)*($G61/$F61)))</f>
        <v>0</v>
      </c>
      <c r="AD61" s="420">
        <f>IF( $F61=0,0,((($F61/$E$56)*'PLAN DE ADQUISICIONES'!AA$29)*($G61/$F61)))</f>
        <v>0</v>
      </c>
      <c r="AE61" s="420">
        <f>IF( $F61=0,0,((($F61/$E$56)*'PLAN DE ADQUISICIONES'!AB$29)*($G61/$F61)))</f>
        <v>0</v>
      </c>
      <c r="AF61" s="420">
        <f>IF( $F61=0,0,((($F61/$E$56)*'PLAN DE ADQUISICIONES'!AC$29)*($G61/$F61)))</f>
        <v>0</v>
      </c>
      <c r="AG61" s="423">
        <f>U61+V61+W61+X61+Y61+Z61+AA61+AB61+AC61+AD61+AE61+AF61</f>
        <v>0</v>
      </c>
      <c r="AH61" s="424">
        <f>IF( $F61=0,0,((($F61/$E$56)*'PLAN DE ADQUISICIONES'!AD$29)*($G61/$F61)))</f>
        <v>0</v>
      </c>
      <c r="AI61" s="420">
        <f>IF( $F61=0,0,((($F61/$E$56)*'PLAN DE ADQUISICIONES'!AE$29)*($G61/$F61)))</f>
        <v>0</v>
      </c>
      <c r="AJ61" s="420">
        <f>IF( $F61=0,0,((($F61/$E$56)*'PLAN DE ADQUISICIONES'!AF$29)*($G61/$F61)))</f>
        <v>0</v>
      </c>
      <c r="AK61" s="420">
        <f>IF( $F61=0,0,((($F61/$E$56)*'PLAN DE ADQUISICIONES'!AG$29)*($G61/$F61)))</f>
        <v>0</v>
      </c>
      <c r="AL61" s="420">
        <f>IF( $F61=0,0,((($F61/$E$56)*'PLAN DE ADQUISICIONES'!AH$29)*($G61/$F61)))</f>
        <v>0</v>
      </c>
      <c r="AM61" s="420">
        <f>IF( $F61=0,0,((($F61/$E$56)*'PLAN DE ADQUISICIONES'!AI$29)*($G61/$F61)))</f>
        <v>0</v>
      </c>
      <c r="AN61" s="420">
        <f>IF( $F61=0,0,((($F61/$E$56)*'PLAN DE ADQUISICIONES'!AJ$29)*($G61/$F61)))</f>
        <v>0</v>
      </c>
      <c r="AO61" s="420">
        <f>IF( $F61=0,0,((($F61/$E$56)*'PLAN DE ADQUISICIONES'!AK$29)*($G61/$F61)))</f>
        <v>0</v>
      </c>
      <c r="AP61" s="420">
        <f>IF( $F61=0,0,((($F61/$E$56)*'PLAN DE ADQUISICIONES'!AL$29)*($G61/$F61)))</f>
        <v>0</v>
      </c>
      <c r="AQ61" s="420">
        <f>IF( $F61=0,0,((($F61/$E$56)*'PLAN DE ADQUISICIONES'!AM$29)*($G61/$F61)))</f>
        <v>0</v>
      </c>
      <c r="AR61" s="420">
        <f>IF( $F61=0,0,((($F61/$E$56)*'PLAN DE ADQUISICIONES'!AN$29)*($G61/$F61)))</f>
        <v>0</v>
      </c>
      <c r="AS61" s="420">
        <f>IF( $F61=0,0,((($F61/$E$56)*'PLAN DE ADQUISICIONES'!AO$29)*($G61/$F61)))</f>
        <v>0</v>
      </c>
      <c r="AT61" s="423">
        <f>AH61+AI61+AJ61+AK61+AL61+AM61+AN61+AO61+AP61+AQ61+AR61+AS61</f>
        <v>0</v>
      </c>
      <c r="AU61" s="426">
        <f>AS61+AR61+AQ61+AP61+AO61+AN61+AM61+AL61+AK61+AJ61+AI61+AH61+AF61+AE61+AD61+AC61+AB61+AA61+Z61+Y61+X61+W61+V61+U61+S61+R61+Q61+P61+O61+N61+M61+L61+K61+J61+I61+H61</f>
        <v>0</v>
      </c>
      <c r="AV61" s="392">
        <f t="shared" si="1"/>
        <v>0</v>
      </c>
    </row>
    <row r="62" spans="2:48" s="394" customFormat="1" ht="12.75" customHeight="1" x14ac:dyDescent="0.15">
      <c r="B62" s="406" t="str">
        <f>+'FORMATO COSTEO C1'!C$272</f>
        <v>1.2.4</v>
      </c>
      <c r="C62" s="430">
        <f>+'FORMATO COSTEO C1'!B$272</f>
        <v>0</v>
      </c>
      <c r="D62" s="408" t="str">
        <f>+'FORMATO COSTEO C1'!D$272</f>
        <v>Unidad medida</v>
      </c>
      <c r="E62" s="409">
        <f>+'FORMATO COSTEO C1'!E$272</f>
        <v>0</v>
      </c>
      <c r="F62" s="410">
        <f>SUM(F63:F67)</f>
        <v>0</v>
      </c>
      <c r="G62" s="411">
        <f t="shared" ref="G62:AS62" si="19">SUM(G63:G67)</f>
        <v>0</v>
      </c>
      <c r="H62" s="412">
        <f t="shared" si="19"/>
        <v>0</v>
      </c>
      <c r="I62" s="410">
        <f>SUM(I63:I67)</f>
        <v>0</v>
      </c>
      <c r="J62" s="410">
        <f>SUM(J63:J67)</f>
        <v>0</v>
      </c>
      <c r="K62" s="410">
        <f>SUM(K63:K67)</f>
        <v>0</v>
      </c>
      <c r="L62" s="410">
        <f>SUM(L63:L67)</f>
        <v>0</v>
      </c>
      <c r="M62" s="410">
        <f>SUM(M63:M67)</f>
        <v>0</v>
      </c>
      <c r="N62" s="410">
        <f t="shared" si="19"/>
        <v>0</v>
      </c>
      <c r="O62" s="410">
        <f t="shared" si="19"/>
        <v>0</v>
      </c>
      <c r="P62" s="410">
        <f t="shared" si="19"/>
        <v>0</v>
      </c>
      <c r="Q62" s="410">
        <f t="shared" si="19"/>
        <v>0</v>
      </c>
      <c r="R62" s="410">
        <f t="shared" si="19"/>
        <v>0</v>
      </c>
      <c r="S62" s="410">
        <f t="shared" si="19"/>
        <v>0</v>
      </c>
      <c r="T62" s="413">
        <f>SUM(T63:T67)</f>
        <v>0</v>
      </c>
      <c r="U62" s="412">
        <f t="shared" si="19"/>
        <v>0</v>
      </c>
      <c r="V62" s="410">
        <f t="shared" si="19"/>
        <v>0</v>
      </c>
      <c r="W62" s="410">
        <f t="shared" si="19"/>
        <v>0</v>
      </c>
      <c r="X62" s="410">
        <f t="shared" si="19"/>
        <v>0</v>
      </c>
      <c r="Y62" s="410">
        <f t="shared" si="19"/>
        <v>0</v>
      </c>
      <c r="Z62" s="410">
        <f t="shared" si="19"/>
        <v>0</v>
      </c>
      <c r="AA62" s="410">
        <f t="shared" si="19"/>
        <v>0</v>
      </c>
      <c r="AB62" s="410">
        <f t="shared" si="19"/>
        <v>0</v>
      </c>
      <c r="AC62" s="410">
        <f t="shared" si="19"/>
        <v>0</v>
      </c>
      <c r="AD62" s="410">
        <f t="shared" si="19"/>
        <v>0</v>
      </c>
      <c r="AE62" s="410">
        <f t="shared" si="19"/>
        <v>0</v>
      </c>
      <c r="AF62" s="410">
        <f t="shared" si="19"/>
        <v>0</v>
      </c>
      <c r="AG62" s="413">
        <f t="shared" si="19"/>
        <v>0</v>
      </c>
      <c r="AH62" s="414">
        <f t="shared" si="19"/>
        <v>0</v>
      </c>
      <c r="AI62" s="410">
        <f t="shared" si="19"/>
        <v>0</v>
      </c>
      <c r="AJ62" s="410">
        <f t="shared" si="19"/>
        <v>0</v>
      </c>
      <c r="AK62" s="410">
        <f t="shared" si="19"/>
        <v>0</v>
      </c>
      <c r="AL62" s="410">
        <f t="shared" si="19"/>
        <v>0</v>
      </c>
      <c r="AM62" s="410">
        <f t="shared" si="19"/>
        <v>0</v>
      </c>
      <c r="AN62" s="410">
        <f t="shared" si="19"/>
        <v>0</v>
      </c>
      <c r="AO62" s="410">
        <f t="shared" si="19"/>
        <v>0</v>
      </c>
      <c r="AP62" s="410">
        <f t="shared" si="19"/>
        <v>0</v>
      </c>
      <c r="AQ62" s="410">
        <f t="shared" si="19"/>
        <v>0</v>
      </c>
      <c r="AR62" s="410">
        <f t="shared" si="19"/>
        <v>0</v>
      </c>
      <c r="AS62" s="410">
        <f t="shared" si="19"/>
        <v>0</v>
      </c>
      <c r="AT62" s="413">
        <f>SUM(AT63:AT67)</f>
        <v>0</v>
      </c>
      <c r="AU62" s="415">
        <f>SUM(AU63:AU67)</f>
        <v>0</v>
      </c>
      <c r="AV62" s="392">
        <f t="shared" si="1"/>
        <v>0</v>
      </c>
    </row>
    <row r="63" spans="2:48" s="394" customFormat="1" ht="12.75" customHeight="1" x14ac:dyDescent="0.15">
      <c r="B63" s="416" t="str">
        <f>+'FORMATO COSTEO C1'!C$274</f>
        <v>1.2.4.1</v>
      </c>
      <c r="C63" s="417" t="str">
        <f>+'FORMATO COSTEO C1'!B$274</f>
        <v>Categoría de gasto</v>
      </c>
      <c r="D63" s="513"/>
      <c r="E63" s="429"/>
      <c r="F63" s="420">
        <f>+'FORMATO COSTEO C1'!G274</f>
        <v>0</v>
      </c>
      <c r="G63" s="421">
        <f>+'FORMATO COSTEO C1'!R274</f>
        <v>0</v>
      </c>
      <c r="H63" s="422">
        <f>IF( $F63=0,0,((($F63/$E$62)*'PLAN DE ADQUISICIONES'!F$30)*($G63/$F63)))</f>
        <v>0</v>
      </c>
      <c r="I63" s="420">
        <f>IF( $F63=0,0,((($F63/$E$62)*'PLAN DE ADQUISICIONES'!G$30)*($G63/$F63)))</f>
        <v>0</v>
      </c>
      <c r="J63" s="420">
        <f>IF( $F63=0,0,((($F63/$E$62)*'PLAN DE ADQUISICIONES'!H$30)*($G63/$F63)))</f>
        <v>0</v>
      </c>
      <c r="K63" s="420">
        <f>IF( $F63=0,0,((($F63/$E$62)*'PLAN DE ADQUISICIONES'!I$30)*($G63/$F63)))</f>
        <v>0</v>
      </c>
      <c r="L63" s="420">
        <f>IF( $F63=0,0,((($F63/$E$62)*'PLAN DE ADQUISICIONES'!J$30)*($G63/$F63)))</f>
        <v>0</v>
      </c>
      <c r="M63" s="420">
        <f>IF( $F63=0,0,((($F63/$E$62)*'PLAN DE ADQUISICIONES'!K$30)*($G63/$F63)))</f>
        <v>0</v>
      </c>
      <c r="N63" s="420">
        <f>IF( $F63=0,0,((($F63/$E$62)*'PLAN DE ADQUISICIONES'!L$30)*($G63/$F63)))</f>
        <v>0</v>
      </c>
      <c r="O63" s="420">
        <f>IF( $F63=0,0,((($F63/$E$62)*'PLAN DE ADQUISICIONES'!M$30)*($G63/$F63)))</f>
        <v>0</v>
      </c>
      <c r="P63" s="420">
        <f>IF( $F63=0,0,((($F63/$E$62)*'PLAN DE ADQUISICIONES'!N$30)*($G63/$F63)))</f>
        <v>0</v>
      </c>
      <c r="Q63" s="420">
        <f>IF( $F63=0,0,((($F63/$E$62)*'PLAN DE ADQUISICIONES'!O$30)*($G63/$F63)))</f>
        <v>0</v>
      </c>
      <c r="R63" s="420">
        <f>IF( $F63=0,0,((($F63/$E$62)*'PLAN DE ADQUISICIONES'!P$30)*($G63/$F63)))</f>
        <v>0</v>
      </c>
      <c r="S63" s="420">
        <f>IF( $F63=0,0,((($F63/$E$62)*'PLAN DE ADQUISICIONES'!Q$30)*($G63/$F63)))</f>
        <v>0</v>
      </c>
      <c r="T63" s="423">
        <f>H63+I63+J63+K63+L63+M63+N63+O63+P63+Q63+R63+S63</f>
        <v>0</v>
      </c>
      <c r="U63" s="425">
        <f>IF( $F63=0,0,((($F63/$E$62)*'PLAN DE ADQUISICIONES'!R$30)*($G63/$F63)))</f>
        <v>0</v>
      </c>
      <c r="V63" s="420">
        <f>IF( $F63=0,0,((($F63/$E$62)*'PLAN DE ADQUISICIONES'!S$30)*($G63/$F63)))</f>
        <v>0</v>
      </c>
      <c r="W63" s="420">
        <f>IF( $F63=0,0,((($F63/$E$62)*'PLAN DE ADQUISICIONES'!T$30)*($G63/$F63)))</f>
        <v>0</v>
      </c>
      <c r="X63" s="420">
        <f>IF( $F63=0,0,((($F63/$E$62)*'PLAN DE ADQUISICIONES'!U$30)*($G63/$F63)))</f>
        <v>0</v>
      </c>
      <c r="Y63" s="420">
        <f>IF( $F63=0,0,((($F63/$E$62)*'PLAN DE ADQUISICIONES'!V$30)*($G63/$F63)))</f>
        <v>0</v>
      </c>
      <c r="Z63" s="420">
        <f>IF( $F63=0,0,((($F63/$E$62)*'PLAN DE ADQUISICIONES'!W$30)*($G63/$F63)))</f>
        <v>0</v>
      </c>
      <c r="AA63" s="420">
        <f>IF( $F63=0,0,((($F63/$E$62)*'PLAN DE ADQUISICIONES'!X$30)*($G63/$F63)))</f>
        <v>0</v>
      </c>
      <c r="AB63" s="420">
        <f>IF( $F63=0,0,((($F63/$E$62)*'PLAN DE ADQUISICIONES'!Y$30)*($G63/$F63)))</f>
        <v>0</v>
      </c>
      <c r="AC63" s="420">
        <f>IF( $F63=0,0,((($F63/$E$62)*'PLAN DE ADQUISICIONES'!Z$30)*($G63/$F63)))</f>
        <v>0</v>
      </c>
      <c r="AD63" s="420">
        <f>IF( $F63=0,0,((($F63/$E$62)*'PLAN DE ADQUISICIONES'!AA$30)*($G63/$F63)))</f>
        <v>0</v>
      </c>
      <c r="AE63" s="420">
        <f>IF( $F63=0,0,((($F63/$E$62)*'PLAN DE ADQUISICIONES'!AB$30)*($G63/$F63)))</f>
        <v>0</v>
      </c>
      <c r="AF63" s="420">
        <f>IF( $F63=0,0,((($F63/$E$62)*'PLAN DE ADQUISICIONES'!AC$30)*($G63/$F63)))</f>
        <v>0</v>
      </c>
      <c r="AG63" s="423">
        <f>U63+V63+W63+X63+Y63+Z63+AA63+AB63+AC63+AD63+AE63+AF63</f>
        <v>0</v>
      </c>
      <c r="AH63" s="424">
        <f>IF( $F63=0,0,((($F63/$E$62)*'PLAN DE ADQUISICIONES'!AD$30)*($G63/$F63)))</f>
        <v>0</v>
      </c>
      <c r="AI63" s="420">
        <f>IF( $F63=0,0,((($F63/$E$62)*'PLAN DE ADQUISICIONES'!AE$30)*($G63/$F63)))</f>
        <v>0</v>
      </c>
      <c r="AJ63" s="420">
        <f>IF( $F63=0,0,((($F63/$E$62)*'PLAN DE ADQUISICIONES'!AF$30)*($G63/$F63)))</f>
        <v>0</v>
      </c>
      <c r="AK63" s="420">
        <f>IF( $F63=0,0,((($F63/$E$62)*'PLAN DE ADQUISICIONES'!AG$30)*($G63/$F63)))</f>
        <v>0</v>
      </c>
      <c r="AL63" s="420">
        <f>IF( $F63=0,0,((($F63/$E$62)*'PLAN DE ADQUISICIONES'!AH$30)*($G63/$F63)))</f>
        <v>0</v>
      </c>
      <c r="AM63" s="420">
        <f>IF( $F63=0,0,((($F63/$E$62)*'PLAN DE ADQUISICIONES'!AI$30)*($G63/$F63)))</f>
        <v>0</v>
      </c>
      <c r="AN63" s="420">
        <f>IF( $F63=0,0,((($F63/$E$62)*'PLAN DE ADQUISICIONES'!AJ$30)*($G63/$F63)))</f>
        <v>0</v>
      </c>
      <c r="AO63" s="420">
        <f>IF( $F63=0,0,((($F63/$E$62)*'PLAN DE ADQUISICIONES'!AK$30)*($G63/$F63)))</f>
        <v>0</v>
      </c>
      <c r="AP63" s="420">
        <f>IF( $F63=0,0,((($F63/$E$62)*'PLAN DE ADQUISICIONES'!AL$30)*($G63/$F63)))</f>
        <v>0</v>
      </c>
      <c r="AQ63" s="420">
        <f>IF( $F63=0,0,((($F63/$E$62)*'PLAN DE ADQUISICIONES'!AM$30)*($G63/$F63)))</f>
        <v>0</v>
      </c>
      <c r="AR63" s="420">
        <f>IF( $F63=0,0,((($F63/$E$62)*'PLAN DE ADQUISICIONES'!AN$30)*($G63/$F63)))</f>
        <v>0</v>
      </c>
      <c r="AS63" s="420">
        <f>IF( $F63=0,0,((($F63/$E$62)*'PLAN DE ADQUISICIONES'!AO$30)*($G63/$F63)))</f>
        <v>0</v>
      </c>
      <c r="AT63" s="423">
        <f>AH63+AI63+AJ63+AK63+AL63+AM63+AN63+AO63+AP63+AQ63+AR63+AS63</f>
        <v>0</v>
      </c>
      <c r="AU63" s="426">
        <f>AS63+AR63+AQ63+AP63+AO63+AN63+AM63+AL63+AK63+AJ63+AI63+AH63+AF63+AE63+AD63+AC63+AB63+AA63+Z63+Y63+X63+W63+V63+U63+S63+R63+Q63+P63+O63+N63+M63+L63+K63+J63+I63+H63</f>
        <v>0</v>
      </c>
      <c r="AV63" s="392">
        <f t="shared" si="1"/>
        <v>0</v>
      </c>
    </row>
    <row r="64" spans="2:48" s="394" customFormat="1" ht="12.75" customHeight="1" x14ac:dyDescent="0.15">
      <c r="B64" s="416" t="str">
        <f>+'FORMATO COSTEO C1'!C$280</f>
        <v>1.2.4.2</v>
      </c>
      <c r="C64" s="417" t="str">
        <f>+'FORMATO COSTEO C1'!B$280</f>
        <v>Categoría de gasto</v>
      </c>
      <c r="D64" s="513"/>
      <c r="E64" s="429"/>
      <c r="F64" s="420">
        <f>+'FORMATO COSTEO C1'!G280</f>
        <v>0</v>
      </c>
      <c r="G64" s="421">
        <f>+'FORMATO COSTEO C1'!R280</f>
        <v>0</v>
      </c>
      <c r="H64" s="425">
        <f>IF( $F64=0,0,((($F64/$E$62)*'PLAN DE ADQUISICIONES'!F$30)*($G64/$F64)))</f>
        <v>0</v>
      </c>
      <c r="I64" s="420">
        <f>IF( $F64=0,0,((($F64/$E$62)*'PLAN DE ADQUISICIONES'!G$30)*($G64/$F64)))</f>
        <v>0</v>
      </c>
      <c r="J64" s="420">
        <f>IF( $F64=0,0,((($F64/$E$62)*'PLAN DE ADQUISICIONES'!H$30)*($G64/$F64)))</f>
        <v>0</v>
      </c>
      <c r="K64" s="420">
        <f>IF( $F64=0,0,((($F64/$E$62)*'PLAN DE ADQUISICIONES'!I$30)*($G64/$F64)))</f>
        <v>0</v>
      </c>
      <c r="L64" s="420">
        <f>IF( $F64=0,0,((($F64/$E$62)*'PLAN DE ADQUISICIONES'!J$30)*($G64/$F64)))</f>
        <v>0</v>
      </c>
      <c r="M64" s="420">
        <f>IF( $F64=0,0,((($F64/$E$62)*'PLAN DE ADQUISICIONES'!K$30)*($G64/$F64)))</f>
        <v>0</v>
      </c>
      <c r="N64" s="420">
        <f>IF( $F64=0,0,((($F64/$E$62)*'PLAN DE ADQUISICIONES'!L$30)*($G64/$F64)))</f>
        <v>0</v>
      </c>
      <c r="O64" s="420">
        <f>IF( $F64=0,0,((($F64/$E$62)*'PLAN DE ADQUISICIONES'!M$30)*($G64/$F64)))</f>
        <v>0</v>
      </c>
      <c r="P64" s="420">
        <f>IF( $F64=0,0,((($F64/$E$62)*'PLAN DE ADQUISICIONES'!N$30)*($G64/$F64)))</f>
        <v>0</v>
      </c>
      <c r="Q64" s="420">
        <f>IF( $F64=0,0,((($F64/$E$62)*'PLAN DE ADQUISICIONES'!O$30)*($G64/$F64)))</f>
        <v>0</v>
      </c>
      <c r="R64" s="420">
        <f>IF( $F64=0,0,((($F64/$E$62)*'PLAN DE ADQUISICIONES'!P$30)*($G64/$F64)))</f>
        <v>0</v>
      </c>
      <c r="S64" s="420">
        <f>IF( $F64=0,0,((($F64/$E$62)*'PLAN DE ADQUISICIONES'!Q$30)*($G64/$F64)))</f>
        <v>0</v>
      </c>
      <c r="T64" s="423">
        <f>H64+I64+J64+K64+L64+M64+N64+O64+P64+Q64+R64+S64</f>
        <v>0</v>
      </c>
      <c r="U64" s="425">
        <f>IF( $F64=0,0,((($F64/$E$62)*'PLAN DE ADQUISICIONES'!R$2874)*($G64/$F64)))</f>
        <v>0</v>
      </c>
      <c r="V64" s="420">
        <f>IF( $F64=0,0,((($F64/$E$62)*'PLAN DE ADQUISICIONES'!S$2874)*($G64/$F64)))</f>
        <v>0</v>
      </c>
      <c r="W64" s="420">
        <f>IF( $F64=0,0,((($F64/$E$62)*'PLAN DE ADQUISICIONES'!T$2874)*($G64/$F64)))</f>
        <v>0</v>
      </c>
      <c r="X64" s="420">
        <f>IF( $F64=0,0,((($F64/$E$62)*'PLAN DE ADQUISICIONES'!U$2874)*($G64/$F64)))</f>
        <v>0</v>
      </c>
      <c r="Y64" s="420">
        <f>IF( $F64=0,0,((($F64/$E$62)*'PLAN DE ADQUISICIONES'!V$2874)*($G64/$F64)))</f>
        <v>0</v>
      </c>
      <c r="Z64" s="420">
        <f>IF( $F64=0,0,((($F64/$E$62)*'PLAN DE ADQUISICIONES'!W$2874)*($G64/$F64)))</f>
        <v>0</v>
      </c>
      <c r="AA64" s="420">
        <f>IF( $F64=0,0,((($F64/$E$62)*'PLAN DE ADQUISICIONES'!X$2874)*($G64/$F64)))</f>
        <v>0</v>
      </c>
      <c r="AB64" s="420">
        <f>IF( $F64=0,0,((($F64/$E$62)*'PLAN DE ADQUISICIONES'!Y$2874)*($G64/$F64)))</f>
        <v>0</v>
      </c>
      <c r="AC64" s="420">
        <f>IF( $F64=0,0,((($F64/$E$62)*'PLAN DE ADQUISICIONES'!Z$2874)*($G64/$F64)))</f>
        <v>0</v>
      </c>
      <c r="AD64" s="420">
        <f>IF( $F64=0,0,((($F64/$E$62)*'PLAN DE ADQUISICIONES'!AA$2874)*($G64/$F64)))</f>
        <v>0</v>
      </c>
      <c r="AE64" s="420">
        <f>IF( $F64=0,0,((($F64/$E$62)*'PLAN DE ADQUISICIONES'!AB$2874)*($G64/$F64)))</f>
        <v>0</v>
      </c>
      <c r="AF64" s="420">
        <f>IF( $F64=0,0,((($F64/$E$62)*'PLAN DE ADQUISICIONES'!AC$2874)*($G64/$F64)))</f>
        <v>0</v>
      </c>
      <c r="AG64" s="423">
        <f>U64+V64+W64+X64+Y64+Z64+AA64+AB64+AC64+AD64+AE64+AF64</f>
        <v>0</v>
      </c>
      <c r="AH64" s="424">
        <f>IF( $F64=0,0,((($F64/$E$62)*'PLAN DE ADQUISICIONES'!AD$30)*($G64/$F64)))</f>
        <v>0</v>
      </c>
      <c r="AI64" s="420">
        <f>IF( $F64=0,0,((($F64/$E$62)*'PLAN DE ADQUISICIONES'!AE$30)*($G64/$F64)))</f>
        <v>0</v>
      </c>
      <c r="AJ64" s="420">
        <f>IF( $F64=0,0,((($F64/$E$62)*'PLAN DE ADQUISICIONES'!AF$30)*($G64/$F64)))</f>
        <v>0</v>
      </c>
      <c r="AK64" s="420">
        <f>IF( $F64=0,0,((($F64/$E$62)*'PLAN DE ADQUISICIONES'!AG$30)*($G64/$F64)))</f>
        <v>0</v>
      </c>
      <c r="AL64" s="420">
        <f>IF( $F64=0,0,((($F64/$E$62)*'PLAN DE ADQUISICIONES'!AH$30)*($G64/$F64)))</f>
        <v>0</v>
      </c>
      <c r="AM64" s="420">
        <f>IF( $F64=0,0,((($F64/$E$62)*'PLAN DE ADQUISICIONES'!AI$30)*($G64/$F64)))</f>
        <v>0</v>
      </c>
      <c r="AN64" s="420">
        <f>IF( $F64=0,0,((($F64/$E$62)*'PLAN DE ADQUISICIONES'!AJ$30)*($G64/$F64)))</f>
        <v>0</v>
      </c>
      <c r="AO64" s="420">
        <f>IF( $F64=0,0,((($F64/$E$62)*'PLAN DE ADQUISICIONES'!AK$30)*($G64/$F64)))</f>
        <v>0</v>
      </c>
      <c r="AP64" s="420">
        <f>IF( $F64=0,0,((($F64/$E$62)*'PLAN DE ADQUISICIONES'!AL$30)*($G64/$F64)))</f>
        <v>0</v>
      </c>
      <c r="AQ64" s="420">
        <f>IF( $F64=0,0,((($F64/$E$62)*'PLAN DE ADQUISICIONES'!AM$30)*($G64/$F64)))</f>
        <v>0</v>
      </c>
      <c r="AR64" s="420">
        <f>IF( $F64=0,0,((($F64/$E$62)*'PLAN DE ADQUISICIONES'!AN$30)*($G64/$F64)))</f>
        <v>0</v>
      </c>
      <c r="AS64" s="420">
        <f>IF( $F64=0,0,((($F64/$E$62)*'PLAN DE ADQUISICIONES'!AO$30)*($G64/$F64)))</f>
        <v>0</v>
      </c>
      <c r="AT64" s="423">
        <f>AH64+AI64+AJ64+AK64+AL64+AM64+AN64+AO64+AP64+AQ64+AR64+AS64</f>
        <v>0</v>
      </c>
      <c r="AU64" s="426">
        <f>AS64+AR64+AQ64+AP64+AO64+AN64+AM64+AL64+AK64+AJ64+AI64+AH64+AF64+AE64+AD64+AC64+AB64+AA64+Z64+Y64+X64+W64+V64+U64+S64+R64+Q64+P64+O64+N64+M64+L64+K64+J64+I64+H64</f>
        <v>0</v>
      </c>
      <c r="AV64" s="392">
        <f t="shared" si="1"/>
        <v>0</v>
      </c>
    </row>
    <row r="65" spans="2:48" s="394" customFormat="1" ht="12.75" customHeight="1" x14ac:dyDescent="0.15">
      <c r="B65" s="416" t="str">
        <f>+'FORMATO COSTEO C1'!C$286</f>
        <v>1.2.4.3</v>
      </c>
      <c r="C65" s="417" t="str">
        <f>+'FORMATO COSTEO C1'!B$286</f>
        <v>Categoría de gasto</v>
      </c>
      <c r="D65" s="513"/>
      <c r="E65" s="429"/>
      <c r="F65" s="420">
        <f>+'FORMATO COSTEO C1'!G286</f>
        <v>0</v>
      </c>
      <c r="G65" s="421">
        <f>+'FORMATO COSTEO C1'!R286</f>
        <v>0</v>
      </c>
      <c r="H65" s="425">
        <f>IF( $F65=0,0,((($F65/$E$62)*'PLAN DE ADQUISICIONES'!F$30)*($G65/$F65)))</f>
        <v>0</v>
      </c>
      <c r="I65" s="420">
        <f>IF( $F65=0,0,((($F65/$E$62)*'PLAN DE ADQUISICIONES'!G$30)*($G65/$F65)))</f>
        <v>0</v>
      </c>
      <c r="J65" s="420">
        <f>IF( $F65=0,0,((($F65/$E$62)*'PLAN DE ADQUISICIONES'!H$30)*($G65/$F65)))</f>
        <v>0</v>
      </c>
      <c r="K65" s="420">
        <f>IF( $F65=0,0,((($F65/$E$62)*'PLAN DE ADQUISICIONES'!I$30)*($G65/$F65)))</f>
        <v>0</v>
      </c>
      <c r="L65" s="420">
        <f>IF( $F65=0,0,((($F65/$E$62)*'PLAN DE ADQUISICIONES'!J$30)*($G65/$F65)))</f>
        <v>0</v>
      </c>
      <c r="M65" s="420">
        <f>IF( $F65=0,0,((($F65/$E$62)*'PLAN DE ADQUISICIONES'!K$30)*($G65/$F65)))</f>
        <v>0</v>
      </c>
      <c r="N65" s="420">
        <f>IF( $F65=0,0,((($F65/$E$62)*'PLAN DE ADQUISICIONES'!L$30)*($G65/$F65)))</f>
        <v>0</v>
      </c>
      <c r="O65" s="420">
        <f>IF( $F65=0,0,((($F65/$E$62)*'PLAN DE ADQUISICIONES'!M$30)*($G65/$F65)))</f>
        <v>0</v>
      </c>
      <c r="P65" s="420">
        <f>IF( $F65=0,0,((($F65/$E$62)*'PLAN DE ADQUISICIONES'!N$30)*($G65/$F65)))</f>
        <v>0</v>
      </c>
      <c r="Q65" s="420">
        <f>IF( $F65=0,0,((($F65/$E$62)*'PLAN DE ADQUISICIONES'!O$30)*($G65/$F65)))</f>
        <v>0</v>
      </c>
      <c r="R65" s="420">
        <f>IF( $F65=0,0,((($F65/$E$62)*'PLAN DE ADQUISICIONES'!P$30)*($G65/$F65)))</f>
        <v>0</v>
      </c>
      <c r="S65" s="420">
        <f>IF( $F65=0,0,((($F65/$E$62)*'PLAN DE ADQUISICIONES'!Q$30)*($G65/$F65)))</f>
        <v>0</v>
      </c>
      <c r="T65" s="423">
        <f>H65+I65+J65+K65+L65+M65+N65+O65+P65+Q65+R65+S65</f>
        <v>0</v>
      </c>
      <c r="U65" s="425">
        <f>IF( $F65=0,0,((($F65/$E$62)*'PLAN DE ADQUISICIONES'!R$30)*($G65/$F65)))</f>
        <v>0</v>
      </c>
      <c r="V65" s="420">
        <f>IF( $F65=0,0,((($F65/$E$62)*'PLAN DE ADQUISICIONES'!S$30)*($G65/$F65)))</f>
        <v>0</v>
      </c>
      <c r="W65" s="420">
        <f>IF( $F65=0,0,((($F65/$E$62)*'PLAN DE ADQUISICIONES'!T$30)*($G65/$F65)))</f>
        <v>0</v>
      </c>
      <c r="X65" s="420">
        <f>IF( $F65=0,0,((($F65/$E$62)*'PLAN DE ADQUISICIONES'!U$30)*($G65/$F65)))</f>
        <v>0</v>
      </c>
      <c r="Y65" s="420">
        <f>IF( $F65=0,0,((($F65/$E$62)*'PLAN DE ADQUISICIONES'!V$30)*($G65/$F65)))</f>
        <v>0</v>
      </c>
      <c r="Z65" s="420">
        <f>IF( $F65=0,0,((($F65/$E$62)*'PLAN DE ADQUISICIONES'!W$30)*($G65/$F65)))</f>
        <v>0</v>
      </c>
      <c r="AA65" s="420">
        <f>IF( $F65=0,0,((($F65/$E$62)*'PLAN DE ADQUISICIONES'!X$30)*($G65/$F65)))</f>
        <v>0</v>
      </c>
      <c r="AB65" s="420">
        <f>IF( $F65=0,0,((($F65/$E$62)*'PLAN DE ADQUISICIONES'!Y$30)*($G65/$F65)))</f>
        <v>0</v>
      </c>
      <c r="AC65" s="420">
        <f>IF( $F65=0,0,((($F65/$E$62)*'PLAN DE ADQUISICIONES'!Z$30)*($G65/$F65)))</f>
        <v>0</v>
      </c>
      <c r="AD65" s="420">
        <f>IF( $F65=0,0,((($F65/$E$62)*'PLAN DE ADQUISICIONES'!AA$30)*($G65/$F65)))</f>
        <v>0</v>
      </c>
      <c r="AE65" s="420">
        <f>IF( $F65=0,0,((($F65/$E$62)*'PLAN DE ADQUISICIONES'!AB$30)*($G65/$F65)))</f>
        <v>0</v>
      </c>
      <c r="AF65" s="420">
        <f>IF( $F65=0,0,((($F65/$E$62)*'PLAN DE ADQUISICIONES'!AC$30)*($G65/$F65)))</f>
        <v>0</v>
      </c>
      <c r="AG65" s="423">
        <f>U65+V65+W65+X65+Y65+Z65+AA65+AB65+AC65+AD65+AE65+AF65</f>
        <v>0</v>
      </c>
      <c r="AH65" s="424">
        <f>IF( $F65=0,0,((($F65/$E$62)*'PLAN DE ADQUISICIONES'!AD$30)*($G65/$F65)))</f>
        <v>0</v>
      </c>
      <c r="AI65" s="420">
        <f>IF( $F65=0,0,((($F65/$E$62)*'PLAN DE ADQUISICIONES'!AE$30)*($G65/$F65)))</f>
        <v>0</v>
      </c>
      <c r="AJ65" s="420">
        <f>IF( $F65=0,0,((($F65/$E$62)*'PLAN DE ADQUISICIONES'!AF$30)*($G65/$F65)))</f>
        <v>0</v>
      </c>
      <c r="AK65" s="420">
        <f>IF( $F65=0,0,((($F65/$E$62)*'PLAN DE ADQUISICIONES'!AG$30)*($G65/$F65)))</f>
        <v>0</v>
      </c>
      <c r="AL65" s="420">
        <f>IF( $F65=0,0,((($F65/$E$62)*'PLAN DE ADQUISICIONES'!AH$30)*($G65/$F65)))</f>
        <v>0</v>
      </c>
      <c r="AM65" s="420">
        <f>IF( $F65=0,0,((($F65/$E$62)*'PLAN DE ADQUISICIONES'!AI$30)*($G65/$F65)))</f>
        <v>0</v>
      </c>
      <c r="AN65" s="420">
        <f>IF( $F65=0,0,((($F65/$E$62)*'PLAN DE ADQUISICIONES'!AJ$30)*($G65/$F65)))</f>
        <v>0</v>
      </c>
      <c r="AO65" s="420">
        <f>IF( $F65=0,0,((($F65/$E$62)*'PLAN DE ADQUISICIONES'!AK$30)*($G65/$F65)))</f>
        <v>0</v>
      </c>
      <c r="AP65" s="420">
        <f>IF( $F65=0,0,((($F65/$E$62)*'PLAN DE ADQUISICIONES'!AL$30)*($G65/$F65)))</f>
        <v>0</v>
      </c>
      <c r="AQ65" s="420">
        <f>IF( $F65=0,0,((($F65/$E$62)*'PLAN DE ADQUISICIONES'!AM$30)*($G65/$F65)))</f>
        <v>0</v>
      </c>
      <c r="AR65" s="420">
        <f>IF( $F65=0,0,((($F65/$E$62)*'PLAN DE ADQUISICIONES'!AN$30)*($G65/$F65)))</f>
        <v>0</v>
      </c>
      <c r="AS65" s="420">
        <f>IF( $F65=0,0,((($F65/$E$62)*'PLAN DE ADQUISICIONES'!AO$30)*($G65/$F65)))</f>
        <v>0</v>
      </c>
      <c r="AT65" s="423">
        <f>AH65+AI65+AJ65+AK65+AL65+AM65+AN65+AO65+AP65+AQ65+AR65+AS65</f>
        <v>0</v>
      </c>
      <c r="AU65" s="426">
        <f>AS65+AR65+AQ65+AP65+AO65+AN65+AM65+AL65+AK65+AJ65+AI65+AH65+AF65+AE65+AD65+AC65+AB65+AA65+Z65+Y65+X65+W65+V65+U65+S65+R65+Q65+P65+O65+N65+M65+L65+K65+J65+I65+H65</f>
        <v>0</v>
      </c>
      <c r="AV65" s="392">
        <f t="shared" si="1"/>
        <v>0</v>
      </c>
    </row>
    <row r="66" spans="2:48" s="394" customFormat="1" ht="12.75" customHeight="1" x14ac:dyDescent="0.15">
      <c r="B66" s="416" t="str">
        <f>+'FORMATO COSTEO C1'!C$292</f>
        <v>1.2.4.4</v>
      </c>
      <c r="C66" s="417" t="str">
        <f>+'FORMATO COSTEO C1'!B$292</f>
        <v>Categoría de gasto</v>
      </c>
      <c r="D66" s="513"/>
      <c r="E66" s="429"/>
      <c r="F66" s="420">
        <f>+'FORMATO COSTEO C1'!G292</f>
        <v>0</v>
      </c>
      <c r="G66" s="421">
        <f>+'FORMATO COSTEO C1'!R292</f>
        <v>0</v>
      </c>
      <c r="H66" s="425">
        <f>IF( $F66=0,0,((($F66/$E$62)*'PLAN DE ADQUISICIONES'!F$30)*($G66/$F66)))</f>
        <v>0</v>
      </c>
      <c r="I66" s="420">
        <f>IF( $F66=0,0,((($F66/$E$62)*'PLAN DE ADQUISICIONES'!G$30)*($G66/$F66)))</f>
        <v>0</v>
      </c>
      <c r="J66" s="420">
        <f>IF( $F66=0,0,((($F66/$E$62)*'PLAN DE ADQUISICIONES'!H$30)*($G66/$F66)))</f>
        <v>0</v>
      </c>
      <c r="K66" s="420">
        <f>IF( $F66=0,0,((($F66/$E$62)*'PLAN DE ADQUISICIONES'!I$30)*($G66/$F66)))</f>
        <v>0</v>
      </c>
      <c r="L66" s="420">
        <f>IF( $F66=0,0,((($F66/$E$62)*'PLAN DE ADQUISICIONES'!J$30)*($G66/$F66)))</f>
        <v>0</v>
      </c>
      <c r="M66" s="420">
        <f>IF( $F66=0,0,((($F66/$E$62)*'PLAN DE ADQUISICIONES'!K$30)*($G66/$F66)))</f>
        <v>0</v>
      </c>
      <c r="N66" s="420">
        <f>IF( $F66=0,0,((($F66/$E$62)*'PLAN DE ADQUISICIONES'!L$30)*($G66/$F66)))</f>
        <v>0</v>
      </c>
      <c r="O66" s="420">
        <f>IF( $F66=0,0,((($F66/$E$62)*'PLAN DE ADQUISICIONES'!M$30)*($G66/$F66)))</f>
        <v>0</v>
      </c>
      <c r="P66" s="420">
        <f>IF( $F66=0,0,((($F66/$E$62)*'PLAN DE ADQUISICIONES'!N$30)*($G66/$F66)))</f>
        <v>0</v>
      </c>
      <c r="Q66" s="420">
        <f>IF( $F66=0,0,((($F66/$E$62)*'PLAN DE ADQUISICIONES'!O$30)*($G66/$F66)))</f>
        <v>0</v>
      </c>
      <c r="R66" s="420">
        <f>IF( $F66=0,0,((($F66/$E$62)*'PLAN DE ADQUISICIONES'!P$30)*($G66/$F66)))</f>
        <v>0</v>
      </c>
      <c r="S66" s="420">
        <f>IF( $F66=0,0,((($F66/$E$62)*'PLAN DE ADQUISICIONES'!Q$30)*($G66/$F66)))</f>
        <v>0</v>
      </c>
      <c r="T66" s="423">
        <f>H66+I66+J66+K66+L66+M66+N66+O66+P66+Q66+R66+S66</f>
        <v>0</v>
      </c>
      <c r="U66" s="425">
        <f>IF( $F66=0,0,((($F66/$E$62)*'PLAN DE ADQUISICIONES'!R$30)*($G66/$F66)))</f>
        <v>0</v>
      </c>
      <c r="V66" s="420">
        <f>IF( $F66=0,0,((($F66/$E$62)*'PLAN DE ADQUISICIONES'!S$30)*($G66/$F66)))</f>
        <v>0</v>
      </c>
      <c r="W66" s="420">
        <f>IF( $F66=0,0,((($F66/$E$62)*'PLAN DE ADQUISICIONES'!T$30)*($G66/$F66)))</f>
        <v>0</v>
      </c>
      <c r="X66" s="420">
        <f>IF( $F66=0,0,((($F66/$E$62)*'PLAN DE ADQUISICIONES'!U$30)*($G66/$F66)))</f>
        <v>0</v>
      </c>
      <c r="Y66" s="420">
        <f>IF( $F66=0,0,((($F66/$E$62)*'PLAN DE ADQUISICIONES'!V$30)*($G66/$F66)))</f>
        <v>0</v>
      </c>
      <c r="Z66" s="420">
        <f>IF( $F66=0,0,((($F66/$E$62)*'PLAN DE ADQUISICIONES'!W$30)*($G66/$F66)))</f>
        <v>0</v>
      </c>
      <c r="AA66" s="420">
        <f>IF( $F66=0,0,((($F66/$E$62)*'PLAN DE ADQUISICIONES'!X$30)*($G66/$F66)))</f>
        <v>0</v>
      </c>
      <c r="AB66" s="420">
        <f>IF( $F66=0,0,((($F66/$E$62)*'PLAN DE ADQUISICIONES'!Y$30)*($G66/$F66)))</f>
        <v>0</v>
      </c>
      <c r="AC66" s="420">
        <f>IF( $F66=0,0,((($F66/$E$62)*'PLAN DE ADQUISICIONES'!Z$30)*($G66/$F66)))</f>
        <v>0</v>
      </c>
      <c r="AD66" s="420">
        <f>IF( $F66=0,0,((($F66/$E$62)*'PLAN DE ADQUISICIONES'!AA$30)*($G66/$F66)))</f>
        <v>0</v>
      </c>
      <c r="AE66" s="420">
        <f>IF( $F66=0,0,((($F66/$E$62)*'PLAN DE ADQUISICIONES'!AB$30)*($G66/$F66)))</f>
        <v>0</v>
      </c>
      <c r="AF66" s="420">
        <f>IF( $F66=0,0,((($F66/$E$62)*'PLAN DE ADQUISICIONES'!AC$30)*($G66/$F66)))</f>
        <v>0</v>
      </c>
      <c r="AG66" s="423">
        <f>U66+V66+W66+X66+Y66+Z66+AA66+AB66+AC66+AD66+AE66+AF66</f>
        <v>0</v>
      </c>
      <c r="AH66" s="424">
        <f>IF( $F66=0,0,((($F66/$E$62)*'PLAN DE ADQUISICIONES'!AD$30)*($G66/$F66)))</f>
        <v>0</v>
      </c>
      <c r="AI66" s="420">
        <f>IF( $F66=0,0,((($F66/$E$62)*'PLAN DE ADQUISICIONES'!AE$30)*($G66/$F66)))</f>
        <v>0</v>
      </c>
      <c r="AJ66" s="420">
        <f>IF( $F66=0,0,((($F66/$E$62)*'PLAN DE ADQUISICIONES'!AF$30)*($G66/$F66)))</f>
        <v>0</v>
      </c>
      <c r="AK66" s="420">
        <f>IF( $F66=0,0,((($F66/$E$62)*'PLAN DE ADQUISICIONES'!AG$30)*($G66/$F66)))</f>
        <v>0</v>
      </c>
      <c r="AL66" s="420">
        <f>IF( $F66=0,0,((($F66/$E$62)*'PLAN DE ADQUISICIONES'!AH$30)*($G66/$F66)))</f>
        <v>0</v>
      </c>
      <c r="AM66" s="420">
        <f>IF( $F66=0,0,((($F66/$E$62)*'PLAN DE ADQUISICIONES'!AI$30)*($G66/$F66)))</f>
        <v>0</v>
      </c>
      <c r="AN66" s="420">
        <f>IF( $F66=0,0,((($F66/$E$62)*'PLAN DE ADQUISICIONES'!AJ$30)*($G66/$F66)))</f>
        <v>0</v>
      </c>
      <c r="AO66" s="420">
        <f>IF( $F66=0,0,((($F66/$E$62)*'PLAN DE ADQUISICIONES'!AK$30)*($G66/$F66)))</f>
        <v>0</v>
      </c>
      <c r="AP66" s="420">
        <f>IF( $F66=0,0,((($F66/$E$62)*'PLAN DE ADQUISICIONES'!AL$30)*($G66/$F66)))</f>
        <v>0</v>
      </c>
      <c r="AQ66" s="420">
        <f>IF( $F66=0,0,((($F66/$E$62)*'PLAN DE ADQUISICIONES'!AM$30)*($G66/$F66)))</f>
        <v>0</v>
      </c>
      <c r="AR66" s="420">
        <f>IF( $F66=0,0,((($F66/$E$62)*'PLAN DE ADQUISICIONES'!AN$30)*($G66/$F66)))</f>
        <v>0</v>
      </c>
      <c r="AS66" s="420">
        <f>IF( $F66=0,0,((($F66/$E$62)*'PLAN DE ADQUISICIONES'!AO$30)*($G66/$F66)))</f>
        <v>0</v>
      </c>
      <c r="AT66" s="423">
        <f>AH66+AI66+AJ66+AK66+AL66+AM66+AN66+AO66+AP66+AQ66+AR66+AS66</f>
        <v>0</v>
      </c>
      <c r="AU66" s="426">
        <f>AS66+AR66+AQ66+AP66+AO66+AN66+AM66+AL66+AK66+AJ66+AI66+AH66+AF66+AE66+AD66+AC66+AB66+AA66+Z66+Y66+X66+W66+V66+U66+S66+R66+Q66+P66+O66+N66+M66+L66+K66+J66+I66+H66</f>
        <v>0</v>
      </c>
      <c r="AV66" s="392">
        <f t="shared" si="1"/>
        <v>0</v>
      </c>
    </row>
    <row r="67" spans="2:48" s="394" customFormat="1" ht="12.75" customHeight="1" x14ac:dyDescent="0.15">
      <c r="B67" s="416" t="str">
        <f>+'FORMATO COSTEO C1'!C$298</f>
        <v>1.2.4.5</v>
      </c>
      <c r="C67" s="417" t="str">
        <f>+'FORMATO COSTEO C1'!B$298</f>
        <v>Categoría de gasto</v>
      </c>
      <c r="D67" s="513"/>
      <c r="E67" s="429"/>
      <c r="F67" s="420">
        <f>+'FORMATO COSTEO C1'!G298</f>
        <v>0</v>
      </c>
      <c r="G67" s="421">
        <f>+'FORMATO COSTEO C1'!R298</f>
        <v>0</v>
      </c>
      <c r="H67" s="425">
        <f>IF( $F67=0,0,((($F67/$E$62)*'PLAN DE ADQUISICIONES'!F$30)*($G67/$F67)))</f>
        <v>0</v>
      </c>
      <c r="I67" s="420">
        <f>IF( $F67=0,0,((($F67/$E$62)*'PLAN DE ADQUISICIONES'!G$30)*($G67/$F67)))</f>
        <v>0</v>
      </c>
      <c r="J67" s="420">
        <f>IF( $F67=0,0,((($F67/$E$62)*'PLAN DE ADQUISICIONES'!H$30)*($G67/$F67)))</f>
        <v>0</v>
      </c>
      <c r="K67" s="420">
        <f>IF( $F67=0,0,((($F67/$E$62)*'PLAN DE ADQUISICIONES'!I$30)*($G67/$F67)))</f>
        <v>0</v>
      </c>
      <c r="L67" s="420">
        <f>IF( $F67=0,0,((($F67/$E$62)*'PLAN DE ADQUISICIONES'!J$30)*($G67/$F67)))</f>
        <v>0</v>
      </c>
      <c r="M67" s="420">
        <f>IF( $F67=0,0,((($F67/$E$62)*'PLAN DE ADQUISICIONES'!K$30)*($G67/$F67)))</f>
        <v>0</v>
      </c>
      <c r="N67" s="420">
        <f>IF( $F67=0,0,((($F67/$E$62)*'PLAN DE ADQUISICIONES'!L$30)*($G67/$F67)))</f>
        <v>0</v>
      </c>
      <c r="O67" s="420">
        <f>IF( $F67=0,0,((($F67/$E$62)*'PLAN DE ADQUISICIONES'!M$30)*($G67/$F67)))</f>
        <v>0</v>
      </c>
      <c r="P67" s="420">
        <f>IF( $F67=0,0,((($F67/$E$62)*'PLAN DE ADQUISICIONES'!N$30)*($G67/$F67)))</f>
        <v>0</v>
      </c>
      <c r="Q67" s="420">
        <f>IF( $F67=0,0,((($F67/$E$62)*'PLAN DE ADQUISICIONES'!O$30)*($G67/$F67)))</f>
        <v>0</v>
      </c>
      <c r="R67" s="420">
        <f>IF( $F67=0,0,((($F67/$E$62)*'PLAN DE ADQUISICIONES'!P$30)*($G67/$F67)))</f>
        <v>0</v>
      </c>
      <c r="S67" s="420">
        <f>IF( $F67=0,0,((($F67/$E$62)*'PLAN DE ADQUISICIONES'!Q$30)*($G67/$F67)))</f>
        <v>0</v>
      </c>
      <c r="T67" s="423">
        <f>H67+I67+J67+K67+L67+M67+N67+O67+P67+Q67+R67+S67</f>
        <v>0</v>
      </c>
      <c r="U67" s="425">
        <f>IF( $F67=0,0,((($F67/$E$62)*'PLAN DE ADQUISICIONES'!R$30)*($G67/$F67)))</f>
        <v>0</v>
      </c>
      <c r="V67" s="420">
        <f>IF( $F67=0,0,((($F67/$E$62)*'PLAN DE ADQUISICIONES'!S$30)*($G67/$F67)))</f>
        <v>0</v>
      </c>
      <c r="W67" s="420">
        <f>IF( $F67=0,0,((($F67/$E$62)*'PLAN DE ADQUISICIONES'!T$30)*($G67/$F67)))</f>
        <v>0</v>
      </c>
      <c r="X67" s="420">
        <f>IF( $F67=0,0,((($F67/$E$62)*'PLAN DE ADQUISICIONES'!U$30)*($G67/$F67)))</f>
        <v>0</v>
      </c>
      <c r="Y67" s="420">
        <f>IF( $F67=0,0,((($F67/$E$62)*'PLAN DE ADQUISICIONES'!V$30)*($G67/$F67)))</f>
        <v>0</v>
      </c>
      <c r="Z67" s="420">
        <f>IF( $F67=0,0,((($F67/$E$62)*'PLAN DE ADQUISICIONES'!W$30)*($G67/$F67)))</f>
        <v>0</v>
      </c>
      <c r="AA67" s="420">
        <f>IF( $F67=0,0,((($F67/$E$62)*'PLAN DE ADQUISICIONES'!X$30)*($G67/$F67)))</f>
        <v>0</v>
      </c>
      <c r="AB67" s="420">
        <f>IF( $F67=0,0,((($F67/$E$62)*'PLAN DE ADQUISICIONES'!Y$30)*($G67/$F67)))</f>
        <v>0</v>
      </c>
      <c r="AC67" s="420">
        <f>IF( $F67=0,0,((($F67/$E$62)*'PLAN DE ADQUISICIONES'!Z$30)*($G67/$F67)))</f>
        <v>0</v>
      </c>
      <c r="AD67" s="420">
        <f>IF( $F67=0,0,((($F67/$E$62)*'PLAN DE ADQUISICIONES'!AA$30)*($G67/$F67)))</f>
        <v>0</v>
      </c>
      <c r="AE67" s="420">
        <f>IF( $F67=0,0,((($F67/$E$62)*'PLAN DE ADQUISICIONES'!AB$30)*($G67/$F67)))</f>
        <v>0</v>
      </c>
      <c r="AF67" s="420">
        <f>IF( $F67=0,0,((($F67/$E$62)*'PLAN DE ADQUISICIONES'!AC$30)*($G67/$F67)))</f>
        <v>0</v>
      </c>
      <c r="AG67" s="423">
        <f>U67+V67+W67+X67+Y67+Z67+AA67+AB67+AC67+AD67+AE67+AF67</f>
        <v>0</v>
      </c>
      <c r="AH67" s="424">
        <f>IF( $F67=0,0,((($F67/$E$62)*'PLAN DE ADQUISICIONES'!AD$30)*($G67/$F67)))</f>
        <v>0</v>
      </c>
      <c r="AI67" s="420">
        <f>IF( $F67=0,0,((($F67/$E$62)*'PLAN DE ADQUISICIONES'!AE$30)*($G67/$F67)))</f>
        <v>0</v>
      </c>
      <c r="AJ67" s="420">
        <f>IF( $F67=0,0,((($F67/$E$62)*'PLAN DE ADQUISICIONES'!AF$30)*($G67/$F67)))</f>
        <v>0</v>
      </c>
      <c r="AK67" s="420">
        <f>IF( $F67=0,0,((($F67/$E$62)*'PLAN DE ADQUISICIONES'!AG$30)*($G67/$F67)))</f>
        <v>0</v>
      </c>
      <c r="AL67" s="420">
        <f>IF( $F67=0,0,((($F67/$E$62)*'PLAN DE ADQUISICIONES'!AH$30)*($G67/$F67)))</f>
        <v>0</v>
      </c>
      <c r="AM67" s="420">
        <f>IF( $F67=0,0,((($F67/$E$62)*'PLAN DE ADQUISICIONES'!AI$30)*($G67/$F67)))</f>
        <v>0</v>
      </c>
      <c r="AN67" s="420">
        <f>IF( $F67=0,0,((($F67/$E$62)*'PLAN DE ADQUISICIONES'!AJ$30)*($G67/$F67)))</f>
        <v>0</v>
      </c>
      <c r="AO67" s="420">
        <f>IF( $F67=0,0,((($F67/$E$62)*'PLAN DE ADQUISICIONES'!AK$30)*($G67/$F67)))</f>
        <v>0</v>
      </c>
      <c r="AP67" s="420">
        <f>IF( $F67=0,0,((($F67/$E$62)*'PLAN DE ADQUISICIONES'!AL$30)*($G67/$F67)))</f>
        <v>0</v>
      </c>
      <c r="AQ67" s="420">
        <f>IF( $F67=0,0,((($F67/$E$62)*'PLAN DE ADQUISICIONES'!AM$30)*($G67/$F67)))</f>
        <v>0</v>
      </c>
      <c r="AR67" s="420">
        <f>IF( $F67=0,0,((($F67/$E$62)*'PLAN DE ADQUISICIONES'!AN$30)*($G67/$F67)))</f>
        <v>0</v>
      </c>
      <c r="AS67" s="420">
        <f>IF( $F67=0,0,((($F67/$E$62)*'PLAN DE ADQUISICIONES'!AO$30)*($G67/$F67)))</f>
        <v>0</v>
      </c>
      <c r="AT67" s="423">
        <f>AH67+AI67+AJ67+AK67+AL67+AM67+AN67+AO67+AP67+AQ67+AR67+AS67</f>
        <v>0</v>
      </c>
      <c r="AU67" s="426">
        <f>AS67+AR67+AQ67+AP67+AO67+AN67+AM67+AL67+AK67+AJ67+AI67+AH67+AF67+AE67+AD67+AC67+AB67+AA67+Z67+Y67+X67+W67+V67+U67+S67+R67+Q67+P67+O67+N67+M67+L67+K67+J67+I67+H67</f>
        <v>0</v>
      </c>
      <c r="AV67" s="392">
        <f t="shared" si="1"/>
        <v>0</v>
      </c>
    </row>
    <row r="68" spans="2:48" s="394" customFormat="1" ht="12.75" customHeight="1" x14ac:dyDescent="0.15">
      <c r="B68" s="406" t="str">
        <f>+'FORMATO COSTEO C1'!C$304</f>
        <v>1.2.5</v>
      </c>
      <c r="C68" s="430">
        <f>+'FORMATO COSTEO C1'!B$304</f>
        <v>0</v>
      </c>
      <c r="D68" s="408" t="str">
        <f>+'FORMATO COSTEO C1'!D$304</f>
        <v>Unidad medida</v>
      </c>
      <c r="E68" s="409">
        <f>+'FORMATO COSTEO C1'!E$304</f>
        <v>0</v>
      </c>
      <c r="F68" s="410">
        <f>SUM(F69:F73)</f>
        <v>0</v>
      </c>
      <c r="G68" s="411">
        <f t="shared" ref="G68:AS68" si="20">SUM(G69:G73)</f>
        <v>0</v>
      </c>
      <c r="H68" s="412">
        <f t="shared" si="20"/>
        <v>0</v>
      </c>
      <c r="I68" s="410">
        <f>SUM(I69:I73)</f>
        <v>0</v>
      </c>
      <c r="J68" s="410">
        <f>SUM(J69:J73)</f>
        <v>0</v>
      </c>
      <c r="K68" s="410">
        <f>SUM(K69:K73)</f>
        <v>0</v>
      </c>
      <c r="L68" s="410">
        <f>SUM(L69:L73)</f>
        <v>0</v>
      </c>
      <c r="M68" s="410">
        <f>SUM(M69:M73)</f>
        <v>0</v>
      </c>
      <c r="N68" s="410">
        <f t="shared" si="20"/>
        <v>0</v>
      </c>
      <c r="O68" s="410">
        <f t="shared" si="20"/>
        <v>0</v>
      </c>
      <c r="P68" s="410">
        <f t="shared" si="20"/>
        <v>0</v>
      </c>
      <c r="Q68" s="410">
        <f t="shared" si="20"/>
        <v>0</v>
      </c>
      <c r="R68" s="410">
        <f t="shared" si="20"/>
        <v>0</v>
      </c>
      <c r="S68" s="410">
        <f t="shared" si="20"/>
        <v>0</v>
      </c>
      <c r="T68" s="413">
        <f>SUM(T69:T73)</f>
        <v>0</v>
      </c>
      <c r="U68" s="412">
        <f t="shared" si="20"/>
        <v>0</v>
      </c>
      <c r="V68" s="410">
        <f t="shared" si="20"/>
        <v>0</v>
      </c>
      <c r="W68" s="410">
        <f t="shared" si="20"/>
        <v>0</v>
      </c>
      <c r="X68" s="410">
        <f t="shared" si="20"/>
        <v>0</v>
      </c>
      <c r="Y68" s="410">
        <f t="shared" si="20"/>
        <v>0</v>
      </c>
      <c r="Z68" s="410">
        <f t="shared" si="20"/>
        <v>0</v>
      </c>
      <c r="AA68" s="410">
        <f t="shared" si="20"/>
        <v>0</v>
      </c>
      <c r="AB68" s="410">
        <f t="shared" si="20"/>
        <v>0</v>
      </c>
      <c r="AC68" s="410">
        <f t="shared" si="20"/>
        <v>0</v>
      </c>
      <c r="AD68" s="410">
        <f t="shared" si="20"/>
        <v>0</v>
      </c>
      <c r="AE68" s="410">
        <f t="shared" si="20"/>
        <v>0</v>
      </c>
      <c r="AF68" s="410">
        <f t="shared" si="20"/>
        <v>0</v>
      </c>
      <c r="AG68" s="413">
        <f t="shared" si="20"/>
        <v>0</v>
      </c>
      <c r="AH68" s="414">
        <f t="shared" si="20"/>
        <v>0</v>
      </c>
      <c r="AI68" s="410">
        <f t="shared" si="20"/>
        <v>0</v>
      </c>
      <c r="AJ68" s="410">
        <f t="shared" si="20"/>
        <v>0</v>
      </c>
      <c r="AK68" s="410">
        <f t="shared" si="20"/>
        <v>0</v>
      </c>
      <c r="AL68" s="410">
        <f t="shared" si="20"/>
        <v>0</v>
      </c>
      <c r="AM68" s="410">
        <f t="shared" si="20"/>
        <v>0</v>
      </c>
      <c r="AN68" s="410">
        <f t="shared" si="20"/>
        <v>0</v>
      </c>
      <c r="AO68" s="410">
        <f t="shared" si="20"/>
        <v>0</v>
      </c>
      <c r="AP68" s="410">
        <f t="shared" si="20"/>
        <v>0</v>
      </c>
      <c r="AQ68" s="410">
        <f t="shared" si="20"/>
        <v>0</v>
      </c>
      <c r="AR68" s="410">
        <f t="shared" si="20"/>
        <v>0</v>
      </c>
      <c r="AS68" s="410">
        <f t="shared" si="20"/>
        <v>0</v>
      </c>
      <c r="AT68" s="413">
        <f>SUM(AT69:AT73)</f>
        <v>0</v>
      </c>
      <c r="AU68" s="415">
        <f>SUM(AU69:AU73)</f>
        <v>0</v>
      </c>
      <c r="AV68" s="392">
        <f t="shared" si="1"/>
        <v>0</v>
      </c>
    </row>
    <row r="69" spans="2:48" s="394" customFormat="1" ht="12.75" customHeight="1" x14ac:dyDescent="0.15">
      <c r="B69" s="416" t="str">
        <f>+'FORMATO COSTEO C1'!C$306</f>
        <v>1.2.5.1</v>
      </c>
      <c r="C69" s="417" t="str">
        <f>+'FORMATO COSTEO C1'!B$306</f>
        <v>Categoría de gasto</v>
      </c>
      <c r="D69" s="513"/>
      <c r="E69" s="429"/>
      <c r="F69" s="420">
        <f>+'FORMATO COSTEO C1'!G306</f>
        <v>0</v>
      </c>
      <c r="G69" s="421">
        <f>+'FORMATO COSTEO C1'!R306</f>
        <v>0</v>
      </c>
      <c r="H69" s="422">
        <f>IF( $F69=0,0,((($F69/$E$68)*'PLAN DE ADQUISICIONES'!F$31)*($G69/$F69)))</f>
        <v>0</v>
      </c>
      <c r="I69" s="420">
        <f>IF( $F69=0,0,((($F69/$E$68)*'PLAN DE ADQUISICIONES'!G$31)*($G69/$F69)))</f>
        <v>0</v>
      </c>
      <c r="J69" s="420">
        <f>IF( $F69=0,0,((($F69/$E$68)*'PLAN DE ADQUISICIONES'!H$31)*($G69/$F69)))</f>
        <v>0</v>
      </c>
      <c r="K69" s="420">
        <f>IF( $F69=0,0,((($F69/$E$68)*'PLAN DE ADQUISICIONES'!I$31)*($G69/$F69)))</f>
        <v>0</v>
      </c>
      <c r="L69" s="420">
        <f>IF( $F69=0,0,((($F69/$E$68)*'PLAN DE ADQUISICIONES'!J$31)*($G69/$F69)))</f>
        <v>0</v>
      </c>
      <c r="M69" s="420">
        <f>IF( $F69=0,0,((($F69/$E$68)*'PLAN DE ADQUISICIONES'!K$31)*($G69/$F69)))</f>
        <v>0</v>
      </c>
      <c r="N69" s="420">
        <f>IF( $F69=0,0,((($F69/$E$68)*'PLAN DE ADQUISICIONES'!L$31)*($G69/$F69)))</f>
        <v>0</v>
      </c>
      <c r="O69" s="420">
        <f>IF( $F69=0,0,((($F69/$E$68)*'PLAN DE ADQUISICIONES'!M$31)*($G69/$F69)))</f>
        <v>0</v>
      </c>
      <c r="P69" s="420">
        <f>IF( $F69=0,0,((($F69/$E$68)*'PLAN DE ADQUISICIONES'!N$31)*($G69/$F69)))</f>
        <v>0</v>
      </c>
      <c r="Q69" s="420">
        <f>IF( $F69=0,0,((($F69/$E$68)*'PLAN DE ADQUISICIONES'!O$31)*($G69/$F69)))</f>
        <v>0</v>
      </c>
      <c r="R69" s="420">
        <f>IF( $F69=0,0,((($F69/$E$68)*'PLAN DE ADQUISICIONES'!P$31)*($G69/$F69)))</f>
        <v>0</v>
      </c>
      <c r="S69" s="420">
        <f>IF( $F69=0,0,((($F69/$E$68)*'PLAN DE ADQUISICIONES'!Q$31)*($G69/$F69)))</f>
        <v>0</v>
      </c>
      <c r="T69" s="423">
        <f>H69+I69+J69+K69+L69+M69+N69+O69+P69+Q69+R69+S69</f>
        <v>0</v>
      </c>
      <c r="U69" s="425">
        <f>IF( $F69=0,0,((($F69/$E$68)*'PLAN DE ADQUISICIONES'!R$31)*($G69/$F69)))</f>
        <v>0</v>
      </c>
      <c r="V69" s="420">
        <f>IF( $F69=0,0,((($F69/$E$68)*'PLAN DE ADQUISICIONES'!S$31)*($G69/$F69)))</f>
        <v>0</v>
      </c>
      <c r="W69" s="420">
        <f>IF( $F69=0,0,((($F69/$E$68)*'PLAN DE ADQUISICIONES'!T$31)*($G69/$F69)))</f>
        <v>0</v>
      </c>
      <c r="X69" s="420">
        <f>IF( $F69=0,0,((($F69/$E$68)*'PLAN DE ADQUISICIONES'!U$31)*($G69/$F69)))</f>
        <v>0</v>
      </c>
      <c r="Y69" s="420">
        <f>IF( $F69=0,0,((($F69/$E$68)*'PLAN DE ADQUISICIONES'!V$31)*($G69/$F69)))</f>
        <v>0</v>
      </c>
      <c r="Z69" s="420">
        <f>IF( $F69=0,0,((($F69/$E$68)*'PLAN DE ADQUISICIONES'!W$31)*($G69/$F69)))</f>
        <v>0</v>
      </c>
      <c r="AA69" s="420">
        <f>IF( $F69=0,0,((($F69/$E$68)*'PLAN DE ADQUISICIONES'!X$31)*($G69/$F69)))</f>
        <v>0</v>
      </c>
      <c r="AB69" s="420">
        <f>IF( $F69=0,0,((($F69/$E$68)*'PLAN DE ADQUISICIONES'!Y$31)*($G69/$F69)))</f>
        <v>0</v>
      </c>
      <c r="AC69" s="420">
        <f>IF( $F69=0,0,((($F69/$E$68)*'PLAN DE ADQUISICIONES'!Z$31)*($G69/$F69)))</f>
        <v>0</v>
      </c>
      <c r="AD69" s="420">
        <f>IF( $F69=0,0,((($F69/$E$68)*'PLAN DE ADQUISICIONES'!AA$31)*($G69/$F69)))</f>
        <v>0</v>
      </c>
      <c r="AE69" s="420">
        <f>IF( $F69=0,0,((($F69/$E$68)*'PLAN DE ADQUISICIONES'!AB$31)*($G69/$F69)))</f>
        <v>0</v>
      </c>
      <c r="AF69" s="420">
        <f>IF( $F69=0,0,((($F69/$E$68)*'PLAN DE ADQUISICIONES'!AC$31)*($G69/$F69)))</f>
        <v>0</v>
      </c>
      <c r="AG69" s="423">
        <f>U69+V69+W69+X69+Y69+Z69+AA69+AB69+AC69+AD69+AE69+AF69</f>
        <v>0</v>
      </c>
      <c r="AH69" s="424">
        <f>IF( $F69=0,0,((($F69/$E$68)*'PLAN DE ADQUISICIONES'!AD$31)*($G69/$F69)))</f>
        <v>0</v>
      </c>
      <c r="AI69" s="420">
        <f>IF( $F69=0,0,((($F69/$E$68)*'PLAN DE ADQUISICIONES'!AE$31)*($G69/$F69)))</f>
        <v>0</v>
      </c>
      <c r="AJ69" s="420">
        <f>IF( $F69=0,0,((($F69/$E$68)*'PLAN DE ADQUISICIONES'!AF$31)*($G69/$F69)))</f>
        <v>0</v>
      </c>
      <c r="AK69" s="420">
        <f>IF( $F69=0,0,((($F69/$E$68)*'PLAN DE ADQUISICIONES'!AG$31)*($G69/$F69)))</f>
        <v>0</v>
      </c>
      <c r="AL69" s="420">
        <f>IF( $F69=0,0,((($F69/$E$68)*'PLAN DE ADQUISICIONES'!AH$31)*($G69/$F69)))</f>
        <v>0</v>
      </c>
      <c r="AM69" s="420">
        <f>IF( $F69=0,0,((($F69/$E$68)*'PLAN DE ADQUISICIONES'!AI$31)*($G69/$F69)))</f>
        <v>0</v>
      </c>
      <c r="AN69" s="420">
        <f>IF( $F69=0,0,((($F69/$E$68)*'PLAN DE ADQUISICIONES'!AJ$31)*($G69/$F69)))</f>
        <v>0</v>
      </c>
      <c r="AO69" s="420">
        <f>IF( $F69=0,0,((($F69/$E$68)*'PLAN DE ADQUISICIONES'!AK$31)*($G69/$F69)))</f>
        <v>0</v>
      </c>
      <c r="AP69" s="420">
        <f>IF( $F69=0,0,((($F69/$E$68)*'PLAN DE ADQUISICIONES'!AL$31)*($G69/$F69)))</f>
        <v>0</v>
      </c>
      <c r="AQ69" s="420">
        <f>IF( $F69=0,0,((($F69/$E$68)*'PLAN DE ADQUISICIONES'!AM$31)*($G69/$F69)))</f>
        <v>0</v>
      </c>
      <c r="AR69" s="420">
        <f>IF( $F69=0,0,((($F69/$E$68)*'PLAN DE ADQUISICIONES'!AN$31)*($G69/$F69)))</f>
        <v>0</v>
      </c>
      <c r="AS69" s="420">
        <f>IF( $F69=0,0,((($F69/$E$68)*'PLAN DE ADQUISICIONES'!AO$31)*($G69/$F69)))</f>
        <v>0</v>
      </c>
      <c r="AT69" s="423">
        <f>AH69+AI69+AJ69+AK69+AL69+AM69+AN69+AO69+AP69+AQ69+AR69+AS69</f>
        <v>0</v>
      </c>
      <c r="AU69" s="426">
        <f>AS69+AR69+AQ69+AP69+AO69+AN69+AM69+AL69+AK69+AJ69+AI69+AH69+AF69+AE69+AD69+AC69+AB69+AA69+Z69+Y69+X69+W69+V69+U69+S69+R69+Q69+P69+O69+N69+M69+L69+K69+J69+I69+H69</f>
        <v>0</v>
      </c>
      <c r="AV69" s="392">
        <f t="shared" si="1"/>
        <v>0</v>
      </c>
    </row>
    <row r="70" spans="2:48" s="394" customFormat="1" ht="12.75" customHeight="1" outlineLevel="1" x14ac:dyDescent="0.15">
      <c r="B70" s="416" t="str">
        <f>+'FORMATO COSTEO C1'!C$312</f>
        <v>1.2.5.2</v>
      </c>
      <c r="C70" s="417" t="str">
        <f>+'FORMATO COSTEO C1'!B$312</f>
        <v>Categoría de gasto</v>
      </c>
      <c r="D70" s="513"/>
      <c r="E70" s="429"/>
      <c r="F70" s="420">
        <f>+'FORMATO COSTEO C1'!G312</f>
        <v>0</v>
      </c>
      <c r="G70" s="421">
        <f>+'FORMATO COSTEO C1'!R312</f>
        <v>0</v>
      </c>
      <c r="H70" s="425">
        <f>IF( $F70=0,0,((($F70/$E$68)*'PLAN DE ADQUISICIONES'!F$31)*($G70/$F70)))</f>
        <v>0</v>
      </c>
      <c r="I70" s="420">
        <f>IF( $F70=0,0,((($F70/$E$68)*'PLAN DE ADQUISICIONES'!G$31)*($G70/$F70)))</f>
        <v>0</v>
      </c>
      <c r="J70" s="420">
        <f>IF( $F70=0,0,((($F70/$E$68)*'PLAN DE ADQUISICIONES'!H$31)*($G70/$F70)))</f>
        <v>0</v>
      </c>
      <c r="K70" s="420">
        <f>IF( $F70=0,0,((($F70/$E$68)*'PLAN DE ADQUISICIONES'!I$31)*($G70/$F70)))</f>
        <v>0</v>
      </c>
      <c r="L70" s="420">
        <f>IF( $F70=0,0,((($F70/$E$68)*'PLAN DE ADQUISICIONES'!J$31)*($G70/$F70)))</f>
        <v>0</v>
      </c>
      <c r="M70" s="420">
        <f>IF( $F70=0,0,((($F70/$E$68)*'PLAN DE ADQUISICIONES'!K$31)*($G70/$F70)))</f>
        <v>0</v>
      </c>
      <c r="N70" s="420">
        <f>IF( $F70=0,0,((($F70/$E$68)*'PLAN DE ADQUISICIONES'!L$31)*($G70/$F70)))</f>
        <v>0</v>
      </c>
      <c r="O70" s="420">
        <f>IF( $F70=0,0,((($F70/$E$68)*'PLAN DE ADQUISICIONES'!M$31)*($G70/$F70)))</f>
        <v>0</v>
      </c>
      <c r="P70" s="420">
        <f>IF( $F70=0,0,((($F70/$E$68)*'PLAN DE ADQUISICIONES'!N$31)*($G70/$F70)))</f>
        <v>0</v>
      </c>
      <c r="Q70" s="420">
        <f>IF( $F70=0,0,((($F70/$E$68)*'PLAN DE ADQUISICIONES'!O$31)*($G70/$F70)))</f>
        <v>0</v>
      </c>
      <c r="R70" s="420">
        <f>IF( $F70=0,0,((($F70/$E$68)*'PLAN DE ADQUISICIONES'!P$31)*($G70/$F70)))</f>
        <v>0</v>
      </c>
      <c r="S70" s="420">
        <f>IF( $F70=0,0,((($F70/$E$68)*'PLAN DE ADQUISICIONES'!Q$31)*($G70/$F70)))</f>
        <v>0</v>
      </c>
      <c r="T70" s="423">
        <f>H70+I70+J70+K70+L70+M70+N70+O70+P70+Q70+R70+S70</f>
        <v>0</v>
      </c>
      <c r="U70" s="425">
        <f>IF( $F70=0,0,((($F70/$E$68)*'PLAN DE ADQUISICIONES'!R$31)*($G70/$F70)))</f>
        <v>0</v>
      </c>
      <c r="V70" s="420">
        <f>IF( $F70=0,0,((($F70/$E$68)*'PLAN DE ADQUISICIONES'!S$31)*($G70/$F70)))</f>
        <v>0</v>
      </c>
      <c r="W70" s="420">
        <f>IF( $F70=0,0,((($F70/$E$68)*'PLAN DE ADQUISICIONES'!T$31)*($G70/$F70)))</f>
        <v>0</v>
      </c>
      <c r="X70" s="420">
        <f>IF( $F70=0,0,((($F70/$E$68)*'PLAN DE ADQUISICIONES'!U$31)*($G70/$F70)))</f>
        <v>0</v>
      </c>
      <c r="Y70" s="420">
        <f>IF( $F70=0,0,((($F70/$E$68)*'PLAN DE ADQUISICIONES'!V$31)*($G70/$F70)))</f>
        <v>0</v>
      </c>
      <c r="Z70" s="420">
        <f>IF( $F70=0,0,((($F70/$E$68)*'PLAN DE ADQUISICIONES'!W$31)*($G70/$F70)))</f>
        <v>0</v>
      </c>
      <c r="AA70" s="420">
        <f>IF( $F70=0,0,((($F70/$E$68)*'PLAN DE ADQUISICIONES'!X$31)*($G70/$F70)))</f>
        <v>0</v>
      </c>
      <c r="AB70" s="420">
        <f>IF( $F70=0,0,((($F70/$E$68)*'PLAN DE ADQUISICIONES'!Y$31)*($G70/$F70)))</f>
        <v>0</v>
      </c>
      <c r="AC70" s="420">
        <f>IF( $F70=0,0,((($F70/$E$68)*'PLAN DE ADQUISICIONES'!Z$31)*($G70/$F70)))</f>
        <v>0</v>
      </c>
      <c r="AD70" s="420">
        <f>IF( $F70=0,0,((($F70/$E$68)*'PLAN DE ADQUISICIONES'!AA$31)*($G70/$F70)))</f>
        <v>0</v>
      </c>
      <c r="AE70" s="420">
        <f>IF( $F70=0,0,((($F70/$E$68)*'PLAN DE ADQUISICIONES'!AB$31)*($G70/$F70)))</f>
        <v>0</v>
      </c>
      <c r="AF70" s="420">
        <f>IF( $F70=0,0,((($F70/$E$68)*'PLAN DE ADQUISICIONES'!AC$31)*($G70/$F70)))</f>
        <v>0</v>
      </c>
      <c r="AG70" s="423">
        <f>U70+V70+W70+X70+Y70+Z70+AA70+AB70+AC70+AD70+AE70+AF70</f>
        <v>0</v>
      </c>
      <c r="AH70" s="424">
        <f>IF( $F70=0,0,((($F70/$E$68)*'PLAN DE ADQUISICIONES'!AD$31)*($G70/$F70)))</f>
        <v>0</v>
      </c>
      <c r="AI70" s="420">
        <f>IF( $F70=0,0,((($F70/$E$68)*'PLAN DE ADQUISICIONES'!AE$31)*($G70/$F70)))</f>
        <v>0</v>
      </c>
      <c r="AJ70" s="420">
        <f>IF( $F70=0,0,((($F70/$E$68)*'PLAN DE ADQUISICIONES'!AF$31)*($G70/$F70)))</f>
        <v>0</v>
      </c>
      <c r="AK70" s="420">
        <f>IF( $F70=0,0,((($F70/$E$68)*'PLAN DE ADQUISICIONES'!AG$31)*($G70/$F70)))</f>
        <v>0</v>
      </c>
      <c r="AL70" s="420">
        <f>IF( $F70=0,0,((($F70/$E$68)*'PLAN DE ADQUISICIONES'!AH$31)*($G70/$F70)))</f>
        <v>0</v>
      </c>
      <c r="AM70" s="420">
        <f>IF( $F70=0,0,((($F70/$E$68)*'PLAN DE ADQUISICIONES'!AI$31)*($G70/$F70)))</f>
        <v>0</v>
      </c>
      <c r="AN70" s="420">
        <f>IF( $F70=0,0,((($F70/$E$68)*'PLAN DE ADQUISICIONES'!AJ$31)*($G70/$F70)))</f>
        <v>0</v>
      </c>
      <c r="AO70" s="420">
        <f>IF( $F70=0,0,((($F70/$E$68)*'PLAN DE ADQUISICIONES'!AK$31)*($G70/$F70)))</f>
        <v>0</v>
      </c>
      <c r="AP70" s="420">
        <f>IF( $F70=0,0,((($F70/$E$68)*'PLAN DE ADQUISICIONES'!AL$31)*($G70/$F70)))</f>
        <v>0</v>
      </c>
      <c r="AQ70" s="420">
        <f>IF( $F70=0,0,((($F70/$E$68)*'PLAN DE ADQUISICIONES'!AM$31)*($G70/$F70)))</f>
        <v>0</v>
      </c>
      <c r="AR70" s="420">
        <f>IF( $F70=0,0,((($F70/$E$68)*'PLAN DE ADQUISICIONES'!AN$31)*($G70/$F70)))</f>
        <v>0</v>
      </c>
      <c r="AS70" s="420">
        <f>IF( $F70=0,0,((($F70/$E$68)*'PLAN DE ADQUISICIONES'!AO$31)*($G70/$F70)))</f>
        <v>0</v>
      </c>
      <c r="AT70" s="423">
        <f>AH70+AI70+AJ70+AK70+AL70+AM70+AN70+AO70+AP70+AQ70+AR70+AS70</f>
        <v>0</v>
      </c>
      <c r="AU70" s="426">
        <f>AS70+AR70+AQ70+AP70+AO70+AN70+AM70+AL70+AK70+AJ70+AI70+AH70+AF70+AE70+AD70+AC70+AB70+AA70+Z70+Y70+X70+W70+V70+U70+S70+R70+Q70+P70+O70+N70+M70+L70+K70+J70+I70+H70</f>
        <v>0</v>
      </c>
      <c r="AV70" s="392">
        <f t="shared" si="1"/>
        <v>0</v>
      </c>
    </row>
    <row r="71" spans="2:48" s="405" customFormat="1" ht="12.75" customHeight="1" outlineLevel="1" x14ac:dyDescent="0.15">
      <c r="B71" s="416" t="str">
        <f>+'FORMATO COSTEO C1'!C$318</f>
        <v>1.2.5.3</v>
      </c>
      <c r="C71" s="417" t="str">
        <f>+'FORMATO COSTEO C1'!B$318</f>
        <v>Categoría de gasto</v>
      </c>
      <c r="D71" s="513"/>
      <c r="E71" s="429"/>
      <c r="F71" s="420">
        <f>+'FORMATO COSTEO C1'!G318</f>
        <v>0</v>
      </c>
      <c r="G71" s="421">
        <f>+'FORMATO COSTEO C1'!R318</f>
        <v>0</v>
      </c>
      <c r="H71" s="425">
        <f>IF( $F71=0,0,((($F71/$E$68)*'PLAN DE ADQUISICIONES'!F$31)*($G71/$F71)))</f>
        <v>0</v>
      </c>
      <c r="I71" s="420">
        <f>IF( $F71=0,0,((($F71/$E$68)*'PLAN DE ADQUISICIONES'!G$31)*($G71/$F71)))</f>
        <v>0</v>
      </c>
      <c r="J71" s="420">
        <f>IF( $F71=0,0,((($F71/$E$68)*'PLAN DE ADQUISICIONES'!H$31)*($G71/$F71)))</f>
        <v>0</v>
      </c>
      <c r="K71" s="420">
        <f>IF( $F71=0,0,((($F71/$E$68)*'PLAN DE ADQUISICIONES'!I$31)*($G71/$F71)))</f>
        <v>0</v>
      </c>
      <c r="L71" s="420">
        <f>IF( $F71=0,0,((($F71/$E$68)*'PLAN DE ADQUISICIONES'!J$31)*($G71/$F71)))</f>
        <v>0</v>
      </c>
      <c r="M71" s="420">
        <f>IF( $F71=0,0,((($F71/$E$68)*'PLAN DE ADQUISICIONES'!K$31)*($G71/$F71)))</f>
        <v>0</v>
      </c>
      <c r="N71" s="420">
        <f>IF( $F71=0,0,((($F71/$E$68)*'PLAN DE ADQUISICIONES'!L$31)*($G71/$F71)))</f>
        <v>0</v>
      </c>
      <c r="O71" s="420">
        <f>IF( $F71=0,0,((($F71/$E$68)*'PLAN DE ADQUISICIONES'!M$31)*($G71/$F71)))</f>
        <v>0</v>
      </c>
      <c r="P71" s="420">
        <f>IF( $F71=0,0,((($F71/$E$68)*'PLAN DE ADQUISICIONES'!N$31)*($G71/$F71)))</f>
        <v>0</v>
      </c>
      <c r="Q71" s="420">
        <f>IF( $F71=0,0,((($F71/$E$68)*'PLAN DE ADQUISICIONES'!O$31)*($G71/$F71)))</f>
        <v>0</v>
      </c>
      <c r="R71" s="420">
        <f>IF( $F71=0,0,((($F71/$E$68)*'PLAN DE ADQUISICIONES'!P$31)*($G71/$F71)))</f>
        <v>0</v>
      </c>
      <c r="S71" s="420">
        <f>IF( $F71=0,0,((($F71/$E$68)*'PLAN DE ADQUISICIONES'!Q$31)*($G71/$F71)))</f>
        <v>0</v>
      </c>
      <c r="T71" s="423">
        <f>H71+I71+J71+K71+L71+M71+N71+O71+P71+Q71+R71+S71</f>
        <v>0</v>
      </c>
      <c r="U71" s="425">
        <f>IF( $F71=0,0,((($F71/$E$68)*'PLAN DE ADQUISICIONES'!R$31)*($G71/$F71)))</f>
        <v>0</v>
      </c>
      <c r="V71" s="420">
        <f>IF( $F71=0,0,((($F71/$E$68)*'PLAN DE ADQUISICIONES'!S$31)*($G71/$F71)))</f>
        <v>0</v>
      </c>
      <c r="W71" s="420">
        <f>IF( $F71=0,0,((($F71/$E$68)*'PLAN DE ADQUISICIONES'!T$31)*($G71/$F71)))</f>
        <v>0</v>
      </c>
      <c r="X71" s="420">
        <f>IF( $F71=0,0,((($F71/$E$68)*'PLAN DE ADQUISICIONES'!U$31)*($G71/$F71)))</f>
        <v>0</v>
      </c>
      <c r="Y71" s="420">
        <f>IF( $F71=0,0,((($F71/$E$68)*'PLAN DE ADQUISICIONES'!V$31)*($G71/$F71)))</f>
        <v>0</v>
      </c>
      <c r="Z71" s="420">
        <f>IF( $F71=0,0,((($F71/$E$68)*'PLAN DE ADQUISICIONES'!W$31)*($G71/$F71)))</f>
        <v>0</v>
      </c>
      <c r="AA71" s="420">
        <f>IF( $F71=0,0,((($F71/$E$68)*'PLAN DE ADQUISICIONES'!X$31)*($G71/$F71)))</f>
        <v>0</v>
      </c>
      <c r="AB71" s="420">
        <f>IF( $F71=0,0,((($F71/$E$68)*'PLAN DE ADQUISICIONES'!Y$31)*($G71/$F71)))</f>
        <v>0</v>
      </c>
      <c r="AC71" s="420">
        <f>IF( $F71=0,0,((($F71/$E$68)*'PLAN DE ADQUISICIONES'!Z$31)*($G71/$F71)))</f>
        <v>0</v>
      </c>
      <c r="AD71" s="420">
        <f>IF( $F71=0,0,((($F71/$E$68)*'PLAN DE ADQUISICIONES'!AA$31)*($G71/$F71)))</f>
        <v>0</v>
      </c>
      <c r="AE71" s="420">
        <f>IF( $F71=0,0,((($F71/$E$68)*'PLAN DE ADQUISICIONES'!AB$31)*($G71/$F71)))</f>
        <v>0</v>
      </c>
      <c r="AF71" s="420">
        <f>IF( $F71=0,0,((($F71/$E$68)*'PLAN DE ADQUISICIONES'!AC$31)*($G71/$F71)))</f>
        <v>0</v>
      </c>
      <c r="AG71" s="423">
        <f>U71+V71+W71+X71+Y71+Z71+AA71+AB71+AC71+AD71+AE71+AF71</f>
        <v>0</v>
      </c>
      <c r="AH71" s="424">
        <f>IF( $F71=0,0,((($F71/$E$68)*'PLAN DE ADQUISICIONES'!AD$31)*($G71/$F71)))</f>
        <v>0</v>
      </c>
      <c r="AI71" s="420">
        <f>IF( $F71=0,0,((($F71/$E$68)*'PLAN DE ADQUISICIONES'!AE$31)*($G71/$F71)))</f>
        <v>0</v>
      </c>
      <c r="AJ71" s="420">
        <f>IF( $F71=0,0,((($F71/$E$68)*'PLAN DE ADQUISICIONES'!AF$31)*($G71/$F71)))</f>
        <v>0</v>
      </c>
      <c r="AK71" s="420">
        <f>IF( $F71=0,0,((($F71/$E$68)*'PLAN DE ADQUISICIONES'!AG$31)*($G71/$F71)))</f>
        <v>0</v>
      </c>
      <c r="AL71" s="420">
        <f>IF( $F71=0,0,((($F71/$E$68)*'PLAN DE ADQUISICIONES'!AH$31)*($G71/$F71)))</f>
        <v>0</v>
      </c>
      <c r="AM71" s="420">
        <f>IF( $F71=0,0,((($F71/$E$68)*'PLAN DE ADQUISICIONES'!AI$31)*($G71/$F71)))</f>
        <v>0</v>
      </c>
      <c r="AN71" s="420">
        <f>IF( $F71=0,0,((($F71/$E$68)*'PLAN DE ADQUISICIONES'!AJ$31)*($G71/$F71)))</f>
        <v>0</v>
      </c>
      <c r="AO71" s="420">
        <f>IF( $F71=0,0,((($F71/$E$68)*'PLAN DE ADQUISICIONES'!AK$31)*($G71/$F71)))</f>
        <v>0</v>
      </c>
      <c r="AP71" s="420">
        <f>IF( $F71=0,0,((($F71/$E$68)*'PLAN DE ADQUISICIONES'!AL$31)*($G71/$F71)))</f>
        <v>0</v>
      </c>
      <c r="AQ71" s="420">
        <f>IF( $F71=0,0,((($F71/$E$68)*'PLAN DE ADQUISICIONES'!AM$31)*($G71/$F71)))</f>
        <v>0</v>
      </c>
      <c r="AR71" s="420">
        <f>IF( $F71=0,0,((($F71/$E$68)*'PLAN DE ADQUISICIONES'!AN$31)*($G71/$F71)))</f>
        <v>0</v>
      </c>
      <c r="AS71" s="420">
        <f>IF( $F71=0,0,((($F71/$E$68)*'PLAN DE ADQUISICIONES'!AO$31)*($G71/$F71)))</f>
        <v>0</v>
      </c>
      <c r="AT71" s="423">
        <f>AH71+AI71+AJ71+AK71+AL71+AM71+AN71+AO71+AP71+AQ71+AR71+AS71</f>
        <v>0</v>
      </c>
      <c r="AU71" s="426">
        <f>AS71+AR71+AQ71+AP71+AO71+AN71+AM71+AL71+AK71+AJ71+AI71+AH71+AF71+AE71+AD71+AC71+AB71+AA71+Z71+Y71+X71+W71+V71+U71+S71+R71+Q71+P71+O71+N71+M71+L71+K71+J71+I71+H71</f>
        <v>0</v>
      </c>
      <c r="AV71" s="392">
        <f t="shared" si="1"/>
        <v>0</v>
      </c>
    </row>
    <row r="72" spans="2:48" s="394" customFormat="1" ht="12.75" customHeight="1" x14ac:dyDescent="0.15">
      <c r="B72" s="416" t="str">
        <f>+'FORMATO COSTEO C1'!C$324</f>
        <v>1.2.5.4</v>
      </c>
      <c r="C72" s="417" t="str">
        <f>+'FORMATO COSTEO C1'!B$324</f>
        <v>Categoría de gasto</v>
      </c>
      <c r="D72" s="513"/>
      <c r="E72" s="429"/>
      <c r="F72" s="420">
        <f>+'FORMATO COSTEO C1'!G324</f>
        <v>0</v>
      </c>
      <c r="G72" s="421">
        <f>+'FORMATO COSTEO C1'!R324</f>
        <v>0</v>
      </c>
      <c r="H72" s="425">
        <f>IF( $F72=0,0,((($F72/$E$68)*'PLAN DE ADQUISICIONES'!F$31)*($G72/$F72)))</f>
        <v>0</v>
      </c>
      <c r="I72" s="420">
        <f>IF( $F72=0,0,((($F72/$E$68)*'PLAN DE ADQUISICIONES'!G$31)*($G72/$F72)))</f>
        <v>0</v>
      </c>
      <c r="J72" s="420">
        <f>IF( $F72=0,0,((($F72/$E$68)*'PLAN DE ADQUISICIONES'!H$31)*($G72/$F72)))</f>
        <v>0</v>
      </c>
      <c r="K72" s="420">
        <f>IF( $F72=0,0,((($F72/$E$68)*'PLAN DE ADQUISICIONES'!I$31)*($G72/$F72)))</f>
        <v>0</v>
      </c>
      <c r="L72" s="420">
        <f>IF( $F72=0,0,((($F72/$E$68)*'PLAN DE ADQUISICIONES'!J$31)*($G72/$F72)))</f>
        <v>0</v>
      </c>
      <c r="M72" s="420">
        <f>IF( $F72=0,0,((($F72/$E$68)*'PLAN DE ADQUISICIONES'!K$31)*($G72/$F72)))</f>
        <v>0</v>
      </c>
      <c r="N72" s="420">
        <f>IF( $F72=0,0,((($F72/$E$68)*'PLAN DE ADQUISICIONES'!L$31)*($G72/$F72)))</f>
        <v>0</v>
      </c>
      <c r="O72" s="420">
        <f>IF( $F72=0,0,((($F72/$E$68)*'PLAN DE ADQUISICIONES'!M$31)*($G72/$F72)))</f>
        <v>0</v>
      </c>
      <c r="P72" s="420">
        <f>IF( $F72=0,0,((($F72/$E$68)*'PLAN DE ADQUISICIONES'!N$31)*($G72/$F72)))</f>
        <v>0</v>
      </c>
      <c r="Q72" s="420">
        <f>IF( $F72=0,0,((($F72/$E$68)*'PLAN DE ADQUISICIONES'!O$31)*($G72/$F72)))</f>
        <v>0</v>
      </c>
      <c r="R72" s="420">
        <f>IF( $F72=0,0,((($F72/$E$68)*'PLAN DE ADQUISICIONES'!P$31)*($G72/$F72)))</f>
        <v>0</v>
      </c>
      <c r="S72" s="420">
        <f>IF( $F72=0,0,((($F72/$E$68)*'PLAN DE ADQUISICIONES'!Q$31)*($G72/$F72)))</f>
        <v>0</v>
      </c>
      <c r="T72" s="423">
        <f>H72+I72+J72+K72+L72+M72+N72+O72+P72+Q72+R72+S72</f>
        <v>0</v>
      </c>
      <c r="U72" s="425">
        <f>IF( $F72=0,0,((($F72/$E$68)*'PLAN DE ADQUISICIONES'!R$31)*($G72/$F72)))</f>
        <v>0</v>
      </c>
      <c r="V72" s="420">
        <f>IF( $F72=0,0,((($F72/$E$68)*'PLAN DE ADQUISICIONES'!S$31)*($G72/$F72)))</f>
        <v>0</v>
      </c>
      <c r="W72" s="420">
        <f>IF( $F72=0,0,((($F72/$E$68)*'PLAN DE ADQUISICIONES'!T$31)*($G72/$F72)))</f>
        <v>0</v>
      </c>
      <c r="X72" s="420">
        <f>IF( $F72=0,0,((($F72/$E$68)*'PLAN DE ADQUISICIONES'!U$31)*($G72/$F72)))</f>
        <v>0</v>
      </c>
      <c r="Y72" s="420">
        <f>IF( $F72=0,0,((($F72/$E$68)*'PLAN DE ADQUISICIONES'!V$31)*($G72/$F72)))</f>
        <v>0</v>
      </c>
      <c r="Z72" s="420">
        <f>IF( $F72=0,0,((($F72/$E$68)*'PLAN DE ADQUISICIONES'!W$31)*($G72/$F72)))</f>
        <v>0</v>
      </c>
      <c r="AA72" s="420">
        <f>IF( $F72=0,0,((($F72/$E$68)*'PLAN DE ADQUISICIONES'!X$31)*($G72/$F72)))</f>
        <v>0</v>
      </c>
      <c r="AB72" s="420">
        <f>IF( $F72=0,0,((($F72/$E$68)*'PLAN DE ADQUISICIONES'!Y$31)*($G72/$F72)))</f>
        <v>0</v>
      </c>
      <c r="AC72" s="420">
        <f>IF( $F72=0,0,((($F72/$E$68)*'PLAN DE ADQUISICIONES'!Z$31)*($G72/$F72)))</f>
        <v>0</v>
      </c>
      <c r="AD72" s="420">
        <f>IF( $F72=0,0,((($F72/$E$68)*'PLAN DE ADQUISICIONES'!AA$31)*($G72/$F72)))</f>
        <v>0</v>
      </c>
      <c r="AE72" s="420">
        <f>IF( $F72=0,0,((($F72/$E$68)*'PLAN DE ADQUISICIONES'!AB$31)*($G72/$F72)))</f>
        <v>0</v>
      </c>
      <c r="AF72" s="420">
        <f>IF( $F72=0,0,((($F72/$E$68)*'PLAN DE ADQUISICIONES'!AC$31)*($G72/$F72)))</f>
        <v>0</v>
      </c>
      <c r="AG72" s="423">
        <f>U72+V72+W72+X72+Y72+Z72+AA72+AB72+AC72+AD72+AE72+AF72</f>
        <v>0</v>
      </c>
      <c r="AH72" s="424">
        <f>IF( $F72=0,0,((($F72/$E$68)*'PLAN DE ADQUISICIONES'!AD$31)*($G72/$F72)))</f>
        <v>0</v>
      </c>
      <c r="AI72" s="420">
        <f>IF( $F72=0,0,((($F72/$E$68)*'PLAN DE ADQUISICIONES'!AE$31)*($G72/$F72)))</f>
        <v>0</v>
      </c>
      <c r="AJ72" s="420">
        <f>IF( $F72=0,0,((($F72/$E$68)*'PLAN DE ADQUISICIONES'!AF$31)*($G72/$F72)))</f>
        <v>0</v>
      </c>
      <c r="AK72" s="420">
        <f>IF( $F72=0,0,((($F72/$E$68)*'PLAN DE ADQUISICIONES'!AG$31)*($G72/$F72)))</f>
        <v>0</v>
      </c>
      <c r="AL72" s="420">
        <f>IF( $F72=0,0,((($F72/$E$68)*'PLAN DE ADQUISICIONES'!AH$31)*($G72/$F72)))</f>
        <v>0</v>
      </c>
      <c r="AM72" s="420">
        <f>IF( $F72=0,0,((($F72/$E$68)*'PLAN DE ADQUISICIONES'!AI$31)*($G72/$F72)))</f>
        <v>0</v>
      </c>
      <c r="AN72" s="420">
        <f>IF( $F72=0,0,((($F72/$E$68)*'PLAN DE ADQUISICIONES'!AJ$31)*($G72/$F72)))</f>
        <v>0</v>
      </c>
      <c r="AO72" s="420">
        <f>IF( $F72=0,0,((($F72/$E$68)*'PLAN DE ADQUISICIONES'!AK$31)*($G72/$F72)))</f>
        <v>0</v>
      </c>
      <c r="AP72" s="420">
        <f>IF( $F72=0,0,((($F72/$E$68)*'PLAN DE ADQUISICIONES'!AL$31)*($G72/$F72)))</f>
        <v>0</v>
      </c>
      <c r="AQ72" s="420">
        <f>IF( $F72=0,0,((($F72/$E$68)*'PLAN DE ADQUISICIONES'!AM$31)*($G72/$F72)))</f>
        <v>0</v>
      </c>
      <c r="AR72" s="420">
        <f>IF( $F72=0,0,((($F72/$E$68)*'PLAN DE ADQUISICIONES'!AN$31)*($G72/$F72)))</f>
        <v>0</v>
      </c>
      <c r="AS72" s="420">
        <f>IF( $F72=0,0,((($F72/$E$68)*'PLAN DE ADQUISICIONES'!AO$31)*($G72/$F72)))</f>
        <v>0</v>
      </c>
      <c r="AT72" s="423">
        <f>AH72+AI72+AJ72+AK72+AL72+AM72+AN72+AO72+AP72+AQ72+AR72+AS72</f>
        <v>0</v>
      </c>
      <c r="AU72" s="426">
        <f>AS72+AR72+AQ72+AP72+AO72+AN72+AM72+AL72+AK72+AJ72+AI72+AH72+AF72+AE72+AD72+AC72+AB72+AA72+Z72+Y72+X72+W72+V72+U72+S72+R72+Q72+P72+O72+N72+M72+L72+K72+J72+I72+H72</f>
        <v>0</v>
      </c>
      <c r="AV72" s="392">
        <f t="shared" si="1"/>
        <v>0</v>
      </c>
    </row>
    <row r="73" spans="2:48" s="394" customFormat="1" ht="12.75" customHeight="1" x14ac:dyDescent="0.15">
      <c r="B73" s="416" t="str">
        <f>+'FORMATO COSTEO C1'!C$330</f>
        <v>1.2.5.5</v>
      </c>
      <c r="C73" s="417" t="str">
        <f>+'FORMATO COSTEO C1'!B$330</f>
        <v>Categoría de gasto</v>
      </c>
      <c r="D73" s="513"/>
      <c r="E73" s="429"/>
      <c r="F73" s="420">
        <f>+'FORMATO COSTEO C1'!G330</f>
        <v>0</v>
      </c>
      <c r="G73" s="421">
        <f>+'FORMATO COSTEO C1'!R330</f>
        <v>0</v>
      </c>
      <c r="H73" s="425">
        <f>IF( $F73=0,0,((($F73/$E$68)*'PLAN DE ADQUISICIONES'!F$31)*($G73/$F73)))</f>
        <v>0</v>
      </c>
      <c r="I73" s="420">
        <f>IF( $F73=0,0,((($F73/$E$68)*'PLAN DE ADQUISICIONES'!G$31)*($G73/$F73)))</f>
        <v>0</v>
      </c>
      <c r="J73" s="420">
        <f>IF( $F73=0,0,((($F73/$E$68)*'PLAN DE ADQUISICIONES'!H$31)*($G73/$F73)))</f>
        <v>0</v>
      </c>
      <c r="K73" s="420">
        <f>IF( $F73=0,0,((($F73/$E$68)*'PLAN DE ADQUISICIONES'!I$31)*($G73/$F73)))</f>
        <v>0</v>
      </c>
      <c r="L73" s="420">
        <f>IF( $F73=0,0,((($F73/$E$68)*'PLAN DE ADQUISICIONES'!J$31)*($G73/$F73)))</f>
        <v>0</v>
      </c>
      <c r="M73" s="420">
        <f>IF( $F73=0,0,((($F73/$E$68)*'PLAN DE ADQUISICIONES'!K$31)*($G73/$F73)))</f>
        <v>0</v>
      </c>
      <c r="N73" s="420">
        <f>IF( $F73=0,0,((($F73/$E$68)*'PLAN DE ADQUISICIONES'!L$31)*($G73/$F73)))</f>
        <v>0</v>
      </c>
      <c r="O73" s="420">
        <f>IF( $F73=0,0,((($F73/$E$68)*'PLAN DE ADQUISICIONES'!M$31)*($G73/$F73)))</f>
        <v>0</v>
      </c>
      <c r="P73" s="420">
        <f>IF( $F73=0,0,((($F73/$E$68)*'PLAN DE ADQUISICIONES'!N$31)*($G73/$F73)))</f>
        <v>0</v>
      </c>
      <c r="Q73" s="420">
        <f>IF( $F73=0,0,((($F73/$E$68)*'PLAN DE ADQUISICIONES'!O$31)*($G73/$F73)))</f>
        <v>0</v>
      </c>
      <c r="R73" s="420">
        <f>IF( $F73=0,0,((($F73/$E$68)*'PLAN DE ADQUISICIONES'!P$31)*($G73/$F73)))</f>
        <v>0</v>
      </c>
      <c r="S73" s="420">
        <f>IF( $F73=0,0,((($F73/$E$68)*'PLAN DE ADQUISICIONES'!Q$31)*($G73/$F73)))</f>
        <v>0</v>
      </c>
      <c r="T73" s="423">
        <f>H73+I73+J73+K73+L73+M73+N73+O73+P73+Q73+R73+S73</f>
        <v>0</v>
      </c>
      <c r="U73" s="425">
        <f>IF( $F73=0,0,((($F73/$E$68)*'PLAN DE ADQUISICIONES'!R$31)*($G73/$F73)))</f>
        <v>0</v>
      </c>
      <c r="V73" s="420">
        <f>IF( $F73=0,0,((($F73/$E$68)*'PLAN DE ADQUISICIONES'!S$31)*($G73/$F73)))</f>
        <v>0</v>
      </c>
      <c r="W73" s="420">
        <f>IF( $F73=0,0,((($F73/$E$68)*'PLAN DE ADQUISICIONES'!T$31)*($G73/$F73)))</f>
        <v>0</v>
      </c>
      <c r="X73" s="420">
        <f>IF( $F73=0,0,((($F73/$E$68)*'PLAN DE ADQUISICIONES'!U$31)*($G73/$F73)))</f>
        <v>0</v>
      </c>
      <c r="Y73" s="420">
        <f>IF( $F73=0,0,((($F73/$E$68)*'PLAN DE ADQUISICIONES'!V$31)*($G73/$F73)))</f>
        <v>0</v>
      </c>
      <c r="Z73" s="420">
        <f>IF( $F73=0,0,((($F73/$E$68)*'PLAN DE ADQUISICIONES'!W$31)*($G73/$F73)))</f>
        <v>0</v>
      </c>
      <c r="AA73" s="420">
        <f>IF( $F73=0,0,((($F73/$E$68)*'PLAN DE ADQUISICIONES'!X$31)*($G73/$F73)))</f>
        <v>0</v>
      </c>
      <c r="AB73" s="420">
        <f>IF( $F73=0,0,((($F73/$E$68)*'PLAN DE ADQUISICIONES'!Y$31)*($G73/$F73)))</f>
        <v>0</v>
      </c>
      <c r="AC73" s="420">
        <f>IF( $F73=0,0,((($F73/$E$68)*'PLAN DE ADQUISICIONES'!Z$31)*($G73/$F73)))</f>
        <v>0</v>
      </c>
      <c r="AD73" s="420">
        <f>IF( $F73=0,0,((($F73/$E$68)*'PLAN DE ADQUISICIONES'!AA$31)*($G73/$F73)))</f>
        <v>0</v>
      </c>
      <c r="AE73" s="420">
        <f>IF( $F73=0,0,((($F73/$E$68)*'PLAN DE ADQUISICIONES'!AB$31)*($G73/$F73)))</f>
        <v>0</v>
      </c>
      <c r="AF73" s="420">
        <f>IF( $F73=0,0,((($F73/$E$68)*'PLAN DE ADQUISICIONES'!AC$31)*($G73/$F73)))</f>
        <v>0</v>
      </c>
      <c r="AG73" s="423">
        <f>U73+V73+W73+X73+Y73+Z73+AA73+AB73+AC73+AD73+AE73+AF73</f>
        <v>0</v>
      </c>
      <c r="AH73" s="424">
        <f>IF( $F73=0,0,((($F73/$E$68)*'PLAN DE ADQUISICIONES'!AD$31)*($G73/$F73)))</f>
        <v>0</v>
      </c>
      <c r="AI73" s="420">
        <f>IF( $F73=0,0,((($F73/$E$68)*'PLAN DE ADQUISICIONES'!AE$31)*($G73/$F73)))</f>
        <v>0</v>
      </c>
      <c r="AJ73" s="420">
        <f>IF( $F73=0,0,((($F73/$E$68)*'PLAN DE ADQUISICIONES'!AF$31)*($G73/$F73)))</f>
        <v>0</v>
      </c>
      <c r="AK73" s="420">
        <f>IF( $F73=0,0,((($F73/$E$68)*'PLAN DE ADQUISICIONES'!AG$31)*($G73/$F73)))</f>
        <v>0</v>
      </c>
      <c r="AL73" s="420">
        <f>IF( $F73=0,0,((($F73/$E$68)*'PLAN DE ADQUISICIONES'!AH$31)*($G73/$F73)))</f>
        <v>0</v>
      </c>
      <c r="AM73" s="420">
        <f>IF( $F73=0,0,((($F73/$E$68)*'PLAN DE ADQUISICIONES'!AI$31)*($G73/$F73)))</f>
        <v>0</v>
      </c>
      <c r="AN73" s="420">
        <f>IF( $F73=0,0,((($F73/$E$68)*'PLAN DE ADQUISICIONES'!AJ$31)*($G73/$F73)))</f>
        <v>0</v>
      </c>
      <c r="AO73" s="420">
        <f>IF( $F73=0,0,((($F73/$E$68)*'PLAN DE ADQUISICIONES'!AK$31)*($G73/$F73)))</f>
        <v>0</v>
      </c>
      <c r="AP73" s="420">
        <f>IF( $F73=0,0,((($F73/$E$68)*'PLAN DE ADQUISICIONES'!AL$31)*($G73/$F73)))</f>
        <v>0</v>
      </c>
      <c r="AQ73" s="420">
        <f>IF( $F73=0,0,((($F73/$E$68)*'PLAN DE ADQUISICIONES'!AM$31)*($G73/$F73)))</f>
        <v>0</v>
      </c>
      <c r="AR73" s="420">
        <f>IF( $F73=0,0,((($F73/$E$68)*'PLAN DE ADQUISICIONES'!AN$31)*($G73/$F73)))</f>
        <v>0</v>
      </c>
      <c r="AS73" s="420">
        <f>IF( $F73=0,0,((($F73/$E$68)*'PLAN DE ADQUISICIONES'!AO$31)*($G73/$F73)))</f>
        <v>0</v>
      </c>
      <c r="AT73" s="423">
        <f>AH73+AI73+AJ73+AK73+AL73+AM73+AN73+AO73+AP73+AQ73+AR73+AS73</f>
        <v>0</v>
      </c>
      <c r="AU73" s="426">
        <f>AS73+AR73+AQ73+AP73+AO73+AN73+AM73+AL73+AK73+AJ73+AI73+AH73+AF73+AE73+AD73+AC73+AB73+AA73+Z73+Y73+X73+W73+V73+U73+S73+R73+Q73+P73+O73+N73+M73+L73+K73+J73+I73+H73</f>
        <v>0</v>
      </c>
      <c r="AV73" s="392">
        <f t="shared" si="1"/>
        <v>0</v>
      </c>
    </row>
    <row r="74" spans="2:48" s="394" customFormat="1" ht="12.75" customHeight="1" x14ac:dyDescent="0.25">
      <c r="B74" s="431">
        <f>+'FORMATO COSTEO C1'!C$337</f>
        <v>1.3</v>
      </c>
      <c r="C74" s="396" t="str">
        <f>+'FORMATO COSTEO C1'!D$337</f>
        <v>Emprendedores del sector turismo de los distritos de Pisac, Taray, Lamay, Coya y Calca, provincia de Calca - región Cusco cuentan con planes de negocio o planes de mejora aprobados y viables</v>
      </c>
      <c r="D74" s="397"/>
      <c r="E74" s="398"/>
      <c r="F74" s="399">
        <f>+F75+F81+F87+F93+F99</f>
        <v>0</v>
      </c>
      <c r="G74" s="400">
        <f t="shared" ref="G74:P74" si="21">+G75+G81+G87+G93+G99</f>
        <v>0</v>
      </c>
      <c r="H74" s="401">
        <f t="shared" si="21"/>
        <v>0</v>
      </c>
      <c r="I74" s="399">
        <f>+I75+I81+I87+I93+I99</f>
        <v>0</v>
      </c>
      <c r="J74" s="399">
        <f>+J75+J81+J87+J93+J99</f>
        <v>0</v>
      </c>
      <c r="K74" s="399">
        <f>+K75+K81+K87+K93+K99</f>
        <v>0</v>
      </c>
      <c r="L74" s="399">
        <f>+L75+L81+L87+L93+L99</f>
        <v>0</v>
      </c>
      <c r="M74" s="399">
        <f>+M75+M81+M87+M93+M99</f>
        <v>0</v>
      </c>
      <c r="N74" s="399">
        <f t="shared" si="21"/>
        <v>0</v>
      </c>
      <c r="O74" s="399">
        <f t="shared" si="21"/>
        <v>0</v>
      </c>
      <c r="P74" s="399">
        <f t="shared" si="21"/>
        <v>0</v>
      </c>
      <c r="Q74" s="399">
        <f>+Q75+Q81+Q87+Q93+Q99</f>
        <v>0</v>
      </c>
      <c r="R74" s="399">
        <f>+R75+R81+R87+R93+R99</f>
        <v>0</v>
      </c>
      <c r="S74" s="399">
        <f>+S75+S81+S87+S93+S99</f>
        <v>0</v>
      </c>
      <c r="T74" s="402">
        <f>+T75+T81+T87+T93+T99</f>
        <v>0</v>
      </c>
      <c r="U74" s="401">
        <f t="shared" ref="U74:AS74" si="22">+U75+U81+U87+U93+U99</f>
        <v>0</v>
      </c>
      <c r="V74" s="399">
        <f t="shared" si="22"/>
        <v>0</v>
      </c>
      <c r="W74" s="399">
        <f t="shared" si="22"/>
        <v>0</v>
      </c>
      <c r="X74" s="399">
        <f t="shared" si="22"/>
        <v>0</v>
      </c>
      <c r="Y74" s="399">
        <f t="shared" si="22"/>
        <v>0</v>
      </c>
      <c r="Z74" s="399">
        <f t="shared" si="22"/>
        <v>0</v>
      </c>
      <c r="AA74" s="399">
        <f t="shared" si="22"/>
        <v>0</v>
      </c>
      <c r="AB74" s="399">
        <f t="shared" si="22"/>
        <v>0</v>
      </c>
      <c r="AC74" s="399">
        <f t="shared" si="22"/>
        <v>0</v>
      </c>
      <c r="AD74" s="399">
        <f t="shared" si="22"/>
        <v>0</v>
      </c>
      <c r="AE74" s="399">
        <f t="shared" si="22"/>
        <v>0</v>
      </c>
      <c r="AF74" s="399">
        <f t="shared" si="22"/>
        <v>0</v>
      </c>
      <c r="AG74" s="402">
        <f>+AG75+AG81+AG87+AG93+AG99</f>
        <v>0</v>
      </c>
      <c r="AH74" s="403">
        <f t="shared" si="22"/>
        <v>0</v>
      </c>
      <c r="AI74" s="399">
        <f t="shared" si="22"/>
        <v>0</v>
      </c>
      <c r="AJ74" s="399">
        <f t="shared" si="22"/>
        <v>0</v>
      </c>
      <c r="AK74" s="399">
        <f t="shared" si="22"/>
        <v>0</v>
      </c>
      <c r="AL74" s="399">
        <f t="shared" si="22"/>
        <v>0</v>
      </c>
      <c r="AM74" s="399">
        <f t="shared" si="22"/>
        <v>0</v>
      </c>
      <c r="AN74" s="399">
        <f t="shared" si="22"/>
        <v>0</v>
      </c>
      <c r="AO74" s="399">
        <f t="shared" si="22"/>
        <v>0</v>
      </c>
      <c r="AP74" s="399">
        <f t="shared" si="22"/>
        <v>0</v>
      </c>
      <c r="AQ74" s="399">
        <f t="shared" si="22"/>
        <v>0</v>
      </c>
      <c r="AR74" s="399">
        <f t="shared" si="22"/>
        <v>0</v>
      </c>
      <c r="AS74" s="399">
        <f t="shared" si="22"/>
        <v>0</v>
      </c>
      <c r="AT74" s="402">
        <f>+AT75+AT81+AT87+AT93+AT99</f>
        <v>0</v>
      </c>
      <c r="AU74" s="404">
        <f>+AU75+AU81+AU87+AU93+AU99</f>
        <v>0</v>
      </c>
      <c r="AV74" s="392">
        <f t="shared" si="1"/>
        <v>0</v>
      </c>
    </row>
    <row r="75" spans="2:48" s="405" customFormat="1" ht="12.75" customHeight="1" outlineLevel="1" x14ac:dyDescent="0.15">
      <c r="B75" s="406" t="str">
        <f>+'FORMATO COSTEO C1'!C$338</f>
        <v>1.3.1</v>
      </c>
      <c r="C75" s="430">
        <f>+'FORMATO COSTEO C1'!B$338</f>
        <v>0</v>
      </c>
      <c r="D75" s="408" t="str">
        <f>+'FORMATO COSTEO C1'!D$338</f>
        <v>Unidad medida</v>
      </c>
      <c r="E75" s="409">
        <f>+'FORMATO COSTEO C1'!E$338</f>
        <v>0</v>
      </c>
      <c r="F75" s="410">
        <f>SUM(F76:F80)</f>
        <v>0</v>
      </c>
      <c r="G75" s="411">
        <f t="shared" ref="G75:AU75" si="23">SUM(G76:G80)</f>
        <v>0</v>
      </c>
      <c r="H75" s="412">
        <f t="shared" si="23"/>
        <v>0</v>
      </c>
      <c r="I75" s="410">
        <f>SUM(I76:I80)</f>
        <v>0</v>
      </c>
      <c r="J75" s="410">
        <f>SUM(J76:J80)</f>
        <v>0</v>
      </c>
      <c r="K75" s="410">
        <f>SUM(K76:K80)</f>
        <v>0</v>
      </c>
      <c r="L75" s="410">
        <f>SUM(L76:L80)</f>
        <v>0</v>
      </c>
      <c r="M75" s="410">
        <f>SUM(M76:M80)</f>
        <v>0</v>
      </c>
      <c r="N75" s="410">
        <f t="shared" si="23"/>
        <v>0</v>
      </c>
      <c r="O75" s="410">
        <f t="shared" si="23"/>
        <v>0</v>
      </c>
      <c r="P75" s="410">
        <f t="shared" si="23"/>
        <v>0</v>
      </c>
      <c r="Q75" s="410">
        <f t="shared" si="23"/>
        <v>0</v>
      </c>
      <c r="R75" s="410">
        <f t="shared" si="23"/>
        <v>0</v>
      </c>
      <c r="S75" s="410">
        <f t="shared" si="23"/>
        <v>0</v>
      </c>
      <c r="T75" s="413">
        <f t="shared" si="23"/>
        <v>0</v>
      </c>
      <c r="U75" s="412">
        <f t="shared" si="23"/>
        <v>0</v>
      </c>
      <c r="V75" s="410">
        <f t="shared" si="23"/>
        <v>0</v>
      </c>
      <c r="W75" s="410">
        <f t="shared" si="23"/>
        <v>0</v>
      </c>
      <c r="X75" s="410">
        <f t="shared" si="23"/>
        <v>0</v>
      </c>
      <c r="Y75" s="410">
        <f t="shared" si="23"/>
        <v>0</v>
      </c>
      <c r="Z75" s="410">
        <f t="shared" si="23"/>
        <v>0</v>
      </c>
      <c r="AA75" s="410">
        <f t="shared" si="23"/>
        <v>0</v>
      </c>
      <c r="AB75" s="410">
        <f t="shared" si="23"/>
        <v>0</v>
      </c>
      <c r="AC75" s="410">
        <f t="shared" si="23"/>
        <v>0</v>
      </c>
      <c r="AD75" s="410">
        <f t="shared" si="23"/>
        <v>0</v>
      </c>
      <c r="AE75" s="410">
        <f t="shared" si="23"/>
        <v>0</v>
      </c>
      <c r="AF75" s="410">
        <f t="shared" si="23"/>
        <v>0</v>
      </c>
      <c r="AG75" s="413">
        <f>SUM(AG76:AG80)</f>
        <v>0</v>
      </c>
      <c r="AH75" s="414">
        <f t="shared" si="23"/>
        <v>0</v>
      </c>
      <c r="AI75" s="410">
        <f t="shared" si="23"/>
        <v>0</v>
      </c>
      <c r="AJ75" s="410">
        <f t="shared" si="23"/>
        <v>0</v>
      </c>
      <c r="AK75" s="410">
        <f t="shared" si="23"/>
        <v>0</v>
      </c>
      <c r="AL75" s="410">
        <f t="shared" si="23"/>
        <v>0</v>
      </c>
      <c r="AM75" s="410">
        <f t="shared" si="23"/>
        <v>0</v>
      </c>
      <c r="AN75" s="410">
        <f t="shared" si="23"/>
        <v>0</v>
      </c>
      <c r="AO75" s="410">
        <f t="shared" si="23"/>
        <v>0</v>
      </c>
      <c r="AP75" s="410">
        <f t="shared" si="23"/>
        <v>0</v>
      </c>
      <c r="AQ75" s="410">
        <f t="shared" si="23"/>
        <v>0</v>
      </c>
      <c r="AR75" s="410">
        <f t="shared" si="23"/>
        <v>0</v>
      </c>
      <c r="AS75" s="410">
        <f t="shared" si="23"/>
        <v>0</v>
      </c>
      <c r="AT75" s="413">
        <f t="shared" si="23"/>
        <v>0</v>
      </c>
      <c r="AU75" s="415">
        <f t="shared" si="23"/>
        <v>0</v>
      </c>
      <c r="AV75" s="392">
        <f t="shared" ref="AV75:AV138" si="24">+G75-AU75</f>
        <v>0</v>
      </c>
    </row>
    <row r="76" spans="2:48" s="394" customFormat="1" ht="12.75" customHeight="1" x14ac:dyDescent="0.15">
      <c r="B76" s="416" t="str">
        <f>+'FORMATO COSTEO C1'!C$340</f>
        <v>1.3.1.1</v>
      </c>
      <c r="C76" s="417" t="str">
        <f>+'FORMATO COSTEO C1'!B$340</f>
        <v>Categoría de gasto</v>
      </c>
      <c r="D76" s="418"/>
      <c r="E76" s="419"/>
      <c r="F76" s="420">
        <f>+'FORMATO COSTEO C1'!G340</f>
        <v>0</v>
      </c>
      <c r="G76" s="421">
        <f>+'FORMATO COSTEO C1'!R340</f>
        <v>0</v>
      </c>
      <c r="H76" s="422">
        <f>IF( $F76=0,0,((($F76/$E$75)*'PLAN DE ADQUISICIONES'!F$36)*($G76/$F76)))</f>
        <v>0</v>
      </c>
      <c r="I76" s="420">
        <f>IF( $F76=0,0,((($F76/$E$75)*'PLAN DE ADQUISICIONES'!G$36)*($G76/$F76)))</f>
        <v>0</v>
      </c>
      <c r="J76" s="420">
        <f>IF( $F76=0,0,((($F76/$E$75)*'PLAN DE ADQUISICIONES'!H$36)*($G76/$F76)))</f>
        <v>0</v>
      </c>
      <c r="K76" s="420">
        <f>IF( $F76=0,0,((($F76/$E$75)*'PLAN DE ADQUISICIONES'!I$36)*($G76/$F76)))</f>
        <v>0</v>
      </c>
      <c r="L76" s="420">
        <f>IF( $F76=0,0,((($F76/$E$75)*'PLAN DE ADQUISICIONES'!J$36)*($G76/$F76)))</f>
        <v>0</v>
      </c>
      <c r="M76" s="420">
        <f>IF( $F76=0,0,((($F76/$E$75)*'PLAN DE ADQUISICIONES'!K$36)*($G76/$F76)))</f>
        <v>0</v>
      </c>
      <c r="N76" s="420">
        <f>IF( $F76=0,0,((($F76/$E$75)*'PLAN DE ADQUISICIONES'!L$36)*($G76/$F76)))</f>
        <v>0</v>
      </c>
      <c r="O76" s="420">
        <f>IF( $F76=0,0,((($F76/$E$75)*'PLAN DE ADQUISICIONES'!M$36)*($G76/$F76)))</f>
        <v>0</v>
      </c>
      <c r="P76" s="420">
        <f>IF( $F76=0,0,((($F76/$E$75)*'PLAN DE ADQUISICIONES'!N$36)*($G76/$F76)))</f>
        <v>0</v>
      </c>
      <c r="Q76" s="420">
        <f>IF( $F76=0,0,((($F76/$E$75)*'PLAN DE ADQUISICIONES'!O$36)*($G76/$F76)))</f>
        <v>0</v>
      </c>
      <c r="R76" s="420">
        <f>IF( $F76=0,0,((($F76/$E$75)*'PLAN DE ADQUISICIONES'!P$36)*($G76/$F76)))</f>
        <v>0</v>
      </c>
      <c r="S76" s="420">
        <f>IF( $F76=0,0,((($F76/$E$75)*'PLAN DE ADQUISICIONES'!Q$36)*($G76/$F76)))</f>
        <v>0</v>
      </c>
      <c r="T76" s="423">
        <f>H76+I76+J76+K76+L76+M76+N76+O76+P76+Q76+R76+S76</f>
        <v>0</v>
      </c>
      <c r="U76" s="425">
        <f>IF( $F76=0,0,((($F76/$E$75)*'PLAN DE ADQUISICIONES'!R$36)*($G76/$F76)))</f>
        <v>0</v>
      </c>
      <c r="V76" s="420">
        <f>IF( $F76=0,0,((($F76/$E$75)*'PLAN DE ADQUISICIONES'!S$36)*($G76/$F76)))</f>
        <v>0</v>
      </c>
      <c r="W76" s="420">
        <f>IF( $F76=0,0,((($F76/$E$75)*'PLAN DE ADQUISICIONES'!T$36)*($G76/$F76)))</f>
        <v>0</v>
      </c>
      <c r="X76" s="420">
        <f>IF( $F76=0,0,((($F76/$E$75)*'PLAN DE ADQUISICIONES'!U$36)*($G76/$F76)))</f>
        <v>0</v>
      </c>
      <c r="Y76" s="420">
        <f>IF( $F76=0,0,((($F76/$E$75)*'PLAN DE ADQUISICIONES'!V$36)*($G76/$F76)))</f>
        <v>0</v>
      </c>
      <c r="Z76" s="420">
        <f>IF( $F76=0,0,((($F76/$E$75)*'PLAN DE ADQUISICIONES'!W$36)*($G76/$F76)))</f>
        <v>0</v>
      </c>
      <c r="AA76" s="420">
        <f>IF( $F76=0,0,((($F76/$E$75)*'PLAN DE ADQUISICIONES'!X$36)*($G76/$F76)))</f>
        <v>0</v>
      </c>
      <c r="AB76" s="420">
        <f>IF( $F76=0,0,((($F76/$E$75)*'PLAN DE ADQUISICIONES'!Y$36)*($G76/$F76)))</f>
        <v>0</v>
      </c>
      <c r="AC76" s="420">
        <f>IF( $F76=0,0,((($F76/$E$75)*'PLAN DE ADQUISICIONES'!Z$36)*($G76/$F76)))</f>
        <v>0</v>
      </c>
      <c r="AD76" s="420">
        <f>IF( $F76=0,0,((($F76/$E$75)*'PLAN DE ADQUISICIONES'!AA$36)*($G76/$F76)))</f>
        <v>0</v>
      </c>
      <c r="AE76" s="420">
        <f>IF( $F76=0,0,((($F76/$E$75)*'PLAN DE ADQUISICIONES'!AB$36)*($G76/$F76)))</f>
        <v>0</v>
      </c>
      <c r="AF76" s="420">
        <f>IF( $F76=0,0,((($F76/$E$75)*'PLAN DE ADQUISICIONES'!AC$36)*($G76/$F76)))</f>
        <v>0</v>
      </c>
      <c r="AG76" s="423">
        <f>U76+V76+W76+X76+Y76+Z76+AA76+AB76+AC76+AD76+AE76+AF76</f>
        <v>0</v>
      </c>
      <c r="AH76" s="424">
        <f>IF( $F76=0,0,((($F76/$E$75)*'PLAN DE ADQUISICIONES'!AD$36)*($G76/$F76)))</f>
        <v>0</v>
      </c>
      <c r="AI76" s="420">
        <f>IF( $F76=0,0,((($F76/$E$75)*'PLAN DE ADQUISICIONES'!AE$36)*($G76/$F76)))</f>
        <v>0</v>
      </c>
      <c r="AJ76" s="420">
        <f>IF( $F76=0,0,((($F76/$E$75)*'PLAN DE ADQUISICIONES'!AF$36)*($G76/$F76)))</f>
        <v>0</v>
      </c>
      <c r="AK76" s="420">
        <f>IF( $F76=0,0,((($F76/$E$75)*'PLAN DE ADQUISICIONES'!AG$36)*($G76/$F76)))</f>
        <v>0</v>
      </c>
      <c r="AL76" s="420">
        <f>IF( $F76=0,0,((($F76/$E$75)*'PLAN DE ADQUISICIONES'!AH$36)*($G76/$F76)))</f>
        <v>0</v>
      </c>
      <c r="AM76" s="420">
        <f>IF( $F76=0,0,((($F76/$E$75)*'PLAN DE ADQUISICIONES'!AI$36)*($G76/$F76)))</f>
        <v>0</v>
      </c>
      <c r="AN76" s="420">
        <f>IF( $F76=0,0,((($F76/$E$75)*'PLAN DE ADQUISICIONES'!AJ$36)*($G76/$F76)))</f>
        <v>0</v>
      </c>
      <c r="AO76" s="420">
        <f>IF( $F76=0,0,((($F76/$E$75)*'PLAN DE ADQUISICIONES'!AK$36)*($G76/$F76)))</f>
        <v>0</v>
      </c>
      <c r="AP76" s="420">
        <f>IF( $F76=0,0,((($F76/$E$75)*'PLAN DE ADQUISICIONES'!AL$36)*($G76/$F76)))</f>
        <v>0</v>
      </c>
      <c r="AQ76" s="420">
        <f>IF( $F76=0,0,((($F76/$E$75)*'PLAN DE ADQUISICIONES'!AM$36)*($G76/$F76)))</f>
        <v>0</v>
      </c>
      <c r="AR76" s="420">
        <f>IF( $F76=0,0,((($F76/$E$75)*'PLAN DE ADQUISICIONES'!AN$36)*($G76/$F76)))</f>
        <v>0</v>
      </c>
      <c r="AS76" s="420">
        <f>IF( $F76=0,0,((($F76/$E$75)*'PLAN DE ADQUISICIONES'!AO$36)*($G76/$F76)))</f>
        <v>0</v>
      </c>
      <c r="AT76" s="423">
        <f>AH76+AI76+AJ76+AK76+AL76+AM76+AN76+AO76+AP76+AQ76+AR76+AS76</f>
        <v>0</v>
      </c>
      <c r="AU76" s="426">
        <f>AS76+AR76+AQ76+AP76+AO76+AN76+AM76+AL76+AK76+AJ76+AI76+AH76+AF76+AE76+AD76+AC76+AB76+AA76+Z76+Y76+X76+W76+V76+U76+S76+R76+Q76+P76+O76+N76+M76+L76+K76+J76+I76+H76</f>
        <v>0</v>
      </c>
      <c r="AV76" s="392">
        <f t="shared" si="24"/>
        <v>0</v>
      </c>
    </row>
    <row r="77" spans="2:48" s="394" customFormat="1" ht="12.75" customHeight="1" x14ac:dyDescent="0.15">
      <c r="B77" s="416" t="str">
        <f>+'FORMATO COSTEO C1'!C$346</f>
        <v>1.3.1.2</v>
      </c>
      <c r="C77" s="417" t="str">
        <f>+'FORMATO COSTEO C1'!B$346</f>
        <v>Categoría de gasto</v>
      </c>
      <c r="D77" s="418"/>
      <c r="E77" s="419"/>
      <c r="F77" s="420">
        <f>+'FORMATO COSTEO C1'!G346</f>
        <v>0</v>
      </c>
      <c r="G77" s="421">
        <f>+'FORMATO COSTEO C1'!R346</f>
        <v>0</v>
      </c>
      <c r="H77" s="425">
        <f>IF( $F77=0,0,((($F77/$E$75)*'PLAN DE ADQUISICIONES'!F$36)*($G77/$F77)))</f>
        <v>0</v>
      </c>
      <c r="I77" s="420">
        <f>IF( $F77=0,0,((($F77/$E$75)*'PLAN DE ADQUISICIONES'!G$36)*($G77/$F77)))</f>
        <v>0</v>
      </c>
      <c r="J77" s="420">
        <f>IF( $F77=0,0,((($F77/$E$75)*'PLAN DE ADQUISICIONES'!H$36)*($G77/$F77)))</f>
        <v>0</v>
      </c>
      <c r="K77" s="420">
        <f>IF( $F77=0,0,((($F77/$E$75)*'PLAN DE ADQUISICIONES'!I$36)*($G77/$F77)))</f>
        <v>0</v>
      </c>
      <c r="L77" s="420">
        <f>IF( $F77=0,0,((($F77/$E$75)*'PLAN DE ADQUISICIONES'!J$36)*($G77/$F77)))</f>
        <v>0</v>
      </c>
      <c r="M77" s="420">
        <f>IF( $F77=0,0,((($F77/$E$75)*'PLAN DE ADQUISICIONES'!K$36)*($G77/$F77)))</f>
        <v>0</v>
      </c>
      <c r="N77" s="420">
        <f>IF( $F77=0,0,((($F77/$E$75)*'PLAN DE ADQUISICIONES'!L$36)*($G77/$F77)))</f>
        <v>0</v>
      </c>
      <c r="O77" s="420">
        <f>IF( $F77=0,0,((($F77/$E$75)*'PLAN DE ADQUISICIONES'!M$36)*($G77/$F77)))</f>
        <v>0</v>
      </c>
      <c r="P77" s="420">
        <f>IF( $F77=0,0,((($F77/$E$75)*'PLAN DE ADQUISICIONES'!N$36)*($G77/$F77)))</f>
        <v>0</v>
      </c>
      <c r="Q77" s="420">
        <f>IF( $F77=0,0,((($F77/$E$75)*'PLAN DE ADQUISICIONES'!O$36)*($G77/$F77)))</f>
        <v>0</v>
      </c>
      <c r="R77" s="420">
        <f>IF( $F77=0,0,((($F77/$E$75)*'PLAN DE ADQUISICIONES'!P$36)*($G77/$F77)))</f>
        <v>0</v>
      </c>
      <c r="S77" s="420">
        <f>IF( $F77=0,0,((($F77/$E$75)*'PLAN DE ADQUISICIONES'!Q$36)*($G77/$F77)))</f>
        <v>0</v>
      </c>
      <c r="T77" s="423">
        <f>H77+I77+J77+K77+L77+M77+N77+O77+P77+Q77+R77+S77</f>
        <v>0</v>
      </c>
      <c r="U77" s="425">
        <f>IF( $F77=0,0,((($F77/$E$75)*'PLAN DE ADQUISICIONES'!R$36)*($G77/$F77)))</f>
        <v>0</v>
      </c>
      <c r="V77" s="420">
        <f>IF( $F77=0,0,((($F77/$E$75)*'PLAN DE ADQUISICIONES'!S$36)*($G77/$F77)))</f>
        <v>0</v>
      </c>
      <c r="W77" s="420">
        <f>IF( $F77=0,0,((($F77/$E$75)*'PLAN DE ADQUISICIONES'!T$36)*($G77/$F77)))</f>
        <v>0</v>
      </c>
      <c r="X77" s="420">
        <f>IF( $F77=0,0,((($F77/$E$75)*'PLAN DE ADQUISICIONES'!U$36)*($G77/$F77)))</f>
        <v>0</v>
      </c>
      <c r="Y77" s="420">
        <f>IF( $F77=0,0,((($F77/$E$75)*'PLAN DE ADQUISICIONES'!V$36)*($G77/$F77)))</f>
        <v>0</v>
      </c>
      <c r="Z77" s="420">
        <f>IF( $F77=0,0,((($F77/$E$75)*'PLAN DE ADQUISICIONES'!W$36)*($G77/$F77)))</f>
        <v>0</v>
      </c>
      <c r="AA77" s="420">
        <f>IF( $F77=0,0,((($F77/$E$75)*'PLAN DE ADQUISICIONES'!X$36)*($G77/$F77)))</f>
        <v>0</v>
      </c>
      <c r="AB77" s="420">
        <f>IF( $F77=0,0,((($F77/$E$75)*'PLAN DE ADQUISICIONES'!Y$36)*($G77/$F77)))</f>
        <v>0</v>
      </c>
      <c r="AC77" s="420">
        <f>IF( $F77=0,0,((($F77/$E$75)*'PLAN DE ADQUISICIONES'!Z$36)*($G77/$F77)))</f>
        <v>0</v>
      </c>
      <c r="AD77" s="420">
        <f>IF( $F77=0,0,((($F77/$E$75)*'PLAN DE ADQUISICIONES'!AA$36)*($G77/$F77)))</f>
        <v>0</v>
      </c>
      <c r="AE77" s="420">
        <f>IF( $F77=0,0,((($F77/$E$75)*'PLAN DE ADQUISICIONES'!AB$36)*($G77/$F77)))</f>
        <v>0</v>
      </c>
      <c r="AF77" s="420">
        <f>IF( $F77=0,0,((($F77/$E$75)*'PLAN DE ADQUISICIONES'!AC$36)*($G77/$F77)))</f>
        <v>0</v>
      </c>
      <c r="AG77" s="423">
        <f>U77+V77+W77+X77+Y77+Z77+AA77+AB77+AC77+AD77+AE77+AF77</f>
        <v>0</v>
      </c>
      <c r="AH77" s="424">
        <f>IF( $F77=0,0,((($F77/$E$75)*'PLAN DE ADQUISICIONES'!AD$36)*($G77/$F77)))</f>
        <v>0</v>
      </c>
      <c r="AI77" s="420">
        <f>IF( $F77=0,0,((($F77/$E$75)*'PLAN DE ADQUISICIONES'!AE$36)*($G77/$F77)))</f>
        <v>0</v>
      </c>
      <c r="AJ77" s="420">
        <f>IF( $F77=0,0,((($F77/$E$75)*'PLAN DE ADQUISICIONES'!AF$36)*($G77/$F77)))</f>
        <v>0</v>
      </c>
      <c r="AK77" s="420">
        <f>IF( $F77=0,0,((($F77/$E$75)*'PLAN DE ADQUISICIONES'!AG$36)*($G77/$F77)))</f>
        <v>0</v>
      </c>
      <c r="AL77" s="420">
        <f>IF( $F77=0,0,((($F77/$E$75)*'PLAN DE ADQUISICIONES'!AH$36)*($G77/$F77)))</f>
        <v>0</v>
      </c>
      <c r="AM77" s="420">
        <f>IF( $F77=0,0,((($F77/$E$75)*'PLAN DE ADQUISICIONES'!AI$36)*($G77/$F77)))</f>
        <v>0</v>
      </c>
      <c r="AN77" s="420">
        <f>IF( $F77=0,0,((($F77/$E$75)*'PLAN DE ADQUISICIONES'!AJ$36)*($G77/$F77)))</f>
        <v>0</v>
      </c>
      <c r="AO77" s="420">
        <f>IF( $F77=0,0,((($F77/$E$75)*'PLAN DE ADQUISICIONES'!AK$36)*($G77/$F77)))</f>
        <v>0</v>
      </c>
      <c r="AP77" s="420">
        <f>IF( $F77=0,0,((($F77/$E$75)*'PLAN DE ADQUISICIONES'!AL$36)*($G77/$F77)))</f>
        <v>0</v>
      </c>
      <c r="AQ77" s="420">
        <f>IF( $F77=0,0,((($F77/$E$75)*'PLAN DE ADQUISICIONES'!AM$36)*($G77/$F77)))</f>
        <v>0</v>
      </c>
      <c r="AR77" s="420">
        <f>IF( $F77=0,0,((($F77/$E$75)*'PLAN DE ADQUISICIONES'!AN$36)*($G77/$F77)))</f>
        <v>0</v>
      </c>
      <c r="AS77" s="420">
        <f>IF( $F77=0,0,((($F77/$E$75)*'PLAN DE ADQUISICIONES'!AO$36)*($G77/$F77)))</f>
        <v>0</v>
      </c>
      <c r="AT77" s="423">
        <f>AH77+AI77+AJ77+AK77+AL77+AM77+AN77+AO77+AP77+AQ77+AR77+AS77</f>
        <v>0</v>
      </c>
      <c r="AU77" s="426">
        <f>AS77+AR77+AQ77+AP77+AO77+AN77+AM77+AL77+AK77+AJ77+AI77+AH77+AF77+AE77+AD77+AC77+AB77+AA77+Z77+Y77+X77+W77+V77+U77+S77+R77+Q77+P77+O77+N77+M77+L77+K77+J77+I77+H77</f>
        <v>0</v>
      </c>
      <c r="AV77" s="392">
        <f t="shared" si="24"/>
        <v>0</v>
      </c>
    </row>
    <row r="78" spans="2:48" s="394" customFormat="1" ht="12.75" customHeight="1" x14ac:dyDescent="0.15">
      <c r="B78" s="416" t="str">
        <f>+'FORMATO COSTEO C1'!C$352</f>
        <v>1.3.1.3</v>
      </c>
      <c r="C78" s="417" t="str">
        <f>+'FORMATO COSTEO C1'!B$352</f>
        <v>Categoría de gasto</v>
      </c>
      <c r="D78" s="418"/>
      <c r="E78" s="419"/>
      <c r="F78" s="420">
        <f>+'FORMATO COSTEO C1'!G352</f>
        <v>0</v>
      </c>
      <c r="G78" s="421">
        <f>+'FORMATO COSTEO C1'!R352</f>
        <v>0</v>
      </c>
      <c r="H78" s="425">
        <f>IF( $F78=0,0,((($F78/$E$75)*'PLAN DE ADQUISICIONES'!F$36)*($G78/$F78)))</f>
        <v>0</v>
      </c>
      <c r="I78" s="420">
        <f>IF( $F78=0,0,((($F78/$E$75)*'PLAN DE ADQUISICIONES'!G$36)*($G78/$F78)))</f>
        <v>0</v>
      </c>
      <c r="J78" s="420">
        <f>IF( $F78=0,0,((($F78/$E$75)*'PLAN DE ADQUISICIONES'!H$36)*($G78/$F78)))</f>
        <v>0</v>
      </c>
      <c r="K78" s="420">
        <f>IF( $F78=0,0,((($F78/$E$75)*'PLAN DE ADQUISICIONES'!I$36)*($G78/$F78)))</f>
        <v>0</v>
      </c>
      <c r="L78" s="420">
        <f>IF( $F78=0,0,((($F78/$E$75)*'PLAN DE ADQUISICIONES'!J$36)*($G78/$F78)))</f>
        <v>0</v>
      </c>
      <c r="M78" s="420">
        <f>IF( $F78=0,0,((($F78/$E$75)*'PLAN DE ADQUISICIONES'!K$36)*($G78/$F78)))</f>
        <v>0</v>
      </c>
      <c r="N78" s="420">
        <f>IF( $F78=0,0,((($F78/$E$75)*'PLAN DE ADQUISICIONES'!L$36)*($G78/$F78)))</f>
        <v>0</v>
      </c>
      <c r="O78" s="420">
        <f>IF( $F78=0,0,((($F78/$E$75)*'PLAN DE ADQUISICIONES'!M$36)*($G78/$F78)))</f>
        <v>0</v>
      </c>
      <c r="P78" s="420">
        <f>IF( $F78=0,0,((($F78/$E$75)*'PLAN DE ADQUISICIONES'!N$36)*($G78/$F78)))</f>
        <v>0</v>
      </c>
      <c r="Q78" s="420">
        <f>IF( $F78=0,0,((($F78/$E$75)*'PLAN DE ADQUISICIONES'!O$36)*($G78/$F78)))</f>
        <v>0</v>
      </c>
      <c r="R78" s="420">
        <f>IF( $F78=0,0,((($F78/$E$75)*'PLAN DE ADQUISICIONES'!P$36)*($G78/$F78)))</f>
        <v>0</v>
      </c>
      <c r="S78" s="420">
        <f>IF( $F78=0,0,((($F78/$E$75)*'PLAN DE ADQUISICIONES'!Q$36)*($G78/$F78)))</f>
        <v>0</v>
      </c>
      <c r="T78" s="423">
        <f>H78+I78+J78+K78+L78+M78+N78+O78+P78+Q78+R78+S78</f>
        <v>0</v>
      </c>
      <c r="U78" s="425">
        <f>IF( $F78=0,0,((($F78/$E$75)*'PLAN DE ADQUISICIONES'!R$36)*($G78/$F78)))</f>
        <v>0</v>
      </c>
      <c r="V78" s="420">
        <f>IF( $F78=0,0,((($F78/$E$75)*'PLAN DE ADQUISICIONES'!S$36)*($G78/$F78)))</f>
        <v>0</v>
      </c>
      <c r="W78" s="420">
        <f>IF( $F78=0,0,((($F78/$E$75)*'PLAN DE ADQUISICIONES'!T$36)*($G78/$F78)))</f>
        <v>0</v>
      </c>
      <c r="X78" s="420">
        <f>IF( $F78=0,0,((($F78/$E$75)*'PLAN DE ADQUISICIONES'!U$36)*($G78/$F78)))</f>
        <v>0</v>
      </c>
      <c r="Y78" s="420">
        <f>IF( $F78=0,0,((($F78/$E$75)*'PLAN DE ADQUISICIONES'!V$36)*($G78/$F78)))</f>
        <v>0</v>
      </c>
      <c r="Z78" s="420">
        <f>IF( $F78=0,0,((($F78/$E$75)*'PLAN DE ADQUISICIONES'!W$36)*($G78/$F78)))</f>
        <v>0</v>
      </c>
      <c r="AA78" s="420">
        <f>IF( $F78=0,0,((($F78/$E$75)*'PLAN DE ADQUISICIONES'!X$36)*($G78/$F78)))</f>
        <v>0</v>
      </c>
      <c r="AB78" s="420">
        <f>IF( $F78=0,0,((($F78/$E$75)*'PLAN DE ADQUISICIONES'!Y$36)*($G78/$F78)))</f>
        <v>0</v>
      </c>
      <c r="AC78" s="420">
        <f>IF( $F78=0,0,((($F78/$E$75)*'PLAN DE ADQUISICIONES'!Z$36)*($G78/$F78)))</f>
        <v>0</v>
      </c>
      <c r="AD78" s="420">
        <f>IF( $F78=0,0,((($F78/$E$75)*'PLAN DE ADQUISICIONES'!AA$36)*($G78/$F78)))</f>
        <v>0</v>
      </c>
      <c r="AE78" s="420">
        <f>IF( $F78=0,0,((($F78/$E$75)*'PLAN DE ADQUISICIONES'!AB$36)*($G78/$F78)))</f>
        <v>0</v>
      </c>
      <c r="AF78" s="420">
        <f>IF( $F78=0,0,((($F78/$E$75)*'PLAN DE ADQUISICIONES'!AC$36)*($G78/$F78)))</f>
        <v>0</v>
      </c>
      <c r="AG78" s="423">
        <f>U78+V78+W78+X78+Y78+Z78+AA78+AB78+AC78+AD78+AE78+AF78</f>
        <v>0</v>
      </c>
      <c r="AH78" s="424">
        <f>IF( $F78=0,0,((($F78/$E$75)*'PLAN DE ADQUISICIONES'!AD$36)*($G78/$F78)))</f>
        <v>0</v>
      </c>
      <c r="AI78" s="420">
        <f>IF( $F78=0,0,((($F78/$E$75)*'PLAN DE ADQUISICIONES'!AE$36)*($G78/$F78)))</f>
        <v>0</v>
      </c>
      <c r="AJ78" s="420">
        <f>IF( $F78=0,0,((($F78/$E$75)*'PLAN DE ADQUISICIONES'!AF$36)*($G78/$F78)))</f>
        <v>0</v>
      </c>
      <c r="AK78" s="420">
        <f>IF( $F78=0,0,((($F78/$E$75)*'PLAN DE ADQUISICIONES'!AG$36)*($G78/$F78)))</f>
        <v>0</v>
      </c>
      <c r="AL78" s="420">
        <f>IF( $F78=0,0,((($F78/$E$75)*'PLAN DE ADQUISICIONES'!AH$36)*($G78/$F78)))</f>
        <v>0</v>
      </c>
      <c r="AM78" s="420">
        <f>IF( $F78=0,0,((($F78/$E$75)*'PLAN DE ADQUISICIONES'!AI$36)*($G78/$F78)))</f>
        <v>0</v>
      </c>
      <c r="AN78" s="420">
        <f>IF( $F78=0,0,((($F78/$E$75)*'PLAN DE ADQUISICIONES'!AJ$36)*($G78/$F78)))</f>
        <v>0</v>
      </c>
      <c r="AO78" s="420">
        <f>IF( $F78=0,0,((($F78/$E$75)*'PLAN DE ADQUISICIONES'!AK$36)*($G78/$F78)))</f>
        <v>0</v>
      </c>
      <c r="AP78" s="420">
        <f>IF( $F78=0,0,((($F78/$E$75)*'PLAN DE ADQUISICIONES'!AL$36)*($G78/$F78)))</f>
        <v>0</v>
      </c>
      <c r="AQ78" s="420">
        <f>IF( $F78=0,0,((($F78/$E$75)*'PLAN DE ADQUISICIONES'!AM$36)*($G78/$F78)))</f>
        <v>0</v>
      </c>
      <c r="AR78" s="420">
        <f>IF( $F78=0,0,((($F78/$E$75)*'PLAN DE ADQUISICIONES'!AN$36)*($G78/$F78)))</f>
        <v>0</v>
      </c>
      <c r="AS78" s="420">
        <f>IF( $F78=0,0,((($F78/$E$75)*'PLAN DE ADQUISICIONES'!AO$36)*($G78/$F78)))</f>
        <v>0</v>
      </c>
      <c r="AT78" s="423">
        <f>AH78+AI78+AJ78+AK78+AL78+AM78+AN78+AO78+AP78+AQ78+AR78+AS78</f>
        <v>0</v>
      </c>
      <c r="AU78" s="426">
        <f>AS78+AR78+AQ78+AP78+AO78+AN78+AM78+AL78+AK78+AJ78+AI78+AH78+AF78+AE78+AD78+AC78+AB78+AA78+Z78+Y78+X78+W78+V78+U78+S78+R78+Q78+P78+O78+N78+M78+L78+K78+J78+I78+H78</f>
        <v>0</v>
      </c>
      <c r="AV78" s="392">
        <f t="shared" si="24"/>
        <v>0</v>
      </c>
    </row>
    <row r="79" spans="2:48" s="405" customFormat="1" ht="12.75" customHeight="1" outlineLevel="1" x14ac:dyDescent="0.15">
      <c r="B79" s="416" t="str">
        <f>+'FORMATO COSTEO C1'!C$358</f>
        <v>1.3.1.4</v>
      </c>
      <c r="C79" s="417" t="str">
        <f>+'FORMATO COSTEO C1'!B$358</f>
        <v>Categoría de gasto</v>
      </c>
      <c r="D79" s="418"/>
      <c r="E79" s="419"/>
      <c r="F79" s="420">
        <f>+'FORMATO COSTEO C1'!G358</f>
        <v>0</v>
      </c>
      <c r="G79" s="421">
        <f>+'FORMATO COSTEO C1'!R358</f>
        <v>0</v>
      </c>
      <c r="H79" s="425">
        <f>IF( $F79=0,0,((($F79/$E$75)*'PLAN DE ADQUISICIONES'!F$36)*($G79/$F79)))</f>
        <v>0</v>
      </c>
      <c r="I79" s="420">
        <f>IF( $F79=0,0,((($F79/$E$75)*'PLAN DE ADQUISICIONES'!G$36)*($G79/$F79)))</f>
        <v>0</v>
      </c>
      <c r="J79" s="420">
        <f>IF( $F79=0,0,((($F79/$E$75)*'PLAN DE ADQUISICIONES'!H$36)*($G79/$F79)))</f>
        <v>0</v>
      </c>
      <c r="K79" s="420">
        <f>IF( $F79=0,0,((($F79/$E$75)*'PLAN DE ADQUISICIONES'!I$36)*($G79/$F79)))</f>
        <v>0</v>
      </c>
      <c r="L79" s="420">
        <f>IF( $F79=0,0,((($F79/$E$75)*'PLAN DE ADQUISICIONES'!J$36)*($G79/$F79)))</f>
        <v>0</v>
      </c>
      <c r="M79" s="420">
        <f>IF( $F79=0,0,((($F79/$E$75)*'PLAN DE ADQUISICIONES'!K$36)*($G79/$F79)))</f>
        <v>0</v>
      </c>
      <c r="N79" s="420">
        <f>IF( $F79=0,0,((($F79/$E$75)*'PLAN DE ADQUISICIONES'!L$36)*($G79/$F79)))</f>
        <v>0</v>
      </c>
      <c r="O79" s="420">
        <f>IF( $F79=0,0,((($F79/$E$75)*'PLAN DE ADQUISICIONES'!M$36)*($G79/$F79)))</f>
        <v>0</v>
      </c>
      <c r="P79" s="420">
        <f>IF( $F79=0,0,((($F79/$E$75)*'PLAN DE ADQUISICIONES'!N$36)*($G79/$F79)))</f>
        <v>0</v>
      </c>
      <c r="Q79" s="420">
        <f>IF( $F79=0,0,((($F79/$E$75)*'PLAN DE ADQUISICIONES'!O$36)*($G79/$F79)))</f>
        <v>0</v>
      </c>
      <c r="R79" s="420">
        <f>IF( $F79=0,0,((($F79/$E$75)*'PLAN DE ADQUISICIONES'!P$36)*($G79/$F79)))</f>
        <v>0</v>
      </c>
      <c r="S79" s="420">
        <f>IF( $F79=0,0,((($F79/$E$75)*'PLAN DE ADQUISICIONES'!Q$36)*($G79/$F79)))</f>
        <v>0</v>
      </c>
      <c r="T79" s="423">
        <f>H79+I79+J79+K79+L79+M79+N79+O79+P79+Q79+R79+S79</f>
        <v>0</v>
      </c>
      <c r="U79" s="425">
        <f>IF( $F79=0,0,((($F79/$E$75)*'PLAN DE ADQUISICIONES'!R$36)*($G79/$F79)))</f>
        <v>0</v>
      </c>
      <c r="V79" s="420">
        <f>IF( $F79=0,0,((($F79/$E$75)*'PLAN DE ADQUISICIONES'!S$36)*($G79/$F79)))</f>
        <v>0</v>
      </c>
      <c r="W79" s="420">
        <f>IF( $F79=0,0,((($F79/$E$75)*'PLAN DE ADQUISICIONES'!T$36)*($G79/$F79)))</f>
        <v>0</v>
      </c>
      <c r="X79" s="420">
        <f>IF( $F79=0,0,((($F79/$E$75)*'PLAN DE ADQUISICIONES'!U$36)*($G79/$F79)))</f>
        <v>0</v>
      </c>
      <c r="Y79" s="420">
        <f>IF( $F79=0,0,((($F79/$E$75)*'PLAN DE ADQUISICIONES'!V$36)*($G79/$F79)))</f>
        <v>0</v>
      </c>
      <c r="Z79" s="420">
        <f>IF( $F79=0,0,((($F79/$E$75)*'PLAN DE ADQUISICIONES'!W$36)*($G79/$F79)))</f>
        <v>0</v>
      </c>
      <c r="AA79" s="420">
        <f>IF( $F79=0,0,((($F79/$E$75)*'PLAN DE ADQUISICIONES'!X$36)*($G79/$F79)))</f>
        <v>0</v>
      </c>
      <c r="AB79" s="420">
        <f>IF( $F79=0,0,((($F79/$E$75)*'PLAN DE ADQUISICIONES'!Y$36)*($G79/$F79)))</f>
        <v>0</v>
      </c>
      <c r="AC79" s="420">
        <f>IF( $F79=0,0,((($F79/$E$75)*'PLAN DE ADQUISICIONES'!Z$36)*($G79/$F79)))</f>
        <v>0</v>
      </c>
      <c r="AD79" s="420">
        <f>IF( $F79=0,0,((($F79/$E$75)*'PLAN DE ADQUISICIONES'!AA$36)*($G79/$F79)))</f>
        <v>0</v>
      </c>
      <c r="AE79" s="420">
        <f>IF( $F79=0,0,((($F79/$E$75)*'PLAN DE ADQUISICIONES'!AB$36)*($G79/$F79)))</f>
        <v>0</v>
      </c>
      <c r="AF79" s="420">
        <f>IF( $F79=0,0,((($F79/$E$75)*'PLAN DE ADQUISICIONES'!AC$36)*($G79/$F79)))</f>
        <v>0</v>
      </c>
      <c r="AG79" s="423">
        <f>U79+V79+W79+X79+Y79+Z79+AA79+AB79+AC79+AD79+AE79+AF79</f>
        <v>0</v>
      </c>
      <c r="AH79" s="424">
        <f>IF( $F79=0,0,((($F79/$E$75)*'PLAN DE ADQUISICIONES'!AD$36)*($G79/$F79)))</f>
        <v>0</v>
      </c>
      <c r="AI79" s="420">
        <f>IF( $F79=0,0,((($F79/$E$75)*'PLAN DE ADQUISICIONES'!AE$36)*($G79/$F79)))</f>
        <v>0</v>
      </c>
      <c r="AJ79" s="420">
        <f>IF( $F79=0,0,((($F79/$E$75)*'PLAN DE ADQUISICIONES'!AF$36)*($G79/$F79)))</f>
        <v>0</v>
      </c>
      <c r="AK79" s="420">
        <f>IF( $F79=0,0,((($F79/$E$75)*'PLAN DE ADQUISICIONES'!AG$36)*($G79/$F79)))</f>
        <v>0</v>
      </c>
      <c r="AL79" s="420">
        <f>IF( $F79=0,0,((($F79/$E$75)*'PLAN DE ADQUISICIONES'!AH$36)*($G79/$F79)))</f>
        <v>0</v>
      </c>
      <c r="AM79" s="420">
        <f>IF( $F79=0,0,((($F79/$E$75)*'PLAN DE ADQUISICIONES'!AI$36)*($G79/$F79)))</f>
        <v>0</v>
      </c>
      <c r="AN79" s="420">
        <f>IF( $F79=0,0,((($F79/$E$75)*'PLAN DE ADQUISICIONES'!AJ$36)*($G79/$F79)))</f>
        <v>0</v>
      </c>
      <c r="AO79" s="420">
        <f>IF( $F79=0,0,((($F79/$E$75)*'PLAN DE ADQUISICIONES'!AK$36)*($G79/$F79)))</f>
        <v>0</v>
      </c>
      <c r="AP79" s="420">
        <f>IF( $F79=0,0,((($F79/$E$75)*'PLAN DE ADQUISICIONES'!AL$36)*($G79/$F79)))</f>
        <v>0</v>
      </c>
      <c r="AQ79" s="420">
        <f>IF( $F79=0,0,((($F79/$E$75)*'PLAN DE ADQUISICIONES'!AM$36)*($G79/$F79)))</f>
        <v>0</v>
      </c>
      <c r="AR79" s="420">
        <f>IF( $F79=0,0,((($F79/$E$75)*'PLAN DE ADQUISICIONES'!AN$36)*($G79/$F79)))</f>
        <v>0</v>
      </c>
      <c r="AS79" s="420">
        <f>IF( $F79=0,0,((($F79/$E$75)*'PLAN DE ADQUISICIONES'!AO$36)*($G79/$F79)))</f>
        <v>0</v>
      </c>
      <c r="AT79" s="423">
        <f>AH79+AI79+AJ79+AK79+AL79+AM79+AN79+AO79+AP79+AQ79+AR79+AS79</f>
        <v>0</v>
      </c>
      <c r="AU79" s="426">
        <f>AS79+AR79+AQ79+AP79+AO79+AN79+AM79+AL79+AK79+AJ79+AI79+AH79+AF79+AE79+AD79+AC79+AB79+AA79+Z79+Y79+X79+W79+V79+U79+S79+R79+Q79+P79+O79+N79+M79+L79+K79+J79+I79+H79</f>
        <v>0</v>
      </c>
      <c r="AV79" s="392">
        <f t="shared" si="24"/>
        <v>0</v>
      </c>
    </row>
    <row r="80" spans="2:48" s="405" customFormat="1" ht="12.75" customHeight="1" outlineLevel="1" x14ac:dyDescent="0.15">
      <c r="B80" s="416" t="str">
        <f>+'FORMATO COSTEO C1'!C$364</f>
        <v>1.3.1.5</v>
      </c>
      <c r="C80" s="417" t="str">
        <f>+'FORMATO COSTEO C1'!B$364</f>
        <v>Categoría de gasto</v>
      </c>
      <c r="D80" s="418"/>
      <c r="E80" s="419"/>
      <c r="F80" s="420">
        <f>+'FORMATO COSTEO C1'!G364</f>
        <v>0</v>
      </c>
      <c r="G80" s="421">
        <f>+'FORMATO COSTEO C1'!R364</f>
        <v>0</v>
      </c>
      <c r="H80" s="425">
        <f>IF( $F80=0,0,((($F80/$E$75)*'PLAN DE ADQUISICIONES'!F$36)*($G80/$F80)))</f>
        <v>0</v>
      </c>
      <c r="I80" s="420">
        <f>IF( $F80=0,0,((($F80/$E$75)*'PLAN DE ADQUISICIONES'!G$36)*($G80/$F80)))</f>
        <v>0</v>
      </c>
      <c r="J80" s="420">
        <f>IF( $F80=0,0,((($F80/$E$75)*'PLAN DE ADQUISICIONES'!H$36)*($G80/$F80)))</f>
        <v>0</v>
      </c>
      <c r="K80" s="420">
        <f>IF( $F80=0,0,((($F80/$E$75)*'PLAN DE ADQUISICIONES'!I$36)*($G80/$F80)))</f>
        <v>0</v>
      </c>
      <c r="L80" s="420">
        <f>IF( $F80=0,0,((($F80/$E$75)*'PLAN DE ADQUISICIONES'!J$36)*($G80/$F80)))</f>
        <v>0</v>
      </c>
      <c r="M80" s="420">
        <f>IF( $F80=0,0,((($F80/$E$75)*'PLAN DE ADQUISICIONES'!K$36)*($G80/$F80)))</f>
        <v>0</v>
      </c>
      <c r="N80" s="420">
        <f>IF( $F80=0,0,((($F80/$E$75)*'PLAN DE ADQUISICIONES'!L$36)*($G80/$F80)))</f>
        <v>0</v>
      </c>
      <c r="O80" s="420">
        <f>IF( $F80=0,0,((($F80/$E$75)*'PLAN DE ADQUISICIONES'!M$36)*($G80/$F80)))</f>
        <v>0</v>
      </c>
      <c r="P80" s="420">
        <f>IF( $F80=0,0,((($F80/$E$75)*'PLAN DE ADQUISICIONES'!N$36)*($G80/$F80)))</f>
        <v>0</v>
      </c>
      <c r="Q80" s="420">
        <f>IF( $F80=0,0,((($F80/$E$75)*'PLAN DE ADQUISICIONES'!O$36)*($G80/$F80)))</f>
        <v>0</v>
      </c>
      <c r="R80" s="420">
        <f>IF( $F80=0,0,((($F80/$E$75)*'PLAN DE ADQUISICIONES'!P$36)*($G80/$F80)))</f>
        <v>0</v>
      </c>
      <c r="S80" s="420">
        <f>IF( $F80=0,0,((($F80/$E$75)*'PLAN DE ADQUISICIONES'!Q$36)*($G80/$F80)))</f>
        <v>0</v>
      </c>
      <c r="T80" s="423">
        <f>H80+I80+J80+K80+L80+M80+N80+O80+P80+Q80+R80+S80</f>
        <v>0</v>
      </c>
      <c r="U80" s="425">
        <f>IF( $F80=0,0,((($F80/$E$75)*'PLAN DE ADQUISICIONES'!R$36)*($G80/$F80)))</f>
        <v>0</v>
      </c>
      <c r="V80" s="420">
        <f>IF( $F80=0,0,((($F80/$E$75)*'PLAN DE ADQUISICIONES'!S$36)*($G80/$F80)))</f>
        <v>0</v>
      </c>
      <c r="W80" s="420">
        <f>IF( $F80=0,0,((($F80/$E$75)*'PLAN DE ADQUISICIONES'!T$36)*($G80/$F80)))</f>
        <v>0</v>
      </c>
      <c r="X80" s="420">
        <f>IF( $F80=0,0,((($F80/$E$75)*'PLAN DE ADQUISICIONES'!U$36)*($G80/$F80)))</f>
        <v>0</v>
      </c>
      <c r="Y80" s="420">
        <f>IF( $F80=0,0,((($F80/$E$75)*'PLAN DE ADQUISICIONES'!V$36)*($G80/$F80)))</f>
        <v>0</v>
      </c>
      <c r="Z80" s="420">
        <f>IF( $F80=0,0,((($F80/$E$75)*'PLAN DE ADQUISICIONES'!W$36)*($G80/$F80)))</f>
        <v>0</v>
      </c>
      <c r="AA80" s="420">
        <f>IF( $F80=0,0,((($F80/$E$75)*'PLAN DE ADQUISICIONES'!X$36)*($G80/$F80)))</f>
        <v>0</v>
      </c>
      <c r="AB80" s="420">
        <f>IF( $F80=0,0,((($F80/$E$75)*'PLAN DE ADQUISICIONES'!Y$36)*($G80/$F80)))</f>
        <v>0</v>
      </c>
      <c r="AC80" s="420">
        <f>IF( $F80=0,0,((($F80/$E$75)*'PLAN DE ADQUISICIONES'!Z$36)*($G80/$F80)))</f>
        <v>0</v>
      </c>
      <c r="AD80" s="420">
        <f>IF( $F80=0,0,((($F80/$E$75)*'PLAN DE ADQUISICIONES'!AA$36)*($G80/$F80)))</f>
        <v>0</v>
      </c>
      <c r="AE80" s="420">
        <f>IF( $F80=0,0,((($F80/$E$75)*'PLAN DE ADQUISICIONES'!AB$36)*($G80/$F80)))</f>
        <v>0</v>
      </c>
      <c r="AF80" s="420">
        <f>IF( $F80=0,0,((($F80/$E$75)*'PLAN DE ADQUISICIONES'!AC$36)*($G80/$F80)))</f>
        <v>0</v>
      </c>
      <c r="AG80" s="423">
        <f>U80+V80+W80+X80+Y80+Z80+AA80+AB80+AC80+AD80+AE80+AF80</f>
        <v>0</v>
      </c>
      <c r="AH80" s="424">
        <f>IF( $F80=0,0,((($F80/$E$75)*'PLAN DE ADQUISICIONES'!AD$36)*($G80/$F80)))</f>
        <v>0</v>
      </c>
      <c r="AI80" s="420">
        <f>IF( $F80=0,0,((($F80/$E$75)*'PLAN DE ADQUISICIONES'!AE$36)*($G80/$F80)))</f>
        <v>0</v>
      </c>
      <c r="AJ80" s="420">
        <f>IF( $F80=0,0,((($F80/$E$75)*'PLAN DE ADQUISICIONES'!AF$36)*($G80/$F80)))</f>
        <v>0</v>
      </c>
      <c r="AK80" s="420">
        <f>IF( $F80=0,0,((($F80/$E$75)*'PLAN DE ADQUISICIONES'!AG$36)*($G80/$F80)))</f>
        <v>0</v>
      </c>
      <c r="AL80" s="420">
        <f>IF( $F80=0,0,((($F80/$E$75)*'PLAN DE ADQUISICIONES'!AH$36)*($G80/$F80)))</f>
        <v>0</v>
      </c>
      <c r="AM80" s="420">
        <f>IF( $F80=0,0,((($F80/$E$75)*'PLAN DE ADQUISICIONES'!AI$36)*($G80/$F80)))</f>
        <v>0</v>
      </c>
      <c r="AN80" s="420">
        <f>IF( $F80=0,0,((($F80/$E$75)*'PLAN DE ADQUISICIONES'!AJ$36)*($G80/$F80)))</f>
        <v>0</v>
      </c>
      <c r="AO80" s="420">
        <f>IF( $F80=0,0,((($F80/$E$75)*'PLAN DE ADQUISICIONES'!AK$36)*($G80/$F80)))</f>
        <v>0</v>
      </c>
      <c r="AP80" s="420">
        <f>IF( $F80=0,0,((($F80/$E$75)*'PLAN DE ADQUISICIONES'!AL$36)*($G80/$F80)))</f>
        <v>0</v>
      </c>
      <c r="AQ80" s="420">
        <f>IF( $F80=0,0,((($F80/$E$75)*'PLAN DE ADQUISICIONES'!AM$36)*($G80/$F80)))</f>
        <v>0</v>
      </c>
      <c r="AR80" s="420">
        <f>IF( $F80=0,0,((($F80/$E$75)*'PLAN DE ADQUISICIONES'!AN$36)*($G80/$F80)))</f>
        <v>0</v>
      </c>
      <c r="AS80" s="420">
        <f>IF( $F80=0,0,((($F80/$E$75)*'PLAN DE ADQUISICIONES'!AO$36)*($G80/$F80)))</f>
        <v>0</v>
      </c>
      <c r="AT80" s="423">
        <f>AH80+AI80+AJ80+AK80+AL80+AM80+AN80+AO80+AP80+AQ80+AR80+AS80</f>
        <v>0</v>
      </c>
      <c r="AU80" s="426">
        <f>AS80+AR80+AQ80+AP80+AO80+AN80+AM80+AL80+AK80+AJ80+AI80+AH80+AF80+AE80+AD80+AC80+AB80+AA80+Z80+Y80+X80+W80+V80+U80+S80+R80+Q80+P80+O80+N80+M80+L80+K80+J80+I80+H80</f>
        <v>0</v>
      </c>
      <c r="AV80" s="392">
        <f t="shared" si="24"/>
        <v>0</v>
      </c>
    </row>
    <row r="81" spans="2:48" s="394" customFormat="1" ht="12.75" customHeight="1" x14ac:dyDescent="0.15">
      <c r="B81" s="406" t="str">
        <f>+'FORMATO COSTEO C1'!C$370</f>
        <v>1.3.2</v>
      </c>
      <c r="C81" s="430">
        <f>+'FORMATO COSTEO C1'!B$370</f>
        <v>0</v>
      </c>
      <c r="D81" s="408" t="str">
        <f>+'FORMATO COSTEO C1'!D$370</f>
        <v>Unidad medida</v>
      </c>
      <c r="E81" s="409">
        <f>+'FORMATO COSTEO C1'!E$370</f>
        <v>0</v>
      </c>
      <c r="F81" s="410">
        <f>SUM(F82:F86)</f>
        <v>0</v>
      </c>
      <c r="G81" s="411">
        <f t="shared" ref="G81:AS81" si="25">SUM(G82:G86)</f>
        <v>0</v>
      </c>
      <c r="H81" s="412">
        <f t="shared" si="25"/>
        <v>0</v>
      </c>
      <c r="I81" s="410">
        <f>SUM(I82:I86)</f>
        <v>0</v>
      </c>
      <c r="J81" s="410">
        <f>SUM(J82:J86)</f>
        <v>0</v>
      </c>
      <c r="K81" s="410">
        <f>SUM(K82:K86)</f>
        <v>0</v>
      </c>
      <c r="L81" s="410">
        <f>SUM(L82:L86)</f>
        <v>0</v>
      </c>
      <c r="M81" s="410">
        <f>SUM(M82:M86)</f>
        <v>0</v>
      </c>
      <c r="N81" s="410">
        <f t="shared" si="25"/>
        <v>0</v>
      </c>
      <c r="O81" s="410">
        <f t="shared" si="25"/>
        <v>0</v>
      </c>
      <c r="P81" s="410">
        <f t="shared" si="25"/>
        <v>0</v>
      </c>
      <c r="Q81" s="410">
        <f t="shared" si="25"/>
        <v>0</v>
      </c>
      <c r="R81" s="410">
        <f t="shared" si="25"/>
        <v>0</v>
      </c>
      <c r="S81" s="410">
        <f t="shared" si="25"/>
        <v>0</v>
      </c>
      <c r="T81" s="413">
        <f>SUM(T82:T86)</f>
        <v>0</v>
      </c>
      <c r="U81" s="412">
        <f t="shared" si="25"/>
        <v>0</v>
      </c>
      <c r="V81" s="410">
        <f t="shared" si="25"/>
        <v>0</v>
      </c>
      <c r="W81" s="410">
        <f t="shared" si="25"/>
        <v>0</v>
      </c>
      <c r="X81" s="410">
        <f t="shared" si="25"/>
        <v>0</v>
      </c>
      <c r="Y81" s="410">
        <f t="shared" si="25"/>
        <v>0</v>
      </c>
      <c r="Z81" s="410">
        <f t="shared" si="25"/>
        <v>0</v>
      </c>
      <c r="AA81" s="410">
        <f t="shared" si="25"/>
        <v>0</v>
      </c>
      <c r="AB81" s="410">
        <f t="shared" si="25"/>
        <v>0</v>
      </c>
      <c r="AC81" s="410">
        <f t="shared" si="25"/>
        <v>0</v>
      </c>
      <c r="AD81" s="410">
        <f t="shared" si="25"/>
        <v>0</v>
      </c>
      <c r="AE81" s="410">
        <f t="shared" si="25"/>
        <v>0</v>
      </c>
      <c r="AF81" s="410">
        <f t="shared" si="25"/>
        <v>0</v>
      </c>
      <c r="AG81" s="413">
        <f t="shared" si="25"/>
        <v>0</v>
      </c>
      <c r="AH81" s="414">
        <f t="shared" si="25"/>
        <v>0</v>
      </c>
      <c r="AI81" s="410">
        <f t="shared" si="25"/>
        <v>0</v>
      </c>
      <c r="AJ81" s="410">
        <f t="shared" si="25"/>
        <v>0</v>
      </c>
      <c r="AK81" s="410">
        <f t="shared" si="25"/>
        <v>0</v>
      </c>
      <c r="AL81" s="410">
        <f t="shared" si="25"/>
        <v>0</v>
      </c>
      <c r="AM81" s="410">
        <f t="shared" si="25"/>
        <v>0</v>
      </c>
      <c r="AN81" s="410">
        <f t="shared" si="25"/>
        <v>0</v>
      </c>
      <c r="AO81" s="410">
        <f t="shared" si="25"/>
        <v>0</v>
      </c>
      <c r="AP81" s="410">
        <f t="shared" si="25"/>
        <v>0</v>
      </c>
      <c r="AQ81" s="410">
        <f t="shared" si="25"/>
        <v>0</v>
      </c>
      <c r="AR81" s="410">
        <f t="shared" si="25"/>
        <v>0</v>
      </c>
      <c r="AS81" s="410">
        <f t="shared" si="25"/>
        <v>0</v>
      </c>
      <c r="AT81" s="413">
        <f>SUM(AT82:AT86)</f>
        <v>0</v>
      </c>
      <c r="AU81" s="415">
        <f>SUM(AU82:AU86)</f>
        <v>0</v>
      </c>
      <c r="AV81" s="392">
        <f t="shared" si="24"/>
        <v>0</v>
      </c>
    </row>
    <row r="82" spans="2:48" s="394" customFormat="1" ht="12.75" customHeight="1" x14ac:dyDescent="0.15">
      <c r="B82" s="416" t="str">
        <f>+'FORMATO COSTEO C1'!C372</f>
        <v>1.3.2.1</v>
      </c>
      <c r="C82" s="417" t="str">
        <f>+'FORMATO COSTEO C1'!B$372</f>
        <v>Categoría de gasto</v>
      </c>
      <c r="D82" s="513"/>
      <c r="E82" s="429"/>
      <c r="F82" s="420">
        <f>+'FORMATO COSTEO C1'!G372</f>
        <v>0</v>
      </c>
      <c r="G82" s="421">
        <f>+'FORMATO COSTEO C1'!R372</f>
        <v>0</v>
      </c>
      <c r="H82" s="422">
        <f>IF( $F82=0,0,((($F82/$E$81)*'PLAN DE ADQUISICIONES'!F$37)*($G82/$F82)))</f>
        <v>0</v>
      </c>
      <c r="I82" s="420">
        <f>IF( $F82=0,0,((($F82/$E$81)*'PLAN DE ADQUISICIONES'!G$37)*($G82/$F82)))</f>
        <v>0</v>
      </c>
      <c r="J82" s="420">
        <f>IF( $F82=0,0,((($F82/$E$81)*'PLAN DE ADQUISICIONES'!H$37)*($G82/$F82)))</f>
        <v>0</v>
      </c>
      <c r="K82" s="420">
        <f>IF( $F82=0,0,((($F82/$E$81)*'PLAN DE ADQUISICIONES'!I$37)*($G82/$F82)))</f>
        <v>0</v>
      </c>
      <c r="L82" s="420">
        <f>IF( $F82=0,0,((($F82/$E$81)*'PLAN DE ADQUISICIONES'!J$37)*($G82/$F82)))</f>
        <v>0</v>
      </c>
      <c r="M82" s="420">
        <f>IF( $F82=0,0,((($F82/$E$81)*'PLAN DE ADQUISICIONES'!K$37)*($G82/$F82)))</f>
        <v>0</v>
      </c>
      <c r="N82" s="420">
        <f>IF( $F82=0,0,((($F82/$E$81)*'PLAN DE ADQUISICIONES'!L$37)*($G82/$F82)))</f>
        <v>0</v>
      </c>
      <c r="O82" s="420">
        <f>IF( $F82=0,0,((($F82/$E$81)*'PLAN DE ADQUISICIONES'!M$37)*($G82/$F82)))</f>
        <v>0</v>
      </c>
      <c r="P82" s="420">
        <f>IF( $F82=0,0,((($F82/$E$81)*'PLAN DE ADQUISICIONES'!N$37)*($G82/$F82)))</f>
        <v>0</v>
      </c>
      <c r="Q82" s="420">
        <f>IF( $F82=0,0,((($F82/$E$81)*'PLAN DE ADQUISICIONES'!O$37)*($G82/$F82)))</f>
        <v>0</v>
      </c>
      <c r="R82" s="420">
        <f>IF( $F82=0,0,((($F82/$E$81)*'PLAN DE ADQUISICIONES'!P$37)*($G82/$F82)))</f>
        <v>0</v>
      </c>
      <c r="S82" s="420">
        <f>IF( $F82=0,0,((($F82/$E$81)*'PLAN DE ADQUISICIONES'!Q$37)*($G82/$F82)))</f>
        <v>0</v>
      </c>
      <c r="T82" s="423">
        <f>H82+I82+J82+K82+L82+M82+N82+O82+P82+Q82+R82+S82</f>
        <v>0</v>
      </c>
      <c r="U82" s="425">
        <f>IF( $F82=0,0,((($F82/$E$81)*'PLAN DE ADQUISICIONES'!R$37)*($G82/$F82)))</f>
        <v>0</v>
      </c>
      <c r="V82" s="420">
        <f>IF( $F82=0,0,((($F82/$E$81)*'PLAN DE ADQUISICIONES'!S$37)*($G82/$F82)))</f>
        <v>0</v>
      </c>
      <c r="W82" s="420">
        <f>IF( $F82=0,0,((($F82/$E$81)*'PLAN DE ADQUISICIONES'!T$37)*($G82/$F82)))</f>
        <v>0</v>
      </c>
      <c r="X82" s="420">
        <f>IF( $F82=0,0,((($F82/$E$81)*'PLAN DE ADQUISICIONES'!U$37)*($G82/$F82)))</f>
        <v>0</v>
      </c>
      <c r="Y82" s="420">
        <f>IF( $F82=0,0,((($F82/$E$81)*'PLAN DE ADQUISICIONES'!V$37)*($G82/$F82)))</f>
        <v>0</v>
      </c>
      <c r="Z82" s="420">
        <f>IF( $F82=0,0,((($F82/$E$81)*'PLAN DE ADQUISICIONES'!W$37)*($G82/$F82)))</f>
        <v>0</v>
      </c>
      <c r="AA82" s="420">
        <f>IF( $F82=0,0,((($F82/$E$81)*'PLAN DE ADQUISICIONES'!X$37)*($G82/$F82)))</f>
        <v>0</v>
      </c>
      <c r="AB82" s="420">
        <f>IF( $F82=0,0,((($F82/$E$81)*'PLAN DE ADQUISICIONES'!Y$37)*($G82/$F82)))</f>
        <v>0</v>
      </c>
      <c r="AC82" s="420">
        <f>IF( $F82=0,0,((($F82/$E$81)*'PLAN DE ADQUISICIONES'!Z$37)*($G82/$F82)))</f>
        <v>0</v>
      </c>
      <c r="AD82" s="420">
        <f>IF( $F82=0,0,((($F82/$E$81)*'PLAN DE ADQUISICIONES'!AA$37)*($G82/$F82)))</f>
        <v>0</v>
      </c>
      <c r="AE82" s="420">
        <f>IF( $F82=0,0,((($F82/$E$81)*'PLAN DE ADQUISICIONES'!AB$37)*($G82/$F82)))</f>
        <v>0</v>
      </c>
      <c r="AF82" s="420">
        <f>IF( $F82=0,0,((($F82/$E$81)*'PLAN DE ADQUISICIONES'!AC$37)*($G82/$F82)))</f>
        <v>0</v>
      </c>
      <c r="AG82" s="423">
        <f>U82+V82+W82+X82+Y82+Z82+AA82+AB82+AC82+AD82+AE82+AF82</f>
        <v>0</v>
      </c>
      <c r="AH82" s="424">
        <f>IF( $F82=0,0,((($F82/$E$81)*'PLAN DE ADQUISICIONES'!AD$37)*($G82/$F82)))</f>
        <v>0</v>
      </c>
      <c r="AI82" s="420">
        <f>IF( $F82=0,0,((($F82/$E$81)*'PLAN DE ADQUISICIONES'!AE$37)*($G82/$F82)))</f>
        <v>0</v>
      </c>
      <c r="AJ82" s="420">
        <f>IF( $F82=0,0,((($F82/$E$81)*'PLAN DE ADQUISICIONES'!AF$37)*($G82/$F82)))</f>
        <v>0</v>
      </c>
      <c r="AK82" s="420">
        <f>IF( $F82=0,0,((($F82/$E$81)*'PLAN DE ADQUISICIONES'!AG$37)*($G82/$F82)))</f>
        <v>0</v>
      </c>
      <c r="AL82" s="420">
        <f>IF( $F82=0,0,((($F82/$E$81)*'PLAN DE ADQUISICIONES'!AH$37)*($G82/$F82)))</f>
        <v>0</v>
      </c>
      <c r="AM82" s="420">
        <f>IF( $F82=0,0,((($F82/$E$81)*'PLAN DE ADQUISICIONES'!AI$37)*($G82/$F82)))</f>
        <v>0</v>
      </c>
      <c r="AN82" s="420">
        <f>IF( $F82=0,0,((($F82/$E$81)*'PLAN DE ADQUISICIONES'!AJ$37)*($G82/$F82)))</f>
        <v>0</v>
      </c>
      <c r="AO82" s="420">
        <f>IF( $F82=0,0,((($F82/$E$81)*'PLAN DE ADQUISICIONES'!AK$37)*($G82/$F82)))</f>
        <v>0</v>
      </c>
      <c r="AP82" s="420">
        <f>IF( $F82=0,0,((($F82/$E$81)*'PLAN DE ADQUISICIONES'!AL$37)*($G82/$F82)))</f>
        <v>0</v>
      </c>
      <c r="AQ82" s="420">
        <f>IF( $F82=0,0,((($F82/$E$81)*'PLAN DE ADQUISICIONES'!AM$37)*($G82/$F82)))</f>
        <v>0</v>
      </c>
      <c r="AR82" s="420">
        <f>IF( $F82=0,0,((($F82/$E$81)*'PLAN DE ADQUISICIONES'!AN$37)*($G82/$F82)))</f>
        <v>0</v>
      </c>
      <c r="AS82" s="420">
        <f>IF( $F82=0,0,((($F82/$E$81)*'PLAN DE ADQUISICIONES'!AO$37)*($G82/$F82)))</f>
        <v>0</v>
      </c>
      <c r="AT82" s="423">
        <f>AH82+AI82+AJ82+AK82+AL82+AM82+AN82+AO82+AP82+AQ82+AR82+AS82</f>
        <v>0</v>
      </c>
      <c r="AU82" s="426">
        <f>AS82+AR82+AQ82+AP82+AO82+AN82+AM82+AL82+AK82+AJ82+AI82+AH82+AF82+AE82+AD82+AC82+AB82+AA82+Z82+Y82+X82+W82+V82+U82+S82+R82+Q82+P82+O82+N82+M82+L82+K82+J82+I82+H82</f>
        <v>0</v>
      </c>
      <c r="AV82" s="392">
        <f t="shared" si="24"/>
        <v>0</v>
      </c>
    </row>
    <row r="83" spans="2:48" s="405" customFormat="1" ht="12.75" customHeight="1" outlineLevel="1" x14ac:dyDescent="0.15">
      <c r="B83" s="416" t="str">
        <f>+'FORMATO COSTEO C1'!C378</f>
        <v>1.3.2.2</v>
      </c>
      <c r="C83" s="417" t="str">
        <f>+'FORMATO COSTEO C1'!B$378</f>
        <v>Categoría de gasto</v>
      </c>
      <c r="D83" s="513"/>
      <c r="E83" s="429"/>
      <c r="F83" s="420">
        <f>+'FORMATO COSTEO C1'!G378</f>
        <v>0</v>
      </c>
      <c r="G83" s="421">
        <f>+'FORMATO COSTEO C1'!R378</f>
        <v>0</v>
      </c>
      <c r="H83" s="425">
        <f>IF( $F83=0,0,((($F83/$E$81)*'PLAN DE ADQUISICIONES'!F$37)*($G83/$F83)))</f>
        <v>0</v>
      </c>
      <c r="I83" s="420">
        <f>IF( $F83=0,0,((($F83/$E$81)*'PLAN DE ADQUISICIONES'!G$37)*($G83/$F83)))</f>
        <v>0</v>
      </c>
      <c r="J83" s="420">
        <f>IF( $F83=0,0,((($F83/$E$81)*'PLAN DE ADQUISICIONES'!H$37)*($G83/$F83)))</f>
        <v>0</v>
      </c>
      <c r="K83" s="420">
        <f>IF( $F83=0,0,((($F83/$E$81)*'PLAN DE ADQUISICIONES'!I$37)*($G83/$F83)))</f>
        <v>0</v>
      </c>
      <c r="L83" s="420">
        <f>IF( $F83=0,0,((($F83/$E$81)*'PLAN DE ADQUISICIONES'!J$37)*($G83/$F83)))</f>
        <v>0</v>
      </c>
      <c r="M83" s="420">
        <f>IF( $F83=0,0,((($F83/$E$81)*'PLAN DE ADQUISICIONES'!K$37)*($G83/$F83)))</f>
        <v>0</v>
      </c>
      <c r="N83" s="420">
        <f>IF( $F83=0,0,((($F83/$E$81)*'PLAN DE ADQUISICIONES'!L$37)*($G83/$F83)))</f>
        <v>0</v>
      </c>
      <c r="O83" s="420">
        <f>IF( $F83=0,0,((($F83/$E$81)*'PLAN DE ADQUISICIONES'!M$37)*($G83/$F83)))</f>
        <v>0</v>
      </c>
      <c r="P83" s="420">
        <f>IF( $F83=0,0,((($F83/$E$81)*'PLAN DE ADQUISICIONES'!N$37)*($G83/$F83)))</f>
        <v>0</v>
      </c>
      <c r="Q83" s="420">
        <f>IF( $F83=0,0,((($F83/$E$81)*'PLAN DE ADQUISICIONES'!O$37)*($G83/$F83)))</f>
        <v>0</v>
      </c>
      <c r="R83" s="420">
        <f>IF( $F83=0,0,((($F83/$E$81)*'PLAN DE ADQUISICIONES'!P$37)*($G83/$F83)))</f>
        <v>0</v>
      </c>
      <c r="S83" s="420">
        <f>IF( $F83=0,0,((($F83/$E$81)*'PLAN DE ADQUISICIONES'!Q$37)*($G83/$F83)))</f>
        <v>0</v>
      </c>
      <c r="T83" s="423">
        <f>H83+I83+J83+K83+L83+M83+N83+O83+P83+Q83+R83+S83</f>
        <v>0</v>
      </c>
      <c r="U83" s="425">
        <f>IF( $F83=0,0,((($F83/$E$81)*'PLAN DE ADQUISICIONES'!R$37)*($G83/$F83)))</f>
        <v>0</v>
      </c>
      <c r="V83" s="420">
        <f>IF( $F83=0,0,((($F83/$E$81)*'PLAN DE ADQUISICIONES'!S$37)*($G83/$F83)))</f>
        <v>0</v>
      </c>
      <c r="W83" s="420">
        <f>IF( $F83=0,0,((($F83/$E$81)*'PLAN DE ADQUISICIONES'!T$37)*($G83/$F83)))</f>
        <v>0</v>
      </c>
      <c r="X83" s="420">
        <f>IF( $F83=0,0,((($F83/$E$81)*'PLAN DE ADQUISICIONES'!U$37)*($G83/$F83)))</f>
        <v>0</v>
      </c>
      <c r="Y83" s="420">
        <f>IF( $F83=0,0,((($F83/$E$81)*'PLAN DE ADQUISICIONES'!V$37)*($G83/$F83)))</f>
        <v>0</v>
      </c>
      <c r="Z83" s="420">
        <f>IF( $F83=0,0,((($F83/$E$81)*'PLAN DE ADQUISICIONES'!W$37)*($G83/$F83)))</f>
        <v>0</v>
      </c>
      <c r="AA83" s="420">
        <f>IF( $F83=0,0,((($F83/$E$81)*'PLAN DE ADQUISICIONES'!X$37)*($G83/$F83)))</f>
        <v>0</v>
      </c>
      <c r="AB83" s="420">
        <f>IF( $F83=0,0,((($F83/$E$81)*'PLAN DE ADQUISICIONES'!Y$37)*($G83/$F83)))</f>
        <v>0</v>
      </c>
      <c r="AC83" s="420">
        <f>IF( $F83=0,0,((($F83/$E$81)*'PLAN DE ADQUISICIONES'!Z$37)*($G83/$F83)))</f>
        <v>0</v>
      </c>
      <c r="AD83" s="420">
        <f>IF( $F83=0,0,((($F83/$E$81)*'PLAN DE ADQUISICIONES'!AA$37)*($G83/$F83)))</f>
        <v>0</v>
      </c>
      <c r="AE83" s="420">
        <f>IF( $F83=0,0,((($F83/$E$81)*'PLAN DE ADQUISICIONES'!AB$37)*($G83/$F83)))</f>
        <v>0</v>
      </c>
      <c r="AF83" s="420">
        <f>IF( $F83=0,0,((($F83/$E$81)*'PLAN DE ADQUISICIONES'!AC$37)*($G83/$F83)))</f>
        <v>0</v>
      </c>
      <c r="AG83" s="423">
        <f>U83+V83+W83+X83+Y83+Z83+AA83+AB83+AC83+AD83+AE83+AF83</f>
        <v>0</v>
      </c>
      <c r="AH83" s="424">
        <f>IF( $F83=0,0,((($F83/$E$81)*'PLAN DE ADQUISICIONES'!AD$37)*($G83/$F83)))</f>
        <v>0</v>
      </c>
      <c r="AI83" s="420">
        <f>IF( $F83=0,0,((($F83/$E$81)*'PLAN DE ADQUISICIONES'!AE$37)*($G83/$F83)))</f>
        <v>0</v>
      </c>
      <c r="AJ83" s="420">
        <f>IF( $F83=0,0,((($F83/$E$81)*'PLAN DE ADQUISICIONES'!AF$37)*($G83/$F83)))</f>
        <v>0</v>
      </c>
      <c r="AK83" s="420">
        <f>IF( $F83=0,0,((($F83/$E$81)*'PLAN DE ADQUISICIONES'!AG$37)*($G83/$F83)))</f>
        <v>0</v>
      </c>
      <c r="AL83" s="420">
        <f>IF( $F83=0,0,((($F83/$E$81)*'PLAN DE ADQUISICIONES'!AH$37)*($G83/$F83)))</f>
        <v>0</v>
      </c>
      <c r="AM83" s="420">
        <f>IF( $F83=0,0,((($F83/$E$81)*'PLAN DE ADQUISICIONES'!AI$37)*($G83/$F83)))</f>
        <v>0</v>
      </c>
      <c r="AN83" s="420">
        <f>IF( $F83=0,0,((($F83/$E$81)*'PLAN DE ADQUISICIONES'!AJ$37)*($G83/$F83)))</f>
        <v>0</v>
      </c>
      <c r="AO83" s="420">
        <f>IF( $F83=0,0,((($F83/$E$81)*'PLAN DE ADQUISICIONES'!AK$37)*($G83/$F83)))</f>
        <v>0</v>
      </c>
      <c r="AP83" s="420">
        <f>IF( $F83=0,0,((($F83/$E$81)*'PLAN DE ADQUISICIONES'!AL$37)*($G83/$F83)))</f>
        <v>0</v>
      </c>
      <c r="AQ83" s="420">
        <f>IF( $F83=0,0,((($F83/$E$81)*'PLAN DE ADQUISICIONES'!AM$37)*($G83/$F83)))</f>
        <v>0</v>
      </c>
      <c r="AR83" s="420">
        <f>IF( $F83=0,0,((($F83/$E$81)*'PLAN DE ADQUISICIONES'!AN$37)*($G83/$F83)))</f>
        <v>0</v>
      </c>
      <c r="AS83" s="420">
        <f>IF( $F83=0,0,((($F83/$E$81)*'PLAN DE ADQUISICIONES'!AO$37)*($G83/$F83)))</f>
        <v>0</v>
      </c>
      <c r="AT83" s="423">
        <f>AH83+AI83+AJ83+AK83+AL83+AM83+AN83+AO83+AP83+AQ83+AR83+AS83</f>
        <v>0</v>
      </c>
      <c r="AU83" s="426">
        <f>AS83+AR83+AQ83+AP83+AO83+AN83+AM83+AL83+AK83+AJ83+AI83+AH83+AF83+AE83+AD83+AC83+AB83+AA83+Z83+Y83+X83+W83+V83+U83+S83+R83+Q83+P83+O83+N83+M83+L83+K83+J83+I83+H83</f>
        <v>0</v>
      </c>
      <c r="AV83" s="392">
        <f t="shared" si="24"/>
        <v>0</v>
      </c>
    </row>
    <row r="84" spans="2:48" s="394" customFormat="1" ht="12.75" customHeight="1" x14ac:dyDescent="0.15">
      <c r="B84" s="416" t="str">
        <f>+'FORMATO COSTEO C1'!C$384</f>
        <v>1.3.2.3</v>
      </c>
      <c r="C84" s="417" t="str">
        <f>+'FORMATO COSTEO C1'!B$384</f>
        <v>Categoría de gasto</v>
      </c>
      <c r="D84" s="513"/>
      <c r="E84" s="429"/>
      <c r="F84" s="420">
        <f>+'FORMATO COSTEO C1'!G384</f>
        <v>0</v>
      </c>
      <c r="G84" s="421">
        <f>+'FORMATO COSTEO C1'!R384</f>
        <v>0</v>
      </c>
      <c r="H84" s="425">
        <f>IF( $F84=0,0,((($F84/$E$81)*'PLAN DE ADQUISICIONES'!F$37)*($G84/$F84)))</f>
        <v>0</v>
      </c>
      <c r="I84" s="420">
        <f>IF( $F84=0,0,((($F84/$E$81)*'PLAN DE ADQUISICIONES'!G$37)*($G84/$F84)))</f>
        <v>0</v>
      </c>
      <c r="J84" s="420">
        <f>IF( $F84=0,0,((($F84/$E$81)*'PLAN DE ADQUISICIONES'!H$37)*($G84/$F84)))</f>
        <v>0</v>
      </c>
      <c r="K84" s="420">
        <f>IF( $F84=0,0,((($F84/$E$81)*'PLAN DE ADQUISICIONES'!I$37)*($G84/$F84)))</f>
        <v>0</v>
      </c>
      <c r="L84" s="420">
        <f>IF( $F84=0,0,((($F84/$E$81)*'PLAN DE ADQUISICIONES'!J$37)*($G84/$F84)))</f>
        <v>0</v>
      </c>
      <c r="M84" s="420">
        <f>IF( $F84=0,0,((($F84/$E$81)*'PLAN DE ADQUISICIONES'!K$37)*($G84/$F84)))</f>
        <v>0</v>
      </c>
      <c r="N84" s="420">
        <f>IF( $F84=0,0,((($F84/$E$81)*'PLAN DE ADQUISICIONES'!L$37)*($G84/$F84)))</f>
        <v>0</v>
      </c>
      <c r="O84" s="420">
        <f>IF( $F84=0,0,((($F84/$E$81)*'PLAN DE ADQUISICIONES'!M$37)*($G84/$F84)))</f>
        <v>0</v>
      </c>
      <c r="P84" s="420">
        <f>IF( $F84=0,0,((($F84/$E$81)*'PLAN DE ADQUISICIONES'!N$37)*($G84/$F84)))</f>
        <v>0</v>
      </c>
      <c r="Q84" s="420">
        <f>IF( $F84=0,0,((($F84/$E$81)*'PLAN DE ADQUISICIONES'!O$37)*($G84/$F84)))</f>
        <v>0</v>
      </c>
      <c r="R84" s="420">
        <f>IF( $F84=0,0,((($F84/$E$81)*'PLAN DE ADQUISICIONES'!P$37)*($G84/$F84)))</f>
        <v>0</v>
      </c>
      <c r="S84" s="420">
        <f>IF( $F84=0,0,((($F84/$E$81)*'PLAN DE ADQUISICIONES'!Q$37)*($G84/$F84)))</f>
        <v>0</v>
      </c>
      <c r="T84" s="423">
        <f>H84+I84+J84+K84+L84+M84+N84+O84+P84+Q84+R84+S84</f>
        <v>0</v>
      </c>
      <c r="U84" s="425">
        <f>IF( $F84=0,0,((($F84/$E$81)*'PLAN DE ADQUISICIONES'!R$37)*($G84/$F84)))</f>
        <v>0</v>
      </c>
      <c r="V84" s="420">
        <f>IF( $F84=0,0,((($F84/$E$81)*'PLAN DE ADQUISICIONES'!S$37)*($G84/$F84)))</f>
        <v>0</v>
      </c>
      <c r="W84" s="420">
        <f>IF( $F84=0,0,((($F84/$E$81)*'PLAN DE ADQUISICIONES'!T$37)*($G84/$F84)))</f>
        <v>0</v>
      </c>
      <c r="X84" s="420">
        <f>IF( $F84=0,0,((($F84/$E$81)*'PLAN DE ADQUISICIONES'!U$37)*($G84/$F84)))</f>
        <v>0</v>
      </c>
      <c r="Y84" s="420">
        <f>IF( $F84=0,0,((($F84/$E$81)*'PLAN DE ADQUISICIONES'!V$37)*($G84/$F84)))</f>
        <v>0</v>
      </c>
      <c r="Z84" s="420">
        <f>IF( $F84=0,0,((($F84/$E$81)*'PLAN DE ADQUISICIONES'!W$37)*($G84/$F84)))</f>
        <v>0</v>
      </c>
      <c r="AA84" s="420">
        <f>IF( $F84=0,0,((($F84/$E$81)*'PLAN DE ADQUISICIONES'!X$37)*($G84/$F84)))</f>
        <v>0</v>
      </c>
      <c r="AB84" s="420">
        <f>IF( $F84=0,0,((($F84/$E$81)*'PLAN DE ADQUISICIONES'!Y$37)*($G84/$F84)))</f>
        <v>0</v>
      </c>
      <c r="AC84" s="420">
        <f>IF( $F84=0,0,((($F84/$E$81)*'PLAN DE ADQUISICIONES'!Z$37)*($G84/$F84)))</f>
        <v>0</v>
      </c>
      <c r="AD84" s="420">
        <f>IF( $F84=0,0,((($F84/$E$81)*'PLAN DE ADQUISICIONES'!AA$37)*($G84/$F84)))</f>
        <v>0</v>
      </c>
      <c r="AE84" s="420">
        <f>IF( $F84=0,0,((($F84/$E$81)*'PLAN DE ADQUISICIONES'!AB$37)*($G84/$F84)))</f>
        <v>0</v>
      </c>
      <c r="AF84" s="420">
        <f>IF( $F84=0,0,((($F84/$E$81)*'PLAN DE ADQUISICIONES'!AC$37)*($G84/$F84)))</f>
        <v>0</v>
      </c>
      <c r="AG84" s="423">
        <f>U84+V84+W84+X84+Y84+Z84+AA84+AB84+AC84+AD84+AE84+AF84</f>
        <v>0</v>
      </c>
      <c r="AH84" s="424">
        <f>IF( $F84=0,0,((($F84/$E$81)*'PLAN DE ADQUISICIONES'!AD$37)*($G84/$F84)))</f>
        <v>0</v>
      </c>
      <c r="AI84" s="420">
        <f>IF( $F84=0,0,((($F84/$E$81)*'PLAN DE ADQUISICIONES'!AE$37)*($G84/$F84)))</f>
        <v>0</v>
      </c>
      <c r="AJ84" s="420">
        <f>IF( $F84=0,0,((($F84/$E$81)*'PLAN DE ADQUISICIONES'!AF$37)*($G84/$F84)))</f>
        <v>0</v>
      </c>
      <c r="AK84" s="420">
        <f>IF( $F84=0,0,((($F84/$E$81)*'PLAN DE ADQUISICIONES'!AG$37)*($G84/$F84)))</f>
        <v>0</v>
      </c>
      <c r="AL84" s="420">
        <f>IF( $F84=0,0,((($F84/$E$81)*'PLAN DE ADQUISICIONES'!AH$37)*($G84/$F84)))</f>
        <v>0</v>
      </c>
      <c r="AM84" s="420">
        <f>IF( $F84=0,0,((($F84/$E$81)*'PLAN DE ADQUISICIONES'!AI$37)*($G84/$F84)))</f>
        <v>0</v>
      </c>
      <c r="AN84" s="420">
        <f>IF( $F84=0,0,((($F84/$E$81)*'PLAN DE ADQUISICIONES'!AJ$37)*($G84/$F84)))</f>
        <v>0</v>
      </c>
      <c r="AO84" s="420">
        <f>IF( $F84=0,0,((($F84/$E$81)*'PLAN DE ADQUISICIONES'!AK$37)*($G84/$F84)))</f>
        <v>0</v>
      </c>
      <c r="AP84" s="420">
        <f>IF( $F84=0,0,((($F84/$E$81)*'PLAN DE ADQUISICIONES'!AL$37)*($G84/$F84)))</f>
        <v>0</v>
      </c>
      <c r="AQ84" s="420">
        <f>IF( $F84=0,0,((($F84/$E$81)*'PLAN DE ADQUISICIONES'!AM$37)*($G84/$F84)))</f>
        <v>0</v>
      </c>
      <c r="AR84" s="420">
        <f>IF( $F84=0,0,((($F84/$E$81)*'PLAN DE ADQUISICIONES'!AN$37)*($G84/$F84)))</f>
        <v>0</v>
      </c>
      <c r="AS84" s="420">
        <f>IF( $F84=0,0,((($F84/$E$81)*'PLAN DE ADQUISICIONES'!AO$37)*($G84/$F84)))</f>
        <v>0</v>
      </c>
      <c r="AT84" s="423">
        <f>AH84+AI84+AJ84+AK84+AL84+AM84+AN84+AO84+AP84+AQ84+AR84+AS84</f>
        <v>0</v>
      </c>
      <c r="AU84" s="426">
        <f>AS84+AR84+AQ84+AP84+AO84+AN84+AM84+AL84+AK84+AJ84+AI84+AH84+AF84+AE84+AD84+AC84+AB84+AA84+Z84+Y84+X84+W84+V84+U84+S84+R84+Q84+P84+O84+N84+M84+L84+K84+J84+I84+H84</f>
        <v>0</v>
      </c>
      <c r="AV84" s="392">
        <f t="shared" si="24"/>
        <v>0</v>
      </c>
    </row>
    <row r="85" spans="2:48" s="394" customFormat="1" ht="12.75" customHeight="1" x14ac:dyDescent="0.15">
      <c r="B85" s="416" t="str">
        <f>+'FORMATO COSTEO C1'!C390</f>
        <v>1.3.2.4</v>
      </c>
      <c r="C85" s="417" t="str">
        <f>+'FORMATO COSTEO C1'!B$390</f>
        <v>Categoría de gasto</v>
      </c>
      <c r="D85" s="513"/>
      <c r="E85" s="429"/>
      <c r="F85" s="420">
        <f>+'FORMATO COSTEO C1'!G390</f>
        <v>0</v>
      </c>
      <c r="G85" s="421">
        <f>+'FORMATO COSTEO C1'!R390</f>
        <v>0</v>
      </c>
      <c r="H85" s="425">
        <f>IF( $F85=0,0,((($F85/$E$81)*'PLAN DE ADQUISICIONES'!F$37)*($G85/$F85)))</f>
        <v>0</v>
      </c>
      <c r="I85" s="420">
        <f>IF( $F85=0,0,((($F85/$E$81)*'PLAN DE ADQUISICIONES'!G$37)*($G85/$F85)))</f>
        <v>0</v>
      </c>
      <c r="J85" s="420">
        <f>IF( $F85=0,0,((($F85/$E$81)*'PLAN DE ADQUISICIONES'!H$37)*($G85/$F85)))</f>
        <v>0</v>
      </c>
      <c r="K85" s="420">
        <f>IF( $F85=0,0,((($F85/$E$81)*'PLAN DE ADQUISICIONES'!I$37)*($G85/$F85)))</f>
        <v>0</v>
      </c>
      <c r="L85" s="420">
        <f>IF( $F85=0,0,((($F85/$E$81)*'PLAN DE ADQUISICIONES'!J$37)*($G85/$F85)))</f>
        <v>0</v>
      </c>
      <c r="M85" s="420">
        <f>IF( $F85=0,0,((($F85/$E$81)*'PLAN DE ADQUISICIONES'!K$37)*($G85/$F85)))</f>
        <v>0</v>
      </c>
      <c r="N85" s="420">
        <f>IF( $F85=0,0,((($F85/$E$81)*'PLAN DE ADQUISICIONES'!L$37)*($G85/$F85)))</f>
        <v>0</v>
      </c>
      <c r="O85" s="420">
        <f>IF( $F85=0,0,((($F85/$E$81)*'PLAN DE ADQUISICIONES'!M$37)*($G85/$F85)))</f>
        <v>0</v>
      </c>
      <c r="P85" s="420">
        <f>IF( $F85=0,0,((($F85/$E$81)*'PLAN DE ADQUISICIONES'!N$37)*($G85/$F85)))</f>
        <v>0</v>
      </c>
      <c r="Q85" s="420">
        <f>IF( $F85=0,0,((($F85/$E$81)*'PLAN DE ADQUISICIONES'!O$37)*($G85/$F85)))</f>
        <v>0</v>
      </c>
      <c r="R85" s="420">
        <f>IF( $F85=0,0,((($F85/$E$81)*'PLAN DE ADQUISICIONES'!P$37)*($G85/$F85)))</f>
        <v>0</v>
      </c>
      <c r="S85" s="420">
        <f>IF( $F85=0,0,((($F85/$E$81)*'PLAN DE ADQUISICIONES'!Q$37)*($G85/$F85)))</f>
        <v>0</v>
      </c>
      <c r="T85" s="423">
        <f>H85+I85+J85+K85+L85+M85+N85+O85+P85+Q85+R85+S85</f>
        <v>0</v>
      </c>
      <c r="U85" s="425">
        <f>IF( $F85=0,0,((($F85/$E$81)*'PLAN DE ADQUISICIONES'!R$37)*($G85/$F85)))</f>
        <v>0</v>
      </c>
      <c r="V85" s="420">
        <f>IF( $F85=0,0,((($F85/$E$81)*'PLAN DE ADQUISICIONES'!S$37)*($G85/$F85)))</f>
        <v>0</v>
      </c>
      <c r="W85" s="420">
        <f>IF( $F85=0,0,((($F85/$E$81)*'PLAN DE ADQUISICIONES'!T$37)*($G85/$F85)))</f>
        <v>0</v>
      </c>
      <c r="X85" s="420">
        <f>IF( $F85=0,0,((($F85/$E$81)*'PLAN DE ADQUISICIONES'!U$37)*($G85/$F85)))</f>
        <v>0</v>
      </c>
      <c r="Y85" s="420">
        <f>IF( $F85=0,0,((($F85/$E$81)*'PLAN DE ADQUISICIONES'!V$37)*($G85/$F85)))</f>
        <v>0</v>
      </c>
      <c r="Z85" s="420">
        <f>IF( $F85=0,0,((($F85/$E$81)*'PLAN DE ADQUISICIONES'!W$37)*($G85/$F85)))</f>
        <v>0</v>
      </c>
      <c r="AA85" s="420">
        <f>IF( $F85=0,0,((($F85/$E$81)*'PLAN DE ADQUISICIONES'!X$37)*($G85/$F85)))</f>
        <v>0</v>
      </c>
      <c r="AB85" s="420">
        <f>IF( $F85=0,0,((($F85/$E$81)*'PLAN DE ADQUISICIONES'!Y$37)*($G85/$F85)))</f>
        <v>0</v>
      </c>
      <c r="AC85" s="420">
        <f>IF( $F85=0,0,((($F85/$E$81)*'PLAN DE ADQUISICIONES'!Z$37)*($G85/$F85)))</f>
        <v>0</v>
      </c>
      <c r="AD85" s="420">
        <f>IF( $F85=0,0,((($F85/$E$81)*'PLAN DE ADQUISICIONES'!AA$37)*($G85/$F85)))</f>
        <v>0</v>
      </c>
      <c r="AE85" s="420">
        <f>IF( $F85=0,0,((($F85/$E$81)*'PLAN DE ADQUISICIONES'!AB$37)*($G85/$F85)))</f>
        <v>0</v>
      </c>
      <c r="AF85" s="420">
        <f>IF( $F85=0,0,((($F85/$E$81)*'PLAN DE ADQUISICIONES'!AC$37)*($G85/$F85)))</f>
        <v>0</v>
      </c>
      <c r="AG85" s="423">
        <f>U85+V85+W85+X85+Y85+Z85+AA85+AB85+AC85+AD85+AE85+AF85</f>
        <v>0</v>
      </c>
      <c r="AH85" s="424">
        <f>IF( $F85=0,0,((($F85/$E$81)*'PLAN DE ADQUISICIONES'!AD$37)*($G85/$F85)))</f>
        <v>0</v>
      </c>
      <c r="AI85" s="420">
        <f>IF( $F85=0,0,((($F85/$E$81)*'PLAN DE ADQUISICIONES'!AE$37)*($G85/$F85)))</f>
        <v>0</v>
      </c>
      <c r="AJ85" s="420">
        <f>IF( $F85=0,0,((($F85/$E$81)*'PLAN DE ADQUISICIONES'!AF$37)*($G85/$F85)))</f>
        <v>0</v>
      </c>
      <c r="AK85" s="420">
        <f>IF( $F85=0,0,((($F85/$E$81)*'PLAN DE ADQUISICIONES'!AG$37)*($G85/$F85)))</f>
        <v>0</v>
      </c>
      <c r="AL85" s="420">
        <f>IF( $F85=0,0,((($F85/$E$81)*'PLAN DE ADQUISICIONES'!AH$37)*($G85/$F85)))</f>
        <v>0</v>
      </c>
      <c r="AM85" s="420">
        <f>IF( $F85=0,0,((($F85/$E$81)*'PLAN DE ADQUISICIONES'!AI$37)*($G85/$F85)))</f>
        <v>0</v>
      </c>
      <c r="AN85" s="420">
        <f>IF( $F85=0,0,((($F85/$E$81)*'PLAN DE ADQUISICIONES'!AJ$37)*($G85/$F85)))</f>
        <v>0</v>
      </c>
      <c r="AO85" s="420">
        <f>IF( $F85=0,0,((($F85/$E$81)*'PLAN DE ADQUISICIONES'!AK$37)*($G85/$F85)))</f>
        <v>0</v>
      </c>
      <c r="AP85" s="420">
        <f>IF( $F85=0,0,((($F85/$E$81)*'PLAN DE ADQUISICIONES'!AL$37)*($G85/$F85)))</f>
        <v>0</v>
      </c>
      <c r="AQ85" s="420">
        <f>IF( $F85=0,0,((($F85/$E$81)*'PLAN DE ADQUISICIONES'!AM$37)*($G85/$F85)))</f>
        <v>0</v>
      </c>
      <c r="AR85" s="420">
        <f>IF( $F85=0,0,((($F85/$E$81)*'PLAN DE ADQUISICIONES'!AN$37)*($G85/$F85)))</f>
        <v>0</v>
      </c>
      <c r="AS85" s="420">
        <f>IF( $F85=0,0,((($F85/$E$81)*'PLAN DE ADQUISICIONES'!AO$37)*($G85/$F85)))</f>
        <v>0</v>
      </c>
      <c r="AT85" s="423">
        <f>AH85+AI85+AJ85+AK85+AL85+AM85+AN85+AO85+AP85+AQ85+AR85+AS85</f>
        <v>0</v>
      </c>
      <c r="AU85" s="426">
        <f>AS85+AR85+AQ85+AP85+AO85+AN85+AM85+AL85+AK85+AJ85+AI85+AH85+AF85+AE85+AD85+AC85+AB85+AA85+Z85+Y85+X85+W85+V85+U85+S85+R85+Q85+P85+O85+N85+M85+L85+K85+J85+I85+H85</f>
        <v>0</v>
      </c>
      <c r="AV85" s="392">
        <f t="shared" si="24"/>
        <v>0</v>
      </c>
    </row>
    <row r="86" spans="2:48" s="394" customFormat="1" ht="12.75" customHeight="1" x14ac:dyDescent="0.15">
      <c r="B86" s="416" t="str">
        <f>+'FORMATO COSTEO C1'!C$396</f>
        <v>1.3.2.5</v>
      </c>
      <c r="C86" s="417" t="str">
        <f>+'FORMATO COSTEO C1'!B$396</f>
        <v>Categoría de gasto</v>
      </c>
      <c r="D86" s="513"/>
      <c r="E86" s="429"/>
      <c r="F86" s="420">
        <f>+'FORMATO COSTEO C1'!G396</f>
        <v>0</v>
      </c>
      <c r="G86" s="421">
        <f>+'FORMATO COSTEO C1'!R396</f>
        <v>0</v>
      </c>
      <c r="H86" s="425">
        <f>IF( $F86=0,0,((($F86/$E$81)*'PLAN DE ADQUISICIONES'!F$37)*($G86/$F86)))</f>
        <v>0</v>
      </c>
      <c r="I86" s="420">
        <f>IF( $F86=0,0,((($F86/$E$81)*'PLAN DE ADQUISICIONES'!G$37)*($G86/$F86)))</f>
        <v>0</v>
      </c>
      <c r="J86" s="420">
        <f>IF( $F86=0,0,((($F86/$E$81)*'PLAN DE ADQUISICIONES'!H$37)*($G86/$F86)))</f>
        <v>0</v>
      </c>
      <c r="K86" s="420">
        <f>IF( $F86=0,0,((($F86/$E$81)*'PLAN DE ADQUISICIONES'!I$37)*($G86/$F86)))</f>
        <v>0</v>
      </c>
      <c r="L86" s="420">
        <f>IF( $F86=0,0,((($F86/$E$81)*'PLAN DE ADQUISICIONES'!J$37)*($G86/$F86)))</f>
        <v>0</v>
      </c>
      <c r="M86" s="420">
        <f>IF( $F86=0,0,((($F86/$E$81)*'PLAN DE ADQUISICIONES'!K$37)*($G86/$F86)))</f>
        <v>0</v>
      </c>
      <c r="N86" s="420">
        <f>IF( $F86=0,0,((($F86/$E$81)*'PLAN DE ADQUISICIONES'!L$37)*($G86/$F86)))</f>
        <v>0</v>
      </c>
      <c r="O86" s="420">
        <f>IF( $F86=0,0,((($F86/$E$81)*'PLAN DE ADQUISICIONES'!M$37)*($G86/$F86)))</f>
        <v>0</v>
      </c>
      <c r="P86" s="420">
        <f>IF( $F86=0,0,((($F86/$E$81)*'PLAN DE ADQUISICIONES'!N$37)*($G86/$F86)))</f>
        <v>0</v>
      </c>
      <c r="Q86" s="420">
        <f>IF( $F86=0,0,((($F86/$E$81)*'PLAN DE ADQUISICIONES'!O$37)*($G86/$F86)))</f>
        <v>0</v>
      </c>
      <c r="R86" s="420">
        <f>IF( $F86=0,0,((($F86/$E$81)*'PLAN DE ADQUISICIONES'!P$37)*($G86/$F86)))</f>
        <v>0</v>
      </c>
      <c r="S86" s="420">
        <f>IF( $F86=0,0,((($F86/$E$81)*'PLAN DE ADQUISICIONES'!Q$37)*($G86/$F86)))</f>
        <v>0</v>
      </c>
      <c r="T86" s="423">
        <f>H86+I86+J86+K86+L86+M86+N86+O86+P86+Q86+R86+S86</f>
        <v>0</v>
      </c>
      <c r="U86" s="425">
        <f>IF( $F86=0,0,((($F86/$E$81)*'PLAN DE ADQUISICIONES'!R$37)*($G86/$F86)))</f>
        <v>0</v>
      </c>
      <c r="V86" s="420">
        <f>IF( $F86=0,0,((($F86/$E$81)*'PLAN DE ADQUISICIONES'!S$37)*($G86/$F86)))</f>
        <v>0</v>
      </c>
      <c r="W86" s="420">
        <f>IF( $F86=0,0,((($F86/$E$81)*'PLAN DE ADQUISICIONES'!T$37)*($G86/$F86)))</f>
        <v>0</v>
      </c>
      <c r="X86" s="420">
        <f>IF( $F86=0,0,((($F86/$E$81)*'PLAN DE ADQUISICIONES'!U$37)*($G86/$F86)))</f>
        <v>0</v>
      </c>
      <c r="Y86" s="420">
        <f>IF( $F86=0,0,((($F86/$E$81)*'PLAN DE ADQUISICIONES'!V$37)*($G86/$F86)))</f>
        <v>0</v>
      </c>
      <c r="Z86" s="420">
        <f>IF( $F86=0,0,((($F86/$E$81)*'PLAN DE ADQUISICIONES'!W$37)*($G86/$F86)))</f>
        <v>0</v>
      </c>
      <c r="AA86" s="420">
        <f>IF( $F86=0,0,((($F86/$E$81)*'PLAN DE ADQUISICIONES'!X$37)*($G86/$F86)))</f>
        <v>0</v>
      </c>
      <c r="AB86" s="420">
        <f>IF( $F86=0,0,((($F86/$E$81)*'PLAN DE ADQUISICIONES'!Y$37)*($G86/$F86)))</f>
        <v>0</v>
      </c>
      <c r="AC86" s="420">
        <f>IF( $F86=0,0,((($F86/$E$81)*'PLAN DE ADQUISICIONES'!Z$37)*($G86/$F86)))</f>
        <v>0</v>
      </c>
      <c r="AD86" s="420">
        <f>IF( $F86=0,0,((($F86/$E$81)*'PLAN DE ADQUISICIONES'!AA$37)*($G86/$F86)))</f>
        <v>0</v>
      </c>
      <c r="AE86" s="420">
        <f>IF( $F86=0,0,((($F86/$E$81)*'PLAN DE ADQUISICIONES'!AB$37)*($G86/$F86)))</f>
        <v>0</v>
      </c>
      <c r="AF86" s="420">
        <f>IF( $F86=0,0,((($F86/$E$81)*'PLAN DE ADQUISICIONES'!AC$37)*($G86/$F86)))</f>
        <v>0</v>
      </c>
      <c r="AG86" s="423">
        <f>U86+V86+W86+X86+Y86+Z86+AA86+AB86+AC86+AD86+AE86+AF86</f>
        <v>0</v>
      </c>
      <c r="AH86" s="424">
        <f>IF( $F86=0,0,((($F86/$E$81)*'PLAN DE ADQUISICIONES'!AD$37)*($G86/$F86)))</f>
        <v>0</v>
      </c>
      <c r="AI86" s="420">
        <f>IF( $F86=0,0,((($F86/$E$81)*'PLAN DE ADQUISICIONES'!AE$37)*($G86/$F86)))</f>
        <v>0</v>
      </c>
      <c r="AJ86" s="420">
        <f>IF( $F86=0,0,((($F86/$E$81)*'PLAN DE ADQUISICIONES'!AF$37)*($G86/$F86)))</f>
        <v>0</v>
      </c>
      <c r="AK86" s="420">
        <f>IF( $F86=0,0,((($F86/$E$81)*'PLAN DE ADQUISICIONES'!AG$37)*($G86/$F86)))</f>
        <v>0</v>
      </c>
      <c r="AL86" s="420">
        <f>IF( $F86=0,0,((($F86/$E$81)*'PLAN DE ADQUISICIONES'!AH$37)*($G86/$F86)))</f>
        <v>0</v>
      </c>
      <c r="AM86" s="420">
        <f>IF( $F86=0,0,((($F86/$E$81)*'PLAN DE ADQUISICIONES'!AI$37)*($G86/$F86)))</f>
        <v>0</v>
      </c>
      <c r="AN86" s="420">
        <f>IF( $F86=0,0,((($F86/$E$81)*'PLAN DE ADQUISICIONES'!AJ$37)*($G86/$F86)))</f>
        <v>0</v>
      </c>
      <c r="AO86" s="420">
        <f>IF( $F86=0,0,((($F86/$E$81)*'PLAN DE ADQUISICIONES'!AK$37)*($G86/$F86)))</f>
        <v>0</v>
      </c>
      <c r="AP86" s="420">
        <f>IF( $F86=0,0,((($F86/$E$81)*'PLAN DE ADQUISICIONES'!AL$37)*($G86/$F86)))</f>
        <v>0</v>
      </c>
      <c r="AQ86" s="420">
        <f>IF( $F86=0,0,((($F86/$E$81)*'PLAN DE ADQUISICIONES'!AM$37)*($G86/$F86)))</f>
        <v>0</v>
      </c>
      <c r="AR86" s="420">
        <f>IF( $F86=0,0,((($F86/$E$81)*'PLAN DE ADQUISICIONES'!AN$37)*($G86/$F86)))</f>
        <v>0</v>
      </c>
      <c r="AS86" s="420">
        <f>IF( $F86=0,0,((($F86/$E$81)*'PLAN DE ADQUISICIONES'!AO$37)*($G86/$F86)))</f>
        <v>0</v>
      </c>
      <c r="AT86" s="423">
        <f>AH86+AI86+AJ86+AK86+AL86+AM86+AN86+AO86+AP86+AQ86+AR86+AS86</f>
        <v>0</v>
      </c>
      <c r="AU86" s="426">
        <f>AS86+AR86+AQ86+AP86+AO86+AN86+AM86+AL86+AK86+AJ86+AI86+AH86+AF86+AE86+AD86+AC86+AB86+AA86+Z86+Y86+X86+W86+V86+U86+S86+R86+Q86+P86+O86+N86+M86+L86+K86+J86+I86+H86</f>
        <v>0</v>
      </c>
      <c r="AV86" s="392">
        <f t="shared" si="24"/>
        <v>0</v>
      </c>
    </row>
    <row r="87" spans="2:48" s="405" customFormat="1" ht="12.75" customHeight="1" outlineLevel="1" x14ac:dyDescent="0.15">
      <c r="B87" s="406" t="str">
        <f>+'FORMATO COSTEO C1'!C$402</f>
        <v>1.3.3</v>
      </c>
      <c r="C87" s="430">
        <f>+'FORMATO COSTEO C1'!B$402</f>
        <v>0</v>
      </c>
      <c r="D87" s="408" t="str">
        <f>+'FORMATO COSTEO C1'!D$402</f>
        <v>Unidad medida</v>
      </c>
      <c r="E87" s="409">
        <f>+'FORMATO COSTEO C1'!E$402</f>
        <v>0</v>
      </c>
      <c r="F87" s="410">
        <f>SUM(F88:F92)</f>
        <v>0</v>
      </c>
      <c r="G87" s="411">
        <f t="shared" ref="G87:AS87" si="26">SUM(G88:G92)</f>
        <v>0</v>
      </c>
      <c r="H87" s="412">
        <f t="shared" si="26"/>
        <v>0</v>
      </c>
      <c r="I87" s="410">
        <f>SUM(I88:I92)</f>
        <v>0</v>
      </c>
      <c r="J87" s="410">
        <f>SUM(J88:J92)</f>
        <v>0</v>
      </c>
      <c r="K87" s="410">
        <f>SUM(K88:K92)</f>
        <v>0</v>
      </c>
      <c r="L87" s="410">
        <f>SUM(L88:L92)</f>
        <v>0</v>
      </c>
      <c r="M87" s="410">
        <f>SUM(M88:M92)</f>
        <v>0</v>
      </c>
      <c r="N87" s="410">
        <f t="shared" si="26"/>
        <v>0</v>
      </c>
      <c r="O87" s="410">
        <f t="shared" si="26"/>
        <v>0</v>
      </c>
      <c r="P87" s="410">
        <f t="shared" si="26"/>
        <v>0</v>
      </c>
      <c r="Q87" s="410">
        <f t="shared" si="26"/>
        <v>0</v>
      </c>
      <c r="R87" s="410">
        <f t="shared" si="26"/>
        <v>0</v>
      </c>
      <c r="S87" s="410">
        <f t="shared" si="26"/>
        <v>0</v>
      </c>
      <c r="T87" s="413">
        <f>SUM(T88:T92)</f>
        <v>0</v>
      </c>
      <c r="U87" s="412">
        <f t="shared" si="26"/>
        <v>0</v>
      </c>
      <c r="V87" s="410">
        <f t="shared" si="26"/>
        <v>0</v>
      </c>
      <c r="W87" s="410">
        <f t="shared" si="26"/>
        <v>0</v>
      </c>
      <c r="X87" s="410">
        <f t="shared" si="26"/>
        <v>0</v>
      </c>
      <c r="Y87" s="410">
        <f t="shared" si="26"/>
        <v>0</v>
      </c>
      <c r="Z87" s="410">
        <f t="shared" si="26"/>
        <v>0</v>
      </c>
      <c r="AA87" s="410">
        <f t="shared" si="26"/>
        <v>0</v>
      </c>
      <c r="AB87" s="410">
        <f t="shared" si="26"/>
        <v>0</v>
      </c>
      <c r="AC87" s="410">
        <f t="shared" si="26"/>
        <v>0</v>
      </c>
      <c r="AD87" s="410">
        <f t="shared" si="26"/>
        <v>0</v>
      </c>
      <c r="AE87" s="410">
        <f t="shared" si="26"/>
        <v>0</v>
      </c>
      <c r="AF87" s="410">
        <f t="shared" si="26"/>
        <v>0</v>
      </c>
      <c r="AG87" s="413">
        <f t="shared" si="26"/>
        <v>0</v>
      </c>
      <c r="AH87" s="414">
        <f t="shared" si="26"/>
        <v>0</v>
      </c>
      <c r="AI87" s="410">
        <f t="shared" si="26"/>
        <v>0</v>
      </c>
      <c r="AJ87" s="410">
        <f t="shared" si="26"/>
        <v>0</v>
      </c>
      <c r="AK87" s="410">
        <f t="shared" si="26"/>
        <v>0</v>
      </c>
      <c r="AL87" s="410">
        <f t="shared" si="26"/>
        <v>0</v>
      </c>
      <c r="AM87" s="410">
        <f t="shared" si="26"/>
        <v>0</v>
      </c>
      <c r="AN87" s="410">
        <f t="shared" si="26"/>
        <v>0</v>
      </c>
      <c r="AO87" s="410">
        <f t="shared" si="26"/>
        <v>0</v>
      </c>
      <c r="AP87" s="410">
        <f t="shared" si="26"/>
        <v>0</v>
      </c>
      <c r="AQ87" s="410">
        <f t="shared" si="26"/>
        <v>0</v>
      </c>
      <c r="AR87" s="410">
        <f t="shared" si="26"/>
        <v>0</v>
      </c>
      <c r="AS87" s="410">
        <f t="shared" si="26"/>
        <v>0</v>
      </c>
      <c r="AT87" s="413">
        <f>SUM(AT88:AT92)</f>
        <v>0</v>
      </c>
      <c r="AU87" s="415">
        <f>SUM(AU88:AU92)</f>
        <v>0</v>
      </c>
      <c r="AV87" s="392">
        <f t="shared" si="24"/>
        <v>0</v>
      </c>
    </row>
    <row r="88" spans="2:48" s="405" customFormat="1" ht="12.75" customHeight="1" outlineLevel="1" x14ac:dyDescent="0.15">
      <c r="B88" s="416" t="str">
        <f>+'FORMATO COSTEO C1'!C$404</f>
        <v>1.3.3.1</v>
      </c>
      <c r="C88" s="417" t="str">
        <f>+'FORMATO COSTEO C1'!B$404</f>
        <v>Categoría de gasto</v>
      </c>
      <c r="D88" s="513"/>
      <c r="E88" s="429"/>
      <c r="F88" s="420">
        <f>+'FORMATO COSTEO C1'!G404</f>
        <v>0</v>
      </c>
      <c r="G88" s="421">
        <f>+'FORMATO COSTEO C1'!R404</f>
        <v>0</v>
      </c>
      <c r="H88" s="422">
        <f>IF( $F88=0,0,((($F88/$E$87)*'PLAN DE ADQUISICIONES'!F$38)*($G88/$F88)))</f>
        <v>0</v>
      </c>
      <c r="I88" s="420">
        <f>IF( $F88=0,0,((($F88/$E$87)*'PLAN DE ADQUISICIONES'!G$38)*($G88/$F88)))</f>
        <v>0</v>
      </c>
      <c r="J88" s="420">
        <f>IF( $F88=0,0,((($F88/$E$87)*'PLAN DE ADQUISICIONES'!H$38)*($G88/$F88)))</f>
        <v>0</v>
      </c>
      <c r="K88" s="420">
        <f>IF( $F88=0,0,((($F88/$E$87)*'PLAN DE ADQUISICIONES'!I$38)*($G88/$F88)))</f>
        <v>0</v>
      </c>
      <c r="L88" s="420">
        <f>IF( $F88=0,0,((($F88/$E$87)*'PLAN DE ADQUISICIONES'!J$38)*($G88/$F88)))</f>
        <v>0</v>
      </c>
      <c r="M88" s="420">
        <f>IF( $F88=0,0,((($F88/$E$87)*'PLAN DE ADQUISICIONES'!K$38)*($G88/$F88)))</f>
        <v>0</v>
      </c>
      <c r="N88" s="420">
        <f>IF( $F88=0,0,((($F88/$E$87)*'PLAN DE ADQUISICIONES'!L$38)*($G88/$F88)))</f>
        <v>0</v>
      </c>
      <c r="O88" s="420">
        <f>IF( $F88=0,0,((($F88/$E$87)*'PLAN DE ADQUISICIONES'!M$38)*($G88/$F88)))</f>
        <v>0</v>
      </c>
      <c r="P88" s="420">
        <f>IF( $F88=0,0,((($F88/$E$87)*'PLAN DE ADQUISICIONES'!N$38)*($G88/$F88)))</f>
        <v>0</v>
      </c>
      <c r="Q88" s="420">
        <f>IF( $F88=0,0,((($F88/$E$87)*'PLAN DE ADQUISICIONES'!O$38)*($G88/$F88)))</f>
        <v>0</v>
      </c>
      <c r="R88" s="420">
        <f>IF( $F88=0,0,((($F88/$E$87)*'PLAN DE ADQUISICIONES'!P$38)*($G88/$F88)))</f>
        <v>0</v>
      </c>
      <c r="S88" s="420">
        <f>IF( $F88=0,0,((($F88/$E$87)*'PLAN DE ADQUISICIONES'!Q$38)*($G88/$F88)))</f>
        <v>0</v>
      </c>
      <c r="T88" s="423">
        <f>H88+I88+J88+K88+L88+M88+N88+O88+P88+Q88+R88+S88</f>
        <v>0</v>
      </c>
      <c r="U88" s="425">
        <f>IF( $F88=0,0,((($F88/$E$87)*'PLAN DE ADQUISICIONES'!R$38)*($G88/$F88)))</f>
        <v>0</v>
      </c>
      <c r="V88" s="420">
        <f>IF( $F88=0,0,((($F88/$E$87)*'PLAN DE ADQUISICIONES'!S$38)*($G88/$F88)))</f>
        <v>0</v>
      </c>
      <c r="W88" s="420">
        <f>IF( $F88=0,0,((($F88/$E$87)*'PLAN DE ADQUISICIONES'!T$38)*($G88/$F88)))</f>
        <v>0</v>
      </c>
      <c r="X88" s="420">
        <f>IF( $F88=0,0,((($F88/$E$87)*'PLAN DE ADQUISICIONES'!U$38)*($G88/$F88)))</f>
        <v>0</v>
      </c>
      <c r="Y88" s="420">
        <f>IF( $F88=0,0,((($F88/$E$87)*'PLAN DE ADQUISICIONES'!V$38)*($G88/$F88)))</f>
        <v>0</v>
      </c>
      <c r="Z88" s="420">
        <f>IF( $F88=0,0,((($F88/$E$87)*'PLAN DE ADQUISICIONES'!W$38)*($G88/$F88)))</f>
        <v>0</v>
      </c>
      <c r="AA88" s="420">
        <f>IF( $F88=0,0,((($F88/$E$87)*'PLAN DE ADQUISICIONES'!X$38)*($G88/$F88)))</f>
        <v>0</v>
      </c>
      <c r="AB88" s="420">
        <f>IF( $F88=0,0,((($F88/$E$87)*'PLAN DE ADQUISICIONES'!Y$38)*($G88/$F88)))</f>
        <v>0</v>
      </c>
      <c r="AC88" s="420">
        <f>IF( $F88=0,0,((($F88/$E$87)*'PLAN DE ADQUISICIONES'!Z$38)*($G88/$F88)))</f>
        <v>0</v>
      </c>
      <c r="AD88" s="420">
        <f>IF( $F88=0,0,((($F88/$E$87)*'PLAN DE ADQUISICIONES'!AA$38)*($G88/$F88)))</f>
        <v>0</v>
      </c>
      <c r="AE88" s="420">
        <f>IF( $F88=0,0,((($F88/$E$87)*'PLAN DE ADQUISICIONES'!AB$38)*($G88/$F88)))</f>
        <v>0</v>
      </c>
      <c r="AF88" s="420">
        <f>IF( $F88=0,0,((($F88/$E$87)*'PLAN DE ADQUISICIONES'!AC$38)*($G88/$F88)))</f>
        <v>0</v>
      </c>
      <c r="AG88" s="423">
        <f>U88+V88+W88+X88+Y88+Z88+AA88+AB88+AC88+AD88+AE88+AF88</f>
        <v>0</v>
      </c>
      <c r="AH88" s="424">
        <f>IF( $F88=0,0,((($F88/$E$87)*'PLAN DE ADQUISICIONES'!AD$38)*($G88/$F88)))</f>
        <v>0</v>
      </c>
      <c r="AI88" s="420">
        <f>IF( $F88=0,0,((($F88/$E$87)*'PLAN DE ADQUISICIONES'!AE$38)*($G88/$F88)))</f>
        <v>0</v>
      </c>
      <c r="AJ88" s="420">
        <f>IF( $F88=0,0,((($F88/$E$87)*'PLAN DE ADQUISICIONES'!AF$38)*($G88/$F88)))</f>
        <v>0</v>
      </c>
      <c r="AK88" s="420">
        <f>IF( $F88=0,0,((($F88/$E$87)*'PLAN DE ADQUISICIONES'!AG$38)*($G88/$F88)))</f>
        <v>0</v>
      </c>
      <c r="AL88" s="420">
        <f>IF( $F88=0,0,((($F88/$E$87)*'PLAN DE ADQUISICIONES'!AH$38)*($G88/$F88)))</f>
        <v>0</v>
      </c>
      <c r="AM88" s="420">
        <f>IF( $F88=0,0,((($F88/$E$87)*'PLAN DE ADQUISICIONES'!AI$38)*($G88/$F88)))</f>
        <v>0</v>
      </c>
      <c r="AN88" s="420">
        <f>IF( $F88=0,0,((($F88/$E$87)*'PLAN DE ADQUISICIONES'!AJ$38)*($G88/$F88)))</f>
        <v>0</v>
      </c>
      <c r="AO88" s="420">
        <f>IF( $F88=0,0,((($F88/$E$87)*'PLAN DE ADQUISICIONES'!AK$38)*($G88/$F88)))</f>
        <v>0</v>
      </c>
      <c r="AP88" s="420">
        <f>IF( $F88=0,0,((($F88/$E$87)*'PLAN DE ADQUISICIONES'!AL$38)*($G88/$F88)))</f>
        <v>0</v>
      </c>
      <c r="AQ88" s="420">
        <f>IF( $F88=0,0,((($F88/$E$87)*'PLAN DE ADQUISICIONES'!AM$38)*($G88/$F88)))</f>
        <v>0</v>
      </c>
      <c r="AR88" s="420">
        <f>IF( $F88=0,0,((($F88/$E$87)*'PLAN DE ADQUISICIONES'!AN$38)*($G88/$F88)))</f>
        <v>0</v>
      </c>
      <c r="AS88" s="420">
        <f>IF( $F88=0,0,((($F88/$E$87)*'PLAN DE ADQUISICIONES'!AO$38)*($G88/$F88)))</f>
        <v>0</v>
      </c>
      <c r="AT88" s="423">
        <f>AH88+AI88+AJ88+AK88+AL88+AM88+AN88+AO88+AP88+AQ88+AR88+AS88</f>
        <v>0</v>
      </c>
      <c r="AU88" s="426">
        <f>AS88+AR88+AQ88+AP88+AO88+AN88+AM88+AL88+AK88+AJ88+AI88+AH88+AF88+AE88+AD88+AC88+AB88+AA88+Z88+Y88+X88+W88+V88+U88+S88+R88+Q88+P88+O88+N88+M88+L88+K88+J88+I88+H88</f>
        <v>0</v>
      </c>
      <c r="AV88" s="392">
        <f t="shared" si="24"/>
        <v>0</v>
      </c>
    </row>
    <row r="89" spans="2:48" s="394" customFormat="1" ht="12.75" customHeight="1" x14ac:dyDescent="0.15">
      <c r="B89" s="416" t="str">
        <f>+'FORMATO COSTEO C1'!C$410</f>
        <v>1.3.3.2</v>
      </c>
      <c r="C89" s="417" t="str">
        <f>+'FORMATO COSTEO C1'!B$410</f>
        <v>Categoría de gasto</v>
      </c>
      <c r="D89" s="513"/>
      <c r="E89" s="429"/>
      <c r="F89" s="420">
        <f>+'FORMATO COSTEO C1'!G410</f>
        <v>0</v>
      </c>
      <c r="G89" s="421">
        <f>+'FORMATO COSTEO C1'!R410</f>
        <v>0</v>
      </c>
      <c r="H89" s="425">
        <f>IF( $F89=0,0,((($F89/$E$87)*'PLAN DE ADQUISICIONES'!F$38)*($G89/$F89)))</f>
        <v>0</v>
      </c>
      <c r="I89" s="420">
        <f>IF( $F89=0,0,((($F89/$E$87)*'PLAN DE ADQUISICIONES'!G$38)*($G89/$F89)))</f>
        <v>0</v>
      </c>
      <c r="J89" s="420">
        <f>IF( $F89=0,0,((($F89/$E$87)*'PLAN DE ADQUISICIONES'!H$38)*($G89/$F89)))</f>
        <v>0</v>
      </c>
      <c r="K89" s="420">
        <f>IF( $F89=0,0,((($F89/$E$87)*'PLAN DE ADQUISICIONES'!I$38)*($G89/$F89)))</f>
        <v>0</v>
      </c>
      <c r="L89" s="420">
        <f>IF( $F89=0,0,((($F89/$E$87)*'PLAN DE ADQUISICIONES'!J$38)*($G89/$F89)))</f>
        <v>0</v>
      </c>
      <c r="M89" s="420">
        <f>IF( $F89=0,0,((($F89/$E$87)*'PLAN DE ADQUISICIONES'!K$38)*($G89/$F89)))</f>
        <v>0</v>
      </c>
      <c r="N89" s="420">
        <f>IF( $F89=0,0,((($F89/$E$87)*'PLAN DE ADQUISICIONES'!L$38)*($G89/$F89)))</f>
        <v>0</v>
      </c>
      <c r="O89" s="420">
        <f>IF( $F89=0,0,((($F89/$E$87)*'PLAN DE ADQUISICIONES'!M$38)*($G89/$F89)))</f>
        <v>0</v>
      </c>
      <c r="P89" s="420">
        <f>IF( $F89=0,0,((($F89/$E$87)*'PLAN DE ADQUISICIONES'!N$38)*($G89/$F89)))</f>
        <v>0</v>
      </c>
      <c r="Q89" s="420">
        <f>IF( $F89=0,0,((($F89/$E$87)*'PLAN DE ADQUISICIONES'!O$38)*($G89/$F89)))</f>
        <v>0</v>
      </c>
      <c r="R89" s="420">
        <f>IF( $F89=0,0,((($F89/$E$87)*'PLAN DE ADQUISICIONES'!P$38)*($G89/$F89)))</f>
        <v>0</v>
      </c>
      <c r="S89" s="420">
        <f>IF( $F89=0,0,((($F89/$E$87)*'PLAN DE ADQUISICIONES'!Q$38)*($G89/$F89)))</f>
        <v>0</v>
      </c>
      <c r="T89" s="423">
        <f>H89+I89+J89+K89+L89+M89+N89+O89+P89+Q89+R89+S89</f>
        <v>0</v>
      </c>
      <c r="U89" s="425">
        <f>IF( $F89=0,0,((($F89/$E$87)*'PLAN DE ADQUISICIONES'!R$38)*($G89/$F89)))</f>
        <v>0</v>
      </c>
      <c r="V89" s="420">
        <f>IF( $F89=0,0,((($F89/$E$87)*'PLAN DE ADQUISICIONES'!S$38)*($G89/$F89)))</f>
        <v>0</v>
      </c>
      <c r="W89" s="420">
        <f>IF( $F89=0,0,((($F89/$E$87)*'PLAN DE ADQUISICIONES'!T$38)*($G89/$F89)))</f>
        <v>0</v>
      </c>
      <c r="X89" s="420">
        <f>IF( $F89=0,0,((($F89/$E$87)*'PLAN DE ADQUISICIONES'!U$38)*($G89/$F89)))</f>
        <v>0</v>
      </c>
      <c r="Y89" s="420">
        <f>IF( $F89=0,0,((($F89/$E$87)*'PLAN DE ADQUISICIONES'!V$38)*($G89/$F89)))</f>
        <v>0</v>
      </c>
      <c r="Z89" s="420">
        <f>IF( $F89=0,0,((($F89/$E$87)*'PLAN DE ADQUISICIONES'!W$38)*($G89/$F89)))</f>
        <v>0</v>
      </c>
      <c r="AA89" s="420">
        <f>IF( $F89=0,0,((($F89/$E$87)*'PLAN DE ADQUISICIONES'!X$38)*($G89/$F89)))</f>
        <v>0</v>
      </c>
      <c r="AB89" s="420">
        <f>IF( $F89=0,0,((($F89/$E$87)*'PLAN DE ADQUISICIONES'!Y$38)*($G89/$F89)))</f>
        <v>0</v>
      </c>
      <c r="AC89" s="420">
        <f>IF( $F89=0,0,((($F89/$E$87)*'PLAN DE ADQUISICIONES'!Z$38)*($G89/$F89)))</f>
        <v>0</v>
      </c>
      <c r="AD89" s="420">
        <f>IF( $F89=0,0,((($F89/$E$87)*'PLAN DE ADQUISICIONES'!AA$38)*($G89/$F89)))</f>
        <v>0</v>
      </c>
      <c r="AE89" s="420">
        <f>IF( $F89=0,0,((($F89/$E$87)*'PLAN DE ADQUISICIONES'!AB$38)*($G89/$F89)))</f>
        <v>0</v>
      </c>
      <c r="AF89" s="420">
        <f>IF( $F89=0,0,((($F89/$E$87)*'PLAN DE ADQUISICIONES'!AC$38)*($G89/$F89)))</f>
        <v>0</v>
      </c>
      <c r="AG89" s="423">
        <f>U89+V89+W89+X89+Y89+Z89+AA89+AB89+AC89+AD89+AE89+AF89</f>
        <v>0</v>
      </c>
      <c r="AH89" s="424">
        <f>IF( $F89=0,0,((($F89/$E$87)*'PLAN DE ADQUISICIONES'!AD$38)*($G89/$F89)))</f>
        <v>0</v>
      </c>
      <c r="AI89" s="420">
        <f>IF( $F89=0,0,((($F89/$E$87)*'PLAN DE ADQUISICIONES'!AE$38)*($G89/$F89)))</f>
        <v>0</v>
      </c>
      <c r="AJ89" s="420">
        <f>IF( $F89=0,0,((($F89/$E$87)*'PLAN DE ADQUISICIONES'!AF$38)*($G89/$F89)))</f>
        <v>0</v>
      </c>
      <c r="AK89" s="420">
        <f>IF( $F89=0,0,((($F89/$E$87)*'PLAN DE ADQUISICIONES'!AG$38)*($G89/$F89)))</f>
        <v>0</v>
      </c>
      <c r="AL89" s="420">
        <f>IF( $F89=0,0,((($F89/$E$87)*'PLAN DE ADQUISICIONES'!AH$38)*($G89/$F89)))</f>
        <v>0</v>
      </c>
      <c r="AM89" s="420">
        <f>IF( $F89=0,0,((($F89/$E$87)*'PLAN DE ADQUISICIONES'!AI$38)*($G89/$F89)))</f>
        <v>0</v>
      </c>
      <c r="AN89" s="420">
        <f>IF( $F89=0,0,((($F89/$E$87)*'PLAN DE ADQUISICIONES'!AJ$38)*($G89/$F89)))</f>
        <v>0</v>
      </c>
      <c r="AO89" s="420">
        <f>IF( $F89=0,0,((($F89/$E$87)*'PLAN DE ADQUISICIONES'!AK$38)*($G89/$F89)))</f>
        <v>0</v>
      </c>
      <c r="AP89" s="420">
        <f>IF( $F89=0,0,((($F89/$E$87)*'PLAN DE ADQUISICIONES'!AL$38)*($G89/$F89)))</f>
        <v>0</v>
      </c>
      <c r="AQ89" s="420">
        <f>IF( $F89=0,0,((($F89/$E$87)*'PLAN DE ADQUISICIONES'!AM$38)*($G89/$F89)))</f>
        <v>0</v>
      </c>
      <c r="AR89" s="420">
        <f>IF( $F89=0,0,((($F89/$E$87)*'PLAN DE ADQUISICIONES'!AN$38)*($G89/$F89)))</f>
        <v>0</v>
      </c>
      <c r="AS89" s="420">
        <f>IF( $F89=0,0,((($F89/$E$87)*'PLAN DE ADQUISICIONES'!AO$38)*($G89/$F89)))</f>
        <v>0</v>
      </c>
      <c r="AT89" s="423">
        <f>AH89+AI89+AJ89+AK89+AL89+AM89+AN89+AO89+AP89+AQ89+AR89+AS89</f>
        <v>0</v>
      </c>
      <c r="AU89" s="426">
        <f>AS89+AR89+AQ89+AP89+AO89+AN89+AM89+AL89+AK89+AJ89+AI89+AH89+AF89+AE89+AD89+AC89+AB89+AA89+Z89+Y89+X89+W89+V89+U89+S89+R89+Q89+P89+O89+N89+M89+L89+K89+J89+I89+H89</f>
        <v>0</v>
      </c>
      <c r="AV89" s="392">
        <f t="shared" si="24"/>
        <v>0</v>
      </c>
    </row>
    <row r="90" spans="2:48" s="394" customFormat="1" ht="12.75" customHeight="1" x14ac:dyDescent="0.15">
      <c r="B90" s="416" t="str">
        <f>+'FORMATO COSTEO C1'!C$416</f>
        <v>1.3.3.3</v>
      </c>
      <c r="C90" s="417" t="str">
        <f>+'FORMATO COSTEO C1'!B$416</f>
        <v>Categoría de gasto</v>
      </c>
      <c r="D90" s="513"/>
      <c r="E90" s="429"/>
      <c r="F90" s="420">
        <f>+'FORMATO COSTEO C1'!G416</f>
        <v>0</v>
      </c>
      <c r="G90" s="421">
        <f>+'FORMATO COSTEO C1'!R416</f>
        <v>0</v>
      </c>
      <c r="H90" s="425">
        <f>IF( $F90=0,0,((($F90/$E$87)*'PLAN DE ADQUISICIONES'!F$38)*($G90/$F90)))</f>
        <v>0</v>
      </c>
      <c r="I90" s="420">
        <f>IF( $F90=0,0,((($F90/$E$87)*'PLAN DE ADQUISICIONES'!G$38)*($G90/$F90)))</f>
        <v>0</v>
      </c>
      <c r="J90" s="420">
        <f>IF( $F90=0,0,((($F90/$E$87)*'PLAN DE ADQUISICIONES'!H$38)*($G90/$F90)))</f>
        <v>0</v>
      </c>
      <c r="K90" s="420">
        <f>IF( $F90=0,0,((($F90/$E$87)*'PLAN DE ADQUISICIONES'!I$38)*($G90/$F90)))</f>
        <v>0</v>
      </c>
      <c r="L90" s="420">
        <f>IF( $F90=0,0,((($F90/$E$87)*'PLAN DE ADQUISICIONES'!J$38)*($G90/$F90)))</f>
        <v>0</v>
      </c>
      <c r="M90" s="420">
        <f>IF( $F90=0,0,((($F90/$E$87)*'PLAN DE ADQUISICIONES'!K$38)*($G90/$F90)))</f>
        <v>0</v>
      </c>
      <c r="N90" s="420">
        <f>IF( $F90=0,0,((($F90/$E$87)*'PLAN DE ADQUISICIONES'!L$38)*($G90/$F90)))</f>
        <v>0</v>
      </c>
      <c r="O90" s="420">
        <f>IF( $F90=0,0,((($F90/$E$87)*'PLAN DE ADQUISICIONES'!M$38)*($G90/$F90)))</f>
        <v>0</v>
      </c>
      <c r="P90" s="420">
        <f>IF( $F90=0,0,((($F90/$E$87)*'PLAN DE ADQUISICIONES'!N$38)*($G90/$F90)))</f>
        <v>0</v>
      </c>
      <c r="Q90" s="420">
        <f>IF( $F90=0,0,((($F90/$E$87)*'PLAN DE ADQUISICIONES'!O$38)*($G90/$F90)))</f>
        <v>0</v>
      </c>
      <c r="R90" s="420">
        <f>IF( $F90=0,0,((($F90/$E$87)*'PLAN DE ADQUISICIONES'!P$38)*($G90/$F90)))</f>
        <v>0</v>
      </c>
      <c r="S90" s="420">
        <f>IF( $F90=0,0,((($F90/$E$87)*'PLAN DE ADQUISICIONES'!Q$38)*($G90/$F90)))</f>
        <v>0</v>
      </c>
      <c r="T90" s="423">
        <f>H90+I90+J90+K90+L90+M90+N90+O90+P90+Q90+R90+S90</f>
        <v>0</v>
      </c>
      <c r="U90" s="425">
        <f>IF( $F90=0,0,((($F90/$E$87)*'PLAN DE ADQUISICIONES'!R$38)*($G90/$F90)))</f>
        <v>0</v>
      </c>
      <c r="V90" s="420">
        <f>IF( $F90=0,0,((($F90/$E$87)*'PLAN DE ADQUISICIONES'!S$38)*($G90/$F90)))</f>
        <v>0</v>
      </c>
      <c r="W90" s="420">
        <f>IF( $F90=0,0,((($F90/$E$87)*'PLAN DE ADQUISICIONES'!T$38)*($G90/$F90)))</f>
        <v>0</v>
      </c>
      <c r="X90" s="420">
        <f>IF( $F90=0,0,((($F90/$E$87)*'PLAN DE ADQUISICIONES'!U$38)*($G90/$F90)))</f>
        <v>0</v>
      </c>
      <c r="Y90" s="420">
        <f>IF( $F90=0,0,((($F90/$E$87)*'PLAN DE ADQUISICIONES'!V$38)*($G90/$F90)))</f>
        <v>0</v>
      </c>
      <c r="Z90" s="420">
        <f>IF( $F90=0,0,((($F90/$E$87)*'PLAN DE ADQUISICIONES'!W$38)*($G90/$F90)))</f>
        <v>0</v>
      </c>
      <c r="AA90" s="420">
        <f>IF( $F90=0,0,((($F90/$E$87)*'PLAN DE ADQUISICIONES'!X$38)*($G90/$F90)))</f>
        <v>0</v>
      </c>
      <c r="AB90" s="420">
        <f>IF( $F90=0,0,((($F90/$E$87)*'PLAN DE ADQUISICIONES'!Y$38)*($G90/$F90)))</f>
        <v>0</v>
      </c>
      <c r="AC90" s="420">
        <f>IF( $F90=0,0,((($F90/$E$87)*'PLAN DE ADQUISICIONES'!Z$38)*($G90/$F90)))</f>
        <v>0</v>
      </c>
      <c r="AD90" s="420">
        <f>IF( $F90=0,0,((($F90/$E$87)*'PLAN DE ADQUISICIONES'!AA$38)*($G90/$F90)))</f>
        <v>0</v>
      </c>
      <c r="AE90" s="420">
        <f>IF( $F90=0,0,((($F90/$E$87)*'PLAN DE ADQUISICIONES'!AB$38)*($G90/$F90)))</f>
        <v>0</v>
      </c>
      <c r="AF90" s="420">
        <f>IF( $F90=0,0,((($F90/$E$87)*'PLAN DE ADQUISICIONES'!AC$38)*($G90/$F90)))</f>
        <v>0</v>
      </c>
      <c r="AG90" s="423">
        <f>U90+V90+W90+X90+Y90+Z90+AA90+AB90+AC90+AD90+AE90+AF90</f>
        <v>0</v>
      </c>
      <c r="AH90" s="424">
        <f>IF( $F90=0,0,((($F90/$E$87)*'PLAN DE ADQUISICIONES'!AD$38)*($G90/$F90)))</f>
        <v>0</v>
      </c>
      <c r="AI90" s="420">
        <f>IF( $F90=0,0,((($F90/$E$87)*'PLAN DE ADQUISICIONES'!AE$38)*($G90/$F90)))</f>
        <v>0</v>
      </c>
      <c r="AJ90" s="420">
        <f>IF( $F90=0,0,((($F90/$E$87)*'PLAN DE ADQUISICIONES'!AF$38)*($G90/$F90)))</f>
        <v>0</v>
      </c>
      <c r="AK90" s="420">
        <f>IF( $F90=0,0,((($F90/$E$87)*'PLAN DE ADQUISICIONES'!AG$38)*($G90/$F90)))</f>
        <v>0</v>
      </c>
      <c r="AL90" s="420">
        <f>IF( $F90=0,0,((($F90/$E$87)*'PLAN DE ADQUISICIONES'!AH$38)*($G90/$F90)))</f>
        <v>0</v>
      </c>
      <c r="AM90" s="420">
        <f>IF( $F90=0,0,((($F90/$E$87)*'PLAN DE ADQUISICIONES'!AI$38)*($G90/$F90)))</f>
        <v>0</v>
      </c>
      <c r="AN90" s="420">
        <f>IF( $F90=0,0,((($F90/$E$87)*'PLAN DE ADQUISICIONES'!AJ$38)*($G90/$F90)))</f>
        <v>0</v>
      </c>
      <c r="AO90" s="420">
        <f>IF( $F90=0,0,((($F90/$E$87)*'PLAN DE ADQUISICIONES'!AK$38)*($G90/$F90)))</f>
        <v>0</v>
      </c>
      <c r="AP90" s="420">
        <f>IF( $F90=0,0,((($F90/$E$87)*'PLAN DE ADQUISICIONES'!AL$38)*($G90/$F90)))</f>
        <v>0</v>
      </c>
      <c r="AQ90" s="420">
        <f>IF( $F90=0,0,((($F90/$E$87)*'PLAN DE ADQUISICIONES'!AM$38)*($G90/$F90)))</f>
        <v>0</v>
      </c>
      <c r="AR90" s="420">
        <f>IF( $F90=0,0,((($F90/$E$87)*'PLAN DE ADQUISICIONES'!AN$38)*($G90/$F90)))</f>
        <v>0</v>
      </c>
      <c r="AS90" s="420">
        <f>IF( $F90=0,0,((($F90/$E$87)*'PLAN DE ADQUISICIONES'!AO$38)*($G90/$F90)))</f>
        <v>0</v>
      </c>
      <c r="AT90" s="423">
        <f>AH90+AI90+AJ90+AK90+AL90+AM90+AN90+AO90+AP90+AQ90+AR90+AS90</f>
        <v>0</v>
      </c>
      <c r="AU90" s="426">
        <f>AS90+AR90+AQ90+AP90+AO90+AN90+AM90+AL90+AK90+AJ90+AI90+AH90+AF90+AE90+AD90+AC90+AB90+AA90+Z90+Y90+X90+W90+V90+U90+S90+R90+Q90+P90+O90+N90+M90+L90+K90+J90+I90+H90</f>
        <v>0</v>
      </c>
      <c r="AV90" s="392">
        <f t="shared" si="24"/>
        <v>0</v>
      </c>
    </row>
    <row r="91" spans="2:48" s="405" customFormat="1" ht="12.75" customHeight="1" outlineLevel="1" x14ac:dyDescent="0.15">
      <c r="B91" s="416" t="str">
        <f>+'FORMATO COSTEO C1'!C$422</f>
        <v>1.3.3.4</v>
      </c>
      <c r="C91" s="417" t="str">
        <f>+'FORMATO COSTEO C1'!B$422</f>
        <v>Categoría de gasto</v>
      </c>
      <c r="D91" s="513"/>
      <c r="E91" s="429"/>
      <c r="F91" s="420">
        <f>+'FORMATO COSTEO C1'!G422</f>
        <v>0</v>
      </c>
      <c r="G91" s="421">
        <f>+'FORMATO COSTEO C1'!R422</f>
        <v>0</v>
      </c>
      <c r="H91" s="425">
        <f>IF( $F91=0,0,((($F91/$E$87)*'PLAN DE ADQUISICIONES'!F$38)*($G91/$F91)))</f>
        <v>0</v>
      </c>
      <c r="I91" s="420">
        <f>IF( $F91=0,0,((($F91/$E$87)*'PLAN DE ADQUISICIONES'!G$38)*($G91/$F91)))</f>
        <v>0</v>
      </c>
      <c r="J91" s="420">
        <f>IF( $F91=0,0,((($F91/$E$87)*'PLAN DE ADQUISICIONES'!H$38)*($G91/$F91)))</f>
        <v>0</v>
      </c>
      <c r="K91" s="420">
        <f>IF( $F91=0,0,((($F91/$E$87)*'PLAN DE ADQUISICIONES'!I$38)*($G91/$F91)))</f>
        <v>0</v>
      </c>
      <c r="L91" s="420">
        <f>IF( $F91=0,0,((($F91/$E$87)*'PLAN DE ADQUISICIONES'!J$38)*($G91/$F91)))</f>
        <v>0</v>
      </c>
      <c r="M91" s="420">
        <f>IF( $F91=0,0,((($F91/$E$87)*'PLAN DE ADQUISICIONES'!K$38)*($G91/$F91)))</f>
        <v>0</v>
      </c>
      <c r="N91" s="420">
        <f>IF( $F91=0,0,((($F91/$E$87)*'PLAN DE ADQUISICIONES'!L$38)*($G91/$F91)))</f>
        <v>0</v>
      </c>
      <c r="O91" s="420">
        <f>IF( $F91=0,0,((($F91/$E$87)*'PLAN DE ADQUISICIONES'!M$38)*($G91/$F91)))</f>
        <v>0</v>
      </c>
      <c r="P91" s="420">
        <f>IF( $F91=0,0,((($F91/$E$87)*'PLAN DE ADQUISICIONES'!N$38)*($G91/$F91)))</f>
        <v>0</v>
      </c>
      <c r="Q91" s="420">
        <f>IF( $F91=0,0,((($F91/$E$87)*'PLAN DE ADQUISICIONES'!O$38)*($G91/$F91)))</f>
        <v>0</v>
      </c>
      <c r="R91" s="420">
        <f>IF( $F91=0,0,((($F91/$E$87)*'PLAN DE ADQUISICIONES'!P$38)*($G91/$F91)))</f>
        <v>0</v>
      </c>
      <c r="S91" s="420">
        <f>IF( $F91=0,0,((($F91/$E$87)*'PLAN DE ADQUISICIONES'!Q$38)*($G91/$F91)))</f>
        <v>0</v>
      </c>
      <c r="T91" s="423">
        <f>H91+I91+J91+K91+L91+M91+N91+O91+P91+Q91+R91+S91</f>
        <v>0</v>
      </c>
      <c r="U91" s="425">
        <f>IF( $F91=0,0,((($F91/$E$87)*'PLAN DE ADQUISICIONES'!R$38)*($G91/$F91)))</f>
        <v>0</v>
      </c>
      <c r="V91" s="420">
        <f>IF( $F91=0,0,((($F91/$E$87)*'PLAN DE ADQUISICIONES'!S$38)*($G91/$F91)))</f>
        <v>0</v>
      </c>
      <c r="W91" s="420">
        <f>IF( $F91=0,0,((($F91/$E$87)*'PLAN DE ADQUISICIONES'!T$38)*($G91/$F91)))</f>
        <v>0</v>
      </c>
      <c r="X91" s="420">
        <f>IF( $F91=0,0,((($F91/$E$87)*'PLAN DE ADQUISICIONES'!U$38)*($G91/$F91)))</f>
        <v>0</v>
      </c>
      <c r="Y91" s="420">
        <f>IF( $F91=0,0,((($F91/$E$87)*'PLAN DE ADQUISICIONES'!V$38)*($G91/$F91)))</f>
        <v>0</v>
      </c>
      <c r="Z91" s="420">
        <f>IF( $F91=0,0,((($F91/$E$87)*'PLAN DE ADQUISICIONES'!W$38)*($G91/$F91)))</f>
        <v>0</v>
      </c>
      <c r="AA91" s="420">
        <f>IF( $F91=0,0,((($F91/$E$87)*'PLAN DE ADQUISICIONES'!X$38)*($G91/$F91)))</f>
        <v>0</v>
      </c>
      <c r="AB91" s="420">
        <f>IF( $F91=0,0,((($F91/$E$87)*'PLAN DE ADQUISICIONES'!Y$38)*($G91/$F91)))</f>
        <v>0</v>
      </c>
      <c r="AC91" s="420">
        <f>IF( $F91=0,0,((($F91/$E$87)*'PLAN DE ADQUISICIONES'!Z$38)*($G91/$F91)))</f>
        <v>0</v>
      </c>
      <c r="AD91" s="420">
        <f>IF( $F91=0,0,((($F91/$E$87)*'PLAN DE ADQUISICIONES'!AA$38)*($G91/$F91)))</f>
        <v>0</v>
      </c>
      <c r="AE91" s="420">
        <f>IF( $F91=0,0,((($F91/$E$87)*'PLAN DE ADQUISICIONES'!AB$38)*($G91/$F91)))</f>
        <v>0</v>
      </c>
      <c r="AF91" s="420">
        <f>IF( $F91=0,0,((($F91/$E$87)*'PLAN DE ADQUISICIONES'!AC$38)*($G91/$F91)))</f>
        <v>0</v>
      </c>
      <c r="AG91" s="423">
        <f>U91+V91+W91+X91+Y91+Z91+AA91+AB91+AC91+AD91+AE91+AF91</f>
        <v>0</v>
      </c>
      <c r="AH91" s="424">
        <f>IF( $F91=0,0,((($F91/$E$87)*'PLAN DE ADQUISICIONES'!AD$38)*($G91/$F91)))</f>
        <v>0</v>
      </c>
      <c r="AI91" s="420">
        <f>IF( $F91=0,0,((($F91/$E$87)*'PLAN DE ADQUISICIONES'!AE$38)*($G91/$F91)))</f>
        <v>0</v>
      </c>
      <c r="AJ91" s="420">
        <f>IF( $F91=0,0,((($F91/$E$87)*'PLAN DE ADQUISICIONES'!AF$38)*($G91/$F91)))</f>
        <v>0</v>
      </c>
      <c r="AK91" s="420">
        <f>IF( $F91=0,0,((($F91/$E$87)*'PLAN DE ADQUISICIONES'!AG$38)*($G91/$F91)))</f>
        <v>0</v>
      </c>
      <c r="AL91" s="420">
        <f>IF( $F91=0,0,((($F91/$E$87)*'PLAN DE ADQUISICIONES'!AH$38)*($G91/$F91)))</f>
        <v>0</v>
      </c>
      <c r="AM91" s="420">
        <f>IF( $F91=0,0,((($F91/$E$87)*'PLAN DE ADQUISICIONES'!AI$38)*($G91/$F91)))</f>
        <v>0</v>
      </c>
      <c r="AN91" s="420">
        <f>IF( $F91=0,0,((($F91/$E$87)*'PLAN DE ADQUISICIONES'!AJ$38)*($G91/$F91)))</f>
        <v>0</v>
      </c>
      <c r="AO91" s="420">
        <f>IF( $F91=0,0,((($F91/$E$87)*'PLAN DE ADQUISICIONES'!AK$38)*($G91/$F91)))</f>
        <v>0</v>
      </c>
      <c r="AP91" s="420">
        <f>IF( $F91=0,0,((($F91/$E$87)*'PLAN DE ADQUISICIONES'!AL$38)*($G91/$F91)))</f>
        <v>0</v>
      </c>
      <c r="AQ91" s="420">
        <f>IF( $F91=0,0,((($F91/$E$87)*'PLAN DE ADQUISICIONES'!AM$38)*($G91/$F91)))</f>
        <v>0</v>
      </c>
      <c r="AR91" s="420">
        <f>IF( $F91=0,0,((($F91/$E$87)*'PLAN DE ADQUISICIONES'!AN$38)*($G91/$F91)))</f>
        <v>0</v>
      </c>
      <c r="AS91" s="420">
        <f>IF( $F91=0,0,((($F91/$E$87)*'PLAN DE ADQUISICIONES'!AO$38)*($G91/$F91)))</f>
        <v>0</v>
      </c>
      <c r="AT91" s="423">
        <f>AH91+AI91+AJ91+AK91+AL91+AM91+AN91+AO91+AP91+AQ91+AR91+AS91</f>
        <v>0</v>
      </c>
      <c r="AU91" s="426">
        <f>AS91+AR91+AQ91+AP91+AO91+AN91+AM91+AL91+AK91+AJ91+AI91+AH91+AF91+AE91+AD91+AC91+AB91+AA91+Z91+Y91+X91+W91+V91+U91+S91+R91+Q91+P91+O91+N91+M91+L91+K91+J91+I91+H91</f>
        <v>0</v>
      </c>
      <c r="AV91" s="392">
        <f t="shared" si="24"/>
        <v>0</v>
      </c>
    </row>
    <row r="92" spans="2:48" s="394" customFormat="1" ht="12.75" customHeight="1" x14ac:dyDescent="0.15">
      <c r="B92" s="416" t="str">
        <f>+'FORMATO COSTEO C1'!C$428</f>
        <v>1.3.3.5</v>
      </c>
      <c r="C92" s="417" t="str">
        <f>+'FORMATO COSTEO C1'!B$428</f>
        <v>Categoría de gasto</v>
      </c>
      <c r="D92" s="513"/>
      <c r="E92" s="429"/>
      <c r="F92" s="420">
        <f>+'FORMATO COSTEO C1'!G428</f>
        <v>0</v>
      </c>
      <c r="G92" s="421">
        <f>+'FORMATO COSTEO C1'!R428</f>
        <v>0</v>
      </c>
      <c r="H92" s="425">
        <f>IF( $F92=0,0,((($F92/$E$87)*'PLAN DE ADQUISICIONES'!F$38)*($G92/$F92)))</f>
        <v>0</v>
      </c>
      <c r="I92" s="420">
        <f>IF( $F92=0,0,((($F92/$E$87)*'PLAN DE ADQUISICIONES'!G$38)*($G92/$F92)))</f>
        <v>0</v>
      </c>
      <c r="J92" s="420">
        <f>IF( $F92=0,0,((($F92/$E$87)*'PLAN DE ADQUISICIONES'!H$38)*($G92/$F92)))</f>
        <v>0</v>
      </c>
      <c r="K92" s="420">
        <f>IF( $F92=0,0,((($F92/$E$87)*'PLAN DE ADQUISICIONES'!I$38)*($G92/$F92)))</f>
        <v>0</v>
      </c>
      <c r="L92" s="420">
        <f>IF( $F92=0,0,((($F92/$E$87)*'PLAN DE ADQUISICIONES'!J$38)*($G92/$F92)))</f>
        <v>0</v>
      </c>
      <c r="M92" s="420">
        <f>IF( $F92=0,0,((($F92/$E$87)*'PLAN DE ADQUISICIONES'!K$38)*($G92/$F92)))</f>
        <v>0</v>
      </c>
      <c r="N92" s="420">
        <f>IF( $F92=0,0,((($F92/$E$87)*'PLAN DE ADQUISICIONES'!L$38)*($G92/$F92)))</f>
        <v>0</v>
      </c>
      <c r="O92" s="420">
        <f>IF( $F92=0,0,((($F92/$E$87)*'PLAN DE ADQUISICIONES'!M$38)*($G92/$F92)))</f>
        <v>0</v>
      </c>
      <c r="P92" s="420">
        <f>IF( $F92=0,0,((($F92/$E$87)*'PLAN DE ADQUISICIONES'!N$38)*($G92/$F92)))</f>
        <v>0</v>
      </c>
      <c r="Q92" s="420">
        <f>IF( $F92=0,0,((($F92/$E$87)*'PLAN DE ADQUISICIONES'!O$38)*($G92/$F92)))</f>
        <v>0</v>
      </c>
      <c r="R92" s="420">
        <f>IF( $F92=0,0,((($F92/$E$87)*'PLAN DE ADQUISICIONES'!P$38)*($G92/$F92)))</f>
        <v>0</v>
      </c>
      <c r="S92" s="420">
        <f>IF( $F92=0,0,((($F92/$E$87)*'PLAN DE ADQUISICIONES'!Q$38)*($G92/$F92)))</f>
        <v>0</v>
      </c>
      <c r="T92" s="423">
        <f>H92+I92+J92+K92+L92+M92+N92+O92+P92+Q92+R92+S92</f>
        <v>0</v>
      </c>
      <c r="U92" s="425">
        <f>IF( $F92=0,0,((($F92/$E$87)*'PLAN DE ADQUISICIONES'!R$38)*($G92/$F92)))</f>
        <v>0</v>
      </c>
      <c r="V92" s="420">
        <f>IF( $F92=0,0,((($F92/$E$87)*'PLAN DE ADQUISICIONES'!S$38)*($G92/$F92)))</f>
        <v>0</v>
      </c>
      <c r="W92" s="420">
        <f>IF( $F92=0,0,((($F92/$E$87)*'PLAN DE ADQUISICIONES'!T$38)*($G92/$F92)))</f>
        <v>0</v>
      </c>
      <c r="X92" s="420">
        <f>IF( $F92=0,0,((($F92/$E$87)*'PLAN DE ADQUISICIONES'!U$38)*($G92/$F92)))</f>
        <v>0</v>
      </c>
      <c r="Y92" s="420">
        <f>IF( $F92=0,0,((($F92/$E$87)*'PLAN DE ADQUISICIONES'!V$38)*($G92/$F92)))</f>
        <v>0</v>
      </c>
      <c r="Z92" s="420">
        <f>IF( $F92=0,0,((($F92/$E$87)*'PLAN DE ADQUISICIONES'!W$38)*($G92/$F92)))</f>
        <v>0</v>
      </c>
      <c r="AA92" s="420">
        <f>IF( $F92=0,0,((($F92/$E$87)*'PLAN DE ADQUISICIONES'!X$38)*($G92/$F92)))</f>
        <v>0</v>
      </c>
      <c r="AB92" s="420">
        <f>IF( $F92=0,0,((($F92/$E$87)*'PLAN DE ADQUISICIONES'!Y$38)*($G92/$F92)))</f>
        <v>0</v>
      </c>
      <c r="AC92" s="420">
        <f>IF( $F92=0,0,((($F92/$E$87)*'PLAN DE ADQUISICIONES'!Z$38)*($G92/$F92)))</f>
        <v>0</v>
      </c>
      <c r="AD92" s="420">
        <f>IF( $F92=0,0,((($F92/$E$87)*'PLAN DE ADQUISICIONES'!AA$38)*($G92/$F92)))</f>
        <v>0</v>
      </c>
      <c r="AE92" s="420">
        <f>IF( $F92=0,0,((($F92/$E$87)*'PLAN DE ADQUISICIONES'!AB$38)*($G92/$F92)))</f>
        <v>0</v>
      </c>
      <c r="AF92" s="420">
        <f>IF( $F92=0,0,((($F92/$E$87)*'PLAN DE ADQUISICIONES'!AC$38)*($G92/$F92)))</f>
        <v>0</v>
      </c>
      <c r="AG92" s="423">
        <f>U92+V92+W92+X92+Y92+Z92+AA92+AB92+AC92+AD92+AE92+AF92</f>
        <v>0</v>
      </c>
      <c r="AH92" s="424">
        <f>IF( $F92=0,0,((($F92/$E$87)*'PLAN DE ADQUISICIONES'!AD$38)*($G92/$F92)))</f>
        <v>0</v>
      </c>
      <c r="AI92" s="420">
        <f>IF( $F92=0,0,((($F92/$E$87)*'PLAN DE ADQUISICIONES'!AE$38)*($G92/$F92)))</f>
        <v>0</v>
      </c>
      <c r="AJ92" s="420">
        <f>IF( $F92=0,0,((($F92/$E$87)*'PLAN DE ADQUISICIONES'!AF$38)*($G92/$F92)))</f>
        <v>0</v>
      </c>
      <c r="AK92" s="420">
        <f>IF( $F92=0,0,((($F92/$E$87)*'PLAN DE ADQUISICIONES'!AG$38)*($G92/$F92)))</f>
        <v>0</v>
      </c>
      <c r="AL92" s="420">
        <f>IF( $F92=0,0,((($F92/$E$87)*'PLAN DE ADQUISICIONES'!AH$38)*($G92/$F92)))</f>
        <v>0</v>
      </c>
      <c r="AM92" s="420">
        <f>IF( $F92=0,0,((($F92/$E$87)*'PLAN DE ADQUISICIONES'!AI$38)*($G92/$F92)))</f>
        <v>0</v>
      </c>
      <c r="AN92" s="420">
        <f>IF( $F92=0,0,((($F92/$E$87)*'PLAN DE ADQUISICIONES'!AJ$38)*($G92/$F92)))</f>
        <v>0</v>
      </c>
      <c r="AO92" s="420">
        <f>IF( $F92=0,0,((($F92/$E$87)*'PLAN DE ADQUISICIONES'!AK$38)*($G92/$F92)))</f>
        <v>0</v>
      </c>
      <c r="AP92" s="420">
        <f>IF( $F92=0,0,((($F92/$E$87)*'PLAN DE ADQUISICIONES'!AL$38)*($G92/$F92)))</f>
        <v>0</v>
      </c>
      <c r="AQ92" s="420">
        <f>IF( $F92=0,0,((($F92/$E$87)*'PLAN DE ADQUISICIONES'!AM$38)*($G92/$F92)))</f>
        <v>0</v>
      </c>
      <c r="AR92" s="420">
        <f>IF( $F92=0,0,((($F92/$E$87)*'PLAN DE ADQUISICIONES'!AN$38)*($G92/$F92)))</f>
        <v>0</v>
      </c>
      <c r="AS92" s="420">
        <f>IF( $F92=0,0,((($F92/$E$87)*'PLAN DE ADQUISICIONES'!AO$38)*($G92/$F92)))</f>
        <v>0</v>
      </c>
      <c r="AT92" s="423">
        <f>AH92+AI92+AJ92+AK92+AL92+AM92+AN92+AO92+AP92+AQ92+AR92+AS92</f>
        <v>0</v>
      </c>
      <c r="AU92" s="426">
        <f>AS92+AR92+AQ92+AP92+AO92+AN92+AM92+AL92+AK92+AJ92+AI92+AH92+AF92+AE92+AD92+AC92+AB92+AA92+Z92+Y92+X92+W92+V92+U92+S92+R92+Q92+P92+O92+N92+M92+L92+K92+J92+I92+H92</f>
        <v>0</v>
      </c>
      <c r="AV92" s="392">
        <f t="shared" si="24"/>
        <v>0</v>
      </c>
    </row>
    <row r="93" spans="2:48" s="394" customFormat="1" ht="12.75" customHeight="1" x14ac:dyDescent="0.15">
      <c r="B93" s="406" t="str">
        <f>+'FORMATO COSTEO C1'!C$434</f>
        <v>1.3.4</v>
      </c>
      <c r="C93" s="430">
        <f>+'FORMATO COSTEO C1'!B$434</f>
        <v>0</v>
      </c>
      <c r="D93" s="408" t="str">
        <f>+'FORMATO COSTEO C1'!D$434</f>
        <v>Unidad medida</v>
      </c>
      <c r="E93" s="409">
        <f>+'FORMATO COSTEO C1'!E$434</f>
        <v>0</v>
      </c>
      <c r="F93" s="410">
        <f>SUM(F94:F98)</f>
        <v>0</v>
      </c>
      <c r="G93" s="411">
        <f t="shared" ref="G93:AS93" si="27">SUM(G94:G98)</f>
        <v>0</v>
      </c>
      <c r="H93" s="412">
        <f t="shared" si="27"/>
        <v>0</v>
      </c>
      <c r="I93" s="410">
        <f>SUM(I94:I98)</f>
        <v>0</v>
      </c>
      <c r="J93" s="410">
        <f>SUM(J94:J98)</f>
        <v>0</v>
      </c>
      <c r="K93" s="410">
        <f>SUM(K94:K98)</f>
        <v>0</v>
      </c>
      <c r="L93" s="410">
        <f>SUM(L94:L98)</f>
        <v>0</v>
      </c>
      <c r="M93" s="410">
        <f>SUM(M94:M98)</f>
        <v>0</v>
      </c>
      <c r="N93" s="410">
        <f t="shared" si="27"/>
        <v>0</v>
      </c>
      <c r="O93" s="410">
        <f t="shared" si="27"/>
        <v>0</v>
      </c>
      <c r="P93" s="410">
        <f t="shared" si="27"/>
        <v>0</v>
      </c>
      <c r="Q93" s="410">
        <f t="shared" si="27"/>
        <v>0</v>
      </c>
      <c r="R93" s="410">
        <f t="shared" si="27"/>
        <v>0</v>
      </c>
      <c r="S93" s="410">
        <f t="shared" si="27"/>
        <v>0</v>
      </c>
      <c r="T93" s="413">
        <f>SUM(T94:T98)</f>
        <v>0</v>
      </c>
      <c r="U93" s="412">
        <f t="shared" si="27"/>
        <v>0</v>
      </c>
      <c r="V93" s="410">
        <f t="shared" si="27"/>
        <v>0</v>
      </c>
      <c r="W93" s="410">
        <f t="shared" si="27"/>
        <v>0</v>
      </c>
      <c r="X93" s="410">
        <f t="shared" si="27"/>
        <v>0</v>
      </c>
      <c r="Y93" s="410">
        <f t="shared" si="27"/>
        <v>0</v>
      </c>
      <c r="Z93" s="410">
        <f t="shared" si="27"/>
        <v>0</v>
      </c>
      <c r="AA93" s="410">
        <f t="shared" si="27"/>
        <v>0</v>
      </c>
      <c r="AB93" s="410">
        <f t="shared" si="27"/>
        <v>0</v>
      </c>
      <c r="AC93" s="410">
        <f t="shared" si="27"/>
        <v>0</v>
      </c>
      <c r="AD93" s="410">
        <f t="shared" si="27"/>
        <v>0</v>
      </c>
      <c r="AE93" s="410">
        <f t="shared" si="27"/>
        <v>0</v>
      </c>
      <c r="AF93" s="410">
        <f t="shared" si="27"/>
        <v>0</v>
      </c>
      <c r="AG93" s="413">
        <f t="shared" si="27"/>
        <v>0</v>
      </c>
      <c r="AH93" s="414">
        <f t="shared" si="27"/>
        <v>0</v>
      </c>
      <c r="AI93" s="410">
        <f t="shared" si="27"/>
        <v>0</v>
      </c>
      <c r="AJ93" s="410">
        <f t="shared" si="27"/>
        <v>0</v>
      </c>
      <c r="AK93" s="410">
        <f t="shared" si="27"/>
        <v>0</v>
      </c>
      <c r="AL93" s="410">
        <f t="shared" si="27"/>
        <v>0</v>
      </c>
      <c r="AM93" s="410">
        <f t="shared" si="27"/>
        <v>0</v>
      </c>
      <c r="AN93" s="410">
        <f t="shared" si="27"/>
        <v>0</v>
      </c>
      <c r="AO93" s="410">
        <f t="shared" si="27"/>
        <v>0</v>
      </c>
      <c r="AP93" s="410">
        <f t="shared" si="27"/>
        <v>0</v>
      </c>
      <c r="AQ93" s="410">
        <f t="shared" si="27"/>
        <v>0</v>
      </c>
      <c r="AR93" s="410">
        <f t="shared" si="27"/>
        <v>0</v>
      </c>
      <c r="AS93" s="410">
        <f t="shared" si="27"/>
        <v>0</v>
      </c>
      <c r="AT93" s="413">
        <f>SUM(AT94:AT98)</f>
        <v>0</v>
      </c>
      <c r="AU93" s="415">
        <f>SUM(AU94:AU98)</f>
        <v>0</v>
      </c>
      <c r="AV93" s="392">
        <f t="shared" si="24"/>
        <v>0</v>
      </c>
    </row>
    <row r="94" spans="2:48" s="405" customFormat="1" ht="12.75" customHeight="1" outlineLevel="1" x14ac:dyDescent="0.15">
      <c r="B94" s="416" t="str">
        <f>+'FORMATO COSTEO C1'!C$436</f>
        <v>1.3.4.1</v>
      </c>
      <c r="C94" s="417" t="str">
        <f>+'FORMATO COSTEO C1'!B$436</f>
        <v>Categoría de gasto</v>
      </c>
      <c r="D94" s="513"/>
      <c r="E94" s="429"/>
      <c r="F94" s="420">
        <f>+'FORMATO COSTEO C1'!G436</f>
        <v>0</v>
      </c>
      <c r="G94" s="421">
        <f>+'FORMATO COSTEO C1'!R436</f>
        <v>0</v>
      </c>
      <c r="H94" s="422">
        <f>IF( $F94=0,0,((($F94/$E$93)*'PLAN DE ADQUISICIONES'!F$39)*($G94/$F94)))</f>
        <v>0</v>
      </c>
      <c r="I94" s="420">
        <f>IF( $F94=0,0,((($F94/$E$93)*'PLAN DE ADQUISICIONES'!G$39)*($G94/$F94)))</f>
        <v>0</v>
      </c>
      <c r="J94" s="420">
        <f>IF( $F94=0,0,((($F94/$E$93)*'PLAN DE ADQUISICIONES'!H$39)*($G94/$F94)))</f>
        <v>0</v>
      </c>
      <c r="K94" s="420">
        <f>IF( $F94=0,0,((($F94/$E$93)*'PLAN DE ADQUISICIONES'!I$39)*($G94/$F94)))</f>
        <v>0</v>
      </c>
      <c r="L94" s="420">
        <f>IF( $F94=0,0,((($F94/$E$93)*'PLAN DE ADQUISICIONES'!J$39)*($G94/$F94)))</f>
        <v>0</v>
      </c>
      <c r="M94" s="420">
        <f>IF( $F94=0,0,((($F94/$E$93)*'PLAN DE ADQUISICIONES'!K$39)*($G94/$F94)))</f>
        <v>0</v>
      </c>
      <c r="N94" s="420">
        <f>IF( $F94=0,0,((($F94/$E$93)*'PLAN DE ADQUISICIONES'!L$39)*($G94/$F94)))</f>
        <v>0</v>
      </c>
      <c r="O94" s="420">
        <f>IF( $F94=0,0,((($F94/$E$93)*'PLAN DE ADQUISICIONES'!M$39)*($G94/$F94)))</f>
        <v>0</v>
      </c>
      <c r="P94" s="420">
        <f>IF( $F94=0,0,((($F94/$E$93)*'PLAN DE ADQUISICIONES'!N$39)*($G94/$F94)))</f>
        <v>0</v>
      </c>
      <c r="Q94" s="420">
        <f>IF( $F94=0,0,((($F94/$E$93)*'PLAN DE ADQUISICIONES'!O$39)*($G94/$F94)))</f>
        <v>0</v>
      </c>
      <c r="R94" s="420">
        <f>IF( $F94=0,0,((($F94/$E$93)*'PLAN DE ADQUISICIONES'!P$39)*($G94/$F94)))</f>
        <v>0</v>
      </c>
      <c r="S94" s="420">
        <f>IF( $F94=0,0,((($F94/$E$93)*'PLAN DE ADQUISICIONES'!Q$39)*($G94/$F94)))</f>
        <v>0</v>
      </c>
      <c r="T94" s="423">
        <f>H94+I94+J94+K94+L94+M94+N94+O94+P94+Q94+R94+S94</f>
        <v>0</v>
      </c>
      <c r="U94" s="425">
        <f>IF( $F94=0,0,((($F94/$E$93)*'PLAN DE ADQUISICIONES'!R$39)*($G94/$F94)))</f>
        <v>0</v>
      </c>
      <c r="V94" s="420">
        <f>IF( $F94=0,0,((($F94/$E$93)*'PLAN DE ADQUISICIONES'!S$39)*($G94/$F94)))</f>
        <v>0</v>
      </c>
      <c r="W94" s="420">
        <f>IF( $F94=0,0,((($F94/$E$93)*'PLAN DE ADQUISICIONES'!T$39)*($G94/$F94)))</f>
        <v>0</v>
      </c>
      <c r="X94" s="420">
        <f>IF( $F94=0,0,((($F94/$E$93)*'PLAN DE ADQUISICIONES'!U$39)*($G94/$F94)))</f>
        <v>0</v>
      </c>
      <c r="Y94" s="420">
        <f>IF( $F94=0,0,((($F94/$E$93)*'PLAN DE ADQUISICIONES'!V$39)*($G94/$F94)))</f>
        <v>0</v>
      </c>
      <c r="Z94" s="420">
        <f>IF( $F94=0,0,((($F94/$E$93)*'PLAN DE ADQUISICIONES'!W$39)*($G94/$F94)))</f>
        <v>0</v>
      </c>
      <c r="AA94" s="420">
        <f>IF( $F94=0,0,((($F94/$E$93)*'PLAN DE ADQUISICIONES'!X$39)*($G94/$F94)))</f>
        <v>0</v>
      </c>
      <c r="AB94" s="420">
        <f>IF( $F94=0,0,((($F94/$E$93)*'PLAN DE ADQUISICIONES'!Y$39)*($G94/$F94)))</f>
        <v>0</v>
      </c>
      <c r="AC94" s="420">
        <f>IF( $F94=0,0,((($F94/$E$93)*'PLAN DE ADQUISICIONES'!Z$39)*($G94/$F94)))</f>
        <v>0</v>
      </c>
      <c r="AD94" s="420">
        <f>IF( $F94=0,0,((($F94/$E$93)*'PLAN DE ADQUISICIONES'!AA$39)*($G94/$F94)))</f>
        <v>0</v>
      </c>
      <c r="AE94" s="420">
        <f>IF( $F94=0,0,((($F94/$E$93)*'PLAN DE ADQUISICIONES'!AB$39)*($G94/$F94)))</f>
        <v>0</v>
      </c>
      <c r="AF94" s="420">
        <f>IF( $F94=0,0,((($F94/$E$93)*'PLAN DE ADQUISICIONES'!AC$39)*($G94/$F94)))</f>
        <v>0</v>
      </c>
      <c r="AG94" s="423">
        <f>U94+V94+W94+X94+Y94+Z94+AA94+AB94+AC94+AD94+AE94+AF94</f>
        <v>0</v>
      </c>
      <c r="AH94" s="424">
        <f>IF( $F94=0,0,((($F94/$E$93)*'PLAN DE ADQUISICIONES'!AD$39)*($G94/$F94)))</f>
        <v>0</v>
      </c>
      <c r="AI94" s="420">
        <f>IF( $F94=0,0,((($F94/$E$93)*'PLAN DE ADQUISICIONES'!AE$39)*($G94/$F94)))</f>
        <v>0</v>
      </c>
      <c r="AJ94" s="420">
        <f>IF( $F94=0,0,((($F94/$E$93)*'PLAN DE ADQUISICIONES'!AF$39)*($G94/$F94)))</f>
        <v>0</v>
      </c>
      <c r="AK94" s="420">
        <f>IF( $F94=0,0,((($F94/$E$93)*'PLAN DE ADQUISICIONES'!AG$39)*($G94/$F94)))</f>
        <v>0</v>
      </c>
      <c r="AL94" s="420">
        <f>IF( $F94=0,0,((($F94/$E$93)*'PLAN DE ADQUISICIONES'!AH$39)*($G94/$F94)))</f>
        <v>0</v>
      </c>
      <c r="AM94" s="420">
        <f>IF( $F94=0,0,((($F94/$E$93)*'PLAN DE ADQUISICIONES'!AI$39)*($G94/$F94)))</f>
        <v>0</v>
      </c>
      <c r="AN94" s="420">
        <f>IF( $F94=0,0,((($F94/$E$93)*'PLAN DE ADQUISICIONES'!AJ$39)*($G94/$F94)))</f>
        <v>0</v>
      </c>
      <c r="AO94" s="420">
        <f>IF( $F94=0,0,((($F94/$E$93)*'PLAN DE ADQUISICIONES'!AK$39)*($G94/$F94)))</f>
        <v>0</v>
      </c>
      <c r="AP94" s="420">
        <f>IF( $F94=0,0,((($F94/$E$93)*'PLAN DE ADQUISICIONES'!AL$39)*($G94/$F94)))</f>
        <v>0</v>
      </c>
      <c r="AQ94" s="420">
        <f>IF( $F94=0,0,((($F94/$E$93)*'PLAN DE ADQUISICIONES'!AM$39)*($G94/$F94)))</f>
        <v>0</v>
      </c>
      <c r="AR94" s="420">
        <f>IF( $F94=0,0,((($F94/$E$93)*'PLAN DE ADQUISICIONES'!AN$39)*($G94/$F94)))</f>
        <v>0</v>
      </c>
      <c r="AS94" s="420">
        <f>IF( $F94=0,0,((($F94/$E$93)*'PLAN DE ADQUISICIONES'!AO$39)*($G94/$F94)))</f>
        <v>0</v>
      </c>
      <c r="AT94" s="423">
        <f>AH94+AI94+AJ94+AK94+AL94+AM94+AN94+AO94+AP94+AQ94+AR94+AS94</f>
        <v>0</v>
      </c>
      <c r="AU94" s="426">
        <f>AS94+AR94+AQ94+AP94+AO94+AN94+AM94+AL94+AK94+AJ94+AI94+AH94+AF94+AE94+AD94+AC94+AB94+AA94+Z94+Y94+X94+W94+V94+U94+S94+R94+Q94+P94+O94+N94+M94+L94+K94+J94+I94+H94</f>
        <v>0</v>
      </c>
      <c r="AV94" s="392">
        <f t="shared" si="24"/>
        <v>0</v>
      </c>
    </row>
    <row r="95" spans="2:48" s="394" customFormat="1" ht="12.75" customHeight="1" x14ac:dyDescent="0.15">
      <c r="B95" s="416" t="str">
        <f>+'FORMATO COSTEO C1'!C$442</f>
        <v>1.3.4.2</v>
      </c>
      <c r="C95" s="417" t="str">
        <f>+'FORMATO COSTEO C1'!B$442</f>
        <v>Categoría de gasto</v>
      </c>
      <c r="D95" s="513"/>
      <c r="E95" s="429"/>
      <c r="F95" s="420">
        <f>+'FORMATO COSTEO C1'!G442</f>
        <v>0</v>
      </c>
      <c r="G95" s="421">
        <f>+'FORMATO COSTEO C1'!R442</f>
        <v>0</v>
      </c>
      <c r="H95" s="425">
        <f>IF( $F95=0,0,((($F95/$E$93)*'PLAN DE ADQUISICIONES'!F$39)*($G95/$F95)))</f>
        <v>0</v>
      </c>
      <c r="I95" s="420">
        <f>IF( $F95=0,0,((($F95/$E$93)*'PLAN DE ADQUISICIONES'!G$39)*($G95/$F95)))</f>
        <v>0</v>
      </c>
      <c r="J95" s="420">
        <f>IF( $F95=0,0,((($F95/$E$93)*'PLAN DE ADQUISICIONES'!H$39)*($G95/$F95)))</f>
        <v>0</v>
      </c>
      <c r="K95" s="420">
        <f>IF( $F95=0,0,((($F95/$E$93)*'PLAN DE ADQUISICIONES'!I$39)*($G95/$F95)))</f>
        <v>0</v>
      </c>
      <c r="L95" s="420">
        <f>IF( $F95=0,0,((($F95/$E$93)*'PLAN DE ADQUISICIONES'!J$39)*($G95/$F95)))</f>
        <v>0</v>
      </c>
      <c r="M95" s="420">
        <f>IF( $F95=0,0,((($F95/$E$93)*'PLAN DE ADQUISICIONES'!K$39)*($G95/$F95)))</f>
        <v>0</v>
      </c>
      <c r="N95" s="420">
        <f>IF( $F95=0,0,((($F95/$E$93)*'PLAN DE ADQUISICIONES'!L$39)*($G95/$F95)))</f>
        <v>0</v>
      </c>
      <c r="O95" s="420">
        <f>IF( $F95=0,0,((($F95/$E$93)*'PLAN DE ADQUISICIONES'!M$39)*($G95/$F95)))</f>
        <v>0</v>
      </c>
      <c r="P95" s="420">
        <f>IF( $F95=0,0,((($F95/$E$93)*'PLAN DE ADQUISICIONES'!N$39)*($G95/$F95)))</f>
        <v>0</v>
      </c>
      <c r="Q95" s="420">
        <f>IF( $F95=0,0,((($F95/$E$93)*'PLAN DE ADQUISICIONES'!O$39)*($G95/$F95)))</f>
        <v>0</v>
      </c>
      <c r="R95" s="420">
        <f>IF( $F95=0,0,((($F95/$E$93)*'PLAN DE ADQUISICIONES'!P$39)*($G95/$F95)))</f>
        <v>0</v>
      </c>
      <c r="S95" s="420">
        <f>IF( $F95=0,0,((($F95/$E$93)*'PLAN DE ADQUISICIONES'!Q$39)*($G95/$F95)))</f>
        <v>0</v>
      </c>
      <c r="T95" s="423">
        <f>H95+I95+J95+K95+L95+M95+N95+O95+P95+Q95+R95+S95</f>
        <v>0</v>
      </c>
      <c r="U95" s="425">
        <f>IF( $F95=0,0,((($F95/$E$93)*'PLAN DE ADQUISICIONES'!R$39)*($G95/$F95)))</f>
        <v>0</v>
      </c>
      <c r="V95" s="420">
        <f>IF( $F95=0,0,((($F95/$E$93)*'PLAN DE ADQUISICIONES'!S$39)*($G95/$F95)))</f>
        <v>0</v>
      </c>
      <c r="W95" s="420">
        <f>IF( $F95=0,0,((($F95/$E$93)*'PLAN DE ADQUISICIONES'!T$39)*($G95/$F95)))</f>
        <v>0</v>
      </c>
      <c r="X95" s="420">
        <f>IF( $F95=0,0,((($F95/$E$93)*'PLAN DE ADQUISICIONES'!U$39)*($G95/$F95)))</f>
        <v>0</v>
      </c>
      <c r="Y95" s="420">
        <f>IF( $F95=0,0,((($F95/$E$93)*'PLAN DE ADQUISICIONES'!V$39)*($G95/$F95)))</f>
        <v>0</v>
      </c>
      <c r="Z95" s="420">
        <f>IF( $F95=0,0,((($F95/$E$93)*'PLAN DE ADQUISICIONES'!W$39)*($G95/$F95)))</f>
        <v>0</v>
      </c>
      <c r="AA95" s="420">
        <f>IF( $F95=0,0,((($F95/$E$93)*'PLAN DE ADQUISICIONES'!X$39)*($G95/$F95)))</f>
        <v>0</v>
      </c>
      <c r="AB95" s="420">
        <f>IF( $F95=0,0,((($F95/$E$93)*'PLAN DE ADQUISICIONES'!Y$39)*($G95/$F95)))</f>
        <v>0</v>
      </c>
      <c r="AC95" s="420">
        <f>IF( $F95=0,0,((($F95/$E$93)*'PLAN DE ADQUISICIONES'!Z$39)*($G95/$F95)))</f>
        <v>0</v>
      </c>
      <c r="AD95" s="420">
        <f>IF( $F95=0,0,((($F95/$E$93)*'PLAN DE ADQUISICIONES'!AA$39)*($G95/$F95)))</f>
        <v>0</v>
      </c>
      <c r="AE95" s="420">
        <f>IF( $F95=0,0,((($F95/$E$93)*'PLAN DE ADQUISICIONES'!AB$39)*($G95/$F95)))</f>
        <v>0</v>
      </c>
      <c r="AF95" s="420">
        <f>IF( $F95=0,0,((($F95/$E$93)*'PLAN DE ADQUISICIONES'!AC$39)*($G95/$F95)))</f>
        <v>0</v>
      </c>
      <c r="AG95" s="423">
        <f>U95+V95+W95+X95+Y95+Z95+AA95+AB95+AC95+AD95+AE95+AF95</f>
        <v>0</v>
      </c>
      <c r="AH95" s="424">
        <f>IF( $F95=0,0,((($F95/$E$93)*'PLAN DE ADQUISICIONES'!AD$39)*($G95/$F95)))</f>
        <v>0</v>
      </c>
      <c r="AI95" s="420">
        <f>IF( $F95=0,0,((($F95/$E$93)*'PLAN DE ADQUISICIONES'!AE$39)*($G95/$F95)))</f>
        <v>0</v>
      </c>
      <c r="AJ95" s="420">
        <f>IF( $F95=0,0,((($F95/$E$93)*'PLAN DE ADQUISICIONES'!AF$39)*($G95/$F95)))</f>
        <v>0</v>
      </c>
      <c r="AK95" s="420">
        <f>IF( $F95=0,0,((($F95/$E$93)*'PLAN DE ADQUISICIONES'!AG$39)*($G95/$F95)))</f>
        <v>0</v>
      </c>
      <c r="AL95" s="420">
        <f>IF( $F95=0,0,((($F95/$E$93)*'PLAN DE ADQUISICIONES'!AH$39)*($G95/$F95)))</f>
        <v>0</v>
      </c>
      <c r="AM95" s="420">
        <f>IF( $F95=0,0,((($F95/$E$93)*'PLAN DE ADQUISICIONES'!AI$39)*($G95/$F95)))</f>
        <v>0</v>
      </c>
      <c r="AN95" s="420">
        <f>IF( $F95=0,0,((($F95/$E$93)*'PLAN DE ADQUISICIONES'!AJ$39)*($G95/$F95)))</f>
        <v>0</v>
      </c>
      <c r="AO95" s="420">
        <f>IF( $F95=0,0,((($F95/$E$93)*'PLAN DE ADQUISICIONES'!AK$39)*($G95/$F95)))</f>
        <v>0</v>
      </c>
      <c r="AP95" s="420">
        <f>IF( $F95=0,0,((($F95/$E$93)*'PLAN DE ADQUISICIONES'!AL$39)*($G95/$F95)))</f>
        <v>0</v>
      </c>
      <c r="AQ95" s="420">
        <f>IF( $F95=0,0,((($F95/$E$93)*'PLAN DE ADQUISICIONES'!AM$39)*($G95/$F95)))</f>
        <v>0</v>
      </c>
      <c r="AR95" s="420">
        <f>IF( $F95=0,0,((($F95/$E$93)*'PLAN DE ADQUISICIONES'!AN$39)*($G95/$F95)))</f>
        <v>0</v>
      </c>
      <c r="AS95" s="420">
        <f>IF( $F95=0,0,((($F95/$E$93)*'PLAN DE ADQUISICIONES'!AO$39)*($G95/$F95)))</f>
        <v>0</v>
      </c>
      <c r="AT95" s="423">
        <f>AH95+AI95+AJ95+AK95+AL95+AM95+AN95+AO95+AP95+AQ95+AR95+AS95</f>
        <v>0</v>
      </c>
      <c r="AU95" s="426">
        <f>AS95+AR95+AQ95+AP95+AO95+AN95+AM95+AL95+AK95+AJ95+AI95+AH95+AF95+AE95+AD95+AC95+AB95+AA95+Z95+Y95+X95+W95+V95+U95+S95+R95+Q95+P95+O95+N95+M95+L95+K95+J95+I95+H95</f>
        <v>0</v>
      </c>
      <c r="AV95" s="392">
        <f t="shared" si="24"/>
        <v>0</v>
      </c>
    </row>
    <row r="96" spans="2:48" s="405" customFormat="1" ht="12.75" customHeight="1" outlineLevel="1" x14ac:dyDescent="0.15">
      <c r="B96" s="416" t="str">
        <f>+'FORMATO COSTEO C1'!C$448</f>
        <v>1.3.4.3</v>
      </c>
      <c r="C96" s="417" t="str">
        <f>+'FORMATO COSTEO C1'!B$448</f>
        <v>Categoría de gasto</v>
      </c>
      <c r="D96" s="513"/>
      <c r="E96" s="429"/>
      <c r="F96" s="420">
        <f>+'FORMATO COSTEO C1'!G448</f>
        <v>0</v>
      </c>
      <c r="G96" s="421">
        <f>+'FORMATO COSTEO C1'!R448</f>
        <v>0</v>
      </c>
      <c r="H96" s="425">
        <f>IF( $F96=0,0,((($F96/$E$93)*'PLAN DE ADQUISICIONES'!F$39)*($G96/$F96)))</f>
        <v>0</v>
      </c>
      <c r="I96" s="420">
        <f>IF( $F96=0,0,((($F96/$E$93)*'PLAN DE ADQUISICIONES'!G$39)*($G96/$F96)))</f>
        <v>0</v>
      </c>
      <c r="J96" s="420">
        <f>IF( $F96=0,0,((($F96/$E$93)*'PLAN DE ADQUISICIONES'!H$39)*($G96/$F96)))</f>
        <v>0</v>
      </c>
      <c r="K96" s="420">
        <f>IF( $F96=0,0,((($F96/$E$93)*'PLAN DE ADQUISICIONES'!I$39)*($G96/$F96)))</f>
        <v>0</v>
      </c>
      <c r="L96" s="420">
        <f>IF( $F96=0,0,((($F96/$E$93)*'PLAN DE ADQUISICIONES'!J$39)*($G96/$F96)))</f>
        <v>0</v>
      </c>
      <c r="M96" s="420">
        <f>IF( $F96=0,0,((($F96/$E$93)*'PLAN DE ADQUISICIONES'!K$39)*($G96/$F96)))</f>
        <v>0</v>
      </c>
      <c r="N96" s="420">
        <f>IF( $F96=0,0,((($F96/$E$93)*'PLAN DE ADQUISICIONES'!L$39)*($G96/$F96)))</f>
        <v>0</v>
      </c>
      <c r="O96" s="420">
        <f>IF( $F96=0,0,((($F96/$E$93)*'PLAN DE ADQUISICIONES'!M$39)*($G96/$F96)))</f>
        <v>0</v>
      </c>
      <c r="P96" s="420">
        <f>IF( $F96=0,0,((($F96/$E$93)*'PLAN DE ADQUISICIONES'!N$39)*($G96/$F96)))</f>
        <v>0</v>
      </c>
      <c r="Q96" s="420">
        <f>IF( $F96=0,0,((($F96/$E$93)*'PLAN DE ADQUISICIONES'!O$39)*($G96/$F96)))</f>
        <v>0</v>
      </c>
      <c r="R96" s="420">
        <f>IF( $F96=0,0,((($F96/$E$93)*'PLAN DE ADQUISICIONES'!P$39)*($G96/$F96)))</f>
        <v>0</v>
      </c>
      <c r="S96" s="420">
        <f>IF( $F96=0,0,((($F96/$E$93)*'PLAN DE ADQUISICIONES'!Q$39)*($G96/$F96)))</f>
        <v>0</v>
      </c>
      <c r="T96" s="423">
        <f>H96+I96+J96+K96+L96+M96+N96+O96+P96+Q96+R96+S96</f>
        <v>0</v>
      </c>
      <c r="U96" s="425">
        <f>IF( $F96=0,0,((($F96/$E$93)*'PLAN DE ADQUISICIONES'!R$39)*($G96/$F96)))</f>
        <v>0</v>
      </c>
      <c r="V96" s="420">
        <f>IF( $F96=0,0,((($F96/$E$93)*'PLAN DE ADQUISICIONES'!S$39)*($G96/$F96)))</f>
        <v>0</v>
      </c>
      <c r="W96" s="420">
        <f>IF( $F96=0,0,((($F96/$E$93)*'PLAN DE ADQUISICIONES'!T$39)*($G96/$F96)))</f>
        <v>0</v>
      </c>
      <c r="X96" s="420">
        <f>IF( $F96=0,0,((($F96/$E$93)*'PLAN DE ADQUISICIONES'!U$39)*($G96/$F96)))</f>
        <v>0</v>
      </c>
      <c r="Y96" s="420">
        <f>IF( $F96=0,0,((($F96/$E$93)*'PLAN DE ADQUISICIONES'!V$39)*($G96/$F96)))</f>
        <v>0</v>
      </c>
      <c r="Z96" s="420">
        <f>IF( $F96=0,0,((($F96/$E$93)*'PLAN DE ADQUISICIONES'!W$39)*($G96/$F96)))</f>
        <v>0</v>
      </c>
      <c r="AA96" s="420">
        <f>IF( $F96=0,0,((($F96/$E$93)*'PLAN DE ADQUISICIONES'!X$39)*($G96/$F96)))</f>
        <v>0</v>
      </c>
      <c r="AB96" s="420">
        <f>IF( $F96=0,0,((($F96/$E$93)*'PLAN DE ADQUISICIONES'!Y$39)*($G96/$F96)))</f>
        <v>0</v>
      </c>
      <c r="AC96" s="420">
        <f>IF( $F96=0,0,((($F96/$E$93)*'PLAN DE ADQUISICIONES'!Z$39)*($G96/$F96)))</f>
        <v>0</v>
      </c>
      <c r="AD96" s="420">
        <f>IF( $F96=0,0,((($F96/$E$93)*'PLAN DE ADQUISICIONES'!AA$39)*($G96/$F96)))</f>
        <v>0</v>
      </c>
      <c r="AE96" s="420">
        <f>IF( $F96=0,0,((($F96/$E$93)*'PLAN DE ADQUISICIONES'!AB$39)*($G96/$F96)))</f>
        <v>0</v>
      </c>
      <c r="AF96" s="420">
        <f>IF( $F96=0,0,((($F96/$E$93)*'PLAN DE ADQUISICIONES'!AC$39)*($G96/$F96)))</f>
        <v>0</v>
      </c>
      <c r="AG96" s="423">
        <f>U96+V96+W96+X96+Y96+Z96+AA96+AB96+AC96+AD96+AE96+AF96</f>
        <v>0</v>
      </c>
      <c r="AH96" s="424">
        <f>IF( $F96=0,0,((($F96/$E$93)*'PLAN DE ADQUISICIONES'!AD$39)*($G96/$F96)))</f>
        <v>0</v>
      </c>
      <c r="AI96" s="420">
        <f>IF( $F96=0,0,((($F96/$E$93)*'PLAN DE ADQUISICIONES'!AE$39)*($G96/$F96)))</f>
        <v>0</v>
      </c>
      <c r="AJ96" s="420">
        <f>IF( $F96=0,0,((($F96/$E$93)*'PLAN DE ADQUISICIONES'!AF$39)*($G96/$F96)))</f>
        <v>0</v>
      </c>
      <c r="AK96" s="420">
        <f>IF( $F96=0,0,((($F96/$E$93)*'PLAN DE ADQUISICIONES'!AG$39)*($G96/$F96)))</f>
        <v>0</v>
      </c>
      <c r="AL96" s="420">
        <f>IF( $F96=0,0,((($F96/$E$93)*'PLAN DE ADQUISICIONES'!AH$39)*($G96/$F96)))</f>
        <v>0</v>
      </c>
      <c r="AM96" s="420">
        <f>IF( $F96=0,0,((($F96/$E$93)*'PLAN DE ADQUISICIONES'!AI$39)*($G96/$F96)))</f>
        <v>0</v>
      </c>
      <c r="AN96" s="420">
        <f>IF( $F96=0,0,((($F96/$E$93)*'PLAN DE ADQUISICIONES'!AJ$39)*($G96/$F96)))</f>
        <v>0</v>
      </c>
      <c r="AO96" s="420">
        <f>IF( $F96=0,0,((($F96/$E$93)*'PLAN DE ADQUISICIONES'!AK$39)*($G96/$F96)))</f>
        <v>0</v>
      </c>
      <c r="AP96" s="420">
        <f>IF( $F96=0,0,((($F96/$E$93)*'PLAN DE ADQUISICIONES'!AL$39)*($G96/$F96)))</f>
        <v>0</v>
      </c>
      <c r="AQ96" s="420">
        <f>IF( $F96=0,0,((($F96/$E$93)*'PLAN DE ADQUISICIONES'!AM$39)*($G96/$F96)))</f>
        <v>0</v>
      </c>
      <c r="AR96" s="420">
        <f>IF( $F96=0,0,((($F96/$E$93)*'PLAN DE ADQUISICIONES'!AN$39)*($G96/$F96)))</f>
        <v>0</v>
      </c>
      <c r="AS96" s="420">
        <f>IF( $F96=0,0,((($F96/$E$93)*'PLAN DE ADQUISICIONES'!AO$39)*($G96/$F96)))</f>
        <v>0</v>
      </c>
      <c r="AT96" s="423">
        <f>AH96+AI96+AJ96+AK96+AL96+AM96+AN96+AO96+AP96+AQ96+AR96+AS96</f>
        <v>0</v>
      </c>
      <c r="AU96" s="426">
        <f>AS96+AR96+AQ96+AP96+AO96+AN96+AM96+AL96+AK96+AJ96+AI96+AH96+AF96+AE96+AD96+AC96+AB96+AA96+Z96+Y96+X96+W96+V96+U96+S96+R96+Q96+P96+O96+N96+M96+L96+K96+J96+I96+H96</f>
        <v>0</v>
      </c>
      <c r="AV96" s="392">
        <f t="shared" si="24"/>
        <v>0</v>
      </c>
    </row>
    <row r="97" spans="2:48" s="394" customFormat="1" ht="12.75" customHeight="1" x14ac:dyDescent="0.15">
      <c r="B97" s="416" t="str">
        <f>+'FORMATO COSTEO C1'!C$454</f>
        <v>1.3.4.4</v>
      </c>
      <c r="C97" s="417" t="str">
        <f>+'FORMATO COSTEO C1'!B$454</f>
        <v>Categoría de gasto</v>
      </c>
      <c r="D97" s="513"/>
      <c r="E97" s="429"/>
      <c r="F97" s="420">
        <f>+'FORMATO COSTEO C1'!G454</f>
        <v>0</v>
      </c>
      <c r="G97" s="421">
        <f>+'FORMATO COSTEO C1'!R454</f>
        <v>0</v>
      </c>
      <c r="H97" s="425">
        <f>IF( $F97=0,0,((($F97/$E$93)*'PLAN DE ADQUISICIONES'!F$39)*($G97/$F97)))</f>
        <v>0</v>
      </c>
      <c r="I97" s="420">
        <f>IF( $F97=0,0,((($F97/$E$93)*'PLAN DE ADQUISICIONES'!G$39)*($G97/$F97)))</f>
        <v>0</v>
      </c>
      <c r="J97" s="420">
        <f>IF( $F97=0,0,((($F97/$E$93)*'PLAN DE ADQUISICIONES'!H$39)*($G97/$F97)))</f>
        <v>0</v>
      </c>
      <c r="K97" s="420">
        <f>IF( $F97=0,0,((($F97/$E$93)*'PLAN DE ADQUISICIONES'!I$39)*($G97/$F97)))</f>
        <v>0</v>
      </c>
      <c r="L97" s="420">
        <f>IF( $F97=0,0,((($F97/$E$93)*'PLAN DE ADQUISICIONES'!J$39)*($G97/$F97)))</f>
        <v>0</v>
      </c>
      <c r="M97" s="420">
        <f>IF( $F97=0,0,((($F97/$E$93)*'PLAN DE ADQUISICIONES'!K$39)*($G97/$F97)))</f>
        <v>0</v>
      </c>
      <c r="N97" s="420">
        <f>IF( $F97=0,0,((($F97/$E$93)*'PLAN DE ADQUISICIONES'!L$39)*($G97/$F97)))</f>
        <v>0</v>
      </c>
      <c r="O97" s="420">
        <f>IF( $F97=0,0,((($F97/$E$93)*'PLAN DE ADQUISICIONES'!M$39)*($G97/$F97)))</f>
        <v>0</v>
      </c>
      <c r="P97" s="420">
        <f>IF( $F97=0,0,((($F97/$E$93)*'PLAN DE ADQUISICIONES'!N$39)*($G97/$F97)))</f>
        <v>0</v>
      </c>
      <c r="Q97" s="420">
        <f>IF( $F97=0,0,((($F97/$E$93)*'PLAN DE ADQUISICIONES'!O$39)*($G97/$F97)))</f>
        <v>0</v>
      </c>
      <c r="R97" s="420">
        <f>IF( $F97=0,0,((($F97/$E$93)*'PLAN DE ADQUISICIONES'!P$39)*($G97/$F97)))</f>
        <v>0</v>
      </c>
      <c r="S97" s="420">
        <f>IF( $F97=0,0,((($F97/$E$93)*'PLAN DE ADQUISICIONES'!Q$39)*($G97/$F97)))</f>
        <v>0</v>
      </c>
      <c r="T97" s="423">
        <f>H97+I97+J97+K97+L97+M97+N97+O97+P97+Q97+R97+S97</f>
        <v>0</v>
      </c>
      <c r="U97" s="425">
        <f>IF( $F97=0,0,((($F97/$E$93)*'PLAN DE ADQUISICIONES'!R$39)*($G97/$F97)))</f>
        <v>0</v>
      </c>
      <c r="V97" s="420">
        <f>IF( $F97=0,0,((($F97/$E$93)*'PLAN DE ADQUISICIONES'!S$39)*($G97/$F97)))</f>
        <v>0</v>
      </c>
      <c r="W97" s="420">
        <f>IF( $F97=0,0,((($F97/$E$93)*'PLAN DE ADQUISICIONES'!T$39)*($G97/$F97)))</f>
        <v>0</v>
      </c>
      <c r="X97" s="420">
        <f>IF( $F97=0,0,((($F97/$E$93)*'PLAN DE ADQUISICIONES'!U$39)*($G97/$F97)))</f>
        <v>0</v>
      </c>
      <c r="Y97" s="420">
        <f>IF( $F97=0,0,((($F97/$E$93)*'PLAN DE ADQUISICIONES'!V$39)*($G97/$F97)))</f>
        <v>0</v>
      </c>
      <c r="Z97" s="420">
        <f>IF( $F97=0,0,((($F97/$E$93)*'PLAN DE ADQUISICIONES'!W$39)*($G97/$F97)))</f>
        <v>0</v>
      </c>
      <c r="AA97" s="420">
        <f>IF( $F97=0,0,((($F97/$E$93)*'PLAN DE ADQUISICIONES'!X$39)*($G97/$F97)))</f>
        <v>0</v>
      </c>
      <c r="AB97" s="420">
        <f>IF( $F97=0,0,((($F97/$E$93)*'PLAN DE ADQUISICIONES'!Y$39)*($G97/$F97)))</f>
        <v>0</v>
      </c>
      <c r="AC97" s="420">
        <f>IF( $F97=0,0,((($F97/$E$93)*'PLAN DE ADQUISICIONES'!Z$39)*($G97/$F97)))</f>
        <v>0</v>
      </c>
      <c r="AD97" s="420">
        <f>IF( $F97=0,0,((($F97/$E$93)*'PLAN DE ADQUISICIONES'!AA$39)*($G97/$F97)))</f>
        <v>0</v>
      </c>
      <c r="AE97" s="420">
        <f>IF( $F97=0,0,((($F97/$E$93)*'PLAN DE ADQUISICIONES'!AB$39)*($G97/$F97)))</f>
        <v>0</v>
      </c>
      <c r="AF97" s="420">
        <f>IF( $F97=0,0,((($F97/$E$93)*'PLAN DE ADQUISICIONES'!AC$39)*($G97/$F97)))</f>
        <v>0</v>
      </c>
      <c r="AG97" s="423">
        <f>U97+V97+W97+X97+Y97+Z97+AA97+AB97+AC97+AD97+AE97+AF97</f>
        <v>0</v>
      </c>
      <c r="AH97" s="424">
        <f>IF( $F97=0,0,((($F97/$E$93)*'PLAN DE ADQUISICIONES'!AD$39)*($G97/$F97)))</f>
        <v>0</v>
      </c>
      <c r="AI97" s="420">
        <f>IF( $F97=0,0,((($F97/$E$93)*'PLAN DE ADQUISICIONES'!AE$39)*($G97/$F97)))</f>
        <v>0</v>
      </c>
      <c r="AJ97" s="420">
        <f>IF( $F97=0,0,((($F97/$E$93)*'PLAN DE ADQUISICIONES'!AF$39)*($G97/$F97)))</f>
        <v>0</v>
      </c>
      <c r="AK97" s="420">
        <f>IF( $F97=0,0,((($F97/$E$93)*'PLAN DE ADQUISICIONES'!AG$39)*($G97/$F97)))</f>
        <v>0</v>
      </c>
      <c r="AL97" s="420">
        <f>IF( $F97=0,0,((($F97/$E$93)*'PLAN DE ADQUISICIONES'!AH$39)*($G97/$F97)))</f>
        <v>0</v>
      </c>
      <c r="AM97" s="420">
        <f>IF( $F97=0,0,((($F97/$E$93)*'PLAN DE ADQUISICIONES'!AI$39)*($G97/$F97)))</f>
        <v>0</v>
      </c>
      <c r="AN97" s="420">
        <f>IF( $F97=0,0,((($F97/$E$93)*'PLAN DE ADQUISICIONES'!AJ$39)*($G97/$F97)))</f>
        <v>0</v>
      </c>
      <c r="AO97" s="420">
        <f>IF( $F97=0,0,((($F97/$E$93)*'PLAN DE ADQUISICIONES'!AK$39)*($G97/$F97)))</f>
        <v>0</v>
      </c>
      <c r="AP97" s="420">
        <f>IF( $F97=0,0,((($F97/$E$93)*'PLAN DE ADQUISICIONES'!AL$39)*($G97/$F97)))</f>
        <v>0</v>
      </c>
      <c r="AQ97" s="420">
        <f>IF( $F97=0,0,((($F97/$E$93)*'PLAN DE ADQUISICIONES'!AM$39)*($G97/$F97)))</f>
        <v>0</v>
      </c>
      <c r="AR97" s="420">
        <f>IF( $F97=0,0,((($F97/$E$93)*'PLAN DE ADQUISICIONES'!AN$39)*($G97/$F97)))</f>
        <v>0</v>
      </c>
      <c r="AS97" s="420">
        <f>IF( $F97=0,0,((($F97/$E$93)*'PLAN DE ADQUISICIONES'!AO$39)*($G97/$F97)))</f>
        <v>0</v>
      </c>
      <c r="AT97" s="423">
        <f>AH97+AI97+AJ97+AK97+AL97+AM97+AN97+AO97+AP97+AQ97+AR97+AS97</f>
        <v>0</v>
      </c>
      <c r="AU97" s="426">
        <f>AS97+AR97+AQ97+AP97+AO97+AN97+AM97+AL97+AK97+AJ97+AI97+AH97+AF97+AE97+AD97+AC97+AB97+AA97+Z97+Y97+X97+W97+V97+U97+S97+R97+Q97+P97+O97+N97+M97+L97+K97+J97+I97+H97</f>
        <v>0</v>
      </c>
      <c r="AV97" s="392">
        <f t="shared" si="24"/>
        <v>0</v>
      </c>
    </row>
    <row r="98" spans="2:48" s="405" customFormat="1" ht="12.75" customHeight="1" outlineLevel="1" x14ac:dyDescent="0.15">
      <c r="B98" s="416" t="str">
        <f>+'FORMATO COSTEO C1'!C$460</f>
        <v>1.3.4.5</v>
      </c>
      <c r="C98" s="417" t="str">
        <f>+'FORMATO COSTEO C1'!B$460</f>
        <v>Categoría de gasto</v>
      </c>
      <c r="D98" s="513"/>
      <c r="E98" s="429"/>
      <c r="F98" s="420">
        <f>+'FORMATO COSTEO C1'!G460</f>
        <v>0</v>
      </c>
      <c r="G98" s="421">
        <f>+'FORMATO COSTEO C1'!R460</f>
        <v>0</v>
      </c>
      <c r="H98" s="425">
        <f>IF( $F98=0,0,((($F98/$E$93)*'PLAN DE ADQUISICIONES'!F$39)*($G98/$F98)))</f>
        <v>0</v>
      </c>
      <c r="I98" s="420">
        <f>IF( $F98=0,0,((($F98/$E$93)*'PLAN DE ADQUISICIONES'!G$39)*($G98/$F98)))</f>
        <v>0</v>
      </c>
      <c r="J98" s="420">
        <f>IF( $F98=0,0,((($F98/$E$93)*'PLAN DE ADQUISICIONES'!H$39)*($G98/$F98)))</f>
        <v>0</v>
      </c>
      <c r="K98" s="420">
        <f>IF( $F98=0,0,((($F98/$E$93)*'PLAN DE ADQUISICIONES'!I$39)*($G98/$F98)))</f>
        <v>0</v>
      </c>
      <c r="L98" s="420">
        <f>IF( $F98=0,0,((($F98/$E$93)*'PLAN DE ADQUISICIONES'!J$39)*($G98/$F98)))</f>
        <v>0</v>
      </c>
      <c r="M98" s="420">
        <f>IF( $F98=0,0,((($F98/$E$93)*'PLAN DE ADQUISICIONES'!K$39)*($G98/$F98)))</f>
        <v>0</v>
      </c>
      <c r="N98" s="420">
        <f>IF( $F98=0,0,((($F98/$E$93)*'PLAN DE ADQUISICIONES'!L$39)*($G98/$F98)))</f>
        <v>0</v>
      </c>
      <c r="O98" s="420">
        <f>IF( $F98=0,0,((($F98/$E$93)*'PLAN DE ADQUISICIONES'!M$39)*($G98/$F98)))</f>
        <v>0</v>
      </c>
      <c r="P98" s="420">
        <f>IF( $F98=0,0,((($F98/$E$93)*'PLAN DE ADQUISICIONES'!N$39)*($G98/$F98)))</f>
        <v>0</v>
      </c>
      <c r="Q98" s="420">
        <f>IF( $F98=0,0,((($F98/$E$93)*'PLAN DE ADQUISICIONES'!O$39)*($G98/$F98)))</f>
        <v>0</v>
      </c>
      <c r="R98" s="420">
        <f>IF( $F98=0,0,((($F98/$E$93)*'PLAN DE ADQUISICIONES'!P$39)*($G98/$F98)))</f>
        <v>0</v>
      </c>
      <c r="S98" s="420">
        <f>IF( $F98=0,0,((($F98/$E$93)*'PLAN DE ADQUISICIONES'!Q$39)*($G98/$F98)))</f>
        <v>0</v>
      </c>
      <c r="T98" s="423">
        <f>H98+I98+J98+K98+L98+M98+N98+O98+P98+Q98+R98+S98</f>
        <v>0</v>
      </c>
      <c r="U98" s="425">
        <f>IF( $F98=0,0,((($F98/$E$93)*'PLAN DE ADQUISICIONES'!R$39)*($G98/$F98)))</f>
        <v>0</v>
      </c>
      <c r="V98" s="420">
        <f>IF( $F98=0,0,((($F98/$E$93)*'PLAN DE ADQUISICIONES'!S$39)*($G98/$F98)))</f>
        <v>0</v>
      </c>
      <c r="W98" s="420">
        <f>IF( $F98=0,0,((($F98/$E$93)*'PLAN DE ADQUISICIONES'!T$39)*($G98/$F98)))</f>
        <v>0</v>
      </c>
      <c r="X98" s="420">
        <f>IF( $F98=0,0,((($F98/$E$93)*'PLAN DE ADQUISICIONES'!U$39)*($G98/$F98)))</f>
        <v>0</v>
      </c>
      <c r="Y98" s="420">
        <f>IF( $F98=0,0,((($F98/$E$93)*'PLAN DE ADQUISICIONES'!V$39)*($G98/$F98)))</f>
        <v>0</v>
      </c>
      <c r="Z98" s="420">
        <f>IF( $F98=0,0,((($F98/$E$93)*'PLAN DE ADQUISICIONES'!W$39)*($G98/$F98)))</f>
        <v>0</v>
      </c>
      <c r="AA98" s="420">
        <f>IF( $F98=0,0,((($F98/$E$93)*'PLAN DE ADQUISICIONES'!X$39)*($G98/$F98)))</f>
        <v>0</v>
      </c>
      <c r="AB98" s="420">
        <f>IF( $F98=0,0,((($F98/$E$93)*'PLAN DE ADQUISICIONES'!Y$39)*($G98/$F98)))</f>
        <v>0</v>
      </c>
      <c r="AC98" s="420">
        <f>IF( $F98=0,0,((($F98/$E$93)*'PLAN DE ADQUISICIONES'!Z$39)*($G98/$F98)))</f>
        <v>0</v>
      </c>
      <c r="AD98" s="420">
        <f>IF( $F98=0,0,((($F98/$E$93)*'PLAN DE ADQUISICIONES'!AA$39)*($G98/$F98)))</f>
        <v>0</v>
      </c>
      <c r="AE98" s="420">
        <f>IF( $F98=0,0,((($F98/$E$93)*'PLAN DE ADQUISICIONES'!AB$39)*($G98/$F98)))</f>
        <v>0</v>
      </c>
      <c r="AF98" s="420">
        <f>IF( $F98=0,0,((($F98/$E$93)*'PLAN DE ADQUISICIONES'!AC$39)*($G98/$F98)))</f>
        <v>0</v>
      </c>
      <c r="AG98" s="423">
        <f>U98+V98+W98+X98+Y98+Z98+AA98+AB98+AC98+AD98+AE98+AF98</f>
        <v>0</v>
      </c>
      <c r="AH98" s="424">
        <f>IF( $F98=0,0,((($F98/$E$93)*'PLAN DE ADQUISICIONES'!AD$39)*($G98/$F98)))</f>
        <v>0</v>
      </c>
      <c r="AI98" s="420">
        <f>IF( $F98=0,0,((($F98/$E$93)*'PLAN DE ADQUISICIONES'!AE$39)*($G98/$F98)))</f>
        <v>0</v>
      </c>
      <c r="AJ98" s="420">
        <f>IF( $F98=0,0,((($F98/$E$93)*'PLAN DE ADQUISICIONES'!AF$39)*($G98/$F98)))</f>
        <v>0</v>
      </c>
      <c r="AK98" s="420">
        <f>IF( $F98=0,0,((($F98/$E$93)*'PLAN DE ADQUISICIONES'!AG$39)*($G98/$F98)))</f>
        <v>0</v>
      </c>
      <c r="AL98" s="420">
        <f>IF( $F98=0,0,((($F98/$E$93)*'PLAN DE ADQUISICIONES'!AH$39)*($G98/$F98)))</f>
        <v>0</v>
      </c>
      <c r="AM98" s="420">
        <f>IF( $F98=0,0,((($F98/$E$93)*'PLAN DE ADQUISICIONES'!AI$39)*($G98/$F98)))</f>
        <v>0</v>
      </c>
      <c r="AN98" s="420">
        <f>IF( $F98=0,0,((($F98/$E$93)*'PLAN DE ADQUISICIONES'!AJ$39)*($G98/$F98)))</f>
        <v>0</v>
      </c>
      <c r="AO98" s="420">
        <f>IF( $F98=0,0,((($F98/$E$93)*'PLAN DE ADQUISICIONES'!AK$39)*($G98/$F98)))</f>
        <v>0</v>
      </c>
      <c r="AP98" s="420">
        <f>IF( $F98=0,0,((($F98/$E$93)*'PLAN DE ADQUISICIONES'!AL$39)*($G98/$F98)))</f>
        <v>0</v>
      </c>
      <c r="AQ98" s="420">
        <f>IF( $F98=0,0,((($F98/$E$93)*'PLAN DE ADQUISICIONES'!AM$39)*($G98/$F98)))</f>
        <v>0</v>
      </c>
      <c r="AR98" s="420">
        <f>IF( $F98=0,0,((($F98/$E$93)*'PLAN DE ADQUISICIONES'!AN$39)*($G98/$F98)))</f>
        <v>0</v>
      </c>
      <c r="AS98" s="420">
        <f>IF( $F98=0,0,((($F98/$E$93)*'PLAN DE ADQUISICIONES'!AO$39)*($G98/$F98)))</f>
        <v>0</v>
      </c>
      <c r="AT98" s="423">
        <f>AH98+AI98+AJ98+AK98+AL98+AM98+AN98+AO98+AP98+AQ98+AR98+AS98</f>
        <v>0</v>
      </c>
      <c r="AU98" s="426">
        <f>AS98+AR98+AQ98+AP98+AO98+AN98+AM98+AL98+AK98+AJ98+AI98+AH98+AF98+AE98+AD98+AC98+AB98+AA98+Z98+Y98+X98+W98+V98+U98+S98+R98+Q98+P98+O98+N98+M98+L98+K98+J98+I98+H98</f>
        <v>0</v>
      </c>
      <c r="AV98" s="392">
        <f t="shared" si="24"/>
        <v>0</v>
      </c>
    </row>
    <row r="99" spans="2:48" s="394" customFormat="1" ht="12.75" customHeight="1" x14ac:dyDescent="0.15">
      <c r="B99" s="406" t="str">
        <f>+'FORMATO COSTEO C1'!C$466</f>
        <v>1.3.5</v>
      </c>
      <c r="C99" s="430">
        <f>+'FORMATO COSTEO C1'!B$466</f>
        <v>0</v>
      </c>
      <c r="D99" s="408" t="str">
        <f>+'FORMATO COSTEO C1'!D$466</f>
        <v>Unidad medida</v>
      </c>
      <c r="E99" s="409">
        <f>+'FORMATO COSTEO C1'!E$466</f>
        <v>0</v>
      </c>
      <c r="F99" s="410">
        <f>SUM(F100:F104)</f>
        <v>0</v>
      </c>
      <c r="G99" s="411">
        <f t="shared" ref="G99:AS99" si="28">SUM(G100:G104)</f>
        <v>0</v>
      </c>
      <c r="H99" s="412">
        <f t="shared" si="28"/>
        <v>0</v>
      </c>
      <c r="I99" s="410">
        <f>SUM(I100:I104)</f>
        <v>0</v>
      </c>
      <c r="J99" s="410">
        <f>SUM(J100:J104)</f>
        <v>0</v>
      </c>
      <c r="K99" s="410">
        <f>SUM(K100:K104)</f>
        <v>0</v>
      </c>
      <c r="L99" s="410">
        <f>SUM(L100:L104)</f>
        <v>0</v>
      </c>
      <c r="M99" s="410">
        <f>SUM(M100:M104)</f>
        <v>0</v>
      </c>
      <c r="N99" s="410">
        <f t="shared" si="28"/>
        <v>0</v>
      </c>
      <c r="O99" s="410">
        <f t="shared" si="28"/>
        <v>0</v>
      </c>
      <c r="P99" s="410">
        <f t="shared" si="28"/>
        <v>0</v>
      </c>
      <c r="Q99" s="410">
        <f t="shared" si="28"/>
        <v>0</v>
      </c>
      <c r="R99" s="410">
        <f t="shared" si="28"/>
        <v>0</v>
      </c>
      <c r="S99" s="410">
        <f t="shared" si="28"/>
        <v>0</v>
      </c>
      <c r="T99" s="413">
        <f>SUM(T100:T104)</f>
        <v>0</v>
      </c>
      <c r="U99" s="412">
        <f t="shared" si="28"/>
        <v>0</v>
      </c>
      <c r="V99" s="410">
        <f t="shared" si="28"/>
        <v>0</v>
      </c>
      <c r="W99" s="410">
        <f t="shared" si="28"/>
        <v>0</v>
      </c>
      <c r="X99" s="410">
        <f t="shared" si="28"/>
        <v>0</v>
      </c>
      <c r="Y99" s="410">
        <f t="shared" si="28"/>
        <v>0</v>
      </c>
      <c r="Z99" s="410">
        <f t="shared" si="28"/>
        <v>0</v>
      </c>
      <c r="AA99" s="410">
        <f t="shared" si="28"/>
        <v>0</v>
      </c>
      <c r="AB99" s="410">
        <f t="shared" si="28"/>
        <v>0</v>
      </c>
      <c r="AC99" s="410">
        <f t="shared" si="28"/>
        <v>0</v>
      </c>
      <c r="AD99" s="410">
        <f t="shared" si="28"/>
        <v>0</v>
      </c>
      <c r="AE99" s="410">
        <f t="shared" si="28"/>
        <v>0</v>
      </c>
      <c r="AF99" s="410">
        <f t="shared" si="28"/>
        <v>0</v>
      </c>
      <c r="AG99" s="413">
        <f t="shared" si="28"/>
        <v>0</v>
      </c>
      <c r="AH99" s="414">
        <f t="shared" si="28"/>
        <v>0</v>
      </c>
      <c r="AI99" s="410">
        <f t="shared" si="28"/>
        <v>0</v>
      </c>
      <c r="AJ99" s="410">
        <f t="shared" si="28"/>
        <v>0</v>
      </c>
      <c r="AK99" s="410">
        <f t="shared" si="28"/>
        <v>0</v>
      </c>
      <c r="AL99" s="410">
        <f t="shared" si="28"/>
        <v>0</v>
      </c>
      <c r="AM99" s="410">
        <f t="shared" si="28"/>
        <v>0</v>
      </c>
      <c r="AN99" s="410">
        <f t="shared" si="28"/>
        <v>0</v>
      </c>
      <c r="AO99" s="410">
        <f t="shared" si="28"/>
        <v>0</v>
      </c>
      <c r="AP99" s="410">
        <f t="shared" si="28"/>
        <v>0</v>
      </c>
      <c r="AQ99" s="410">
        <f t="shared" si="28"/>
        <v>0</v>
      </c>
      <c r="AR99" s="410">
        <f t="shared" si="28"/>
        <v>0</v>
      </c>
      <c r="AS99" s="410">
        <f t="shared" si="28"/>
        <v>0</v>
      </c>
      <c r="AT99" s="413">
        <f>SUM(AT100:AT104)</f>
        <v>0</v>
      </c>
      <c r="AU99" s="415">
        <f>SUM(AU100:AU104)</f>
        <v>0</v>
      </c>
      <c r="AV99" s="392">
        <f t="shared" si="24"/>
        <v>0</v>
      </c>
    </row>
    <row r="100" spans="2:48" s="394" customFormat="1" ht="12.75" customHeight="1" x14ac:dyDescent="0.15">
      <c r="B100" s="416" t="str">
        <f>+'FORMATO COSTEO C1'!C$468</f>
        <v>1.3.5.1</v>
      </c>
      <c r="C100" s="417" t="str">
        <f>+'FORMATO COSTEO C1'!B$468</f>
        <v>Categoría de gasto</v>
      </c>
      <c r="D100" s="513"/>
      <c r="E100" s="429"/>
      <c r="F100" s="420">
        <f>+'FORMATO COSTEO C1'!G468</f>
        <v>0</v>
      </c>
      <c r="G100" s="421">
        <f>+'FORMATO COSTEO C1'!R468</f>
        <v>0</v>
      </c>
      <c r="H100" s="422">
        <f>IF( $F100=0,0,((($F100/$E$99)*'PLAN DE ADQUISICIONES'!F$40)*($G100/$F100)))</f>
        <v>0</v>
      </c>
      <c r="I100" s="420">
        <f>IF( $F100=0,0,((($F100/$E$99)*'PLAN DE ADQUISICIONES'!G$40)*($G100/$F100)))</f>
        <v>0</v>
      </c>
      <c r="J100" s="420">
        <f>IF( $F100=0,0,((($F100/$E$99)*'PLAN DE ADQUISICIONES'!H$40)*($G100/$F100)))</f>
        <v>0</v>
      </c>
      <c r="K100" s="420">
        <f>IF( $F100=0,0,((($F100/$E$99)*'PLAN DE ADQUISICIONES'!I$40)*($G100/$F100)))</f>
        <v>0</v>
      </c>
      <c r="L100" s="420">
        <f>IF( $F100=0,0,((($F100/$E$99)*'PLAN DE ADQUISICIONES'!J$40)*($G100/$F100)))</f>
        <v>0</v>
      </c>
      <c r="M100" s="420">
        <f>IF( $F100=0,0,((($F100/$E$99)*'PLAN DE ADQUISICIONES'!K$40)*($G100/$F100)))</f>
        <v>0</v>
      </c>
      <c r="N100" s="420">
        <f>IF( $F100=0,0,((($F100/$E$99)*'PLAN DE ADQUISICIONES'!L$40)*($G100/$F100)))</f>
        <v>0</v>
      </c>
      <c r="O100" s="420">
        <f>IF( $F100=0,0,((($F100/$E$99)*'PLAN DE ADQUISICIONES'!M$40)*($G100/$F100)))</f>
        <v>0</v>
      </c>
      <c r="P100" s="420">
        <f>IF( $F100=0,0,((($F100/$E$99)*'PLAN DE ADQUISICIONES'!N$40)*($G100/$F100)))</f>
        <v>0</v>
      </c>
      <c r="Q100" s="420">
        <f>IF( $F100=0,0,((($F100/$E$99)*'PLAN DE ADQUISICIONES'!O$40)*($G100/$F100)))</f>
        <v>0</v>
      </c>
      <c r="R100" s="420">
        <f>IF( $F100=0,0,((($F100/$E$99)*'PLAN DE ADQUISICIONES'!P$40)*($G100/$F100)))</f>
        <v>0</v>
      </c>
      <c r="S100" s="420">
        <f>IF( $F100=0,0,((($F100/$E$99)*'PLAN DE ADQUISICIONES'!Q$40)*($G100/$F100)))</f>
        <v>0</v>
      </c>
      <c r="T100" s="423">
        <f>H100+I100+J100+K100+L100+M100+N100+O100+P100+Q100+R100+S100</f>
        <v>0</v>
      </c>
      <c r="U100" s="425">
        <f>IF( $F100=0,0,((($F100/$E$99)*'PLAN DE ADQUISICIONES'!R$40)*($G100/$F100)))</f>
        <v>0</v>
      </c>
      <c r="V100" s="420">
        <f>IF( $F100=0,0,((($F100/$E$99)*'PLAN DE ADQUISICIONES'!S$40)*($G100/$F100)))</f>
        <v>0</v>
      </c>
      <c r="W100" s="420">
        <f>IF( $F100=0,0,((($F100/$E$99)*'PLAN DE ADQUISICIONES'!T$40)*($G100/$F100)))</f>
        <v>0</v>
      </c>
      <c r="X100" s="420">
        <f>IF( $F100=0,0,((($F100/$E$99)*'PLAN DE ADQUISICIONES'!U$40)*($G100/$F100)))</f>
        <v>0</v>
      </c>
      <c r="Y100" s="420">
        <f>IF( $F100=0,0,((($F100/$E$99)*'PLAN DE ADQUISICIONES'!V$40)*($G100/$F100)))</f>
        <v>0</v>
      </c>
      <c r="Z100" s="420">
        <f>IF( $F100=0,0,((($F100/$E$99)*'PLAN DE ADQUISICIONES'!W$40)*($G100/$F100)))</f>
        <v>0</v>
      </c>
      <c r="AA100" s="420">
        <f>IF( $F100=0,0,((($F100/$E$99)*'PLAN DE ADQUISICIONES'!X$40)*($G100/$F100)))</f>
        <v>0</v>
      </c>
      <c r="AB100" s="420">
        <f>IF( $F100=0,0,((($F100/$E$99)*'PLAN DE ADQUISICIONES'!Y$40)*($G100/$F100)))</f>
        <v>0</v>
      </c>
      <c r="AC100" s="420">
        <f>IF( $F100=0,0,((($F100/$E$99)*'PLAN DE ADQUISICIONES'!Z$40)*($G100/$F100)))</f>
        <v>0</v>
      </c>
      <c r="AD100" s="420">
        <f>IF( $F100=0,0,((($F100/$E$99)*'PLAN DE ADQUISICIONES'!AA$40)*($G100/$F100)))</f>
        <v>0</v>
      </c>
      <c r="AE100" s="420">
        <f>IF( $F100=0,0,((($F100/$E$99)*'PLAN DE ADQUISICIONES'!AB$40)*($G100/$F100)))</f>
        <v>0</v>
      </c>
      <c r="AF100" s="420">
        <f>IF( $F100=0,0,((($F100/$E$99)*'PLAN DE ADQUISICIONES'!AC$40)*($G100/$F100)))</f>
        <v>0</v>
      </c>
      <c r="AG100" s="423">
        <f>U100+V100+W100+X100+Y100+Z100+AA100+AB100+AC100+AD100+AE100+AF100</f>
        <v>0</v>
      </c>
      <c r="AH100" s="424">
        <f>IF( $F100=0,0,((($F100/$E$99)*'PLAN DE ADQUISICIONES'!AD$40)*($G100/$F100)))</f>
        <v>0</v>
      </c>
      <c r="AI100" s="420">
        <f>IF( $F100=0,0,((($F100/$E$99)*'PLAN DE ADQUISICIONES'!AE$40)*($G100/$F100)))</f>
        <v>0</v>
      </c>
      <c r="AJ100" s="420">
        <f>IF( $F100=0,0,((($F100/$E$99)*'PLAN DE ADQUISICIONES'!AF$40)*($G100/$F100)))</f>
        <v>0</v>
      </c>
      <c r="AK100" s="420">
        <f>IF( $F100=0,0,((($F100/$E$99)*'PLAN DE ADQUISICIONES'!AG$40)*($G100/$F100)))</f>
        <v>0</v>
      </c>
      <c r="AL100" s="420">
        <f>IF( $F100=0,0,((($F100/$E$99)*'PLAN DE ADQUISICIONES'!AH$40)*($G100/$F100)))</f>
        <v>0</v>
      </c>
      <c r="AM100" s="420">
        <f>IF( $F100=0,0,((($F100/$E$99)*'PLAN DE ADQUISICIONES'!AI$40)*($G100/$F100)))</f>
        <v>0</v>
      </c>
      <c r="AN100" s="420">
        <f>IF( $F100=0,0,((($F100/$E$99)*'PLAN DE ADQUISICIONES'!AJ$40)*($G100/$F100)))</f>
        <v>0</v>
      </c>
      <c r="AO100" s="420">
        <f>IF( $F100=0,0,((($F100/$E$99)*'PLAN DE ADQUISICIONES'!AK$40)*($G100/$F100)))</f>
        <v>0</v>
      </c>
      <c r="AP100" s="420">
        <f>IF( $F100=0,0,((($F100/$E$99)*'PLAN DE ADQUISICIONES'!AL$40)*($G100/$F100)))</f>
        <v>0</v>
      </c>
      <c r="AQ100" s="420">
        <f>IF( $F100=0,0,((($F100/$E$99)*'PLAN DE ADQUISICIONES'!AM$40)*($G100/$F100)))</f>
        <v>0</v>
      </c>
      <c r="AR100" s="420">
        <f>IF( $F100=0,0,((($F100/$E$99)*'PLAN DE ADQUISICIONES'!AN$40)*($G100/$F100)))</f>
        <v>0</v>
      </c>
      <c r="AS100" s="420">
        <f>IF( $F100=0,0,((($F100/$E$99)*'PLAN DE ADQUISICIONES'!AO$40)*($G100/$F100)))</f>
        <v>0</v>
      </c>
      <c r="AT100" s="423">
        <f>AH100+AI100+AJ100+AK100+AL100+AM100+AN100+AO100+AP100+AQ100+AR100+AS100</f>
        <v>0</v>
      </c>
      <c r="AU100" s="426">
        <f>AS100+AR100+AQ100+AP100+AO100+AN100+AM100+AL100+AK100+AJ100+AI100+AH100+AF100+AE100+AD100+AC100+AB100+AA100+Z100+Y100+X100+W100+V100+U100+S100+R100+Q100+P100+O100+N100+M100+L100+K100+J100+I100+H100</f>
        <v>0</v>
      </c>
      <c r="AV100" s="392">
        <f t="shared" si="24"/>
        <v>0</v>
      </c>
    </row>
    <row r="101" spans="2:48" s="405" customFormat="1" ht="12.75" customHeight="1" outlineLevel="1" x14ac:dyDescent="0.15">
      <c r="B101" s="416" t="str">
        <f>+'FORMATO COSTEO C1'!C$474</f>
        <v>1.3.5.2</v>
      </c>
      <c r="C101" s="417" t="str">
        <f>+'FORMATO COSTEO C1'!B$474</f>
        <v>Categoría de gasto</v>
      </c>
      <c r="D101" s="513"/>
      <c r="E101" s="429"/>
      <c r="F101" s="420">
        <f>+'FORMATO COSTEO C1'!G474</f>
        <v>0</v>
      </c>
      <c r="G101" s="421">
        <f>+'FORMATO COSTEO C1'!R474</f>
        <v>0</v>
      </c>
      <c r="H101" s="425">
        <f>IF( $F101=0,0,((($F101/$E$99)*'PLAN DE ADQUISICIONES'!F$40)*($G101/$F101)))</f>
        <v>0</v>
      </c>
      <c r="I101" s="420">
        <f>IF( $F101=0,0,((($F101/$E$99)*'PLAN DE ADQUISICIONES'!G$40)*($G101/$F101)))</f>
        <v>0</v>
      </c>
      <c r="J101" s="420">
        <f>IF( $F101=0,0,((($F101/$E$99)*'PLAN DE ADQUISICIONES'!H$40)*($G101/$F101)))</f>
        <v>0</v>
      </c>
      <c r="K101" s="420">
        <f>IF( $F101=0,0,((($F101/$E$99)*'PLAN DE ADQUISICIONES'!I$40)*($G101/$F101)))</f>
        <v>0</v>
      </c>
      <c r="L101" s="420">
        <f>IF( $F101=0,0,((($F101/$E$99)*'PLAN DE ADQUISICIONES'!J$40)*($G101/$F101)))</f>
        <v>0</v>
      </c>
      <c r="M101" s="420">
        <f>IF( $F101=0,0,((($F101/$E$99)*'PLAN DE ADQUISICIONES'!K$40)*($G101/$F101)))</f>
        <v>0</v>
      </c>
      <c r="N101" s="420">
        <f>IF( $F101=0,0,((($F101/$E$99)*'PLAN DE ADQUISICIONES'!L$40)*($G101/$F101)))</f>
        <v>0</v>
      </c>
      <c r="O101" s="420">
        <f>IF( $F101=0,0,((($F101/$E$99)*'PLAN DE ADQUISICIONES'!M$40)*($G101/$F101)))</f>
        <v>0</v>
      </c>
      <c r="P101" s="420">
        <f>IF( $F101=0,0,((($F101/$E$99)*'PLAN DE ADQUISICIONES'!N$40)*($G101/$F101)))</f>
        <v>0</v>
      </c>
      <c r="Q101" s="420">
        <f>IF( $F101=0,0,((($F101/$E$99)*'PLAN DE ADQUISICIONES'!O$40)*($G101/$F101)))</f>
        <v>0</v>
      </c>
      <c r="R101" s="420">
        <f>IF( $F101=0,0,((($F101/$E$99)*'PLAN DE ADQUISICIONES'!P$40)*($G101/$F101)))</f>
        <v>0</v>
      </c>
      <c r="S101" s="420">
        <f>IF( $F101=0,0,((($F101/$E$99)*'PLAN DE ADQUISICIONES'!Q$40)*($G101/$F101)))</f>
        <v>0</v>
      </c>
      <c r="T101" s="423">
        <f>H101+I101+J101+K101+L101+M101+N101+O101+P101+Q101+R101+S101</f>
        <v>0</v>
      </c>
      <c r="U101" s="425">
        <f>IF( $F101=0,0,((($F101/$E$99)*'PLAN DE ADQUISICIONES'!R$40)*($G101/$F101)))</f>
        <v>0</v>
      </c>
      <c r="V101" s="420">
        <f>IF( $F101=0,0,((($F101/$E$99)*'PLAN DE ADQUISICIONES'!S$40)*($G101/$F101)))</f>
        <v>0</v>
      </c>
      <c r="W101" s="420">
        <f>IF( $F101=0,0,((($F101/$E$99)*'PLAN DE ADQUISICIONES'!T$40)*($G101/$F101)))</f>
        <v>0</v>
      </c>
      <c r="X101" s="420">
        <f>IF( $F101=0,0,((($F101/$E$99)*'PLAN DE ADQUISICIONES'!U$40)*($G101/$F101)))</f>
        <v>0</v>
      </c>
      <c r="Y101" s="420">
        <f>IF( $F101=0,0,((($F101/$E$99)*'PLAN DE ADQUISICIONES'!V$40)*($G101/$F101)))</f>
        <v>0</v>
      </c>
      <c r="Z101" s="420">
        <f>IF( $F101=0,0,((($F101/$E$99)*'PLAN DE ADQUISICIONES'!W$40)*($G101/$F101)))</f>
        <v>0</v>
      </c>
      <c r="AA101" s="420">
        <f>IF( $F101=0,0,((($F101/$E$99)*'PLAN DE ADQUISICIONES'!X$40)*($G101/$F101)))</f>
        <v>0</v>
      </c>
      <c r="AB101" s="420">
        <f>IF( $F101=0,0,((($F101/$E$99)*'PLAN DE ADQUISICIONES'!Y$40)*($G101/$F101)))</f>
        <v>0</v>
      </c>
      <c r="AC101" s="420">
        <f>IF( $F101=0,0,((($F101/$E$99)*'PLAN DE ADQUISICIONES'!Z$40)*($G101/$F101)))</f>
        <v>0</v>
      </c>
      <c r="AD101" s="420">
        <f>IF( $F101=0,0,((($F101/$E$99)*'PLAN DE ADQUISICIONES'!AA$40)*($G101/$F101)))</f>
        <v>0</v>
      </c>
      <c r="AE101" s="420">
        <f>IF( $F101=0,0,((($F101/$E$99)*'PLAN DE ADQUISICIONES'!AB$40)*($G101/$F101)))</f>
        <v>0</v>
      </c>
      <c r="AF101" s="420">
        <f>IF( $F101=0,0,((($F101/$E$99)*'PLAN DE ADQUISICIONES'!AC$40)*($G101/$F101)))</f>
        <v>0</v>
      </c>
      <c r="AG101" s="423">
        <f>U101+V101+W101+X101+Y101+Z101+AA101+AB101+AC101+AD101+AE101+AF101</f>
        <v>0</v>
      </c>
      <c r="AH101" s="424">
        <f>IF( $F101=0,0,((($F101/$E$99)*'PLAN DE ADQUISICIONES'!AD$40)*($G101/$F101)))</f>
        <v>0</v>
      </c>
      <c r="AI101" s="420">
        <f>IF( $F101=0,0,((($F101/$E$99)*'PLAN DE ADQUISICIONES'!AE$40)*($G101/$F101)))</f>
        <v>0</v>
      </c>
      <c r="AJ101" s="420">
        <f>IF( $F101=0,0,((($F101/$E$99)*'PLAN DE ADQUISICIONES'!AF$40)*($G101/$F101)))</f>
        <v>0</v>
      </c>
      <c r="AK101" s="420">
        <f>IF( $F101=0,0,((($F101/$E$99)*'PLAN DE ADQUISICIONES'!AG$40)*($G101/$F101)))</f>
        <v>0</v>
      </c>
      <c r="AL101" s="420">
        <f>IF( $F101=0,0,((($F101/$E$99)*'PLAN DE ADQUISICIONES'!AH$40)*($G101/$F101)))</f>
        <v>0</v>
      </c>
      <c r="AM101" s="420">
        <f>IF( $F101=0,0,((($F101/$E$99)*'PLAN DE ADQUISICIONES'!AI$40)*($G101/$F101)))</f>
        <v>0</v>
      </c>
      <c r="AN101" s="420">
        <f>IF( $F101=0,0,((($F101/$E$99)*'PLAN DE ADQUISICIONES'!AJ$40)*($G101/$F101)))</f>
        <v>0</v>
      </c>
      <c r="AO101" s="420">
        <f>IF( $F101=0,0,((($F101/$E$99)*'PLAN DE ADQUISICIONES'!AK$40)*($G101/$F101)))</f>
        <v>0</v>
      </c>
      <c r="AP101" s="420">
        <f>IF( $F101=0,0,((($F101/$E$99)*'PLAN DE ADQUISICIONES'!AL$40)*($G101/$F101)))</f>
        <v>0</v>
      </c>
      <c r="AQ101" s="420">
        <f>IF( $F101=0,0,((($F101/$E$99)*'PLAN DE ADQUISICIONES'!AM$40)*($G101/$F101)))</f>
        <v>0</v>
      </c>
      <c r="AR101" s="420">
        <f>IF( $F101=0,0,((($F101/$E$99)*'PLAN DE ADQUISICIONES'!AN$40)*($G101/$F101)))</f>
        <v>0</v>
      </c>
      <c r="AS101" s="420">
        <f>IF( $F101=0,0,((($F101/$E$99)*'PLAN DE ADQUISICIONES'!AO$40)*($G101/$F101)))</f>
        <v>0</v>
      </c>
      <c r="AT101" s="423">
        <f>AH101+AI101+AJ101+AK101+AL101+AM101+AN101+AO101+AP101+AQ101+AR101+AS101</f>
        <v>0</v>
      </c>
      <c r="AU101" s="426">
        <f>AS101+AR101+AQ101+AP101+AO101+AN101+AM101+AL101+AK101+AJ101+AI101+AH101+AF101+AE101+AD101+AC101+AB101+AA101+Z101+Y101+X101+W101+V101+U101+S101+R101+Q101+P101+O101+N101+M101+L101+K101+J101+I101+H101</f>
        <v>0</v>
      </c>
      <c r="AV101" s="392">
        <f t="shared" si="24"/>
        <v>0</v>
      </c>
    </row>
    <row r="102" spans="2:48" s="394" customFormat="1" ht="12.75" customHeight="1" x14ac:dyDescent="0.15">
      <c r="B102" s="416" t="str">
        <f>+'FORMATO COSTEO C1'!C$480</f>
        <v>1.3.5.3</v>
      </c>
      <c r="C102" s="417" t="str">
        <f>+'FORMATO COSTEO C1'!B$480</f>
        <v>Categoría de gasto</v>
      </c>
      <c r="D102" s="513"/>
      <c r="E102" s="429"/>
      <c r="F102" s="420">
        <f>+'FORMATO COSTEO C1'!G480</f>
        <v>0</v>
      </c>
      <c r="G102" s="421">
        <f>+'FORMATO COSTEO C1'!R480</f>
        <v>0</v>
      </c>
      <c r="H102" s="425">
        <f>IF( $F102=0,0,((($F102/$E$99)*'PLAN DE ADQUISICIONES'!F$40)*($G102/$F102)))</f>
        <v>0</v>
      </c>
      <c r="I102" s="420">
        <f>IF( $F102=0,0,((($F102/$E$99)*'PLAN DE ADQUISICIONES'!G$40)*($G102/$F102)))</f>
        <v>0</v>
      </c>
      <c r="J102" s="420">
        <f>IF( $F102=0,0,((($F102/$E$99)*'PLAN DE ADQUISICIONES'!H$40)*($G102/$F102)))</f>
        <v>0</v>
      </c>
      <c r="K102" s="420">
        <f>IF( $F102=0,0,((($F102/$E$99)*'PLAN DE ADQUISICIONES'!I$40)*($G102/$F102)))</f>
        <v>0</v>
      </c>
      <c r="L102" s="420">
        <f>IF( $F102=0,0,((($F102/$E$99)*'PLAN DE ADQUISICIONES'!J$40)*($G102/$F102)))</f>
        <v>0</v>
      </c>
      <c r="M102" s="420">
        <f>IF( $F102=0,0,((($F102/$E$99)*'PLAN DE ADQUISICIONES'!K$40)*($G102/$F102)))</f>
        <v>0</v>
      </c>
      <c r="N102" s="420">
        <f>IF( $F102=0,0,((($F102/$E$99)*'PLAN DE ADQUISICIONES'!L$40)*($G102/$F102)))</f>
        <v>0</v>
      </c>
      <c r="O102" s="420">
        <f>IF( $F102=0,0,((($F102/$E$99)*'PLAN DE ADQUISICIONES'!M$40)*($G102/$F102)))</f>
        <v>0</v>
      </c>
      <c r="P102" s="420">
        <f>IF( $F102=0,0,((($F102/$E$99)*'PLAN DE ADQUISICIONES'!N$40)*($G102/$F102)))</f>
        <v>0</v>
      </c>
      <c r="Q102" s="420">
        <f>IF( $F102=0,0,((($F102/$E$99)*'PLAN DE ADQUISICIONES'!O$40)*($G102/$F102)))</f>
        <v>0</v>
      </c>
      <c r="R102" s="420">
        <f>IF( $F102=0,0,((($F102/$E$99)*'PLAN DE ADQUISICIONES'!P$40)*($G102/$F102)))</f>
        <v>0</v>
      </c>
      <c r="S102" s="420">
        <f>IF( $F102=0,0,((($F102/$E$99)*'PLAN DE ADQUISICIONES'!Q$40)*($G102/$F102)))</f>
        <v>0</v>
      </c>
      <c r="T102" s="423">
        <f>H102+I102+J102+K102+L102+M102+N102+O102+P102+Q102+R102+S102</f>
        <v>0</v>
      </c>
      <c r="U102" s="425">
        <f>IF( $F102=0,0,((($F102/$E$99)*'PLAN DE ADQUISICIONES'!R$40)*($G102/$F102)))</f>
        <v>0</v>
      </c>
      <c r="V102" s="420">
        <f>IF( $F102=0,0,((($F102/$E$99)*'PLAN DE ADQUISICIONES'!S$40)*($G102/$F102)))</f>
        <v>0</v>
      </c>
      <c r="W102" s="420">
        <f>IF( $F102=0,0,((($F102/$E$99)*'PLAN DE ADQUISICIONES'!T$40)*($G102/$F102)))</f>
        <v>0</v>
      </c>
      <c r="X102" s="420">
        <f>IF( $F102=0,0,((($F102/$E$99)*'PLAN DE ADQUISICIONES'!U$40)*($G102/$F102)))</f>
        <v>0</v>
      </c>
      <c r="Y102" s="420">
        <f>IF( $F102=0,0,((($F102/$E$99)*'PLAN DE ADQUISICIONES'!V$40)*($G102/$F102)))</f>
        <v>0</v>
      </c>
      <c r="Z102" s="420">
        <f>IF( $F102=0,0,((($F102/$E$99)*'PLAN DE ADQUISICIONES'!W$40)*($G102/$F102)))</f>
        <v>0</v>
      </c>
      <c r="AA102" s="420">
        <f>IF( $F102=0,0,((($F102/$E$99)*'PLAN DE ADQUISICIONES'!X$40)*($G102/$F102)))</f>
        <v>0</v>
      </c>
      <c r="AB102" s="420">
        <f>IF( $F102=0,0,((($F102/$E$99)*'PLAN DE ADQUISICIONES'!Y$40)*($G102/$F102)))</f>
        <v>0</v>
      </c>
      <c r="AC102" s="420">
        <f>IF( $F102=0,0,((($F102/$E$99)*'PLAN DE ADQUISICIONES'!Z$40)*($G102/$F102)))</f>
        <v>0</v>
      </c>
      <c r="AD102" s="420">
        <f>IF( $F102=0,0,((($F102/$E$99)*'PLAN DE ADQUISICIONES'!AA$40)*($G102/$F102)))</f>
        <v>0</v>
      </c>
      <c r="AE102" s="420">
        <f>IF( $F102=0,0,((($F102/$E$99)*'PLAN DE ADQUISICIONES'!AB$40)*($G102/$F102)))</f>
        <v>0</v>
      </c>
      <c r="AF102" s="420">
        <f>IF( $F102=0,0,((($F102/$E$99)*'PLAN DE ADQUISICIONES'!AC$40)*($G102/$F102)))</f>
        <v>0</v>
      </c>
      <c r="AG102" s="423">
        <f>U102+V102+W102+X102+Y102+Z102+AA102+AB102+AC102+AD102+AE102+AF102</f>
        <v>0</v>
      </c>
      <c r="AH102" s="424">
        <f>IF( $F102=0,0,((($F102/$E$99)*'PLAN DE ADQUISICIONES'!AD$40)*($G102/$F102)))</f>
        <v>0</v>
      </c>
      <c r="AI102" s="420">
        <f>IF( $F102=0,0,((($F102/$E$99)*'PLAN DE ADQUISICIONES'!AE$40)*($G102/$F102)))</f>
        <v>0</v>
      </c>
      <c r="AJ102" s="420">
        <f>IF( $F102=0,0,((($F102/$E$99)*'PLAN DE ADQUISICIONES'!AF$40)*($G102/$F102)))</f>
        <v>0</v>
      </c>
      <c r="AK102" s="420">
        <f>IF( $F102=0,0,((($F102/$E$99)*'PLAN DE ADQUISICIONES'!AG$40)*($G102/$F102)))</f>
        <v>0</v>
      </c>
      <c r="AL102" s="420">
        <f>IF( $F102=0,0,((($F102/$E$99)*'PLAN DE ADQUISICIONES'!AH$40)*($G102/$F102)))</f>
        <v>0</v>
      </c>
      <c r="AM102" s="420">
        <f>IF( $F102=0,0,((($F102/$E$99)*'PLAN DE ADQUISICIONES'!AI$40)*($G102/$F102)))</f>
        <v>0</v>
      </c>
      <c r="AN102" s="420">
        <f>IF( $F102=0,0,((($F102/$E$99)*'PLAN DE ADQUISICIONES'!AJ$40)*($G102/$F102)))</f>
        <v>0</v>
      </c>
      <c r="AO102" s="420">
        <f>IF( $F102=0,0,((($F102/$E$99)*'PLAN DE ADQUISICIONES'!AK$40)*($G102/$F102)))</f>
        <v>0</v>
      </c>
      <c r="AP102" s="420">
        <f>IF( $F102=0,0,((($F102/$E$99)*'PLAN DE ADQUISICIONES'!AL$40)*($G102/$F102)))</f>
        <v>0</v>
      </c>
      <c r="AQ102" s="420">
        <f>IF( $F102=0,0,((($F102/$E$99)*'PLAN DE ADQUISICIONES'!AM$40)*($G102/$F102)))</f>
        <v>0</v>
      </c>
      <c r="AR102" s="420">
        <f>IF( $F102=0,0,((($F102/$E$99)*'PLAN DE ADQUISICIONES'!AN$40)*($G102/$F102)))</f>
        <v>0</v>
      </c>
      <c r="AS102" s="420">
        <f>IF( $F102=0,0,((($F102/$E$99)*'PLAN DE ADQUISICIONES'!AO$40)*($G102/$F102)))</f>
        <v>0</v>
      </c>
      <c r="AT102" s="423">
        <f>AH102+AI102+AJ102+AK102+AL102+AM102+AN102+AO102+AP102+AQ102+AR102+AS102</f>
        <v>0</v>
      </c>
      <c r="AU102" s="426">
        <f>AS102+AR102+AQ102+AP102+AO102+AN102+AM102+AL102+AK102+AJ102+AI102+AH102+AF102+AE102+AD102+AC102+AB102+AA102+Z102+Y102+X102+W102+V102+U102+S102+R102+Q102+P102+O102+N102+M102+L102+K102+J102+I102+H102</f>
        <v>0</v>
      </c>
      <c r="AV102" s="392">
        <f t="shared" si="24"/>
        <v>0</v>
      </c>
    </row>
    <row r="103" spans="2:48" s="394" customFormat="1" ht="12.75" customHeight="1" x14ac:dyDescent="0.15">
      <c r="B103" s="416" t="str">
        <f>+'FORMATO COSTEO C1'!C$486</f>
        <v>1.3.5.4</v>
      </c>
      <c r="C103" s="417" t="str">
        <f>+'FORMATO COSTEO C1'!B$486</f>
        <v>Categoría de gasto</v>
      </c>
      <c r="D103" s="513"/>
      <c r="E103" s="429"/>
      <c r="F103" s="420">
        <f>+'FORMATO COSTEO C1'!G486</f>
        <v>0</v>
      </c>
      <c r="G103" s="421">
        <f>+'FORMATO COSTEO C1'!R486</f>
        <v>0</v>
      </c>
      <c r="H103" s="425">
        <f>IF( $F103=0,0,((($F103/$E$99)*'PLAN DE ADQUISICIONES'!F$40)*($G103/$F103)))</f>
        <v>0</v>
      </c>
      <c r="I103" s="420">
        <f>IF( $F103=0,0,((($F103/$E$99)*'PLAN DE ADQUISICIONES'!G$40)*($G103/$F103)))</f>
        <v>0</v>
      </c>
      <c r="J103" s="420">
        <f>IF( $F103=0,0,((($F103/$E$99)*'PLAN DE ADQUISICIONES'!H$40)*($G103/$F103)))</f>
        <v>0</v>
      </c>
      <c r="K103" s="420">
        <f>IF( $F103=0,0,((($F103/$E$99)*'PLAN DE ADQUISICIONES'!I$40)*($G103/$F103)))</f>
        <v>0</v>
      </c>
      <c r="L103" s="420">
        <f>IF( $F103=0,0,((($F103/$E$99)*'PLAN DE ADQUISICIONES'!J$40)*($G103/$F103)))</f>
        <v>0</v>
      </c>
      <c r="M103" s="420">
        <f>IF( $F103=0,0,((($F103/$E$99)*'PLAN DE ADQUISICIONES'!K$40)*($G103/$F103)))</f>
        <v>0</v>
      </c>
      <c r="N103" s="420">
        <f>IF( $F103=0,0,((($F103/$E$99)*'PLAN DE ADQUISICIONES'!L$40)*($G103/$F103)))</f>
        <v>0</v>
      </c>
      <c r="O103" s="420">
        <f>IF( $F103=0,0,((($F103/$E$99)*'PLAN DE ADQUISICIONES'!M$40)*($G103/$F103)))</f>
        <v>0</v>
      </c>
      <c r="P103" s="420">
        <f>IF( $F103=0,0,((($F103/$E$99)*'PLAN DE ADQUISICIONES'!N$40)*($G103/$F103)))</f>
        <v>0</v>
      </c>
      <c r="Q103" s="420">
        <f>IF( $F103=0,0,((($F103/$E$99)*'PLAN DE ADQUISICIONES'!O$40)*($G103/$F103)))</f>
        <v>0</v>
      </c>
      <c r="R103" s="420">
        <f>IF( $F103=0,0,((($F103/$E$99)*'PLAN DE ADQUISICIONES'!P$40)*($G103/$F103)))</f>
        <v>0</v>
      </c>
      <c r="S103" s="420">
        <f>IF( $F103=0,0,((($F103/$E$99)*'PLAN DE ADQUISICIONES'!Q$40)*($G103/$F103)))</f>
        <v>0</v>
      </c>
      <c r="T103" s="423">
        <f>H103+I103+J103+K103+L103+M103+N103+O103+P103+Q103+R103+S103</f>
        <v>0</v>
      </c>
      <c r="U103" s="425">
        <f>IF( $F103=0,0,((($F103/$E$99)*'PLAN DE ADQUISICIONES'!R$40)*($G103/$F103)))</f>
        <v>0</v>
      </c>
      <c r="V103" s="420">
        <f>IF( $F103=0,0,((($F103/$E$99)*'PLAN DE ADQUISICIONES'!S$40)*($G103/$F103)))</f>
        <v>0</v>
      </c>
      <c r="W103" s="420">
        <f>IF( $F103=0,0,((($F103/$E$99)*'PLAN DE ADQUISICIONES'!T$40)*($G103/$F103)))</f>
        <v>0</v>
      </c>
      <c r="X103" s="420">
        <f>IF( $F103=0,0,((($F103/$E$99)*'PLAN DE ADQUISICIONES'!U$40)*($G103/$F103)))</f>
        <v>0</v>
      </c>
      <c r="Y103" s="420">
        <f>IF( $F103=0,0,((($F103/$E$99)*'PLAN DE ADQUISICIONES'!V$40)*($G103/$F103)))</f>
        <v>0</v>
      </c>
      <c r="Z103" s="420">
        <f>IF( $F103=0,0,((($F103/$E$99)*'PLAN DE ADQUISICIONES'!W$40)*($G103/$F103)))</f>
        <v>0</v>
      </c>
      <c r="AA103" s="420">
        <f>IF( $F103=0,0,((($F103/$E$99)*'PLAN DE ADQUISICIONES'!X$40)*($G103/$F103)))</f>
        <v>0</v>
      </c>
      <c r="AB103" s="420">
        <f>IF( $F103=0,0,((($F103/$E$99)*'PLAN DE ADQUISICIONES'!Y$40)*($G103/$F103)))</f>
        <v>0</v>
      </c>
      <c r="AC103" s="420">
        <f>IF( $F103=0,0,((($F103/$E$99)*'PLAN DE ADQUISICIONES'!Z$40)*($G103/$F103)))</f>
        <v>0</v>
      </c>
      <c r="AD103" s="420">
        <f>IF( $F103=0,0,((($F103/$E$99)*'PLAN DE ADQUISICIONES'!AA$40)*($G103/$F103)))</f>
        <v>0</v>
      </c>
      <c r="AE103" s="420">
        <f>IF( $F103=0,0,((($F103/$E$99)*'PLAN DE ADQUISICIONES'!AB$40)*($G103/$F103)))</f>
        <v>0</v>
      </c>
      <c r="AF103" s="420">
        <f>IF( $F103=0,0,((($F103/$E$99)*'PLAN DE ADQUISICIONES'!AC$40)*($G103/$F103)))</f>
        <v>0</v>
      </c>
      <c r="AG103" s="423">
        <f>U103+V103+W103+X103+Y103+Z103+AA103+AB103+AC103+AD103+AE103+AF103</f>
        <v>0</v>
      </c>
      <c r="AH103" s="424">
        <f>IF( $F103=0,0,((($F103/$E$99)*'PLAN DE ADQUISICIONES'!AD$40)*($G103/$F103)))</f>
        <v>0</v>
      </c>
      <c r="AI103" s="420">
        <f>IF( $F103=0,0,((($F103/$E$99)*'PLAN DE ADQUISICIONES'!AE$40)*($G103/$F103)))</f>
        <v>0</v>
      </c>
      <c r="AJ103" s="420">
        <f>IF( $F103=0,0,((($F103/$E$99)*'PLAN DE ADQUISICIONES'!AF$40)*($G103/$F103)))</f>
        <v>0</v>
      </c>
      <c r="AK103" s="420">
        <f>IF( $F103=0,0,((($F103/$E$99)*'PLAN DE ADQUISICIONES'!AG$40)*($G103/$F103)))</f>
        <v>0</v>
      </c>
      <c r="AL103" s="420">
        <f>IF( $F103=0,0,((($F103/$E$99)*'PLAN DE ADQUISICIONES'!AH$40)*($G103/$F103)))</f>
        <v>0</v>
      </c>
      <c r="AM103" s="420">
        <f>IF( $F103=0,0,((($F103/$E$99)*'PLAN DE ADQUISICIONES'!AI$40)*($G103/$F103)))</f>
        <v>0</v>
      </c>
      <c r="AN103" s="420">
        <f>IF( $F103=0,0,((($F103/$E$99)*'PLAN DE ADQUISICIONES'!AJ$40)*($G103/$F103)))</f>
        <v>0</v>
      </c>
      <c r="AO103" s="420">
        <f>IF( $F103=0,0,((($F103/$E$99)*'PLAN DE ADQUISICIONES'!AK$40)*($G103/$F103)))</f>
        <v>0</v>
      </c>
      <c r="AP103" s="420">
        <f>IF( $F103=0,0,((($F103/$E$99)*'PLAN DE ADQUISICIONES'!AL$40)*($G103/$F103)))</f>
        <v>0</v>
      </c>
      <c r="AQ103" s="420">
        <f>IF( $F103=0,0,((($F103/$E$99)*'PLAN DE ADQUISICIONES'!AM$40)*($G103/$F103)))</f>
        <v>0</v>
      </c>
      <c r="AR103" s="420">
        <f>IF( $F103=0,0,((($F103/$E$99)*'PLAN DE ADQUISICIONES'!AN$40)*($G103/$F103)))</f>
        <v>0</v>
      </c>
      <c r="AS103" s="420">
        <f>IF( $F103=0,0,((($F103/$E$99)*'PLAN DE ADQUISICIONES'!AO$40)*($G103/$F103)))</f>
        <v>0</v>
      </c>
      <c r="AT103" s="423">
        <f>AH103+AI103+AJ103+AK103+AL103+AM103+AN103+AO103+AP103+AQ103+AR103+AS103</f>
        <v>0</v>
      </c>
      <c r="AU103" s="426">
        <f>AS103+AR103+AQ103+AP103+AO103+AN103+AM103+AL103+AK103+AJ103+AI103+AH103+AF103+AE103+AD103+AC103+AB103+AA103+Z103+Y103+X103+W103+V103+U103+S103+R103+Q103+P103+O103+N103+M103+L103+K103+J103+I103+H103</f>
        <v>0</v>
      </c>
      <c r="AV103" s="392">
        <f t="shared" si="24"/>
        <v>0</v>
      </c>
    </row>
    <row r="104" spans="2:48" s="394" customFormat="1" ht="12.75" customHeight="1" x14ac:dyDescent="0.15">
      <c r="B104" s="416" t="str">
        <f>+'FORMATO COSTEO C1'!C$492</f>
        <v>1.3.5.5</v>
      </c>
      <c r="C104" s="417" t="str">
        <f>+'FORMATO COSTEO C1'!B$492</f>
        <v>Categoría de gasto</v>
      </c>
      <c r="D104" s="513"/>
      <c r="E104" s="429"/>
      <c r="F104" s="420">
        <f>+'FORMATO COSTEO C1'!G492</f>
        <v>0</v>
      </c>
      <c r="G104" s="421">
        <f>+'FORMATO COSTEO C1'!R492</f>
        <v>0</v>
      </c>
      <c r="H104" s="425">
        <f>IF( $F104=0,0,((($F104/$E$99)*'PLAN DE ADQUISICIONES'!F$40)*($G104/$F104)))</f>
        <v>0</v>
      </c>
      <c r="I104" s="420">
        <f>IF( $F104=0,0,((($F104/$E$99)*'PLAN DE ADQUISICIONES'!G$40)*($G104/$F104)))</f>
        <v>0</v>
      </c>
      <c r="J104" s="420">
        <f>IF( $F104=0,0,((($F104/$E$99)*'PLAN DE ADQUISICIONES'!H$40)*($G104/$F104)))</f>
        <v>0</v>
      </c>
      <c r="K104" s="420">
        <f>IF( $F104=0,0,((($F104/$E$99)*'PLAN DE ADQUISICIONES'!I$40)*($G104/$F104)))</f>
        <v>0</v>
      </c>
      <c r="L104" s="420">
        <f>IF( $F104=0,0,((($F104/$E$99)*'PLAN DE ADQUISICIONES'!J$40)*($G104/$F104)))</f>
        <v>0</v>
      </c>
      <c r="M104" s="420">
        <f>IF( $F104=0,0,((($F104/$E$99)*'PLAN DE ADQUISICIONES'!K$40)*($G104/$F104)))</f>
        <v>0</v>
      </c>
      <c r="N104" s="420">
        <f>IF( $F104=0,0,((($F104/$E$99)*'PLAN DE ADQUISICIONES'!L$40)*($G104/$F104)))</f>
        <v>0</v>
      </c>
      <c r="O104" s="420">
        <f>IF( $F104=0,0,((($F104/$E$99)*'PLAN DE ADQUISICIONES'!M$40)*($G104/$F104)))</f>
        <v>0</v>
      </c>
      <c r="P104" s="420">
        <f>IF( $F104=0,0,((($F104/$E$99)*'PLAN DE ADQUISICIONES'!N$40)*($G104/$F104)))</f>
        <v>0</v>
      </c>
      <c r="Q104" s="420">
        <f>IF( $F104=0,0,((($F104/$E$99)*'PLAN DE ADQUISICIONES'!O$40)*($G104/$F104)))</f>
        <v>0</v>
      </c>
      <c r="R104" s="420">
        <f>IF( $F104=0,0,((($F104/$E$99)*'PLAN DE ADQUISICIONES'!P$40)*($G104/$F104)))</f>
        <v>0</v>
      </c>
      <c r="S104" s="420">
        <f>IF( $F104=0,0,((($F104/$E$99)*'PLAN DE ADQUISICIONES'!Q$40)*($G104/$F104)))</f>
        <v>0</v>
      </c>
      <c r="T104" s="423">
        <f>H104+I104+J104+K104+L104+M104+N104+O104+P104+Q104+R104+S104</f>
        <v>0</v>
      </c>
      <c r="U104" s="425">
        <f>IF( $F104=0,0,((($F104/$E$99)*'PLAN DE ADQUISICIONES'!R$40)*($G104/$F104)))</f>
        <v>0</v>
      </c>
      <c r="V104" s="420">
        <f>IF( $F104=0,0,((($F104/$E$99)*'PLAN DE ADQUISICIONES'!S$40)*($G104/$F104)))</f>
        <v>0</v>
      </c>
      <c r="W104" s="420">
        <f>IF( $F104=0,0,((($F104/$E$99)*'PLAN DE ADQUISICIONES'!T$40)*($G104/$F104)))</f>
        <v>0</v>
      </c>
      <c r="X104" s="420">
        <f>IF( $F104=0,0,((($F104/$E$99)*'PLAN DE ADQUISICIONES'!U$40)*($G104/$F104)))</f>
        <v>0</v>
      </c>
      <c r="Y104" s="420">
        <f>IF( $F104=0,0,((($F104/$E$99)*'PLAN DE ADQUISICIONES'!V$40)*($G104/$F104)))</f>
        <v>0</v>
      </c>
      <c r="Z104" s="420">
        <f>IF( $F104=0,0,((($F104/$E$99)*'PLAN DE ADQUISICIONES'!W$40)*($G104/$F104)))</f>
        <v>0</v>
      </c>
      <c r="AA104" s="420">
        <f>IF( $F104=0,0,((($F104/$E$99)*'PLAN DE ADQUISICIONES'!X$40)*($G104/$F104)))</f>
        <v>0</v>
      </c>
      <c r="AB104" s="420">
        <f>IF( $F104=0,0,((($F104/$E$99)*'PLAN DE ADQUISICIONES'!Y$40)*($G104/$F104)))</f>
        <v>0</v>
      </c>
      <c r="AC104" s="420">
        <f>IF( $F104=0,0,((($F104/$E$99)*'PLAN DE ADQUISICIONES'!Z$40)*($G104/$F104)))</f>
        <v>0</v>
      </c>
      <c r="AD104" s="420">
        <f>IF( $F104=0,0,((($F104/$E$99)*'PLAN DE ADQUISICIONES'!AA$40)*($G104/$F104)))</f>
        <v>0</v>
      </c>
      <c r="AE104" s="420">
        <f>IF( $F104=0,0,((($F104/$E$99)*'PLAN DE ADQUISICIONES'!AB$40)*($G104/$F104)))</f>
        <v>0</v>
      </c>
      <c r="AF104" s="420">
        <f>IF( $F104=0,0,((($F104/$E$99)*'PLAN DE ADQUISICIONES'!AC$40)*($G104/$F104)))</f>
        <v>0</v>
      </c>
      <c r="AG104" s="423">
        <f>U104+V104+W104+X104+Y104+Z104+AA104+AB104+AC104+AD104+AE104+AF104</f>
        <v>0</v>
      </c>
      <c r="AH104" s="424">
        <f>IF( $F104=0,0,((($F104/$E$99)*'PLAN DE ADQUISICIONES'!AD$40)*($G104/$F104)))</f>
        <v>0</v>
      </c>
      <c r="AI104" s="420">
        <f>IF( $F104=0,0,((($F104/$E$99)*'PLAN DE ADQUISICIONES'!AE$40)*($G104/$F104)))</f>
        <v>0</v>
      </c>
      <c r="AJ104" s="420">
        <f>IF( $F104=0,0,((($F104/$E$99)*'PLAN DE ADQUISICIONES'!AF$40)*($G104/$F104)))</f>
        <v>0</v>
      </c>
      <c r="AK104" s="420">
        <f>IF( $F104=0,0,((($F104/$E$99)*'PLAN DE ADQUISICIONES'!AG$40)*($G104/$F104)))</f>
        <v>0</v>
      </c>
      <c r="AL104" s="420">
        <f>IF( $F104=0,0,((($F104/$E$99)*'PLAN DE ADQUISICIONES'!AH$40)*($G104/$F104)))</f>
        <v>0</v>
      </c>
      <c r="AM104" s="420">
        <f>IF( $F104=0,0,((($F104/$E$99)*'PLAN DE ADQUISICIONES'!AI$40)*($G104/$F104)))</f>
        <v>0</v>
      </c>
      <c r="AN104" s="420">
        <f>IF( $F104=0,0,((($F104/$E$99)*'PLAN DE ADQUISICIONES'!AJ$40)*($G104/$F104)))</f>
        <v>0</v>
      </c>
      <c r="AO104" s="420">
        <f>IF( $F104=0,0,((($F104/$E$99)*'PLAN DE ADQUISICIONES'!AK$40)*($G104/$F104)))</f>
        <v>0</v>
      </c>
      <c r="AP104" s="420">
        <f>IF( $F104=0,0,((($F104/$E$99)*'PLAN DE ADQUISICIONES'!AL$40)*($G104/$F104)))</f>
        <v>0</v>
      </c>
      <c r="AQ104" s="420">
        <f>IF( $F104=0,0,((($F104/$E$99)*'PLAN DE ADQUISICIONES'!AM$40)*($G104/$F104)))</f>
        <v>0</v>
      </c>
      <c r="AR104" s="420">
        <f>IF( $F104=0,0,((($F104/$E$99)*'PLAN DE ADQUISICIONES'!AN$40)*($G104/$F104)))</f>
        <v>0</v>
      </c>
      <c r="AS104" s="420">
        <f>IF( $F104=0,0,((($F104/$E$99)*'PLAN DE ADQUISICIONES'!AO$40)*($G104/$F104)))</f>
        <v>0</v>
      </c>
      <c r="AT104" s="423">
        <f>AH104+AI104+AJ104+AK104+AL104+AM104+AN104+AO104+AP104+AQ104+AR104+AS104</f>
        <v>0</v>
      </c>
      <c r="AU104" s="426">
        <f>AS104+AR104+AQ104+AP104+AO104+AN104+AM104+AL104+AK104+AJ104+AI104+AH104+AF104+AE104+AD104+AC104+AB104+AA104+Z104+Y104+X104+W104+V104+U104+S104+R104+Q104+P104+O104+N104+M104+L104+K104+J104+I104+H104</f>
        <v>0</v>
      </c>
      <c r="AV104" s="392">
        <f t="shared" si="24"/>
        <v>0</v>
      </c>
    </row>
    <row r="105" spans="2:48" s="394" customFormat="1" ht="27" customHeight="1" outlineLevel="1" x14ac:dyDescent="0.15">
      <c r="B105" s="382">
        <f>+'FORMATO COSTEO C2'!C12</f>
        <v>2</v>
      </c>
      <c r="C105" s="432" t="str">
        <f>+'FORMATO COSTEO C2'!D12</f>
        <v xml:space="preserve">Implementación y/o fortalecimiento de negocios en los distritos de Pisac, Taray, Lamay, Coya y Calca, provincia de Calca - región Cusco, con idea de negocio o negocio propio en marcha  </v>
      </c>
      <c r="D105" s="384"/>
      <c r="E105" s="385"/>
      <c r="F105" s="386">
        <f>+F106+F137+F168</f>
        <v>178588</v>
      </c>
      <c r="G105" s="387">
        <f>+G106+G137+G168</f>
        <v>0</v>
      </c>
      <c r="H105" s="388">
        <f>+H106+H137+H168</f>
        <v>0</v>
      </c>
      <c r="I105" s="386">
        <f t="shared" ref="I105:AS105" si="29">+I106+I137+I168</f>
        <v>0</v>
      </c>
      <c r="J105" s="386">
        <f t="shared" si="29"/>
        <v>0</v>
      </c>
      <c r="K105" s="386">
        <f t="shared" si="29"/>
        <v>0</v>
      </c>
      <c r="L105" s="386">
        <f t="shared" si="29"/>
        <v>0</v>
      </c>
      <c r="M105" s="386">
        <f t="shared" si="29"/>
        <v>0</v>
      </c>
      <c r="N105" s="386">
        <f t="shared" si="29"/>
        <v>0</v>
      </c>
      <c r="O105" s="386">
        <f t="shared" si="29"/>
        <v>0</v>
      </c>
      <c r="P105" s="386">
        <f t="shared" si="29"/>
        <v>0</v>
      </c>
      <c r="Q105" s="386">
        <f t="shared" si="29"/>
        <v>0</v>
      </c>
      <c r="R105" s="386">
        <f t="shared" si="29"/>
        <v>0</v>
      </c>
      <c r="S105" s="386">
        <f t="shared" si="29"/>
        <v>0</v>
      </c>
      <c r="T105" s="389">
        <f>+T106+T137+T168</f>
        <v>0</v>
      </c>
      <c r="U105" s="388">
        <f t="shared" si="29"/>
        <v>0</v>
      </c>
      <c r="V105" s="386">
        <f t="shared" si="29"/>
        <v>0</v>
      </c>
      <c r="W105" s="386">
        <f t="shared" si="29"/>
        <v>0</v>
      </c>
      <c r="X105" s="386">
        <f t="shared" si="29"/>
        <v>0</v>
      </c>
      <c r="Y105" s="386">
        <f t="shared" si="29"/>
        <v>0</v>
      </c>
      <c r="Z105" s="386">
        <f t="shared" si="29"/>
        <v>0</v>
      </c>
      <c r="AA105" s="386">
        <f t="shared" si="29"/>
        <v>0</v>
      </c>
      <c r="AB105" s="386">
        <f t="shared" si="29"/>
        <v>0</v>
      </c>
      <c r="AC105" s="386">
        <f t="shared" si="29"/>
        <v>0</v>
      </c>
      <c r="AD105" s="386">
        <f t="shared" si="29"/>
        <v>0</v>
      </c>
      <c r="AE105" s="386">
        <f t="shared" si="29"/>
        <v>0</v>
      </c>
      <c r="AF105" s="386">
        <f t="shared" si="29"/>
        <v>0</v>
      </c>
      <c r="AG105" s="389">
        <f>+AG106+AG137+AG168</f>
        <v>0</v>
      </c>
      <c r="AH105" s="390">
        <f t="shared" si="29"/>
        <v>0</v>
      </c>
      <c r="AI105" s="386">
        <f t="shared" si="29"/>
        <v>0</v>
      </c>
      <c r="AJ105" s="386">
        <f t="shared" si="29"/>
        <v>0</v>
      </c>
      <c r="AK105" s="386">
        <f t="shared" si="29"/>
        <v>0</v>
      </c>
      <c r="AL105" s="386">
        <f t="shared" si="29"/>
        <v>0</v>
      </c>
      <c r="AM105" s="386">
        <f t="shared" si="29"/>
        <v>0</v>
      </c>
      <c r="AN105" s="386">
        <f t="shared" si="29"/>
        <v>0</v>
      </c>
      <c r="AO105" s="386">
        <f t="shared" si="29"/>
        <v>0</v>
      </c>
      <c r="AP105" s="386">
        <f t="shared" si="29"/>
        <v>0</v>
      </c>
      <c r="AQ105" s="386">
        <f t="shared" si="29"/>
        <v>0</v>
      </c>
      <c r="AR105" s="386">
        <f t="shared" si="29"/>
        <v>0</v>
      </c>
      <c r="AS105" s="386">
        <f t="shared" si="29"/>
        <v>0</v>
      </c>
      <c r="AT105" s="389">
        <f>+AT106+AT137+AT168</f>
        <v>0</v>
      </c>
      <c r="AU105" s="433">
        <f>+AU106+AU137+AU168</f>
        <v>0</v>
      </c>
      <c r="AV105" s="392">
        <f t="shared" si="24"/>
        <v>0</v>
      </c>
    </row>
    <row r="106" spans="2:48" s="394" customFormat="1" ht="12.75" customHeight="1" outlineLevel="1" x14ac:dyDescent="0.25">
      <c r="B106" s="395">
        <f>+'FORMATO COSTEO C2'!C13</f>
        <v>2.1</v>
      </c>
      <c r="C106" s="396" t="str">
        <f>+'FORMATO COSTEO C2'!D13</f>
        <v>Emprendedores del sector turismo de los distritos de Pisac, Taray, Lamay, Coya y Calca, provincia de Calca - región Cusco implementan o fortalecen sus negocios en el marco de su plan de negocios/mejoras</v>
      </c>
      <c r="D106" s="397"/>
      <c r="E106" s="398"/>
      <c r="F106" s="399">
        <f t="shared" ref="F106:P106" si="30">+F107+F113+F119+F125+F131</f>
        <v>60588</v>
      </c>
      <c r="G106" s="400">
        <f t="shared" si="30"/>
        <v>0</v>
      </c>
      <c r="H106" s="401">
        <f t="shared" si="30"/>
        <v>0</v>
      </c>
      <c r="I106" s="399">
        <f>+I107+I113+I119+I125+I131</f>
        <v>0</v>
      </c>
      <c r="J106" s="399">
        <f>+J107+J113+J119+J125+J131</f>
        <v>0</v>
      </c>
      <c r="K106" s="399">
        <f>+K107+K113+K119+K125+K131</f>
        <v>0</v>
      </c>
      <c r="L106" s="399">
        <f>+L107+L113+L119+L125+L131</f>
        <v>0</v>
      </c>
      <c r="M106" s="399">
        <f>+M107+M113+M119+M125+M131</f>
        <v>0</v>
      </c>
      <c r="N106" s="399">
        <f t="shared" si="30"/>
        <v>0</v>
      </c>
      <c r="O106" s="399">
        <f t="shared" si="30"/>
        <v>0</v>
      </c>
      <c r="P106" s="399">
        <f t="shared" si="30"/>
        <v>0</v>
      </c>
      <c r="Q106" s="399">
        <f>+Q107+Q113+Q119+Q125+Q131</f>
        <v>0</v>
      </c>
      <c r="R106" s="399">
        <f>+R107+R113+R119+R125+R131</f>
        <v>0</v>
      </c>
      <c r="S106" s="399">
        <f>+S107+S113+S119+S125+S131</f>
        <v>0</v>
      </c>
      <c r="T106" s="402">
        <f>+T107+T113+T119+T125+T131</f>
        <v>0</v>
      </c>
      <c r="U106" s="401">
        <f t="shared" ref="U106:AS106" si="31">+U107+U113+U119+U125+U131</f>
        <v>0</v>
      </c>
      <c r="V106" s="399">
        <f t="shared" si="31"/>
        <v>0</v>
      </c>
      <c r="W106" s="399">
        <f t="shared" si="31"/>
        <v>0</v>
      </c>
      <c r="X106" s="399">
        <f t="shared" si="31"/>
        <v>0</v>
      </c>
      <c r="Y106" s="399">
        <f t="shared" si="31"/>
        <v>0</v>
      </c>
      <c r="Z106" s="399">
        <f t="shared" si="31"/>
        <v>0</v>
      </c>
      <c r="AA106" s="399">
        <f t="shared" si="31"/>
        <v>0</v>
      </c>
      <c r="AB106" s="399">
        <f t="shared" si="31"/>
        <v>0</v>
      </c>
      <c r="AC106" s="399">
        <f t="shared" si="31"/>
        <v>0</v>
      </c>
      <c r="AD106" s="399">
        <f t="shared" si="31"/>
        <v>0</v>
      </c>
      <c r="AE106" s="399">
        <f t="shared" si="31"/>
        <v>0</v>
      </c>
      <c r="AF106" s="399">
        <f t="shared" si="31"/>
        <v>0</v>
      </c>
      <c r="AG106" s="402">
        <f>+AG107+AG113+AG119+AG125+AG131</f>
        <v>0</v>
      </c>
      <c r="AH106" s="403">
        <f t="shared" si="31"/>
        <v>0</v>
      </c>
      <c r="AI106" s="399">
        <f t="shared" si="31"/>
        <v>0</v>
      </c>
      <c r="AJ106" s="399">
        <f t="shared" si="31"/>
        <v>0</v>
      </c>
      <c r="AK106" s="399">
        <f t="shared" si="31"/>
        <v>0</v>
      </c>
      <c r="AL106" s="399">
        <f t="shared" si="31"/>
        <v>0</v>
      </c>
      <c r="AM106" s="399">
        <f t="shared" si="31"/>
        <v>0</v>
      </c>
      <c r="AN106" s="399">
        <f t="shared" si="31"/>
        <v>0</v>
      </c>
      <c r="AO106" s="399">
        <f t="shared" si="31"/>
        <v>0</v>
      </c>
      <c r="AP106" s="399">
        <f t="shared" si="31"/>
        <v>0</v>
      </c>
      <c r="AQ106" s="399">
        <f t="shared" si="31"/>
        <v>0</v>
      </c>
      <c r="AR106" s="399">
        <f t="shared" si="31"/>
        <v>0</v>
      </c>
      <c r="AS106" s="399">
        <f t="shared" si="31"/>
        <v>0</v>
      </c>
      <c r="AT106" s="402">
        <f>+AT107+AT113+AT119+AT125+AT131</f>
        <v>0</v>
      </c>
      <c r="AU106" s="404">
        <f>+AU107+AU113+AU119+AU125+AU131</f>
        <v>0</v>
      </c>
      <c r="AV106" s="392">
        <f t="shared" si="24"/>
        <v>0</v>
      </c>
    </row>
    <row r="107" spans="2:48" s="394" customFormat="1" ht="12.75" customHeight="1" outlineLevel="1" x14ac:dyDescent="0.15">
      <c r="B107" s="406" t="str">
        <f>+'FORMATO COSTEO C2'!C14</f>
        <v>2.1.1</v>
      </c>
      <c r="C107" s="430" t="str">
        <f>+'FORMATO COSTEO C2'!B14</f>
        <v>Asistencia técnica para la implementación de sus planes de negocio o planes de mejora</v>
      </c>
      <c r="D107" s="408" t="str">
        <f>+'FORMATO COSTEO C2'!D14</f>
        <v>Visita</v>
      </c>
      <c r="E107" s="409">
        <f>+'FORMATO COSTEO C2'!E14</f>
        <v>1188</v>
      </c>
      <c r="F107" s="410">
        <f>SUM(F108:F112)</f>
        <v>60588</v>
      </c>
      <c r="G107" s="411">
        <f t="shared" ref="G107:AS107" si="32">SUM(G108:G112)</f>
        <v>0</v>
      </c>
      <c r="H107" s="412">
        <f t="shared" si="32"/>
        <v>0</v>
      </c>
      <c r="I107" s="410">
        <f t="shared" si="32"/>
        <v>0</v>
      </c>
      <c r="J107" s="410">
        <f t="shared" si="32"/>
        <v>0</v>
      </c>
      <c r="K107" s="410">
        <f t="shared" si="32"/>
        <v>0</v>
      </c>
      <c r="L107" s="410">
        <f t="shared" si="32"/>
        <v>0</v>
      </c>
      <c r="M107" s="410">
        <f t="shared" si="32"/>
        <v>0</v>
      </c>
      <c r="N107" s="410">
        <f t="shared" si="32"/>
        <v>0</v>
      </c>
      <c r="O107" s="410">
        <f t="shared" si="32"/>
        <v>0</v>
      </c>
      <c r="P107" s="410">
        <f t="shared" si="32"/>
        <v>0</v>
      </c>
      <c r="Q107" s="410">
        <f t="shared" si="32"/>
        <v>0</v>
      </c>
      <c r="R107" s="410">
        <f t="shared" si="32"/>
        <v>0</v>
      </c>
      <c r="S107" s="410">
        <f t="shared" si="32"/>
        <v>0</v>
      </c>
      <c r="T107" s="413">
        <f>SUM(T108:T112)</f>
        <v>0</v>
      </c>
      <c r="U107" s="412">
        <f t="shared" si="32"/>
        <v>0</v>
      </c>
      <c r="V107" s="410">
        <f t="shared" si="32"/>
        <v>0</v>
      </c>
      <c r="W107" s="410">
        <f t="shared" si="32"/>
        <v>0</v>
      </c>
      <c r="X107" s="410">
        <f t="shared" si="32"/>
        <v>0</v>
      </c>
      <c r="Y107" s="410">
        <f t="shared" si="32"/>
        <v>0</v>
      </c>
      <c r="Z107" s="410">
        <f t="shared" si="32"/>
        <v>0</v>
      </c>
      <c r="AA107" s="410">
        <f t="shared" si="32"/>
        <v>0</v>
      </c>
      <c r="AB107" s="410">
        <f t="shared" si="32"/>
        <v>0</v>
      </c>
      <c r="AC107" s="410">
        <f t="shared" si="32"/>
        <v>0</v>
      </c>
      <c r="AD107" s="410">
        <f t="shared" si="32"/>
        <v>0</v>
      </c>
      <c r="AE107" s="410">
        <f t="shared" si="32"/>
        <v>0</v>
      </c>
      <c r="AF107" s="410">
        <f t="shared" si="32"/>
        <v>0</v>
      </c>
      <c r="AG107" s="413">
        <f t="shared" si="32"/>
        <v>0</v>
      </c>
      <c r="AH107" s="414">
        <f t="shared" si="32"/>
        <v>0</v>
      </c>
      <c r="AI107" s="410">
        <f t="shared" si="32"/>
        <v>0</v>
      </c>
      <c r="AJ107" s="410">
        <f t="shared" si="32"/>
        <v>0</v>
      </c>
      <c r="AK107" s="410">
        <f t="shared" si="32"/>
        <v>0</v>
      </c>
      <c r="AL107" s="410">
        <f t="shared" si="32"/>
        <v>0</v>
      </c>
      <c r="AM107" s="410">
        <f t="shared" si="32"/>
        <v>0</v>
      </c>
      <c r="AN107" s="410">
        <f t="shared" si="32"/>
        <v>0</v>
      </c>
      <c r="AO107" s="410">
        <f t="shared" si="32"/>
        <v>0</v>
      </c>
      <c r="AP107" s="410">
        <f t="shared" si="32"/>
        <v>0</v>
      </c>
      <c r="AQ107" s="410">
        <f t="shared" si="32"/>
        <v>0</v>
      </c>
      <c r="AR107" s="410">
        <f t="shared" si="32"/>
        <v>0</v>
      </c>
      <c r="AS107" s="410">
        <f t="shared" si="32"/>
        <v>0</v>
      </c>
      <c r="AT107" s="413">
        <f>SUM(AT108:AT112)</f>
        <v>0</v>
      </c>
      <c r="AU107" s="415">
        <f>SUM(AU108:AU112)</f>
        <v>0</v>
      </c>
      <c r="AV107" s="392">
        <f t="shared" si="24"/>
        <v>0</v>
      </c>
    </row>
    <row r="108" spans="2:48" s="394" customFormat="1" ht="12.75" customHeight="1" outlineLevel="1" x14ac:dyDescent="0.15">
      <c r="B108" s="416" t="str">
        <f>+'FORMATO COSTEO C2'!C16</f>
        <v>2.1.1.1</v>
      </c>
      <c r="C108" s="417" t="str">
        <f>+'FORMATO COSTEO C2'!B16</f>
        <v>Consultorías</v>
      </c>
      <c r="D108" s="418"/>
      <c r="E108" s="419"/>
      <c r="F108" s="420">
        <f>+'FORMATO COSTEO C2'!G16</f>
        <v>59400</v>
      </c>
      <c r="G108" s="421">
        <f>+'FORMATO COSTEO C2'!R16</f>
        <v>0</v>
      </c>
      <c r="H108" s="422">
        <f>IF( $F108=0,0,((($F108/$E$107)*'PLAN DE ADQUISICIONES'!F$46)*($G108/$F108)))</f>
        <v>0</v>
      </c>
      <c r="I108" s="420">
        <f>IF( $F108=0,0,((($F108/$E$107)*'PLAN DE ADQUISICIONES'!G$46)*($G108/$F108)))</f>
        <v>0</v>
      </c>
      <c r="J108" s="420">
        <f>IF( $F108=0,0,((($F108/$E$107)*'PLAN DE ADQUISICIONES'!H$46)*($G108/$F108)))</f>
        <v>0</v>
      </c>
      <c r="K108" s="420">
        <f>IF( $F108=0,0,((($F108/$E$107)*'PLAN DE ADQUISICIONES'!I$46)*($G108/$F108)))</f>
        <v>0</v>
      </c>
      <c r="L108" s="420">
        <f>IF( $F108=0,0,((($F108/$E$107)*'PLAN DE ADQUISICIONES'!J$46)*($G108/$F108)))</f>
        <v>0</v>
      </c>
      <c r="M108" s="420">
        <f>IF( $F108=0,0,((($F108/$E$107)*'PLAN DE ADQUISICIONES'!K$46)*($G108/$F108)))</f>
        <v>0</v>
      </c>
      <c r="N108" s="420">
        <f>IF( $F108=0,0,((($F108/$E$107)*'PLAN DE ADQUISICIONES'!L$46)*($G108/$F108)))</f>
        <v>0</v>
      </c>
      <c r="O108" s="420">
        <f>IF( $F108=0,0,((($F108/$E$107)*'PLAN DE ADQUISICIONES'!M$46)*($G108/$F108)))</f>
        <v>0</v>
      </c>
      <c r="P108" s="420">
        <f>IF( $F108=0,0,((($F108/$E$107)*'PLAN DE ADQUISICIONES'!N$46)*($G108/$F108)))</f>
        <v>0</v>
      </c>
      <c r="Q108" s="420">
        <f>IF( $F108=0,0,((($F108/$E$107)*'PLAN DE ADQUISICIONES'!O$46)*($G108/$F108)))</f>
        <v>0</v>
      </c>
      <c r="R108" s="420">
        <f>IF( $F108=0,0,((($F108/$E$107)*'PLAN DE ADQUISICIONES'!P$46)*($G108/$F108)))</f>
        <v>0</v>
      </c>
      <c r="S108" s="420">
        <f>IF( $F108=0,0,((($F108/$E$107)*'PLAN DE ADQUISICIONES'!Q$46)*($G108/$F108)))</f>
        <v>0</v>
      </c>
      <c r="T108" s="423">
        <f>H108+I108+J108+K108+L108+M108+N108+O108+P108+Q108+R108+S108</f>
        <v>0</v>
      </c>
      <c r="U108" s="425">
        <f>IF( $F108=0,0,((($F108/$E$107)*'PLAN DE ADQUISICIONES'!R$46)*($G108/$F108)))</f>
        <v>0</v>
      </c>
      <c r="V108" s="420">
        <f>IF( $F108=0,0,((($F108/$E$107)*'PLAN DE ADQUISICIONES'!S$46)*($G108/$F108)))</f>
        <v>0</v>
      </c>
      <c r="W108" s="420">
        <f>IF( $F108=0,0,((($F108/$E$107)*'PLAN DE ADQUISICIONES'!T$46)*($G108/$F108)))</f>
        <v>0</v>
      </c>
      <c r="X108" s="420">
        <f>IF( $F108=0,0,((($F108/$E$107)*'PLAN DE ADQUISICIONES'!U$46)*($G108/$F108)))</f>
        <v>0</v>
      </c>
      <c r="Y108" s="420">
        <f>IF( $F108=0,0,((($F108/$E$107)*'PLAN DE ADQUISICIONES'!V$46)*($G108/$F108)))</f>
        <v>0</v>
      </c>
      <c r="Z108" s="420">
        <f>IF( $F108=0,0,((($F108/$E$107)*'PLAN DE ADQUISICIONES'!W$46)*($G108/$F108)))</f>
        <v>0</v>
      </c>
      <c r="AA108" s="420">
        <f>IF( $F108=0,0,((($F108/$E$107)*'PLAN DE ADQUISICIONES'!X$46)*($G108/$F108)))</f>
        <v>0</v>
      </c>
      <c r="AB108" s="420">
        <f>IF( $F108=0,0,((($F108/$E$107)*'PLAN DE ADQUISICIONES'!Y$46)*($G108/$F108)))</f>
        <v>0</v>
      </c>
      <c r="AC108" s="420">
        <f>IF( $F108=0,0,((($F108/$E$107)*'PLAN DE ADQUISICIONES'!Z$46)*($G108/$F108)))</f>
        <v>0</v>
      </c>
      <c r="AD108" s="420">
        <f>IF( $F108=0,0,((($F108/$E$107)*'PLAN DE ADQUISICIONES'!AA$46)*($G108/$F108)))</f>
        <v>0</v>
      </c>
      <c r="AE108" s="420">
        <f>IF( $F108=0,0,((($F108/$E$107)*'PLAN DE ADQUISICIONES'!AB$46)*($G108/$F108)))</f>
        <v>0</v>
      </c>
      <c r="AF108" s="420">
        <f>IF( $F108=0,0,((($F108/$E$107)*'PLAN DE ADQUISICIONES'!AC$46)*($G108/$F108)))</f>
        <v>0</v>
      </c>
      <c r="AG108" s="423">
        <f>U108+V108+W108+X108+Y108+Z108+AA108+AB108+AC108+AD108+AE108+AF108</f>
        <v>0</v>
      </c>
      <c r="AH108" s="424">
        <f>IF( $F108=0,0,((($F108/$E$107)*'PLAN DE ADQUISICIONES'!AD$46)*($G108/$F108)))</f>
        <v>0</v>
      </c>
      <c r="AI108" s="420">
        <f>IF( $F108=0,0,((($F108/$E$107)*'PLAN DE ADQUISICIONES'!AE$46)*($G108/$F108)))</f>
        <v>0</v>
      </c>
      <c r="AJ108" s="420">
        <f>IF( $F108=0,0,((($F108/$E$107)*'PLAN DE ADQUISICIONES'!AF$46)*($G108/$F108)))</f>
        <v>0</v>
      </c>
      <c r="AK108" s="420">
        <f>IF( $F108=0,0,((($F108/$E$107)*'PLAN DE ADQUISICIONES'!AG$46)*($G108/$F108)))</f>
        <v>0</v>
      </c>
      <c r="AL108" s="420">
        <f>IF( $F108=0,0,((($F108/$E$107)*'PLAN DE ADQUISICIONES'!AH$46)*($G108/$F108)))</f>
        <v>0</v>
      </c>
      <c r="AM108" s="420">
        <f>IF( $F108=0,0,((($F108/$E$107)*'PLAN DE ADQUISICIONES'!AI$46)*($G108/$F108)))</f>
        <v>0</v>
      </c>
      <c r="AN108" s="420">
        <f>IF( $F108=0,0,((($F108/$E$107)*'PLAN DE ADQUISICIONES'!AJ$46)*($G108/$F108)))</f>
        <v>0</v>
      </c>
      <c r="AO108" s="420">
        <f>IF( $F108=0,0,((($F108/$E$107)*'PLAN DE ADQUISICIONES'!AK$46)*($G108/$F108)))</f>
        <v>0</v>
      </c>
      <c r="AP108" s="420">
        <f>IF( $F108=0,0,((($F108/$E$107)*'PLAN DE ADQUISICIONES'!AL$46)*($G108/$F108)))</f>
        <v>0</v>
      </c>
      <c r="AQ108" s="420">
        <f>IF( $F108=0,0,((($F108/$E$107)*'PLAN DE ADQUISICIONES'!AM$46)*($G108/$F108)))</f>
        <v>0</v>
      </c>
      <c r="AR108" s="420">
        <f>IF( $F108=0,0,((($F108/$E$107)*'PLAN DE ADQUISICIONES'!AN$46)*($G108/$F108)))</f>
        <v>0</v>
      </c>
      <c r="AS108" s="420">
        <f>IF( $F108=0,0,((($F108/$E$107)*'PLAN DE ADQUISICIONES'!AO$46)*($G108/$F108)))</f>
        <v>0</v>
      </c>
      <c r="AT108" s="423">
        <f>AH108+AI108+AJ108+AK108+AL108+AM108+AN108+AO108+AP108+AQ108+AR108+AS108</f>
        <v>0</v>
      </c>
      <c r="AU108" s="426">
        <f>AS108+AR108+AQ108+AP108+AO108+AN108+AM108+AL108+AK108+AJ108+AI108+AH108+AF108+AE108+AD108+AC108+AB108+AA108+Z108+Y108+X108+W108+V108+U108+S108+R108+Q108+P108+O108+N108+M108+L108+K108+J108+I108+H108</f>
        <v>0</v>
      </c>
      <c r="AV108" s="392">
        <f t="shared" si="24"/>
        <v>0</v>
      </c>
    </row>
    <row r="109" spans="2:48" s="394" customFormat="1" ht="12.75" customHeight="1" outlineLevel="1" x14ac:dyDescent="0.15">
      <c r="B109" s="416" t="str">
        <f>+'FORMATO COSTEO C2'!C22</f>
        <v>2.1.1.2</v>
      </c>
      <c r="C109" s="417" t="str">
        <f>+'FORMATO COSTEO C2'!B$22</f>
        <v>Servicios de terceros</v>
      </c>
      <c r="D109" s="418"/>
      <c r="E109" s="419"/>
      <c r="F109" s="420">
        <f>+'FORMATO COSTEO C2'!G$22</f>
        <v>1188</v>
      </c>
      <c r="G109" s="421">
        <f>+'FORMATO COSTEO C2'!R$22</f>
        <v>0</v>
      </c>
      <c r="H109" s="425">
        <f>IF( $F109=0,0,((($F109/$E$107)*'PLAN DE ADQUISICIONES'!F$46)*($G109/$F109)))</f>
        <v>0</v>
      </c>
      <c r="I109" s="420">
        <f>IF( $F109=0,0,((($F109/$E$107)*'PLAN DE ADQUISICIONES'!G$46)*($G109/$F109)))</f>
        <v>0</v>
      </c>
      <c r="J109" s="420">
        <f>IF( $F109=0,0,((($F109/$E$107)*'PLAN DE ADQUISICIONES'!H$46)*($G109/$F109)))</f>
        <v>0</v>
      </c>
      <c r="K109" s="420">
        <f>IF( $F109=0,0,((($F109/$E$107)*'PLAN DE ADQUISICIONES'!I$46)*($G109/$F109)))</f>
        <v>0</v>
      </c>
      <c r="L109" s="420">
        <f>IF( $F109=0,0,((($F109/$E$107)*'PLAN DE ADQUISICIONES'!J$46)*($G109/$F109)))</f>
        <v>0</v>
      </c>
      <c r="M109" s="420">
        <f>IF( $F109=0,0,((($F109/$E$107)*'PLAN DE ADQUISICIONES'!K$46)*($G109/$F109)))</f>
        <v>0</v>
      </c>
      <c r="N109" s="420">
        <f>IF( $F109=0,0,((($F109/$E$107)*'PLAN DE ADQUISICIONES'!L$46)*($G109/$F109)))</f>
        <v>0</v>
      </c>
      <c r="O109" s="420">
        <f>IF( $F109=0,0,((($F109/$E$107)*'PLAN DE ADQUISICIONES'!M$46)*($G109/$F109)))</f>
        <v>0</v>
      </c>
      <c r="P109" s="420">
        <f>IF( $F109=0,0,((($F109/$E$107)*'PLAN DE ADQUISICIONES'!N$46)*($G109/$F109)))</f>
        <v>0</v>
      </c>
      <c r="Q109" s="420">
        <f>IF( $F109=0,0,((($F109/$E$107)*'PLAN DE ADQUISICIONES'!O$46)*($G109/$F109)))</f>
        <v>0</v>
      </c>
      <c r="R109" s="420">
        <f>IF( $F109=0,0,((($F109/$E$107)*'PLAN DE ADQUISICIONES'!P$46)*($G109/$F109)))</f>
        <v>0</v>
      </c>
      <c r="S109" s="420">
        <f>IF( $F109=0,0,((($F109/$E$107)*'PLAN DE ADQUISICIONES'!Q$46)*($G109/$F109)))</f>
        <v>0</v>
      </c>
      <c r="T109" s="423">
        <f>H109+I109+J109+K109+L109+M109+N109+O109+P109+Q109+R109+S109</f>
        <v>0</v>
      </c>
      <c r="U109" s="425">
        <f>IF( $F109=0,0,((($F109/$E$107)*'PLAN DE ADQUISICIONES'!R$46)*($G109/$F109)))</f>
        <v>0</v>
      </c>
      <c r="V109" s="420">
        <f>IF( $F109=0,0,((($F109/$E$107)*'PLAN DE ADQUISICIONES'!S$46)*($G109/$F109)))</f>
        <v>0</v>
      </c>
      <c r="W109" s="420">
        <f>IF( $F109=0,0,((($F109/$E$107)*'PLAN DE ADQUISICIONES'!T$46)*($G109/$F109)))</f>
        <v>0</v>
      </c>
      <c r="X109" s="420">
        <f>IF( $F109=0,0,((($F109/$E$107)*'PLAN DE ADQUISICIONES'!U$46)*($G109/$F109)))</f>
        <v>0</v>
      </c>
      <c r="Y109" s="420">
        <f>IF( $F109=0,0,((($F109/$E$107)*'PLAN DE ADQUISICIONES'!V$46)*($G109/$F109)))</f>
        <v>0</v>
      </c>
      <c r="Z109" s="420">
        <f>IF( $F109=0,0,((($F109/$E$107)*'PLAN DE ADQUISICIONES'!W$46)*($G109/$F109)))</f>
        <v>0</v>
      </c>
      <c r="AA109" s="420">
        <f>IF( $F109=0,0,((($F109/$E$107)*'PLAN DE ADQUISICIONES'!X$46)*($G109/$F109)))</f>
        <v>0</v>
      </c>
      <c r="AB109" s="420">
        <f>IF( $F109=0,0,((($F109/$E$107)*'PLAN DE ADQUISICIONES'!Y$46)*($G109/$F109)))</f>
        <v>0</v>
      </c>
      <c r="AC109" s="420">
        <f>IF( $F109=0,0,((($F109/$E$107)*'PLAN DE ADQUISICIONES'!Z$46)*($G109/$F109)))</f>
        <v>0</v>
      </c>
      <c r="AD109" s="420">
        <f>IF( $F109=0,0,((($F109/$E$107)*'PLAN DE ADQUISICIONES'!AA$46)*($G109/$F109)))</f>
        <v>0</v>
      </c>
      <c r="AE109" s="420">
        <f>IF( $F109=0,0,((($F109/$E$107)*'PLAN DE ADQUISICIONES'!AB$46)*($G109/$F109)))</f>
        <v>0</v>
      </c>
      <c r="AF109" s="420">
        <f>IF( $F109=0,0,((($F109/$E$107)*'PLAN DE ADQUISICIONES'!AC$46)*($G109/$F109)))</f>
        <v>0</v>
      </c>
      <c r="AG109" s="423">
        <f>U109+V109+W109+X109+Y109+Z109+AA109+AB109+AC109+AD109+AE109+AF109</f>
        <v>0</v>
      </c>
      <c r="AH109" s="424">
        <f>IF( $F109=0,0,((($F109/$E$107)*'PLAN DE ADQUISICIONES'!AD$46)*($G109/$F109)))</f>
        <v>0</v>
      </c>
      <c r="AI109" s="420">
        <f>IF( $F109=0,0,((($F109/$E$107)*'PLAN DE ADQUISICIONES'!AE$46)*($G109/$F109)))</f>
        <v>0</v>
      </c>
      <c r="AJ109" s="420">
        <f>IF( $F109=0,0,((($F109/$E$107)*'PLAN DE ADQUISICIONES'!AF$46)*($G109/$F109)))</f>
        <v>0</v>
      </c>
      <c r="AK109" s="420">
        <f>IF( $F109=0,0,((($F109/$E$107)*'PLAN DE ADQUISICIONES'!AG$46)*($G109/$F109)))</f>
        <v>0</v>
      </c>
      <c r="AL109" s="420">
        <f>IF( $F109=0,0,((($F109/$E$107)*'PLAN DE ADQUISICIONES'!AH$46)*($G109/$F109)))</f>
        <v>0</v>
      </c>
      <c r="AM109" s="420">
        <f>IF( $F109=0,0,((($F109/$E$107)*'PLAN DE ADQUISICIONES'!AI$46)*($G109/$F109)))</f>
        <v>0</v>
      </c>
      <c r="AN109" s="420">
        <f>IF( $F109=0,0,((($F109/$E$107)*'PLAN DE ADQUISICIONES'!AJ$46)*($G109/$F109)))</f>
        <v>0</v>
      </c>
      <c r="AO109" s="420">
        <f>IF( $F109=0,0,((($F109/$E$107)*'PLAN DE ADQUISICIONES'!AK$46)*($G109/$F109)))</f>
        <v>0</v>
      </c>
      <c r="AP109" s="420">
        <f>IF( $F109=0,0,((($F109/$E$107)*'PLAN DE ADQUISICIONES'!AL$46)*($G109/$F109)))</f>
        <v>0</v>
      </c>
      <c r="AQ109" s="420">
        <f>IF( $F109=0,0,((($F109/$E$107)*'PLAN DE ADQUISICIONES'!AM$46)*($G109/$F109)))</f>
        <v>0</v>
      </c>
      <c r="AR109" s="420">
        <f>IF( $F109=0,0,((($F109/$E$107)*'PLAN DE ADQUISICIONES'!AN$46)*($G109/$F109)))</f>
        <v>0</v>
      </c>
      <c r="AS109" s="420">
        <f>IF( $F109=0,0,((($F109/$E$107)*'PLAN DE ADQUISICIONES'!AO$46)*($G109/$F109)))</f>
        <v>0</v>
      </c>
      <c r="AT109" s="423">
        <f>AH109+AI109+AJ109+AK109+AL109+AM109+AN109+AO109+AP109+AQ109+AR109+AS109</f>
        <v>0</v>
      </c>
      <c r="AU109" s="426">
        <f>AS109+AR109+AQ109+AP109+AO109+AN109+AM109+AL109+AK109+AJ109+AI109+AH109+AF109+AE109+AD109+AC109+AB109+AA109+Z109+Y109+X109+W109+V109+U109+S109+R109+Q109+P109+O109+N109+M109+L109+K109+J109+I109+H109</f>
        <v>0</v>
      </c>
      <c r="AV109" s="392">
        <f t="shared" si="24"/>
        <v>0</v>
      </c>
    </row>
    <row r="110" spans="2:48" s="394" customFormat="1" ht="12.75" customHeight="1" outlineLevel="1" x14ac:dyDescent="0.15">
      <c r="B110" s="416" t="str">
        <f>+'FORMATO COSTEO C2'!C28</f>
        <v>2.1.1.3</v>
      </c>
      <c r="C110" s="417" t="str">
        <f>+'FORMATO COSTEO C2'!B$28</f>
        <v>Categoría de gasto</v>
      </c>
      <c r="D110" s="418"/>
      <c r="E110" s="419"/>
      <c r="F110" s="420">
        <f>+'FORMATO COSTEO C2'!G$28</f>
        <v>0</v>
      </c>
      <c r="G110" s="421">
        <f>+'FORMATO COSTEO C2'!R$28</f>
        <v>0</v>
      </c>
      <c r="H110" s="425">
        <f>IF( $F110=0,0,((($F110/$E$107)*'PLAN DE ADQUISICIONES'!F$46)*($G110/$F110)))</f>
        <v>0</v>
      </c>
      <c r="I110" s="420">
        <f>IF( $F110=0,0,((($F110/$E$107)*'PLAN DE ADQUISICIONES'!G$46)*($G110/$F110)))</f>
        <v>0</v>
      </c>
      <c r="J110" s="420">
        <f>IF( $F110=0,0,((($F110/$E$107)*'PLAN DE ADQUISICIONES'!H$46)*($G110/$F110)))</f>
        <v>0</v>
      </c>
      <c r="K110" s="420">
        <f>IF( $F110=0,0,((($F110/$E$107)*'PLAN DE ADQUISICIONES'!I$46)*($G110/$F110)))</f>
        <v>0</v>
      </c>
      <c r="L110" s="420">
        <f>IF( $F110=0,0,((($F110/$E$107)*'PLAN DE ADQUISICIONES'!J$46)*($G110/$F110)))</f>
        <v>0</v>
      </c>
      <c r="M110" s="420">
        <f>IF( $F110=0,0,((($F110/$E$107)*'PLAN DE ADQUISICIONES'!K$46)*($G110/$F110)))</f>
        <v>0</v>
      </c>
      <c r="N110" s="420">
        <f>IF( $F110=0,0,((($F110/$E$107)*'PLAN DE ADQUISICIONES'!L$46)*($G110/$F110)))</f>
        <v>0</v>
      </c>
      <c r="O110" s="420">
        <f>IF( $F110=0,0,((($F110/$E$107)*'PLAN DE ADQUISICIONES'!M$46)*($G110/$F110)))</f>
        <v>0</v>
      </c>
      <c r="P110" s="420">
        <f>IF( $F110=0,0,((($F110/$E$107)*'PLAN DE ADQUISICIONES'!N$46)*($G110/$F110)))</f>
        <v>0</v>
      </c>
      <c r="Q110" s="420">
        <f>IF( $F110=0,0,((($F110/$E$107)*'PLAN DE ADQUISICIONES'!O$46)*($G110/$F110)))</f>
        <v>0</v>
      </c>
      <c r="R110" s="420">
        <f>IF( $F110=0,0,((($F110/$E$107)*'PLAN DE ADQUISICIONES'!P$46)*($G110/$F110)))</f>
        <v>0</v>
      </c>
      <c r="S110" s="420">
        <f>IF( $F110=0,0,((($F110/$E$107)*'PLAN DE ADQUISICIONES'!Q$46)*($G110/$F110)))</f>
        <v>0</v>
      </c>
      <c r="T110" s="423">
        <f>H110+I110+J110+K110+L110+M110+N110+O110+P110+Q110+R110+S110</f>
        <v>0</v>
      </c>
      <c r="U110" s="425">
        <f>IF( $F110=0,0,((($F110/$E$107)*'PLAN DE ADQUISICIONES'!R$46)*($G110/$F110)))</f>
        <v>0</v>
      </c>
      <c r="V110" s="420">
        <f>IF( $F110=0,0,((($F110/$E$107)*'PLAN DE ADQUISICIONES'!S$46)*($G110/$F110)))</f>
        <v>0</v>
      </c>
      <c r="W110" s="420">
        <f>IF( $F110=0,0,((($F110/$E$107)*'PLAN DE ADQUISICIONES'!T$46)*($G110/$F110)))</f>
        <v>0</v>
      </c>
      <c r="X110" s="420">
        <f>IF( $F110=0,0,((($F110/$E$107)*'PLAN DE ADQUISICIONES'!U$46)*($G110/$F110)))</f>
        <v>0</v>
      </c>
      <c r="Y110" s="420">
        <f>IF( $F110=0,0,((($F110/$E$107)*'PLAN DE ADQUISICIONES'!V$46)*($G110/$F110)))</f>
        <v>0</v>
      </c>
      <c r="Z110" s="420">
        <f>IF( $F110=0,0,((($F110/$E$107)*'PLAN DE ADQUISICIONES'!W$46)*($G110/$F110)))</f>
        <v>0</v>
      </c>
      <c r="AA110" s="420">
        <f>IF( $F110=0,0,((($F110/$E$107)*'PLAN DE ADQUISICIONES'!X$46)*($G110/$F110)))</f>
        <v>0</v>
      </c>
      <c r="AB110" s="420">
        <f>IF( $F110=0,0,((($F110/$E$107)*'PLAN DE ADQUISICIONES'!Y$46)*($G110/$F110)))</f>
        <v>0</v>
      </c>
      <c r="AC110" s="420">
        <f>IF( $F110=0,0,((($F110/$E$107)*'PLAN DE ADQUISICIONES'!Z$46)*($G110/$F110)))</f>
        <v>0</v>
      </c>
      <c r="AD110" s="420">
        <f>IF( $F110=0,0,((($F110/$E$107)*'PLAN DE ADQUISICIONES'!AA$46)*($G110/$F110)))</f>
        <v>0</v>
      </c>
      <c r="AE110" s="420">
        <f>IF( $F110=0,0,((($F110/$E$107)*'PLAN DE ADQUISICIONES'!AB$46)*($G110/$F110)))</f>
        <v>0</v>
      </c>
      <c r="AF110" s="420">
        <f>IF( $F110=0,0,((($F110/$E$107)*'PLAN DE ADQUISICIONES'!AC$46)*($G110/$F110)))</f>
        <v>0</v>
      </c>
      <c r="AG110" s="423">
        <f>U110+V110+W110+X110+Y110+Z110+AA110+AB110+AC110+AD110+AE110+AF110</f>
        <v>0</v>
      </c>
      <c r="AH110" s="424">
        <f>IF( $F110=0,0,((($F110/$E$107)*'PLAN DE ADQUISICIONES'!AD$46)*($G110/$F110)))</f>
        <v>0</v>
      </c>
      <c r="AI110" s="420">
        <f>IF( $F110=0,0,((($F110/$E$107)*'PLAN DE ADQUISICIONES'!AE$46)*($G110/$F110)))</f>
        <v>0</v>
      </c>
      <c r="AJ110" s="420">
        <f>IF( $F110=0,0,((($F110/$E$107)*'PLAN DE ADQUISICIONES'!AF$46)*($G110/$F110)))</f>
        <v>0</v>
      </c>
      <c r="AK110" s="420">
        <f>IF( $F110=0,0,((($F110/$E$107)*'PLAN DE ADQUISICIONES'!AG$46)*($G110/$F110)))</f>
        <v>0</v>
      </c>
      <c r="AL110" s="420">
        <f>IF( $F110=0,0,((($F110/$E$107)*'PLAN DE ADQUISICIONES'!AH$46)*($G110/$F110)))</f>
        <v>0</v>
      </c>
      <c r="AM110" s="420">
        <f>IF( $F110=0,0,((($F110/$E$107)*'PLAN DE ADQUISICIONES'!AI$46)*($G110/$F110)))</f>
        <v>0</v>
      </c>
      <c r="AN110" s="420">
        <f>IF( $F110=0,0,((($F110/$E$107)*'PLAN DE ADQUISICIONES'!AJ$46)*($G110/$F110)))</f>
        <v>0</v>
      </c>
      <c r="AO110" s="420">
        <f>IF( $F110=0,0,((($F110/$E$107)*'PLAN DE ADQUISICIONES'!AK$46)*($G110/$F110)))</f>
        <v>0</v>
      </c>
      <c r="AP110" s="420">
        <f>IF( $F110=0,0,((($F110/$E$107)*'PLAN DE ADQUISICIONES'!AL$46)*($G110/$F110)))</f>
        <v>0</v>
      </c>
      <c r="AQ110" s="420">
        <f>IF( $F110=0,0,((($F110/$E$107)*'PLAN DE ADQUISICIONES'!AM$46)*($G110/$F110)))</f>
        <v>0</v>
      </c>
      <c r="AR110" s="420">
        <f>IF( $F110=0,0,((($F110/$E$107)*'PLAN DE ADQUISICIONES'!AN$46)*($G110/$F110)))</f>
        <v>0</v>
      </c>
      <c r="AS110" s="420">
        <f>IF( $F110=0,0,((($F110/$E$107)*'PLAN DE ADQUISICIONES'!AO$46)*($G110/$F110)))</f>
        <v>0</v>
      </c>
      <c r="AT110" s="423">
        <f>AH110+AI110+AJ110+AK110+AL110+AM110+AN110+AO110+AP110+AQ110+AR110+AS110</f>
        <v>0</v>
      </c>
      <c r="AU110" s="426">
        <f>AS110+AR110+AQ110+AP110+AO110+AN110+AM110+AL110+AK110+AJ110+AI110+AH110+AF110+AE110+AD110+AC110+AB110+AA110+Z110+Y110+X110+W110+V110+U110+S110+R110+Q110+P110+O110+N110+M110+L110+K110+J110+I110+H110</f>
        <v>0</v>
      </c>
      <c r="AV110" s="392">
        <f t="shared" si="24"/>
        <v>0</v>
      </c>
    </row>
    <row r="111" spans="2:48" s="394" customFormat="1" ht="12.75" customHeight="1" outlineLevel="1" x14ac:dyDescent="0.15">
      <c r="B111" s="416" t="str">
        <f>+'FORMATO COSTEO C2'!C34</f>
        <v>2.1.1.4</v>
      </c>
      <c r="C111" s="417" t="str">
        <f>+'FORMATO COSTEO C2'!B$34</f>
        <v>Categoría de gasto</v>
      </c>
      <c r="D111" s="418"/>
      <c r="E111" s="419"/>
      <c r="F111" s="420">
        <f>+'FORMATO COSTEO C2'!G$34</f>
        <v>0</v>
      </c>
      <c r="G111" s="421">
        <f>+'FORMATO COSTEO C2'!R$34</f>
        <v>0</v>
      </c>
      <c r="H111" s="425">
        <f>IF( $F111=0,0,((($F111/$E$107)*'PLAN DE ADQUISICIONES'!F$46)*($G111/$F111)))</f>
        <v>0</v>
      </c>
      <c r="I111" s="420">
        <f>IF( $F111=0,0,((($F111/$E$107)*'PLAN DE ADQUISICIONES'!G$46)*($G111/$F111)))</f>
        <v>0</v>
      </c>
      <c r="J111" s="420">
        <f>IF( $F111=0,0,((($F111/$E$107)*'PLAN DE ADQUISICIONES'!H$46)*($G111/$F111)))</f>
        <v>0</v>
      </c>
      <c r="K111" s="420">
        <f>IF( $F111=0,0,((($F111/$E$107)*'PLAN DE ADQUISICIONES'!I$46)*($G111/$F111)))</f>
        <v>0</v>
      </c>
      <c r="L111" s="420">
        <f>IF( $F111=0,0,((($F111/$E$107)*'PLAN DE ADQUISICIONES'!J$46)*($G111/$F111)))</f>
        <v>0</v>
      </c>
      <c r="M111" s="420">
        <f>IF( $F111=0,0,((($F111/$E$107)*'PLAN DE ADQUISICIONES'!K$46)*($G111/$F111)))</f>
        <v>0</v>
      </c>
      <c r="N111" s="420">
        <f>IF( $F111=0,0,((($F111/$E$107)*'PLAN DE ADQUISICIONES'!L$46)*($G111/$F111)))</f>
        <v>0</v>
      </c>
      <c r="O111" s="420">
        <f>IF( $F111=0,0,((($F111/$E$107)*'PLAN DE ADQUISICIONES'!M$46)*($G111/$F111)))</f>
        <v>0</v>
      </c>
      <c r="P111" s="420">
        <f>IF( $F111=0,0,((($F111/$E$107)*'PLAN DE ADQUISICIONES'!N$46)*($G111/$F111)))</f>
        <v>0</v>
      </c>
      <c r="Q111" s="420">
        <f>IF( $F111=0,0,((($F111/$E$107)*'PLAN DE ADQUISICIONES'!O$46)*($G111/$F111)))</f>
        <v>0</v>
      </c>
      <c r="R111" s="420">
        <f>IF( $F111=0,0,((($F111/$E$107)*'PLAN DE ADQUISICIONES'!P$46)*($G111/$F111)))</f>
        <v>0</v>
      </c>
      <c r="S111" s="420">
        <f>IF( $F111=0,0,((($F111/$E$107)*'PLAN DE ADQUISICIONES'!Q$46)*($G111/$F111)))</f>
        <v>0</v>
      </c>
      <c r="T111" s="423">
        <f>H111+I111+J111+K111+L111+M111+N111+O111+P111+Q111+R111+S111</f>
        <v>0</v>
      </c>
      <c r="U111" s="425">
        <f>IF( $F111=0,0,((($F111/$E$107)*'PLAN DE ADQUISICIONES'!R$46)*($G111/$F111)))</f>
        <v>0</v>
      </c>
      <c r="V111" s="420">
        <f>IF( $F111=0,0,((($F111/$E$107)*'PLAN DE ADQUISICIONES'!S$46)*($G111/$F111)))</f>
        <v>0</v>
      </c>
      <c r="W111" s="420">
        <f>IF( $F111=0,0,((($F111/$E$107)*'PLAN DE ADQUISICIONES'!T$46)*($G111/$F111)))</f>
        <v>0</v>
      </c>
      <c r="X111" s="420">
        <f>IF( $F111=0,0,((($F111/$E$107)*'PLAN DE ADQUISICIONES'!U$46)*($G111/$F111)))</f>
        <v>0</v>
      </c>
      <c r="Y111" s="420">
        <f>IF( $F111=0,0,((($F111/$E$107)*'PLAN DE ADQUISICIONES'!V$46)*($G111/$F111)))</f>
        <v>0</v>
      </c>
      <c r="Z111" s="420">
        <f>IF( $F111=0,0,((($F111/$E$107)*'PLAN DE ADQUISICIONES'!W$46)*($G111/$F111)))</f>
        <v>0</v>
      </c>
      <c r="AA111" s="420">
        <f>IF( $F111=0,0,((($F111/$E$107)*'PLAN DE ADQUISICIONES'!X$46)*($G111/$F111)))</f>
        <v>0</v>
      </c>
      <c r="AB111" s="420">
        <f>IF( $F111=0,0,((($F111/$E$107)*'PLAN DE ADQUISICIONES'!Y$46)*($G111/$F111)))</f>
        <v>0</v>
      </c>
      <c r="AC111" s="420">
        <f>IF( $F111=0,0,((($F111/$E$107)*'PLAN DE ADQUISICIONES'!Z$46)*($G111/$F111)))</f>
        <v>0</v>
      </c>
      <c r="AD111" s="420">
        <f>IF( $F111=0,0,((($F111/$E$107)*'PLAN DE ADQUISICIONES'!AA$46)*($G111/$F111)))</f>
        <v>0</v>
      </c>
      <c r="AE111" s="420">
        <f>IF( $F111=0,0,((($F111/$E$107)*'PLAN DE ADQUISICIONES'!AB$46)*($G111/$F111)))</f>
        <v>0</v>
      </c>
      <c r="AF111" s="420">
        <f>IF( $F111=0,0,((($F111/$E$107)*'PLAN DE ADQUISICIONES'!AC$46)*($G111/$F111)))</f>
        <v>0</v>
      </c>
      <c r="AG111" s="423">
        <f>U111+V111+W111+X111+Y111+Z111+AA111+AB111+AC111+AD111+AE111+AF111</f>
        <v>0</v>
      </c>
      <c r="AH111" s="424">
        <f>IF( $F111=0,0,((($F111/$E$107)*'PLAN DE ADQUISICIONES'!AD$46)*($G111/$F111)))</f>
        <v>0</v>
      </c>
      <c r="AI111" s="420">
        <f>IF( $F111=0,0,((($F111/$E$107)*'PLAN DE ADQUISICIONES'!AE$46)*($G111/$F111)))</f>
        <v>0</v>
      </c>
      <c r="AJ111" s="420">
        <f>IF( $F111=0,0,((($F111/$E$107)*'PLAN DE ADQUISICIONES'!AF$46)*($G111/$F111)))</f>
        <v>0</v>
      </c>
      <c r="AK111" s="420">
        <f>IF( $F111=0,0,((($F111/$E$107)*'PLAN DE ADQUISICIONES'!AG$46)*($G111/$F111)))</f>
        <v>0</v>
      </c>
      <c r="AL111" s="420">
        <f>IF( $F111=0,0,((($F111/$E$107)*'PLAN DE ADQUISICIONES'!AH$46)*($G111/$F111)))</f>
        <v>0</v>
      </c>
      <c r="AM111" s="420">
        <f>IF( $F111=0,0,((($F111/$E$107)*'PLAN DE ADQUISICIONES'!AI$46)*($G111/$F111)))</f>
        <v>0</v>
      </c>
      <c r="AN111" s="420">
        <f>IF( $F111=0,0,((($F111/$E$107)*'PLAN DE ADQUISICIONES'!AJ$46)*($G111/$F111)))</f>
        <v>0</v>
      </c>
      <c r="AO111" s="420">
        <f>IF( $F111=0,0,((($F111/$E$107)*'PLAN DE ADQUISICIONES'!AK$46)*($G111/$F111)))</f>
        <v>0</v>
      </c>
      <c r="AP111" s="420">
        <f>IF( $F111=0,0,((($F111/$E$107)*'PLAN DE ADQUISICIONES'!AL$46)*($G111/$F111)))</f>
        <v>0</v>
      </c>
      <c r="AQ111" s="420">
        <f>IF( $F111=0,0,((($F111/$E$107)*'PLAN DE ADQUISICIONES'!AM$46)*($G111/$F111)))</f>
        <v>0</v>
      </c>
      <c r="AR111" s="420">
        <f>IF( $F111=0,0,((($F111/$E$107)*'PLAN DE ADQUISICIONES'!AN$46)*($G111/$F111)))</f>
        <v>0</v>
      </c>
      <c r="AS111" s="420">
        <f>IF( $F111=0,0,((($F111/$E$107)*'PLAN DE ADQUISICIONES'!AO$46)*($G111/$F111)))</f>
        <v>0</v>
      </c>
      <c r="AT111" s="423">
        <f>AH111+AI111+AJ111+AK111+AL111+AM111+AN111+AO111+AP111+AQ111+AR111+AS111</f>
        <v>0</v>
      </c>
      <c r="AU111" s="426">
        <f>AS111+AR111+AQ111+AP111+AO111+AN111+AM111+AL111+AK111+AJ111+AI111+AH111+AF111+AE111+AD111+AC111+AB111+AA111+Z111+Y111+X111+W111+V111+U111+S111+R111+Q111+P111+O111+N111+M111+L111+K111+J111+I111+H111</f>
        <v>0</v>
      </c>
      <c r="AV111" s="392">
        <f t="shared" si="24"/>
        <v>0</v>
      </c>
    </row>
    <row r="112" spans="2:48" s="405" customFormat="1" ht="12.75" customHeight="1" x14ac:dyDescent="0.15">
      <c r="B112" s="416" t="str">
        <f>+'FORMATO COSTEO C2'!C40</f>
        <v>2.1.1.5</v>
      </c>
      <c r="C112" s="417" t="str">
        <f>+'FORMATO COSTEO C2'!B$40</f>
        <v>Categoría de gasto</v>
      </c>
      <c r="D112" s="418"/>
      <c r="E112" s="419"/>
      <c r="F112" s="420">
        <f>+'FORMATO COSTEO C2'!G$40</f>
        <v>0</v>
      </c>
      <c r="G112" s="421">
        <f>+'FORMATO COSTEO C2'!R$40</f>
        <v>0</v>
      </c>
      <c r="H112" s="425">
        <f>IF( $F112=0,0,((($F112/$E$107)*'PLAN DE ADQUISICIONES'!F$46)*($G112/$F112)))</f>
        <v>0</v>
      </c>
      <c r="I112" s="420">
        <f>IF( $F112=0,0,((($F112/$E$107)*'PLAN DE ADQUISICIONES'!G$46)*($G112/$F112)))</f>
        <v>0</v>
      </c>
      <c r="J112" s="420">
        <f>IF( $F112=0,0,((($F112/$E$107)*'PLAN DE ADQUISICIONES'!H$46)*($G112/$F112)))</f>
        <v>0</v>
      </c>
      <c r="K112" s="420">
        <f>IF( $F112=0,0,((($F112/$E$107)*'PLAN DE ADQUISICIONES'!I$46)*($G112/$F112)))</f>
        <v>0</v>
      </c>
      <c r="L112" s="420">
        <f>IF( $F112=0,0,((($F112/$E$107)*'PLAN DE ADQUISICIONES'!J$46)*($G112/$F112)))</f>
        <v>0</v>
      </c>
      <c r="M112" s="420">
        <f>IF( $F112=0,0,((($F112/$E$107)*'PLAN DE ADQUISICIONES'!K$46)*($G112/$F112)))</f>
        <v>0</v>
      </c>
      <c r="N112" s="420">
        <f>IF( $F112=0,0,((($F112/$E$107)*'PLAN DE ADQUISICIONES'!L$46)*($G112/$F112)))</f>
        <v>0</v>
      </c>
      <c r="O112" s="420">
        <f>IF( $F112=0,0,((($F112/$E$107)*'PLAN DE ADQUISICIONES'!M$46)*($G112/$F112)))</f>
        <v>0</v>
      </c>
      <c r="P112" s="420">
        <f>IF( $F112=0,0,((($F112/$E$107)*'PLAN DE ADQUISICIONES'!N$46)*($G112/$F112)))</f>
        <v>0</v>
      </c>
      <c r="Q112" s="420">
        <f>IF( $F112=0,0,((($F112/$E$107)*'PLAN DE ADQUISICIONES'!O$46)*($G112/$F112)))</f>
        <v>0</v>
      </c>
      <c r="R112" s="420">
        <f>IF( $F112=0,0,((($F112/$E$107)*'PLAN DE ADQUISICIONES'!P$46)*($G112/$F112)))</f>
        <v>0</v>
      </c>
      <c r="S112" s="420">
        <f>IF( $F112=0,0,((($F112/$E$107)*'PLAN DE ADQUISICIONES'!Q$46)*($G112/$F112)))</f>
        <v>0</v>
      </c>
      <c r="T112" s="423">
        <f>H112+I112+J112+K112+L112+M112+N112+O112+P112+Q112+R112+S112</f>
        <v>0</v>
      </c>
      <c r="U112" s="425">
        <f>IF( $F112=0,0,((($F112/$E$107)*'PLAN DE ADQUISICIONES'!R$46)*($G112/$F112)))</f>
        <v>0</v>
      </c>
      <c r="V112" s="420">
        <f>IF( $F112=0,0,((($F112/$E$107)*'PLAN DE ADQUISICIONES'!S$46)*($G112/$F112)))</f>
        <v>0</v>
      </c>
      <c r="W112" s="420">
        <f>IF( $F112=0,0,((($F112/$E$107)*'PLAN DE ADQUISICIONES'!T$46)*($G112/$F112)))</f>
        <v>0</v>
      </c>
      <c r="X112" s="420">
        <f>IF( $F112=0,0,((($F112/$E$107)*'PLAN DE ADQUISICIONES'!U$46)*($G112/$F112)))</f>
        <v>0</v>
      </c>
      <c r="Y112" s="420">
        <f>IF( $F112=0,0,((($F112/$E$107)*'PLAN DE ADQUISICIONES'!V$46)*($G112/$F112)))</f>
        <v>0</v>
      </c>
      <c r="Z112" s="420">
        <f>IF( $F112=0,0,((($F112/$E$107)*'PLAN DE ADQUISICIONES'!W$46)*($G112/$F112)))</f>
        <v>0</v>
      </c>
      <c r="AA112" s="420">
        <f>IF( $F112=0,0,((($F112/$E$107)*'PLAN DE ADQUISICIONES'!X$46)*($G112/$F112)))</f>
        <v>0</v>
      </c>
      <c r="AB112" s="420">
        <f>IF( $F112=0,0,((($F112/$E$107)*'PLAN DE ADQUISICIONES'!Y$46)*($G112/$F112)))</f>
        <v>0</v>
      </c>
      <c r="AC112" s="420">
        <f>IF( $F112=0,0,((($F112/$E$107)*'PLAN DE ADQUISICIONES'!Z$46)*($G112/$F112)))</f>
        <v>0</v>
      </c>
      <c r="AD112" s="420">
        <f>IF( $F112=0,0,((($F112/$E$107)*'PLAN DE ADQUISICIONES'!AA$46)*($G112/$F112)))</f>
        <v>0</v>
      </c>
      <c r="AE112" s="420">
        <f>IF( $F112=0,0,((($F112/$E$107)*'PLAN DE ADQUISICIONES'!AB$46)*($G112/$F112)))</f>
        <v>0</v>
      </c>
      <c r="AF112" s="420">
        <f>IF( $F112=0,0,((($F112/$E$107)*'PLAN DE ADQUISICIONES'!AC$46)*($G112/$F112)))</f>
        <v>0</v>
      </c>
      <c r="AG112" s="423">
        <f>U112+V112+W112+X112+Y112+Z112+AA112+AB112+AC112+AD112+AE112+AF112</f>
        <v>0</v>
      </c>
      <c r="AH112" s="424">
        <f>IF( $F112=0,0,((($F112/$E$107)*'PLAN DE ADQUISICIONES'!AD$46)*($G112/$F112)))</f>
        <v>0</v>
      </c>
      <c r="AI112" s="420">
        <f>IF( $F112=0,0,((($F112/$E$107)*'PLAN DE ADQUISICIONES'!AE$46)*($G112/$F112)))</f>
        <v>0</v>
      </c>
      <c r="AJ112" s="420">
        <f>IF( $F112=0,0,((($F112/$E$107)*'PLAN DE ADQUISICIONES'!AF$46)*($G112/$F112)))</f>
        <v>0</v>
      </c>
      <c r="AK112" s="420">
        <f>IF( $F112=0,0,((($F112/$E$107)*'PLAN DE ADQUISICIONES'!AG$46)*($G112/$F112)))</f>
        <v>0</v>
      </c>
      <c r="AL112" s="420">
        <f>IF( $F112=0,0,((($F112/$E$107)*'PLAN DE ADQUISICIONES'!AH$46)*($G112/$F112)))</f>
        <v>0</v>
      </c>
      <c r="AM112" s="420">
        <f>IF( $F112=0,0,((($F112/$E$107)*'PLAN DE ADQUISICIONES'!AI$46)*($G112/$F112)))</f>
        <v>0</v>
      </c>
      <c r="AN112" s="420">
        <f>IF( $F112=0,0,((($F112/$E$107)*'PLAN DE ADQUISICIONES'!AJ$46)*($G112/$F112)))</f>
        <v>0</v>
      </c>
      <c r="AO112" s="420">
        <f>IF( $F112=0,0,((($F112/$E$107)*'PLAN DE ADQUISICIONES'!AK$46)*($G112/$F112)))</f>
        <v>0</v>
      </c>
      <c r="AP112" s="420">
        <f>IF( $F112=0,0,((($F112/$E$107)*'PLAN DE ADQUISICIONES'!AL$46)*($G112/$F112)))</f>
        <v>0</v>
      </c>
      <c r="AQ112" s="420">
        <f>IF( $F112=0,0,((($F112/$E$107)*'PLAN DE ADQUISICIONES'!AM$46)*($G112/$F112)))</f>
        <v>0</v>
      </c>
      <c r="AR112" s="420">
        <f>IF( $F112=0,0,((($F112/$E$107)*'PLAN DE ADQUISICIONES'!AN$46)*($G112/$F112)))</f>
        <v>0</v>
      </c>
      <c r="AS112" s="420">
        <f>IF( $F112=0,0,((($F112/$E$107)*'PLAN DE ADQUISICIONES'!AO$46)*($G112/$F112)))</f>
        <v>0</v>
      </c>
      <c r="AT112" s="423">
        <f>AH112+AI112+AJ112+AK112+AL112+AM112+AN112+AO112+AP112+AQ112+AR112+AS112</f>
        <v>0</v>
      </c>
      <c r="AU112" s="426">
        <f>AS112+AR112+AQ112+AP112+AO112+AN112+AM112+AL112+AK112+AJ112+AI112+AH112+AF112+AE112+AD112+AC112+AB112+AA112+Z112+Y112+X112+W112+V112+U112+S112+R112+Q112+P112+O112+N112+M112+L112+K112+J112+I112+H112</f>
        <v>0</v>
      </c>
      <c r="AV112" s="392">
        <f t="shared" si="24"/>
        <v>0</v>
      </c>
    </row>
    <row r="113" spans="2:48" s="405" customFormat="1" ht="12.75" customHeight="1" x14ac:dyDescent="0.15">
      <c r="B113" s="406" t="str">
        <f>+'FORMATO COSTEO C2'!C46</f>
        <v>2.1.2</v>
      </c>
      <c r="C113" s="430">
        <f>+'FORMATO COSTEO C2'!B46</f>
        <v>0</v>
      </c>
      <c r="D113" s="408" t="str">
        <f>+'FORMATO COSTEO C2'!D46</f>
        <v>Unidad medida</v>
      </c>
      <c r="E113" s="409">
        <f>+'FORMATO COSTEO C2'!E46</f>
        <v>0</v>
      </c>
      <c r="F113" s="410">
        <f>SUM(F114:F118)</f>
        <v>0</v>
      </c>
      <c r="G113" s="411">
        <f t="shared" ref="G113:AS113" si="33">SUM(G114:G118)</f>
        <v>0</v>
      </c>
      <c r="H113" s="412">
        <f t="shared" si="33"/>
        <v>0</v>
      </c>
      <c r="I113" s="410">
        <f t="shared" si="33"/>
        <v>0</v>
      </c>
      <c r="J113" s="410">
        <f t="shared" si="33"/>
        <v>0</v>
      </c>
      <c r="K113" s="410">
        <f t="shared" si="33"/>
        <v>0</v>
      </c>
      <c r="L113" s="410">
        <f t="shared" si="33"/>
        <v>0</v>
      </c>
      <c r="M113" s="410">
        <f t="shared" si="33"/>
        <v>0</v>
      </c>
      <c r="N113" s="410">
        <f t="shared" si="33"/>
        <v>0</v>
      </c>
      <c r="O113" s="410">
        <f t="shared" si="33"/>
        <v>0</v>
      </c>
      <c r="P113" s="410">
        <f t="shared" si="33"/>
        <v>0</v>
      </c>
      <c r="Q113" s="410">
        <f t="shared" si="33"/>
        <v>0</v>
      </c>
      <c r="R113" s="410">
        <f t="shared" si="33"/>
        <v>0</v>
      </c>
      <c r="S113" s="410">
        <f t="shared" si="33"/>
        <v>0</v>
      </c>
      <c r="T113" s="413">
        <f>SUM(T114:T118)</f>
        <v>0</v>
      </c>
      <c r="U113" s="412">
        <f t="shared" si="33"/>
        <v>0</v>
      </c>
      <c r="V113" s="410">
        <f t="shared" si="33"/>
        <v>0</v>
      </c>
      <c r="W113" s="410">
        <f t="shared" si="33"/>
        <v>0</v>
      </c>
      <c r="X113" s="410">
        <f t="shared" si="33"/>
        <v>0</v>
      </c>
      <c r="Y113" s="410">
        <f t="shared" si="33"/>
        <v>0</v>
      </c>
      <c r="Z113" s="410">
        <f t="shared" si="33"/>
        <v>0</v>
      </c>
      <c r="AA113" s="410">
        <f t="shared" si="33"/>
        <v>0</v>
      </c>
      <c r="AB113" s="410">
        <f t="shared" si="33"/>
        <v>0</v>
      </c>
      <c r="AC113" s="410">
        <f t="shared" si="33"/>
        <v>0</v>
      </c>
      <c r="AD113" s="410">
        <f t="shared" si="33"/>
        <v>0</v>
      </c>
      <c r="AE113" s="410">
        <f t="shared" si="33"/>
        <v>0</v>
      </c>
      <c r="AF113" s="410">
        <f t="shared" si="33"/>
        <v>0</v>
      </c>
      <c r="AG113" s="413">
        <f t="shared" si="33"/>
        <v>0</v>
      </c>
      <c r="AH113" s="414">
        <f t="shared" si="33"/>
        <v>0</v>
      </c>
      <c r="AI113" s="410">
        <f t="shared" si="33"/>
        <v>0</v>
      </c>
      <c r="AJ113" s="410">
        <f t="shared" si="33"/>
        <v>0</v>
      </c>
      <c r="AK113" s="410">
        <f t="shared" si="33"/>
        <v>0</v>
      </c>
      <c r="AL113" s="410">
        <f t="shared" si="33"/>
        <v>0</v>
      </c>
      <c r="AM113" s="410">
        <f t="shared" si="33"/>
        <v>0</v>
      </c>
      <c r="AN113" s="410">
        <f t="shared" si="33"/>
        <v>0</v>
      </c>
      <c r="AO113" s="410">
        <f t="shared" si="33"/>
        <v>0</v>
      </c>
      <c r="AP113" s="410">
        <f t="shared" si="33"/>
        <v>0</v>
      </c>
      <c r="AQ113" s="410">
        <f t="shared" si="33"/>
        <v>0</v>
      </c>
      <c r="AR113" s="410">
        <f t="shared" si="33"/>
        <v>0</v>
      </c>
      <c r="AS113" s="410">
        <f t="shared" si="33"/>
        <v>0</v>
      </c>
      <c r="AT113" s="413">
        <f>SUM(AT114:AT118)</f>
        <v>0</v>
      </c>
      <c r="AU113" s="415">
        <f>SUM(AU114:AU118)</f>
        <v>0</v>
      </c>
      <c r="AV113" s="392">
        <f t="shared" si="24"/>
        <v>0</v>
      </c>
    </row>
    <row r="114" spans="2:48" s="394" customFormat="1" ht="12.75" customHeight="1" x14ac:dyDescent="0.15">
      <c r="B114" s="416" t="str">
        <f>+'FORMATO COSTEO C2'!C48</f>
        <v>2.1.2.1</v>
      </c>
      <c r="C114" s="417" t="str">
        <f>+'FORMATO COSTEO C2'!B48</f>
        <v>Categoría de gasto</v>
      </c>
      <c r="D114" s="513"/>
      <c r="E114" s="429"/>
      <c r="F114" s="420">
        <f>+'FORMATO COSTEO C2'!G48</f>
        <v>0</v>
      </c>
      <c r="G114" s="421">
        <f>+'FORMATO COSTEO C2'!R48</f>
        <v>0</v>
      </c>
      <c r="H114" s="422">
        <f>IF( $F114=0,0,((($F114/$E$113)*'PLAN DE ADQUISICIONES'!F$47)*($G114/$F114)))</f>
        <v>0</v>
      </c>
      <c r="I114" s="420">
        <f>IF( $F114=0,0,((($F114/$E$113)*'PLAN DE ADQUISICIONES'!G$47)*($G114/$F114)))</f>
        <v>0</v>
      </c>
      <c r="J114" s="420">
        <f>IF( $F114=0,0,((($F114/$E$113)*'PLAN DE ADQUISICIONES'!H$47)*($G114/$F114)))</f>
        <v>0</v>
      </c>
      <c r="K114" s="420">
        <f>IF( $F114=0,0,((($F114/$E$113)*'PLAN DE ADQUISICIONES'!I$47)*($G114/$F114)))</f>
        <v>0</v>
      </c>
      <c r="L114" s="420">
        <f>IF( $F114=0,0,((($F114/$E$113)*'PLAN DE ADQUISICIONES'!J$47)*($G114/$F114)))</f>
        <v>0</v>
      </c>
      <c r="M114" s="420">
        <f>IF( $F114=0,0,((($F114/$E$113)*'PLAN DE ADQUISICIONES'!K$47)*($G114/$F114)))</f>
        <v>0</v>
      </c>
      <c r="N114" s="420">
        <f>IF( $F114=0,0,((($F114/$E$113)*'PLAN DE ADQUISICIONES'!L$47)*($G114/$F114)))</f>
        <v>0</v>
      </c>
      <c r="O114" s="420">
        <f>IF( $F114=0,0,((($F114/$E$113)*'PLAN DE ADQUISICIONES'!M$47)*($G114/$F114)))</f>
        <v>0</v>
      </c>
      <c r="P114" s="420">
        <f>IF( $F114=0,0,((($F114/$E$113)*'PLAN DE ADQUISICIONES'!N$47)*($G114/$F114)))</f>
        <v>0</v>
      </c>
      <c r="Q114" s="420">
        <f>IF( $F114=0,0,((($F114/$E$113)*'PLAN DE ADQUISICIONES'!O$47)*($G114/$F114)))</f>
        <v>0</v>
      </c>
      <c r="R114" s="420">
        <f>IF( $F114=0,0,((($F114/$E$113)*'PLAN DE ADQUISICIONES'!P$47)*($G114/$F114)))</f>
        <v>0</v>
      </c>
      <c r="S114" s="420">
        <f>IF( $F114=0,0,((($F114/$E$113)*'PLAN DE ADQUISICIONES'!Q$47)*($G114/$F114)))</f>
        <v>0</v>
      </c>
      <c r="T114" s="423">
        <f>H114+I114+J114+K114+L114+M114+N114+O114+P114+Q114+R114+S114</f>
        <v>0</v>
      </c>
      <c r="U114" s="425">
        <f>IF( $F114=0,0,((($F114/$E$113)*'PLAN DE ADQUISICIONES'!R$47)*($G114/$F114)))</f>
        <v>0</v>
      </c>
      <c r="V114" s="420">
        <f>IF( $F114=0,0,((($F114/$E$113)*'PLAN DE ADQUISICIONES'!S$47)*($G114/$F114)))</f>
        <v>0</v>
      </c>
      <c r="W114" s="420">
        <f>IF( $F114=0,0,((($F114/$E$113)*'PLAN DE ADQUISICIONES'!T$47)*($G114/$F114)))</f>
        <v>0</v>
      </c>
      <c r="X114" s="420">
        <f>IF( $F114=0,0,((($F114/$E$113)*'PLAN DE ADQUISICIONES'!U$47)*($G114/$F114)))</f>
        <v>0</v>
      </c>
      <c r="Y114" s="420">
        <f>IF( $F114=0,0,((($F114/$E$113)*'PLAN DE ADQUISICIONES'!V$47)*($G114/$F114)))</f>
        <v>0</v>
      </c>
      <c r="Z114" s="420">
        <f>IF( $F114=0,0,((($F114/$E$113)*'PLAN DE ADQUISICIONES'!W$47)*($G114/$F114)))</f>
        <v>0</v>
      </c>
      <c r="AA114" s="420">
        <f>IF( $F114=0,0,((($F114/$E$113)*'PLAN DE ADQUISICIONES'!X$47)*($G114/$F114)))</f>
        <v>0</v>
      </c>
      <c r="AB114" s="420">
        <f>IF( $F114=0,0,((($F114/$E$113)*'PLAN DE ADQUISICIONES'!Y$47)*($G114/$F114)))</f>
        <v>0</v>
      </c>
      <c r="AC114" s="420">
        <f>IF( $F114=0,0,((($F114/$E$113)*'PLAN DE ADQUISICIONES'!Z$47)*($G114/$F114)))</f>
        <v>0</v>
      </c>
      <c r="AD114" s="420">
        <f>IF( $F114=0,0,((($F114/$E$113)*'PLAN DE ADQUISICIONES'!AA$47)*($G114/$F114)))</f>
        <v>0</v>
      </c>
      <c r="AE114" s="420">
        <f>IF( $F114=0,0,((($F114/$E$113)*'PLAN DE ADQUISICIONES'!AB$47)*($G114/$F114)))</f>
        <v>0</v>
      </c>
      <c r="AF114" s="420">
        <f>IF( $F114=0,0,((($F114/$E$113)*'PLAN DE ADQUISICIONES'!AC$47)*($G114/$F114)))</f>
        <v>0</v>
      </c>
      <c r="AG114" s="423">
        <f>U114+V114+W114+X114+Y114+Z114+AA114+AB114+AC114+AD114+AE114+AF114</f>
        <v>0</v>
      </c>
      <c r="AH114" s="424">
        <f>IF( $F114=0,0,((($F114/$E$113)*'PLAN DE ADQUISICIONES'!AD$47)*($G114/$F114)))</f>
        <v>0</v>
      </c>
      <c r="AI114" s="420">
        <f>IF( $F114=0,0,((($F114/$E$113)*'PLAN DE ADQUISICIONES'!AE$47)*($G114/$F114)))</f>
        <v>0</v>
      </c>
      <c r="AJ114" s="420">
        <f>IF( $F114=0,0,((($F114/$E$113)*'PLAN DE ADQUISICIONES'!AF$47)*($G114/$F114)))</f>
        <v>0</v>
      </c>
      <c r="AK114" s="420">
        <f>IF( $F114=0,0,((($F114/$E$113)*'PLAN DE ADQUISICIONES'!AG$47)*($G114/$F114)))</f>
        <v>0</v>
      </c>
      <c r="AL114" s="420">
        <f>IF( $F114=0,0,((($F114/$E$113)*'PLAN DE ADQUISICIONES'!AH$47)*($G114/$F114)))</f>
        <v>0</v>
      </c>
      <c r="AM114" s="420">
        <f>IF( $F114=0,0,((($F114/$E$113)*'PLAN DE ADQUISICIONES'!AI$47)*($G114/$F114)))</f>
        <v>0</v>
      </c>
      <c r="AN114" s="420">
        <f>IF( $F114=0,0,((($F114/$E$113)*'PLAN DE ADQUISICIONES'!AJ$47)*($G114/$F114)))</f>
        <v>0</v>
      </c>
      <c r="AO114" s="420">
        <f>IF( $F114=0,0,((($F114/$E$113)*'PLAN DE ADQUISICIONES'!AK$47)*($G114/$F114)))</f>
        <v>0</v>
      </c>
      <c r="AP114" s="420">
        <f>IF( $F114=0,0,((($F114/$E$113)*'PLAN DE ADQUISICIONES'!AL$47)*($G114/$F114)))</f>
        <v>0</v>
      </c>
      <c r="AQ114" s="420">
        <f>IF( $F114=0,0,((($F114/$E$113)*'PLAN DE ADQUISICIONES'!AM$47)*($G114/$F114)))</f>
        <v>0</v>
      </c>
      <c r="AR114" s="420">
        <f>IF( $F114=0,0,((($F114/$E$113)*'PLAN DE ADQUISICIONES'!AN$47)*($G114/$F114)))</f>
        <v>0</v>
      </c>
      <c r="AS114" s="420">
        <f>IF( $F114=0,0,((($F114/$E$113)*'PLAN DE ADQUISICIONES'!AO$47)*($G114/$F114)))</f>
        <v>0</v>
      </c>
      <c r="AT114" s="423">
        <f>AH114+AI114+AJ114+AK114+AL114+AM114+AN114+AO114+AP114+AQ114+AR114+AS114</f>
        <v>0</v>
      </c>
      <c r="AU114" s="426">
        <f>AS114+AR114+AQ114+AP114+AO114+AN114+AM114+AL114+AK114+AJ114+AI114+AH114+AF114+AE114+AD114+AC114+AB114+AA114+Z114+Y114+X114+W114+V114+U114+S114+R114+Q114+P114+O114+N114+M114+L114+K114+J114+I114+H114</f>
        <v>0</v>
      </c>
      <c r="AV114" s="392">
        <f t="shared" si="24"/>
        <v>0</v>
      </c>
    </row>
    <row r="115" spans="2:48" s="60" customFormat="1" ht="12.75" customHeight="1" x14ac:dyDescent="0.25">
      <c r="B115" s="416" t="str">
        <f>+'FORMATO COSTEO C2'!C54</f>
        <v>2.1.2.2</v>
      </c>
      <c r="C115" s="417" t="str">
        <f>+'FORMATO COSTEO C2'!B54</f>
        <v>Categoría de gasto</v>
      </c>
      <c r="D115" s="513"/>
      <c r="E115" s="429"/>
      <c r="F115" s="420">
        <f>+'FORMATO COSTEO C2'!G54</f>
        <v>0</v>
      </c>
      <c r="G115" s="421">
        <f>+'FORMATO COSTEO C2'!R54</f>
        <v>0</v>
      </c>
      <c r="H115" s="425">
        <f>IF( $F115=0,0,((($F115/$E$113)*'PLAN DE ADQUISICIONES'!F$47)*($G115/$F115)))</f>
        <v>0</v>
      </c>
      <c r="I115" s="420">
        <f>IF( $F115=0,0,((($F115/$E$113)*'PLAN DE ADQUISICIONES'!G$47)*($G115/$F115)))</f>
        <v>0</v>
      </c>
      <c r="J115" s="420">
        <f>IF( $F115=0,0,((($F115/$E$113)*'PLAN DE ADQUISICIONES'!H$47)*($G115/$F115)))</f>
        <v>0</v>
      </c>
      <c r="K115" s="420">
        <f>IF( $F115=0,0,((($F115/$E$113)*'PLAN DE ADQUISICIONES'!I$47)*($G115/$F115)))</f>
        <v>0</v>
      </c>
      <c r="L115" s="420">
        <f>IF( $F115=0,0,((($F115/$E$113)*'PLAN DE ADQUISICIONES'!J$47)*($G115/$F115)))</f>
        <v>0</v>
      </c>
      <c r="M115" s="420">
        <f>IF( $F115=0,0,((($F115/$E$113)*'PLAN DE ADQUISICIONES'!K$47)*($G115/$F115)))</f>
        <v>0</v>
      </c>
      <c r="N115" s="420">
        <f>IF( $F115=0,0,((($F115/$E$113)*'PLAN DE ADQUISICIONES'!L$47)*($G115/$F115)))</f>
        <v>0</v>
      </c>
      <c r="O115" s="420">
        <f>IF( $F115=0,0,((($F115/$E$113)*'PLAN DE ADQUISICIONES'!M$47)*($G115/$F115)))</f>
        <v>0</v>
      </c>
      <c r="P115" s="420">
        <f>IF( $F115=0,0,((($F115/$E$113)*'PLAN DE ADQUISICIONES'!N$47)*($G115/$F115)))</f>
        <v>0</v>
      </c>
      <c r="Q115" s="420">
        <f>IF( $F115=0,0,((($F115/$E$113)*'PLAN DE ADQUISICIONES'!O$47)*($G115/$F115)))</f>
        <v>0</v>
      </c>
      <c r="R115" s="420">
        <f>IF( $F115=0,0,((($F115/$E$113)*'PLAN DE ADQUISICIONES'!P$47)*($G115/$F115)))</f>
        <v>0</v>
      </c>
      <c r="S115" s="420">
        <f>IF( $F115=0,0,((($F115/$E$113)*'PLAN DE ADQUISICIONES'!Q$47)*($G115/$F115)))</f>
        <v>0</v>
      </c>
      <c r="T115" s="423">
        <f>H115+I115+J115+K115+L115+M115+N115+O115+P115+Q115+R115+S115</f>
        <v>0</v>
      </c>
      <c r="U115" s="425">
        <f>IF( $F115=0,0,((($F115/$E$113)*'PLAN DE ADQUISICIONES'!R$47)*($G115/$F115)))</f>
        <v>0</v>
      </c>
      <c r="V115" s="420">
        <f>IF( $F115=0,0,((($F115/$E$113)*'PLAN DE ADQUISICIONES'!S$47)*($G115/$F115)))</f>
        <v>0</v>
      </c>
      <c r="W115" s="420">
        <f>IF( $F115=0,0,((($F115/$E$113)*'PLAN DE ADQUISICIONES'!T$47)*($G115/$F115)))</f>
        <v>0</v>
      </c>
      <c r="X115" s="420">
        <f>IF( $F115=0,0,((($F115/$E$113)*'PLAN DE ADQUISICIONES'!U$47)*($G115/$F115)))</f>
        <v>0</v>
      </c>
      <c r="Y115" s="420">
        <f>IF( $F115=0,0,((($F115/$E$113)*'PLAN DE ADQUISICIONES'!V$47)*($G115/$F115)))</f>
        <v>0</v>
      </c>
      <c r="Z115" s="420">
        <f>IF( $F115=0,0,((($F115/$E$113)*'PLAN DE ADQUISICIONES'!W$47)*($G115/$F115)))</f>
        <v>0</v>
      </c>
      <c r="AA115" s="420">
        <f>IF( $F115=0,0,((($F115/$E$113)*'PLAN DE ADQUISICIONES'!X$47)*($G115/$F115)))</f>
        <v>0</v>
      </c>
      <c r="AB115" s="420">
        <f>IF( $F115=0,0,((($F115/$E$113)*'PLAN DE ADQUISICIONES'!Y$47)*($G115/$F115)))</f>
        <v>0</v>
      </c>
      <c r="AC115" s="420">
        <f>IF( $F115=0,0,((($F115/$E$113)*'PLAN DE ADQUISICIONES'!Z$47)*($G115/$F115)))</f>
        <v>0</v>
      </c>
      <c r="AD115" s="420">
        <f>IF( $F115=0,0,((($F115/$E$113)*'PLAN DE ADQUISICIONES'!AA$47)*($G115/$F115)))</f>
        <v>0</v>
      </c>
      <c r="AE115" s="420">
        <f>IF( $F115=0,0,((($F115/$E$113)*'PLAN DE ADQUISICIONES'!AB$47)*($G115/$F115)))</f>
        <v>0</v>
      </c>
      <c r="AF115" s="420">
        <f>IF( $F115=0,0,((($F115/$E$113)*'PLAN DE ADQUISICIONES'!AC$47)*($G115/$F115)))</f>
        <v>0</v>
      </c>
      <c r="AG115" s="423">
        <f>U115+V115+W115+X115+Y115+Z115+AA115+AB115+AC115+AD115+AE115+AF115</f>
        <v>0</v>
      </c>
      <c r="AH115" s="424">
        <f>IF( $F115=0,0,((($F115/$E$113)*'PLAN DE ADQUISICIONES'!AD$47)*($G115/$F115)))</f>
        <v>0</v>
      </c>
      <c r="AI115" s="420">
        <f>IF( $F115=0,0,((($F115/$E$113)*'PLAN DE ADQUISICIONES'!AE$47)*($G115/$F115)))</f>
        <v>0</v>
      </c>
      <c r="AJ115" s="420">
        <f>IF( $F115=0,0,((($F115/$E$113)*'PLAN DE ADQUISICIONES'!AF$47)*($G115/$F115)))</f>
        <v>0</v>
      </c>
      <c r="AK115" s="420">
        <f>IF( $F115=0,0,((($F115/$E$113)*'PLAN DE ADQUISICIONES'!AG$47)*($G115/$F115)))</f>
        <v>0</v>
      </c>
      <c r="AL115" s="420">
        <f>IF( $F115=0,0,((($F115/$E$113)*'PLAN DE ADQUISICIONES'!AH$47)*($G115/$F115)))</f>
        <v>0</v>
      </c>
      <c r="AM115" s="420">
        <f>IF( $F115=0,0,((($F115/$E$113)*'PLAN DE ADQUISICIONES'!AI$47)*($G115/$F115)))</f>
        <v>0</v>
      </c>
      <c r="AN115" s="420">
        <f>IF( $F115=0,0,((($F115/$E$113)*'PLAN DE ADQUISICIONES'!AJ$47)*($G115/$F115)))</f>
        <v>0</v>
      </c>
      <c r="AO115" s="420">
        <f>IF( $F115=0,0,((($F115/$E$113)*'PLAN DE ADQUISICIONES'!AK$47)*($G115/$F115)))</f>
        <v>0</v>
      </c>
      <c r="AP115" s="420">
        <f>IF( $F115=0,0,((($F115/$E$113)*'PLAN DE ADQUISICIONES'!AL$47)*($G115/$F115)))</f>
        <v>0</v>
      </c>
      <c r="AQ115" s="420">
        <f>IF( $F115=0,0,((($F115/$E$113)*'PLAN DE ADQUISICIONES'!AM$47)*($G115/$F115)))</f>
        <v>0</v>
      </c>
      <c r="AR115" s="420">
        <f>IF( $F115=0,0,((($F115/$E$113)*'PLAN DE ADQUISICIONES'!AN$47)*($G115/$F115)))</f>
        <v>0</v>
      </c>
      <c r="AS115" s="420">
        <f>IF( $F115=0,0,((($F115/$E$113)*'PLAN DE ADQUISICIONES'!AO$47)*($G115/$F115)))</f>
        <v>0</v>
      </c>
      <c r="AT115" s="423">
        <f>AH115+AI115+AJ115+AK115+AL115+AM115+AN115+AO115+AP115+AQ115+AR115+AS115</f>
        <v>0</v>
      </c>
      <c r="AU115" s="426">
        <f>AS115+AR115+AQ115+AP115+AO115+AN115+AM115+AL115+AK115+AJ115+AI115+AH115+AF115+AE115+AD115+AC115+AB115+AA115+Z115+Y115+X115+W115+V115+U115+S115+R115+Q115+P115+O115+N115+M115+L115+K115+J115+I115+H115</f>
        <v>0</v>
      </c>
      <c r="AV115" s="392">
        <f t="shared" si="24"/>
        <v>0</v>
      </c>
    </row>
    <row r="116" spans="2:48" s="60" customFormat="1" ht="12.75" customHeight="1" x14ac:dyDescent="0.25">
      <c r="B116" s="416" t="str">
        <f>+'FORMATO COSTEO C2'!C60</f>
        <v>2.1.2.3.</v>
      </c>
      <c r="C116" s="417" t="str">
        <f>+'FORMATO COSTEO C2'!B60</f>
        <v>Categoría de gasto</v>
      </c>
      <c r="D116" s="513"/>
      <c r="E116" s="429"/>
      <c r="F116" s="420">
        <f>+'FORMATO COSTEO C2'!G60</f>
        <v>0</v>
      </c>
      <c r="G116" s="421">
        <f>+'FORMATO COSTEO C2'!R60</f>
        <v>0</v>
      </c>
      <c r="H116" s="425">
        <f>IF( $F116=0,0,((($F116/$E$113)*'PLAN DE ADQUISICIONES'!F$47)*($G116/$F116)))</f>
        <v>0</v>
      </c>
      <c r="I116" s="420">
        <f>IF( $F116=0,0,((($F116/$E$113)*'PLAN DE ADQUISICIONES'!G$47)*($G116/$F116)))</f>
        <v>0</v>
      </c>
      <c r="J116" s="420">
        <f>IF( $F116=0,0,((($F116/$E$113)*'PLAN DE ADQUISICIONES'!H$47)*($G116/$F116)))</f>
        <v>0</v>
      </c>
      <c r="K116" s="420">
        <f>IF( $F116=0,0,((($F116/$E$113)*'PLAN DE ADQUISICIONES'!I$47)*($G116/$F116)))</f>
        <v>0</v>
      </c>
      <c r="L116" s="420">
        <f>IF( $F116=0,0,((($F116/$E$113)*'PLAN DE ADQUISICIONES'!J$47)*($G116/$F116)))</f>
        <v>0</v>
      </c>
      <c r="M116" s="420">
        <f>IF( $F116=0,0,((($F116/$E$113)*'PLAN DE ADQUISICIONES'!K$47)*($G116/$F116)))</f>
        <v>0</v>
      </c>
      <c r="N116" s="420">
        <f>IF( $F116=0,0,((($F116/$E$113)*'PLAN DE ADQUISICIONES'!L$47)*($G116/$F116)))</f>
        <v>0</v>
      </c>
      <c r="O116" s="420">
        <f>IF( $F116=0,0,((($F116/$E$113)*'PLAN DE ADQUISICIONES'!M$47)*($G116/$F116)))</f>
        <v>0</v>
      </c>
      <c r="P116" s="420">
        <f>IF( $F116=0,0,((($F116/$E$113)*'PLAN DE ADQUISICIONES'!N$47)*($G116/$F116)))</f>
        <v>0</v>
      </c>
      <c r="Q116" s="420">
        <f>IF( $F116=0,0,((($F116/$E$113)*'PLAN DE ADQUISICIONES'!O$47)*($G116/$F116)))</f>
        <v>0</v>
      </c>
      <c r="R116" s="420">
        <f>IF( $F116=0,0,((($F116/$E$113)*'PLAN DE ADQUISICIONES'!P$47)*($G116/$F116)))</f>
        <v>0</v>
      </c>
      <c r="S116" s="420">
        <f>IF( $F116=0,0,((($F116/$E$113)*'PLAN DE ADQUISICIONES'!Q$47)*($G116/$F116)))</f>
        <v>0</v>
      </c>
      <c r="T116" s="423">
        <f>H116+I116+J116+K116+L116+M116+N116+O116+P116+Q116+R116+S116</f>
        <v>0</v>
      </c>
      <c r="U116" s="425">
        <f>IF( $F116=0,0,((($F116/$E$113)*'PLAN DE ADQUISICIONES'!R$47)*($G116/$F116)))</f>
        <v>0</v>
      </c>
      <c r="V116" s="420">
        <f>IF( $F116=0,0,((($F116/$E$113)*'PLAN DE ADQUISICIONES'!S$47)*($G116/$F116)))</f>
        <v>0</v>
      </c>
      <c r="W116" s="420">
        <f>IF( $F116=0,0,((($F116/$E$113)*'PLAN DE ADQUISICIONES'!T$47)*($G116/$F116)))</f>
        <v>0</v>
      </c>
      <c r="X116" s="420">
        <f>IF( $F116=0,0,((($F116/$E$113)*'PLAN DE ADQUISICIONES'!U$47)*($G116/$F116)))</f>
        <v>0</v>
      </c>
      <c r="Y116" s="420">
        <f>IF( $F116=0,0,((($F116/$E$113)*'PLAN DE ADQUISICIONES'!V$47)*($G116/$F116)))</f>
        <v>0</v>
      </c>
      <c r="Z116" s="420">
        <f>IF( $F116=0,0,((($F116/$E$113)*'PLAN DE ADQUISICIONES'!W$47)*($G116/$F116)))</f>
        <v>0</v>
      </c>
      <c r="AA116" s="420">
        <f>IF( $F116=0,0,((($F116/$E$113)*'PLAN DE ADQUISICIONES'!X$47)*($G116/$F116)))</f>
        <v>0</v>
      </c>
      <c r="AB116" s="420">
        <f>IF( $F116=0,0,((($F116/$E$113)*'PLAN DE ADQUISICIONES'!Y$47)*($G116/$F116)))</f>
        <v>0</v>
      </c>
      <c r="AC116" s="420">
        <f>IF( $F116=0,0,((($F116/$E$113)*'PLAN DE ADQUISICIONES'!Z$47)*($G116/$F116)))</f>
        <v>0</v>
      </c>
      <c r="AD116" s="420">
        <f>IF( $F116=0,0,((($F116/$E$113)*'PLAN DE ADQUISICIONES'!AA$47)*($G116/$F116)))</f>
        <v>0</v>
      </c>
      <c r="AE116" s="420">
        <f>IF( $F116=0,0,((($F116/$E$113)*'PLAN DE ADQUISICIONES'!AB$47)*($G116/$F116)))</f>
        <v>0</v>
      </c>
      <c r="AF116" s="420">
        <f>IF( $F116=0,0,((($F116/$E$113)*'PLAN DE ADQUISICIONES'!AC$47)*($G116/$F116)))</f>
        <v>0</v>
      </c>
      <c r="AG116" s="423">
        <f>U116+V116+W116+X116+Y116+Z116+AA116+AB116+AC116+AD116+AE116+AF116</f>
        <v>0</v>
      </c>
      <c r="AH116" s="424">
        <f>IF( $F116=0,0,((($F116/$E$113)*'PLAN DE ADQUISICIONES'!AD$47)*($G116/$F116)))</f>
        <v>0</v>
      </c>
      <c r="AI116" s="420">
        <f>IF( $F116=0,0,((($F116/$E$113)*'PLAN DE ADQUISICIONES'!AE$47)*($G116/$F116)))</f>
        <v>0</v>
      </c>
      <c r="AJ116" s="420">
        <f>IF( $F116=0,0,((($F116/$E$113)*'PLAN DE ADQUISICIONES'!AF$47)*($G116/$F116)))</f>
        <v>0</v>
      </c>
      <c r="AK116" s="420">
        <f>IF( $F116=0,0,((($F116/$E$113)*'PLAN DE ADQUISICIONES'!AG$47)*($G116/$F116)))</f>
        <v>0</v>
      </c>
      <c r="AL116" s="420">
        <f>IF( $F116=0,0,((($F116/$E$113)*'PLAN DE ADQUISICIONES'!AH$47)*($G116/$F116)))</f>
        <v>0</v>
      </c>
      <c r="AM116" s="420">
        <f>IF( $F116=0,0,((($F116/$E$113)*'PLAN DE ADQUISICIONES'!AI$47)*($G116/$F116)))</f>
        <v>0</v>
      </c>
      <c r="AN116" s="420">
        <f>IF( $F116=0,0,((($F116/$E$113)*'PLAN DE ADQUISICIONES'!AJ$47)*($G116/$F116)))</f>
        <v>0</v>
      </c>
      <c r="AO116" s="420">
        <f>IF( $F116=0,0,((($F116/$E$113)*'PLAN DE ADQUISICIONES'!AK$47)*($G116/$F116)))</f>
        <v>0</v>
      </c>
      <c r="AP116" s="420">
        <f>IF( $F116=0,0,((($F116/$E$113)*'PLAN DE ADQUISICIONES'!AL$47)*($G116/$F116)))</f>
        <v>0</v>
      </c>
      <c r="AQ116" s="420">
        <f>IF( $F116=0,0,((($F116/$E$113)*'PLAN DE ADQUISICIONES'!AM$47)*($G116/$F116)))</f>
        <v>0</v>
      </c>
      <c r="AR116" s="420">
        <f>IF( $F116=0,0,((($F116/$E$113)*'PLAN DE ADQUISICIONES'!AN$47)*($G116/$F116)))</f>
        <v>0</v>
      </c>
      <c r="AS116" s="420">
        <f>IF( $F116=0,0,((($F116/$E$113)*'PLAN DE ADQUISICIONES'!AO$47)*($G116/$F116)))</f>
        <v>0</v>
      </c>
      <c r="AT116" s="423">
        <f>AH116+AI116+AJ116+AK116+AL116+AM116+AN116+AO116+AP116+AQ116+AR116+AS116</f>
        <v>0</v>
      </c>
      <c r="AU116" s="426">
        <f>AS116+AR116+AQ116+AP116+AO116+AN116+AM116+AL116+AK116+AJ116+AI116+AH116+AF116+AE116+AD116+AC116+AB116+AA116+Z116+Y116+X116+W116+V116+U116+S116+R116+Q116+P116+O116+N116+M116+L116+K116+J116+I116+H116</f>
        <v>0</v>
      </c>
      <c r="AV116" s="392">
        <f t="shared" si="24"/>
        <v>0</v>
      </c>
    </row>
    <row r="117" spans="2:48" s="60" customFormat="1" ht="12.75" customHeight="1" x14ac:dyDescent="0.25">
      <c r="B117" s="416" t="str">
        <f>+'FORMATO COSTEO C2'!C66</f>
        <v>2.1.2.4</v>
      </c>
      <c r="C117" s="417" t="str">
        <f>+'FORMATO COSTEO C2'!B66</f>
        <v>Categoría de gasto</v>
      </c>
      <c r="D117" s="513"/>
      <c r="E117" s="429"/>
      <c r="F117" s="420">
        <f>+'FORMATO COSTEO C2'!G66</f>
        <v>0</v>
      </c>
      <c r="G117" s="421">
        <f>+'FORMATO COSTEO C2'!R66</f>
        <v>0</v>
      </c>
      <c r="H117" s="425">
        <f>IF( $F117=0,0,((($F117/$E$113)*'PLAN DE ADQUISICIONES'!F$47)*($G117/$F117)))</f>
        <v>0</v>
      </c>
      <c r="I117" s="420">
        <f>IF( $F117=0,0,((($F117/$E$113)*'PLAN DE ADQUISICIONES'!G$47)*($G117/$F117)))</f>
        <v>0</v>
      </c>
      <c r="J117" s="420">
        <f>IF( $F117=0,0,((($F117/$E$113)*'PLAN DE ADQUISICIONES'!H$47)*($G117/$F117)))</f>
        <v>0</v>
      </c>
      <c r="K117" s="420">
        <f>IF( $F117=0,0,((($F117/$E$113)*'PLAN DE ADQUISICIONES'!I$47)*($G117/$F117)))</f>
        <v>0</v>
      </c>
      <c r="L117" s="420">
        <f>IF( $F117=0,0,((($F117/$E$113)*'PLAN DE ADQUISICIONES'!J$47)*($G117/$F117)))</f>
        <v>0</v>
      </c>
      <c r="M117" s="420">
        <f>IF( $F117=0,0,((($F117/$E$113)*'PLAN DE ADQUISICIONES'!K$47)*($G117/$F117)))</f>
        <v>0</v>
      </c>
      <c r="N117" s="420">
        <f>IF( $F117=0,0,((($F117/$E$113)*'PLAN DE ADQUISICIONES'!L$47)*($G117/$F117)))</f>
        <v>0</v>
      </c>
      <c r="O117" s="420">
        <f>IF( $F117=0,0,((($F117/$E$113)*'PLAN DE ADQUISICIONES'!M$47)*($G117/$F117)))</f>
        <v>0</v>
      </c>
      <c r="P117" s="420">
        <f>IF( $F117=0,0,((($F117/$E$113)*'PLAN DE ADQUISICIONES'!N$47)*($G117/$F117)))</f>
        <v>0</v>
      </c>
      <c r="Q117" s="420">
        <f>IF( $F117=0,0,((($F117/$E$113)*'PLAN DE ADQUISICIONES'!O$47)*($G117/$F117)))</f>
        <v>0</v>
      </c>
      <c r="R117" s="420">
        <f>IF( $F117=0,0,((($F117/$E$113)*'PLAN DE ADQUISICIONES'!P$47)*($G117/$F117)))</f>
        <v>0</v>
      </c>
      <c r="S117" s="420">
        <f>IF( $F117=0,0,((($F117/$E$113)*'PLAN DE ADQUISICIONES'!Q$47)*($G117/$F117)))</f>
        <v>0</v>
      </c>
      <c r="T117" s="423">
        <f>H117+I117+J117+K117+L117+M117+N117+O117+P117+Q117+R117+S117</f>
        <v>0</v>
      </c>
      <c r="U117" s="425">
        <f>IF( $F117=0,0,((($F117/$E$113)*'PLAN DE ADQUISICIONES'!R$47)*($G117/$F117)))</f>
        <v>0</v>
      </c>
      <c r="V117" s="420">
        <f>IF( $F117=0,0,((($F117/$E$113)*'PLAN DE ADQUISICIONES'!S$47)*($G117/$F117)))</f>
        <v>0</v>
      </c>
      <c r="W117" s="420">
        <f>IF( $F117=0,0,((($F117/$E$113)*'PLAN DE ADQUISICIONES'!T$47)*($G117/$F117)))</f>
        <v>0</v>
      </c>
      <c r="X117" s="420">
        <f>IF( $F117=0,0,((($F117/$E$113)*'PLAN DE ADQUISICIONES'!U$47)*($G117/$F117)))</f>
        <v>0</v>
      </c>
      <c r="Y117" s="420">
        <f>IF( $F117=0,0,((($F117/$E$113)*'PLAN DE ADQUISICIONES'!V$47)*($G117/$F117)))</f>
        <v>0</v>
      </c>
      <c r="Z117" s="420">
        <f>IF( $F117=0,0,((($F117/$E$113)*'PLAN DE ADQUISICIONES'!W$47)*($G117/$F117)))</f>
        <v>0</v>
      </c>
      <c r="AA117" s="420">
        <f>IF( $F117=0,0,((($F117/$E$113)*'PLAN DE ADQUISICIONES'!X$47)*($G117/$F117)))</f>
        <v>0</v>
      </c>
      <c r="AB117" s="420">
        <f>IF( $F117=0,0,((($F117/$E$113)*'PLAN DE ADQUISICIONES'!Y$47)*($G117/$F117)))</f>
        <v>0</v>
      </c>
      <c r="AC117" s="420">
        <f>IF( $F117=0,0,((($F117/$E$113)*'PLAN DE ADQUISICIONES'!Z$47)*($G117/$F117)))</f>
        <v>0</v>
      </c>
      <c r="AD117" s="420">
        <f>IF( $F117=0,0,((($F117/$E$113)*'PLAN DE ADQUISICIONES'!AA$47)*($G117/$F117)))</f>
        <v>0</v>
      </c>
      <c r="AE117" s="420">
        <f>IF( $F117=0,0,((($F117/$E$113)*'PLAN DE ADQUISICIONES'!AB$47)*($G117/$F117)))</f>
        <v>0</v>
      </c>
      <c r="AF117" s="420">
        <f>IF( $F117=0,0,((($F117/$E$113)*'PLAN DE ADQUISICIONES'!AC$47)*($G117/$F117)))</f>
        <v>0</v>
      </c>
      <c r="AG117" s="423">
        <f>U117+V117+W117+X117+Y117+Z117+AA117+AB117+AC117+AD117+AE117+AF117</f>
        <v>0</v>
      </c>
      <c r="AH117" s="424">
        <f>IF( $F117=0,0,((($F117/$E$113)*'PLAN DE ADQUISICIONES'!AD$47)*($G117/$F117)))</f>
        <v>0</v>
      </c>
      <c r="AI117" s="420">
        <f>IF( $F117=0,0,((($F117/$E$113)*'PLAN DE ADQUISICIONES'!AE$47)*($G117/$F117)))</f>
        <v>0</v>
      </c>
      <c r="AJ117" s="420">
        <f>IF( $F117=0,0,((($F117/$E$113)*'PLAN DE ADQUISICIONES'!AF$47)*($G117/$F117)))</f>
        <v>0</v>
      </c>
      <c r="AK117" s="420">
        <f>IF( $F117=0,0,((($F117/$E$113)*'PLAN DE ADQUISICIONES'!AG$47)*($G117/$F117)))</f>
        <v>0</v>
      </c>
      <c r="AL117" s="420">
        <f>IF( $F117=0,0,((($F117/$E$113)*'PLAN DE ADQUISICIONES'!AH$47)*($G117/$F117)))</f>
        <v>0</v>
      </c>
      <c r="AM117" s="420">
        <f>IF( $F117=0,0,((($F117/$E$113)*'PLAN DE ADQUISICIONES'!AI$47)*($G117/$F117)))</f>
        <v>0</v>
      </c>
      <c r="AN117" s="420">
        <f>IF( $F117=0,0,((($F117/$E$113)*'PLAN DE ADQUISICIONES'!AJ$47)*($G117/$F117)))</f>
        <v>0</v>
      </c>
      <c r="AO117" s="420">
        <f>IF( $F117=0,0,((($F117/$E$113)*'PLAN DE ADQUISICIONES'!AK$47)*($G117/$F117)))</f>
        <v>0</v>
      </c>
      <c r="AP117" s="420">
        <f>IF( $F117=0,0,((($F117/$E$113)*'PLAN DE ADQUISICIONES'!AL$47)*($G117/$F117)))</f>
        <v>0</v>
      </c>
      <c r="AQ117" s="420">
        <f>IF( $F117=0,0,((($F117/$E$113)*'PLAN DE ADQUISICIONES'!AM$47)*($G117/$F117)))</f>
        <v>0</v>
      </c>
      <c r="AR117" s="420">
        <f>IF( $F117=0,0,((($F117/$E$113)*'PLAN DE ADQUISICIONES'!AN$47)*($G117/$F117)))</f>
        <v>0</v>
      </c>
      <c r="AS117" s="420">
        <f>IF( $F117=0,0,((($F117/$E$113)*'PLAN DE ADQUISICIONES'!AO$47)*($G117/$F117)))</f>
        <v>0</v>
      </c>
      <c r="AT117" s="423">
        <f>AH117+AI117+AJ117+AK117+AL117+AM117+AN117+AO117+AP117+AQ117+AR117+AS117</f>
        <v>0</v>
      </c>
      <c r="AU117" s="426">
        <f>AS117+AR117+AQ117+AP117+AO117+AN117+AM117+AL117+AK117+AJ117+AI117+AH117+AF117+AE117+AD117+AC117+AB117+AA117+Z117+Y117+X117+W117+V117+U117+S117+R117+Q117+P117+O117+N117+M117+L117+K117+J117+I117+H117</f>
        <v>0</v>
      </c>
      <c r="AV117" s="392">
        <f t="shared" si="24"/>
        <v>0</v>
      </c>
    </row>
    <row r="118" spans="2:48" s="60" customFormat="1" ht="12.75" customHeight="1" x14ac:dyDescent="0.25">
      <c r="B118" s="416" t="str">
        <f>+'FORMATO COSTEO C2'!C72</f>
        <v>2.1.2.5</v>
      </c>
      <c r="C118" s="417" t="str">
        <f>+'FORMATO COSTEO C2'!B72</f>
        <v>Categoría de gasto</v>
      </c>
      <c r="D118" s="513"/>
      <c r="E118" s="429"/>
      <c r="F118" s="420">
        <f>+'FORMATO COSTEO C2'!G72</f>
        <v>0</v>
      </c>
      <c r="G118" s="421">
        <f>+'FORMATO COSTEO C2'!R72</f>
        <v>0</v>
      </c>
      <c r="H118" s="425">
        <f>IF( $F118=0,0,((($F118/$E$113)*'PLAN DE ADQUISICIONES'!F$47)*($G118/$F118)))</f>
        <v>0</v>
      </c>
      <c r="I118" s="420">
        <f>IF( $F118=0,0,((($F118/$E$113)*'PLAN DE ADQUISICIONES'!G$47)*($G118/$F118)))</f>
        <v>0</v>
      </c>
      <c r="J118" s="420">
        <f>IF( $F118=0,0,((($F118/$E$113)*'PLAN DE ADQUISICIONES'!H$47)*($G118/$F118)))</f>
        <v>0</v>
      </c>
      <c r="K118" s="420">
        <f>IF( $F118=0,0,((($F118/$E$113)*'PLAN DE ADQUISICIONES'!I$47)*($G118/$F118)))</f>
        <v>0</v>
      </c>
      <c r="L118" s="420">
        <f>IF( $F118=0,0,((($F118/$E$113)*'PLAN DE ADQUISICIONES'!J$47)*($G118/$F118)))</f>
        <v>0</v>
      </c>
      <c r="M118" s="420">
        <f>IF( $F118=0,0,((($F118/$E$113)*'PLAN DE ADQUISICIONES'!K$47)*($G118/$F118)))</f>
        <v>0</v>
      </c>
      <c r="N118" s="420">
        <f>IF( $F118=0,0,((($F118/$E$113)*'PLAN DE ADQUISICIONES'!L$47)*($G118/$F118)))</f>
        <v>0</v>
      </c>
      <c r="O118" s="420">
        <f>IF( $F118=0,0,((($F118/$E$113)*'PLAN DE ADQUISICIONES'!M$47)*($G118/$F118)))</f>
        <v>0</v>
      </c>
      <c r="P118" s="420">
        <f>IF( $F118=0,0,((($F118/$E$113)*'PLAN DE ADQUISICIONES'!N$47)*($G118/$F118)))</f>
        <v>0</v>
      </c>
      <c r="Q118" s="420">
        <f>IF( $F118=0,0,((($F118/$E$113)*'PLAN DE ADQUISICIONES'!O$47)*($G118/$F118)))</f>
        <v>0</v>
      </c>
      <c r="R118" s="420">
        <f>IF( $F118=0,0,((($F118/$E$113)*'PLAN DE ADQUISICIONES'!P$47)*($G118/$F118)))</f>
        <v>0</v>
      </c>
      <c r="S118" s="420">
        <f>IF( $F118=0,0,((($F118/$E$113)*'PLAN DE ADQUISICIONES'!Q$47)*($G118/$F118)))</f>
        <v>0</v>
      </c>
      <c r="T118" s="423">
        <f>H118+I118+J118+K118+L118+M118+N118+O118+P118+Q118+R118+S118</f>
        <v>0</v>
      </c>
      <c r="U118" s="425">
        <f>IF( $F118=0,0,((($F118/$E$113)*'PLAN DE ADQUISICIONES'!R$47)*($G118/$F118)))</f>
        <v>0</v>
      </c>
      <c r="V118" s="420">
        <f>IF( $F118=0,0,((($F118/$E$113)*'PLAN DE ADQUISICIONES'!S$47)*($G118/$F118)))</f>
        <v>0</v>
      </c>
      <c r="W118" s="420">
        <f>IF( $F118=0,0,((($F118/$E$113)*'PLAN DE ADQUISICIONES'!T$47)*($G118/$F118)))</f>
        <v>0</v>
      </c>
      <c r="X118" s="420">
        <f>IF( $F118=0,0,((($F118/$E$113)*'PLAN DE ADQUISICIONES'!U$47)*($G118/$F118)))</f>
        <v>0</v>
      </c>
      <c r="Y118" s="420">
        <f>IF( $F118=0,0,((($F118/$E$113)*'PLAN DE ADQUISICIONES'!V$47)*($G118/$F118)))</f>
        <v>0</v>
      </c>
      <c r="Z118" s="420">
        <f>IF( $F118=0,0,((($F118/$E$113)*'PLAN DE ADQUISICIONES'!W$47)*($G118/$F118)))</f>
        <v>0</v>
      </c>
      <c r="AA118" s="420">
        <f>IF( $F118=0,0,((($F118/$E$113)*'PLAN DE ADQUISICIONES'!X$47)*($G118/$F118)))</f>
        <v>0</v>
      </c>
      <c r="AB118" s="420">
        <f>IF( $F118=0,0,((($F118/$E$113)*'PLAN DE ADQUISICIONES'!Y$47)*($G118/$F118)))</f>
        <v>0</v>
      </c>
      <c r="AC118" s="420">
        <f>IF( $F118=0,0,((($F118/$E$113)*'PLAN DE ADQUISICIONES'!Z$47)*($G118/$F118)))</f>
        <v>0</v>
      </c>
      <c r="AD118" s="420">
        <f>IF( $F118=0,0,((($F118/$E$113)*'PLAN DE ADQUISICIONES'!AA$47)*($G118/$F118)))</f>
        <v>0</v>
      </c>
      <c r="AE118" s="420">
        <f>IF( $F118=0,0,((($F118/$E$113)*'PLAN DE ADQUISICIONES'!AB$47)*($G118/$F118)))</f>
        <v>0</v>
      </c>
      <c r="AF118" s="420">
        <f>IF( $F118=0,0,((($F118/$E$113)*'PLAN DE ADQUISICIONES'!AC$47)*($G118/$F118)))</f>
        <v>0</v>
      </c>
      <c r="AG118" s="423">
        <f>U118+V118+W118+X118+Y118+Z118+AA118+AB118+AC118+AD118+AE118+AF118</f>
        <v>0</v>
      </c>
      <c r="AH118" s="424">
        <f>IF( $F118=0,0,((($F118/$E$113)*'PLAN DE ADQUISICIONES'!AD$47)*($G118/$F118)))</f>
        <v>0</v>
      </c>
      <c r="AI118" s="420">
        <f>IF( $F118=0,0,((($F118/$E$113)*'PLAN DE ADQUISICIONES'!AE$47)*($G118/$F118)))</f>
        <v>0</v>
      </c>
      <c r="AJ118" s="420">
        <f>IF( $F118=0,0,((($F118/$E$113)*'PLAN DE ADQUISICIONES'!AF$47)*($G118/$F118)))</f>
        <v>0</v>
      </c>
      <c r="AK118" s="420">
        <f>IF( $F118=0,0,((($F118/$E$113)*'PLAN DE ADQUISICIONES'!AG$47)*($G118/$F118)))</f>
        <v>0</v>
      </c>
      <c r="AL118" s="420">
        <f>IF( $F118=0,0,((($F118/$E$113)*'PLAN DE ADQUISICIONES'!AH$47)*($G118/$F118)))</f>
        <v>0</v>
      </c>
      <c r="AM118" s="420">
        <f>IF( $F118=0,0,((($F118/$E$113)*'PLAN DE ADQUISICIONES'!AI$47)*($G118/$F118)))</f>
        <v>0</v>
      </c>
      <c r="AN118" s="420">
        <f>IF( $F118=0,0,((($F118/$E$113)*'PLAN DE ADQUISICIONES'!AJ$47)*($G118/$F118)))</f>
        <v>0</v>
      </c>
      <c r="AO118" s="420">
        <f>IF( $F118=0,0,((($F118/$E$113)*'PLAN DE ADQUISICIONES'!AK$47)*($G118/$F118)))</f>
        <v>0</v>
      </c>
      <c r="AP118" s="420">
        <f>IF( $F118=0,0,((($F118/$E$113)*'PLAN DE ADQUISICIONES'!AL$47)*($G118/$F118)))</f>
        <v>0</v>
      </c>
      <c r="AQ118" s="420">
        <f>IF( $F118=0,0,((($F118/$E$113)*'PLAN DE ADQUISICIONES'!AM$47)*($G118/$F118)))</f>
        <v>0</v>
      </c>
      <c r="AR118" s="420">
        <f>IF( $F118=0,0,((($F118/$E$113)*'PLAN DE ADQUISICIONES'!AN$47)*($G118/$F118)))</f>
        <v>0</v>
      </c>
      <c r="AS118" s="420">
        <f>IF( $F118=0,0,((($F118/$E$113)*'PLAN DE ADQUISICIONES'!AO$47)*($G118/$F118)))</f>
        <v>0</v>
      </c>
      <c r="AT118" s="423">
        <f>AH118+AI118+AJ118+AK118+AL118+AM118+AN118+AO118+AP118+AQ118+AR118+AS118</f>
        <v>0</v>
      </c>
      <c r="AU118" s="426">
        <f>AS118+AR118+AQ118+AP118+AO118+AN118+AM118+AL118+AK118+AJ118+AI118+AH118+AF118+AE118+AD118+AC118+AB118+AA118+Z118+Y118+X118+W118+V118+U118+S118+R118+Q118+P118+O118+N118+M118+L118+K118+J118+I118+H118</f>
        <v>0</v>
      </c>
      <c r="AV118" s="392">
        <f t="shared" si="24"/>
        <v>0</v>
      </c>
    </row>
    <row r="119" spans="2:48" s="60" customFormat="1" ht="12.75" customHeight="1" x14ac:dyDescent="0.25">
      <c r="B119" s="406" t="str">
        <f>+'FORMATO COSTEO C2'!C78</f>
        <v>2.1.3</v>
      </c>
      <c r="C119" s="430">
        <f>+'FORMATO COSTEO C2'!B78</f>
        <v>0</v>
      </c>
      <c r="D119" s="408" t="str">
        <f>+'FORMATO COSTEO C2'!D78</f>
        <v>Unidad medida</v>
      </c>
      <c r="E119" s="409">
        <f>+'FORMATO COSTEO C2'!E78</f>
        <v>0</v>
      </c>
      <c r="F119" s="410">
        <f>SUM(F120:F124)</f>
        <v>0</v>
      </c>
      <c r="G119" s="411">
        <f t="shared" ref="G119:AS119" si="34">SUM(G120:G124)</f>
        <v>0</v>
      </c>
      <c r="H119" s="412">
        <f t="shared" si="34"/>
        <v>0</v>
      </c>
      <c r="I119" s="410">
        <f t="shared" si="34"/>
        <v>0</v>
      </c>
      <c r="J119" s="410">
        <f t="shared" si="34"/>
        <v>0</v>
      </c>
      <c r="K119" s="410">
        <f t="shared" si="34"/>
        <v>0</v>
      </c>
      <c r="L119" s="410">
        <f t="shared" si="34"/>
        <v>0</v>
      </c>
      <c r="M119" s="410">
        <f t="shared" si="34"/>
        <v>0</v>
      </c>
      <c r="N119" s="410">
        <f t="shared" si="34"/>
        <v>0</v>
      </c>
      <c r="O119" s="410">
        <f t="shared" si="34"/>
        <v>0</v>
      </c>
      <c r="P119" s="410">
        <f t="shared" si="34"/>
        <v>0</v>
      </c>
      <c r="Q119" s="410">
        <f t="shared" si="34"/>
        <v>0</v>
      </c>
      <c r="R119" s="410">
        <f t="shared" si="34"/>
        <v>0</v>
      </c>
      <c r="S119" s="410">
        <f t="shared" si="34"/>
        <v>0</v>
      </c>
      <c r="T119" s="413">
        <f>SUM(T120:T124)</f>
        <v>0</v>
      </c>
      <c r="U119" s="412">
        <f t="shared" si="34"/>
        <v>0</v>
      </c>
      <c r="V119" s="410">
        <f t="shared" si="34"/>
        <v>0</v>
      </c>
      <c r="W119" s="410">
        <f t="shared" si="34"/>
        <v>0</v>
      </c>
      <c r="X119" s="410">
        <f t="shared" si="34"/>
        <v>0</v>
      </c>
      <c r="Y119" s="410">
        <f t="shared" si="34"/>
        <v>0</v>
      </c>
      <c r="Z119" s="410">
        <f t="shared" si="34"/>
        <v>0</v>
      </c>
      <c r="AA119" s="410">
        <f t="shared" si="34"/>
        <v>0</v>
      </c>
      <c r="AB119" s="410">
        <f t="shared" si="34"/>
        <v>0</v>
      </c>
      <c r="AC119" s="410">
        <f t="shared" si="34"/>
        <v>0</v>
      </c>
      <c r="AD119" s="410">
        <f t="shared" si="34"/>
        <v>0</v>
      </c>
      <c r="AE119" s="410">
        <f t="shared" si="34"/>
        <v>0</v>
      </c>
      <c r="AF119" s="410">
        <f t="shared" si="34"/>
        <v>0</v>
      </c>
      <c r="AG119" s="413">
        <f t="shared" si="34"/>
        <v>0</v>
      </c>
      <c r="AH119" s="414">
        <f t="shared" si="34"/>
        <v>0</v>
      </c>
      <c r="AI119" s="410">
        <f t="shared" si="34"/>
        <v>0</v>
      </c>
      <c r="AJ119" s="410">
        <f t="shared" si="34"/>
        <v>0</v>
      </c>
      <c r="AK119" s="410">
        <f t="shared" si="34"/>
        <v>0</v>
      </c>
      <c r="AL119" s="410">
        <f t="shared" si="34"/>
        <v>0</v>
      </c>
      <c r="AM119" s="410">
        <f t="shared" si="34"/>
        <v>0</v>
      </c>
      <c r="AN119" s="410">
        <f t="shared" si="34"/>
        <v>0</v>
      </c>
      <c r="AO119" s="410">
        <f t="shared" si="34"/>
        <v>0</v>
      </c>
      <c r="AP119" s="410">
        <f t="shared" si="34"/>
        <v>0</v>
      </c>
      <c r="AQ119" s="410">
        <f t="shared" si="34"/>
        <v>0</v>
      </c>
      <c r="AR119" s="410">
        <f t="shared" si="34"/>
        <v>0</v>
      </c>
      <c r="AS119" s="410">
        <f t="shared" si="34"/>
        <v>0</v>
      </c>
      <c r="AT119" s="413">
        <f>SUM(AT120:AT124)</f>
        <v>0</v>
      </c>
      <c r="AU119" s="415">
        <f>SUM(AU120:AU124)</f>
        <v>0</v>
      </c>
      <c r="AV119" s="392">
        <f t="shared" si="24"/>
        <v>0</v>
      </c>
    </row>
    <row r="120" spans="2:48" s="60" customFormat="1" ht="12.75" customHeight="1" x14ac:dyDescent="0.25">
      <c r="B120" s="416" t="str">
        <f>+'FORMATO COSTEO C2'!C80</f>
        <v>2.1.3.1</v>
      </c>
      <c r="C120" s="417" t="str">
        <f>+'FORMATO COSTEO C2'!B80</f>
        <v>Categoría de gasto</v>
      </c>
      <c r="D120" s="513"/>
      <c r="E120" s="429"/>
      <c r="F120" s="420">
        <f>+'FORMATO COSTEO C2'!G80</f>
        <v>0</v>
      </c>
      <c r="G120" s="421">
        <f>+'FORMATO COSTEO C2'!R80</f>
        <v>0</v>
      </c>
      <c r="H120" s="422">
        <f>IF( $F120=0,0,((($F120/$E$119)*'PLAN DE ADQUISICIONES'!F$48)*($G120/$F120)))</f>
        <v>0</v>
      </c>
      <c r="I120" s="420">
        <f>IF( $F120=0,0,((($F120/$E$119)*'PLAN DE ADQUISICIONES'!G$48)*($G120/$F120)))</f>
        <v>0</v>
      </c>
      <c r="J120" s="420">
        <f>IF( $F120=0,0,((($F120/$E$119)*'PLAN DE ADQUISICIONES'!H$48)*($G120/$F120)))</f>
        <v>0</v>
      </c>
      <c r="K120" s="420">
        <f>IF( $F120=0,0,((($F120/$E$119)*'PLAN DE ADQUISICIONES'!I$48)*($G120/$F120)))</f>
        <v>0</v>
      </c>
      <c r="L120" s="420">
        <f>IF( $F120=0,0,((($F120/$E$119)*'PLAN DE ADQUISICIONES'!J$48)*($G120/$F120)))</f>
        <v>0</v>
      </c>
      <c r="M120" s="420">
        <f>IF( $F120=0,0,((($F120/$E$119)*'PLAN DE ADQUISICIONES'!K$48)*($G120/$F120)))</f>
        <v>0</v>
      </c>
      <c r="N120" s="420">
        <f>IF( $F120=0,0,((($F120/$E$119)*'PLAN DE ADQUISICIONES'!L$48)*($G120/$F120)))</f>
        <v>0</v>
      </c>
      <c r="O120" s="420">
        <f>IF( $F120=0,0,((($F120/$E$119)*'PLAN DE ADQUISICIONES'!M$48)*($G120/$F120)))</f>
        <v>0</v>
      </c>
      <c r="P120" s="420">
        <f>IF( $F120=0,0,((($F120/$E$119)*'PLAN DE ADQUISICIONES'!N$48)*($G120/$F120)))</f>
        <v>0</v>
      </c>
      <c r="Q120" s="420">
        <f>IF( $F120=0,0,((($F120/$E$119)*'PLAN DE ADQUISICIONES'!O$48)*($G120/$F120)))</f>
        <v>0</v>
      </c>
      <c r="R120" s="420">
        <f>IF( $F120=0,0,((($F120/$E$119)*'PLAN DE ADQUISICIONES'!P$48)*($G120/$F120)))</f>
        <v>0</v>
      </c>
      <c r="S120" s="420">
        <f>IF( $F120=0,0,((($F120/$E$119)*'PLAN DE ADQUISICIONES'!Q$48)*($G120/$F120)))</f>
        <v>0</v>
      </c>
      <c r="T120" s="423">
        <f>H120+I120+J120+K120+L120+M120+N120+O120+P120+Q120+R120+S120</f>
        <v>0</v>
      </c>
      <c r="U120" s="425">
        <f>IF( $F120=0,0,((($F120/$E$119)*'PLAN DE ADQUISICIONES'!R$48)*($G120/$F120)))</f>
        <v>0</v>
      </c>
      <c r="V120" s="420">
        <f>IF( $F120=0,0,((($F120/$E$119)*'PLAN DE ADQUISICIONES'!S$48)*($G120/$F120)))</f>
        <v>0</v>
      </c>
      <c r="W120" s="420">
        <f>IF( $F120=0,0,((($F120/$E$119)*'PLAN DE ADQUISICIONES'!T$48)*($G120/$F120)))</f>
        <v>0</v>
      </c>
      <c r="X120" s="420">
        <f>IF( $F120=0,0,((($F120/$E$119)*'PLAN DE ADQUISICIONES'!U$48)*($G120/$F120)))</f>
        <v>0</v>
      </c>
      <c r="Y120" s="420">
        <f>IF( $F120=0,0,((($F120/$E$119)*'PLAN DE ADQUISICIONES'!V$48)*($G120/$F120)))</f>
        <v>0</v>
      </c>
      <c r="Z120" s="420">
        <f>IF( $F120=0,0,((($F120/$E$119)*'PLAN DE ADQUISICIONES'!W$48)*($G120/$F120)))</f>
        <v>0</v>
      </c>
      <c r="AA120" s="420">
        <f>IF( $F120=0,0,((($F120/$E$119)*'PLAN DE ADQUISICIONES'!X$48)*($G120/$F120)))</f>
        <v>0</v>
      </c>
      <c r="AB120" s="420">
        <f>IF( $F120=0,0,((($F120/$E$119)*'PLAN DE ADQUISICIONES'!Y$48)*($G120/$F120)))</f>
        <v>0</v>
      </c>
      <c r="AC120" s="420">
        <f>IF( $F120=0,0,((($F120/$E$119)*'PLAN DE ADQUISICIONES'!Z$48)*($G120/$F120)))</f>
        <v>0</v>
      </c>
      <c r="AD120" s="420">
        <f>IF( $F120=0,0,((($F120/$E$119)*'PLAN DE ADQUISICIONES'!AA$48)*($G120/$F120)))</f>
        <v>0</v>
      </c>
      <c r="AE120" s="420">
        <f>IF( $F120=0,0,((($F120/$E$119)*'PLAN DE ADQUISICIONES'!AB$48)*($G120/$F120)))</f>
        <v>0</v>
      </c>
      <c r="AF120" s="420">
        <f>IF( $F120=0,0,((($F120/$E$119)*'PLAN DE ADQUISICIONES'!AC$48)*($G120/$F120)))</f>
        <v>0</v>
      </c>
      <c r="AG120" s="423">
        <f>U120+V120+W120+X120+Y120+Z120+AA120+AB120+AC120+AD120+AE120+AF120</f>
        <v>0</v>
      </c>
      <c r="AH120" s="424">
        <f>IF( $F120=0,0,((($F120/$E$119)*'PLAN DE ADQUISICIONES'!AD$48)*($G120/$F120)))</f>
        <v>0</v>
      </c>
      <c r="AI120" s="420">
        <f>IF( $F120=0,0,((($F120/$E$119)*'PLAN DE ADQUISICIONES'!AE$48)*($G120/$F120)))</f>
        <v>0</v>
      </c>
      <c r="AJ120" s="420">
        <f>IF( $F120=0,0,((($F120/$E$119)*'PLAN DE ADQUISICIONES'!AF$48)*($G120/$F120)))</f>
        <v>0</v>
      </c>
      <c r="AK120" s="420">
        <f>IF( $F120=0,0,((($F120/$E$119)*'PLAN DE ADQUISICIONES'!AG$48)*($G120/$F120)))</f>
        <v>0</v>
      </c>
      <c r="AL120" s="420">
        <f>IF( $F120=0,0,((($F120/$E$119)*'PLAN DE ADQUISICIONES'!AH$48)*($G120/$F120)))</f>
        <v>0</v>
      </c>
      <c r="AM120" s="420">
        <f>IF( $F120=0,0,((($F120/$E$119)*'PLAN DE ADQUISICIONES'!AI$48)*($G120/$F120)))</f>
        <v>0</v>
      </c>
      <c r="AN120" s="420">
        <f>IF( $F120=0,0,((($F120/$E$119)*'PLAN DE ADQUISICIONES'!AJ$48)*($G120/$F120)))</f>
        <v>0</v>
      </c>
      <c r="AO120" s="420">
        <f>IF( $F120=0,0,((($F120/$E$119)*'PLAN DE ADQUISICIONES'!AK$48)*($G120/$F120)))</f>
        <v>0</v>
      </c>
      <c r="AP120" s="420">
        <f>IF( $F120=0,0,((($F120/$E$119)*'PLAN DE ADQUISICIONES'!AL$48)*($G120/$F120)))</f>
        <v>0</v>
      </c>
      <c r="AQ120" s="420">
        <f>IF( $F120=0,0,((($F120/$E$119)*'PLAN DE ADQUISICIONES'!AM$48)*($G120/$F120)))</f>
        <v>0</v>
      </c>
      <c r="AR120" s="420">
        <f>IF( $F120=0,0,((($F120/$E$119)*'PLAN DE ADQUISICIONES'!AN$48)*($G120/$F120)))</f>
        <v>0</v>
      </c>
      <c r="AS120" s="420">
        <f>IF( $F120=0,0,((($F120/$E$119)*'PLAN DE ADQUISICIONES'!AO$48)*($G120/$F120)))</f>
        <v>0</v>
      </c>
      <c r="AT120" s="423">
        <f>AH120+AI120+AJ120+AK120+AL120+AM120+AN120+AO120+AP120+AQ120+AR120+AS120</f>
        <v>0</v>
      </c>
      <c r="AU120" s="426">
        <f>AS120+AR120+AQ120+AP120+AO120+AN120+AM120+AL120+AK120+AJ120+AI120+AH120+AF120+AE120+AD120+AC120+AB120+AA120+Z120+Y120+X120+W120+V120+U120+S120+R120+Q120+P120+O120+N120+M120+L120+K120+J120+I120+H120</f>
        <v>0</v>
      </c>
      <c r="AV120" s="392">
        <f t="shared" si="24"/>
        <v>0</v>
      </c>
    </row>
    <row r="121" spans="2:48" s="60" customFormat="1" ht="12.75" customHeight="1" x14ac:dyDescent="0.25">
      <c r="B121" s="416" t="str">
        <f>+'FORMATO COSTEO C2'!C86</f>
        <v>2.1.3.2</v>
      </c>
      <c r="C121" s="417" t="str">
        <f>+'FORMATO COSTEO C2'!B86</f>
        <v>Categoría de gasto</v>
      </c>
      <c r="D121" s="513"/>
      <c r="E121" s="429"/>
      <c r="F121" s="420">
        <f>+'FORMATO COSTEO C2'!G86</f>
        <v>0</v>
      </c>
      <c r="G121" s="421">
        <f>+'FORMATO COSTEO C2'!R86</f>
        <v>0</v>
      </c>
      <c r="H121" s="425">
        <f>IF( $F121=0,0,((($F121/$E$119)*'PLAN DE ADQUISICIONES'!F$48)*($G121/$F121)))</f>
        <v>0</v>
      </c>
      <c r="I121" s="420">
        <f>IF( $F121=0,0,((($F121/$E$119)*'PLAN DE ADQUISICIONES'!G$48)*($G121/$F121)))</f>
        <v>0</v>
      </c>
      <c r="J121" s="420">
        <f>IF( $F121=0,0,((($F121/$E$119)*'PLAN DE ADQUISICIONES'!H$48)*($G121/$F121)))</f>
        <v>0</v>
      </c>
      <c r="K121" s="420">
        <f>IF( $F121=0,0,((($F121/$E$119)*'PLAN DE ADQUISICIONES'!I$48)*($G121/$F121)))</f>
        <v>0</v>
      </c>
      <c r="L121" s="420">
        <f>IF( $F121=0,0,((($F121/$E$119)*'PLAN DE ADQUISICIONES'!J$48)*($G121/$F121)))</f>
        <v>0</v>
      </c>
      <c r="M121" s="420">
        <f>IF( $F121=0,0,((($F121/$E$119)*'PLAN DE ADQUISICIONES'!K$48)*($G121/$F121)))</f>
        <v>0</v>
      </c>
      <c r="N121" s="420">
        <f>IF( $F121=0,0,((($F121/$E$119)*'PLAN DE ADQUISICIONES'!L$48)*($G121/$F121)))</f>
        <v>0</v>
      </c>
      <c r="O121" s="420">
        <f>IF( $F121=0,0,((($F121/$E$119)*'PLAN DE ADQUISICIONES'!M$48)*($G121/$F121)))</f>
        <v>0</v>
      </c>
      <c r="P121" s="420">
        <f>IF( $F121=0,0,((($F121/$E$119)*'PLAN DE ADQUISICIONES'!N$48)*($G121/$F121)))</f>
        <v>0</v>
      </c>
      <c r="Q121" s="420">
        <f>IF( $F121=0,0,((($F121/$E$119)*'PLAN DE ADQUISICIONES'!O$48)*($G121/$F121)))</f>
        <v>0</v>
      </c>
      <c r="R121" s="420">
        <f>IF( $F121=0,0,((($F121/$E$119)*'PLAN DE ADQUISICIONES'!P$48)*($G121/$F121)))</f>
        <v>0</v>
      </c>
      <c r="S121" s="420">
        <f>IF( $F121=0,0,((($F121/$E$119)*'PLAN DE ADQUISICIONES'!Q$48)*($G121/$F121)))</f>
        <v>0</v>
      </c>
      <c r="T121" s="423">
        <f>H121+I121+J121+K121+L121+M121+N121+O121+P121+Q121+R121+S121</f>
        <v>0</v>
      </c>
      <c r="U121" s="425">
        <f>IF( $F121=0,0,((($F121/$E$119)*'PLAN DE ADQUISICIONES'!R$48)*($G121/$F121)))</f>
        <v>0</v>
      </c>
      <c r="V121" s="420">
        <f>IF( $F121=0,0,((($F121/$E$119)*'PLAN DE ADQUISICIONES'!S$48)*($G121/$F121)))</f>
        <v>0</v>
      </c>
      <c r="W121" s="420">
        <f>IF( $F121=0,0,((($F121/$E$119)*'PLAN DE ADQUISICIONES'!T$48)*($G121/$F121)))</f>
        <v>0</v>
      </c>
      <c r="X121" s="420">
        <f>IF( $F121=0,0,((($F121/$E$119)*'PLAN DE ADQUISICIONES'!U$48)*($G121/$F121)))</f>
        <v>0</v>
      </c>
      <c r="Y121" s="420">
        <f>IF( $F121=0,0,((($F121/$E$119)*'PLAN DE ADQUISICIONES'!V$48)*($G121/$F121)))</f>
        <v>0</v>
      </c>
      <c r="Z121" s="420">
        <f>IF( $F121=0,0,((($F121/$E$119)*'PLAN DE ADQUISICIONES'!W$48)*($G121/$F121)))</f>
        <v>0</v>
      </c>
      <c r="AA121" s="420">
        <f>IF( $F121=0,0,((($F121/$E$119)*'PLAN DE ADQUISICIONES'!X$48)*($G121/$F121)))</f>
        <v>0</v>
      </c>
      <c r="AB121" s="420">
        <f>IF( $F121=0,0,((($F121/$E$119)*'PLAN DE ADQUISICIONES'!Y$48)*($G121/$F121)))</f>
        <v>0</v>
      </c>
      <c r="AC121" s="420">
        <f>IF( $F121=0,0,((($F121/$E$119)*'PLAN DE ADQUISICIONES'!Z$48)*($G121/$F121)))</f>
        <v>0</v>
      </c>
      <c r="AD121" s="420">
        <f>IF( $F121=0,0,((($F121/$E$119)*'PLAN DE ADQUISICIONES'!AA$48)*($G121/$F121)))</f>
        <v>0</v>
      </c>
      <c r="AE121" s="420">
        <f>IF( $F121=0,0,((($F121/$E$119)*'PLAN DE ADQUISICIONES'!AB$48)*($G121/$F121)))</f>
        <v>0</v>
      </c>
      <c r="AF121" s="420">
        <f>IF( $F121=0,0,((($F121/$E$119)*'PLAN DE ADQUISICIONES'!AC$48)*($G121/$F121)))</f>
        <v>0</v>
      </c>
      <c r="AG121" s="423">
        <f>U121+V121+W121+X121+Y121+Z121+AA121+AB121+AC121+AD121+AE121+AF121</f>
        <v>0</v>
      </c>
      <c r="AH121" s="424">
        <f>IF( $F121=0,0,((($F121/$E$119)*'PLAN DE ADQUISICIONES'!AD$48)*($G121/$F121)))</f>
        <v>0</v>
      </c>
      <c r="AI121" s="420">
        <f>IF( $F121=0,0,((($F121/$E$119)*'PLAN DE ADQUISICIONES'!AE$48)*($G121/$F121)))</f>
        <v>0</v>
      </c>
      <c r="AJ121" s="420">
        <f>IF( $F121=0,0,((($F121/$E$119)*'PLAN DE ADQUISICIONES'!AF$48)*($G121/$F121)))</f>
        <v>0</v>
      </c>
      <c r="AK121" s="420">
        <f>IF( $F121=0,0,((($F121/$E$119)*'PLAN DE ADQUISICIONES'!AG$48)*($G121/$F121)))</f>
        <v>0</v>
      </c>
      <c r="AL121" s="420">
        <f>IF( $F121=0,0,((($F121/$E$119)*'PLAN DE ADQUISICIONES'!AH$48)*($G121/$F121)))</f>
        <v>0</v>
      </c>
      <c r="AM121" s="420">
        <f>IF( $F121=0,0,((($F121/$E$119)*'PLAN DE ADQUISICIONES'!AI$48)*($G121/$F121)))</f>
        <v>0</v>
      </c>
      <c r="AN121" s="420">
        <f>IF( $F121=0,0,((($F121/$E$119)*'PLAN DE ADQUISICIONES'!AJ$48)*($G121/$F121)))</f>
        <v>0</v>
      </c>
      <c r="AO121" s="420">
        <f>IF( $F121=0,0,((($F121/$E$119)*'PLAN DE ADQUISICIONES'!AK$48)*($G121/$F121)))</f>
        <v>0</v>
      </c>
      <c r="AP121" s="420">
        <f>IF( $F121=0,0,((($F121/$E$119)*'PLAN DE ADQUISICIONES'!AL$48)*($G121/$F121)))</f>
        <v>0</v>
      </c>
      <c r="AQ121" s="420">
        <f>IF( $F121=0,0,((($F121/$E$119)*'PLAN DE ADQUISICIONES'!AM$48)*($G121/$F121)))</f>
        <v>0</v>
      </c>
      <c r="AR121" s="420">
        <f>IF( $F121=0,0,((($F121/$E$119)*'PLAN DE ADQUISICIONES'!AN$48)*($G121/$F121)))</f>
        <v>0</v>
      </c>
      <c r="AS121" s="420">
        <f>IF( $F121=0,0,((($F121/$E$119)*'PLAN DE ADQUISICIONES'!AO$48)*($G121/$F121)))</f>
        <v>0</v>
      </c>
      <c r="AT121" s="423">
        <f>AH121+AI121+AJ121+AK121+AL121+AM121+AN121+AO121+AP121+AQ121+AR121+AS121</f>
        <v>0</v>
      </c>
      <c r="AU121" s="426">
        <f>AS121+AR121+AQ121+AP121+AO121+AN121+AM121+AL121+AK121+AJ121+AI121+AH121+AF121+AE121+AD121+AC121+AB121+AA121+Z121+Y121+X121+W121+V121+U121+S121+R121+Q121+P121+O121+N121+M121+L121+K121+J121+I121+H121</f>
        <v>0</v>
      </c>
      <c r="AV121" s="392">
        <f t="shared" si="24"/>
        <v>0</v>
      </c>
    </row>
    <row r="122" spans="2:48" s="60" customFormat="1" ht="12.75" customHeight="1" x14ac:dyDescent="0.25">
      <c r="B122" s="416" t="str">
        <f>+'FORMATO COSTEO C2'!C92</f>
        <v>2.1.3.3</v>
      </c>
      <c r="C122" s="417" t="str">
        <f>+'FORMATO COSTEO C2'!B92</f>
        <v>Categoría de gasto</v>
      </c>
      <c r="D122" s="513"/>
      <c r="E122" s="429"/>
      <c r="F122" s="420">
        <f>+'FORMATO COSTEO C2'!G92</f>
        <v>0</v>
      </c>
      <c r="G122" s="421">
        <f>+'FORMATO COSTEO C2'!R92</f>
        <v>0</v>
      </c>
      <c r="H122" s="425">
        <f>IF( $F122=0,0,((($F122/$E$119)*'PLAN DE ADQUISICIONES'!F$48)*($G122/$F122)))</f>
        <v>0</v>
      </c>
      <c r="I122" s="420">
        <f>IF( $F122=0,0,((($F122/$E$119)*'PLAN DE ADQUISICIONES'!G$48)*($G122/$F122)))</f>
        <v>0</v>
      </c>
      <c r="J122" s="420">
        <f>IF( $F122=0,0,((($F122/$E$119)*'PLAN DE ADQUISICIONES'!H$48)*($G122/$F122)))</f>
        <v>0</v>
      </c>
      <c r="K122" s="420">
        <f>IF( $F122=0,0,((($F122/$E$119)*'PLAN DE ADQUISICIONES'!I$48)*($G122/$F122)))</f>
        <v>0</v>
      </c>
      <c r="L122" s="420">
        <f>IF( $F122=0,0,((($F122/$E$119)*'PLAN DE ADQUISICIONES'!J$48)*($G122/$F122)))</f>
        <v>0</v>
      </c>
      <c r="M122" s="420">
        <f>IF( $F122=0,0,((($F122/$E$119)*'PLAN DE ADQUISICIONES'!K$48)*($G122/$F122)))</f>
        <v>0</v>
      </c>
      <c r="N122" s="420">
        <f>IF( $F122=0,0,((($F122/$E$119)*'PLAN DE ADQUISICIONES'!L$48)*($G122/$F122)))</f>
        <v>0</v>
      </c>
      <c r="O122" s="420">
        <f>IF( $F122=0,0,((($F122/$E$119)*'PLAN DE ADQUISICIONES'!M$48)*($G122/$F122)))</f>
        <v>0</v>
      </c>
      <c r="P122" s="420">
        <f>IF( $F122=0,0,((($F122/$E$119)*'PLAN DE ADQUISICIONES'!N$48)*($G122/$F122)))</f>
        <v>0</v>
      </c>
      <c r="Q122" s="420">
        <f>IF( $F122=0,0,((($F122/$E$119)*'PLAN DE ADQUISICIONES'!O$48)*($G122/$F122)))</f>
        <v>0</v>
      </c>
      <c r="R122" s="420">
        <f>IF( $F122=0,0,((($F122/$E$119)*'PLAN DE ADQUISICIONES'!P$48)*($G122/$F122)))</f>
        <v>0</v>
      </c>
      <c r="S122" s="420">
        <f>IF( $F122=0,0,((($F122/$E$119)*'PLAN DE ADQUISICIONES'!Q$48)*($G122/$F122)))</f>
        <v>0</v>
      </c>
      <c r="T122" s="423">
        <f>H122+I122+J122+K122+L122+M122+N122+O122+P122+Q122+R122+S122</f>
        <v>0</v>
      </c>
      <c r="U122" s="425">
        <f>IF( $F122=0,0,((($F122/$E$119)*'PLAN DE ADQUISICIONES'!R$48)*($G122/$F122)))</f>
        <v>0</v>
      </c>
      <c r="V122" s="420">
        <f>IF( $F122=0,0,((($F122/$E$119)*'PLAN DE ADQUISICIONES'!S$48)*($G122/$F122)))</f>
        <v>0</v>
      </c>
      <c r="W122" s="420">
        <f>IF( $F122=0,0,((($F122/$E$119)*'PLAN DE ADQUISICIONES'!T$48)*($G122/$F122)))</f>
        <v>0</v>
      </c>
      <c r="X122" s="420">
        <f>IF( $F122=0,0,((($F122/$E$119)*'PLAN DE ADQUISICIONES'!U$48)*($G122/$F122)))</f>
        <v>0</v>
      </c>
      <c r="Y122" s="420">
        <f>IF( $F122=0,0,((($F122/$E$119)*'PLAN DE ADQUISICIONES'!V$48)*($G122/$F122)))</f>
        <v>0</v>
      </c>
      <c r="Z122" s="420">
        <f>IF( $F122=0,0,((($F122/$E$119)*'PLAN DE ADQUISICIONES'!W$48)*($G122/$F122)))</f>
        <v>0</v>
      </c>
      <c r="AA122" s="420">
        <f>IF( $F122=0,0,((($F122/$E$119)*'PLAN DE ADQUISICIONES'!X$48)*($G122/$F122)))</f>
        <v>0</v>
      </c>
      <c r="AB122" s="420">
        <f>IF( $F122=0,0,((($F122/$E$119)*'PLAN DE ADQUISICIONES'!Y$48)*($G122/$F122)))</f>
        <v>0</v>
      </c>
      <c r="AC122" s="420">
        <f>IF( $F122=0,0,((($F122/$E$119)*'PLAN DE ADQUISICIONES'!Z$48)*($G122/$F122)))</f>
        <v>0</v>
      </c>
      <c r="AD122" s="420">
        <f>IF( $F122=0,0,((($F122/$E$119)*'PLAN DE ADQUISICIONES'!AA$48)*($G122/$F122)))</f>
        <v>0</v>
      </c>
      <c r="AE122" s="420">
        <f>IF( $F122=0,0,((($F122/$E$119)*'PLAN DE ADQUISICIONES'!AB$48)*($G122/$F122)))</f>
        <v>0</v>
      </c>
      <c r="AF122" s="420">
        <f>IF( $F122=0,0,((($F122/$E$119)*'PLAN DE ADQUISICIONES'!AC$48)*($G122/$F122)))</f>
        <v>0</v>
      </c>
      <c r="AG122" s="423">
        <f>U122+V122+W122+X122+Y122+Z122+AA122+AB122+AC122+AD122+AE122+AF122</f>
        <v>0</v>
      </c>
      <c r="AH122" s="424">
        <f>IF( $F122=0,0,((($F122/$E$119)*'PLAN DE ADQUISICIONES'!AD$48)*($G122/$F122)))</f>
        <v>0</v>
      </c>
      <c r="AI122" s="420">
        <f>IF( $F122=0,0,((($F122/$E$119)*'PLAN DE ADQUISICIONES'!AE$48)*($G122/$F122)))</f>
        <v>0</v>
      </c>
      <c r="AJ122" s="420">
        <f>IF( $F122=0,0,((($F122/$E$119)*'PLAN DE ADQUISICIONES'!AF$48)*($G122/$F122)))</f>
        <v>0</v>
      </c>
      <c r="AK122" s="420">
        <f>IF( $F122=0,0,((($F122/$E$119)*'PLAN DE ADQUISICIONES'!AG$48)*($G122/$F122)))</f>
        <v>0</v>
      </c>
      <c r="AL122" s="420">
        <f>IF( $F122=0,0,((($F122/$E$119)*'PLAN DE ADQUISICIONES'!AH$48)*($G122/$F122)))</f>
        <v>0</v>
      </c>
      <c r="AM122" s="420">
        <f>IF( $F122=0,0,((($F122/$E$119)*'PLAN DE ADQUISICIONES'!AI$48)*($G122/$F122)))</f>
        <v>0</v>
      </c>
      <c r="AN122" s="420">
        <f>IF( $F122=0,0,((($F122/$E$119)*'PLAN DE ADQUISICIONES'!AJ$48)*($G122/$F122)))</f>
        <v>0</v>
      </c>
      <c r="AO122" s="420">
        <f>IF( $F122=0,0,((($F122/$E$119)*'PLAN DE ADQUISICIONES'!AK$48)*($G122/$F122)))</f>
        <v>0</v>
      </c>
      <c r="AP122" s="420">
        <f>IF( $F122=0,0,((($F122/$E$119)*'PLAN DE ADQUISICIONES'!AL$48)*($G122/$F122)))</f>
        <v>0</v>
      </c>
      <c r="AQ122" s="420">
        <f>IF( $F122=0,0,((($F122/$E$119)*'PLAN DE ADQUISICIONES'!AM$48)*($G122/$F122)))</f>
        <v>0</v>
      </c>
      <c r="AR122" s="420">
        <f>IF( $F122=0,0,((($F122/$E$119)*'PLAN DE ADQUISICIONES'!AN$48)*($G122/$F122)))</f>
        <v>0</v>
      </c>
      <c r="AS122" s="420">
        <f>IF( $F122=0,0,((($F122/$E$119)*'PLAN DE ADQUISICIONES'!AO$48)*($G122/$F122)))</f>
        <v>0</v>
      </c>
      <c r="AT122" s="423">
        <f>AH122+AI122+AJ122+AK122+AL122+AM122+AN122+AO122+AP122+AQ122+AR122+AS122</f>
        <v>0</v>
      </c>
      <c r="AU122" s="426">
        <f>AS122+AR122+AQ122+AP122+AO122+AN122+AM122+AL122+AK122+AJ122+AI122+AH122+AF122+AE122+AD122+AC122+AB122+AA122+Z122+Y122+X122+W122+V122+U122+S122+R122+Q122+P122+O122+N122+M122+L122+K122+J122+I122+H122</f>
        <v>0</v>
      </c>
      <c r="AV122" s="392">
        <f t="shared" si="24"/>
        <v>0</v>
      </c>
    </row>
    <row r="123" spans="2:48" s="60" customFormat="1" ht="12.75" customHeight="1" x14ac:dyDescent="0.25">
      <c r="B123" s="416" t="str">
        <f>+'FORMATO COSTEO C2'!C98</f>
        <v>2.1.3.4</v>
      </c>
      <c r="C123" s="417" t="str">
        <f>+'FORMATO COSTEO C2'!B98</f>
        <v>Categoría de gasto</v>
      </c>
      <c r="D123" s="513"/>
      <c r="E123" s="429"/>
      <c r="F123" s="420">
        <f>+'FORMATO COSTEO C2'!G98</f>
        <v>0</v>
      </c>
      <c r="G123" s="421">
        <f>+'FORMATO COSTEO C2'!R98</f>
        <v>0</v>
      </c>
      <c r="H123" s="425">
        <f>IF( $F123=0,0,((($F123/$E$119)*'PLAN DE ADQUISICIONES'!F$48)*($G123/$F123)))</f>
        <v>0</v>
      </c>
      <c r="I123" s="420">
        <f>IF( $F123=0,0,((($F123/$E$119)*'PLAN DE ADQUISICIONES'!G$48)*($G123/$F123)))</f>
        <v>0</v>
      </c>
      <c r="J123" s="420">
        <f>IF( $F123=0,0,((($F123/$E$119)*'PLAN DE ADQUISICIONES'!H$48)*($G123/$F123)))</f>
        <v>0</v>
      </c>
      <c r="K123" s="420">
        <f>IF( $F123=0,0,((($F123/$E$119)*'PLAN DE ADQUISICIONES'!I$48)*($G123/$F123)))</f>
        <v>0</v>
      </c>
      <c r="L123" s="420">
        <f>IF( $F123=0,0,((($F123/$E$119)*'PLAN DE ADQUISICIONES'!J$48)*($G123/$F123)))</f>
        <v>0</v>
      </c>
      <c r="M123" s="420">
        <f>IF( $F123=0,0,((($F123/$E$119)*'PLAN DE ADQUISICIONES'!K$48)*($G123/$F123)))</f>
        <v>0</v>
      </c>
      <c r="N123" s="420">
        <f>IF( $F123=0,0,((($F123/$E$119)*'PLAN DE ADQUISICIONES'!L$48)*($G123/$F123)))</f>
        <v>0</v>
      </c>
      <c r="O123" s="420">
        <f>IF( $F123=0,0,((($F123/$E$119)*'PLAN DE ADQUISICIONES'!M$48)*($G123/$F123)))</f>
        <v>0</v>
      </c>
      <c r="P123" s="420">
        <f>IF( $F123=0,0,((($F123/$E$119)*'PLAN DE ADQUISICIONES'!N$48)*($G123/$F123)))</f>
        <v>0</v>
      </c>
      <c r="Q123" s="420">
        <f>IF( $F123=0,0,((($F123/$E$119)*'PLAN DE ADQUISICIONES'!O$48)*($G123/$F123)))</f>
        <v>0</v>
      </c>
      <c r="R123" s="420">
        <f>IF( $F123=0,0,((($F123/$E$119)*'PLAN DE ADQUISICIONES'!P$48)*($G123/$F123)))</f>
        <v>0</v>
      </c>
      <c r="S123" s="420">
        <f>IF( $F123=0,0,((($F123/$E$119)*'PLAN DE ADQUISICIONES'!Q$48)*($G123/$F123)))</f>
        <v>0</v>
      </c>
      <c r="T123" s="423">
        <f>H123+I123+J123+K123+L123+M123+N123+O123+P123+Q123+R123+S123</f>
        <v>0</v>
      </c>
      <c r="U123" s="425">
        <f>IF( $F123=0,0,((($F123/$E$119)*'PLAN DE ADQUISICIONES'!R$48)*($G123/$F123)))</f>
        <v>0</v>
      </c>
      <c r="V123" s="420">
        <f>IF( $F123=0,0,((($F123/$E$119)*'PLAN DE ADQUISICIONES'!S$48)*($G123/$F123)))</f>
        <v>0</v>
      </c>
      <c r="W123" s="420">
        <f>IF( $F123=0,0,((($F123/$E$119)*'PLAN DE ADQUISICIONES'!T$48)*($G123/$F123)))</f>
        <v>0</v>
      </c>
      <c r="X123" s="420">
        <f>IF( $F123=0,0,((($F123/$E$119)*'PLAN DE ADQUISICIONES'!U$48)*($G123/$F123)))</f>
        <v>0</v>
      </c>
      <c r="Y123" s="420">
        <f>IF( $F123=0,0,((($F123/$E$119)*'PLAN DE ADQUISICIONES'!V$48)*($G123/$F123)))</f>
        <v>0</v>
      </c>
      <c r="Z123" s="420">
        <f>IF( $F123=0,0,((($F123/$E$119)*'PLAN DE ADQUISICIONES'!W$48)*($G123/$F123)))</f>
        <v>0</v>
      </c>
      <c r="AA123" s="420">
        <f>IF( $F123=0,0,((($F123/$E$119)*'PLAN DE ADQUISICIONES'!X$48)*($G123/$F123)))</f>
        <v>0</v>
      </c>
      <c r="AB123" s="420">
        <f>IF( $F123=0,0,((($F123/$E$119)*'PLAN DE ADQUISICIONES'!Y$48)*($G123/$F123)))</f>
        <v>0</v>
      </c>
      <c r="AC123" s="420">
        <f>IF( $F123=0,0,((($F123/$E$119)*'PLAN DE ADQUISICIONES'!Z$48)*($G123/$F123)))</f>
        <v>0</v>
      </c>
      <c r="AD123" s="420">
        <f>IF( $F123=0,0,((($F123/$E$119)*'PLAN DE ADQUISICIONES'!AA$48)*($G123/$F123)))</f>
        <v>0</v>
      </c>
      <c r="AE123" s="420">
        <f>IF( $F123=0,0,((($F123/$E$119)*'PLAN DE ADQUISICIONES'!AB$48)*($G123/$F123)))</f>
        <v>0</v>
      </c>
      <c r="AF123" s="420">
        <f>IF( $F123=0,0,((($F123/$E$119)*'PLAN DE ADQUISICIONES'!AC$48)*($G123/$F123)))</f>
        <v>0</v>
      </c>
      <c r="AG123" s="423">
        <f>U123+V123+W123+X123+Y123+Z123+AA123+AB123+AC123+AD123+AE123+AF123</f>
        <v>0</v>
      </c>
      <c r="AH123" s="424">
        <f>IF( $F123=0,0,((($F123/$E$119)*'PLAN DE ADQUISICIONES'!AD$48)*($G123/$F123)))</f>
        <v>0</v>
      </c>
      <c r="AI123" s="420">
        <f>IF( $F123=0,0,((($F123/$E$119)*'PLAN DE ADQUISICIONES'!AE$48)*($G123/$F123)))</f>
        <v>0</v>
      </c>
      <c r="AJ123" s="420">
        <f>IF( $F123=0,0,((($F123/$E$119)*'PLAN DE ADQUISICIONES'!AF$48)*($G123/$F123)))</f>
        <v>0</v>
      </c>
      <c r="AK123" s="420">
        <f>IF( $F123=0,0,((($F123/$E$119)*'PLAN DE ADQUISICIONES'!AG$48)*($G123/$F123)))</f>
        <v>0</v>
      </c>
      <c r="AL123" s="420">
        <f>IF( $F123=0,0,((($F123/$E$119)*'PLAN DE ADQUISICIONES'!AH$48)*($G123/$F123)))</f>
        <v>0</v>
      </c>
      <c r="AM123" s="420">
        <f>IF( $F123=0,0,((($F123/$E$119)*'PLAN DE ADQUISICIONES'!AI$48)*($G123/$F123)))</f>
        <v>0</v>
      </c>
      <c r="AN123" s="420">
        <f>IF( $F123=0,0,((($F123/$E$119)*'PLAN DE ADQUISICIONES'!AJ$48)*($G123/$F123)))</f>
        <v>0</v>
      </c>
      <c r="AO123" s="420">
        <f>IF( $F123=0,0,((($F123/$E$119)*'PLAN DE ADQUISICIONES'!AK$48)*($G123/$F123)))</f>
        <v>0</v>
      </c>
      <c r="AP123" s="420">
        <f>IF( $F123=0,0,((($F123/$E$119)*'PLAN DE ADQUISICIONES'!AL$48)*($G123/$F123)))</f>
        <v>0</v>
      </c>
      <c r="AQ123" s="420">
        <f>IF( $F123=0,0,((($F123/$E$119)*'PLAN DE ADQUISICIONES'!AM$48)*($G123/$F123)))</f>
        <v>0</v>
      </c>
      <c r="AR123" s="420">
        <f>IF( $F123=0,0,((($F123/$E$119)*'PLAN DE ADQUISICIONES'!AN$48)*($G123/$F123)))</f>
        <v>0</v>
      </c>
      <c r="AS123" s="420">
        <f>IF( $F123=0,0,((($F123/$E$119)*'PLAN DE ADQUISICIONES'!AO$48)*($G123/$F123)))</f>
        <v>0</v>
      </c>
      <c r="AT123" s="423">
        <f>AH123+AI123+AJ123+AK123+AL123+AM123+AN123+AO123+AP123+AQ123+AR123+AS123</f>
        <v>0</v>
      </c>
      <c r="AU123" s="426">
        <f>AS123+AR123+AQ123+AP123+AO123+AN123+AM123+AL123+AK123+AJ123+AI123+AH123+AF123+AE123+AD123+AC123+AB123+AA123+Z123+Y123+X123+W123+V123+U123+S123+R123+Q123+P123+O123+N123+M123+L123+K123+J123+I123+H123</f>
        <v>0</v>
      </c>
      <c r="AV123" s="392">
        <f t="shared" si="24"/>
        <v>0</v>
      </c>
    </row>
    <row r="124" spans="2:48" s="60" customFormat="1" ht="12.75" customHeight="1" x14ac:dyDescent="0.25">
      <c r="B124" s="416" t="str">
        <f>+'FORMATO COSTEO C2'!C104</f>
        <v>2.1.3.5</v>
      </c>
      <c r="C124" s="417" t="str">
        <f>+'FORMATO COSTEO C2'!B104</f>
        <v>Categoría de gasto</v>
      </c>
      <c r="D124" s="513"/>
      <c r="E124" s="429"/>
      <c r="F124" s="420">
        <f>+'FORMATO COSTEO C2'!G104</f>
        <v>0</v>
      </c>
      <c r="G124" s="421">
        <f>+'FORMATO COSTEO C2'!R104</f>
        <v>0</v>
      </c>
      <c r="H124" s="425">
        <f>IF( $F124=0,0,((($F124/$E$119)*'PLAN DE ADQUISICIONES'!F$48)*($G124/$F124)))</f>
        <v>0</v>
      </c>
      <c r="I124" s="420">
        <f>IF( $F124=0,0,((($F124/$E$119)*'PLAN DE ADQUISICIONES'!G$48)*($G124/$F124)))</f>
        <v>0</v>
      </c>
      <c r="J124" s="420">
        <f>IF( $F124=0,0,((($F124/$E$119)*'PLAN DE ADQUISICIONES'!H$48)*($G124/$F124)))</f>
        <v>0</v>
      </c>
      <c r="K124" s="420">
        <f>IF( $F124=0,0,((($F124/$E$119)*'PLAN DE ADQUISICIONES'!I$48)*($G124/$F124)))</f>
        <v>0</v>
      </c>
      <c r="L124" s="420">
        <f>IF( $F124=0,0,((($F124/$E$119)*'PLAN DE ADQUISICIONES'!J$48)*($G124/$F124)))</f>
        <v>0</v>
      </c>
      <c r="M124" s="420">
        <f>IF( $F124=0,0,((($F124/$E$119)*'PLAN DE ADQUISICIONES'!K$48)*($G124/$F124)))</f>
        <v>0</v>
      </c>
      <c r="N124" s="420">
        <f>IF( $F124=0,0,((($F124/$E$119)*'PLAN DE ADQUISICIONES'!L$48)*($G124/$F124)))</f>
        <v>0</v>
      </c>
      <c r="O124" s="420">
        <f>IF( $F124=0,0,((($F124/$E$119)*'PLAN DE ADQUISICIONES'!M$48)*($G124/$F124)))</f>
        <v>0</v>
      </c>
      <c r="P124" s="420">
        <f>IF( $F124=0,0,((($F124/$E$119)*'PLAN DE ADQUISICIONES'!N$48)*($G124/$F124)))</f>
        <v>0</v>
      </c>
      <c r="Q124" s="420">
        <f>IF( $F124=0,0,((($F124/$E$119)*'PLAN DE ADQUISICIONES'!O$48)*($G124/$F124)))</f>
        <v>0</v>
      </c>
      <c r="R124" s="420">
        <f>IF( $F124=0,0,((($F124/$E$119)*'PLAN DE ADQUISICIONES'!P$48)*($G124/$F124)))</f>
        <v>0</v>
      </c>
      <c r="S124" s="420">
        <f>IF( $F124=0,0,((($F124/$E$119)*'PLAN DE ADQUISICIONES'!Q$48)*($G124/$F124)))</f>
        <v>0</v>
      </c>
      <c r="T124" s="423">
        <f>H124+I124+J124+K124+L124+M124+N124+O124+P124+Q124+R124+S124</f>
        <v>0</v>
      </c>
      <c r="U124" s="425">
        <f>IF( $F124=0,0,((($F124/$E$119)*'PLAN DE ADQUISICIONES'!R$48)*($G124/$F124)))</f>
        <v>0</v>
      </c>
      <c r="V124" s="420">
        <f>IF( $F124=0,0,((($F124/$E$119)*'PLAN DE ADQUISICIONES'!S$48)*($G124/$F124)))</f>
        <v>0</v>
      </c>
      <c r="W124" s="420">
        <f>IF( $F124=0,0,((($F124/$E$119)*'PLAN DE ADQUISICIONES'!T$48)*($G124/$F124)))</f>
        <v>0</v>
      </c>
      <c r="X124" s="420">
        <f>IF( $F124=0,0,((($F124/$E$119)*'PLAN DE ADQUISICIONES'!U$48)*($G124/$F124)))</f>
        <v>0</v>
      </c>
      <c r="Y124" s="420">
        <f>IF( $F124=0,0,((($F124/$E$119)*'PLAN DE ADQUISICIONES'!V$48)*($G124/$F124)))</f>
        <v>0</v>
      </c>
      <c r="Z124" s="420">
        <f>IF( $F124=0,0,((($F124/$E$119)*'PLAN DE ADQUISICIONES'!W$48)*($G124/$F124)))</f>
        <v>0</v>
      </c>
      <c r="AA124" s="420">
        <f>IF( $F124=0,0,((($F124/$E$119)*'PLAN DE ADQUISICIONES'!X$48)*($G124/$F124)))</f>
        <v>0</v>
      </c>
      <c r="AB124" s="420">
        <f>IF( $F124=0,0,((($F124/$E$119)*'PLAN DE ADQUISICIONES'!Y$48)*($G124/$F124)))</f>
        <v>0</v>
      </c>
      <c r="AC124" s="420">
        <f>IF( $F124=0,0,((($F124/$E$119)*'PLAN DE ADQUISICIONES'!Z$48)*($G124/$F124)))</f>
        <v>0</v>
      </c>
      <c r="AD124" s="420">
        <f>IF( $F124=0,0,((($F124/$E$119)*'PLAN DE ADQUISICIONES'!AA$48)*($G124/$F124)))</f>
        <v>0</v>
      </c>
      <c r="AE124" s="420">
        <f>IF( $F124=0,0,((($F124/$E$119)*'PLAN DE ADQUISICIONES'!AB$48)*($G124/$F124)))</f>
        <v>0</v>
      </c>
      <c r="AF124" s="420">
        <f>IF( $F124=0,0,((($F124/$E$119)*'PLAN DE ADQUISICIONES'!AC$48)*($G124/$F124)))</f>
        <v>0</v>
      </c>
      <c r="AG124" s="423">
        <f>U124+V124+W124+X124+Y124+Z124+AA124+AB124+AC124+AD124+AE124+AF124</f>
        <v>0</v>
      </c>
      <c r="AH124" s="424">
        <f>IF( $F124=0,0,((($F124/$E$119)*'PLAN DE ADQUISICIONES'!AD$48)*($G124/$F124)))</f>
        <v>0</v>
      </c>
      <c r="AI124" s="420">
        <f>IF( $F124=0,0,((($F124/$E$119)*'PLAN DE ADQUISICIONES'!AE$48)*($G124/$F124)))</f>
        <v>0</v>
      </c>
      <c r="AJ124" s="420">
        <f>IF( $F124=0,0,((($F124/$E$119)*'PLAN DE ADQUISICIONES'!AF$48)*($G124/$F124)))</f>
        <v>0</v>
      </c>
      <c r="AK124" s="420">
        <f>IF( $F124=0,0,((($F124/$E$119)*'PLAN DE ADQUISICIONES'!AG$48)*($G124/$F124)))</f>
        <v>0</v>
      </c>
      <c r="AL124" s="420">
        <f>IF( $F124=0,0,((($F124/$E$119)*'PLAN DE ADQUISICIONES'!AH$48)*($G124/$F124)))</f>
        <v>0</v>
      </c>
      <c r="AM124" s="420">
        <f>IF( $F124=0,0,((($F124/$E$119)*'PLAN DE ADQUISICIONES'!AI$48)*($G124/$F124)))</f>
        <v>0</v>
      </c>
      <c r="AN124" s="420">
        <f>IF( $F124=0,0,((($F124/$E$119)*'PLAN DE ADQUISICIONES'!AJ$48)*($G124/$F124)))</f>
        <v>0</v>
      </c>
      <c r="AO124" s="420">
        <f>IF( $F124=0,0,((($F124/$E$119)*'PLAN DE ADQUISICIONES'!AK$48)*($G124/$F124)))</f>
        <v>0</v>
      </c>
      <c r="AP124" s="420">
        <f>IF( $F124=0,0,((($F124/$E$119)*'PLAN DE ADQUISICIONES'!AL$48)*($G124/$F124)))</f>
        <v>0</v>
      </c>
      <c r="AQ124" s="420">
        <f>IF( $F124=0,0,((($F124/$E$119)*'PLAN DE ADQUISICIONES'!AM$48)*($G124/$F124)))</f>
        <v>0</v>
      </c>
      <c r="AR124" s="420">
        <f>IF( $F124=0,0,((($F124/$E$119)*'PLAN DE ADQUISICIONES'!AN$48)*($G124/$F124)))</f>
        <v>0</v>
      </c>
      <c r="AS124" s="420">
        <f>IF( $F124=0,0,((($F124/$E$119)*'PLAN DE ADQUISICIONES'!AO$48)*($G124/$F124)))</f>
        <v>0</v>
      </c>
      <c r="AT124" s="423">
        <f>AH124+AI124+AJ124+AK124+AL124+AM124+AN124+AO124+AP124+AQ124+AR124+AS124</f>
        <v>0</v>
      </c>
      <c r="AU124" s="426">
        <f>AS124+AR124+AQ124+AP124+AO124+AN124+AM124+AL124+AK124+AJ124+AI124+AH124+AF124+AE124+AD124+AC124+AB124+AA124+Z124+Y124+X124+W124+V124+U124+S124+R124+Q124+P124+O124+N124+M124+L124+K124+J124+I124+H124</f>
        <v>0</v>
      </c>
      <c r="AV124" s="392">
        <f t="shared" si="24"/>
        <v>0</v>
      </c>
    </row>
    <row r="125" spans="2:48" s="60" customFormat="1" ht="12.75" customHeight="1" x14ac:dyDescent="0.25">
      <c r="B125" s="406" t="str">
        <f>+'FORMATO COSTEO C2'!C110</f>
        <v>2.1.4</v>
      </c>
      <c r="C125" s="430">
        <f>+'FORMATO COSTEO C2'!B110</f>
        <v>0</v>
      </c>
      <c r="D125" s="434" t="str">
        <f>+'FORMATO COSTEO C2'!D110</f>
        <v>Unidad medida</v>
      </c>
      <c r="E125" s="409">
        <f>+'FORMATO COSTEO C2'!E110</f>
        <v>0</v>
      </c>
      <c r="F125" s="410">
        <f>SUM(F126:F130)</f>
        <v>0</v>
      </c>
      <c r="G125" s="411">
        <f t="shared" ref="G125:AS125" si="35">SUM(G126:G130)</f>
        <v>0</v>
      </c>
      <c r="H125" s="412">
        <f t="shared" si="35"/>
        <v>0</v>
      </c>
      <c r="I125" s="410">
        <f t="shared" si="35"/>
        <v>0</v>
      </c>
      <c r="J125" s="410">
        <f t="shared" si="35"/>
        <v>0</v>
      </c>
      <c r="K125" s="410">
        <f t="shared" si="35"/>
        <v>0</v>
      </c>
      <c r="L125" s="410">
        <f t="shared" si="35"/>
        <v>0</v>
      </c>
      <c r="M125" s="410">
        <f t="shared" si="35"/>
        <v>0</v>
      </c>
      <c r="N125" s="410">
        <f t="shared" si="35"/>
        <v>0</v>
      </c>
      <c r="O125" s="410">
        <f t="shared" si="35"/>
        <v>0</v>
      </c>
      <c r="P125" s="410">
        <f t="shared" si="35"/>
        <v>0</v>
      </c>
      <c r="Q125" s="410">
        <f t="shared" si="35"/>
        <v>0</v>
      </c>
      <c r="R125" s="410">
        <f t="shared" si="35"/>
        <v>0</v>
      </c>
      <c r="S125" s="410">
        <f t="shared" si="35"/>
        <v>0</v>
      </c>
      <c r="T125" s="413">
        <f>SUM(T126:T130)</f>
        <v>0</v>
      </c>
      <c r="U125" s="412">
        <f t="shared" si="35"/>
        <v>0</v>
      </c>
      <c r="V125" s="410">
        <f t="shared" si="35"/>
        <v>0</v>
      </c>
      <c r="W125" s="410">
        <f t="shared" si="35"/>
        <v>0</v>
      </c>
      <c r="X125" s="410">
        <f t="shared" si="35"/>
        <v>0</v>
      </c>
      <c r="Y125" s="410">
        <f t="shared" si="35"/>
        <v>0</v>
      </c>
      <c r="Z125" s="410">
        <f t="shared" si="35"/>
        <v>0</v>
      </c>
      <c r="AA125" s="410">
        <f t="shared" si="35"/>
        <v>0</v>
      </c>
      <c r="AB125" s="410">
        <f t="shared" si="35"/>
        <v>0</v>
      </c>
      <c r="AC125" s="410">
        <f t="shared" si="35"/>
        <v>0</v>
      </c>
      <c r="AD125" s="410">
        <f t="shared" si="35"/>
        <v>0</v>
      </c>
      <c r="AE125" s="410">
        <f t="shared" si="35"/>
        <v>0</v>
      </c>
      <c r="AF125" s="410">
        <f t="shared" si="35"/>
        <v>0</v>
      </c>
      <c r="AG125" s="413">
        <f t="shared" si="35"/>
        <v>0</v>
      </c>
      <c r="AH125" s="414">
        <f t="shared" si="35"/>
        <v>0</v>
      </c>
      <c r="AI125" s="410">
        <f t="shared" si="35"/>
        <v>0</v>
      </c>
      <c r="AJ125" s="410">
        <f t="shared" si="35"/>
        <v>0</v>
      </c>
      <c r="AK125" s="410">
        <f t="shared" si="35"/>
        <v>0</v>
      </c>
      <c r="AL125" s="410">
        <f t="shared" si="35"/>
        <v>0</v>
      </c>
      <c r="AM125" s="410">
        <f t="shared" si="35"/>
        <v>0</v>
      </c>
      <c r="AN125" s="410">
        <f t="shared" si="35"/>
        <v>0</v>
      </c>
      <c r="AO125" s="410">
        <f t="shared" si="35"/>
        <v>0</v>
      </c>
      <c r="AP125" s="410">
        <f t="shared" si="35"/>
        <v>0</v>
      </c>
      <c r="AQ125" s="410">
        <f t="shared" si="35"/>
        <v>0</v>
      </c>
      <c r="AR125" s="410">
        <f t="shared" si="35"/>
        <v>0</v>
      </c>
      <c r="AS125" s="410">
        <f t="shared" si="35"/>
        <v>0</v>
      </c>
      <c r="AT125" s="413">
        <f>SUM(AT126:AT130)</f>
        <v>0</v>
      </c>
      <c r="AU125" s="415">
        <f>SUM(AU126:AU130)</f>
        <v>0</v>
      </c>
      <c r="AV125" s="392">
        <f t="shared" si="24"/>
        <v>0</v>
      </c>
    </row>
    <row r="126" spans="2:48" s="60" customFormat="1" ht="12.75" customHeight="1" x14ac:dyDescent="0.25">
      <c r="B126" s="416" t="str">
        <f>+'FORMATO COSTEO C2'!C112</f>
        <v>2.1.4.1</v>
      </c>
      <c r="C126" s="417" t="str">
        <f>+'FORMATO COSTEO C2'!B112</f>
        <v>Categoría de gasto</v>
      </c>
      <c r="D126" s="513"/>
      <c r="E126" s="429"/>
      <c r="F126" s="420">
        <f>+'FORMATO COSTEO C2'!G112</f>
        <v>0</v>
      </c>
      <c r="G126" s="421">
        <f>+'FORMATO COSTEO C2'!R112</f>
        <v>0</v>
      </c>
      <c r="H126" s="422">
        <f>IF( $F126=0,0,((($F126/$E$125)*'PLAN DE ADQUISICIONES'!F$49)*($G126/$F126)))</f>
        <v>0</v>
      </c>
      <c r="I126" s="420">
        <f>IF( $F126=0,0,((($F126/$E$125)*'PLAN DE ADQUISICIONES'!G$49)*($G126/$F126)))</f>
        <v>0</v>
      </c>
      <c r="J126" s="420">
        <f>IF( $F126=0,0,((($F126/$E$125)*'PLAN DE ADQUISICIONES'!H$49)*($G126/$F126)))</f>
        <v>0</v>
      </c>
      <c r="K126" s="420">
        <f>IF( $F126=0,0,((($F126/$E$125)*'PLAN DE ADQUISICIONES'!I$49)*($G126/$F126)))</f>
        <v>0</v>
      </c>
      <c r="L126" s="420">
        <f>IF( $F126=0,0,((($F126/$E$125)*'PLAN DE ADQUISICIONES'!J$49)*($G126/$F126)))</f>
        <v>0</v>
      </c>
      <c r="M126" s="420">
        <f>IF( $F126=0,0,((($F126/$E$125)*'PLAN DE ADQUISICIONES'!K$49)*($G126/$F126)))</f>
        <v>0</v>
      </c>
      <c r="N126" s="420">
        <f>IF( $F126=0,0,((($F126/$E$125)*'PLAN DE ADQUISICIONES'!L$49)*($G126/$F126)))</f>
        <v>0</v>
      </c>
      <c r="O126" s="420">
        <f>IF( $F126=0,0,((($F126/$E$125)*'PLAN DE ADQUISICIONES'!M$49)*($G126/$F126)))</f>
        <v>0</v>
      </c>
      <c r="P126" s="420">
        <f>IF( $F126=0,0,((($F126/$E$125)*'PLAN DE ADQUISICIONES'!N$49)*($G126/$F126)))</f>
        <v>0</v>
      </c>
      <c r="Q126" s="420">
        <f>IF( $F126=0,0,((($F126/$E$125)*'PLAN DE ADQUISICIONES'!O$49)*($G126/$F126)))</f>
        <v>0</v>
      </c>
      <c r="R126" s="420">
        <f>IF( $F126=0,0,((($F126/$E$125)*'PLAN DE ADQUISICIONES'!P$49)*($G126/$F126)))</f>
        <v>0</v>
      </c>
      <c r="S126" s="420">
        <f>IF( $F126=0,0,((($F126/$E$125)*'PLAN DE ADQUISICIONES'!Q$49)*($G126/$F126)))</f>
        <v>0</v>
      </c>
      <c r="T126" s="423">
        <f>H126+I126+J126+K126+L126+M126+N126+O126+P126+Q126+R126+S126</f>
        <v>0</v>
      </c>
      <c r="U126" s="425">
        <f>IF( $F126=0,0,((($F126/$E$125)*'PLAN DE ADQUISICIONES'!R$49)*($G126/$F126)))</f>
        <v>0</v>
      </c>
      <c r="V126" s="420">
        <f>IF( $F126=0,0,((($F126/$E$125)*'PLAN DE ADQUISICIONES'!S$49)*($G126/$F126)))</f>
        <v>0</v>
      </c>
      <c r="W126" s="420">
        <f>IF( $F126=0,0,((($F126/$E$125)*'PLAN DE ADQUISICIONES'!T$49)*($G126/$F126)))</f>
        <v>0</v>
      </c>
      <c r="X126" s="420">
        <f>IF( $F126=0,0,((($F126/$E$125)*'PLAN DE ADQUISICIONES'!U$49)*($G126/$F126)))</f>
        <v>0</v>
      </c>
      <c r="Y126" s="420">
        <f>IF( $F126=0,0,((($F126/$E$125)*'PLAN DE ADQUISICIONES'!V$49)*($G126/$F126)))</f>
        <v>0</v>
      </c>
      <c r="Z126" s="420">
        <f>IF( $F126=0,0,((($F126/$E$125)*'PLAN DE ADQUISICIONES'!W$49)*($G126/$F126)))</f>
        <v>0</v>
      </c>
      <c r="AA126" s="420">
        <f>IF( $F126=0,0,((($F126/$E$125)*'PLAN DE ADQUISICIONES'!X$49)*($G126/$F126)))</f>
        <v>0</v>
      </c>
      <c r="AB126" s="420">
        <f>IF( $F126=0,0,((($F126/$E$125)*'PLAN DE ADQUISICIONES'!Y$49)*($G126/$F126)))</f>
        <v>0</v>
      </c>
      <c r="AC126" s="420">
        <f>IF( $F126=0,0,((($F126/$E$125)*'PLAN DE ADQUISICIONES'!Z$49)*($G126/$F126)))</f>
        <v>0</v>
      </c>
      <c r="AD126" s="420">
        <f>IF( $F126=0,0,((($F126/$E$125)*'PLAN DE ADQUISICIONES'!AA$49)*($G126/$F126)))</f>
        <v>0</v>
      </c>
      <c r="AE126" s="420">
        <f>IF( $F126=0,0,((($F126/$E$125)*'PLAN DE ADQUISICIONES'!AB$49)*($G126/$F126)))</f>
        <v>0</v>
      </c>
      <c r="AF126" s="420">
        <f>IF( $F126=0,0,((($F126/$E$125)*'PLAN DE ADQUISICIONES'!AC$49)*($G126/$F126)))</f>
        <v>0</v>
      </c>
      <c r="AG126" s="423">
        <f>U126+V126+W126+X126+Y126+Z126+AA126+AB126+AC126+AD126+AE126+AF126</f>
        <v>0</v>
      </c>
      <c r="AH126" s="424">
        <f>IF( $F126=0,0,((($F126/$E$125)*'PLAN DE ADQUISICIONES'!AD$49)*($G126/$F126)))</f>
        <v>0</v>
      </c>
      <c r="AI126" s="420">
        <f>IF( $F126=0,0,((($F126/$E$125)*'PLAN DE ADQUISICIONES'!AE$49)*($G126/$F126)))</f>
        <v>0</v>
      </c>
      <c r="AJ126" s="420">
        <f>IF( $F126=0,0,((($F126/$E$125)*'PLAN DE ADQUISICIONES'!AF$49)*($G126/$F126)))</f>
        <v>0</v>
      </c>
      <c r="AK126" s="420">
        <f>IF( $F126=0,0,((($F126/$E$125)*'PLAN DE ADQUISICIONES'!AG$49)*($G126/$F126)))</f>
        <v>0</v>
      </c>
      <c r="AL126" s="420">
        <f>IF( $F126=0,0,((($F126/$E$125)*'PLAN DE ADQUISICIONES'!AH$49)*($G126/$F126)))</f>
        <v>0</v>
      </c>
      <c r="AM126" s="420">
        <f>IF( $F126=0,0,((($F126/$E$125)*'PLAN DE ADQUISICIONES'!AI$49)*($G126/$F126)))</f>
        <v>0</v>
      </c>
      <c r="AN126" s="420">
        <f>IF( $F126=0,0,((($F126/$E$125)*'PLAN DE ADQUISICIONES'!AJ$49)*($G126/$F126)))</f>
        <v>0</v>
      </c>
      <c r="AO126" s="420">
        <f>IF( $F126=0,0,((($F126/$E$125)*'PLAN DE ADQUISICIONES'!AK$49)*($G126/$F126)))</f>
        <v>0</v>
      </c>
      <c r="AP126" s="420">
        <f>IF( $F126=0,0,((($F126/$E$125)*'PLAN DE ADQUISICIONES'!AL$49)*($G126/$F126)))</f>
        <v>0</v>
      </c>
      <c r="AQ126" s="420">
        <f>IF( $F126=0,0,((($F126/$E$125)*'PLAN DE ADQUISICIONES'!AM$49)*($G126/$F126)))</f>
        <v>0</v>
      </c>
      <c r="AR126" s="420">
        <f>IF( $F126=0,0,((($F126/$E$125)*'PLAN DE ADQUISICIONES'!AN$49)*($G126/$F126)))</f>
        <v>0</v>
      </c>
      <c r="AS126" s="420">
        <f>IF( $F126=0,0,((($F126/$E$125)*'PLAN DE ADQUISICIONES'!AO$49)*($G126/$F126)))</f>
        <v>0</v>
      </c>
      <c r="AT126" s="423">
        <f>AH126+AI126+AJ126+AK126+AL126+AM126+AN126+AO126+AP126+AQ126+AR126+AS126</f>
        <v>0</v>
      </c>
      <c r="AU126" s="426">
        <f>AS126+AR126+AQ126+AP126+AO126+AN126+AM126+AL126+AK126+AJ126+AI126+AH126+AF126+AE126+AD126+AC126+AB126+AA126+Z126+Y126+X126+W126+V126+U126+S126+R126+Q126+P126+O126+N126+M126+L126+K126+J126+I126+H126</f>
        <v>0</v>
      </c>
      <c r="AV126" s="392">
        <f t="shared" si="24"/>
        <v>0</v>
      </c>
    </row>
    <row r="127" spans="2:48" s="60" customFormat="1" ht="12.75" customHeight="1" x14ac:dyDescent="0.25">
      <c r="B127" s="416" t="str">
        <f>+'FORMATO COSTEO C2'!C118</f>
        <v>2.1.4.2</v>
      </c>
      <c r="C127" s="417" t="str">
        <f>+'FORMATO COSTEO C2'!B118</f>
        <v>Categoría de gasto</v>
      </c>
      <c r="D127" s="513"/>
      <c r="E127" s="429"/>
      <c r="F127" s="420">
        <f>+'FORMATO COSTEO C2'!G118</f>
        <v>0</v>
      </c>
      <c r="G127" s="421">
        <f>+'FORMATO COSTEO C2'!R118</f>
        <v>0</v>
      </c>
      <c r="H127" s="425">
        <f>IF( $F127=0,0,((($F127/$E$125)*'PLAN DE ADQUISICIONES'!F$49)*($G127/$F127)))</f>
        <v>0</v>
      </c>
      <c r="I127" s="420">
        <f>IF( $F127=0,0,((($F127/$E$125)*'PLAN DE ADQUISICIONES'!G$49)*($G127/$F127)))</f>
        <v>0</v>
      </c>
      <c r="J127" s="420">
        <f>IF( $F127=0,0,((($F127/$E$125)*'PLAN DE ADQUISICIONES'!H$49)*($G127/$F127)))</f>
        <v>0</v>
      </c>
      <c r="K127" s="420">
        <f>IF( $F127=0,0,((($F127/$E$125)*'PLAN DE ADQUISICIONES'!I$49)*($G127/$F127)))</f>
        <v>0</v>
      </c>
      <c r="L127" s="420">
        <f>IF( $F127=0,0,((($F127/$E$125)*'PLAN DE ADQUISICIONES'!J$49)*($G127/$F127)))</f>
        <v>0</v>
      </c>
      <c r="M127" s="420">
        <f>IF( $F127=0,0,((($F127/$E$125)*'PLAN DE ADQUISICIONES'!K$49)*($G127/$F127)))</f>
        <v>0</v>
      </c>
      <c r="N127" s="420">
        <f>IF( $F127=0,0,((($F127/$E$125)*'PLAN DE ADQUISICIONES'!L$49)*($G127/$F127)))</f>
        <v>0</v>
      </c>
      <c r="O127" s="420">
        <f>IF( $F127=0,0,((($F127/$E$125)*'PLAN DE ADQUISICIONES'!M$49)*($G127/$F127)))</f>
        <v>0</v>
      </c>
      <c r="P127" s="420">
        <f>IF( $F127=0,0,((($F127/$E$125)*'PLAN DE ADQUISICIONES'!N$49)*($G127/$F127)))</f>
        <v>0</v>
      </c>
      <c r="Q127" s="420">
        <f>IF( $F127=0,0,((($F127/$E$125)*'PLAN DE ADQUISICIONES'!O$49)*($G127/$F127)))</f>
        <v>0</v>
      </c>
      <c r="R127" s="420">
        <f>IF( $F127=0,0,((($F127/$E$125)*'PLAN DE ADQUISICIONES'!P$49)*($G127/$F127)))</f>
        <v>0</v>
      </c>
      <c r="S127" s="420">
        <f>IF( $F127=0,0,((($F127/$E$125)*'PLAN DE ADQUISICIONES'!Q$49)*($G127/$F127)))</f>
        <v>0</v>
      </c>
      <c r="T127" s="423">
        <f>H127+I127+J127+K127+L127+M127+N127+O127+P127+Q127+R127+S127</f>
        <v>0</v>
      </c>
      <c r="U127" s="425">
        <f>IF( $F127=0,0,((($F127/$E$125)*'PLAN DE ADQUISICIONES'!R$49)*($G127/$F127)))</f>
        <v>0</v>
      </c>
      <c r="V127" s="420">
        <f>IF( $F127=0,0,((($F127/$E$125)*'PLAN DE ADQUISICIONES'!S$49)*($G127/$F127)))</f>
        <v>0</v>
      </c>
      <c r="W127" s="420">
        <f>IF( $F127=0,0,((($F127/$E$125)*'PLAN DE ADQUISICIONES'!T$49)*($G127/$F127)))</f>
        <v>0</v>
      </c>
      <c r="X127" s="420">
        <f>IF( $F127=0,0,((($F127/$E$125)*'PLAN DE ADQUISICIONES'!U$49)*($G127/$F127)))</f>
        <v>0</v>
      </c>
      <c r="Y127" s="420">
        <f>IF( $F127=0,0,((($F127/$E$125)*'PLAN DE ADQUISICIONES'!V$49)*($G127/$F127)))</f>
        <v>0</v>
      </c>
      <c r="Z127" s="420">
        <f>IF( $F127=0,0,((($F127/$E$125)*'PLAN DE ADQUISICIONES'!W$49)*($G127/$F127)))</f>
        <v>0</v>
      </c>
      <c r="AA127" s="420">
        <f>IF( $F127=0,0,((($F127/$E$125)*'PLAN DE ADQUISICIONES'!X$49)*($G127/$F127)))</f>
        <v>0</v>
      </c>
      <c r="AB127" s="420">
        <f>IF( $F127=0,0,((($F127/$E$125)*'PLAN DE ADQUISICIONES'!Y$49)*($G127/$F127)))</f>
        <v>0</v>
      </c>
      <c r="AC127" s="420">
        <f>IF( $F127=0,0,((($F127/$E$125)*'PLAN DE ADQUISICIONES'!Z$49)*($G127/$F127)))</f>
        <v>0</v>
      </c>
      <c r="AD127" s="420">
        <f>IF( $F127=0,0,((($F127/$E$125)*'PLAN DE ADQUISICIONES'!AA$49)*($G127/$F127)))</f>
        <v>0</v>
      </c>
      <c r="AE127" s="420">
        <f>IF( $F127=0,0,((($F127/$E$125)*'PLAN DE ADQUISICIONES'!AB$49)*($G127/$F127)))</f>
        <v>0</v>
      </c>
      <c r="AF127" s="420">
        <f>IF( $F127=0,0,((($F127/$E$125)*'PLAN DE ADQUISICIONES'!AC$49)*($G127/$F127)))</f>
        <v>0</v>
      </c>
      <c r="AG127" s="423">
        <f>U127+V127+W127+X127+Y127+Z127+AA127+AB127+AC127+AD127+AE127+AF127</f>
        <v>0</v>
      </c>
      <c r="AH127" s="424">
        <f>IF( $F127=0,0,((($F127/$E$125)*'PLAN DE ADQUISICIONES'!AD$49)*($G127/$F127)))</f>
        <v>0</v>
      </c>
      <c r="AI127" s="420">
        <f>IF( $F127=0,0,((($F127/$E$125)*'PLAN DE ADQUISICIONES'!AE$49)*($G127/$F127)))</f>
        <v>0</v>
      </c>
      <c r="AJ127" s="420">
        <f>IF( $F127=0,0,((($F127/$E$125)*'PLAN DE ADQUISICIONES'!AF$49)*($G127/$F127)))</f>
        <v>0</v>
      </c>
      <c r="AK127" s="420">
        <f>IF( $F127=0,0,((($F127/$E$125)*'PLAN DE ADQUISICIONES'!AG$49)*($G127/$F127)))</f>
        <v>0</v>
      </c>
      <c r="AL127" s="420">
        <f>IF( $F127=0,0,((($F127/$E$125)*'PLAN DE ADQUISICIONES'!AH$49)*($G127/$F127)))</f>
        <v>0</v>
      </c>
      <c r="AM127" s="420">
        <f>IF( $F127=0,0,((($F127/$E$125)*'PLAN DE ADQUISICIONES'!AI$49)*($G127/$F127)))</f>
        <v>0</v>
      </c>
      <c r="AN127" s="420">
        <f>IF( $F127=0,0,((($F127/$E$125)*'PLAN DE ADQUISICIONES'!AJ$49)*($G127/$F127)))</f>
        <v>0</v>
      </c>
      <c r="AO127" s="420">
        <f>IF( $F127=0,0,((($F127/$E$125)*'PLAN DE ADQUISICIONES'!AK$49)*($G127/$F127)))</f>
        <v>0</v>
      </c>
      <c r="AP127" s="420">
        <f>IF( $F127=0,0,((($F127/$E$125)*'PLAN DE ADQUISICIONES'!AL$49)*($G127/$F127)))</f>
        <v>0</v>
      </c>
      <c r="AQ127" s="420">
        <f>IF( $F127=0,0,((($F127/$E$125)*'PLAN DE ADQUISICIONES'!AM$49)*($G127/$F127)))</f>
        <v>0</v>
      </c>
      <c r="AR127" s="420">
        <f>IF( $F127=0,0,((($F127/$E$125)*'PLAN DE ADQUISICIONES'!AN$49)*($G127/$F127)))</f>
        <v>0</v>
      </c>
      <c r="AS127" s="420">
        <f>IF( $F127=0,0,((($F127/$E$125)*'PLAN DE ADQUISICIONES'!AO$49)*($G127/$F127)))</f>
        <v>0</v>
      </c>
      <c r="AT127" s="423">
        <f>AH127+AI127+AJ127+AK127+AL127+AM127+AN127+AO127+AP127+AQ127+AR127+AS127</f>
        <v>0</v>
      </c>
      <c r="AU127" s="426">
        <f>AS127+AR127+AQ127+AP127+AO127+AN127+AM127+AL127+AK127+AJ127+AI127+AH127+AF127+AE127+AD127+AC127+AB127+AA127+Z127+Y127+X127+W127+V127+U127+S127+R127+Q127+P127+O127+N127+M127+L127+K127+J127+I127+H127</f>
        <v>0</v>
      </c>
      <c r="AV127" s="392">
        <f t="shared" si="24"/>
        <v>0</v>
      </c>
    </row>
    <row r="128" spans="2:48" s="60" customFormat="1" ht="12.75" customHeight="1" x14ac:dyDescent="0.25">
      <c r="B128" s="416" t="str">
        <f>+'FORMATO COSTEO C2'!C124</f>
        <v>2.1.4.3</v>
      </c>
      <c r="C128" s="417" t="str">
        <f>+'FORMATO COSTEO C2'!B124</f>
        <v>Categoría de gasto</v>
      </c>
      <c r="D128" s="513"/>
      <c r="E128" s="429"/>
      <c r="F128" s="420">
        <f>+'FORMATO COSTEO C2'!G124</f>
        <v>0</v>
      </c>
      <c r="G128" s="421">
        <f>+'FORMATO COSTEO C2'!R124</f>
        <v>0</v>
      </c>
      <c r="H128" s="425">
        <f>IF( $F128=0,0,((($F128/$E$125)*'PLAN DE ADQUISICIONES'!F$49)*($G128/$F128)))</f>
        <v>0</v>
      </c>
      <c r="I128" s="420">
        <f>IF( $F128=0,0,((($F128/$E$125)*'PLAN DE ADQUISICIONES'!G$49)*($G128/$F128)))</f>
        <v>0</v>
      </c>
      <c r="J128" s="420">
        <f>IF( $F128=0,0,((($F128/$E$125)*'PLAN DE ADQUISICIONES'!H$49)*($G128/$F128)))</f>
        <v>0</v>
      </c>
      <c r="K128" s="420">
        <f>IF( $F128=0,0,((($F128/$E$125)*'PLAN DE ADQUISICIONES'!I$49)*($G128/$F128)))</f>
        <v>0</v>
      </c>
      <c r="L128" s="420">
        <f>IF( $F128=0,0,((($F128/$E$125)*'PLAN DE ADQUISICIONES'!J$49)*($G128/$F128)))</f>
        <v>0</v>
      </c>
      <c r="M128" s="420">
        <f>IF( $F128=0,0,((($F128/$E$125)*'PLAN DE ADQUISICIONES'!K$49)*($G128/$F128)))</f>
        <v>0</v>
      </c>
      <c r="N128" s="420">
        <f>IF( $F128=0,0,((($F128/$E$125)*'PLAN DE ADQUISICIONES'!L$49)*($G128/$F128)))</f>
        <v>0</v>
      </c>
      <c r="O128" s="420">
        <f>IF( $F128=0,0,((($F128/$E$125)*'PLAN DE ADQUISICIONES'!M$49)*($G128/$F128)))</f>
        <v>0</v>
      </c>
      <c r="P128" s="420">
        <f>IF( $F128=0,0,((($F128/$E$125)*'PLAN DE ADQUISICIONES'!N$49)*($G128/$F128)))</f>
        <v>0</v>
      </c>
      <c r="Q128" s="420">
        <f>IF( $F128=0,0,((($F128/$E$125)*'PLAN DE ADQUISICIONES'!O$49)*($G128/$F128)))</f>
        <v>0</v>
      </c>
      <c r="R128" s="420">
        <f>IF( $F128=0,0,((($F128/$E$125)*'PLAN DE ADQUISICIONES'!P$49)*($G128/$F128)))</f>
        <v>0</v>
      </c>
      <c r="S128" s="420">
        <f>IF( $F128=0,0,((($F128/$E$125)*'PLAN DE ADQUISICIONES'!Q$49)*($G128/$F128)))</f>
        <v>0</v>
      </c>
      <c r="T128" s="423">
        <f>H128+I128+J128+K128+L128+M128+N128+O128+P128+Q128+R128+S128</f>
        <v>0</v>
      </c>
      <c r="U128" s="425">
        <f>IF( $F128=0,0,((($F128/$E$125)*'PLAN DE ADQUISICIONES'!R$49)*($G128/$F128)))</f>
        <v>0</v>
      </c>
      <c r="V128" s="420">
        <f>IF( $F128=0,0,((($F128/$E$125)*'PLAN DE ADQUISICIONES'!S$49)*($G128/$F128)))</f>
        <v>0</v>
      </c>
      <c r="W128" s="420">
        <f>IF( $F128=0,0,((($F128/$E$125)*'PLAN DE ADQUISICIONES'!T$49)*($G128/$F128)))</f>
        <v>0</v>
      </c>
      <c r="X128" s="420">
        <f>IF( $F128=0,0,((($F128/$E$125)*'PLAN DE ADQUISICIONES'!U$49)*($G128/$F128)))</f>
        <v>0</v>
      </c>
      <c r="Y128" s="420">
        <f>IF( $F128=0,0,((($F128/$E$125)*'PLAN DE ADQUISICIONES'!V$49)*($G128/$F128)))</f>
        <v>0</v>
      </c>
      <c r="Z128" s="420">
        <f>IF( $F128=0,0,((($F128/$E$125)*'PLAN DE ADQUISICIONES'!W$49)*($G128/$F128)))</f>
        <v>0</v>
      </c>
      <c r="AA128" s="420">
        <f>IF( $F128=0,0,((($F128/$E$125)*'PLAN DE ADQUISICIONES'!X$49)*($G128/$F128)))</f>
        <v>0</v>
      </c>
      <c r="AB128" s="420">
        <f>IF( $F128=0,0,((($F128/$E$125)*'PLAN DE ADQUISICIONES'!Y$49)*($G128/$F128)))</f>
        <v>0</v>
      </c>
      <c r="AC128" s="420">
        <f>IF( $F128=0,0,((($F128/$E$125)*'PLAN DE ADQUISICIONES'!Z$49)*($G128/$F128)))</f>
        <v>0</v>
      </c>
      <c r="AD128" s="420">
        <f>IF( $F128=0,0,((($F128/$E$125)*'PLAN DE ADQUISICIONES'!AA$49)*($G128/$F128)))</f>
        <v>0</v>
      </c>
      <c r="AE128" s="420">
        <f>IF( $F128=0,0,((($F128/$E$125)*'PLAN DE ADQUISICIONES'!AB$49)*($G128/$F128)))</f>
        <v>0</v>
      </c>
      <c r="AF128" s="420">
        <f>IF( $F128=0,0,((($F128/$E$125)*'PLAN DE ADQUISICIONES'!AC$49)*($G128/$F128)))</f>
        <v>0</v>
      </c>
      <c r="AG128" s="423">
        <f>U128+V128+W128+X128+Y128+Z128+AA128+AB128+AC128+AD128+AE128+AF128</f>
        <v>0</v>
      </c>
      <c r="AH128" s="424">
        <f>IF( $F128=0,0,((($F128/$E$125)*'PLAN DE ADQUISICIONES'!AD$49)*($G128/$F128)))</f>
        <v>0</v>
      </c>
      <c r="AI128" s="420">
        <f>IF( $F128=0,0,((($F128/$E$125)*'PLAN DE ADQUISICIONES'!AE$49)*($G128/$F128)))</f>
        <v>0</v>
      </c>
      <c r="AJ128" s="420">
        <f>IF( $F128=0,0,((($F128/$E$125)*'PLAN DE ADQUISICIONES'!AF$49)*($G128/$F128)))</f>
        <v>0</v>
      </c>
      <c r="AK128" s="420">
        <f>IF( $F128=0,0,((($F128/$E$125)*'PLAN DE ADQUISICIONES'!AG$49)*($G128/$F128)))</f>
        <v>0</v>
      </c>
      <c r="AL128" s="420">
        <f>IF( $F128=0,0,((($F128/$E$125)*'PLAN DE ADQUISICIONES'!AH$49)*($G128/$F128)))</f>
        <v>0</v>
      </c>
      <c r="AM128" s="420">
        <f>IF( $F128=0,0,((($F128/$E$125)*'PLAN DE ADQUISICIONES'!AI$49)*($G128/$F128)))</f>
        <v>0</v>
      </c>
      <c r="AN128" s="420">
        <f>IF( $F128=0,0,((($F128/$E$125)*'PLAN DE ADQUISICIONES'!AJ$49)*($G128/$F128)))</f>
        <v>0</v>
      </c>
      <c r="AO128" s="420">
        <f>IF( $F128=0,0,((($F128/$E$125)*'PLAN DE ADQUISICIONES'!AK$49)*($G128/$F128)))</f>
        <v>0</v>
      </c>
      <c r="AP128" s="420">
        <f>IF( $F128=0,0,((($F128/$E$125)*'PLAN DE ADQUISICIONES'!AL$49)*($G128/$F128)))</f>
        <v>0</v>
      </c>
      <c r="AQ128" s="420">
        <f>IF( $F128=0,0,((($F128/$E$125)*'PLAN DE ADQUISICIONES'!AM$49)*($G128/$F128)))</f>
        <v>0</v>
      </c>
      <c r="AR128" s="420">
        <f>IF( $F128=0,0,((($F128/$E$125)*'PLAN DE ADQUISICIONES'!AN$49)*($G128/$F128)))</f>
        <v>0</v>
      </c>
      <c r="AS128" s="420">
        <f>IF( $F128=0,0,((($F128/$E$125)*'PLAN DE ADQUISICIONES'!AO$49)*($G128/$F128)))</f>
        <v>0</v>
      </c>
      <c r="AT128" s="423">
        <f>AH128+AI128+AJ128+AK128+AL128+AM128+AN128+AO128+AP128+AQ128+AR128+AS128</f>
        <v>0</v>
      </c>
      <c r="AU128" s="426">
        <f>AS128+AR128+AQ128+AP128+AO128+AN128+AM128+AL128+AK128+AJ128+AI128+AH128+AF128+AE128+AD128+AC128+AB128+AA128+Z128+Y128+X128+W128+V128+U128+S128+R128+Q128+P128+O128+N128+M128+L128+K128+J128+I128+H128</f>
        <v>0</v>
      </c>
      <c r="AV128" s="392">
        <f t="shared" si="24"/>
        <v>0</v>
      </c>
    </row>
    <row r="129" spans="2:48" s="60" customFormat="1" ht="12.75" customHeight="1" x14ac:dyDescent="0.25">
      <c r="B129" s="416" t="str">
        <f>+'FORMATO COSTEO C2'!C130</f>
        <v>2.1.4.4</v>
      </c>
      <c r="C129" s="417" t="str">
        <f>+'FORMATO COSTEO C2'!B130</f>
        <v>Categoría de gasto</v>
      </c>
      <c r="D129" s="513"/>
      <c r="E129" s="429"/>
      <c r="F129" s="420">
        <f>+'FORMATO COSTEO C2'!G130</f>
        <v>0</v>
      </c>
      <c r="G129" s="421">
        <f>+'FORMATO COSTEO C2'!R130</f>
        <v>0</v>
      </c>
      <c r="H129" s="425">
        <f>IF( $F129=0,0,((($F129/$E$125)*'PLAN DE ADQUISICIONES'!F$49)*($G129/$F129)))</f>
        <v>0</v>
      </c>
      <c r="I129" s="420">
        <f>IF( $F129=0,0,((($F129/$E$125)*'PLAN DE ADQUISICIONES'!G$49)*($G129/$F129)))</f>
        <v>0</v>
      </c>
      <c r="J129" s="420">
        <f>IF( $F129=0,0,((($F129/$E$125)*'PLAN DE ADQUISICIONES'!H$49)*($G129/$F129)))</f>
        <v>0</v>
      </c>
      <c r="K129" s="420">
        <f>IF( $F129=0,0,((($F129/$E$125)*'PLAN DE ADQUISICIONES'!I$49)*($G129/$F129)))</f>
        <v>0</v>
      </c>
      <c r="L129" s="420">
        <f>IF( $F129=0,0,((($F129/$E$125)*'PLAN DE ADQUISICIONES'!J$49)*($G129/$F129)))</f>
        <v>0</v>
      </c>
      <c r="M129" s="420">
        <f>IF( $F129=0,0,((($F129/$E$125)*'PLAN DE ADQUISICIONES'!K$49)*($G129/$F129)))</f>
        <v>0</v>
      </c>
      <c r="N129" s="420">
        <f>IF( $F129=0,0,((($F129/$E$125)*'PLAN DE ADQUISICIONES'!L$49)*($G129/$F129)))</f>
        <v>0</v>
      </c>
      <c r="O129" s="420">
        <f>IF( $F129=0,0,((($F129/$E$125)*'PLAN DE ADQUISICIONES'!M$49)*($G129/$F129)))</f>
        <v>0</v>
      </c>
      <c r="P129" s="420">
        <f>IF( $F129=0,0,((($F129/$E$125)*'PLAN DE ADQUISICIONES'!N$49)*($G129/$F129)))</f>
        <v>0</v>
      </c>
      <c r="Q129" s="420">
        <f>IF( $F129=0,0,((($F129/$E$125)*'PLAN DE ADQUISICIONES'!O$49)*($G129/$F129)))</f>
        <v>0</v>
      </c>
      <c r="R129" s="420">
        <f>IF( $F129=0,0,((($F129/$E$125)*'PLAN DE ADQUISICIONES'!P$49)*($G129/$F129)))</f>
        <v>0</v>
      </c>
      <c r="S129" s="420">
        <f>IF( $F129=0,0,((($F129/$E$125)*'PLAN DE ADQUISICIONES'!Q$49)*($G129/$F129)))</f>
        <v>0</v>
      </c>
      <c r="T129" s="423">
        <f>H129+I129+J129+K129+L129+M129+N129+O129+P129+Q129+R129+S129</f>
        <v>0</v>
      </c>
      <c r="U129" s="425">
        <f>IF( $F129=0,0,((($F129/$E$125)*'PLAN DE ADQUISICIONES'!R$49)*($G129/$F129)))</f>
        <v>0</v>
      </c>
      <c r="V129" s="420">
        <f>IF( $F129=0,0,((($F129/$E$125)*'PLAN DE ADQUISICIONES'!S$49)*($G129/$F129)))</f>
        <v>0</v>
      </c>
      <c r="W129" s="420">
        <f>IF( $F129=0,0,((($F129/$E$125)*'PLAN DE ADQUISICIONES'!T$49)*($G129/$F129)))</f>
        <v>0</v>
      </c>
      <c r="X129" s="420">
        <f>IF( $F129=0,0,((($F129/$E$125)*'PLAN DE ADQUISICIONES'!U$49)*($G129/$F129)))</f>
        <v>0</v>
      </c>
      <c r="Y129" s="420">
        <f>IF( $F129=0,0,((($F129/$E$125)*'PLAN DE ADQUISICIONES'!V$49)*($G129/$F129)))</f>
        <v>0</v>
      </c>
      <c r="Z129" s="420">
        <f>IF( $F129=0,0,((($F129/$E$125)*'PLAN DE ADQUISICIONES'!W$49)*($G129/$F129)))</f>
        <v>0</v>
      </c>
      <c r="AA129" s="420">
        <f>IF( $F129=0,0,((($F129/$E$125)*'PLAN DE ADQUISICIONES'!X$49)*($G129/$F129)))</f>
        <v>0</v>
      </c>
      <c r="AB129" s="420">
        <f>IF( $F129=0,0,((($F129/$E$125)*'PLAN DE ADQUISICIONES'!Y$49)*($G129/$F129)))</f>
        <v>0</v>
      </c>
      <c r="AC129" s="420">
        <f>IF( $F129=0,0,((($F129/$E$125)*'PLAN DE ADQUISICIONES'!Z$49)*($G129/$F129)))</f>
        <v>0</v>
      </c>
      <c r="AD129" s="420">
        <f>IF( $F129=0,0,((($F129/$E$125)*'PLAN DE ADQUISICIONES'!AA$49)*($G129/$F129)))</f>
        <v>0</v>
      </c>
      <c r="AE129" s="420">
        <f>IF( $F129=0,0,((($F129/$E$125)*'PLAN DE ADQUISICIONES'!AB$49)*($G129/$F129)))</f>
        <v>0</v>
      </c>
      <c r="AF129" s="420">
        <f>IF( $F129=0,0,((($F129/$E$125)*'PLAN DE ADQUISICIONES'!AC$49)*($G129/$F129)))</f>
        <v>0</v>
      </c>
      <c r="AG129" s="423">
        <f>U129+V129+W129+X129+Y129+Z129+AA129+AB129+AC129+AD129+AE129+AF129</f>
        <v>0</v>
      </c>
      <c r="AH129" s="424">
        <f>IF( $F129=0,0,((($F129/$E$125)*'PLAN DE ADQUISICIONES'!AD$49)*($G129/$F129)))</f>
        <v>0</v>
      </c>
      <c r="AI129" s="420">
        <f>IF( $F129=0,0,((($F129/$E$125)*'PLAN DE ADQUISICIONES'!AE$49)*($G129/$F129)))</f>
        <v>0</v>
      </c>
      <c r="AJ129" s="420">
        <f>IF( $F129=0,0,((($F129/$E$125)*'PLAN DE ADQUISICIONES'!AF$49)*($G129/$F129)))</f>
        <v>0</v>
      </c>
      <c r="AK129" s="420">
        <f>IF( $F129=0,0,((($F129/$E$125)*'PLAN DE ADQUISICIONES'!AG$49)*($G129/$F129)))</f>
        <v>0</v>
      </c>
      <c r="AL129" s="420">
        <f>IF( $F129=0,0,((($F129/$E$125)*'PLAN DE ADQUISICIONES'!AH$49)*($G129/$F129)))</f>
        <v>0</v>
      </c>
      <c r="AM129" s="420">
        <f>IF( $F129=0,0,((($F129/$E$125)*'PLAN DE ADQUISICIONES'!AI$49)*($G129/$F129)))</f>
        <v>0</v>
      </c>
      <c r="AN129" s="420">
        <f>IF( $F129=0,0,((($F129/$E$125)*'PLAN DE ADQUISICIONES'!AJ$49)*($G129/$F129)))</f>
        <v>0</v>
      </c>
      <c r="AO129" s="420">
        <f>IF( $F129=0,0,((($F129/$E$125)*'PLAN DE ADQUISICIONES'!AK$49)*($G129/$F129)))</f>
        <v>0</v>
      </c>
      <c r="AP129" s="420">
        <f>IF( $F129=0,0,((($F129/$E$125)*'PLAN DE ADQUISICIONES'!AL$49)*($G129/$F129)))</f>
        <v>0</v>
      </c>
      <c r="AQ129" s="420">
        <f>IF( $F129=0,0,((($F129/$E$125)*'PLAN DE ADQUISICIONES'!AM$49)*($G129/$F129)))</f>
        <v>0</v>
      </c>
      <c r="AR129" s="420">
        <f>IF( $F129=0,0,((($F129/$E$125)*'PLAN DE ADQUISICIONES'!AN$49)*($G129/$F129)))</f>
        <v>0</v>
      </c>
      <c r="AS129" s="420">
        <f>IF( $F129=0,0,((($F129/$E$125)*'PLAN DE ADQUISICIONES'!AO$49)*($G129/$F129)))</f>
        <v>0</v>
      </c>
      <c r="AT129" s="423">
        <f>AH129+AI129+AJ129+AK129+AL129+AM129+AN129+AO129+AP129+AQ129+AR129+AS129</f>
        <v>0</v>
      </c>
      <c r="AU129" s="426">
        <f>AS129+AR129+AQ129+AP129+AO129+AN129+AM129+AL129+AK129+AJ129+AI129+AH129+AF129+AE129+AD129+AC129+AB129+AA129+Z129+Y129+X129+W129+V129+U129+S129+R129+Q129+P129+O129+N129+M129+L129+K129+J129+I129+H129</f>
        <v>0</v>
      </c>
      <c r="AV129" s="392">
        <f t="shared" si="24"/>
        <v>0</v>
      </c>
    </row>
    <row r="130" spans="2:48" s="60" customFormat="1" ht="12.75" customHeight="1" x14ac:dyDescent="0.25">
      <c r="B130" s="416" t="str">
        <f>+'FORMATO COSTEO C2'!C136</f>
        <v>2.1.4.5</v>
      </c>
      <c r="C130" s="417" t="str">
        <f>+'FORMATO COSTEO C2'!B136</f>
        <v>Categoría de gasto</v>
      </c>
      <c r="D130" s="513"/>
      <c r="E130" s="429"/>
      <c r="F130" s="420">
        <f>+'FORMATO COSTEO C2'!G136</f>
        <v>0</v>
      </c>
      <c r="G130" s="421">
        <f>+'FORMATO COSTEO C2'!R136</f>
        <v>0</v>
      </c>
      <c r="H130" s="425">
        <f>IF( $F130=0,0,((($F130/$E$125)*'PLAN DE ADQUISICIONES'!F$49)*($G130/$F130)))</f>
        <v>0</v>
      </c>
      <c r="I130" s="420">
        <f>IF( $F130=0,0,((($F130/$E$125)*'PLAN DE ADQUISICIONES'!G$49)*($G130/$F130)))</f>
        <v>0</v>
      </c>
      <c r="J130" s="420">
        <f>IF( $F130=0,0,((($F130/$E$125)*'PLAN DE ADQUISICIONES'!H$49)*($G130/$F130)))</f>
        <v>0</v>
      </c>
      <c r="K130" s="420">
        <f>IF( $F130=0,0,((($F130/$E$125)*'PLAN DE ADQUISICIONES'!I$49)*($G130/$F130)))</f>
        <v>0</v>
      </c>
      <c r="L130" s="420">
        <f>IF( $F130=0,0,((($F130/$E$125)*'PLAN DE ADQUISICIONES'!J$49)*($G130/$F130)))</f>
        <v>0</v>
      </c>
      <c r="M130" s="420">
        <f>IF( $F130=0,0,((($F130/$E$125)*'PLAN DE ADQUISICIONES'!K$49)*($G130/$F130)))</f>
        <v>0</v>
      </c>
      <c r="N130" s="420">
        <f>IF( $F130=0,0,((($F130/$E$125)*'PLAN DE ADQUISICIONES'!L$49)*($G130/$F130)))</f>
        <v>0</v>
      </c>
      <c r="O130" s="420">
        <f>IF( $F130=0,0,((($F130/$E$125)*'PLAN DE ADQUISICIONES'!M$49)*($G130/$F130)))</f>
        <v>0</v>
      </c>
      <c r="P130" s="420">
        <f>IF( $F130=0,0,((($F130/$E$125)*'PLAN DE ADQUISICIONES'!N$49)*($G130/$F130)))</f>
        <v>0</v>
      </c>
      <c r="Q130" s="420">
        <f>IF( $F130=0,0,((($F130/$E$125)*'PLAN DE ADQUISICIONES'!O$49)*($G130/$F130)))</f>
        <v>0</v>
      </c>
      <c r="R130" s="420">
        <f>IF( $F130=0,0,((($F130/$E$125)*'PLAN DE ADQUISICIONES'!P$49)*($G130/$F130)))</f>
        <v>0</v>
      </c>
      <c r="S130" s="420">
        <f>IF( $F130=0,0,((($F130/$E$125)*'PLAN DE ADQUISICIONES'!Q$49)*($G130/$F130)))</f>
        <v>0</v>
      </c>
      <c r="T130" s="423">
        <f>H130+I130+J130+K130+L130+M130+N130+O130+P130+Q130+R130+S130</f>
        <v>0</v>
      </c>
      <c r="U130" s="425">
        <f>IF( $F130=0,0,((($F130/$E$125)*'PLAN DE ADQUISICIONES'!R$49)*($G130/$F130)))</f>
        <v>0</v>
      </c>
      <c r="V130" s="420">
        <f>IF( $F130=0,0,((($F130/$E$125)*'PLAN DE ADQUISICIONES'!S$49)*($G130/$F130)))</f>
        <v>0</v>
      </c>
      <c r="W130" s="420">
        <f>IF( $F130=0,0,((($F130/$E$125)*'PLAN DE ADQUISICIONES'!T$49)*($G130/$F130)))</f>
        <v>0</v>
      </c>
      <c r="X130" s="420">
        <f>IF( $F130=0,0,((($F130/$E$125)*'PLAN DE ADQUISICIONES'!U$49)*($G130/$F130)))</f>
        <v>0</v>
      </c>
      <c r="Y130" s="420">
        <f>IF( $F130=0,0,((($F130/$E$125)*'PLAN DE ADQUISICIONES'!V$49)*($G130/$F130)))</f>
        <v>0</v>
      </c>
      <c r="Z130" s="420">
        <f>IF( $F130=0,0,((($F130/$E$125)*'PLAN DE ADQUISICIONES'!W$49)*($G130/$F130)))</f>
        <v>0</v>
      </c>
      <c r="AA130" s="420">
        <f>IF( $F130=0,0,((($F130/$E$125)*'PLAN DE ADQUISICIONES'!X$49)*($G130/$F130)))</f>
        <v>0</v>
      </c>
      <c r="AB130" s="420">
        <f>IF( $F130=0,0,((($F130/$E$125)*'PLAN DE ADQUISICIONES'!Y$49)*($G130/$F130)))</f>
        <v>0</v>
      </c>
      <c r="AC130" s="420">
        <f>IF( $F130=0,0,((($F130/$E$125)*'PLAN DE ADQUISICIONES'!Z$49)*($G130/$F130)))</f>
        <v>0</v>
      </c>
      <c r="AD130" s="420">
        <f>IF( $F130=0,0,((($F130/$E$125)*'PLAN DE ADQUISICIONES'!AA$49)*($G130/$F130)))</f>
        <v>0</v>
      </c>
      <c r="AE130" s="420">
        <f>IF( $F130=0,0,((($F130/$E$125)*'PLAN DE ADQUISICIONES'!AB$49)*($G130/$F130)))</f>
        <v>0</v>
      </c>
      <c r="AF130" s="420">
        <f>IF( $F130=0,0,((($F130/$E$125)*'PLAN DE ADQUISICIONES'!AC$49)*($G130/$F130)))</f>
        <v>0</v>
      </c>
      <c r="AG130" s="423">
        <f>U130+V130+W130+X130+Y130+Z130+AA130+AB130+AC130+AD130+AE130+AF130</f>
        <v>0</v>
      </c>
      <c r="AH130" s="424">
        <f>IF( $F130=0,0,((($F130/$E$125)*'PLAN DE ADQUISICIONES'!AD$49)*($G130/$F130)))</f>
        <v>0</v>
      </c>
      <c r="AI130" s="420">
        <f>IF( $F130=0,0,((($F130/$E$125)*'PLAN DE ADQUISICIONES'!AE$49)*($G130/$F130)))</f>
        <v>0</v>
      </c>
      <c r="AJ130" s="420">
        <f>IF( $F130=0,0,((($F130/$E$125)*'PLAN DE ADQUISICIONES'!AF$49)*($G130/$F130)))</f>
        <v>0</v>
      </c>
      <c r="AK130" s="420">
        <f>IF( $F130=0,0,((($F130/$E$125)*'PLAN DE ADQUISICIONES'!AG$49)*($G130/$F130)))</f>
        <v>0</v>
      </c>
      <c r="AL130" s="420">
        <f>IF( $F130=0,0,((($F130/$E$125)*'PLAN DE ADQUISICIONES'!AH$49)*($G130/$F130)))</f>
        <v>0</v>
      </c>
      <c r="AM130" s="420">
        <f>IF( $F130=0,0,((($F130/$E$125)*'PLAN DE ADQUISICIONES'!AI$49)*($G130/$F130)))</f>
        <v>0</v>
      </c>
      <c r="AN130" s="420">
        <f>IF( $F130=0,0,((($F130/$E$125)*'PLAN DE ADQUISICIONES'!AJ$49)*($G130/$F130)))</f>
        <v>0</v>
      </c>
      <c r="AO130" s="420">
        <f>IF( $F130=0,0,((($F130/$E$125)*'PLAN DE ADQUISICIONES'!AK$49)*($G130/$F130)))</f>
        <v>0</v>
      </c>
      <c r="AP130" s="420">
        <f>IF( $F130=0,0,((($F130/$E$125)*'PLAN DE ADQUISICIONES'!AL$49)*($G130/$F130)))</f>
        <v>0</v>
      </c>
      <c r="AQ130" s="420">
        <f>IF( $F130=0,0,((($F130/$E$125)*'PLAN DE ADQUISICIONES'!AM$49)*($G130/$F130)))</f>
        <v>0</v>
      </c>
      <c r="AR130" s="420">
        <f>IF( $F130=0,0,((($F130/$E$125)*'PLAN DE ADQUISICIONES'!AN$49)*($G130/$F130)))</f>
        <v>0</v>
      </c>
      <c r="AS130" s="420">
        <f>IF( $F130=0,0,((($F130/$E$125)*'PLAN DE ADQUISICIONES'!AO$49)*($G130/$F130)))</f>
        <v>0</v>
      </c>
      <c r="AT130" s="423">
        <f>AH130+AI130+AJ130+AK130+AL130+AM130+AN130+AO130+AP130+AQ130+AR130+AS130</f>
        <v>0</v>
      </c>
      <c r="AU130" s="426">
        <f>AS130+AR130+AQ130+AP130+AO130+AN130+AM130+AL130+AK130+AJ130+AI130+AH130+AF130+AE130+AD130+AC130+AB130+AA130+Z130+Y130+X130+W130+V130+U130+S130+R130+Q130+P130+O130+N130+M130+L130+K130+J130+I130+H130</f>
        <v>0</v>
      </c>
      <c r="AV130" s="392">
        <f t="shared" si="24"/>
        <v>0</v>
      </c>
    </row>
    <row r="131" spans="2:48" s="60" customFormat="1" ht="12.75" customHeight="1" x14ac:dyDescent="0.25">
      <c r="B131" s="406" t="str">
        <f>+'FORMATO COSTEO C2'!C142</f>
        <v>2.1.5</v>
      </c>
      <c r="C131" s="430">
        <f>+'FORMATO COSTEO C2'!B142</f>
        <v>0</v>
      </c>
      <c r="D131" s="408" t="str">
        <f>+'FORMATO COSTEO C2'!D142</f>
        <v>Unidad medida</v>
      </c>
      <c r="E131" s="409">
        <f>+'FORMATO COSTEO C2'!E142</f>
        <v>0</v>
      </c>
      <c r="F131" s="410">
        <f>SUM(F132:F136)</f>
        <v>0</v>
      </c>
      <c r="G131" s="411">
        <f t="shared" ref="G131:AS131" si="36">SUM(G132:G136)</f>
        <v>0</v>
      </c>
      <c r="H131" s="412">
        <f t="shared" si="36"/>
        <v>0</v>
      </c>
      <c r="I131" s="410">
        <f t="shared" si="36"/>
        <v>0</v>
      </c>
      <c r="J131" s="410">
        <f t="shared" si="36"/>
        <v>0</v>
      </c>
      <c r="K131" s="410">
        <f t="shared" si="36"/>
        <v>0</v>
      </c>
      <c r="L131" s="410">
        <f t="shared" si="36"/>
        <v>0</v>
      </c>
      <c r="M131" s="410">
        <f t="shared" si="36"/>
        <v>0</v>
      </c>
      <c r="N131" s="410">
        <f t="shared" si="36"/>
        <v>0</v>
      </c>
      <c r="O131" s="410">
        <f t="shared" si="36"/>
        <v>0</v>
      </c>
      <c r="P131" s="410">
        <f t="shared" si="36"/>
        <v>0</v>
      </c>
      <c r="Q131" s="410">
        <f t="shared" si="36"/>
        <v>0</v>
      </c>
      <c r="R131" s="410">
        <f t="shared" si="36"/>
        <v>0</v>
      </c>
      <c r="S131" s="410">
        <f t="shared" si="36"/>
        <v>0</v>
      </c>
      <c r="T131" s="413">
        <f>SUM(T132:T136)</f>
        <v>0</v>
      </c>
      <c r="U131" s="412">
        <f t="shared" si="36"/>
        <v>0</v>
      </c>
      <c r="V131" s="410">
        <f t="shared" si="36"/>
        <v>0</v>
      </c>
      <c r="W131" s="410">
        <f t="shared" si="36"/>
        <v>0</v>
      </c>
      <c r="X131" s="410">
        <f t="shared" si="36"/>
        <v>0</v>
      </c>
      <c r="Y131" s="410">
        <f t="shared" si="36"/>
        <v>0</v>
      </c>
      <c r="Z131" s="410">
        <f t="shared" si="36"/>
        <v>0</v>
      </c>
      <c r="AA131" s="410">
        <f t="shared" si="36"/>
        <v>0</v>
      </c>
      <c r="AB131" s="410">
        <f t="shared" si="36"/>
        <v>0</v>
      </c>
      <c r="AC131" s="410">
        <f t="shared" si="36"/>
        <v>0</v>
      </c>
      <c r="AD131" s="410">
        <f t="shared" si="36"/>
        <v>0</v>
      </c>
      <c r="AE131" s="410">
        <f t="shared" si="36"/>
        <v>0</v>
      </c>
      <c r="AF131" s="410">
        <f t="shared" si="36"/>
        <v>0</v>
      </c>
      <c r="AG131" s="413">
        <f t="shared" si="36"/>
        <v>0</v>
      </c>
      <c r="AH131" s="414">
        <f t="shared" si="36"/>
        <v>0</v>
      </c>
      <c r="AI131" s="410">
        <f t="shared" si="36"/>
        <v>0</v>
      </c>
      <c r="AJ131" s="410">
        <f t="shared" si="36"/>
        <v>0</v>
      </c>
      <c r="AK131" s="410">
        <f t="shared" si="36"/>
        <v>0</v>
      </c>
      <c r="AL131" s="410">
        <f t="shared" si="36"/>
        <v>0</v>
      </c>
      <c r="AM131" s="410">
        <f t="shared" si="36"/>
        <v>0</v>
      </c>
      <c r="AN131" s="410">
        <f t="shared" si="36"/>
        <v>0</v>
      </c>
      <c r="AO131" s="410">
        <f t="shared" si="36"/>
        <v>0</v>
      </c>
      <c r="AP131" s="410">
        <f t="shared" si="36"/>
        <v>0</v>
      </c>
      <c r="AQ131" s="410">
        <f t="shared" si="36"/>
        <v>0</v>
      </c>
      <c r="AR131" s="410">
        <f t="shared" si="36"/>
        <v>0</v>
      </c>
      <c r="AS131" s="410">
        <f t="shared" si="36"/>
        <v>0</v>
      </c>
      <c r="AT131" s="413">
        <f>SUM(AT132:AT136)</f>
        <v>0</v>
      </c>
      <c r="AU131" s="415">
        <f>SUM(AU132:AU136)</f>
        <v>0</v>
      </c>
      <c r="AV131" s="392">
        <f t="shared" si="24"/>
        <v>0</v>
      </c>
    </row>
    <row r="132" spans="2:48" s="60" customFormat="1" ht="12.75" customHeight="1" x14ac:dyDescent="0.25">
      <c r="B132" s="416" t="str">
        <f>+'FORMATO COSTEO C2'!C144</f>
        <v>2.1.5.1</v>
      </c>
      <c r="C132" s="417" t="str">
        <f>+'FORMATO COSTEO C2'!B144</f>
        <v>Categoría de gasto</v>
      </c>
      <c r="D132" s="513"/>
      <c r="E132" s="429"/>
      <c r="F132" s="420">
        <f>+'FORMATO COSTEO C2'!G144</f>
        <v>0</v>
      </c>
      <c r="G132" s="421">
        <f>+'FORMATO COSTEO C2'!R144</f>
        <v>0</v>
      </c>
      <c r="H132" s="422">
        <f>IF( $F132=0,0,((($F132/$E$131)*'PLAN DE ADQUISICIONES'!F$50)*($G132/$F132)))</f>
        <v>0</v>
      </c>
      <c r="I132" s="420">
        <f>IF( $F132=0,0,((($F132/$E$131)*'PLAN DE ADQUISICIONES'!G$50)*($G132/$F132)))</f>
        <v>0</v>
      </c>
      <c r="J132" s="420">
        <f>IF( $F132=0,0,((($F132/$E$131)*'PLAN DE ADQUISICIONES'!H$50)*($G132/$F132)))</f>
        <v>0</v>
      </c>
      <c r="K132" s="420">
        <f>IF( $F132=0,0,((($F132/$E$131)*'PLAN DE ADQUISICIONES'!I$50)*($G132/$F132)))</f>
        <v>0</v>
      </c>
      <c r="L132" s="420">
        <f>IF( $F132=0,0,((($F132/$E$131)*'PLAN DE ADQUISICIONES'!J$50)*($G132/$F132)))</f>
        <v>0</v>
      </c>
      <c r="M132" s="420">
        <f>IF( $F132=0,0,((($F132/$E$131)*'PLAN DE ADQUISICIONES'!K$50)*($G132/$F132)))</f>
        <v>0</v>
      </c>
      <c r="N132" s="420">
        <f>IF( $F132=0,0,((($F132/$E$131)*'PLAN DE ADQUISICIONES'!L$50)*($G132/$F132)))</f>
        <v>0</v>
      </c>
      <c r="O132" s="420">
        <f>IF( $F132=0,0,((($F132/$E$131)*'PLAN DE ADQUISICIONES'!M$50)*($G132/$F132)))</f>
        <v>0</v>
      </c>
      <c r="P132" s="420">
        <f>IF( $F132=0,0,((($F132/$E$131)*'PLAN DE ADQUISICIONES'!N$50)*($G132/$F132)))</f>
        <v>0</v>
      </c>
      <c r="Q132" s="420">
        <f>IF( $F132=0,0,((($F132/$E$131)*'PLAN DE ADQUISICIONES'!O$50)*($G132/$F132)))</f>
        <v>0</v>
      </c>
      <c r="R132" s="420">
        <f>IF( $F132=0,0,((($F132/$E$131)*'PLAN DE ADQUISICIONES'!P$50)*($G132/$F132)))</f>
        <v>0</v>
      </c>
      <c r="S132" s="420">
        <f>IF( $F132=0,0,((($F132/$E$131)*'PLAN DE ADQUISICIONES'!Q$50)*($G132/$F132)))</f>
        <v>0</v>
      </c>
      <c r="T132" s="423">
        <f>H132+I132+J132+K132+L132+M132+N132+O132+P132+Q132+R132+S132</f>
        <v>0</v>
      </c>
      <c r="U132" s="425">
        <f>IF( $F132=0,0,((($F132/$E$131)*'PLAN DE ADQUISICIONES'!R$50)*($G132/$F132)))</f>
        <v>0</v>
      </c>
      <c r="V132" s="420">
        <f>IF( $F132=0,0,((($F132/$E$131)*'PLAN DE ADQUISICIONES'!S$50)*($G132/$F132)))</f>
        <v>0</v>
      </c>
      <c r="W132" s="420">
        <f>IF( $F132=0,0,((($F132/$E$131)*'PLAN DE ADQUISICIONES'!T$50)*($G132/$F132)))</f>
        <v>0</v>
      </c>
      <c r="X132" s="420">
        <f>IF( $F132=0,0,((($F132/$E$131)*'PLAN DE ADQUISICIONES'!U$50)*($G132/$F132)))</f>
        <v>0</v>
      </c>
      <c r="Y132" s="420">
        <f>IF( $F132=0,0,((($F132/$E$131)*'PLAN DE ADQUISICIONES'!V$50)*($G132/$F132)))</f>
        <v>0</v>
      </c>
      <c r="Z132" s="420">
        <f>IF( $F132=0,0,((($F132/$E$131)*'PLAN DE ADQUISICIONES'!W$50)*($G132/$F132)))</f>
        <v>0</v>
      </c>
      <c r="AA132" s="420">
        <f>IF( $F132=0,0,((($F132/$E$131)*'PLAN DE ADQUISICIONES'!X$50)*($G132/$F132)))</f>
        <v>0</v>
      </c>
      <c r="AB132" s="420">
        <f>IF( $F132=0,0,((($F132/$E$131)*'PLAN DE ADQUISICIONES'!Y$50)*($G132/$F132)))</f>
        <v>0</v>
      </c>
      <c r="AC132" s="420">
        <f>IF( $F132=0,0,((($F132/$E$131)*'PLAN DE ADQUISICIONES'!Z$50)*($G132/$F132)))</f>
        <v>0</v>
      </c>
      <c r="AD132" s="420">
        <f>IF( $F132=0,0,((($F132/$E$131)*'PLAN DE ADQUISICIONES'!AA$50)*($G132/$F132)))</f>
        <v>0</v>
      </c>
      <c r="AE132" s="420">
        <f>IF( $F132=0,0,((($F132/$E$131)*'PLAN DE ADQUISICIONES'!AB$50)*($G132/$F132)))</f>
        <v>0</v>
      </c>
      <c r="AF132" s="420">
        <f>IF( $F132=0,0,((($F132/$E$131)*'PLAN DE ADQUISICIONES'!AC$50)*($G132/$F132)))</f>
        <v>0</v>
      </c>
      <c r="AG132" s="423">
        <f>U132+V132+W132+X132+Y132+Z132+AA132+AB132+AC132+AD132+AE132+AF132</f>
        <v>0</v>
      </c>
      <c r="AH132" s="424">
        <f>IF( $F132=0,0,((($F132/$E$131)*'PLAN DE ADQUISICIONES'!AD$50)*($G132/$F132)))</f>
        <v>0</v>
      </c>
      <c r="AI132" s="420">
        <f>IF( $F132=0,0,((($F132/$E$131)*'PLAN DE ADQUISICIONES'!AE$50)*($G132/$F132)))</f>
        <v>0</v>
      </c>
      <c r="AJ132" s="420">
        <f>IF( $F132=0,0,((($F132/$E$131)*'PLAN DE ADQUISICIONES'!AF$50)*($G132/$F132)))</f>
        <v>0</v>
      </c>
      <c r="AK132" s="420">
        <f>IF( $F132=0,0,((($F132/$E$131)*'PLAN DE ADQUISICIONES'!AG$50)*($G132/$F132)))</f>
        <v>0</v>
      </c>
      <c r="AL132" s="420">
        <f>IF( $F132=0,0,((($F132/$E$131)*'PLAN DE ADQUISICIONES'!AH$50)*($G132/$F132)))</f>
        <v>0</v>
      </c>
      <c r="AM132" s="420">
        <f>IF( $F132=0,0,((($F132/$E$131)*'PLAN DE ADQUISICIONES'!AI$50)*($G132/$F132)))</f>
        <v>0</v>
      </c>
      <c r="AN132" s="420">
        <f>IF( $F132=0,0,((($F132/$E$131)*'PLAN DE ADQUISICIONES'!AJ$50)*($G132/$F132)))</f>
        <v>0</v>
      </c>
      <c r="AO132" s="420">
        <f>IF( $F132=0,0,((($F132/$E$131)*'PLAN DE ADQUISICIONES'!AK$50)*($G132/$F132)))</f>
        <v>0</v>
      </c>
      <c r="AP132" s="420">
        <f>IF( $F132=0,0,((($F132/$E$131)*'PLAN DE ADQUISICIONES'!AL$50)*($G132/$F132)))</f>
        <v>0</v>
      </c>
      <c r="AQ132" s="420">
        <f>IF( $F132=0,0,((($F132/$E$131)*'PLAN DE ADQUISICIONES'!AM$50)*($G132/$F132)))</f>
        <v>0</v>
      </c>
      <c r="AR132" s="420">
        <f>IF( $F132=0,0,((($F132/$E$131)*'PLAN DE ADQUISICIONES'!AN$50)*($G132/$F132)))</f>
        <v>0</v>
      </c>
      <c r="AS132" s="420">
        <f>IF( $F132=0,0,((($F132/$E$131)*'PLAN DE ADQUISICIONES'!AO$50)*($G132/$F132)))</f>
        <v>0</v>
      </c>
      <c r="AT132" s="423">
        <f>AH132+AI132+AJ132+AK132+AL132+AM132+AN132+AO132+AP132+AQ132+AR132+AS132</f>
        <v>0</v>
      </c>
      <c r="AU132" s="426">
        <f>AS132+AR132+AQ132+AP132+AO132+AN132+AM132+AL132+AK132+AJ132+AI132+AH132+AF132+AE132+AD132+AC132+AB132+AA132+Z132+Y132+X132+W132+V132+U132+S132+R132+Q132+P132+O132+N132+M132+L132+K132+J132+I132+H132</f>
        <v>0</v>
      </c>
      <c r="AV132" s="392">
        <f t="shared" si="24"/>
        <v>0</v>
      </c>
    </row>
    <row r="133" spans="2:48" s="60" customFormat="1" ht="12.75" customHeight="1" x14ac:dyDescent="0.25">
      <c r="B133" s="416" t="str">
        <f>+'FORMATO COSTEO C2'!C150</f>
        <v>2.1.5.2</v>
      </c>
      <c r="C133" s="417" t="str">
        <f>+'FORMATO COSTEO C2'!B150</f>
        <v>Categoría de gasto</v>
      </c>
      <c r="D133" s="513"/>
      <c r="E133" s="429"/>
      <c r="F133" s="420">
        <f>+'FORMATO COSTEO C2'!G150</f>
        <v>0</v>
      </c>
      <c r="G133" s="421">
        <f>+'FORMATO COSTEO C2'!R150</f>
        <v>0</v>
      </c>
      <c r="H133" s="425">
        <f>IF( $F133=0,0,((($F133/$E$131)*'PLAN DE ADQUISICIONES'!F$50)*($G133/$F133)))</f>
        <v>0</v>
      </c>
      <c r="I133" s="420">
        <f>IF( $F133=0,0,((($F133/$E$131)*'PLAN DE ADQUISICIONES'!G$50)*($G133/$F133)))</f>
        <v>0</v>
      </c>
      <c r="J133" s="420">
        <f>IF( $F133=0,0,((($F133/$E$131)*'PLAN DE ADQUISICIONES'!H$50)*($G133/$F133)))</f>
        <v>0</v>
      </c>
      <c r="K133" s="420">
        <f>IF( $F133=0,0,((($F133/$E$131)*'PLAN DE ADQUISICIONES'!I$50)*($G133/$F133)))</f>
        <v>0</v>
      </c>
      <c r="L133" s="420">
        <f>IF( $F133=0,0,((($F133/$E$131)*'PLAN DE ADQUISICIONES'!J$50)*($G133/$F133)))</f>
        <v>0</v>
      </c>
      <c r="M133" s="420">
        <f>IF( $F133=0,0,((($F133/$E$131)*'PLAN DE ADQUISICIONES'!K$50)*($G133/$F133)))</f>
        <v>0</v>
      </c>
      <c r="N133" s="420">
        <f>IF( $F133=0,0,((($F133/$E$131)*'PLAN DE ADQUISICIONES'!L$50)*($G133/$F133)))</f>
        <v>0</v>
      </c>
      <c r="O133" s="420">
        <f>IF( $F133=0,0,((($F133/$E$131)*'PLAN DE ADQUISICIONES'!M$50)*($G133/$F133)))</f>
        <v>0</v>
      </c>
      <c r="P133" s="420">
        <f>IF( $F133=0,0,((($F133/$E$131)*'PLAN DE ADQUISICIONES'!N$50)*($G133/$F133)))</f>
        <v>0</v>
      </c>
      <c r="Q133" s="420">
        <f>IF( $F133=0,0,((($F133/$E$131)*'PLAN DE ADQUISICIONES'!O$50)*($G133/$F133)))</f>
        <v>0</v>
      </c>
      <c r="R133" s="420">
        <f>IF( $F133=0,0,((($F133/$E$131)*'PLAN DE ADQUISICIONES'!P$50)*($G133/$F133)))</f>
        <v>0</v>
      </c>
      <c r="S133" s="420">
        <f>IF( $F133=0,0,((($F133/$E$131)*'PLAN DE ADQUISICIONES'!Q$50)*($G133/$F133)))</f>
        <v>0</v>
      </c>
      <c r="T133" s="423">
        <f>H133+I133+J133+K133+L133+M133+N133+O133+P133+Q133+R133+S133</f>
        <v>0</v>
      </c>
      <c r="U133" s="425">
        <f>IF( $F133=0,0,((($F133/$E$131)*'PLAN DE ADQUISICIONES'!R$50)*($G133/$F133)))</f>
        <v>0</v>
      </c>
      <c r="V133" s="420">
        <f>IF( $F133=0,0,((($F133/$E$131)*'PLAN DE ADQUISICIONES'!S$50)*($G133/$F133)))</f>
        <v>0</v>
      </c>
      <c r="W133" s="420">
        <f>IF( $F133=0,0,((($F133/$E$131)*'PLAN DE ADQUISICIONES'!T$50)*($G133/$F133)))</f>
        <v>0</v>
      </c>
      <c r="X133" s="420">
        <f>IF( $F133=0,0,((($F133/$E$131)*'PLAN DE ADQUISICIONES'!U$50)*($G133/$F133)))</f>
        <v>0</v>
      </c>
      <c r="Y133" s="420">
        <f>IF( $F133=0,0,((($F133/$E$131)*'PLAN DE ADQUISICIONES'!V$50)*($G133/$F133)))</f>
        <v>0</v>
      </c>
      <c r="Z133" s="420">
        <f>IF( $F133=0,0,((($F133/$E$131)*'PLAN DE ADQUISICIONES'!W$50)*($G133/$F133)))</f>
        <v>0</v>
      </c>
      <c r="AA133" s="420">
        <f>IF( $F133=0,0,((($F133/$E$131)*'PLAN DE ADQUISICIONES'!X$50)*($G133/$F133)))</f>
        <v>0</v>
      </c>
      <c r="AB133" s="420">
        <f>IF( $F133=0,0,((($F133/$E$131)*'PLAN DE ADQUISICIONES'!Y$50)*($G133/$F133)))</f>
        <v>0</v>
      </c>
      <c r="AC133" s="420">
        <f>IF( $F133=0,0,((($F133/$E$131)*'PLAN DE ADQUISICIONES'!Z$50)*($G133/$F133)))</f>
        <v>0</v>
      </c>
      <c r="AD133" s="420">
        <f>IF( $F133=0,0,((($F133/$E$131)*'PLAN DE ADQUISICIONES'!AA$50)*($G133/$F133)))</f>
        <v>0</v>
      </c>
      <c r="AE133" s="420">
        <f>IF( $F133=0,0,((($F133/$E$131)*'PLAN DE ADQUISICIONES'!AB$50)*($G133/$F133)))</f>
        <v>0</v>
      </c>
      <c r="AF133" s="420">
        <f>IF( $F133=0,0,((($F133/$E$131)*'PLAN DE ADQUISICIONES'!AC$50)*($G133/$F133)))</f>
        <v>0</v>
      </c>
      <c r="AG133" s="423">
        <f>U133+V133+W133+X133+Y133+Z133+AA133+AB133+AC133+AD133+AE133+AF133</f>
        <v>0</v>
      </c>
      <c r="AH133" s="424">
        <f>IF( $F133=0,0,((($F133/$E$131)*'PLAN DE ADQUISICIONES'!AD$50)*($G133/$F133)))</f>
        <v>0</v>
      </c>
      <c r="AI133" s="420">
        <f>IF( $F133=0,0,((($F133/$E$131)*'PLAN DE ADQUISICIONES'!AE$50)*($G133/$F133)))</f>
        <v>0</v>
      </c>
      <c r="AJ133" s="420">
        <f>IF( $F133=0,0,((($F133/$E$131)*'PLAN DE ADQUISICIONES'!AF$50)*($G133/$F133)))</f>
        <v>0</v>
      </c>
      <c r="AK133" s="420">
        <f>IF( $F133=0,0,((($F133/$E$131)*'PLAN DE ADQUISICIONES'!AG$50)*($G133/$F133)))</f>
        <v>0</v>
      </c>
      <c r="AL133" s="420">
        <f>IF( $F133=0,0,((($F133/$E$131)*'PLAN DE ADQUISICIONES'!AH$50)*($G133/$F133)))</f>
        <v>0</v>
      </c>
      <c r="AM133" s="420">
        <f>IF( $F133=0,0,((($F133/$E$131)*'PLAN DE ADQUISICIONES'!AI$50)*($G133/$F133)))</f>
        <v>0</v>
      </c>
      <c r="AN133" s="420">
        <f>IF( $F133=0,0,((($F133/$E$131)*'PLAN DE ADQUISICIONES'!AJ$50)*($G133/$F133)))</f>
        <v>0</v>
      </c>
      <c r="AO133" s="420">
        <f>IF( $F133=0,0,((($F133/$E$131)*'PLAN DE ADQUISICIONES'!AK$50)*($G133/$F133)))</f>
        <v>0</v>
      </c>
      <c r="AP133" s="420">
        <f>IF( $F133=0,0,((($F133/$E$131)*'PLAN DE ADQUISICIONES'!AL$50)*($G133/$F133)))</f>
        <v>0</v>
      </c>
      <c r="AQ133" s="420">
        <f>IF( $F133=0,0,((($F133/$E$131)*'PLAN DE ADQUISICIONES'!AM$50)*($G133/$F133)))</f>
        <v>0</v>
      </c>
      <c r="AR133" s="420">
        <f>IF( $F133=0,0,((($F133/$E$131)*'PLAN DE ADQUISICIONES'!AN$50)*($G133/$F133)))</f>
        <v>0</v>
      </c>
      <c r="AS133" s="420">
        <f>IF( $F133=0,0,((($F133/$E$131)*'PLAN DE ADQUISICIONES'!AO$50)*($G133/$F133)))</f>
        <v>0</v>
      </c>
      <c r="AT133" s="423">
        <f>AH133+AI133+AJ133+AK133+AL133+AM133+AN133+AO133+AP133+AQ133+AR133+AS133</f>
        <v>0</v>
      </c>
      <c r="AU133" s="426">
        <f>AS133+AR133+AQ133+AP133+AO133+AN133+AM133+AL133+AK133+AJ133+AI133+AH133+AF133+AE133+AD133+AC133+AB133+AA133+Z133+Y133+X133+W133+V133+U133+S133+R133+Q133+P133+O133+N133+M133+L133+K133+J133+I133+H133</f>
        <v>0</v>
      </c>
      <c r="AV133" s="392">
        <f t="shared" si="24"/>
        <v>0</v>
      </c>
    </row>
    <row r="134" spans="2:48" s="60" customFormat="1" ht="12.75" customHeight="1" x14ac:dyDescent="0.25">
      <c r="B134" s="416" t="str">
        <f>+'FORMATO COSTEO C2'!C156</f>
        <v>2.1.5.3</v>
      </c>
      <c r="C134" s="417" t="str">
        <f>+'FORMATO COSTEO C2'!B156</f>
        <v>Categoría de gasto</v>
      </c>
      <c r="D134" s="513"/>
      <c r="E134" s="429"/>
      <c r="F134" s="420">
        <f>+'FORMATO COSTEO C2'!G156</f>
        <v>0</v>
      </c>
      <c r="G134" s="421">
        <f>+'FORMATO COSTEO C2'!R156</f>
        <v>0</v>
      </c>
      <c r="H134" s="425">
        <f>IF( $F134=0,0,((($F134/$E$131)*'PLAN DE ADQUISICIONES'!F$50)*($G134/$F134)))</f>
        <v>0</v>
      </c>
      <c r="I134" s="420">
        <f>IF( $F134=0,0,((($F134/$E$131)*'PLAN DE ADQUISICIONES'!G$50)*($G134/$F134)))</f>
        <v>0</v>
      </c>
      <c r="J134" s="420">
        <f>IF( $F134=0,0,((($F134/$E$131)*'PLAN DE ADQUISICIONES'!H$50)*($G134/$F134)))</f>
        <v>0</v>
      </c>
      <c r="K134" s="420">
        <f>IF( $F134=0,0,((($F134/$E$131)*'PLAN DE ADQUISICIONES'!I$50)*($G134/$F134)))</f>
        <v>0</v>
      </c>
      <c r="L134" s="420">
        <f>IF( $F134=0,0,((($F134/$E$131)*'PLAN DE ADQUISICIONES'!J$50)*($G134/$F134)))</f>
        <v>0</v>
      </c>
      <c r="M134" s="420">
        <f>IF( $F134=0,0,((($F134/$E$131)*'PLAN DE ADQUISICIONES'!K$50)*($G134/$F134)))</f>
        <v>0</v>
      </c>
      <c r="N134" s="420">
        <f>IF( $F134=0,0,((($F134/$E$131)*'PLAN DE ADQUISICIONES'!L$50)*($G134/$F134)))</f>
        <v>0</v>
      </c>
      <c r="O134" s="420">
        <f>IF( $F134=0,0,((($F134/$E$131)*'PLAN DE ADQUISICIONES'!M$50)*($G134/$F134)))</f>
        <v>0</v>
      </c>
      <c r="P134" s="420">
        <f>IF( $F134=0,0,((($F134/$E$131)*'PLAN DE ADQUISICIONES'!N$50)*($G134/$F134)))</f>
        <v>0</v>
      </c>
      <c r="Q134" s="420">
        <f>IF( $F134=0,0,((($F134/$E$131)*'PLAN DE ADQUISICIONES'!O$50)*($G134/$F134)))</f>
        <v>0</v>
      </c>
      <c r="R134" s="420">
        <f>IF( $F134=0,0,((($F134/$E$131)*'PLAN DE ADQUISICIONES'!P$50)*($G134/$F134)))</f>
        <v>0</v>
      </c>
      <c r="S134" s="420">
        <f>IF( $F134=0,0,((($F134/$E$131)*'PLAN DE ADQUISICIONES'!Q$50)*($G134/$F134)))</f>
        <v>0</v>
      </c>
      <c r="T134" s="423">
        <f>H134+I134+J134+K134+L134+M134+N134+O134+P134+Q134+R134+S134</f>
        <v>0</v>
      </c>
      <c r="U134" s="425">
        <f>IF( $F134=0,0,((($F134/$E$131)*'PLAN DE ADQUISICIONES'!R$50)*($G134/$F134)))</f>
        <v>0</v>
      </c>
      <c r="V134" s="420">
        <f>IF( $F134=0,0,((($F134/$E$131)*'PLAN DE ADQUISICIONES'!S$50)*($G134/$F134)))</f>
        <v>0</v>
      </c>
      <c r="W134" s="420">
        <f>IF( $F134=0,0,((($F134/$E$131)*'PLAN DE ADQUISICIONES'!T$50)*($G134/$F134)))</f>
        <v>0</v>
      </c>
      <c r="X134" s="420">
        <f>IF( $F134=0,0,((($F134/$E$131)*'PLAN DE ADQUISICIONES'!U$50)*($G134/$F134)))</f>
        <v>0</v>
      </c>
      <c r="Y134" s="420">
        <f>IF( $F134=0,0,((($F134/$E$131)*'PLAN DE ADQUISICIONES'!V$50)*($G134/$F134)))</f>
        <v>0</v>
      </c>
      <c r="Z134" s="420">
        <f>IF( $F134=0,0,((($F134/$E$131)*'PLAN DE ADQUISICIONES'!W$50)*($G134/$F134)))</f>
        <v>0</v>
      </c>
      <c r="AA134" s="420">
        <f>IF( $F134=0,0,((($F134/$E$131)*'PLAN DE ADQUISICIONES'!X$50)*($G134/$F134)))</f>
        <v>0</v>
      </c>
      <c r="AB134" s="420">
        <f>IF( $F134=0,0,((($F134/$E$131)*'PLAN DE ADQUISICIONES'!Y$50)*($G134/$F134)))</f>
        <v>0</v>
      </c>
      <c r="AC134" s="420">
        <f>IF( $F134=0,0,((($F134/$E$131)*'PLAN DE ADQUISICIONES'!Z$50)*($G134/$F134)))</f>
        <v>0</v>
      </c>
      <c r="AD134" s="420">
        <f>IF( $F134=0,0,((($F134/$E$131)*'PLAN DE ADQUISICIONES'!AA$50)*($G134/$F134)))</f>
        <v>0</v>
      </c>
      <c r="AE134" s="420">
        <f>IF( $F134=0,0,((($F134/$E$131)*'PLAN DE ADQUISICIONES'!AB$50)*($G134/$F134)))</f>
        <v>0</v>
      </c>
      <c r="AF134" s="420">
        <f>IF( $F134=0,0,((($F134/$E$131)*'PLAN DE ADQUISICIONES'!AC$50)*($G134/$F134)))</f>
        <v>0</v>
      </c>
      <c r="AG134" s="423">
        <f>U134+V134+W134+X134+Y134+Z134+AA134+AB134+AC134+AD134+AE134+AF134</f>
        <v>0</v>
      </c>
      <c r="AH134" s="424">
        <f>IF( $F134=0,0,((($F134/$E$131)*'PLAN DE ADQUISICIONES'!AD$50)*($G134/$F134)))</f>
        <v>0</v>
      </c>
      <c r="AI134" s="420">
        <f>IF( $F134=0,0,((($F134/$E$131)*'PLAN DE ADQUISICIONES'!AE$50)*($G134/$F134)))</f>
        <v>0</v>
      </c>
      <c r="AJ134" s="420">
        <f>IF( $F134=0,0,((($F134/$E$131)*'PLAN DE ADQUISICIONES'!AF$50)*($G134/$F134)))</f>
        <v>0</v>
      </c>
      <c r="AK134" s="420">
        <f>IF( $F134=0,0,((($F134/$E$131)*'PLAN DE ADQUISICIONES'!AG$50)*($G134/$F134)))</f>
        <v>0</v>
      </c>
      <c r="AL134" s="420">
        <f>IF( $F134=0,0,((($F134/$E$131)*'PLAN DE ADQUISICIONES'!AH$50)*($G134/$F134)))</f>
        <v>0</v>
      </c>
      <c r="AM134" s="420">
        <f>IF( $F134=0,0,((($F134/$E$131)*'PLAN DE ADQUISICIONES'!AI$50)*($G134/$F134)))</f>
        <v>0</v>
      </c>
      <c r="AN134" s="420">
        <f>IF( $F134=0,0,((($F134/$E$131)*'PLAN DE ADQUISICIONES'!AJ$50)*($G134/$F134)))</f>
        <v>0</v>
      </c>
      <c r="AO134" s="420">
        <f>IF( $F134=0,0,((($F134/$E$131)*'PLAN DE ADQUISICIONES'!AK$50)*($G134/$F134)))</f>
        <v>0</v>
      </c>
      <c r="AP134" s="420">
        <f>IF( $F134=0,0,((($F134/$E$131)*'PLAN DE ADQUISICIONES'!AL$50)*($G134/$F134)))</f>
        <v>0</v>
      </c>
      <c r="AQ134" s="420">
        <f>IF( $F134=0,0,((($F134/$E$131)*'PLAN DE ADQUISICIONES'!AM$50)*($G134/$F134)))</f>
        <v>0</v>
      </c>
      <c r="AR134" s="420">
        <f>IF( $F134=0,0,((($F134/$E$131)*'PLAN DE ADQUISICIONES'!AN$50)*($G134/$F134)))</f>
        <v>0</v>
      </c>
      <c r="AS134" s="420">
        <f>IF( $F134=0,0,((($F134/$E$131)*'PLAN DE ADQUISICIONES'!AO$50)*($G134/$F134)))</f>
        <v>0</v>
      </c>
      <c r="AT134" s="423">
        <f>AH134+AI134+AJ134+AK134+AL134+AM134+AN134+AO134+AP134+AQ134+AR134+AS134</f>
        <v>0</v>
      </c>
      <c r="AU134" s="426">
        <f>AS134+AR134+AQ134+AP134+AO134+AN134+AM134+AL134+AK134+AJ134+AI134+AH134+AF134+AE134+AD134+AC134+AB134+AA134+Z134+Y134+X134+W134+V134+U134+S134+R134+Q134+P134+O134+N134+M134+L134+K134+J134+I134+H134</f>
        <v>0</v>
      </c>
      <c r="AV134" s="392">
        <f t="shared" si="24"/>
        <v>0</v>
      </c>
    </row>
    <row r="135" spans="2:48" s="60" customFormat="1" ht="12.75" customHeight="1" x14ac:dyDescent="0.25">
      <c r="B135" s="416" t="str">
        <f>+'FORMATO COSTEO C2'!C162</f>
        <v>2.1.5.4</v>
      </c>
      <c r="C135" s="417" t="str">
        <f>+'FORMATO COSTEO C2'!B162</f>
        <v>Categoría de gasto</v>
      </c>
      <c r="D135" s="513"/>
      <c r="E135" s="429"/>
      <c r="F135" s="420">
        <f>+'FORMATO COSTEO C2'!G162</f>
        <v>0</v>
      </c>
      <c r="G135" s="421">
        <f>+'FORMATO COSTEO C2'!R162</f>
        <v>0</v>
      </c>
      <c r="H135" s="425">
        <f>IF( $F135=0,0,((($F135/$E$131)*'PLAN DE ADQUISICIONES'!F$50)*($G135/$F135)))</f>
        <v>0</v>
      </c>
      <c r="I135" s="420">
        <f>IF( $F135=0,0,((($F135/$E$131)*'PLAN DE ADQUISICIONES'!G$50)*($G135/$F135)))</f>
        <v>0</v>
      </c>
      <c r="J135" s="420">
        <f>IF( $F135=0,0,((($F135/$E$131)*'PLAN DE ADQUISICIONES'!H$50)*($G135/$F135)))</f>
        <v>0</v>
      </c>
      <c r="K135" s="420">
        <f>IF( $F135=0,0,((($F135/$E$131)*'PLAN DE ADQUISICIONES'!I$50)*($G135/$F135)))</f>
        <v>0</v>
      </c>
      <c r="L135" s="420">
        <f>IF( $F135=0,0,((($F135/$E$131)*'PLAN DE ADQUISICIONES'!J$50)*($G135/$F135)))</f>
        <v>0</v>
      </c>
      <c r="M135" s="420">
        <f>IF( $F135=0,0,((($F135/$E$131)*'PLAN DE ADQUISICIONES'!K$50)*($G135/$F135)))</f>
        <v>0</v>
      </c>
      <c r="N135" s="420">
        <f>IF( $F135=0,0,((($F135/$E$131)*'PLAN DE ADQUISICIONES'!L$50)*($G135/$F135)))</f>
        <v>0</v>
      </c>
      <c r="O135" s="420">
        <f>IF( $F135=0,0,((($F135/$E$131)*'PLAN DE ADQUISICIONES'!M$50)*($G135/$F135)))</f>
        <v>0</v>
      </c>
      <c r="P135" s="420">
        <f>IF( $F135=0,0,((($F135/$E$131)*'PLAN DE ADQUISICIONES'!N$50)*($G135/$F135)))</f>
        <v>0</v>
      </c>
      <c r="Q135" s="420">
        <f>IF( $F135=0,0,((($F135/$E$131)*'PLAN DE ADQUISICIONES'!O$50)*($G135/$F135)))</f>
        <v>0</v>
      </c>
      <c r="R135" s="420">
        <f>IF( $F135=0,0,((($F135/$E$131)*'PLAN DE ADQUISICIONES'!P$50)*($G135/$F135)))</f>
        <v>0</v>
      </c>
      <c r="S135" s="420">
        <f>IF( $F135=0,0,((($F135/$E$131)*'PLAN DE ADQUISICIONES'!Q$50)*($G135/$F135)))</f>
        <v>0</v>
      </c>
      <c r="T135" s="423">
        <f>H135+I135+J135+K135+L135+M135+N135+O135+P135+Q135+R135+S135</f>
        <v>0</v>
      </c>
      <c r="U135" s="425">
        <f>IF( $F135=0,0,((($F135/$E$131)*'PLAN DE ADQUISICIONES'!R$50)*($G135/$F135)))</f>
        <v>0</v>
      </c>
      <c r="V135" s="420">
        <f>IF( $F135=0,0,((($F135/$E$131)*'PLAN DE ADQUISICIONES'!S$50)*($G135/$F135)))</f>
        <v>0</v>
      </c>
      <c r="W135" s="420">
        <f>IF( $F135=0,0,((($F135/$E$131)*'PLAN DE ADQUISICIONES'!T$50)*($G135/$F135)))</f>
        <v>0</v>
      </c>
      <c r="X135" s="420">
        <f>IF( $F135=0,0,((($F135/$E$131)*'PLAN DE ADQUISICIONES'!U$50)*($G135/$F135)))</f>
        <v>0</v>
      </c>
      <c r="Y135" s="420">
        <f>IF( $F135=0,0,((($F135/$E$131)*'PLAN DE ADQUISICIONES'!V$50)*($G135/$F135)))</f>
        <v>0</v>
      </c>
      <c r="Z135" s="420">
        <f>IF( $F135=0,0,((($F135/$E$131)*'PLAN DE ADQUISICIONES'!W$50)*($G135/$F135)))</f>
        <v>0</v>
      </c>
      <c r="AA135" s="420">
        <f>IF( $F135=0,0,((($F135/$E$131)*'PLAN DE ADQUISICIONES'!X$50)*($G135/$F135)))</f>
        <v>0</v>
      </c>
      <c r="AB135" s="420">
        <f>IF( $F135=0,0,((($F135/$E$131)*'PLAN DE ADQUISICIONES'!Y$50)*($G135/$F135)))</f>
        <v>0</v>
      </c>
      <c r="AC135" s="420">
        <f>IF( $F135=0,0,((($F135/$E$131)*'PLAN DE ADQUISICIONES'!Z$50)*($G135/$F135)))</f>
        <v>0</v>
      </c>
      <c r="AD135" s="420">
        <f>IF( $F135=0,0,((($F135/$E$131)*'PLAN DE ADQUISICIONES'!AA$50)*($G135/$F135)))</f>
        <v>0</v>
      </c>
      <c r="AE135" s="420">
        <f>IF( $F135=0,0,((($F135/$E$131)*'PLAN DE ADQUISICIONES'!AB$50)*($G135/$F135)))</f>
        <v>0</v>
      </c>
      <c r="AF135" s="420">
        <f>IF( $F135=0,0,((($F135/$E$131)*'PLAN DE ADQUISICIONES'!AC$50)*($G135/$F135)))</f>
        <v>0</v>
      </c>
      <c r="AG135" s="423">
        <f>U135+V135+W135+X135+Y135+Z135+AA135+AB135+AC135+AD135+AE135+AF135</f>
        <v>0</v>
      </c>
      <c r="AH135" s="424">
        <f>IF( $F135=0,0,((($F135/$E$131)*'PLAN DE ADQUISICIONES'!AD$50)*($G135/$F135)))</f>
        <v>0</v>
      </c>
      <c r="AI135" s="420">
        <f>IF( $F135=0,0,((($F135/$E$131)*'PLAN DE ADQUISICIONES'!AE$50)*($G135/$F135)))</f>
        <v>0</v>
      </c>
      <c r="AJ135" s="420">
        <f>IF( $F135=0,0,((($F135/$E$131)*'PLAN DE ADQUISICIONES'!AF$50)*($G135/$F135)))</f>
        <v>0</v>
      </c>
      <c r="AK135" s="420">
        <f>IF( $F135=0,0,((($F135/$E$131)*'PLAN DE ADQUISICIONES'!AG$50)*($G135/$F135)))</f>
        <v>0</v>
      </c>
      <c r="AL135" s="420">
        <f>IF( $F135=0,0,((($F135/$E$131)*'PLAN DE ADQUISICIONES'!AH$50)*($G135/$F135)))</f>
        <v>0</v>
      </c>
      <c r="AM135" s="420">
        <f>IF( $F135=0,0,((($F135/$E$131)*'PLAN DE ADQUISICIONES'!AI$50)*($G135/$F135)))</f>
        <v>0</v>
      </c>
      <c r="AN135" s="420">
        <f>IF( $F135=0,0,((($F135/$E$131)*'PLAN DE ADQUISICIONES'!AJ$50)*($G135/$F135)))</f>
        <v>0</v>
      </c>
      <c r="AO135" s="420">
        <f>IF( $F135=0,0,((($F135/$E$131)*'PLAN DE ADQUISICIONES'!AK$50)*($G135/$F135)))</f>
        <v>0</v>
      </c>
      <c r="AP135" s="420">
        <f>IF( $F135=0,0,((($F135/$E$131)*'PLAN DE ADQUISICIONES'!AL$50)*($G135/$F135)))</f>
        <v>0</v>
      </c>
      <c r="AQ135" s="420">
        <f>IF( $F135=0,0,((($F135/$E$131)*'PLAN DE ADQUISICIONES'!AM$50)*($G135/$F135)))</f>
        <v>0</v>
      </c>
      <c r="AR135" s="420">
        <f>IF( $F135=0,0,((($F135/$E$131)*'PLAN DE ADQUISICIONES'!AN$50)*($G135/$F135)))</f>
        <v>0</v>
      </c>
      <c r="AS135" s="420">
        <f>IF( $F135=0,0,((($F135/$E$131)*'PLAN DE ADQUISICIONES'!AO$50)*($G135/$F135)))</f>
        <v>0</v>
      </c>
      <c r="AT135" s="423">
        <f>AH135+AI135+AJ135+AK135+AL135+AM135+AN135+AO135+AP135+AQ135+AR135+AS135</f>
        <v>0</v>
      </c>
      <c r="AU135" s="426">
        <f>AS135+AR135+AQ135+AP135+AO135+AN135+AM135+AL135+AK135+AJ135+AI135+AH135+AF135+AE135+AD135+AC135+AB135+AA135+Z135+Y135+X135+W135+V135+U135+S135+R135+Q135+P135+O135+N135+M135+L135+K135+J135+I135+H135</f>
        <v>0</v>
      </c>
      <c r="AV135" s="392">
        <f t="shared" si="24"/>
        <v>0</v>
      </c>
    </row>
    <row r="136" spans="2:48" s="60" customFormat="1" ht="12.75" customHeight="1" x14ac:dyDescent="0.25">
      <c r="B136" s="416" t="str">
        <f>+'FORMATO COSTEO C2'!C168</f>
        <v>2.1.5.5</v>
      </c>
      <c r="C136" s="417" t="str">
        <f>+'FORMATO COSTEO C2'!B168</f>
        <v>Categoría de gasto</v>
      </c>
      <c r="D136" s="513"/>
      <c r="E136" s="429"/>
      <c r="F136" s="420">
        <f>+'FORMATO COSTEO C2'!G168</f>
        <v>0</v>
      </c>
      <c r="G136" s="421">
        <f>+'FORMATO COSTEO C2'!R168</f>
        <v>0</v>
      </c>
      <c r="H136" s="425">
        <f>IF( $F136=0,0,((($F136/$E$131)*'PLAN DE ADQUISICIONES'!F$50)*($G136/$F136)))</f>
        <v>0</v>
      </c>
      <c r="I136" s="420">
        <f>IF( $F136=0,0,((($F136/$E$131)*'PLAN DE ADQUISICIONES'!G$50)*($G136/$F136)))</f>
        <v>0</v>
      </c>
      <c r="J136" s="420">
        <f>IF( $F136=0,0,((($F136/$E$131)*'PLAN DE ADQUISICIONES'!H$50)*($G136/$F136)))</f>
        <v>0</v>
      </c>
      <c r="K136" s="420">
        <f>IF( $F136=0,0,((($F136/$E$131)*'PLAN DE ADQUISICIONES'!I$50)*($G136/$F136)))</f>
        <v>0</v>
      </c>
      <c r="L136" s="420">
        <f>IF( $F136=0,0,((($F136/$E$131)*'PLAN DE ADQUISICIONES'!J$50)*($G136/$F136)))</f>
        <v>0</v>
      </c>
      <c r="M136" s="420">
        <f>IF( $F136=0,0,((($F136/$E$131)*'PLAN DE ADQUISICIONES'!K$50)*($G136/$F136)))</f>
        <v>0</v>
      </c>
      <c r="N136" s="420">
        <f>IF( $F136=0,0,((($F136/$E$131)*'PLAN DE ADQUISICIONES'!L$50)*($G136/$F136)))</f>
        <v>0</v>
      </c>
      <c r="O136" s="420">
        <f>IF( $F136=0,0,((($F136/$E$131)*'PLAN DE ADQUISICIONES'!M$50)*($G136/$F136)))</f>
        <v>0</v>
      </c>
      <c r="P136" s="420">
        <f>IF( $F136=0,0,((($F136/$E$131)*'PLAN DE ADQUISICIONES'!N$50)*($G136/$F136)))</f>
        <v>0</v>
      </c>
      <c r="Q136" s="420">
        <f>IF( $F136=0,0,((($F136/$E$131)*'PLAN DE ADQUISICIONES'!O$50)*($G136/$F136)))</f>
        <v>0</v>
      </c>
      <c r="R136" s="420">
        <f>IF( $F136=0,0,((($F136/$E$131)*'PLAN DE ADQUISICIONES'!P$50)*($G136/$F136)))</f>
        <v>0</v>
      </c>
      <c r="S136" s="420">
        <f>IF( $F136=0,0,((($F136/$E$131)*'PLAN DE ADQUISICIONES'!Q$50)*($G136/$F136)))</f>
        <v>0</v>
      </c>
      <c r="T136" s="423">
        <f>H136+I136+J136+K136+L136+M136+N136+O136+P136+Q136+R136+S136</f>
        <v>0</v>
      </c>
      <c r="U136" s="425">
        <f>IF( $F136=0,0,((($F136/$E$131)*'PLAN DE ADQUISICIONES'!R$50)*($G136/$F136)))</f>
        <v>0</v>
      </c>
      <c r="V136" s="420">
        <f>IF( $F136=0,0,((($F136/$E$131)*'PLAN DE ADQUISICIONES'!S$50)*($G136/$F136)))</f>
        <v>0</v>
      </c>
      <c r="W136" s="420">
        <f>IF( $F136=0,0,((($F136/$E$131)*'PLAN DE ADQUISICIONES'!T$50)*($G136/$F136)))</f>
        <v>0</v>
      </c>
      <c r="X136" s="420">
        <f>IF( $F136=0,0,((($F136/$E$131)*'PLAN DE ADQUISICIONES'!U$50)*($G136/$F136)))</f>
        <v>0</v>
      </c>
      <c r="Y136" s="420">
        <f>IF( $F136=0,0,((($F136/$E$131)*'PLAN DE ADQUISICIONES'!V$50)*($G136/$F136)))</f>
        <v>0</v>
      </c>
      <c r="Z136" s="420">
        <f>IF( $F136=0,0,((($F136/$E$131)*'PLAN DE ADQUISICIONES'!W$50)*($G136/$F136)))</f>
        <v>0</v>
      </c>
      <c r="AA136" s="420">
        <f>IF( $F136=0,0,((($F136/$E$131)*'PLAN DE ADQUISICIONES'!X$50)*($G136/$F136)))</f>
        <v>0</v>
      </c>
      <c r="AB136" s="420">
        <f>IF( $F136=0,0,((($F136/$E$131)*'PLAN DE ADQUISICIONES'!Y$50)*($G136/$F136)))</f>
        <v>0</v>
      </c>
      <c r="AC136" s="420">
        <f>IF( $F136=0,0,((($F136/$E$131)*'PLAN DE ADQUISICIONES'!Z$50)*($G136/$F136)))</f>
        <v>0</v>
      </c>
      <c r="AD136" s="420">
        <f>IF( $F136=0,0,((($F136/$E$131)*'PLAN DE ADQUISICIONES'!AA$50)*($G136/$F136)))</f>
        <v>0</v>
      </c>
      <c r="AE136" s="420">
        <f>IF( $F136=0,0,((($F136/$E$131)*'PLAN DE ADQUISICIONES'!AB$50)*($G136/$F136)))</f>
        <v>0</v>
      </c>
      <c r="AF136" s="420">
        <f>IF( $F136=0,0,((($F136/$E$131)*'PLAN DE ADQUISICIONES'!AC$50)*($G136/$F136)))</f>
        <v>0</v>
      </c>
      <c r="AG136" s="423">
        <f>U136+V136+W136+X136+Y136+Z136+AA136+AB136+AC136+AD136+AE136+AF136</f>
        <v>0</v>
      </c>
      <c r="AH136" s="424">
        <f>IF( $F136=0,0,((($F136/$E$131)*'PLAN DE ADQUISICIONES'!AD$50)*($G136/$F136)))</f>
        <v>0</v>
      </c>
      <c r="AI136" s="420">
        <f>IF( $F136=0,0,((($F136/$E$131)*'PLAN DE ADQUISICIONES'!AE$50)*($G136/$F136)))</f>
        <v>0</v>
      </c>
      <c r="AJ136" s="420">
        <f>IF( $F136=0,0,((($F136/$E$131)*'PLAN DE ADQUISICIONES'!AF$50)*($G136/$F136)))</f>
        <v>0</v>
      </c>
      <c r="AK136" s="420">
        <f>IF( $F136=0,0,((($F136/$E$131)*'PLAN DE ADQUISICIONES'!AG$50)*($G136/$F136)))</f>
        <v>0</v>
      </c>
      <c r="AL136" s="420">
        <f>IF( $F136=0,0,((($F136/$E$131)*'PLAN DE ADQUISICIONES'!AH$50)*($G136/$F136)))</f>
        <v>0</v>
      </c>
      <c r="AM136" s="420">
        <f>IF( $F136=0,0,((($F136/$E$131)*'PLAN DE ADQUISICIONES'!AI$50)*($G136/$F136)))</f>
        <v>0</v>
      </c>
      <c r="AN136" s="420">
        <f>IF( $F136=0,0,((($F136/$E$131)*'PLAN DE ADQUISICIONES'!AJ$50)*($G136/$F136)))</f>
        <v>0</v>
      </c>
      <c r="AO136" s="420">
        <f>IF( $F136=0,0,((($F136/$E$131)*'PLAN DE ADQUISICIONES'!AK$50)*($G136/$F136)))</f>
        <v>0</v>
      </c>
      <c r="AP136" s="420">
        <f>IF( $F136=0,0,((($F136/$E$131)*'PLAN DE ADQUISICIONES'!AL$50)*($G136/$F136)))</f>
        <v>0</v>
      </c>
      <c r="AQ136" s="420">
        <f>IF( $F136=0,0,((($F136/$E$131)*'PLAN DE ADQUISICIONES'!AM$50)*($G136/$F136)))</f>
        <v>0</v>
      </c>
      <c r="AR136" s="420">
        <f>IF( $F136=0,0,((($F136/$E$131)*'PLAN DE ADQUISICIONES'!AN$50)*($G136/$F136)))</f>
        <v>0</v>
      </c>
      <c r="AS136" s="420">
        <f>IF( $F136=0,0,((($F136/$E$131)*'PLAN DE ADQUISICIONES'!AO$50)*($G136/$F136)))</f>
        <v>0</v>
      </c>
      <c r="AT136" s="423">
        <f>AH136+AI136+AJ136+AK136+AL136+AM136+AN136+AO136+AP136+AQ136+AR136+AS136</f>
        <v>0</v>
      </c>
      <c r="AU136" s="426">
        <f>AS136+AR136+AQ136+AP136+AO136+AN136+AM136+AL136+AK136+AJ136+AI136+AH136+AF136+AE136+AD136+AC136+AB136+AA136+Z136+Y136+X136+W136+V136+U136+S136+R136+Q136+P136+O136+N136+M136+L136+K136+J136+I136+H136</f>
        <v>0</v>
      </c>
      <c r="AV136" s="392">
        <f t="shared" si="24"/>
        <v>0</v>
      </c>
    </row>
    <row r="137" spans="2:48" s="60" customFormat="1" ht="12.75" customHeight="1" x14ac:dyDescent="0.25">
      <c r="B137" s="395">
        <f>+'FORMATO COSTEO C2'!C175</f>
        <v>2.2000000000000002</v>
      </c>
      <c r="C137" s="396" t="str">
        <f>+'FORMATO COSTEO C2'!D175</f>
        <v>Emprendedores del sector turismo de los distritos de Pisac, Taray, Lamay, Coya y Calca, provincia de Calca - región Cusco resuleven cuellos de botella en sus negocios implementados o fortalecidos</v>
      </c>
      <c r="D137" s="397"/>
      <c r="E137" s="398"/>
      <c r="F137" s="399">
        <f t="shared" ref="F137:P137" si="37">+F138+F144+F150+F156+F162</f>
        <v>118000</v>
      </c>
      <c r="G137" s="400">
        <f t="shared" si="37"/>
        <v>0</v>
      </c>
      <c r="H137" s="401">
        <f t="shared" si="37"/>
        <v>0</v>
      </c>
      <c r="I137" s="399">
        <f>+I138+I144+I150+I156+I162</f>
        <v>0</v>
      </c>
      <c r="J137" s="399">
        <f>+J138+J144+J150+J156+J162</f>
        <v>0</v>
      </c>
      <c r="K137" s="399">
        <f>+K138+K144+K150+K156+K162</f>
        <v>0</v>
      </c>
      <c r="L137" s="399">
        <f>+L138+L144+L150+L156+L162</f>
        <v>0</v>
      </c>
      <c r="M137" s="399">
        <f>+M138+M144+M150+M156+M162</f>
        <v>0</v>
      </c>
      <c r="N137" s="399">
        <f t="shared" si="37"/>
        <v>0</v>
      </c>
      <c r="O137" s="399">
        <f t="shared" si="37"/>
        <v>0</v>
      </c>
      <c r="P137" s="399">
        <f t="shared" si="37"/>
        <v>0</v>
      </c>
      <c r="Q137" s="399">
        <f>+Q138+Q144+Q150+Q156+Q162</f>
        <v>0</v>
      </c>
      <c r="R137" s="399">
        <f>+R138+R144+R150+R156+R162</f>
        <v>0</v>
      </c>
      <c r="S137" s="399">
        <f>+S138+S144+S150+S156+S162</f>
        <v>0</v>
      </c>
      <c r="T137" s="402">
        <f>+T138+T144+T150+T156+T162</f>
        <v>0</v>
      </c>
      <c r="U137" s="401">
        <f t="shared" ref="U137:AS137" si="38">+U138+U144+U150+U156+U162</f>
        <v>0</v>
      </c>
      <c r="V137" s="399">
        <f t="shared" si="38"/>
        <v>0</v>
      </c>
      <c r="W137" s="399">
        <f t="shared" si="38"/>
        <v>0</v>
      </c>
      <c r="X137" s="399">
        <f t="shared" si="38"/>
        <v>0</v>
      </c>
      <c r="Y137" s="399">
        <f t="shared" si="38"/>
        <v>0</v>
      </c>
      <c r="Z137" s="399">
        <f t="shared" si="38"/>
        <v>0</v>
      </c>
      <c r="AA137" s="399">
        <f t="shared" si="38"/>
        <v>0</v>
      </c>
      <c r="AB137" s="399">
        <f t="shared" si="38"/>
        <v>0</v>
      </c>
      <c r="AC137" s="399">
        <f t="shared" si="38"/>
        <v>0</v>
      </c>
      <c r="AD137" s="399">
        <f t="shared" si="38"/>
        <v>0</v>
      </c>
      <c r="AE137" s="399">
        <f t="shared" si="38"/>
        <v>0</v>
      </c>
      <c r="AF137" s="399">
        <f t="shared" si="38"/>
        <v>0</v>
      </c>
      <c r="AG137" s="402">
        <f>+AG138+AG144+AG150+AG156+AG162</f>
        <v>0</v>
      </c>
      <c r="AH137" s="403">
        <f t="shared" si="38"/>
        <v>0</v>
      </c>
      <c r="AI137" s="399">
        <f t="shared" si="38"/>
        <v>0</v>
      </c>
      <c r="AJ137" s="399">
        <f t="shared" si="38"/>
        <v>0</v>
      </c>
      <c r="AK137" s="399">
        <f t="shared" si="38"/>
        <v>0</v>
      </c>
      <c r="AL137" s="399">
        <f t="shared" si="38"/>
        <v>0</v>
      </c>
      <c r="AM137" s="399">
        <f t="shared" si="38"/>
        <v>0</v>
      </c>
      <c r="AN137" s="399">
        <f t="shared" si="38"/>
        <v>0</v>
      </c>
      <c r="AO137" s="399">
        <f t="shared" si="38"/>
        <v>0</v>
      </c>
      <c r="AP137" s="399">
        <f t="shared" si="38"/>
        <v>0</v>
      </c>
      <c r="AQ137" s="399">
        <f t="shared" si="38"/>
        <v>0</v>
      </c>
      <c r="AR137" s="399">
        <f t="shared" si="38"/>
        <v>0</v>
      </c>
      <c r="AS137" s="399">
        <f t="shared" si="38"/>
        <v>0</v>
      </c>
      <c r="AT137" s="402">
        <f>+AT138+AT144+AT150+AT156+AT162</f>
        <v>0</v>
      </c>
      <c r="AU137" s="404">
        <f>+AU138+AU144+AU150+AU156+AU162</f>
        <v>0</v>
      </c>
      <c r="AV137" s="392">
        <f t="shared" si="24"/>
        <v>0</v>
      </c>
    </row>
    <row r="138" spans="2:48" s="60" customFormat="1" ht="12.75" customHeight="1" x14ac:dyDescent="0.25">
      <c r="B138" s="406" t="str">
        <f>+'FORMATO COSTEO C2'!C176</f>
        <v>2.2.1</v>
      </c>
      <c r="C138" s="430" t="str">
        <f>+'FORMATO COSTEO C2'!B176</f>
        <v>Asistencia técnica para resolver cuellos de botella en la línea de negocios restaurantes</v>
      </c>
      <c r="D138" s="408" t="str">
        <f>+'FORMATO COSTEO C2'!D176</f>
        <v>Visita</v>
      </c>
      <c r="E138" s="409">
        <f>+'FORMATO COSTEO C2'!E176</f>
        <v>150</v>
      </c>
      <c r="F138" s="410">
        <f>SUM(F139:F143)</f>
        <v>118000</v>
      </c>
      <c r="G138" s="411">
        <f t="shared" ref="G138:AS138" si="39">SUM(G139:G143)</f>
        <v>0</v>
      </c>
      <c r="H138" s="412">
        <f t="shared" si="39"/>
        <v>0</v>
      </c>
      <c r="I138" s="410">
        <f t="shared" si="39"/>
        <v>0</v>
      </c>
      <c r="J138" s="410">
        <f t="shared" si="39"/>
        <v>0</v>
      </c>
      <c r="K138" s="410">
        <f t="shared" si="39"/>
        <v>0</v>
      </c>
      <c r="L138" s="410">
        <f t="shared" si="39"/>
        <v>0</v>
      </c>
      <c r="M138" s="410">
        <f t="shared" si="39"/>
        <v>0</v>
      </c>
      <c r="N138" s="410">
        <f t="shared" si="39"/>
        <v>0</v>
      </c>
      <c r="O138" s="410">
        <f t="shared" si="39"/>
        <v>0</v>
      </c>
      <c r="P138" s="410">
        <f t="shared" si="39"/>
        <v>0</v>
      </c>
      <c r="Q138" s="410">
        <f t="shared" si="39"/>
        <v>0</v>
      </c>
      <c r="R138" s="410">
        <f t="shared" si="39"/>
        <v>0</v>
      </c>
      <c r="S138" s="410">
        <f t="shared" si="39"/>
        <v>0</v>
      </c>
      <c r="T138" s="413">
        <f>SUM(T139:T143)</f>
        <v>0</v>
      </c>
      <c r="U138" s="412">
        <f t="shared" si="39"/>
        <v>0</v>
      </c>
      <c r="V138" s="410">
        <f t="shared" si="39"/>
        <v>0</v>
      </c>
      <c r="W138" s="410">
        <f t="shared" si="39"/>
        <v>0</v>
      </c>
      <c r="X138" s="410">
        <f t="shared" si="39"/>
        <v>0</v>
      </c>
      <c r="Y138" s="410">
        <f t="shared" si="39"/>
        <v>0</v>
      </c>
      <c r="Z138" s="410">
        <f t="shared" si="39"/>
        <v>0</v>
      </c>
      <c r="AA138" s="410">
        <f t="shared" si="39"/>
        <v>0</v>
      </c>
      <c r="AB138" s="410">
        <f t="shared" si="39"/>
        <v>0</v>
      </c>
      <c r="AC138" s="410">
        <f t="shared" si="39"/>
        <v>0</v>
      </c>
      <c r="AD138" s="410">
        <f t="shared" si="39"/>
        <v>0</v>
      </c>
      <c r="AE138" s="410">
        <f t="shared" si="39"/>
        <v>0</v>
      </c>
      <c r="AF138" s="410">
        <f t="shared" si="39"/>
        <v>0</v>
      </c>
      <c r="AG138" s="413">
        <f t="shared" si="39"/>
        <v>0</v>
      </c>
      <c r="AH138" s="414">
        <f t="shared" si="39"/>
        <v>0</v>
      </c>
      <c r="AI138" s="410">
        <f t="shared" si="39"/>
        <v>0</v>
      </c>
      <c r="AJ138" s="410">
        <f t="shared" si="39"/>
        <v>0</v>
      </c>
      <c r="AK138" s="410">
        <f t="shared" si="39"/>
        <v>0</v>
      </c>
      <c r="AL138" s="410">
        <f t="shared" si="39"/>
        <v>0</v>
      </c>
      <c r="AM138" s="410">
        <f t="shared" si="39"/>
        <v>0</v>
      </c>
      <c r="AN138" s="410">
        <f t="shared" si="39"/>
        <v>0</v>
      </c>
      <c r="AO138" s="410">
        <f t="shared" si="39"/>
        <v>0</v>
      </c>
      <c r="AP138" s="410">
        <f t="shared" si="39"/>
        <v>0</v>
      </c>
      <c r="AQ138" s="410">
        <f t="shared" si="39"/>
        <v>0</v>
      </c>
      <c r="AR138" s="410">
        <f t="shared" si="39"/>
        <v>0</v>
      </c>
      <c r="AS138" s="410">
        <f t="shared" si="39"/>
        <v>0</v>
      </c>
      <c r="AT138" s="413">
        <f>SUM(AT139:AT143)</f>
        <v>0</v>
      </c>
      <c r="AU138" s="415">
        <f>SUM(AU139:AU143)</f>
        <v>0</v>
      </c>
      <c r="AV138" s="392">
        <f t="shared" si="24"/>
        <v>0</v>
      </c>
    </row>
    <row r="139" spans="2:48" s="60" customFormat="1" ht="12.75" customHeight="1" x14ac:dyDescent="0.25">
      <c r="B139" s="416" t="str">
        <f>+'FORMATO COSTEO C2'!C178</f>
        <v>2.2.1.1</v>
      </c>
      <c r="C139" s="417" t="str">
        <f>+'FORMATO COSTEO C2'!B178</f>
        <v>Asesoría técnica para cuellos de botella</v>
      </c>
      <c r="D139" s="418"/>
      <c r="E139" s="419"/>
      <c r="F139" s="420">
        <f>+'FORMATO COSTEO C2'!G178</f>
        <v>118000</v>
      </c>
      <c r="G139" s="421">
        <f>+'FORMATO COSTEO C2'!R178</f>
        <v>0</v>
      </c>
      <c r="H139" s="422">
        <f>IF( $F139=0,0,((($F139/$E$138)*'PLAN DE ADQUISICIONES'!F$55)*($G139/$F139)))</f>
        <v>0</v>
      </c>
      <c r="I139" s="420">
        <f>IF( $F139=0,0,((($F139/$E$138)*'PLAN DE ADQUISICIONES'!G$55)*($G139/$F139)))</f>
        <v>0</v>
      </c>
      <c r="J139" s="420">
        <f>IF( $F139=0,0,((($F139/$E$138)*'PLAN DE ADQUISICIONES'!H$55)*($G139/$F139)))</f>
        <v>0</v>
      </c>
      <c r="K139" s="420">
        <f>IF( $F139=0,0,((($F139/$E$138)*'PLAN DE ADQUISICIONES'!I$55)*($G139/$F139)))</f>
        <v>0</v>
      </c>
      <c r="L139" s="420">
        <f>IF( $F139=0,0,((($F139/$E$138)*'PLAN DE ADQUISICIONES'!J$55)*($G139/$F139)))</f>
        <v>0</v>
      </c>
      <c r="M139" s="420">
        <f>IF( $F139=0,0,((($F139/$E$138)*'PLAN DE ADQUISICIONES'!K$55)*($G139/$F139)))</f>
        <v>0</v>
      </c>
      <c r="N139" s="420">
        <f>IF( $F139=0,0,((($F139/$E$138)*'PLAN DE ADQUISICIONES'!L$55)*($G139/$F139)))</f>
        <v>0</v>
      </c>
      <c r="O139" s="420">
        <f>IF( $F139=0,0,((($F139/$E$138)*'PLAN DE ADQUISICIONES'!M$55)*($G139/$F139)))</f>
        <v>0</v>
      </c>
      <c r="P139" s="420">
        <f>IF( $F139=0,0,((($F139/$E$138)*'PLAN DE ADQUISICIONES'!N$55)*($G139/$F139)))</f>
        <v>0</v>
      </c>
      <c r="Q139" s="420">
        <f>IF( $F139=0,0,((($F139/$E$138)*'PLAN DE ADQUISICIONES'!O$55)*($G139/$F139)))</f>
        <v>0</v>
      </c>
      <c r="R139" s="420">
        <f>IF( $F139=0,0,((($F139/$E$138)*'PLAN DE ADQUISICIONES'!P$55)*($G139/$F139)))</f>
        <v>0</v>
      </c>
      <c r="S139" s="420">
        <f>IF( $F139=0,0,((($F139/$E$138)*'PLAN DE ADQUISICIONES'!Q$55)*($G139/$F139)))</f>
        <v>0</v>
      </c>
      <c r="T139" s="423">
        <f>H139+I139+J139+K139+L139+M139+N139+O139+P139+Q139+R139+S139</f>
        <v>0</v>
      </c>
      <c r="U139" s="425">
        <f>IF( $F139=0,0,((($F139/$E$138)*'PLAN DE ADQUISICIONES'!R$55)*($G139/$F139)))</f>
        <v>0</v>
      </c>
      <c r="V139" s="420">
        <f>IF( $F139=0,0,((($F139/$E$138)*'PLAN DE ADQUISICIONES'!S$55)*($G139/$F139)))</f>
        <v>0</v>
      </c>
      <c r="W139" s="420">
        <f>IF( $F139=0,0,((($F139/$E$138)*'PLAN DE ADQUISICIONES'!T$55)*($G139/$F139)))</f>
        <v>0</v>
      </c>
      <c r="X139" s="420">
        <f>IF( $F139=0,0,((($F139/$E$138)*'PLAN DE ADQUISICIONES'!U$55)*($G139/$F139)))</f>
        <v>0</v>
      </c>
      <c r="Y139" s="420">
        <f>IF( $F139=0,0,((($F139/$E$138)*'PLAN DE ADQUISICIONES'!V$55)*($G139/$F139)))</f>
        <v>0</v>
      </c>
      <c r="Z139" s="420">
        <f>IF( $F139=0,0,((($F139/$E$138)*'PLAN DE ADQUISICIONES'!W$55)*($G139/$F139)))</f>
        <v>0</v>
      </c>
      <c r="AA139" s="420">
        <f>IF( $F139=0,0,((($F139/$E$138)*'PLAN DE ADQUISICIONES'!X$55)*($G139/$F139)))</f>
        <v>0</v>
      </c>
      <c r="AB139" s="420">
        <f>IF( $F139=0,0,((($F139/$E$138)*'PLAN DE ADQUISICIONES'!Y$55)*($G139/$F139)))</f>
        <v>0</v>
      </c>
      <c r="AC139" s="420">
        <f>IF( $F139=0,0,((($F139/$E$138)*'PLAN DE ADQUISICIONES'!Z$55)*($G139/$F139)))</f>
        <v>0</v>
      </c>
      <c r="AD139" s="420">
        <f>IF( $F139=0,0,((($F139/$E$138)*'PLAN DE ADQUISICIONES'!AA$55)*($G139/$F139)))</f>
        <v>0</v>
      </c>
      <c r="AE139" s="420">
        <f>IF( $F139=0,0,((($F139/$E$138)*'PLAN DE ADQUISICIONES'!AB$55)*($G139/$F139)))</f>
        <v>0</v>
      </c>
      <c r="AF139" s="420">
        <f>IF( $F139=0,0,((($F139/$E$138)*'PLAN DE ADQUISICIONES'!AC$55)*($G139/$F139)))</f>
        <v>0</v>
      </c>
      <c r="AG139" s="423">
        <f>U139+V139+W139+X139+Y139+Z139+AA139+AB139+AC139+AD139+AE139+AF139</f>
        <v>0</v>
      </c>
      <c r="AH139" s="424">
        <f>IF( $F139=0,0,((($F139/$E$138)*'PLAN DE ADQUISICIONES'!AD$55)*($G139/$F139)))</f>
        <v>0</v>
      </c>
      <c r="AI139" s="420">
        <f>IF( $F139=0,0,((($F139/$E$138)*'PLAN DE ADQUISICIONES'!AE$55)*($G139/$F139)))</f>
        <v>0</v>
      </c>
      <c r="AJ139" s="420">
        <f>IF( $F139=0,0,((($F139/$E$138)*'PLAN DE ADQUISICIONES'!AF$55)*($G139/$F139)))</f>
        <v>0</v>
      </c>
      <c r="AK139" s="420">
        <f>IF( $F139=0,0,((($F139/$E$138)*'PLAN DE ADQUISICIONES'!AG$55)*($G139/$F139)))</f>
        <v>0</v>
      </c>
      <c r="AL139" s="420">
        <f>IF( $F139=0,0,((($F139/$E$138)*'PLAN DE ADQUISICIONES'!AH$55)*($G139/$F139)))</f>
        <v>0</v>
      </c>
      <c r="AM139" s="420">
        <f>IF( $F139=0,0,((($F139/$E$138)*'PLAN DE ADQUISICIONES'!AI$55)*($G139/$F139)))</f>
        <v>0</v>
      </c>
      <c r="AN139" s="420">
        <f>IF( $F139=0,0,((($F139/$E$138)*'PLAN DE ADQUISICIONES'!AJ$55)*($G139/$F139)))</f>
        <v>0</v>
      </c>
      <c r="AO139" s="420">
        <f>IF( $F139=0,0,((($F139/$E$138)*'PLAN DE ADQUISICIONES'!AK$55)*($G139/$F139)))</f>
        <v>0</v>
      </c>
      <c r="AP139" s="420">
        <f>IF( $F139=0,0,((($F139/$E$138)*'PLAN DE ADQUISICIONES'!AL$55)*($G139/$F139)))</f>
        <v>0</v>
      </c>
      <c r="AQ139" s="420">
        <f>IF( $F139=0,0,((($F139/$E$138)*'PLAN DE ADQUISICIONES'!AM$55)*($G139/$F139)))</f>
        <v>0</v>
      </c>
      <c r="AR139" s="420">
        <f>IF( $F139=0,0,((($F139/$E$138)*'PLAN DE ADQUISICIONES'!AN$55)*($G139/$F139)))</f>
        <v>0</v>
      </c>
      <c r="AS139" s="420">
        <f>IF( $F139=0,0,((($F139/$E$138)*'PLAN DE ADQUISICIONES'!AO$55)*($G139/$F139)))</f>
        <v>0</v>
      </c>
      <c r="AT139" s="423">
        <f>AH139+AI139+AJ139+AK139+AL139+AM139+AN139+AO139+AP139+AQ139+AR139+AS139</f>
        <v>0</v>
      </c>
      <c r="AU139" s="426">
        <f>AS139+AR139+AQ139+AP139+AO139+AN139+AM139+AL139+AK139+AJ139+AI139+AH139+AF139+AE139+AD139+AC139+AB139+AA139+Z139+Y139+X139+W139+V139+U139+S139+R139+Q139+P139+O139+N139+M139+L139+K139+J139+I139+H139</f>
        <v>0</v>
      </c>
      <c r="AV139" s="392">
        <f t="shared" ref="AV139:AV198" si="40">+G139-AU139</f>
        <v>0</v>
      </c>
    </row>
    <row r="140" spans="2:48" s="60" customFormat="1" ht="12.75" customHeight="1" x14ac:dyDescent="0.25">
      <c r="B140" s="416" t="str">
        <f>+'FORMATO COSTEO C2'!C184</f>
        <v>2.2.1.2</v>
      </c>
      <c r="C140" s="417" t="str">
        <f>+'FORMATO COSTEO C2'!B184</f>
        <v>Servicios de terceros</v>
      </c>
      <c r="D140" s="418"/>
      <c r="E140" s="419"/>
      <c r="F140" s="420">
        <f>+'FORMATO COSTEO C2'!G184</f>
        <v>0</v>
      </c>
      <c r="G140" s="421">
        <f>+'FORMATO COSTEO C2'!R184</f>
        <v>0</v>
      </c>
      <c r="H140" s="425">
        <f>IF( $F140=0,0,((($F140/$E$138)*'PLAN DE ADQUISICIONES'!F$55)*($G140/$F140)))</f>
        <v>0</v>
      </c>
      <c r="I140" s="420">
        <f>IF( $F140=0,0,((($F140/$E$138)*'PLAN DE ADQUISICIONES'!G$55)*($G140/$F140)))</f>
        <v>0</v>
      </c>
      <c r="J140" s="420">
        <f>IF( $F140=0,0,((($F140/$E$138)*'PLAN DE ADQUISICIONES'!H$55)*($G140/$F140)))</f>
        <v>0</v>
      </c>
      <c r="K140" s="420">
        <f>IF( $F140=0,0,((($F140/$E$138)*'PLAN DE ADQUISICIONES'!I$55)*($G140/$F140)))</f>
        <v>0</v>
      </c>
      <c r="L140" s="420">
        <f>IF( $F140=0,0,((($F140/$E$138)*'PLAN DE ADQUISICIONES'!J$55)*($G140/$F140)))</f>
        <v>0</v>
      </c>
      <c r="M140" s="420">
        <f>IF( $F140=0,0,((($F140/$E$138)*'PLAN DE ADQUISICIONES'!K$55)*($G140/$F140)))</f>
        <v>0</v>
      </c>
      <c r="N140" s="420">
        <f>IF( $F140=0,0,((($F140/$E$138)*'PLAN DE ADQUISICIONES'!L$55)*($G140/$F140)))</f>
        <v>0</v>
      </c>
      <c r="O140" s="420">
        <f>IF( $F140=0,0,((($F140/$E$138)*'PLAN DE ADQUISICIONES'!M$55)*($G140/$F140)))</f>
        <v>0</v>
      </c>
      <c r="P140" s="420">
        <f>IF( $F140=0,0,((($F140/$E$138)*'PLAN DE ADQUISICIONES'!N$55)*($G140/$F140)))</f>
        <v>0</v>
      </c>
      <c r="Q140" s="420">
        <f>IF( $F140=0,0,((($F140/$E$138)*'PLAN DE ADQUISICIONES'!O$55)*($G140/$F140)))</f>
        <v>0</v>
      </c>
      <c r="R140" s="420">
        <f>IF( $F140=0,0,((($F140/$E$138)*'PLAN DE ADQUISICIONES'!P$55)*($G140/$F140)))</f>
        <v>0</v>
      </c>
      <c r="S140" s="420">
        <f>IF( $F140=0,0,((($F140/$E$138)*'PLAN DE ADQUISICIONES'!Q$55)*($G140/$F140)))</f>
        <v>0</v>
      </c>
      <c r="T140" s="423">
        <f>H140+I140+J140+K140+L140+M140+N140+O140+P140+Q140+R140+S140</f>
        <v>0</v>
      </c>
      <c r="U140" s="425">
        <f>IF( $F140=0,0,((($F140/$E$138)*'PLAN DE ADQUISICIONES'!R$55)*($G140/$F140)))</f>
        <v>0</v>
      </c>
      <c r="V140" s="420">
        <f>IF( $F140=0,0,((($F140/$E$138)*'PLAN DE ADQUISICIONES'!S$55)*($G140/$F140)))</f>
        <v>0</v>
      </c>
      <c r="W140" s="420">
        <f>IF( $F140=0,0,((($F140/$E$138)*'PLAN DE ADQUISICIONES'!T$55)*($G140/$F140)))</f>
        <v>0</v>
      </c>
      <c r="X140" s="420">
        <f>IF( $F140=0,0,((($F140/$E$138)*'PLAN DE ADQUISICIONES'!U$55)*($G140/$F140)))</f>
        <v>0</v>
      </c>
      <c r="Y140" s="420">
        <f>IF( $F140=0,0,((($F140/$E$138)*'PLAN DE ADQUISICIONES'!V$55)*($G140/$F140)))</f>
        <v>0</v>
      </c>
      <c r="Z140" s="420">
        <f>IF( $F140=0,0,((($F140/$E$138)*'PLAN DE ADQUISICIONES'!W$55)*($G140/$F140)))</f>
        <v>0</v>
      </c>
      <c r="AA140" s="420">
        <f>IF( $F140=0,0,((($F140/$E$138)*'PLAN DE ADQUISICIONES'!X$55)*($G140/$F140)))</f>
        <v>0</v>
      </c>
      <c r="AB140" s="420">
        <f>IF( $F140=0,0,((($F140/$E$138)*'PLAN DE ADQUISICIONES'!Y$55)*($G140/$F140)))</f>
        <v>0</v>
      </c>
      <c r="AC140" s="420">
        <f>IF( $F140=0,0,((($F140/$E$138)*'PLAN DE ADQUISICIONES'!Z$55)*($G140/$F140)))</f>
        <v>0</v>
      </c>
      <c r="AD140" s="420">
        <f>IF( $F140=0,0,((($F140/$E$138)*'PLAN DE ADQUISICIONES'!AA$55)*($G140/$F140)))</f>
        <v>0</v>
      </c>
      <c r="AE140" s="420">
        <f>IF( $F140=0,0,((($F140/$E$138)*'PLAN DE ADQUISICIONES'!AB$55)*($G140/$F140)))</f>
        <v>0</v>
      </c>
      <c r="AF140" s="420">
        <f>IF( $F140=0,0,((($F140/$E$138)*'PLAN DE ADQUISICIONES'!AC$55)*($G140/$F140)))</f>
        <v>0</v>
      </c>
      <c r="AG140" s="423">
        <f>U140+V140+W140+X140+Y140+Z140+AA140+AB140+AC140+AD140+AE140+AF140</f>
        <v>0</v>
      </c>
      <c r="AH140" s="424">
        <f>IF( $F140=0,0,((($F140/$E$138)*'PLAN DE ADQUISICIONES'!AD$55)*($G140/$F140)))</f>
        <v>0</v>
      </c>
      <c r="AI140" s="420">
        <f>IF( $F140=0,0,((($F140/$E$138)*'PLAN DE ADQUISICIONES'!AE$55)*($G140/$F140)))</f>
        <v>0</v>
      </c>
      <c r="AJ140" s="420">
        <f>IF( $F140=0,0,((($F140/$E$138)*'PLAN DE ADQUISICIONES'!AF$55)*($G140/$F140)))</f>
        <v>0</v>
      </c>
      <c r="AK140" s="420">
        <f>IF( $F140=0,0,((($F140/$E$138)*'PLAN DE ADQUISICIONES'!AG$55)*($G140/$F140)))</f>
        <v>0</v>
      </c>
      <c r="AL140" s="420">
        <f>IF( $F140=0,0,((($F140/$E$138)*'PLAN DE ADQUISICIONES'!AH$55)*($G140/$F140)))</f>
        <v>0</v>
      </c>
      <c r="AM140" s="420">
        <f>IF( $F140=0,0,((($F140/$E$138)*'PLAN DE ADQUISICIONES'!AI$55)*($G140/$F140)))</f>
        <v>0</v>
      </c>
      <c r="AN140" s="420">
        <f>IF( $F140=0,0,((($F140/$E$138)*'PLAN DE ADQUISICIONES'!AJ$55)*($G140/$F140)))</f>
        <v>0</v>
      </c>
      <c r="AO140" s="420">
        <f>IF( $F140=0,0,((($F140/$E$138)*'PLAN DE ADQUISICIONES'!AK$55)*($G140/$F140)))</f>
        <v>0</v>
      </c>
      <c r="AP140" s="420">
        <f>IF( $F140=0,0,((($F140/$E$138)*'PLAN DE ADQUISICIONES'!AL$55)*($G140/$F140)))</f>
        <v>0</v>
      </c>
      <c r="AQ140" s="420">
        <f>IF( $F140=0,0,((($F140/$E$138)*'PLAN DE ADQUISICIONES'!AM$55)*($G140/$F140)))</f>
        <v>0</v>
      </c>
      <c r="AR140" s="420">
        <f>IF( $F140=0,0,((($F140/$E$138)*'PLAN DE ADQUISICIONES'!AN$55)*($G140/$F140)))</f>
        <v>0</v>
      </c>
      <c r="AS140" s="420">
        <f>IF( $F140=0,0,((($F140/$E$138)*'PLAN DE ADQUISICIONES'!AO$55)*($G140/$F140)))</f>
        <v>0</v>
      </c>
      <c r="AT140" s="423">
        <f>AH140+AI140+AJ140+AK140+AL140+AM140+AN140+AO140+AP140+AQ140+AR140+AS140</f>
        <v>0</v>
      </c>
      <c r="AU140" s="426">
        <f>AS140+AR140+AQ140+AP140+AO140+AN140+AM140+AL140+AK140+AJ140+AI140+AH140+AF140+AE140+AD140+AC140+AB140+AA140+Z140+Y140+X140+W140+V140+U140+S140+R140+Q140+P140+O140+N140+M140+L140+K140+J140+I140+H140</f>
        <v>0</v>
      </c>
      <c r="AV140" s="392">
        <f t="shared" si="40"/>
        <v>0</v>
      </c>
    </row>
    <row r="141" spans="2:48" s="60" customFormat="1" ht="12.75" customHeight="1" x14ac:dyDescent="0.25">
      <c r="B141" s="416" t="str">
        <f>+'FORMATO COSTEO C2'!C190</f>
        <v>2.2.1.3</v>
      </c>
      <c r="C141" s="417" t="str">
        <f>+'FORMATO COSTEO C2'!B190</f>
        <v>Categoría de gasto</v>
      </c>
      <c r="D141" s="418"/>
      <c r="E141" s="419"/>
      <c r="F141" s="420">
        <f>+'FORMATO COSTEO C2'!G190</f>
        <v>0</v>
      </c>
      <c r="G141" s="421">
        <f>+'FORMATO COSTEO C2'!R190</f>
        <v>0</v>
      </c>
      <c r="H141" s="425">
        <f>IF( $F141=0,0,((($F141/$E$138)*'PLAN DE ADQUISICIONES'!F$55)*($G141/$F141)))</f>
        <v>0</v>
      </c>
      <c r="I141" s="420">
        <f>IF( $F141=0,0,((($F141/$E$138)*'PLAN DE ADQUISICIONES'!G$55)*($G141/$F141)))</f>
        <v>0</v>
      </c>
      <c r="J141" s="420">
        <f>IF( $F141=0,0,((($F141/$E$138)*'PLAN DE ADQUISICIONES'!H$55)*($G141/$F141)))</f>
        <v>0</v>
      </c>
      <c r="K141" s="420">
        <f>IF( $F141=0,0,((($F141/$E$138)*'PLAN DE ADQUISICIONES'!I$55)*($G141/$F141)))</f>
        <v>0</v>
      </c>
      <c r="L141" s="420">
        <f>IF( $F141=0,0,((($F141/$E$138)*'PLAN DE ADQUISICIONES'!J$55)*($G141/$F141)))</f>
        <v>0</v>
      </c>
      <c r="M141" s="420">
        <f>IF( $F141=0,0,((($F141/$E$138)*'PLAN DE ADQUISICIONES'!K$55)*($G141/$F141)))</f>
        <v>0</v>
      </c>
      <c r="N141" s="420">
        <f>IF( $F141=0,0,((($F141/$E$138)*'PLAN DE ADQUISICIONES'!L$55)*($G141/$F141)))</f>
        <v>0</v>
      </c>
      <c r="O141" s="420">
        <f>IF( $F141=0,0,((($F141/$E$138)*'PLAN DE ADQUISICIONES'!M$55)*($G141/$F141)))</f>
        <v>0</v>
      </c>
      <c r="P141" s="420">
        <f>IF( $F141=0,0,((($F141/$E$138)*'PLAN DE ADQUISICIONES'!N$55)*($G141/$F141)))</f>
        <v>0</v>
      </c>
      <c r="Q141" s="420">
        <f>IF( $F141=0,0,((($F141/$E$138)*'PLAN DE ADQUISICIONES'!O$55)*($G141/$F141)))</f>
        <v>0</v>
      </c>
      <c r="R141" s="420">
        <f>IF( $F141=0,0,((($F141/$E$138)*'PLAN DE ADQUISICIONES'!P$55)*($G141/$F141)))</f>
        <v>0</v>
      </c>
      <c r="S141" s="420">
        <f>IF( $F141=0,0,((($F141/$E$138)*'PLAN DE ADQUISICIONES'!Q$55)*($G141/$F141)))</f>
        <v>0</v>
      </c>
      <c r="T141" s="423">
        <f>H141+I141+J141+K141+L141+M141+N141+O141+P141+Q141+R141+S141</f>
        <v>0</v>
      </c>
      <c r="U141" s="425">
        <f>IF( $F141=0,0,((($F141/$E$138)*'PLAN DE ADQUISICIONES'!R$55)*($G141/$F141)))</f>
        <v>0</v>
      </c>
      <c r="V141" s="420">
        <f>IF( $F141=0,0,((($F141/$E$138)*'PLAN DE ADQUISICIONES'!S$55)*($G141/$F141)))</f>
        <v>0</v>
      </c>
      <c r="W141" s="420">
        <f>IF( $F141=0,0,((($F141/$E$138)*'PLAN DE ADQUISICIONES'!T$55)*($G141/$F141)))</f>
        <v>0</v>
      </c>
      <c r="X141" s="420">
        <f>IF( $F141=0,0,((($F141/$E$138)*'PLAN DE ADQUISICIONES'!U$55)*($G141/$F141)))</f>
        <v>0</v>
      </c>
      <c r="Y141" s="420">
        <f>IF( $F141=0,0,((($F141/$E$138)*'PLAN DE ADQUISICIONES'!V$55)*($G141/$F141)))</f>
        <v>0</v>
      </c>
      <c r="Z141" s="420">
        <f>IF( $F141=0,0,((($F141/$E$138)*'PLAN DE ADQUISICIONES'!W$55)*($G141/$F141)))</f>
        <v>0</v>
      </c>
      <c r="AA141" s="420">
        <f>IF( $F141=0,0,((($F141/$E$138)*'PLAN DE ADQUISICIONES'!X$55)*($G141/$F141)))</f>
        <v>0</v>
      </c>
      <c r="AB141" s="420">
        <f>IF( $F141=0,0,((($F141/$E$138)*'PLAN DE ADQUISICIONES'!Y$55)*($G141/$F141)))</f>
        <v>0</v>
      </c>
      <c r="AC141" s="420">
        <f>IF( $F141=0,0,((($F141/$E$138)*'PLAN DE ADQUISICIONES'!Z$55)*($G141/$F141)))</f>
        <v>0</v>
      </c>
      <c r="AD141" s="420">
        <f>IF( $F141=0,0,((($F141/$E$138)*'PLAN DE ADQUISICIONES'!AA$55)*($G141/$F141)))</f>
        <v>0</v>
      </c>
      <c r="AE141" s="420">
        <f>IF( $F141=0,0,((($F141/$E$138)*'PLAN DE ADQUISICIONES'!AB$55)*($G141/$F141)))</f>
        <v>0</v>
      </c>
      <c r="AF141" s="420">
        <f>IF( $F141=0,0,((($F141/$E$138)*'PLAN DE ADQUISICIONES'!AC$55)*($G141/$F141)))</f>
        <v>0</v>
      </c>
      <c r="AG141" s="423">
        <f>U141+V141+W141+X141+Y141+Z141+AA141+AB141+AC141+AD141+AE141+AF141</f>
        <v>0</v>
      </c>
      <c r="AH141" s="424">
        <f>IF( $F141=0,0,((($F141/$E$138)*'PLAN DE ADQUISICIONES'!AD$55)*($G141/$F141)))</f>
        <v>0</v>
      </c>
      <c r="AI141" s="420">
        <f>IF( $F141=0,0,((($F141/$E$138)*'PLAN DE ADQUISICIONES'!AE$55)*($G141/$F141)))</f>
        <v>0</v>
      </c>
      <c r="AJ141" s="420">
        <f>IF( $F141=0,0,((($F141/$E$138)*'PLAN DE ADQUISICIONES'!AF$55)*($G141/$F141)))</f>
        <v>0</v>
      </c>
      <c r="AK141" s="420">
        <f>IF( $F141=0,0,((($F141/$E$138)*'PLAN DE ADQUISICIONES'!AG$55)*($G141/$F141)))</f>
        <v>0</v>
      </c>
      <c r="AL141" s="420">
        <f>IF( $F141=0,0,((($F141/$E$138)*'PLAN DE ADQUISICIONES'!AH$55)*($G141/$F141)))</f>
        <v>0</v>
      </c>
      <c r="AM141" s="420">
        <f>IF( $F141=0,0,((($F141/$E$138)*'PLAN DE ADQUISICIONES'!AI$55)*($G141/$F141)))</f>
        <v>0</v>
      </c>
      <c r="AN141" s="420">
        <f>IF( $F141=0,0,((($F141/$E$138)*'PLAN DE ADQUISICIONES'!AJ$55)*($G141/$F141)))</f>
        <v>0</v>
      </c>
      <c r="AO141" s="420">
        <f>IF( $F141=0,0,((($F141/$E$138)*'PLAN DE ADQUISICIONES'!AK$55)*($G141/$F141)))</f>
        <v>0</v>
      </c>
      <c r="AP141" s="420">
        <f>IF( $F141=0,0,((($F141/$E$138)*'PLAN DE ADQUISICIONES'!AL$55)*($G141/$F141)))</f>
        <v>0</v>
      </c>
      <c r="AQ141" s="420">
        <f>IF( $F141=0,0,((($F141/$E$138)*'PLAN DE ADQUISICIONES'!AM$55)*($G141/$F141)))</f>
        <v>0</v>
      </c>
      <c r="AR141" s="420">
        <f>IF( $F141=0,0,((($F141/$E$138)*'PLAN DE ADQUISICIONES'!AN$55)*($G141/$F141)))</f>
        <v>0</v>
      </c>
      <c r="AS141" s="420">
        <f>IF( $F141=0,0,((($F141/$E$138)*'PLAN DE ADQUISICIONES'!AO$55)*($G141/$F141)))</f>
        <v>0</v>
      </c>
      <c r="AT141" s="423">
        <f>AH141+AI141+AJ141+AK141+AL141+AM141+AN141+AO141+AP141+AQ141+AR141+AS141</f>
        <v>0</v>
      </c>
      <c r="AU141" s="426">
        <f>AS141+AR141+AQ141+AP141+AO141+AN141+AM141+AL141+AK141+AJ141+AI141+AH141+AF141+AE141+AD141+AC141+AB141+AA141+Z141+Y141+X141+W141+V141+U141+S141+R141+Q141+P141+O141+N141+M141+L141+K141+J141+I141+H141</f>
        <v>0</v>
      </c>
      <c r="AV141" s="392">
        <f t="shared" si="40"/>
        <v>0</v>
      </c>
    </row>
    <row r="142" spans="2:48" s="60" customFormat="1" ht="12.75" customHeight="1" x14ac:dyDescent="0.25">
      <c r="B142" s="416" t="str">
        <f>+'FORMATO COSTEO C2'!C196</f>
        <v>2.2.1.4</v>
      </c>
      <c r="C142" s="417" t="str">
        <f>+'FORMATO COSTEO C2'!B196</f>
        <v>Categoría de gasto</v>
      </c>
      <c r="D142" s="418"/>
      <c r="E142" s="419"/>
      <c r="F142" s="420">
        <f>+'FORMATO COSTEO C2'!G196</f>
        <v>0</v>
      </c>
      <c r="G142" s="421">
        <f>+'FORMATO COSTEO C2'!R196</f>
        <v>0</v>
      </c>
      <c r="H142" s="425">
        <f>IF( $F142=0,0,((($F142/$E$138)*'PLAN DE ADQUISICIONES'!F$55)*($G142/$F142)))</f>
        <v>0</v>
      </c>
      <c r="I142" s="420">
        <f>IF( $F142=0,0,((($F142/$E$138)*'PLAN DE ADQUISICIONES'!G$55)*($G142/$F142)))</f>
        <v>0</v>
      </c>
      <c r="J142" s="420">
        <f>IF( $F142=0,0,((($F142/$E$138)*'PLAN DE ADQUISICIONES'!H$55)*($G142/$F142)))</f>
        <v>0</v>
      </c>
      <c r="K142" s="420">
        <f>IF( $F142=0,0,((($F142/$E$138)*'PLAN DE ADQUISICIONES'!I$55)*($G142/$F142)))</f>
        <v>0</v>
      </c>
      <c r="L142" s="420">
        <f>IF( $F142=0,0,((($F142/$E$138)*'PLAN DE ADQUISICIONES'!J$55)*($G142/$F142)))</f>
        <v>0</v>
      </c>
      <c r="M142" s="420">
        <f>IF( $F142=0,0,((($F142/$E$138)*'PLAN DE ADQUISICIONES'!K$55)*($G142/$F142)))</f>
        <v>0</v>
      </c>
      <c r="N142" s="420">
        <f>IF( $F142=0,0,((($F142/$E$138)*'PLAN DE ADQUISICIONES'!L$55)*($G142/$F142)))</f>
        <v>0</v>
      </c>
      <c r="O142" s="420">
        <f>IF( $F142=0,0,((($F142/$E$138)*'PLAN DE ADQUISICIONES'!M$55)*($G142/$F142)))</f>
        <v>0</v>
      </c>
      <c r="P142" s="420">
        <f>IF( $F142=0,0,((($F142/$E$138)*'PLAN DE ADQUISICIONES'!N$55)*($G142/$F142)))</f>
        <v>0</v>
      </c>
      <c r="Q142" s="420">
        <f>IF( $F142=0,0,((($F142/$E$138)*'PLAN DE ADQUISICIONES'!O$55)*($G142/$F142)))</f>
        <v>0</v>
      </c>
      <c r="R142" s="420">
        <f>IF( $F142=0,0,((($F142/$E$138)*'PLAN DE ADQUISICIONES'!P$55)*($G142/$F142)))</f>
        <v>0</v>
      </c>
      <c r="S142" s="420">
        <f>IF( $F142=0,0,((($F142/$E$138)*'PLAN DE ADQUISICIONES'!Q$55)*($G142/$F142)))</f>
        <v>0</v>
      </c>
      <c r="T142" s="423">
        <f>H142+I142+J142+K142+L142+M142+N142+O142+P142+Q142+R142+S142</f>
        <v>0</v>
      </c>
      <c r="U142" s="425">
        <f>IF( $F142=0,0,((($F142/$E$138)*'PLAN DE ADQUISICIONES'!R$55)*($G142/$F142)))</f>
        <v>0</v>
      </c>
      <c r="V142" s="420">
        <f>IF( $F142=0,0,((($F142/$E$138)*'PLAN DE ADQUISICIONES'!S$55)*($G142/$F142)))</f>
        <v>0</v>
      </c>
      <c r="W142" s="420">
        <f>IF( $F142=0,0,((($F142/$E$138)*'PLAN DE ADQUISICIONES'!T$55)*($G142/$F142)))</f>
        <v>0</v>
      </c>
      <c r="X142" s="420">
        <f>IF( $F142=0,0,((($F142/$E$138)*'PLAN DE ADQUISICIONES'!U$55)*($G142/$F142)))</f>
        <v>0</v>
      </c>
      <c r="Y142" s="420">
        <f>IF( $F142=0,0,((($F142/$E$138)*'PLAN DE ADQUISICIONES'!V$55)*($G142/$F142)))</f>
        <v>0</v>
      </c>
      <c r="Z142" s="420">
        <f>IF( $F142=0,0,((($F142/$E$138)*'PLAN DE ADQUISICIONES'!W$55)*($G142/$F142)))</f>
        <v>0</v>
      </c>
      <c r="AA142" s="420">
        <f>IF( $F142=0,0,((($F142/$E$138)*'PLAN DE ADQUISICIONES'!X$55)*($G142/$F142)))</f>
        <v>0</v>
      </c>
      <c r="AB142" s="420">
        <f>IF( $F142=0,0,((($F142/$E$138)*'PLAN DE ADQUISICIONES'!Y$55)*($G142/$F142)))</f>
        <v>0</v>
      </c>
      <c r="AC142" s="420">
        <f>IF( $F142=0,0,((($F142/$E$138)*'PLAN DE ADQUISICIONES'!Z$55)*($G142/$F142)))</f>
        <v>0</v>
      </c>
      <c r="AD142" s="420">
        <f>IF( $F142=0,0,((($F142/$E$138)*'PLAN DE ADQUISICIONES'!AA$55)*($G142/$F142)))</f>
        <v>0</v>
      </c>
      <c r="AE142" s="420">
        <f>IF( $F142=0,0,((($F142/$E$138)*'PLAN DE ADQUISICIONES'!AB$55)*($G142/$F142)))</f>
        <v>0</v>
      </c>
      <c r="AF142" s="420">
        <f>IF( $F142=0,0,((($F142/$E$138)*'PLAN DE ADQUISICIONES'!AC$55)*($G142/$F142)))</f>
        <v>0</v>
      </c>
      <c r="AG142" s="423">
        <f>U142+V142+W142+X142+Y142+Z142+AA142+AB142+AC142+AD142+AE142+AF142</f>
        <v>0</v>
      </c>
      <c r="AH142" s="424">
        <f>IF( $F142=0,0,((($F142/$E$138)*'PLAN DE ADQUISICIONES'!AD$55)*($G142/$F142)))</f>
        <v>0</v>
      </c>
      <c r="AI142" s="420">
        <f>IF( $F142=0,0,((($F142/$E$138)*'PLAN DE ADQUISICIONES'!AE$55)*($G142/$F142)))</f>
        <v>0</v>
      </c>
      <c r="AJ142" s="420">
        <f>IF( $F142=0,0,((($F142/$E$138)*'PLAN DE ADQUISICIONES'!AF$55)*($G142/$F142)))</f>
        <v>0</v>
      </c>
      <c r="AK142" s="420">
        <f>IF( $F142=0,0,((($F142/$E$138)*'PLAN DE ADQUISICIONES'!AG$55)*($G142/$F142)))</f>
        <v>0</v>
      </c>
      <c r="AL142" s="420">
        <f>IF( $F142=0,0,((($F142/$E$138)*'PLAN DE ADQUISICIONES'!AH$55)*($G142/$F142)))</f>
        <v>0</v>
      </c>
      <c r="AM142" s="420">
        <f>IF( $F142=0,0,((($F142/$E$138)*'PLAN DE ADQUISICIONES'!AI$55)*($G142/$F142)))</f>
        <v>0</v>
      </c>
      <c r="AN142" s="420">
        <f>IF( $F142=0,0,((($F142/$E$138)*'PLAN DE ADQUISICIONES'!AJ$55)*($G142/$F142)))</f>
        <v>0</v>
      </c>
      <c r="AO142" s="420">
        <f>IF( $F142=0,0,((($F142/$E$138)*'PLAN DE ADQUISICIONES'!AK$55)*($G142/$F142)))</f>
        <v>0</v>
      </c>
      <c r="AP142" s="420">
        <f>IF( $F142=0,0,((($F142/$E$138)*'PLAN DE ADQUISICIONES'!AL$55)*($G142/$F142)))</f>
        <v>0</v>
      </c>
      <c r="AQ142" s="420">
        <f>IF( $F142=0,0,((($F142/$E$138)*'PLAN DE ADQUISICIONES'!AM$55)*($G142/$F142)))</f>
        <v>0</v>
      </c>
      <c r="AR142" s="420">
        <f>IF( $F142=0,0,((($F142/$E$138)*'PLAN DE ADQUISICIONES'!AN$55)*($G142/$F142)))</f>
        <v>0</v>
      </c>
      <c r="AS142" s="420">
        <f>IF( $F142=0,0,((($F142/$E$138)*'PLAN DE ADQUISICIONES'!AO$55)*($G142/$F142)))</f>
        <v>0</v>
      </c>
      <c r="AT142" s="423">
        <f>AH142+AI142+AJ142+AK142+AL142+AM142+AN142+AO142+AP142+AQ142+AR142+AS142</f>
        <v>0</v>
      </c>
      <c r="AU142" s="426">
        <f>AS142+AR142+AQ142+AP142+AO142+AN142+AM142+AL142+AK142+AJ142+AI142+AH142+AF142+AE142+AD142+AC142+AB142+AA142+Z142+Y142+X142+W142+V142+U142+S142+R142+Q142+P142+O142+N142+M142+L142+K142+J142+I142+H142</f>
        <v>0</v>
      </c>
      <c r="AV142" s="392">
        <f t="shared" si="40"/>
        <v>0</v>
      </c>
    </row>
    <row r="143" spans="2:48" s="60" customFormat="1" ht="12.75" customHeight="1" x14ac:dyDescent="0.25">
      <c r="B143" s="416" t="str">
        <f>+'FORMATO COSTEO C2'!C202</f>
        <v>2.2.1.5</v>
      </c>
      <c r="C143" s="417" t="str">
        <f>+'FORMATO COSTEO C2'!B202</f>
        <v>Categoría de gasto</v>
      </c>
      <c r="D143" s="418"/>
      <c r="E143" s="419"/>
      <c r="F143" s="420">
        <f>+'FORMATO COSTEO C2'!G202</f>
        <v>0</v>
      </c>
      <c r="G143" s="421">
        <f>+'FORMATO COSTEO C2'!R202</f>
        <v>0</v>
      </c>
      <c r="H143" s="425">
        <f>IF( $F143=0,0,((($F143/$E$138)*'PLAN DE ADQUISICIONES'!F$55)*($G143/$F143)))</f>
        <v>0</v>
      </c>
      <c r="I143" s="420">
        <f>IF( $F143=0,0,((($F143/$E$138)*'PLAN DE ADQUISICIONES'!G$55)*($G143/$F143)))</f>
        <v>0</v>
      </c>
      <c r="J143" s="420">
        <f>IF( $F143=0,0,((($F143/$E$138)*'PLAN DE ADQUISICIONES'!H$55)*($G143/$F143)))</f>
        <v>0</v>
      </c>
      <c r="K143" s="420">
        <f>IF( $F143=0,0,((($F143/$E$138)*'PLAN DE ADQUISICIONES'!I$55)*($G143/$F143)))</f>
        <v>0</v>
      </c>
      <c r="L143" s="420">
        <f>IF( $F143=0,0,((($F143/$E$138)*'PLAN DE ADQUISICIONES'!J$55)*($G143/$F143)))</f>
        <v>0</v>
      </c>
      <c r="M143" s="420">
        <f>IF( $F143=0,0,((($F143/$E$138)*'PLAN DE ADQUISICIONES'!K$55)*($G143/$F143)))</f>
        <v>0</v>
      </c>
      <c r="N143" s="420">
        <f>IF( $F143=0,0,((($F143/$E$138)*'PLAN DE ADQUISICIONES'!L$55)*($G143/$F143)))</f>
        <v>0</v>
      </c>
      <c r="O143" s="420">
        <f>IF( $F143=0,0,((($F143/$E$138)*'PLAN DE ADQUISICIONES'!M$55)*($G143/$F143)))</f>
        <v>0</v>
      </c>
      <c r="P143" s="420">
        <f>IF( $F143=0,0,((($F143/$E$138)*'PLAN DE ADQUISICIONES'!N$55)*($G143/$F143)))</f>
        <v>0</v>
      </c>
      <c r="Q143" s="420">
        <f>IF( $F143=0,0,((($F143/$E$138)*'PLAN DE ADQUISICIONES'!O$55)*($G143/$F143)))</f>
        <v>0</v>
      </c>
      <c r="R143" s="420">
        <f>IF( $F143=0,0,((($F143/$E$138)*'PLAN DE ADQUISICIONES'!P$55)*($G143/$F143)))</f>
        <v>0</v>
      </c>
      <c r="S143" s="420">
        <f>IF( $F143=0,0,((($F143/$E$138)*'PLAN DE ADQUISICIONES'!Q$55)*($G143/$F143)))</f>
        <v>0</v>
      </c>
      <c r="T143" s="423">
        <f>H143+I143+J143+K143+L143+M143+N143+O143+P143+Q143+R143+S143</f>
        <v>0</v>
      </c>
      <c r="U143" s="425">
        <f>IF( $F143=0,0,((($F143/$E$138)*'PLAN DE ADQUISICIONES'!R$55)*($G143/$F143)))</f>
        <v>0</v>
      </c>
      <c r="V143" s="420">
        <f>IF( $F143=0,0,((($F143/$E$138)*'PLAN DE ADQUISICIONES'!S$55)*($G143/$F143)))</f>
        <v>0</v>
      </c>
      <c r="W143" s="420">
        <f>IF( $F143=0,0,((($F143/$E$138)*'PLAN DE ADQUISICIONES'!T$55)*($G143/$F143)))</f>
        <v>0</v>
      </c>
      <c r="X143" s="420">
        <f>IF( $F143=0,0,((($F143/$E$138)*'PLAN DE ADQUISICIONES'!U$55)*($G143/$F143)))</f>
        <v>0</v>
      </c>
      <c r="Y143" s="420">
        <f>IF( $F143=0,0,((($F143/$E$138)*'PLAN DE ADQUISICIONES'!V$55)*($G143/$F143)))</f>
        <v>0</v>
      </c>
      <c r="Z143" s="420">
        <f>IF( $F143=0,0,((($F143/$E$138)*'PLAN DE ADQUISICIONES'!W$55)*($G143/$F143)))</f>
        <v>0</v>
      </c>
      <c r="AA143" s="420">
        <f>IF( $F143=0,0,((($F143/$E$138)*'PLAN DE ADQUISICIONES'!X$55)*($G143/$F143)))</f>
        <v>0</v>
      </c>
      <c r="AB143" s="420">
        <f>IF( $F143=0,0,((($F143/$E$138)*'PLAN DE ADQUISICIONES'!Y$55)*($G143/$F143)))</f>
        <v>0</v>
      </c>
      <c r="AC143" s="420">
        <f>IF( $F143=0,0,((($F143/$E$138)*'PLAN DE ADQUISICIONES'!Z$55)*($G143/$F143)))</f>
        <v>0</v>
      </c>
      <c r="AD143" s="420">
        <f>IF( $F143=0,0,((($F143/$E$138)*'PLAN DE ADQUISICIONES'!AA$55)*($G143/$F143)))</f>
        <v>0</v>
      </c>
      <c r="AE143" s="420">
        <f>IF( $F143=0,0,((($F143/$E$138)*'PLAN DE ADQUISICIONES'!AB$55)*($G143/$F143)))</f>
        <v>0</v>
      </c>
      <c r="AF143" s="420">
        <f>IF( $F143=0,0,((($F143/$E$138)*'PLAN DE ADQUISICIONES'!AC$55)*($G143/$F143)))</f>
        <v>0</v>
      </c>
      <c r="AG143" s="423">
        <f>U143+V143+W143+X143+Y143+Z143+AA143+AB143+AC143+AD143+AE143+AF143</f>
        <v>0</v>
      </c>
      <c r="AH143" s="424">
        <f>IF( $F143=0,0,((($F143/$E$138)*'PLAN DE ADQUISICIONES'!AD$55)*($G143/$F143)))</f>
        <v>0</v>
      </c>
      <c r="AI143" s="420">
        <f>IF( $F143=0,0,((($F143/$E$138)*'PLAN DE ADQUISICIONES'!AE$55)*($G143/$F143)))</f>
        <v>0</v>
      </c>
      <c r="AJ143" s="420">
        <f>IF( $F143=0,0,((($F143/$E$138)*'PLAN DE ADQUISICIONES'!AF$55)*($G143/$F143)))</f>
        <v>0</v>
      </c>
      <c r="AK143" s="420">
        <f>IF( $F143=0,0,((($F143/$E$138)*'PLAN DE ADQUISICIONES'!AG$55)*($G143/$F143)))</f>
        <v>0</v>
      </c>
      <c r="AL143" s="420">
        <f>IF( $F143=0,0,((($F143/$E$138)*'PLAN DE ADQUISICIONES'!AH$55)*($G143/$F143)))</f>
        <v>0</v>
      </c>
      <c r="AM143" s="420">
        <f>IF( $F143=0,0,((($F143/$E$138)*'PLAN DE ADQUISICIONES'!AI$55)*($G143/$F143)))</f>
        <v>0</v>
      </c>
      <c r="AN143" s="420">
        <f>IF( $F143=0,0,((($F143/$E$138)*'PLAN DE ADQUISICIONES'!AJ$55)*($G143/$F143)))</f>
        <v>0</v>
      </c>
      <c r="AO143" s="420">
        <f>IF( $F143=0,0,((($F143/$E$138)*'PLAN DE ADQUISICIONES'!AK$55)*($G143/$F143)))</f>
        <v>0</v>
      </c>
      <c r="AP143" s="420">
        <f>IF( $F143=0,0,((($F143/$E$138)*'PLAN DE ADQUISICIONES'!AL$55)*($G143/$F143)))</f>
        <v>0</v>
      </c>
      <c r="AQ143" s="420">
        <f>IF( $F143=0,0,((($F143/$E$138)*'PLAN DE ADQUISICIONES'!AM$55)*($G143/$F143)))</f>
        <v>0</v>
      </c>
      <c r="AR143" s="420">
        <f>IF( $F143=0,0,((($F143/$E$138)*'PLAN DE ADQUISICIONES'!AN$55)*($G143/$F143)))</f>
        <v>0</v>
      </c>
      <c r="AS143" s="420">
        <f>IF( $F143=0,0,((($F143/$E$138)*'PLAN DE ADQUISICIONES'!AO$55)*($G143/$F143)))</f>
        <v>0</v>
      </c>
      <c r="AT143" s="423">
        <f>AH143+AI143+AJ143+AK143+AL143+AM143+AN143+AO143+AP143+AQ143+AR143+AS143</f>
        <v>0</v>
      </c>
      <c r="AU143" s="426">
        <f>AS143+AR143+AQ143+AP143+AO143+AN143+AM143+AL143+AK143+AJ143+AI143+AH143+AF143+AE143+AD143+AC143+AB143+AA143+Z143+Y143+X143+W143+V143+U143+S143+R143+Q143+P143+O143+N143+M143+L143+K143+J143+I143+H143</f>
        <v>0</v>
      </c>
      <c r="AV143" s="392">
        <f t="shared" si="40"/>
        <v>0</v>
      </c>
    </row>
    <row r="144" spans="2:48" s="60" customFormat="1" ht="12.75" customHeight="1" x14ac:dyDescent="0.25">
      <c r="B144" s="406" t="str">
        <f>+'FORMATO COSTEO C2'!C208</f>
        <v>2.2.2</v>
      </c>
      <c r="C144" s="430" t="str">
        <f>+'FORMATO COSTEO C2'!B208</f>
        <v>Asistencia técnica para resolver cuellos de botella en la línea de negocios de alojamientos rurales</v>
      </c>
      <c r="D144" s="408" t="str">
        <f>+'FORMATO COSTEO C2'!D208</f>
        <v>Visita</v>
      </c>
      <c r="E144" s="409">
        <f>+'FORMATO COSTEO C2'!E208</f>
        <v>100</v>
      </c>
      <c r="F144" s="410">
        <f>SUM(F145:F149)</f>
        <v>0</v>
      </c>
      <c r="G144" s="411">
        <f t="shared" ref="G144:AS144" si="41">SUM(G145:G149)</f>
        <v>0</v>
      </c>
      <c r="H144" s="412">
        <f t="shared" si="41"/>
        <v>0</v>
      </c>
      <c r="I144" s="410">
        <f t="shared" si="41"/>
        <v>0</v>
      </c>
      <c r="J144" s="410">
        <f t="shared" si="41"/>
        <v>0</v>
      </c>
      <c r="K144" s="410">
        <f t="shared" si="41"/>
        <v>0</v>
      </c>
      <c r="L144" s="410">
        <f t="shared" si="41"/>
        <v>0</v>
      </c>
      <c r="M144" s="410">
        <f t="shared" si="41"/>
        <v>0</v>
      </c>
      <c r="N144" s="410">
        <f t="shared" si="41"/>
        <v>0</v>
      </c>
      <c r="O144" s="410">
        <f t="shared" si="41"/>
        <v>0</v>
      </c>
      <c r="P144" s="410">
        <f t="shared" si="41"/>
        <v>0</v>
      </c>
      <c r="Q144" s="410">
        <f t="shared" si="41"/>
        <v>0</v>
      </c>
      <c r="R144" s="410">
        <f t="shared" si="41"/>
        <v>0</v>
      </c>
      <c r="S144" s="410">
        <f t="shared" si="41"/>
        <v>0</v>
      </c>
      <c r="T144" s="413">
        <f>SUM(T145:T149)</f>
        <v>0</v>
      </c>
      <c r="U144" s="412">
        <f t="shared" si="41"/>
        <v>0</v>
      </c>
      <c r="V144" s="410">
        <f t="shared" si="41"/>
        <v>0</v>
      </c>
      <c r="W144" s="410">
        <f t="shared" si="41"/>
        <v>0</v>
      </c>
      <c r="X144" s="410">
        <f t="shared" si="41"/>
        <v>0</v>
      </c>
      <c r="Y144" s="410">
        <f t="shared" si="41"/>
        <v>0</v>
      </c>
      <c r="Z144" s="410">
        <f t="shared" si="41"/>
        <v>0</v>
      </c>
      <c r="AA144" s="410">
        <f t="shared" si="41"/>
        <v>0</v>
      </c>
      <c r="AB144" s="410">
        <f t="shared" si="41"/>
        <v>0</v>
      </c>
      <c r="AC144" s="410">
        <f t="shared" si="41"/>
        <v>0</v>
      </c>
      <c r="AD144" s="410">
        <f t="shared" si="41"/>
        <v>0</v>
      </c>
      <c r="AE144" s="410">
        <f t="shared" si="41"/>
        <v>0</v>
      </c>
      <c r="AF144" s="410">
        <f t="shared" si="41"/>
        <v>0</v>
      </c>
      <c r="AG144" s="413">
        <f t="shared" si="41"/>
        <v>0</v>
      </c>
      <c r="AH144" s="414">
        <f t="shared" si="41"/>
        <v>0</v>
      </c>
      <c r="AI144" s="410">
        <f t="shared" si="41"/>
        <v>0</v>
      </c>
      <c r="AJ144" s="410">
        <f t="shared" si="41"/>
        <v>0</v>
      </c>
      <c r="AK144" s="410">
        <f t="shared" si="41"/>
        <v>0</v>
      </c>
      <c r="AL144" s="410">
        <f t="shared" si="41"/>
        <v>0</v>
      </c>
      <c r="AM144" s="410">
        <f t="shared" si="41"/>
        <v>0</v>
      </c>
      <c r="AN144" s="410">
        <f t="shared" si="41"/>
        <v>0</v>
      </c>
      <c r="AO144" s="410">
        <f t="shared" si="41"/>
        <v>0</v>
      </c>
      <c r="AP144" s="410">
        <f t="shared" si="41"/>
        <v>0</v>
      </c>
      <c r="AQ144" s="410">
        <f t="shared" si="41"/>
        <v>0</v>
      </c>
      <c r="AR144" s="410">
        <f t="shared" si="41"/>
        <v>0</v>
      </c>
      <c r="AS144" s="410">
        <f t="shared" si="41"/>
        <v>0</v>
      </c>
      <c r="AT144" s="413">
        <f>SUM(AT145:AT149)</f>
        <v>0</v>
      </c>
      <c r="AU144" s="415">
        <f>SUM(AU145:AU149)</f>
        <v>0</v>
      </c>
      <c r="AV144" s="392">
        <f t="shared" si="40"/>
        <v>0</v>
      </c>
    </row>
    <row r="145" spans="2:48" s="60" customFormat="1" ht="12.75" customHeight="1" x14ac:dyDescent="0.25">
      <c r="B145" s="416" t="str">
        <f>+'FORMATO COSTEO C2'!C210</f>
        <v>2.2.2.1</v>
      </c>
      <c r="C145" s="417" t="str">
        <f>+'FORMATO COSTEO C2'!B210</f>
        <v>Categoría de gasto</v>
      </c>
      <c r="D145" s="513"/>
      <c r="E145" s="429"/>
      <c r="F145" s="420">
        <f>+'FORMATO COSTEO C2'!G210</f>
        <v>0</v>
      </c>
      <c r="G145" s="421">
        <f>+'FORMATO COSTEO C2'!R210</f>
        <v>0</v>
      </c>
      <c r="H145" s="422">
        <f>IF( $F145=0,0,((($F145/$E$144)*'PLAN DE ADQUISICIONES'!F$56)*($G145/$F145)))</f>
        <v>0</v>
      </c>
      <c r="I145" s="420">
        <f>IF( $F145=0,0,((($F145/$E$144)*'PLAN DE ADQUISICIONES'!G$56)*($G145/$F145)))</f>
        <v>0</v>
      </c>
      <c r="J145" s="420">
        <f>IF( $F145=0,0,((($F145/$E$144)*'PLAN DE ADQUISICIONES'!H$56)*($G145/$F145)))</f>
        <v>0</v>
      </c>
      <c r="K145" s="420">
        <f>IF( $F145=0,0,((($F145/$E$144)*'PLAN DE ADQUISICIONES'!I$56)*($G145/$F145)))</f>
        <v>0</v>
      </c>
      <c r="L145" s="420">
        <f>IF( $F145=0,0,((($F145/$E$144)*'PLAN DE ADQUISICIONES'!J$56)*($G145/$F145)))</f>
        <v>0</v>
      </c>
      <c r="M145" s="420">
        <f>IF( $F145=0,0,((($F145/$E$144)*'PLAN DE ADQUISICIONES'!K$56)*($G145/$F145)))</f>
        <v>0</v>
      </c>
      <c r="N145" s="420">
        <f>IF( $F145=0,0,((($F145/$E$144)*'PLAN DE ADQUISICIONES'!L$56)*($G145/$F145)))</f>
        <v>0</v>
      </c>
      <c r="O145" s="420">
        <f>IF( $F145=0,0,((($F145/$E$144)*'PLAN DE ADQUISICIONES'!M$56)*($G145/$F145)))</f>
        <v>0</v>
      </c>
      <c r="P145" s="420">
        <f>IF( $F145=0,0,((($F145/$E$144)*'PLAN DE ADQUISICIONES'!N$56)*($G145/$F145)))</f>
        <v>0</v>
      </c>
      <c r="Q145" s="420">
        <f>IF( $F145=0,0,((($F145/$E$144)*'PLAN DE ADQUISICIONES'!O$56)*($G145/$F145)))</f>
        <v>0</v>
      </c>
      <c r="R145" s="420">
        <f>IF( $F145=0,0,((($F145/$E$144)*'PLAN DE ADQUISICIONES'!P$56)*($G145/$F145)))</f>
        <v>0</v>
      </c>
      <c r="S145" s="420">
        <f>IF( $F145=0,0,((($F145/$E$144)*'PLAN DE ADQUISICIONES'!Q$56)*($G145/$F145)))</f>
        <v>0</v>
      </c>
      <c r="T145" s="423">
        <f>H145+I145+J145+K145+L145+M145+N145+O145+P145+Q145+R145+S145</f>
        <v>0</v>
      </c>
      <c r="U145" s="425">
        <f>IF( $F145=0,0,((($F145/$E$144)*'PLAN DE ADQUISICIONES'!R$56)*($G145/$F145)))</f>
        <v>0</v>
      </c>
      <c r="V145" s="420">
        <f>IF( $F145=0,0,((($F145/$E$144)*'PLAN DE ADQUISICIONES'!S$56)*($G145/$F145)))</f>
        <v>0</v>
      </c>
      <c r="W145" s="420">
        <f>IF( $F145=0,0,((($F145/$E$144)*'PLAN DE ADQUISICIONES'!T$56)*($G145/$F145)))</f>
        <v>0</v>
      </c>
      <c r="X145" s="420">
        <f>IF( $F145=0,0,((($F145/$E$144)*'PLAN DE ADQUISICIONES'!U$56)*($G145/$F145)))</f>
        <v>0</v>
      </c>
      <c r="Y145" s="420">
        <f>IF( $F145=0,0,((($F145/$E$144)*'PLAN DE ADQUISICIONES'!V$56)*($G145/$F145)))</f>
        <v>0</v>
      </c>
      <c r="Z145" s="420">
        <f>IF( $F145=0,0,((($F145/$E$144)*'PLAN DE ADQUISICIONES'!W$56)*($G145/$F145)))</f>
        <v>0</v>
      </c>
      <c r="AA145" s="420">
        <f>IF( $F145=0,0,((($F145/$E$144)*'PLAN DE ADQUISICIONES'!X$56)*($G145/$F145)))</f>
        <v>0</v>
      </c>
      <c r="AB145" s="420">
        <f>IF( $F145=0,0,((($F145/$E$144)*'PLAN DE ADQUISICIONES'!Y$56)*($G145/$F145)))</f>
        <v>0</v>
      </c>
      <c r="AC145" s="420">
        <f>IF( $F145=0,0,((($F145/$E$144)*'PLAN DE ADQUISICIONES'!Z$56)*($G145/$F145)))</f>
        <v>0</v>
      </c>
      <c r="AD145" s="420">
        <f>IF( $F145=0,0,((($F145/$E$144)*'PLAN DE ADQUISICIONES'!AA$56)*($G145/$F145)))</f>
        <v>0</v>
      </c>
      <c r="AE145" s="420">
        <f>IF( $F145=0,0,((($F145/$E$144)*'PLAN DE ADQUISICIONES'!AB$56)*($G145/$F145)))</f>
        <v>0</v>
      </c>
      <c r="AF145" s="420">
        <f>IF( $F145=0,0,((($F145/$E$144)*'PLAN DE ADQUISICIONES'!AC$56)*($G145/$F145)))</f>
        <v>0</v>
      </c>
      <c r="AG145" s="423">
        <f>U145+V145+W145+X145+Y145+Z145+AA145+AB145+AC145+AD145+AE145+AF145</f>
        <v>0</v>
      </c>
      <c r="AH145" s="424">
        <f>IF( $F145=0,0,((($F145/$E$144)*'PLAN DE ADQUISICIONES'!AD$56)*($G145/$F145)))</f>
        <v>0</v>
      </c>
      <c r="AI145" s="420">
        <f>IF( $F145=0,0,((($F145/$E$144)*'PLAN DE ADQUISICIONES'!AE$56)*($G145/$F145)))</f>
        <v>0</v>
      </c>
      <c r="AJ145" s="420">
        <f>IF( $F145=0,0,((($F145/$E$144)*'PLAN DE ADQUISICIONES'!AF$56)*($G145/$F145)))</f>
        <v>0</v>
      </c>
      <c r="AK145" s="420">
        <f>IF( $F145=0,0,((($F145/$E$144)*'PLAN DE ADQUISICIONES'!AG$56)*($G145/$F145)))</f>
        <v>0</v>
      </c>
      <c r="AL145" s="420">
        <f>IF( $F145=0,0,((($F145/$E$144)*'PLAN DE ADQUISICIONES'!AH$56)*($G145/$F145)))</f>
        <v>0</v>
      </c>
      <c r="AM145" s="420">
        <f>IF( $F145=0,0,((($F145/$E$144)*'PLAN DE ADQUISICIONES'!AI$56)*($G145/$F145)))</f>
        <v>0</v>
      </c>
      <c r="AN145" s="420">
        <f>IF( $F145=0,0,((($F145/$E$144)*'PLAN DE ADQUISICIONES'!AJ$56)*($G145/$F145)))</f>
        <v>0</v>
      </c>
      <c r="AO145" s="420">
        <f>IF( $F145=0,0,((($F145/$E$144)*'PLAN DE ADQUISICIONES'!AK$56)*($G145/$F145)))</f>
        <v>0</v>
      </c>
      <c r="AP145" s="420">
        <f>IF( $F145=0,0,((($F145/$E$144)*'PLAN DE ADQUISICIONES'!AL$56)*($G145/$F145)))</f>
        <v>0</v>
      </c>
      <c r="AQ145" s="420">
        <f>IF( $F145=0,0,((($F145/$E$144)*'PLAN DE ADQUISICIONES'!AM$56)*($G145/$F145)))</f>
        <v>0</v>
      </c>
      <c r="AR145" s="420">
        <f>IF( $F145=0,0,((($F145/$E$144)*'PLAN DE ADQUISICIONES'!AN$56)*($G145/$F145)))</f>
        <v>0</v>
      </c>
      <c r="AS145" s="420">
        <f>IF( $F145=0,0,((($F145/$E$144)*'PLAN DE ADQUISICIONES'!AO$56)*($G145/$F145)))</f>
        <v>0</v>
      </c>
      <c r="AT145" s="423">
        <f>AH145+AI145+AJ145+AK145+AL145+AM145+AN145+AO145+AP145+AQ145+AR145+AS145</f>
        <v>0</v>
      </c>
      <c r="AU145" s="426">
        <f>AS145+AR145+AQ145+AP145+AO145+AN145+AM145+AL145+AK145+AJ145+AI145+AH145+AF145+AE145+AD145+AC145+AB145+AA145+Z145+Y145+X145+W145+V145+U145+S145+R145+Q145+P145+O145+N145+M145+L145+K145+J145+I145+H145</f>
        <v>0</v>
      </c>
      <c r="AV145" s="392">
        <f t="shared" si="40"/>
        <v>0</v>
      </c>
    </row>
    <row r="146" spans="2:48" s="60" customFormat="1" ht="12.75" customHeight="1" x14ac:dyDescent="0.25">
      <c r="B146" s="416" t="str">
        <f>+'FORMATO COSTEO C2'!C216</f>
        <v>2.2.2.2</v>
      </c>
      <c r="C146" s="417" t="str">
        <f>+'FORMATO COSTEO C2'!B216</f>
        <v>Categoría de gasto</v>
      </c>
      <c r="D146" s="513"/>
      <c r="E146" s="429"/>
      <c r="F146" s="420">
        <f>+'FORMATO COSTEO C2'!G216</f>
        <v>0</v>
      </c>
      <c r="G146" s="421">
        <f>+'FORMATO COSTEO C2'!R216</f>
        <v>0</v>
      </c>
      <c r="H146" s="425">
        <f>IF( $F146=0,0,((($F146/$E$144)*'PLAN DE ADQUISICIONES'!F$56)*($G146/$F146)))</f>
        <v>0</v>
      </c>
      <c r="I146" s="420">
        <f>IF( $F146=0,0,((($F146/$E$144)*'PLAN DE ADQUISICIONES'!G$56)*($G146/$F146)))</f>
        <v>0</v>
      </c>
      <c r="J146" s="420">
        <f>IF( $F146=0,0,((($F146/$E$144)*'PLAN DE ADQUISICIONES'!H$56)*($G146/$F146)))</f>
        <v>0</v>
      </c>
      <c r="K146" s="420">
        <f>IF( $F146=0,0,((($F146/$E$144)*'PLAN DE ADQUISICIONES'!I$56)*($G146/$F146)))</f>
        <v>0</v>
      </c>
      <c r="L146" s="420">
        <f>IF( $F146=0,0,((($F146/$E$144)*'PLAN DE ADQUISICIONES'!J$56)*($G146/$F146)))</f>
        <v>0</v>
      </c>
      <c r="M146" s="420">
        <f>IF( $F146=0,0,((($F146/$E$144)*'PLAN DE ADQUISICIONES'!K$56)*($G146/$F146)))</f>
        <v>0</v>
      </c>
      <c r="N146" s="420">
        <f>IF( $F146=0,0,((($F146/$E$144)*'PLAN DE ADQUISICIONES'!L$56)*($G146/$F146)))</f>
        <v>0</v>
      </c>
      <c r="O146" s="420">
        <f>IF( $F146=0,0,((($F146/$E$144)*'PLAN DE ADQUISICIONES'!M$56)*($G146/$F146)))</f>
        <v>0</v>
      </c>
      <c r="P146" s="420">
        <f>IF( $F146=0,0,((($F146/$E$144)*'PLAN DE ADQUISICIONES'!N$56)*($G146/$F146)))</f>
        <v>0</v>
      </c>
      <c r="Q146" s="420">
        <f>IF( $F146=0,0,((($F146/$E$144)*'PLAN DE ADQUISICIONES'!O$56)*($G146/$F146)))</f>
        <v>0</v>
      </c>
      <c r="R146" s="420">
        <f>IF( $F146=0,0,((($F146/$E$144)*'PLAN DE ADQUISICIONES'!P$56)*($G146/$F146)))</f>
        <v>0</v>
      </c>
      <c r="S146" s="420">
        <f>IF( $F146=0,0,((($F146/$E$144)*'PLAN DE ADQUISICIONES'!Q$56)*($G146/$F146)))</f>
        <v>0</v>
      </c>
      <c r="T146" s="423">
        <f>H146+I146+J146+K146+L146+M146+N146+O146+P146+Q146+R146+S146</f>
        <v>0</v>
      </c>
      <c r="U146" s="425">
        <f>IF( $F146=0,0,((($F146/$E$144)*'PLAN DE ADQUISICIONES'!R$56)*($G146/$F146)))</f>
        <v>0</v>
      </c>
      <c r="V146" s="420">
        <f>IF( $F146=0,0,((($F146/$E$144)*'PLAN DE ADQUISICIONES'!S$56)*($G146/$F146)))</f>
        <v>0</v>
      </c>
      <c r="W146" s="420">
        <f>IF( $F146=0,0,((($F146/$E$144)*'PLAN DE ADQUISICIONES'!T$56)*($G146/$F146)))</f>
        <v>0</v>
      </c>
      <c r="X146" s="420">
        <f>IF( $F146=0,0,((($F146/$E$144)*'PLAN DE ADQUISICIONES'!U$56)*($G146/$F146)))</f>
        <v>0</v>
      </c>
      <c r="Y146" s="420">
        <f>IF( $F146=0,0,((($F146/$E$144)*'PLAN DE ADQUISICIONES'!V$56)*($G146/$F146)))</f>
        <v>0</v>
      </c>
      <c r="Z146" s="420">
        <f>IF( $F146=0,0,((($F146/$E$144)*'PLAN DE ADQUISICIONES'!W$56)*($G146/$F146)))</f>
        <v>0</v>
      </c>
      <c r="AA146" s="420">
        <f>IF( $F146=0,0,((($F146/$E$144)*'PLAN DE ADQUISICIONES'!X$56)*($G146/$F146)))</f>
        <v>0</v>
      </c>
      <c r="AB146" s="420">
        <f>IF( $F146=0,0,((($F146/$E$144)*'PLAN DE ADQUISICIONES'!Y$56)*($G146/$F146)))</f>
        <v>0</v>
      </c>
      <c r="AC146" s="420">
        <f>IF( $F146=0,0,((($F146/$E$144)*'PLAN DE ADQUISICIONES'!Z$56)*($G146/$F146)))</f>
        <v>0</v>
      </c>
      <c r="AD146" s="420">
        <f>IF( $F146=0,0,((($F146/$E$144)*'PLAN DE ADQUISICIONES'!AA$56)*($G146/$F146)))</f>
        <v>0</v>
      </c>
      <c r="AE146" s="420">
        <f>IF( $F146=0,0,((($F146/$E$144)*'PLAN DE ADQUISICIONES'!AB$56)*($G146/$F146)))</f>
        <v>0</v>
      </c>
      <c r="AF146" s="420">
        <f>IF( $F146=0,0,((($F146/$E$144)*'PLAN DE ADQUISICIONES'!AC$56)*($G146/$F146)))</f>
        <v>0</v>
      </c>
      <c r="AG146" s="423">
        <f>U146+V146+W146+X146+Y146+Z146+AA146+AB146+AC146+AD146+AE146+AF146</f>
        <v>0</v>
      </c>
      <c r="AH146" s="424">
        <f>IF( $F146=0,0,((($F146/$E$144)*'PLAN DE ADQUISICIONES'!AD$56)*($G146/$F146)))</f>
        <v>0</v>
      </c>
      <c r="AI146" s="420">
        <f>IF( $F146=0,0,((($F146/$E$144)*'PLAN DE ADQUISICIONES'!AE$56)*($G146/$F146)))</f>
        <v>0</v>
      </c>
      <c r="AJ146" s="420">
        <f>IF( $F146=0,0,((($F146/$E$144)*'PLAN DE ADQUISICIONES'!AF$56)*($G146/$F146)))</f>
        <v>0</v>
      </c>
      <c r="AK146" s="420">
        <f>IF( $F146=0,0,((($F146/$E$144)*'PLAN DE ADQUISICIONES'!AG$56)*($G146/$F146)))</f>
        <v>0</v>
      </c>
      <c r="AL146" s="420">
        <f>IF( $F146=0,0,((($F146/$E$144)*'PLAN DE ADQUISICIONES'!AH$56)*($G146/$F146)))</f>
        <v>0</v>
      </c>
      <c r="AM146" s="420">
        <f>IF( $F146=0,0,((($F146/$E$144)*'PLAN DE ADQUISICIONES'!AI$56)*($G146/$F146)))</f>
        <v>0</v>
      </c>
      <c r="AN146" s="420">
        <f>IF( $F146=0,0,((($F146/$E$144)*'PLAN DE ADQUISICIONES'!AJ$56)*($G146/$F146)))</f>
        <v>0</v>
      </c>
      <c r="AO146" s="420">
        <f>IF( $F146=0,0,((($F146/$E$144)*'PLAN DE ADQUISICIONES'!AK$56)*($G146/$F146)))</f>
        <v>0</v>
      </c>
      <c r="AP146" s="420">
        <f>IF( $F146=0,0,((($F146/$E$144)*'PLAN DE ADQUISICIONES'!AL$56)*($G146/$F146)))</f>
        <v>0</v>
      </c>
      <c r="AQ146" s="420">
        <f>IF( $F146=0,0,((($F146/$E$144)*'PLAN DE ADQUISICIONES'!AM$56)*($G146/$F146)))</f>
        <v>0</v>
      </c>
      <c r="AR146" s="420">
        <f>IF( $F146=0,0,((($F146/$E$144)*'PLAN DE ADQUISICIONES'!AN$56)*($G146/$F146)))</f>
        <v>0</v>
      </c>
      <c r="AS146" s="420">
        <f>IF( $F146=0,0,((($F146/$E$144)*'PLAN DE ADQUISICIONES'!AO$56)*($G146/$F146)))</f>
        <v>0</v>
      </c>
      <c r="AT146" s="423">
        <f>AH146+AI146+AJ146+AK146+AL146+AM146+AN146+AO146+AP146+AQ146+AR146+AS146</f>
        <v>0</v>
      </c>
      <c r="AU146" s="426">
        <f>AS146+AR146+AQ146+AP146+AO146+AN146+AM146+AL146+AK146+AJ146+AI146+AH146+AF146+AE146+AD146+AC146+AB146+AA146+Z146+Y146+X146+W146+V146+U146+S146+R146+Q146+P146+O146+N146+M146+L146+K146+J146+I146+H146</f>
        <v>0</v>
      </c>
      <c r="AV146" s="392">
        <f t="shared" si="40"/>
        <v>0</v>
      </c>
    </row>
    <row r="147" spans="2:48" s="60" customFormat="1" ht="12.75" customHeight="1" x14ac:dyDescent="0.25">
      <c r="B147" s="416" t="str">
        <f>+'FORMATO COSTEO C2'!C222</f>
        <v>2.2.2.3</v>
      </c>
      <c r="C147" s="417" t="str">
        <f>+'FORMATO COSTEO C2'!B222</f>
        <v>Categoría de gasto</v>
      </c>
      <c r="D147" s="513"/>
      <c r="E147" s="429"/>
      <c r="F147" s="420">
        <f>+'FORMATO COSTEO C2'!G222</f>
        <v>0</v>
      </c>
      <c r="G147" s="421">
        <f>+'FORMATO COSTEO C2'!R222</f>
        <v>0</v>
      </c>
      <c r="H147" s="425">
        <f>IF( $F147=0,0,((($F147/$E$144)*'PLAN DE ADQUISICIONES'!F$56)*($G147/$F147)))</f>
        <v>0</v>
      </c>
      <c r="I147" s="420">
        <f>IF( $F147=0,0,((($F147/$E$144)*'PLAN DE ADQUISICIONES'!G$56)*($G147/$F147)))</f>
        <v>0</v>
      </c>
      <c r="J147" s="420">
        <f>IF( $F147=0,0,((($F147/$E$144)*'PLAN DE ADQUISICIONES'!H$56)*($G147/$F147)))</f>
        <v>0</v>
      </c>
      <c r="K147" s="420">
        <f>IF( $F147=0,0,((($F147/$E$144)*'PLAN DE ADQUISICIONES'!I$56)*($G147/$F147)))</f>
        <v>0</v>
      </c>
      <c r="L147" s="420">
        <f>IF( $F147=0,0,((($F147/$E$144)*'PLAN DE ADQUISICIONES'!J$56)*($G147/$F147)))</f>
        <v>0</v>
      </c>
      <c r="M147" s="420">
        <f>IF( $F147=0,0,((($F147/$E$144)*'PLAN DE ADQUISICIONES'!K$56)*($G147/$F147)))</f>
        <v>0</v>
      </c>
      <c r="N147" s="420">
        <f>IF( $F147=0,0,((($F147/$E$144)*'PLAN DE ADQUISICIONES'!L$56)*($G147/$F147)))</f>
        <v>0</v>
      </c>
      <c r="O147" s="420">
        <f>IF( $F147=0,0,((($F147/$E$144)*'PLAN DE ADQUISICIONES'!M$56)*($G147/$F147)))</f>
        <v>0</v>
      </c>
      <c r="P147" s="420">
        <f>IF( $F147=0,0,((($F147/$E$144)*'PLAN DE ADQUISICIONES'!N$56)*($G147/$F147)))</f>
        <v>0</v>
      </c>
      <c r="Q147" s="420">
        <f>IF( $F147=0,0,((($F147/$E$144)*'PLAN DE ADQUISICIONES'!O$56)*($G147/$F147)))</f>
        <v>0</v>
      </c>
      <c r="R147" s="420">
        <f>IF( $F147=0,0,((($F147/$E$144)*'PLAN DE ADQUISICIONES'!P$56)*($G147/$F147)))</f>
        <v>0</v>
      </c>
      <c r="S147" s="420">
        <f>IF( $F147=0,0,((($F147/$E$144)*'PLAN DE ADQUISICIONES'!Q$56)*($G147/$F147)))</f>
        <v>0</v>
      </c>
      <c r="T147" s="423">
        <f>H147+I147+J147+K147+L147+M147+N147+O147+P147+Q147+R147+S147</f>
        <v>0</v>
      </c>
      <c r="U147" s="425">
        <f>IF( $F147=0,0,((($F147/$E$144)*'PLAN DE ADQUISICIONES'!R$56)*($G147/$F147)))</f>
        <v>0</v>
      </c>
      <c r="V147" s="420">
        <f>IF( $F147=0,0,((($F147/$E$144)*'PLAN DE ADQUISICIONES'!S$56)*($G147/$F147)))</f>
        <v>0</v>
      </c>
      <c r="W147" s="420">
        <f>IF( $F147=0,0,((($F147/$E$144)*'PLAN DE ADQUISICIONES'!T$56)*($G147/$F147)))</f>
        <v>0</v>
      </c>
      <c r="X147" s="420">
        <f>IF( $F147=0,0,((($F147/$E$144)*'PLAN DE ADQUISICIONES'!U$56)*($G147/$F147)))</f>
        <v>0</v>
      </c>
      <c r="Y147" s="420">
        <f>IF( $F147=0,0,((($F147/$E$144)*'PLAN DE ADQUISICIONES'!V$56)*($G147/$F147)))</f>
        <v>0</v>
      </c>
      <c r="Z147" s="420">
        <f>IF( $F147=0,0,((($F147/$E$144)*'PLAN DE ADQUISICIONES'!W$56)*($G147/$F147)))</f>
        <v>0</v>
      </c>
      <c r="AA147" s="420">
        <f>IF( $F147=0,0,((($F147/$E$144)*'PLAN DE ADQUISICIONES'!X$56)*($G147/$F147)))</f>
        <v>0</v>
      </c>
      <c r="AB147" s="420">
        <f>IF( $F147=0,0,((($F147/$E$144)*'PLAN DE ADQUISICIONES'!Y$56)*($G147/$F147)))</f>
        <v>0</v>
      </c>
      <c r="AC147" s="420">
        <f>IF( $F147=0,0,((($F147/$E$144)*'PLAN DE ADQUISICIONES'!Z$56)*($G147/$F147)))</f>
        <v>0</v>
      </c>
      <c r="AD147" s="420">
        <f>IF( $F147=0,0,((($F147/$E$144)*'PLAN DE ADQUISICIONES'!AA$56)*($G147/$F147)))</f>
        <v>0</v>
      </c>
      <c r="AE147" s="420">
        <f>IF( $F147=0,0,((($F147/$E$144)*'PLAN DE ADQUISICIONES'!AB$56)*($G147/$F147)))</f>
        <v>0</v>
      </c>
      <c r="AF147" s="420">
        <f>IF( $F147=0,0,((($F147/$E$144)*'PLAN DE ADQUISICIONES'!AC$56)*($G147/$F147)))</f>
        <v>0</v>
      </c>
      <c r="AG147" s="423">
        <f>U147+V147+W147+X147+Y147+Z147+AA147+AB147+AC147+AD147+AE147+AF147</f>
        <v>0</v>
      </c>
      <c r="AH147" s="424">
        <f>IF( $F147=0,0,((($F147/$E$144)*'PLAN DE ADQUISICIONES'!AD$56)*($G147/$F147)))</f>
        <v>0</v>
      </c>
      <c r="AI147" s="420">
        <f>IF( $F147=0,0,((($F147/$E$144)*'PLAN DE ADQUISICIONES'!AE$56)*($G147/$F147)))</f>
        <v>0</v>
      </c>
      <c r="AJ147" s="420">
        <f>IF( $F147=0,0,((($F147/$E$144)*'PLAN DE ADQUISICIONES'!AF$56)*($G147/$F147)))</f>
        <v>0</v>
      </c>
      <c r="AK147" s="420">
        <f>IF( $F147=0,0,((($F147/$E$144)*'PLAN DE ADQUISICIONES'!AG$56)*($G147/$F147)))</f>
        <v>0</v>
      </c>
      <c r="AL147" s="420">
        <f>IF( $F147=0,0,((($F147/$E$144)*'PLAN DE ADQUISICIONES'!AH$56)*($G147/$F147)))</f>
        <v>0</v>
      </c>
      <c r="AM147" s="420">
        <f>IF( $F147=0,0,((($F147/$E$144)*'PLAN DE ADQUISICIONES'!AI$56)*($G147/$F147)))</f>
        <v>0</v>
      </c>
      <c r="AN147" s="420">
        <f>IF( $F147=0,0,((($F147/$E$144)*'PLAN DE ADQUISICIONES'!AJ$56)*($G147/$F147)))</f>
        <v>0</v>
      </c>
      <c r="AO147" s="420">
        <f>IF( $F147=0,0,((($F147/$E$144)*'PLAN DE ADQUISICIONES'!AK$56)*($G147/$F147)))</f>
        <v>0</v>
      </c>
      <c r="AP147" s="420">
        <f>IF( $F147=0,0,((($F147/$E$144)*'PLAN DE ADQUISICIONES'!AL$56)*($G147/$F147)))</f>
        <v>0</v>
      </c>
      <c r="AQ147" s="420">
        <f>IF( $F147=0,0,((($F147/$E$144)*'PLAN DE ADQUISICIONES'!AM$56)*($G147/$F147)))</f>
        <v>0</v>
      </c>
      <c r="AR147" s="420">
        <f>IF( $F147=0,0,((($F147/$E$144)*'PLAN DE ADQUISICIONES'!AN$56)*($G147/$F147)))</f>
        <v>0</v>
      </c>
      <c r="AS147" s="420">
        <f>IF( $F147=0,0,((($F147/$E$144)*'PLAN DE ADQUISICIONES'!AO$56)*($G147/$F147)))</f>
        <v>0</v>
      </c>
      <c r="AT147" s="423">
        <f>AH147+AI147+AJ147+AK147+AL147+AM147+AN147+AO147+AP147+AQ147+AR147+AS147</f>
        <v>0</v>
      </c>
      <c r="AU147" s="426">
        <f>AS147+AR147+AQ147+AP147+AO147+AN147+AM147+AL147+AK147+AJ147+AI147+AH147+AF147+AE147+AD147+AC147+AB147+AA147+Z147+Y147+X147+W147+V147+U147+S147+R147+Q147+P147+O147+N147+M147+L147+K147+J147+I147+H147</f>
        <v>0</v>
      </c>
      <c r="AV147" s="392">
        <f t="shared" si="40"/>
        <v>0</v>
      </c>
    </row>
    <row r="148" spans="2:48" s="60" customFormat="1" ht="12.75" customHeight="1" x14ac:dyDescent="0.25">
      <c r="B148" s="416" t="str">
        <f>+'FORMATO COSTEO C2'!C228</f>
        <v>2.2.2.4</v>
      </c>
      <c r="C148" s="417" t="str">
        <f>+'FORMATO COSTEO C2'!B228</f>
        <v>Categoría de gasto</v>
      </c>
      <c r="D148" s="513"/>
      <c r="E148" s="429"/>
      <c r="F148" s="420">
        <f>+'FORMATO COSTEO C2'!G228</f>
        <v>0</v>
      </c>
      <c r="G148" s="421">
        <f>+'FORMATO COSTEO C2'!R228</f>
        <v>0</v>
      </c>
      <c r="H148" s="425">
        <f>IF( $F148=0,0,((($F148/$E$144)*'PLAN DE ADQUISICIONES'!F$56)*($G148/$F148)))</f>
        <v>0</v>
      </c>
      <c r="I148" s="420">
        <f>IF( $F148=0,0,((($F148/$E$144)*'PLAN DE ADQUISICIONES'!G$56)*($G148/$F148)))</f>
        <v>0</v>
      </c>
      <c r="J148" s="420">
        <f>IF( $F148=0,0,((($F148/$E$144)*'PLAN DE ADQUISICIONES'!H$56)*($G148/$F148)))</f>
        <v>0</v>
      </c>
      <c r="K148" s="420">
        <f>IF( $F148=0,0,((($F148/$E$144)*'PLAN DE ADQUISICIONES'!I$56)*($G148/$F148)))</f>
        <v>0</v>
      </c>
      <c r="L148" s="420">
        <f>IF( $F148=0,0,((($F148/$E$144)*'PLAN DE ADQUISICIONES'!J$56)*($G148/$F148)))</f>
        <v>0</v>
      </c>
      <c r="M148" s="420">
        <f>IF( $F148=0,0,((($F148/$E$144)*'PLAN DE ADQUISICIONES'!K$56)*($G148/$F148)))</f>
        <v>0</v>
      </c>
      <c r="N148" s="420">
        <f>IF( $F148=0,0,((($F148/$E$144)*'PLAN DE ADQUISICIONES'!L$56)*($G148/$F148)))</f>
        <v>0</v>
      </c>
      <c r="O148" s="420">
        <f>IF( $F148=0,0,((($F148/$E$144)*'PLAN DE ADQUISICIONES'!M$56)*($G148/$F148)))</f>
        <v>0</v>
      </c>
      <c r="P148" s="420">
        <f>IF( $F148=0,0,((($F148/$E$144)*'PLAN DE ADQUISICIONES'!N$56)*($G148/$F148)))</f>
        <v>0</v>
      </c>
      <c r="Q148" s="420">
        <f>IF( $F148=0,0,((($F148/$E$144)*'PLAN DE ADQUISICIONES'!O$56)*($G148/$F148)))</f>
        <v>0</v>
      </c>
      <c r="R148" s="420">
        <f>IF( $F148=0,0,((($F148/$E$144)*'PLAN DE ADQUISICIONES'!P$56)*($G148/$F148)))</f>
        <v>0</v>
      </c>
      <c r="S148" s="420">
        <f>IF( $F148=0,0,((($F148/$E$144)*'PLAN DE ADQUISICIONES'!Q$56)*($G148/$F148)))</f>
        <v>0</v>
      </c>
      <c r="T148" s="423">
        <f>H148+I148+J148+K148+L148+M148+N148+O148+P148+Q148+R148+S148</f>
        <v>0</v>
      </c>
      <c r="U148" s="425">
        <f>IF( $F148=0,0,((($F148/$E$144)*'PLAN DE ADQUISICIONES'!R$56)*($G148/$F148)))</f>
        <v>0</v>
      </c>
      <c r="V148" s="420">
        <f>IF( $F148=0,0,((($F148/$E$144)*'PLAN DE ADQUISICIONES'!S$56)*($G148/$F148)))</f>
        <v>0</v>
      </c>
      <c r="W148" s="420">
        <f>IF( $F148=0,0,((($F148/$E$144)*'PLAN DE ADQUISICIONES'!T$56)*($G148/$F148)))</f>
        <v>0</v>
      </c>
      <c r="X148" s="420">
        <f>IF( $F148=0,0,((($F148/$E$144)*'PLAN DE ADQUISICIONES'!U$56)*($G148/$F148)))</f>
        <v>0</v>
      </c>
      <c r="Y148" s="420">
        <f>IF( $F148=0,0,((($F148/$E$144)*'PLAN DE ADQUISICIONES'!V$56)*($G148/$F148)))</f>
        <v>0</v>
      </c>
      <c r="Z148" s="420">
        <f>IF( $F148=0,0,((($F148/$E$144)*'PLAN DE ADQUISICIONES'!W$56)*($G148/$F148)))</f>
        <v>0</v>
      </c>
      <c r="AA148" s="420">
        <f>IF( $F148=0,0,((($F148/$E$144)*'PLAN DE ADQUISICIONES'!X$56)*($G148/$F148)))</f>
        <v>0</v>
      </c>
      <c r="AB148" s="420">
        <f>IF( $F148=0,0,((($F148/$E$144)*'PLAN DE ADQUISICIONES'!Y$56)*($G148/$F148)))</f>
        <v>0</v>
      </c>
      <c r="AC148" s="420">
        <f>IF( $F148=0,0,((($F148/$E$144)*'PLAN DE ADQUISICIONES'!Z$56)*($G148/$F148)))</f>
        <v>0</v>
      </c>
      <c r="AD148" s="420">
        <f>IF( $F148=0,0,((($F148/$E$144)*'PLAN DE ADQUISICIONES'!AA$56)*($G148/$F148)))</f>
        <v>0</v>
      </c>
      <c r="AE148" s="420">
        <f>IF( $F148=0,0,((($F148/$E$144)*'PLAN DE ADQUISICIONES'!AB$56)*($G148/$F148)))</f>
        <v>0</v>
      </c>
      <c r="AF148" s="420">
        <f>IF( $F148=0,0,((($F148/$E$144)*'PLAN DE ADQUISICIONES'!AC$56)*($G148/$F148)))</f>
        <v>0</v>
      </c>
      <c r="AG148" s="423">
        <f>U148+V148+W148+X148+Y148+Z148+AA148+AB148+AC148+AD148+AE148+AF148</f>
        <v>0</v>
      </c>
      <c r="AH148" s="424">
        <f>IF( $F148=0,0,((($F148/$E$144)*'PLAN DE ADQUISICIONES'!AD$56)*($G148/$F148)))</f>
        <v>0</v>
      </c>
      <c r="AI148" s="420">
        <f>IF( $F148=0,0,((($F148/$E$144)*'PLAN DE ADQUISICIONES'!AE$56)*($G148/$F148)))</f>
        <v>0</v>
      </c>
      <c r="AJ148" s="420">
        <f>IF( $F148=0,0,((($F148/$E$144)*'PLAN DE ADQUISICIONES'!AF$56)*($G148/$F148)))</f>
        <v>0</v>
      </c>
      <c r="AK148" s="420">
        <f>IF( $F148=0,0,((($F148/$E$144)*'PLAN DE ADQUISICIONES'!AG$56)*($G148/$F148)))</f>
        <v>0</v>
      </c>
      <c r="AL148" s="420">
        <f>IF( $F148=0,0,((($F148/$E$144)*'PLAN DE ADQUISICIONES'!AH$56)*($G148/$F148)))</f>
        <v>0</v>
      </c>
      <c r="AM148" s="420">
        <f>IF( $F148=0,0,((($F148/$E$144)*'PLAN DE ADQUISICIONES'!AI$56)*($G148/$F148)))</f>
        <v>0</v>
      </c>
      <c r="AN148" s="420">
        <f>IF( $F148=0,0,((($F148/$E$144)*'PLAN DE ADQUISICIONES'!AJ$56)*($G148/$F148)))</f>
        <v>0</v>
      </c>
      <c r="AO148" s="420">
        <f>IF( $F148=0,0,((($F148/$E$144)*'PLAN DE ADQUISICIONES'!AK$56)*($G148/$F148)))</f>
        <v>0</v>
      </c>
      <c r="AP148" s="420">
        <f>IF( $F148=0,0,((($F148/$E$144)*'PLAN DE ADQUISICIONES'!AL$56)*($G148/$F148)))</f>
        <v>0</v>
      </c>
      <c r="AQ148" s="420">
        <f>IF( $F148=0,0,((($F148/$E$144)*'PLAN DE ADQUISICIONES'!AM$56)*($G148/$F148)))</f>
        <v>0</v>
      </c>
      <c r="AR148" s="420">
        <f>IF( $F148=0,0,((($F148/$E$144)*'PLAN DE ADQUISICIONES'!AN$56)*($G148/$F148)))</f>
        <v>0</v>
      </c>
      <c r="AS148" s="420">
        <f>IF( $F148=0,0,((($F148/$E$144)*'PLAN DE ADQUISICIONES'!AO$56)*($G148/$F148)))</f>
        <v>0</v>
      </c>
      <c r="AT148" s="423">
        <f>AH148+AI148+AJ148+AK148+AL148+AM148+AN148+AO148+AP148+AQ148+AR148+AS148</f>
        <v>0</v>
      </c>
      <c r="AU148" s="426">
        <f>AS148+AR148+AQ148+AP148+AO148+AN148+AM148+AL148+AK148+AJ148+AI148+AH148+AF148+AE148+AD148+AC148+AB148+AA148+Z148+Y148+X148+W148+V148+U148+S148+R148+Q148+P148+O148+N148+M148+L148+K148+J148+I148+H148</f>
        <v>0</v>
      </c>
      <c r="AV148" s="392">
        <f t="shared" si="40"/>
        <v>0</v>
      </c>
    </row>
    <row r="149" spans="2:48" s="60" customFormat="1" ht="12.75" customHeight="1" x14ac:dyDescent="0.25">
      <c r="B149" s="416" t="str">
        <f>+'FORMATO COSTEO C2'!C234</f>
        <v>2.2.2.5</v>
      </c>
      <c r="C149" s="417" t="str">
        <f>+'FORMATO COSTEO C2'!B234</f>
        <v>Categoría de gasto</v>
      </c>
      <c r="D149" s="513"/>
      <c r="E149" s="429"/>
      <c r="F149" s="420">
        <f>+'FORMATO COSTEO C2'!G234</f>
        <v>0</v>
      </c>
      <c r="G149" s="421">
        <f>+'FORMATO COSTEO C2'!R234</f>
        <v>0</v>
      </c>
      <c r="H149" s="425">
        <f>IF( $F149=0,0,((($F149/$E$144)*'PLAN DE ADQUISICIONES'!F$56)*($G149/$F149)))</f>
        <v>0</v>
      </c>
      <c r="I149" s="420">
        <f>IF( $F149=0,0,((($F149/$E$144)*'PLAN DE ADQUISICIONES'!G$56)*($G149/$F149)))</f>
        <v>0</v>
      </c>
      <c r="J149" s="420">
        <f>IF( $F149=0,0,((($F149/$E$144)*'PLAN DE ADQUISICIONES'!H$56)*($G149/$F149)))</f>
        <v>0</v>
      </c>
      <c r="K149" s="420">
        <f>IF( $F149=0,0,((($F149/$E$144)*'PLAN DE ADQUISICIONES'!I$56)*($G149/$F149)))</f>
        <v>0</v>
      </c>
      <c r="L149" s="420">
        <f>IF( $F149=0,0,((($F149/$E$144)*'PLAN DE ADQUISICIONES'!J$56)*($G149/$F149)))</f>
        <v>0</v>
      </c>
      <c r="M149" s="420">
        <f>IF( $F149=0,0,((($F149/$E$144)*'PLAN DE ADQUISICIONES'!K$56)*($G149/$F149)))</f>
        <v>0</v>
      </c>
      <c r="N149" s="420">
        <f>IF( $F149=0,0,((($F149/$E$144)*'PLAN DE ADQUISICIONES'!L$56)*($G149/$F149)))</f>
        <v>0</v>
      </c>
      <c r="O149" s="420">
        <f>IF( $F149=0,0,((($F149/$E$144)*'PLAN DE ADQUISICIONES'!M$56)*($G149/$F149)))</f>
        <v>0</v>
      </c>
      <c r="P149" s="420">
        <f>IF( $F149=0,0,((($F149/$E$144)*'PLAN DE ADQUISICIONES'!N$56)*($G149/$F149)))</f>
        <v>0</v>
      </c>
      <c r="Q149" s="420">
        <f>IF( $F149=0,0,((($F149/$E$144)*'PLAN DE ADQUISICIONES'!O$56)*($G149/$F149)))</f>
        <v>0</v>
      </c>
      <c r="R149" s="420">
        <f>IF( $F149=0,0,((($F149/$E$144)*'PLAN DE ADQUISICIONES'!P$56)*($G149/$F149)))</f>
        <v>0</v>
      </c>
      <c r="S149" s="420">
        <f>IF( $F149=0,0,((($F149/$E$144)*'PLAN DE ADQUISICIONES'!Q$56)*($G149/$F149)))</f>
        <v>0</v>
      </c>
      <c r="T149" s="423">
        <f>H149+I149+J149+K149+L149+M149+N149+O149+P149+Q149+R149+S149</f>
        <v>0</v>
      </c>
      <c r="U149" s="425">
        <f>IF( $F149=0,0,((($F149/$E$144)*'PLAN DE ADQUISICIONES'!R$56)*($G149/$F149)))</f>
        <v>0</v>
      </c>
      <c r="V149" s="420">
        <f>IF( $F149=0,0,((($F149/$E$144)*'PLAN DE ADQUISICIONES'!S$56)*($G149/$F149)))</f>
        <v>0</v>
      </c>
      <c r="W149" s="420">
        <f>IF( $F149=0,0,((($F149/$E$144)*'PLAN DE ADQUISICIONES'!T$56)*($G149/$F149)))</f>
        <v>0</v>
      </c>
      <c r="X149" s="420">
        <f>IF( $F149=0,0,((($F149/$E$144)*'PLAN DE ADQUISICIONES'!U$56)*($G149/$F149)))</f>
        <v>0</v>
      </c>
      <c r="Y149" s="420">
        <f>IF( $F149=0,0,((($F149/$E$144)*'PLAN DE ADQUISICIONES'!V$56)*($G149/$F149)))</f>
        <v>0</v>
      </c>
      <c r="Z149" s="420">
        <f>IF( $F149=0,0,((($F149/$E$144)*'PLAN DE ADQUISICIONES'!W$56)*($G149/$F149)))</f>
        <v>0</v>
      </c>
      <c r="AA149" s="420">
        <f>IF( $F149=0,0,((($F149/$E$144)*'PLAN DE ADQUISICIONES'!X$56)*($G149/$F149)))</f>
        <v>0</v>
      </c>
      <c r="AB149" s="420">
        <f>IF( $F149=0,0,((($F149/$E$144)*'PLAN DE ADQUISICIONES'!Y$56)*($G149/$F149)))</f>
        <v>0</v>
      </c>
      <c r="AC149" s="420">
        <f>IF( $F149=0,0,((($F149/$E$144)*'PLAN DE ADQUISICIONES'!Z$56)*($G149/$F149)))</f>
        <v>0</v>
      </c>
      <c r="AD149" s="420">
        <f>IF( $F149=0,0,((($F149/$E$144)*'PLAN DE ADQUISICIONES'!AA$56)*($G149/$F149)))</f>
        <v>0</v>
      </c>
      <c r="AE149" s="420">
        <f>IF( $F149=0,0,((($F149/$E$144)*'PLAN DE ADQUISICIONES'!AB$56)*($G149/$F149)))</f>
        <v>0</v>
      </c>
      <c r="AF149" s="420">
        <f>IF( $F149=0,0,((($F149/$E$144)*'PLAN DE ADQUISICIONES'!AC$56)*($G149/$F149)))</f>
        <v>0</v>
      </c>
      <c r="AG149" s="423">
        <f>U149+V149+W149+X149+Y149+Z149+AA149+AB149+AC149+AD149+AE149+AF149</f>
        <v>0</v>
      </c>
      <c r="AH149" s="424">
        <f>IF( $F149=0,0,((($F149/$E$144)*'PLAN DE ADQUISICIONES'!AD$56)*($G149/$F149)))</f>
        <v>0</v>
      </c>
      <c r="AI149" s="420">
        <f>IF( $F149=0,0,((($F149/$E$144)*'PLAN DE ADQUISICIONES'!AE$56)*($G149/$F149)))</f>
        <v>0</v>
      </c>
      <c r="AJ149" s="420">
        <f>IF( $F149=0,0,((($F149/$E$144)*'PLAN DE ADQUISICIONES'!AF$56)*($G149/$F149)))</f>
        <v>0</v>
      </c>
      <c r="AK149" s="420">
        <f>IF( $F149=0,0,((($F149/$E$144)*'PLAN DE ADQUISICIONES'!AG$56)*($G149/$F149)))</f>
        <v>0</v>
      </c>
      <c r="AL149" s="420">
        <f>IF( $F149=0,0,((($F149/$E$144)*'PLAN DE ADQUISICIONES'!AH$56)*($G149/$F149)))</f>
        <v>0</v>
      </c>
      <c r="AM149" s="420">
        <f>IF( $F149=0,0,((($F149/$E$144)*'PLAN DE ADQUISICIONES'!AI$56)*($G149/$F149)))</f>
        <v>0</v>
      </c>
      <c r="AN149" s="420">
        <f>IF( $F149=0,0,((($F149/$E$144)*'PLAN DE ADQUISICIONES'!AJ$56)*($G149/$F149)))</f>
        <v>0</v>
      </c>
      <c r="AO149" s="420">
        <f>IF( $F149=0,0,((($F149/$E$144)*'PLAN DE ADQUISICIONES'!AK$56)*($G149/$F149)))</f>
        <v>0</v>
      </c>
      <c r="AP149" s="420">
        <f>IF( $F149=0,0,((($F149/$E$144)*'PLAN DE ADQUISICIONES'!AL$56)*($G149/$F149)))</f>
        <v>0</v>
      </c>
      <c r="AQ149" s="420">
        <f>IF( $F149=0,0,((($F149/$E$144)*'PLAN DE ADQUISICIONES'!AM$56)*($G149/$F149)))</f>
        <v>0</v>
      </c>
      <c r="AR149" s="420">
        <f>IF( $F149=0,0,((($F149/$E$144)*'PLAN DE ADQUISICIONES'!AN$56)*($G149/$F149)))</f>
        <v>0</v>
      </c>
      <c r="AS149" s="420">
        <f>IF( $F149=0,0,((($F149/$E$144)*'PLAN DE ADQUISICIONES'!AO$56)*($G149/$F149)))</f>
        <v>0</v>
      </c>
      <c r="AT149" s="423">
        <f>AH149+AI149+AJ149+AK149+AL149+AM149+AN149+AO149+AP149+AQ149+AR149+AS149</f>
        <v>0</v>
      </c>
      <c r="AU149" s="426">
        <f>AS149+AR149+AQ149+AP149+AO149+AN149+AM149+AL149+AK149+AJ149+AI149+AH149+AF149+AE149+AD149+AC149+AB149+AA149+Z149+Y149+X149+W149+V149+U149+S149+R149+Q149+P149+O149+N149+M149+L149+K149+J149+I149+H149</f>
        <v>0</v>
      </c>
      <c r="AV149" s="392">
        <f t="shared" si="40"/>
        <v>0</v>
      </c>
    </row>
    <row r="150" spans="2:48" s="60" customFormat="1" ht="12.75" customHeight="1" x14ac:dyDescent="0.25">
      <c r="B150" s="406" t="str">
        <f>+'FORMATO COSTEO C2'!C240</f>
        <v>2.2.3</v>
      </c>
      <c r="C150" s="430">
        <f>+'FORMATO COSTEO C2'!B240</f>
        <v>0</v>
      </c>
      <c r="D150" s="408" t="str">
        <f>+'FORMATO COSTEO C2'!D240</f>
        <v>Unidad medida</v>
      </c>
      <c r="E150" s="409">
        <f>+'FORMATO COSTEO C2'!E240</f>
        <v>0</v>
      </c>
      <c r="F150" s="410">
        <f>SUM(F151:F155)</f>
        <v>0</v>
      </c>
      <c r="G150" s="411">
        <f t="shared" ref="G150:AS150" si="42">SUM(G151:G155)</f>
        <v>0</v>
      </c>
      <c r="H150" s="412">
        <f t="shared" si="42"/>
        <v>0</v>
      </c>
      <c r="I150" s="410">
        <f t="shared" si="42"/>
        <v>0</v>
      </c>
      <c r="J150" s="410">
        <f t="shared" si="42"/>
        <v>0</v>
      </c>
      <c r="K150" s="410">
        <f t="shared" si="42"/>
        <v>0</v>
      </c>
      <c r="L150" s="410">
        <f t="shared" si="42"/>
        <v>0</v>
      </c>
      <c r="M150" s="410">
        <f t="shared" si="42"/>
        <v>0</v>
      </c>
      <c r="N150" s="410">
        <f t="shared" si="42"/>
        <v>0</v>
      </c>
      <c r="O150" s="410">
        <f t="shared" si="42"/>
        <v>0</v>
      </c>
      <c r="P150" s="410">
        <f t="shared" si="42"/>
        <v>0</v>
      </c>
      <c r="Q150" s="410">
        <f t="shared" si="42"/>
        <v>0</v>
      </c>
      <c r="R150" s="410">
        <f t="shared" si="42"/>
        <v>0</v>
      </c>
      <c r="S150" s="410">
        <f t="shared" si="42"/>
        <v>0</v>
      </c>
      <c r="T150" s="413">
        <f>SUM(T151:T155)</f>
        <v>0</v>
      </c>
      <c r="U150" s="412">
        <f t="shared" si="42"/>
        <v>0</v>
      </c>
      <c r="V150" s="410">
        <f t="shared" si="42"/>
        <v>0</v>
      </c>
      <c r="W150" s="410">
        <f t="shared" si="42"/>
        <v>0</v>
      </c>
      <c r="X150" s="410">
        <f t="shared" si="42"/>
        <v>0</v>
      </c>
      <c r="Y150" s="410">
        <f t="shared" si="42"/>
        <v>0</v>
      </c>
      <c r="Z150" s="410">
        <f t="shared" si="42"/>
        <v>0</v>
      </c>
      <c r="AA150" s="410">
        <f t="shared" si="42"/>
        <v>0</v>
      </c>
      <c r="AB150" s="410">
        <f t="shared" si="42"/>
        <v>0</v>
      </c>
      <c r="AC150" s="410">
        <f t="shared" si="42"/>
        <v>0</v>
      </c>
      <c r="AD150" s="410">
        <f t="shared" si="42"/>
        <v>0</v>
      </c>
      <c r="AE150" s="410">
        <f t="shared" si="42"/>
        <v>0</v>
      </c>
      <c r="AF150" s="410">
        <f t="shared" si="42"/>
        <v>0</v>
      </c>
      <c r="AG150" s="413">
        <f t="shared" si="42"/>
        <v>0</v>
      </c>
      <c r="AH150" s="414">
        <f t="shared" si="42"/>
        <v>0</v>
      </c>
      <c r="AI150" s="410">
        <f t="shared" si="42"/>
        <v>0</v>
      </c>
      <c r="AJ150" s="410">
        <f t="shared" si="42"/>
        <v>0</v>
      </c>
      <c r="AK150" s="410">
        <f t="shared" si="42"/>
        <v>0</v>
      </c>
      <c r="AL150" s="410">
        <f t="shared" si="42"/>
        <v>0</v>
      </c>
      <c r="AM150" s="410">
        <f t="shared" si="42"/>
        <v>0</v>
      </c>
      <c r="AN150" s="410">
        <f t="shared" si="42"/>
        <v>0</v>
      </c>
      <c r="AO150" s="410">
        <f t="shared" si="42"/>
        <v>0</v>
      </c>
      <c r="AP150" s="410">
        <f t="shared" si="42"/>
        <v>0</v>
      </c>
      <c r="AQ150" s="410">
        <f t="shared" si="42"/>
        <v>0</v>
      </c>
      <c r="AR150" s="410">
        <f t="shared" si="42"/>
        <v>0</v>
      </c>
      <c r="AS150" s="410">
        <f t="shared" si="42"/>
        <v>0</v>
      </c>
      <c r="AT150" s="413">
        <f>SUM(AT151:AT155)</f>
        <v>0</v>
      </c>
      <c r="AU150" s="415">
        <f>SUM(AU151:AU155)</f>
        <v>0</v>
      </c>
      <c r="AV150" s="392">
        <f t="shared" si="40"/>
        <v>0</v>
      </c>
    </row>
    <row r="151" spans="2:48" s="60" customFormat="1" ht="12.75" customHeight="1" x14ac:dyDescent="0.25">
      <c r="B151" s="416" t="str">
        <f>+'FORMATO COSTEO C2'!C242</f>
        <v>2.2.3.1</v>
      </c>
      <c r="C151" s="417" t="str">
        <f>+'FORMATO COSTEO C2'!B242</f>
        <v>Categoría de gasto</v>
      </c>
      <c r="D151" s="513"/>
      <c r="E151" s="429"/>
      <c r="F151" s="420">
        <f>+'FORMATO COSTEO C2'!G242</f>
        <v>0</v>
      </c>
      <c r="G151" s="421">
        <f>+'FORMATO COSTEO C2'!R242</f>
        <v>0</v>
      </c>
      <c r="H151" s="422">
        <f>IF( $F151=0,0,((($F151/$E$150)*'PLAN DE ADQUISICIONES'!F$57)*($G151/$F151)))</f>
        <v>0</v>
      </c>
      <c r="I151" s="420">
        <f>IF( $F151=0,0,((($F151/$E$150)*'PLAN DE ADQUISICIONES'!G$57)*($G151/$F151)))</f>
        <v>0</v>
      </c>
      <c r="J151" s="420">
        <f>IF( $F151=0,0,((($F151/$E$150)*'PLAN DE ADQUISICIONES'!H$57)*($G151/$F151)))</f>
        <v>0</v>
      </c>
      <c r="K151" s="420">
        <f>IF( $F151=0,0,((($F151/$E$150)*'PLAN DE ADQUISICIONES'!I$57)*($G151/$F151)))</f>
        <v>0</v>
      </c>
      <c r="L151" s="420">
        <f>IF( $F151=0,0,((($F151/$E$150)*'PLAN DE ADQUISICIONES'!J$57)*($G151/$F151)))</f>
        <v>0</v>
      </c>
      <c r="M151" s="420">
        <f>IF( $F151=0,0,((($F151/$E$150)*'PLAN DE ADQUISICIONES'!K$57)*($G151/$F151)))</f>
        <v>0</v>
      </c>
      <c r="N151" s="420">
        <f>IF( $F151=0,0,((($F151/$E$150)*'PLAN DE ADQUISICIONES'!L$57)*($G151/$F151)))</f>
        <v>0</v>
      </c>
      <c r="O151" s="420">
        <f>IF( $F151=0,0,((($F151/$E$150)*'PLAN DE ADQUISICIONES'!M$57)*($G151/$F151)))</f>
        <v>0</v>
      </c>
      <c r="P151" s="420">
        <f>IF( $F151=0,0,((($F151/$E$150)*'PLAN DE ADQUISICIONES'!N$57)*($G151/$F151)))</f>
        <v>0</v>
      </c>
      <c r="Q151" s="420">
        <f>IF( $F151=0,0,((($F151/$E$150)*'PLAN DE ADQUISICIONES'!O$57)*($G151/$F151)))</f>
        <v>0</v>
      </c>
      <c r="R151" s="420">
        <f>IF( $F151=0,0,((($F151/$E$150)*'PLAN DE ADQUISICIONES'!P$57)*($G151/$F151)))</f>
        <v>0</v>
      </c>
      <c r="S151" s="420">
        <f>IF( $F151=0,0,((($F151/$E$150)*'PLAN DE ADQUISICIONES'!Q$57)*($G151/$F151)))</f>
        <v>0</v>
      </c>
      <c r="T151" s="423">
        <f>H151+I151+J151+K151+L151+M151+N151+O151+P151+Q151+R151+S151</f>
        <v>0</v>
      </c>
      <c r="U151" s="425">
        <f>IF( $F151=0,0,((($F151/$E$150)*'PLAN DE ADQUISICIONES'!R$57)*($G151/$F151)))</f>
        <v>0</v>
      </c>
      <c r="V151" s="420">
        <f>IF( $F151=0,0,((($F151/$E$150)*'PLAN DE ADQUISICIONES'!S$57)*($G151/$F151)))</f>
        <v>0</v>
      </c>
      <c r="W151" s="420">
        <f>IF( $F151=0,0,((($F151/$E$150)*'PLAN DE ADQUISICIONES'!T$57)*($G151/$F151)))</f>
        <v>0</v>
      </c>
      <c r="X151" s="420">
        <f>IF( $F151=0,0,((($F151/$E$150)*'PLAN DE ADQUISICIONES'!U$57)*($G151/$F151)))</f>
        <v>0</v>
      </c>
      <c r="Y151" s="420">
        <f>IF( $F151=0,0,((($F151/$E$150)*'PLAN DE ADQUISICIONES'!V$57)*($G151/$F151)))</f>
        <v>0</v>
      </c>
      <c r="Z151" s="420">
        <f>IF( $F151=0,0,((($F151/$E$150)*'PLAN DE ADQUISICIONES'!W$57)*($G151/$F151)))</f>
        <v>0</v>
      </c>
      <c r="AA151" s="420">
        <f>IF( $F151=0,0,((($F151/$E$150)*'PLAN DE ADQUISICIONES'!X$57)*($G151/$F151)))</f>
        <v>0</v>
      </c>
      <c r="AB151" s="420">
        <f>IF( $F151=0,0,((($F151/$E$150)*'PLAN DE ADQUISICIONES'!Y$57)*($G151/$F151)))</f>
        <v>0</v>
      </c>
      <c r="AC151" s="420">
        <f>IF( $F151=0,0,((($F151/$E$150)*'PLAN DE ADQUISICIONES'!Z$57)*($G151/$F151)))</f>
        <v>0</v>
      </c>
      <c r="AD151" s="420">
        <f>IF( $F151=0,0,((($F151/$E$150)*'PLAN DE ADQUISICIONES'!AA$57)*($G151/$F151)))</f>
        <v>0</v>
      </c>
      <c r="AE151" s="420">
        <f>IF( $F151=0,0,((($F151/$E$150)*'PLAN DE ADQUISICIONES'!AB$57)*($G151/$F151)))</f>
        <v>0</v>
      </c>
      <c r="AF151" s="420">
        <f>IF( $F151=0,0,((($F151/$E$150)*'PLAN DE ADQUISICIONES'!AC$57)*($G151/$F151)))</f>
        <v>0</v>
      </c>
      <c r="AG151" s="423">
        <f>U151+V151+W151+X151+Y151+Z151+AA151+AB151+AC151+AD151+AE151+AF151</f>
        <v>0</v>
      </c>
      <c r="AH151" s="424">
        <f>IF( $F151=0,0,((($F151/$E$150)*'PLAN DE ADQUISICIONES'!AD$57)*($G151/$F151)))</f>
        <v>0</v>
      </c>
      <c r="AI151" s="420">
        <f>IF( $F151=0,0,((($F151/$E$150)*'PLAN DE ADQUISICIONES'!AE$57)*($G151/$F151)))</f>
        <v>0</v>
      </c>
      <c r="AJ151" s="420">
        <f>IF( $F151=0,0,((($F151/$E$150)*'PLAN DE ADQUISICIONES'!AF$57)*($G151/$F151)))</f>
        <v>0</v>
      </c>
      <c r="AK151" s="420">
        <f>IF( $F151=0,0,((($F151/$E$150)*'PLAN DE ADQUISICIONES'!AG$57)*($G151/$F151)))</f>
        <v>0</v>
      </c>
      <c r="AL151" s="420">
        <f>IF( $F151=0,0,((($F151/$E$150)*'PLAN DE ADQUISICIONES'!AH$57)*($G151/$F151)))</f>
        <v>0</v>
      </c>
      <c r="AM151" s="420">
        <f>IF( $F151=0,0,((($F151/$E$150)*'PLAN DE ADQUISICIONES'!AI$57)*($G151/$F151)))</f>
        <v>0</v>
      </c>
      <c r="AN151" s="420">
        <f>IF( $F151=0,0,((($F151/$E$150)*'PLAN DE ADQUISICIONES'!AJ$57)*($G151/$F151)))</f>
        <v>0</v>
      </c>
      <c r="AO151" s="420">
        <f>IF( $F151=0,0,((($F151/$E$150)*'PLAN DE ADQUISICIONES'!AK$57)*($G151/$F151)))</f>
        <v>0</v>
      </c>
      <c r="AP151" s="420">
        <f>IF( $F151=0,0,((($F151/$E$150)*'PLAN DE ADQUISICIONES'!AL$57)*($G151/$F151)))</f>
        <v>0</v>
      </c>
      <c r="AQ151" s="420">
        <f>IF( $F151=0,0,((($F151/$E$150)*'PLAN DE ADQUISICIONES'!AM$57)*($G151/$F151)))</f>
        <v>0</v>
      </c>
      <c r="AR151" s="420">
        <f>IF( $F151=0,0,((($F151/$E$150)*'PLAN DE ADQUISICIONES'!AN$57)*($G151/$F151)))</f>
        <v>0</v>
      </c>
      <c r="AS151" s="420">
        <f>IF( $F151=0,0,((($F151/$E$150)*'PLAN DE ADQUISICIONES'!AO$57)*($G151/$F151)))</f>
        <v>0</v>
      </c>
      <c r="AT151" s="423">
        <f>AH151+AI151+AJ151+AK151+AL151+AM151+AN151+AO151+AP151+AQ151+AR151+AS151</f>
        <v>0</v>
      </c>
      <c r="AU151" s="426">
        <f>AS151+AR151+AQ151+AP151+AO151+AN151+AM151+AL151+AK151+AJ151+AI151+AH151+AF151+AE151+AD151+AC151+AB151+AA151+Z151+Y151+X151+W151+V151+U151+S151+R151+Q151+P151+O151+N151+M151+L151+K151+J151+I151+H151</f>
        <v>0</v>
      </c>
      <c r="AV151" s="392">
        <f t="shared" si="40"/>
        <v>0</v>
      </c>
    </row>
    <row r="152" spans="2:48" s="60" customFormat="1" ht="12.75" customHeight="1" x14ac:dyDescent="0.25">
      <c r="B152" s="416" t="str">
        <f>+'FORMATO COSTEO C2'!C248</f>
        <v>2.2.3.2</v>
      </c>
      <c r="C152" s="417" t="str">
        <f>+'FORMATO COSTEO C2'!B248</f>
        <v>Categoría de gasto</v>
      </c>
      <c r="D152" s="513"/>
      <c r="E152" s="429"/>
      <c r="F152" s="420">
        <f>+'FORMATO COSTEO C2'!G248</f>
        <v>0</v>
      </c>
      <c r="G152" s="421">
        <f>+'FORMATO COSTEO C2'!R248</f>
        <v>0</v>
      </c>
      <c r="H152" s="425">
        <f>IF( $F152=0,0,((($F152/$E$150)*'PLAN DE ADQUISICIONES'!F$57)*($G152/$F152)))</f>
        <v>0</v>
      </c>
      <c r="I152" s="420">
        <f>IF( $F152=0,0,((($F152/$E$150)*'PLAN DE ADQUISICIONES'!G$57)*($G152/$F152)))</f>
        <v>0</v>
      </c>
      <c r="J152" s="420">
        <f>IF( $F152=0,0,((($F152/$E$150)*'PLAN DE ADQUISICIONES'!H$57)*($G152/$F152)))</f>
        <v>0</v>
      </c>
      <c r="K152" s="420">
        <f>IF( $F152=0,0,((($F152/$E$150)*'PLAN DE ADQUISICIONES'!I$57)*($G152/$F152)))</f>
        <v>0</v>
      </c>
      <c r="L152" s="420">
        <f>IF( $F152=0,0,((($F152/$E$150)*'PLAN DE ADQUISICIONES'!J$57)*($G152/$F152)))</f>
        <v>0</v>
      </c>
      <c r="M152" s="420">
        <f>IF( $F152=0,0,((($F152/$E$150)*'PLAN DE ADQUISICIONES'!K$57)*($G152/$F152)))</f>
        <v>0</v>
      </c>
      <c r="N152" s="420">
        <f>IF( $F152=0,0,((($F152/$E$150)*'PLAN DE ADQUISICIONES'!L$57)*($G152/$F152)))</f>
        <v>0</v>
      </c>
      <c r="O152" s="420">
        <f>IF( $F152=0,0,((($F152/$E$150)*'PLAN DE ADQUISICIONES'!M$57)*($G152/$F152)))</f>
        <v>0</v>
      </c>
      <c r="P152" s="420">
        <f>IF( $F152=0,0,((($F152/$E$150)*'PLAN DE ADQUISICIONES'!N$57)*($G152/$F152)))</f>
        <v>0</v>
      </c>
      <c r="Q152" s="420">
        <f>IF( $F152=0,0,((($F152/$E$150)*'PLAN DE ADQUISICIONES'!O$57)*($G152/$F152)))</f>
        <v>0</v>
      </c>
      <c r="R152" s="420">
        <f>IF( $F152=0,0,((($F152/$E$150)*'PLAN DE ADQUISICIONES'!P$57)*($G152/$F152)))</f>
        <v>0</v>
      </c>
      <c r="S152" s="420">
        <f>IF( $F152=0,0,((($F152/$E$150)*'PLAN DE ADQUISICIONES'!Q$57)*($G152/$F152)))</f>
        <v>0</v>
      </c>
      <c r="T152" s="423">
        <f>H152+I152+J152+K152+L152+M152+N152+O152+P152+Q152+R152+S152</f>
        <v>0</v>
      </c>
      <c r="U152" s="425">
        <f>IF( $F152=0,0,((($F152/$E$150)*'PLAN DE ADQUISICIONES'!R$57)*($G152/$F152)))</f>
        <v>0</v>
      </c>
      <c r="V152" s="420">
        <f>IF( $F152=0,0,((($F152/$E$150)*'PLAN DE ADQUISICIONES'!S$57)*($G152/$F152)))</f>
        <v>0</v>
      </c>
      <c r="W152" s="420">
        <f>IF( $F152=0,0,((($F152/$E$150)*'PLAN DE ADQUISICIONES'!T$57)*($G152/$F152)))</f>
        <v>0</v>
      </c>
      <c r="X152" s="420">
        <f>IF( $F152=0,0,((($F152/$E$150)*'PLAN DE ADQUISICIONES'!U$57)*($G152/$F152)))</f>
        <v>0</v>
      </c>
      <c r="Y152" s="420">
        <f>IF( $F152=0,0,((($F152/$E$150)*'PLAN DE ADQUISICIONES'!V$57)*($G152/$F152)))</f>
        <v>0</v>
      </c>
      <c r="Z152" s="420">
        <f>IF( $F152=0,0,((($F152/$E$150)*'PLAN DE ADQUISICIONES'!W$57)*($G152/$F152)))</f>
        <v>0</v>
      </c>
      <c r="AA152" s="420">
        <f>IF( $F152=0,0,((($F152/$E$150)*'PLAN DE ADQUISICIONES'!X$57)*($G152/$F152)))</f>
        <v>0</v>
      </c>
      <c r="AB152" s="420">
        <f>IF( $F152=0,0,((($F152/$E$150)*'PLAN DE ADQUISICIONES'!Y$57)*($G152/$F152)))</f>
        <v>0</v>
      </c>
      <c r="AC152" s="420">
        <f>IF( $F152=0,0,((($F152/$E$150)*'PLAN DE ADQUISICIONES'!Z$57)*($G152/$F152)))</f>
        <v>0</v>
      </c>
      <c r="AD152" s="420">
        <f>IF( $F152=0,0,((($F152/$E$150)*'PLAN DE ADQUISICIONES'!AA$57)*($G152/$F152)))</f>
        <v>0</v>
      </c>
      <c r="AE152" s="420">
        <f>IF( $F152=0,0,((($F152/$E$150)*'PLAN DE ADQUISICIONES'!AB$57)*($G152/$F152)))</f>
        <v>0</v>
      </c>
      <c r="AF152" s="420">
        <f>IF( $F152=0,0,((($F152/$E$150)*'PLAN DE ADQUISICIONES'!AC$57)*($G152/$F152)))</f>
        <v>0</v>
      </c>
      <c r="AG152" s="423">
        <f>U152+V152+W152+X152+Y152+Z152+AA152+AB152+AC152+AD152+AE152+AF152</f>
        <v>0</v>
      </c>
      <c r="AH152" s="424">
        <f>IF( $F152=0,0,((($F152/$E$150)*'PLAN DE ADQUISICIONES'!AD$57)*($G152/$F152)))</f>
        <v>0</v>
      </c>
      <c r="AI152" s="420">
        <f>IF( $F152=0,0,((($F152/$E$150)*'PLAN DE ADQUISICIONES'!AE$57)*($G152/$F152)))</f>
        <v>0</v>
      </c>
      <c r="AJ152" s="420">
        <f>IF( $F152=0,0,((($F152/$E$150)*'PLAN DE ADQUISICIONES'!AF$57)*($G152/$F152)))</f>
        <v>0</v>
      </c>
      <c r="AK152" s="420">
        <f>IF( $F152=0,0,((($F152/$E$150)*'PLAN DE ADQUISICIONES'!AG$57)*($G152/$F152)))</f>
        <v>0</v>
      </c>
      <c r="AL152" s="420">
        <f>IF( $F152=0,0,((($F152/$E$150)*'PLAN DE ADQUISICIONES'!AH$57)*($G152/$F152)))</f>
        <v>0</v>
      </c>
      <c r="AM152" s="420">
        <f>IF( $F152=0,0,((($F152/$E$150)*'PLAN DE ADQUISICIONES'!AI$57)*($G152/$F152)))</f>
        <v>0</v>
      </c>
      <c r="AN152" s="420">
        <f>IF( $F152=0,0,((($F152/$E$150)*'PLAN DE ADQUISICIONES'!AJ$57)*($G152/$F152)))</f>
        <v>0</v>
      </c>
      <c r="AO152" s="420">
        <f>IF( $F152=0,0,((($F152/$E$150)*'PLAN DE ADQUISICIONES'!AK$57)*($G152/$F152)))</f>
        <v>0</v>
      </c>
      <c r="AP152" s="420">
        <f>IF( $F152=0,0,((($F152/$E$150)*'PLAN DE ADQUISICIONES'!AL$57)*($G152/$F152)))</f>
        <v>0</v>
      </c>
      <c r="AQ152" s="420">
        <f>IF( $F152=0,0,((($F152/$E$150)*'PLAN DE ADQUISICIONES'!AM$57)*($G152/$F152)))</f>
        <v>0</v>
      </c>
      <c r="AR152" s="420">
        <f>IF( $F152=0,0,((($F152/$E$150)*'PLAN DE ADQUISICIONES'!AN$57)*($G152/$F152)))</f>
        <v>0</v>
      </c>
      <c r="AS152" s="420">
        <f>IF( $F152=0,0,((($F152/$E$150)*'PLAN DE ADQUISICIONES'!AO$57)*($G152/$F152)))</f>
        <v>0</v>
      </c>
      <c r="AT152" s="423">
        <f>AH152+AI152+AJ152+AK152+AL152+AM152+AN152+AO152+AP152+AQ152+AR152+AS152</f>
        <v>0</v>
      </c>
      <c r="AU152" s="426">
        <f>AS152+AR152+AQ152+AP152+AO152+AN152+AM152+AL152+AK152+AJ152+AI152+AH152+AF152+AE152+AD152+AC152+AB152+AA152+Z152+Y152+X152+W152+V152+U152+S152+R152+Q152+P152+O152+N152+M152+L152+K152+J152+I152+H152</f>
        <v>0</v>
      </c>
      <c r="AV152" s="392">
        <f t="shared" si="40"/>
        <v>0</v>
      </c>
    </row>
    <row r="153" spans="2:48" s="60" customFormat="1" ht="12.75" customHeight="1" x14ac:dyDescent="0.25">
      <c r="B153" s="416" t="str">
        <f>+'FORMATO COSTEO C2'!C254</f>
        <v>2.2.3.3</v>
      </c>
      <c r="C153" s="417" t="str">
        <f>+'FORMATO COSTEO C2'!B254</f>
        <v>Categoría de gasto</v>
      </c>
      <c r="D153" s="513"/>
      <c r="E153" s="429"/>
      <c r="F153" s="420">
        <f>+'FORMATO COSTEO C2'!G254</f>
        <v>0</v>
      </c>
      <c r="G153" s="421">
        <f>+'FORMATO COSTEO C2'!R254</f>
        <v>0</v>
      </c>
      <c r="H153" s="425">
        <f>IF( $F153=0,0,((($F153/$E$150)*'PLAN DE ADQUISICIONES'!F$57)*($G153/$F153)))</f>
        <v>0</v>
      </c>
      <c r="I153" s="420">
        <f>IF( $F153=0,0,((($F153/$E$150)*'PLAN DE ADQUISICIONES'!G$57)*($G153/$F153)))</f>
        <v>0</v>
      </c>
      <c r="J153" s="420">
        <f>IF( $F153=0,0,((($F153/$E$150)*'PLAN DE ADQUISICIONES'!H$57)*($G153/$F153)))</f>
        <v>0</v>
      </c>
      <c r="K153" s="420">
        <f>IF( $F153=0,0,((($F153/$E$150)*'PLAN DE ADQUISICIONES'!I$57)*($G153/$F153)))</f>
        <v>0</v>
      </c>
      <c r="L153" s="420">
        <f>IF( $F153=0,0,((($F153/$E$150)*'PLAN DE ADQUISICIONES'!J$57)*($G153/$F153)))</f>
        <v>0</v>
      </c>
      <c r="M153" s="420">
        <f>IF( $F153=0,0,((($F153/$E$150)*'PLAN DE ADQUISICIONES'!K$57)*($G153/$F153)))</f>
        <v>0</v>
      </c>
      <c r="N153" s="420">
        <f>IF( $F153=0,0,((($F153/$E$150)*'PLAN DE ADQUISICIONES'!L$57)*($G153/$F153)))</f>
        <v>0</v>
      </c>
      <c r="O153" s="420">
        <f>IF( $F153=0,0,((($F153/$E$150)*'PLAN DE ADQUISICIONES'!M$57)*($G153/$F153)))</f>
        <v>0</v>
      </c>
      <c r="P153" s="420">
        <f>IF( $F153=0,0,((($F153/$E$150)*'PLAN DE ADQUISICIONES'!N$57)*($G153/$F153)))</f>
        <v>0</v>
      </c>
      <c r="Q153" s="420">
        <f>IF( $F153=0,0,((($F153/$E$150)*'PLAN DE ADQUISICIONES'!O$57)*($G153/$F153)))</f>
        <v>0</v>
      </c>
      <c r="R153" s="420">
        <f>IF( $F153=0,0,((($F153/$E$150)*'PLAN DE ADQUISICIONES'!P$57)*($G153/$F153)))</f>
        <v>0</v>
      </c>
      <c r="S153" s="420">
        <f>IF( $F153=0,0,((($F153/$E$150)*'PLAN DE ADQUISICIONES'!Q$57)*($G153/$F153)))</f>
        <v>0</v>
      </c>
      <c r="T153" s="423">
        <f>H153+I153+J153+K153+L153+M153+N153+O153+P153+Q153+R153+S153</f>
        <v>0</v>
      </c>
      <c r="U153" s="425">
        <f>IF( $F153=0,0,((($F153/$E$150)*'PLAN DE ADQUISICIONES'!R$57)*($G153/$F153)))</f>
        <v>0</v>
      </c>
      <c r="V153" s="420">
        <f>IF( $F153=0,0,((($F153/$E$150)*'PLAN DE ADQUISICIONES'!S$57)*($G153/$F153)))</f>
        <v>0</v>
      </c>
      <c r="W153" s="420">
        <f>IF( $F153=0,0,((($F153/$E$150)*'PLAN DE ADQUISICIONES'!T$57)*($G153/$F153)))</f>
        <v>0</v>
      </c>
      <c r="X153" s="420">
        <f>IF( $F153=0,0,((($F153/$E$150)*'PLAN DE ADQUISICIONES'!U$57)*($G153/$F153)))</f>
        <v>0</v>
      </c>
      <c r="Y153" s="420">
        <f>IF( $F153=0,0,((($F153/$E$150)*'PLAN DE ADQUISICIONES'!V$57)*($G153/$F153)))</f>
        <v>0</v>
      </c>
      <c r="Z153" s="420">
        <f>IF( $F153=0,0,((($F153/$E$150)*'PLAN DE ADQUISICIONES'!W$57)*($G153/$F153)))</f>
        <v>0</v>
      </c>
      <c r="AA153" s="420">
        <f>IF( $F153=0,0,((($F153/$E$150)*'PLAN DE ADQUISICIONES'!X$57)*($G153/$F153)))</f>
        <v>0</v>
      </c>
      <c r="AB153" s="420">
        <f>IF( $F153=0,0,((($F153/$E$150)*'PLAN DE ADQUISICIONES'!Y$57)*($G153/$F153)))</f>
        <v>0</v>
      </c>
      <c r="AC153" s="420">
        <f>IF( $F153=0,0,((($F153/$E$150)*'PLAN DE ADQUISICIONES'!Z$57)*($G153/$F153)))</f>
        <v>0</v>
      </c>
      <c r="AD153" s="420">
        <f>IF( $F153=0,0,((($F153/$E$150)*'PLAN DE ADQUISICIONES'!AA$57)*($G153/$F153)))</f>
        <v>0</v>
      </c>
      <c r="AE153" s="420">
        <f>IF( $F153=0,0,((($F153/$E$150)*'PLAN DE ADQUISICIONES'!AB$57)*($G153/$F153)))</f>
        <v>0</v>
      </c>
      <c r="AF153" s="420">
        <f>IF( $F153=0,0,((($F153/$E$150)*'PLAN DE ADQUISICIONES'!AC$57)*($G153/$F153)))</f>
        <v>0</v>
      </c>
      <c r="AG153" s="423">
        <f>U153+V153+W153+X153+Y153+Z153+AA153+AB153+AC153+AD153+AE153+AF153</f>
        <v>0</v>
      </c>
      <c r="AH153" s="424">
        <f>IF( $F153=0,0,((($F153/$E$150)*'PLAN DE ADQUISICIONES'!AD$57)*($G153/$F153)))</f>
        <v>0</v>
      </c>
      <c r="AI153" s="420">
        <f>IF( $F153=0,0,((($F153/$E$150)*'PLAN DE ADQUISICIONES'!AE$57)*($G153/$F153)))</f>
        <v>0</v>
      </c>
      <c r="AJ153" s="420">
        <f>IF( $F153=0,0,((($F153/$E$150)*'PLAN DE ADQUISICIONES'!AF$57)*($G153/$F153)))</f>
        <v>0</v>
      </c>
      <c r="AK153" s="420">
        <f>IF( $F153=0,0,((($F153/$E$150)*'PLAN DE ADQUISICIONES'!AG$57)*($G153/$F153)))</f>
        <v>0</v>
      </c>
      <c r="AL153" s="420">
        <f>IF( $F153=0,0,((($F153/$E$150)*'PLAN DE ADQUISICIONES'!AH$57)*($G153/$F153)))</f>
        <v>0</v>
      </c>
      <c r="AM153" s="420">
        <f>IF( $F153=0,0,((($F153/$E$150)*'PLAN DE ADQUISICIONES'!AI$57)*($G153/$F153)))</f>
        <v>0</v>
      </c>
      <c r="AN153" s="420">
        <f>IF( $F153=0,0,((($F153/$E$150)*'PLAN DE ADQUISICIONES'!AJ$57)*($G153/$F153)))</f>
        <v>0</v>
      </c>
      <c r="AO153" s="420">
        <f>IF( $F153=0,0,((($F153/$E$150)*'PLAN DE ADQUISICIONES'!AK$57)*($G153/$F153)))</f>
        <v>0</v>
      </c>
      <c r="AP153" s="420">
        <f>IF( $F153=0,0,((($F153/$E$150)*'PLAN DE ADQUISICIONES'!AL$57)*($G153/$F153)))</f>
        <v>0</v>
      </c>
      <c r="AQ153" s="420">
        <f>IF( $F153=0,0,((($F153/$E$150)*'PLAN DE ADQUISICIONES'!AM$57)*($G153/$F153)))</f>
        <v>0</v>
      </c>
      <c r="AR153" s="420">
        <f>IF( $F153=0,0,((($F153/$E$150)*'PLAN DE ADQUISICIONES'!AN$57)*($G153/$F153)))</f>
        <v>0</v>
      </c>
      <c r="AS153" s="420">
        <f>IF( $F153=0,0,((($F153/$E$150)*'PLAN DE ADQUISICIONES'!AO$57)*($G153/$F153)))</f>
        <v>0</v>
      </c>
      <c r="AT153" s="423">
        <f>AH153+AI153+AJ153+AK153+AL153+AM153+AN153+AO153+AP153+AQ153+AR153+AS153</f>
        <v>0</v>
      </c>
      <c r="AU153" s="426">
        <f>AS153+AR153+AQ153+AP153+AO153+AN153+AM153+AL153+AK153+AJ153+AI153+AH153+AF153+AE153+AD153+AC153+AB153+AA153+Z153+Y153+X153+W153+V153+U153+S153+R153+Q153+P153+O153+N153+M153+L153+K153+J153+I153+H153</f>
        <v>0</v>
      </c>
      <c r="AV153" s="392">
        <f t="shared" si="40"/>
        <v>0</v>
      </c>
    </row>
    <row r="154" spans="2:48" s="60" customFormat="1" ht="12.75" customHeight="1" x14ac:dyDescent="0.25">
      <c r="B154" s="416" t="str">
        <f>+'FORMATO COSTEO C2'!C260</f>
        <v>2.2.3.4</v>
      </c>
      <c r="C154" s="417" t="str">
        <f>+'FORMATO COSTEO C2'!B260</f>
        <v>Categoría de gasto</v>
      </c>
      <c r="D154" s="513"/>
      <c r="E154" s="429"/>
      <c r="F154" s="420">
        <f>+'FORMATO COSTEO C2'!G260</f>
        <v>0</v>
      </c>
      <c r="G154" s="421">
        <f>+'FORMATO COSTEO C2'!R260</f>
        <v>0</v>
      </c>
      <c r="H154" s="425">
        <f>IF( $F154=0,0,((($F154/$E$150)*'PLAN DE ADQUISICIONES'!F$57)*($G154/$F154)))</f>
        <v>0</v>
      </c>
      <c r="I154" s="420">
        <f>IF( $F154=0,0,((($F154/$E$150)*'PLAN DE ADQUISICIONES'!G$57)*($G154/$F154)))</f>
        <v>0</v>
      </c>
      <c r="J154" s="420">
        <f>IF( $F154=0,0,((($F154/$E$150)*'PLAN DE ADQUISICIONES'!H$57)*($G154/$F154)))</f>
        <v>0</v>
      </c>
      <c r="K154" s="420">
        <f>IF( $F154=0,0,((($F154/$E$150)*'PLAN DE ADQUISICIONES'!I$57)*($G154/$F154)))</f>
        <v>0</v>
      </c>
      <c r="L154" s="420">
        <f>IF( $F154=0,0,((($F154/$E$150)*'PLAN DE ADQUISICIONES'!J$57)*($G154/$F154)))</f>
        <v>0</v>
      </c>
      <c r="M154" s="420">
        <f>IF( $F154=0,0,((($F154/$E$150)*'PLAN DE ADQUISICIONES'!K$57)*($G154/$F154)))</f>
        <v>0</v>
      </c>
      <c r="N154" s="420">
        <f>IF( $F154=0,0,((($F154/$E$150)*'PLAN DE ADQUISICIONES'!L$57)*($G154/$F154)))</f>
        <v>0</v>
      </c>
      <c r="O154" s="420">
        <f>IF( $F154=0,0,((($F154/$E$150)*'PLAN DE ADQUISICIONES'!M$57)*($G154/$F154)))</f>
        <v>0</v>
      </c>
      <c r="P154" s="420">
        <f>IF( $F154=0,0,((($F154/$E$150)*'PLAN DE ADQUISICIONES'!N$57)*($G154/$F154)))</f>
        <v>0</v>
      </c>
      <c r="Q154" s="420">
        <f>IF( $F154=0,0,((($F154/$E$150)*'PLAN DE ADQUISICIONES'!O$57)*($G154/$F154)))</f>
        <v>0</v>
      </c>
      <c r="R154" s="420">
        <f>IF( $F154=0,0,((($F154/$E$150)*'PLAN DE ADQUISICIONES'!P$57)*($G154/$F154)))</f>
        <v>0</v>
      </c>
      <c r="S154" s="420">
        <f>IF( $F154=0,0,((($F154/$E$150)*'PLAN DE ADQUISICIONES'!Q$57)*($G154/$F154)))</f>
        <v>0</v>
      </c>
      <c r="T154" s="423">
        <f>H154+I154+J154+K154+L154+M154+N154+O154+P154+Q154+R154+S154</f>
        <v>0</v>
      </c>
      <c r="U154" s="425">
        <f>IF( $F154=0,0,((($F154/$E$150)*'PLAN DE ADQUISICIONES'!R$57)*($G154/$F154)))</f>
        <v>0</v>
      </c>
      <c r="V154" s="420">
        <f>IF( $F154=0,0,((($F154/$E$150)*'PLAN DE ADQUISICIONES'!S$57)*($G154/$F154)))</f>
        <v>0</v>
      </c>
      <c r="W154" s="420">
        <f>IF( $F154=0,0,((($F154/$E$150)*'PLAN DE ADQUISICIONES'!T$57)*($G154/$F154)))</f>
        <v>0</v>
      </c>
      <c r="X154" s="420">
        <f>IF( $F154=0,0,((($F154/$E$150)*'PLAN DE ADQUISICIONES'!U$57)*($G154/$F154)))</f>
        <v>0</v>
      </c>
      <c r="Y154" s="420">
        <f>IF( $F154=0,0,((($F154/$E$150)*'PLAN DE ADQUISICIONES'!V$57)*($G154/$F154)))</f>
        <v>0</v>
      </c>
      <c r="Z154" s="420">
        <f>IF( $F154=0,0,((($F154/$E$150)*'PLAN DE ADQUISICIONES'!W$57)*($G154/$F154)))</f>
        <v>0</v>
      </c>
      <c r="AA154" s="420">
        <f>IF( $F154=0,0,((($F154/$E$150)*'PLAN DE ADQUISICIONES'!X$57)*($G154/$F154)))</f>
        <v>0</v>
      </c>
      <c r="AB154" s="420">
        <f>IF( $F154=0,0,((($F154/$E$150)*'PLAN DE ADQUISICIONES'!Y$57)*($G154/$F154)))</f>
        <v>0</v>
      </c>
      <c r="AC154" s="420">
        <f>IF( $F154=0,0,((($F154/$E$150)*'PLAN DE ADQUISICIONES'!Z$57)*($G154/$F154)))</f>
        <v>0</v>
      </c>
      <c r="AD154" s="420">
        <f>IF( $F154=0,0,((($F154/$E$150)*'PLAN DE ADQUISICIONES'!AA$57)*($G154/$F154)))</f>
        <v>0</v>
      </c>
      <c r="AE154" s="420">
        <f>IF( $F154=0,0,((($F154/$E$150)*'PLAN DE ADQUISICIONES'!AB$57)*($G154/$F154)))</f>
        <v>0</v>
      </c>
      <c r="AF154" s="420">
        <f>IF( $F154=0,0,((($F154/$E$150)*'PLAN DE ADQUISICIONES'!AC$57)*($G154/$F154)))</f>
        <v>0</v>
      </c>
      <c r="AG154" s="423">
        <f>U154+V154+W154+X154+Y154+Z154+AA154+AB154+AC154+AD154+AE154+AF154</f>
        <v>0</v>
      </c>
      <c r="AH154" s="424">
        <f>IF( $F154=0,0,((($F154/$E$150)*'PLAN DE ADQUISICIONES'!AD$57)*($G154/$F154)))</f>
        <v>0</v>
      </c>
      <c r="AI154" s="420">
        <f>IF( $F154=0,0,((($F154/$E$150)*'PLAN DE ADQUISICIONES'!AE$57)*($G154/$F154)))</f>
        <v>0</v>
      </c>
      <c r="AJ154" s="420">
        <f>IF( $F154=0,0,((($F154/$E$150)*'PLAN DE ADQUISICIONES'!AF$57)*($G154/$F154)))</f>
        <v>0</v>
      </c>
      <c r="AK154" s="420">
        <f>IF( $F154=0,0,((($F154/$E$150)*'PLAN DE ADQUISICIONES'!AG$57)*($G154/$F154)))</f>
        <v>0</v>
      </c>
      <c r="AL154" s="420">
        <f>IF( $F154=0,0,((($F154/$E$150)*'PLAN DE ADQUISICIONES'!AH$57)*($G154/$F154)))</f>
        <v>0</v>
      </c>
      <c r="AM154" s="420">
        <f>IF( $F154=0,0,((($F154/$E$150)*'PLAN DE ADQUISICIONES'!AI$57)*($G154/$F154)))</f>
        <v>0</v>
      </c>
      <c r="AN154" s="420">
        <f>IF( $F154=0,0,((($F154/$E$150)*'PLAN DE ADQUISICIONES'!AJ$57)*($G154/$F154)))</f>
        <v>0</v>
      </c>
      <c r="AO154" s="420">
        <f>IF( $F154=0,0,((($F154/$E$150)*'PLAN DE ADQUISICIONES'!AK$57)*($G154/$F154)))</f>
        <v>0</v>
      </c>
      <c r="AP154" s="420">
        <f>IF( $F154=0,0,((($F154/$E$150)*'PLAN DE ADQUISICIONES'!AL$57)*($G154/$F154)))</f>
        <v>0</v>
      </c>
      <c r="AQ154" s="420">
        <f>IF( $F154=0,0,((($F154/$E$150)*'PLAN DE ADQUISICIONES'!AM$57)*($G154/$F154)))</f>
        <v>0</v>
      </c>
      <c r="AR154" s="420">
        <f>IF( $F154=0,0,((($F154/$E$150)*'PLAN DE ADQUISICIONES'!AN$57)*($G154/$F154)))</f>
        <v>0</v>
      </c>
      <c r="AS154" s="420">
        <f>IF( $F154=0,0,((($F154/$E$150)*'PLAN DE ADQUISICIONES'!AO$57)*($G154/$F154)))</f>
        <v>0</v>
      </c>
      <c r="AT154" s="423">
        <f>AH154+AI154+AJ154+AK154+AL154+AM154+AN154+AO154+AP154+AQ154+AR154+AS154</f>
        <v>0</v>
      </c>
      <c r="AU154" s="426">
        <f>AS154+AR154+AQ154+AP154+AO154+AN154+AM154+AL154+AK154+AJ154+AI154+AH154+AF154+AE154+AD154+AC154+AB154+AA154+Z154+Y154+X154+W154+V154+U154+S154+R154+Q154+P154+O154+N154+M154+L154+K154+J154+I154+H154</f>
        <v>0</v>
      </c>
      <c r="AV154" s="392">
        <f t="shared" si="40"/>
        <v>0</v>
      </c>
    </row>
    <row r="155" spans="2:48" s="60" customFormat="1" ht="12.75" customHeight="1" x14ac:dyDescent="0.25">
      <c r="B155" s="416" t="str">
        <f>+'FORMATO COSTEO C2'!C266</f>
        <v>2.2.3.5</v>
      </c>
      <c r="C155" s="417" t="str">
        <f>+'FORMATO COSTEO C2'!B266</f>
        <v>Categoría de gasto</v>
      </c>
      <c r="D155" s="513"/>
      <c r="E155" s="429"/>
      <c r="F155" s="420">
        <f>+'FORMATO COSTEO C2'!G266</f>
        <v>0</v>
      </c>
      <c r="G155" s="421">
        <f>+'FORMATO COSTEO C2'!R266</f>
        <v>0</v>
      </c>
      <c r="H155" s="425">
        <f>IF( $F155=0,0,((($F155/$E$150)*'PLAN DE ADQUISICIONES'!F$57)*($G155/$F155)))</f>
        <v>0</v>
      </c>
      <c r="I155" s="420">
        <f>IF( $F155=0,0,((($F155/$E$150)*'PLAN DE ADQUISICIONES'!G$57)*($G155/$F155)))</f>
        <v>0</v>
      </c>
      <c r="J155" s="420">
        <f>IF( $F155=0,0,((($F155/$E$150)*'PLAN DE ADQUISICIONES'!H$57)*($G155/$F155)))</f>
        <v>0</v>
      </c>
      <c r="K155" s="420">
        <f>IF( $F155=0,0,((($F155/$E$150)*'PLAN DE ADQUISICIONES'!I$57)*($G155/$F155)))</f>
        <v>0</v>
      </c>
      <c r="L155" s="420">
        <f>IF( $F155=0,0,((($F155/$E$150)*'PLAN DE ADQUISICIONES'!J$57)*($G155/$F155)))</f>
        <v>0</v>
      </c>
      <c r="M155" s="420">
        <f>IF( $F155=0,0,((($F155/$E$150)*'PLAN DE ADQUISICIONES'!K$57)*($G155/$F155)))</f>
        <v>0</v>
      </c>
      <c r="N155" s="420">
        <f>IF( $F155=0,0,((($F155/$E$150)*'PLAN DE ADQUISICIONES'!L$57)*($G155/$F155)))</f>
        <v>0</v>
      </c>
      <c r="O155" s="420">
        <f>IF( $F155=0,0,((($F155/$E$150)*'PLAN DE ADQUISICIONES'!M$57)*($G155/$F155)))</f>
        <v>0</v>
      </c>
      <c r="P155" s="420">
        <f>IF( $F155=0,0,((($F155/$E$150)*'PLAN DE ADQUISICIONES'!N$57)*($G155/$F155)))</f>
        <v>0</v>
      </c>
      <c r="Q155" s="420">
        <f>IF( $F155=0,0,((($F155/$E$150)*'PLAN DE ADQUISICIONES'!O$57)*($G155/$F155)))</f>
        <v>0</v>
      </c>
      <c r="R155" s="420">
        <f>IF( $F155=0,0,((($F155/$E$150)*'PLAN DE ADQUISICIONES'!P$57)*($G155/$F155)))</f>
        <v>0</v>
      </c>
      <c r="S155" s="420">
        <f>IF( $F155=0,0,((($F155/$E$150)*'PLAN DE ADQUISICIONES'!Q$57)*($G155/$F155)))</f>
        <v>0</v>
      </c>
      <c r="T155" s="423">
        <f>H155+I155+J155+K155+L155+M155+N155+O155+P155+Q155+R155+S155</f>
        <v>0</v>
      </c>
      <c r="U155" s="425">
        <f>IF( $F155=0,0,((($F155/$E$150)*'PLAN DE ADQUISICIONES'!R$57)*($G155/$F155)))</f>
        <v>0</v>
      </c>
      <c r="V155" s="420">
        <f>IF( $F155=0,0,((($F155/$E$150)*'PLAN DE ADQUISICIONES'!S$57)*($G155/$F155)))</f>
        <v>0</v>
      </c>
      <c r="W155" s="420">
        <f>IF( $F155=0,0,((($F155/$E$150)*'PLAN DE ADQUISICIONES'!T$57)*($G155/$F155)))</f>
        <v>0</v>
      </c>
      <c r="X155" s="420">
        <f>IF( $F155=0,0,((($F155/$E$150)*'PLAN DE ADQUISICIONES'!U$57)*($G155/$F155)))</f>
        <v>0</v>
      </c>
      <c r="Y155" s="420">
        <f>IF( $F155=0,0,((($F155/$E$150)*'PLAN DE ADQUISICIONES'!V$57)*($G155/$F155)))</f>
        <v>0</v>
      </c>
      <c r="Z155" s="420">
        <f>IF( $F155=0,0,((($F155/$E$150)*'PLAN DE ADQUISICIONES'!W$57)*($G155/$F155)))</f>
        <v>0</v>
      </c>
      <c r="AA155" s="420">
        <f>IF( $F155=0,0,((($F155/$E$150)*'PLAN DE ADQUISICIONES'!X$57)*($G155/$F155)))</f>
        <v>0</v>
      </c>
      <c r="AB155" s="420">
        <f>IF( $F155=0,0,((($F155/$E$150)*'PLAN DE ADQUISICIONES'!Y$57)*($G155/$F155)))</f>
        <v>0</v>
      </c>
      <c r="AC155" s="420">
        <f>IF( $F155=0,0,((($F155/$E$150)*'PLAN DE ADQUISICIONES'!Z$57)*($G155/$F155)))</f>
        <v>0</v>
      </c>
      <c r="AD155" s="420">
        <f>IF( $F155=0,0,((($F155/$E$150)*'PLAN DE ADQUISICIONES'!AA$57)*($G155/$F155)))</f>
        <v>0</v>
      </c>
      <c r="AE155" s="420">
        <f>IF( $F155=0,0,((($F155/$E$150)*'PLAN DE ADQUISICIONES'!AB$57)*($G155/$F155)))</f>
        <v>0</v>
      </c>
      <c r="AF155" s="420">
        <f>IF( $F155=0,0,((($F155/$E$150)*'PLAN DE ADQUISICIONES'!AC$57)*($G155/$F155)))</f>
        <v>0</v>
      </c>
      <c r="AG155" s="423">
        <f>U155+V155+W155+X155+Y155+Z155+AA155+AB155+AC155+AD155+AE155+AF155</f>
        <v>0</v>
      </c>
      <c r="AH155" s="424">
        <f>IF( $F155=0,0,((($F155/$E$150)*'PLAN DE ADQUISICIONES'!AD$57)*($G155/$F155)))</f>
        <v>0</v>
      </c>
      <c r="AI155" s="420">
        <f>IF( $F155=0,0,((($F155/$E$150)*'PLAN DE ADQUISICIONES'!AE$57)*($G155/$F155)))</f>
        <v>0</v>
      </c>
      <c r="AJ155" s="420">
        <f>IF( $F155=0,0,((($F155/$E$150)*'PLAN DE ADQUISICIONES'!AF$57)*($G155/$F155)))</f>
        <v>0</v>
      </c>
      <c r="AK155" s="420">
        <f>IF( $F155=0,0,((($F155/$E$150)*'PLAN DE ADQUISICIONES'!AG$57)*($G155/$F155)))</f>
        <v>0</v>
      </c>
      <c r="AL155" s="420">
        <f>IF( $F155=0,0,((($F155/$E$150)*'PLAN DE ADQUISICIONES'!AH$57)*($G155/$F155)))</f>
        <v>0</v>
      </c>
      <c r="AM155" s="420">
        <f>IF( $F155=0,0,((($F155/$E$150)*'PLAN DE ADQUISICIONES'!AI$57)*($G155/$F155)))</f>
        <v>0</v>
      </c>
      <c r="AN155" s="420">
        <f>IF( $F155=0,0,((($F155/$E$150)*'PLAN DE ADQUISICIONES'!AJ$57)*($G155/$F155)))</f>
        <v>0</v>
      </c>
      <c r="AO155" s="420">
        <f>IF( $F155=0,0,((($F155/$E$150)*'PLAN DE ADQUISICIONES'!AK$57)*($G155/$F155)))</f>
        <v>0</v>
      </c>
      <c r="AP155" s="420">
        <f>IF( $F155=0,0,((($F155/$E$150)*'PLAN DE ADQUISICIONES'!AL$57)*($G155/$F155)))</f>
        <v>0</v>
      </c>
      <c r="AQ155" s="420">
        <f>IF( $F155=0,0,((($F155/$E$150)*'PLAN DE ADQUISICIONES'!AM$57)*($G155/$F155)))</f>
        <v>0</v>
      </c>
      <c r="AR155" s="420">
        <f>IF( $F155=0,0,((($F155/$E$150)*'PLAN DE ADQUISICIONES'!AN$57)*($G155/$F155)))</f>
        <v>0</v>
      </c>
      <c r="AS155" s="420">
        <f>IF( $F155=0,0,((($F155/$E$150)*'PLAN DE ADQUISICIONES'!AO$57)*($G155/$F155)))</f>
        <v>0</v>
      </c>
      <c r="AT155" s="423">
        <f>AH155+AI155+AJ155+AK155+AL155+AM155+AN155+AO155+AP155+AQ155+AR155+AS155</f>
        <v>0</v>
      </c>
      <c r="AU155" s="426">
        <f>AS155+AR155+AQ155+AP155+AO155+AN155+AM155+AL155+AK155+AJ155+AI155+AH155+AF155+AE155+AD155+AC155+AB155+AA155+Z155+Y155+X155+W155+V155+U155+S155+R155+Q155+P155+O155+N155+M155+L155+K155+J155+I155+H155</f>
        <v>0</v>
      </c>
      <c r="AV155" s="392">
        <f t="shared" si="40"/>
        <v>0</v>
      </c>
    </row>
    <row r="156" spans="2:48" s="60" customFormat="1" ht="12.75" customHeight="1" x14ac:dyDescent="0.25">
      <c r="B156" s="406" t="str">
        <f>+'FORMATO COSTEO C2'!C272</f>
        <v>2.2.4</v>
      </c>
      <c r="C156" s="430">
        <f>+'FORMATO COSTEO C2'!B272</f>
        <v>0</v>
      </c>
      <c r="D156" s="408" t="str">
        <f>+'FORMATO COSTEO C2'!D272</f>
        <v>Unidad medida</v>
      </c>
      <c r="E156" s="409">
        <f>+'FORMATO COSTEO C2'!E272</f>
        <v>0</v>
      </c>
      <c r="F156" s="410">
        <f>SUM(F157:F161)</f>
        <v>0</v>
      </c>
      <c r="G156" s="411">
        <f t="shared" ref="G156:AS156" si="43">SUM(G157:G161)</f>
        <v>0</v>
      </c>
      <c r="H156" s="412">
        <f t="shared" si="43"/>
        <v>0</v>
      </c>
      <c r="I156" s="410">
        <f t="shared" si="43"/>
        <v>0</v>
      </c>
      <c r="J156" s="410">
        <f t="shared" si="43"/>
        <v>0</v>
      </c>
      <c r="K156" s="410">
        <f t="shared" si="43"/>
        <v>0</v>
      </c>
      <c r="L156" s="410">
        <f t="shared" si="43"/>
        <v>0</v>
      </c>
      <c r="M156" s="410">
        <f t="shared" si="43"/>
        <v>0</v>
      </c>
      <c r="N156" s="410">
        <f t="shared" si="43"/>
        <v>0</v>
      </c>
      <c r="O156" s="410">
        <f t="shared" si="43"/>
        <v>0</v>
      </c>
      <c r="P156" s="410">
        <f t="shared" si="43"/>
        <v>0</v>
      </c>
      <c r="Q156" s="410">
        <f t="shared" si="43"/>
        <v>0</v>
      </c>
      <c r="R156" s="410">
        <f t="shared" si="43"/>
        <v>0</v>
      </c>
      <c r="S156" s="410">
        <f t="shared" si="43"/>
        <v>0</v>
      </c>
      <c r="T156" s="413">
        <f>SUM(T157:T161)</f>
        <v>0</v>
      </c>
      <c r="U156" s="412">
        <f t="shared" si="43"/>
        <v>0</v>
      </c>
      <c r="V156" s="410">
        <f t="shared" si="43"/>
        <v>0</v>
      </c>
      <c r="W156" s="410">
        <f t="shared" si="43"/>
        <v>0</v>
      </c>
      <c r="X156" s="410">
        <f t="shared" si="43"/>
        <v>0</v>
      </c>
      <c r="Y156" s="410">
        <f t="shared" si="43"/>
        <v>0</v>
      </c>
      <c r="Z156" s="410">
        <f t="shared" si="43"/>
        <v>0</v>
      </c>
      <c r="AA156" s="410">
        <f t="shared" si="43"/>
        <v>0</v>
      </c>
      <c r="AB156" s="410">
        <f t="shared" si="43"/>
        <v>0</v>
      </c>
      <c r="AC156" s="410">
        <f t="shared" si="43"/>
        <v>0</v>
      </c>
      <c r="AD156" s="410">
        <f t="shared" si="43"/>
        <v>0</v>
      </c>
      <c r="AE156" s="410">
        <f t="shared" si="43"/>
        <v>0</v>
      </c>
      <c r="AF156" s="410">
        <f t="shared" si="43"/>
        <v>0</v>
      </c>
      <c r="AG156" s="413">
        <f t="shared" si="43"/>
        <v>0</v>
      </c>
      <c r="AH156" s="414">
        <f t="shared" si="43"/>
        <v>0</v>
      </c>
      <c r="AI156" s="410">
        <f t="shared" si="43"/>
        <v>0</v>
      </c>
      <c r="AJ156" s="410">
        <f t="shared" si="43"/>
        <v>0</v>
      </c>
      <c r="AK156" s="410">
        <f t="shared" si="43"/>
        <v>0</v>
      </c>
      <c r="AL156" s="410">
        <f t="shared" si="43"/>
        <v>0</v>
      </c>
      <c r="AM156" s="410">
        <f t="shared" si="43"/>
        <v>0</v>
      </c>
      <c r="AN156" s="410">
        <f t="shared" si="43"/>
        <v>0</v>
      </c>
      <c r="AO156" s="410">
        <f t="shared" si="43"/>
        <v>0</v>
      </c>
      <c r="AP156" s="410">
        <f t="shared" si="43"/>
        <v>0</v>
      </c>
      <c r="AQ156" s="410">
        <f t="shared" si="43"/>
        <v>0</v>
      </c>
      <c r="AR156" s="410">
        <f t="shared" si="43"/>
        <v>0</v>
      </c>
      <c r="AS156" s="410">
        <f t="shared" si="43"/>
        <v>0</v>
      </c>
      <c r="AT156" s="413">
        <f>SUM(AT157:AT161)</f>
        <v>0</v>
      </c>
      <c r="AU156" s="415">
        <f>SUM(AU157:AU161)</f>
        <v>0</v>
      </c>
      <c r="AV156" s="392">
        <f t="shared" si="40"/>
        <v>0</v>
      </c>
    </row>
    <row r="157" spans="2:48" s="60" customFormat="1" ht="12.75" customHeight="1" x14ac:dyDescent="0.25">
      <c r="B157" s="416" t="str">
        <f>+'FORMATO COSTEO C2'!C274</f>
        <v>2.2.4.1</v>
      </c>
      <c r="C157" s="417" t="str">
        <f>+'FORMATO COSTEO C2'!B274</f>
        <v>Categoría de gasto</v>
      </c>
      <c r="D157" s="513"/>
      <c r="E157" s="429"/>
      <c r="F157" s="420">
        <f>+'FORMATO COSTEO C2'!G274</f>
        <v>0</v>
      </c>
      <c r="G157" s="421">
        <f>+'FORMATO COSTEO C2'!R274</f>
        <v>0</v>
      </c>
      <c r="H157" s="422">
        <f>IF( $F157=0,0,((($F157/$E$156)*'PLAN DE ADQUISICIONES'!F$58)*($G157/$F157)))</f>
        <v>0</v>
      </c>
      <c r="I157" s="420">
        <f>IF( $F157=0,0,((($F157/$E$156)*'PLAN DE ADQUISICIONES'!G$58)*($G157/$F157)))</f>
        <v>0</v>
      </c>
      <c r="J157" s="420">
        <f>IF( $F157=0,0,((($F157/$E$156)*'PLAN DE ADQUISICIONES'!H$58)*($G157/$F157)))</f>
        <v>0</v>
      </c>
      <c r="K157" s="420">
        <f>IF( $F157=0,0,((($F157/$E$156)*'PLAN DE ADQUISICIONES'!I$58)*($G157/$F157)))</f>
        <v>0</v>
      </c>
      <c r="L157" s="420">
        <f>IF( $F157=0,0,((($F157/$E$156)*'PLAN DE ADQUISICIONES'!J$58)*($G157/$F157)))</f>
        <v>0</v>
      </c>
      <c r="M157" s="420">
        <f>IF( $F157=0,0,((($F157/$E$156)*'PLAN DE ADQUISICIONES'!K$58)*($G157/$F157)))</f>
        <v>0</v>
      </c>
      <c r="N157" s="420">
        <f>IF( $F157=0,0,((($F157/$E$156)*'PLAN DE ADQUISICIONES'!L$58)*($G157/$F157)))</f>
        <v>0</v>
      </c>
      <c r="O157" s="420">
        <f>IF( $F157=0,0,((($F157/$E$156)*'PLAN DE ADQUISICIONES'!M$58)*($G157/$F157)))</f>
        <v>0</v>
      </c>
      <c r="P157" s="420">
        <f>IF( $F157=0,0,((($F157/$E$156)*'PLAN DE ADQUISICIONES'!N$58)*($G157/$F157)))</f>
        <v>0</v>
      </c>
      <c r="Q157" s="420">
        <f>IF( $F157=0,0,((($F157/$E$156)*'PLAN DE ADQUISICIONES'!O$58)*($G157/$F157)))</f>
        <v>0</v>
      </c>
      <c r="R157" s="420">
        <f>IF( $F157=0,0,((($F157/$E$156)*'PLAN DE ADQUISICIONES'!P$58)*($G157/$F157)))</f>
        <v>0</v>
      </c>
      <c r="S157" s="420">
        <f>IF( $F157=0,0,((($F157/$E$156)*'PLAN DE ADQUISICIONES'!Q$58)*($G157/$F157)))</f>
        <v>0</v>
      </c>
      <c r="T157" s="423">
        <f>H157+I157+J157+K157+L157+M157+N157+O157+P157+Q157+R157+S157</f>
        <v>0</v>
      </c>
      <c r="U157" s="425">
        <f>IF( $F157=0,0,((($F157/$E$156)*'PLAN DE ADQUISICIONES'!R$58)*($G157/$F157)))</f>
        <v>0</v>
      </c>
      <c r="V157" s="420">
        <f>IF( $F157=0,0,((($F157/$E$156)*'PLAN DE ADQUISICIONES'!S$58)*($G157/$F157)))</f>
        <v>0</v>
      </c>
      <c r="W157" s="420">
        <f>IF( $F157=0,0,((($F157/$E$156)*'PLAN DE ADQUISICIONES'!T$58)*($G157/$F157)))</f>
        <v>0</v>
      </c>
      <c r="X157" s="420">
        <f>IF( $F157=0,0,((($F157/$E$156)*'PLAN DE ADQUISICIONES'!U$58)*($G157/$F157)))</f>
        <v>0</v>
      </c>
      <c r="Y157" s="420">
        <f>IF( $F157=0,0,((($F157/$E$156)*'PLAN DE ADQUISICIONES'!V$58)*($G157/$F157)))</f>
        <v>0</v>
      </c>
      <c r="Z157" s="420">
        <f>IF( $F157=0,0,((($F157/$E$156)*'PLAN DE ADQUISICIONES'!W$58)*($G157/$F157)))</f>
        <v>0</v>
      </c>
      <c r="AA157" s="420">
        <f>IF( $F157=0,0,((($F157/$E$156)*'PLAN DE ADQUISICIONES'!X$58)*($G157/$F157)))</f>
        <v>0</v>
      </c>
      <c r="AB157" s="420">
        <f>IF( $F157=0,0,((($F157/$E$156)*'PLAN DE ADQUISICIONES'!Y$58)*($G157/$F157)))</f>
        <v>0</v>
      </c>
      <c r="AC157" s="420">
        <f>IF( $F157=0,0,((($F157/$E$156)*'PLAN DE ADQUISICIONES'!Z$58)*($G157/$F157)))</f>
        <v>0</v>
      </c>
      <c r="AD157" s="420">
        <f>IF( $F157=0,0,((($F157/$E$156)*'PLAN DE ADQUISICIONES'!AA$58)*($G157/$F157)))</f>
        <v>0</v>
      </c>
      <c r="AE157" s="420">
        <f>IF( $F157=0,0,((($F157/$E$156)*'PLAN DE ADQUISICIONES'!AB$58)*($G157/$F157)))</f>
        <v>0</v>
      </c>
      <c r="AF157" s="420">
        <f>IF( $F157=0,0,((($F157/$E$156)*'PLAN DE ADQUISICIONES'!AC$58)*($G157/$F157)))</f>
        <v>0</v>
      </c>
      <c r="AG157" s="423">
        <f>U157+V157+W157+X157+Y157+Z157+AA157+AB157+AC157+AD157+AE157+AF157</f>
        <v>0</v>
      </c>
      <c r="AH157" s="424">
        <f>IF( $F157=0,0,((($F157/$E$156)*'PLAN DE ADQUISICIONES'!AD$58)*($G157/$F157)))</f>
        <v>0</v>
      </c>
      <c r="AI157" s="420">
        <f>IF( $F157=0,0,((($F157/$E$156)*'PLAN DE ADQUISICIONES'!AE$58)*($G157/$F157)))</f>
        <v>0</v>
      </c>
      <c r="AJ157" s="420">
        <f>IF( $F157=0,0,((($F157/$E$156)*'PLAN DE ADQUISICIONES'!AF$58)*($G157/$F157)))</f>
        <v>0</v>
      </c>
      <c r="AK157" s="420">
        <f>IF( $F157=0,0,((($F157/$E$156)*'PLAN DE ADQUISICIONES'!AG$58)*($G157/$F157)))</f>
        <v>0</v>
      </c>
      <c r="AL157" s="420">
        <f>IF( $F157=0,0,((($F157/$E$156)*'PLAN DE ADQUISICIONES'!AH$58)*($G157/$F157)))</f>
        <v>0</v>
      </c>
      <c r="AM157" s="420">
        <f>IF( $F157=0,0,((($F157/$E$156)*'PLAN DE ADQUISICIONES'!AI$58)*($G157/$F157)))</f>
        <v>0</v>
      </c>
      <c r="AN157" s="420">
        <f>IF( $F157=0,0,((($F157/$E$156)*'PLAN DE ADQUISICIONES'!AJ$58)*($G157/$F157)))</f>
        <v>0</v>
      </c>
      <c r="AO157" s="420">
        <f>IF( $F157=0,0,((($F157/$E$156)*'PLAN DE ADQUISICIONES'!AK$58)*($G157/$F157)))</f>
        <v>0</v>
      </c>
      <c r="AP157" s="420">
        <f>IF( $F157=0,0,((($F157/$E$156)*'PLAN DE ADQUISICIONES'!AL$58)*($G157/$F157)))</f>
        <v>0</v>
      </c>
      <c r="AQ157" s="420">
        <f>IF( $F157=0,0,((($F157/$E$156)*'PLAN DE ADQUISICIONES'!AM$58)*($G157/$F157)))</f>
        <v>0</v>
      </c>
      <c r="AR157" s="420">
        <f>IF( $F157=0,0,((($F157/$E$156)*'PLAN DE ADQUISICIONES'!AN$58)*($G157/$F157)))</f>
        <v>0</v>
      </c>
      <c r="AS157" s="420">
        <f>IF( $F157=0,0,((($F157/$E$156)*'PLAN DE ADQUISICIONES'!AO$58)*($G157/$F157)))</f>
        <v>0</v>
      </c>
      <c r="AT157" s="423">
        <f>AH157+AI157+AJ157+AK157+AL157+AM157+AN157+AO157+AP157+AQ157+AR157+AS157</f>
        <v>0</v>
      </c>
      <c r="AU157" s="426">
        <f>AS157+AR157+AQ157+AP157+AO157+AN157+AM157+AL157+AK157+AJ157+AI157+AH157+AF157+AE157+AD157+AC157+AB157+AA157+Z157+Y157+X157+W157+V157+U157+S157+R157+Q157+P157+O157+N157+M157+L157+K157+J157+I157+H157</f>
        <v>0</v>
      </c>
      <c r="AV157" s="392">
        <f t="shared" si="40"/>
        <v>0</v>
      </c>
    </row>
    <row r="158" spans="2:48" s="60" customFormat="1" ht="12.75" customHeight="1" x14ac:dyDescent="0.25">
      <c r="B158" s="416" t="str">
        <f>+'FORMATO COSTEO C2'!C280</f>
        <v>2.2.4.2</v>
      </c>
      <c r="C158" s="417" t="str">
        <f>+'FORMATO COSTEO C2'!B280</f>
        <v>Categoría de gasto</v>
      </c>
      <c r="D158" s="513"/>
      <c r="E158" s="429"/>
      <c r="F158" s="420">
        <f>+'FORMATO COSTEO C2'!G280</f>
        <v>0</v>
      </c>
      <c r="G158" s="421">
        <f>+'FORMATO COSTEO C2'!R280</f>
        <v>0</v>
      </c>
      <c r="H158" s="425">
        <f>IF( $F158=0,0,((($F158/$E$156)*'PLAN DE ADQUISICIONES'!F$58)*($G158/$F158)))</f>
        <v>0</v>
      </c>
      <c r="I158" s="420">
        <f>IF( $F158=0,0,((($F158/$E$156)*'PLAN DE ADQUISICIONES'!G$58)*($G158/$F158)))</f>
        <v>0</v>
      </c>
      <c r="J158" s="420">
        <f>IF( $F158=0,0,((($F158/$E$156)*'PLAN DE ADQUISICIONES'!H$58)*($G158/$F158)))</f>
        <v>0</v>
      </c>
      <c r="K158" s="420">
        <f>IF( $F158=0,0,((($F158/$E$156)*'PLAN DE ADQUISICIONES'!I$58)*($G158/$F158)))</f>
        <v>0</v>
      </c>
      <c r="L158" s="420">
        <f>IF( $F158=0,0,((($F158/$E$156)*'PLAN DE ADQUISICIONES'!J$58)*($G158/$F158)))</f>
        <v>0</v>
      </c>
      <c r="M158" s="420">
        <f>IF( $F158=0,0,((($F158/$E$156)*'PLAN DE ADQUISICIONES'!K$58)*($G158/$F158)))</f>
        <v>0</v>
      </c>
      <c r="N158" s="420">
        <f>IF( $F158=0,0,((($F158/$E$156)*'PLAN DE ADQUISICIONES'!L$58)*($G158/$F158)))</f>
        <v>0</v>
      </c>
      <c r="O158" s="420">
        <f>IF( $F158=0,0,((($F158/$E$156)*'PLAN DE ADQUISICIONES'!M$58)*($G158/$F158)))</f>
        <v>0</v>
      </c>
      <c r="P158" s="420">
        <f>IF( $F158=0,0,((($F158/$E$156)*'PLAN DE ADQUISICIONES'!N$58)*($G158/$F158)))</f>
        <v>0</v>
      </c>
      <c r="Q158" s="420">
        <f>IF( $F158=0,0,((($F158/$E$156)*'PLAN DE ADQUISICIONES'!O$58)*($G158/$F158)))</f>
        <v>0</v>
      </c>
      <c r="R158" s="420">
        <f>IF( $F158=0,0,((($F158/$E$156)*'PLAN DE ADQUISICIONES'!P$58)*($G158/$F158)))</f>
        <v>0</v>
      </c>
      <c r="S158" s="420">
        <f>IF( $F158=0,0,((($F158/$E$156)*'PLAN DE ADQUISICIONES'!Q$58)*($G158/$F158)))</f>
        <v>0</v>
      </c>
      <c r="T158" s="423">
        <f>H158+I158+J158+K158+L158+M158+N158+O158+P158+Q158+R158+S158</f>
        <v>0</v>
      </c>
      <c r="U158" s="425">
        <f>IF( $F158=0,0,((($F158/$E$156)*'PLAN DE ADQUISICIONES'!R$58)*($G158/$F158)))</f>
        <v>0</v>
      </c>
      <c r="V158" s="420">
        <f>IF( $F158=0,0,((($F158/$E$156)*'PLAN DE ADQUISICIONES'!S$58)*($G158/$F158)))</f>
        <v>0</v>
      </c>
      <c r="W158" s="420">
        <f>IF( $F158=0,0,((($F158/$E$156)*'PLAN DE ADQUISICIONES'!T$58)*($G158/$F158)))</f>
        <v>0</v>
      </c>
      <c r="X158" s="420">
        <f>IF( $F158=0,0,((($F158/$E$156)*'PLAN DE ADQUISICIONES'!U$58)*($G158/$F158)))</f>
        <v>0</v>
      </c>
      <c r="Y158" s="420">
        <f>IF( $F158=0,0,((($F158/$E$156)*'PLAN DE ADQUISICIONES'!V$58)*($G158/$F158)))</f>
        <v>0</v>
      </c>
      <c r="Z158" s="420">
        <f>IF( $F158=0,0,((($F158/$E$156)*'PLAN DE ADQUISICIONES'!W$58)*($G158/$F158)))</f>
        <v>0</v>
      </c>
      <c r="AA158" s="420">
        <f>IF( $F158=0,0,((($F158/$E$156)*'PLAN DE ADQUISICIONES'!X$58)*($G158/$F158)))</f>
        <v>0</v>
      </c>
      <c r="AB158" s="420">
        <f>IF( $F158=0,0,((($F158/$E$156)*'PLAN DE ADQUISICIONES'!Y$58)*($G158/$F158)))</f>
        <v>0</v>
      </c>
      <c r="AC158" s="420">
        <f>IF( $F158=0,0,((($F158/$E$156)*'PLAN DE ADQUISICIONES'!Z$58)*($G158/$F158)))</f>
        <v>0</v>
      </c>
      <c r="AD158" s="420">
        <f>IF( $F158=0,0,((($F158/$E$156)*'PLAN DE ADQUISICIONES'!AA$58)*($G158/$F158)))</f>
        <v>0</v>
      </c>
      <c r="AE158" s="420">
        <f>IF( $F158=0,0,((($F158/$E$156)*'PLAN DE ADQUISICIONES'!AB$58)*($G158/$F158)))</f>
        <v>0</v>
      </c>
      <c r="AF158" s="420">
        <f>IF( $F158=0,0,((($F158/$E$156)*'PLAN DE ADQUISICIONES'!AC$58)*($G158/$F158)))</f>
        <v>0</v>
      </c>
      <c r="AG158" s="423">
        <f>U158+V158+W158+X158+Y158+Z158+AA158+AB158+AC158+AD158+AE158+AF158</f>
        <v>0</v>
      </c>
      <c r="AH158" s="424">
        <f>IF( $F158=0,0,((($F158/$E$156)*'PLAN DE ADQUISICIONES'!AD$58)*($G158/$F158)))</f>
        <v>0</v>
      </c>
      <c r="AI158" s="420">
        <f>IF( $F158=0,0,((($F158/$E$156)*'PLAN DE ADQUISICIONES'!AE$58)*($G158/$F158)))</f>
        <v>0</v>
      </c>
      <c r="AJ158" s="420">
        <f>IF( $F158=0,0,((($F158/$E$156)*'PLAN DE ADQUISICIONES'!AF$58)*($G158/$F158)))</f>
        <v>0</v>
      </c>
      <c r="AK158" s="420">
        <f>IF( $F158=0,0,((($F158/$E$156)*'PLAN DE ADQUISICIONES'!AG$58)*($G158/$F158)))</f>
        <v>0</v>
      </c>
      <c r="AL158" s="420">
        <f>IF( $F158=0,0,((($F158/$E$156)*'PLAN DE ADQUISICIONES'!AH$58)*($G158/$F158)))</f>
        <v>0</v>
      </c>
      <c r="AM158" s="420">
        <f>IF( $F158=0,0,((($F158/$E$156)*'PLAN DE ADQUISICIONES'!AI$58)*($G158/$F158)))</f>
        <v>0</v>
      </c>
      <c r="AN158" s="420">
        <f>IF( $F158=0,0,((($F158/$E$156)*'PLAN DE ADQUISICIONES'!AJ$58)*($G158/$F158)))</f>
        <v>0</v>
      </c>
      <c r="AO158" s="420">
        <f>IF( $F158=0,0,((($F158/$E$156)*'PLAN DE ADQUISICIONES'!AK$58)*($G158/$F158)))</f>
        <v>0</v>
      </c>
      <c r="AP158" s="420">
        <f>IF( $F158=0,0,((($F158/$E$156)*'PLAN DE ADQUISICIONES'!AL$58)*($G158/$F158)))</f>
        <v>0</v>
      </c>
      <c r="AQ158" s="420">
        <f>IF( $F158=0,0,((($F158/$E$156)*'PLAN DE ADQUISICIONES'!AM$58)*($G158/$F158)))</f>
        <v>0</v>
      </c>
      <c r="AR158" s="420">
        <f>IF( $F158=0,0,((($F158/$E$156)*'PLAN DE ADQUISICIONES'!AN$58)*($G158/$F158)))</f>
        <v>0</v>
      </c>
      <c r="AS158" s="420">
        <f>IF( $F158=0,0,((($F158/$E$156)*'PLAN DE ADQUISICIONES'!AO$58)*($G158/$F158)))</f>
        <v>0</v>
      </c>
      <c r="AT158" s="423">
        <f>AH158+AI158+AJ158+AK158+AL158+AM158+AN158+AO158+AP158+AQ158+AR158+AS158</f>
        <v>0</v>
      </c>
      <c r="AU158" s="426">
        <f>AS158+AR158+AQ158+AP158+AO158+AN158+AM158+AL158+AK158+AJ158+AI158+AH158+AF158+AE158+AD158+AC158+AB158+AA158+Z158+Y158+X158+W158+V158+U158+S158+R158+Q158+P158+O158+N158+M158+L158+K158+J158+I158+H158</f>
        <v>0</v>
      </c>
      <c r="AV158" s="392">
        <f t="shared" si="40"/>
        <v>0</v>
      </c>
    </row>
    <row r="159" spans="2:48" s="60" customFormat="1" ht="12.75" customHeight="1" x14ac:dyDescent="0.25">
      <c r="B159" s="416" t="str">
        <f>+'FORMATO COSTEO C2'!C286</f>
        <v>2.2.4.3</v>
      </c>
      <c r="C159" s="417" t="str">
        <f>+'FORMATO COSTEO C2'!B286</f>
        <v>Categoría de gasto</v>
      </c>
      <c r="D159" s="513"/>
      <c r="E159" s="429"/>
      <c r="F159" s="420">
        <f>+'FORMATO COSTEO C2'!G286</f>
        <v>0</v>
      </c>
      <c r="G159" s="421">
        <f>+'FORMATO COSTEO C2'!R286</f>
        <v>0</v>
      </c>
      <c r="H159" s="425">
        <f>IF( $F159=0,0,((($F159/$E$156)*'PLAN DE ADQUISICIONES'!F$58)*($G159/$F159)))</f>
        <v>0</v>
      </c>
      <c r="I159" s="420">
        <f>IF( $F159=0,0,((($F159/$E$156)*'PLAN DE ADQUISICIONES'!G$58)*($G159/$F159)))</f>
        <v>0</v>
      </c>
      <c r="J159" s="420">
        <f>IF( $F159=0,0,((($F159/$E$156)*'PLAN DE ADQUISICIONES'!H$58)*($G159/$F159)))</f>
        <v>0</v>
      </c>
      <c r="K159" s="420">
        <f>IF( $F159=0,0,((($F159/$E$156)*'PLAN DE ADQUISICIONES'!I$58)*($G159/$F159)))</f>
        <v>0</v>
      </c>
      <c r="L159" s="420">
        <f>IF( $F159=0,0,((($F159/$E$156)*'PLAN DE ADQUISICIONES'!J$58)*($G159/$F159)))</f>
        <v>0</v>
      </c>
      <c r="M159" s="420">
        <f>IF( $F159=0,0,((($F159/$E$156)*'PLAN DE ADQUISICIONES'!K$58)*($G159/$F159)))</f>
        <v>0</v>
      </c>
      <c r="N159" s="420">
        <f>IF( $F159=0,0,((($F159/$E$156)*'PLAN DE ADQUISICIONES'!L$58)*($G159/$F159)))</f>
        <v>0</v>
      </c>
      <c r="O159" s="420">
        <f>IF( $F159=0,0,((($F159/$E$156)*'PLAN DE ADQUISICIONES'!M$58)*($G159/$F159)))</f>
        <v>0</v>
      </c>
      <c r="P159" s="420">
        <f>IF( $F159=0,0,((($F159/$E$156)*'PLAN DE ADQUISICIONES'!N$58)*($G159/$F159)))</f>
        <v>0</v>
      </c>
      <c r="Q159" s="420">
        <f>IF( $F159=0,0,((($F159/$E$156)*'PLAN DE ADQUISICIONES'!O$58)*($G159/$F159)))</f>
        <v>0</v>
      </c>
      <c r="R159" s="420">
        <f>IF( $F159=0,0,((($F159/$E$156)*'PLAN DE ADQUISICIONES'!P$58)*($G159/$F159)))</f>
        <v>0</v>
      </c>
      <c r="S159" s="420">
        <f>IF( $F159=0,0,((($F159/$E$156)*'PLAN DE ADQUISICIONES'!Q$58)*($G159/$F159)))</f>
        <v>0</v>
      </c>
      <c r="T159" s="423">
        <f>H159+I159+J159+K159+L159+M159+N159+O159+P159+Q159+R159+S159</f>
        <v>0</v>
      </c>
      <c r="U159" s="425">
        <f>IF( $F159=0,0,((($F159/$E$156)*'PLAN DE ADQUISICIONES'!R$58)*($G159/$F159)))</f>
        <v>0</v>
      </c>
      <c r="V159" s="420">
        <f>IF( $F159=0,0,((($F159/$E$156)*'PLAN DE ADQUISICIONES'!S$58)*($G159/$F159)))</f>
        <v>0</v>
      </c>
      <c r="W159" s="420">
        <f>IF( $F159=0,0,((($F159/$E$156)*'PLAN DE ADQUISICIONES'!T$58)*($G159/$F159)))</f>
        <v>0</v>
      </c>
      <c r="X159" s="420">
        <f>IF( $F159=0,0,((($F159/$E$156)*'PLAN DE ADQUISICIONES'!U$58)*($G159/$F159)))</f>
        <v>0</v>
      </c>
      <c r="Y159" s="420">
        <f>IF( $F159=0,0,((($F159/$E$156)*'PLAN DE ADQUISICIONES'!V$58)*($G159/$F159)))</f>
        <v>0</v>
      </c>
      <c r="Z159" s="420">
        <f>IF( $F159=0,0,((($F159/$E$156)*'PLAN DE ADQUISICIONES'!W$58)*($G159/$F159)))</f>
        <v>0</v>
      </c>
      <c r="AA159" s="420">
        <f>IF( $F159=0,0,((($F159/$E$156)*'PLAN DE ADQUISICIONES'!X$58)*($G159/$F159)))</f>
        <v>0</v>
      </c>
      <c r="AB159" s="420">
        <f>IF( $F159=0,0,((($F159/$E$156)*'PLAN DE ADQUISICIONES'!Y$58)*($G159/$F159)))</f>
        <v>0</v>
      </c>
      <c r="AC159" s="420">
        <f>IF( $F159=0,0,((($F159/$E$156)*'PLAN DE ADQUISICIONES'!Z$58)*($G159/$F159)))</f>
        <v>0</v>
      </c>
      <c r="AD159" s="420">
        <f>IF( $F159=0,0,((($F159/$E$156)*'PLAN DE ADQUISICIONES'!AA$58)*($G159/$F159)))</f>
        <v>0</v>
      </c>
      <c r="AE159" s="420">
        <f>IF( $F159=0,0,((($F159/$E$156)*'PLAN DE ADQUISICIONES'!AB$58)*($G159/$F159)))</f>
        <v>0</v>
      </c>
      <c r="AF159" s="420">
        <f>IF( $F159=0,0,((($F159/$E$156)*'PLAN DE ADQUISICIONES'!AC$58)*($G159/$F159)))</f>
        <v>0</v>
      </c>
      <c r="AG159" s="423">
        <f>U159+V159+W159+X159+Y159+Z159+AA159+AB159+AC159+AD159+AE159+AF159</f>
        <v>0</v>
      </c>
      <c r="AH159" s="424">
        <f>IF( $F159=0,0,((($F159/$E$156)*'PLAN DE ADQUISICIONES'!AD$58)*($G159/$F159)))</f>
        <v>0</v>
      </c>
      <c r="AI159" s="420">
        <f>IF( $F159=0,0,((($F159/$E$156)*'PLAN DE ADQUISICIONES'!AE$58)*($G159/$F159)))</f>
        <v>0</v>
      </c>
      <c r="AJ159" s="420">
        <f>IF( $F159=0,0,((($F159/$E$156)*'PLAN DE ADQUISICIONES'!AF$58)*($G159/$F159)))</f>
        <v>0</v>
      </c>
      <c r="AK159" s="420">
        <f>IF( $F159=0,0,((($F159/$E$156)*'PLAN DE ADQUISICIONES'!AG$58)*($G159/$F159)))</f>
        <v>0</v>
      </c>
      <c r="AL159" s="420">
        <f>IF( $F159=0,0,((($F159/$E$156)*'PLAN DE ADQUISICIONES'!AH$58)*($G159/$F159)))</f>
        <v>0</v>
      </c>
      <c r="AM159" s="420">
        <f>IF( $F159=0,0,((($F159/$E$156)*'PLAN DE ADQUISICIONES'!AI$58)*($G159/$F159)))</f>
        <v>0</v>
      </c>
      <c r="AN159" s="420">
        <f>IF( $F159=0,0,((($F159/$E$156)*'PLAN DE ADQUISICIONES'!AJ$58)*($G159/$F159)))</f>
        <v>0</v>
      </c>
      <c r="AO159" s="420">
        <f>IF( $F159=0,0,((($F159/$E$156)*'PLAN DE ADQUISICIONES'!AK$58)*($G159/$F159)))</f>
        <v>0</v>
      </c>
      <c r="AP159" s="420">
        <f>IF( $F159=0,0,((($F159/$E$156)*'PLAN DE ADQUISICIONES'!AL$58)*($G159/$F159)))</f>
        <v>0</v>
      </c>
      <c r="AQ159" s="420">
        <f>IF( $F159=0,0,((($F159/$E$156)*'PLAN DE ADQUISICIONES'!AM$58)*($G159/$F159)))</f>
        <v>0</v>
      </c>
      <c r="AR159" s="420">
        <f>IF( $F159=0,0,((($F159/$E$156)*'PLAN DE ADQUISICIONES'!AN$58)*($G159/$F159)))</f>
        <v>0</v>
      </c>
      <c r="AS159" s="420">
        <f>IF( $F159=0,0,((($F159/$E$156)*'PLAN DE ADQUISICIONES'!AO$58)*($G159/$F159)))</f>
        <v>0</v>
      </c>
      <c r="AT159" s="423">
        <f>AH159+AI159+AJ159+AK159+AL159+AM159+AN159+AO159+AP159+AQ159+AR159+AS159</f>
        <v>0</v>
      </c>
      <c r="AU159" s="426">
        <f>AS159+AR159+AQ159+AP159+AO159+AN159+AM159+AL159+AK159+AJ159+AI159+AH159+AF159+AE159+AD159+AC159+AB159+AA159+Z159+Y159+X159+W159+V159+U159+S159+R159+Q159+P159+O159+N159+M159+L159+K159+J159+I159+H159</f>
        <v>0</v>
      </c>
      <c r="AV159" s="392">
        <f t="shared" si="40"/>
        <v>0</v>
      </c>
    </row>
    <row r="160" spans="2:48" s="60" customFormat="1" ht="12.75" customHeight="1" x14ac:dyDescent="0.25">
      <c r="B160" s="416" t="str">
        <f>+'FORMATO COSTEO C2'!C292</f>
        <v>2.2.4.4</v>
      </c>
      <c r="C160" s="417" t="str">
        <f>+'FORMATO COSTEO C2'!B292</f>
        <v>Categoría de gasto</v>
      </c>
      <c r="D160" s="513"/>
      <c r="E160" s="429"/>
      <c r="F160" s="420">
        <f>+'FORMATO COSTEO C2'!G292</f>
        <v>0</v>
      </c>
      <c r="G160" s="421">
        <f>+'FORMATO COSTEO C2'!R292</f>
        <v>0</v>
      </c>
      <c r="H160" s="425">
        <f>IF( $F160=0,0,((($F160/$E$156)*'PLAN DE ADQUISICIONES'!F$58)*($G160/$F160)))</f>
        <v>0</v>
      </c>
      <c r="I160" s="420">
        <f>IF( $F160=0,0,((($F160/$E$156)*'PLAN DE ADQUISICIONES'!G$58)*($G160/$F160)))</f>
        <v>0</v>
      </c>
      <c r="J160" s="420">
        <f>IF( $F160=0,0,((($F160/$E$156)*'PLAN DE ADQUISICIONES'!H$58)*($G160/$F160)))</f>
        <v>0</v>
      </c>
      <c r="K160" s="420">
        <f>IF( $F160=0,0,((($F160/$E$156)*'PLAN DE ADQUISICIONES'!I$58)*($G160/$F160)))</f>
        <v>0</v>
      </c>
      <c r="L160" s="420">
        <f>IF( $F160=0,0,((($F160/$E$156)*'PLAN DE ADQUISICIONES'!J$58)*($G160/$F160)))</f>
        <v>0</v>
      </c>
      <c r="M160" s="420">
        <f>IF( $F160=0,0,((($F160/$E$156)*'PLAN DE ADQUISICIONES'!K$58)*($G160/$F160)))</f>
        <v>0</v>
      </c>
      <c r="N160" s="420">
        <f>IF( $F160=0,0,((($F160/$E$156)*'PLAN DE ADQUISICIONES'!L$58)*($G160/$F160)))</f>
        <v>0</v>
      </c>
      <c r="O160" s="420">
        <f>IF( $F160=0,0,((($F160/$E$156)*'PLAN DE ADQUISICIONES'!M$58)*($G160/$F160)))</f>
        <v>0</v>
      </c>
      <c r="P160" s="420">
        <f>IF( $F160=0,0,((($F160/$E$156)*'PLAN DE ADQUISICIONES'!N$58)*($G160/$F160)))</f>
        <v>0</v>
      </c>
      <c r="Q160" s="420">
        <f>IF( $F160=0,0,((($F160/$E$156)*'PLAN DE ADQUISICIONES'!O$58)*($G160/$F160)))</f>
        <v>0</v>
      </c>
      <c r="R160" s="420">
        <f>IF( $F160=0,0,((($F160/$E$156)*'PLAN DE ADQUISICIONES'!P$58)*($G160/$F160)))</f>
        <v>0</v>
      </c>
      <c r="S160" s="420">
        <f>IF( $F160=0,0,((($F160/$E$156)*'PLAN DE ADQUISICIONES'!Q$58)*($G160/$F160)))</f>
        <v>0</v>
      </c>
      <c r="T160" s="423">
        <f>H160+I160+J160+K160+L160+M160+N160+O160+P160+Q160+R160+S160</f>
        <v>0</v>
      </c>
      <c r="U160" s="425">
        <f>IF( $F160=0,0,((($F160/$E$156)*'PLAN DE ADQUISICIONES'!R$58)*($G160/$F160)))</f>
        <v>0</v>
      </c>
      <c r="V160" s="420">
        <f>IF( $F160=0,0,((($F160/$E$156)*'PLAN DE ADQUISICIONES'!S$58)*($G160/$F160)))</f>
        <v>0</v>
      </c>
      <c r="W160" s="420">
        <f>IF( $F160=0,0,((($F160/$E$156)*'PLAN DE ADQUISICIONES'!T$58)*($G160/$F160)))</f>
        <v>0</v>
      </c>
      <c r="X160" s="420">
        <f>IF( $F160=0,0,((($F160/$E$156)*'PLAN DE ADQUISICIONES'!U$58)*($G160/$F160)))</f>
        <v>0</v>
      </c>
      <c r="Y160" s="420">
        <f>IF( $F160=0,0,((($F160/$E$156)*'PLAN DE ADQUISICIONES'!V$58)*($G160/$F160)))</f>
        <v>0</v>
      </c>
      <c r="Z160" s="420">
        <f>IF( $F160=0,0,((($F160/$E$156)*'PLAN DE ADQUISICIONES'!W$58)*($G160/$F160)))</f>
        <v>0</v>
      </c>
      <c r="AA160" s="420">
        <f>IF( $F160=0,0,((($F160/$E$156)*'PLAN DE ADQUISICIONES'!X$58)*($G160/$F160)))</f>
        <v>0</v>
      </c>
      <c r="AB160" s="420">
        <f>IF( $F160=0,0,((($F160/$E$156)*'PLAN DE ADQUISICIONES'!Y$58)*($G160/$F160)))</f>
        <v>0</v>
      </c>
      <c r="AC160" s="420">
        <f>IF( $F160=0,0,((($F160/$E$156)*'PLAN DE ADQUISICIONES'!Z$58)*($G160/$F160)))</f>
        <v>0</v>
      </c>
      <c r="AD160" s="420">
        <f>IF( $F160=0,0,((($F160/$E$156)*'PLAN DE ADQUISICIONES'!AA$58)*($G160/$F160)))</f>
        <v>0</v>
      </c>
      <c r="AE160" s="420">
        <f>IF( $F160=0,0,((($F160/$E$156)*'PLAN DE ADQUISICIONES'!AB$58)*($G160/$F160)))</f>
        <v>0</v>
      </c>
      <c r="AF160" s="420">
        <f>IF( $F160=0,0,((($F160/$E$156)*'PLAN DE ADQUISICIONES'!AC$58)*($G160/$F160)))</f>
        <v>0</v>
      </c>
      <c r="AG160" s="423">
        <f>U160+V160+W160+X160+Y160+Z160+AA160+AB160+AC160+AD160+AE160+AF160</f>
        <v>0</v>
      </c>
      <c r="AH160" s="424">
        <f>IF( $F160=0,0,((($F160/$E$156)*'PLAN DE ADQUISICIONES'!AD$58)*($G160/$F160)))</f>
        <v>0</v>
      </c>
      <c r="AI160" s="420">
        <f>IF( $F160=0,0,((($F160/$E$156)*'PLAN DE ADQUISICIONES'!AE$58)*($G160/$F160)))</f>
        <v>0</v>
      </c>
      <c r="AJ160" s="420">
        <f>IF( $F160=0,0,((($F160/$E$156)*'PLAN DE ADQUISICIONES'!AF$58)*($G160/$F160)))</f>
        <v>0</v>
      </c>
      <c r="AK160" s="420">
        <f>IF( $F160=0,0,((($F160/$E$156)*'PLAN DE ADQUISICIONES'!AG$58)*($G160/$F160)))</f>
        <v>0</v>
      </c>
      <c r="AL160" s="420">
        <f>IF( $F160=0,0,((($F160/$E$156)*'PLAN DE ADQUISICIONES'!AH$58)*($G160/$F160)))</f>
        <v>0</v>
      </c>
      <c r="AM160" s="420">
        <f>IF( $F160=0,0,((($F160/$E$156)*'PLAN DE ADQUISICIONES'!AI$58)*($G160/$F160)))</f>
        <v>0</v>
      </c>
      <c r="AN160" s="420">
        <f>IF( $F160=0,0,((($F160/$E$156)*'PLAN DE ADQUISICIONES'!AJ$58)*($G160/$F160)))</f>
        <v>0</v>
      </c>
      <c r="AO160" s="420">
        <f>IF( $F160=0,0,((($F160/$E$156)*'PLAN DE ADQUISICIONES'!AK$58)*($G160/$F160)))</f>
        <v>0</v>
      </c>
      <c r="AP160" s="420">
        <f>IF( $F160=0,0,((($F160/$E$156)*'PLAN DE ADQUISICIONES'!AL$58)*($G160/$F160)))</f>
        <v>0</v>
      </c>
      <c r="AQ160" s="420">
        <f>IF( $F160=0,0,((($F160/$E$156)*'PLAN DE ADQUISICIONES'!AM$58)*($G160/$F160)))</f>
        <v>0</v>
      </c>
      <c r="AR160" s="420">
        <f>IF( $F160=0,0,((($F160/$E$156)*'PLAN DE ADQUISICIONES'!AN$58)*($G160/$F160)))</f>
        <v>0</v>
      </c>
      <c r="AS160" s="420">
        <f>IF( $F160=0,0,((($F160/$E$156)*'PLAN DE ADQUISICIONES'!AO$58)*($G160/$F160)))</f>
        <v>0</v>
      </c>
      <c r="AT160" s="423">
        <f>AH160+AI160+AJ160+AK160+AL160+AM160+AN160+AO160+AP160+AQ160+AR160+AS160</f>
        <v>0</v>
      </c>
      <c r="AU160" s="426">
        <f>AS160+AR160+AQ160+AP160+AO160+AN160+AM160+AL160+AK160+AJ160+AI160+AH160+AF160+AE160+AD160+AC160+AB160+AA160+Z160+Y160+X160+W160+V160+U160+S160+R160+Q160+P160+O160+N160+M160+L160+K160+J160+I160+H160</f>
        <v>0</v>
      </c>
      <c r="AV160" s="392">
        <f t="shared" si="40"/>
        <v>0</v>
      </c>
    </row>
    <row r="161" spans="2:48" s="60" customFormat="1" ht="12.75" customHeight="1" x14ac:dyDescent="0.25">
      <c r="B161" s="416" t="str">
        <f>+'FORMATO COSTEO C2'!C298</f>
        <v>2.2.4.5</v>
      </c>
      <c r="C161" s="417" t="str">
        <f>+'FORMATO COSTEO C2'!B298</f>
        <v>Categoría de gasto</v>
      </c>
      <c r="D161" s="513"/>
      <c r="E161" s="429"/>
      <c r="F161" s="420">
        <f>+'FORMATO COSTEO C2'!G298</f>
        <v>0</v>
      </c>
      <c r="G161" s="421">
        <f>+'FORMATO COSTEO C2'!R298</f>
        <v>0</v>
      </c>
      <c r="H161" s="425">
        <f>IF( $F161=0,0,((($F161/$E$156)*'PLAN DE ADQUISICIONES'!F$58)*($G161/$F161)))</f>
        <v>0</v>
      </c>
      <c r="I161" s="420">
        <f>IF( $F161=0,0,((($F161/$E$156)*'PLAN DE ADQUISICIONES'!G$58)*($G161/$F161)))</f>
        <v>0</v>
      </c>
      <c r="J161" s="420">
        <f>IF( $F161=0,0,((($F161/$E$156)*'PLAN DE ADQUISICIONES'!H$58)*($G161/$F161)))</f>
        <v>0</v>
      </c>
      <c r="K161" s="420">
        <f>IF( $F161=0,0,((($F161/$E$156)*'PLAN DE ADQUISICIONES'!I$58)*($G161/$F161)))</f>
        <v>0</v>
      </c>
      <c r="L161" s="420">
        <f>IF( $F161=0,0,((($F161/$E$156)*'PLAN DE ADQUISICIONES'!J$58)*($G161/$F161)))</f>
        <v>0</v>
      </c>
      <c r="M161" s="420">
        <f>IF( $F161=0,0,((($F161/$E$156)*'PLAN DE ADQUISICIONES'!K$58)*($G161/$F161)))</f>
        <v>0</v>
      </c>
      <c r="N161" s="420">
        <f>IF( $F161=0,0,((($F161/$E$156)*'PLAN DE ADQUISICIONES'!L$58)*($G161/$F161)))</f>
        <v>0</v>
      </c>
      <c r="O161" s="420">
        <f>IF( $F161=0,0,((($F161/$E$156)*'PLAN DE ADQUISICIONES'!M$58)*($G161/$F161)))</f>
        <v>0</v>
      </c>
      <c r="P161" s="420">
        <f>IF( $F161=0,0,((($F161/$E$156)*'PLAN DE ADQUISICIONES'!N$58)*($G161/$F161)))</f>
        <v>0</v>
      </c>
      <c r="Q161" s="420">
        <f>IF( $F161=0,0,((($F161/$E$156)*'PLAN DE ADQUISICIONES'!O$58)*($G161/$F161)))</f>
        <v>0</v>
      </c>
      <c r="R161" s="420">
        <f>IF( $F161=0,0,((($F161/$E$156)*'PLAN DE ADQUISICIONES'!P$58)*($G161/$F161)))</f>
        <v>0</v>
      </c>
      <c r="S161" s="420">
        <f>IF( $F161=0,0,((($F161/$E$156)*'PLAN DE ADQUISICIONES'!Q$58)*($G161/$F161)))</f>
        <v>0</v>
      </c>
      <c r="T161" s="423">
        <f>H161+I161+J161+K161+L161+M161+N161+O161+P161+Q161+R161+S161</f>
        <v>0</v>
      </c>
      <c r="U161" s="425">
        <f>IF( $F161=0,0,((($F161/$E$156)*'PLAN DE ADQUISICIONES'!R$58)*($G161/$F161)))</f>
        <v>0</v>
      </c>
      <c r="V161" s="420">
        <f>IF( $F161=0,0,((($F161/$E$156)*'PLAN DE ADQUISICIONES'!S$58)*($G161/$F161)))</f>
        <v>0</v>
      </c>
      <c r="W161" s="420">
        <f>IF( $F161=0,0,((($F161/$E$156)*'PLAN DE ADQUISICIONES'!T$58)*($G161/$F161)))</f>
        <v>0</v>
      </c>
      <c r="X161" s="420">
        <f>IF( $F161=0,0,((($F161/$E$156)*'PLAN DE ADQUISICIONES'!U$58)*($G161/$F161)))</f>
        <v>0</v>
      </c>
      <c r="Y161" s="420">
        <f>IF( $F161=0,0,((($F161/$E$156)*'PLAN DE ADQUISICIONES'!V$58)*($G161/$F161)))</f>
        <v>0</v>
      </c>
      <c r="Z161" s="420">
        <f>IF( $F161=0,0,((($F161/$E$156)*'PLAN DE ADQUISICIONES'!W$58)*($G161/$F161)))</f>
        <v>0</v>
      </c>
      <c r="AA161" s="420">
        <f>IF( $F161=0,0,((($F161/$E$156)*'PLAN DE ADQUISICIONES'!X$58)*($G161/$F161)))</f>
        <v>0</v>
      </c>
      <c r="AB161" s="420">
        <f>IF( $F161=0,0,((($F161/$E$156)*'PLAN DE ADQUISICIONES'!Y$58)*($G161/$F161)))</f>
        <v>0</v>
      </c>
      <c r="AC161" s="420">
        <f>IF( $F161=0,0,((($F161/$E$156)*'PLAN DE ADQUISICIONES'!Z$58)*($G161/$F161)))</f>
        <v>0</v>
      </c>
      <c r="AD161" s="420">
        <f>IF( $F161=0,0,((($F161/$E$156)*'PLAN DE ADQUISICIONES'!AA$58)*($G161/$F161)))</f>
        <v>0</v>
      </c>
      <c r="AE161" s="420">
        <f>IF( $F161=0,0,((($F161/$E$156)*'PLAN DE ADQUISICIONES'!AB$58)*($G161/$F161)))</f>
        <v>0</v>
      </c>
      <c r="AF161" s="420">
        <f>IF( $F161=0,0,((($F161/$E$156)*'PLAN DE ADQUISICIONES'!AC$58)*($G161/$F161)))</f>
        <v>0</v>
      </c>
      <c r="AG161" s="423">
        <f>U161+V161+W161+X161+Y161+Z161+AA161+AB161+AC161+AD161+AE161+AF161</f>
        <v>0</v>
      </c>
      <c r="AH161" s="424">
        <f>IF( $F161=0,0,((($F161/$E$156)*'PLAN DE ADQUISICIONES'!AD$58)*($G161/$F161)))</f>
        <v>0</v>
      </c>
      <c r="AI161" s="420">
        <f>IF( $F161=0,0,((($F161/$E$156)*'PLAN DE ADQUISICIONES'!AE$58)*($G161/$F161)))</f>
        <v>0</v>
      </c>
      <c r="AJ161" s="420">
        <f>IF( $F161=0,0,((($F161/$E$156)*'PLAN DE ADQUISICIONES'!AF$58)*($G161/$F161)))</f>
        <v>0</v>
      </c>
      <c r="AK161" s="420">
        <f>IF( $F161=0,0,((($F161/$E$156)*'PLAN DE ADQUISICIONES'!AG$58)*($G161/$F161)))</f>
        <v>0</v>
      </c>
      <c r="AL161" s="420">
        <f>IF( $F161=0,0,((($F161/$E$156)*'PLAN DE ADQUISICIONES'!AH$58)*($G161/$F161)))</f>
        <v>0</v>
      </c>
      <c r="AM161" s="420">
        <f>IF( $F161=0,0,((($F161/$E$156)*'PLAN DE ADQUISICIONES'!AI$58)*($G161/$F161)))</f>
        <v>0</v>
      </c>
      <c r="AN161" s="420">
        <f>IF( $F161=0,0,((($F161/$E$156)*'PLAN DE ADQUISICIONES'!AJ$58)*($G161/$F161)))</f>
        <v>0</v>
      </c>
      <c r="AO161" s="420">
        <f>IF( $F161=0,0,((($F161/$E$156)*'PLAN DE ADQUISICIONES'!AK$58)*($G161/$F161)))</f>
        <v>0</v>
      </c>
      <c r="AP161" s="420">
        <f>IF( $F161=0,0,((($F161/$E$156)*'PLAN DE ADQUISICIONES'!AL$58)*($G161/$F161)))</f>
        <v>0</v>
      </c>
      <c r="AQ161" s="420">
        <f>IF( $F161=0,0,((($F161/$E$156)*'PLAN DE ADQUISICIONES'!AM$58)*($G161/$F161)))</f>
        <v>0</v>
      </c>
      <c r="AR161" s="420">
        <f>IF( $F161=0,0,((($F161/$E$156)*'PLAN DE ADQUISICIONES'!AN$58)*($G161/$F161)))</f>
        <v>0</v>
      </c>
      <c r="AS161" s="420">
        <f>IF( $F161=0,0,((($F161/$E$156)*'PLAN DE ADQUISICIONES'!AO$58)*($G161/$F161)))</f>
        <v>0</v>
      </c>
      <c r="AT161" s="423">
        <f>AH161+AI161+AJ161+AK161+AL161+AM161+AN161+AO161+AP161+AQ161+AR161+AS161</f>
        <v>0</v>
      </c>
      <c r="AU161" s="426">
        <f>AS161+AR161+AQ161+AP161+AO161+AN161+AM161+AL161+AK161+AJ161+AI161+AH161+AF161+AE161+AD161+AC161+AB161+AA161+Z161+Y161+X161+W161+V161+U161+S161+R161+Q161+P161+O161+N161+M161+L161+K161+J161+I161+H161</f>
        <v>0</v>
      </c>
      <c r="AV161" s="392">
        <f t="shared" si="40"/>
        <v>0</v>
      </c>
    </row>
    <row r="162" spans="2:48" s="60" customFormat="1" ht="12.75" customHeight="1" x14ac:dyDescent="0.25">
      <c r="B162" s="406" t="str">
        <f>+'FORMATO COSTEO C2'!C304</f>
        <v>2.2.5</v>
      </c>
      <c r="C162" s="430">
        <f>+'FORMATO COSTEO C2'!B304</f>
        <v>0</v>
      </c>
      <c r="D162" s="435" t="str">
        <f>+'FORMATO COSTEO C2'!D304</f>
        <v>Unidad medida</v>
      </c>
      <c r="E162" s="409">
        <f>+'FORMATO COSTEO C2'!E304</f>
        <v>0</v>
      </c>
      <c r="F162" s="410">
        <f>SUM(F163:F167)</f>
        <v>0</v>
      </c>
      <c r="G162" s="411">
        <f t="shared" ref="G162:AS162" si="44">SUM(G163:G167)</f>
        <v>0</v>
      </c>
      <c r="H162" s="412">
        <f t="shared" si="44"/>
        <v>0</v>
      </c>
      <c r="I162" s="410">
        <f t="shared" si="44"/>
        <v>0</v>
      </c>
      <c r="J162" s="410">
        <f t="shared" si="44"/>
        <v>0</v>
      </c>
      <c r="K162" s="410">
        <f t="shared" si="44"/>
        <v>0</v>
      </c>
      <c r="L162" s="410">
        <f t="shared" si="44"/>
        <v>0</v>
      </c>
      <c r="M162" s="410">
        <f t="shared" si="44"/>
        <v>0</v>
      </c>
      <c r="N162" s="410">
        <f t="shared" si="44"/>
        <v>0</v>
      </c>
      <c r="O162" s="410">
        <f t="shared" si="44"/>
        <v>0</v>
      </c>
      <c r="P162" s="410">
        <f t="shared" si="44"/>
        <v>0</v>
      </c>
      <c r="Q162" s="410">
        <f t="shared" si="44"/>
        <v>0</v>
      </c>
      <c r="R162" s="410">
        <f t="shared" si="44"/>
        <v>0</v>
      </c>
      <c r="S162" s="410">
        <f t="shared" si="44"/>
        <v>0</v>
      </c>
      <c r="T162" s="413">
        <f>SUM(T163:T167)</f>
        <v>0</v>
      </c>
      <c r="U162" s="412">
        <f t="shared" si="44"/>
        <v>0</v>
      </c>
      <c r="V162" s="410">
        <f t="shared" si="44"/>
        <v>0</v>
      </c>
      <c r="W162" s="410">
        <f t="shared" si="44"/>
        <v>0</v>
      </c>
      <c r="X162" s="410">
        <f t="shared" si="44"/>
        <v>0</v>
      </c>
      <c r="Y162" s="410">
        <f t="shared" si="44"/>
        <v>0</v>
      </c>
      <c r="Z162" s="410">
        <f t="shared" si="44"/>
        <v>0</v>
      </c>
      <c r="AA162" s="410">
        <f t="shared" si="44"/>
        <v>0</v>
      </c>
      <c r="AB162" s="410">
        <f t="shared" si="44"/>
        <v>0</v>
      </c>
      <c r="AC162" s="410">
        <f t="shared" si="44"/>
        <v>0</v>
      </c>
      <c r="AD162" s="410">
        <f t="shared" si="44"/>
        <v>0</v>
      </c>
      <c r="AE162" s="410">
        <f t="shared" si="44"/>
        <v>0</v>
      </c>
      <c r="AF162" s="410">
        <f t="shared" si="44"/>
        <v>0</v>
      </c>
      <c r="AG162" s="413">
        <f t="shared" si="44"/>
        <v>0</v>
      </c>
      <c r="AH162" s="414">
        <f t="shared" si="44"/>
        <v>0</v>
      </c>
      <c r="AI162" s="410">
        <f t="shared" si="44"/>
        <v>0</v>
      </c>
      <c r="AJ162" s="410">
        <f t="shared" si="44"/>
        <v>0</v>
      </c>
      <c r="AK162" s="410">
        <f t="shared" si="44"/>
        <v>0</v>
      </c>
      <c r="AL162" s="410">
        <f t="shared" si="44"/>
        <v>0</v>
      </c>
      <c r="AM162" s="410">
        <f t="shared" si="44"/>
        <v>0</v>
      </c>
      <c r="AN162" s="410">
        <f t="shared" si="44"/>
        <v>0</v>
      </c>
      <c r="AO162" s="410">
        <f t="shared" si="44"/>
        <v>0</v>
      </c>
      <c r="AP162" s="410">
        <f t="shared" si="44"/>
        <v>0</v>
      </c>
      <c r="AQ162" s="410">
        <f t="shared" si="44"/>
        <v>0</v>
      </c>
      <c r="AR162" s="410">
        <f t="shared" si="44"/>
        <v>0</v>
      </c>
      <c r="AS162" s="410">
        <f t="shared" si="44"/>
        <v>0</v>
      </c>
      <c r="AT162" s="413">
        <f>SUM(AT163:AT167)</f>
        <v>0</v>
      </c>
      <c r="AU162" s="415">
        <f>SUM(AU163:AU167)</f>
        <v>0</v>
      </c>
      <c r="AV162" s="392">
        <f t="shared" si="40"/>
        <v>0</v>
      </c>
    </row>
    <row r="163" spans="2:48" s="60" customFormat="1" ht="12.75" customHeight="1" x14ac:dyDescent="0.25">
      <c r="B163" s="416" t="str">
        <f>+'FORMATO COSTEO C2'!C306</f>
        <v>2.2.5.1</v>
      </c>
      <c r="C163" s="417" t="str">
        <f>+'FORMATO COSTEO C2'!B306</f>
        <v>Categoría de gasto</v>
      </c>
      <c r="D163" s="513"/>
      <c r="E163" s="429"/>
      <c r="F163" s="420">
        <f>+'FORMATO COSTEO C2'!G306</f>
        <v>0</v>
      </c>
      <c r="G163" s="421">
        <f>+'FORMATO COSTEO C2'!R306</f>
        <v>0</v>
      </c>
      <c r="H163" s="422">
        <f>IF( $F163=0,0,((($F163/$E$162)*'PLAN DE ADQUISICIONES'!F$59)*($G163/$F163)))</f>
        <v>0</v>
      </c>
      <c r="I163" s="420">
        <f>IF( $F163=0,0,((($F163/$E$162)*'PLAN DE ADQUISICIONES'!G$59)*($G163/$F163)))</f>
        <v>0</v>
      </c>
      <c r="J163" s="420">
        <f>IF( $F163=0,0,((($F163/$E$162)*'PLAN DE ADQUISICIONES'!H$59)*($G163/$F163)))</f>
        <v>0</v>
      </c>
      <c r="K163" s="420">
        <f>IF( $F163=0,0,((($F163/$E$162)*'PLAN DE ADQUISICIONES'!I$59)*($G163/$F163)))</f>
        <v>0</v>
      </c>
      <c r="L163" s="420">
        <f>IF( $F163=0,0,((($F163/$E$162)*'PLAN DE ADQUISICIONES'!J$59)*($G163/$F163)))</f>
        <v>0</v>
      </c>
      <c r="M163" s="420">
        <f>IF( $F163=0,0,((($F163/$E$162)*'PLAN DE ADQUISICIONES'!K$59)*($G163/$F163)))</f>
        <v>0</v>
      </c>
      <c r="N163" s="420">
        <f>IF( $F163=0,0,((($F163/$E$162)*'PLAN DE ADQUISICIONES'!L$59)*($G163/$F163)))</f>
        <v>0</v>
      </c>
      <c r="O163" s="420">
        <f>IF( $F163=0,0,((($F163/$E$162)*'PLAN DE ADQUISICIONES'!M$59)*($G163/$F163)))</f>
        <v>0</v>
      </c>
      <c r="P163" s="420">
        <f>IF( $F163=0,0,((($F163/$E$162)*'PLAN DE ADQUISICIONES'!N$59)*($G163/$F163)))</f>
        <v>0</v>
      </c>
      <c r="Q163" s="420">
        <f>IF( $F163=0,0,((($F163/$E$162)*'PLAN DE ADQUISICIONES'!O$59)*($G163/$F163)))</f>
        <v>0</v>
      </c>
      <c r="R163" s="420">
        <f>IF( $F163=0,0,((($F163/$E$162)*'PLAN DE ADQUISICIONES'!P$59)*($G163/$F163)))</f>
        <v>0</v>
      </c>
      <c r="S163" s="420">
        <f>IF( $F163=0,0,((($F163/$E$162)*'PLAN DE ADQUISICIONES'!Q$59)*($G163/$F163)))</f>
        <v>0</v>
      </c>
      <c r="T163" s="423">
        <f>H163+I163+J163+K163+L163+M163+N163+O163+P163+Q163+R163+S163</f>
        <v>0</v>
      </c>
      <c r="U163" s="425">
        <f>IF( $F163=0,0,((($F163/$E$162)*'PLAN DE ADQUISICIONES'!R$59)*($G163/$F163)))</f>
        <v>0</v>
      </c>
      <c r="V163" s="420">
        <f>IF( $F163=0,0,((($F163/$E$162)*'PLAN DE ADQUISICIONES'!S$59)*($G163/$F163)))</f>
        <v>0</v>
      </c>
      <c r="W163" s="420">
        <f>IF( $F163=0,0,((($F163/$E$162)*'PLAN DE ADQUISICIONES'!T$59)*($G163/$F163)))</f>
        <v>0</v>
      </c>
      <c r="X163" s="420">
        <f>IF( $F163=0,0,((($F163/$E$162)*'PLAN DE ADQUISICIONES'!U$59)*($G163/$F163)))</f>
        <v>0</v>
      </c>
      <c r="Y163" s="420">
        <f>IF( $F163=0,0,((($F163/$E$162)*'PLAN DE ADQUISICIONES'!V$59)*($G163/$F163)))</f>
        <v>0</v>
      </c>
      <c r="Z163" s="420">
        <f>IF( $F163=0,0,((($F163/$E$162)*'PLAN DE ADQUISICIONES'!W$59)*($G163/$F163)))</f>
        <v>0</v>
      </c>
      <c r="AA163" s="420">
        <f>IF( $F163=0,0,((($F163/$E$162)*'PLAN DE ADQUISICIONES'!X$59)*($G163/$F163)))</f>
        <v>0</v>
      </c>
      <c r="AB163" s="420">
        <f>IF( $F163=0,0,((($F163/$E$162)*'PLAN DE ADQUISICIONES'!Y$59)*($G163/$F163)))</f>
        <v>0</v>
      </c>
      <c r="AC163" s="420">
        <f>IF( $F163=0,0,((($F163/$E$162)*'PLAN DE ADQUISICIONES'!Z$59)*($G163/$F163)))</f>
        <v>0</v>
      </c>
      <c r="AD163" s="420">
        <f>IF( $F163=0,0,((($F163/$E$162)*'PLAN DE ADQUISICIONES'!AA$59)*($G163/$F163)))</f>
        <v>0</v>
      </c>
      <c r="AE163" s="420">
        <f>IF( $F163=0,0,((($F163/$E$162)*'PLAN DE ADQUISICIONES'!AB$59)*($G163/$F163)))</f>
        <v>0</v>
      </c>
      <c r="AF163" s="420">
        <f>IF( $F163=0,0,((($F163/$E$162)*'PLAN DE ADQUISICIONES'!AC$59)*($G163/$F163)))</f>
        <v>0</v>
      </c>
      <c r="AG163" s="423">
        <f>U163+V163+W163+X163+Y163+Z163+AA163+AB163+AC163+AD163+AE163+AF163</f>
        <v>0</v>
      </c>
      <c r="AH163" s="424">
        <f>IF( $F163=0,0,((($F163/$E$162)*'PLAN DE ADQUISICIONES'!AD$59)*($G163/$F163)))</f>
        <v>0</v>
      </c>
      <c r="AI163" s="420">
        <f>IF( $F163=0,0,((($F163/$E$162)*'PLAN DE ADQUISICIONES'!AE$59)*($G163/$F163)))</f>
        <v>0</v>
      </c>
      <c r="AJ163" s="420">
        <f>IF( $F163=0,0,((($F163/$E$162)*'PLAN DE ADQUISICIONES'!AF$59)*($G163/$F163)))</f>
        <v>0</v>
      </c>
      <c r="AK163" s="420">
        <f>IF( $F163=0,0,((($F163/$E$162)*'PLAN DE ADQUISICIONES'!AG$59)*($G163/$F163)))</f>
        <v>0</v>
      </c>
      <c r="AL163" s="420">
        <f>IF( $F163=0,0,((($F163/$E$162)*'PLAN DE ADQUISICIONES'!AH$59)*($G163/$F163)))</f>
        <v>0</v>
      </c>
      <c r="AM163" s="420">
        <f>IF( $F163=0,0,((($F163/$E$162)*'PLAN DE ADQUISICIONES'!AI$59)*($G163/$F163)))</f>
        <v>0</v>
      </c>
      <c r="AN163" s="420">
        <f>IF( $F163=0,0,((($F163/$E$162)*'PLAN DE ADQUISICIONES'!AJ$59)*($G163/$F163)))</f>
        <v>0</v>
      </c>
      <c r="AO163" s="420">
        <f>IF( $F163=0,0,((($F163/$E$162)*'PLAN DE ADQUISICIONES'!AK$59)*($G163/$F163)))</f>
        <v>0</v>
      </c>
      <c r="AP163" s="420">
        <f>IF( $F163=0,0,((($F163/$E$162)*'PLAN DE ADQUISICIONES'!AL$59)*($G163/$F163)))</f>
        <v>0</v>
      </c>
      <c r="AQ163" s="420">
        <f>IF( $F163=0,0,((($F163/$E$162)*'PLAN DE ADQUISICIONES'!AM$59)*($G163/$F163)))</f>
        <v>0</v>
      </c>
      <c r="AR163" s="420">
        <f>IF( $F163=0,0,((($F163/$E$162)*'PLAN DE ADQUISICIONES'!AN$59)*($G163/$F163)))</f>
        <v>0</v>
      </c>
      <c r="AS163" s="420">
        <f>IF( $F163=0,0,((($F163/$E$162)*'PLAN DE ADQUISICIONES'!AO$59)*($G163/$F163)))</f>
        <v>0</v>
      </c>
      <c r="AT163" s="423">
        <f>AH163+AI163+AJ163+AK163+AL163+AM163+AN163+AO163+AP163+AQ163+AR163+AS163</f>
        <v>0</v>
      </c>
      <c r="AU163" s="426">
        <f>AS163+AR163+AQ163+AP163+AO163+AN163+AM163+AL163+AK163+AJ163+AI163+AH163+AF163+AE163+AD163+AC163+AB163+AA163+Z163+Y163+X163+W163+V163+U163+S163+R163+Q163+P163+O163+N163+M163+L163+K163+J163+I163+H163</f>
        <v>0</v>
      </c>
      <c r="AV163" s="392">
        <f t="shared" si="40"/>
        <v>0</v>
      </c>
    </row>
    <row r="164" spans="2:48" s="60" customFormat="1" ht="12.75" customHeight="1" x14ac:dyDescent="0.25">
      <c r="B164" s="416" t="str">
        <f>+'FORMATO COSTEO C2'!C312</f>
        <v>2.2.5.2</v>
      </c>
      <c r="C164" s="417" t="str">
        <f>+'FORMATO COSTEO C2'!B312</f>
        <v>Categoría de gasto</v>
      </c>
      <c r="D164" s="513"/>
      <c r="E164" s="429"/>
      <c r="F164" s="420">
        <f>+'FORMATO COSTEO C2'!G312</f>
        <v>0</v>
      </c>
      <c r="G164" s="421">
        <f>+'FORMATO COSTEO C2'!R312</f>
        <v>0</v>
      </c>
      <c r="H164" s="425">
        <f>IF( $F164=0,0,((($F164/$E$162)*'PLAN DE ADQUISICIONES'!F$59)*($G164/$F164)))</f>
        <v>0</v>
      </c>
      <c r="I164" s="420">
        <f>IF( $F164=0,0,((($F164/$E$162)*'PLAN DE ADQUISICIONES'!G$59)*($G164/$F164)))</f>
        <v>0</v>
      </c>
      <c r="J164" s="420">
        <f>IF( $F164=0,0,((($F164/$E$162)*'PLAN DE ADQUISICIONES'!H$59)*($G164/$F164)))</f>
        <v>0</v>
      </c>
      <c r="K164" s="420">
        <f>IF( $F164=0,0,((($F164/$E$162)*'PLAN DE ADQUISICIONES'!I$59)*($G164/$F164)))</f>
        <v>0</v>
      </c>
      <c r="L164" s="420">
        <f>IF( $F164=0,0,((($F164/$E$162)*'PLAN DE ADQUISICIONES'!J$59)*($G164/$F164)))</f>
        <v>0</v>
      </c>
      <c r="M164" s="420">
        <f>IF( $F164=0,0,((($F164/$E$162)*'PLAN DE ADQUISICIONES'!K$59)*($G164/$F164)))</f>
        <v>0</v>
      </c>
      <c r="N164" s="420">
        <f>IF( $F164=0,0,((($F164/$E$162)*'PLAN DE ADQUISICIONES'!L$59)*($G164/$F164)))</f>
        <v>0</v>
      </c>
      <c r="O164" s="420">
        <f>IF( $F164=0,0,((($F164/$E$162)*'PLAN DE ADQUISICIONES'!M$59)*($G164/$F164)))</f>
        <v>0</v>
      </c>
      <c r="P164" s="420">
        <f>IF( $F164=0,0,((($F164/$E$162)*'PLAN DE ADQUISICIONES'!N$59)*($G164/$F164)))</f>
        <v>0</v>
      </c>
      <c r="Q164" s="420">
        <f>IF( $F164=0,0,((($F164/$E$162)*'PLAN DE ADQUISICIONES'!O$59)*($G164/$F164)))</f>
        <v>0</v>
      </c>
      <c r="R164" s="420">
        <f>IF( $F164=0,0,((($F164/$E$162)*'PLAN DE ADQUISICIONES'!P$59)*($G164/$F164)))</f>
        <v>0</v>
      </c>
      <c r="S164" s="420">
        <f>IF( $F164=0,0,((($F164/$E$162)*'PLAN DE ADQUISICIONES'!Q$59)*($G164/$F164)))</f>
        <v>0</v>
      </c>
      <c r="T164" s="423">
        <f>H164+I164+J164+K164+L164+M164+N164+O164+P164+Q164+R164+S164</f>
        <v>0</v>
      </c>
      <c r="U164" s="425">
        <f>IF( $F164=0,0,((($F164/$E$162)*'PLAN DE ADQUISICIONES'!R$59)*($G164/$F164)))</f>
        <v>0</v>
      </c>
      <c r="V164" s="420">
        <f>IF( $F164=0,0,((($F164/$E$162)*'PLAN DE ADQUISICIONES'!S$59)*($G164/$F164)))</f>
        <v>0</v>
      </c>
      <c r="W164" s="420">
        <f>IF( $F164=0,0,((($F164/$E$162)*'PLAN DE ADQUISICIONES'!T$59)*($G164/$F164)))</f>
        <v>0</v>
      </c>
      <c r="X164" s="420">
        <f>IF( $F164=0,0,((($F164/$E$162)*'PLAN DE ADQUISICIONES'!U$59)*($G164/$F164)))</f>
        <v>0</v>
      </c>
      <c r="Y164" s="420">
        <f>IF( $F164=0,0,((($F164/$E$162)*'PLAN DE ADQUISICIONES'!V$59)*($G164/$F164)))</f>
        <v>0</v>
      </c>
      <c r="Z164" s="420">
        <f>IF( $F164=0,0,((($F164/$E$162)*'PLAN DE ADQUISICIONES'!W$59)*($G164/$F164)))</f>
        <v>0</v>
      </c>
      <c r="AA164" s="420">
        <f>IF( $F164=0,0,((($F164/$E$162)*'PLAN DE ADQUISICIONES'!X$59)*($G164/$F164)))</f>
        <v>0</v>
      </c>
      <c r="AB164" s="420">
        <f>IF( $F164=0,0,((($F164/$E$162)*'PLAN DE ADQUISICIONES'!Y$59)*($G164/$F164)))</f>
        <v>0</v>
      </c>
      <c r="AC164" s="420">
        <f>IF( $F164=0,0,((($F164/$E$162)*'PLAN DE ADQUISICIONES'!Z$59)*($G164/$F164)))</f>
        <v>0</v>
      </c>
      <c r="AD164" s="420">
        <f>IF( $F164=0,0,((($F164/$E$162)*'PLAN DE ADQUISICIONES'!AA$59)*($G164/$F164)))</f>
        <v>0</v>
      </c>
      <c r="AE164" s="420">
        <f>IF( $F164=0,0,((($F164/$E$162)*'PLAN DE ADQUISICIONES'!AB$59)*($G164/$F164)))</f>
        <v>0</v>
      </c>
      <c r="AF164" s="420">
        <f>IF( $F164=0,0,((($F164/$E$162)*'PLAN DE ADQUISICIONES'!AC$59)*($G164/$F164)))</f>
        <v>0</v>
      </c>
      <c r="AG164" s="423">
        <f>U164+V164+W164+X164+Y164+Z164+AA164+AB164+AC164+AD164+AE164+AF164</f>
        <v>0</v>
      </c>
      <c r="AH164" s="424">
        <f>IF( $F164=0,0,((($F164/$E$162)*'PLAN DE ADQUISICIONES'!AD$59)*($G164/$F164)))</f>
        <v>0</v>
      </c>
      <c r="AI164" s="420">
        <f>IF( $F164=0,0,((($F164/$E$162)*'PLAN DE ADQUISICIONES'!AE$59)*($G164/$F164)))</f>
        <v>0</v>
      </c>
      <c r="AJ164" s="420">
        <f>IF( $F164=0,0,((($F164/$E$162)*'PLAN DE ADQUISICIONES'!AF$59)*($G164/$F164)))</f>
        <v>0</v>
      </c>
      <c r="AK164" s="420">
        <f>IF( $F164=0,0,((($F164/$E$162)*'PLAN DE ADQUISICIONES'!AG$59)*($G164/$F164)))</f>
        <v>0</v>
      </c>
      <c r="AL164" s="420">
        <f>IF( $F164=0,0,((($F164/$E$162)*'PLAN DE ADQUISICIONES'!AH$59)*($G164/$F164)))</f>
        <v>0</v>
      </c>
      <c r="AM164" s="420">
        <f>IF( $F164=0,0,((($F164/$E$162)*'PLAN DE ADQUISICIONES'!AI$59)*($G164/$F164)))</f>
        <v>0</v>
      </c>
      <c r="AN164" s="420">
        <f>IF( $F164=0,0,((($F164/$E$162)*'PLAN DE ADQUISICIONES'!AJ$59)*($G164/$F164)))</f>
        <v>0</v>
      </c>
      <c r="AO164" s="420">
        <f>IF( $F164=0,0,((($F164/$E$162)*'PLAN DE ADQUISICIONES'!AK$59)*($G164/$F164)))</f>
        <v>0</v>
      </c>
      <c r="AP164" s="420">
        <f>IF( $F164=0,0,((($F164/$E$162)*'PLAN DE ADQUISICIONES'!AL$59)*($G164/$F164)))</f>
        <v>0</v>
      </c>
      <c r="AQ164" s="420">
        <f>IF( $F164=0,0,((($F164/$E$162)*'PLAN DE ADQUISICIONES'!AM$59)*($G164/$F164)))</f>
        <v>0</v>
      </c>
      <c r="AR164" s="420">
        <f>IF( $F164=0,0,((($F164/$E$162)*'PLAN DE ADQUISICIONES'!AN$59)*($G164/$F164)))</f>
        <v>0</v>
      </c>
      <c r="AS164" s="420">
        <f>IF( $F164=0,0,((($F164/$E$162)*'PLAN DE ADQUISICIONES'!AO$59)*($G164/$F164)))</f>
        <v>0</v>
      </c>
      <c r="AT164" s="423">
        <f>AH164+AI164+AJ164+AK164+AL164+AM164+AN164+AO164+AP164+AQ164+AR164+AS164</f>
        <v>0</v>
      </c>
      <c r="AU164" s="426">
        <f>AS164+AR164+AQ164+AP164+AO164+AN164+AM164+AL164+AK164+AJ164+AI164+AH164+AF164+AE164+AD164+AC164+AB164+AA164+Z164+Y164+X164+W164+V164+U164+S164+R164+Q164+P164+O164+N164+M164+L164+K164+J164+I164+H164</f>
        <v>0</v>
      </c>
      <c r="AV164" s="392">
        <f t="shared" si="40"/>
        <v>0</v>
      </c>
    </row>
    <row r="165" spans="2:48" s="60" customFormat="1" ht="12.75" customHeight="1" x14ac:dyDescent="0.25">
      <c r="B165" s="416" t="str">
        <f>+'FORMATO COSTEO C2'!C318</f>
        <v>2.2.5.3</v>
      </c>
      <c r="C165" s="417" t="str">
        <f>+'FORMATO COSTEO C2'!B318</f>
        <v>Categoría de gasto</v>
      </c>
      <c r="D165" s="513"/>
      <c r="E165" s="429"/>
      <c r="F165" s="420">
        <f>+'FORMATO COSTEO C2'!G318</f>
        <v>0</v>
      </c>
      <c r="G165" s="421">
        <f>+'FORMATO COSTEO C2'!R318</f>
        <v>0</v>
      </c>
      <c r="H165" s="425">
        <f>IF( $F165=0,0,((($F165/$E$162)*'PLAN DE ADQUISICIONES'!F$59)*($G165/$F165)))</f>
        <v>0</v>
      </c>
      <c r="I165" s="420">
        <f>IF( $F165=0,0,((($F165/$E$162)*'PLAN DE ADQUISICIONES'!G$59)*($G165/$F165)))</f>
        <v>0</v>
      </c>
      <c r="J165" s="420">
        <f>IF( $F165=0,0,((($F165/$E$162)*'PLAN DE ADQUISICIONES'!H$59)*($G165/$F165)))</f>
        <v>0</v>
      </c>
      <c r="K165" s="420">
        <f>IF( $F165=0,0,((($F165/$E$162)*'PLAN DE ADQUISICIONES'!I$59)*($G165/$F165)))</f>
        <v>0</v>
      </c>
      <c r="L165" s="420">
        <f>IF( $F165=0,0,((($F165/$E$162)*'PLAN DE ADQUISICIONES'!J$59)*($G165/$F165)))</f>
        <v>0</v>
      </c>
      <c r="M165" s="420">
        <f>IF( $F165=0,0,((($F165/$E$162)*'PLAN DE ADQUISICIONES'!K$59)*($G165/$F165)))</f>
        <v>0</v>
      </c>
      <c r="N165" s="420">
        <f>IF( $F165=0,0,((($F165/$E$162)*'PLAN DE ADQUISICIONES'!L$59)*($G165/$F165)))</f>
        <v>0</v>
      </c>
      <c r="O165" s="420">
        <f>IF( $F165=0,0,((($F165/$E$162)*'PLAN DE ADQUISICIONES'!M$59)*($G165/$F165)))</f>
        <v>0</v>
      </c>
      <c r="P165" s="420">
        <f>IF( $F165=0,0,((($F165/$E$162)*'PLAN DE ADQUISICIONES'!N$59)*($G165/$F165)))</f>
        <v>0</v>
      </c>
      <c r="Q165" s="420">
        <f>IF( $F165=0,0,((($F165/$E$162)*'PLAN DE ADQUISICIONES'!O$59)*($G165/$F165)))</f>
        <v>0</v>
      </c>
      <c r="R165" s="420">
        <f>IF( $F165=0,0,((($F165/$E$162)*'PLAN DE ADQUISICIONES'!P$59)*($G165/$F165)))</f>
        <v>0</v>
      </c>
      <c r="S165" s="420">
        <f>IF( $F165=0,0,((($F165/$E$162)*'PLAN DE ADQUISICIONES'!Q$59)*($G165/$F165)))</f>
        <v>0</v>
      </c>
      <c r="T165" s="423">
        <f>H165+I165+J165+K165+L165+M165+N165+O165+P165+Q165+R165+S165</f>
        <v>0</v>
      </c>
      <c r="U165" s="425">
        <f>IF( $F165=0,0,((($F165/$E$162)*'PLAN DE ADQUISICIONES'!R$59)*($G165/$F165)))</f>
        <v>0</v>
      </c>
      <c r="V165" s="420">
        <f>IF( $F165=0,0,((($F165/$E$162)*'PLAN DE ADQUISICIONES'!S$59)*($G165/$F165)))</f>
        <v>0</v>
      </c>
      <c r="W165" s="420">
        <f>IF( $F165=0,0,((($F165/$E$162)*'PLAN DE ADQUISICIONES'!T$59)*($G165/$F165)))</f>
        <v>0</v>
      </c>
      <c r="X165" s="420">
        <f>IF( $F165=0,0,((($F165/$E$162)*'PLAN DE ADQUISICIONES'!U$59)*($G165/$F165)))</f>
        <v>0</v>
      </c>
      <c r="Y165" s="420">
        <f>IF( $F165=0,0,((($F165/$E$162)*'PLAN DE ADQUISICIONES'!V$59)*($G165/$F165)))</f>
        <v>0</v>
      </c>
      <c r="Z165" s="420">
        <f>IF( $F165=0,0,((($F165/$E$162)*'PLAN DE ADQUISICIONES'!W$59)*($G165/$F165)))</f>
        <v>0</v>
      </c>
      <c r="AA165" s="420">
        <f>IF( $F165=0,0,((($F165/$E$162)*'PLAN DE ADQUISICIONES'!X$59)*($G165/$F165)))</f>
        <v>0</v>
      </c>
      <c r="AB165" s="420">
        <f>IF( $F165=0,0,((($F165/$E$162)*'PLAN DE ADQUISICIONES'!Y$59)*($G165/$F165)))</f>
        <v>0</v>
      </c>
      <c r="AC165" s="420">
        <f>IF( $F165=0,0,((($F165/$E$162)*'PLAN DE ADQUISICIONES'!Z$59)*($G165/$F165)))</f>
        <v>0</v>
      </c>
      <c r="AD165" s="420">
        <f>IF( $F165=0,0,((($F165/$E$162)*'PLAN DE ADQUISICIONES'!AA$59)*($G165/$F165)))</f>
        <v>0</v>
      </c>
      <c r="AE165" s="420">
        <f>IF( $F165=0,0,((($F165/$E$162)*'PLAN DE ADQUISICIONES'!AB$59)*($G165/$F165)))</f>
        <v>0</v>
      </c>
      <c r="AF165" s="420">
        <f>IF( $F165=0,0,((($F165/$E$162)*'PLAN DE ADQUISICIONES'!AC$59)*($G165/$F165)))</f>
        <v>0</v>
      </c>
      <c r="AG165" s="423">
        <f>U165+V165+W165+X165+Y165+Z165+AA165+AB165+AC165+AD165+AE165+AF165</f>
        <v>0</v>
      </c>
      <c r="AH165" s="424">
        <f>IF( $F165=0,0,((($F165/$E$162)*'PLAN DE ADQUISICIONES'!AD$59)*($G165/$F165)))</f>
        <v>0</v>
      </c>
      <c r="AI165" s="420">
        <f>IF( $F165=0,0,((($F165/$E$162)*'PLAN DE ADQUISICIONES'!AE$59)*($G165/$F165)))</f>
        <v>0</v>
      </c>
      <c r="AJ165" s="420">
        <f>IF( $F165=0,0,((($F165/$E$162)*'PLAN DE ADQUISICIONES'!AF$59)*($G165/$F165)))</f>
        <v>0</v>
      </c>
      <c r="AK165" s="420">
        <f>IF( $F165=0,0,((($F165/$E$162)*'PLAN DE ADQUISICIONES'!AG$59)*($G165/$F165)))</f>
        <v>0</v>
      </c>
      <c r="AL165" s="420">
        <f>IF( $F165=0,0,((($F165/$E$162)*'PLAN DE ADQUISICIONES'!AH$59)*($G165/$F165)))</f>
        <v>0</v>
      </c>
      <c r="AM165" s="420">
        <f>IF( $F165=0,0,((($F165/$E$162)*'PLAN DE ADQUISICIONES'!AI$59)*($G165/$F165)))</f>
        <v>0</v>
      </c>
      <c r="AN165" s="420">
        <f>IF( $F165=0,0,((($F165/$E$162)*'PLAN DE ADQUISICIONES'!AJ$59)*($G165/$F165)))</f>
        <v>0</v>
      </c>
      <c r="AO165" s="420">
        <f>IF( $F165=0,0,((($F165/$E$162)*'PLAN DE ADQUISICIONES'!AK$59)*($G165/$F165)))</f>
        <v>0</v>
      </c>
      <c r="AP165" s="420">
        <f>IF( $F165=0,0,((($F165/$E$162)*'PLAN DE ADQUISICIONES'!AL$59)*($G165/$F165)))</f>
        <v>0</v>
      </c>
      <c r="AQ165" s="420">
        <f>IF( $F165=0,0,((($F165/$E$162)*'PLAN DE ADQUISICIONES'!AM$59)*($G165/$F165)))</f>
        <v>0</v>
      </c>
      <c r="AR165" s="420">
        <f>IF( $F165=0,0,((($F165/$E$162)*'PLAN DE ADQUISICIONES'!AN$59)*($G165/$F165)))</f>
        <v>0</v>
      </c>
      <c r="AS165" s="420">
        <f>IF( $F165=0,0,((($F165/$E$162)*'PLAN DE ADQUISICIONES'!AO$59)*($G165/$F165)))</f>
        <v>0</v>
      </c>
      <c r="AT165" s="423">
        <f>AH165+AI165+AJ165+AK165+AL165+AM165+AN165+AO165+AP165+AQ165+AR165+AS165</f>
        <v>0</v>
      </c>
      <c r="AU165" s="426">
        <f>AS165+AR165+AQ165+AP165+AO165+AN165+AM165+AL165+AK165+AJ165+AI165+AH165+AF165+AE165+AD165+AC165+AB165+AA165+Z165+Y165+X165+W165+V165+U165+S165+R165+Q165+P165+O165+N165+M165+L165+K165+J165+I165+H165</f>
        <v>0</v>
      </c>
      <c r="AV165" s="392">
        <f t="shared" si="40"/>
        <v>0</v>
      </c>
    </row>
    <row r="166" spans="2:48" s="60" customFormat="1" ht="12.75" customHeight="1" x14ac:dyDescent="0.25">
      <c r="B166" s="416" t="str">
        <f>+'FORMATO COSTEO C2'!C324</f>
        <v>2.2.5.4</v>
      </c>
      <c r="C166" s="417" t="str">
        <f>+'FORMATO COSTEO C2'!B324</f>
        <v>Categoría de gasto</v>
      </c>
      <c r="D166" s="513"/>
      <c r="E166" s="429"/>
      <c r="F166" s="420">
        <f>+'FORMATO COSTEO C2'!G324</f>
        <v>0</v>
      </c>
      <c r="G166" s="421">
        <f>+'FORMATO COSTEO C2'!R324</f>
        <v>0</v>
      </c>
      <c r="H166" s="425">
        <f>IF( $F166=0,0,((($F166/$E$162)*'PLAN DE ADQUISICIONES'!F$59)*($G166/$F166)))</f>
        <v>0</v>
      </c>
      <c r="I166" s="420">
        <f>IF( $F166=0,0,((($F166/$E$162)*'PLAN DE ADQUISICIONES'!G$59)*($G166/$F166)))</f>
        <v>0</v>
      </c>
      <c r="J166" s="420">
        <f>IF( $F166=0,0,((($F166/$E$162)*'PLAN DE ADQUISICIONES'!H$59)*($G166/$F166)))</f>
        <v>0</v>
      </c>
      <c r="K166" s="420">
        <f>IF( $F166=0,0,((($F166/$E$162)*'PLAN DE ADQUISICIONES'!I$59)*($G166/$F166)))</f>
        <v>0</v>
      </c>
      <c r="L166" s="420">
        <f>IF( $F166=0,0,((($F166/$E$162)*'PLAN DE ADQUISICIONES'!J$59)*($G166/$F166)))</f>
        <v>0</v>
      </c>
      <c r="M166" s="420">
        <f>IF( $F166=0,0,((($F166/$E$162)*'PLAN DE ADQUISICIONES'!K$59)*($G166/$F166)))</f>
        <v>0</v>
      </c>
      <c r="N166" s="420">
        <f>IF( $F166=0,0,((($F166/$E$162)*'PLAN DE ADQUISICIONES'!L$59)*($G166/$F166)))</f>
        <v>0</v>
      </c>
      <c r="O166" s="420">
        <f>IF( $F166=0,0,((($F166/$E$162)*'PLAN DE ADQUISICIONES'!M$59)*($G166/$F166)))</f>
        <v>0</v>
      </c>
      <c r="P166" s="420">
        <f>IF( $F166=0,0,((($F166/$E$162)*'PLAN DE ADQUISICIONES'!N$59)*($G166/$F166)))</f>
        <v>0</v>
      </c>
      <c r="Q166" s="420">
        <f>IF( $F166=0,0,((($F166/$E$162)*'PLAN DE ADQUISICIONES'!O$59)*($G166/$F166)))</f>
        <v>0</v>
      </c>
      <c r="R166" s="420">
        <f>IF( $F166=0,0,((($F166/$E$162)*'PLAN DE ADQUISICIONES'!P$59)*($G166/$F166)))</f>
        <v>0</v>
      </c>
      <c r="S166" s="420">
        <f>IF( $F166=0,0,((($F166/$E$162)*'PLAN DE ADQUISICIONES'!Q$59)*($G166/$F166)))</f>
        <v>0</v>
      </c>
      <c r="T166" s="423">
        <f>H166+I166+J166+K166+L166+M166+N166+O166+P166+Q166+R166+S166</f>
        <v>0</v>
      </c>
      <c r="U166" s="425">
        <f>IF( $F166=0,0,((($F166/$E$162)*'PLAN DE ADQUISICIONES'!R$59)*($G166/$F166)))</f>
        <v>0</v>
      </c>
      <c r="V166" s="420">
        <f>IF( $F166=0,0,((($F166/$E$162)*'PLAN DE ADQUISICIONES'!S$59)*($G166/$F166)))</f>
        <v>0</v>
      </c>
      <c r="W166" s="420">
        <f>IF( $F166=0,0,((($F166/$E$162)*'PLAN DE ADQUISICIONES'!T$59)*($G166/$F166)))</f>
        <v>0</v>
      </c>
      <c r="X166" s="420">
        <f>IF( $F166=0,0,((($F166/$E$162)*'PLAN DE ADQUISICIONES'!U$59)*($G166/$F166)))</f>
        <v>0</v>
      </c>
      <c r="Y166" s="420">
        <f>IF( $F166=0,0,((($F166/$E$162)*'PLAN DE ADQUISICIONES'!V$59)*($G166/$F166)))</f>
        <v>0</v>
      </c>
      <c r="Z166" s="420">
        <f>IF( $F166=0,0,((($F166/$E$162)*'PLAN DE ADQUISICIONES'!W$59)*($G166/$F166)))</f>
        <v>0</v>
      </c>
      <c r="AA166" s="420">
        <f>IF( $F166=0,0,((($F166/$E$162)*'PLAN DE ADQUISICIONES'!X$59)*($G166/$F166)))</f>
        <v>0</v>
      </c>
      <c r="AB166" s="420">
        <f>IF( $F166=0,0,((($F166/$E$162)*'PLAN DE ADQUISICIONES'!Y$59)*($G166/$F166)))</f>
        <v>0</v>
      </c>
      <c r="AC166" s="420">
        <f>IF( $F166=0,0,((($F166/$E$162)*'PLAN DE ADQUISICIONES'!Z$59)*($G166/$F166)))</f>
        <v>0</v>
      </c>
      <c r="AD166" s="420">
        <f>IF( $F166=0,0,((($F166/$E$162)*'PLAN DE ADQUISICIONES'!AA$59)*($G166/$F166)))</f>
        <v>0</v>
      </c>
      <c r="AE166" s="420">
        <f>IF( $F166=0,0,((($F166/$E$162)*'PLAN DE ADQUISICIONES'!AB$59)*($G166/$F166)))</f>
        <v>0</v>
      </c>
      <c r="AF166" s="420">
        <f>IF( $F166=0,0,((($F166/$E$162)*'PLAN DE ADQUISICIONES'!AC$59)*($G166/$F166)))</f>
        <v>0</v>
      </c>
      <c r="AG166" s="423">
        <f>U166+V166+W166+X166+Y166+Z166+AA166+AB166+AC166+AD166+AE166+AF166</f>
        <v>0</v>
      </c>
      <c r="AH166" s="424">
        <f>IF( $F166=0,0,((($F166/$E$162)*'PLAN DE ADQUISICIONES'!AD$59)*($G166/$F166)))</f>
        <v>0</v>
      </c>
      <c r="AI166" s="420">
        <f>IF( $F166=0,0,((($F166/$E$162)*'PLAN DE ADQUISICIONES'!AE$59)*($G166/$F166)))</f>
        <v>0</v>
      </c>
      <c r="AJ166" s="420">
        <f>IF( $F166=0,0,((($F166/$E$162)*'PLAN DE ADQUISICIONES'!AF$59)*($G166/$F166)))</f>
        <v>0</v>
      </c>
      <c r="AK166" s="420">
        <f>IF( $F166=0,0,((($F166/$E$162)*'PLAN DE ADQUISICIONES'!AG$59)*($G166/$F166)))</f>
        <v>0</v>
      </c>
      <c r="AL166" s="420">
        <f>IF( $F166=0,0,((($F166/$E$162)*'PLAN DE ADQUISICIONES'!AH$59)*($G166/$F166)))</f>
        <v>0</v>
      </c>
      <c r="AM166" s="420">
        <f>IF( $F166=0,0,((($F166/$E$162)*'PLAN DE ADQUISICIONES'!AI$59)*($G166/$F166)))</f>
        <v>0</v>
      </c>
      <c r="AN166" s="420">
        <f>IF( $F166=0,0,((($F166/$E$162)*'PLAN DE ADQUISICIONES'!AJ$59)*($G166/$F166)))</f>
        <v>0</v>
      </c>
      <c r="AO166" s="420">
        <f>IF( $F166=0,0,((($F166/$E$162)*'PLAN DE ADQUISICIONES'!AK$59)*($G166/$F166)))</f>
        <v>0</v>
      </c>
      <c r="AP166" s="420">
        <f>IF( $F166=0,0,((($F166/$E$162)*'PLAN DE ADQUISICIONES'!AL$59)*($G166/$F166)))</f>
        <v>0</v>
      </c>
      <c r="AQ166" s="420">
        <f>IF( $F166=0,0,((($F166/$E$162)*'PLAN DE ADQUISICIONES'!AM$59)*($G166/$F166)))</f>
        <v>0</v>
      </c>
      <c r="AR166" s="420">
        <f>IF( $F166=0,0,((($F166/$E$162)*'PLAN DE ADQUISICIONES'!AN$59)*($G166/$F166)))</f>
        <v>0</v>
      </c>
      <c r="AS166" s="420">
        <f>IF( $F166=0,0,((($F166/$E$162)*'PLAN DE ADQUISICIONES'!AO$59)*($G166/$F166)))</f>
        <v>0</v>
      </c>
      <c r="AT166" s="423">
        <f>AH166+AI166+AJ166+AK166+AL166+AM166+AN166+AO166+AP166+AQ166+AR166+AS166</f>
        <v>0</v>
      </c>
      <c r="AU166" s="426">
        <f>AS166+AR166+AQ166+AP166+AO166+AN166+AM166+AL166+AK166+AJ166+AI166+AH166+AF166+AE166+AD166+AC166+AB166+AA166+Z166+Y166+X166+W166+V166+U166+S166+R166+Q166+P166+O166+N166+M166+L166+K166+J166+I166+H166</f>
        <v>0</v>
      </c>
      <c r="AV166" s="392">
        <f t="shared" si="40"/>
        <v>0</v>
      </c>
    </row>
    <row r="167" spans="2:48" s="60" customFormat="1" ht="12.75" customHeight="1" x14ac:dyDescent="0.25">
      <c r="B167" s="416" t="str">
        <f>+'FORMATO COSTEO C2'!C330</f>
        <v>2.2.5.5</v>
      </c>
      <c r="C167" s="417" t="str">
        <f>+'FORMATO COSTEO C2'!B330</f>
        <v>Categoría de gasto</v>
      </c>
      <c r="D167" s="513"/>
      <c r="E167" s="429"/>
      <c r="F167" s="420">
        <f>+'FORMATO COSTEO C2'!G330</f>
        <v>0</v>
      </c>
      <c r="G167" s="421">
        <f>+'FORMATO COSTEO C2'!R330</f>
        <v>0</v>
      </c>
      <c r="H167" s="425">
        <f>IF( $F167=0,0,((($F167/$E$162)*'PLAN DE ADQUISICIONES'!F$59)*($G167/$F167)))</f>
        <v>0</v>
      </c>
      <c r="I167" s="420">
        <f>IF( $F167=0,0,((($F167/$E$162)*'PLAN DE ADQUISICIONES'!G$59)*($G167/$F167)))</f>
        <v>0</v>
      </c>
      <c r="J167" s="420">
        <f>IF( $F167=0,0,((($F167/$E$162)*'PLAN DE ADQUISICIONES'!H$59)*($G167/$F167)))</f>
        <v>0</v>
      </c>
      <c r="K167" s="420">
        <f>IF( $F167=0,0,((($F167/$E$162)*'PLAN DE ADQUISICIONES'!I$59)*($G167/$F167)))</f>
        <v>0</v>
      </c>
      <c r="L167" s="420">
        <f>IF( $F167=0,0,((($F167/$E$162)*'PLAN DE ADQUISICIONES'!J$59)*($G167/$F167)))</f>
        <v>0</v>
      </c>
      <c r="M167" s="420">
        <f>IF( $F167=0,0,((($F167/$E$162)*'PLAN DE ADQUISICIONES'!K$59)*($G167/$F167)))</f>
        <v>0</v>
      </c>
      <c r="N167" s="420">
        <f>IF( $F167=0,0,((($F167/$E$162)*'PLAN DE ADQUISICIONES'!L$59)*($G167/$F167)))</f>
        <v>0</v>
      </c>
      <c r="O167" s="420">
        <f>IF( $F167=0,0,((($F167/$E$162)*'PLAN DE ADQUISICIONES'!M$59)*($G167/$F167)))</f>
        <v>0</v>
      </c>
      <c r="P167" s="420">
        <f>IF( $F167=0,0,((($F167/$E$162)*'PLAN DE ADQUISICIONES'!N$59)*($G167/$F167)))</f>
        <v>0</v>
      </c>
      <c r="Q167" s="420">
        <f>IF( $F167=0,0,((($F167/$E$162)*'PLAN DE ADQUISICIONES'!O$59)*($G167/$F167)))</f>
        <v>0</v>
      </c>
      <c r="R167" s="420">
        <f>IF( $F167=0,0,((($F167/$E$162)*'PLAN DE ADQUISICIONES'!P$59)*($G167/$F167)))</f>
        <v>0</v>
      </c>
      <c r="S167" s="420">
        <f>IF( $F167=0,0,((($F167/$E$162)*'PLAN DE ADQUISICIONES'!Q$59)*($G167/$F167)))</f>
        <v>0</v>
      </c>
      <c r="T167" s="423">
        <f>H167+I167+J167+K167+L167+M167+N167+O167+P167+Q167+R167+S167</f>
        <v>0</v>
      </c>
      <c r="U167" s="425">
        <f>IF( $F167=0,0,((($F167/$E$162)*'PLAN DE ADQUISICIONES'!R$59)*($G167/$F167)))</f>
        <v>0</v>
      </c>
      <c r="V167" s="420">
        <f>IF( $F167=0,0,((($F167/$E$162)*'PLAN DE ADQUISICIONES'!S$59)*($G167/$F167)))</f>
        <v>0</v>
      </c>
      <c r="W167" s="420">
        <f>IF( $F167=0,0,((($F167/$E$162)*'PLAN DE ADQUISICIONES'!T$59)*($G167/$F167)))</f>
        <v>0</v>
      </c>
      <c r="X167" s="420">
        <f>IF( $F167=0,0,((($F167/$E$162)*'PLAN DE ADQUISICIONES'!U$59)*($G167/$F167)))</f>
        <v>0</v>
      </c>
      <c r="Y167" s="420">
        <f>IF( $F167=0,0,((($F167/$E$162)*'PLAN DE ADQUISICIONES'!V$59)*($G167/$F167)))</f>
        <v>0</v>
      </c>
      <c r="Z167" s="420">
        <f>IF( $F167=0,0,((($F167/$E$162)*'PLAN DE ADQUISICIONES'!W$59)*($G167/$F167)))</f>
        <v>0</v>
      </c>
      <c r="AA167" s="420">
        <f>IF( $F167=0,0,((($F167/$E$162)*'PLAN DE ADQUISICIONES'!X$59)*($G167/$F167)))</f>
        <v>0</v>
      </c>
      <c r="AB167" s="420">
        <f>IF( $F167=0,0,((($F167/$E$162)*'PLAN DE ADQUISICIONES'!Y$59)*($G167/$F167)))</f>
        <v>0</v>
      </c>
      <c r="AC167" s="420">
        <f>IF( $F167=0,0,((($F167/$E$162)*'PLAN DE ADQUISICIONES'!Z$59)*($G167/$F167)))</f>
        <v>0</v>
      </c>
      <c r="AD167" s="420">
        <f>IF( $F167=0,0,((($F167/$E$162)*'PLAN DE ADQUISICIONES'!AA$59)*($G167/$F167)))</f>
        <v>0</v>
      </c>
      <c r="AE167" s="420">
        <f>IF( $F167=0,0,((($F167/$E$162)*'PLAN DE ADQUISICIONES'!AB$59)*($G167/$F167)))</f>
        <v>0</v>
      </c>
      <c r="AF167" s="420">
        <f>IF( $F167=0,0,((($F167/$E$162)*'PLAN DE ADQUISICIONES'!AC$59)*($G167/$F167)))</f>
        <v>0</v>
      </c>
      <c r="AG167" s="423">
        <f>U167+V167+W167+X167+Y167+Z167+AA167+AB167+AC167+AD167+AE167+AF167</f>
        <v>0</v>
      </c>
      <c r="AH167" s="424">
        <f>IF( $F167=0,0,((($F167/$E$162)*'PLAN DE ADQUISICIONES'!AD$59)*($G167/$F167)))</f>
        <v>0</v>
      </c>
      <c r="AI167" s="420">
        <f>IF( $F167=0,0,((($F167/$E$162)*'PLAN DE ADQUISICIONES'!AE$59)*($G167/$F167)))</f>
        <v>0</v>
      </c>
      <c r="AJ167" s="420">
        <f>IF( $F167=0,0,((($F167/$E$162)*'PLAN DE ADQUISICIONES'!AF$59)*($G167/$F167)))</f>
        <v>0</v>
      </c>
      <c r="AK167" s="420">
        <f>IF( $F167=0,0,((($F167/$E$162)*'PLAN DE ADQUISICIONES'!AG$59)*($G167/$F167)))</f>
        <v>0</v>
      </c>
      <c r="AL167" s="420">
        <f>IF( $F167=0,0,((($F167/$E$162)*'PLAN DE ADQUISICIONES'!AH$59)*($G167/$F167)))</f>
        <v>0</v>
      </c>
      <c r="AM167" s="420">
        <f>IF( $F167=0,0,((($F167/$E$162)*'PLAN DE ADQUISICIONES'!AI$59)*($G167/$F167)))</f>
        <v>0</v>
      </c>
      <c r="AN167" s="420">
        <f>IF( $F167=0,0,((($F167/$E$162)*'PLAN DE ADQUISICIONES'!AJ$59)*($G167/$F167)))</f>
        <v>0</v>
      </c>
      <c r="AO167" s="420">
        <f>IF( $F167=0,0,((($F167/$E$162)*'PLAN DE ADQUISICIONES'!AK$59)*($G167/$F167)))</f>
        <v>0</v>
      </c>
      <c r="AP167" s="420">
        <f>IF( $F167=0,0,((($F167/$E$162)*'PLAN DE ADQUISICIONES'!AL$59)*($G167/$F167)))</f>
        <v>0</v>
      </c>
      <c r="AQ167" s="420">
        <f>IF( $F167=0,0,((($F167/$E$162)*'PLAN DE ADQUISICIONES'!AM$59)*($G167/$F167)))</f>
        <v>0</v>
      </c>
      <c r="AR167" s="420">
        <f>IF( $F167=0,0,((($F167/$E$162)*'PLAN DE ADQUISICIONES'!AN$59)*($G167/$F167)))</f>
        <v>0</v>
      </c>
      <c r="AS167" s="420">
        <f>IF( $F167=0,0,((($F167/$E$162)*'PLAN DE ADQUISICIONES'!AO$59)*($G167/$F167)))</f>
        <v>0</v>
      </c>
      <c r="AT167" s="423">
        <f>AH167+AI167+AJ167+AK167+AL167+AM167+AN167+AO167+AP167+AQ167+AR167+AS167</f>
        <v>0</v>
      </c>
      <c r="AU167" s="426">
        <f>AS167+AR167+AQ167+AP167+AO167+AN167+AM167+AL167+AK167+AJ167+AI167+AH167+AF167+AE167+AD167+AC167+AB167+AA167+Z167+Y167+X167+W167+V167+U167+S167+R167+Q167+P167+O167+N167+M167+L167+K167+J167+I167+H167</f>
        <v>0</v>
      </c>
      <c r="AV167" s="392">
        <f t="shared" si="40"/>
        <v>0</v>
      </c>
    </row>
    <row r="168" spans="2:48" s="60" customFormat="1" ht="12.75" customHeight="1" x14ac:dyDescent="0.25">
      <c r="B168" s="431">
        <f>+'FORMATO COSTEO C2'!C337</f>
        <v>2.2999999999999998</v>
      </c>
      <c r="C168" s="396">
        <f>+'FORMATO COSTEO C2'!D337</f>
        <v>0</v>
      </c>
      <c r="D168" s="397"/>
      <c r="E168" s="398"/>
      <c r="F168" s="399">
        <f t="shared" ref="F168:P168" si="45">+F169+F175+F181+F187+F193</f>
        <v>0</v>
      </c>
      <c r="G168" s="400">
        <f t="shared" si="45"/>
        <v>0</v>
      </c>
      <c r="H168" s="401">
        <f t="shared" si="45"/>
        <v>0</v>
      </c>
      <c r="I168" s="399">
        <f>+I169+I175+I181+I187+I193</f>
        <v>0</v>
      </c>
      <c r="J168" s="399">
        <f>+J169+J175+J181+J187+J193</f>
        <v>0</v>
      </c>
      <c r="K168" s="399">
        <f>+K169+K175+K181+K187+K193</f>
        <v>0</v>
      </c>
      <c r="L168" s="399">
        <f>+L169+L175+L181+L187+L193</f>
        <v>0</v>
      </c>
      <c r="M168" s="399">
        <f>+M169+M175+M181+M187+M193</f>
        <v>0</v>
      </c>
      <c r="N168" s="399">
        <f t="shared" si="45"/>
        <v>0</v>
      </c>
      <c r="O168" s="399">
        <f t="shared" si="45"/>
        <v>0</v>
      </c>
      <c r="P168" s="399">
        <f t="shared" si="45"/>
        <v>0</v>
      </c>
      <c r="Q168" s="399">
        <f>+Q169+Q175+Q181+Q187+Q193</f>
        <v>0</v>
      </c>
      <c r="R168" s="399">
        <f>+R169+R175+R181+R187+R193</f>
        <v>0</v>
      </c>
      <c r="S168" s="399">
        <f>+S169+S175+S181+S187+S193</f>
        <v>0</v>
      </c>
      <c r="T168" s="402">
        <f>+T169+T175+T181+T187+T193</f>
        <v>0</v>
      </c>
      <c r="U168" s="401">
        <f t="shared" ref="U168:AS168" si="46">+U169+U175+U181+U187+U193</f>
        <v>0</v>
      </c>
      <c r="V168" s="399">
        <f t="shared" si="46"/>
        <v>0</v>
      </c>
      <c r="W168" s="399">
        <f t="shared" si="46"/>
        <v>0</v>
      </c>
      <c r="X168" s="399">
        <f t="shared" si="46"/>
        <v>0</v>
      </c>
      <c r="Y168" s="399">
        <f t="shared" si="46"/>
        <v>0</v>
      </c>
      <c r="Z168" s="399">
        <f t="shared" si="46"/>
        <v>0</v>
      </c>
      <c r="AA168" s="399">
        <f t="shared" si="46"/>
        <v>0</v>
      </c>
      <c r="AB168" s="399">
        <f t="shared" si="46"/>
        <v>0</v>
      </c>
      <c r="AC168" s="399">
        <f t="shared" si="46"/>
        <v>0</v>
      </c>
      <c r="AD168" s="399">
        <f t="shared" si="46"/>
        <v>0</v>
      </c>
      <c r="AE168" s="399">
        <f t="shared" si="46"/>
        <v>0</v>
      </c>
      <c r="AF168" s="399">
        <f t="shared" si="46"/>
        <v>0</v>
      </c>
      <c r="AG168" s="402">
        <f>+AG169+AG175+AG181+AG187+AG193</f>
        <v>0</v>
      </c>
      <c r="AH168" s="403">
        <f t="shared" si="46"/>
        <v>0</v>
      </c>
      <c r="AI168" s="399">
        <f t="shared" si="46"/>
        <v>0</v>
      </c>
      <c r="AJ168" s="399">
        <f t="shared" si="46"/>
        <v>0</v>
      </c>
      <c r="AK168" s="399">
        <f t="shared" si="46"/>
        <v>0</v>
      </c>
      <c r="AL168" s="399">
        <f t="shared" si="46"/>
        <v>0</v>
      </c>
      <c r="AM168" s="399">
        <f t="shared" si="46"/>
        <v>0</v>
      </c>
      <c r="AN168" s="399">
        <f t="shared" si="46"/>
        <v>0</v>
      </c>
      <c r="AO168" s="399">
        <f t="shared" si="46"/>
        <v>0</v>
      </c>
      <c r="AP168" s="399">
        <f t="shared" si="46"/>
        <v>0</v>
      </c>
      <c r="AQ168" s="399">
        <f t="shared" si="46"/>
        <v>0</v>
      </c>
      <c r="AR168" s="399">
        <f t="shared" si="46"/>
        <v>0</v>
      </c>
      <c r="AS168" s="399">
        <f t="shared" si="46"/>
        <v>0</v>
      </c>
      <c r="AT168" s="402">
        <f>+AT169+AT175+AT181+AT187+AT193</f>
        <v>0</v>
      </c>
      <c r="AU168" s="404">
        <f>+AU169+AU175+AU181+AU187+AU193</f>
        <v>0</v>
      </c>
      <c r="AV168" s="392">
        <f t="shared" si="40"/>
        <v>0</v>
      </c>
    </row>
    <row r="169" spans="2:48" s="60" customFormat="1" ht="12.75" customHeight="1" x14ac:dyDescent="0.25">
      <c r="B169" s="406" t="str">
        <f>+'FORMATO COSTEO C2'!C338</f>
        <v>2.3.1</v>
      </c>
      <c r="C169" s="430">
        <f>+'FORMATO COSTEO C2'!B338</f>
        <v>0</v>
      </c>
      <c r="D169" s="408" t="str">
        <f>+'FORMATO COSTEO C2'!D338</f>
        <v>Unidad medida</v>
      </c>
      <c r="E169" s="409">
        <f>+'FORMATO COSTEO C2'!E338</f>
        <v>0</v>
      </c>
      <c r="F169" s="410">
        <f>SUM(F170:F174)</f>
        <v>0</v>
      </c>
      <c r="G169" s="411">
        <f t="shared" ref="G169:AS169" si="47">SUM(G170:G174)</f>
        <v>0</v>
      </c>
      <c r="H169" s="412">
        <f t="shared" si="47"/>
        <v>0</v>
      </c>
      <c r="I169" s="410">
        <f t="shared" si="47"/>
        <v>0</v>
      </c>
      <c r="J169" s="410">
        <f t="shared" si="47"/>
        <v>0</v>
      </c>
      <c r="K169" s="410">
        <f t="shared" si="47"/>
        <v>0</v>
      </c>
      <c r="L169" s="410">
        <f t="shared" si="47"/>
        <v>0</v>
      </c>
      <c r="M169" s="410">
        <f t="shared" si="47"/>
        <v>0</v>
      </c>
      <c r="N169" s="410">
        <f t="shared" si="47"/>
        <v>0</v>
      </c>
      <c r="O169" s="410">
        <f t="shared" si="47"/>
        <v>0</v>
      </c>
      <c r="P169" s="410">
        <f t="shared" si="47"/>
        <v>0</v>
      </c>
      <c r="Q169" s="410">
        <f t="shared" si="47"/>
        <v>0</v>
      </c>
      <c r="R169" s="410">
        <f t="shared" si="47"/>
        <v>0</v>
      </c>
      <c r="S169" s="410">
        <f t="shared" si="47"/>
        <v>0</v>
      </c>
      <c r="T169" s="413">
        <f>SUM(T170:T174)</f>
        <v>0</v>
      </c>
      <c r="U169" s="412">
        <f t="shared" si="47"/>
        <v>0</v>
      </c>
      <c r="V169" s="410">
        <f t="shared" si="47"/>
        <v>0</v>
      </c>
      <c r="W169" s="410">
        <f t="shared" si="47"/>
        <v>0</v>
      </c>
      <c r="X169" s="410">
        <f t="shared" si="47"/>
        <v>0</v>
      </c>
      <c r="Y169" s="410">
        <f t="shared" si="47"/>
        <v>0</v>
      </c>
      <c r="Z169" s="410">
        <f t="shared" si="47"/>
        <v>0</v>
      </c>
      <c r="AA169" s="410">
        <f t="shared" si="47"/>
        <v>0</v>
      </c>
      <c r="AB169" s="410">
        <f t="shared" si="47"/>
        <v>0</v>
      </c>
      <c r="AC169" s="410">
        <f t="shared" si="47"/>
        <v>0</v>
      </c>
      <c r="AD169" s="410">
        <f t="shared" si="47"/>
        <v>0</v>
      </c>
      <c r="AE169" s="410">
        <f t="shared" si="47"/>
        <v>0</v>
      </c>
      <c r="AF169" s="410">
        <f t="shared" si="47"/>
        <v>0</v>
      </c>
      <c r="AG169" s="413">
        <f t="shared" si="47"/>
        <v>0</v>
      </c>
      <c r="AH169" s="414">
        <f t="shared" si="47"/>
        <v>0</v>
      </c>
      <c r="AI169" s="410">
        <f t="shared" si="47"/>
        <v>0</v>
      </c>
      <c r="AJ169" s="410">
        <f t="shared" si="47"/>
        <v>0</v>
      </c>
      <c r="AK169" s="410">
        <f t="shared" si="47"/>
        <v>0</v>
      </c>
      <c r="AL169" s="410">
        <f t="shared" si="47"/>
        <v>0</v>
      </c>
      <c r="AM169" s="410">
        <f t="shared" si="47"/>
        <v>0</v>
      </c>
      <c r="AN169" s="410">
        <f t="shared" si="47"/>
        <v>0</v>
      </c>
      <c r="AO169" s="410">
        <f t="shared" si="47"/>
        <v>0</v>
      </c>
      <c r="AP169" s="410">
        <f t="shared" si="47"/>
        <v>0</v>
      </c>
      <c r="AQ169" s="410">
        <f t="shared" si="47"/>
        <v>0</v>
      </c>
      <c r="AR169" s="410">
        <f t="shared" si="47"/>
        <v>0</v>
      </c>
      <c r="AS169" s="410">
        <f t="shared" si="47"/>
        <v>0</v>
      </c>
      <c r="AT169" s="413">
        <f>SUM(AT170:AT174)</f>
        <v>0</v>
      </c>
      <c r="AU169" s="415">
        <f>SUM(AU170:AU174)</f>
        <v>0</v>
      </c>
      <c r="AV169" s="392">
        <f t="shared" si="40"/>
        <v>0</v>
      </c>
    </row>
    <row r="170" spans="2:48" s="60" customFormat="1" ht="12.75" customHeight="1" x14ac:dyDescent="0.25">
      <c r="B170" s="416" t="str">
        <f>+'FORMATO COSTEO C2'!C340</f>
        <v>2.3.1.1</v>
      </c>
      <c r="C170" s="417" t="str">
        <f>+'FORMATO COSTEO C2'!B340</f>
        <v>Categoría de gasto</v>
      </c>
      <c r="D170" s="418"/>
      <c r="E170" s="419"/>
      <c r="F170" s="420">
        <f>+'FORMATO COSTEO C2'!G340</f>
        <v>0</v>
      </c>
      <c r="G170" s="421">
        <f>+'FORMATO COSTEO C2'!R340</f>
        <v>0</v>
      </c>
      <c r="H170" s="422">
        <f>IF( $F170=0,0,((($F170/$E$169)*'PLAN DE ADQUISICIONES'!F$64)*($G170/$F170)))</f>
        <v>0</v>
      </c>
      <c r="I170" s="420">
        <f>IF( $F170=0,0,((($F170/$E$169)*'PLAN DE ADQUISICIONES'!G$64)*($G170/$F170)))</f>
        <v>0</v>
      </c>
      <c r="J170" s="420">
        <f>IF( $F170=0,0,((($F170/$E$169)*'PLAN DE ADQUISICIONES'!H$64)*($G170/$F170)))</f>
        <v>0</v>
      </c>
      <c r="K170" s="420">
        <f>IF( $F170=0,0,((($F170/$E$169)*'PLAN DE ADQUISICIONES'!I$64)*($G170/$F170)))</f>
        <v>0</v>
      </c>
      <c r="L170" s="420">
        <f>IF( $F170=0,0,((($F170/$E$169)*'PLAN DE ADQUISICIONES'!J$64)*($G170/$F170)))</f>
        <v>0</v>
      </c>
      <c r="M170" s="420">
        <f>IF( $F170=0,0,((($F170/$E$169)*'PLAN DE ADQUISICIONES'!K$64)*($G170/$F170)))</f>
        <v>0</v>
      </c>
      <c r="N170" s="420">
        <f>IF( $F170=0,0,((($F170/$E$169)*'PLAN DE ADQUISICIONES'!L$64)*($G170/$F170)))</f>
        <v>0</v>
      </c>
      <c r="O170" s="420">
        <f>IF( $F170=0,0,((($F170/$E$169)*'PLAN DE ADQUISICIONES'!M$64)*($G170/$F170)))</f>
        <v>0</v>
      </c>
      <c r="P170" s="420">
        <f>IF( $F170=0,0,((($F170/$E$169)*'PLAN DE ADQUISICIONES'!N$64)*($G170/$F170)))</f>
        <v>0</v>
      </c>
      <c r="Q170" s="420">
        <f>IF( $F170=0,0,((($F170/$E$169)*'PLAN DE ADQUISICIONES'!O$64)*($G170/$F170)))</f>
        <v>0</v>
      </c>
      <c r="R170" s="420">
        <f>IF( $F170=0,0,((($F170/$E$169)*'PLAN DE ADQUISICIONES'!P$64)*($G170/$F170)))</f>
        <v>0</v>
      </c>
      <c r="S170" s="420">
        <f>IF( $F170=0,0,((($F170/$E$169)*'PLAN DE ADQUISICIONES'!Q$64)*($G170/$F170)))</f>
        <v>0</v>
      </c>
      <c r="T170" s="423">
        <f>H170+I170+J170+K170+L170+M170+N170+O170+P170+Q170+R170+S170</f>
        <v>0</v>
      </c>
      <c r="U170" s="425">
        <f>IF( $F170=0,0,((($F170/$E$169)*'PLAN DE ADQUISICIONES'!R$64)*($G170/$F170)))</f>
        <v>0</v>
      </c>
      <c r="V170" s="420">
        <f>IF( $F170=0,0,((($F170/$E$169)*'PLAN DE ADQUISICIONES'!S$64)*($G170/$F170)))</f>
        <v>0</v>
      </c>
      <c r="W170" s="420">
        <f>IF( $F170=0,0,((($F170/$E$169)*'PLAN DE ADQUISICIONES'!T$64)*($G170/$F170)))</f>
        <v>0</v>
      </c>
      <c r="X170" s="420">
        <f>IF( $F170=0,0,((($F170/$E$169)*'PLAN DE ADQUISICIONES'!U$64)*($G170/$F170)))</f>
        <v>0</v>
      </c>
      <c r="Y170" s="420">
        <f>IF( $F170=0,0,((($F170/$E$169)*'PLAN DE ADQUISICIONES'!V$64)*($G170/$F170)))</f>
        <v>0</v>
      </c>
      <c r="Z170" s="420">
        <f>IF( $F170=0,0,((($F170/$E$169)*'PLAN DE ADQUISICIONES'!W$64)*($G170/$F170)))</f>
        <v>0</v>
      </c>
      <c r="AA170" s="420">
        <f>IF( $F170=0,0,((($F170/$E$169)*'PLAN DE ADQUISICIONES'!X$64)*($G170/$F170)))</f>
        <v>0</v>
      </c>
      <c r="AB170" s="420">
        <f>IF( $F170=0,0,((($F170/$E$169)*'PLAN DE ADQUISICIONES'!Y$64)*($G170/$F170)))</f>
        <v>0</v>
      </c>
      <c r="AC170" s="420">
        <f>IF( $F170=0,0,((($F170/$E$169)*'PLAN DE ADQUISICIONES'!Z$64)*($G170/$F170)))</f>
        <v>0</v>
      </c>
      <c r="AD170" s="420">
        <f>IF( $F170=0,0,((($F170/$E$169)*'PLAN DE ADQUISICIONES'!AA$64)*($G170/$F170)))</f>
        <v>0</v>
      </c>
      <c r="AE170" s="420">
        <f>IF( $F170=0,0,((($F170/$E$169)*'PLAN DE ADQUISICIONES'!AB$64)*($G170/$F170)))</f>
        <v>0</v>
      </c>
      <c r="AF170" s="420">
        <f>IF( $F170=0,0,((($F170/$E$169)*'PLAN DE ADQUISICIONES'!AC$64)*($G170/$F170)))</f>
        <v>0</v>
      </c>
      <c r="AG170" s="423">
        <f>U170+V170+W170+X170+Y170+Z170+AA170+AB170+AC170+AD170+AE170+AF170</f>
        <v>0</v>
      </c>
      <c r="AH170" s="424">
        <f>IF( $F170=0,0,((($F170/$E$169)*'PLAN DE ADQUISICIONES'!AD$64)*($G170/$F170)))</f>
        <v>0</v>
      </c>
      <c r="AI170" s="420">
        <f>IF( $F170=0,0,((($F170/$E$169)*'PLAN DE ADQUISICIONES'!AE$64)*($G170/$F170)))</f>
        <v>0</v>
      </c>
      <c r="AJ170" s="420">
        <f>IF( $F170=0,0,((($F170/$E$169)*'PLAN DE ADQUISICIONES'!AF$64)*($G170/$F170)))</f>
        <v>0</v>
      </c>
      <c r="AK170" s="420">
        <f>IF( $F170=0,0,((($F170/$E$169)*'PLAN DE ADQUISICIONES'!AG$64)*($G170/$F170)))</f>
        <v>0</v>
      </c>
      <c r="AL170" s="420">
        <f>IF( $F170=0,0,((($F170/$E$169)*'PLAN DE ADQUISICIONES'!AH$64)*($G170/$F170)))</f>
        <v>0</v>
      </c>
      <c r="AM170" s="420">
        <f>IF( $F170=0,0,((($F170/$E$169)*'PLAN DE ADQUISICIONES'!AI$64)*($G170/$F170)))</f>
        <v>0</v>
      </c>
      <c r="AN170" s="420">
        <f>IF( $F170=0,0,((($F170/$E$169)*'PLAN DE ADQUISICIONES'!AJ$64)*($G170/$F170)))</f>
        <v>0</v>
      </c>
      <c r="AO170" s="420">
        <f>IF( $F170=0,0,((($F170/$E$169)*'PLAN DE ADQUISICIONES'!AK$64)*($G170/$F170)))</f>
        <v>0</v>
      </c>
      <c r="AP170" s="420">
        <f>IF( $F170=0,0,((($F170/$E$169)*'PLAN DE ADQUISICIONES'!AL$64)*($G170/$F170)))</f>
        <v>0</v>
      </c>
      <c r="AQ170" s="420">
        <f>IF( $F170=0,0,((($F170/$E$169)*'PLAN DE ADQUISICIONES'!AM$64)*($G170/$F170)))</f>
        <v>0</v>
      </c>
      <c r="AR170" s="420">
        <f>IF( $F170=0,0,((($F170/$E$169)*'PLAN DE ADQUISICIONES'!AN$64)*($G170/$F170)))</f>
        <v>0</v>
      </c>
      <c r="AS170" s="420">
        <f>IF( $F170=0,0,((($F170/$E$169)*'PLAN DE ADQUISICIONES'!AO$64)*($G170/$F170)))</f>
        <v>0</v>
      </c>
      <c r="AT170" s="423">
        <f>AH170+AI170+AJ170+AK170+AL170+AM170+AN170+AO170+AP170+AQ170+AR170+AS170</f>
        <v>0</v>
      </c>
      <c r="AU170" s="426">
        <f>AS170+AR170+AQ170+AP170+AO170+AN170+AM170+AL170+AK170+AJ170+AI170+AH170+AF170+AE170+AD170+AC170+AB170+AA170+Z170+Y170+X170+W170+V170+U170+S170+R170+Q170+P170+O170+N170+M170+L170+K170+J170+I170+H170</f>
        <v>0</v>
      </c>
      <c r="AV170" s="392">
        <f t="shared" si="40"/>
        <v>0</v>
      </c>
    </row>
    <row r="171" spans="2:48" s="60" customFormat="1" ht="12.75" customHeight="1" x14ac:dyDescent="0.25">
      <c r="B171" s="416" t="str">
        <f>+'FORMATO COSTEO C2'!C346</f>
        <v>2.3.1.2</v>
      </c>
      <c r="C171" s="417" t="str">
        <f>+'FORMATO COSTEO C2'!B346</f>
        <v>Categoría de gasto</v>
      </c>
      <c r="D171" s="418"/>
      <c r="E171" s="419"/>
      <c r="F171" s="420">
        <f>+'FORMATO COSTEO C2'!G346</f>
        <v>0</v>
      </c>
      <c r="G171" s="421">
        <f>+'FORMATO COSTEO C2'!R346</f>
        <v>0</v>
      </c>
      <c r="H171" s="425">
        <f>IF( $F171=0,0,((($F171/$E$169)*'PLAN DE ADQUISICIONES'!F$64)*($G171/$F171)))</f>
        <v>0</v>
      </c>
      <c r="I171" s="420">
        <f>IF( $F171=0,0,((($F171/$E$169)*'PLAN DE ADQUISICIONES'!G$64)*($G171/$F171)))</f>
        <v>0</v>
      </c>
      <c r="J171" s="420">
        <f>IF( $F171=0,0,((($F171/$E$169)*'PLAN DE ADQUISICIONES'!H$64)*($G171/$F171)))</f>
        <v>0</v>
      </c>
      <c r="K171" s="420">
        <f>IF( $F171=0,0,((($F171/$E$169)*'PLAN DE ADQUISICIONES'!I$64)*($G171/$F171)))</f>
        <v>0</v>
      </c>
      <c r="L171" s="420">
        <f>IF( $F171=0,0,((($F171/$E$169)*'PLAN DE ADQUISICIONES'!J$64)*($G171/$F171)))</f>
        <v>0</v>
      </c>
      <c r="M171" s="420">
        <f>IF( $F171=0,0,((($F171/$E$169)*'PLAN DE ADQUISICIONES'!K$64)*($G171/$F171)))</f>
        <v>0</v>
      </c>
      <c r="N171" s="420">
        <f>IF( $F171=0,0,((($F171/$E$169)*'PLAN DE ADQUISICIONES'!L$64)*($G171/$F171)))</f>
        <v>0</v>
      </c>
      <c r="O171" s="420">
        <f>IF( $F171=0,0,((($F171/$E$169)*'PLAN DE ADQUISICIONES'!M$64)*($G171/$F171)))</f>
        <v>0</v>
      </c>
      <c r="P171" s="420">
        <f>IF( $F171=0,0,((($F171/$E$169)*'PLAN DE ADQUISICIONES'!N$64)*($G171/$F171)))</f>
        <v>0</v>
      </c>
      <c r="Q171" s="420">
        <f>IF( $F171=0,0,((($F171/$E$169)*'PLAN DE ADQUISICIONES'!O$64)*($G171/$F171)))</f>
        <v>0</v>
      </c>
      <c r="R171" s="420">
        <f>IF( $F171=0,0,((($F171/$E$169)*'PLAN DE ADQUISICIONES'!P$64)*($G171/$F171)))</f>
        <v>0</v>
      </c>
      <c r="S171" s="420">
        <f>IF( $F171=0,0,((($F171/$E$169)*'PLAN DE ADQUISICIONES'!Q$64)*($G171/$F171)))</f>
        <v>0</v>
      </c>
      <c r="T171" s="423">
        <f>H171+I171+J171+K171+L171+M171+N171+O171+P171+Q171+R171+S171</f>
        <v>0</v>
      </c>
      <c r="U171" s="425">
        <f>IF( $F171=0,0,((($F171/$E$169)*'PLAN DE ADQUISICIONES'!R$64)*($G171/$F171)))</f>
        <v>0</v>
      </c>
      <c r="V171" s="420">
        <f>IF( $F171=0,0,((($F171/$E$169)*'PLAN DE ADQUISICIONES'!S$64)*($G171/$F171)))</f>
        <v>0</v>
      </c>
      <c r="W171" s="420">
        <f>IF( $F171=0,0,((($F171/$E$169)*'PLAN DE ADQUISICIONES'!T$64)*($G171/$F171)))</f>
        <v>0</v>
      </c>
      <c r="X171" s="420">
        <f>IF( $F171=0,0,((($F171/$E$169)*'PLAN DE ADQUISICIONES'!U$64)*($G171/$F171)))</f>
        <v>0</v>
      </c>
      <c r="Y171" s="420">
        <f>IF( $F171=0,0,((($F171/$E$169)*'PLAN DE ADQUISICIONES'!V$64)*($G171/$F171)))</f>
        <v>0</v>
      </c>
      <c r="Z171" s="420">
        <f>IF( $F171=0,0,((($F171/$E$169)*'PLAN DE ADQUISICIONES'!W$64)*($G171/$F171)))</f>
        <v>0</v>
      </c>
      <c r="AA171" s="420">
        <f>IF( $F171=0,0,((($F171/$E$169)*'PLAN DE ADQUISICIONES'!X$64)*($G171/$F171)))</f>
        <v>0</v>
      </c>
      <c r="AB171" s="420">
        <f>IF( $F171=0,0,((($F171/$E$169)*'PLAN DE ADQUISICIONES'!Y$64)*($G171/$F171)))</f>
        <v>0</v>
      </c>
      <c r="AC171" s="420">
        <f>IF( $F171=0,0,((($F171/$E$169)*'PLAN DE ADQUISICIONES'!Z$64)*($G171/$F171)))</f>
        <v>0</v>
      </c>
      <c r="AD171" s="420">
        <f>IF( $F171=0,0,((($F171/$E$169)*'PLAN DE ADQUISICIONES'!AA$64)*($G171/$F171)))</f>
        <v>0</v>
      </c>
      <c r="AE171" s="420">
        <f>IF( $F171=0,0,((($F171/$E$169)*'PLAN DE ADQUISICIONES'!AB$64)*($G171/$F171)))</f>
        <v>0</v>
      </c>
      <c r="AF171" s="420">
        <f>IF( $F171=0,0,((($F171/$E$169)*'PLAN DE ADQUISICIONES'!AC$64)*($G171/$F171)))</f>
        <v>0</v>
      </c>
      <c r="AG171" s="423">
        <f>U171+V171+W171+X171+Y171+Z171+AA171+AB171+AC171+AD171+AE171+AF171</f>
        <v>0</v>
      </c>
      <c r="AH171" s="424">
        <f>IF( $F171=0,0,((($F171/$E$169)*'PLAN DE ADQUISICIONES'!AD$64)*($G171/$F171)))</f>
        <v>0</v>
      </c>
      <c r="AI171" s="420">
        <f>IF( $F171=0,0,((($F171/$E$169)*'PLAN DE ADQUISICIONES'!AE$64)*($G171/$F171)))</f>
        <v>0</v>
      </c>
      <c r="AJ171" s="420">
        <f>IF( $F171=0,0,((($F171/$E$169)*'PLAN DE ADQUISICIONES'!AF$64)*($G171/$F171)))</f>
        <v>0</v>
      </c>
      <c r="AK171" s="420">
        <f>IF( $F171=0,0,((($F171/$E$169)*'PLAN DE ADQUISICIONES'!AG$64)*($G171/$F171)))</f>
        <v>0</v>
      </c>
      <c r="AL171" s="420">
        <f>IF( $F171=0,0,((($F171/$E$169)*'PLAN DE ADQUISICIONES'!AH$64)*($G171/$F171)))</f>
        <v>0</v>
      </c>
      <c r="AM171" s="420">
        <f>IF( $F171=0,0,((($F171/$E$169)*'PLAN DE ADQUISICIONES'!AI$64)*($G171/$F171)))</f>
        <v>0</v>
      </c>
      <c r="AN171" s="420">
        <f>IF( $F171=0,0,((($F171/$E$169)*'PLAN DE ADQUISICIONES'!AJ$64)*($G171/$F171)))</f>
        <v>0</v>
      </c>
      <c r="AO171" s="420">
        <f>IF( $F171=0,0,((($F171/$E$169)*'PLAN DE ADQUISICIONES'!AK$64)*($G171/$F171)))</f>
        <v>0</v>
      </c>
      <c r="AP171" s="420">
        <f>IF( $F171=0,0,((($F171/$E$169)*'PLAN DE ADQUISICIONES'!AL$64)*($G171/$F171)))</f>
        <v>0</v>
      </c>
      <c r="AQ171" s="420">
        <f>IF( $F171=0,0,((($F171/$E$169)*'PLAN DE ADQUISICIONES'!AM$64)*($G171/$F171)))</f>
        <v>0</v>
      </c>
      <c r="AR171" s="420">
        <f>IF( $F171=0,0,((($F171/$E$169)*'PLAN DE ADQUISICIONES'!AN$64)*($G171/$F171)))</f>
        <v>0</v>
      </c>
      <c r="AS171" s="420">
        <f>IF( $F171=0,0,((($F171/$E$169)*'PLAN DE ADQUISICIONES'!AO$64)*($G171/$F171)))</f>
        <v>0</v>
      </c>
      <c r="AT171" s="423">
        <f>AH171+AI171+AJ171+AK171+AL171+AM171+AN171+AO171+AP171+AQ171+AR171+AS171</f>
        <v>0</v>
      </c>
      <c r="AU171" s="426">
        <f>AS171+AR171+AQ171+AP171+AO171+AN171+AM171+AL171+AK171+AJ171+AI171+AH171+AF171+AE171+AD171+AC171+AB171+AA171+Z171+Y171+X171+W171+V171+U171+S171+R171+Q171+P171+O171+N171+M171+L171+K171+J171+I171+H171</f>
        <v>0</v>
      </c>
      <c r="AV171" s="392">
        <f t="shared" si="40"/>
        <v>0</v>
      </c>
    </row>
    <row r="172" spans="2:48" s="60" customFormat="1" ht="12.75" customHeight="1" x14ac:dyDescent="0.25">
      <c r="B172" s="416" t="str">
        <f>+'FORMATO COSTEO C2'!C352</f>
        <v>2.3.1.3</v>
      </c>
      <c r="C172" s="417" t="str">
        <f>+'FORMATO COSTEO C2'!B352</f>
        <v>Categoría de gasto</v>
      </c>
      <c r="D172" s="418"/>
      <c r="E172" s="419"/>
      <c r="F172" s="420">
        <f>+'FORMATO COSTEO C2'!G352</f>
        <v>0</v>
      </c>
      <c r="G172" s="421">
        <f>+'FORMATO COSTEO C2'!R352</f>
        <v>0</v>
      </c>
      <c r="H172" s="425">
        <f>IF( $F172=0,0,((($F172/$E$169)*'PLAN DE ADQUISICIONES'!F$64)*($G172/$F172)))</f>
        <v>0</v>
      </c>
      <c r="I172" s="420">
        <f>IF( $F172=0,0,((($F172/$E$169)*'PLAN DE ADQUISICIONES'!G$64)*($G172/$F172)))</f>
        <v>0</v>
      </c>
      <c r="J172" s="420">
        <f>IF( $F172=0,0,((($F172/$E$169)*'PLAN DE ADQUISICIONES'!H$64)*($G172/$F172)))</f>
        <v>0</v>
      </c>
      <c r="K172" s="420">
        <f>IF( $F172=0,0,((($F172/$E$169)*'PLAN DE ADQUISICIONES'!I$64)*($G172/$F172)))</f>
        <v>0</v>
      </c>
      <c r="L172" s="420">
        <f>IF( $F172=0,0,((($F172/$E$169)*'PLAN DE ADQUISICIONES'!J$64)*($G172/$F172)))</f>
        <v>0</v>
      </c>
      <c r="M172" s="420">
        <f>IF( $F172=0,0,((($F172/$E$169)*'PLAN DE ADQUISICIONES'!K$64)*($G172/$F172)))</f>
        <v>0</v>
      </c>
      <c r="N172" s="420">
        <f>IF( $F172=0,0,((($F172/$E$169)*'PLAN DE ADQUISICIONES'!L$64)*($G172/$F172)))</f>
        <v>0</v>
      </c>
      <c r="O172" s="420">
        <f>IF( $F172=0,0,((($F172/$E$169)*'PLAN DE ADQUISICIONES'!M$64)*($G172/$F172)))</f>
        <v>0</v>
      </c>
      <c r="P172" s="420">
        <f>IF( $F172=0,0,((($F172/$E$169)*'PLAN DE ADQUISICIONES'!N$64)*($G172/$F172)))</f>
        <v>0</v>
      </c>
      <c r="Q172" s="420">
        <f>IF( $F172=0,0,((($F172/$E$169)*'PLAN DE ADQUISICIONES'!O$64)*($G172/$F172)))</f>
        <v>0</v>
      </c>
      <c r="R172" s="420">
        <f>IF( $F172=0,0,((($F172/$E$169)*'PLAN DE ADQUISICIONES'!P$64)*($G172/$F172)))</f>
        <v>0</v>
      </c>
      <c r="S172" s="420">
        <f>IF( $F172=0,0,((($F172/$E$169)*'PLAN DE ADQUISICIONES'!Q$64)*($G172/$F172)))</f>
        <v>0</v>
      </c>
      <c r="T172" s="423">
        <f>H172+I172+J172+K172+L172+M172+N172+O172+P172+Q172+R172+S172</f>
        <v>0</v>
      </c>
      <c r="U172" s="425">
        <f>IF( $F172=0,0,((($F172/$E$169)*'PLAN DE ADQUISICIONES'!R$64)*($G172/$F172)))</f>
        <v>0</v>
      </c>
      <c r="V172" s="420">
        <f>IF( $F172=0,0,((($F172/$E$169)*'PLAN DE ADQUISICIONES'!S$64)*($G172/$F172)))</f>
        <v>0</v>
      </c>
      <c r="W172" s="420">
        <f>IF( $F172=0,0,((($F172/$E$169)*'PLAN DE ADQUISICIONES'!T$64)*($G172/$F172)))</f>
        <v>0</v>
      </c>
      <c r="X172" s="420">
        <f>IF( $F172=0,0,((($F172/$E$169)*'PLAN DE ADQUISICIONES'!U$64)*($G172/$F172)))</f>
        <v>0</v>
      </c>
      <c r="Y172" s="420">
        <f>IF( $F172=0,0,((($F172/$E$169)*'PLAN DE ADQUISICIONES'!V$64)*($G172/$F172)))</f>
        <v>0</v>
      </c>
      <c r="Z172" s="420">
        <f>IF( $F172=0,0,((($F172/$E$169)*'PLAN DE ADQUISICIONES'!W$64)*($G172/$F172)))</f>
        <v>0</v>
      </c>
      <c r="AA172" s="420">
        <f>IF( $F172=0,0,((($F172/$E$169)*'PLAN DE ADQUISICIONES'!X$64)*($G172/$F172)))</f>
        <v>0</v>
      </c>
      <c r="AB172" s="420">
        <f>IF( $F172=0,0,((($F172/$E$169)*'PLAN DE ADQUISICIONES'!Y$64)*($G172/$F172)))</f>
        <v>0</v>
      </c>
      <c r="AC172" s="420">
        <f>IF( $F172=0,0,((($F172/$E$169)*'PLAN DE ADQUISICIONES'!Z$64)*($G172/$F172)))</f>
        <v>0</v>
      </c>
      <c r="AD172" s="420">
        <f>IF( $F172=0,0,((($F172/$E$169)*'PLAN DE ADQUISICIONES'!AA$64)*($G172/$F172)))</f>
        <v>0</v>
      </c>
      <c r="AE172" s="420">
        <f>IF( $F172=0,0,((($F172/$E$169)*'PLAN DE ADQUISICIONES'!AB$64)*($G172/$F172)))</f>
        <v>0</v>
      </c>
      <c r="AF172" s="420">
        <f>IF( $F172=0,0,((($F172/$E$169)*'PLAN DE ADQUISICIONES'!AC$64)*($G172/$F172)))</f>
        <v>0</v>
      </c>
      <c r="AG172" s="423">
        <f>U172+V172+W172+X172+Y172+Z172+AA172+AB172+AC172+AD172+AE172+AF172</f>
        <v>0</v>
      </c>
      <c r="AH172" s="424">
        <f>IF( $F172=0,0,((($F172/$E$169)*'PLAN DE ADQUISICIONES'!AD$64)*($G172/$F172)))</f>
        <v>0</v>
      </c>
      <c r="AI172" s="420">
        <f>IF( $F172=0,0,((($F172/$E$169)*'PLAN DE ADQUISICIONES'!AE$64)*($G172/$F172)))</f>
        <v>0</v>
      </c>
      <c r="AJ172" s="420">
        <f>IF( $F172=0,0,((($F172/$E$169)*'PLAN DE ADQUISICIONES'!AF$64)*($G172/$F172)))</f>
        <v>0</v>
      </c>
      <c r="AK172" s="420">
        <f>IF( $F172=0,0,((($F172/$E$169)*'PLAN DE ADQUISICIONES'!AG$64)*($G172/$F172)))</f>
        <v>0</v>
      </c>
      <c r="AL172" s="420">
        <f>IF( $F172=0,0,((($F172/$E$169)*'PLAN DE ADQUISICIONES'!AH$64)*($G172/$F172)))</f>
        <v>0</v>
      </c>
      <c r="AM172" s="420">
        <f>IF( $F172=0,0,((($F172/$E$169)*'PLAN DE ADQUISICIONES'!AI$64)*($G172/$F172)))</f>
        <v>0</v>
      </c>
      <c r="AN172" s="420">
        <f>IF( $F172=0,0,((($F172/$E$169)*'PLAN DE ADQUISICIONES'!AJ$64)*($G172/$F172)))</f>
        <v>0</v>
      </c>
      <c r="AO172" s="420">
        <f>IF( $F172=0,0,((($F172/$E$169)*'PLAN DE ADQUISICIONES'!AK$64)*($G172/$F172)))</f>
        <v>0</v>
      </c>
      <c r="AP172" s="420">
        <f>IF( $F172=0,0,((($F172/$E$169)*'PLAN DE ADQUISICIONES'!AL$64)*($G172/$F172)))</f>
        <v>0</v>
      </c>
      <c r="AQ172" s="420">
        <f>IF( $F172=0,0,((($F172/$E$169)*'PLAN DE ADQUISICIONES'!AM$64)*($G172/$F172)))</f>
        <v>0</v>
      </c>
      <c r="AR172" s="420">
        <f>IF( $F172=0,0,((($F172/$E$169)*'PLAN DE ADQUISICIONES'!AN$64)*($G172/$F172)))</f>
        <v>0</v>
      </c>
      <c r="AS172" s="420">
        <f>IF( $F172=0,0,((($F172/$E$169)*'PLAN DE ADQUISICIONES'!AO$64)*($G172/$F172)))</f>
        <v>0</v>
      </c>
      <c r="AT172" s="423">
        <f>AH172+AI172+AJ172+AK172+AL172+AM172+AN172+AO172+AP172+AQ172+AR172+AS172</f>
        <v>0</v>
      </c>
      <c r="AU172" s="426">
        <f>AS172+AR172+AQ172+AP172+AO172+AN172+AM172+AL172+AK172+AJ172+AI172+AH172+AF172+AE172+AD172+AC172+AB172+AA172+Z172+Y172+X172+W172+V172+U172+S172+R172+Q172+P172+O172+N172+M172+L172+K172+J172+I172+H172</f>
        <v>0</v>
      </c>
      <c r="AV172" s="392">
        <f t="shared" si="40"/>
        <v>0</v>
      </c>
    </row>
    <row r="173" spans="2:48" s="60" customFormat="1" ht="12.75" customHeight="1" x14ac:dyDescent="0.25">
      <c r="B173" s="416" t="str">
        <f>+'FORMATO COSTEO C2'!C358</f>
        <v>2.3.1.4</v>
      </c>
      <c r="C173" s="417" t="str">
        <f>+'FORMATO COSTEO C2'!B358</f>
        <v>Categoría de gasto</v>
      </c>
      <c r="D173" s="418"/>
      <c r="E173" s="419"/>
      <c r="F173" s="420">
        <f>+'FORMATO COSTEO C2'!G358</f>
        <v>0</v>
      </c>
      <c r="G173" s="421">
        <f>+'FORMATO COSTEO C2'!R358</f>
        <v>0</v>
      </c>
      <c r="H173" s="425">
        <f>IF( $F173=0,0,((($F173/$E$169)*'PLAN DE ADQUISICIONES'!F$64)*($G173/$F173)))</f>
        <v>0</v>
      </c>
      <c r="I173" s="420">
        <f>IF( $F173=0,0,((($F173/$E$169)*'PLAN DE ADQUISICIONES'!G$64)*($G173/$F173)))</f>
        <v>0</v>
      </c>
      <c r="J173" s="420">
        <f>IF( $F173=0,0,((($F173/$E$169)*'PLAN DE ADQUISICIONES'!H$64)*($G173/$F173)))</f>
        <v>0</v>
      </c>
      <c r="K173" s="420">
        <f>IF( $F173=0,0,((($F173/$E$169)*'PLAN DE ADQUISICIONES'!I$64)*($G173/$F173)))</f>
        <v>0</v>
      </c>
      <c r="L173" s="420">
        <f>IF( $F173=0,0,((($F173/$E$169)*'PLAN DE ADQUISICIONES'!J$64)*($G173/$F173)))</f>
        <v>0</v>
      </c>
      <c r="M173" s="420">
        <f>IF( $F173=0,0,((($F173/$E$169)*'PLAN DE ADQUISICIONES'!K$64)*($G173/$F173)))</f>
        <v>0</v>
      </c>
      <c r="N173" s="420">
        <f>IF( $F173=0,0,((($F173/$E$169)*'PLAN DE ADQUISICIONES'!L$64)*($G173/$F173)))</f>
        <v>0</v>
      </c>
      <c r="O173" s="420">
        <f>IF( $F173=0,0,((($F173/$E$169)*'PLAN DE ADQUISICIONES'!M$64)*($G173/$F173)))</f>
        <v>0</v>
      </c>
      <c r="P173" s="420">
        <f>IF( $F173=0,0,((($F173/$E$169)*'PLAN DE ADQUISICIONES'!N$64)*($G173/$F173)))</f>
        <v>0</v>
      </c>
      <c r="Q173" s="420">
        <f>IF( $F173=0,0,((($F173/$E$169)*'PLAN DE ADQUISICIONES'!O$64)*($G173/$F173)))</f>
        <v>0</v>
      </c>
      <c r="R173" s="420">
        <f>IF( $F173=0,0,((($F173/$E$169)*'PLAN DE ADQUISICIONES'!P$64)*($G173/$F173)))</f>
        <v>0</v>
      </c>
      <c r="S173" s="420">
        <f>IF( $F173=0,0,((($F173/$E$169)*'PLAN DE ADQUISICIONES'!Q$64)*($G173/$F173)))</f>
        <v>0</v>
      </c>
      <c r="T173" s="423">
        <f>H173+I173+J173+K173+L173+M173+N173+O173+P173+Q173+R173+S173</f>
        <v>0</v>
      </c>
      <c r="U173" s="425">
        <f>IF( $F173=0,0,((($F173/$E$169)*'PLAN DE ADQUISICIONES'!R$64)*($G173/$F173)))</f>
        <v>0</v>
      </c>
      <c r="V173" s="420">
        <f>IF( $F173=0,0,((($F173/$E$169)*'PLAN DE ADQUISICIONES'!S$64)*($G173/$F173)))</f>
        <v>0</v>
      </c>
      <c r="W173" s="420">
        <f>IF( $F173=0,0,((($F173/$E$169)*'PLAN DE ADQUISICIONES'!T$64)*($G173/$F173)))</f>
        <v>0</v>
      </c>
      <c r="X173" s="420">
        <f>IF( $F173=0,0,((($F173/$E$169)*'PLAN DE ADQUISICIONES'!U$64)*($G173/$F173)))</f>
        <v>0</v>
      </c>
      <c r="Y173" s="420">
        <f>IF( $F173=0,0,((($F173/$E$169)*'PLAN DE ADQUISICIONES'!V$64)*($G173/$F173)))</f>
        <v>0</v>
      </c>
      <c r="Z173" s="420">
        <f>IF( $F173=0,0,((($F173/$E$169)*'PLAN DE ADQUISICIONES'!W$64)*($G173/$F173)))</f>
        <v>0</v>
      </c>
      <c r="AA173" s="420">
        <f>IF( $F173=0,0,((($F173/$E$169)*'PLAN DE ADQUISICIONES'!X$64)*($G173/$F173)))</f>
        <v>0</v>
      </c>
      <c r="AB173" s="420">
        <f>IF( $F173=0,0,((($F173/$E$169)*'PLAN DE ADQUISICIONES'!Y$64)*($G173/$F173)))</f>
        <v>0</v>
      </c>
      <c r="AC173" s="420">
        <f>IF( $F173=0,0,((($F173/$E$169)*'PLAN DE ADQUISICIONES'!Z$64)*($G173/$F173)))</f>
        <v>0</v>
      </c>
      <c r="AD173" s="420">
        <f>IF( $F173=0,0,((($F173/$E$169)*'PLAN DE ADQUISICIONES'!AA$64)*($G173/$F173)))</f>
        <v>0</v>
      </c>
      <c r="AE173" s="420">
        <f>IF( $F173=0,0,((($F173/$E$169)*'PLAN DE ADQUISICIONES'!AB$64)*($G173/$F173)))</f>
        <v>0</v>
      </c>
      <c r="AF173" s="420">
        <f>IF( $F173=0,0,((($F173/$E$169)*'PLAN DE ADQUISICIONES'!AC$64)*($G173/$F173)))</f>
        <v>0</v>
      </c>
      <c r="AG173" s="423">
        <f>U173+V173+W173+X173+Y173+Z173+AA173+AB173+AC173+AD173+AE173+AF173</f>
        <v>0</v>
      </c>
      <c r="AH173" s="424">
        <f>IF( $F173=0,0,((($F173/$E$169)*'PLAN DE ADQUISICIONES'!AD$64)*($G173/$F173)))</f>
        <v>0</v>
      </c>
      <c r="AI173" s="420">
        <f>IF( $F173=0,0,((($F173/$E$169)*'PLAN DE ADQUISICIONES'!AE$64)*($G173/$F173)))</f>
        <v>0</v>
      </c>
      <c r="AJ173" s="420">
        <f>IF( $F173=0,0,((($F173/$E$169)*'PLAN DE ADQUISICIONES'!AF$64)*($G173/$F173)))</f>
        <v>0</v>
      </c>
      <c r="AK173" s="420">
        <f>IF( $F173=0,0,((($F173/$E$169)*'PLAN DE ADQUISICIONES'!AG$64)*($G173/$F173)))</f>
        <v>0</v>
      </c>
      <c r="AL173" s="420">
        <f>IF( $F173=0,0,((($F173/$E$169)*'PLAN DE ADQUISICIONES'!AH$64)*($G173/$F173)))</f>
        <v>0</v>
      </c>
      <c r="AM173" s="420">
        <f>IF( $F173=0,0,((($F173/$E$169)*'PLAN DE ADQUISICIONES'!AI$64)*($G173/$F173)))</f>
        <v>0</v>
      </c>
      <c r="AN173" s="420">
        <f>IF( $F173=0,0,((($F173/$E$169)*'PLAN DE ADQUISICIONES'!AJ$64)*($G173/$F173)))</f>
        <v>0</v>
      </c>
      <c r="AO173" s="420">
        <f>IF( $F173=0,0,((($F173/$E$169)*'PLAN DE ADQUISICIONES'!AK$64)*($G173/$F173)))</f>
        <v>0</v>
      </c>
      <c r="AP173" s="420">
        <f>IF( $F173=0,0,((($F173/$E$169)*'PLAN DE ADQUISICIONES'!AL$64)*($G173/$F173)))</f>
        <v>0</v>
      </c>
      <c r="AQ173" s="420">
        <f>IF( $F173=0,0,((($F173/$E$169)*'PLAN DE ADQUISICIONES'!AM$64)*($G173/$F173)))</f>
        <v>0</v>
      </c>
      <c r="AR173" s="420">
        <f>IF( $F173=0,0,((($F173/$E$169)*'PLAN DE ADQUISICIONES'!AN$64)*($G173/$F173)))</f>
        <v>0</v>
      </c>
      <c r="AS173" s="420">
        <f>IF( $F173=0,0,((($F173/$E$169)*'PLAN DE ADQUISICIONES'!AO$64)*($G173/$F173)))</f>
        <v>0</v>
      </c>
      <c r="AT173" s="423">
        <f>AH173+AI173+AJ173+AK173+AL173+AM173+AN173+AO173+AP173+AQ173+AR173+AS173</f>
        <v>0</v>
      </c>
      <c r="AU173" s="426">
        <f>AS173+AR173+AQ173+AP173+AO173+AN173+AM173+AL173+AK173+AJ173+AI173+AH173+AF173+AE173+AD173+AC173+AB173+AA173+Z173+Y173+X173+W173+V173+U173+S173+R173+Q173+P173+O173+N173+M173+L173+K173+J173+I173+H173</f>
        <v>0</v>
      </c>
      <c r="AV173" s="392">
        <f t="shared" si="40"/>
        <v>0</v>
      </c>
    </row>
    <row r="174" spans="2:48" s="60" customFormat="1" ht="12.75" customHeight="1" x14ac:dyDescent="0.25">
      <c r="B174" s="416" t="str">
        <f>+'FORMATO COSTEO C2'!C364</f>
        <v>2.3.1.5</v>
      </c>
      <c r="C174" s="417" t="str">
        <f>+'FORMATO COSTEO C2'!B364</f>
        <v>Categoría de gasto</v>
      </c>
      <c r="D174" s="418"/>
      <c r="E174" s="419"/>
      <c r="F174" s="420">
        <f>+'FORMATO COSTEO C2'!G364</f>
        <v>0</v>
      </c>
      <c r="G174" s="421">
        <f>+'FORMATO COSTEO C2'!R364</f>
        <v>0</v>
      </c>
      <c r="H174" s="425">
        <f>IF( $F174=0,0,((($F174/$E$169)*'PLAN DE ADQUISICIONES'!F$64)*($G174/$F174)))</f>
        <v>0</v>
      </c>
      <c r="I174" s="420">
        <f>IF( $F174=0,0,((($F174/$E$169)*'PLAN DE ADQUISICIONES'!G$64)*($G174/$F174)))</f>
        <v>0</v>
      </c>
      <c r="J174" s="420">
        <f>IF( $F174=0,0,((($F174/$E$169)*'PLAN DE ADQUISICIONES'!H$64)*($G174/$F174)))</f>
        <v>0</v>
      </c>
      <c r="K174" s="420">
        <f>IF( $F174=0,0,((($F174/$E$169)*'PLAN DE ADQUISICIONES'!I$64)*($G174/$F174)))</f>
        <v>0</v>
      </c>
      <c r="L174" s="420">
        <f>IF( $F174=0,0,((($F174/$E$169)*'PLAN DE ADQUISICIONES'!J$64)*($G174/$F174)))</f>
        <v>0</v>
      </c>
      <c r="M174" s="420">
        <f>IF( $F174=0,0,((($F174/$E$169)*'PLAN DE ADQUISICIONES'!K$64)*($G174/$F174)))</f>
        <v>0</v>
      </c>
      <c r="N174" s="420">
        <f>IF( $F174=0,0,((($F174/$E$169)*'PLAN DE ADQUISICIONES'!L$64)*($G174/$F174)))</f>
        <v>0</v>
      </c>
      <c r="O174" s="420">
        <f>IF( $F174=0,0,((($F174/$E$169)*'PLAN DE ADQUISICIONES'!M$64)*($G174/$F174)))</f>
        <v>0</v>
      </c>
      <c r="P174" s="420">
        <f>IF( $F174=0,0,((($F174/$E$169)*'PLAN DE ADQUISICIONES'!N$64)*($G174/$F174)))</f>
        <v>0</v>
      </c>
      <c r="Q174" s="420">
        <f>IF( $F174=0,0,((($F174/$E$169)*'PLAN DE ADQUISICIONES'!O$64)*($G174/$F174)))</f>
        <v>0</v>
      </c>
      <c r="R174" s="420">
        <f>IF( $F174=0,0,((($F174/$E$169)*'PLAN DE ADQUISICIONES'!P$64)*($G174/$F174)))</f>
        <v>0</v>
      </c>
      <c r="S174" s="420">
        <f>IF( $F174=0,0,((($F174/$E$169)*'PLAN DE ADQUISICIONES'!Q$64)*($G174/$F174)))</f>
        <v>0</v>
      </c>
      <c r="T174" s="423">
        <f>H174+I174+J174+K174+L174+M174+N174+O174+P174+Q174+R174+S174</f>
        <v>0</v>
      </c>
      <c r="U174" s="425">
        <f>IF( $F174=0,0,((($F174/$E$169)*'PLAN DE ADQUISICIONES'!R$64)*($G174/$F174)))</f>
        <v>0</v>
      </c>
      <c r="V174" s="420">
        <f>IF( $F174=0,0,((($F174/$E$169)*'PLAN DE ADQUISICIONES'!S$64)*($G174/$F174)))</f>
        <v>0</v>
      </c>
      <c r="W174" s="420">
        <f>IF( $F174=0,0,((($F174/$E$169)*'PLAN DE ADQUISICIONES'!T$64)*($G174/$F174)))</f>
        <v>0</v>
      </c>
      <c r="X174" s="420">
        <f>IF( $F174=0,0,((($F174/$E$169)*'PLAN DE ADQUISICIONES'!U$64)*($G174/$F174)))</f>
        <v>0</v>
      </c>
      <c r="Y174" s="420">
        <f>IF( $F174=0,0,((($F174/$E$169)*'PLAN DE ADQUISICIONES'!V$64)*($G174/$F174)))</f>
        <v>0</v>
      </c>
      <c r="Z174" s="420">
        <f>IF( $F174=0,0,((($F174/$E$169)*'PLAN DE ADQUISICIONES'!W$64)*($G174/$F174)))</f>
        <v>0</v>
      </c>
      <c r="AA174" s="420">
        <f>IF( $F174=0,0,((($F174/$E$169)*'PLAN DE ADQUISICIONES'!X$64)*($G174/$F174)))</f>
        <v>0</v>
      </c>
      <c r="AB174" s="420">
        <f>IF( $F174=0,0,((($F174/$E$169)*'PLAN DE ADQUISICIONES'!Y$64)*($G174/$F174)))</f>
        <v>0</v>
      </c>
      <c r="AC174" s="420">
        <f>IF( $F174=0,0,((($F174/$E$169)*'PLAN DE ADQUISICIONES'!Z$64)*($G174/$F174)))</f>
        <v>0</v>
      </c>
      <c r="AD174" s="420">
        <f>IF( $F174=0,0,((($F174/$E$169)*'PLAN DE ADQUISICIONES'!AA$64)*($G174/$F174)))</f>
        <v>0</v>
      </c>
      <c r="AE174" s="420">
        <f>IF( $F174=0,0,((($F174/$E$169)*'PLAN DE ADQUISICIONES'!AB$64)*($G174/$F174)))</f>
        <v>0</v>
      </c>
      <c r="AF174" s="420">
        <f>IF( $F174=0,0,((($F174/$E$169)*'PLAN DE ADQUISICIONES'!AC$64)*($G174/$F174)))</f>
        <v>0</v>
      </c>
      <c r="AG174" s="423">
        <f>U174+V174+W174+X174+Y174+Z174+AA174+AB174+AC174+AD174+AE174+AF174</f>
        <v>0</v>
      </c>
      <c r="AH174" s="424">
        <f>IF( $F174=0,0,((($F174/$E$169)*'PLAN DE ADQUISICIONES'!AD$64)*($G174/$F174)))</f>
        <v>0</v>
      </c>
      <c r="AI174" s="420">
        <f>IF( $F174=0,0,((($F174/$E$169)*'PLAN DE ADQUISICIONES'!AE$64)*($G174/$F174)))</f>
        <v>0</v>
      </c>
      <c r="AJ174" s="420">
        <f>IF( $F174=0,0,((($F174/$E$169)*'PLAN DE ADQUISICIONES'!AF$64)*($G174/$F174)))</f>
        <v>0</v>
      </c>
      <c r="AK174" s="420">
        <f>IF( $F174=0,0,((($F174/$E$169)*'PLAN DE ADQUISICIONES'!AG$64)*($G174/$F174)))</f>
        <v>0</v>
      </c>
      <c r="AL174" s="420">
        <f>IF( $F174=0,0,((($F174/$E$169)*'PLAN DE ADQUISICIONES'!AH$64)*($G174/$F174)))</f>
        <v>0</v>
      </c>
      <c r="AM174" s="420">
        <f>IF( $F174=0,0,((($F174/$E$169)*'PLAN DE ADQUISICIONES'!AI$64)*($G174/$F174)))</f>
        <v>0</v>
      </c>
      <c r="AN174" s="420">
        <f>IF( $F174=0,0,((($F174/$E$169)*'PLAN DE ADQUISICIONES'!AJ$64)*($G174/$F174)))</f>
        <v>0</v>
      </c>
      <c r="AO174" s="420">
        <f>IF( $F174=0,0,((($F174/$E$169)*'PLAN DE ADQUISICIONES'!AK$64)*($G174/$F174)))</f>
        <v>0</v>
      </c>
      <c r="AP174" s="420">
        <f>IF( $F174=0,0,((($F174/$E$169)*'PLAN DE ADQUISICIONES'!AL$64)*($G174/$F174)))</f>
        <v>0</v>
      </c>
      <c r="AQ174" s="420">
        <f>IF( $F174=0,0,((($F174/$E$169)*'PLAN DE ADQUISICIONES'!AM$64)*($G174/$F174)))</f>
        <v>0</v>
      </c>
      <c r="AR174" s="420">
        <f>IF( $F174=0,0,((($F174/$E$169)*'PLAN DE ADQUISICIONES'!AN$64)*($G174/$F174)))</f>
        <v>0</v>
      </c>
      <c r="AS174" s="420">
        <f>IF( $F174=0,0,((($F174/$E$169)*'PLAN DE ADQUISICIONES'!AO$64)*($G174/$F174)))</f>
        <v>0</v>
      </c>
      <c r="AT174" s="423">
        <f>AH174+AI174+AJ174+AK174+AL174+AM174+AN174+AO174+AP174+AQ174+AR174+AS174</f>
        <v>0</v>
      </c>
      <c r="AU174" s="426">
        <f>AS174+AR174+AQ174+AP174+AO174+AN174+AM174+AL174+AK174+AJ174+AI174+AH174+AF174+AE174+AD174+AC174+AB174+AA174+Z174+Y174+X174+W174+V174+U174+S174+R174+Q174+P174+O174+N174+M174+L174+K174+J174+I174+H174</f>
        <v>0</v>
      </c>
      <c r="AV174" s="392">
        <f t="shared" si="40"/>
        <v>0</v>
      </c>
    </row>
    <row r="175" spans="2:48" s="60" customFormat="1" ht="12.75" customHeight="1" x14ac:dyDescent="0.25">
      <c r="B175" s="406" t="str">
        <f>+'FORMATO COSTEO C2'!C370</f>
        <v>2.3.2</v>
      </c>
      <c r="C175" s="430">
        <f>+'FORMATO COSTEO C2'!B370</f>
        <v>0</v>
      </c>
      <c r="D175" s="408" t="str">
        <f>+'FORMATO COSTEO C2'!D370</f>
        <v>Unidad medida</v>
      </c>
      <c r="E175" s="409">
        <f>+'FORMATO COSTEO C2'!E370</f>
        <v>0</v>
      </c>
      <c r="F175" s="410">
        <f>SUM(F176:F180)</f>
        <v>0</v>
      </c>
      <c r="G175" s="411">
        <f t="shared" ref="G175:AS175" si="48">SUM(G176:G180)</f>
        <v>0</v>
      </c>
      <c r="H175" s="412">
        <f t="shared" si="48"/>
        <v>0</v>
      </c>
      <c r="I175" s="410">
        <f t="shared" si="48"/>
        <v>0</v>
      </c>
      <c r="J175" s="410">
        <f t="shared" si="48"/>
        <v>0</v>
      </c>
      <c r="K175" s="410">
        <f t="shared" si="48"/>
        <v>0</v>
      </c>
      <c r="L175" s="410">
        <f t="shared" si="48"/>
        <v>0</v>
      </c>
      <c r="M175" s="410">
        <f t="shared" si="48"/>
        <v>0</v>
      </c>
      <c r="N175" s="410">
        <f t="shared" si="48"/>
        <v>0</v>
      </c>
      <c r="O175" s="410">
        <f t="shared" si="48"/>
        <v>0</v>
      </c>
      <c r="P175" s="410">
        <f t="shared" si="48"/>
        <v>0</v>
      </c>
      <c r="Q175" s="410">
        <f t="shared" si="48"/>
        <v>0</v>
      </c>
      <c r="R175" s="410">
        <f t="shared" si="48"/>
        <v>0</v>
      </c>
      <c r="S175" s="410">
        <f t="shared" si="48"/>
        <v>0</v>
      </c>
      <c r="T175" s="413">
        <f>SUM(T176:T180)</f>
        <v>0</v>
      </c>
      <c r="U175" s="412">
        <f t="shared" si="48"/>
        <v>0</v>
      </c>
      <c r="V175" s="410">
        <f t="shared" si="48"/>
        <v>0</v>
      </c>
      <c r="W175" s="410">
        <f t="shared" si="48"/>
        <v>0</v>
      </c>
      <c r="X175" s="410">
        <f t="shared" si="48"/>
        <v>0</v>
      </c>
      <c r="Y175" s="410">
        <f t="shared" si="48"/>
        <v>0</v>
      </c>
      <c r="Z175" s="410">
        <f t="shared" si="48"/>
        <v>0</v>
      </c>
      <c r="AA175" s="410">
        <f t="shared" si="48"/>
        <v>0</v>
      </c>
      <c r="AB175" s="410">
        <f t="shared" si="48"/>
        <v>0</v>
      </c>
      <c r="AC175" s="410">
        <f t="shared" si="48"/>
        <v>0</v>
      </c>
      <c r="AD175" s="410">
        <f t="shared" si="48"/>
        <v>0</v>
      </c>
      <c r="AE175" s="410">
        <f t="shared" si="48"/>
        <v>0</v>
      </c>
      <c r="AF175" s="410">
        <f t="shared" si="48"/>
        <v>0</v>
      </c>
      <c r="AG175" s="413">
        <f t="shared" si="48"/>
        <v>0</v>
      </c>
      <c r="AH175" s="414">
        <f t="shared" si="48"/>
        <v>0</v>
      </c>
      <c r="AI175" s="410">
        <f t="shared" si="48"/>
        <v>0</v>
      </c>
      <c r="AJ175" s="410">
        <f t="shared" si="48"/>
        <v>0</v>
      </c>
      <c r="AK175" s="410">
        <f t="shared" si="48"/>
        <v>0</v>
      </c>
      <c r="AL175" s="410">
        <f t="shared" si="48"/>
        <v>0</v>
      </c>
      <c r="AM175" s="410">
        <f t="shared" si="48"/>
        <v>0</v>
      </c>
      <c r="AN175" s="410">
        <f t="shared" si="48"/>
        <v>0</v>
      </c>
      <c r="AO175" s="410">
        <f t="shared" si="48"/>
        <v>0</v>
      </c>
      <c r="AP175" s="410">
        <f t="shared" si="48"/>
        <v>0</v>
      </c>
      <c r="AQ175" s="410">
        <f t="shared" si="48"/>
        <v>0</v>
      </c>
      <c r="AR175" s="410">
        <f t="shared" si="48"/>
        <v>0</v>
      </c>
      <c r="AS175" s="410">
        <f t="shared" si="48"/>
        <v>0</v>
      </c>
      <c r="AT175" s="413">
        <f>SUM(AT176:AT180)</f>
        <v>0</v>
      </c>
      <c r="AU175" s="415">
        <f>SUM(AU176:AU180)</f>
        <v>0</v>
      </c>
      <c r="AV175" s="392">
        <f t="shared" si="40"/>
        <v>0</v>
      </c>
    </row>
    <row r="176" spans="2:48" s="60" customFormat="1" ht="12.75" customHeight="1" x14ac:dyDescent="0.25">
      <c r="B176" s="416" t="str">
        <f>+'FORMATO COSTEO C2'!C372</f>
        <v>2.3.2.1</v>
      </c>
      <c r="C176" s="417" t="str">
        <f>+'FORMATO COSTEO C2'!B372</f>
        <v>Categoría de gasto</v>
      </c>
      <c r="D176" s="513"/>
      <c r="E176" s="429"/>
      <c r="F176" s="420">
        <f>+'FORMATO COSTEO C2'!G372</f>
        <v>0</v>
      </c>
      <c r="G176" s="421">
        <f>+'FORMATO COSTEO C2'!R372</f>
        <v>0</v>
      </c>
      <c r="H176" s="422">
        <f>IF( $F176=0,0,((($F176/$E$175)*'PLAN DE ADQUISICIONES'!F$65)*($G176/$F176)))</f>
        <v>0</v>
      </c>
      <c r="I176" s="420">
        <f>IF( $F176=0,0,((($F176/$E$175)*'PLAN DE ADQUISICIONES'!G$65)*($G176/$F176)))</f>
        <v>0</v>
      </c>
      <c r="J176" s="420">
        <f>IF( $F176=0,0,((($F176/$E$175)*'PLAN DE ADQUISICIONES'!H$65)*($G176/$F176)))</f>
        <v>0</v>
      </c>
      <c r="K176" s="420">
        <f>IF( $F176=0,0,((($F176/$E$175)*'PLAN DE ADQUISICIONES'!I$65)*($G176/$F176)))</f>
        <v>0</v>
      </c>
      <c r="L176" s="420">
        <f>IF( $F176=0,0,((($F176/$E$175)*'PLAN DE ADQUISICIONES'!J$65)*($G176/$F176)))</f>
        <v>0</v>
      </c>
      <c r="M176" s="420">
        <f>IF( $F176=0,0,((($F176/$E$175)*'PLAN DE ADQUISICIONES'!K$65)*($G176/$F176)))</f>
        <v>0</v>
      </c>
      <c r="N176" s="420">
        <f>IF( $F176=0,0,((($F176/$E$175)*'PLAN DE ADQUISICIONES'!L$65)*($G176/$F176)))</f>
        <v>0</v>
      </c>
      <c r="O176" s="420">
        <f>IF( $F176=0,0,((($F176/$E$175)*'PLAN DE ADQUISICIONES'!M$65)*($G176/$F176)))</f>
        <v>0</v>
      </c>
      <c r="P176" s="420">
        <f>IF( $F176=0,0,((($F176/$E$175)*'PLAN DE ADQUISICIONES'!N$65)*($G176/$F176)))</f>
        <v>0</v>
      </c>
      <c r="Q176" s="420">
        <f>IF( $F176=0,0,((($F176/$E$175)*'PLAN DE ADQUISICIONES'!O$65)*($G176/$F176)))</f>
        <v>0</v>
      </c>
      <c r="R176" s="420">
        <f>IF( $F176=0,0,((($F176/$E$175)*'PLAN DE ADQUISICIONES'!P$65)*($G176/$F176)))</f>
        <v>0</v>
      </c>
      <c r="S176" s="420">
        <f>IF( $F176=0,0,((($F176/$E$175)*'PLAN DE ADQUISICIONES'!Q$65)*($G176/$F176)))</f>
        <v>0</v>
      </c>
      <c r="T176" s="423">
        <f>H176+I176+J176+K176+L176+M176+N176+O176+P176+Q176+R176+S176</f>
        <v>0</v>
      </c>
      <c r="U176" s="425">
        <f>IF( $F176=0,0,((($F176/$E$175)*'PLAN DE ADQUISICIONES'!R$65)*($G176/$F176)))</f>
        <v>0</v>
      </c>
      <c r="V176" s="420">
        <f>IF( $F176=0,0,((($F176/$E$175)*'PLAN DE ADQUISICIONES'!S$65)*($G176/$F176)))</f>
        <v>0</v>
      </c>
      <c r="W176" s="420">
        <f>IF( $F176=0,0,((($F176/$E$175)*'PLAN DE ADQUISICIONES'!T$65)*($G176/$F176)))</f>
        <v>0</v>
      </c>
      <c r="X176" s="420">
        <f>IF( $F176=0,0,((($F176/$E$175)*'PLAN DE ADQUISICIONES'!U$65)*($G176/$F176)))</f>
        <v>0</v>
      </c>
      <c r="Y176" s="420">
        <f>IF( $F176=0,0,((($F176/$E$175)*'PLAN DE ADQUISICIONES'!V$65)*($G176/$F176)))</f>
        <v>0</v>
      </c>
      <c r="Z176" s="420">
        <f>IF( $F176=0,0,((($F176/$E$175)*'PLAN DE ADQUISICIONES'!W$65)*($G176/$F176)))</f>
        <v>0</v>
      </c>
      <c r="AA176" s="420">
        <f>IF( $F176=0,0,((($F176/$E$175)*'PLAN DE ADQUISICIONES'!X$65)*($G176/$F176)))</f>
        <v>0</v>
      </c>
      <c r="AB176" s="420">
        <f>IF( $F176=0,0,((($F176/$E$175)*'PLAN DE ADQUISICIONES'!Y$65)*($G176/$F176)))</f>
        <v>0</v>
      </c>
      <c r="AC176" s="420">
        <f>IF( $F176=0,0,((($F176/$E$175)*'PLAN DE ADQUISICIONES'!Z$65)*($G176/$F176)))</f>
        <v>0</v>
      </c>
      <c r="AD176" s="420">
        <f>IF( $F176=0,0,((($F176/$E$175)*'PLAN DE ADQUISICIONES'!AA$65)*($G176/$F176)))</f>
        <v>0</v>
      </c>
      <c r="AE176" s="420">
        <f>IF( $F176=0,0,((($F176/$E$175)*'PLAN DE ADQUISICIONES'!AB$65)*($G176/$F176)))</f>
        <v>0</v>
      </c>
      <c r="AF176" s="420">
        <f>IF( $F176=0,0,((($F176/$E$175)*'PLAN DE ADQUISICIONES'!AC$65)*($G176/$F176)))</f>
        <v>0</v>
      </c>
      <c r="AG176" s="423">
        <f>U176+V176+W176+X176+Y176+Z176+AA176+AB176+AC176+AD176+AE176+AF176</f>
        <v>0</v>
      </c>
      <c r="AH176" s="424">
        <f>IF( $F176=0,0,((($F176/$E$175)*'PLAN DE ADQUISICIONES'!AD$65)*($G176/$F176)))</f>
        <v>0</v>
      </c>
      <c r="AI176" s="420">
        <f>IF( $F176=0,0,((($F176/$E$175)*'PLAN DE ADQUISICIONES'!AE$65)*($G176/$F176)))</f>
        <v>0</v>
      </c>
      <c r="AJ176" s="420">
        <f>IF( $F176=0,0,((($F176/$E$175)*'PLAN DE ADQUISICIONES'!AF$65)*($G176/$F176)))</f>
        <v>0</v>
      </c>
      <c r="AK176" s="420">
        <f>IF( $F176=0,0,((($F176/$E$175)*'PLAN DE ADQUISICIONES'!AG$65)*($G176/$F176)))</f>
        <v>0</v>
      </c>
      <c r="AL176" s="420">
        <f>IF( $F176=0,0,((($F176/$E$175)*'PLAN DE ADQUISICIONES'!AH$65)*($G176/$F176)))</f>
        <v>0</v>
      </c>
      <c r="AM176" s="420">
        <f>IF( $F176=0,0,((($F176/$E$175)*'PLAN DE ADQUISICIONES'!AI$65)*($G176/$F176)))</f>
        <v>0</v>
      </c>
      <c r="AN176" s="420">
        <f>IF( $F176=0,0,((($F176/$E$175)*'PLAN DE ADQUISICIONES'!AJ$65)*($G176/$F176)))</f>
        <v>0</v>
      </c>
      <c r="AO176" s="420">
        <f>IF( $F176=0,0,((($F176/$E$175)*'PLAN DE ADQUISICIONES'!AK$65)*($G176/$F176)))</f>
        <v>0</v>
      </c>
      <c r="AP176" s="420">
        <f>IF( $F176=0,0,((($F176/$E$175)*'PLAN DE ADQUISICIONES'!AL$65)*($G176/$F176)))</f>
        <v>0</v>
      </c>
      <c r="AQ176" s="420">
        <f>IF( $F176=0,0,((($F176/$E$175)*'PLAN DE ADQUISICIONES'!AM$65)*($G176/$F176)))</f>
        <v>0</v>
      </c>
      <c r="AR176" s="420">
        <f>IF( $F176=0,0,((($F176/$E$175)*'PLAN DE ADQUISICIONES'!AN$65)*($G176/$F176)))</f>
        <v>0</v>
      </c>
      <c r="AS176" s="420">
        <f>IF( $F176=0,0,((($F176/$E$175)*'PLAN DE ADQUISICIONES'!AO$65)*($G176/$F176)))</f>
        <v>0</v>
      </c>
      <c r="AT176" s="423">
        <f>AH176+AI176+AJ176+AK176+AL176+AM176+AN176+AO176+AP176+AQ176+AR176+AS176</f>
        <v>0</v>
      </c>
      <c r="AU176" s="426">
        <f>AS176+AR176+AQ176+AP176+AO176+AN176+AM176+AL176+AK176+AJ176+AI176+AH176+AF176+AE176+AD176+AC176+AB176+AA176+Z176+Y176+X176+W176+V176+U176+S176+R176+Q176+P176+O176+N176+M176+L176+K176+J176+I176+H176</f>
        <v>0</v>
      </c>
      <c r="AV176" s="392">
        <f t="shared" si="40"/>
        <v>0</v>
      </c>
    </row>
    <row r="177" spans="2:48" s="60" customFormat="1" ht="12.75" customHeight="1" x14ac:dyDescent="0.25">
      <c r="B177" s="416" t="str">
        <f>+'FORMATO COSTEO C2'!C378</f>
        <v>2.3.2.2</v>
      </c>
      <c r="C177" s="417" t="str">
        <f>+'FORMATO COSTEO C2'!B378</f>
        <v>Categoría de gasto</v>
      </c>
      <c r="D177" s="513"/>
      <c r="E177" s="429"/>
      <c r="F177" s="420">
        <f>+'FORMATO COSTEO C2'!G378</f>
        <v>0</v>
      </c>
      <c r="G177" s="421">
        <f>+'FORMATO COSTEO C2'!R378</f>
        <v>0</v>
      </c>
      <c r="H177" s="425">
        <f>IF( $F177=0,0,((($F177/$E$175)*'PLAN DE ADQUISICIONES'!F$65)*($G177/$F177)))</f>
        <v>0</v>
      </c>
      <c r="I177" s="420">
        <f>IF( $F177=0,0,((($F177/$E$175)*'PLAN DE ADQUISICIONES'!G$65)*($G177/$F177)))</f>
        <v>0</v>
      </c>
      <c r="J177" s="420">
        <f>IF( $F177=0,0,((($F177/$E$175)*'PLAN DE ADQUISICIONES'!H$65)*($G177/$F177)))</f>
        <v>0</v>
      </c>
      <c r="K177" s="420">
        <f>IF( $F177=0,0,((($F177/$E$175)*'PLAN DE ADQUISICIONES'!I$65)*($G177/$F177)))</f>
        <v>0</v>
      </c>
      <c r="L177" s="420">
        <f>IF( $F177=0,0,((($F177/$E$175)*'PLAN DE ADQUISICIONES'!J$65)*($G177/$F177)))</f>
        <v>0</v>
      </c>
      <c r="M177" s="420">
        <f>IF( $F177=0,0,((($F177/$E$175)*'PLAN DE ADQUISICIONES'!K$65)*($G177/$F177)))</f>
        <v>0</v>
      </c>
      <c r="N177" s="420">
        <f>IF( $F177=0,0,((($F177/$E$175)*'PLAN DE ADQUISICIONES'!L$65)*($G177/$F177)))</f>
        <v>0</v>
      </c>
      <c r="O177" s="420">
        <f>IF( $F177=0,0,((($F177/$E$175)*'PLAN DE ADQUISICIONES'!M$65)*($G177/$F177)))</f>
        <v>0</v>
      </c>
      <c r="P177" s="420">
        <f>IF( $F177=0,0,((($F177/$E$175)*'PLAN DE ADQUISICIONES'!N$65)*($G177/$F177)))</f>
        <v>0</v>
      </c>
      <c r="Q177" s="420">
        <f>IF( $F177=0,0,((($F177/$E$175)*'PLAN DE ADQUISICIONES'!O$65)*($G177/$F177)))</f>
        <v>0</v>
      </c>
      <c r="R177" s="420">
        <f>IF( $F177=0,0,((($F177/$E$175)*'PLAN DE ADQUISICIONES'!P$65)*($G177/$F177)))</f>
        <v>0</v>
      </c>
      <c r="S177" s="420">
        <f>IF( $F177=0,0,((($F177/$E$175)*'PLAN DE ADQUISICIONES'!Q$65)*($G177/$F177)))</f>
        <v>0</v>
      </c>
      <c r="T177" s="423">
        <f>H177+I177+J177+K177+L177+M177+N177+O177+P177+Q177+R177+S177</f>
        <v>0</v>
      </c>
      <c r="U177" s="425">
        <f>IF( $F177=0,0,((($F177/$E$175)*'PLAN DE ADQUISICIONES'!R$65)*($G177/$F177)))</f>
        <v>0</v>
      </c>
      <c r="V177" s="420">
        <f>IF( $F177=0,0,((($F177/$E$175)*'PLAN DE ADQUISICIONES'!S$65)*($G177/$F177)))</f>
        <v>0</v>
      </c>
      <c r="W177" s="420">
        <f>IF( $F177=0,0,((($F177/$E$175)*'PLAN DE ADQUISICIONES'!T$65)*($G177/$F177)))</f>
        <v>0</v>
      </c>
      <c r="X177" s="420">
        <f>IF( $F177=0,0,((($F177/$E$175)*'PLAN DE ADQUISICIONES'!U$65)*($G177/$F177)))</f>
        <v>0</v>
      </c>
      <c r="Y177" s="420">
        <f>IF( $F177=0,0,((($F177/$E$175)*'PLAN DE ADQUISICIONES'!V$65)*($G177/$F177)))</f>
        <v>0</v>
      </c>
      <c r="Z177" s="420">
        <f>IF( $F177=0,0,((($F177/$E$175)*'PLAN DE ADQUISICIONES'!W$65)*($G177/$F177)))</f>
        <v>0</v>
      </c>
      <c r="AA177" s="420">
        <f>IF( $F177=0,0,((($F177/$E$175)*'PLAN DE ADQUISICIONES'!X$65)*($G177/$F177)))</f>
        <v>0</v>
      </c>
      <c r="AB177" s="420">
        <f>IF( $F177=0,0,((($F177/$E$175)*'PLAN DE ADQUISICIONES'!Y$65)*($G177/$F177)))</f>
        <v>0</v>
      </c>
      <c r="AC177" s="420">
        <f>IF( $F177=0,0,((($F177/$E$175)*'PLAN DE ADQUISICIONES'!Z$65)*($G177/$F177)))</f>
        <v>0</v>
      </c>
      <c r="AD177" s="420">
        <f>IF( $F177=0,0,((($F177/$E$175)*'PLAN DE ADQUISICIONES'!AA$65)*($G177/$F177)))</f>
        <v>0</v>
      </c>
      <c r="AE177" s="420">
        <f>IF( $F177=0,0,((($F177/$E$175)*'PLAN DE ADQUISICIONES'!AB$65)*($G177/$F177)))</f>
        <v>0</v>
      </c>
      <c r="AF177" s="420">
        <f>IF( $F177=0,0,((($F177/$E$175)*'PLAN DE ADQUISICIONES'!AC$65)*($G177/$F177)))</f>
        <v>0</v>
      </c>
      <c r="AG177" s="423">
        <f>U177+V177+W177+X177+Y177+Z177+AA177+AB177+AC177+AD177+AE177+AF177</f>
        <v>0</v>
      </c>
      <c r="AH177" s="424">
        <f>IF( $F177=0,0,((($F177/$E$175)*'PLAN DE ADQUISICIONES'!AD$65)*($G177/$F177)))</f>
        <v>0</v>
      </c>
      <c r="AI177" s="420">
        <f>IF( $F177=0,0,((($F177/$E$175)*'PLAN DE ADQUISICIONES'!AE$65)*($G177/$F177)))</f>
        <v>0</v>
      </c>
      <c r="AJ177" s="420">
        <f>IF( $F177=0,0,((($F177/$E$175)*'PLAN DE ADQUISICIONES'!AF$65)*($G177/$F177)))</f>
        <v>0</v>
      </c>
      <c r="AK177" s="420">
        <f>IF( $F177=0,0,((($F177/$E$175)*'PLAN DE ADQUISICIONES'!AG$65)*($G177/$F177)))</f>
        <v>0</v>
      </c>
      <c r="AL177" s="420">
        <f>IF( $F177=0,0,((($F177/$E$175)*'PLAN DE ADQUISICIONES'!AH$65)*($G177/$F177)))</f>
        <v>0</v>
      </c>
      <c r="AM177" s="420">
        <f>IF( $F177=0,0,((($F177/$E$175)*'PLAN DE ADQUISICIONES'!AI$65)*($G177/$F177)))</f>
        <v>0</v>
      </c>
      <c r="AN177" s="420">
        <f>IF( $F177=0,0,((($F177/$E$175)*'PLAN DE ADQUISICIONES'!AJ$65)*($G177/$F177)))</f>
        <v>0</v>
      </c>
      <c r="AO177" s="420">
        <f>IF( $F177=0,0,((($F177/$E$175)*'PLAN DE ADQUISICIONES'!AK$65)*($G177/$F177)))</f>
        <v>0</v>
      </c>
      <c r="AP177" s="420">
        <f>IF( $F177=0,0,((($F177/$E$175)*'PLAN DE ADQUISICIONES'!AL$65)*($G177/$F177)))</f>
        <v>0</v>
      </c>
      <c r="AQ177" s="420">
        <f>IF( $F177=0,0,((($F177/$E$175)*'PLAN DE ADQUISICIONES'!AM$65)*($G177/$F177)))</f>
        <v>0</v>
      </c>
      <c r="AR177" s="420">
        <f>IF( $F177=0,0,((($F177/$E$175)*'PLAN DE ADQUISICIONES'!AN$65)*($G177/$F177)))</f>
        <v>0</v>
      </c>
      <c r="AS177" s="420">
        <f>IF( $F177=0,0,((($F177/$E$175)*'PLAN DE ADQUISICIONES'!AO$65)*($G177/$F177)))</f>
        <v>0</v>
      </c>
      <c r="AT177" s="423">
        <f>AH177+AI177+AJ177+AK177+AL177+AM177+AN177+AO177+AP177+AQ177+AR177+AS177</f>
        <v>0</v>
      </c>
      <c r="AU177" s="426">
        <f>AS177+AR177+AQ177+AP177+AO177+AN177+AM177+AL177+AK177+AJ177+AI177+AH177+AF177+AE177+AD177+AC177+AB177+AA177+Z177+Y177+X177+W177+V177+U177+S177+R177+Q177+P177+O177+N177+M177+L177+K177+J177+I177+H177</f>
        <v>0</v>
      </c>
      <c r="AV177" s="392">
        <f t="shared" si="40"/>
        <v>0</v>
      </c>
    </row>
    <row r="178" spans="2:48" s="60" customFormat="1" ht="12.75" customHeight="1" x14ac:dyDescent="0.25">
      <c r="B178" s="416" t="str">
        <f>+'FORMATO COSTEO C2'!C384</f>
        <v>2.3.2.3</v>
      </c>
      <c r="C178" s="417" t="str">
        <f>+'FORMATO COSTEO C2'!B384</f>
        <v>Categoría de gasto</v>
      </c>
      <c r="D178" s="513"/>
      <c r="E178" s="429"/>
      <c r="F178" s="420">
        <f>+'FORMATO COSTEO C2'!G384</f>
        <v>0</v>
      </c>
      <c r="G178" s="421">
        <f>+'FORMATO COSTEO C2'!R384</f>
        <v>0</v>
      </c>
      <c r="H178" s="425">
        <f>IF( $F178=0,0,((($F178/$E$175)*'PLAN DE ADQUISICIONES'!F$65)*($G178/$F178)))</f>
        <v>0</v>
      </c>
      <c r="I178" s="420">
        <f>IF( $F178=0,0,((($F178/$E$175)*'PLAN DE ADQUISICIONES'!G$65)*($G178/$F178)))</f>
        <v>0</v>
      </c>
      <c r="J178" s="420">
        <f>IF( $F178=0,0,((($F178/$E$175)*'PLAN DE ADQUISICIONES'!H$65)*($G178/$F178)))</f>
        <v>0</v>
      </c>
      <c r="K178" s="420">
        <f>IF( $F178=0,0,((($F178/$E$175)*'PLAN DE ADQUISICIONES'!I$65)*($G178/$F178)))</f>
        <v>0</v>
      </c>
      <c r="L178" s="420">
        <f>IF( $F178=0,0,((($F178/$E$175)*'PLAN DE ADQUISICIONES'!J$65)*($G178/$F178)))</f>
        <v>0</v>
      </c>
      <c r="M178" s="420">
        <f>IF( $F178=0,0,((($F178/$E$175)*'PLAN DE ADQUISICIONES'!K$65)*($G178/$F178)))</f>
        <v>0</v>
      </c>
      <c r="N178" s="420">
        <f>IF( $F178=0,0,((($F178/$E$175)*'PLAN DE ADQUISICIONES'!L$65)*($G178/$F178)))</f>
        <v>0</v>
      </c>
      <c r="O178" s="420">
        <f>IF( $F178=0,0,((($F178/$E$175)*'PLAN DE ADQUISICIONES'!M$65)*($G178/$F178)))</f>
        <v>0</v>
      </c>
      <c r="P178" s="420">
        <f>IF( $F178=0,0,((($F178/$E$175)*'PLAN DE ADQUISICIONES'!N$65)*($G178/$F178)))</f>
        <v>0</v>
      </c>
      <c r="Q178" s="420">
        <f>IF( $F178=0,0,((($F178/$E$175)*'PLAN DE ADQUISICIONES'!O$65)*($G178/$F178)))</f>
        <v>0</v>
      </c>
      <c r="R178" s="420">
        <f>IF( $F178=0,0,((($F178/$E$175)*'PLAN DE ADQUISICIONES'!P$65)*($G178/$F178)))</f>
        <v>0</v>
      </c>
      <c r="S178" s="420">
        <f>IF( $F178=0,0,((($F178/$E$175)*'PLAN DE ADQUISICIONES'!Q$65)*($G178/$F178)))</f>
        <v>0</v>
      </c>
      <c r="T178" s="423">
        <f>H178+I178+J178+K178+L178+M178+N178+O178+P178+Q178+R178+S178</f>
        <v>0</v>
      </c>
      <c r="U178" s="425">
        <f>IF( $F178=0,0,((($F178/$E$175)*'PLAN DE ADQUISICIONES'!R$65)*($G178/$F178)))</f>
        <v>0</v>
      </c>
      <c r="V178" s="420">
        <f>IF( $F178=0,0,((($F178/$E$175)*'PLAN DE ADQUISICIONES'!S$65)*($G178/$F178)))</f>
        <v>0</v>
      </c>
      <c r="W178" s="420">
        <f>IF( $F178=0,0,((($F178/$E$175)*'PLAN DE ADQUISICIONES'!T$65)*($G178/$F178)))</f>
        <v>0</v>
      </c>
      <c r="X178" s="420">
        <f>IF( $F178=0,0,((($F178/$E$175)*'PLAN DE ADQUISICIONES'!U$65)*($G178/$F178)))</f>
        <v>0</v>
      </c>
      <c r="Y178" s="420">
        <f>IF( $F178=0,0,((($F178/$E$175)*'PLAN DE ADQUISICIONES'!V$65)*($G178/$F178)))</f>
        <v>0</v>
      </c>
      <c r="Z178" s="420">
        <f>IF( $F178=0,0,((($F178/$E$175)*'PLAN DE ADQUISICIONES'!W$65)*($G178/$F178)))</f>
        <v>0</v>
      </c>
      <c r="AA178" s="420">
        <f>IF( $F178=0,0,((($F178/$E$175)*'PLAN DE ADQUISICIONES'!X$65)*($G178/$F178)))</f>
        <v>0</v>
      </c>
      <c r="AB178" s="420">
        <f>IF( $F178=0,0,((($F178/$E$175)*'PLAN DE ADQUISICIONES'!Y$65)*($G178/$F178)))</f>
        <v>0</v>
      </c>
      <c r="AC178" s="420">
        <f>IF( $F178=0,0,((($F178/$E$175)*'PLAN DE ADQUISICIONES'!Z$65)*($G178/$F178)))</f>
        <v>0</v>
      </c>
      <c r="AD178" s="420">
        <f>IF( $F178=0,0,((($F178/$E$175)*'PLAN DE ADQUISICIONES'!AA$65)*($G178/$F178)))</f>
        <v>0</v>
      </c>
      <c r="AE178" s="420">
        <f>IF( $F178=0,0,((($F178/$E$175)*'PLAN DE ADQUISICIONES'!AB$65)*($G178/$F178)))</f>
        <v>0</v>
      </c>
      <c r="AF178" s="420">
        <f>IF( $F178=0,0,((($F178/$E$175)*'PLAN DE ADQUISICIONES'!AC$65)*($G178/$F178)))</f>
        <v>0</v>
      </c>
      <c r="AG178" s="423">
        <f>U178+V178+W178+X178+Y178+Z178+AA178+AB178+AC178+AD178+AE178+AF178</f>
        <v>0</v>
      </c>
      <c r="AH178" s="424">
        <f>IF( $F178=0,0,((($F178/$E$175)*'PLAN DE ADQUISICIONES'!AD$65)*($G178/$F178)))</f>
        <v>0</v>
      </c>
      <c r="AI178" s="420">
        <f>IF( $F178=0,0,((($F178/$E$175)*'PLAN DE ADQUISICIONES'!AE$65)*($G178/$F178)))</f>
        <v>0</v>
      </c>
      <c r="AJ178" s="420">
        <f>IF( $F178=0,0,((($F178/$E$175)*'PLAN DE ADQUISICIONES'!AF$65)*($G178/$F178)))</f>
        <v>0</v>
      </c>
      <c r="AK178" s="420">
        <f>IF( $F178=0,0,((($F178/$E$175)*'PLAN DE ADQUISICIONES'!AG$65)*($G178/$F178)))</f>
        <v>0</v>
      </c>
      <c r="AL178" s="420">
        <f>IF( $F178=0,0,((($F178/$E$175)*'PLAN DE ADQUISICIONES'!AH$65)*($G178/$F178)))</f>
        <v>0</v>
      </c>
      <c r="AM178" s="420">
        <f>IF( $F178=0,0,((($F178/$E$175)*'PLAN DE ADQUISICIONES'!AI$65)*($G178/$F178)))</f>
        <v>0</v>
      </c>
      <c r="AN178" s="420">
        <f>IF( $F178=0,0,((($F178/$E$175)*'PLAN DE ADQUISICIONES'!AJ$65)*($G178/$F178)))</f>
        <v>0</v>
      </c>
      <c r="AO178" s="420">
        <f>IF( $F178=0,0,((($F178/$E$175)*'PLAN DE ADQUISICIONES'!AK$65)*($G178/$F178)))</f>
        <v>0</v>
      </c>
      <c r="AP178" s="420">
        <f>IF( $F178=0,0,((($F178/$E$175)*'PLAN DE ADQUISICIONES'!AL$65)*($G178/$F178)))</f>
        <v>0</v>
      </c>
      <c r="AQ178" s="420">
        <f>IF( $F178=0,0,((($F178/$E$175)*'PLAN DE ADQUISICIONES'!AM$65)*($G178/$F178)))</f>
        <v>0</v>
      </c>
      <c r="AR178" s="420">
        <f>IF( $F178=0,0,((($F178/$E$175)*'PLAN DE ADQUISICIONES'!AN$65)*($G178/$F178)))</f>
        <v>0</v>
      </c>
      <c r="AS178" s="420">
        <f>IF( $F178=0,0,((($F178/$E$175)*'PLAN DE ADQUISICIONES'!AO$65)*($G178/$F178)))</f>
        <v>0</v>
      </c>
      <c r="AT178" s="423">
        <f>AH178+AI178+AJ178+AK178+AL178+AM178+AN178+AO178+AP178+AQ178+AR178+AS178</f>
        <v>0</v>
      </c>
      <c r="AU178" s="426">
        <f>AS178+AR178+AQ178+AP178+AO178+AN178+AM178+AL178+AK178+AJ178+AI178+AH178+AF178+AE178+AD178+AC178+AB178+AA178+Z178+Y178+X178+W178+V178+U178+S178+R178+Q178+P178+O178+N178+M178+L178+K178+J178+I178+H178</f>
        <v>0</v>
      </c>
      <c r="AV178" s="392">
        <f t="shared" si="40"/>
        <v>0</v>
      </c>
    </row>
    <row r="179" spans="2:48" s="60" customFormat="1" ht="12.75" customHeight="1" x14ac:dyDescent="0.25">
      <c r="B179" s="416" t="str">
        <f>+'FORMATO COSTEO C2'!C390</f>
        <v>2.3.2.4</v>
      </c>
      <c r="C179" s="417" t="str">
        <f>+'FORMATO COSTEO C2'!B390</f>
        <v>Categoría de gasto</v>
      </c>
      <c r="D179" s="513"/>
      <c r="E179" s="429"/>
      <c r="F179" s="420">
        <f>+'FORMATO COSTEO C2'!G390</f>
        <v>0</v>
      </c>
      <c r="G179" s="421">
        <f>+'FORMATO COSTEO C2'!R390</f>
        <v>0</v>
      </c>
      <c r="H179" s="425">
        <f>IF( $F179=0,0,((($F179/$E$175)*'PLAN DE ADQUISICIONES'!F$65)*($G179/$F179)))</f>
        <v>0</v>
      </c>
      <c r="I179" s="420">
        <f>IF( $F179=0,0,((($F179/$E$175)*'PLAN DE ADQUISICIONES'!G$65)*($G179/$F179)))</f>
        <v>0</v>
      </c>
      <c r="J179" s="420">
        <f>IF( $F179=0,0,((($F179/$E$175)*'PLAN DE ADQUISICIONES'!H$65)*($G179/$F179)))</f>
        <v>0</v>
      </c>
      <c r="K179" s="420">
        <f>IF( $F179=0,0,((($F179/$E$175)*'PLAN DE ADQUISICIONES'!I$65)*($G179/$F179)))</f>
        <v>0</v>
      </c>
      <c r="L179" s="420">
        <f>IF( $F179=0,0,((($F179/$E$175)*'PLAN DE ADQUISICIONES'!J$65)*($G179/$F179)))</f>
        <v>0</v>
      </c>
      <c r="M179" s="420">
        <f>IF( $F179=0,0,((($F179/$E$175)*'PLAN DE ADQUISICIONES'!K$65)*($G179/$F179)))</f>
        <v>0</v>
      </c>
      <c r="N179" s="420">
        <f>IF( $F179=0,0,((($F179/$E$175)*'PLAN DE ADQUISICIONES'!L$65)*($G179/$F179)))</f>
        <v>0</v>
      </c>
      <c r="O179" s="420">
        <f>IF( $F179=0,0,((($F179/$E$175)*'PLAN DE ADQUISICIONES'!M$65)*($G179/$F179)))</f>
        <v>0</v>
      </c>
      <c r="P179" s="420">
        <f>IF( $F179=0,0,((($F179/$E$175)*'PLAN DE ADQUISICIONES'!N$65)*($G179/$F179)))</f>
        <v>0</v>
      </c>
      <c r="Q179" s="420">
        <f>IF( $F179=0,0,((($F179/$E$175)*'PLAN DE ADQUISICIONES'!O$65)*($G179/$F179)))</f>
        <v>0</v>
      </c>
      <c r="R179" s="420">
        <f>IF( $F179=0,0,((($F179/$E$175)*'PLAN DE ADQUISICIONES'!P$65)*($G179/$F179)))</f>
        <v>0</v>
      </c>
      <c r="S179" s="420">
        <f>IF( $F179=0,0,((($F179/$E$175)*'PLAN DE ADQUISICIONES'!Q$65)*($G179/$F179)))</f>
        <v>0</v>
      </c>
      <c r="T179" s="423">
        <f>H179+I179+J179+K179+L179+M179+N179+O179+P179+Q179+R179+S179</f>
        <v>0</v>
      </c>
      <c r="U179" s="425">
        <f>IF( $F179=0,0,((($F179/$E$175)*'PLAN DE ADQUISICIONES'!R$65)*($G179/$F179)))</f>
        <v>0</v>
      </c>
      <c r="V179" s="420">
        <f>IF( $F179=0,0,((($F179/$E$175)*'PLAN DE ADQUISICIONES'!S$65)*($G179/$F179)))</f>
        <v>0</v>
      </c>
      <c r="W179" s="420">
        <f>IF( $F179=0,0,((($F179/$E$175)*'PLAN DE ADQUISICIONES'!T$65)*($G179/$F179)))</f>
        <v>0</v>
      </c>
      <c r="X179" s="420">
        <f>IF( $F179=0,0,((($F179/$E$175)*'PLAN DE ADQUISICIONES'!U$65)*($G179/$F179)))</f>
        <v>0</v>
      </c>
      <c r="Y179" s="420">
        <f>IF( $F179=0,0,((($F179/$E$175)*'PLAN DE ADQUISICIONES'!V$65)*($G179/$F179)))</f>
        <v>0</v>
      </c>
      <c r="Z179" s="420">
        <f>IF( $F179=0,0,((($F179/$E$175)*'PLAN DE ADQUISICIONES'!W$65)*($G179/$F179)))</f>
        <v>0</v>
      </c>
      <c r="AA179" s="420">
        <f>IF( $F179=0,0,((($F179/$E$175)*'PLAN DE ADQUISICIONES'!X$65)*($G179/$F179)))</f>
        <v>0</v>
      </c>
      <c r="AB179" s="420">
        <f>IF( $F179=0,0,((($F179/$E$175)*'PLAN DE ADQUISICIONES'!Y$65)*($G179/$F179)))</f>
        <v>0</v>
      </c>
      <c r="AC179" s="420">
        <f>IF( $F179=0,0,((($F179/$E$175)*'PLAN DE ADQUISICIONES'!Z$65)*($G179/$F179)))</f>
        <v>0</v>
      </c>
      <c r="AD179" s="420">
        <f>IF( $F179=0,0,((($F179/$E$175)*'PLAN DE ADQUISICIONES'!AA$65)*($G179/$F179)))</f>
        <v>0</v>
      </c>
      <c r="AE179" s="420">
        <f>IF( $F179=0,0,((($F179/$E$175)*'PLAN DE ADQUISICIONES'!AB$65)*($G179/$F179)))</f>
        <v>0</v>
      </c>
      <c r="AF179" s="420">
        <f>IF( $F179=0,0,((($F179/$E$175)*'PLAN DE ADQUISICIONES'!AC$65)*($G179/$F179)))</f>
        <v>0</v>
      </c>
      <c r="AG179" s="423">
        <f>U179+V179+W179+X179+Y179+Z179+AA179+AB179+AC179+AD179+AE179+AF179</f>
        <v>0</v>
      </c>
      <c r="AH179" s="424">
        <f>IF( $F179=0,0,((($F179/$E$175)*'PLAN DE ADQUISICIONES'!AD$65)*($G179/$F179)))</f>
        <v>0</v>
      </c>
      <c r="AI179" s="420">
        <f>IF( $F179=0,0,((($F179/$E$175)*'PLAN DE ADQUISICIONES'!AE$65)*($G179/$F179)))</f>
        <v>0</v>
      </c>
      <c r="AJ179" s="420">
        <f>IF( $F179=0,0,((($F179/$E$175)*'PLAN DE ADQUISICIONES'!AF$65)*($G179/$F179)))</f>
        <v>0</v>
      </c>
      <c r="AK179" s="420">
        <f>IF( $F179=0,0,((($F179/$E$175)*'PLAN DE ADQUISICIONES'!AG$65)*($G179/$F179)))</f>
        <v>0</v>
      </c>
      <c r="AL179" s="420">
        <f>IF( $F179=0,0,((($F179/$E$175)*'PLAN DE ADQUISICIONES'!AH$65)*($G179/$F179)))</f>
        <v>0</v>
      </c>
      <c r="AM179" s="420">
        <f>IF( $F179=0,0,((($F179/$E$175)*'PLAN DE ADQUISICIONES'!AI$65)*($G179/$F179)))</f>
        <v>0</v>
      </c>
      <c r="AN179" s="420">
        <f>IF( $F179=0,0,((($F179/$E$175)*'PLAN DE ADQUISICIONES'!AJ$65)*($G179/$F179)))</f>
        <v>0</v>
      </c>
      <c r="AO179" s="420">
        <f>IF( $F179=0,0,((($F179/$E$175)*'PLAN DE ADQUISICIONES'!AK$65)*($G179/$F179)))</f>
        <v>0</v>
      </c>
      <c r="AP179" s="420">
        <f>IF( $F179=0,0,((($F179/$E$175)*'PLAN DE ADQUISICIONES'!AL$65)*($G179/$F179)))</f>
        <v>0</v>
      </c>
      <c r="AQ179" s="420">
        <f>IF( $F179=0,0,((($F179/$E$175)*'PLAN DE ADQUISICIONES'!AM$65)*($G179/$F179)))</f>
        <v>0</v>
      </c>
      <c r="AR179" s="420">
        <f>IF( $F179=0,0,((($F179/$E$175)*'PLAN DE ADQUISICIONES'!AN$65)*($G179/$F179)))</f>
        <v>0</v>
      </c>
      <c r="AS179" s="420">
        <f>IF( $F179=0,0,((($F179/$E$175)*'PLAN DE ADQUISICIONES'!AO$65)*($G179/$F179)))</f>
        <v>0</v>
      </c>
      <c r="AT179" s="423">
        <f>AH179+AI179+AJ179+AK179+AL179+AM179+AN179+AO179+AP179+AQ179+AR179+AS179</f>
        <v>0</v>
      </c>
      <c r="AU179" s="426">
        <f>AS179+AR179+AQ179+AP179+AO179+AN179+AM179+AL179+AK179+AJ179+AI179+AH179+AF179+AE179+AD179+AC179+AB179+AA179+Z179+Y179+X179+W179+V179+U179+S179+R179+Q179+P179+O179+N179+M179+L179+K179+J179+I179+H179</f>
        <v>0</v>
      </c>
      <c r="AV179" s="392">
        <f t="shared" si="40"/>
        <v>0</v>
      </c>
    </row>
    <row r="180" spans="2:48" s="60" customFormat="1" ht="12.75" customHeight="1" x14ac:dyDescent="0.25">
      <c r="B180" s="416" t="str">
        <f>+'FORMATO COSTEO C2'!C396</f>
        <v>2.3.2.5</v>
      </c>
      <c r="C180" s="417" t="str">
        <f>+'FORMATO COSTEO C2'!B396</f>
        <v>Categoría de gasto</v>
      </c>
      <c r="D180" s="513"/>
      <c r="E180" s="429"/>
      <c r="F180" s="420">
        <f>+'FORMATO COSTEO C2'!G396</f>
        <v>0</v>
      </c>
      <c r="G180" s="421">
        <f>+'FORMATO COSTEO C2'!R396</f>
        <v>0</v>
      </c>
      <c r="H180" s="425">
        <f>IF( $F180=0,0,((($F180/$E$175)*'PLAN DE ADQUISICIONES'!F$65)*($G180/$F180)))</f>
        <v>0</v>
      </c>
      <c r="I180" s="420">
        <f>IF( $F180=0,0,((($F180/$E$175)*'PLAN DE ADQUISICIONES'!G$65)*($G180/$F180)))</f>
        <v>0</v>
      </c>
      <c r="J180" s="420">
        <f>IF( $F180=0,0,((($F180/$E$175)*'PLAN DE ADQUISICIONES'!H$65)*($G180/$F180)))</f>
        <v>0</v>
      </c>
      <c r="K180" s="420">
        <f>IF( $F180=0,0,((($F180/$E$175)*'PLAN DE ADQUISICIONES'!I$65)*($G180/$F180)))</f>
        <v>0</v>
      </c>
      <c r="L180" s="420">
        <f>IF( $F180=0,0,((($F180/$E$175)*'PLAN DE ADQUISICIONES'!J$65)*($G180/$F180)))</f>
        <v>0</v>
      </c>
      <c r="M180" s="420">
        <f>IF( $F180=0,0,((($F180/$E$175)*'PLAN DE ADQUISICIONES'!K$65)*($G180/$F180)))</f>
        <v>0</v>
      </c>
      <c r="N180" s="420">
        <f>IF( $F180=0,0,((($F180/$E$175)*'PLAN DE ADQUISICIONES'!L$65)*($G180/$F180)))</f>
        <v>0</v>
      </c>
      <c r="O180" s="420">
        <f>IF( $F180=0,0,((($F180/$E$175)*'PLAN DE ADQUISICIONES'!M$65)*($G180/$F180)))</f>
        <v>0</v>
      </c>
      <c r="P180" s="420">
        <f>IF( $F180=0,0,((($F180/$E$175)*'PLAN DE ADQUISICIONES'!N$65)*($G180/$F180)))</f>
        <v>0</v>
      </c>
      <c r="Q180" s="420">
        <f>IF( $F180=0,0,((($F180/$E$175)*'PLAN DE ADQUISICIONES'!O$65)*($G180/$F180)))</f>
        <v>0</v>
      </c>
      <c r="R180" s="420">
        <f>IF( $F180=0,0,((($F180/$E$175)*'PLAN DE ADQUISICIONES'!P$65)*($G180/$F180)))</f>
        <v>0</v>
      </c>
      <c r="S180" s="420">
        <f>IF( $F180=0,0,((($F180/$E$175)*'PLAN DE ADQUISICIONES'!Q$65)*($G180/$F180)))</f>
        <v>0</v>
      </c>
      <c r="T180" s="423">
        <f>H180+I180+J180+K180+L180+M180+N180+O180+P180+Q180+R180+S180</f>
        <v>0</v>
      </c>
      <c r="U180" s="425">
        <f>IF( $F180=0,0,((($F180/$E$175)*'PLAN DE ADQUISICIONES'!R$65)*($G180/$F180)))</f>
        <v>0</v>
      </c>
      <c r="V180" s="420">
        <f>IF( $F180=0,0,((($F180/$E$175)*'PLAN DE ADQUISICIONES'!S$65)*($G180/$F180)))</f>
        <v>0</v>
      </c>
      <c r="W180" s="420">
        <f>IF( $F180=0,0,((($F180/$E$175)*'PLAN DE ADQUISICIONES'!T$65)*($G180/$F180)))</f>
        <v>0</v>
      </c>
      <c r="X180" s="420">
        <f>IF( $F180=0,0,((($F180/$E$175)*'PLAN DE ADQUISICIONES'!U$65)*($G180/$F180)))</f>
        <v>0</v>
      </c>
      <c r="Y180" s="420">
        <f>IF( $F180=0,0,((($F180/$E$175)*'PLAN DE ADQUISICIONES'!V$65)*($G180/$F180)))</f>
        <v>0</v>
      </c>
      <c r="Z180" s="420">
        <f>IF( $F180=0,0,((($F180/$E$175)*'PLAN DE ADQUISICIONES'!W$65)*($G180/$F180)))</f>
        <v>0</v>
      </c>
      <c r="AA180" s="420">
        <f>IF( $F180=0,0,((($F180/$E$175)*'PLAN DE ADQUISICIONES'!X$65)*($G180/$F180)))</f>
        <v>0</v>
      </c>
      <c r="AB180" s="420">
        <f>IF( $F180=0,0,((($F180/$E$175)*'PLAN DE ADQUISICIONES'!Y$65)*($G180/$F180)))</f>
        <v>0</v>
      </c>
      <c r="AC180" s="420">
        <f>IF( $F180=0,0,((($F180/$E$175)*'PLAN DE ADQUISICIONES'!Z$65)*($G180/$F180)))</f>
        <v>0</v>
      </c>
      <c r="AD180" s="420">
        <f>IF( $F180=0,0,((($F180/$E$175)*'PLAN DE ADQUISICIONES'!AA$65)*($G180/$F180)))</f>
        <v>0</v>
      </c>
      <c r="AE180" s="420">
        <f>IF( $F180=0,0,((($F180/$E$175)*'PLAN DE ADQUISICIONES'!AB$65)*($G180/$F180)))</f>
        <v>0</v>
      </c>
      <c r="AF180" s="420">
        <f>IF( $F180=0,0,((($F180/$E$175)*'PLAN DE ADQUISICIONES'!AC$65)*($G180/$F180)))</f>
        <v>0</v>
      </c>
      <c r="AG180" s="423">
        <f>U180+V180+W180+X180+Y180+Z180+AA180+AB180+AC180+AD180+AE180+AF180</f>
        <v>0</v>
      </c>
      <c r="AH180" s="424">
        <f>IF( $F180=0,0,((($F180/$E$175)*'PLAN DE ADQUISICIONES'!AD$65)*($G180/$F180)))</f>
        <v>0</v>
      </c>
      <c r="AI180" s="420">
        <f>IF( $F180=0,0,((($F180/$E$175)*'PLAN DE ADQUISICIONES'!AE$65)*($G180/$F180)))</f>
        <v>0</v>
      </c>
      <c r="AJ180" s="420">
        <f>IF( $F180=0,0,((($F180/$E$175)*'PLAN DE ADQUISICIONES'!AF$65)*($G180/$F180)))</f>
        <v>0</v>
      </c>
      <c r="AK180" s="420">
        <f>IF( $F180=0,0,((($F180/$E$175)*'PLAN DE ADQUISICIONES'!AG$65)*($G180/$F180)))</f>
        <v>0</v>
      </c>
      <c r="AL180" s="420">
        <f>IF( $F180=0,0,((($F180/$E$175)*'PLAN DE ADQUISICIONES'!AH$65)*($G180/$F180)))</f>
        <v>0</v>
      </c>
      <c r="AM180" s="420">
        <f>IF( $F180=0,0,((($F180/$E$175)*'PLAN DE ADQUISICIONES'!AI$65)*($G180/$F180)))</f>
        <v>0</v>
      </c>
      <c r="AN180" s="420">
        <f>IF( $F180=0,0,((($F180/$E$175)*'PLAN DE ADQUISICIONES'!AJ$65)*($G180/$F180)))</f>
        <v>0</v>
      </c>
      <c r="AO180" s="420">
        <f>IF( $F180=0,0,((($F180/$E$175)*'PLAN DE ADQUISICIONES'!AK$65)*($G180/$F180)))</f>
        <v>0</v>
      </c>
      <c r="AP180" s="420">
        <f>IF( $F180=0,0,((($F180/$E$175)*'PLAN DE ADQUISICIONES'!AL$65)*($G180/$F180)))</f>
        <v>0</v>
      </c>
      <c r="AQ180" s="420">
        <f>IF( $F180=0,0,((($F180/$E$175)*'PLAN DE ADQUISICIONES'!AM$65)*($G180/$F180)))</f>
        <v>0</v>
      </c>
      <c r="AR180" s="420">
        <f>IF( $F180=0,0,((($F180/$E$175)*'PLAN DE ADQUISICIONES'!AN$65)*($G180/$F180)))</f>
        <v>0</v>
      </c>
      <c r="AS180" s="420">
        <f>IF( $F180=0,0,((($F180/$E$175)*'PLAN DE ADQUISICIONES'!AO$65)*($G180/$F180)))</f>
        <v>0</v>
      </c>
      <c r="AT180" s="423">
        <f>AH180+AI180+AJ180+AK180+AL180+AM180+AN180+AO180+AP180+AQ180+AR180+AS180</f>
        <v>0</v>
      </c>
      <c r="AU180" s="426">
        <f>AS180+AR180+AQ180+AP180+AO180+AN180+AM180+AL180+AK180+AJ180+AI180+AH180+AF180+AE180+AD180+AC180+AB180+AA180+Z180+Y180+X180+W180+V180+U180+S180+R180+Q180+P180+O180+N180+M180+L180+K180+J180+I180+H180</f>
        <v>0</v>
      </c>
      <c r="AV180" s="392">
        <f t="shared" si="40"/>
        <v>0</v>
      </c>
    </row>
    <row r="181" spans="2:48" s="60" customFormat="1" ht="12.75" customHeight="1" x14ac:dyDescent="0.25">
      <c r="B181" s="406" t="str">
        <f>+'FORMATO COSTEO C2'!C402</f>
        <v>2.3.3</v>
      </c>
      <c r="C181" s="430">
        <f>+'FORMATO COSTEO C2'!B402</f>
        <v>0</v>
      </c>
      <c r="D181" s="408" t="str">
        <f>+'FORMATO COSTEO C2'!D402</f>
        <v>Unidad medida</v>
      </c>
      <c r="E181" s="409">
        <f>+'FORMATO COSTEO C2'!E402</f>
        <v>0</v>
      </c>
      <c r="F181" s="410">
        <f>SUM(F182:F186)</f>
        <v>0</v>
      </c>
      <c r="G181" s="411">
        <f t="shared" ref="G181:AS181" si="49">SUM(G182:G186)</f>
        <v>0</v>
      </c>
      <c r="H181" s="412">
        <f t="shared" si="49"/>
        <v>0</v>
      </c>
      <c r="I181" s="410">
        <f t="shared" si="49"/>
        <v>0</v>
      </c>
      <c r="J181" s="410">
        <f t="shared" si="49"/>
        <v>0</v>
      </c>
      <c r="K181" s="410">
        <f t="shared" si="49"/>
        <v>0</v>
      </c>
      <c r="L181" s="410">
        <f t="shared" si="49"/>
        <v>0</v>
      </c>
      <c r="M181" s="410">
        <f t="shared" si="49"/>
        <v>0</v>
      </c>
      <c r="N181" s="410">
        <f t="shared" si="49"/>
        <v>0</v>
      </c>
      <c r="O181" s="410">
        <f t="shared" si="49"/>
        <v>0</v>
      </c>
      <c r="P181" s="410">
        <f t="shared" si="49"/>
        <v>0</v>
      </c>
      <c r="Q181" s="410">
        <f t="shared" si="49"/>
        <v>0</v>
      </c>
      <c r="R181" s="410">
        <f t="shared" si="49"/>
        <v>0</v>
      </c>
      <c r="S181" s="410">
        <f t="shared" si="49"/>
        <v>0</v>
      </c>
      <c r="T181" s="413">
        <f>SUM(T182:T186)</f>
        <v>0</v>
      </c>
      <c r="U181" s="412">
        <f t="shared" si="49"/>
        <v>0</v>
      </c>
      <c r="V181" s="410">
        <f t="shared" si="49"/>
        <v>0</v>
      </c>
      <c r="W181" s="410">
        <f t="shared" si="49"/>
        <v>0</v>
      </c>
      <c r="X181" s="410">
        <f t="shared" si="49"/>
        <v>0</v>
      </c>
      <c r="Y181" s="410">
        <f t="shared" si="49"/>
        <v>0</v>
      </c>
      <c r="Z181" s="410">
        <f t="shared" si="49"/>
        <v>0</v>
      </c>
      <c r="AA181" s="410">
        <f t="shared" si="49"/>
        <v>0</v>
      </c>
      <c r="AB181" s="410">
        <f t="shared" si="49"/>
        <v>0</v>
      </c>
      <c r="AC181" s="410">
        <f t="shared" si="49"/>
        <v>0</v>
      </c>
      <c r="AD181" s="410">
        <f t="shared" si="49"/>
        <v>0</v>
      </c>
      <c r="AE181" s="410">
        <f t="shared" si="49"/>
        <v>0</v>
      </c>
      <c r="AF181" s="410">
        <f t="shared" si="49"/>
        <v>0</v>
      </c>
      <c r="AG181" s="413">
        <f t="shared" si="49"/>
        <v>0</v>
      </c>
      <c r="AH181" s="414">
        <f t="shared" si="49"/>
        <v>0</v>
      </c>
      <c r="AI181" s="410">
        <f t="shared" si="49"/>
        <v>0</v>
      </c>
      <c r="AJ181" s="410">
        <f t="shared" si="49"/>
        <v>0</v>
      </c>
      <c r="AK181" s="410">
        <f t="shared" si="49"/>
        <v>0</v>
      </c>
      <c r="AL181" s="410">
        <f t="shared" si="49"/>
        <v>0</v>
      </c>
      <c r="AM181" s="410">
        <f t="shared" si="49"/>
        <v>0</v>
      </c>
      <c r="AN181" s="410">
        <f t="shared" si="49"/>
        <v>0</v>
      </c>
      <c r="AO181" s="410">
        <f t="shared" si="49"/>
        <v>0</v>
      </c>
      <c r="AP181" s="410">
        <f t="shared" si="49"/>
        <v>0</v>
      </c>
      <c r="AQ181" s="410">
        <f t="shared" si="49"/>
        <v>0</v>
      </c>
      <c r="AR181" s="410">
        <f t="shared" si="49"/>
        <v>0</v>
      </c>
      <c r="AS181" s="410">
        <f t="shared" si="49"/>
        <v>0</v>
      </c>
      <c r="AT181" s="413">
        <f>SUM(AT182:AT186)</f>
        <v>0</v>
      </c>
      <c r="AU181" s="415">
        <f>SUM(AU182:AU186)</f>
        <v>0</v>
      </c>
      <c r="AV181" s="392">
        <f t="shared" si="40"/>
        <v>0</v>
      </c>
    </row>
    <row r="182" spans="2:48" s="60" customFormat="1" ht="12.75" customHeight="1" x14ac:dyDescent="0.25">
      <c r="B182" s="416" t="str">
        <f>+'FORMATO COSTEO C2'!C404</f>
        <v>2.3.3.1</v>
      </c>
      <c r="C182" s="417" t="str">
        <f>+'FORMATO COSTEO C2'!B404</f>
        <v>Categoría de gasto</v>
      </c>
      <c r="D182" s="513"/>
      <c r="E182" s="429"/>
      <c r="F182" s="420">
        <f>+'FORMATO COSTEO C2'!G404</f>
        <v>0</v>
      </c>
      <c r="G182" s="421">
        <f>+'FORMATO COSTEO C2'!R404</f>
        <v>0</v>
      </c>
      <c r="H182" s="422">
        <f>IF( $F182=0,0,((($F182/$E$181)*'PLAN DE ADQUISICIONES'!F$66)*($G182/$F182)))</f>
        <v>0</v>
      </c>
      <c r="I182" s="420">
        <f>IF( $F182=0,0,((($F182/$E$181)*'PLAN DE ADQUISICIONES'!G$66)*($G182/$F182)))</f>
        <v>0</v>
      </c>
      <c r="J182" s="420">
        <f>IF( $F182=0,0,((($F182/$E$181)*'PLAN DE ADQUISICIONES'!H$66)*($G182/$F182)))</f>
        <v>0</v>
      </c>
      <c r="K182" s="420">
        <f>IF( $F182=0,0,((($F182/$E$181)*'PLAN DE ADQUISICIONES'!I$66)*($G182/$F182)))</f>
        <v>0</v>
      </c>
      <c r="L182" s="420">
        <f>IF( $F182=0,0,((($F182/$E$181)*'PLAN DE ADQUISICIONES'!J$66)*($G182/$F182)))</f>
        <v>0</v>
      </c>
      <c r="M182" s="420">
        <f>IF( $F182=0,0,((($F182/$E$181)*'PLAN DE ADQUISICIONES'!K$66)*($G182/$F182)))</f>
        <v>0</v>
      </c>
      <c r="N182" s="420">
        <f>IF( $F182=0,0,((($F182/$E$181)*'PLAN DE ADQUISICIONES'!L$66)*($G182/$F182)))</f>
        <v>0</v>
      </c>
      <c r="O182" s="420">
        <f>IF( $F182=0,0,((($F182/$E$181)*'PLAN DE ADQUISICIONES'!M$66)*($G182/$F182)))</f>
        <v>0</v>
      </c>
      <c r="P182" s="420">
        <f>IF( $F182=0,0,((($F182/$E$181)*'PLAN DE ADQUISICIONES'!N$66)*($G182/$F182)))</f>
        <v>0</v>
      </c>
      <c r="Q182" s="420">
        <f>IF( $F182=0,0,((($F182/$E$181)*'PLAN DE ADQUISICIONES'!O$66)*($G182/$F182)))</f>
        <v>0</v>
      </c>
      <c r="R182" s="420">
        <f>IF( $F182=0,0,((($F182/$E$181)*'PLAN DE ADQUISICIONES'!P$66)*($G182/$F182)))</f>
        <v>0</v>
      </c>
      <c r="S182" s="420">
        <f>IF( $F182=0,0,((($F182/$E$181)*'PLAN DE ADQUISICIONES'!Q$66)*($G182/$F182)))</f>
        <v>0</v>
      </c>
      <c r="T182" s="423">
        <f>H182+I182+J182+K182+L182+M182+N182+O182+P182+Q182+R182+S182</f>
        <v>0</v>
      </c>
      <c r="U182" s="425">
        <f>IF( $F182=0,0,((($F182/$E$181)*'PLAN DE ADQUISICIONES'!R$66)*($G182/$F182)))</f>
        <v>0</v>
      </c>
      <c r="V182" s="420">
        <f>IF( $F182=0,0,((($F182/$E$181)*'PLAN DE ADQUISICIONES'!S$66)*($G182/$F182)))</f>
        <v>0</v>
      </c>
      <c r="W182" s="420">
        <f>IF( $F182=0,0,((($F182/$E$181)*'PLAN DE ADQUISICIONES'!T$66)*($G182/$F182)))</f>
        <v>0</v>
      </c>
      <c r="X182" s="420">
        <f>IF( $F182=0,0,((($F182/$E$181)*'PLAN DE ADQUISICIONES'!U$66)*($G182/$F182)))</f>
        <v>0</v>
      </c>
      <c r="Y182" s="420">
        <f>IF( $F182=0,0,((($F182/$E$181)*'PLAN DE ADQUISICIONES'!V$66)*($G182/$F182)))</f>
        <v>0</v>
      </c>
      <c r="Z182" s="420">
        <f>IF( $F182=0,0,((($F182/$E$181)*'PLAN DE ADQUISICIONES'!W$66)*($G182/$F182)))</f>
        <v>0</v>
      </c>
      <c r="AA182" s="420">
        <f>IF( $F182=0,0,((($F182/$E$181)*'PLAN DE ADQUISICIONES'!X$66)*($G182/$F182)))</f>
        <v>0</v>
      </c>
      <c r="AB182" s="420">
        <f>IF( $F182=0,0,((($F182/$E$181)*'PLAN DE ADQUISICIONES'!Y$66)*($G182/$F182)))</f>
        <v>0</v>
      </c>
      <c r="AC182" s="420">
        <f>IF( $F182=0,0,((($F182/$E$181)*'PLAN DE ADQUISICIONES'!Z$66)*($G182/$F182)))</f>
        <v>0</v>
      </c>
      <c r="AD182" s="420">
        <f>IF( $F182=0,0,((($F182/$E$181)*'PLAN DE ADQUISICIONES'!AA$66)*($G182/$F182)))</f>
        <v>0</v>
      </c>
      <c r="AE182" s="420">
        <f>IF( $F182=0,0,((($F182/$E$181)*'PLAN DE ADQUISICIONES'!AB$66)*($G182/$F182)))</f>
        <v>0</v>
      </c>
      <c r="AF182" s="420">
        <f>IF( $F182=0,0,((($F182/$E$181)*'PLAN DE ADQUISICIONES'!AC$66)*($G182/$F182)))</f>
        <v>0</v>
      </c>
      <c r="AG182" s="423">
        <f>U182+V182+W182+X182+Y182+Z182+AA182+AB182+AC182+AD182+AE182+AF182</f>
        <v>0</v>
      </c>
      <c r="AH182" s="424">
        <f>IF( $F182=0,0,((($F182/$E$181)*'PLAN DE ADQUISICIONES'!AD$66)*($G182/$F182)))</f>
        <v>0</v>
      </c>
      <c r="AI182" s="420">
        <f>IF( $F182=0,0,((($F182/$E$181)*'PLAN DE ADQUISICIONES'!AE$66)*($G182/$F182)))</f>
        <v>0</v>
      </c>
      <c r="AJ182" s="420">
        <f>IF( $F182=0,0,((($F182/$E$181)*'PLAN DE ADQUISICIONES'!AF$66)*($G182/$F182)))</f>
        <v>0</v>
      </c>
      <c r="AK182" s="420">
        <f>IF( $F182=0,0,((($F182/$E$181)*'PLAN DE ADQUISICIONES'!AG$66)*($G182/$F182)))</f>
        <v>0</v>
      </c>
      <c r="AL182" s="420">
        <f>IF( $F182=0,0,((($F182/$E$181)*'PLAN DE ADQUISICIONES'!AH$66)*($G182/$F182)))</f>
        <v>0</v>
      </c>
      <c r="AM182" s="420">
        <f>IF( $F182=0,0,((($F182/$E$181)*'PLAN DE ADQUISICIONES'!AI$66)*($G182/$F182)))</f>
        <v>0</v>
      </c>
      <c r="AN182" s="420">
        <f>IF( $F182=0,0,((($F182/$E$181)*'PLAN DE ADQUISICIONES'!AJ$66)*($G182/$F182)))</f>
        <v>0</v>
      </c>
      <c r="AO182" s="420">
        <f>IF( $F182=0,0,((($F182/$E$181)*'PLAN DE ADQUISICIONES'!AK$66)*($G182/$F182)))</f>
        <v>0</v>
      </c>
      <c r="AP182" s="420">
        <f>IF( $F182=0,0,((($F182/$E$181)*'PLAN DE ADQUISICIONES'!AL$66)*($G182/$F182)))</f>
        <v>0</v>
      </c>
      <c r="AQ182" s="420">
        <f>IF( $F182=0,0,((($F182/$E$181)*'PLAN DE ADQUISICIONES'!AM$66)*($G182/$F182)))</f>
        <v>0</v>
      </c>
      <c r="AR182" s="420">
        <f>IF( $F182=0,0,((($F182/$E$181)*'PLAN DE ADQUISICIONES'!AN$66)*($G182/$F182)))</f>
        <v>0</v>
      </c>
      <c r="AS182" s="420">
        <f>IF( $F182=0,0,((($F182/$E$181)*'PLAN DE ADQUISICIONES'!AO$66)*($G182/$F182)))</f>
        <v>0</v>
      </c>
      <c r="AT182" s="423">
        <f>AH182+AI182+AJ182+AK182+AL182+AM182+AN182+AO182+AP182+AQ182+AR182+AS182</f>
        <v>0</v>
      </c>
      <c r="AU182" s="426">
        <f>AS182+AR182+AQ182+AP182+AO182+AN182+AM182+AL182+AK182+AJ182+AI182+AH182+AF182+AE182+AD182+AC182+AB182+AA182+Z182+Y182+X182+W182+V182+U182+S182+R182+Q182+P182+O182+N182+M182+L182+K182+J182+I182+H182</f>
        <v>0</v>
      </c>
      <c r="AV182" s="392">
        <f t="shared" si="40"/>
        <v>0</v>
      </c>
    </row>
    <row r="183" spans="2:48" s="60" customFormat="1" ht="12.75" customHeight="1" x14ac:dyDescent="0.25">
      <c r="B183" s="416" t="str">
        <f>+'FORMATO COSTEO C2'!C410</f>
        <v>2.3.3.2</v>
      </c>
      <c r="C183" s="417" t="str">
        <f>+'FORMATO COSTEO C2'!B410</f>
        <v>Categoría de gasto</v>
      </c>
      <c r="D183" s="513"/>
      <c r="E183" s="429"/>
      <c r="F183" s="420">
        <f>+'FORMATO COSTEO C2'!G410</f>
        <v>0</v>
      </c>
      <c r="G183" s="421">
        <f>+'FORMATO COSTEO C2'!R410</f>
        <v>0</v>
      </c>
      <c r="H183" s="425">
        <f>IF( $F183=0,0,((($F183/$E$181)*'PLAN DE ADQUISICIONES'!F$66)*($G183/$F183)))</f>
        <v>0</v>
      </c>
      <c r="I183" s="420">
        <f>IF( $F183=0,0,((($F183/$E$181)*'PLAN DE ADQUISICIONES'!G$66)*($G183/$F183)))</f>
        <v>0</v>
      </c>
      <c r="J183" s="420">
        <f>IF( $F183=0,0,((($F183/$E$181)*'PLAN DE ADQUISICIONES'!H$66)*($G183/$F183)))</f>
        <v>0</v>
      </c>
      <c r="K183" s="420">
        <f>IF( $F183=0,0,((($F183/$E$181)*'PLAN DE ADQUISICIONES'!I$66)*($G183/$F183)))</f>
        <v>0</v>
      </c>
      <c r="L183" s="420">
        <f>IF( $F183=0,0,((($F183/$E$181)*'PLAN DE ADQUISICIONES'!J$66)*($G183/$F183)))</f>
        <v>0</v>
      </c>
      <c r="M183" s="420">
        <f>IF( $F183=0,0,((($F183/$E$181)*'PLAN DE ADQUISICIONES'!K$66)*($G183/$F183)))</f>
        <v>0</v>
      </c>
      <c r="N183" s="420">
        <f>IF( $F183=0,0,((($F183/$E$181)*'PLAN DE ADQUISICIONES'!L$66)*($G183/$F183)))</f>
        <v>0</v>
      </c>
      <c r="O183" s="420">
        <f>IF( $F183=0,0,((($F183/$E$181)*'PLAN DE ADQUISICIONES'!M$66)*($G183/$F183)))</f>
        <v>0</v>
      </c>
      <c r="P183" s="420">
        <f>IF( $F183=0,0,((($F183/$E$181)*'PLAN DE ADQUISICIONES'!N$66)*($G183/$F183)))</f>
        <v>0</v>
      </c>
      <c r="Q183" s="420">
        <f>IF( $F183=0,0,((($F183/$E$181)*'PLAN DE ADQUISICIONES'!O$66)*($G183/$F183)))</f>
        <v>0</v>
      </c>
      <c r="R183" s="420">
        <f>IF( $F183=0,0,((($F183/$E$181)*'PLAN DE ADQUISICIONES'!P$66)*($G183/$F183)))</f>
        <v>0</v>
      </c>
      <c r="S183" s="420">
        <f>IF( $F183=0,0,((($F183/$E$181)*'PLAN DE ADQUISICIONES'!Q$66)*($G183/$F183)))</f>
        <v>0</v>
      </c>
      <c r="T183" s="423">
        <f>H183+I183+J183+K183+L183+M183+N183+O183+P183+Q183+R183+S183</f>
        <v>0</v>
      </c>
      <c r="U183" s="425">
        <f>IF( $F183=0,0,((($F183/$E$181)*'PLAN DE ADQUISICIONES'!R$66)*($G183/$F183)))</f>
        <v>0</v>
      </c>
      <c r="V183" s="420">
        <f>IF( $F183=0,0,((($F183/$E$181)*'PLAN DE ADQUISICIONES'!S$66)*($G183/$F183)))</f>
        <v>0</v>
      </c>
      <c r="W183" s="420">
        <f>IF( $F183=0,0,((($F183/$E$181)*'PLAN DE ADQUISICIONES'!T$66)*($G183/$F183)))</f>
        <v>0</v>
      </c>
      <c r="X183" s="420">
        <f>IF( $F183=0,0,((($F183/$E$181)*'PLAN DE ADQUISICIONES'!U$66)*($G183/$F183)))</f>
        <v>0</v>
      </c>
      <c r="Y183" s="420">
        <f>IF( $F183=0,0,((($F183/$E$181)*'PLAN DE ADQUISICIONES'!V$66)*($G183/$F183)))</f>
        <v>0</v>
      </c>
      <c r="Z183" s="420">
        <f>IF( $F183=0,0,((($F183/$E$181)*'PLAN DE ADQUISICIONES'!W$66)*($G183/$F183)))</f>
        <v>0</v>
      </c>
      <c r="AA183" s="420">
        <f>IF( $F183=0,0,((($F183/$E$181)*'PLAN DE ADQUISICIONES'!X$66)*($G183/$F183)))</f>
        <v>0</v>
      </c>
      <c r="AB183" s="420">
        <f>IF( $F183=0,0,((($F183/$E$181)*'PLAN DE ADQUISICIONES'!Y$66)*($G183/$F183)))</f>
        <v>0</v>
      </c>
      <c r="AC183" s="420">
        <f>IF( $F183=0,0,((($F183/$E$181)*'PLAN DE ADQUISICIONES'!Z$66)*($G183/$F183)))</f>
        <v>0</v>
      </c>
      <c r="AD183" s="420">
        <f>IF( $F183=0,0,((($F183/$E$181)*'PLAN DE ADQUISICIONES'!AA$66)*($G183/$F183)))</f>
        <v>0</v>
      </c>
      <c r="AE183" s="420">
        <f>IF( $F183=0,0,((($F183/$E$181)*'PLAN DE ADQUISICIONES'!AB$66)*($G183/$F183)))</f>
        <v>0</v>
      </c>
      <c r="AF183" s="420">
        <f>IF( $F183=0,0,((($F183/$E$181)*'PLAN DE ADQUISICIONES'!AC$66)*($G183/$F183)))</f>
        <v>0</v>
      </c>
      <c r="AG183" s="423">
        <f>U183+V183+W183+X183+Y183+Z183+AA183+AB183+AC183+AD183+AE183+AF183</f>
        <v>0</v>
      </c>
      <c r="AH183" s="424">
        <f>IF( $F183=0,0,((($F183/$E$181)*'PLAN DE ADQUISICIONES'!AD$66)*($G183/$F183)))</f>
        <v>0</v>
      </c>
      <c r="AI183" s="420">
        <f>IF( $F183=0,0,((($F183/$E$181)*'PLAN DE ADQUISICIONES'!AE$66)*($G183/$F183)))</f>
        <v>0</v>
      </c>
      <c r="AJ183" s="420">
        <f>IF( $F183=0,0,((($F183/$E$181)*'PLAN DE ADQUISICIONES'!AF$66)*($G183/$F183)))</f>
        <v>0</v>
      </c>
      <c r="AK183" s="420">
        <f>IF( $F183=0,0,((($F183/$E$181)*'PLAN DE ADQUISICIONES'!AG$66)*($G183/$F183)))</f>
        <v>0</v>
      </c>
      <c r="AL183" s="420">
        <f>IF( $F183=0,0,((($F183/$E$181)*'PLAN DE ADQUISICIONES'!AH$66)*($G183/$F183)))</f>
        <v>0</v>
      </c>
      <c r="AM183" s="420">
        <f>IF( $F183=0,0,((($F183/$E$181)*'PLAN DE ADQUISICIONES'!AI$66)*($G183/$F183)))</f>
        <v>0</v>
      </c>
      <c r="AN183" s="420">
        <f>IF( $F183=0,0,((($F183/$E$181)*'PLAN DE ADQUISICIONES'!AJ$66)*($G183/$F183)))</f>
        <v>0</v>
      </c>
      <c r="AO183" s="420">
        <f>IF( $F183=0,0,((($F183/$E$181)*'PLAN DE ADQUISICIONES'!AK$66)*($G183/$F183)))</f>
        <v>0</v>
      </c>
      <c r="AP183" s="420">
        <f>IF( $F183=0,0,((($F183/$E$181)*'PLAN DE ADQUISICIONES'!AL$66)*($G183/$F183)))</f>
        <v>0</v>
      </c>
      <c r="AQ183" s="420">
        <f>IF( $F183=0,0,((($F183/$E$181)*'PLAN DE ADQUISICIONES'!AM$66)*($G183/$F183)))</f>
        <v>0</v>
      </c>
      <c r="AR183" s="420">
        <f>IF( $F183=0,0,((($F183/$E$181)*'PLAN DE ADQUISICIONES'!AN$66)*($G183/$F183)))</f>
        <v>0</v>
      </c>
      <c r="AS183" s="420">
        <f>IF( $F183=0,0,((($F183/$E$181)*'PLAN DE ADQUISICIONES'!AO$66)*($G183/$F183)))</f>
        <v>0</v>
      </c>
      <c r="AT183" s="423">
        <f>AH183+AI183+AJ183+AK183+AL183+AM183+AN183+AO183+AP183+AQ183+AR183+AS183</f>
        <v>0</v>
      </c>
      <c r="AU183" s="426">
        <f>AS183+AR183+AQ183+AP183+AO183+AN183+AM183+AL183+AK183+AJ183+AI183+AH183+AF183+AE183+AD183+AC183+AB183+AA183+Z183+Y183+X183+W183+V183+U183+S183+R183+Q183+P183+O183+N183+M183+L183+K183+J183+I183+H183</f>
        <v>0</v>
      </c>
      <c r="AV183" s="392">
        <f t="shared" si="40"/>
        <v>0</v>
      </c>
    </row>
    <row r="184" spans="2:48" s="60" customFormat="1" ht="12.75" customHeight="1" x14ac:dyDescent="0.25">
      <c r="B184" s="416" t="str">
        <f>+'FORMATO COSTEO C2'!C416</f>
        <v>2.3.3.3</v>
      </c>
      <c r="C184" s="417" t="str">
        <f>+'FORMATO COSTEO C2'!B416</f>
        <v>Categoría de gasto</v>
      </c>
      <c r="D184" s="513"/>
      <c r="E184" s="429"/>
      <c r="F184" s="420">
        <f>+'FORMATO COSTEO C2'!G416</f>
        <v>0</v>
      </c>
      <c r="G184" s="421">
        <f>+'FORMATO COSTEO C2'!R416</f>
        <v>0</v>
      </c>
      <c r="H184" s="425">
        <f>IF( $F184=0,0,((($F184/$E$181)*'PLAN DE ADQUISICIONES'!F$66)*($G184/$F184)))</f>
        <v>0</v>
      </c>
      <c r="I184" s="420">
        <f>IF( $F184=0,0,((($F184/$E$181)*'PLAN DE ADQUISICIONES'!G$66)*($G184/$F184)))</f>
        <v>0</v>
      </c>
      <c r="J184" s="420">
        <f>IF( $F184=0,0,((($F184/$E$181)*'PLAN DE ADQUISICIONES'!H$66)*($G184/$F184)))</f>
        <v>0</v>
      </c>
      <c r="K184" s="420">
        <f>IF( $F184=0,0,((($F184/$E$181)*'PLAN DE ADQUISICIONES'!I$66)*($G184/$F184)))</f>
        <v>0</v>
      </c>
      <c r="L184" s="420">
        <f>IF( $F184=0,0,((($F184/$E$181)*'PLAN DE ADQUISICIONES'!J$66)*($G184/$F184)))</f>
        <v>0</v>
      </c>
      <c r="M184" s="420">
        <f>IF( $F184=0,0,((($F184/$E$181)*'PLAN DE ADQUISICIONES'!K$66)*($G184/$F184)))</f>
        <v>0</v>
      </c>
      <c r="N184" s="420">
        <f>IF( $F184=0,0,((($F184/$E$181)*'PLAN DE ADQUISICIONES'!L$66)*($G184/$F184)))</f>
        <v>0</v>
      </c>
      <c r="O184" s="420">
        <f>IF( $F184=0,0,((($F184/$E$181)*'PLAN DE ADQUISICIONES'!M$66)*($G184/$F184)))</f>
        <v>0</v>
      </c>
      <c r="P184" s="420">
        <f>IF( $F184=0,0,((($F184/$E$181)*'PLAN DE ADQUISICIONES'!N$66)*($G184/$F184)))</f>
        <v>0</v>
      </c>
      <c r="Q184" s="420">
        <f>IF( $F184=0,0,((($F184/$E$181)*'PLAN DE ADQUISICIONES'!O$66)*($G184/$F184)))</f>
        <v>0</v>
      </c>
      <c r="R184" s="420">
        <f>IF( $F184=0,0,((($F184/$E$181)*'PLAN DE ADQUISICIONES'!P$66)*($G184/$F184)))</f>
        <v>0</v>
      </c>
      <c r="S184" s="420">
        <f>IF( $F184=0,0,((($F184/$E$181)*'PLAN DE ADQUISICIONES'!Q$66)*($G184/$F184)))</f>
        <v>0</v>
      </c>
      <c r="T184" s="423">
        <f>H184+I184+J184+K184+L184+M184+N184+O184+P184+Q184+R184+S184</f>
        <v>0</v>
      </c>
      <c r="U184" s="425">
        <f>IF( $F184=0,0,((($F184/$E$181)*'PLAN DE ADQUISICIONES'!R$66)*($G184/$F184)))</f>
        <v>0</v>
      </c>
      <c r="V184" s="420">
        <f>IF( $F184=0,0,((($F184/$E$181)*'PLAN DE ADQUISICIONES'!S$66)*($G184/$F184)))</f>
        <v>0</v>
      </c>
      <c r="W184" s="420">
        <f>IF( $F184=0,0,((($F184/$E$181)*'PLAN DE ADQUISICIONES'!T$66)*($G184/$F184)))</f>
        <v>0</v>
      </c>
      <c r="X184" s="420">
        <f>IF( $F184=0,0,((($F184/$E$181)*'PLAN DE ADQUISICIONES'!U$66)*($G184/$F184)))</f>
        <v>0</v>
      </c>
      <c r="Y184" s="420">
        <f>IF( $F184=0,0,((($F184/$E$181)*'PLAN DE ADQUISICIONES'!V$66)*($G184/$F184)))</f>
        <v>0</v>
      </c>
      <c r="Z184" s="420">
        <f>IF( $F184=0,0,((($F184/$E$181)*'PLAN DE ADQUISICIONES'!W$66)*($G184/$F184)))</f>
        <v>0</v>
      </c>
      <c r="AA184" s="420">
        <f>IF( $F184=0,0,((($F184/$E$181)*'PLAN DE ADQUISICIONES'!X$66)*($G184/$F184)))</f>
        <v>0</v>
      </c>
      <c r="AB184" s="420">
        <f>IF( $F184=0,0,((($F184/$E$181)*'PLAN DE ADQUISICIONES'!Y$66)*($G184/$F184)))</f>
        <v>0</v>
      </c>
      <c r="AC184" s="420">
        <f>IF( $F184=0,0,((($F184/$E$181)*'PLAN DE ADQUISICIONES'!Z$66)*($G184/$F184)))</f>
        <v>0</v>
      </c>
      <c r="AD184" s="420">
        <f>IF( $F184=0,0,((($F184/$E$181)*'PLAN DE ADQUISICIONES'!AA$66)*($G184/$F184)))</f>
        <v>0</v>
      </c>
      <c r="AE184" s="420">
        <f>IF( $F184=0,0,((($F184/$E$181)*'PLAN DE ADQUISICIONES'!AB$66)*($G184/$F184)))</f>
        <v>0</v>
      </c>
      <c r="AF184" s="420">
        <f>IF( $F184=0,0,((($F184/$E$181)*'PLAN DE ADQUISICIONES'!AC$66)*($G184/$F184)))</f>
        <v>0</v>
      </c>
      <c r="AG184" s="423">
        <f>U184+V184+W184+X184+Y184+Z184+AA184+AB184+AC184+AD184+AE184+AF184</f>
        <v>0</v>
      </c>
      <c r="AH184" s="424">
        <f>IF( $F184=0,0,((($F184/$E$181)*'PLAN DE ADQUISICIONES'!AD$66)*($G184/$F184)))</f>
        <v>0</v>
      </c>
      <c r="AI184" s="420">
        <f>IF( $F184=0,0,((($F184/$E$181)*'PLAN DE ADQUISICIONES'!AE$66)*($G184/$F184)))</f>
        <v>0</v>
      </c>
      <c r="AJ184" s="420">
        <f>IF( $F184=0,0,((($F184/$E$181)*'PLAN DE ADQUISICIONES'!AF$66)*($G184/$F184)))</f>
        <v>0</v>
      </c>
      <c r="AK184" s="420">
        <f>IF( $F184=0,0,((($F184/$E$181)*'PLAN DE ADQUISICIONES'!AG$66)*($G184/$F184)))</f>
        <v>0</v>
      </c>
      <c r="AL184" s="420">
        <f>IF( $F184=0,0,((($F184/$E$181)*'PLAN DE ADQUISICIONES'!AH$66)*($G184/$F184)))</f>
        <v>0</v>
      </c>
      <c r="AM184" s="420">
        <f>IF( $F184=0,0,((($F184/$E$181)*'PLAN DE ADQUISICIONES'!AI$66)*($G184/$F184)))</f>
        <v>0</v>
      </c>
      <c r="AN184" s="420">
        <f>IF( $F184=0,0,((($F184/$E$181)*'PLAN DE ADQUISICIONES'!AJ$66)*($G184/$F184)))</f>
        <v>0</v>
      </c>
      <c r="AO184" s="420">
        <f>IF( $F184=0,0,((($F184/$E$181)*'PLAN DE ADQUISICIONES'!AK$66)*($G184/$F184)))</f>
        <v>0</v>
      </c>
      <c r="AP184" s="420">
        <f>IF( $F184=0,0,((($F184/$E$181)*'PLAN DE ADQUISICIONES'!AL$66)*($G184/$F184)))</f>
        <v>0</v>
      </c>
      <c r="AQ184" s="420">
        <f>IF( $F184=0,0,((($F184/$E$181)*'PLAN DE ADQUISICIONES'!AM$66)*($G184/$F184)))</f>
        <v>0</v>
      </c>
      <c r="AR184" s="420">
        <f>IF( $F184=0,0,((($F184/$E$181)*'PLAN DE ADQUISICIONES'!AN$66)*($G184/$F184)))</f>
        <v>0</v>
      </c>
      <c r="AS184" s="420">
        <f>IF( $F184=0,0,((($F184/$E$181)*'PLAN DE ADQUISICIONES'!AO$66)*($G184/$F184)))</f>
        <v>0</v>
      </c>
      <c r="AT184" s="423">
        <f>AH184+AI184+AJ184+AK184+AL184+AM184+AN184+AO184+AP184+AQ184+AR184+AS184</f>
        <v>0</v>
      </c>
      <c r="AU184" s="426">
        <f>AS184+AR184+AQ184+AP184+AO184+AN184+AM184+AL184+AK184+AJ184+AI184+AH184+AF184+AE184+AD184+AC184+AB184+AA184+Z184+Y184+X184+W184+V184+U184+S184+R184+Q184+P184+O184+N184+M184+L184+K184+J184+I184+H184</f>
        <v>0</v>
      </c>
      <c r="AV184" s="392">
        <f t="shared" si="40"/>
        <v>0</v>
      </c>
    </row>
    <row r="185" spans="2:48" s="60" customFormat="1" ht="12.75" customHeight="1" x14ac:dyDescent="0.25">
      <c r="B185" s="416" t="str">
        <f>+'FORMATO COSTEO C2'!C422</f>
        <v>2.3.3.4</v>
      </c>
      <c r="C185" s="417" t="str">
        <f>+'FORMATO COSTEO C2'!B422</f>
        <v>Categoría de gasto</v>
      </c>
      <c r="D185" s="513"/>
      <c r="E185" s="429"/>
      <c r="F185" s="420">
        <f>+'FORMATO COSTEO C2'!G422</f>
        <v>0</v>
      </c>
      <c r="G185" s="421">
        <f>+'FORMATO COSTEO C2'!R422</f>
        <v>0</v>
      </c>
      <c r="H185" s="425">
        <f>IF( $F185=0,0,((($F185/$E$181)*'PLAN DE ADQUISICIONES'!F$66)*($G185/$F185)))</f>
        <v>0</v>
      </c>
      <c r="I185" s="420">
        <f>IF( $F185=0,0,((($F185/$E$181)*'PLAN DE ADQUISICIONES'!G$66)*($G185/$F185)))</f>
        <v>0</v>
      </c>
      <c r="J185" s="420">
        <f>IF( $F185=0,0,((($F185/$E$181)*'PLAN DE ADQUISICIONES'!H$66)*($G185/$F185)))</f>
        <v>0</v>
      </c>
      <c r="K185" s="420">
        <f>IF( $F185=0,0,((($F185/$E$181)*'PLAN DE ADQUISICIONES'!I$66)*($G185/$F185)))</f>
        <v>0</v>
      </c>
      <c r="L185" s="420">
        <f>IF( $F185=0,0,((($F185/$E$181)*'PLAN DE ADQUISICIONES'!J$66)*($G185/$F185)))</f>
        <v>0</v>
      </c>
      <c r="M185" s="420">
        <f>IF( $F185=0,0,((($F185/$E$181)*'PLAN DE ADQUISICIONES'!K$66)*($G185/$F185)))</f>
        <v>0</v>
      </c>
      <c r="N185" s="420">
        <f>IF( $F185=0,0,((($F185/$E$181)*'PLAN DE ADQUISICIONES'!L$66)*($G185/$F185)))</f>
        <v>0</v>
      </c>
      <c r="O185" s="420">
        <f>IF( $F185=0,0,((($F185/$E$181)*'PLAN DE ADQUISICIONES'!M$66)*($G185/$F185)))</f>
        <v>0</v>
      </c>
      <c r="P185" s="420">
        <f>IF( $F185=0,0,((($F185/$E$181)*'PLAN DE ADQUISICIONES'!N$66)*($G185/$F185)))</f>
        <v>0</v>
      </c>
      <c r="Q185" s="420">
        <f>IF( $F185=0,0,((($F185/$E$181)*'PLAN DE ADQUISICIONES'!O$66)*($G185/$F185)))</f>
        <v>0</v>
      </c>
      <c r="R185" s="420">
        <f>IF( $F185=0,0,((($F185/$E$181)*'PLAN DE ADQUISICIONES'!P$66)*($G185/$F185)))</f>
        <v>0</v>
      </c>
      <c r="S185" s="420">
        <f>IF( $F185=0,0,((($F185/$E$181)*'PLAN DE ADQUISICIONES'!Q$66)*($G185/$F185)))</f>
        <v>0</v>
      </c>
      <c r="T185" s="423">
        <f>H185+I185+J185+K185+L185+M185+N185+O185+P185+Q185+R185+S185</f>
        <v>0</v>
      </c>
      <c r="U185" s="425">
        <f>IF( $F185=0,0,((($F185/$E$181)*'PLAN DE ADQUISICIONES'!R$66)*($G185/$F185)))</f>
        <v>0</v>
      </c>
      <c r="V185" s="420">
        <f>IF( $F185=0,0,((($F185/$E$181)*'PLAN DE ADQUISICIONES'!S$66)*($G185/$F185)))</f>
        <v>0</v>
      </c>
      <c r="W185" s="420">
        <f>IF( $F185=0,0,((($F185/$E$181)*'PLAN DE ADQUISICIONES'!T$66)*($G185/$F185)))</f>
        <v>0</v>
      </c>
      <c r="X185" s="420">
        <f>IF( $F185=0,0,((($F185/$E$181)*'PLAN DE ADQUISICIONES'!U$66)*($G185/$F185)))</f>
        <v>0</v>
      </c>
      <c r="Y185" s="420">
        <f>IF( $F185=0,0,((($F185/$E$181)*'PLAN DE ADQUISICIONES'!V$66)*($G185/$F185)))</f>
        <v>0</v>
      </c>
      <c r="Z185" s="420">
        <f>IF( $F185=0,0,((($F185/$E$181)*'PLAN DE ADQUISICIONES'!W$66)*($G185/$F185)))</f>
        <v>0</v>
      </c>
      <c r="AA185" s="420">
        <f>IF( $F185=0,0,((($F185/$E$181)*'PLAN DE ADQUISICIONES'!X$66)*($G185/$F185)))</f>
        <v>0</v>
      </c>
      <c r="AB185" s="420">
        <f>IF( $F185=0,0,((($F185/$E$181)*'PLAN DE ADQUISICIONES'!Y$66)*($G185/$F185)))</f>
        <v>0</v>
      </c>
      <c r="AC185" s="420">
        <f>IF( $F185=0,0,((($F185/$E$181)*'PLAN DE ADQUISICIONES'!Z$66)*($G185/$F185)))</f>
        <v>0</v>
      </c>
      <c r="AD185" s="420">
        <f>IF( $F185=0,0,((($F185/$E$181)*'PLAN DE ADQUISICIONES'!AA$66)*($G185/$F185)))</f>
        <v>0</v>
      </c>
      <c r="AE185" s="420">
        <f>IF( $F185=0,0,((($F185/$E$181)*'PLAN DE ADQUISICIONES'!AB$66)*($G185/$F185)))</f>
        <v>0</v>
      </c>
      <c r="AF185" s="420">
        <f>IF( $F185=0,0,((($F185/$E$181)*'PLAN DE ADQUISICIONES'!AC$66)*($G185/$F185)))</f>
        <v>0</v>
      </c>
      <c r="AG185" s="423">
        <f>U185+V185+W185+X185+Y185+Z185+AA185+AB185+AC185+AD185+AE185+AF185</f>
        <v>0</v>
      </c>
      <c r="AH185" s="424">
        <f>IF( $F185=0,0,((($F185/$E$181)*'PLAN DE ADQUISICIONES'!AD$66)*($G185/$F185)))</f>
        <v>0</v>
      </c>
      <c r="AI185" s="420">
        <f>IF( $F185=0,0,((($F185/$E$181)*'PLAN DE ADQUISICIONES'!AE$66)*($G185/$F185)))</f>
        <v>0</v>
      </c>
      <c r="AJ185" s="420">
        <f>IF( $F185=0,0,((($F185/$E$181)*'PLAN DE ADQUISICIONES'!AF$66)*($G185/$F185)))</f>
        <v>0</v>
      </c>
      <c r="AK185" s="420">
        <f>IF( $F185=0,0,((($F185/$E$181)*'PLAN DE ADQUISICIONES'!AG$66)*($G185/$F185)))</f>
        <v>0</v>
      </c>
      <c r="AL185" s="420">
        <f>IF( $F185=0,0,((($F185/$E$181)*'PLAN DE ADQUISICIONES'!AH$66)*($G185/$F185)))</f>
        <v>0</v>
      </c>
      <c r="AM185" s="420">
        <f>IF( $F185=0,0,((($F185/$E$181)*'PLAN DE ADQUISICIONES'!AI$66)*($G185/$F185)))</f>
        <v>0</v>
      </c>
      <c r="AN185" s="420">
        <f>IF( $F185=0,0,((($F185/$E$181)*'PLAN DE ADQUISICIONES'!AJ$66)*($G185/$F185)))</f>
        <v>0</v>
      </c>
      <c r="AO185" s="420">
        <f>IF( $F185=0,0,((($F185/$E$181)*'PLAN DE ADQUISICIONES'!AK$66)*($G185/$F185)))</f>
        <v>0</v>
      </c>
      <c r="AP185" s="420">
        <f>IF( $F185=0,0,((($F185/$E$181)*'PLAN DE ADQUISICIONES'!AL$66)*($G185/$F185)))</f>
        <v>0</v>
      </c>
      <c r="AQ185" s="420">
        <f>IF( $F185=0,0,((($F185/$E$181)*'PLAN DE ADQUISICIONES'!AM$66)*($G185/$F185)))</f>
        <v>0</v>
      </c>
      <c r="AR185" s="420">
        <f>IF( $F185=0,0,((($F185/$E$181)*'PLAN DE ADQUISICIONES'!AN$66)*($G185/$F185)))</f>
        <v>0</v>
      </c>
      <c r="AS185" s="420">
        <f>IF( $F185=0,0,((($F185/$E$181)*'PLAN DE ADQUISICIONES'!AO$66)*($G185/$F185)))</f>
        <v>0</v>
      </c>
      <c r="AT185" s="423">
        <f>AH185+AI185+AJ185+AK185+AL185+AM185+AN185+AO185+AP185+AQ185+AR185+AS185</f>
        <v>0</v>
      </c>
      <c r="AU185" s="426">
        <f>AS185+AR185+AQ185+AP185+AO185+AN185+AM185+AL185+AK185+AJ185+AI185+AH185+AF185+AE185+AD185+AC185+AB185+AA185+Z185+Y185+X185+W185+V185+U185+S185+R185+Q185+P185+O185+N185+M185+L185+K185+J185+I185+H185</f>
        <v>0</v>
      </c>
      <c r="AV185" s="392">
        <f t="shared" si="40"/>
        <v>0</v>
      </c>
    </row>
    <row r="186" spans="2:48" s="60" customFormat="1" ht="12.75" customHeight="1" x14ac:dyDescent="0.25">
      <c r="B186" s="416" t="str">
        <f>+'FORMATO COSTEO C2'!C428</f>
        <v>2.3.3.5</v>
      </c>
      <c r="C186" s="417" t="str">
        <f>+'FORMATO COSTEO C2'!B428</f>
        <v>Categoría de gasto</v>
      </c>
      <c r="D186" s="513"/>
      <c r="E186" s="429"/>
      <c r="F186" s="420">
        <f>+'FORMATO COSTEO C2'!G428</f>
        <v>0</v>
      </c>
      <c r="G186" s="421">
        <f>+'FORMATO COSTEO C2'!R428</f>
        <v>0</v>
      </c>
      <c r="H186" s="425">
        <f>IF( $F186=0,0,((($F186/$E$181)*'PLAN DE ADQUISICIONES'!F$66)*($G186/$F186)))</f>
        <v>0</v>
      </c>
      <c r="I186" s="420">
        <f>IF( $F186=0,0,((($F186/$E$181)*'PLAN DE ADQUISICIONES'!G$66)*($G186/$F186)))</f>
        <v>0</v>
      </c>
      <c r="J186" s="420">
        <f>IF( $F186=0,0,((($F186/$E$181)*'PLAN DE ADQUISICIONES'!H$66)*($G186/$F186)))</f>
        <v>0</v>
      </c>
      <c r="K186" s="420">
        <f>IF( $F186=0,0,((($F186/$E$181)*'PLAN DE ADQUISICIONES'!I$66)*($G186/$F186)))</f>
        <v>0</v>
      </c>
      <c r="L186" s="420">
        <f>IF( $F186=0,0,((($F186/$E$181)*'PLAN DE ADQUISICIONES'!J$66)*($G186/$F186)))</f>
        <v>0</v>
      </c>
      <c r="M186" s="420">
        <f>IF( $F186=0,0,((($F186/$E$181)*'PLAN DE ADQUISICIONES'!K$66)*($G186/$F186)))</f>
        <v>0</v>
      </c>
      <c r="N186" s="420">
        <f>IF( $F186=0,0,((($F186/$E$181)*'PLAN DE ADQUISICIONES'!L$66)*($G186/$F186)))</f>
        <v>0</v>
      </c>
      <c r="O186" s="420">
        <f>IF( $F186=0,0,((($F186/$E$181)*'PLAN DE ADQUISICIONES'!M$66)*($G186/$F186)))</f>
        <v>0</v>
      </c>
      <c r="P186" s="420">
        <f>IF( $F186=0,0,((($F186/$E$181)*'PLAN DE ADQUISICIONES'!N$66)*($G186/$F186)))</f>
        <v>0</v>
      </c>
      <c r="Q186" s="420">
        <f>IF( $F186=0,0,((($F186/$E$181)*'PLAN DE ADQUISICIONES'!O$66)*($G186/$F186)))</f>
        <v>0</v>
      </c>
      <c r="R186" s="420">
        <f>IF( $F186=0,0,((($F186/$E$181)*'PLAN DE ADQUISICIONES'!P$66)*($G186/$F186)))</f>
        <v>0</v>
      </c>
      <c r="S186" s="420">
        <f>IF( $F186=0,0,((($F186/$E$181)*'PLAN DE ADQUISICIONES'!Q$66)*($G186/$F186)))</f>
        <v>0</v>
      </c>
      <c r="T186" s="423">
        <f>H186+I186+J186+K186+L186+M186+N186+O186+P186+Q186+R186+S186</f>
        <v>0</v>
      </c>
      <c r="U186" s="425">
        <f>IF( $F186=0,0,((($F186/$E$181)*'PLAN DE ADQUISICIONES'!R$66)*($G186/$F186)))</f>
        <v>0</v>
      </c>
      <c r="V186" s="420">
        <f>IF( $F186=0,0,((($F186/$E$181)*'PLAN DE ADQUISICIONES'!S$66)*($G186/$F186)))</f>
        <v>0</v>
      </c>
      <c r="W186" s="420">
        <f>IF( $F186=0,0,((($F186/$E$181)*'PLAN DE ADQUISICIONES'!T$66)*($G186/$F186)))</f>
        <v>0</v>
      </c>
      <c r="X186" s="420">
        <f>IF( $F186=0,0,((($F186/$E$181)*'PLAN DE ADQUISICIONES'!U$66)*($G186/$F186)))</f>
        <v>0</v>
      </c>
      <c r="Y186" s="420">
        <f>IF( $F186=0,0,((($F186/$E$181)*'PLAN DE ADQUISICIONES'!V$66)*($G186/$F186)))</f>
        <v>0</v>
      </c>
      <c r="Z186" s="420">
        <f>IF( $F186=0,0,((($F186/$E$181)*'PLAN DE ADQUISICIONES'!W$66)*($G186/$F186)))</f>
        <v>0</v>
      </c>
      <c r="AA186" s="420">
        <f>IF( $F186=0,0,((($F186/$E$181)*'PLAN DE ADQUISICIONES'!X$66)*($G186/$F186)))</f>
        <v>0</v>
      </c>
      <c r="AB186" s="420">
        <f>IF( $F186=0,0,((($F186/$E$181)*'PLAN DE ADQUISICIONES'!Y$66)*($G186/$F186)))</f>
        <v>0</v>
      </c>
      <c r="AC186" s="420">
        <f>IF( $F186=0,0,((($F186/$E$181)*'PLAN DE ADQUISICIONES'!Z$66)*($G186/$F186)))</f>
        <v>0</v>
      </c>
      <c r="AD186" s="420">
        <f>IF( $F186=0,0,((($F186/$E$181)*'PLAN DE ADQUISICIONES'!AA$66)*($G186/$F186)))</f>
        <v>0</v>
      </c>
      <c r="AE186" s="420">
        <f>IF( $F186=0,0,((($F186/$E$181)*'PLAN DE ADQUISICIONES'!AB$66)*($G186/$F186)))</f>
        <v>0</v>
      </c>
      <c r="AF186" s="420">
        <f>IF( $F186=0,0,((($F186/$E$181)*'PLAN DE ADQUISICIONES'!AC$66)*($G186/$F186)))</f>
        <v>0</v>
      </c>
      <c r="AG186" s="423">
        <f>U186+V186+W186+X186+Y186+Z186+AA186+AB186+AC186+AD186+AE186+AF186</f>
        <v>0</v>
      </c>
      <c r="AH186" s="424">
        <f>IF( $F186=0,0,((($F186/$E$181)*'PLAN DE ADQUISICIONES'!AD$66)*($G186/$F186)))</f>
        <v>0</v>
      </c>
      <c r="AI186" s="420">
        <f>IF( $F186=0,0,((($F186/$E$181)*'PLAN DE ADQUISICIONES'!AE$66)*($G186/$F186)))</f>
        <v>0</v>
      </c>
      <c r="AJ186" s="420">
        <f>IF( $F186=0,0,((($F186/$E$181)*'PLAN DE ADQUISICIONES'!AF$66)*($G186/$F186)))</f>
        <v>0</v>
      </c>
      <c r="AK186" s="420">
        <f>IF( $F186=0,0,((($F186/$E$181)*'PLAN DE ADQUISICIONES'!AG$66)*($G186/$F186)))</f>
        <v>0</v>
      </c>
      <c r="AL186" s="420">
        <f>IF( $F186=0,0,((($F186/$E$181)*'PLAN DE ADQUISICIONES'!AH$66)*($G186/$F186)))</f>
        <v>0</v>
      </c>
      <c r="AM186" s="420">
        <f>IF( $F186=0,0,((($F186/$E$181)*'PLAN DE ADQUISICIONES'!AI$66)*($G186/$F186)))</f>
        <v>0</v>
      </c>
      <c r="AN186" s="420">
        <f>IF( $F186=0,0,((($F186/$E$181)*'PLAN DE ADQUISICIONES'!AJ$66)*($G186/$F186)))</f>
        <v>0</v>
      </c>
      <c r="AO186" s="420">
        <f>IF( $F186=0,0,((($F186/$E$181)*'PLAN DE ADQUISICIONES'!AK$66)*($G186/$F186)))</f>
        <v>0</v>
      </c>
      <c r="AP186" s="420">
        <f>IF( $F186=0,0,((($F186/$E$181)*'PLAN DE ADQUISICIONES'!AL$66)*($G186/$F186)))</f>
        <v>0</v>
      </c>
      <c r="AQ186" s="420">
        <f>IF( $F186=0,0,((($F186/$E$181)*'PLAN DE ADQUISICIONES'!AM$66)*($G186/$F186)))</f>
        <v>0</v>
      </c>
      <c r="AR186" s="420">
        <f>IF( $F186=0,0,((($F186/$E$181)*'PLAN DE ADQUISICIONES'!AN$66)*($G186/$F186)))</f>
        <v>0</v>
      </c>
      <c r="AS186" s="420">
        <f>IF( $F186=0,0,((($F186/$E$181)*'PLAN DE ADQUISICIONES'!AO$66)*($G186/$F186)))</f>
        <v>0</v>
      </c>
      <c r="AT186" s="423">
        <f>AH186+AI186+AJ186+AK186+AL186+AM186+AN186+AO186+AP186+AQ186+AR186+AS186</f>
        <v>0</v>
      </c>
      <c r="AU186" s="426">
        <f>AS186+AR186+AQ186+AP186+AO186+AN186+AM186+AL186+AK186+AJ186+AI186+AH186+AF186+AE186+AD186+AC186+AB186+AA186+Z186+Y186+X186+W186+V186+U186+S186+R186+Q186+P186+O186+N186+M186+L186+K186+J186+I186+H186</f>
        <v>0</v>
      </c>
      <c r="AV186" s="392">
        <f t="shared" si="40"/>
        <v>0</v>
      </c>
    </row>
    <row r="187" spans="2:48" s="60" customFormat="1" ht="12.75" customHeight="1" x14ac:dyDescent="0.25">
      <c r="B187" s="406" t="str">
        <f>+'FORMATO COSTEO C2'!C434</f>
        <v>2.3.4</v>
      </c>
      <c r="C187" s="430">
        <f>+'FORMATO COSTEO C2'!B434</f>
        <v>0</v>
      </c>
      <c r="D187" s="408" t="str">
        <f>+'FORMATO COSTEO C2'!D434</f>
        <v>Unidad medida</v>
      </c>
      <c r="E187" s="409">
        <f>+'FORMATO COSTEO C2'!E434</f>
        <v>0</v>
      </c>
      <c r="F187" s="410">
        <f>SUM(F188:F192)</f>
        <v>0</v>
      </c>
      <c r="G187" s="411">
        <f t="shared" ref="G187:AS187" si="50">SUM(G188:G192)</f>
        <v>0</v>
      </c>
      <c r="H187" s="412">
        <f t="shared" si="50"/>
        <v>0</v>
      </c>
      <c r="I187" s="410">
        <f t="shared" si="50"/>
        <v>0</v>
      </c>
      <c r="J187" s="410">
        <f t="shared" si="50"/>
        <v>0</v>
      </c>
      <c r="K187" s="410">
        <f t="shared" si="50"/>
        <v>0</v>
      </c>
      <c r="L187" s="410">
        <f t="shared" si="50"/>
        <v>0</v>
      </c>
      <c r="M187" s="410">
        <f t="shared" si="50"/>
        <v>0</v>
      </c>
      <c r="N187" s="410">
        <f t="shared" si="50"/>
        <v>0</v>
      </c>
      <c r="O187" s="410">
        <f t="shared" si="50"/>
        <v>0</v>
      </c>
      <c r="P187" s="410">
        <f t="shared" si="50"/>
        <v>0</v>
      </c>
      <c r="Q187" s="410">
        <f t="shared" si="50"/>
        <v>0</v>
      </c>
      <c r="R187" s="410">
        <f t="shared" si="50"/>
        <v>0</v>
      </c>
      <c r="S187" s="410">
        <f t="shared" si="50"/>
        <v>0</v>
      </c>
      <c r="T187" s="413">
        <f>SUM(T188:T192)</f>
        <v>0</v>
      </c>
      <c r="U187" s="412">
        <f t="shared" si="50"/>
        <v>0</v>
      </c>
      <c r="V187" s="410">
        <f t="shared" si="50"/>
        <v>0</v>
      </c>
      <c r="W187" s="410">
        <f t="shared" si="50"/>
        <v>0</v>
      </c>
      <c r="X187" s="410">
        <f t="shared" si="50"/>
        <v>0</v>
      </c>
      <c r="Y187" s="410">
        <f t="shared" si="50"/>
        <v>0</v>
      </c>
      <c r="Z187" s="410">
        <f t="shared" si="50"/>
        <v>0</v>
      </c>
      <c r="AA187" s="410">
        <f t="shared" si="50"/>
        <v>0</v>
      </c>
      <c r="AB187" s="410">
        <f t="shared" si="50"/>
        <v>0</v>
      </c>
      <c r="AC187" s="410">
        <f t="shared" si="50"/>
        <v>0</v>
      </c>
      <c r="AD187" s="410">
        <f t="shared" si="50"/>
        <v>0</v>
      </c>
      <c r="AE187" s="410">
        <f t="shared" si="50"/>
        <v>0</v>
      </c>
      <c r="AF187" s="410">
        <f t="shared" si="50"/>
        <v>0</v>
      </c>
      <c r="AG187" s="413">
        <f t="shared" si="50"/>
        <v>0</v>
      </c>
      <c r="AH187" s="414">
        <f t="shared" si="50"/>
        <v>0</v>
      </c>
      <c r="AI187" s="410">
        <f t="shared" si="50"/>
        <v>0</v>
      </c>
      <c r="AJ187" s="410">
        <f t="shared" si="50"/>
        <v>0</v>
      </c>
      <c r="AK187" s="410">
        <f t="shared" si="50"/>
        <v>0</v>
      </c>
      <c r="AL187" s="410">
        <f t="shared" si="50"/>
        <v>0</v>
      </c>
      <c r="AM187" s="410">
        <f t="shared" si="50"/>
        <v>0</v>
      </c>
      <c r="AN187" s="410">
        <f t="shared" si="50"/>
        <v>0</v>
      </c>
      <c r="AO187" s="410">
        <f t="shared" si="50"/>
        <v>0</v>
      </c>
      <c r="AP187" s="410">
        <f t="shared" si="50"/>
        <v>0</v>
      </c>
      <c r="AQ187" s="410">
        <f t="shared" si="50"/>
        <v>0</v>
      </c>
      <c r="AR187" s="410">
        <f t="shared" si="50"/>
        <v>0</v>
      </c>
      <c r="AS187" s="410">
        <f t="shared" si="50"/>
        <v>0</v>
      </c>
      <c r="AT187" s="413">
        <f>SUM(AT188:AT192)</f>
        <v>0</v>
      </c>
      <c r="AU187" s="415">
        <f>SUM(AU188:AU192)</f>
        <v>0</v>
      </c>
      <c r="AV187" s="392">
        <f t="shared" si="40"/>
        <v>0</v>
      </c>
    </row>
    <row r="188" spans="2:48" s="60" customFormat="1" ht="12.75" customHeight="1" x14ac:dyDescent="0.25">
      <c r="B188" s="416" t="str">
        <f>+'FORMATO COSTEO C2'!C436</f>
        <v>2.3.4.1</v>
      </c>
      <c r="C188" s="417" t="str">
        <f>+'FORMATO COSTEO C2'!B436</f>
        <v>Categoría de gasto</v>
      </c>
      <c r="D188" s="513"/>
      <c r="E188" s="429"/>
      <c r="F188" s="420">
        <f>+'FORMATO COSTEO C2'!G436</f>
        <v>0</v>
      </c>
      <c r="G188" s="421">
        <f>+'FORMATO COSTEO C2'!R436</f>
        <v>0</v>
      </c>
      <c r="H188" s="422">
        <f>IF( $F188=0,0,((($F188/$E$187)*'PLAN DE ADQUISICIONES'!F$67)*($G188/$F188)))</f>
        <v>0</v>
      </c>
      <c r="I188" s="420">
        <f>IF( $F188=0,0,((($F188/$E$187)*'PLAN DE ADQUISICIONES'!G$67)*($G188/$F188)))</f>
        <v>0</v>
      </c>
      <c r="J188" s="420">
        <f>IF( $F188=0,0,((($F188/$E$187)*'PLAN DE ADQUISICIONES'!H$67)*($G188/$F188)))</f>
        <v>0</v>
      </c>
      <c r="K188" s="420">
        <f>IF( $F188=0,0,((($F188/$E$187)*'PLAN DE ADQUISICIONES'!I$67)*($G188/$F188)))</f>
        <v>0</v>
      </c>
      <c r="L188" s="420">
        <f>IF( $F188=0,0,((($F188/$E$187)*'PLAN DE ADQUISICIONES'!J$67)*($G188/$F188)))</f>
        <v>0</v>
      </c>
      <c r="M188" s="420">
        <f>IF( $F188=0,0,((($F188/$E$187)*'PLAN DE ADQUISICIONES'!K$67)*($G188/$F188)))</f>
        <v>0</v>
      </c>
      <c r="N188" s="420">
        <f>IF( $F188=0,0,((($F188/$E$187)*'PLAN DE ADQUISICIONES'!L$67)*($G188/$F188)))</f>
        <v>0</v>
      </c>
      <c r="O188" s="420">
        <f>IF( $F188=0,0,((($F188/$E$187)*'PLAN DE ADQUISICIONES'!M$67)*($G188/$F188)))</f>
        <v>0</v>
      </c>
      <c r="P188" s="420">
        <f>IF( $F188=0,0,((($F188/$E$187)*'PLAN DE ADQUISICIONES'!N$67)*($G188/$F188)))</f>
        <v>0</v>
      </c>
      <c r="Q188" s="420">
        <f>IF( $F188=0,0,((($F188/$E$187)*'PLAN DE ADQUISICIONES'!O$67)*($G188/$F188)))</f>
        <v>0</v>
      </c>
      <c r="R188" s="420">
        <f>IF( $F188=0,0,((($F188/$E$187)*'PLAN DE ADQUISICIONES'!P$67)*($G188/$F188)))</f>
        <v>0</v>
      </c>
      <c r="S188" s="420">
        <f>IF( $F188=0,0,((($F188/$E$187)*'PLAN DE ADQUISICIONES'!Q$67)*($G188/$F188)))</f>
        <v>0</v>
      </c>
      <c r="T188" s="423">
        <f>H188+I188+J188+K188+L188+M188+N188+O188+P188+Q188+R188+S188</f>
        <v>0</v>
      </c>
      <c r="U188" s="425">
        <f>IF( $F188=0,0,((($F188/$E$187)*'PLAN DE ADQUISICIONES'!R$67)*($G188/$F188)))</f>
        <v>0</v>
      </c>
      <c r="V188" s="420">
        <f>IF( $F188=0,0,((($F188/$E$187)*'PLAN DE ADQUISICIONES'!S$67)*($G188/$F188)))</f>
        <v>0</v>
      </c>
      <c r="W188" s="420">
        <f>IF( $F188=0,0,((($F188/$E$187)*'PLAN DE ADQUISICIONES'!T$67)*($G188/$F188)))</f>
        <v>0</v>
      </c>
      <c r="X188" s="420">
        <f>IF( $F188=0,0,((($F188/$E$187)*'PLAN DE ADQUISICIONES'!U$67)*($G188/$F188)))</f>
        <v>0</v>
      </c>
      <c r="Y188" s="420">
        <f>IF( $F188=0,0,((($F188/$E$187)*'PLAN DE ADQUISICIONES'!V$67)*($G188/$F188)))</f>
        <v>0</v>
      </c>
      <c r="Z188" s="420">
        <f>IF( $F188=0,0,((($F188/$E$187)*'PLAN DE ADQUISICIONES'!W$67)*($G188/$F188)))</f>
        <v>0</v>
      </c>
      <c r="AA188" s="420">
        <f>IF( $F188=0,0,((($F188/$E$187)*'PLAN DE ADQUISICIONES'!X$67)*($G188/$F188)))</f>
        <v>0</v>
      </c>
      <c r="AB188" s="420">
        <f>IF( $F188=0,0,((($F188/$E$187)*'PLAN DE ADQUISICIONES'!Y$67)*($G188/$F188)))</f>
        <v>0</v>
      </c>
      <c r="AC188" s="420">
        <f>IF( $F188=0,0,((($F188/$E$187)*'PLAN DE ADQUISICIONES'!Z$67)*($G188/$F188)))</f>
        <v>0</v>
      </c>
      <c r="AD188" s="420">
        <f>IF( $F188=0,0,((($F188/$E$187)*'PLAN DE ADQUISICIONES'!AA$67)*($G188/$F188)))</f>
        <v>0</v>
      </c>
      <c r="AE188" s="420">
        <f>IF( $F188=0,0,((($F188/$E$187)*'PLAN DE ADQUISICIONES'!AB$67)*($G188/$F188)))</f>
        <v>0</v>
      </c>
      <c r="AF188" s="420">
        <f>IF( $F188=0,0,((($F188/$E$187)*'PLAN DE ADQUISICIONES'!AC$67)*($G188/$F188)))</f>
        <v>0</v>
      </c>
      <c r="AG188" s="423">
        <f>U188+V188+W188+X188+Y188+Z188+AA188+AB188+AC188+AD188+AE188+AF188</f>
        <v>0</v>
      </c>
      <c r="AH188" s="424">
        <f>IF( $F188=0,0,((($F188/$E$187)*'PLAN DE ADQUISICIONES'!AD$67)*($G188/$F188)))</f>
        <v>0</v>
      </c>
      <c r="AI188" s="420">
        <f>IF( $F188=0,0,((($F188/$E$187)*'PLAN DE ADQUISICIONES'!AE$67)*($G188/$F188)))</f>
        <v>0</v>
      </c>
      <c r="AJ188" s="420">
        <f>IF( $F188=0,0,((($F188/$E$187)*'PLAN DE ADQUISICIONES'!AF$67)*($G188/$F188)))</f>
        <v>0</v>
      </c>
      <c r="AK188" s="420">
        <f>IF( $F188=0,0,((($F188/$E$187)*'PLAN DE ADQUISICIONES'!AG$67)*($G188/$F188)))</f>
        <v>0</v>
      </c>
      <c r="AL188" s="420">
        <f>IF( $F188=0,0,((($F188/$E$187)*'PLAN DE ADQUISICIONES'!AH$67)*($G188/$F188)))</f>
        <v>0</v>
      </c>
      <c r="AM188" s="420">
        <f>IF( $F188=0,0,((($F188/$E$187)*'PLAN DE ADQUISICIONES'!AI$67)*($G188/$F188)))</f>
        <v>0</v>
      </c>
      <c r="AN188" s="420">
        <f>IF( $F188=0,0,((($F188/$E$187)*'PLAN DE ADQUISICIONES'!AJ$67)*($G188/$F188)))</f>
        <v>0</v>
      </c>
      <c r="AO188" s="420">
        <f>IF( $F188=0,0,((($F188/$E$187)*'PLAN DE ADQUISICIONES'!AK$67)*($G188/$F188)))</f>
        <v>0</v>
      </c>
      <c r="AP188" s="420">
        <f>IF( $F188=0,0,((($F188/$E$187)*'PLAN DE ADQUISICIONES'!AL$67)*($G188/$F188)))</f>
        <v>0</v>
      </c>
      <c r="AQ188" s="420">
        <f>IF( $F188=0,0,((($F188/$E$187)*'PLAN DE ADQUISICIONES'!AM$67)*($G188/$F188)))</f>
        <v>0</v>
      </c>
      <c r="AR188" s="420">
        <f>IF( $F188=0,0,((($F188/$E$187)*'PLAN DE ADQUISICIONES'!AN$67)*($G188/$F188)))</f>
        <v>0</v>
      </c>
      <c r="AS188" s="420">
        <f>IF( $F188=0,0,((($F188/$E$187)*'PLAN DE ADQUISICIONES'!AO$67)*($G188/$F188)))</f>
        <v>0</v>
      </c>
      <c r="AT188" s="423">
        <f>AH188+AI188+AJ188+AK188+AL188+AM188+AN188+AO188+AP188+AQ188+AR188+AS188</f>
        <v>0</v>
      </c>
      <c r="AU188" s="426">
        <f>AS188+AR188+AQ188+AP188+AO188+AN188+AM188+AL188+AK188+AJ188+AI188+AH188+AF188+AE188+AD188+AC188+AB188+AA188+Z188+Y188+X188+W188+V188+U188+S188+R188+Q188+P188+O188+N188+M188+L188+K188+J188+I188+H188</f>
        <v>0</v>
      </c>
      <c r="AV188" s="392">
        <f t="shared" si="40"/>
        <v>0</v>
      </c>
    </row>
    <row r="189" spans="2:48" s="60" customFormat="1" ht="12.75" customHeight="1" x14ac:dyDescent="0.25">
      <c r="B189" s="416" t="str">
        <f>+'FORMATO COSTEO C2'!C442</f>
        <v>2.3.4.2</v>
      </c>
      <c r="C189" s="417" t="str">
        <f>+'FORMATO COSTEO C2'!B442</f>
        <v>Categoría de gasto</v>
      </c>
      <c r="D189" s="513"/>
      <c r="E189" s="429"/>
      <c r="F189" s="420">
        <f>+'FORMATO COSTEO C2'!G442</f>
        <v>0</v>
      </c>
      <c r="G189" s="421">
        <f>+'FORMATO COSTEO C2'!R442</f>
        <v>0</v>
      </c>
      <c r="H189" s="425">
        <f>IF( $F189=0,0,((($F189/$E$187)*'PLAN DE ADQUISICIONES'!F$67)*($G189/$F189)))</f>
        <v>0</v>
      </c>
      <c r="I189" s="420">
        <f>IF( $F189=0,0,((($F189/$E$187)*'PLAN DE ADQUISICIONES'!G$67)*($G189/$F189)))</f>
        <v>0</v>
      </c>
      <c r="J189" s="420">
        <f>IF( $F189=0,0,((($F189/$E$187)*'PLAN DE ADQUISICIONES'!H$67)*($G189/$F189)))</f>
        <v>0</v>
      </c>
      <c r="K189" s="420">
        <f>IF( $F189=0,0,((($F189/$E$187)*'PLAN DE ADQUISICIONES'!I$67)*($G189/$F189)))</f>
        <v>0</v>
      </c>
      <c r="L189" s="420">
        <f>IF( $F189=0,0,((($F189/$E$187)*'PLAN DE ADQUISICIONES'!J$67)*($G189/$F189)))</f>
        <v>0</v>
      </c>
      <c r="M189" s="420">
        <f>IF( $F189=0,0,((($F189/$E$187)*'PLAN DE ADQUISICIONES'!K$67)*($G189/$F189)))</f>
        <v>0</v>
      </c>
      <c r="N189" s="420">
        <f>IF( $F189=0,0,((($F189/$E$187)*'PLAN DE ADQUISICIONES'!L$67)*($G189/$F189)))</f>
        <v>0</v>
      </c>
      <c r="O189" s="420">
        <f>IF( $F189=0,0,((($F189/$E$187)*'PLAN DE ADQUISICIONES'!M$67)*($G189/$F189)))</f>
        <v>0</v>
      </c>
      <c r="P189" s="420">
        <f>IF( $F189=0,0,((($F189/$E$187)*'PLAN DE ADQUISICIONES'!N$67)*($G189/$F189)))</f>
        <v>0</v>
      </c>
      <c r="Q189" s="420">
        <f>IF( $F189=0,0,((($F189/$E$187)*'PLAN DE ADQUISICIONES'!O$67)*($G189/$F189)))</f>
        <v>0</v>
      </c>
      <c r="R189" s="420">
        <f>IF( $F189=0,0,((($F189/$E$187)*'PLAN DE ADQUISICIONES'!P$67)*($G189/$F189)))</f>
        <v>0</v>
      </c>
      <c r="S189" s="420">
        <f>IF( $F189=0,0,((($F189/$E$187)*'PLAN DE ADQUISICIONES'!Q$67)*($G189/$F189)))</f>
        <v>0</v>
      </c>
      <c r="T189" s="423">
        <f>H189+I189+J189+K189+L189+M189+N189+O189+P189+Q189+R189+S189</f>
        <v>0</v>
      </c>
      <c r="U189" s="425">
        <f>IF( $F189=0,0,((($F189/$E$187)*'PLAN DE ADQUISICIONES'!R$67)*($G189/$F189)))</f>
        <v>0</v>
      </c>
      <c r="V189" s="420">
        <f>IF( $F189=0,0,((($F189/$E$187)*'PLAN DE ADQUISICIONES'!S$67)*($G189/$F189)))</f>
        <v>0</v>
      </c>
      <c r="W189" s="420">
        <f>IF( $F189=0,0,((($F189/$E$187)*'PLAN DE ADQUISICIONES'!T$67)*($G189/$F189)))</f>
        <v>0</v>
      </c>
      <c r="X189" s="420">
        <f>IF( $F189=0,0,((($F189/$E$187)*'PLAN DE ADQUISICIONES'!U$67)*($G189/$F189)))</f>
        <v>0</v>
      </c>
      <c r="Y189" s="420">
        <f>IF( $F189=0,0,((($F189/$E$187)*'PLAN DE ADQUISICIONES'!V$67)*($G189/$F189)))</f>
        <v>0</v>
      </c>
      <c r="Z189" s="420">
        <f>IF( $F189=0,0,((($F189/$E$187)*'PLAN DE ADQUISICIONES'!W$67)*($G189/$F189)))</f>
        <v>0</v>
      </c>
      <c r="AA189" s="420">
        <f>IF( $F189=0,0,((($F189/$E$187)*'PLAN DE ADQUISICIONES'!X$67)*($G189/$F189)))</f>
        <v>0</v>
      </c>
      <c r="AB189" s="420">
        <f>IF( $F189=0,0,((($F189/$E$187)*'PLAN DE ADQUISICIONES'!Y$67)*($G189/$F189)))</f>
        <v>0</v>
      </c>
      <c r="AC189" s="420">
        <f>IF( $F189=0,0,((($F189/$E$187)*'PLAN DE ADQUISICIONES'!Z$67)*($G189/$F189)))</f>
        <v>0</v>
      </c>
      <c r="AD189" s="420">
        <f>IF( $F189=0,0,((($F189/$E$187)*'PLAN DE ADQUISICIONES'!AA$67)*($G189/$F189)))</f>
        <v>0</v>
      </c>
      <c r="AE189" s="420">
        <f>IF( $F189=0,0,((($F189/$E$187)*'PLAN DE ADQUISICIONES'!AB$67)*($G189/$F189)))</f>
        <v>0</v>
      </c>
      <c r="AF189" s="420">
        <f>IF( $F189=0,0,((($F189/$E$187)*'PLAN DE ADQUISICIONES'!AC$67)*($G189/$F189)))</f>
        <v>0</v>
      </c>
      <c r="AG189" s="423">
        <f>U189+V189+W189+X189+Y189+Z189+AA189+AB189+AC189+AD189+AE189+AF189</f>
        <v>0</v>
      </c>
      <c r="AH189" s="424">
        <f>IF( $F189=0,0,((($F189/$E$187)*'PLAN DE ADQUISICIONES'!AD$67)*($G189/$F189)))</f>
        <v>0</v>
      </c>
      <c r="AI189" s="420">
        <f>IF( $F189=0,0,((($F189/$E$187)*'PLAN DE ADQUISICIONES'!AE$67)*($G189/$F189)))</f>
        <v>0</v>
      </c>
      <c r="AJ189" s="420">
        <f>IF( $F189=0,0,((($F189/$E$187)*'PLAN DE ADQUISICIONES'!AF$67)*($G189/$F189)))</f>
        <v>0</v>
      </c>
      <c r="AK189" s="420">
        <f>IF( $F189=0,0,((($F189/$E$187)*'PLAN DE ADQUISICIONES'!AG$67)*($G189/$F189)))</f>
        <v>0</v>
      </c>
      <c r="AL189" s="420">
        <f>IF( $F189=0,0,((($F189/$E$187)*'PLAN DE ADQUISICIONES'!AH$67)*($G189/$F189)))</f>
        <v>0</v>
      </c>
      <c r="AM189" s="420">
        <f>IF( $F189=0,0,((($F189/$E$187)*'PLAN DE ADQUISICIONES'!AI$67)*($G189/$F189)))</f>
        <v>0</v>
      </c>
      <c r="AN189" s="420">
        <f>IF( $F189=0,0,((($F189/$E$187)*'PLAN DE ADQUISICIONES'!AJ$67)*($G189/$F189)))</f>
        <v>0</v>
      </c>
      <c r="AO189" s="420">
        <f>IF( $F189=0,0,((($F189/$E$187)*'PLAN DE ADQUISICIONES'!AK$67)*($G189/$F189)))</f>
        <v>0</v>
      </c>
      <c r="AP189" s="420">
        <f>IF( $F189=0,0,((($F189/$E$187)*'PLAN DE ADQUISICIONES'!AL$67)*($G189/$F189)))</f>
        <v>0</v>
      </c>
      <c r="AQ189" s="420">
        <f>IF( $F189=0,0,((($F189/$E$187)*'PLAN DE ADQUISICIONES'!AM$67)*($G189/$F189)))</f>
        <v>0</v>
      </c>
      <c r="AR189" s="420">
        <f>IF( $F189=0,0,((($F189/$E$187)*'PLAN DE ADQUISICIONES'!AN$67)*($G189/$F189)))</f>
        <v>0</v>
      </c>
      <c r="AS189" s="420">
        <f>IF( $F189=0,0,((($F189/$E$187)*'PLAN DE ADQUISICIONES'!AO$67)*($G189/$F189)))</f>
        <v>0</v>
      </c>
      <c r="AT189" s="423">
        <f>AH189+AI189+AJ189+AK189+AL189+AM189+AN189+AO189+AP189+AQ189+AR189+AS189</f>
        <v>0</v>
      </c>
      <c r="AU189" s="426">
        <f>AS189+AR189+AQ189+AP189+AO189+AN189+AM189+AL189+AK189+AJ189+AI189+AH189+AF189+AE189+AD189+AC189+AB189+AA189+Z189+Y189+X189+W189+V189+U189+S189+R189+Q189+P189+O189+N189+M189+L189+K189+J189+I189+H189</f>
        <v>0</v>
      </c>
      <c r="AV189" s="392">
        <f t="shared" si="40"/>
        <v>0</v>
      </c>
    </row>
    <row r="190" spans="2:48" s="60" customFormat="1" ht="12.75" customHeight="1" x14ac:dyDescent="0.25">
      <c r="B190" s="416" t="str">
        <f>+'FORMATO COSTEO C2'!C448</f>
        <v>2.3.4.3</v>
      </c>
      <c r="C190" s="417" t="str">
        <f>+'FORMATO COSTEO C2'!B448</f>
        <v>Categoría de gasto</v>
      </c>
      <c r="D190" s="513"/>
      <c r="E190" s="429"/>
      <c r="F190" s="420">
        <f>+'FORMATO COSTEO C2'!G448</f>
        <v>0</v>
      </c>
      <c r="G190" s="421">
        <f>+'FORMATO COSTEO C2'!R448</f>
        <v>0</v>
      </c>
      <c r="H190" s="425">
        <f>IF( $F190=0,0,((($F190/$E$187)*'PLAN DE ADQUISICIONES'!F$67)*($G190/$F190)))</f>
        <v>0</v>
      </c>
      <c r="I190" s="420">
        <f>IF( $F190=0,0,((($F190/$E$187)*'PLAN DE ADQUISICIONES'!G$67)*($G190/$F190)))</f>
        <v>0</v>
      </c>
      <c r="J190" s="420">
        <f>IF( $F190=0,0,((($F190/$E$187)*'PLAN DE ADQUISICIONES'!H$67)*($G190/$F190)))</f>
        <v>0</v>
      </c>
      <c r="K190" s="420">
        <f>IF( $F190=0,0,((($F190/$E$187)*'PLAN DE ADQUISICIONES'!I$67)*($G190/$F190)))</f>
        <v>0</v>
      </c>
      <c r="L190" s="420">
        <f>IF( $F190=0,0,((($F190/$E$187)*'PLAN DE ADQUISICIONES'!J$67)*($G190/$F190)))</f>
        <v>0</v>
      </c>
      <c r="M190" s="420">
        <f>IF( $F190=0,0,((($F190/$E$187)*'PLAN DE ADQUISICIONES'!K$67)*($G190/$F190)))</f>
        <v>0</v>
      </c>
      <c r="N190" s="420">
        <f>IF( $F190=0,0,((($F190/$E$187)*'PLAN DE ADQUISICIONES'!L$67)*($G190/$F190)))</f>
        <v>0</v>
      </c>
      <c r="O190" s="420">
        <f>IF( $F190=0,0,((($F190/$E$187)*'PLAN DE ADQUISICIONES'!M$67)*($G190/$F190)))</f>
        <v>0</v>
      </c>
      <c r="P190" s="420">
        <f>IF( $F190=0,0,((($F190/$E$187)*'PLAN DE ADQUISICIONES'!N$67)*($G190/$F190)))</f>
        <v>0</v>
      </c>
      <c r="Q190" s="420">
        <f>IF( $F190=0,0,((($F190/$E$187)*'PLAN DE ADQUISICIONES'!O$67)*($G190/$F190)))</f>
        <v>0</v>
      </c>
      <c r="R190" s="420">
        <f>IF( $F190=0,0,((($F190/$E$187)*'PLAN DE ADQUISICIONES'!P$67)*($G190/$F190)))</f>
        <v>0</v>
      </c>
      <c r="S190" s="420">
        <f>IF( $F190=0,0,((($F190/$E$187)*'PLAN DE ADQUISICIONES'!Q$67)*($G190/$F190)))</f>
        <v>0</v>
      </c>
      <c r="T190" s="423">
        <f>H190+I190+J190+K190+L190+M190+N190+O190+P190+Q190+R190+S190</f>
        <v>0</v>
      </c>
      <c r="U190" s="425">
        <f>IF( $F190=0,0,((($F190/$E$187)*'PLAN DE ADQUISICIONES'!R$67)*($G190/$F190)))</f>
        <v>0</v>
      </c>
      <c r="V190" s="420">
        <f>IF( $F190=0,0,((($F190/$E$187)*'PLAN DE ADQUISICIONES'!S$67)*($G190/$F190)))</f>
        <v>0</v>
      </c>
      <c r="W190" s="420">
        <f>IF( $F190=0,0,((($F190/$E$187)*'PLAN DE ADQUISICIONES'!T$67)*($G190/$F190)))</f>
        <v>0</v>
      </c>
      <c r="X190" s="420">
        <f>IF( $F190=0,0,((($F190/$E$187)*'PLAN DE ADQUISICIONES'!U$67)*($G190/$F190)))</f>
        <v>0</v>
      </c>
      <c r="Y190" s="420">
        <f>IF( $F190=0,0,((($F190/$E$187)*'PLAN DE ADQUISICIONES'!V$67)*($G190/$F190)))</f>
        <v>0</v>
      </c>
      <c r="Z190" s="420">
        <f>IF( $F190=0,0,((($F190/$E$187)*'PLAN DE ADQUISICIONES'!W$67)*($G190/$F190)))</f>
        <v>0</v>
      </c>
      <c r="AA190" s="420">
        <f>IF( $F190=0,0,((($F190/$E$187)*'PLAN DE ADQUISICIONES'!X$67)*($G190/$F190)))</f>
        <v>0</v>
      </c>
      <c r="AB190" s="420">
        <f>IF( $F190=0,0,((($F190/$E$187)*'PLAN DE ADQUISICIONES'!Y$67)*($G190/$F190)))</f>
        <v>0</v>
      </c>
      <c r="AC190" s="420">
        <f>IF( $F190=0,0,((($F190/$E$187)*'PLAN DE ADQUISICIONES'!Z$67)*($G190/$F190)))</f>
        <v>0</v>
      </c>
      <c r="AD190" s="420">
        <f>IF( $F190=0,0,((($F190/$E$187)*'PLAN DE ADQUISICIONES'!AA$67)*($G190/$F190)))</f>
        <v>0</v>
      </c>
      <c r="AE190" s="420">
        <f>IF( $F190=0,0,((($F190/$E$187)*'PLAN DE ADQUISICIONES'!AB$67)*($G190/$F190)))</f>
        <v>0</v>
      </c>
      <c r="AF190" s="420">
        <f>IF( $F190=0,0,((($F190/$E$187)*'PLAN DE ADQUISICIONES'!AC$67)*($G190/$F190)))</f>
        <v>0</v>
      </c>
      <c r="AG190" s="423">
        <f>U190+V190+W190+X190+Y190+Z190+AA190+AB190+AC190+AD190+AE190+AF190</f>
        <v>0</v>
      </c>
      <c r="AH190" s="424">
        <f>IF( $F190=0,0,((($F190/$E$187)*'PLAN DE ADQUISICIONES'!AD$67)*($G190/$F190)))</f>
        <v>0</v>
      </c>
      <c r="AI190" s="420">
        <f>IF( $F190=0,0,((($F190/$E$187)*'PLAN DE ADQUISICIONES'!AE$67)*($G190/$F190)))</f>
        <v>0</v>
      </c>
      <c r="AJ190" s="420">
        <f>IF( $F190=0,0,((($F190/$E$187)*'PLAN DE ADQUISICIONES'!AF$67)*($G190/$F190)))</f>
        <v>0</v>
      </c>
      <c r="AK190" s="420">
        <f>IF( $F190=0,0,((($F190/$E$187)*'PLAN DE ADQUISICIONES'!AG$67)*($G190/$F190)))</f>
        <v>0</v>
      </c>
      <c r="AL190" s="420">
        <f>IF( $F190=0,0,((($F190/$E$187)*'PLAN DE ADQUISICIONES'!AH$67)*($G190/$F190)))</f>
        <v>0</v>
      </c>
      <c r="AM190" s="420">
        <f>IF( $F190=0,0,((($F190/$E$187)*'PLAN DE ADQUISICIONES'!AI$67)*($G190/$F190)))</f>
        <v>0</v>
      </c>
      <c r="AN190" s="420">
        <f>IF( $F190=0,0,((($F190/$E$187)*'PLAN DE ADQUISICIONES'!AJ$67)*($G190/$F190)))</f>
        <v>0</v>
      </c>
      <c r="AO190" s="420">
        <f>IF( $F190=0,0,((($F190/$E$187)*'PLAN DE ADQUISICIONES'!AK$67)*($G190/$F190)))</f>
        <v>0</v>
      </c>
      <c r="AP190" s="420">
        <f>IF( $F190=0,0,((($F190/$E$187)*'PLAN DE ADQUISICIONES'!AL$67)*($G190/$F190)))</f>
        <v>0</v>
      </c>
      <c r="AQ190" s="420">
        <f>IF( $F190=0,0,((($F190/$E$187)*'PLAN DE ADQUISICIONES'!AM$67)*($G190/$F190)))</f>
        <v>0</v>
      </c>
      <c r="AR190" s="420">
        <f>IF( $F190=0,0,((($F190/$E$187)*'PLAN DE ADQUISICIONES'!AN$67)*($G190/$F190)))</f>
        <v>0</v>
      </c>
      <c r="AS190" s="420">
        <f>IF( $F190=0,0,((($F190/$E$187)*'PLAN DE ADQUISICIONES'!AO$67)*($G190/$F190)))</f>
        <v>0</v>
      </c>
      <c r="AT190" s="423">
        <f>AH190+AI190+AJ190+AK190+AL190+AM190+AN190+AO190+AP190+AQ190+AR190+AS190</f>
        <v>0</v>
      </c>
      <c r="AU190" s="426">
        <f>AS190+AR190+AQ190+AP190+AO190+AN190+AM190+AL190+AK190+AJ190+AI190+AH190+AF190+AE190+AD190+AC190+AB190+AA190+Z190+Y190+X190+W190+V190+U190+S190+R190+Q190+P190+O190+N190+M190+L190+K190+J190+I190+H190</f>
        <v>0</v>
      </c>
      <c r="AV190" s="392">
        <f t="shared" si="40"/>
        <v>0</v>
      </c>
    </row>
    <row r="191" spans="2:48" s="60" customFormat="1" ht="12.75" customHeight="1" x14ac:dyDescent="0.25">
      <c r="B191" s="416" t="str">
        <f>+'FORMATO COSTEO C2'!C454</f>
        <v>2.3.4.4</v>
      </c>
      <c r="C191" s="417" t="str">
        <f>+'FORMATO COSTEO C2'!B454</f>
        <v>Categoría de gasto</v>
      </c>
      <c r="D191" s="513"/>
      <c r="E191" s="429"/>
      <c r="F191" s="420">
        <f>+'FORMATO COSTEO C2'!G454</f>
        <v>0</v>
      </c>
      <c r="G191" s="421">
        <f>+'FORMATO COSTEO C2'!R454</f>
        <v>0</v>
      </c>
      <c r="H191" s="425">
        <f>IF( $F191=0,0,((($F191/$E$187)*'PLAN DE ADQUISICIONES'!F$67)*($G191/$F191)))</f>
        <v>0</v>
      </c>
      <c r="I191" s="420">
        <f>IF( $F191=0,0,((($F191/$E$187)*'PLAN DE ADQUISICIONES'!G$67)*($G191/$F191)))</f>
        <v>0</v>
      </c>
      <c r="J191" s="420">
        <f>IF( $F191=0,0,((($F191/$E$187)*'PLAN DE ADQUISICIONES'!H$67)*($G191/$F191)))</f>
        <v>0</v>
      </c>
      <c r="K191" s="420">
        <f>IF( $F191=0,0,((($F191/$E$187)*'PLAN DE ADQUISICIONES'!I$67)*($G191/$F191)))</f>
        <v>0</v>
      </c>
      <c r="L191" s="420">
        <f>IF( $F191=0,0,((($F191/$E$187)*'PLAN DE ADQUISICIONES'!J$67)*($G191/$F191)))</f>
        <v>0</v>
      </c>
      <c r="M191" s="420">
        <f>IF( $F191=0,0,((($F191/$E$187)*'PLAN DE ADQUISICIONES'!K$67)*($G191/$F191)))</f>
        <v>0</v>
      </c>
      <c r="N191" s="420">
        <f>IF( $F191=0,0,((($F191/$E$187)*'PLAN DE ADQUISICIONES'!L$67)*($G191/$F191)))</f>
        <v>0</v>
      </c>
      <c r="O191" s="420">
        <f>IF( $F191=0,0,((($F191/$E$187)*'PLAN DE ADQUISICIONES'!M$67)*($G191/$F191)))</f>
        <v>0</v>
      </c>
      <c r="P191" s="420">
        <f>IF( $F191=0,0,((($F191/$E$187)*'PLAN DE ADQUISICIONES'!N$67)*($G191/$F191)))</f>
        <v>0</v>
      </c>
      <c r="Q191" s="420">
        <f>IF( $F191=0,0,((($F191/$E$187)*'PLAN DE ADQUISICIONES'!O$67)*($G191/$F191)))</f>
        <v>0</v>
      </c>
      <c r="R191" s="420">
        <f>IF( $F191=0,0,((($F191/$E$187)*'PLAN DE ADQUISICIONES'!P$67)*($G191/$F191)))</f>
        <v>0</v>
      </c>
      <c r="S191" s="420">
        <f>IF( $F191=0,0,((($F191/$E$187)*'PLAN DE ADQUISICIONES'!Q$67)*($G191/$F191)))</f>
        <v>0</v>
      </c>
      <c r="T191" s="423">
        <f>H191+I191+J191+K191+L191+M191+N191+O191+P191+Q191+R191+S191</f>
        <v>0</v>
      </c>
      <c r="U191" s="425">
        <f>IF( $F191=0,0,((($F191/$E$187)*'PLAN DE ADQUISICIONES'!R$67)*($G191/$F191)))</f>
        <v>0</v>
      </c>
      <c r="V191" s="420">
        <f>IF( $F191=0,0,((($F191/$E$187)*'PLAN DE ADQUISICIONES'!S$67)*($G191/$F191)))</f>
        <v>0</v>
      </c>
      <c r="W191" s="420">
        <f>IF( $F191=0,0,((($F191/$E$187)*'PLAN DE ADQUISICIONES'!T$67)*($G191/$F191)))</f>
        <v>0</v>
      </c>
      <c r="X191" s="420">
        <f>IF( $F191=0,0,((($F191/$E$187)*'PLAN DE ADQUISICIONES'!U$67)*($G191/$F191)))</f>
        <v>0</v>
      </c>
      <c r="Y191" s="420">
        <f>IF( $F191=0,0,((($F191/$E$187)*'PLAN DE ADQUISICIONES'!V$67)*($G191/$F191)))</f>
        <v>0</v>
      </c>
      <c r="Z191" s="420">
        <f>IF( $F191=0,0,((($F191/$E$187)*'PLAN DE ADQUISICIONES'!W$67)*($G191/$F191)))</f>
        <v>0</v>
      </c>
      <c r="AA191" s="420">
        <f>IF( $F191=0,0,((($F191/$E$187)*'PLAN DE ADQUISICIONES'!X$67)*($G191/$F191)))</f>
        <v>0</v>
      </c>
      <c r="AB191" s="420">
        <f>IF( $F191=0,0,((($F191/$E$187)*'PLAN DE ADQUISICIONES'!Y$67)*($G191/$F191)))</f>
        <v>0</v>
      </c>
      <c r="AC191" s="420">
        <f>IF( $F191=0,0,((($F191/$E$187)*'PLAN DE ADQUISICIONES'!Z$67)*($G191/$F191)))</f>
        <v>0</v>
      </c>
      <c r="AD191" s="420">
        <f>IF( $F191=0,0,((($F191/$E$187)*'PLAN DE ADQUISICIONES'!AA$67)*($G191/$F191)))</f>
        <v>0</v>
      </c>
      <c r="AE191" s="420">
        <f>IF( $F191=0,0,((($F191/$E$187)*'PLAN DE ADQUISICIONES'!AB$67)*($G191/$F191)))</f>
        <v>0</v>
      </c>
      <c r="AF191" s="420">
        <f>IF( $F191=0,0,((($F191/$E$187)*'PLAN DE ADQUISICIONES'!AC$67)*($G191/$F191)))</f>
        <v>0</v>
      </c>
      <c r="AG191" s="423">
        <f>U191+V191+W191+X191+Y191+Z191+AA191+AB191+AC191+AD191+AE191+AF191</f>
        <v>0</v>
      </c>
      <c r="AH191" s="424">
        <f>IF( $F191=0,0,((($F191/$E$187)*'PLAN DE ADQUISICIONES'!AD$67)*($G191/$F191)))</f>
        <v>0</v>
      </c>
      <c r="AI191" s="420">
        <f>IF( $F191=0,0,((($F191/$E$187)*'PLAN DE ADQUISICIONES'!AE$67)*($G191/$F191)))</f>
        <v>0</v>
      </c>
      <c r="AJ191" s="420">
        <f>IF( $F191=0,0,((($F191/$E$187)*'PLAN DE ADQUISICIONES'!AF$67)*($G191/$F191)))</f>
        <v>0</v>
      </c>
      <c r="AK191" s="420">
        <f>IF( $F191=0,0,((($F191/$E$187)*'PLAN DE ADQUISICIONES'!AG$67)*($G191/$F191)))</f>
        <v>0</v>
      </c>
      <c r="AL191" s="420">
        <f>IF( $F191=0,0,((($F191/$E$187)*'PLAN DE ADQUISICIONES'!AH$67)*($G191/$F191)))</f>
        <v>0</v>
      </c>
      <c r="AM191" s="420">
        <f>IF( $F191=0,0,((($F191/$E$187)*'PLAN DE ADQUISICIONES'!AI$67)*($G191/$F191)))</f>
        <v>0</v>
      </c>
      <c r="AN191" s="420">
        <f>IF( $F191=0,0,((($F191/$E$187)*'PLAN DE ADQUISICIONES'!AJ$67)*($G191/$F191)))</f>
        <v>0</v>
      </c>
      <c r="AO191" s="420">
        <f>IF( $F191=0,0,((($F191/$E$187)*'PLAN DE ADQUISICIONES'!AK$67)*($G191/$F191)))</f>
        <v>0</v>
      </c>
      <c r="AP191" s="420">
        <f>IF( $F191=0,0,((($F191/$E$187)*'PLAN DE ADQUISICIONES'!AL$67)*($G191/$F191)))</f>
        <v>0</v>
      </c>
      <c r="AQ191" s="420">
        <f>IF( $F191=0,0,((($F191/$E$187)*'PLAN DE ADQUISICIONES'!AM$67)*($G191/$F191)))</f>
        <v>0</v>
      </c>
      <c r="AR191" s="420">
        <f>IF( $F191=0,0,((($F191/$E$187)*'PLAN DE ADQUISICIONES'!AN$67)*($G191/$F191)))</f>
        <v>0</v>
      </c>
      <c r="AS191" s="420">
        <f>IF( $F191=0,0,((($F191/$E$187)*'PLAN DE ADQUISICIONES'!AO$67)*($G191/$F191)))</f>
        <v>0</v>
      </c>
      <c r="AT191" s="423">
        <f>AH191+AI191+AJ191+AK191+AL191+AM191+AN191+AO191+AP191+AQ191+AR191+AS191</f>
        <v>0</v>
      </c>
      <c r="AU191" s="426">
        <f>AS191+AR191+AQ191+AP191+AO191+AN191+AM191+AL191+AK191+AJ191+AI191+AH191+AF191+AE191+AD191+AC191+AB191+AA191+Z191+Y191+X191+W191+V191+U191+S191+R191+Q191+P191+O191+N191+M191+L191+K191+J191+I191+H191</f>
        <v>0</v>
      </c>
      <c r="AV191" s="392">
        <f t="shared" si="40"/>
        <v>0</v>
      </c>
    </row>
    <row r="192" spans="2:48" s="60" customFormat="1" ht="12.75" customHeight="1" x14ac:dyDescent="0.25">
      <c r="B192" s="416" t="str">
        <f>+'FORMATO COSTEO C2'!C460</f>
        <v>2.3.4.5</v>
      </c>
      <c r="C192" s="417" t="str">
        <f>+'FORMATO COSTEO C2'!B460</f>
        <v>Categoría de gasto</v>
      </c>
      <c r="D192" s="513"/>
      <c r="E192" s="429"/>
      <c r="F192" s="420">
        <f>+'FORMATO COSTEO C2'!G460</f>
        <v>0</v>
      </c>
      <c r="G192" s="421">
        <f>+'FORMATO COSTEO C2'!R460</f>
        <v>0</v>
      </c>
      <c r="H192" s="425">
        <f>IF( $F192=0,0,((($F192/$E$187)*'PLAN DE ADQUISICIONES'!F$67)*($G192/$F192)))</f>
        <v>0</v>
      </c>
      <c r="I192" s="420">
        <f>IF( $F192=0,0,((($F192/$E$187)*'PLAN DE ADQUISICIONES'!G$67)*($G192/$F192)))</f>
        <v>0</v>
      </c>
      <c r="J192" s="420">
        <f>IF( $F192=0,0,((($F192/$E$187)*'PLAN DE ADQUISICIONES'!H$67)*($G192/$F192)))</f>
        <v>0</v>
      </c>
      <c r="K192" s="420">
        <f>IF( $F192=0,0,((($F192/$E$187)*'PLAN DE ADQUISICIONES'!I$67)*($G192/$F192)))</f>
        <v>0</v>
      </c>
      <c r="L192" s="420">
        <f>IF( $F192=0,0,((($F192/$E$187)*'PLAN DE ADQUISICIONES'!J$67)*($G192/$F192)))</f>
        <v>0</v>
      </c>
      <c r="M192" s="420">
        <f>IF( $F192=0,0,((($F192/$E$187)*'PLAN DE ADQUISICIONES'!K$67)*($G192/$F192)))</f>
        <v>0</v>
      </c>
      <c r="N192" s="420">
        <f>IF( $F192=0,0,((($F192/$E$187)*'PLAN DE ADQUISICIONES'!L$67)*($G192/$F192)))</f>
        <v>0</v>
      </c>
      <c r="O192" s="420">
        <f>IF( $F192=0,0,((($F192/$E$187)*'PLAN DE ADQUISICIONES'!M$67)*($G192/$F192)))</f>
        <v>0</v>
      </c>
      <c r="P192" s="420">
        <f>IF( $F192=0,0,((($F192/$E$187)*'PLAN DE ADQUISICIONES'!N$67)*($G192/$F192)))</f>
        <v>0</v>
      </c>
      <c r="Q192" s="420">
        <f>IF( $F192=0,0,((($F192/$E$187)*'PLAN DE ADQUISICIONES'!O$67)*($G192/$F192)))</f>
        <v>0</v>
      </c>
      <c r="R192" s="420">
        <f>IF( $F192=0,0,((($F192/$E$187)*'PLAN DE ADQUISICIONES'!P$67)*($G192/$F192)))</f>
        <v>0</v>
      </c>
      <c r="S192" s="420">
        <f>IF( $F192=0,0,((($F192/$E$187)*'PLAN DE ADQUISICIONES'!Q$67)*($G192/$F192)))</f>
        <v>0</v>
      </c>
      <c r="T192" s="423">
        <f>H192+I192+J192+K192+L192+M192+N192+O192+P192+Q192+R192+S192</f>
        <v>0</v>
      </c>
      <c r="U192" s="425">
        <f>IF( $F192=0,0,((($F192/$E$187)*'PLAN DE ADQUISICIONES'!R$67)*($G192/$F192)))</f>
        <v>0</v>
      </c>
      <c r="V192" s="420">
        <f>IF( $F192=0,0,((($F192/$E$187)*'PLAN DE ADQUISICIONES'!S$67)*($G192/$F192)))</f>
        <v>0</v>
      </c>
      <c r="W192" s="420">
        <f>IF( $F192=0,0,((($F192/$E$187)*'PLAN DE ADQUISICIONES'!T$67)*($G192/$F192)))</f>
        <v>0</v>
      </c>
      <c r="X192" s="420">
        <f>IF( $F192=0,0,((($F192/$E$187)*'PLAN DE ADQUISICIONES'!U$67)*($G192/$F192)))</f>
        <v>0</v>
      </c>
      <c r="Y192" s="420">
        <f>IF( $F192=0,0,((($F192/$E$187)*'PLAN DE ADQUISICIONES'!V$67)*($G192/$F192)))</f>
        <v>0</v>
      </c>
      <c r="Z192" s="420">
        <f>IF( $F192=0,0,((($F192/$E$187)*'PLAN DE ADQUISICIONES'!W$67)*($G192/$F192)))</f>
        <v>0</v>
      </c>
      <c r="AA192" s="420">
        <f>IF( $F192=0,0,((($F192/$E$187)*'PLAN DE ADQUISICIONES'!X$67)*($G192/$F192)))</f>
        <v>0</v>
      </c>
      <c r="AB192" s="420">
        <f>IF( $F192=0,0,((($F192/$E$187)*'PLAN DE ADQUISICIONES'!Y$67)*($G192/$F192)))</f>
        <v>0</v>
      </c>
      <c r="AC192" s="420">
        <f>IF( $F192=0,0,((($F192/$E$187)*'PLAN DE ADQUISICIONES'!Z$67)*($G192/$F192)))</f>
        <v>0</v>
      </c>
      <c r="AD192" s="420">
        <f>IF( $F192=0,0,((($F192/$E$187)*'PLAN DE ADQUISICIONES'!AA$67)*($G192/$F192)))</f>
        <v>0</v>
      </c>
      <c r="AE192" s="420">
        <f>IF( $F192=0,0,((($F192/$E$187)*'PLAN DE ADQUISICIONES'!AB$67)*($G192/$F192)))</f>
        <v>0</v>
      </c>
      <c r="AF192" s="420">
        <f>IF( $F192=0,0,((($F192/$E$187)*'PLAN DE ADQUISICIONES'!AC$67)*($G192/$F192)))</f>
        <v>0</v>
      </c>
      <c r="AG192" s="423">
        <f>U192+V192+W192+X192+Y192+Z192+AA192+AB192+AC192+AD192+AE192+AF192</f>
        <v>0</v>
      </c>
      <c r="AH192" s="424">
        <f>IF( $F192=0,0,((($F192/$E$187)*'PLAN DE ADQUISICIONES'!AD$67)*($G192/$F192)))</f>
        <v>0</v>
      </c>
      <c r="AI192" s="420">
        <f>IF( $F192=0,0,((($F192/$E$187)*'PLAN DE ADQUISICIONES'!AE$67)*($G192/$F192)))</f>
        <v>0</v>
      </c>
      <c r="AJ192" s="420">
        <f>IF( $F192=0,0,((($F192/$E$187)*'PLAN DE ADQUISICIONES'!AF$67)*($G192/$F192)))</f>
        <v>0</v>
      </c>
      <c r="AK192" s="420">
        <f>IF( $F192=0,0,((($F192/$E$187)*'PLAN DE ADQUISICIONES'!AG$67)*($G192/$F192)))</f>
        <v>0</v>
      </c>
      <c r="AL192" s="420">
        <f>IF( $F192=0,0,((($F192/$E$187)*'PLAN DE ADQUISICIONES'!AH$67)*($G192/$F192)))</f>
        <v>0</v>
      </c>
      <c r="AM192" s="420">
        <f>IF( $F192=0,0,((($F192/$E$187)*'PLAN DE ADQUISICIONES'!AI$67)*($G192/$F192)))</f>
        <v>0</v>
      </c>
      <c r="AN192" s="420">
        <f>IF( $F192=0,0,((($F192/$E$187)*'PLAN DE ADQUISICIONES'!AJ$67)*($G192/$F192)))</f>
        <v>0</v>
      </c>
      <c r="AO192" s="420">
        <f>IF( $F192=0,0,((($F192/$E$187)*'PLAN DE ADQUISICIONES'!AK$67)*($G192/$F192)))</f>
        <v>0</v>
      </c>
      <c r="AP192" s="420">
        <f>IF( $F192=0,0,((($F192/$E$187)*'PLAN DE ADQUISICIONES'!AL$67)*($G192/$F192)))</f>
        <v>0</v>
      </c>
      <c r="AQ192" s="420">
        <f>IF( $F192=0,0,((($F192/$E$187)*'PLAN DE ADQUISICIONES'!AM$67)*($G192/$F192)))</f>
        <v>0</v>
      </c>
      <c r="AR192" s="420">
        <f>IF( $F192=0,0,((($F192/$E$187)*'PLAN DE ADQUISICIONES'!AN$67)*($G192/$F192)))</f>
        <v>0</v>
      </c>
      <c r="AS192" s="420">
        <f>IF( $F192=0,0,((($F192/$E$187)*'PLAN DE ADQUISICIONES'!AO$67)*($G192/$F192)))</f>
        <v>0</v>
      </c>
      <c r="AT192" s="423">
        <f>AH192+AI192+AJ192+AK192+AL192+AM192+AN192+AO192+AP192+AQ192+AR192+AS192</f>
        <v>0</v>
      </c>
      <c r="AU192" s="426">
        <f>AS192+AR192+AQ192+AP192+AO192+AN192+AM192+AL192+AK192+AJ192+AI192+AH192+AF192+AE192+AD192+AC192+AB192+AA192+Z192+Y192+X192+W192+V192+U192+S192+R192+Q192+P192+O192+N192+M192+L192+K192+J192+I192+H192</f>
        <v>0</v>
      </c>
      <c r="AV192" s="392">
        <f t="shared" si="40"/>
        <v>0</v>
      </c>
    </row>
    <row r="193" spans="2:49" s="60" customFormat="1" ht="12.75" customHeight="1" x14ac:dyDescent="0.25">
      <c r="B193" s="406" t="str">
        <f>+'FORMATO COSTEO C2'!C466</f>
        <v>2.3.5</v>
      </c>
      <c r="C193" s="430">
        <f>+'FORMATO COSTEO C2'!B466</f>
        <v>0</v>
      </c>
      <c r="D193" s="408" t="str">
        <f>+'FORMATO COSTEO C2'!D466</f>
        <v>Unidad medida</v>
      </c>
      <c r="E193" s="409">
        <f>+'FORMATO COSTEO C2'!E466</f>
        <v>0</v>
      </c>
      <c r="F193" s="410">
        <f>SUM(F194:F198)</f>
        <v>0</v>
      </c>
      <c r="G193" s="411">
        <f t="shared" ref="G193:AS193" si="51">SUM(G194:G198)</f>
        <v>0</v>
      </c>
      <c r="H193" s="412">
        <f t="shared" si="51"/>
        <v>0</v>
      </c>
      <c r="I193" s="410">
        <f t="shared" si="51"/>
        <v>0</v>
      </c>
      <c r="J193" s="410">
        <f t="shared" si="51"/>
        <v>0</v>
      </c>
      <c r="K193" s="410">
        <f t="shared" si="51"/>
        <v>0</v>
      </c>
      <c r="L193" s="410">
        <f t="shared" si="51"/>
        <v>0</v>
      </c>
      <c r="M193" s="410">
        <f t="shared" si="51"/>
        <v>0</v>
      </c>
      <c r="N193" s="410">
        <f t="shared" si="51"/>
        <v>0</v>
      </c>
      <c r="O193" s="410">
        <f t="shared" si="51"/>
        <v>0</v>
      </c>
      <c r="P193" s="410">
        <f t="shared" si="51"/>
        <v>0</v>
      </c>
      <c r="Q193" s="410">
        <f t="shared" si="51"/>
        <v>0</v>
      </c>
      <c r="R193" s="410">
        <f t="shared" si="51"/>
        <v>0</v>
      </c>
      <c r="S193" s="410">
        <f t="shared" si="51"/>
        <v>0</v>
      </c>
      <c r="T193" s="413">
        <f>SUM(T194:T198)</f>
        <v>0</v>
      </c>
      <c r="U193" s="412">
        <f t="shared" si="51"/>
        <v>0</v>
      </c>
      <c r="V193" s="410">
        <f t="shared" si="51"/>
        <v>0</v>
      </c>
      <c r="W193" s="410">
        <f t="shared" si="51"/>
        <v>0</v>
      </c>
      <c r="X193" s="410">
        <f t="shared" si="51"/>
        <v>0</v>
      </c>
      <c r="Y193" s="410">
        <f t="shared" si="51"/>
        <v>0</v>
      </c>
      <c r="Z193" s="410">
        <f t="shared" si="51"/>
        <v>0</v>
      </c>
      <c r="AA193" s="410">
        <f t="shared" si="51"/>
        <v>0</v>
      </c>
      <c r="AB193" s="410">
        <f t="shared" si="51"/>
        <v>0</v>
      </c>
      <c r="AC193" s="410">
        <f t="shared" si="51"/>
        <v>0</v>
      </c>
      <c r="AD193" s="410">
        <f t="shared" si="51"/>
        <v>0</v>
      </c>
      <c r="AE193" s="410">
        <f t="shared" si="51"/>
        <v>0</v>
      </c>
      <c r="AF193" s="410">
        <f t="shared" si="51"/>
        <v>0</v>
      </c>
      <c r="AG193" s="413">
        <f t="shared" si="51"/>
        <v>0</v>
      </c>
      <c r="AH193" s="414">
        <f t="shared" si="51"/>
        <v>0</v>
      </c>
      <c r="AI193" s="410">
        <f t="shared" si="51"/>
        <v>0</v>
      </c>
      <c r="AJ193" s="410">
        <f t="shared" si="51"/>
        <v>0</v>
      </c>
      <c r="AK193" s="410">
        <f t="shared" si="51"/>
        <v>0</v>
      </c>
      <c r="AL193" s="410">
        <f t="shared" si="51"/>
        <v>0</v>
      </c>
      <c r="AM193" s="410">
        <f t="shared" si="51"/>
        <v>0</v>
      </c>
      <c r="AN193" s="410">
        <f t="shared" si="51"/>
        <v>0</v>
      </c>
      <c r="AO193" s="410">
        <f t="shared" si="51"/>
        <v>0</v>
      </c>
      <c r="AP193" s="410">
        <f t="shared" si="51"/>
        <v>0</v>
      </c>
      <c r="AQ193" s="410">
        <f t="shared" si="51"/>
        <v>0</v>
      </c>
      <c r="AR193" s="410">
        <f t="shared" si="51"/>
        <v>0</v>
      </c>
      <c r="AS193" s="410">
        <f t="shared" si="51"/>
        <v>0</v>
      </c>
      <c r="AT193" s="413">
        <f>SUM(AT194:AT198)</f>
        <v>0</v>
      </c>
      <c r="AU193" s="415">
        <f>SUM(AU194:AU198)</f>
        <v>0</v>
      </c>
      <c r="AV193" s="392">
        <f t="shared" si="40"/>
        <v>0</v>
      </c>
    </row>
    <row r="194" spans="2:49" s="60" customFormat="1" ht="12.75" customHeight="1" x14ac:dyDescent="0.25">
      <c r="B194" s="416" t="str">
        <f>+'FORMATO COSTEO C2'!C468</f>
        <v>2.3.5.1</v>
      </c>
      <c r="C194" s="417" t="str">
        <f>+'FORMATO COSTEO C2'!B468</f>
        <v>Categoría de gasto</v>
      </c>
      <c r="D194" s="513"/>
      <c r="E194" s="429"/>
      <c r="F194" s="420">
        <f>+'FORMATO COSTEO C2'!G468</f>
        <v>0</v>
      </c>
      <c r="G194" s="421">
        <f>+'FORMATO COSTEO C2'!R468</f>
        <v>0</v>
      </c>
      <c r="H194" s="422">
        <f>IF( $F194=0,0,((($F194/$E$193)*'PLAN DE ADQUISICIONES'!F$68)*($G194/$F194)))</f>
        <v>0</v>
      </c>
      <c r="I194" s="420">
        <f>IF( $F194=0,0,((($F194/$E$193)*'PLAN DE ADQUISICIONES'!G$68)*($G194/$F194)))</f>
        <v>0</v>
      </c>
      <c r="J194" s="420">
        <f>IF( $F194=0,0,((($F194/$E$193)*'PLAN DE ADQUISICIONES'!H$68)*($G194/$F194)))</f>
        <v>0</v>
      </c>
      <c r="K194" s="420">
        <f>IF( $F194=0,0,((($F194/$E$193)*'PLAN DE ADQUISICIONES'!I$68)*($G194/$F194)))</f>
        <v>0</v>
      </c>
      <c r="L194" s="420">
        <f>IF( $F194=0,0,((($F194/$E$193)*'PLAN DE ADQUISICIONES'!J$68)*($G194/$F194)))</f>
        <v>0</v>
      </c>
      <c r="M194" s="420">
        <f>IF( $F194=0,0,((($F194/$E$193)*'PLAN DE ADQUISICIONES'!K$68)*($G194/$F194)))</f>
        <v>0</v>
      </c>
      <c r="N194" s="420">
        <f>IF( $F194=0,0,((($F194/$E$193)*'PLAN DE ADQUISICIONES'!L$68)*($G194/$F194)))</f>
        <v>0</v>
      </c>
      <c r="O194" s="420">
        <f>IF( $F194=0,0,((($F194/$E$193)*'PLAN DE ADQUISICIONES'!M$68)*($G194/$F194)))</f>
        <v>0</v>
      </c>
      <c r="P194" s="420">
        <f>IF( $F194=0,0,((($F194/$E$193)*'PLAN DE ADQUISICIONES'!N$68)*($G194/$F194)))</f>
        <v>0</v>
      </c>
      <c r="Q194" s="420">
        <f>IF( $F194=0,0,((($F194/$E$193)*'PLAN DE ADQUISICIONES'!O$68)*($G194/$F194)))</f>
        <v>0</v>
      </c>
      <c r="R194" s="420">
        <f>IF( $F194=0,0,((($F194/$E$193)*'PLAN DE ADQUISICIONES'!P$68)*($G194/$F194)))</f>
        <v>0</v>
      </c>
      <c r="S194" s="420">
        <f>IF( $F194=0,0,((($F194/$E$193)*'PLAN DE ADQUISICIONES'!Q$68)*($G194/$F194)))</f>
        <v>0</v>
      </c>
      <c r="T194" s="423">
        <f>H194+I194+J194+K194+L194+M194+N194+O194+P194+Q194+R194+S194</f>
        <v>0</v>
      </c>
      <c r="U194" s="425">
        <f>IF( $F194=0,0,((($F194/$E$193)*'PLAN DE ADQUISICIONES'!R$68)*($G194/$F194)))</f>
        <v>0</v>
      </c>
      <c r="V194" s="420">
        <f>IF( $F194=0,0,((($F194/$E$193)*'PLAN DE ADQUISICIONES'!S$68)*($G194/$F194)))</f>
        <v>0</v>
      </c>
      <c r="W194" s="420">
        <f>IF( $F194=0,0,((($F194/$E$193)*'PLAN DE ADQUISICIONES'!T$68)*($G194/$F194)))</f>
        <v>0</v>
      </c>
      <c r="X194" s="420">
        <f>IF( $F194=0,0,((($F194/$E$193)*'PLAN DE ADQUISICIONES'!U$68)*($G194/$F194)))</f>
        <v>0</v>
      </c>
      <c r="Y194" s="420">
        <f>IF( $F194=0,0,((($F194/$E$193)*'PLAN DE ADQUISICIONES'!V$68)*($G194/$F194)))</f>
        <v>0</v>
      </c>
      <c r="Z194" s="420">
        <f>IF( $F194=0,0,((($F194/$E$193)*'PLAN DE ADQUISICIONES'!W$68)*($G194/$F194)))</f>
        <v>0</v>
      </c>
      <c r="AA194" s="420">
        <f>IF( $F194=0,0,((($F194/$E$193)*'PLAN DE ADQUISICIONES'!X$68)*($G194/$F194)))</f>
        <v>0</v>
      </c>
      <c r="AB194" s="420">
        <f>IF( $F194=0,0,((($F194/$E$193)*'PLAN DE ADQUISICIONES'!Y$68)*($G194/$F194)))</f>
        <v>0</v>
      </c>
      <c r="AC194" s="420">
        <f>IF( $F194=0,0,((($F194/$E$193)*'PLAN DE ADQUISICIONES'!Z$68)*($G194/$F194)))</f>
        <v>0</v>
      </c>
      <c r="AD194" s="420">
        <f>IF( $F194=0,0,((($F194/$E$193)*'PLAN DE ADQUISICIONES'!AA$68)*($G194/$F194)))</f>
        <v>0</v>
      </c>
      <c r="AE194" s="420">
        <f>IF( $F194=0,0,((($F194/$E$193)*'PLAN DE ADQUISICIONES'!AB$68)*($G194/$F194)))</f>
        <v>0</v>
      </c>
      <c r="AF194" s="420">
        <f>IF( $F194=0,0,((($F194/$E$193)*'PLAN DE ADQUISICIONES'!AC$68)*($G194/$F194)))</f>
        <v>0</v>
      </c>
      <c r="AG194" s="423">
        <f>U194+V194+W194+X194+Y194+Z194+AA194+AB194+AC194+AD194+AE194+AF194</f>
        <v>0</v>
      </c>
      <c r="AH194" s="424">
        <f>IF( $F194=0,0,((($F194/$E$193)*'PLAN DE ADQUISICIONES'!AD$68)*($G194/$F194)))</f>
        <v>0</v>
      </c>
      <c r="AI194" s="420">
        <f>IF( $F194=0,0,((($F194/$E$193)*'PLAN DE ADQUISICIONES'!AE$68)*($G194/$F194)))</f>
        <v>0</v>
      </c>
      <c r="AJ194" s="420">
        <f>IF( $F194=0,0,((($F194/$E$193)*'PLAN DE ADQUISICIONES'!AF$68)*($G194/$F194)))</f>
        <v>0</v>
      </c>
      <c r="AK194" s="420">
        <f>IF( $F194=0,0,((($F194/$E$193)*'PLAN DE ADQUISICIONES'!AG$68)*($G194/$F194)))</f>
        <v>0</v>
      </c>
      <c r="AL194" s="420">
        <f>IF( $F194=0,0,((($F194/$E$193)*'PLAN DE ADQUISICIONES'!AH$68)*($G194/$F194)))</f>
        <v>0</v>
      </c>
      <c r="AM194" s="420">
        <f>IF( $F194=0,0,((($F194/$E$193)*'PLAN DE ADQUISICIONES'!AI$68)*($G194/$F194)))</f>
        <v>0</v>
      </c>
      <c r="AN194" s="420">
        <f>IF( $F194=0,0,((($F194/$E$193)*'PLAN DE ADQUISICIONES'!AJ$68)*($G194/$F194)))</f>
        <v>0</v>
      </c>
      <c r="AO194" s="420">
        <f>IF( $F194=0,0,((($F194/$E$193)*'PLAN DE ADQUISICIONES'!AK$68)*($G194/$F194)))</f>
        <v>0</v>
      </c>
      <c r="AP194" s="420">
        <f>IF( $F194=0,0,((($F194/$E$193)*'PLAN DE ADQUISICIONES'!AL$68)*($G194/$F194)))</f>
        <v>0</v>
      </c>
      <c r="AQ194" s="420">
        <f>IF( $F194=0,0,((($F194/$E$193)*'PLAN DE ADQUISICIONES'!AM$68)*($G194/$F194)))</f>
        <v>0</v>
      </c>
      <c r="AR194" s="420">
        <f>IF( $F194=0,0,((($F194/$E$193)*'PLAN DE ADQUISICIONES'!AN$68)*($G194/$F194)))</f>
        <v>0</v>
      </c>
      <c r="AS194" s="420">
        <f>IF( $F194=0,0,((($F194/$E$193)*'PLAN DE ADQUISICIONES'!AO$68)*($G194/$F194)))</f>
        <v>0</v>
      </c>
      <c r="AT194" s="423">
        <f>AH194+AI194+AJ194+AK194+AL194+AM194+AN194+AO194+AP194+AQ194+AR194+AS194</f>
        <v>0</v>
      </c>
      <c r="AU194" s="426">
        <f>AS194+AR194+AQ194+AP194+AO194+AN194+AM194+AL194+AK194+AJ194+AI194+AH194+AF194+AE194+AD194+AC194+AB194+AA194+Z194+Y194+X194+W194+V194+U194+S194+R194+Q194+P194+O194+N194+M194+L194+K194+J194+I194+H194</f>
        <v>0</v>
      </c>
      <c r="AV194" s="392">
        <f t="shared" si="40"/>
        <v>0</v>
      </c>
    </row>
    <row r="195" spans="2:49" s="60" customFormat="1" ht="12.75" customHeight="1" x14ac:dyDescent="0.25">
      <c r="B195" s="416" t="str">
        <f>+'FORMATO COSTEO C2'!C474</f>
        <v>2.3.5.2</v>
      </c>
      <c r="C195" s="417" t="str">
        <f>+'FORMATO COSTEO C2'!B474</f>
        <v>Categoría de gasto</v>
      </c>
      <c r="D195" s="513"/>
      <c r="E195" s="429"/>
      <c r="F195" s="420">
        <f>+'FORMATO COSTEO C2'!G474</f>
        <v>0</v>
      </c>
      <c r="G195" s="421">
        <f>+'FORMATO COSTEO C2'!R474</f>
        <v>0</v>
      </c>
      <c r="H195" s="425">
        <f>IF( $F195=0,0,((($F195/$E$193)*'PLAN DE ADQUISICIONES'!F$68)*($G195/$F195)))</f>
        <v>0</v>
      </c>
      <c r="I195" s="420">
        <f>IF( $F195=0,0,((($F195/$E$193)*'PLAN DE ADQUISICIONES'!G$68)*($G195/$F195)))</f>
        <v>0</v>
      </c>
      <c r="J195" s="420">
        <f>IF( $F195=0,0,((($F195/$E$193)*'PLAN DE ADQUISICIONES'!H$68)*($G195/$F195)))</f>
        <v>0</v>
      </c>
      <c r="K195" s="420">
        <f>IF( $F195=0,0,((($F195/$E$193)*'PLAN DE ADQUISICIONES'!I$68)*($G195/$F195)))</f>
        <v>0</v>
      </c>
      <c r="L195" s="420">
        <f>IF( $F195=0,0,((($F195/$E$193)*'PLAN DE ADQUISICIONES'!J$68)*($G195/$F195)))</f>
        <v>0</v>
      </c>
      <c r="M195" s="420">
        <f>IF( $F195=0,0,((($F195/$E$193)*'PLAN DE ADQUISICIONES'!K$68)*($G195/$F195)))</f>
        <v>0</v>
      </c>
      <c r="N195" s="420">
        <f>IF( $F195=0,0,((($F195/$E$193)*'PLAN DE ADQUISICIONES'!L$68)*($G195/$F195)))</f>
        <v>0</v>
      </c>
      <c r="O195" s="420">
        <f>IF( $F195=0,0,((($F195/$E$193)*'PLAN DE ADQUISICIONES'!M$68)*($G195/$F195)))</f>
        <v>0</v>
      </c>
      <c r="P195" s="420">
        <f>IF( $F195=0,0,((($F195/$E$193)*'PLAN DE ADQUISICIONES'!N$68)*($G195/$F195)))</f>
        <v>0</v>
      </c>
      <c r="Q195" s="420">
        <f>IF( $F195=0,0,((($F195/$E$193)*'PLAN DE ADQUISICIONES'!O$68)*($G195/$F195)))</f>
        <v>0</v>
      </c>
      <c r="R195" s="420">
        <f>IF( $F195=0,0,((($F195/$E$193)*'PLAN DE ADQUISICIONES'!P$68)*($G195/$F195)))</f>
        <v>0</v>
      </c>
      <c r="S195" s="420">
        <f>IF( $F195=0,0,((($F195/$E$193)*'PLAN DE ADQUISICIONES'!Q$68)*($G195/$F195)))</f>
        <v>0</v>
      </c>
      <c r="T195" s="423">
        <f>H195+I195+J195+K195+L195+M195+N195+O195+P195+Q195+R195+S195</f>
        <v>0</v>
      </c>
      <c r="U195" s="425">
        <f>IF( $F195=0,0,((($F195/$E$193)*'PLAN DE ADQUISICIONES'!R$68)*($G195/$F195)))</f>
        <v>0</v>
      </c>
      <c r="V195" s="420">
        <f>IF( $F195=0,0,((($F195/$E$193)*'PLAN DE ADQUISICIONES'!S$68)*($G195/$F195)))</f>
        <v>0</v>
      </c>
      <c r="W195" s="420">
        <f>IF( $F195=0,0,((($F195/$E$193)*'PLAN DE ADQUISICIONES'!T$68)*($G195/$F195)))</f>
        <v>0</v>
      </c>
      <c r="X195" s="420">
        <f>IF( $F195=0,0,((($F195/$E$193)*'PLAN DE ADQUISICIONES'!U$68)*($G195/$F195)))</f>
        <v>0</v>
      </c>
      <c r="Y195" s="420">
        <f>IF( $F195=0,0,((($F195/$E$193)*'PLAN DE ADQUISICIONES'!V$68)*($G195/$F195)))</f>
        <v>0</v>
      </c>
      <c r="Z195" s="420">
        <f>IF( $F195=0,0,((($F195/$E$193)*'PLAN DE ADQUISICIONES'!W$68)*($G195/$F195)))</f>
        <v>0</v>
      </c>
      <c r="AA195" s="420">
        <f>IF( $F195=0,0,((($F195/$E$193)*'PLAN DE ADQUISICIONES'!X$68)*($G195/$F195)))</f>
        <v>0</v>
      </c>
      <c r="AB195" s="420">
        <f>IF( $F195=0,0,((($F195/$E$193)*'PLAN DE ADQUISICIONES'!Y$68)*($G195/$F195)))</f>
        <v>0</v>
      </c>
      <c r="AC195" s="420">
        <f>IF( $F195=0,0,((($F195/$E$193)*'PLAN DE ADQUISICIONES'!Z$68)*($G195/$F195)))</f>
        <v>0</v>
      </c>
      <c r="AD195" s="420">
        <f>IF( $F195=0,0,((($F195/$E$193)*'PLAN DE ADQUISICIONES'!AA$68)*($G195/$F195)))</f>
        <v>0</v>
      </c>
      <c r="AE195" s="420">
        <f>IF( $F195=0,0,((($F195/$E$193)*'PLAN DE ADQUISICIONES'!AB$68)*($G195/$F195)))</f>
        <v>0</v>
      </c>
      <c r="AF195" s="420">
        <f>IF( $F195=0,0,((($F195/$E$193)*'PLAN DE ADQUISICIONES'!AC$68)*($G195/$F195)))</f>
        <v>0</v>
      </c>
      <c r="AG195" s="423">
        <f>U195+V195+W195+X195+Y195+Z195+AA195+AB195+AC195+AD195+AE195+AF195</f>
        <v>0</v>
      </c>
      <c r="AH195" s="424">
        <f>IF( $F195=0,0,((($F195/$E$193)*'PLAN DE ADQUISICIONES'!AD$68)*($G195/$F195)))</f>
        <v>0</v>
      </c>
      <c r="AI195" s="420">
        <f>IF( $F195=0,0,((($F195/$E$193)*'PLAN DE ADQUISICIONES'!AE$68)*($G195/$F195)))</f>
        <v>0</v>
      </c>
      <c r="AJ195" s="420">
        <f>IF( $F195=0,0,((($F195/$E$193)*'PLAN DE ADQUISICIONES'!AF$68)*($G195/$F195)))</f>
        <v>0</v>
      </c>
      <c r="AK195" s="420">
        <f>IF( $F195=0,0,((($F195/$E$193)*'PLAN DE ADQUISICIONES'!AG$68)*($G195/$F195)))</f>
        <v>0</v>
      </c>
      <c r="AL195" s="420">
        <f>IF( $F195=0,0,((($F195/$E$193)*'PLAN DE ADQUISICIONES'!AH$68)*($G195/$F195)))</f>
        <v>0</v>
      </c>
      <c r="AM195" s="420">
        <f>IF( $F195=0,0,((($F195/$E$193)*'PLAN DE ADQUISICIONES'!AI$68)*($G195/$F195)))</f>
        <v>0</v>
      </c>
      <c r="AN195" s="420">
        <f>IF( $F195=0,0,((($F195/$E$193)*'PLAN DE ADQUISICIONES'!AJ$68)*($G195/$F195)))</f>
        <v>0</v>
      </c>
      <c r="AO195" s="420">
        <f>IF( $F195=0,0,((($F195/$E$193)*'PLAN DE ADQUISICIONES'!AK$68)*($G195/$F195)))</f>
        <v>0</v>
      </c>
      <c r="AP195" s="420">
        <f>IF( $F195=0,0,((($F195/$E$193)*'PLAN DE ADQUISICIONES'!AL$68)*($G195/$F195)))</f>
        <v>0</v>
      </c>
      <c r="AQ195" s="420">
        <f>IF( $F195=0,0,((($F195/$E$193)*'PLAN DE ADQUISICIONES'!AM$68)*($G195/$F195)))</f>
        <v>0</v>
      </c>
      <c r="AR195" s="420">
        <f>IF( $F195=0,0,((($F195/$E$193)*'PLAN DE ADQUISICIONES'!AN$68)*($G195/$F195)))</f>
        <v>0</v>
      </c>
      <c r="AS195" s="420">
        <f>IF( $F195=0,0,((($F195/$E$193)*'PLAN DE ADQUISICIONES'!AO$68)*($G195/$F195)))</f>
        <v>0</v>
      </c>
      <c r="AT195" s="423">
        <f>AH195+AI195+AJ195+AK195+AL195+AM195+AN195+AO195+AP195+AQ195+AR195+AS195</f>
        <v>0</v>
      </c>
      <c r="AU195" s="426">
        <f>AS195+AR195+AQ195+AP195+AO195+AN195+AM195+AL195+AK195+AJ195+AI195+AH195+AF195+AE195+AD195+AC195+AB195+AA195+Z195+Y195+X195+W195+V195+U195+S195+R195+Q195+P195+O195+N195+M195+L195+K195+J195+I195+H195</f>
        <v>0</v>
      </c>
      <c r="AV195" s="392">
        <f t="shared" si="40"/>
        <v>0</v>
      </c>
    </row>
    <row r="196" spans="2:49" s="60" customFormat="1" ht="12.75" customHeight="1" x14ac:dyDescent="0.25">
      <c r="B196" s="416" t="str">
        <f>+'FORMATO COSTEO C2'!C480</f>
        <v>2.3.5.3</v>
      </c>
      <c r="C196" s="417" t="str">
        <f>+'FORMATO COSTEO C2'!B480</f>
        <v>Categoría de gasto</v>
      </c>
      <c r="D196" s="513"/>
      <c r="E196" s="429"/>
      <c r="F196" s="420">
        <f>+'FORMATO COSTEO C2'!G480</f>
        <v>0</v>
      </c>
      <c r="G196" s="421">
        <f>+'FORMATO COSTEO C2'!R480</f>
        <v>0</v>
      </c>
      <c r="H196" s="425">
        <f>IF( $F196=0,0,((($F196/$E$193)*'PLAN DE ADQUISICIONES'!F$68)*($G196/$F196)))</f>
        <v>0</v>
      </c>
      <c r="I196" s="420">
        <f>IF( $F196=0,0,((($F196/$E$193)*'PLAN DE ADQUISICIONES'!G$68)*($G196/$F196)))</f>
        <v>0</v>
      </c>
      <c r="J196" s="420">
        <f>IF( $F196=0,0,((($F196/$E$193)*'PLAN DE ADQUISICIONES'!H$68)*($G196/$F196)))</f>
        <v>0</v>
      </c>
      <c r="K196" s="420">
        <f>IF( $F196=0,0,((($F196/$E$193)*'PLAN DE ADQUISICIONES'!I$68)*($G196/$F196)))</f>
        <v>0</v>
      </c>
      <c r="L196" s="420">
        <f>IF( $F196=0,0,((($F196/$E$193)*'PLAN DE ADQUISICIONES'!J$68)*($G196/$F196)))</f>
        <v>0</v>
      </c>
      <c r="M196" s="420">
        <f>IF( $F196=0,0,((($F196/$E$193)*'PLAN DE ADQUISICIONES'!K$68)*($G196/$F196)))</f>
        <v>0</v>
      </c>
      <c r="N196" s="420">
        <f>IF( $F196=0,0,((($F196/$E$193)*'PLAN DE ADQUISICIONES'!L$68)*($G196/$F196)))</f>
        <v>0</v>
      </c>
      <c r="O196" s="420">
        <f>IF( $F196=0,0,((($F196/$E$193)*'PLAN DE ADQUISICIONES'!M$68)*($G196/$F196)))</f>
        <v>0</v>
      </c>
      <c r="P196" s="420">
        <f>IF( $F196=0,0,((($F196/$E$193)*'PLAN DE ADQUISICIONES'!N$68)*($G196/$F196)))</f>
        <v>0</v>
      </c>
      <c r="Q196" s="420">
        <f>IF( $F196=0,0,((($F196/$E$193)*'PLAN DE ADQUISICIONES'!O$68)*($G196/$F196)))</f>
        <v>0</v>
      </c>
      <c r="R196" s="420">
        <f>IF( $F196=0,0,((($F196/$E$193)*'PLAN DE ADQUISICIONES'!P$68)*($G196/$F196)))</f>
        <v>0</v>
      </c>
      <c r="S196" s="420">
        <f>IF( $F196=0,0,((($F196/$E$193)*'PLAN DE ADQUISICIONES'!Q$68)*($G196/$F196)))</f>
        <v>0</v>
      </c>
      <c r="T196" s="423">
        <f>H196+I196+J196+K196+L196+M196+N196+O196+P196+Q196+R196+S196</f>
        <v>0</v>
      </c>
      <c r="U196" s="425">
        <f>IF( $F196=0,0,((($F196/$E$193)*'PLAN DE ADQUISICIONES'!R$68)*($G196/$F196)))</f>
        <v>0</v>
      </c>
      <c r="V196" s="420">
        <f>IF( $F196=0,0,((($F196/$E$193)*'PLAN DE ADQUISICIONES'!S$68)*($G196/$F196)))</f>
        <v>0</v>
      </c>
      <c r="W196" s="420">
        <f>IF( $F196=0,0,((($F196/$E$193)*'PLAN DE ADQUISICIONES'!T$68)*($G196/$F196)))</f>
        <v>0</v>
      </c>
      <c r="X196" s="420">
        <f>IF( $F196=0,0,((($F196/$E$193)*'PLAN DE ADQUISICIONES'!U$68)*($G196/$F196)))</f>
        <v>0</v>
      </c>
      <c r="Y196" s="420">
        <f>IF( $F196=0,0,((($F196/$E$193)*'PLAN DE ADQUISICIONES'!V$68)*($G196/$F196)))</f>
        <v>0</v>
      </c>
      <c r="Z196" s="420">
        <f>IF( $F196=0,0,((($F196/$E$193)*'PLAN DE ADQUISICIONES'!W$68)*($G196/$F196)))</f>
        <v>0</v>
      </c>
      <c r="AA196" s="420">
        <f>IF( $F196=0,0,((($F196/$E$193)*'PLAN DE ADQUISICIONES'!X$68)*($G196/$F196)))</f>
        <v>0</v>
      </c>
      <c r="AB196" s="420">
        <f>IF( $F196=0,0,((($F196/$E$193)*'PLAN DE ADQUISICIONES'!Y$68)*($G196/$F196)))</f>
        <v>0</v>
      </c>
      <c r="AC196" s="420">
        <f>IF( $F196=0,0,((($F196/$E$193)*'PLAN DE ADQUISICIONES'!Z$68)*($G196/$F196)))</f>
        <v>0</v>
      </c>
      <c r="AD196" s="420">
        <f>IF( $F196=0,0,((($F196/$E$193)*'PLAN DE ADQUISICIONES'!AA$68)*($G196/$F196)))</f>
        <v>0</v>
      </c>
      <c r="AE196" s="420">
        <f>IF( $F196=0,0,((($F196/$E$193)*'PLAN DE ADQUISICIONES'!AB$68)*($G196/$F196)))</f>
        <v>0</v>
      </c>
      <c r="AF196" s="420">
        <f>IF( $F196=0,0,((($F196/$E$193)*'PLAN DE ADQUISICIONES'!AC$68)*($G196/$F196)))</f>
        <v>0</v>
      </c>
      <c r="AG196" s="423">
        <f>U196+V196+W196+X196+Y196+Z196+AA196+AB196+AC196+AD196+AE196+AF196</f>
        <v>0</v>
      </c>
      <c r="AH196" s="424">
        <f>IF( $F196=0,0,((($F196/$E$193)*'PLAN DE ADQUISICIONES'!AD$68)*($G196/$F196)))</f>
        <v>0</v>
      </c>
      <c r="AI196" s="420">
        <f>IF( $F196=0,0,((($F196/$E$193)*'PLAN DE ADQUISICIONES'!AE$68)*($G196/$F196)))</f>
        <v>0</v>
      </c>
      <c r="AJ196" s="420">
        <f>IF( $F196=0,0,((($F196/$E$193)*'PLAN DE ADQUISICIONES'!AF$68)*($G196/$F196)))</f>
        <v>0</v>
      </c>
      <c r="AK196" s="420">
        <f>IF( $F196=0,0,((($F196/$E$193)*'PLAN DE ADQUISICIONES'!AG$68)*($G196/$F196)))</f>
        <v>0</v>
      </c>
      <c r="AL196" s="420">
        <f>IF( $F196=0,0,((($F196/$E$193)*'PLAN DE ADQUISICIONES'!AH$68)*($G196/$F196)))</f>
        <v>0</v>
      </c>
      <c r="AM196" s="420">
        <f>IF( $F196=0,0,((($F196/$E$193)*'PLAN DE ADQUISICIONES'!AI$68)*($G196/$F196)))</f>
        <v>0</v>
      </c>
      <c r="AN196" s="420">
        <f>IF( $F196=0,0,((($F196/$E$193)*'PLAN DE ADQUISICIONES'!AJ$68)*($G196/$F196)))</f>
        <v>0</v>
      </c>
      <c r="AO196" s="420">
        <f>IF( $F196=0,0,((($F196/$E$193)*'PLAN DE ADQUISICIONES'!AK$68)*($G196/$F196)))</f>
        <v>0</v>
      </c>
      <c r="AP196" s="420">
        <f>IF( $F196=0,0,((($F196/$E$193)*'PLAN DE ADQUISICIONES'!AL$68)*($G196/$F196)))</f>
        <v>0</v>
      </c>
      <c r="AQ196" s="420">
        <f>IF( $F196=0,0,((($F196/$E$193)*'PLAN DE ADQUISICIONES'!AM$68)*($G196/$F196)))</f>
        <v>0</v>
      </c>
      <c r="AR196" s="420">
        <f>IF( $F196=0,0,((($F196/$E$193)*'PLAN DE ADQUISICIONES'!AN$68)*($G196/$F196)))</f>
        <v>0</v>
      </c>
      <c r="AS196" s="420">
        <f>IF( $F196=0,0,((($F196/$E$193)*'PLAN DE ADQUISICIONES'!AO$68)*($G196/$F196)))</f>
        <v>0</v>
      </c>
      <c r="AT196" s="423">
        <f>AH196+AI196+AJ196+AK196+AL196+AM196+AN196+AO196+AP196+AQ196+AR196+AS196</f>
        <v>0</v>
      </c>
      <c r="AU196" s="426">
        <f>AS196+AR196+AQ196+AP196+AO196+AN196+AM196+AL196+AK196+AJ196+AI196+AH196+AF196+AE196+AD196+AC196+AB196+AA196+Z196+Y196+X196+W196+V196+U196+S196+R196+Q196+P196+O196+N196+M196+L196+K196+J196+I196+H196</f>
        <v>0</v>
      </c>
      <c r="AV196" s="392">
        <f t="shared" si="40"/>
        <v>0</v>
      </c>
    </row>
    <row r="197" spans="2:49" s="60" customFormat="1" ht="12.75" customHeight="1" x14ac:dyDescent="0.25">
      <c r="B197" s="416" t="str">
        <f>+'FORMATO COSTEO C2'!C486</f>
        <v>2.3.5.4</v>
      </c>
      <c r="C197" s="417" t="str">
        <f>+'FORMATO COSTEO C2'!B486</f>
        <v>Categoría de gasto</v>
      </c>
      <c r="D197" s="513"/>
      <c r="E197" s="429"/>
      <c r="F197" s="420">
        <f>+'FORMATO COSTEO C2'!G486</f>
        <v>0</v>
      </c>
      <c r="G197" s="421">
        <f>+'FORMATO COSTEO C2'!R486</f>
        <v>0</v>
      </c>
      <c r="H197" s="425">
        <f>IF( $F197=0,0,((($F197/$E$193)*'PLAN DE ADQUISICIONES'!F$68)*($G197/$F197)))</f>
        <v>0</v>
      </c>
      <c r="I197" s="420">
        <f>IF( $F197=0,0,((($F197/$E$193)*'PLAN DE ADQUISICIONES'!G$68)*($G197/$F197)))</f>
        <v>0</v>
      </c>
      <c r="J197" s="420">
        <f>IF( $F197=0,0,((($F197/$E$193)*'PLAN DE ADQUISICIONES'!H$68)*($G197/$F197)))</f>
        <v>0</v>
      </c>
      <c r="K197" s="420">
        <f>IF( $F197=0,0,((($F197/$E$193)*'PLAN DE ADQUISICIONES'!I$68)*($G197/$F197)))</f>
        <v>0</v>
      </c>
      <c r="L197" s="420">
        <f>IF( $F197=0,0,((($F197/$E$193)*'PLAN DE ADQUISICIONES'!J$68)*($G197/$F197)))</f>
        <v>0</v>
      </c>
      <c r="M197" s="420">
        <f>IF( $F197=0,0,((($F197/$E$193)*'PLAN DE ADQUISICIONES'!K$68)*($G197/$F197)))</f>
        <v>0</v>
      </c>
      <c r="N197" s="420">
        <f>IF( $F197=0,0,((($F197/$E$193)*'PLAN DE ADQUISICIONES'!L$68)*($G197/$F197)))</f>
        <v>0</v>
      </c>
      <c r="O197" s="420">
        <f>IF( $F197=0,0,((($F197/$E$193)*'PLAN DE ADQUISICIONES'!M$68)*($G197/$F197)))</f>
        <v>0</v>
      </c>
      <c r="P197" s="420">
        <f>IF( $F197=0,0,((($F197/$E$193)*'PLAN DE ADQUISICIONES'!N$68)*($G197/$F197)))</f>
        <v>0</v>
      </c>
      <c r="Q197" s="420">
        <f>IF( $F197=0,0,((($F197/$E$193)*'PLAN DE ADQUISICIONES'!O$68)*($G197/$F197)))</f>
        <v>0</v>
      </c>
      <c r="R197" s="420">
        <f>IF( $F197=0,0,((($F197/$E$193)*'PLAN DE ADQUISICIONES'!P$68)*($G197/$F197)))</f>
        <v>0</v>
      </c>
      <c r="S197" s="420">
        <f>IF( $F197=0,0,((($F197/$E$193)*'PLAN DE ADQUISICIONES'!Q$68)*($G197/$F197)))</f>
        <v>0</v>
      </c>
      <c r="T197" s="423">
        <f>H197+I197+J197+K197+L197+M197+N197+O197+P197+Q197+R197+S197</f>
        <v>0</v>
      </c>
      <c r="U197" s="425">
        <f>IF( $F197=0,0,((($F197/$E$193)*'PLAN DE ADQUISICIONES'!R$68)*($G197/$F197)))</f>
        <v>0</v>
      </c>
      <c r="V197" s="420">
        <f>IF( $F197=0,0,((($F197/$E$193)*'PLAN DE ADQUISICIONES'!S$68)*($G197/$F197)))</f>
        <v>0</v>
      </c>
      <c r="W197" s="420">
        <f>IF( $F197=0,0,((($F197/$E$193)*'PLAN DE ADQUISICIONES'!T$68)*($G197/$F197)))</f>
        <v>0</v>
      </c>
      <c r="X197" s="420">
        <f>IF( $F197=0,0,((($F197/$E$193)*'PLAN DE ADQUISICIONES'!U$68)*($G197/$F197)))</f>
        <v>0</v>
      </c>
      <c r="Y197" s="420">
        <f>IF( $F197=0,0,((($F197/$E$193)*'PLAN DE ADQUISICIONES'!V$68)*($G197/$F197)))</f>
        <v>0</v>
      </c>
      <c r="Z197" s="420">
        <f>IF( $F197=0,0,((($F197/$E$193)*'PLAN DE ADQUISICIONES'!W$68)*($G197/$F197)))</f>
        <v>0</v>
      </c>
      <c r="AA197" s="420">
        <f>IF( $F197=0,0,((($F197/$E$193)*'PLAN DE ADQUISICIONES'!X$68)*($G197/$F197)))</f>
        <v>0</v>
      </c>
      <c r="AB197" s="420">
        <f>IF( $F197=0,0,((($F197/$E$193)*'PLAN DE ADQUISICIONES'!Y$68)*($G197/$F197)))</f>
        <v>0</v>
      </c>
      <c r="AC197" s="420">
        <f>IF( $F197=0,0,((($F197/$E$193)*'PLAN DE ADQUISICIONES'!Z$68)*($G197/$F197)))</f>
        <v>0</v>
      </c>
      <c r="AD197" s="420">
        <f>IF( $F197=0,0,((($F197/$E$193)*'PLAN DE ADQUISICIONES'!AA$68)*($G197/$F197)))</f>
        <v>0</v>
      </c>
      <c r="AE197" s="420">
        <f>IF( $F197=0,0,((($F197/$E$193)*'PLAN DE ADQUISICIONES'!AB$68)*($G197/$F197)))</f>
        <v>0</v>
      </c>
      <c r="AF197" s="420">
        <f>IF( $F197=0,0,((($F197/$E$193)*'PLAN DE ADQUISICIONES'!AC$68)*($G197/$F197)))</f>
        <v>0</v>
      </c>
      <c r="AG197" s="423">
        <f>U197+V197+W197+X197+Y197+Z197+AA197+AB197+AC197+AD197+AE197+AF197</f>
        <v>0</v>
      </c>
      <c r="AH197" s="424">
        <f>IF( $F197=0,0,((($F197/$E$193)*'PLAN DE ADQUISICIONES'!AD$68)*($G197/$F197)))</f>
        <v>0</v>
      </c>
      <c r="AI197" s="420">
        <f>IF( $F197=0,0,((($F197/$E$193)*'PLAN DE ADQUISICIONES'!AE$68)*($G197/$F197)))</f>
        <v>0</v>
      </c>
      <c r="AJ197" s="420">
        <f>IF( $F197=0,0,((($F197/$E$193)*'PLAN DE ADQUISICIONES'!AF$68)*($G197/$F197)))</f>
        <v>0</v>
      </c>
      <c r="AK197" s="420">
        <f>IF( $F197=0,0,((($F197/$E$193)*'PLAN DE ADQUISICIONES'!AG$68)*($G197/$F197)))</f>
        <v>0</v>
      </c>
      <c r="AL197" s="420">
        <f>IF( $F197=0,0,((($F197/$E$193)*'PLAN DE ADQUISICIONES'!AH$68)*($G197/$F197)))</f>
        <v>0</v>
      </c>
      <c r="AM197" s="420">
        <f>IF( $F197=0,0,((($F197/$E$193)*'PLAN DE ADQUISICIONES'!AI$68)*($G197/$F197)))</f>
        <v>0</v>
      </c>
      <c r="AN197" s="420">
        <f>IF( $F197=0,0,((($F197/$E$193)*'PLAN DE ADQUISICIONES'!AJ$68)*($G197/$F197)))</f>
        <v>0</v>
      </c>
      <c r="AO197" s="420">
        <f>IF( $F197=0,0,((($F197/$E$193)*'PLAN DE ADQUISICIONES'!AK$68)*($G197/$F197)))</f>
        <v>0</v>
      </c>
      <c r="AP197" s="420">
        <f>IF( $F197=0,0,((($F197/$E$193)*'PLAN DE ADQUISICIONES'!AL$68)*($G197/$F197)))</f>
        <v>0</v>
      </c>
      <c r="AQ197" s="420">
        <f>IF( $F197=0,0,((($F197/$E$193)*'PLAN DE ADQUISICIONES'!AM$68)*($G197/$F197)))</f>
        <v>0</v>
      </c>
      <c r="AR197" s="420">
        <f>IF( $F197=0,0,((($F197/$E$193)*'PLAN DE ADQUISICIONES'!AN$68)*($G197/$F197)))</f>
        <v>0</v>
      </c>
      <c r="AS197" s="420">
        <f>IF( $F197=0,0,((($F197/$E$193)*'PLAN DE ADQUISICIONES'!AO$68)*($G197/$F197)))</f>
        <v>0</v>
      </c>
      <c r="AT197" s="423">
        <f>AH197+AI197+AJ197+AK197+AL197+AM197+AN197+AO197+AP197+AQ197+AR197+AS197</f>
        <v>0</v>
      </c>
      <c r="AU197" s="426">
        <f>AS197+AR197+AQ197+AP197+AO197+AN197+AM197+AL197+AK197+AJ197+AI197+AH197+AF197+AE197+AD197+AC197+AB197+AA197+Z197+Y197+X197+W197+V197+U197+S197+R197+Q197+P197+O197+N197+M197+L197+K197+J197+I197+H197</f>
        <v>0</v>
      </c>
      <c r="AV197" s="392">
        <f t="shared" si="40"/>
        <v>0</v>
      </c>
    </row>
    <row r="198" spans="2:49" s="60" customFormat="1" ht="12.75" customHeight="1" x14ac:dyDescent="0.25">
      <c r="B198" s="416" t="str">
        <f>+'FORMATO COSTEO C2'!C492</f>
        <v>2.3.5.5</v>
      </c>
      <c r="C198" s="417" t="str">
        <f>+'FORMATO COSTEO C2'!B492</f>
        <v>Categoría de gasto</v>
      </c>
      <c r="D198" s="513"/>
      <c r="E198" s="429"/>
      <c r="F198" s="420">
        <f>+'FORMATO COSTEO C2'!G492</f>
        <v>0</v>
      </c>
      <c r="G198" s="421">
        <f>+'FORMATO COSTEO C2'!R492</f>
        <v>0</v>
      </c>
      <c r="H198" s="425">
        <f>IF( $F198=0,0,((($F198/$E$193)*'PLAN DE ADQUISICIONES'!F$68)*($G198/$F198)))</f>
        <v>0</v>
      </c>
      <c r="I198" s="420">
        <f>IF( $F198=0,0,((($F198/$E$193)*'PLAN DE ADQUISICIONES'!G$68)*($G198/$F198)))</f>
        <v>0</v>
      </c>
      <c r="J198" s="420">
        <f>IF( $F198=0,0,((($F198/$E$193)*'PLAN DE ADQUISICIONES'!H$68)*($G198/$F198)))</f>
        <v>0</v>
      </c>
      <c r="K198" s="420">
        <f>IF( $F198=0,0,((($F198/$E$193)*'PLAN DE ADQUISICIONES'!I$68)*($G198/$F198)))</f>
        <v>0</v>
      </c>
      <c r="L198" s="420">
        <f>IF( $F198=0,0,((($F198/$E$193)*'PLAN DE ADQUISICIONES'!J$68)*($G198/$F198)))</f>
        <v>0</v>
      </c>
      <c r="M198" s="420">
        <f>IF( $F198=0,0,((($F198/$E$193)*'PLAN DE ADQUISICIONES'!K$68)*($G198/$F198)))</f>
        <v>0</v>
      </c>
      <c r="N198" s="420">
        <f>IF( $F198=0,0,((($F198/$E$193)*'PLAN DE ADQUISICIONES'!L$68)*($G198/$F198)))</f>
        <v>0</v>
      </c>
      <c r="O198" s="420">
        <f>IF( $F198=0,0,((($F198/$E$193)*'PLAN DE ADQUISICIONES'!M$68)*($G198/$F198)))</f>
        <v>0</v>
      </c>
      <c r="P198" s="420">
        <f>IF( $F198=0,0,((($F198/$E$193)*'PLAN DE ADQUISICIONES'!N$68)*($G198/$F198)))</f>
        <v>0</v>
      </c>
      <c r="Q198" s="420">
        <f>IF( $F198=0,0,((($F198/$E$193)*'PLAN DE ADQUISICIONES'!O$68)*($G198/$F198)))</f>
        <v>0</v>
      </c>
      <c r="R198" s="420">
        <f>IF( $F198=0,0,((($F198/$E$193)*'PLAN DE ADQUISICIONES'!P$68)*($G198/$F198)))</f>
        <v>0</v>
      </c>
      <c r="S198" s="420">
        <f>IF( $F198=0,0,((($F198/$E$193)*'PLAN DE ADQUISICIONES'!Q$68)*($G198/$F198)))</f>
        <v>0</v>
      </c>
      <c r="T198" s="423">
        <f>H198+I198+J198+K198+L198+M198+N198+O198+P198+Q198+R198+S198</f>
        <v>0</v>
      </c>
      <c r="U198" s="425">
        <f>IF( $F198=0,0,((($F198/$E$193)*'PLAN DE ADQUISICIONES'!R$68)*($G198/$F198)))</f>
        <v>0</v>
      </c>
      <c r="V198" s="420">
        <f>IF( $F198=0,0,((($F198/$E$193)*'PLAN DE ADQUISICIONES'!S$68)*($G198/$F198)))</f>
        <v>0</v>
      </c>
      <c r="W198" s="420">
        <f>IF( $F198=0,0,((($F198/$E$193)*'PLAN DE ADQUISICIONES'!T$68)*($G198/$F198)))</f>
        <v>0</v>
      </c>
      <c r="X198" s="420">
        <f>IF( $F198=0,0,((($F198/$E$193)*'PLAN DE ADQUISICIONES'!U$68)*($G198/$F198)))</f>
        <v>0</v>
      </c>
      <c r="Y198" s="420">
        <f>IF( $F198=0,0,((($F198/$E$193)*'PLAN DE ADQUISICIONES'!V$68)*($G198/$F198)))</f>
        <v>0</v>
      </c>
      <c r="Z198" s="420">
        <f>IF( $F198=0,0,((($F198/$E$193)*'PLAN DE ADQUISICIONES'!W$68)*($G198/$F198)))</f>
        <v>0</v>
      </c>
      <c r="AA198" s="420">
        <f>IF( $F198=0,0,((($F198/$E$193)*'PLAN DE ADQUISICIONES'!X$68)*($G198/$F198)))</f>
        <v>0</v>
      </c>
      <c r="AB198" s="420">
        <f>IF( $F198=0,0,((($F198/$E$193)*'PLAN DE ADQUISICIONES'!Y$68)*($G198/$F198)))</f>
        <v>0</v>
      </c>
      <c r="AC198" s="420">
        <f>IF( $F198=0,0,((($F198/$E$193)*'PLAN DE ADQUISICIONES'!Z$68)*($G198/$F198)))</f>
        <v>0</v>
      </c>
      <c r="AD198" s="420">
        <f>IF( $F198=0,0,((($F198/$E$193)*'PLAN DE ADQUISICIONES'!AA$68)*($G198/$F198)))</f>
        <v>0</v>
      </c>
      <c r="AE198" s="420">
        <f>IF( $F198=0,0,((($F198/$E$193)*'PLAN DE ADQUISICIONES'!AB$68)*($G198/$F198)))</f>
        <v>0</v>
      </c>
      <c r="AF198" s="420">
        <f>IF( $F198=0,0,((($F198/$E$193)*'PLAN DE ADQUISICIONES'!AC$68)*($G198/$F198)))</f>
        <v>0</v>
      </c>
      <c r="AG198" s="423">
        <f>U198+V198+W198+X198+Y198+Z198+AA198+AB198+AC198+AD198+AE198+AF198</f>
        <v>0</v>
      </c>
      <c r="AH198" s="424">
        <f>IF( $F198=0,0,((($F198/$E$193)*'PLAN DE ADQUISICIONES'!AD$68)*($G198/$F198)))</f>
        <v>0</v>
      </c>
      <c r="AI198" s="420">
        <f>IF( $F198=0,0,((($F198/$E$193)*'PLAN DE ADQUISICIONES'!AE$68)*($G198/$F198)))</f>
        <v>0</v>
      </c>
      <c r="AJ198" s="420">
        <f>IF( $F198=0,0,((($F198/$E$193)*'PLAN DE ADQUISICIONES'!AF$68)*($G198/$F198)))</f>
        <v>0</v>
      </c>
      <c r="AK198" s="420">
        <f>IF( $F198=0,0,((($F198/$E$193)*'PLAN DE ADQUISICIONES'!AG$68)*($G198/$F198)))</f>
        <v>0</v>
      </c>
      <c r="AL198" s="420">
        <f>IF( $F198=0,0,((($F198/$E$193)*'PLAN DE ADQUISICIONES'!AH$68)*($G198/$F198)))</f>
        <v>0</v>
      </c>
      <c r="AM198" s="420">
        <f>IF( $F198=0,0,((($F198/$E$193)*'PLAN DE ADQUISICIONES'!AI$68)*($G198/$F198)))</f>
        <v>0</v>
      </c>
      <c r="AN198" s="420">
        <f>IF( $F198=0,0,((($F198/$E$193)*'PLAN DE ADQUISICIONES'!AJ$68)*($G198/$F198)))</f>
        <v>0</v>
      </c>
      <c r="AO198" s="420">
        <f>IF( $F198=0,0,((($F198/$E$193)*'PLAN DE ADQUISICIONES'!AK$68)*($G198/$F198)))</f>
        <v>0</v>
      </c>
      <c r="AP198" s="420">
        <f>IF( $F198=0,0,((($F198/$E$193)*'PLAN DE ADQUISICIONES'!AL$68)*($G198/$F198)))</f>
        <v>0</v>
      </c>
      <c r="AQ198" s="420">
        <f>IF( $F198=0,0,((($F198/$E$193)*'PLAN DE ADQUISICIONES'!AM$68)*($G198/$F198)))</f>
        <v>0</v>
      </c>
      <c r="AR198" s="420">
        <f>IF( $F198=0,0,((($F198/$E$193)*'PLAN DE ADQUISICIONES'!AN$68)*($G198/$F198)))</f>
        <v>0</v>
      </c>
      <c r="AS198" s="420">
        <f>IF( $F198=0,0,((($F198/$E$193)*'PLAN DE ADQUISICIONES'!AO$68)*($G198/$F198)))</f>
        <v>0</v>
      </c>
      <c r="AT198" s="423">
        <f>AH198+AI198+AJ198+AK198+AL198+AM198+AN198+AO198+AP198+AQ198+AR198+AS198</f>
        <v>0</v>
      </c>
      <c r="AU198" s="426">
        <f>AS198+AR198+AQ198+AP198+AO198+AN198+AM198+AL198+AK198+AJ198+AI198+AH198+AF198+AE198+AD198+AC198+AB198+AA198+Z198+Y198+X198+W198+V198+U198+S198+R198+Q198+P198+O198+N198+M198+L198+K198+J198+I198+H198</f>
        <v>0</v>
      </c>
      <c r="AV198" s="392">
        <f t="shared" si="40"/>
        <v>0</v>
      </c>
    </row>
    <row r="199" spans="2:49" s="60" customFormat="1" ht="30" customHeight="1" x14ac:dyDescent="0.25">
      <c r="B199" s="382">
        <f>'FORMATO COSTEO C6'!C12</f>
        <v>6</v>
      </c>
      <c r="C199" s="436" t="str">
        <f>'FORMATO COSTEO C6'!D12</f>
        <v>MANEJO DEL PROYECTO</v>
      </c>
      <c r="D199" s="384"/>
      <c r="E199" s="385"/>
      <c r="F199" s="386">
        <f>+F200+F211+F222</f>
        <v>93500</v>
      </c>
      <c r="G199" s="387">
        <f>+G200+G211+G222</f>
        <v>0</v>
      </c>
      <c r="H199" s="388">
        <f>+H200+H211+H222</f>
        <v>0</v>
      </c>
      <c r="I199" s="386">
        <f t="shared" ref="I199:AT199" si="52">+I200+I211+I222</f>
        <v>0</v>
      </c>
      <c r="J199" s="386">
        <f t="shared" si="52"/>
        <v>0</v>
      </c>
      <c r="K199" s="386">
        <f t="shared" si="52"/>
        <v>0</v>
      </c>
      <c r="L199" s="386">
        <f t="shared" si="52"/>
        <v>0</v>
      </c>
      <c r="M199" s="386">
        <f t="shared" si="52"/>
        <v>0</v>
      </c>
      <c r="N199" s="386">
        <f t="shared" si="52"/>
        <v>0</v>
      </c>
      <c r="O199" s="386">
        <f t="shared" si="52"/>
        <v>0</v>
      </c>
      <c r="P199" s="386">
        <f t="shared" si="52"/>
        <v>0</v>
      </c>
      <c r="Q199" s="386">
        <f t="shared" si="52"/>
        <v>0</v>
      </c>
      <c r="R199" s="386">
        <f t="shared" si="52"/>
        <v>0</v>
      </c>
      <c r="S199" s="386">
        <f t="shared" si="52"/>
        <v>0</v>
      </c>
      <c r="T199" s="389">
        <f t="shared" si="52"/>
        <v>0</v>
      </c>
      <c r="U199" s="388">
        <f t="shared" si="52"/>
        <v>0</v>
      </c>
      <c r="V199" s="386">
        <f t="shared" si="52"/>
        <v>0</v>
      </c>
      <c r="W199" s="386">
        <f t="shared" si="52"/>
        <v>0</v>
      </c>
      <c r="X199" s="386">
        <f t="shared" si="52"/>
        <v>0</v>
      </c>
      <c r="Y199" s="386">
        <f t="shared" si="52"/>
        <v>0</v>
      </c>
      <c r="Z199" s="386">
        <f t="shared" si="52"/>
        <v>0</v>
      </c>
      <c r="AA199" s="386">
        <f t="shared" si="52"/>
        <v>0</v>
      </c>
      <c r="AB199" s="386">
        <f t="shared" si="52"/>
        <v>0</v>
      </c>
      <c r="AC199" s="386">
        <f t="shared" si="52"/>
        <v>0</v>
      </c>
      <c r="AD199" s="386">
        <f t="shared" si="52"/>
        <v>0</v>
      </c>
      <c r="AE199" s="386">
        <f t="shared" si="52"/>
        <v>0</v>
      </c>
      <c r="AF199" s="386">
        <f t="shared" si="52"/>
        <v>0</v>
      </c>
      <c r="AG199" s="389">
        <f>+AG200+AG211+AG222</f>
        <v>0</v>
      </c>
      <c r="AH199" s="390">
        <f t="shared" si="52"/>
        <v>0</v>
      </c>
      <c r="AI199" s="386">
        <f t="shared" si="52"/>
        <v>0</v>
      </c>
      <c r="AJ199" s="386">
        <f t="shared" si="52"/>
        <v>0</v>
      </c>
      <c r="AK199" s="386">
        <f t="shared" si="52"/>
        <v>0</v>
      </c>
      <c r="AL199" s="386">
        <f t="shared" si="52"/>
        <v>0</v>
      </c>
      <c r="AM199" s="386">
        <f t="shared" si="52"/>
        <v>0</v>
      </c>
      <c r="AN199" s="386">
        <f t="shared" si="52"/>
        <v>0</v>
      </c>
      <c r="AO199" s="386">
        <f t="shared" si="52"/>
        <v>0</v>
      </c>
      <c r="AP199" s="386">
        <f t="shared" si="52"/>
        <v>0</v>
      </c>
      <c r="AQ199" s="386">
        <f t="shared" si="52"/>
        <v>0</v>
      </c>
      <c r="AR199" s="386">
        <f t="shared" si="52"/>
        <v>0</v>
      </c>
      <c r="AS199" s="386">
        <f t="shared" si="52"/>
        <v>0</v>
      </c>
      <c r="AT199" s="389">
        <f t="shared" si="52"/>
        <v>0</v>
      </c>
      <c r="AU199" s="391">
        <f>+AU200+AU211+AU222</f>
        <v>0</v>
      </c>
      <c r="AV199" s="392">
        <f t="shared" ref="AV199:AV206" si="53">+G199-AU199</f>
        <v>0</v>
      </c>
      <c r="AW199" s="393"/>
    </row>
    <row r="200" spans="2:49" s="60" customFormat="1" ht="13.5" x14ac:dyDescent="0.25">
      <c r="B200" s="395">
        <f>'FORMATO COSTEO C6'!C15</f>
        <v>6.1</v>
      </c>
      <c r="C200" s="396" t="str">
        <f>+'FORMATO COSTEO C6'!B15</f>
        <v>Equipo técnico del proyecto</v>
      </c>
      <c r="D200" s="437"/>
      <c r="E200" s="438"/>
      <c r="F200" s="399">
        <f>+'FORMATO COSTEO C6'!G15</f>
        <v>93500</v>
      </c>
      <c r="G200" s="400">
        <f>+'FORMATO COSTEO C6'!R15</f>
        <v>0</v>
      </c>
      <c r="H200" s="401">
        <f>SUM(H201:H210)</f>
        <v>0</v>
      </c>
      <c r="I200" s="399">
        <f t="shared" ref="I200:AU200" si="54">SUM(I201:I210)</f>
        <v>0</v>
      </c>
      <c r="J200" s="399">
        <f t="shared" si="54"/>
        <v>0</v>
      </c>
      <c r="K200" s="399">
        <f t="shared" si="54"/>
        <v>0</v>
      </c>
      <c r="L200" s="399">
        <f t="shared" si="54"/>
        <v>0</v>
      </c>
      <c r="M200" s="399">
        <f t="shared" si="54"/>
        <v>0</v>
      </c>
      <c r="N200" s="399">
        <f t="shared" si="54"/>
        <v>0</v>
      </c>
      <c r="O200" s="399">
        <f t="shared" si="54"/>
        <v>0</v>
      </c>
      <c r="P200" s="399">
        <f t="shared" si="54"/>
        <v>0</v>
      </c>
      <c r="Q200" s="399">
        <f t="shared" si="54"/>
        <v>0</v>
      </c>
      <c r="R200" s="399">
        <f t="shared" si="54"/>
        <v>0</v>
      </c>
      <c r="S200" s="399">
        <f t="shared" si="54"/>
        <v>0</v>
      </c>
      <c r="T200" s="402">
        <f t="shared" si="54"/>
        <v>0</v>
      </c>
      <c r="U200" s="401">
        <f t="shared" si="54"/>
        <v>0</v>
      </c>
      <c r="V200" s="399">
        <f t="shared" si="54"/>
        <v>0</v>
      </c>
      <c r="W200" s="399">
        <f t="shared" si="54"/>
        <v>0</v>
      </c>
      <c r="X200" s="399">
        <f t="shared" si="54"/>
        <v>0</v>
      </c>
      <c r="Y200" s="399">
        <f t="shared" si="54"/>
        <v>0</v>
      </c>
      <c r="Z200" s="399">
        <f t="shared" si="54"/>
        <v>0</v>
      </c>
      <c r="AA200" s="399">
        <f t="shared" si="54"/>
        <v>0</v>
      </c>
      <c r="AB200" s="399">
        <f t="shared" si="54"/>
        <v>0</v>
      </c>
      <c r="AC200" s="399">
        <f t="shared" si="54"/>
        <v>0</v>
      </c>
      <c r="AD200" s="399">
        <f t="shared" si="54"/>
        <v>0</v>
      </c>
      <c r="AE200" s="399">
        <f t="shared" si="54"/>
        <v>0</v>
      </c>
      <c r="AF200" s="399">
        <f t="shared" si="54"/>
        <v>0</v>
      </c>
      <c r="AG200" s="402">
        <f>SUM(AG201:AG210)</f>
        <v>0</v>
      </c>
      <c r="AH200" s="403">
        <f t="shared" si="54"/>
        <v>0</v>
      </c>
      <c r="AI200" s="399">
        <f t="shared" si="54"/>
        <v>0</v>
      </c>
      <c r="AJ200" s="399">
        <f t="shared" si="54"/>
        <v>0</v>
      </c>
      <c r="AK200" s="399">
        <f t="shared" si="54"/>
        <v>0</v>
      </c>
      <c r="AL200" s="399">
        <f t="shared" si="54"/>
        <v>0</v>
      </c>
      <c r="AM200" s="399">
        <f t="shared" si="54"/>
        <v>0</v>
      </c>
      <c r="AN200" s="399">
        <f t="shared" si="54"/>
        <v>0</v>
      </c>
      <c r="AO200" s="399">
        <f t="shared" si="54"/>
        <v>0</v>
      </c>
      <c r="AP200" s="399">
        <f t="shared" si="54"/>
        <v>0</v>
      </c>
      <c r="AQ200" s="399">
        <f t="shared" si="54"/>
        <v>0</v>
      </c>
      <c r="AR200" s="399">
        <f t="shared" si="54"/>
        <v>0</v>
      </c>
      <c r="AS200" s="399">
        <f t="shared" si="54"/>
        <v>0</v>
      </c>
      <c r="AT200" s="402">
        <f t="shared" si="54"/>
        <v>0</v>
      </c>
      <c r="AU200" s="404">
        <f t="shared" si="54"/>
        <v>0</v>
      </c>
      <c r="AV200" s="392">
        <f t="shared" si="53"/>
        <v>0</v>
      </c>
    </row>
    <row r="201" spans="2:49" s="60" customFormat="1" ht="13.5" x14ac:dyDescent="0.25">
      <c r="B201" s="416" t="str">
        <f>'FORMATO COSTEO C6'!C16</f>
        <v>6.1.1</v>
      </c>
      <c r="C201" s="439" t="str">
        <f>'FORMATO COSTEO C6'!B16</f>
        <v>Jefe de proyecto</v>
      </c>
      <c r="D201" s="513" t="str">
        <f>'FORMATO COSTEO C6'!D16</f>
        <v>Remuneración mensual</v>
      </c>
      <c r="E201" s="440">
        <f>'FORMATO COSTEO C6'!E16</f>
        <v>17</v>
      </c>
      <c r="F201" s="441">
        <f>'FORMATO COSTEO C6'!G16</f>
        <v>93500</v>
      </c>
      <c r="G201" s="442">
        <f>'FORMATO COSTEO C6'!R16</f>
        <v>0</v>
      </c>
      <c r="H201" s="443">
        <f>IF( $F201=0,0,((($F201/$E201)*'PLAN DE ADQUISICIONES'!F$71)*($G201/$F201)))</f>
        <v>0</v>
      </c>
      <c r="I201" s="441">
        <f>IF( $F201=0,0,((($F201/$E201)*'PLAN DE ADQUISICIONES'!G$71)*($G201/$F201)))</f>
        <v>0</v>
      </c>
      <c r="J201" s="441">
        <f>IF( $F201=0,0,((($F201/$E201)*'PLAN DE ADQUISICIONES'!H$71)*($G201/$F201)))</f>
        <v>0</v>
      </c>
      <c r="K201" s="441">
        <f>IF( $F201=0,0,((($F201/$E201)*'PLAN DE ADQUISICIONES'!I$71)*($G201/$F201)))</f>
        <v>0</v>
      </c>
      <c r="L201" s="441">
        <f>IF( $F201=0,0,((($F201/$E201)*'PLAN DE ADQUISICIONES'!J$71)*($G201/$F201)))</f>
        <v>0</v>
      </c>
      <c r="M201" s="441">
        <f>IF( $F201=0,0,((($F201/$E201)*'PLAN DE ADQUISICIONES'!K$71)*($G201/$F201)))</f>
        <v>0</v>
      </c>
      <c r="N201" s="441">
        <f>IF( $F201=0,0,((($F201/$E201)*'PLAN DE ADQUISICIONES'!L$71)*($G201/$F201)))</f>
        <v>0</v>
      </c>
      <c r="O201" s="441">
        <f>IF( $F201=0,0,((($F201/$E201)*'PLAN DE ADQUISICIONES'!M$71)*($G201/$F201)))</f>
        <v>0</v>
      </c>
      <c r="P201" s="441">
        <f>IF( $F201=0,0,((($F201/$E201)*'PLAN DE ADQUISICIONES'!N$71)*($G201/$F201)))</f>
        <v>0</v>
      </c>
      <c r="Q201" s="441">
        <f>IF( $F201=0,0,((($F201/$E201)*'PLAN DE ADQUISICIONES'!O$71)*($G201/$F201)))</f>
        <v>0</v>
      </c>
      <c r="R201" s="441">
        <f>IF( $F201=0,0,((($F201/$E201)*'PLAN DE ADQUISICIONES'!P$71)*($G201/$F201)))</f>
        <v>0</v>
      </c>
      <c r="S201" s="441">
        <f>IF( $F201=0,0,((($F201/$E201)*'PLAN DE ADQUISICIONES'!Q$71)*($G201/$F201)))</f>
        <v>0</v>
      </c>
      <c r="T201" s="423">
        <f t="shared" ref="T201:T210" si="55">H201+I201+J201+K201+L201+M201+N201+O201+P201+Q201+R201+S201</f>
        <v>0</v>
      </c>
      <c r="U201" s="443">
        <f>IF( $F201=0,0,((($F201/$E201)*'PLAN DE ADQUISICIONES'!R$71)*($G201/$F201)))</f>
        <v>0</v>
      </c>
      <c r="V201" s="441">
        <f>IF( $F201=0,0,((($F201/$E201)*'PLAN DE ADQUISICIONES'!S$71)*($G201/$F201)))</f>
        <v>0</v>
      </c>
      <c r="W201" s="441">
        <f>IF( $F201=0,0,((($F201/$E201)*'PLAN DE ADQUISICIONES'!T$71)*($G201/$F201)))</f>
        <v>0</v>
      </c>
      <c r="X201" s="441">
        <f>IF( $F201=0,0,((($F201/$E201)*'PLAN DE ADQUISICIONES'!U$71)*($G201/$F201)))</f>
        <v>0</v>
      </c>
      <c r="Y201" s="441">
        <f>IF( $F201=0,0,((($F201/$E201)*'PLAN DE ADQUISICIONES'!V$71)*($G201/$F201)))</f>
        <v>0</v>
      </c>
      <c r="Z201" s="441">
        <f>IF( $F201=0,0,((($F201/$E201)*'PLAN DE ADQUISICIONES'!W$71)*($G201/$F201)))</f>
        <v>0</v>
      </c>
      <c r="AA201" s="441">
        <f>IF( $F201=0,0,((($F201/$E201)*'PLAN DE ADQUISICIONES'!X$71)*($G201/$F201)))</f>
        <v>0</v>
      </c>
      <c r="AB201" s="441">
        <f>IF( $F201=0,0,((($F201/$E201)*'PLAN DE ADQUISICIONES'!Y$71)*($G201/$F201)))</f>
        <v>0</v>
      </c>
      <c r="AC201" s="441">
        <f>IF( $F201=0,0,((($F201/$E201)*'PLAN DE ADQUISICIONES'!Z$71)*($G201/$F201)))</f>
        <v>0</v>
      </c>
      <c r="AD201" s="441">
        <f>IF( $F201=0,0,((($F201/$E201)*'PLAN DE ADQUISICIONES'!AA$71)*($G201/$F201)))</f>
        <v>0</v>
      </c>
      <c r="AE201" s="441">
        <f>IF( $F201=0,0,((($F201/$E201)*'PLAN DE ADQUISICIONES'!AB$71)*($G201/$F201)))</f>
        <v>0</v>
      </c>
      <c r="AF201" s="441">
        <f>IF( $F201=0,0,((($F201/$E201)*'PLAN DE ADQUISICIONES'!AC$71)*($G201/$F201)))</f>
        <v>0</v>
      </c>
      <c r="AG201" s="423">
        <f t="shared" ref="AG201:AG210" si="56">U201+V201+W201+X201+Y201+Z201+AA201+AB201+AC201+AD201+AE201+AF201</f>
        <v>0</v>
      </c>
      <c r="AH201" s="444">
        <f>IF( $F201=0,0,((($F201/$E201)*'PLAN DE ADQUISICIONES'!AD$71)*($G201/$F201)))</f>
        <v>0</v>
      </c>
      <c r="AI201" s="441">
        <f>IF( $F201=0,0,((($F201/$E201)*'PLAN DE ADQUISICIONES'!AE$71)*($G201/$F201)))</f>
        <v>0</v>
      </c>
      <c r="AJ201" s="441">
        <f>IF( $F201=0,0,((($F201/$E201)*'PLAN DE ADQUISICIONES'!AF$71)*($G201/$F201)))</f>
        <v>0</v>
      </c>
      <c r="AK201" s="441">
        <f>IF( $F201=0,0,((($F201/$E201)*'PLAN DE ADQUISICIONES'!AG$71)*($G201/$F201)))</f>
        <v>0</v>
      </c>
      <c r="AL201" s="441">
        <f>IF( $F201=0,0,((($F201/$E201)*'PLAN DE ADQUISICIONES'!AH$71)*($G201/$F201)))</f>
        <v>0</v>
      </c>
      <c r="AM201" s="441">
        <f>IF( $F201=0,0,((($F201/$E201)*'PLAN DE ADQUISICIONES'!AI$71)*($G201/$F201)))</f>
        <v>0</v>
      </c>
      <c r="AN201" s="441">
        <f>IF( $F201=0,0,((($F201/$E201)*'PLAN DE ADQUISICIONES'!AJ$71)*($G201/$F201)))</f>
        <v>0</v>
      </c>
      <c r="AO201" s="441">
        <f>IF( $F201=0,0,((($F201/$E201)*'PLAN DE ADQUISICIONES'!AK$71)*($G201/$F201)))</f>
        <v>0</v>
      </c>
      <c r="AP201" s="441">
        <f>IF( $F201=0,0,((($F201/$E201)*'PLAN DE ADQUISICIONES'!AL$71)*($G201/$F201)))</f>
        <v>0</v>
      </c>
      <c r="AQ201" s="441">
        <f>IF( $F201=0,0,((($F201/$E201)*'PLAN DE ADQUISICIONES'!AM$71)*($G201/$F201)))</f>
        <v>0</v>
      </c>
      <c r="AR201" s="441">
        <f>IF( $F201=0,0,((($F201/$E201)*'PLAN DE ADQUISICIONES'!AN$71)*($G201/$F201)))</f>
        <v>0</v>
      </c>
      <c r="AS201" s="441">
        <f>IF( $F201=0,0,((($F201/$E201)*'PLAN DE ADQUISICIONES'!AO$71)*($G201/$F201)))</f>
        <v>0</v>
      </c>
      <c r="AT201" s="423">
        <f t="shared" ref="AT201:AT210" si="57">AH201+AI201+AJ201+AK201+AL201+AM201+AN201+AO201+AP201+AQ201+AR201+AS201</f>
        <v>0</v>
      </c>
      <c r="AU201" s="426">
        <f t="shared" ref="AU201:AU210" si="58">AS201+AR201+AQ201+AP201+AO201+AN201+AM201+AL201+AK201+AJ201+AI201+AH201+AF201+AE201+AD201+AC201+AB201+AA201+Z201+Y201+X201+W201+V201+U201+S201+R201+Q201+P201+O201+N201+M201+L201+K201+J201+I201+H201</f>
        <v>0</v>
      </c>
      <c r="AV201" s="392">
        <f t="shared" si="53"/>
        <v>0</v>
      </c>
    </row>
    <row r="202" spans="2:49" s="60" customFormat="1" ht="13.5" x14ac:dyDescent="0.25">
      <c r="B202" s="416" t="str">
        <f>'FORMATO COSTEO C6'!C17</f>
        <v>6.1.2</v>
      </c>
      <c r="C202" s="439" t="str">
        <f>'FORMATO COSTEO C6'!B17</f>
        <v>Especilista técnico</v>
      </c>
      <c r="D202" s="513" t="str">
        <f>'FORMATO COSTEO C6'!D17</f>
        <v>Remuneración mensual</v>
      </c>
      <c r="E202" s="440">
        <f>'FORMATO COSTEO C6'!E17</f>
        <v>0</v>
      </c>
      <c r="F202" s="441">
        <f>'FORMATO COSTEO C6'!G17</f>
        <v>0</v>
      </c>
      <c r="G202" s="442">
        <f>'FORMATO COSTEO C6'!R17</f>
        <v>0</v>
      </c>
      <c r="H202" s="443">
        <f>IF( $F202=0,0,((($F202/$E202)*'PLAN DE ADQUISICIONES'!F$72)*($G202/$F202)))</f>
        <v>0</v>
      </c>
      <c r="I202" s="441">
        <f>IF( $F202=0,0,((($F202/$E202)*'PLAN DE ADQUISICIONES'!G$72)*($G202/$F202)))</f>
        <v>0</v>
      </c>
      <c r="J202" s="441">
        <f>IF( $F202=0,0,((($F202/$E202)*'PLAN DE ADQUISICIONES'!H$72)*($G202/$F202)))</f>
        <v>0</v>
      </c>
      <c r="K202" s="441">
        <f>IF( $F202=0,0,((($F202/$E202)*'PLAN DE ADQUISICIONES'!I$72)*($G202/$F202)))</f>
        <v>0</v>
      </c>
      <c r="L202" s="441">
        <f>IF( $F202=0,0,((($F202/$E202)*'PLAN DE ADQUISICIONES'!J$72)*($G202/$F202)))</f>
        <v>0</v>
      </c>
      <c r="M202" s="441">
        <f>IF( $F202=0,0,((($F202/$E202)*'PLAN DE ADQUISICIONES'!K$72)*($G202/$F202)))</f>
        <v>0</v>
      </c>
      <c r="N202" s="441">
        <f>IF( $F202=0,0,((($F202/$E202)*'PLAN DE ADQUISICIONES'!L$72)*($G202/$F202)))</f>
        <v>0</v>
      </c>
      <c r="O202" s="441">
        <f>IF( $F202=0,0,((($F202/$E202)*'PLAN DE ADQUISICIONES'!M$72)*($G202/$F202)))</f>
        <v>0</v>
      </c>
      <c r="P202" s="441">
        <f>IF( $F202=0,0,((($F202/$E202)*'PLAN DE ADQUISICIONES'!N$72)*($G202/$F202)))</f>
        <v>0</v>
      </c>
      <c r="Q202" s="441">
        <f>IF( $F202=0,0,((($F202/$E202)*'PLAN DE ADQUISICIONES'!O$72)*($G202/$F202)))</f>
        <v>0</v>
      </c>
      <c r="R202" s="441">
        <f>IF( $F202=0,0,((($F202/$E202)*'PLAN DE ADQUISICIONES'!P$72)*($G202/$F202)))</f>
        <v>0</v>
      </c>
      <c r="S202" s="441">
        <f>IF( $F202=0,0,((($F202/$E202)*'PLAN DE ADQUISICIONES'!Q$72)*($G202/$F202)))</f>
        <v>0</v>
      </c>
      <c r="T202" s="423">
        <f t="shared" si="55"/>
        <v>0</v>
      </c>
      <c r="U202" s="443">
        <f>IF( $F202=0,0,((($F202/$E202)*'PLAN DE ADQUISICIONES'!R$72)*($G202/$F202)))</f>
        <v>0</v>
      </c>
      <c r="V202" s="441">
        <f>IF( $F202=0,0,((($F202/$E202)*'PLAN DE ADQUISICIONES'!S$72)*($G202/$F202)))</f>
        <v>0</v>
      </c>
      <c r="W202" s="441">
        <f>IF( $F202=0,0,((($F202/$E202)*'PLAN DE ADQUISICIONES'!T$72)*($G202/$F202)))</f>
        <v>0</v>
      </c>
      <c r="X202" s="441">
        <f>IF( $F202=0,0,((($F202/$E202)*'PLAN DE ADQUISICIONES'!U$72)*($G202/$F202)))</f>
        <v>0</v>
      </c>
      <c r="Y202" s="441">
        <f>IF( $F202=0,0,((($F202/$E202)*'PLAN DE ADQUISICIONES'!V$72)*($G202/$F202)))</f>
        <v>0</v>
      </c>
      <c r="Z202" s="441">
        <f>IF( $F202=0,0,((($F202/$E202)*'PLAN DE ADQUISICIONES'!W$72)*($G202/$F202)))</f>
        <v>0</v>
      </c>
      <c r="AA202" s="441">
        <f>IF( $F202=0,0,((($F202/$E202)*'PLAN DE ADQUISICIONES'!X$72)*($G202/$F202)))</f>
        <v>0</v>
      </c>
      <c r="AB202" s="441">
        <f>IF( $F202=0,0,((($F202/$E202)*'PLAN DE ADQUISICIONES'!Y$72)*($G202/$F202)))</f>
        <v>0</v>
      </c>
      <c r="AC202" s="441">
        <f>IF( $F202=0,0,((($F202/$E202)*'PLAN DE ADQUISICIONES'!Z$72)*($G202/$F202)))</f>
        <v>0</v>
      </c>
      <c r="AD202" s="441">
        <f>IF( $F202=0,0,((($F202/$E202)*'PLAN DE ADQUISICIONES'!AA$72)*($G202/$F202)))</f>
        <v>0</v>
      </c>
      <c r="AE202" s="441">
        <f>IF( $F202=0,0,((($F202/$E202)*'PLAN DE ADQUISICIONES'!AB$72)*($G202/$F202)))</f>
        <v>0</v>
      </c>
      <c r="AF202" s="441">
        <f>IF( $F202=0,0,((($F202/$E202)*'PLAN DE ADQUISICIONES'!AC$72)*($G202/$F202)))</f>
        <v>0</v>
      </c>
      <c r="AG202" s="423">
        <f t="shared" si="56"/>
        <v>0</v>
      </c>
      <c r="AH202" s="444">
        <f>IF( $F202=0,0,((($F202/$E202)*'PLAN DE ADQUISICIONES'!AD$72)*($G202/$F202)))</f>
        <v>0</v>
      </c>
      <c r="AI202" s="441">
        <f>IF( $F202=0,0,((($F202/$E202)*'PLAN DE ADQUISICIONES'!AE$72)*($G202/$F202)))</f>
        <v>0</v>
      </c>
      <c r="AJ202" s="441">
        <f>IF( $F202=0,0,((($F202/$E202)*'PLAN DE ADQUISICIONES'!AF$72)*($G202/$F202)))</f>
        <v>0</v>
      </c>
      <c r="AK202" s="441">
        <f>IF( $F202=0,0,((($F202/$E202)*'PLAN DE ADQUISICIONES'!AG$72)*($G202/$F202)))</f>
        <v>0</v>
      </c>
      <c r="AL202" s="441">
        <f>IF( $F202=0,0,((($F202/$E202)*'PLAN DE ADQUISICIONES'!AH$72)*($G202/$F202)))</f>
        <v>0</v>
      </c>
      <c r="AM202" s="441">
        <f>IF( $F202=0,0,((($F202/$E202)*'PLAN DE ADQUISICIONES'!AI$72)*($G202/$F202)))</f>
        <v>0</v>
      </c>
      <c r="AN202" s="441">
        <f>IF( $F202=0,0,((($F202/$E202)*'PLAN DE ADQUISICIONES'!AJ$72)*($G202/$F202)))</f>
        <v>0</v>
      </c>
      <c r="AO202" s="441">
        <f>IF( $F202=0,0,((($F202/$E202)*'PLAN DE ADQUISICIONES'!AK$72)*($G202/$F202)))</f>
        <v>0</v>
      </c>
      <c r="AP202" s="441">
        <f>IF( $F202=0,0,((($F202/$E202)*'PLAN DE ADQUISICIONES'!AL$72)*($G202/$F202)))</f>
        <v>0</v>
      </c>
      <c r="AQ202" s="441">
        <f>IF( $F202=0,0,((($F202/$E202)*'PLAN DE ADQUISICIONES'!AM$72)*($G202/$F202)))</f>
        <v>0</v>
      </c>
      <c r="AR202" s="441">
        <f>IF( $F202=0,0,((($F202/$E202)*'PLAN DE ADQUISICIONES'!AN$72)*($G202/$F202)))</f>
        <v>0</v>
      </c>
      <c r="AS202" s="441">
        <f>IF( $F202=0,0,((($F202/$E202)*'PLAN DE ADQUISICIONES'!AO$72)*($G202/$F202)))</f>
        <v>0</v>
      </c>
      <c r="AT202" s="423">
        <f t="shared" si="57"/>
        <v>0</v>
      </c>
      <c r="AU202" s="426">
        <f t="shared" si="58"/>
        <v>0</v>
      </c>
      <c r="AV202" s="392">
        <f t="shared" si="53"/>
        <v>0</v>
      </c>
    </row>
    <row r="203" spans="2:49" s="60" customFormat="1" ht="13.5" x14ac:dyDescent="0.25">
      <c r="B203" s="416" t="str">
        <f>'FORMATO COSTEO C6'!C18</f>
        <v>6.1.3</v>
      </c>
      <c r="C203" s="439" t="str">
        <f>'FORMATO COSTEO C6'!B18</f>
        <v>Asistente del proyecto</v>
      </c>
      <c r="D203" s="513" t="str">
        <f>'FORMATO COSTEO C6'!D18</f>
        <v>Unidad medida</v>
      </c>
      <c r="E203" s="440">
        <f>'FORMATO COSTEO C6'!E18</f>
        <v>0</v>
      </c>
      <c r="F203" s="441">
        <f>'FORMATO COSTEO C6'!G18</f>
        <v>0</v>
      </c>
      <c r="G203" s="442">
        <f>'FORMATO COSTEO C6'!R18</f>
        <v>0</v>
      </c>
      <c r="H203" s="443">
        <f>IF( $F203=0,0,((($F203/$E203)*'PLAN DE ADQUISICIONES'!F$73)*($G203/$F203)))</f>
        <v>0</v>
      </c>
      <c r="I203" s="441">
        <f>IF( $F203=0,0,((($F203/$E203)*'PLAN DE ADQUISICIONES'!G$73)*($G203/$F203)))</f>
        <v>0</v>
      </c>
      <c r="J203" s="441">
        <f>IF( $F203=0,0,((($F203/$E203)*'PLAN DE ADQUISICIONES'!H$73)*($G203/$F203)))</f>
        <v>0</v>
      </c>
      <c r="K203" s="441">
        <f>IF( $F203=0,0,((($F203/$E203)*'PLAN DE ADQUISICIONES'!I$73)*($G203/$F203)))</f>
        <v>0</v>
      </c>
      <c r="L203" s="441">
        <f>IF( $F203=0,0,((($F203/$E203)*'PLAN DE ADQUISICIONES'!J$73)*($G203/$F203)))</f>
        <v>0</v>
      </c>
      <c r="M203" s="441">
        <f>IF( $F203=0,0,((($F203/$E203)*'PLAN DE ADQUISICIONES'!K$73)*($G203/$F203)))</f>
        <v>0</v>
      </c>
      <c r="N203" s="441">
        <f>IF( $F203=0,0,((($F203/$E203)*'PLAN DE ADQUISICIONES'!L$73)*($G203/$F203)))</f>
        <v>0</v>
      </c>
      <c r="O203" s="441">
        <f>IF( $F203=0,0,((($F203/$E203)*'PLAN DE ADQUISICIONES'!M$73)*($G203/$F203)))</f>
        <v>0</v>
      </c>
      <c r="P203" s="441">
        <f>IF( $F203=0,0,((($F203/$E203)*'PLAN DE ADQUISICIONES'!N$73)*($G203/$F203)))</f>
        <v>0</v>
      </c>
      <c r="Q203" s="441">
        <f>IF( $F203=0,0,((($F203/$E203)*'PLAN DE ADQUISICIONES'!O$73)*($G203/$F203)))</f>
        <v>0</v>
      </c>
      <c r="R203" s="441">
        <f>IF( $F203=0,0,((($F203/$E203)*'PLAN DE ADQUISICIONES'!P$73)*($G203/$F203)))</f>
        <v>0</v>
      </c>
      <c r="S203" s="441">
        <f>IF( $F203=0,0,((($F203/$E203)*'PLAN DE ADQUISICIONES'!Q$73)*($G203/$F203)))</f>
        <v>0</v>
      </c>
      <c r="T203" s="423">
        <f t="shared" si="55"/>
        <v>0</v>
      </c>
      <c r="U203" s="443">
        <f>IF( $F203=0,0,((($F203/$E203)*'PLAN DE ADQUISICIONES'!R$73)*($G203/$F203)))</f>
        <v>0</v>
      </c>
      <c r="V203" s="441">
        <f>IF( $F203=0,0,((($F203/$E203)*'PLAN DE ADQUISICIONES'!S$73)*($G203/$F203)))</f>
        <v>0</v>
      </c>
      <c r="W203" s="441">
        <f>IF( $F203=0,0,((($F203/$E203)*'PLAN DE ADQUISICIONES'!T$73)*($G203/$F203)))</f>
        <v>0</v>
      </c>
      <c r="X203" s="441">
        <f>IF( $F203=0,0,((($F203/$E203)*'PLAN DE ADQUISICIONES'!U$73)*($G203/$F203)))</f>
        <v>0</v>
      </c>
      <c r="Y203" s="441">
        <f>IF( $F203=0,0,((($F203/$E203)*'PLAN DE ADQUISICIONES'!V$73)*($G203/$F203)))</f>
        <v>0</v>
      </c>
      <c r="Z203" s="441">
        <f>IF( $F203=0,0,((($F203/$E203)*'PLAN DE ADQUISICIONES'!W$73)*($G203/$F203)))</f>
        <v>0</v>
      </c>
      <c r="AA203" s="441">
        <f>IF( $F203=0,0,((($F203/$E203)*'PLAN DE ADQUISICIONES'!X$73)*($G203/$F203)))</f>
        <v>0</v>
      </c>
      <c r="AB203" s="441">
        <f>IF( $F203=0,0,((($F203/$E203)*'PLAN DE ADQUISICIONES'!Y$73)*($G203/$F203)))</f>
        <v>0</v>
      </c>
      <c r="AC203" s="441">
        <f>IF( $F203=0,0,((($F203/$E203)*'PLAN DE ADQUISICIONES'!Z$73)*($G203/$F203)))</f>
        <v>0</v>
      </c>
      <c r="AD203" s="441">
        <f>IF( $F203=0,0,((($F203/$E203)*'PLAN DE ADQUISICIONES'!AA$73)*($G203/$F203)))</f>
        <v>0</v>
      </c>
      <c r="AE203" s="441">
        <f>IF( $F203=0,0,((($F203/$E203)*'PLAN DE ADQUISICIONES'!AB$73)*($G203/$F203)))</f>
        <v>0</v>
      </c>
      <c r="AF203" s="441">
        <f>IF( $F203=0,0,((($F203/$E203)*'PLAN DE ADQUISICIONES'!AC$73)*($G203/$F203)))</f>
        <v>0</v>
      </c>
      <c r="AG203" s="423">
        <f t="shared" si="56"/>
        <v>0</v>
      </c>
      <c r="AH203" s="444">
        <f>IF( $F203=0,0,((($F203/$E203)*'PLAN DE ADQUISICIONES'!AD$73)*($G203/$F203)))</f>
        <v>0</v>
      </c>
      <c r="AI203" s="441">
        <f>IF( $F203=0,0,((($F203/$E203)*'PLAN DE ADQUISICIONES'!AE$73)*($G203/$F203)))</f>
        <v>0</v>
      </c>
      <c r="AJ203" s="441">
        <f>IF( $F203=0,0,((($F203/$E203)*'PLAN DE ADQUISICIONES'!AF$73)*($G203/$F203)))</f>
        <v>0</v>
      </c>
      <c r="AK203" s="441">
        <f>IF( $F203=0,0,((($F203/$E203)*'PLAN DE ADQUISICIONES'!AG$73)*($G203/$F203)))</f>
        <v>0</v>
      </c>
      <c r="AL203" s="441">
        <f>IF( $F203=0,0,((($F203/$E203)*'PLAN DE ADQUISICIONES'!AH$73)*($G203/$F203)))</f>
        <v>0</v>
      </c>
      <c r="AM203" s="441">
        <f>IF( $F203=0,0,((($F203/$E203)*'PLAN DE ADQUISICIONES'!AI$73)*($G203/$F203)))</f>
        <v>0</v>
      </c>
      <c r="AN203" s="441">
        <f>IF( $F203=0,0,((($F203/$E203)*'PLAN DE ADQUISICIONES'!AJ$73)*($G203/$F203)))</f>
        <v>0</v>
      </c>
      <c r="AO203" s="441">
        <f>IF( $F203=0,0,((($F203/$E203)*'PLAN DE ADQUISICIONES'!AK$73)*($G203/$F203)))</f>
        <v>0</v>
      </c>
      <c r="AP203" s="441">
        <f>IF( $F203=0,0,((($F203/$E203)*'PLAN DE ADQUISICIONES'!AL$73)*($G203/$F203)))</f>
        <v>0</v>
      </c>
      <c r="AQ203" s="441">
        <f>IF( $F203=0,0,((($F203/$E203)*'PLAN DE ADQUISICIONES'!AM$73)*($G203/$F203)))</f>
        <v>0</v>
      </c>
      <c r="AR203" s="441">
        <f>IF( $F203=0,0,((($F203/$E203)*'PLAN DE ADQUISICIONES'!AN$73)*($G203/$F203)))</f>
        <v>0</v>
      </c>
      <c r="AS203" s="441">
        <f>IF( $F203=0,0,((($F203/$E203)*'PLAN DE ADQUISICIONES'!AO$73)*($G203/$F203)))</f>
        <v>0</v>
      </c>
      <c r="AT203" s="423">
        <f t="shared" si="57"/>
        <v>0</v>
      </c>
      <c r="AU203" s="426">
        <f t="shared" si="58"/>
        <v>0</v>
      </c>
      <c r="AV203" s="392">
        <f t="shared" si="53"/>
        <v>0</v>
      </c>
    </row>
    <row r="204" spans="2:49" s="60" customFormat="1" ht="13.5" x14ac:dyDescent="0.25">
      <c r="B204" s="416" t="str">
        <f>'FORMATO COSTEO C6'!C19</f>
        <v>6.1.4</v>
      </c>
      <c r="C204" s="439">
        <f>'FORMATO COSTEO C6'!B19</f>
        <v>0</v>
      </c>
      <c r="D204" s="513" t="str">
        <f>'FORMATO COSTEO C6'!D19</f>
        <v>Unidad medida</v>
      </c>
      <c r="E204" s="440">
        <f>'FORMATO COSTEO C6'!E19</f>
        <v>0</v>
      </c>
      <c r="F204" s="441">
        <f>'FORMATO COSTEO C6'!G19</f>
        <v>0</v>
      </c>
      <c r="G204" s="442">
        <f>'FORMATO COSTEO C6'!R19</f>
        <v>0</v>
      </c>
      <c r="H204" s="443">
        <f>IF( $F204=0,0,((($F204/$E204)*'PLAN DE ADQUISICIONES'!F$74)*($G204/$F204)))</f>
        <v>0</v>
      </c>
      <c r="I204" s="441">
        <f>IF( $F204=0,0,((($F204/$E204)*'PLAN DE ADQUISICIONES'!G$74)*($G204/$F204)))</f>
        <v>0</v>
      </c>
      <c r="J204" s="441">
        <f>IF( $F204=0,0,((($F204/$E204)*'PLAN DE ADQUISICIONES'!H$74)*($G204/$F204)))</f>
        <v>0</v>
      </c>
      <c r="K204" s="441">
        <f>IF( $F204=0,0,((($F204/$E204)*'PLAN DE ADQUISICIONES'!I$74)*($G204/$F204)))</f>
        <v>0</v>
      </c>
      <c r="L204" s="441">
        <f>IF( $F204=0,0,((($F204/$E204)*'PLAN DE ADQUISICIONES'!J$74)*($G204/$F204)))</f>
        <v>0</v>
      </c>
      <c r="M204" s="441">
        <f>IF( $F204=0,0,((($F204/$E204)*'PLAN DE ADQUISICIONES'!K$74)*($G204/$F204)))</f>
        <v>0</v>
      </c>
      <c r="N204" s="441">
        <f>IF( $F204=0,0,((($F204/$E204)*'PLAN DE ADQUISICIONES'!L$74)*($G204/$F204)))</f>
        <v>0</v>
      </c>
      <c r="O204" s="441">
        <f>IF( $F204=0,0,((($F204/$E204)*'PLAN DE ADQUISICIONES'!M$74)*($G204/$F204)))</f>
        <v>0</v>
      </c>
      <c r="P204" s="441">
        <f>IF( $F204=0,0,((($F204/$E204)*'PLAN DE ADQUISICIONES'!N$74)*($G204/$F204)))</f>
        <v>0</v>
      </c>
      <c r="Q204" s="441">
        <f>IF( $F204=0,0,((($F204/$E204)*'PLAN DE ADQUISICIONES'!O$74)*($G204/$F204)))</f>
        <v>0</v>
      </c>
      <c r="R204" s="441">
        <f>IF( $F204=0,0,((($F204/$E204)*'PLAN DE ADQUISICIONES'!P$74)*($G204/$F204)))</f>
        <v>0</v>
      </c>
      <c r="S204" s="441">
        <f>IF( $F204=0,0,((($F204/$E204)*'PLAN DE ADQUISICIONES'!Q$74)*($G204/$F204)))</f>
        <v>0</v>
      </c>
      <c r="T204" s="423">
        <f t="shared" si="55"/>
        <v>0</v>
      </c>
      <c r="U204" s="443">
        <f>IF( $F204=0,0,((($F204/$E204)*'PLAN DE ADQUISICIONES'!R$74)*($G204/$F204)))</f>
        <v>0</v>
      </c>
      <c r="V204" s="441">
        <f>IF( $F204=0,0,((($F204/$E204)*'PLAN DE ADQUISICIONES'!S$74)*($G204/$F204)))</f>
        <v>0</v>
      </c>
      <c r="W204" s="441">
        <f>IF( $F204=0,0,((($F204/$E204)*'PLAN DE ADQUISICIONES'!T$74)*($G204/$F204)))</f>
        <v>0</v>
      </c>
      <c r="X204" s="441">
        <f>IF( $F204=0,0,((($F204/$E204)*'PLAN DE ADQUISICIONES'!U$74)*($G204/$F204)))</f>
        <v>0</v>
      </c>
      <c r="Y204" s="441">
        <f>IF( $F204=0,0,((($F204/$E204)*'PLAN DE ADQUISICIONES'!V$74)*($G204/$F204)))</f>
        <v>0</v>
      </c>
      <c r="Z204" s="441">
        <f>IF( $F204=0,0,((($F204/$E204)*'PLAN DE ADQUISICIONES'!W$74)*($G204/$F204)))</f>
        <v>0</v>
      </c>
      <c r="AA204" s="441">
        <f>IF( $F204=0,0,((($F204/$E204)*'PLAN DE ADQUISICIONES'!X$74)*($G204/$F204)))</f>
        <v>0</v>
      </c>
      <c r="AB204" s="441">
        <f>IF( $F204=0,0,((($F204/$E204)*'PLAN DE ADQUISICIONES'!Y$74)*($G204/$F204)))</f>
        <v>0</v>
      </c>
      <c r="AC204" s="441">
        <f>IF( $F204=0,0,((($F204/$E204)*'PLAN DE ADQUISICIONES'!Z$74)*($G204/$F204)))</f>
        <v>0</v>
      </c>
      <c r="AD204" s="441">
        <f>IF( $F204=0,0,((($F204/$E204)*'PLAN DE ADQUISICIONES'!AA$74)*($G204/$F204)))</f>
        <v>0</v>
      </c>
      <c r="AE204" s="441">
        <f>IF( $F204=0,0,((($F204/$E204)*'PLAN DE ADQUISICIONES'!AB$74)*($G204/$F204)))</f>
        <v>0</v>
      </c>
      <c r="AF204" s="441">
        <f>IF( $F204=0,0,((($F204/$E204)*'PLAN DE ADQUISICIONES'!AC$74)*($G204/$F204)))</f>
        <v>0</v>
      </c>
      <c r="AG204" s="423">
        <f t="shared" si="56"/>
        <v>0</v>
      </c>
      <c r="AH204" s="444">
        <f>IF( $F204=0,0,((($F204/$E204)*'PLAN DE ADQUISICIONES'!AD$74)*($G204/$F204)))</f>
        <v>0</v>
      </c>
      <c r="AI204" s="441">
        <f>IF( $F204=0,0,((($F204/$E204)*'PLAN DE ADQUISICIONES'!AE$74)*($G204/$F204)))</f>
        <v>0</v>
      </c>
      <c r="AJ204" s="441">
        <f>IF( $F204=0,0,((($F204/$E204)*'PLAN DE ADQUISICIONES'!AF$74)*($G204/$F204)))</f>
        <v>0</v>
      </c>
      <c r="AK204" s="441">
        <f>IF( $F204=0,0,((($F204/$E204)*'PLAN DE ADQUISICIONES'!AG$74)*($G204/$F204)))</f>
        <v>0</v>
      </c>
      <c r="AL204" s="441">
        <f>IF( $F204=0,0,((($F204/$E204)*'PLAN DE ADQUISICIONES'!AH$74)*($G204/$F204)))</f>
        <v>0</v>
      </c>
      <c r="AM204" s="441">
        <f>IF( $F204=0,0,((($F204/$E204)*'PLAN DE ADQUISICIONES'!AI$74)*($G204/$F204)))</f>
        <v>0</v>
      </c>
      <c r="AN204" s="441">
        <f>IF( $F204=0,0,((($F204/$E204)*'PLAN DE ADQUISICIONES'!AJ$74)*($G204/$F204)))</f>
        <v>0</v>
      </c>
      <c r="AO204" s="441">
        <f>IF( $F204=0,0,((($F204/$E204)*'PLAN DE ADQUISICIONES'!AK$74)*($G204/$F204)))</f>
        <v>0</v>
      </c>
      <c r="AP204" s="441">
        <f>IF( $F204=0,0,((($F204/$E204)*'PLAN DE ADQUISICIONES'!AL$74)*($G204/$F204)))</f>
        <v>0</v>
      </c>
      <c r="AQ204" s="441">
        <f>IF( $F204=0,0,((($F204/$E204)*'PLAN DE ADQUISICIONES'!AM$74)*($G204/$F204)))</f>
        <v>0</v>
      </c>
      <c r="AR204" s="441">
        <f>IF( $F204=0,0,((($F204/$E204)*'PLAN DE ADQUISICIONES'!AN$74)*($G204/$F204)))</f>
        <v>0</v>
      </c>
      <c r="AS204" s="441">
        <f>IF( $F204=0,0,((($F204/$E204)*'PLAN DE ADQUISICIONES'!AO$74)*($G204/$F204)))</f>
        <v>0</v>
      </c>
      <c r="AT204" s="423">
        <f t="shared" si="57"/>
        <v>0</v>
      </c>
      <c r="AU204" s="426">
        <f t="shared" si="58"/>
        <v>0</v>
      </c>
      <c r="AV204" s="392">
        <f t="shared" si="53"/>
        <v>0</v>
      </c>
    </row>
    <row r="205" spans="2:49" s="60" customFormat="1" ht="13.5" x14ac:dyDescent="0.25">
      <c r="B205" s="416" t="str">
        <f>'FORMATO COSTEO C6'!C20</f>
        <v>6.1.5</v>
      </c>
      <c r="C205" s="439">
        <f>'FORMATO COSTEO C6'!B20</f>
        <v>0</v>
      </c>
      <c r="D205" s="513" t="str">
        <f>'FORMATO COSTEO C6'!D20</f>
        <v>Unidad medida</v>
      </c>
      <c r="E205" s="440">
        <f>'FORMATO COSTEO C6'!E20</f>
        <v>0</v>
      </c>
      <c r="F205" s="441">
        <f>'FORMATO COSTEO C6'!G20</f>
        <v>0</v>
      </c>
      <c r="G205" s="442">
        <f>'FORMATO COSTEO C6'!R20</f>
        <v>0</v>
      </c>
      <c r="H205" s="443">
        <f>IF( $F205=0,0,((($F205/$E205)*'PLAN DE ADQUISICIONES'!F$75)*($G205/$F205)))</f>
        <v>0</v>
      </c>
      <c r="I205" s="441">
        <f>IF( $F205=0,0,((($F205/$E205)*'PLAN DE ADQUISICIONES'!G$75)*($G205/$F205)))</f>
        <v>0</v>
      </c>
      <c r="J205" s="441">
        <f>IF( $F205=0,0,((($F205/$E205)*'PLAN DE ADQUISICIONES'!H$75)*($G205/$F205)))</f>
        <v>0</v>
      </c>
      <c r="K205" s="441">
        <f>IF( $F205=0,0,((($F205/$E205)*'PLAN DE ADQUISICIONES'!I$75)*($G205/$F205)))</f>
        <v>0</v>
      </c>
      <c r="L205" s="441">
        <f>IF( $F205=0,0,((($F205/$E205)*'PLAN DE ADQUISICIONES'!J$75)*($G205/$F205)))</f>
        <v>0</v>
      </c>
      <c r="M205" s="441">
        <f>IF( $F205=0,0,((($F205/$E205)*'PLAN DE ADQUISICIONES'!K$75)*($G205/$F205)))</f>
        <v>0</v>
      </c>
      <c r="N205" s="441">
        <f>IF( $F205=0,0,((($F205/$E205)*'PLAN DE ADQUISICIONES'!L$75)*($G205/$F205)))</f>
        <v>0</v>
      </c>
      <c r="O205" s="441">
        <f>IF( $F205=0,0,((($F205/$E205)*'PLAN DE ADQUISICIONES'!M$75)*($G205/$F205)))</f>
        <v>0</v>
      </c>
      <c r="P205" s="441">
        <f>IF( $F205=0,0,((($F205/$E205)*'PLAN DE ADQUISICIONES'!N$75)*($G205/$F205)))</f>
        <v>0</v>
      </c>
      <c r="Q205" s="441">
        <f>IF( $F205=0,0,((($F205/$E205)*'PLAN DE ADQUISICIONES'!O$75)*($G205/$F205)))</f>
        <v>0</v>
      </c>
      <c r="R205" s="441">
        <f>IF( $F205=0,0,((($F205/$E205)*'PLAN DE ADQUISICIONES'!P$75)*($G205/$F205)))</f>
        <v>0</v>
      </c>
      <c r="S205" s="441">
        <f>IF( $F205=0,0,((($F205/$E205)*'PLAN DE ADQUISICIONES'!Q$75)*($G205/$F205)))</f>
        <v>0</v>
      </c>
      <c r="T205" s="423">
        <f t="shared" si="55"/>
        <v>0</v>
      </c>
      <c r="U205" s="443">
        <f>IF( $F205=0,0,((($F205/$E205)*'PLAN DE ADQUISICIONES'!R$75)*($G205/$F205)))</f>
        <v>0</v>
      </c>
      <c r="V205" s="441">
        <f>IF( $F205=0,0,((($F205/$E205)*'PLAN DE ADQUISICIONES'!S$75)*($G205/$F205)))</f>
        <v>0</v>
      </c>
      <c r="W205" s="441">
        <f>IF( $F205=0,0,((($F205/$E205)*'PLAN DE ADQUISICIONES'!T$75)*($G205/$F205)))</f>
        <v>0</v>
      </c>
      <c r="X205" s="441">
        <f>IF( $F205=0,0,((($F205/$E205)*'PLAN DE ADQUISICIONES'!U$75)*($G205/$F205)))</f>
        <v>0</v>
      </c>
      <c r="Y205" s="441">
        <f>IF( $F205=0,0,((($F205/$E205)*'PLAN DE ADQUISICIONES'!V$75)*($G205/$F205)))</f>
        <v>0</v>
      </c>
      <c r="Z205" s="441">
        <f>IF( $F205=0,0,((($F205/$E205)*'PLAN DE ADQUISICIONES'!W$75)*($G205/$F205)))</f>
        <v>0</v>
      </c>
      <c r="AA205" s="441">
        <f>IF( $F205=0,0,((($F205/$E205)*'PLAN DE ADQUISICIONES'!X$75)*($G205/$F205)))</f>
        <v>0</v>
      </c>
      <c r="AB205" s="441">
        <f>IF( $F205=0,0,((($F205/$E205)*'PLAN DE ADQUISICIONES'!Y$75)*($G205/$F205)))</f>
        <v>0</v>
      </c>
      <c r="AC205" s="441">
        <f>IF( $F205=0,0,((($F205/$E205)*'PLAN DE ADQUISICIONES'!Z$75)*($G205/$F205)))</f>
        <v>0</v>
      </c>
      <c r="AD205" s="441">
        <f>IF( $F205=0,0,((($F205/$E205)*'PLAN DE ADQUISICIONES'!AA$75)*($G205/$F205)))</f>
        <v>0</v>
      </c>
      <c r="AE205" s="441">
        <f>IF( $F205=0,0,((($F205/$E205)*'PLAN DE ADQUISICIONES'!AB$75)*($G205/$F205)))</f>
        <v>0</v>
      </c>
      <c r="AF205" s="441">
        <f>IF( $F205=0,0,((($F205/$E205)*'PLAN DE ADQUISICIONES'!AC$75)*($G205/$F205)))</f>
        <v>0</v>
      </c>
      <c r="AG205" s="423">
        <f t="shared" si="56"/>
        <v>0</v>
      </c>
      <c r="AH205" s="444">
        <f>IF( $F205=0,0,((($F205/$E205)*'PLAN DE ADQUISICIONES'!AD$75)*($G205/$F205)))</f>
        <v>0</v>
      </c>
      <c r="AI205" s="441">
        <f>IF( $F205=0,0,((($F205/$E205)*'PLAN DE ADQUISICIONES'!AE$75)*($G205/$F205)))</f>
        <v>0</v>
      </c>
      <c r="AJ205" s="441">
        <f>IF( $F205=0,0,((($F205/$E205)*'PLAN DE ADQUISICIONES'!AF$75)*($G205/$F205)))</f>
        <v>0</v>
      </c>
      <c r="AK205" s="441">
        <f>IF( $F205=0,0,((($F205/$E205)*'PLAN DE ADQUISICIONES'!AG$75)*($G205/$F205)))</f>
        <v>0</v>
      </c>
      <c r="AL205" s="441">
        <f>IF( $F205=0,0,((($F205/$E205)*'PLAN DE ADQUISICIONES'!AH$75)*($G205/$F205)))</f>
        <v>0</v>
      </c>
      <c r="AM205" s="441">
        <f>IF( $F205=0,0,((($F205/$E205)*'PLAN DE ADQUISICIONES'!AI$75)*($G205/$F205)))</f>
        <v>0</v>
      </c>
      <c r="AN205" s="441">
        <f>IF( $F205=0,0,((($F205/$E205)*'PLAN DE ADQUISICIONES'!AJ$75)*($G205/$F205)))</f>
        <v>0</v>
      </c>
      <c r="AO205" s="441">
        <f>IF( $F205=0,0,((($F205/$E205)*'PLAN DE ADQUISICIONES'!AK$75)*($G205/$F205)))</f>
        <v>0</v>
      </c>
      <c r="AP205" s="441">
        <f>IF( $F205=0,0,((($F205/$E205)*'PLAN DE ADQUISICIONES'!AL$75)*($G205/$F205)))</f>
        <v>0</v>
      </c>
      <c r="AQ205" s="441">
        <f>IF( $F205=0,0,((($F205/$E205)*'PLAN DE ADQUISICIONES'!AM$75)*($G205/$F205)))</f>
        <v>0</v>
      </c>
      <c r="AR205" s="441">
        <f>IF( $F205=0,0,((($F205/$E205)*'PLAN DE ADQUISICIONES'!AN$75)*($G205/$F205)))</f>
        <v>0</v>
      </c>
      <c r="AS205" s="441">
        <f>IF( $F205=0,0,((($F205/$E205)*'PLAN DE ADQUISICIONES'!AO$75)*($G205/$F205)))</f>
        <v>0</v>
      </c>
      <c r="AT205" s="423">
        <f t="shared" si="57"/>
        <v>0</v>
      </c>
      <c r="AU205" s="426">
        <f t="shared" si="58"/>
        <v>0</v>
      </c>
      <c r="AV205" s="392">
        <f t="shared" si="53"/>
        <v>0</v>
      </c>
    </row>
    <row r="206" spans="2:49" s="60" customFormat="1" ht="13.5" x14ac:dyDescent="0.25">
      <c r="B206" s="416" t="str">
        <f>'FORMATO COSTEO C6'!C21</f>
        <v>6.1.6</v>
      </c>
      <c r="C206" s="439">
        <f>'FORMATO COSTEO C6'!B21</f>
        <v>0</v>
      </c>
      <c r="D206" s="513" t="str">
        <f>'FORMATO COSTEO C6'!D21</f>
        <v>Unidad medida</v>
      </c>
      <c r="E206" s="440">
        <f>'FORMATO COSTEO C6'!E21</f>
        <v>0</v>
      </c>
      <c r="F206" s="441">
        <f>'FORMATO COSTEO C6'!G21</f>
        <v>0</v>
      </c>
      <c r="G206" s="442">
        <f>'FORMATO COSTEO C6'!R21</f>
        <v>0</v>
      </c>
      <c r="H206" s="443">
        <f>IF( $F206=0,0,((($F206/$E206)*'PLAN DE ADQUISICIONES'!F$76)*($G206/$F206)))</f>
        <v>0</v>
      </c>
      <c r="I206" s="441">
        <f>IF( $F206=0,0,((($F206/$E206)*'PLAN DE ADQUISICIONES'!G$76)*($G206/$F206)))</f>
        <v>0</v>
      </c>
      <c r="J206" s="441">
        <f>IF( $F206=0,0,((($F206/$E206)*'PLAN DE ADQUISICIONES'!H$76)*($G206/$F206)))</f>
        <v>0</v>
      </c>
      <c r="K206" s="441">
        <f>IF( $F206=0,0,((($F206/$E206)*'PLAN DE ADQUISICIONES'!I$76)*($G206/$F206)))</f>
        <v>0</v>
      </c>
      <c r="L206" s="441">
        <f>IF( $F206=0,0,((($F206/$E206)*'PLAN DE ADQUISICIONES'!J$76)*($G206/$F206)))</f>
        <v>0</v>
      </c>
      <c r="M206" s="441">
        <f>IF( $F206=0,0,((($F206/$E206)*'PLAN DE ADQUISICIONES'!K$76)*($G206/$F206)))</f>
        <v>0</v>
      </c>
      <c r="N206" s="441">
        <f>IF( $F206=0,0,((($F206/$E206)*'PLAN DE ADQUISICIONES'!L$76)*($G206/$F206)))</f>
        <v>0</v>
      </c>
      <c r="O206" s="441">
        <f>IF( $F206=0,0,((($F206/$E206)*'PLAN DE ADQUISICIONES'!M$76)*($G206/$F206)))</f>
        <v>0</v>
      </c>
      <c r="P206" s="441">
        <f>IF( $F206=0,0,((($F206/$E206)*'PLAN DE ADQUISICIONES'!N$76)*($G206/$F206)))</f>
        <v>0</v>
      </c>
      <c r="Q206" s="441">
        <f>IF( $F206=0,0,((($F206/$E206)*'PLAN DE ADQUISICIONES'!O$76)*($G206/$F206)))</f>
        <v>0</v>
      </c>
      <c r="R206" s="441">
        <f>IF( $F206=0,0,((($F206/$E206)*'PLAN DE ADQUISICIONES'!P$76)*($G206/$F206)))</f>
        <v>0</v>
      </c>
      <c r="S206" s="441">
        <f>IF( $F206=0,0,((($F206/$E206)*'PLAN DE ADQUISICIONES'!Q$76)*($G206/$F206)))</f>
        <v>0</v>
      </c>
      <c r="T206" s="423">
        <f t="shared" si="55"/>
        <v>0</v>
      </c>
      <c r="U206" s="443">
        <f>IF( $F206=0,0,((($F206/$E206)*'PLAN DE ADQUISICIONES'!R$76)*($G206/$F206)))</f>
        <v>0</v>
      </c>
      <c r="V206" s="441">
        <f>IF( $F206=0,0,((($F206/$E206)*'PLAN DE ADQUISICIONES'!S$76)*($G206/$F206)))</f>
        <v>0</v>
      </c>
      <c r="W206" s="441">
        <f>IF( $F206=0,0,((($F206/$E206)*'PLAN DE ADQUISICIONES'!T$76)*($G206/$F206)))</f>
        <v>0</v>
      </c>
      <c r="X206" s="441">
        <f>IF( $F206=0,0,((($F206/$E206)*'PLAN DE ADQUISICIONES'!U$76)*($G206/$F206)))</f>
        <v>0</v>
      </c>
      <c r="Y206" s="441">
        <f>IF( $F206=0,0,((($F206/$E206)*'PLAN DE ADQUISICIONES'!V$76)*($G206/$F206)))</f>
        <v>0</v>
      </c>
      <c r="Z206" s="441">
        <f>IF( $F206=0,0,((($F206/$E206)*'PLAN DE ADQUISICIONES'!W$76)*($G206/$F206)))</f>
        <v>0</v>
      </c>
      <c r="AA206" s="441">
        <f>IF( $F206=0,0,((($F206/$E206)*'PLAN DE ADQUISICIONES'!X$76)*($G206/$F206)))</f>
        <v>0</v>
      </c>
      <c r="AB206" s="441">
        <f>IF( $F206=0,0,((($F206/$E206)*'PLAN DE ADQUISICIONES'!Y$76)*($G206/$F206)))</f>
        <v>0</v>
      </c>
      <c r="AC206" s="441">
        <f>IF( $F206=0,0,((($F206/$E206)*'PLAN DE ADQUISICIONES'!Z$76)*($G206/$F206)))</f>
        <v>0</v>
      </c>
      <c r="AD206" s="441">
        <f>IF( $F206=0,0,((($F206/$E206)*'PLAN DE ADQUISICIONES'!AA$76)*($G206/$F206)))</f>
        <v>0</v>
      </c>
      <c r="AE206" s="441">
        <f>IF( $F206=0,0,((($F206/$E206)*'PLAN DE ADQUISICIONES'!AB$76)*($G206/$F206)))</f>
        <v>0</v>
      </c>
      <c r="AF206" s="441">
        <f>IF( $F206=0,0,((($F206/$E206)*'PLAN DE ADQUISICIONES'!AC$76)*($G206/$F206)))</f>
        <v>0</v>
      </c>
      <c r="AG206" s="423">
        <f t="shared" si="56"/>
        <v>0</v>
      </c>
      <c r="AH206" s="444">
        <f>IF( $F206=0,0,((($F206/$E206)*'PLAN DE ADQUISICIONES'!AD$76)*($G206/$F206)))</f>
        <v>0</v>
      </c>
      <c r="AI206" s="441">
        <f>IF( $F206=0,0,((($F206/$E206)*'PLAN DE ADQUISICIONES'!AE$76)*($G206/$F206)))</f>
        <v>0</v>
      </c>
      <c r="AJ206" s="441">
        <f>IF( $F206=0,0,((($F206/$E206)*'PLAN DE ADQUISICIONES'!AF$76)*($G206/$F206)))</f>
        <v>0</v>
      </c>
      <c r="AK206" s="441">
        <f>IF( $F206=0,0,((($F206/$E206)*'PLAN DE ADQUISICIONES'!AG$76)*($G206/$F206)))</f>
        <v>0</v>
      </c>
      <c r="AL206" s="441">
        <f>IF( $F206=0,0,((($F206/$E206)*'PLAN DE ADQUISICIONES'!AH$76)*($G206/$F206)))</f>
        <v>0</v>
      </c>
      <c r="AM206" s="441">
        <f>IF( $F206=0,0,((($F206/$E206)*'PLAN DE ADQUISICIONES'!AI$76)*($G206/$F206)))</f>
        <v>0</v>
      </c>
      <c r="AN206" s="441">
        <f>IF( $F206=0,0,((($F206/$E206)*'PLAN DE ADQUISICIONES'!AJ$76)*($G206/$F206)))</f>
        <v>0</v>
      </c>
      <c r="AO206" s="441">
        <f>IF( $F206=0,0,((($F206/$E206)*'PLAN DE ADQUISICIONES'!AK$76)*($G206/$F206)))</f>
        <v>0</v>
      </c>
      <c r="AP206" s="441">
        <f>IF( $F206=0,0,((($F206/$E206)*'PLAN DE ADQUISICIONES'!AL$76)*($G206/$F206)))</f>
        <v>0</v>
      </c>
      <c r="AQ206" s="441">
        <f>IF( $F206=0,0,((($F206/$E206)*'PLAN DE ADQUISICIONES'!AM$76)*($G206/$F206)))</f>
        <v>0</v>
      </c>
      <c r="AR206" s="441">
        <f>IF( $F206=0,0,((($F206/$E206)*'PLAN DE ADQUISICIONES'!AN$76)*($G206/$F206)))</f>
        <v>0</v>
      </c>
      <c r="AS206" s="441">
        <f>IF( $F206=0,0,((($F206/$E206)*'PLAN DE ADQUISICIONES'!AO$76)*($G206/$F206)))</f>
        <v>0</v>
      </c>
      <c r="AT206" s="423">
        <f t="shared" si="57"/>
        <v>0</v>
      </c>
      <c r="AU206" s="426">
        <f t="shared" si="58"/>
        <v>0</v>
      </c>
      <c r="AV206" s="392">
        <f t="shared" si="53"/>
        <v>0</v>
      </c>
    </row>
    <row r="207" spans="2:49" s="60" customFormat="1" ht="13.5" x14ac:dyDescent="0.25">
      <c r="B207" s="416" t="str">
        <f>'FORMATO COSTEO C6'!C22</f>
        <v>6.1.7</v>
      </c>
      <c r="C207" s="439">
        <f>'FORMATO COSTEO C6'!B22</f>
        <v>0</v>
      </c>
      <c r="D207" s="513" t="str">
        <f>'FORMATO COSTEO C6'!D22</f>
        <v>Unidad medida</v>
      </c>
      <c r="E207" s="440">
        <f>'FORMATO COSTEO C6'!E22</f>
        <v>0</v>
      </c>
      <c r="F207" s="441">
        <f>'FORMATO COSTEO C6'!G22</f>
        <v>0</v>
      </c>
      <c r="G207" s="442">
        <f>'FORMATO COSTEO C6'!R22</f>
        <v>0</v>
      </c>
      <c r="H207" s="443">
        <f>IF( $F207=0,0,((($F207/$E207)*'PLAN DE ADQUISICIONES'!F$77)*($G207/$F207)))</f>
        <v>0</v>
      </c>
      <c r="I207" s="441">
        <f>IF( $F207=0,0,((($F207/$E207)*'PLAN DE ADQUISICIONES'!G$77)*($G207/$F207)))</f>
        <v>0</v>
      </c>
      <c r="J207" s="441">
        <f>IF( $F207=0,0,((($F207/$E207)*'PLAN DE ADQUISICIONES'!H$77)*($G207/$F207)))</f>
        <v>0</v>
      </c>
      <c r="K207" s="441">
        <f>IF( $F207=0,0,((($F207/$E207)*'PLAN DE ADQUISICIONES'!I$77)*($G207/$F207)))</f>
        <v>0</v>
      </c>
      <c r="L207" s="441">
        <f>IF( $F207=0,0,((($F207/$E207)*'PLAN DE ADQUISICIONES'!J$77)*($G207/$F207)))</f>
        <v>0</v>
      </c>
      <c r="M207" s="441">
        <f>IF( $F207=0,0,((($F207/$E207)*'PLAN DE ADQUISICIONES'!K$77)*($G207/$F207)))</f>
        <v>0</v>
      </c>
      <c r="N207" s="441">
        <f>IF( $F207=0,0,((($F207/$E207)*'PLAN DE ADQUISICIONES'!L$77)*($G207/$F207)))</f>
        <v>0</v>
      </c>
      <c r="O207" s="441">
        <f>IF( $F207=0,0,((($F207/$E207)*'PLAN DE ADQUISICIONES'!M$77)*($G207/$F207)))</f>
        <v>0</v>
      </c>
      <c r="P207" s="441">
        <f>IF( $F207=0,0,((($F207/$E207)*'PLAN DE ADQUISICIONES'!N$77)*($G207/$F207)))</f>
        <v>0</v>
      </c>
      <c r="Q207" s="441">
        <f>IF( $F207=0,0,((($F207/$E207)*'PLAN DE ADQUISICIONES'!O$77)*($G207/$F207)))</f>
        <v>0</v>
      </c>
      <c r="R207" s="441">
        <f>IF( $F207=0,0,((($F207/$E207)*'PLAN DE ADQUISICIONES'!P$77)*($G207/$F207)))</f>
        <v>0</v>
      </c>
      <c r="S207" s="441">
        <f>IF( $F207=0,0,((($F207/$E207)*'PLAN DE ADQUISICIONES'!Q$77)*($G207/$F207)))</f>
        <v>0</v>
      </c>
      <c r="T207" s="423">
        <f t="shared" si="55"/>
        <v>0</v>
      </c>
      <c r="U207" s="443">
        <f>IF( $F207=0,0,((($F207/$E207)*'PLAN DE ADQUISICIONES'!R$77)*($G207/$F207)))</f>
        <v>0</v>
      </c>
      <c r="V207" s="441">
        <f>IF( $F207=0,0,((($F207/$E207)*'PLAN DE ADQUISICIONES'!S$77)*($G207/$F207)))</f>
        <v>0</v>
      </c>
      <c r="W207" s="441">
        <f>IF( $F207=0,0,((($F207/$E207)*'PLAN DE ADQUISICIONES'!T$77)*($G207/$F207)))</f>
        <v>0</v>
      </c>
      <c r="X207" s="441">
        <f>IF( $F207=0,0,((($F207/$E207)*'PLAN DE ADQUISICIONES'!U$77)*($G207/$F207)))</f>
        <v>0</v>
      </c>
      <c r="Y207" s="441">
        <f>IF( $F207=0,0,((($F207/$E207)*'PLAN DE ADQUISICIONES'!V$77)*($G207/$F207)))</f>
        <v>0</v>
      </c>
      <c r="Z207" s="441">
        <f>IF( $F207=0,0,((($F207/$E207)*'PLAN DE ADQUISICIONES'!W$77)*($G207/$F207)))</f>
        <v>0</v>
      </c>
      <c r="AA207" s="441">
        <f>IF( $F207=0,0,((($F207/$E207)*'PLAN DE ADQUISICIONES'!X$77)*($G207/$F207)))</f>
        <v>0</v>
      </c>
      <c r="AB207" s="441">
        <f>IF( $F207=0,0,((($F207/$E207)*'PLAN DE ADQUISICIONES'!Y$77)*($G207/$F207)))</f>
        <v>0</v>
      </c>
      <c r="AC207" s="441">
        <f>IF( $F207=0,0,((($F207/$E207)*'PLAN DE ADQUISICIONES'!Z$77)*($G207/$F207)))</f>
        <v>0</v>
      </c>
      <c r="AD207" s="441">
        <f>IF( $F207=0,0,((($F207/$E207)*'PLAN DE ADQUISICIONES'!AA$77)*($G207/$F207)))</f>
        <v>0</v>
      </c>
      <c r="AE207" s="441">
        <f>IF( $F207=0,0,((($F207/$E207)*'PLAN DE ADQUISICIONES'!AB$77)*($G207/$F207)))</f>
        <v>0</v>
      </c>
      <c r="AF207" s="441">
        <f>IF( $F207=0,0,((($F207/$E207)*'PLAN DE ADQUISICIONES'!AC$77)*($G207/$F207)))</f>
        <v>0</v>
      </c>
      <c r="AG207" s="423">
        <f t="shared" si="56"/>
        <v>0</v>
      </c>
      <c r="AH207" s="444">
        <f>IF( $F207=0,0,((($F207/$E207)*'PLAN DE ADQUISICIONES'!AD$77)*($G207/$F207)))</f>
        <v>0</v>
      </c>
      <c r="AI207" s="441">
        <f>IF( $F207=0,0,((($F207/$E207)*'PLAN DE ADQUISICIONES'!AE$77)*($G207/$F207)))</f>
        <v>0</v>
      </c>
      <c r="AJ207" s="441">
        <f>IF( $F207=0,0,((($F207/$E207)*'PLAN DE ADQUISICIONES'!AF$77)*($G207/$F207)))</f>
        <v>0</v>
      </c>
      <c r="AK207" s="441">
        <f>IF( $F207=0,0,((($F207/$E207)*'PLAN DE ADQUISICIONES'!AG$77)*($G207/$F207)))</f>
        <v>0</v>
      </c>
      <c r="AL207" s="441">
        <f>IF( $F207=0,0,((($F207/$E207)*'PLAN DE ADQUISICIONES'!AH$77)*($G207/$F207)))</f>
        <v>0</v>
      </c>
      <c r="AM207" s="441">
        <f>IF( $F207=0,0,((($F207/$E207)*'PLAN DE ADQUISICIONES'!AI$77)*($G207/$F207)))</f>
        <v>0</v>
      </c>
      <c r="AN207" s="441">
        <f>IF( $F207=0,0,((($F207/$E207)*'PLAN DE ADQUISICIONES'!AJ$77)*($G207/$F207)))</f>
        <v>0</v>
      </c>
      <c r="AO207" s="441">
        <f>IF( $F207=0,0,((($F207/$E207)*'PLAN DE ADQUISICIONES'!AK$77)*($G207/$F207)))</f>
        <v>0</v>
      </c>
      <c r="AP207" s="441">
        <f>IF( $F207=0,0,((($F207/$E207)*'PLAN DE ADQUISICIONES'!AL$77)*($G207/$F207)))</f>
        <v>0</v>
      </c>
      <c r="AQ207" s="441">
        <f>IF( $F207=0,0,((($F207/$E207)*'PLAN DE ADQUISICIONES'!AM$77)*($G207/$F207)))</f>
        <v>0</v>
      </c>
      <c r="AR207" s="441">
        <f>IF( $F207=0,0,((($F207/$E207)*'PLAN DE ADQUISICIONES'!AN$77)*($G207/$F207)))</f>
        <v>0</v>
      </c>
      <c r="AS207" s="441">
        <f>IF( $F207=0,0,((($F207/$E207)*'PLAN DE ADQUISICIONES'!AO$77)*($G207/$F207)))</f>
        <v>0</v>
      </c>
      <c r="AT207" s="423">
        <f t="shared" si="57"/>
        <v>0</v>
      </c>
      <c r="AU207" s="426">
        <f t="shared" si="58"/>
        <v>0</v>
      </c>
      <c r="AV207" s="392">
        <f t="shared" ref="AV207:AV250" si="59">+G207-AU207</f>
        <v>0</v>
      </c>
    </row>
    <row r="208" spans="2:49" s="60" customFormat="1" ht="13.5" x14ac:dyDescent="0.25">
      <c r="B208" s="416" t="str">
        <f>'FORMATO COSTEO C6'!C23</f>
        <v>6.1.8</v>
      </c>
      <c r="C208" s="439">
        <f>'FORMATO COSTEO C6'!B23</f>
        <v>0</v>
      </c>
      <c r="D208" s="513" t="str">
        <f>'FORMATO COSTEO C6'!D23</f>
        <v>Unidad medida</v>
      </c>
      <c r="E208" s="440">
        <f>'FORMATO COSTEO C6'!E23</f>
        <v>0</v>
      </c>
      <c r="F208" s="441">
        <f>'FORMATO COSTEO C6'!G23</f>
        <v>0</v>
      </c>
      <c r="G208" s="442">
        <f>'FORMATO COSTEO C6'!R23</f>
        <v>0</v>
      </c>
      <c r="H208" s="443">
        <f>IF( $F208=0,0,((($F208/$E208)*'PLAN DE ADQUISICIONES'!F$78)*($G208/$F208)))</f>
        <v>0</v>
      </c>
      <c r="I208" s="441">
        <f>IF( $F208=0,0,((($F208/$E208)*'PLAN DE ADQUISICIONES'!G$78)*($G208/$F208)))</f>
        <v>0</v>
      </c>
      <c r="J208" s="441">
        <f>IF( $F208=0,0,((($F208/$E208)*'PLAN DE ADQUISICIONES'!H$78)*($G208/$F208)))</f>
        <v>0</v>
      </c>
      <c r="K208" s="441">
        <f>IF( $F208=0,0,((($F208/$E208)*'PLAN DE ADQUISICIONES'!I$78)*($G208/$F208)))</f>
        <v>0</v>
      </c>
      <c r="L208" s="441">
        <f>IF( $F208=0,0,((($F208/$E208)*'PLAN DE ADQUISICIONES'!J$78)*($G208/$F208)))</f>
        <v>0</v>
      </c>
      <c r="M208" s="441">
        <f>IF( $F208=0,0,((($F208/$E208)*'PLAN DE ADQUISICIONES'!K$78)*($G208/$F208)))</f>
        <v>0</v>
      </c>
      <c r="N208" s="441">
        <f>IF( $F208=0,0,((($F208/$E208)*'PLAN DE ADQUISICIONES'!L$78)*($G208/$F208)))</f>
        <v>0</v>
      </c>
      <c r="O208" s="441">
        <f>IF( $F208=0,0,((($F208/$E208)*'PLAN DE ADQUISICIONES'!M$78)*($G208/$F208)))</f>
        <v>0</v>
      </c>
      <c r="P208" s="441">
        <f>IF( $F208=0,0,((($F208/$E208)*'PLAN DE ADQUISICIONES'!N$78)*($G208/$F208)))</f>
        <v>0</v>
      </c>
      <c r="Q208" s="441">
        <f>IF( $F208=0,0,((($F208/$E208)*'PLAN DE ADQUISICIONES'!O$78)*($G208/$F208)))</f>
        <v>0</v>
      </c>
      <c r="R208" s="441">
        <f>IF( $F208=0,0,((($F208/$E208)*'PLAN DE ADQUISICIONES'!P$78)*($G208/$F208)))</f>
        <v>0</v>
      </c>
      <c r="S208" s="441">
        <f>IF( $F208=0,0,((($F208/$E208)*'PLAN DE ADQUISICIONES'!Q$78)*($G208/$F208)))</f>
        <v>0</v>
      </c>
      <c r="T208" s="423">
        <f t="shared" si="55"/>
        <v>0</v>
      </c>
      <c r="U208" s="443">
        <f>IF( $F208=0,0,((($F208/$E208)*'PLAN DE ADQUISICIONES'!R$78)*($G208/$F208)))</f>
        <v>0</v>
      </c>
      <c r="V208" s="441">
        <f>IF( $F208=0,0,((($F208/$E208)*'PLAN DE ADQUISICIONES'!S$78)*($G208/$F208)))</f>
        <v>0</v>
      </c>
      <c r="W208" s="441">
        <f>IF( $F208=0,0,((($F208/$E208)*'PLAN DE ADQUISICIONES'!T$78)*($G208/$F208)))</f>
        <v>0</v>
      </c>
      <c r="X208" s="441">
        <f>IF( $F208=0,0,((($F208/$E208)*'PLAN DE ADQUISICIONES'!U$78)*($G208/$F208)))</f>
        <v>0</v>
      </c>
      <c r="Y208" s="441">
        <f>IF( $F208=0,0,((($F208/$E208)*'PLAN DE ADQUISICIONES'!V$78)*($G208/$F208)))</f>
        <v>0</v>
      </c>
      <c r="Z208" s="441">
        <f>IF( $F208=0,0,((($F208/$E208)*'PLAN DE ADQUISICIONES'!W$78)*($G208/$F208)))</f>
        <v>0</v>
      </c>
      <c r="AA208" s="441">
        <f>IF( $F208=0,0,((($F208/$E208)*'PLAN DE ADQUISICIONES'!X$78)*($G208/$F208)))</f>
        <v>0</v>
      </c>
      <c r="AB208" s="441">
        <f>IF( $F208=0,0,((($F208/$E208)*'PLAN DE ADQUISICIONES'!Y$78)*($G208/$F208)))</f>
        <v>0</v>
      </c>
      <c r="AC208" s="441">
        <f>IF( $F208=0,0,((($F208/$E208)*'PLAN DE ADQUISICIONES'!Z$78)*($G208/$F208)))</f>
        <v>0</v>
      </c>
      <c r="AD208" s="441">
        <f>IF( $F208=0,0,((($F208/$E208)*'PLAN DE ADQUISICIONES'!AA$78)*($G208/$F208)))</f>
        <v>0</v>
      </c>
      <c r="AE208" s="441">
        <f>IF( $F208=0,0,((($F208/$E208)*'PLAN DE ADQUISICIONES'!AB$78)*($G208/$F208)))</f>
        <v>0</v>
      </c>
      <c r="AF208" s="441">
        <f>IF( $F208=0,0,((($F208/$E208)*'PLAN DE ADQUISICIONES'!AC$78)*($G208/$F208)))</f>
        <v>0</v>
      </c>
      <c r="AG208" s="423">
        <f t="shared" si="56"/>
        <v>0</v>
      </c>
      <c r="AH208" s="444">
        <f>IF( $F208=0,0,((($F208/$E208)*'PLAN DE ADQUISICIONES'!AD$78)*($G208/$F208)))</f>
        <v>0</v>
      </c>
      <c r="AI208" s="441">
        <f>IF( $F208=0,0,((($F208/$E208)*'PLAN DE ADQUISICIONES'!AE$78)*($G208/$F208)))</f>
        <v>0</v>
      </c>
      <c r="AJ208" s="441">
        <f>IF( $F208=0,0,((($F208/$E208)*'PLAN DE ADQUISICIONES'!AF$78)*($G208/$F208)))</f>
        <v>0</v>
      </c>
      <c r="AK208" s="441">
        <f>IF( $F208=0,0,((($F208/$E208)*'PLAN DE ADQUISICIONES'!AG$78)*($G208/$F208)))</f>
        <v>0</v>
      </c>
      <c r="AL208" s="441">
        <f>IF( $F208=0,0,((($F208/$E208)*'PLAN DE ADQUISICIONES'!AH$78)*($G208/$F208)))</f>
        <v>0</v>
      </c>
      <c r="AM208" s="441">
        <f>IF( $F208=0,0,((($F208/$E208)*'PLAN DE ADQUISICIONES'!AI$78)*($G208/$F208)))</f>
        <v>0</v>
      </c>
      <c r="AN208" s="441">
        <f>IF( $F208=0,0,((($F208/$E208)*'PLAN DE ADQUISICIONES'!AJ$78)*($G208/$F208)))</f>
        <v>0</v>
      </c>
      <c r="AO208" s="441">
        <f>IF( $F208=0,0,((($F208/$E208)*'PLAN DE ADQUISICIONES'!AK$78)*($G208/$F208)))</f>
        <v>0</v>
      </c>
      <c r="AP208" s="441">
        <f>IF( $F208=0,0,((($F208/$E208)*'PLAN DE ADQUISICIONES'!AL$78)*($G208/$F208)))</f>
        <v>0</v>
      </c>
      <c r="AQ208" s="441">
        <f>IF( $F208=0,0,((($F208/$E208)*'PLAN DE ADQUISICIONES'!AM$78)*($G208/$F208)))</f>
        <v>0</v>
      </c>
      <c r="AR208" s="441">
        <f>IF( $F208=0,0,((($F208/$E208)*'PLAN DE ADQUISICIONES'!AN$78)*($G208/$F208)))</f>
        <v>0</v>
      </c>
      <c r="AS208" s="441">
        <f>IF( $F208=0,0,((($F208/$E208)*'PLAN DE ADQUISICIONES'!AO$78)*($G208/$F208)))</f>
        <v>0</v>
      </c>
      <c r="AT208" s="423">
        <f t="shared" si="57"/>
        <v>0</v>
      </c>
      <c r="AU208" s="426">
        <f t="shared" si="58"/>
        <v>0</v>
      </c>
      <c r="AV208" s="392">
        <f t="shared" si="59"/>
        <v>0</v>
      </c>
    </row>
    <row r="209" spans="2:48" s="60" customFormat="1" ht="13.5" x14ac:dyDescent="0.25">
      <c r="B209" s="416" t="str">
        <f>'FORMATO COSTEO C6'!C24</f>
        <v>6.1.9</v>
      </c>
      <c r="C209" s="439">
        <f>'FORMATO COSTEO C6'!B24</f>
        <v>0</v>
      </c>
      <c r="D209" s="513" t="str">
        <f>'FORMATO COSTEO C6'!D24</f>
        <v>Unidad medida</v>
      </c>
      <c r="E209" s="440">
        <f>'FORMATO COSTEO C6'!E24</f>
        <v>0</v>
      </c>
      <c r="F209" s="441">
        <f>'FORMATO COSTEO C6'!G24</f>
        <v>0</v>
      </c>
      <c r="G209" s="442">
        <f>'FORMATO COSTEO C6'!R24</f>
        <v>0</v>
      </c>
      <c r="H209" s="443">
        <f>IF( $F209=0,0,((($F209/$E209)*'PLAN DE ADQUISICIONES'!F$79)*($G209/$F209)))</f>
        <v>0</v>
      </c>
      <c r="I209" s="441">
        <f>IF( $F209=0,0,((($F209/$E209)*'PLAN DE ADQUISICIONES'!G$79)*($G209/$F209)))</f>
        <v>0</v>
      </c>
      <c r="J209" s="441">
        <f>IF( $F209=0,0,((($F209/$E209)*'PLAN DE ADQUISICIONES'!H$79)*($G209/$F209)))</f>
        <v>0</v>
      </c>
      <c r="K209" s="441">
        <f>IF( $F209=0,0,((($F209/$E209)*'PLAN DE ADQUISICIONES'!I$79)*($G209/$F209)))</f>
        <v>0</v>
      </c>
      <c r="L209" s="441">
        <f>IF( $F209=0,0,((($F209/$E209)*'PLAN DE ADQUISICIONES'!J$79)*($G209/$F209)))</f>
        <v>0</v>
      </c>
      <c r="M209" s="441">
        <f>IF( $F209=0,0,((($F209/$E209)*'PLAN DE ADQUISICIONES'!K$79)*($G209/$F209)))</f>
        <v>0</v>
      </c>
      <c r="N209" s="441">
        <f>IF( $F209=0,0,((($F209/$E209)*'PLAN DE ADQUISICIONES'!L$79)*($G209/$F209)))</f>
        <v>0</v>
      </c>
      <c r="O209" s="441">
        <f>IF( $F209=0,0,((($F209/$E209)*'PLAN DE ADQUISICIONES'!M$79)*($G209/$F209)))</f>
        <v>0</v>
      </c>
      <c r="P209" s="441">
        <f>IF( $F209=0,0,((($F209/$E209)*'PLAN DE ADQUISICIONES'!N$79)*($G209/$F209)))</f>
        <v>0</v>
      </c>
      <c r="Q209" s="441">
        <f>IF( $F209=0,0,((($F209/$E209)*'PLAN DE ADQUISICIONES'!O$79)*($G209/$F209)))</f>
        <v>0</v>
      </c>
      <c r="R209" s="441">
        <f>IF( $F209=0,0,((($F209/$E209)*'PLAN DE ADQUISICIONES'!P$79)*($G209/$F209)))</f>
        <v>0</v>
      </c>
      <c r="S209" s="441">
        <f>IF( $F209=0,0,((($F209/$E209)*'PLAN DE ADQUISICIONES'!Q$79)*($G209/$F209)))</f>
        <v>0</v>
      </c>
      <c r="T209" s="423">
        <f t="shared" si="55"/>
        <v>0</v>
      </c>
      <c r="U209" s="443">
        <f>IF( $F209=0,0,((($F209/$E209)*'PLAN DE ADQUISICIONES'!R$79)*($G209/$F209)))</f>
        <v>0</v>
      </c>
      <c r="V209" s="441">
        <f>IF( $F209=0,0,((($F209/$E209)*'PLAN DE ADQUISICIONES'!S$79)*($G209/$F209)))</f>
        <v>0</v>
      </c>
      <c r="W209" s="441">
        <f>IF( $F209=0,0,((($F209/$E209)*'PLAN DE ADQUISICIONES'!T$79)*($G209/$F209)))</f>
        <v>0</v>
      </c>
      <c r="X209" s="441">
        <f>IF( $F209=0,0,((($F209/$E209)*'PLAN DE ADQUISICIONES'!U$79)*($G209/$F209)))</f>
        <v>0</v>
      </c>
      <c r="Y209" s="441">
        <f>IF( $F209=0,0,((($F209/$E209)*'PLAN DE ADQUISICIONES'!V$79)*($G209/$F209)))</f>
        <v>0</v>
      </c>
      <c r="Z209" s="441">
        <f>IF( $F209=0,0,((($F209/$E209)*'PLAN DE ADQUISICIONES'!W$79)*($G209/$F209)))</f>
        <v>0</v>
      </c>
      <c r="AA209" s="441">
        <f>IF( $F209=0,0,((($F209/$E209)*'PLAN DE ADQUISICIONES'!X$79)*($G209/$F209)))</f>
        <v>0</v>
      </c>
      <c r="AB209" s="441">
        <f>IF( $F209=0,0,((($F209/$E209)*'PLAN DE ADQUISICIONES'!Y$79)*($G209/$F209)))</f>
        <v>0</v>
      </c>
      <c r="AC209" s="441">
        <f>IF( $F209=0,0,((($F209/$E209)*'PLAN DE ADQUISICIONES'!Z$79)*($G209/$F209)))</f>
        <v>0</v>
      </c>
      <c r="AD209" s="441">
        <f>IF( $F209=0,0,((($F209/$E209)*'PLAN DE ADQUISICIONES'!AA$79)*($G209/$F209)))</f>
        <v>0</v>
      </c>
      <c r="AE209" s="441">
        <f>IF( $F209=0,0,((($F209/$E209)*'PLAN DE ADQUISICIONES'!AB$79)*($G209/$F209)))</f>
        <v>0</v>
      </c>
      <c r="AF209" s="441">
        <f>IF( $F209=0,0,((($F209/$E209)*'PLAN DE ADQUISICIONES'!AC$79)*($G209/$F209)))</f>
        <v>0</v>
      </c>
      <c r="AG209" s="423">
        <f t="shared" si="56"/>
        <v>0</v>
      </c>
      <c r="AH209" s="444">
        <f>IF( $F209=0,0,((($F209/$E209)*'PLAN DE ADQUISICIONES'!AD$79)*($G209/$F209)))</f>
        <v>0</v>
      </c>
      <c r="AI209" s="441">
        <f>IF( $F209=0,0,((($F209/$E209)*'PLAN DE ADQUISICIONES'!AE$79)*($G209/$F209)))</f>
        <v>0</v>
      </c>
      <c r="AJ209" s="441">
        <f>IF( $F209=0,0,((($F209/$E209)*'PLAN DE ADQUISICIONES'!AF$79)*($G209/$F209)))</f>
        <v>0</v>
      </c>
      <c r="AK209" s="441">
        <f>IF( $F209=0,0,((($F209/$E209)*'PLAN DE ADQUISICIONES'!AG$79)*($G209/$F209)))</f>
        <v>0</v>
      </c>
      <c r="AL209" s="441">
        <f>IF( $F209=0,0,((($F209/$E209)*'PLAN DE ADQUISICIONES'!AH$79)*($G209/$F209)))</f>
        <v>0</v>
      </c>
      <c r="AM209" s="441">
        <f>IF( $F209=0,0,((($F209/$E209)*'PLAN DE ADQUISICIONES'!AI$79)*($G209/$F209)))</f>
        <v>0</v>
      </c>
      <c r="AN209" s="441">
        <f>IF( $F209=0,0,((($F209/$E209)*'PLAN DE ADQUISICIONES'!AJ$79)*($G209/$F209)))</f>
        <v>0</v>
      </c>
      <c r="AO209" s="441">
        <f>IF( $F209=0,0,((($F209/$E209)*'PLAN DE ADQUISICIONES'!AK$79)*($G209/$F209)))</f>
        <v>0</v>
      </c>
      <c r="AP209" s="441">
        <f>IF( $F209=0,0,((($F209/$E209)*'PLAN DE ADQUISICIONES'!AL$79)*($G209/$F209)))</f>
        <v>0</v>
      </c>
      <c r="AQ209" s="441">
        <f>IF( $F209=0,0,((($F209/$E209)*'PLAN DE ADQUISICIONES'!AM$79)*($G209/$F209)))</f>
        <v>0</v>
      </c>
      <c r="AR209" s="441">
        <f>IF( $F209=0,0,((($F209/$E209)*'PLAN DE ADQUISICIONES'!AN$79)*($G209/$F209)))</f>
        <v>0</v>
      </c>
      <c r="AS209" s="441">
        <f>IF( $F209=0,0,((($F209/$E209)*'PLAN DE ADQUISICIONES'!AO$79)*($G209/$F209)))</f>
        <v>0</v>
      </c>
      <c r="AT209" s="423">
        <f t="shared" si="57"/>
        <v>0</v>
      </c>
      <c r="AU209" s="426">
        <f t="shared" si="58"/>
        <v>0</v>
      </c>
      <c r="AV209" s="392">
        <f t="shared" si="59"/>
        <v>0</v>
      </c>
    </row>
    <row r="210" spans="2:48" s="60" customFormat="1" ht="13.5" x14ac:dyDescent="0.25">
      <c r="B210" s="416" t="str">
        <f>'FORMATO COSTEO C6'!C25</f>
        <v>6.1.10</v>
      </c>
      <c r="C210" s="439">
        <f>'FORMATO COSTEO C6'!B25</f>
        <v>0</v>
      </c>
      <c r="D210" s="513" t="str">
        <f>'FORMATO COSTEO C6'!D25</f>
        <v>Unidad medida</v>
      </c>
      <c r="E210" s="440">
        <f>'FORMATO COSTEO C6'!E25</f>
        <v>0</v>
      </c>
      <c r="F210" s="441">
        <f>'FORMATO COSTEO C6'!G25</f>
        <v>0</v>
      </c>
      <c r="G210" s="442">
        <f>'FORMATO COSTEO C6'!R25</f>
        <v>0</v>
      </c>
      <c r="H210" s="443">
        <f>IF( $F210=0,0,((($F210/$E210)*'PLAN DE ADQUISICIONES'!F$80)*($G210/$F210)))</f>
        <v>0</v>
      </c>
      <c r="I210" s="441">
        <f>IF( $F210=0,0,((($F210/$E210)*'PLAN DE ADQUISICIONES'!G$80)*($G210/$F210)))</f>
        <v>0</v>
      </c>
      <c r="J210" s="441">
        <f>IF( $F210=0,0,((($F210/$E210)*'PLAN DE ADQUISICIONES'!H$80)*($G210/$F210)))</f>
        <v>0</v>
      </c>
      <c r="K210" s="441">
        <f>IF( $F210=0,0,((($F210/$E210)*'PLAN DE ADQUISICIONES'!I$80)*($G210/$F210)))</f>
        <v>0</v>
      </c>
      <c r="L210" s="441">
        <f>IF( $F210=0,0,((($F210/$E210)*'PLAN DE ADQUISICIONES'!J$80)*($G210/$F210)))</f>
        <v>0</v>
      </c>
      <c r="M210" s="441">
        <f>IF( $F210=0,0,((($F210/$E210)*'PLAN DE ADQUISICIONES'!K$80)*($G210/$F210)))</f>
        <v>0</v>
      </c>
      <c r="N210" s="441">
        <f>IF( $F210=0,0,((($F210/$E210)*'PLAN DE ADQUISICIONES'!L$80)*($G210/$F210)))</f>
        <v>0</v>
      </c>
      <c r="O210" s="441">
        <f>IF( $F210=0,0,((($F210/$E210)*'PLAN DE ADQUISICIONES'!M$80)*($G210/$F210)))</f>
        <v>0</v>
      </c>
      <c r="P210" s="441">
        <f>IF( $F210=0,0,((($F210/$E210)*'PLAN DE ADQUISICIONES'!N$80)*($G210/$F210)))</f>
        <v>0</v>
      </c>
      <c r="Q210" s="441">
        <f>IF( $F210=0,0,((($F210/$E210)*'PLAN DE ADQUISICIONES'!O$80)*($G210/$F210)))</f>
        <v>0</v>
      </c>
      <c r="R210" s="441">
        <f>IF( $F210=0,0,((($F210/$E210)*'PLAN DE ADQUISICIONES'!P$80)*($G210/$F210)))</f>
        <v>0</v>
      </c>
      <c r="S210" s="441">
        <f>IF( $F210=0,0,((($F210/$E210)*'PLAN DE ADQUISICIONES'!Q$80)*($G210/$F210)))</f>
        <v>0</v>
      </c>
      <c r="T210" s="423">
        <f t="shared" si="55"/>
        <v>0</v>
      </c>
      <c r="U210" s="443">
        <f>IF( $F210=0,0,((($F210/$E210)*'PLAN DE ADQUISICIONES'!R$80)*($G210/$F210)))</f>
        <v>0</v>
      </c>
      <c r="V210" s="441">
        <f>IF( $F210=0,0,((($F210/$E210)*'PLAN DE ADQUISICIONES'!S$80)*($G210/$F210)))</f>
        <v>0</v>
      </c>
      <c r="W210" s="441">
        <f>IF( $F210=0,0,((($F210/$E210)*'PLAN DE ADQUISICIONES'!T$80)*($G210/$F210)))</f>
        <v>0</v>
      </c>
      <c r="X210" s="441">
        <f>IF( $F210=0,0,((($F210/$E210)*'PLAN DE ADQUISICIONES'!U$80)*($G210/$F210)))</f>
        <v>0</v>
      </c>
      <c r="Y210" s="441">
        <f>IF( $F210=0,0,((($F210/$E210)*'PLAN DE ADQUISICIONES'!V$80)*($G210/$F210)))</f>
        <v>0</v>
      </c>
      <c r="Z210" s="441">
        <f>IF( $F210=0,0,((($F210/$E210)*'PLAN DE ADQUISICIONES'!W$80)*($G210/$F210)))</f>
        <v>0</v>
      </c>
      <c r="AA210" s="441">
        <f>IF( $F210=0,0,((($F210/$E210)*'PLAN DE ADQUISICIONES'!X$80)*($G210/$F210)))</f>
        <v>0</v>
      </c>
      <c r="AB210" s="441">
        <f>IF( $F210=0,0,((($F210/$E210)*'PLAN DE ADQUISICIONES'!Y$80)*($G210/$F210)))</f>
        <v>0</v>
      </c>
      <c r="AC210" s="441">
        <f>IF( $F210=0,0,((($F210/$E210)*'PLAN DE ADQUISICIONES'!Z$80)*($G210/$F210)))</f>
        <v>0</v>
      </c>
      <c r="AD210" s="441">
        <f>IF( $F210=0,0,((($F210/$E210)*'PLAN DE ADQUISICIONES'!AA$80)*($G210/$F210)))</f>
        <v>0</v>
      </c>
      <c r="AE210" s="441">
        <f>IF( $F210=0,0,((($F210/$E210)*'PLAN DE ADQUISICIONES'!AB$80)*($G210/$F210)))</f>
        <v>0</v>
      </c>
      <c r="AF210" s="441">
        <f>IF( $F210=0,0,((($F210/$E210)*'PLAN DE ADQUISICIONES'!AC$80)*($G210/$F210)))</f>
        <v>0</v>
      </c>
      <c r="AG210" s="423">
        <f t="shared" si="56"/>
        <v>0</v>
      </c>
      <c r="AH210" s="444">
        <f>IF( $F210=0,0,((($F210/$E210)*'PLAN DE ADQUISICIONES'!AD$80)*($G210/$F210)))</f>
        <v>0</v>
      </c>
      <c r="AI210" s="441">
        <f>IF( $F210=0,0,((($F210/$E210)*'PLAN DE ADQUISICIONES'!AE$80)*($G210/$F210)))</f>
        <v>0</v>
      </c>
      <c r="AJ210" s="441">
        <f>IF( $F210=0,0,((($F210/$E210)*'PLAN DE ADQUISICIONES'!AF$80)*($G210/$F210)))</f>
        <v>0</v>
      </c>
      <c r="AK210" s="441">
        <f>IF( $F210=0,0,((($F210/$E210)*'PLAN DE ADQUISICIONES'!AG$80)*($G210/$F210)))</f>
        <v>0</v>
      </c>
      <c r="AL210" s="441">
        <f>IF( $F210=0,0,((($F210/$E210)*'PLAN DE ADQUISICIONES'!AH$80)*($G210/$F210)))</f>
        <v>0</v>
      </c>
      <c r="AM210" s="441">
        <f>IF( $F210=0,0,((($F210/$E210)*'PLAN DE ADQUISICIONES'!AI$80)*($G210/$F210)))</f>
        <v>0</v>
      </c>
      <c r="AN210" s="441">
        <f>IF( $F210=0,0,((($F210/$E210)*'PLAN DE ADQUISICIONES'!AJ$80)*($G210/$F210)))</f>
        <v>0</v>
      </c>
      <c r="AO210" s="441">
        <f>IF( $F210=0,0,((($F210/$E210)*'PLAN DE ADQUISICIONES'!AK$80)*($G210/$F210)))</f>
        <v>0</v>
      </c>
      <c r="AP210" s="441">
        <f>IF( $F210=0,0,((($F210/$E210)*'PLAN DE ADQUISICIONES'!AL$80)*($G210/$F210)))</f>
        <v>0</v>
      </c>
      <c r="AQ210" s="441">
        <f>IF( $F210=0,0,((($F210/$E210)*'PLAN DE ADQUISICIONES'!AM$80)*($G210/$F210)))</f>
        <v>0</v>
      </c>
      <c r="AR210" s="441">
        <f>IF( $F210=0,0,((($F210/$E210)*'PLAN DE ADQUISICIONES'!AN$80)*($G210/$F210)))</f>
        <v>0</v>
      </c>
      <c r="AS210" s="441">
        <f>IF( $F210=0,0,((($F210/$E210)*'PLAN DE ADQUISICIONES'!AO$80)*($G210/$F210)))</f>
        <v>0</v>
      </c>
      <c r="AT210" s="423">
        <f t="shared" si="57"/>
        <v>0</v>
      </c>
      <c r="AU210" s="426">
        <f t="shared" si="58"/>
        <v>0</v>
      </c>
      <c r="AV210" s="392">
        <f t="shared" si="59"/>
        <v>0</v>
      </c>
    </row>
    <row r="211" spans="2:48" s="60" customFormat="1" ht="13.5" x14ac:dyDescent="0.25">
      <c r="B211" s="395">
        <f>'FORMATO COSTEO C6'!C29</f>
        <v>6.2</v>
      </c>
      <c r="C211" s="396" t="str">
        <f>+'FORMATO COSTEO C6'!B29</f>
        <v>Equipamiento para gestión del proyecto</v>
      </c>
      <c r="D211" s="437"/>
      <c r="E211" s="445"/>
      <c r="F211" s="399">
        <f>+'FORMATO COSTEO C6'!G29</f>
        <v>0</v>
      </c>
      <c r="G211" s="400">
        <f>+'FORMATO COSTEO C6'!R29</f>
        <v>0</v>
      </c>
      <c r="H211" s="401">
        <f>SUM(H212:H221)</f>
        <v>0</v>
      </c>
      <c r="I211" s="399">
        <f t="shared" ref="I211:AU211" si="60">SUM(I212:I221)</f>
        <v>0</v>
      </c>
      <c r="J211" s="399">
        <f t="shared" si="60"/>
        <v>0</v>
      </c>
      <c r="K211" s="399">
        <f t="shared" si="60"/>
        <v>0</v>
      </c>
      <c r="L211" s="399">
        <f t="shared" si="60"/>
        <v>0</v>
      </c>
      <c r="M211" s="399">
        <f t="shared" si="60"/>
        <v>0</v>
      </c>
      <c r="N211" s="399">
        <f t="shared" si="60"/>
        <v>0</v>
      </c>
      <c r="O211" s="399">
        <f t="shared" si="60"/>
        <v>0</v>
      </c>
      <c r="P211" s="399">
        <f t="shared" si="60"/>
        <v>0</v>
      </c>
      <c r="Q211" s="399">
        <f t="shared" si="60"/>
        <v>0</v>
      </c>
      <c r="R211" s="399">
        <f t="shared" si="60"/>
        <v>0</v>
      </c>
      <c r="S211" s="399">
        <f t="shared" si="60"/>
        <v>0</v>
      </c>
      <c r="T211" s="402">
        <f t="shared" si="60"/>
        <v>0</v>
      </c>
      <c r="U211" s="401">
        <f t="shared" si="60"/>
        <v>0</v>
      </c>
      <c r="V211" s="399">
        <f t="shared" si="60"/>
        <v>0</v>
      </c>
      <c r="W211" s="399">
        <f t="shared" si="60"/>
        <v>0</v>
      </c>
      <c r="X211" s="399">
        <f t="shared" si="60"/>
        <v>0</v>
      </c>
      <c r="Y211" s="399">
        <f t="shared" si="60"/>
        <v>0</v>
      </c>
      <c r="Z211" s="399">
        <f t="shared" si="60"/>
        <v>0</v>
      </c>
      <c r="AA211" s="399">
        <f t="shared" si="60"/>
        <v>0</v>
      </c>
      <c r="AB211" s="399">
        <f t="shared" si="60"/>
        <v>0</v>
      </c>
      <c r="AC211" s="399">
        <f t="shared" si="60"/>
        <v>0</v>
      </c>
      <c r="AD211" s="399">
        <f t="shared" si="60"/>
        <v>0</v>
      </c>
      <c r="AE211" s="399">
        <f t="shared" si="60"/>
        <v>0</v>
      </c>
      <c r="AF211" s="399">
        <f t="shared" si="60"/>
        <v>0</v>
      </c>
      <c r="AG211" s="402">
        <f>SUM(AG212:AG221)</f>
        <v>0</v>
      </c>
      <c r="AH211" s="403">
        <f t="shared" si="60"/>
        <v>0</v>
      </c>
      <c r="AI211" s="399">
        <f t="shared" si="60"/>
        <v>0</v>
      </c>
      <c r="AJ211" s="399">
        <f t="shared" si="60"/>
        <v>0</v>
      </c>
      <c r="AK211" s="399">
        <f t="shared" si="60"/>
        <v>0</v>
      </c>
      <c r="AL211" s="399">
        <f t="shared" si="60"/>
        <v>0</v>
      </c>
      <c r="AM211" s="399">
        <f t="shared" si="60"/>
        <v>0</v>
      </c>
      <c r="AN211" s="399">
        <f t="shared" si="60"/>
        <v>0</v>
      </c>
      <c r="AO211" s="399">
        <f t="shared" si="60"/>
        <v>0</v>
      </c>
      <c r="AP211" s="399">
        <f t="shared" si="60"/>
        <v>0</v>
      </c>
      <c r="AQ211" s="399">
        <f t="shared" si="60"/>
        <v>0</v>
      </c>
      <c r="AR211" s="399">
        <f t="shared" si="60"/>
        <v>0</v>
      </c>
      <c r="AS211" s="399">
        <f t="shared" si="60"/>
        <v>0</v>
      </c>
      <c r="AT211" s="402">
        <f t="shared" si="60"/>
        <v>0</v>
      </c>
      <c r="AU211" s="404">
        <f t="shared" si="60"/>
        <v>0</v>
      </c>
      <c r="AV211" s="392">
        <f t="shared" si="59"/>
        <v>0</v>
      </c>
    </row>
    <row r="212" spans="2:48" s="60" customFormat="1" ht="13.5" x14ac:dyDescent="0.25">
      <c r="B212" s="416" t="str">
        <f>'FORMATO COSTEO C6'!C30</f>
        <v>6.2.1</v>
      </c>
      <c r="C212" s="439" t="str">
        <f>'FORMATO COSTEO C6'!B30</f>
        <v>Laptopos</v>
      </c>
      <c r="D212" s="513" t="str">
        <f>'FORMATO COSTEO C6'!D30</f>
        <v>Unidad</v>
      </c>
      <c r="E212" s="440">
        <f>'FORMATO COSTEO C6'!E30</f>
        <v>2</v>
      </c>
      <c r="F212" s="441">
        <f>'FORMATO COSTEO C6'!G30</f>
        <v>0</v>
      </c>
      <c r="G212" s="442">
        <f>'FORMATO COSTEO C6'!R30</f>
        <v>0</v>
      </c>
      <c r="H212" s="443">
        <f>IF( $F212=0,0,((($F212/$E212)*'PLAN DE ADQUISICIONES'!F$82)*($G212/$F212)))</f>
        <v>0</v>
      </c>
      <c r="I212" s="441">
        <f>IF( $F212=0,0,((($F212/$E212)*'PLAN DE ADQUISICIONES'!G$82)*($G212/$F212)))</f>
        <v>0</v>
      </c>
      <c r="J212" s="441">
        <f>IF( $F212=0,0,((($F212/$E212)*'PLAN DE ADQUISICIONES'!H$82)*($G212/$F212)))</f>
        <v>0</v>
      </c>
      <c r="K212" s="441">
        <f>IF( $F212=0,0,((($F212/$E212)*'PLAN DE ADQUISICIONES'!I$82)*($G212/$F212)))</f>
        <v>0</v>
      </c>
      <c r="L212" s="441">
        <f>IF( $F212=0,0,((($F212/$E212)*'PLAN DE ADQUISICIONES'!J$82)*($G212/$F212)))</f>
        <v>0</v>
      </c>
      <c r="M212" s="441">
        <f>IF( $F212=0,0,((($F212/$E212)*'PLAN DE ADQUISICIONES'!K$82)*($G212/$F212)))</f>
        <v>0</v>
      </c>
      <c r="N212" s="441">
        <f>IF( $F212=0,0,((($F212/$E212)*'PLAN DE ADQUISICIONES'!L$82)*($G212/$F212)))</f>
        <v>0</v>
      </c>
      <c r="O212" s="441">
        <f>IF( $F212=0,0,((($F212/$E212)*'PLAN DE ADQUISICIONES'!M$82)*($G212/$F212)))</f>
        <v>0</v>
      </c>
      <c r="P212" s="441">
        <f>IF( $F212=0,0,((($F212/$E212)*'PLAN DE ADQUISICIONES'!N$82)*($G212/$F212)))</f>
        <v>0</v>
      </c>
      <c r="Q212" s="441">
        <f>IF( $F212=0,0,((($F212/$E212)*'PLAN DE ADQUISICIONES'!O$82)*($G212/$F212)))</f>
        <v>0</v>
      </c>
      <c r="R212" s="441">
        <f>IF( $F212=0,0,((($F212/$E212)*'PLAN DE ADQUISICIONES'!P$82)*($G212/$F212)))</f>
        <v>0</v>
      </c>
      <c r="S212" s="441">
        <f>IF( $F212=0,0,((($F212/$E212)*'PLAN DE ADQUISICIONES'!Q$82)*($G212/$F212)))</f>
        <v>0</v>
      </c>
      <c r="T212" s="423">
        <f t="shared" ref="T212:T221" si="61">H212+I212+J212+K212+L212+M212+N212+O212+P212+Q212+R212+S212</f>
        <v>0</v>
      </c>
      <c r="U212" s="443">
        <f>IF( $F212=0,0,((($F212/$E212)*'PLAN DE ADQUISICIONES'!R$82)*($G212/$F212)))</f>
        <v>0</v>
      </c>
      <c r="V212" s="441">
        <f>IF( $F212=0,0,((($F212/$E212)*'PLAN DE ADQUISICIONES'!S$82)*($G212/$F212)))</f>
        <v>0</v>
      </c>
      <c r="W212" s="441">
        <f>IF( $F212=0,0,((($F212/$E212)*'PLAN DE ADQUISICIONES'!T$82)*($G212/$F212)))</f>
        <v>0</v>
      </c>
      <c r="X212" s="441">
        <f>IF( $F212=0,0,((($F212/$E212)*'PLAN DE ADQUISICIONES'!U$82)*($G212/$F212)))</f>
        <v>0</v>
      </c>
      <c r="Y212" s="441">
        <f>IF( $F212=0,0,((($F212/$E212)*'PLAN DE ADQUISICIONES'!V$82)*($G212/$F212)))</f>
        <v>0</v>
      </c>
      <c r="Z212" s="441">
        <f>IF( $F212=0,0,((($F212/$E212)*'PLAN DE ADQUISICIONES'!W$82)*($G212/$F212)))</f>
        <v>0</v>
      </c>
      <c r="AA212" s="441">
        <f>IF( $F212=0,0,((($F212/$E212)*'PLAN DE ADQUISICIONES'!X$82)*($G212/$F212)))</f>
        <v>0</v>
      </c>
      <c r="AB212" s="441">
        <f>IF( $F212=0,0,((($F212/$E212)*'PLAN DE ADQUISICIONES'!Y$82)*($G212/$F212)))</f>
        <v>0</v>
      </c>
      <c r="AC212" s="441">
        <f>IF( $F212=0,0,((($F212/$E212)*'PLAN DE ADQUISICIONES'!Z$82)*($G212/$F212)))</f>
        <v>0</v>
      </c>
      <c r="AD212" s="441">
        <f>IF( $F212=0,0,((($F212/$E212)*'PLAN DE ADQUISICIONES'!AA$82)*($G212/$F212)))</f>
        <v>0</v>
      </c>
      <c r="AE212" s="441">
        <f>IF( $F212=0,0,((($F212/$E212)*'PLAN DE ADQUISICIONES'!AB$82)*($G212/$F212)))</f>
        <v>0</v>
      </c>
      <c r="AF212" s="441">
        <f>IF( $F212=0,0,((($F212/$E212)*'PLAN DE ADQUISICIONES'!AC$82)*($G212/$F212)))</f>
        <v>0</v>
      </c>
      <c r="AG212" s="423">
        <f t="shared" ref="AG212:AG221" si="62">U212+V212+W212+X212+Y212+Z212+AA212+AB212+AC212+AD212+AE212+AF212</f>
        <v>0</v>
      </c>
      <c r="AH212" s="444">
        <f>IF( $F212=0,0,((($F212/$E212)*'PLAN DE ADQUISICIONES'!AD$82)*($G212/$F212)))</f>
        <v>0</v>
      </c>
      <c r="AI212" s="441">
        <f>IF( $F212=0,0,((($F212/$E212)*'PLAN DE ADQUISICIONES'!AE$82)*($G212/$F212)))</f>
        <v>0</v>
      </c>
      <c r="AJ212" s="441">
        <f>IF( $F212=0,0,((($F212/$E212)*'PLAN DE ADQUISICIONES'!AF$82)*($G212/$F212)))</f>
        <v>0</v>
      </c>
      <c r="AK212" s="441">
        <f>IF( $F212=0,0,((($F212/$E212)*'PLAN DE ADQUISICIONES'!AG$82)*($G212/$F212)))</f>
        <v>0</v>
      </c>
      <c r="AL212" s="441">
        <f>IF( $F212=0,0,((($F212/$E212)*'PLAN DE ADQUISICIONES'!AH$82)*($G212/$F212)))</f>
        <v>0</v>
      </c>
      <c r="AM212" s="441">
        <f>IF( $F212=0,0,((($F212/$E212)*'PLAN DE ADQUISICIONES'!AI$82)*($G212/$F212)))</f>
        <v>0</v>
      </c>
      <c r="AN212" s="441">
        <f>IF( $F212=0,0,((($F212/$E212)*'PLAN DE ADQUISICIONES'!AJ$82)*($G212/$F212)))</f>
        <v>0</v>
      </c>
      <c r="AO212" s="441">
        <f>IF( $F212=0,0,((($F212/$E212)*'PLAN DE ADQUISICIONES'!AK$82)*($G212/$F212)))</f>
        <v>0</v>
      </c>
      <c r="AP212" s="441">
        <f>IF( $F212=0,0,((($F212/$E212)*'PLAN DE ADQUISICIONES'!AL$82)*($G212/$F212)))</f>
        <v>0</v>
      </c>
      <c r="AQ212" s="441">
        <f>IF( $F212=0,0,((($F212/$E212)*'PLAN DE ADQUISICIONES'!AM$82)*($G212/$F212)))</f>
        <v>0</v>
      </c>
      <c r="AR212" s="441">
        <f>IF( $F212=0,0,((($F212/$E212)*'PLAN DE ADQUISICIONES'!AN$82)*($G212/$F212)))</f>
        <v>0</v>
      </c>
      <c r="AS212" s="441">
        <f>IF( $F212=0,0,((($F212/$E212)*'PLAN DE ADQUISICIONES'!AO$82)*($G212/$F212)))</f>
        <v>0</v>
      </c>
      <c r="AT212" s="423">
        <f t="shared" ref="AT212:AT221" si="63">AH212+AI212+AJ212+AK212+AL212+AM212+AN212+AO212+AP212+AQ212+AR212+AS212</f>
        <v>0</v>
      </c>
      <c r="AU212" s="426">
        <f t="shared" ref="AU212:AU221" si="64">AS212+AR212+AQ212+AP212+AO212+AN212+AM212+AL212+AK212+AJ212+AI212+AH212+AF212+AE212+AD212+AC212+AB212+AA212+Z212+Y212+X212+W212+V212+U212+S212+R212+Q212+P212+O212+N212+M212+L212+K212+J212+I212+H212</f>
        <v>0</v>
      </c>
      <c r="AV212" s="392">
        <f t="shared" si="59"/>
        <v>0</v>
      </c>
    </row>
    <row r="213" spans="2:48" s="60" customFormat="1" ht="13.5" x14ac:dyDescent="0.25">
      <c r="B213" s="416" t="str">
        <f>'FORMATO COSTEO C6'!C31</f>
        <v>6.2.2</v>
      </c>
      <c r="C213" s="439" t="str">
        <f>'FORMATO COSTEO C6'!B31</f>
        <v xml:space="preserve">Camara </v>
      </c>
      <c r="D213" s="513" t="str">
        <f>'FORMATO COSTEO C6'!D31</f>
        <v>Unidad</v>
      </c>
      <c r="E213" s="440">
        <f>'FORMATO COSTEO C6'!E31</f>
        <v>1</v>
      </c>
      <c r="F213" s="441">
        <f>'FORMATO COSTEO C6'!G31</f>
        <v>0</v>
      </c>
      <c r="G213" s="442">
        <f>'FORMATO COSTEO C6'!R31</f>
        <v>0</v>
      </c>
      <c r="H213" s="443">
        <f>IF( $F213=0,0,((($F213/$E213)*'PLAN DE ADQUISICIONES'!F$83)*($G213/$F213)))</f>
        <v>0</v>
      </c>
      <c r="I213" s="441">
        <f>IF( $F213=0,0,((($F213/$E213)*'PLAN DE ADQUISICIONES'!G$83)*($G213/$F213)))</f>
        <v>0</v>
      </c>
      <c r="J213" s="441">
        <f>IF( $F213=0,0,((($F213/$E213)*'PLAN DE ADQUISICIONES'!H$83)*($G213/$F213)))</f>
        <v>0</v>
      </c>
      <c r="K213" s="441">
        <f>IF( $F213=0,0,((($F213/$E213)*'PLAN DE ADQUISICIONES'!I$83)*($G213/$F213)))</f>
        <v>0</v>
      </c>
      <c r="L213" s="441">
        <f>IF( $F213=0,0,((($F213/$E213)*'PLAN DE ADQUISICIONES'!J$83)*($G213/$F213)))</f>
        <v>0</v>
      </c>
      <c r="M213" s="441">
        <f>IF( $F213=0,0,((($F213/$E213)*'PLAN DE ADQUISICIONES'!K$83)*($G213/$F213)))</f>
        <v>0</v>
      </c>
      <c r="N213" s="441">
        <f>IF( $F213=0,0,((($F213/$E213)*'PLAN DE ADQUISICIONES'!L$83)*($G213/$F213)))</f>
        <v>0</v>
      </c>
      <c r="O213" s="441">
        <f>IF( $F213=0,0,((($F213/$E213)*'PLAN DE ADQUISICIONES'!M$83)*($G213/$F213)))</f>
        <v>0</v>
      </c>
      <c r="P213" s="441">
        <f>IF( $F213=0,0,((($F213/$E213)*'PLAN DE ADQUISICIONES'!N$83)*($G213/$F213)))</f>
        <v>0</v>
      </c>
      <c r="Q213" s="441">
        <f>IF( $F213=0,0,((($F213/$E213)*'PLAN DE ADQUISICIONES'!O$83)*($G213/$F213)))</f>
        <v>0</v>
      </c>
      <c r="R213" s="441">
        <f>IF( $F213=0,0,((($F213/$E213)*'PLAN DE ADQUISICIONES'!P$83)*($G213/$F213)))</f>
        <v>0</v>
      </c>
      <c r="S213" s="441">
        <f>IF( $F213=0,0,((($F213/$E213)*'PLAN DE ADQUISICIONES'!Q$83)*($G213/$F213)))</f>
        <v>0</v>
      </c>
      <c r="T213" s="423">
        <f t="shared" si="61"/>
        <v>0</v>
      </c>
      <c r="U213" s="443">
        <f>IF( $F213=0,0,((($F213/$E213)*'PLAN DE ADQUISICIONES'!R$83)*($G213/$F213)))</f>
        <v>0</v>
      </c>
      <c r="V213" s="441">
        <f>IF( $F213=0,0,((($F213/$E213)*'PLAN DE ADQUISICIONES'!S$83)*($G213/$F213)))</f>
        <v>0</v>
      </c>
      <c r="W213" s="441">
        <f>IF( $F213=0,0,((($F213/$E213)*'PLAN DE ADQUISICIONES'!T$83)*($G213/$F213)))</f>
        <v>0</v>
      </c>
      <c r="X213" s="441">
        <f>IF( $F213=0,0,((($F213/$E213)*'PLAN DE ADQUISICIONES'!U$83)*($G213/$F213)))</f>
        <v>0</v>
      </c>
      <c r="Y213" s="441">
        <f>IF( $F213=0,0,((($F213/$E213)*'PLAN DE ADQUISICIONES'!V$83)*($G213/$F213)))</f>
        <v>0</v>
      </c>
      <c r="Z213" s="441">
        <f>IF( $F213=0,0,((($F213/$E213)*'PLAN DE ADQUISICIONES'!W$83)*($G213/$F213)))</f>
        <v>0</v>
      </c>
      <c r="AA213" s="441">
        <f>IF( $F213=0,0,((($F213/$E213)*'PLAN DE ADQUISICIONES'!X$83)*($G213/$F213)))</f>
        <v>0</v>
      </c>
      <c r="AB213" s="441">
        <f>IF( $F213=0,0,((($F213/$E213)*'PLAN DE ADQUISICIONES'!Y$83)*($G213/$F213)))</f>
        <v>0</v>
      </c>
      <c r="AC213" s="441">
        <f>IF( $F213=0,0,((($F213/$E213)*'PLAN DE ADQUISICIONES'!Z$83)*($G213/$F213)))</f>
        <v>0</v>
      </c>
      <c r="AD213" s="441">
        <f>IF( $F213=0,0,((($F213/$E213)*'PLAN DE ADQUISICIONES'!AA$83)*($G213/$F213)))</f>
        <v>0</v>
      </c>
      <c r="AE213" s="441">
        <f>IF( $F213=0,0,((($F213/$E213)*'PLAN DE ADQUISICIONES'!AB$83)*($G213/$F213)))</f>
        <v>0</v>
      </c>
      <c r="AF213" s="441">
        <f>IF( $F213=0,0,((($F213/$E213)*'PLAN DE ADQUISICIONES'!AC$83)*($G213/$F213)))</f>
        <v>0</v>
      </c>
      <c r="AG213" s="423">
        <f t="shared" si="62"/>
        <v>0</v>
      </c>
      <c r="AH213" s="444">
        <f>IF( $F213=0,0,((($F213/$E213)*'PLAN DE ADQUISICIONES'!AD$83)*($G213/$F213)))</f>
        <v>0</v>
      </c>
      <c r="AI213" s="441">
        <f>IF( $F213=0,0,((($F213/$E213)*'PLAN DE ADQUISICIONES'!AE$83)*($G213/$F213)))</f>
        <v>0</v>
      </c>
      <c r="AJ213" s="441">
        <f>IF( $F213=0,0,((($F213/$E213)*'PLAN DE ADQUISICIONES'!AF$83)*($G213/$F213)))</f>
        <v>0</v>
      </c>
      <c r="AK213" s="441">
        <f>IF( $F213=0,0,((($F213/$E213)*'PLAN DE ADQUISICIONES'!AG$83)*($G213/$F213)))</f>
        <v>0</v>
      </c>
      <c r="AL213" s="441">
        <f>IF( $F213=0,0,((($F213/$E213)*'PLAN DE ADQUISICIONES'!AH$83)*($G213/$F213)))</f>
        <v>0</v>
      </c>
      <c r="AM213" s="441">
        <f>IF( $F213=0,0,((($F213/$E213)*'PLAN DE ADQUISICIONES'!AI$83)*($G213/$F213)))</f>
        <v>0</v>
      </c>
      <c r="AN213" s="441">
        <f>IF( $F213=0,0,((($F213/$E213)*'PLAN DE ADQUISICIONES'!AJ$83)*($G213/$F213)))</f>
        <v>0</v>
      </c>
      <c r="AO213" s="441">
        <f>IF( $F213=0,0,((($F213/$E213)*'PLAN DE ADQUISICIONES'!AK$83)*($G213/$F213)))</f>
        <v>0</v>
      </c>
      <c r="AP213" s="441">
        <f>IF( $F213=0,0,((($F213/$E213)*'PLAN DE ADQUISICIONES'!AL$83)*($G213/$F213)))</f>
        <v>0</v>
      </c>
      <c r="AQ213" s="441">
        <f>IF( $F213=0,0,((($F213/$E213)*'PLAN DE ADQUISICIONES'!AM$83)*($G213/$F213)))</f>
        <v>0</v>
      </c>
      <c r="AR213" s="441">
        <f>IF( $F213=0,0,((($F213/$E213)*'PLAN DE ADQUISICIONES'!AN$83)*($G213/$F213)))</f>
        <v>0</v>
      </c>
      <c r="AS213" s="441">
        <f>IF( $F213=0,0,((($F213/$E213)*'PLAN DE ADQUISICIONES'!AO$83)*($G213/$F213)))</f>
        <v>0</v>
      </c>
      <c r="AT213" s="423">
        <f t="shared" si="63"/>
        <v>0</v>
      </c>
      <c r="AU213" s="426">
        <f t="shared" si="64"/>
        <v>0</v>
      </c>
      <c r="AV213" s="392">
        <f t="shared" si="59"/>
        <v>0</v>
      </c>
    </row>
    <row r="214" spans="2:48" s="60" customFormat="1" ht="13.5" x14ac:dyDescent="0.25">
      <c r="B214" s="416" t="str">
        <f>'FORMATO COSTEO C6'!C32</f>
        <v>6.2.3</v>
      </c>
      <c r="C214" s="439" t="str">
        <f>'FORMATO COSTEO C6'!B32</f>
        <v>Impresora</v>
      </c>
      <c r="D214" s="513" t="str">
        <f>'FORMATO COSTEO C6'!D32</f>
        <v>Unidad</v>
      </c>
      <c r="E214" s="440">
        <f>'FORMATO COSTEO C6'!E32</f>
        <v>1</v>
      </c>
      <c r="F214" s="441">
        <f>'FORMATO COSTEO C6'!G32</f>
        <v>0</v>
      </c>
      <c r="G214" s="442">
        <f>'FORMATO COSTEO C6'!R32</f>
        <v>0</v>
      </c>
      <c r="H214" s="443">
        <f>IF( $F214=0,0,((($F214/$E214)*'PLAN DE ADQUISICIONES'!F$84)*($G214/$F214)))</f>
        <v>0</v>
      </c>
      <c r="I214" s="441">
        <f>IF( $F214=0,0,((($F214/$E214)*'PLAN DE ADQUISICIONES'!G$84)*($G214/$F214)))</f>
        <v>0</v>
      </c>
      <c r="J214" s="441">
        <f>IF( $F214=0,0,((($F214/$E214)*'PLAN DE ADQUISICIONES'!H$84)*($G214/$F214)))</f>
        <v>0</v>
      </c>
      <c r="K214" s="441">
        <f>IF( $F214=0,0,((($F214/$E214)*'PLAN DE ADQUISICIONES'!I$84)*($G214/$F214)))</f>
        <v>0</v>
      </c>
      <c r="L214" s="441">
        <f>IF( $F214=0,0,((($F214/$E214)*'PLAN DE ADQUISICIONES'!J$84)*($G214/$F214)))</f>
        <v>0</v>
      </c>
      <c r="M214" s="441">
        <f>IF( $F214=0,0,((($F214/$E214)*'PLAN DE ADQUISICIONES'!K$84)*($G214/$F214)))</f>
        <v>0</v>
      </c>
      <c r="N214" s="441">
        <f>IF( $F214=0,0,((($F214/$E214)*'PLAN DE ADQUISICIONES'!L$84)*($G214/$F214)))</f>
        <v>0</v>
      </c>
      <c r="O214" s="441">
        <f>IF( $F214=0,0,((($F214/$E214)*'PLAN DE ADQUISICIONES'!M$84)*($G214/$F214)))</f>
        <v>0</v>
      </c>
      <c r="P214" s="441">
        <f>IF( $F214=0,0,((($F214/$E214)*'PLAN DE ADQUISICIONES'!N$84)*($G214/$F214)))</f>
        <v>0</v>
      </c>
      <c r="Q214" s="441">
        <f>IF( $F214=0,0,((($F214/$E214)*'PLAN DE ADQUISICIONES'!O$84)*($G214/$F214)))</f>
        <v>0</v>
      </c>
      <c r="R214" s="441">
        <f>IF( $F214=0,0,((($F214/$E214)*'PLAN DE ADQUISICIONES'!P$84)*($G214/$F214)))</f>
        <v>0</v>
      </c>
      <c r="S214" s="441">
        <f>IF( $F214=0,0,((($F214/$E214)*'PLAN DE ADQUISICIONES'!Q$84)*($G214/$F214)))</f>
        <v>0</v>
      </c>
      <c r="T214" s="423">
        <f t="shared" si="61"/>
        <v>0</v>
      </c>
      <c r="U214" s="443">
        <f>IF( $F214=0,0,((($F214/$E214)*'PLAN DE ADQUISICIONES'!R$84)*($G214/$F214)))</f>
        <v>0</v>
      </c>
      <c r="V214" s="441">
        <f>IF( $F214=0,0,((($F214/$E214)*'PLAN DE ADQUISICIONES'!S$84)*($G214/$F214)))</f>
        <v>0</v>
      </c>
      <c r="W214" s="441">
        <f>IF( $F214=0,0,((($F214/$E214)*'PLAN DE ADQUISICIONES'!T$84)*($G214/$F214)))</f>
        <v>0</v>
      </c>
      <c r="X214" s="441">
        <f>IF( $F214=0,0,((($F214/$E214)*'PLAN DE ADQUISICIONES'!U$84)*($G214/$F214)))</f>
        <v>0</v>
      </c>
      <c r="Y214" s="441">
        <f>IF( $F214=0,0,((($F214/$E214)*'PLAN DE ADQUISICIONES'!V$84)*($G214/$F214)))</f>
        <v>0</v>
      </c>
      <c r="Z214" s="441">
        <f>IF( $F214=0,0,((($F214/$E214)*'PLAN DE ADQUISICIONES'!W$84)*($G214/$F214)))</f>
        <v>0</v>
      </c>
      <c r="AA214" s="441">
        <f>IF( $F214=0,0,((($F214/$E214)*'PLAN DE ADQUISICIONES'!X$84)*($G214/$F214)))</f>
        <v>0</v>
      </c>
      <c r="AB214" s="441">
        <f>IF( $F214=0,0,((($F214/$E214)*'PLAN DE ADQUISICIONES'!Y$84)*($G214/$F214)))</f>
        <v>0</v>
      </c>
      <c r="AC214" s="441">
        <f>IF( $F214=0,0,((($F214/$E214)*'PLAN DE ADQUISICIONES'!Z$84)*($G214/$F214)))</f>
        <v>0</v>
      </c>
      <c r="AD214" s="441">
        <f>IF( $F214=0,0,((($F214/$E214)*'PLAN DE ADQUISICIONES'!AA$84)*($G214/$F214)))</f>
        <v>0</v>
      </c>
      <c r="AE214" s="441">
        <f>IF( $F214=0,0,((($F214/$E214)*'PLAN DE ADQUISICIONES'!AB$84)*($G214/$F214)))</f>
        <v>0</v>
      </c>
      <c r="AF214" s="441">
        <f>IF( $F214=0,0,((($F214/$E214)*'PLAN DE ADQUISICIONES'!AC$84)*($G214/$F214)))</f>
        <v>0</v>
      </c>
      <c r="AG214" s="423">
        <f t="shared" si="62"/>
        <v>0</v>
      </c>
      <c r="AH214" s="444">
        <f>IF( $F214=0,0,((($F214/$E214)*'PLAN DE ADQUISICIONES'!AD$84)*($G214/$F214)))</f>
        <v>0</v>
      </c>
      <c r="AI214" s="441">
        <f>IF( $F214=0,0,((($F214/$E214)*'PLAN DE ADQUISICIONES'!AE$84)*($G214/$F214)))</f>
        <v>0</v>
      </c>
      <c r="AJ214" s="441">
        <f>IF( $F214=0,0,((($F214/$E214)*'PLAN DE ADQUISICIONES'!AF$84)*($G214/$F214)))</f>
        <v>0</v>
      </c>
      <c r="AK214" s="441">
        <f>IF( $F214=0,0,((($F214/$E214)*'PLAN DE ADQUISICIONES'!AG$84)*($G214/$F214)))</f>
        <v>0</v>
      </c>
      <c r="AL214" s="441">
        <f>IF( $F214=0,0,((($F214/$E214)*'PLAN DE ADQUISICIONES'!AH$84)*($G214/$F214)))</f>
        <v>0</v>
      </c>
      <c r="AM214" s="441">
        <f>IF( $F214=0,0,((($F214/$E214)*'PLAN DE ADQUISICIONES'!AI$84)*($G214/$F214)))</f>
        <v>0</v>
      </c>
      <c r="AN214" s="441">
        <f>IF( $F214=0,0,((($F214/$E214)*'PLAN DE ADQUISICIONES'!AJ$84)*($G214/$F214)))</f>
        <v>0</v>
      </c>
      <c r="AO214" s="441">
        <f>IF( $F214=0,0,((($F214/$E214)*'PLAN DE ADQUISICIONES'!AK$84)*($G214/$F214)))</f>
        <v>0</v>
      </c>
      <c r="AP214" s="441">
        <f>IF( $F214=0,0,((($F214/$E214)*'PLAN DE ADQUISICIONES'!AL$84)*($G214/$F214)))</f>
        <v>0</v>
      </c>
      <c r="AQ214" s="441">
        <f>IF( $F214=0,0,((($F214/$E214)*'PLAN DE ADQUISICIONES'!AM$84)*($G214/$F214)))</f>
        <v>0</v>
      </c>
      <c r="AR214" s="441">
        <f>IF( $F214=0,0,((($F214/$E214)*'PLAN DE ADQUISICIONES'!AN$84)*($G214/$F214)))</f>
        <v>0</v>
      </c>
      <c r="AS214" s="441">
        <f>IF( $F214=0,0,((($F214/$E214)*'PLAN DE ADQUISICIONES'!AO$84)*($G214/$F214)))</f>
        <v>0</v>
      </c>
      <c r="AT214" s="423">
        <f t="shared" si="63"/>
        <v>0</v>
      </c>
      <c r="AU214" s="426">
        <f t="shared" si="64"/>
        <v>0</v>
      </c>
      <c r="AV214" s="392">
        <f t="shared" si="59"/>
        <v>0</v>
      </c>
    </row>
    <row r="215" spans="2:48" s="60" customFormat="1" ht="13.5" x14ac:dyDescent="0.25">
      <c r="B215" s="416" t="str">
        <f>'FORMATO COSTEO C6'!C33</f>
        <v>6.2.4</v>
      </c>
      <c r="C215" s="439" t="str">
        <f>'FORMATO COSTEO C6'!B33</f>
        <v>Mobiliario oficina</v>
      </c>
      <c r="D215" s="513" t="str">
        <f>'FORMATO COSTEO C6'!D33</f>
        <v>Unidad</v>
      </c>
      <c r="E215" s="440">
        <f>'FORMATO COSTEO C6'!E33</f>
        <v>4</v>
      </c>
      <c r="F215" s="441">
        <f>'FORMATO COSTEO C6'!G33</f>
        <v>0</v>
      </c>
      <c r="G215" s="442">
        <f>'FORMATO COSTEO C6'!R33</f>
        <v>0</v>
      </c>
      <c r="H215" s="443">
        <f>IF( $F215=0,0,((($F215/$E215)*'PLAN DE ADQUISICIONES'!F$85)*($G215/$F215)))</f>
        <v>0</v>
      </c>
      <c r="I215" s="441">
        <f>IF( $F215=0,0,((($F215/$E215)*'PLAN DE ADQUISICIONES'!G$85)*($G215/$F215)))</f>
        <v>0</v>
      </c>
      <c r="J215" s="441">
        <f>IF( $F215=0,0,((($F215/$E215)*'PLAN DE ADQUISICIONES'!H$85)*($G215/$F215)))</f>
        <v>0</v>
      </c>
      <c r="K215" s="441">
        <f>IF( $F215=0,0,((($F215/$E215)*'PLAN DE ADQUISICIONES'!I$85)*($G215/$F215)))</f>
        <v>0</v>
      </c>
      <c r="L215" s="441">
        <f>IF( $F215=0,0,((($F215/$E215)*'PLAN DE ADQUISICIONES'!J$85)*($G215/$F215)))</f>
        <v>0</v>
      </c>
      <c r="M215" s="441">
        <f>IF( $F215=0,0,((($F215/$E215)*'PLAN DE ADQUISICIONES'!K$85)*($G215/$F215)))</f>
        <v>0</v>
      </c>
      <c r="N215" s="441">
        <f>IF( $F215=0,0,((($F215/$E215)*'PLAN DE ADQUISICIONES'!L$85)*($G215/$F215)))</f>
        <v>0</v>
      </c>
      <c r="O215" s="441">
        <f>IF( $F215=0,0,((($F215/$E215)*'PLAN DE ADQUISICIONES'!M$85)*($G215/$F215)))</f>
        <v>0</v>
      </c>
      <c r="P215" s="441">
        <f>IF( $F215=0,0,((($F215/$E215)*'PLAN DE ADQUISICIONES'!N$85)*($G215/$F215)))</f>
        <v>0</v>
      </c>
      <c r="Q215" s="441">
        <f>IF( $F215=0,0,((($F215/$E215)*'PLAN DE ADQUISICIONES'!O$85)*($G215/$F215)))</f>
        <v>0</v>
      </c>
      <c r="R215" s="441">
        <f>IF( $F215=0,0,((($F215/$E215)*'PLAN DE ADQUISICIONES'!P$85)*($G215/$F215)))</f>
        <v>0</v>
      </c>
      <c r="S215" s="441">
        <f>IF( $F215=0,0,((($F215/$E215)*'PLAN DE ADQUISICIONES'!Q$85)*($G215/$F215)))</f>
        <v>0</v>
      </c>
      <c r="T215" s="423">
        <f t="shared" si="61"/>
        <v>0</v>
      </c>
      <c r="U215" s="443">
        <f>IF( $F215=0,0,((($F215/$E215)*'PLAN DE ADQUISICIONES'!R$85)*($G215/$F215)))</f>
        <v>0</v>
      </c>
      <c r="V215" s="441">
        <f>IF( $F215=0,0,((($F215/$E215)*'PLAN DE ADQUISICIONES'!S$85)*($G215/$F215)))</f>
        <v>0</v>
      </c>
      <c r="W215" s="441">
        <f>IF( $F215=0,0,((($F215/$E215)*'PLAN DE ADQUISICIONES'!T$85)*($G215/$F215)))</f>
        <v>0</v>
      </c>
      <c r="X215" s="441">
        <f>IF( $F215=0,0,((($F215/$E215)*'PLAN DE ADQUISICIONES'!U$85)*($G215/$F215)))</f>
        <v>0</v>
      </c>
      <c r="Y215" s="441">
        <f>IF( $F215=0,0,((($F215/$E215)*'PLAN DE ADQUISICIONES'!V$85)*($G215/$F215)))</f>
        <v>0</v>
      </c>
      <c r="Z215" s="441">
        <f>IF( $F215=0,0,((($F215/$E215)*'PLAN DE ADQUISICIONES'!W$85)*($G215/$F215)))</f>
        <v>0</v>
      </c>
      <c r="AA215" s="441">
        <f>IF( $F215=0,0,((($F215/$E215)*'PLAN DE ADQUISICIONES'!X$85)*($G215/$F215)))</f>
        <v>0</v>
      </c>
      <c r="AB215" s="441">
        <f>IF( $F215=0,0,((($F215/$E215)*'PLAN DE ADQUISICIONES'!Y$85)*($G215/$F215)))</f>
        <v>0</v>
      </c>
      <c r="AC215" s="441">
        <f>IF( $F215=0,0,((($F215/$E215)*'PLAN DE ADQUISICIONES'!Z$85)*($G215/$F215)))</f>
        <v>0</v>
      </c>
      <c r="AD215" s="441">
        <f>IF( $F215=0,0,((($F215/$E215)*'PLAN DE ADQUISICIONES'!AA$85)*($G215/$F215)))</f>
        <v>0</v>
      </c>
      <c r="AE215" s="441">
        <f>IF( $F215=0,0,((($F215/$E215)*'PLAN DE ADQUISICIONES'!AB$85)*($G215/$F215)))</f>
        <v>0</v>
      </c>
      <c r="AF215" s="441">
        <f>IF( $F215=0,0,((($F215/$E215)*'PLAN DE ADQUISICIONES'!AC$85)*($G215/$F215)))</f>
        <v>0</v>
      </c>
      <c r="AG215" s="423">
        <f t="shared" si="62"/>
        <v>0</v>
      </c>
      <c r="AH215" s="444">
        <f>IF( $F215=0,0,((($F215/$E215)*'PLAN DE ADQUISICIONES'!AD$85)*($G215/$F215)))</f>
        <v>0</v>
      </c>
      <c r="AI215" s="441">
        <f>IF( $F215=0,0,((($F215/$E215)*'PLAN DE ADQUISICIONES'!AE$85)*($G215/$F215)))</f>
        <v>0</v>
      </c>
      <c r="AJ215" s="441">
        <f>IF( $F215=0,0,((($F215/$E215)*'PLAN DE ADQUISICIONES'!AF$85)*($G215/$F215)))</f>
        <v>0</v>
      </c>
      <c r="AK215" s="441">
        <f>IF( $F215=0,0,((($F215/$E215)*'PLAN DE ADQUISICIONES'!AG$85)*($G215/$F215)))</f>
        <v>0</v>
      </c>
      <c r="AL215" s="441">
        <f>IF( $F215=0,0,((($F215/$E215)*'PLAN DE ADQUISICIONES'!AH$85)*($G215/$F215)))</f>
        <v>0</v>
      </c>
      <c r="AM215" s="441">
        <f>IF( $F215=0,0,((($F215/$E215)*'PLAN DE ADQUISICIONES'!AI$85)*($G215/$F215)))</f>
        <v>0</v>
      </c>
      <c r="AN215" s="441">
        <f>IF( $F215=0,0,((($F215/$E215)*'PLAN DE ADQUISICIONES'!AJ$85)*($G215/$F215)))</f>
        <v>0</v>
      </c>
      <c r="AO215" s="441">
        <f>IF( $F215=0,0,((($F215/$E215)*'PLAN DE ADQUISICIONES'!AK$85)*($G215/$F215)))</f>
        <v>0</v>
      </c>
      <c r="AP215" s="441">
        <f>IF( $F215=0,0,((($F215/$E215)*'PLAN DE ADQUISICIONES'!AL$85)*($G215/$F215)))</f>
        <v>0</v>
      </c>
      <c r="AQ215" s="441">
        <f>IF( $F215=0,0,((($F215/$E215)*'PLAN DE ADQUISICIONES'!AM$85)*($G215/$F215)))</f>
        <v>0</v>
      </c>
      <c r="AR215" s="441">
        <f>IF( $F215=0,0,((($F215/$E215)*'PLAN DE ADQUISICIONES'!AN$85)*($G215/$F215)))</f>
        <v>0</v>
      </c>
      <c r="AS215" s="441">
        <f>IF( $F215=0,0,((($F215/$E215)*'PLAN DE ADQUISICIONES'!AO$85)*($G215/$F215)))</f>
        <v>0</v>
      </c>
      <c r="AT215" s="423">
        <f t="shared" si="63"/>
        <v>0</v>
      </c>
      <c r="AU215" s="426">
        <f t="shared" si="64"/>
        <v>0</v>
      </c>
      <c r="AV215" s="392">
        <f t="shared" si="59"/>
        <v>0</v>
      </c>
    </row>
    <row r="216" spans="2:48" s="60" customFormat="1" ht="13.5" x14ac:dyDescent="0.25">
      <c r="B216" s="416" t="str">
        <f>'FORMATO COSTEO C6'!C34</f>
        <v>6.2.5</v>
      </c>
      <c r="C216" s="439">
        <f>'FORMATO COSTEO C6'!B34</f>
        <v>0</v>
      </c>
      <c r="D216" s="513" t="str">
        <f>'FORMATO COSTEO C6'!D34</f>
        <v>Unidad medida</v>
      </c>
      <c r="E216" s="440">
        <f>'FORMATO COSTEO C6'!E34</f>
        <v>0</v>
      </c>
      <c r="F216" s="441">
        <f>'FORMATO COSTEO C6'!G34</f>
        <v>0</v>
      </c>
      <c r="G216" s="442">
        <f>'FORMATO COSTEO C6'!R34</f>
        <v>0</v>
      </c>
      <c r="H216" s="443">
        <f>IF( $F216=0,0,((($F216/$E216)*'PLAN DE ADQUISICIONES'!F$86)*($G216/$F216)))</f>
        <v>0</v>
      </c>
      <c r="I216" s="441">
        <f>IF( $F216=0,0,((($F216/$E216)*'PLAN DE ADQUISICIONES'!G$86)*($G216/$F216)))</f>
        <v>0</v>
      </c>
      <c r="J216" s="441">
        <f>IF( $F216=0,0,((($F216/$E216)*'PLAN DE ADQUISICIONES'!H$86)*($G216/$F216)))</f>
        <v>0</v>
      </c>
      <c r="K216" s="441">
        <f>IF( $F216=0,0,((($F216/$E216)*'PLAN DE ADQUISICIONES'!I$86)*($G216/$F216)))</f>
        <v>0</v>
      </c>
      <c r="L216" s="441">
        <f>IF( $F216=0,0,((($F216/$E216)*'PLAN DE ADQUISICIONES'!J$86)*($G216/$F216)))</f>
        <v>0</v>
      </c>
      <c r="M216" s="441">
        <f>IF( $F216=0,0,((($F216/$E216)*'PLAN DE ADQUISICIONES'!K$86)*($G216/$F216)))</f>
        <v>0</v>
      </c>
      <c r="N216" s="441">
        <f>IF( $F216=0,0,((($F216/$E216)*'PLAN DE ADQUISICIONES'!L$86)*($G216/$F216)))</f>
        <v>0</v>
      </c>
      <c r="O216" s="441">
        <f>IF( $F216=0,0,((($F216/$E216)*'PLAN DE ADQUISICIONES'!M$86)*($G216/$F216)))</f>
        <v>0</v>
      </c>
      <c r="P216" s="441">
        <f>IF( $F216=0,0,((($F216/$E216)*'PLAN DE ADQUISICIONES'!N$86)*($G216/$F216)))</f>
        <v>0</v>
      </c>
      <c r="Q216" s="441">
        <f>IF( $F216=0,0,((($F216/$E216)*'PLAN DE ADQUISICIONES'!O$86)*($G216/$F216)))</f>
        <v>0</v>
      </c>
      <c r="R216" s="441">
        <f>IF( $F216=0,0,((($F216/$E216)*'PLAN DE ADQUISICIONES'!P$86)*($G216/$F216)))</f>
        <v>0</v>
      </c>
      <c r="S216" s="441">
        <f>IF( $F216=0,0,((($F216/$E216)*'PLAN DE ADQUISICIONES'!Q$86)*($G216/$F216)))</f>
        <v>0</v>
      </c>
      <c r="T216" s="423">
        <f t="shared" si="61"/>
        <v>0</v>
      </c>
      <c r="U216" s="443">
        <f>IF( $F216=0,0,((($F216/$E216)*'PLAN DE ADQUISICIONES'!R$86)*($G216/$F216)))</f>
        <v>0</v>
      </c>
      <c r="V216" s="441">
        <f>IF( $F216=0,0,((($F216/$E216)*'PLAN DE ADQUISICIONES'!S$86)*($G216/$F216)))</f>
        <v>0</v>
      </c>
      <c r="W216" s="441">
        <f>IF( $F216=0,0,((($F216/$E216)*'PLAN DE ADQUISICIONES'!T$86)*($G216/$F216)))</f>
        <v>0</v>
      </c>
      <c r="X216" s="441">
        <f>IF( $F216=0,0,((($F216/$E216)*'PLAN DE ADQUISICIONES'!U$86)*($G216/$F216)))</f>
        <v>0</v>
      </c>
      <c r="Y216" s="441">
        <f>IF( $F216=0,0,((($F216/$E216)*'PLAN DE ADQUISICIONES'!V$86)*($G216/$F216)))</f>
        <v>0</v>
      </c>
      <c r="Z216" s="441">
        <f>IF( $F216=0,0,((($F216/$E216)*'PLAN DE ADQUISICIONES'!W$86)*($G216/$F216)))</f>
        <v>0</v>
      </c>
      <c r="AA216" s="441">
        <f>IF( $F216=0,0,((($F216/$E216)*'PLAN DE ADQUISICIONES'!X$86)*($G216/$F216)))</f>
        <v>0</v>
      </c>
      <c r="AB216" s="441">
        <f>IF( $F216=0,0,((($F216/$E216)*'PLAN DE ADQUISICIONES'!Y$86)*($G216/$F216)))</f>
        <v>0</v>
      </c>
      <c r="AC216" s="441">
        <f>IF( $F216=0,0,((($F216/$E216)*'PLAN DE ADQUISICIONES'!Z$86)*($G216/$F216)))</f>
        <v>0</v>
      </c>
      <c r="AD216" s="441">
        <f>IF( $F216=0,0,((($F216/$E216)*'PLAN DE ADQUISICIONES'!AA$86)*($G216/$F216)))</f>
        <v>0</v>
      </c>
      <c r="AE216" s="441">
        <f>IF( $F216=0,0,((($F216/$E216)*'PLAN DE ADQUISICIONES'!AB$86)*($G216/$F216)))</f>
        <v>0</v>
      </c>
      <c r="AF216" s="441">
        <f>IF( $F216=0,0,((($F216/$E216)*'PLAN DE ADQUISICIONES'!AC$86)*($G216/$F216)))</f>
        <v>0</v>
      </c>
      <c r="AG216" s="423">
        <f t="shared" si="62"/>
        <v>0</v>
      </c>
      <c r="AH216" s="444">
        <f>IF( $F216=0,0,((($F216/$E216)*'PLAN DE ADQUISICIONES'!AD$86)*($G216/$F216)))</f>
        <v>0</v>
      </c>
      <c r="AI216" s="441">
        <f>IF( $F216=0,0,((($F216/$E216)*'PLAN DE ADQUISICIONES'!AE$86)*($G216/$F216)))</f>
        <v>0</v>
      </c>
      <c r="AJ216" s="441">
        <f>IF( $F216=0,0,((($F216/$E216)*'PLAN DE ADQUISICIONES'!AF$86)*($G216/$F216)))</f>
        <v>0</v>
      </c>
      <c r="AK216" s="441">
        <f>IF( $F216=0,0,((($F216/$E216)*'PLAN DE ADQUISICIONES'!AG$86)*($G216/$F216)))</f>
        <v>0</v>
      </c>
      <c r="AL216" s="441">
        <f>IF( $F216=0,0,((($F216/$E216)*'PLAN DE ADQUISICIONES'!AH$86)*($G216/$F216)))</f>
        <v>0</v>
      </c>
      <c r="AM216" s="441">
        <f>IF( $F216=0,0,((($F216/$E216)*'PLAN DE ADQUISICIONES'!AI$86)*($G216/$F216)))</f>
        <v>0</v>
      </c>
      <c r="AN216" s="441">
        <f>IF( $F216=0,0,((($F216/$E216)*'PLAN DE ADQUISICIONES'!AJ$86)*($G216/$F216)))</f>
        <v>0</v>
      </c>
      <c r="AO216" s="441">
        <f>IF( $F216=0,0,((($F216/$E216)*'PLAN DE ADQUISICIONES'!AK$86)*($G216/$F216)))</f>
        <v>0</v>
      </c>
      <c r="AP216" s="441">
        <f>IF( $F216=0,0,((($F216/$E216)*'PLAN DE ADQUISICIONES'!AL$86)*($G216/$F216)))</f>
        <v>0</v>
      </c>
      <c r="AQ216" s="441">
        <f>IF( $F216=0,0,((($F216/$E216)*'PLAN DE ADQUISICIONES'!AM$86)*($G216/$F216)))</f>
        <v>0</v>
      </c>
      <c r="AR216" s="441">
        <f>IF( $F216=0,0,((($F216/$E216)*'PLAN DE ADQUISICIONES'!AN$86)*($G216/$F216)))</f>
        <v>0</v>
      </c>
      <c r="AS216" s="441">
        <f>IF( $F216=0,0,((($F216/$E216)*'PLAN DE ADQUISICIONES'!AO$86)*($G216/$F216)))</f>
        <v>0</v>
      </c>
      <c r="AT216" s="423">
        <f t="shared" si="63"/>
        <v>0</v>
      </c>
      <c r="AU216" s="426">
        <f t="shared" si="64"/>
        <v>0</v>
      </c>
      <c r="AV216" s="392">
        <f t="shared" si="59"/>
        <v>0</v>
      </c>
    </row>
    <row r="217" spans="2:48" s="60" customFormat="1" ht="13.5" x14ac:dyDescent="0.25">
      <c r="B217" s="416" t="str">
        <f>'FORMATO COSTEO C6'!C35</f>
        <v>6.2.6</v>
      </c>
      <c r="C217" s="439">
        <f>'FORMATO COSTEO C6'!B35</f>
        <v>0</v>
      </c>
      <c r="D217" s="513" t="str">
        <f>'FORMATO COSTEO C6'!D35</f>
        <v>Unidad medida</v>
      </c>
      <c r="E217" s="440">
        <f>'FORMATO COSTEO C6'!E35</f>
        <v>0</v>
      </c>
      <c r="F217" s="441">
        <f>'FORMATO COSTEO C6'!G35</f>
        <v>0</v>
      </c>
      <c r="G217" s="442">
        <f>'FORMATO COSTEO C6'!R35</f>
        <v>0</v>
      </c>
      <c r="H217" s="443">
        <f>IF( $F217=0,0,((($F217/$E217)*'PLAN DE ADQUISICIONES'!F$87)*($G217/$F217)))</f>
        <v>0</v>
      </c>
      <c r="I217" s="441">
        <f>IF( $F217=0,0,((($F217/$E217)*'PLAN DE ADQUISICIONES'!G$87)*($G217/$F217)))</f>
        <v>0</v>
      </c>
      <c r="J217" s="441">
        <f>IF( $F217=0,0,((($F217/$E217)*'PLAN DE ADQUISICIONES'!H$87)*($G217/$F217)))</f>
        <v>0</v>
      </c>
      <c r="K217" s="441">
        <f>IF( $F217=0,0,((($F217/$E217)*'PLAN DE ADQUISICIONES'!I$87)*($G217/$F217)))</f>
        <v>0</v>
      </c>
      <c r="L217" s="441">
        <f>IF( $F217=0,0,((($F217/$E217)*'PLAN DE ADQUISICIONES'!J$87)*($G217/$F217)))</f>
        <v>0</v>
      </c>
      <c r="M217" s="441">
        <f>IF( $F217=0,0,((($F217/$E217)*'PLAN DE ADQUISICIONES'!K$87)*($G217/$F217)))</f>
        <v>0</v>
      </c>
      <c r="N217" s="441">
        <f>IF( $F217=0,0,((($F217/$E217)*'PLAN DE ADQUISICIONES'!L$87)*($G217/$F217)))</f>
        <v>0</v>
      </c>
      <c r="O217" s="441">
        <f>IF( $F217=0,0,((($F217/$E217)*'PLAN DE ADQUISICIONES'!M$87)*($G217/$F217)))</f>
        <v>0</v>
      </c>
      <c r="P217" s="441">
        <f>IF( $F217=0,0,((($F217/$E217)*'PLAN DE ADQUISICIONES'!N$87)*($G217/$F217)))</f>
        <v>0</v>
      </c>
      <c r="Q217" s="441">
        <f>IF( $F217=0,0,((($F217/$E217)*'PLAN DE ADQUISICIONES'!O$87)*($G217/$F217)))</f>
        <v>0</v>
      </c>
      <c r="R217" s="441">
        <f>IF( $F217=0,0,((($F217/$E217)*'PLAN DE ADQUISICIONES'!P$87)*($G217/$F217)))</f>
        <v>0</v>
      </c>
      <c r="S217" s="441">
        <f>IF( $F217=0,0,((($F217/$E217)*'PLAN DE ADQUISICIONES'!Q$87)*($G217/$F217)))</f>
        <v>0</v>
      </c>
      <c r="T217" s="423">
        <f t="shared" si="61"/>
        <v>0</v>
      </c>
      <c r="U217" s="443">
        <f>IF( $F217=0,0,((($F217/$E217)*'PLAN DE ADQUISICIONES'!R$87)*($G217/$F217)))</f>
        <v>0</v>
      </c>
      <c r="V217" s="441">
        <f>IF( $F217=0,0,((($F217/$E217)*'PLAN DE ADQUISICIONES'!S$87)*($G217/$F217)))</f>
        <v>0</v>
      </c>
      <c r="W217" s="441">
        <f>IF( $F217=0,0,((($F217/$E217)*'PLAN DE ADQUISICIONES'!T$87)*($G217/$F217)))</f>
        <v>0</v>
      </c>
      <c r="X217" s="441">
        <f>IF( $F217=0,0,((($F217/$E217)*'PLAN DE ADQUISICIONES'!U$87)*($G217/$F217)))</f>
        <v>0</v>
      </c>
      <c r="Y217" s="441">
        <f>IF( $F217=0,0,((($F217/$E217)*'PLAN DE ADQUISICIONES'!V$87)*($G217/$F217)))</f>
        <v>0</v>
      </c>
      <c r="Z217" s="441">
        <f>IF( $F217=0,0,((($F217/$E217)*'PLAN DE ADQUISICIONES'!W$87)*($G217/$F217)))</f>
        <v>0</v>
      </c>
      <c r="AA217" s="441">
        <f>IF( $F217=0,0,((($F217/$E217)*'PLAN DE ADQUISICIONES'!X$87)*($G217/$F217)))</f>
        <v>0</v>
      </c>
      <c r="AB217" s="441">
        <f>IF( $F217=0,0,((($F217/$E217)*'PLAN DE ADQUISICIONES'!Y$87)*($G217/$F217)))</f>
        <v>0</v>
      </c>
      <c r="AC217" s="441">
        <f>IF( $F217=0,0,((($F217/$E217)*'PLAN DE ADQUISICIONES'!Z$87)*($G217/$F217)))</f>
        <v>0</v>
      </c>
      <c r="AD217" s="441">
        <f>IF( $F217=0,0,((($F217/$E217)*'PLAN DE ADQUISICIONES'!AA$87)*($G217/$F217)))</f>
        <v>0</v>
      </c>
      <c r="AE217" s="441">
        <f>IF( $F217=0,0,((($F217/$E217)*'PLAN DE ADQUISICIONES'!AB$87)*($G217/$F217)))</f>
        <v>0</v>
      </c>
      <c r="AF217" s="441">
        <f>IF( $F217=0,0,((($F217/$E217)*'PLAN DE ADQUISICIONES'!AC$87)*($G217/$F217)))</f>
        <v>0</v>
      </c>
      <c r="AG217" s="423">
        <f t="shared" si="62"/>
        <v>0</v>
      </c>
      <c r="AH217" s="444">
        <f>IF( $F217=0,0,((($F217/$E217)*'PLAN DE ADQUISICIONES'!AD$87)*($G217/$F217)))</f>
        <v>0</v>
      </c>
      <c r="AI217" s="441">
        <f>IF( $F217=0,0,((($F217/$E217)*'PLAN DE ADQUISICIONES'!AE$87)*($G217/$F217)))</f>
        <v>0</v>
      </c>
      <c r="AJ217" s="441">
        <f>IF( $F217=0,0,((($F217/$E217)*'PLAN DE ADQUISICIONES'!AF$87)*($G217/$F217)))</f>
        <v>0</v>
      </c>
      <c r="AK217" s="441">
        <f>IF( $F217=0,0,((($F217/$E217)*'PLAN DE ADQUISICIONES'!AG$87)*($G217/$F217)))</f>
        <v>0</v>
      </c>
      <c r="AL217" s="441">
        <f>IF( $F217=0,0,((($F217/$E217)*'PLAN DE ADQUISICIONES'!AH$87)*($G217/$F217)))</f>
        <v>0</v>
      </c>
      <c r="AM217" s="441">
        <f>IF( $F217=0,0,((($F217/$E217)*'PLAN DE ADQUISICIONES'!AI$87)*($G217/$F217)))</f>
        <v>0</v>
      </c>
      <c r="AN217" s="441">
        <f>IF( $F217=0,0,((($F217/$E217)*'PLAN DE ADQUISICIONES'!AJ$87)*($G217/$F217)))</f>
        <v>0</v>
      </c>
      <c r="AO217" s="441">
        <f>IF( $F217=0,0,((($F217/$E217)*'PLAN DE ADQUISICIONES'!AK$87)*($G217/$F217)))</f>
        <v>0</v>
      </c>
      <c r="AP217" s="441">
        <f>IF( $F217=0,0,((($F217/$E217)*'PLAN DE ADQUISICIONES'!AL$87)*($G217/$F217)))</f>
        <v>0</v>
      </c>
      <c r="AQ217" s="441">
        <f>IF( $F217=0,0,((($F217/$E217)*'PLAN DE ADQUISICIONES'!AM$87)*($G217/$F217)))</f>
        <v>0</v>
      </c>
      <c r="AR217" s="441">
        <f>IF( $F217=0,0,((($F217/$E217)*'PLAN DE ADQUISICIONES'!AN$87)*($G217/$F217)))</f>
        <v>0</v>
      </c>
      <c r="AS217" s="441">
        <f>IF( $F217=0,0,((($F217/$E217)*'PLAN DE ADQUISICIONES'!AO$87)*($G217/$F217)))</f>
        <v>0</v>
      </c>
      <c r="AT217" s="423">
        <f t="shared" si="63"/>
        <v>0</v>
      </c>
      <c r="AU217" s="426">
        <f t="shared" si="64"/>
        <v>0</v>
      </c>
      <c r="AV217" s="392">
        <f t="shared" si="59"/>
        <v>0</v>
      </c>
    </row>
    <row r="218" spans="2:48" s="60" customFormat="1" ht="13.5" x14ac:dyDescent="0.25">
      <c r="B218" s="416" t="str">
        <f>'FORMATO COSTEO C6'!C36</f>
        <v>6.2.7</v>
      </c>
      <c r="C218" s="439">
        <f>'FORMATO COSTEO C6'!B36</f>
        <v>0</v>
      </c>
      <c r="D218" s="513" t="str">
        <f>'FORMATO COSTEO C6'!D36</f>
        <v>Unidad medida</v>
      </c>
      <c r="E218" s="440">
        <f>'FORMATO COSTEO C6'!E36</f>
        <v>0</v>
      </c>
      <c r="F218" s="441">
        <f>'FORMATO COSTEO C6'!G36</f>
        <v>0</v>
      </c>
      <c r="G218" s="442">
        <f>'FORMATO COSTEO C6'!R36</f>
        <v>0</v>
      </c>
      <c r="H218" s="443">
        <f>IF( $F218=0,0,((($F218/$E218)*'PLAN DE ADQUISICIONES'!F$88)*($G218/$F218)))</f>
        <v>0</v>
      </c>
      <c r="I218" s="441">
        <f>IF( $F218=0,0,((($F218/$E218)*'PLAN DE ADQUISICIONES'!G$88)*($G218/$F218)))</f>
        <v>0</v>
      </c>
      <c r="J218" s="441">
        <f>IF( $F218=0,0,((($F218/$E218)*'PLAN DE ADQUISICIONES'!H$88)*($G218/$F218)))</f>
        <v>0</v>
      </c>
      <c r="K218" s="441">
        <f>IF( $F218=0,0,((($F218/$E218)*'PLAN DE ADQUISICIONES'!I$88)*($G218/$F218)))</f>
        <v>0</v>
      </c>
      <c r="L218" s="441">
        <f>IF( $F218=0,0,((($F218/$E218)*'PLAN DE ADQUISICIONES'!J$88)*($G218/$F218)))</f>
        <v>0</v>
      </c>
      <c r="M218" s="441">
        <f>IF( $F218=0,0,((($F218/$E218)*'PLAN DE ADQUISICIONES'!K$88)*($G218/$F218)))</f>
        <v>0</v>
      </c>
      <c r="N218" s="441">
        <f>IF( $F218=0,0,((($F218/$E218)*'PLAN DE ADQUISICIONES'!L$88)*($G218/$F218)))</f>
        <v>0</v>
      </c>
      <c r="O218" s="441">
        <f>IF( $F218=0,0,((($F218/$E218)*'PLAN DE ADQUISICIONES'!M$88)*($G218/$F218)))</f>
        <v>0</v>
      </c>
      <c r="P218" s="441">
        <f>IF( $F218=0,0,((($F218/$E218)*'PLAN DE ADQUISICIONES'!N$88)*($G218/$F218)))</f>
        <v>0</v>
      </c>
      <c r="Q218" s="441">
        <f>IF( $F218=0,0,((($F218/$E218)*'PLAN DE ADQUISICIONES'!O$88)*($G218/$F218)))</f>
        <v>0</v>
      </c>
      <c r="R218" s="441">
        <f>IF( $F218=0,0,((($F218/$E218)*'PLAN DE ADQUISICIONES'!P$88)*($G218/$F218)))</f>
        <v>0</v>
      </c>
      <c r="S218" s="441">
        <f>IF( $F218=0,0,((($F218/$E218)*'PLAN DE ADQUISICIONES'!Q$88)*($G218/$F218)))</f>
        <v>0</v>
      </c>
      <c r="T218" s="423">
        <f t="shared" si="61"/>
        <v>0</v>
      </c>
      <c r="U218" s="443">
        <f>IF( $F218=0,0,((($F218/$E218)*'PLAN DE ADQUISICIONES'!R$88)*($G218/$F218)))</f>
        <v>0</v>
      </c>
      <c r="V218" s="441">
        <f>IF( $F218=0,0,((($F218/$E218)*'PLAN DE ADQUISICIONES'!S$88)*($G218/$F218)))</f>
        <v>0</v>
      </c>
      <c r="W218" s="441">
        <f>IF( $F218=0,0,((($F218/$E218)*'PLAN DE ADQUISICIONES'!T$88)*($G218/$F218)))</f>
        <v>0</v>
      </c>
      <c r="X218" s="441">
        <f>IF( $F218=0,0,((($F218/$E218)*'PLAN DE ADQUISICIONES'!U$88)*($G218/$F218)))</f>
        <v>0</v>
      </c>
      <c r="Y218" s="441">
        <f>IF( $F218=0,0,((($F218/$E218)*'PLAN DE ADQUISICIONES'!V$88)*($G218/$F218)))</f>
        <v>0</v>
      </c>
      <c r="Z218" s="441">
        <f>IF( $F218=0,0,((($F218/$E218)*'PLAN DE ADQUISICIONES'!W$88)*($G218/$F218)))</f>
        <v>0</v>
      </c>
      <c r="AA218" s="441">
        <f>IF( $F218=0,0,((($F218/$E218)*'PLAN DE ADQUISICIONES'!X$88)*($G218/$F218)))</f>
        <v>0</v>
      </c>
      <c r="AB218" s="441">
        <f>IF( $F218=0,0,((($F218/$E218)*'PLAN DE ADQUISICIONES'!Y$88)*($G218/$F218)))</f>
        <v>0</v>
      </c>
      <c r="AC218" s="441">
        <f>IF( $F218=0,0,((($F218/$E218)*'PLAN DE ADQUISICIONES'!Z$88)*($G218/$F218)))</f>
        <v>0</v>
      </c>
      <c r="AD218" s="441">
        <f>IF( $F218=0,0,((($F218/$E218)*'PLAN DE ADQUISICIONES'!AA$88)*($G218/$F218)))</f>
        <v>0</v>
      </c>
      <c r="AE218" s="441">
        <f>IF( $F218=0,0,((($F218/$E218)*'PLAN DE ADQUISICIONES'!AB$88)*($G218/$F218)))</f>
        <v>0</v>
      </c>
      <c r="AF218" s="441">
        <f>IF( $F218=0,0,((($F218/$E218)*'PLAN DE ADQUISICIONES'!AC$88)*($G218/$F218)))</f>
        <v>0</v>
      </c>
      <c r="AG218" s="423">
        <f t="shared" si="62"/>
        <v>0</v>
      </c>
      <c r="AH218" s="444">
        <f>IF( $F218=0,0,((($F218/$E218)*'PLAN DE ADQUISICIONES'!AD$88)*($G218/$F218)))</f>
        <v>0</v>
      </c>
      <c r="AI218" s="441">
        <f>IF( $F218=0,0,((($F218/$E218)*'PLAN DE ADQUISICIONES'!AE$88)*($G218/$F218)))</f>
        <v>0</v>
      </c>
      <c r="AJ218" s="441">
        <f>IF( $F218=0,0,((($F218/$E218)*'PLAN DE ADQUISICIONES'!AF$88)*($G218/$F218)))</f>
        <v>0</v>
      </c>
      <c r="AK218" s="441">
        <f>IF( $F218=0,0,((($F218/$E218)*'PLAN DE ADQUISICIONES'!AG$88)*($G218/$F218)))</f>
        <v>0</v>
      </c>
      <c r="AL218" s="441">
        <f>IF( $F218=0,0,((($F218/$E218)*'PLAN DE ADQUISICIONES'!AH$88)*($G218/$F218)))</f>
        <v>0</v>
      </c>
      <c r="AM218" s="441">
        <f>IF( $F218=0,0,((($F218/$E218)*'PLAN DE ADQUISICIONES'!AI$88)*($G218/$F218)))</f>
        <v>0</v>
      </c>
      <c r="AN218" s="441">
        <f>IF( $F218=0,0,((($F218/$E218)*'PLAN DE ADQUISICIONES'!AJ$88)*($G218/$F218)))</f>
        <v>0</v>
      </c>
      <c r="AO218" s="441">
        <f>IF( $F218=0,0,((($F218/$E218)*'PLAN DE ADQUISICIONES'!AK$88)*($G218/$F218)))</f>
        <v>0</v>
      </c>
      <c r="AP218" s="441">
        <f>IF( $F218=0,0,((($F218/$E218)*'PLAN DE ADQUISICIONES'!AL$88)*($G218/$F218)))</f>
        <v>0</v>
      </c>
      <c r="AQ218" s="441">
        <f>IF( $F218=0,0,((($F218/$E218)*'PLAN DE ADQUISICIONES'!AM$88)*($G218/$F218)))</f>
        <v>0</v>
      </c>
      <c r="AR218" s="441">
        <f>IF( $F218=0,0,((($F218/$E218)*'PLAN DE ADQUISICIONES'!AN$88)*($G218/$F218)))</f>
        <v>0</v>
      </c>
      <c r="AS218" s="441">
        <f>IF( $F218=0,0,((($F218/$E218)*'PLAN DE ADQUISICIONES'!AO$88)*($G218/$F218)))</f>
        <v>0</v>
      </c>
      <c r="AT218" s="423">
        <f t="shared" si="63"/>
        <v>0</v>
      </c>
      <c r="AU218" s="426">
        <f t="shared" si="64"/>
        <v>0</v>
      </c>
      <c r="AV218" s="392">
        <f t="shared" si="59"/>
        <v>0</v>
      </c>
    </row>
    <row r="219" spans="2:48" s="60" customFormat="1" ht="13.5" x14ac:dyDescent="0.25">
      <c r="B219" s="416" t="str">
        <f>'FORMATO COSTEO C6'!C37</f>
        <v>6.2.8</v>
      </c>
      <c r="C219" s="439">
        <f>'FORMATO COSTEO C6'!B37</f>
        <v>0</v>
      </c>
      <c r="D219" s="513" t="str">
        <f>'FORMATO COSTEO C6'!D37</f>
        <v>Unidad medida</v>
      </c>
      <c r="E219" s="440">
        <f>'FORMATO COSTEO C6'!E37</f>
        <v>0</v>
      </c>
      <c r="F219" s="441">
        <f>'FORMATO COSTEO C6'!G37</f>
        <v>0</v>
      </c>
      <c r="G219" s="442">
        <f>'FORMATO COSTEO C6'!R37</f>
        <v>0</v>
      </c>
      <c r="H219" s="443">
        <f>IF( $F219=0,0,((($F219/$E219)*'PLAN DE ADQUISICIONES'!F$89)*($G219/$F219)))</f>
        <v>0</v>
      </c>
      <c r="I219" s="441">
        <f>IF( $F219=0,0,((($F219/$E219)*'PLAN DE ADQUISICIONES'!G$89)*($G219/$F219)))</f>
        <v>0</v>
      </c>
      <c r="J219" s="441">
        <f>IF( $F219=0,0,((($F219/$E219)*'PLAN DE ADQUISICIONES'!H$89)*($G219/$F219)))</f>
        <v>0</v>
      </c>
      <c r="K219" s="441">
        <f>IF( $F219=0,0,((($F219/$E219)*'PLAN DE ADQUISICIONES'!I$89)*($G219/$F219)))</f>
        <v>0</v>
      </c>
      <c r="L219" s="441">
        <f>IF( $F219=0,0,((($F219/$E219)*'PLAN DE ADQUISICIONES'!J$89)*($G219/$F219)))</f>
        <v>0</v>
      </c>
      <c r="M219" s="441">
        <f>IF( $F219=0,0,((($F219/$E219)*'PLAN DE ADQUISICIONES'!K$89)*($G219/$F219)))</f>
        <v>0</v>
      </c>
      <c r="N219" s="441">
        <f>IF( $F219=0,0,((($F219/$E219)*'PLAN DE ADQUISICIONES'!L$89)*($G219/$F219)))</f>
        <v>0</v>
      </c>
      <c r="O219" s="441">
        <f>IF( $F219=0,0,((($F219/$E219)*'PLAN DE ADQUISICIONES'!M$89)*($G219/$F219)))</f>
        <v>0</v>
      </c>
      <c r="P219" s="441">
        <f>IF( $F219=0,0,((($F219/$E219)*'PLAN DE ADQUISICIONES'!N$89)*($G219/$F219)))</f>
        <v>0</v>
      </c>
      <c r="Q219" s="441">
        <f>IF( $F219=0,0,((($F219/$E219)*'PLAN DE ADQUISICIONES'!O$89)*($G219/$F219)))</f>
        <v>0</v>
      </c>
      <c r="R219" s="441">
        <f>IF( $F219=0,0,((($F219/$E219)*'PLAN DE ADQUISICIONES'!P$89)*($G219/$F219)))</f>
        <v>0</v>
      </c>
      <c r="S219" s="441">
        <f>IF( $F219=0,0,((($F219/$E219)*'PLAN DE ADQUISICIONES'!Q$89)*($G219/$F219)))</f>
        <v>0</v>
      </c>
      <c r="T219" s="423">
        <f t="shared" si="61"/>
        <v>0</v>
      </c>
      <c r="U219" s="443">
        <f>IF( $F219=0,0,((($F219/$E219)*'PLAN DE ADQUISICIONES'!R$89)*($G219/$F219)))</f>
        <v>0</v>
      </c>
      <c r="V219" s="441">
        <f>IF( $F219=0,0,((($F219/$E219)*'PLAN DE ADQUISICIONES'!S$89)*($G219/$F219)))</f>
        <v>0</v>
      </c>
      <c r="W219" s="441">
        <f>IF( $F219=0,0,((($F219/$E219)*'PLAN DE ADQUISICIONES'!T$89)*($G219/$F219)))</f>
        <v>0</v>
      </c>
      <c r="X219" s="441">
        <f>IF( $F219=0,0,((($F219/$E219)*'PLAN DE ADQUISICIONES'!U$89)*($G219/$F219)))</f>
        <v>0</v>
      </c>
      <c r="Y219" s="441">
        <f>IF( $F219=0,0,((($F219/$E219)*'PLAN DE ADQUISICIONES'!V$89)*($G219/$F219)))</f>
        <v>0</v>
      </c>
      <c r="Z219" s="441">
        <f>IF( $F219=0,0,((($F219/$E219)*'PLAN DE ADQUISICIONES'!W$89)*($G219/$F219)))</f>
        <v>0</v>
      </c>
      <c r="AA219" s="441">
        <f>IF( $F219=0,0,((($F219/$E219)*'PLAN DE ADQUISICIONES'!X$89)*($G219/$F219)))</f>
        <v>0</v>
      </c>
      <c r="AB219" s="441">
        <f>IF( $F219=0,0,((($F219/$E219)*'PLAN DE ADQUISICIONES'!Y$89)*($G219/$F219)))</f>
        <v>0</v>
      </c>
      <c r="AC219" s="441">
        <f>IF( $F219=0,0,((($F219/$E219)*'PLAN DE ADQUISICIONES'!Z$89)*($G219/$F219)))</f>
        <v>0</v>
      </c>
      <c r="AD219" s="441">
        <f>IF( $F219=0,0,((($F219/$E219)*'PLAN DE ADQUISICIONES'!AA$89)*($G219/$F219)))</f>
        <v>0</v>
      </c>
      <c r="AE219" s="441">
        <f>IF( $F219=0,0,((($F219/$E219)*'PLAN DE ADQUISICIONES'!AB$89)*($G219/$F219)))</f>
        <v>0</v>
      </c>
      <c r="AF219" s="441">
        <f>IF( $F219=0,0,((($F219/$E219)*'PLAN DE ADQUISICIONES'!AC$89)*($G219/$F219)))</f>
        <v>0</v>
      </c>
      <c r="AG219" s="423">
        <f t="shared" si="62"/>
        <v>0</v>
      </c>
      <c r="AH219" s="444">
        <f>IF( $F219=0,0,((($F219/$E219)*'PLAN DE ADQUISICIONES'!AD$89)*($G219/$F219)))</f>
        <v>0</v>
      </c>
      <c r="AI219" s="441">
        <f>IF( $F219=0,0,((($F219/$E219)*'PLAN DE ADQUISICIONES'!AE$89)*($G219/$F219)))</f>
        <v>0</v>
      </c>
      <c r="AJ219" s="441">
        <f>IF( $F219=0,0,((($F219/$E219)*'PLAN DE ADQUISICIONES'!AF$89)*($G219/$F219)))</f>
        <v>0</v>
      </c>
      <c r="AK219" s="441">
        <f>IF( $F219=0,0,((($F219/$E219)*'PLAN DE ADQUISICIONES'!AG$89)*($G219/$F219)))</f>
        <v>0</v>
      </c>
      <c r="AL219" s="441">
        <f>IF( $F219=0,0,((($F219/$E219)*'PLAN DE ADQUISICIONES'!AH$89)*($G219/$F219)))</f>
        <v>0</v>
      </c>
      <c r="AM219" s="441">
        <f>IF( $F219=0,0,((($F219/$E219)*'PLAN DE ADQUISICIONES'!AI$89)*($G219/$F219)))</f>
        <v>0</v>
      </c>
      <c r="AN219" s="441">
        <f>IF( $F219=0,0,((($F219/$E219)*'PLAN DE ADQUISICIONES'!AJ$89)*($G219/$F219)))</f>
        <v>0</v>
      </c>
      <c r="AO219" s="441">
        <f>IF( $F219=0,0,((($F219/$E219)*'PLAN DE ADQUISICIONES'!AK$89)*($G219/$F219)))</f>
        <v>0</v>
      </c>
      <c r="AP219" s="441">
        <f>IF( $F219=0,0,((($F219/$E219)*'PLAN DE ADQUISICIONES'!AL$89)*($G219/$F219)))</f>
        <v>0</v>
      </c>
      <c r="AQ219" s="441">
        <f>IF( $F219=0,0,((($F219/$E219)*'PLAN DE ADQUISICIONES'!AM$89)*($G219/$F219)))</f>
        <v>0</v>
      </c>
      <c r="AR219" s="441">
        <f>IF( $F219=0,0,((($F219/$E219)*'PLAN DE ADQUISICIONES'!AN$89)*($G219/$F219)))</f>
        <v>0</v>
      </c>
      <c r="AS219" s="441">
        <f>IF( $F219=0,0,((($F219/$E219)*'PLAN DE ADQUISICIONES'!AO$89)*($G219/$F219)))</f>
        <v>0</v>
      </c>
      <c r="AT219" s="423">
        <f t="shared" si="63"/>
        <v>0</v>
      </c>
      <c r="AU219" s="426">
        <f t="shared" si="64"/>
        <v>0</v>
      </c>
      <c r="AV219" s="392">
        <f t="shared" si="59"/>
        <v>0</v>
      </c>
    </row>
    <row r="220" spans="2:48" s="60" customFormat="1" ht="13.5" x14ac:dyDescent="0.25">
      <c r="B220" s="416" t="str">
        <f>'FORMATO COSTEO C6'!C38</f>
        <v>6.2.9</v>
      </c>
      <c r="C220" s="439">
        <f>'FORMATO COSTEO C6'!B38</f>
        <v>0</v>
      </c>
      <c r="D220" s="513" t="str">
        <f>'FORMATO COSTEO C6'!D38</f>
        <v>Unidad medida</v>
      </c>
      <c r="E220" s="440">
        <f>'FORMATO COSTEO C6'!E38</f>
        <v>0</v>
      </c>
      <c r="F220" s="441">
        <f>'FORMATO COSTEO C6'!G38</f>
        <v>0</v>
      </c>
      <c r="G220" s="442">
        <f>'FORMATO COSTEO C6'!R38</f>
        <v>0</v>
      </c>
      <c r="H220" s="443">
        <f>IF( $F220=0,0,((($F220/$E220)*'PLAN DE ADQUISICIONES'!F$90)*($G220/$F220)))</f>
        <v>0</v>
      </c>
      <c r="I220" s="441">
        <f>IF( $F220=0,0,((($F220/$E220)*'PLAN DE ADQUISICIONES'!G$90)*($G220/$F220)))</f>
        <v>0</v>
      </c>
      <c r="J220" s="441">
        <f>IF( $F220=0,0,((($F220/$E220)*'PLAN DE ADQUISICIONES'!H$90)*($G220/$F220)))</f>
        <v>0</v>
      </c>
      <c r="K220" s="441">
        <f>IF( $F220=0,0,((($F220/$E220)*'PLAN DE ADQUISICIONES'!I$90)*($G220/$F220)))</f>
        <v>0</v>
      </c>
      <c r="L220" s="441">
        <f>IF( $F220=0,0,((($F220/$E220)*'PLAN DE ADQUISICIONES'!J$90)*($G220/$F220)))</f>
        <v>0</v>
      </c>
      <c r="M220" s="441">
        <f>IF( $F220=0,0,((($F220/$E220)*'PLAN DE ADQUISICIONES'!K$90)*($G220/$F220)))</f>
        <v>0</v>
      </c>
      <c r="N220" s="441">
        <f>IF( $F220=0,0,((($F220/$E220)*'PLAN DE ADQUISICIONES'!L$90)*($G220/$F220)))</f>
        <v>0</v>
      </c>
      <c r="O220" s="441">
        <f>IF( $F220=0,0,((($F220/$E220)*'PLAN DE ADQUISICIONES'!M$90)*($G220/$F220)))</f>
        <v>0</v>
      </c>
      <c r="P220" s="441">
        <f>IF( $F220=0,0,((($F220/$E220)*'PLAN DE ADQUISICIONES'!N$90)*($G220/$F220)))</f>
        <v>0</v>
      </c>
      <c r="Q220" s="441">
        <f>IF( $F220=0,0,((($F220/$E220)*'PLAN DE ADQUISICIONES'!O$90)*($G220/$F220)))</f>
        <v>0</v>
      </c>
      <c r="R220" s="441">
        <f>IF( $F220=0,0,((($F220/$E220)*'PLAN DE ADQUISICIONES'!P$90)*($G220/$F220)))</f>
        <v>0</v>
      </c>
      <c r="S220" s="441">
        <f>IF( $F220=0,0,((($F220/$E220)*'PLAN DE ADQUISICIONES'!Q$90)*($G220/$F220)))</f>
        <v>0</v>
      </c>
      <c r="T220" s="423">
        <f t="shared" si="61"/>
        <v>0</v>
      </c>
      <c r="U220" s="443">
        <f>IF( $F220=0,0,((($F220/$E220)*'PLAN DE ADQUISICIONES'!R$90)*($G220/$F220)))</f>
        <v>0</v>
      </c>
      <c r="V220" s="441">
        <f>IF( $F220=0,0,((($F220/$E220)*'PLAN DE ADQUISICIONES'!S$90)*($G220/$F220)))</f>
        <v>0</v>
      </c>
      <c r="W220" s="441">
        <f>IF( $F220=0,0,((($F220/$E220)*'PLAN DE ADQUISICIONES'!T$90)*($G220/$F220)))</f>
        <v>0</v>
      </c>
      <c r="X220" s="441">
        <f>IF( $F220=0,0,((($F220/$E220)*'PLAN DE ADQUISICIONES'!U$90)*($G220/$F220)))</f>
        <v>0</v>
      </c>
      <c r="Y220" s="441">
        <f>IF( $F220=0,0,((($F220/$E220)*'PLAN DE ADQUISICIONES'!V$90)*($G220/$F220)))</f>
        <v>0</v>
      </c>
      <c r="Z220" s="441">
        <f>IF( $F220=0,0,((($F220/$E220)*'PLAN DE ADQUISICIONES'!W$90)*($G220/$F220)))</f>
        <v>0</v>
      </c>
      <c r="AA220" s="441">
        <f>IF( $F220=0,0,((($F220/$E220)*'PLAN DE ADQUISICIONES'!X$90)*($G220/$F220)))</f>
        <v>0</v>
      </c>
      <c r="AB220" s="441">
        <f>IF( $F220=0,0,((($F220/$E220)*'PLAN DE ADQUISICIONES'!Y$90)*($G220/$F220)))</f>
        <v>0</v>
      </c>
      <c r="AC220" s="441">
        <f>IF( $F220=0,0,((($F220/$E220)*'PLAN DE ADQUISICIONES'!Z$90)*($G220/$F220)))</f>
        <v>0</v>
      </c>
      <c r="AD220" s="441">
        <f>IF( $F220=0,0,((($F220/$E220)*'PLAN DE ADQUISICIONES'!AA$90)*($G220/$F220)))</f>
        <v>0</v>
      </c>
      <c r="AE220" s="441">
        <f>IF( $F220=0,0,((($F220/$E220)*'PLAN DE ADQUISICIONES'!AB$90)*($G220/$F220)))</f>
        <v>0</v>
      </c>
      <c r="AF220" s="441">
        <f>IF( $F220=0,0,((($F220/$E220)*'PLAN DE ADQUISICIONES'!AC$90)*($G220/$F220)))</f>
        <v>0</v>
      </c>
      <c r="AG220" s="423">
        <f t="shared" si="62"/>
        <v>0</v>
      </c>
      <c r="AH220" s="444">
        <f>IF( $F220=0,0,((($F220/$E220)*'PLAN DE ADQUISICIONES'!AD$90)*($G220/$F220)))</f>
        <v>0</v>
      </c>
      <c r="AI220" s="441">
        <f>IF( $F220=0,0,((($F220/$E220)*'PLAN DE ADQUISICIONES'!AE$90)*($G220/$F220)))</f>
        <v>0</v>
      </c>
      <c r="AJ220" s="441">
        <f>IF( $F220=0,0,((($F220/$E220)*'PLAN DE ADQUISICIONES'!AF$90)*($G220/$F220)))</f>
        <v>0</v>
      </c>
      <c r="AK220" s="441">
        <f>IF( $F220=0,0,((($F220/$E220)*'PLAN DE ADQUISICIONES'!AG$90)*($G220/$F220)))</f>
        <v>0</v>
      </c>
      <c r="AL220" s="441">
        <f>IF( $F220=0,0,((($F220/$E220)*'PLAN DE ADQUISICIONES'!AH$90)*($G220/$F220)))</f>
        <v>0</v>
      </c>
      <c r="AM220" s="441">
        <f>IF( $F220=0,0,((($F220/$E220)*'PLAN DE ADQUISICIONES'!AI$90)*($G220/$F220)))</f>
        <v>0</v>
      </c>
      <c r="AN220" s="441">
        <f>IF( $F220=0,0,((($F220/$E220)*'PLAN DE ADQUISICIONES'!AJ$90)*($G220/$F220)))</f>
        <v>0</v>
      </c>
      <c r="AO220" s="441">
        <f>IF( $F220=0,0,((($F220/$E220)*'PLAN DE ADQUISICIONES'!AK$90)*($G220/$F220)))</f>
        <v>0</v>
      </c>
      <c r="AP220" s="441">
        <f>IF( $F220=0,0,((($F220/$E220)*'PLAN DE ADQUISICIONES'!AL$90)*($G220/$F220)))</f>
        <v>0</v>
      </c>
      <c r="AQ220" s="441">
        <f>IF( $F220=0,0,((($F220/$E220)*'PLAN DE ADQUISICIONES'!AM$90)*($G220/$F220)))</f>
        <v>0</v>
      </c>
      <c r="AR220" s="441">
        <f>IF( $F220=0,0,((($F220/$E220)*'PLAN DE ADQUISICIONES'!AN$90)*($G220/$F220)))</f>
        <v>0</v>
      </c>
      <c r="AS220" s="441">
        <f>IF( $F220=0,0,((($F220/$E220)*'PLAN DE ADQUISICIONES'!AO$90)*($G220/$F220)))</f>
        <v>0</v>
      </c>
      <c r="AT220" s="423">
        <f t="shared" si="63"/>
        <v>0</v>
      </c>
      <c r="AU220" s="426">
        <f t="shared" si="64"/>
        <v>0</v>
      </c>
      <c r="AV220" s="392">
        <f t="shared" si="59"/>
        <v>0</v>
      </c>
    </row>
    <row r="221" spans="2:48" s="60" customFormat="1" ht="13.5" x14ac:dyDescent="0.25">
      <c r="B221" s="416" t="str">
        <f>'FORMATO COSTEO C6'!C39</f>
        <v>6.2.10</v>
      </c>
      <c r="C221" s="439">
        <f>'FORMATO COSTEO C6'!B39</f>
        <v>0</v>
      </c>
      <c r="D221" s="513" t="str">
        <f>'FORMATO COSTEO C6'!D39</f>
        <v>Unidad medida</v>
      </c>
      <c r="E221" s="440">
        <f>'FORMATO COSTEO C6'!E39</f>
        <v>0</v>
      </c>
      <c r="F221" s="441">
        <f>'FORMATO COSTEO C6'!G39</f>
        <v>0</v>
      </c>
      <c r="G221" s="442">
        <f>'FORMATO COSTEO C6'!R39</f>
        <v>0</v>
      </c>
      <c r="H221" s="443">
        <f>IF( $F221=0,0,((($F221/$E221)*'PLAN DE ADQUISICIONES'!F$91)*($G221/$F221)))</f>
        <v>0</v>
      </c>
      <c r="I221" s="441">
        <f>IF( $F221=0,0,((($F221/$E221)*'PLAN DE ADQUISICIONES'!G$91)*($G221/$F221)))</f>
        <v>0</v>
      </c>
      <c r="J221" s="441">
        <f>IF( $F221=0,0,((($F221/$E221)*'PLAN DE ADQUISICIONES'!H$91)*($G221/$F221)))</f>
        <v>0</v>
      </c>
      <c r="K221" s="441">
        <f>IF( $F221=0,0,((($F221/$E221)*'PLAN DE ADQUISICIONES'!I$91)*($G221/$F221)))</f>
        <v>0</v>
      </c>
      <c r="L221" s="441">
        <f>IF( $F221=0,0,((($F221/$E221)*'PLAN DE ADQUISICIONES'!J$91)*($G221/$F221)))</f>
        <v>0</v>
      </c>
      <c r="M221" s="441">
        <f>IF( $F221=0,0,((($F221/$E221)*'PLAN DE ADQUISICIONES'!K$91)*($G221/$F221)))</f>
        <v>0</v>
      </c>
      <c r="N221" s="441">
        <f>IF( $F221=0,0,((($F221/$E221)*'PLAN DE ADQUISICIONES'!L$91)*($G221/$F221)))</f>
        <v>0</v>
      </c>
      <c r="O221" s="441">
        <f>IF( $F221=0,0,((($F221/$E221)*'PLAN DE ADQUISICIONES'!M$91)*($G221/$F221)))</f>
        <v>0</v>
      </c>
      <c r="P221" s="441">
        <f>IF( $F221=0,0,((($F221/$E221)*'PLAN DE ADQUISICIONES'!N$91)*($G221/$F221)))</f>
        <v>0</v>
      </c>
      <c r="Q221" s="441">
        <f>IF( $F221=0,0,((($F221/$E221)*'PLAN DE ADQUISICIONES'!O$91)*($G221/$F221)))</f>
        <v>0</v>
      </c>
      <c r="R221" s="441">
        <f>IF( $F221=0,0,((($F221/$E221)*'PLAN DE ADQUISICIONES'!P$91)*($G221/$F221)))</f>
        <v>0</v>
      </c>
      <c r="S221" s="441">
        <f>IF( $F221=0,0,((($F221/$E221)*'PLAN DE ADQUISICIONES'!Q$91)*($G221/$F221)))</f>
        <v>0</v>
      </c>
      <c r="T221" s="423">
        <f t="shared" si="61"/>
        <v>0</v>
      </c>
      <c r="U221" s="443">
        <f>IF( $F221=0,0,((($F221/$E221)*'PLAN DE ADQUISICIONES'!R$91)*($G221/$F221)))</f>
        <v>0</v>
      </c>
      <c r="V221" s="441">
        <f>IF( $F221=0,0,((($F221/$E221)*'PLAN DE ADQUISICIONES'!S$91)*($G221/$F221)))</f>
        <v>0</v>
      </c>
      <c r="W221" s="441">
        <f>IF( $F221=0,0,((($F221/$E221)*'PLAN DE ADQUISICIONES'!T$91)*($G221/$F221)))</f>
        <v>0</v>
      </c>
      <c r="X221" s="441">
        <f>IF( $F221=0,0,((($F221/$E221)*'PLAN DE ADQUISICIONES'!U$91)*($G221/$F221)))</f>
        <v>0</v>
      </c>
      <c r="Y221" s="441">
        <f>IF( $F221=0,0,((($F221/$E221)*'PLAN DE ADQUISICIONES'!V$91)*($G221/$F221)))</f>
        <v>0</v>
      </c>
      <c r="Z221" s="441">
        <f>IF( $F221=0,0,((($F221/$E221)*'PLAN DE ADQUISICIONES'!W$91)*($G221/$F221)))</f>
        <v>0</v>
      </c>
      <c r="AA221" s="441">
        <f>IF( $F221=0,0,((($F221/$E221)*'PLAN DE ADQUISICIONES'!X$91)*($G221/$F221)))</f>
        <v>0</v>
      </c>
      <c r="AB221" s="441">
        <f>IF( $F221=0,0,((($F221/$E221)*'PLAN DE ADQUISICIONES'!Y$91)*($G221/$F221)))</f>
        <v>0</v>
      </c>
      <c r="AC221" s="441">
        <f>IF( $F221=0,0,((($F221/$E221)*'PLAN DE ADQUISICIONES'!Z$91)*($G221/$F221)))</f>
        <v>0</v>
      </c>
      <c r="AD221" s="441">
        <f>IF( $F221=0,0,((($F221/$E221)*'PLAN DE ADQUISICIONES'!AA$91)*($G221/$F221)))</f>
        <v>0</v>
      </c>
      <c r="AE221" s="441">
        <f>IF( $F221=0,0,((($F221/$E221)*'PLAN DE ADQUISICIONES'!AB$91)*($G221/$F221)))</f>
        <v>0</v>
      </c>
      <c r="AF221" s="441">
        <f>IF( $F221=0,0,((($F221/$E221)*'PLAN DE ADQUISICIONES'!AC$91)*($G221/$F221)))</f>
        <v>0</v>
      </c>
      <c r="AG221" s="423">
        <f t="shared" si="62"/>
        <v>0</v>
      </c>
      <c r="AH221" s="444">
        <f>IF( $F221=0,0,((($F221/$E221)*'PLAN DE ADQUISICIONES'!AD$91)*($G221/$F221)))</f>
        <v>0</v>
      </c>
      <c r="AI221" s="441">
        <f>IF( $F221=0,0,((($F221/$E221)*'PLAN DE ADQUISICIONES'!AE$91)*($G221/$F221)))</f>
        <v>0</v>
      </c>
      <c r="AJ221" s="441">
        <f>IF( $F221=0,0,((($F221/$E221)*'PLAN DE ADQUISICIONES'!AF$91)*($G221/$F221)))</f>
        <v>0</v>
      </c>
      <c r="AK221" s="441">
        <f>IF( $F221=0,0,((($F221/$E221)*'PLAN DE ADQUISICIONES'!AG$91)*($G221/$F221)))</f>
        <v>0</v>
      </c>
      <c r="AL221" s="441">
        <f>IF( $F221=0,0,((($F221/$E221)*'PLAN DE ADQUISICIONES'!AH$91)*($G221/$F221)))</f>
        <v>0</v>
      </c>
      <c r="AM221" s="441">
        <f>IF( $F221=0,0,((($F221/$E221)*'PLAN DE ADQUISICIONES'!AI$91)*($G221/$F221)))</f>
        <v>0</v>
      </c>
      <c r="AN221" s="441">
        <f>IF( $F221=0,0,((($F221/$E221)*'PLAN DE ADQUISICIONES'!AJ$91)*($G221/$F221)))</f>
        <v>0</v>
      </c>
      <c r="AO221" s="441">
        <f>IF( $F221=0,0,((($F221/$E221)*'PLAN DE ADQUISICIONES'!AK$91)*($G221/$F221)))</f>
        <v>0</v>
      </c>
      <c r="AP221" s="441">
        <f>IF( $F221=0,0,((($F221/$E221)*'PLAN DE ADQUISICIONES'!AL$91)*($G221/$F221)))</f>
        <v>0</v>
      </c>
      <c r="AQ221" s="441">
        <f>IF( $F221=0,0,((($F221/$E221)*'PLAN DE ADQUISICIONES'!AM$91)*($G221/$F221)))</f>
        <v>0</v>
      </c>
      <c r="AR221" s="441">
        <f>IF( $F221=0,0,((($F221/$E221)*'PLAN DE ADQUISICIONES'!AN$91)*($G221/$F221)))</f>
        <v>0</v>
      </c>
      <c r="AS221" s="441">
        <f>IF( $F221=0,0,((($F221/$E221)*'PLAN DE ADQUISICIONES'!AO$91)*($G221/$F221)))</f>
        <v>0</v>
      </c>
      <c r="AT221" s="423">
        <f t="shared" si="63"/>
        <v>0</v>
      </c>
      <c r="AU221" s="426">
        <f t="shared" si="64"/>
        <v>0</v>
      </c>
      <c r="AV221" s="392">
        <f t="shared" si="59"/>
        <v>0</v>
      </c>
    </row>
    <row r="222" spans="2:48" s="60" customFormat="1" ht="13.5" x14ac:dyDescent="0.25">
      <c r="B222" s="395">
        <f>'FORMATO COSTEO C6'!C41</f>
        <v>6.3</v>
      </c>
      <c r="C222" s="396" t="str">
        <f>'FORMATO COSTEO C6'!D41</f>
        <v>GASTOS DE FUNCIONAMIENTO</v>
      </c>
      <c r="D222" s="437"/>
      <c r="E222" s="445"/>
      <c r="F222" s="399">
        <f>F223+F227+F231+F235+F239+F243+F247</f>
        <v>0</v>
      </c>
      <c r="G222" s="400">
        <f>G223+G227+G231+G235+G239+G243+G247</f>
        <v>0</v>
      </c>
      <c r="H222" s="401">
        <f>H223+H227+H231+H235+H239+H243+H247</f>
        <v>0</v>
      </c>
      <c r="I222" s="399">
        <f t="shared" ref="I222:AU222" si="65">I223+I227+I231+I235+I239+I243+I247</f>
        <v>0</v>
      </c>
      <c r="J222" s="399">
        <f t="shared" si="65"/>
        <v>0</v>
      </c>
      <c r="K222" s="399">
        <f t="shared" si="65"/>
        <v>0</v>
      </c>
      <c r="L222" s="399">
        <f t="shared" si="65"/>
        <v>0</v>
      </c>
      <c r="M222" s="399">
        <f t="shared" si="65"/>
        <v>0</v>
      </c>
      <c r="N222" s="399">
        <f t="shared" si="65"/>
        <v>0</v>
      </c>
      <c r="O222" s="399">
        <f t="shared" si="65"/>
        <v>0</v>
      </c>
      <c r="P222" s="399">
        <f t="shared" si="65"/>
        <v>0</v>
      </c>
      <c r="Q222" s="399">
        <f t="shared" si="65"/>
        <v>0</v>
      </c>
      <c r="R222" s="399">
        <f t="shared" si="65"/>
        <v>0</v>
      </c>
      <c r="S222" s="399">
        <f t="shared" si="65"/>
        <v>0</v>
      </c>
      <c r="T222" s="402">
        <f t="shared" si="65"/>
        <v>0</v>
      </c>
      <c r="U222" s="401">
        <f t="shared" si="65"/>
        <v>0</v>
      </c>
      <c r="V222" s="399">
        <f t="shared" si="65"/>
        <v>0</v>
      </c>
      <c r="W222" s="399">
        <f t="shared" si="65"/>
        <v>0</v>
      </c>
      <c r="X222" s="399">
        <f t="shared" si="65"/>
        <v>0</v>
      </c>
      <c r="Y222" s="399">
        <f t="shared" si="65"/>
        <v>0</v>
      </c>
      <c r="Z222" s="399">
        <f t="shared" si="65"/>
        <v>0</v>
      </c>
      <c r="AA222" s="399">
        <f t="shared" si="65"/>
        <v>0</v>
      </c>
      <c r="AB222" s="399">
        <f t="shared" si="65"/>
        <v>0</v>
      </c>
      <c r="AC222" s="399">
        <f t="shared" si="65"/>
        <v>0</v>
      </c>
      <c r="AD222" s="399">
        <f t="shared" si="65"/>
        <v>0</v>
      </c>
      <c r="AE222" s="399">
        <f t="shared" si="65"/>
        <v>0</v>
      </c>
      <c r="AF222" s="399">
        <f t="shared" si="65"/>
        <v>0</v>
      </c>
      <c r="AG222" s="402">
        <f>AG223+AG227+AG231+AG235+AG239+AG243+AG247</f>
        <v>0</v>
      </c>
      <c r="AH222" s="403">
        <f t="shared" si="65"/>
        <v>0</v>
      </c>
      <c r="AI222" s="399">
        <f t="shared" si="65"/>
        <v>0</v>
      </c>
      <c r="AJ222" s="399">
        <f t="shared" si="65"/>
        <v>0</v>
      </c>
      <c r="AK222" s="399">
        <f t="shared" si="65"/>
        <v>0</v>
      </c>
      <c r="AL222" s="399">
        <f t="shared" si="65"/>
        <v>0</v>
      </c>
      <c r="AM222" s="399">
        <f t="shared" si="65"/>
        <v>0</v>
      </c>
      <c r="AN222" s="399">
        <f t="shared" si="65"/>
        <v>0</v>
      </c>
      <c r="AO222" s="399">
        <f t="shared" si="65"/>
        <v>0</v>
      </c>
      <c r="AP222" s="399">
        <f t="shared" si="65"/>
        <v>0</v>
      </c>
      <c r="AQ222" s="399">
        <f t="shared" si="65"/>
        <v>0</v>
      </c>
      <c r="AR222" s="399">
        <f t="shared" si="65"/>
        <v>0</v>
      </c>
      <c r="AS222" s="399">
        <f t="shared" si="65"/>
        <v>0</v>
      </c>
      <c r="AT222" s="402">
        <f t="shared" si="65"/>
        <v>0</v>
      </c>
      <c r="AU222" s="404">
        <f t="shared" si="65"/>
        <v>0</v>
      </c>
      <c r="AV222" s="392">
        <f t="shared" si="59"/>
        <v>0</v>
      </c>
    </row>
    <row r="223" spans="2:48" s="60" customFormat="1" ht="13.5" x14ac:dyDescent="0.25">
      <c r="B223" s="446" t="str">
        <f>'FORMATO COSTEO C6'!C43</f>
        <v>6.3.1</v>
      </c>
      <c r="C223" s="462" t="str">
        <f>'FORMATO COSTEO C6'!B43</f>
        <v>Mantenimiento y reparaciones</v>
      </c>
      <c r="D223" s="448"/>
      <c r="E223" s="456"/>
      <c r="F223" s="450">
        <f>'FORMATO COSTEO C6'!G43</f>
        <v>0</v>
      </c>
      <c r="G223" s="451">
        <f>'FORMATO COSTEO C6'!R43</f>
        <v>0</v>
      </c>
      <c r="H223" s="452">
        <f>SUM(H224:H226)</f>
        <v>0</v>
      </c>
      <c r="I223" s="450">
        <f t="shared" ref="I223:AU223" si="66">SUM(I224:I226)</f>
        <v>0</v>
      </c>
      <c r="J223" s="450">
        <f t="shared" si="66"/>
        <v>0</v>
      </c>
      <c r="K223" s="450">
        <f t="shared" si="66"/>
        <v>0</v>
      </c>
      <c r="L223" s="450">
        <f t="shared" si="66"/>
        <v>0</v>
      </c>
      <c r="M223" s="450">
        <f t="shared" si="66"/>
        <v>0</v>
      </c>
      <c r="N223" s="450">
        <f t="shared" si="66"/>
        <v>0</v>
      </c>
      <c r="O223" s="450">
        <f t="shared" si="66"/>
        <v>0</v>
      </c>
      <c r="P223" s="450">
        <f t="shared" si="66"/>
        <v>0</v>
      </c>
      <c r="Q223" s="450">
        <f t="shared" si="66"/>
        <v>0</v>
      </c>
      <c r="R223" s="450">
        <f t="shared" si="66"/>
        <v>0</v>
      </c>
      <c r="S223" s="450">
        <f t="shared" si="66"/>
        <v>0</v>
      </c>
      <c r="T223" s="453">
        <f t="shared" si="66"/>
        <v>0</v>
      </c>
      <c r="U223" s="452">
        <f t="shared" si="66"/>
        <v>0</v>
      </c>
      <c r="V223" s="450">
        <f t="shared" si="66"/>
        <v>0</v>
      </c>
      <c r="W223" s="450">
        <f t="shared" si="66"/>
        <v>0</v>
      </c>
      <c r="X223" s="450">
        <f t="shared" si="66"/>
        <v>0</v>
      </c>
      <c r="Y223" s="450">
        <f t="shared" si="66"/>
        <v>0</v>
      </c>
      <c r="Z223" s="450">
        <f t="shared" si="66"/>
        <v>0</v>
      </c>
      <c r="AA223" s="450">
        <f t="shared" si="66"/>
        <v>0</v>
      </c>
      <c r="AB223" s="450">
        <f t="shared" si="66"/>
        <v>0</v>
      </c>
      <c r="AC223" s="450">
        <f t="shared" si="66"/>
        <v>0</v>
      </c>
      <c r="AD223" s="450">
        <f t="shared" si="66"/>
        <v>0</v>
      </c>
      <c r="AE223" s="450">
        <f t="shared" si="66"/>
        <v>0</v>
      </c>
      <c r="AF223" s="450">
        <f t="shared" si="66"/>
        <v>0</v>
      </c>
      <c r="AG223" s="453">
        <f>SUM(AG224:AG226)</f>
        <v>0</v>
      </c>
      <c r="AH223" s="454">
        <f t="shared" si="66"/>
        <v>0</v>
      </c>
      <c r="AI223" s="450">
        <f t="shared" si="66"/>
        <v>0</v>
      </c>
      <c r="AJ223" s="450">
        <f t="shared" si="66"/>
        <v>0</v>
      </c>
      <c r="AK223" s="450">
        <f t="shared" si="66"/>
        <v>0</v>
      </c>
      <c r="AL223" s="450">
        <f t="shared" si="66"/>
        <v>0</v>
      </c>
      <c r="AM223" s="450">
        <f t="shared" si="66"/>
        <v>0</v>
      </c>
      <c r="AN223" s="450">
        <f t="shared" si="66"/>
        <v>0</v>
      </c>
      <c r="AO223" s="450">
        <f t="shared" si="66"/>
        <v>0</v>
      </c>
      <c r="AP223" s="450">
        <f t="shared" si="66"/>
        <v>0</v>
      </c>
      <c r="AQ223" s="450">
        <f t="shared" si="66"/>
        <v>0</v>
      </c>
      <c r="AR223" s="450">
        <f t="shared" si="66"/>
        <v>0</v>
      </c>
      <c r="AS223" s="450">
        <f t="shared" si="66"/>
        <v>0</v>
      </c>
      <c r="AT223" s="453">
        <f t="shared" si="66"/>
        <v>0</v>
      </c>
      <c r="AU223" s="455">
        <f t="shared" si="66"/>
        <v>0</v>
      </c>
      <c r="AV223" s="392">
        <f t="shared" si="59"/>
        <v>0</v>
      </c>
    </row>
    <row r="224" spans="2:48" s="60" customFormat="1" ht="13.5" x14ac:dyDescent="0.25">
      <c r="B224" s="416" t="str">
        <f>'FORMATO COSTEO C6'!C44</f>
        <v>6.3.1.1</v>
      </c>
      <c r="C224" s="439" t="str">
        <f>'FORMATO COSTEO C6'!B44</f>
        <v>Mantenimiento y reparaciones</v>
      </c>
      <c r="D224" s="513" t="str">
        <f>'FORMATO COSTEO C6'!D44</f>
        <v>Unidad</v>
      </c>
      <c r="E224" s="440">
        <f>'FORMATO COSTEO C6'!E44</f>
        <v>14</v>
      </c>
      <c r="F224" s="441">
        <f>'FORMATO COSTEO C6'!G44</f>
        <v>0</v>
      </c>
      <c r="G224" s="442">
        <f>'FORMATO COSTEO C6'!R44</f>
        <v>0</v>
      </c>
      <c r="H224" s="443">
        <f>IF( $F224=0,0,((($F224/$E224)*'PLAN DE ADQUISICIONES'!F$94)*($G224/$F224)))</f>
        <v>0</v>
      </c>
      <c r="I224" s="441">
        <f>IF( $F224=0,0,((($F224/$E224)*'PLAN DE ADQUISICIONES'!G$94)*($G224/$F224)))</f>
        <v>0</v>
      </c>
      <c r="J224" s="441">
        <f>IF( $F224=0,0,((($F224/$E224)*'PLAN DE ADQUISICIONES'!H$94)*($G224/$F224)))</f>
        <v>0</v>
      </c>
      <c r="K224" s="441">
        <f>IF( $F224=0,0,((($F224/$E224)*'PLAN DE ADQUISICIONES'!I$94)*($G224/$F224)))</f>
        <v>0</v>
      </c>
      <c r="L224" s="441">
        <f>IF( $F224=0,0,((($F224/$E224)*'PLAN DE ADQUISICIONES'!J$94)*($G224/$F224)))</f>
        <v>0</v>
      </c>
      <c r="M224" s="441">
        <f>IF( $F224=0,0,((($F224/$E224)*'PLAN DE ADQUISICIONES'!K$94)*($G224/$F224)))</f>
        <v>0</v>
      </c>
      <c r="N224" s="441">
        <f>IF( $F224=0,0,((($F224/$E224)*'PLAN DE ADQUISICIONES'!L$94)*($G224/$F224)))</f>
        <v>0</v>
      </c>
      <c r="O224" s="441">
        <f>IF( $F224=0,0,((($F224/$E224)*'PLAN DE ADQUISICIONES'!M$94)*($G224/$F224)))</f>
        <v>0</v>
      </c>
      <c r="P224" s="441">
        <f>IF( $F224=0,0,((($F224/$E224)*'PLAN DE ADQUISICIONES'!N$94)*($G224/$F224)))</f>
        <v>0</v>
      </c>
      <c r="Q224" s="441">
        <f>IF( $F224=0,0,((($F224/$E224)*'PLAN DE ADQUISICIONES'!O$94)*($G224/$F224)))</f>
        <v>0</v>
      </c>
      <c r="R224" s="441">
        <f>IF( $F224=0,0,((($F224/$E224)*'PLAN DE ADQUISICIONES'!P$94)*($G224/$F224)))</f>
        <v>0</v>
      </c>
      <c r="S224" s="441">
        <f>IF( $F224=0,0,((($F224/$E224)*'PLAN DE ADQUISICIONES'!Q$94)*($G224/$F224)))</f>
        <v>0</v>
      </c>
      <c r="T224" s="423">
        <f t="shared" ref="T224:T250" si="67">H224+I224+J224+K224+L224+M224+N224+O224+P224+Q224+R224+S224</f>
        <v>0</v>
      </c>
      <c r="U224" s="443">
        <f>IF( $F224=0,0,((($F224/$E224)*'PLAN DE ADQUISICIONES'!R$94)*($G224/$F224)))</f>
        <v>0</v>
      </c>
      <c r="V224" s="441">
        <f>IF( $F224=0,0,((($F224/$E224)*'PLAN DE ADQUISICIONES'!S$94)*($G224/$F224)))</f>
        <v>0</v>
      </c>
      <c r="W224" s="441">
        <f>IF( $F224=0,0,((($F224/$E224)*'PLAN DE ADQUISICIONES'!T$94)*($G224/$F224)))</f>
        <v>0</v>
      </c>
      <c r="X224" s="441">
        <f>IF( $F224=0,0,((($F224/$E224)*'PLAN DE ADQUISICIONES'!U$94)*($G224/$F224)))</f>
        <v>0</v>
      </c>
      <c r="Y224" s="441">
        <f>IF( $F224=0,0,((($F224/$E224)*'PLAN DE ADQUISICIONES'!V$94)*($G224/$F224)))</f>
        <v>0</v>
      </c>
      <c r="Z224" s="441">
        <f>IF( $F224=0,0,((($F224/$E224)*'PLAN DE ADQUISICIONES'!W$94)*($G224/$F224)))</f>
        <v>0</v>
      </c>
      <c r="AA224" s="441">
        <f>IF( $F224=0,0,((($F224/$E224)*'PLAN DE ADQUISICIONES'!X$94)*($G224/$F224)))</f>
        <v>0</v>
      </c>
      <c r="AB224" s="441">
        <f>IF( $F224=0,0,((($F224/$E224)*'PLAN DE ADQUISICIONES'!Y$94)*($G224/$F224)))</f>
        <v>0</v>
      </c>
      <c r="AC224" s="441">
        <f>IF( $F224=0,0,((($F224/$E224)*'PLAN DE ADQUISICIONES'!Z$94)*($G224/$F224)))</f>
        <v>0</v>
      </c>
      <c r="AD224" s="441">
        <f>IF( $F224=0,0,((($F224/$E224)*'PLAN DE ADQUISICIONES'!AA$94)*($G224/$F224)))</f>
        <v>0</v>
      </c>
      <c r="AE224" s="441">
        <f>IF( $F224=0,0,((($F224/$E224)*'PLAN DE ADQUISICIONES'!AB$94)*($G224/$F224)))</f>
        <v>0</v>
      </c>
      <c r="AF224" s="441">
        <f>IF( $F224=0,0,((($F224/$E224)*'PLAN DE ADQUISICIONES'!AC$94)*($G224/$F224)))</f>
        <v>0</v>
      </c>
      <c r="AG224" s="423">
        <f t="shared" ref="AG224:AG250" si="68">U224+V224+W224+X224+Y224+Z224+AA224+AB224+AC224+AD224+AE224+AF224</f>
        <v>0</v>
      </c>
      <c r="AH224" s="444">
        <f>IF( $F224=0,0,((($F224/$E224)*'PLAN DE ADQUISICIONES'!AD$94)*($G224/$F224)))</f>
        <v>0</v>
      </c>
      <c r="AI224" s="441">
        <f>IF( $F224=0,0,((($F224/$E224)*'PLAN DE ADQUISICIONES'!AE$94)*($G224/$F224)))</f>
        <v>0</v>
      </c>
      <c r="AJ224" s="441">
        <f>IF( $F224=0,0,((($F224/$E224)*'PLAN DE ADQUISICIONES'!AF$94)*($G224/$F224)))</f>
        <v>0</v>
      </c>
      <c r="AK224" s="441">
        <f>IF( $F224=0,0,((($F224/$E224)*'PLAN DE ADQUISICIONES'!AG$94)*($G224/$F224)))</f>
        <v>0</v>
      </c>
      <c r="AL224" s="441">
        <f>IF( $F224=0,0,((($F224/$E224)*'PLAN DE ADQUISICIONES'!AH$94)*($G224/$F224)))</f>
        <v>0</v>
      </c>
      <c r="AM224" s="441">
        <f>IF( $F224=0,0,((($F224/$E224)*'PLAN DE ADQUISICIONES'!AI$94)*($G224/$F224)))</f>
        <v>0</v>
      </c>
      <c r="AN224" s="441">
        <f>IF( $F224=0,0,((($F224/$E224)*'PLAN DE ADQUISICIONES'!AJ$94)*($G224/$F224)))</f>
        <v>0</v>
      </c>
      <c r="AO224" s="441">
        <f>IF( $F224=0,0,((($F224/$E224)*'PLAN DE ADQUISICIONES'!AK$94)*($G224/$F224)))</f>
        <v>0</v>
      </c>
      <c r="AP224" s="441">
        <f>IF( $F224=0,0,((($F224/$E224)*'PLAN DE ADQUISICIONES'!AL$94)*($G224/$F224)))</f>
        <v>0</v>
      </c>
      <c r="AQ224" s="441">
        <f>IF( $F224=0,0,((($F224/$E224)*'PLAN DE ADQUISICIONES'!AM$94)*($G224/$F224)))</f>
        <v>0</v>
      </c>
      <c r="AR224" s="441">
        <f>IF( $F224=0,0,((($F224/$E224)*'PLAN DE ADQUISICIONES'!AN$94)*($G224/$F224)))</f>
        <v>0</v>
      </c>
      <c r="AS224" s="441">
        <f>IF( $F224=0,0,((($F224/$E224)*'PLAN DE ADQUISICIONES'!AO$94)*($G224/$F224)))</f>
        <v>0</v>
      </c>
      <c r="AT224" s="423">
        <f t="shared" ref="AT224:AT250" si="69">AH224+AI224+AJ224+AK224+AL224+AM224+AN224+AO224+AP224+AQ224+AR224+AS224</f>
        <v>0</v>
      </c>
      <c r="AU224" s="426">
        <f>AS224+AR224+AQ224+AP224+AO224+AN224+AM224+AL224+AK224+AJ224+AI224+AH224+AF224+AE224+AD224+AC224+AB224+AA224+Z224+Y224+X224+W224+V224+U224+S224+R224+Q224+P224+O224+N224+M224+L224+K224+J224+I224+H224</f>
        <v>0</v>
      </c>
      <c r="AV224" s="392">
        <f t="shared" si="59"/>
        <v>0</v>
      </c>
    </row>
    <row r="225" spans="2:48" s="60" customFormat="1" ht="13.5" x14ac:dyDescent="0.25">
      <c r="B225" s="416" t="str">
        <f>'FORMATO COSTEO C6'!C45</f>
        <v>6.3.1.2</v>
      </c>
      <c r="C225" s="439" t="str">
        <f>'FORMATO COSTEO C6'!B45</f>
        <v>Limpieza de oficina</v>
      </c>
      <c r="D225" s="513" t="str">
        <f>'FORMATO COSTEO C6'!D45</f>
        <v>Unidad</v>
      </c>
      <c r="E225" s="440">
        <f>'FORMATO COSTEO C6'!E45</f>
        <v>0</v>
      </c>
      <c r="F225" s="441">
        <f>'FORMATO COSTEO C6'!G45</f>
        <v>0</v>
      </c>
      <c r="G225" s="442">
        <f>'FORMATO COSTEO C6'!R45</f>
        <v>0</v>
      </c>
      <c r="H225" s="443">
        <f>IF( $F225=0,0,((($F225/$E225)*'PLAN DE ADQUISICIONES'!F$95)*($G225/$F225)))</f>
        <v>0</v>
      </c>
      <c r="I225" s="441">
        <f>IF( $F225=0,0,((($F225/$E225)*'PLAN DE ADQUISICIONES'!G$95)*($G225/$F225)))</f>
        <v>0</v>
      </c>
      <c r="J225" s="441">
        <f>IF( $F225=0,0,((($F225/$E225)*'PLAN DE ADQUISICIONES'!H$95)*($G225/$F225)))</f>
        <v>0</v>
      </c>
      <c r="K225" s="441">
        <f>IF( $F225=0,0,((($F225/$E225)*'PLAN DE ADQUISICIONES'!I$95)*($G225/$F225)))</f>
        <v>0</v>
      </c>
      <c r="L225" s="441">
        <f>IF( $F225=0,0,((($F225/$E225)*'PLAN DE ADQUISICIONES'!J$95)*($G225/$F225)))</f>
        <v>0</v>
      </c>
      <c r="M225" s="441">
        <f>IF( $F225=0,0,((($F225/$E225)*'PLAN DE ADQUISICIONES'!K$95)*($G225/$F225)))</f>
        <v>0</v>
      </c>
      <c r="N225" s="441">
        <f>IF( $F225=0,0,((($F225/$E225)*'PLAN DE ADQUISICIONES'!L$95)*($G225/$F225)))</f>
        <v>0</v>
      </c>
      <c r="O225" s="441">
        <f>IF( $F225=0,0,((($F225/$E225)*'PLAN DE ADQUISICIONES'!M$95)*($G225/$F225)))</f>
        <v>0</v>
      </c>
      <c r="P225" s="441">
        <f>IF( $F225=0,0,((($F225/$E225)*'PLAN DE ADQUISICIONES'!N$95)*($G225/$F225)))</f>
        <v>0</v>
      </c>
      <c r="Q225" s="441">
        <f>IF( $F225=0,0,((($F225/$E225)*'PLAN DE ADQUISICIONES'!O$95)*($G225/$F225)))</f>
        <v>0</v>
      </c>
      <c r="R225" s="441">
        <f>IF( $F225=0,0,((($F225/$E225)*'PLAN DE ADQUISICIONES'!P$95)*($G225/$F225)))</f>
        <v>0</v>
      </c>
      <c r="S225" s="441">
        <f>IF( $F225=0,0,((($F225/$E225)*'PLAN DE ADQUISICIONES'!Q$95)*($G225/$F225)))</f>
        <v>0</v>
      </c>
      <c r="T225" s="423">
        <f t="shared" si="67"/>
        <v>0</v>
      </c>
      <c r="U225" s="443">
        <f>IF( $F225=0,0,((($F225/$E225)*'PLAN DE ADQUISICIONES'!R$95)*($G225/$F225)))</f>
        <v>0</v>
      </c>
      <c r="V225" s="441">
        <f>IF( $F225=0,0,((($F225/$E225)*'PLAN DE ADQUISICIONES'!S$95)*($G225/$F225)))</f>
        <v>0</v>
      </c>
      <c r="W225" s="441">
        <f>IF( $F225=0,0,((($F225/$E225)*'PLAN DE ADQUISICIONES'!T$95)*($G225/$F225)))</f>
        <v>0</v>
      </c>
      <c r="X225" s="441">
        <f>IF( $F225=0,0,((($F225/$E225)*'PLAN DE ADQUISICIONES'!U$95)*($G225/$F225)))</f>
        <v>0</v>
      </c>
      <c r="Y225" s="441">
        <f>IF( $F225=0,0,((($F225/$E225)*'PLAN DE ADQUISICIONES'!V$95)*($G225/$F225)))</f>
        <v>0</v>
      </c>
      <c r="Z225" s="441">
        <f>IF( $F225=0,0,((($F225/$E225)*'PLAN DE ADQUISICIONES'!W$95)*($G225/$F225)))</f>
        <v>0</v>
      </c>
      <c r="AA225" s="441">
        <f>IF( $F225=0,0,((($F225/$E225)*'PLAN DE ADQUISICIONES'!X$95)*($G225/$F225)))</f>
        <v>0</v>
      </c>
      <c r="AB225" s="441">
        <f>IF( $F225=0,0,((($F225/$E225)*'PLAN DE ADQUISICIONES'!Y$95)*($G225/$F225)))</f>
        <v>0</v>
      </c>
      <c r="AC225" s="441">
        <f>IF( $F225=0,0,((($F225/$E225)*'PLAN DE ADQUISICIONES'!Z$95)*($G225/$F225)))</f>
        <v>0</v>
      </c>
      <c r="AD225" s="441">
        <f>IF( $F225=0,0,((($F225/$E225)*'PLAN DE ADQUISICIONES'!AA$95)*($G225/$F225)))</f>
        <v>0</v>
      </c>
      <c r="AE225" s="441">
        <f>IF( $F225=0,0,((($F225/$E225)*'PLAN DE ADQUISICIONES'!AB$95)*($G225/$F225)))</f>
        <v>0</v>
      </c>
      <c r="AF225" s="441">
        <f>IF( $F225=0,0,((($F225/$E225)*'PLAN DE ADQUISICIONES'!AC$95)*($G225/$F225)))</f>
        <v>0</v>
      </c>
      <c r="AG225" s="423">
        <f t="shared" si="68"/>
        <v>0</v>
      </c>
      <c r="AH225" s="444">
        <f>IF( $F225=0,0,((($F225/$E225)*'PLAN DE ADQUISICIONES'!AD$95)*($G225/$F225)))</f>
        <v>0</v>
      </c>
      <c r="AI225" s="441">
        <f>IF( $F225=0,0,((($F225/$E225)*'PLAN DE ADQUISICIONES'!AE$95)*($G225/$F225)))</f>
        <v>0</v>
      </c>
      <c r="AJ225" s="441">
        <f>IF( $F225=0,0,((($F225/$E225)*'PLAN DE ADQUISICIONES'!AF$95)*($G225/$F225)))</f>
        <v>0</v>
      </c>
      <c r="AK225" s="441">
        <f>IF( $F225=0,0,((($F225/$E225)*'PLAN DE ADQUISICIONES'!AG$95)*($G225/$F225)))</f>
        <v>0</v>
      </c>
      <c r="AL225" s="441">
        <f>IF( $F225=0,0,((($F225/$E225)*'PLAN DE ADQUISICIONES'!AH$95)*($G225/$F225)))</f>
        <v>0</v>
      </c>
      <c r="AM225" s="441">
        <f>IF( $F225=0,0,((($F225/$E225)*'PLAN DE ADQUISICIONES'!AI$95)*($G225/$F225)))</f>
        <v>0</v>
      </c>
      <c r="AN225" s="441">
        <f>IF( $F225=0,0,((($F225/$E225)*'PLAN DE ADQUISICIONES'!AJ$95)*($G225/$F225)))</f>
        <v>0</v>
      </c>
      <c r="AO225" s="441">
        <f>IF( $F225=0,0,((($F225/$E225)*'PLAN DE ADQUISICIONES'!AK$95)*($G225/$F225)))</f>
        <v>0</v>
      </c>
      <c r="AP225" s="441">
        <f>IF( $F225=0,0,((($F225/$E225)*'PLAN DE ADQUISICIONES'!AL$95)*($G225/$F225)))</f>
        <v>0</v>
      </c>
      <c r="AQ225" s="441">
        <f>IF( $F225=0,0,((($F225/$E225)*'PLAN DE ADQUISICIONES'!AM$95)*($G225/$F225)))</f>
        <v>0</v>
      </c>
      <c r="AR225" s="441">
        <f>IF( $F225=0,0,((($F225/$E225)*'PLAN DE ADQUISICIONES'!AN$95)*($G225/$F225)))</f>
        <v>0</v>
      </c>
      <c r="AS225" s="441">
        <f>IF( $F225=0,0,((($F225/$E225)*'PLAN DE ADQUISICIONES'!AO$95)*($G225/$F225)))</f>
        <v>0</v>
      </c>
      <c r="AT225" s="423">
        <f t="shared" si="69"/>
        <v>0</v>
      </c>
      <c r="AU225" s="426">
        <f>AS225+AR225+AQ225+AP225+AO225+AN225+AM225+AL225+AK225+AJ225+AI225+AH225+AF225+AE225+AD225+AC225+AB225+AA225+Z225+Y225+X225+W225+V225+U225+S225+R225+Q225+P225+O225+N225+M225+L225+K225+J225+I225+H225</f>
        <v>0</v>
      </c>
      <c r="AV225" s="392">
        <f t="shared" si="59"/>
        <v>0</v>
      </c>
    </row>
    <row r="226" spans="2:48" s="60" customFormat="1" ht="13.5" x14ac:dyDescent="0.25">
      <c r="B226" s="416" t="str">
        <f>'FORMATO COSTEO C6'!C46</f>
        <v>6.3.1.3</v>
      </c>
      <c r="C226" s="439">
        <f>'FORMATO COSTEO C6'!B46</f>
        <v>0</v>
      </c>
      <c r="D226" s="513" t="str">
        <f>'FORMATO COSTEO C6'!D46</f>
        <v>Unidad medida</v>
      </c>
      <c r="E226" s="440">
        <f>'FORMATO COSTEO C6'!E46</f>
        <v>0</v>
      </c>
      <c r="F226" s="441">
        <f>'FORMATO COSTEO C6'!G46</f>
        <v>0</v>
      </c>
      <c r="G226" s="442">
        <f>'FORMATO COSTEO C6'!R46</f>
        <v>0</v>
      </c>
      <c r="H226" s="443">
        <f>IF( $F226=0,0,((($F226/$E226)*'PLAN DE ADQUISICIONES'!F$96)*($G226/$F226)))</f>
        <v>0</v>
      </c>
      <c r="I226" s="441">
        <f>IF( $F226=0,0,((($F226/$E226)*'PLAN DE ADQUISICIONES'!G$96)*($G226/$F226)))</f>
        <v>0</v>
      </c>
      <c r="J226" s="441">
        <f>IF( $F226=0,0,((($F226/$E226)*'PLAN DE ADQUISICIONES'!H$96)*($G226/$F226)))</f>
        <v>0</v>
      </c>
      <c r="K226" s="441">
        <f>IF( $F226=0,0,((($F226/$E226)*'PLAN DE ADQUISICIONES'!I$96)*($G226/$F226)))</f>
        <v>0</v>
      </c>
      <c r="L226" s="441">
        <f>IF( $F226=0,0,((($F226/$E226)*'PLAN DE ADQUISICIONES'!J$96)*($G226/$F226)))</f>
        <v>0</v>
      </c>
      <c r="M226" s="441">
        <f>IF( $F226=0,0,((($F226/$E226)*'PLAN DE ADQUISICIONES'!K$96)*($G226/$F226)))</f>
        <v>0</v>
      </c>
      <c r="N226" s="441">
        <f>IF( $F226=0,0,((($F226/$E226)*'PLAN DE ADQUISICIONES'!L$96)*($G226/$F226)))</f>
        <v>0</v>
      </c>
      <c r="O226" s="441">
        <f>IF( $F226=0,0,((($F226/$E226)*'PLAN DE ADQUISICIONES'!M$96)*($G226/$F226)))</f>
        <v>0</v>
      </c>
      <c r="P226" s="441">
        <f>IF( $F226=0,0,((($F226/$E226)*'PLAN DE ADQUISICIONES'!N$96)*($G226/$F226)))</f>
        <v>0</v>
      </c>
      <c r="Q226" s="441">
        <f>IF( $F226=0,0,((($F226/$E226)*'PLAN DE ADQUISICIONES'!O$96)*($G226/$F226)))</f>
        <v>0</v>
      </c>
      <c r="R226" s="441">
        <f>IF( $F226=0,0,((($F226/$E226)*'PLAN DE ADQUISICIONES'!P$96)*($G226/$F226)))</f>
        <v>0</v>
      </c>
      <c r="S226" s="441">
        <f>IF( $F226=0,0,((($F226/$E226)*'PLAN DE ADQUISICIONES'!Q$96)*($G226/$F226)))</f>
        <v>0</v>
      </c>
      <c r="T226" s="423">
        <f t="shared" si="67"/>
        <v>0</v>
      </c>
      <c r="U226" s="443">
        <f>IF( $F226=0,0,((($F226/$E226)*'PLAN DE ADQUISICIONES'!R$96)*($G226/$F226)))</f>
        <v>0</v>
      </c>
      <c r="V226" s="441">
        <f>IF( $F226=0,0,((($F226/$E226)*'PLAN DE ADQUISICIONES'!S$96)*($G226/$F226)))</f>
        <v>0</v>
      </c>
      <c r="W226" s="441">
        <f>IF( $F226=0,0,((($F226/$E226)*'PLAN DE ADQUISICIONES'!T$96)*($G226/$F226)))</f>
        <v>0</v>
      </c>
      <c r="X226" s="441">
        <f>IF( $F226=0,0,((($F226/$E226)*'PLAN DE ADQUISICIONES'!U$96)*($G226/$F226)))</f>
        <v>0</v>
      </c>
      <c r="Y226" s="441">
        <f>IF( $F226=0,0,((($F226/$E226)*'PLAN DE ADQUISICIONES'!V$96)*($G226/$F226)))</f>
        <v>0</v>
      </c>
      <c r="Z226" s="441">
        <f>IF( $F226=0,0,((($F226/$E226)*'PLAN DE ADQUISICIONES'!W$96)*($G226/$F226)))</f>
        <v>0</v>
      </c>
      <c r="AA226" s="441">
        <f>IF( $F226=0,0,((($F226/$E226)*'PLAN DE ADQUISICIONES'!X$96)*($G226/$F226)))</f>
        <v>0</v>
      </c>
      <c r="AB226" s="441">
        <f>IF( $F226=0,0,((($F226/$E226)*'PLAN DE ADQUISICIONES'!Y$96)*($G226/$F226)))</f>
        <v>0</v>
      </c>
      <c r="AC226" s="441">
        <f>IF( $F226=0,0,((($F226/$E226)*'PLAN DE ADQUISICIONES'!Z$96)*($G226/$F226)))</f>
        <v>0</v>
      </c>
      <c r="AD226" s="441">
        <f>IF( $F226=0,0,((($F226/$E226)*'PLAN DE ADQUISICIONES'!AA$96)*($G226/$F226)))</f>
        <v>0</v>
      </c>
      <c r="AE226" s="441">
        <f>IF( $F226=0,0,((($F226/$E226)*'PLAN DE ADQUISICIONES'!AB$96)*($G226/$F226)))</f>
        <v>0</v>
      </c>
      <c r="AF226" s="441">
        <f>IF( $F226=0,0,((($F226/$E226)*'PLAN DE ADQUISICIONES'!AC$96)*($G226/$F226)))</f>
        <v>0</v>
      </c>
      <c r="AG226" s="423">
        <f t="shared" si="68"/>
        <v>0</v>
      </c>
      <c r="AH226" s="444">
        <f>IF( $F226=0,0,((($F226/$E226)*'PLAN DE ADQUISICIONES'!AD$96)*($G226/$F226)))</f>
        <v>0</v>
      </c>
      <c r="AI226" s="441">
        <f>IF( $F226=0,0,((($F226/$E226)*'PLAN DE ADQUISICIONES'!AE$96)*($G226/$F226)))</f>
        <v>0</v>
      </c>
      <c r="AJ226" s="441">
        <f>IF( $F226=0,0,((($F226/$E226)*'PLAN DE ADQUISICIONES'!AF$96)*($G226/$F226)))</f>
        <v>0</v>
      </c>
      <c r="AK226" s="441">
        <f>IF( $F226=0,0,((($F226/$E226)*'PLAN DE ADQUISICIONES'!AG$96)*($G226/$F226)))</f>
        <v>0</v>
      </c>
      <c r="AL226" s="441">
        <f>IF( $F226=0,0,((($F226/$E226)*'PLAN DE ADQUISICIONES'!AH$96)*($G226/$F226)))</f>
        <v>0</v>
      </c>
      <c r="AM226" s="441">
        <f>IF( $F226=0,0,((($F226/$E226)*'PLAN DE ADQUISICIONES'!AI$96)*($G226/$F226)))</f>
        <v>0</v>
      </c>
      <c r="AN226" s="441">
        <f>IF( $F226=0,0,((($F226/$E226)*'PLAN DE ADQUISICIONES'!AJ$96)*($G226/$F226)))</f>
        <v>0</v>
      </c>
      <c r="AO226" s="441">
        <f>IF( $F226=0,0,((($F226/$E226)*'PLAN DE ADQUISICIONES'!AK$96)*($G226/$F226)))</f>
        <v>0</v>
      </c>
      <c r="AP226" s="441">
        <f>IF( $F226=0,0,((($F226/$E226)*'PLAN DE ADQUISICIONES'!AL$96)*($G226/$F226)))</f>
        <v>0</v>
      </c>
      <c r="AQ226" s="441">
        <f>IF( $F226=0,0,((($F226/$E226)*'PLAN DE ADQUISICIONES'!AM$96)*($G226/$F226)))</f>
        <v>0</v>
      </c>
      <c r="AR226" s="441">
        <f>IF( $F226=0,0,((($F226/$E226)*'PLAN DE ADQUISICIONES'!AN$96)*($G226/$F226)))</f>
        <v>0</v>
      </c>
      <c r="AS226" s="441">
        <f>IF( $F226=0,0,((($F226/$E226)*'PLAN DE ADQUISICIONES'!AO$96)*($G226/$F226)))</f>
        <v>0</v>
      </c>
      <c r="AT226" s="423">
        <f t="shared" si="69"/>
        <v>0</v>
      </c>
      <c r="AU226" s="426">
        <f>AS226+AR226+AQ226+AP226+AO226+AN226+AM226+AL226+AK226+AJ226+AI226+AH226+AF226+AE226+AD226+AC226+AB226+AA226+Z226+Y226+X226+W226+V226+U226+S226+R226+Q226+P226+O226+N226+M226+L226+K226+J226+I226+H226</f>
        <v>0</v>
      </c>
      <c r="AV226" s="392">
        <f t="shared" si="59"/>
        <v>0</v>
      </c>
    </row>
    <row r="227" spans="2:48" s="60" customFormat="1" ht="13.5" x14ac:dyDescent="0.25">
      <c r="B227" s="446" t="str">
        <f>'FORMATO COSTEO C6'!C47</f>
        <v>6.3.2</v>
      </c>
      <c r="C227" s="462" t="str">
        <f>+'FORMATO COSTEO C6'!B47</f>
        <v>Seguros</v>
      </c>
      <c r="D227" s="448"/>
      <c r="E227" s="456"/>
      <c r="F227" s="450">
        <f>+'FORMATO COSTEO C6'!G47</f>
        <v>0</v>
      </c>
      <c r="G227" s="451">
        <f>+'FORMATO COSTEO C6'!R47</f>
        <v>0</v>
      </c>
      <c r="H227" s="452">
        <f>SUM(H228:H230)</f>
        <v>0</v>
      </c>
      <c r="I227" s="450">
        <f t="shared" ref="I227:AU227" si="70">SUM(I228:I230)</f>
        <v>0</v>
      </c>
      <c r="J227" s="450">
        <f t="shared" si="70"/>
        <v>0</v>
      </c>
      <c r="K227" s="450">
        <f t="shared" si="70"/>
        <v>0</v>
      </c>
      <c r="L227" s="450">
        <f t="shared" si="70"/>
        <v>0</v>
      </c>
      <c r="M227" s="450">
        <f t="shared" si="70"/>
        <v>0</v>
      </c>
      <c r="N227" s="450">
        <f t="shared" si="70"/>
        <v>0</v>
      </c>
      <c r="O227" s="450">
        <f t="shared" si="70"/>
        <v>0</v>
      </c>
      <c r="P227" s="450">
        <f t="shared" si="70"/>
        <v>0</v>
      </c>
      <c r="Q227" s="450">
        <f t="shared" si="70"/>
        <v>0</v>
      </c>
      <c r="R227" s="450">
        <f t="shared" si="70"/>
        <v>0</v>
      </c>
      <c r="S227" s="450">
        <f t="shared" si="70"/>
        <v>0</v>
      </c>
      <c r="T227" s="453">
        <f t="shared" si="70"/>
        <v>0</v>
      </c>
      <c r="U227" s="452">
        <f t="shared" si="70"/>
        <v>0</v>
      </c>
      <c r="V227" s="450">
        <f t="shared" si="70"/>
        <v>0</v>
      </c>
      <c r="W227" s="450">
        <f t="shared" si="70"/>
        <v>0</v>
      </c>
      <c r="X227" s="450">
        <f t="shared" si="70"/>
        <v>0</v>
      </c>
      <c r="Y227" s="450">
        <f t="shared" si="70"/>
        <v>0</v>
      </c>
      <c r="Z227" s="450">
        <f t="shared" si="70"/>
        <v>0</v>
      </c>
      <c r="AA227" s="450">
        <f t="shared" si="70"/>
        <v>0</v>
      </c>
      <c r="AB227" s="450">
        <f t="shared" si="70"/>
        <v>0</v>
      </c>
      <c r="AC227" s="450">
        <f t="shared" si="70"/>
        <v>0</v>
      </c>
      <c r="AD227" s="450">
        <f t="shared" si="70"/>
        <v>0</v>
      </c>
      <c r="AE227" s="450">
        <f t="shared" si="70"/>
        <v>0</v>
      </c>
      <c r="AF227" s="450">
        <f t="shared" si="70"/>
        <v>0</v>
      </c>
      <c r="AG227" s="453">
        <f>SUM(AG228:AG230)</f>
        <v>0</v>
      </c>
      <c r="AH227" s="454">
        <f t="shared" si="70"/>
        <v>0</v>
      </c>
      <c r="AI227" s="450">
        <f t="shared" si="70"/>
        <v>0</v>
      </c>
      <c r="AJ227" s="450">
        <f t="shared" si="70"/>
        <v>0</v>
      </c>
      <c r="AK227" s="450">
        <f t="shared" si="70"/>
        <v>0</v>
      </c>
      <c r="AL227" s="450">
        <f t="shared" si="70"/>
        <v>0</v>
      </c>
      <c r="AM227" s="450">
        <f t="shared" si="70"/>
        <v>0</v>
      </c>
      <c r="AN227" s="450">
        <f t="shared" si="70"/>
        <v>0</v>
      </c>
      <c r="AO227" s="450">
        <f t="shared" si="70"/>
        <v>0</v>
      </c>
      <c r="AP227" s="450">
        <f t="shared" si="70"/>
        <v>0</v>
      </c>
      <c r="AQ227" s="450">
        <f t="shared" si="70"/>
        <v>0</v>
      </c>
      <c r="AR227" s="450">
        <f t="shared" si="70"/>
        <v>0</v>
      </c>
      <c r="AS227" s="450">
        <f t="shared" si="70"/>
        <v>0</v>
      </c>
      <c r="AT227" s="453">
        <f t="shared" si="70"/>
        <v>0</v>
      </c>
      <c r="AU227" s="455">
        <f t="shared" si="70"/>
        <v>0</v>
      </c>
      <c r="AV227" s="392">
        <f t="shared" si="59"/>
        <v>0</v>
      </c>
    </row>
    <row r="228" spans="2:48" s="60" customFormat="1" ht="13.5" x14ac:dyDescent="0.25">
      <c r="B228" s="416" t="str">
        <f>'FORMATO COSTEO C6'!C48</f>
        <v>6.3.2.1</v>
      </c>
      <c r="C228" s="439">
        <f>'FORMATO COSTEO C6'!B48</f>
        <v>0</v>
      </c>
      <c r="D228" s="513" t="str">
        <f>'FORMATO COSTEO C6'!D48</f>
        <v>Unidad medida</v>
      </c>
      <c r="E228" s="440">
        <f>'FORMATO COSTEO C6'!E48</f>
        <v>0</v>
      </c>
      <c r="F228" s="441">
        <f>'FORMATO COSTEO C6'!G48</f>
        <v>0</v>
      </c>
      <c r="G228" s="442">
        <f>'FORMATO COSTEO C6'!R48</f>
        <v>0</v>
      </c>
      <c r="H228" s="443">
        <f>IF( $F228=0,0,((($F228/$E228)*'PLAN DE ADQUISICIONES'!F$98)*($G228/$F228)))</f>
        <v>0</v>
      </c>
      <c r="I228" s="441">
        <f>IF( $F228=0,0,((($F228/$E228)*'PLAN DE ADQUISICIONES'!G$98)*($G228/$F228)))</f>
        <v>0</v>
      </c>
      <c r="J228" s="441">
        <f>IF( $F228=0,0,((($F228/$E228)*'PLAN DE ADQUISICIONES'!H$98)*($G228/$F228)))</f>
        <v>0</v>
      </c>
      <c r="K228" s="441">
        <f>IF( $F228=0,0,((($F228/$E228)*'PLAN DE ADQUISICIONES'!I$98)*($G228/$F228)))</f>
        <v>0</v>
      </c>
      <c r="L228" s="441">
        <f>IF( $F228=0,0,((($F228/$E228)*'PLAN DE ADQUISICIONES'!J$98)*($G228/$F228)))</f>
        <v>0</v>
      </c>
      <c r="M228" s="441">
        <f>IF( $F228=0,0,((($F228/$E228)*'PLAN DE ADQUISICIONES'!K$98)*($G228/$F228)))</f>
        <v>0</v>
      </c>
      <c r="N228" s="441">
        <f>IF( $F228=0,0,((($F228/$E228)*'PLAN DE ADQUISICIONES'!L$98)*($G228/$F228)))</f>
        <v>0</v>
      </c>
      <c r="O228" s="441">
        <f>IF( $F228=0,0,((($F228/$E228)*'PLAN DE ADQUISICIONES'!M$98)*($G228/$F228)))</f>
        <v>0</v>
      </c>
      <c r="P228" s="441">
        <f>IF( $F228=0,0,((($F228/$E228)*'PLAN DE ADQUISICIONES'!N$98)*($G228/$F228)))</f>
        <v>0</v>
      </c>
      <c r="Q228" s="441">
        <f>IF( $F228=0,0,((($F228/$E228)*'PLAN DE ADQUISICIONES'!O$98)*($G228/$F228)))</f>
        <v>0</v>
      </c>
      <c r="R228" s="441">
        <f>IF( $F228=0,0,((($F228/$E228)*'PLAN DE ADQUISICIONES'!P$98)*($G228/$F228)))</f>
        <v>0</v>
      </c>
      <c r="S228" s="441">
        <f>IF( $F228=0,0,((($F228/$E228)*'PLAN DE ADQUISICIONES'!Q$98)*($G228/$F228)))</f>
        <v>0</v>
      </c>
      <c r="T228" s="423">
        <f t="shared" si="67"/>
        <v>0</v>
      </c>
      <c r="U228" s="443">
        <f>IF( $F228=0,0,((($F228/$E228)*'PLAN DE ADQUISICIONES'!R$98)*($G228/$F228)))</f>
        <v>0</v>
      </c>
      <c r="V228" s="441">
        <f>IF( $F228=0,0,((($F228/$E228)*'PLAN DE ADQUISICIONES'!S$98)*($G228/$F228)))</f>
        <v>0</v>
      </c>
      <c r="W228" s="441">
        <f>IF( $F228=0,0,((($F228/$E228)*'PLAN DE ADQUISICIONES'!T$98)*($G228/$F228)))</f>
        <v>0</v>
      </c>
      <c r="X228" s="441">
        <f>IF( $F228=0,0,((($F228/$E228)*'PLAN DE ADQUISICIONES'!U$98)*($G228/$F228)))</f>
        <v>0</v>
      </c>
      <c r="Y228" s="441">
        <f>IF( $F228=0,0,((($F228/$E228)*'PLAN DE ADQUISICIONES'!V$98)*($G228/$F228)))</f>
        <v>0</v>
      </c>
      <c r="Z228" s="441">
        <f>IF( $F228=0,0,((($F228/$E228)*'PLAN DE ADQUISICIONES'!W$98)*($G228/$F228)))</f>
        <v>0</v>
      </c>
      <c r="AA228" s="441">
        <f>IF( $F228=0,0,((($F228/$E228)*'PLAN DE ADQUISICIONES'!X$98)*($G228/$F228)))</f>
        <v>0</v>
      </c>
      <c r="AB228" s="441">
        <f>IF( $F228=0,0,((($F228/$E228)*'PLAN DE ADQUISICIONES'!Y$98)*($G228/$F228)))</f>
        <v>0</v>
      </c>
      <c r="AC228" s="441">
        <f>IF( $F228=0,0,((($F228/$E228)*'PLAN DE ADQUISICIONES'!Z$98)*($G228/$F228)))</f>
        <v>0</v>
      </c>
      <c r="AD228" s="441">
        <f>IF( $F228=0,0,((($F228/$E228)*'PLAN DE ADQUISICIONES'!AA$98)*($G228/$F228)))</f>
        <v>0</v>
      </c>
      <c r="AE228" s="441">
        <f>IF( $F228=0,0,((($F228/$E228)*'PLAN DE ADQUISICIONES'!AB$98)*($G228/$F228)))</f>
        <v>0</v>
      </c>
      <c r="AF228" s="441">
        <f>IF( $F228=0,0,((($F228/$E228)*'PLAN DE ADQUISICIONES'!AC$98)*($G228/$F228)))</f>
        <v>0</v>
      </c>
      <c r="AG228" s="423">
        <f t="shared" si="68"/>
        <v>0</v>
      </c>
      <c r="AH228" s="444">
        <f>IF( $F228=0,0,((($F228/$E228)*'PLAN DE ADQUISICIONES'!AD$98)*($G228/$F228)))</f>
        <v>0</v>
      </c>
      <c r="AI228" s="441">
        <f>IF( $F228=0,0,((($F228/$E228)*'PLAN DE ADQUISICIONES'!AE$98)*($G228/$F228)))</f>
        <v>0</v>
      </c>
      <c r="AJ228" s="441">
        <f>IF( $F228=0,0,((($F228/$E228)*'PLAN DE ADQUISICIONES'!AF$98)*($G228/$F228)))</f>
        <v>0</v>
      </c>
      <c r="AK228" s="441">
        <f>IF( $F228=0,0,((($F228/$E228)*'PLAN DE ADQUISICIONES'!AG$98)*($G228/$F228)))</f>
        <v>0</v>
      </c>
      <c r="AL228" s="441">
        <f>IF( $F228=0,0,((($F228/$E228)*'PLAN DE ADQUISICIONES'!AH$98)*($G228/$F228)))</f>
        <v>0</v>
      </c>
      <c r="AM228" s="441">
        <f>IF( $F228=0,0,((($F228/$E228)*'PLAN DE ADQUISICIONES'!AI$98)*($G228/$F228)))</f>
        <v>0</v>
      </c>
      <c r="AN228" s="441">
        <f>IF( $F228=0,0,((($F228/$E228)*'PLAN DE ADQUISICIONES'!AJ$98)*($G228/$F228)))</f>
        <v>0</v>
      </c>
      <c r="AO228" s="441">
        <f>IF( $F228=0,0,((($F228/$E228)*'PLAN DE ADQUISICIONES'!AK$98)*($G228/$F228)))</f>
        <v>0</v>
      </c>
      <c r="AP228" s="441">
        <f>IF( $F228=0,0,((($F228/$E228)*'PLAN DE ADQUISICIONES'!AL$98)*($G228/$F228)))</f>
        <v>0</v>
      </c>
      <c r="AQ228" s="441">
        <f>IF( $F228=0,0,((($F228/$E228)*'PLAN DE ADQUISICIONES'!AM$98)*($G228/$F228)))</f>
        <v>0</v>
      </c>
      <c r="AR228" s="441">
        <f>IF( $F228=0,0,((($F228/$E228)*'PLAN DE ADQUISICIONES'!AN$98)*($G228/$F228)))</f>
        <v>0</v>
      </c>
      <c r="AS228" s="441">
        <f>IF( $F228=0,0,((($F228/$E228)*'PLAN DE ADQUISICIONES'!AO$98)*($G228/$F228)))</f>
        <v>0</v>
      </c>
      <c r="AT228" s="423">
        <f t="shared" si="69"/>
        <v>0</v>
      </c>
      <c r="AU228" s="426">
        <f>AS228+AR228+AQ228+AP228+AO228+AN228+AM228+AL228+AK228+AJ228+AI228+AH228+AF228+AE228+AD228+AC228+AB228+AA228+Z228+Y228+X228+W228+V228+U228+S228+R228+Q228+P228+O228+N228+M228+L228+K228+J228+I228+H228</f>
        <v>0</v>
      </c>
      <c r="AV228" s="392">
        <f t="shared" si="59"/>
        <v>0</v>
      </c>
    </row>
    <row r="229" spans="2:48" s="60" customFormat="1" ht="13.5" x14ac:dyDescent="0.25">
      <c r="B229" s="416" t="str">
        <f>'FORMATO COSTEO C6'!C49</f>
        <v>6.3.2.2</v>
      </c>
      <c r="C229" s="439">
        <f>'FORMATO COSTEO C6'!B49</f>
        <v>0</v>
      </c>
      <c r="D229" s="513" t="str">
        <f>'FORMATO COSTEO C6'!D49</f>
        <v>Unidad medida</v>
      </c>
      <c r="E229" s="440">
        <f>'FORMATO COSTEO C6'!E49</f>
        <v>0</v>
      </c>
      <c r="F229" s="441">
        <f>'FORMATO COSTEO C6'!G49</f>
        <v>0</v>
      </c>
      <c r="G229" s="442">
        <f>'FORMATO COSTEO C6'!R49</f>
        <v>0</v>
      </c>
      <c r="H229" s="443">
        <f>IF( $F229=0,0,((($F229/$E229)*'PLAN DE ADQUISICIONES'!F$99)*($G229/$F229)))</f>
        <v>0</v>
      </c>
      <c r="I229" s="441">
        <f>IF( $F229=0,0,((($F229/$E229)*'PLAN DE ADQUISICIONES'!G$99)*($G229/$F229)))</f>
        <v>0</v>
      </c>
      <c r="J229" s="441">
        <f>IF( $F229=0,0,((($F229/$E229)*'PLAN DE ADQUISICIONES'!H$99)*($G229/$F229)))</f>
        <v>0</v>
      </c>
      <c r="K229" s="441">
        <f>IF( $F229=0,0,((($F229/$E229)*'PLAN DE ADQUISICIONES'!I$99)*($G229/$F229)))</f>
        <v>0</v>
      </c>
      <c r="L229" s="441">
        <f>IF( $F229=0,0,((($F229/$E229)*'PLAN DE ADQUISICIONES'!J$99)*($G229/$F229)))</f>
        <v>0</v>
      </c>
      <c r="M229" s="441">
        <f>IF( $F229=0,0,((($F229/$E229)*'PLAN DE ADQUISICIONES'!K$99)*($G229/$F229)))</f>
        <v>0</v>
      </c>
      <c r="N229" s="441">
        <f>IF( $F229=0,0,((($F229/$E229)*'PLAN DE ADQUISICIONES'!L$99)*($G229/$F229)))</f>
        <v>0</v>
      </c>
      <c r="O229" s="441">
        <f>IF( $F229=0,0,((($F229/$E229)*'PLAN DE ADQUISICIONES'!M$99)*($G229/$F229)))</f>
        <v>0</v>
      </c>
      <c r="P229" s="441">
        <f>IF( $F229=0,0,((($F229/$E229)*'PLAN DE ADQUISICIONES'!N$99)*($G229/$F229)))</f>
        <v>0</v>
      </c>
      <c r="Q229" s="441">
        <f>IF( $F229=0,0,((($F229/$E229)*'PLAN DE ADQUISICIONES'!O$99)*($G229/$F229)))</f>
        <v>0</v>
      </c>
      <c r="R229" s="441">
        <f>IF( $F229=0,0,((($F229/$E229)*'PLAN DE ADQUISICIONES'!P$99)*($G229/$F229)))</f>
        <v>0</v>
      </c>
      <c r="S229" s="441">
        <f>IF( $F229=0,0,((($F229/$E229)*'PLAN DE ADQUISICIONES'!Q$99)*($G229/$F229)))</f>
        <v>0</v>
      </c>
      <c r="T229" s="423">
        <f t="shared" si="67"/>
        <v>0</v>
      </c>
      <c r="U229" s="443">
        <f>IF( $F229=0,0,((($F229/$E229)*'PLAN DE ADQUISICIONES'!R$99)*($G229/$F229)))</f>
        <v>0</v>
      </c>
      <c r="V229" s="441">
        <f>IF( $F229=0,0,((($F229/$E229)*'PLAN DE ADQUISICIONES'!S$99)*($G229/$F229)))</f>
        <v>0</v>
      </c>
      <c r="W229" s="441">
        <f>IF( $F229=0,0,((($F229/$E229)*'PLAN DE ADQUISICIONES'!T$99)*($G229/$F229)))</f>
        <v>0</v>
      </c>
      <c r="X229" s="441">
        <f>IF( $F229=0,0,((($F229/$E229)*'PLAN DE ADQUISICIONES'!U$99)*($G229/$F229)))</f>
        <v>0</v>
      </c>
      <c r="Y229" s="441">
        <f>IF( $F229=0,0,((($F229/$E229)*'PLAN DE ADQUISICIONES'!V$99)*($G229/$F229)))</f>
        <v>0</v>
      </c>
      <c r="Z229" s="441">
        <f>IF( $F229=0,0,((($F229/$E229)*'PLAN DE ADQUISICIONES'!W$99)*($G229/$F229)))</f>
        <v>0</v>
      </c>
      <c r="AA229" s="441">
        <f>IF( $F229=0,0,((($F229/$E229)*'PLAN DE ADQUISICIONES'!X$99)*($G229/$F229)))</f>
        <v>0</v>
      </c>
      <c r="AB229" s="441">
        <f>IF( $F229=0,0,((($F229/$E229)*'PLAN DE ADQUISICIONES'!Y$99)*($G229/$F229)))</f>
        <v>0</v>
      </c>
      <c r="AC229" s="441">
        <f>IF( $F229=0,0,((($F229/$E229)*'PLAN DE ADQUISICIONES'!Z$99)*($G229/$F229)))</f>
        <v>0</v>
      </c>
      <c r="AD229" s="441">
        <f>IF( $F229=0,0,((($F229/$E229)*'PLAN DE ADQUISICIONES'!AA$99)*($G229/$F229)))</f>
        <v>0</v>
      </c>
      <c r="AE229" s="441">
        <f>IF( $F229=0,0,((($F229/$E229)*'PLAN DE ADQUISICIONES'!AB$99)*($G229/$F229)))</f>
        <v>0</v>
      </c>
      <c r="AF229" s="441">
        <f>IF( $F229=0,0,((($F229/$E229)*'PLAN DE ADQUISICIONES'!AC$99)*($G229/$F229)))</f>
        <v>0</v>
      </c>
      <c r="AG229" s="423">
        <f t="shared" si="68"/>
        <v>0</v>
      </c>
      <c r="AH229" s="444">
        <f>IF( $F229=0,0,((($F229/$E229)*'PLAN DE ADQUISICIONES'!AD$99)*($G229/$F229)))</f>
        <v>0</v>
      </c>
      <c r="AI229" s="441">
        <f>IF( $F229=0,0,((($F229/$E229)*'PLAN DE ADQUISICIONES'!AE$99)*($G229/$F229)))</f>
        <v>0</v>
      </c>
      <c r="AJ229" s="441">
        <f>IF( $F229=0,0,((($F229/$E229)*'PLAN DE ADQUISICIONES'!AF$99)*($G229/$F229)))</f>
        <v>0</v>
      </c>
      <c r="AK229" s="441">
        <f>IF( $F229=0,0,((($F229/$E229)*'PLAN DE ADQUISICIONES'!AG$99)*($G229/$F229)))</f>
        <v>0</v>
      </c>
      <c r="AL229" s="441">
        <f>IF( $F229=0,0,((($F229/$E229)*'PLAN DE ADQUISICIONES'!AH$99)*($G229/$F229)))</f>
        <v>0</v>
      </c>
      <c r="AM229" s="441">
        <f>IF( $F229=0,0,((($F229/$E229)*'PLAN DE ADQUISICIONES'!AI$99)*($G229/$F229)))</f>
        <v>0</v>
      </c>
      <c r="AN229" s="441">
        <f>IF( $F229=0,0,((($F229/$E229)*'PLAN DE ADQUISICIONES'!AJ$99)*($G229/$F229)))</f>
        <v>0</v>
      </c>
      <c r="AO229" s="441">
        <f>IF( $F229=0,0,((($F229/$E229)*'PLAN DE ADQUISICIONES'!AK$99)*($G229/$F229)))</f>
        <v>0</v>
      </c>
      <c r="AP229" s="441">
        <f>IF( $F229=0,0,((($F229/$E229)*'PLAN DE ADQUISICIONES'!AL$99)*($G229/$F229)))</f>
        <v>0</v>
      </c>
      <c r="AQ229" s="441">
        <f>IF( $F229=0,0,((($F229/$E229)*'PLAN DE ADQUISICIONES'!AM$99)*($G229/$F229)))</f>
        <v>0</v>
      </c>
      <c r="AR229" s="441">
        <f>IF( $F229=0,0,((($F229/$E229)*'PLAN DE ADQUISICIONES'!AN$99)*($G229/$F229)))</f>
        <v>0</v>
      </c>
      <c r="AS229" s="441">
        <f>IF( $F229=0,0,((($F229/$E229)*'PLAN DE ADQUISICIONES'!AO$99)*($G229/$F229)))</f>
        <v>0</v>
      </c>
      <c r="AT229" s="423">
        <f t="shared" si="69"/>
        <v>0</v>
      </c>
      <c r="AU229" s="426">
        <f>AS229+AR229+AQ229+AP229+AO229+AN229+AM229+AL229+AK229+AJ229+AI229+AH229+AF229+AE229+AD229+AC229+AB229+AA229+Z229+Y229+X229+W229+V229+U229+S229+R229+Q229+P229+O229+N229+M229+L229+K229+J229+I229+H229</f>
        <v>0</v>
      </c>
      <c r="AV229" s="392">
        <f t="shared" si="59"/>
        <v>0</v>
      </c>
    </row>
    <row r="230" spans="2:48" s="60" customFormat="1" ht="13.5" x14ac:dyDescent="0.25">
      <c r="B230" s="416" t="str">
        <f>'FORMATO COSTEO C6'!C50</f>
        <v>6.3.2.3</v>
      </c>
      <c r="C230" s="439">
        <f>'FORMATO COSTEO C6'!B50</f>
        <v>0</v>
      </c>
      <c r="D230" s="513" t="str">
        <f>'FORMATO COSTEO C6'!D50</f>
        <v>Unidad medida</v>
      </c>
      <c r="E230" s="440">
        <f>'FORMATO COSTEO C6'!E50</f>
        <v>0</v>
      </c>
      <c r="F230" s="441">
        <f>'FORMATO COSTEO C6'!G50</f>
        <v>0</v>
      </c>
      <c r="G230" s="442">
        <f>'FORMATO COSTEO C6'!R50</f>
        <v>0</v>
      </c>
      <c r="H230" s="443">
        <f>IF( $F230=0,0,((($F230/$E230)*'PLAN DE ADQUISICIONES'!F$100)*($G230/$F230)))</f>
        <v>0</v>
      </c>
      <c r="I230" s="441">
        <f>IF( $F230=0,0,((($F230/$E230)*'PLAN DE ADQUISICIONES'!G$100)*($G230/$F230)))</f>
        <v>0</v>
      </c>
      <c r="J230" s="441">
        <f>IF( $F230=0,0,((($F230/$E230)*'PLAN DE ADQUISICIONES'!H$100)*($G230/$F230)))</f>
        <v>0</v>
      </c>
      <c r="K230" s="441">
        <f>IF( $F230=0,0,((($F230/$E230)*'PLAN DE ADQUISICIONES'!I$100)*($G230/$F230)))</f>
        <v>0</v>
      </c>
      <c r="L230" s="441">
        <f>IF( $F230=0,0,((($F230/$E230)*'PLAN DE ADQUISICIONES'!J$100)*($G230/$F230)))</f>
        <v>0</v>
      </c>
      <c r="M230" s="441">
        <f>IF( $F230=0,0,((($F230/$E230)*'PLAN DE ADQUISICIONES'!K$100)*($G230/$F230)))</f>
        <v>0</v>
      </c>
      <c r="N230" s="441">
        <f>IF( $F230=0,0,((($F230/$E230)*'PLAN DE ADQUISICIONES'!L$100)*($G230/$F230)))</f>
        <v>0</v>
      </c>
      <c r="O230" s="441">
        <f>IF( $F230=0,0,((($F230/$E230)*'PLAN DE ADQUISICIONES'!M$100)*($G230/$F230)))</f>
        <v>0</v>
      </c>
      <c r="P230" s="441">
        <f>IF( $F230=0,0,((($F230/$E230)*'PLAN DE ADQUISICIONES'!N$100)*($G230/$F230)))</f>
        <v>0</v>
      </c>
      <c r="Q230" s="441">
        <f>IF( $F230=0,0,((($F230/$E230)*'PLAN DE ADQUISICIONES'!O$100)*($G230/$F230)))</f>
        <v>0</v>
      </c>
      <c r="R230" s="441">
        <f>IF( $F230=0,0,((($F230/$E230)*'PLAN DE ADQUISICIONES'!P$100)*($G230/$F230)))</f>
        <v>0</v>
      </c>
      <c r="S230" s="441">
        <f>IF( $F230=0,0,((($F230/$E230)*'PLAN DE ADQUISICIONES'!Q$100)*($G230/$F230)))</f>
        <v>0</v>
      </c>
      <c r="T230" s="423">
        <f t="shared" si="67"/>
        <v>0</v>
      </c>
      <c r="U230" s="443">
        <f>IF( $F230=0,0,((($F230/$E230)*'PLAN DE ADQUISICIONES'!R$100)*($G230/$F230)))</f>
        <v>0</v>
      </c>
      <c r="V230" s="441">
        <f>IF( $F230=0,0,((($F230/$E230)*'PLAN DE ADQUISICIONES'!S$100)*($G230/$F230)))</f>
        <v>0</v>
      </c>
      <c r="W230" s="441">
        <f>IF( $F230=0,0,((($F230/$E230)*'PLAN DE ADQUISICIONES'!T$100)*($G230/$F230)))</f>
        <v>0</v>
      </c>
      <c r="X230" s="441">
        <f>IF( $F230=0,0,((($F230/$E230)*'PLAN DE ADQUISICIONES'!U$100)*($G230/$F230)))</f>
        <v>0</v>
      </c>
      <c r="Y230" s="441">
        <f>IF( $F230=0,0,((($F230/$E230)*'PLAN DE ADQUISICIONES'!V$100)*($G230/$F230)))</f>
        <v>0</v>
      </c>
      <c r="Z230" s="441">
        <f>IF( $F230=0,0,((($F230/$E230)*'PLAN DE ADQUISICIONES'!W$100)*($G230/$F230)))</f>
        <v>0</v>
      </c>
      <c r="AA230" s="441">
        <f>IF( $F230=0,0,((($F230/$E230)*'PLAN DE ADQUISICIONES'!X$100)*($G230/$F230)))</f>
        <v>0</v>
      </c>
      <c r="AB230" s="441">
        <f>IF( $F230=0,0,((($F230/$E230)*'PLAN DE ADQUISICIONES'!Y$100)*($G230/$F230)))</f>
        <v>0</v>
      </c>
      <c r="AC230" s="441">
        <f>IF( $F230=0,0,((($F230/$E230)*'PLAN DE ADQUISICIONES'!Z$100)*($G230/$F230)))</f>
        <v>0</v>
      </c>
      <c r="AD230" s="441">
        <f>IF( $F230=0,0,((($F230/$E230)*'PLAN DE ADQUISICIONES'!AA$100)*($G230/$F230)))</f>
        <v>0</v>
      </c>
      <c r="AE230" s="441">
        <f>IF( $F230=0,0,((($F230/$E230)*'PLAN DE ADQUISICIONES'!AB$100)*($G230/$F230)))</f>
        <v>0</v>
      </c>
      <c r="AF230" s="441">
        <f>IF( $F230=0,0,((($F230/$E230)*'PLAN DE ADQUISICIONES'!AC$100)*($G230/$F230)))</f>
        <v>0</v>
      </c>
      <c r="AG230" s="423">
        <f t="shared" si="68"/>
        <v>0</v>
      </c>
      <c r="AH230" s="444">
        <f>IF( $F230=0,0,((($F230/$E230)*'PLAN DE ADQUISICIONES'!AD$100)*($G230/$F230)))</f>
        <v>0</v>
      </c>
      <c r="AI230" s="441">
        <f>IF( $F230=0,0,((($F230/$E230)*'PLAN DE ADQUISICIONES'!AE$100)*($G230/$F230)))</f>
        <v>0</v>
      </c>
      <c r="AJ230" s="441">
        <f>IF( $F230=0,0,((($F230/$E230)*'PLAN DE ADQUISICIONES'!AF$100)*($G230/$F230)))</f>
        <v>0</v>
      </c>
      <c r="AK230" s="441">
        <f>IF( $F230=0,0,((($F230/$E230)*'PLAN DE ADQUISICIONES'!AG$100)*($G230/$F230)))</f>
        <v>0</v>
      </c>
      <c r="AL230" s="441">
        <f>IF( $F230=0,0,((($F230/$E230)*'PLAN DE ADQUISICIONES'!AH$100)*($G230/$F230)))</f>
        <v>0</v>
      </c>
      <c r="AM230" s="441">
        <f>IF( $F230=0,0,((($F230/$E230)*'PLAN DE ADQUISICIONES'!AI$100)*($G230/$F230)))</f>
        <v>0</v>
      </c>
      <c r="AN230" s="441">
        <f>IF( $F230=0,0,((($F230/$E230)*'PLAN DE ADQUISICIONES'!AJ$100)*($G230/$F230)))</f>
        <v>0</v>
      </c>
      <c r="AO230" s="441">
        <f>IF( $F230=0,0,((($F230/$E230)*'PLAN DE ADQUISICIONES'!AK$100)*($G230/$F230)))</f>
        <v>0</v>
      </c>
      <c r="AP230" s="441">
        <f>IF( $F230=0,0,((($F230/$E230)*'PLAN DE ADQUISICIONES'!AL$100)*($G230/$F230)))</f>
        <v>0</v>
      </c>
      <c r="AQ230" s="441">
        <f>IF( $F230=0,0,((($F230/$E230)*'PLAN DE ADQUISICIONES'!AM$100)*($G230/$F230)))</f>
        <v>0</v>
      </c>
      <c r="AR230" s="441">
        <f>IF( $F230=0,0,((($F230/$E230)*'PLAN DE ADQUISICIONES'!AN$100)*($G230/$F230)))</f>
        <v>0</v>
      </c>
      <c r="AS230" s="441">
        <f>IF( $F230=0,0,((($F230/$E230)*'PLAN DE ADQUISICIONES'!AO$100)*($G230/$F230)))</f>
        <v>0</v>
      </c>
      <c r="AT230" s="423">
        <f t="shared" si="69"/>
        <v>0</v>
      </c>
      <c r="AU230" s="426">
        <f>AS230+AR230+AQ230+AP230+AO230+AN230+AM230+AL230+AK230+AJ230+AI230+AH230+AF230+AE230+AD230+AC230+AB230+AA230+Z230+Y230+X230+W230+V230+U230+S230+R230+Q230+P230+O230+N230+M230+L230+K230+J230+I230+H230</f>
        <v>0</v>
      </c>
      <c r="AV230" s="392">
        <f t="shared" si="59"/>
        <v>0</v>
      </c>
    </row>
    <row r="231" spans="2:48" s="60" customFormat="1" ht="13.5" x14ac:dyDescent="0.25">
      <c r="B231" s="446" t="str">
        <f>'FORMATO COSTEO C6'!C51</f>
        <v>6.3.3</v>
      </c>
      <c r="C231" s="462" t="str">
        <f>+'FORMATO COSTEO C6'!B51</f>
        <v>Oficina de proyecto</v>
      </c>
      <c r="D231" s="448"/>
      <c r="E231" s="456"/>
      <c r="F231" s="450">
        <f>+'FORMATO COSTEO C6'!G51</f>
        <v>0</v>
      </c>
      <c r="G231" s="451">
        <f>+'FORMATO COSTEO C6'!R51</f>
        <v>0</v>
      </c>
      <c r="H231" s="452">
        <f>SUM(H232:H234)</f>
        <v>0</v>
      </c>
      <c r="I231" s="450">
        <f t="shared" ref="I231:AU231" si="71">SUM(I232:I234)</f>
        <v>0</v>
      </c>
      <c r="J231" s="450">
        <f t="shared" si="71"/>
        <v>0</v>
      </c>
      <c r="K231" s="450">
        <f t="shared" si="71"/>
        <v>0</v>
      </c>
      <c r="L231" s="450">
        <f t="shared" si="71"/>
        <v>0</v>
      </c>
      <c r="M231" s="450">
        <f t="shared" si="71"/>
        <v>0</v>
      </c>
      <c r="N231" s="450">
        <f t="shared" si="71"/>
        <v>0</v>
      </c>
      <c r="O231" s="450">
        <f t="shared" si="71"/>
        <v>0</v>
      </c>
      <c r="P231" s="450">
        <f t="shared" si="71"/>
        <v>0</v>
      </c>
      <c r="Q231" s="450">
        <f t="shared" si="71"/>
        <v>0</v>
      </c>
      <c r="R231" s="450">
        <f t="shared" si="71"/>
        <v>0</v>
      </c>
      <c r="S231" s="450">
        <f t="shared" si="71"/>
        <v>0</v>
      </c>
      <c r="T231" s="453">
        <f t="shared" si="71"/>
        <v>0</v>
      </c>
      <c r="U231" s="452">
        <f t="shared" si="71"/>
        <v>0</v>
      </c>
      <c r="V231" s="450">
        <f t="shared" si="71"/>
        <v>0</v>
      </c>
      <c r="W231" s="450">
        <f t="shared" si="71"/>
        <v>0</v>
      </c>
      <c r="X231" s="450">
        <f t="shared" si="71"/>
        <v>0</v>
      </c>
      <c r="Y231" s="450">
        <f t="shared" si="71"/>
        <v>0</v>
      </c>
      <c r="Z231" s="450">
        <f t="shared" si="71"/>
        <v>0</v>
      </c>
      <c r="AA231" s="450">
        <f t="shared" si="71"/>
        <v>0</v>
      </c>
      <c r="AB231" s="450">
        <f t="shared" si="71"/>
        <v>0</v>
      </c>
      <c r="AC231" s="450">
        <f t="shared" si="71"/>
        <v>0</v>
      </c>
      <c r="AD231" s="450">
        <f t="shared" si="71"/>
        <v>0</v>
      </c>
      <c r="AE231" s="450">
        <f t="shared" si="71"/>
        <v>0</v>
      </c>
      <c r="AF231" s="450">
        <f t="shared" si="71"/>
        <v>0</v>
      </c>
      <c r="AG231" s="453">
        <f>SUM(AG232:AG234)</f>
        <v>0</v>
      </c>
      <c r="AH231" s="454">
        <f t="shared" si="71"/>
        <v>0</v>
      </c>
      <c r="AI231" s="450">
        <f t="shared" si="71"/>
        <v>0</v>
      </c>
      <c r="AJ231" s="450">
        <f t="shared" si="71"/>
        <v>0</v>
      </c>
      <c r="AK231" s="450">
        <f t="shared" si="71"/>
        <v>0</v>
      </c>
      <c r="AL231" s="450">
        <f t="shared" si="71"/>
        <v>0</v>
      </c>
      <c r="AM231" s="450">
        <f t="shared" si="71"/>
        <v>0</v>
      </c>
      <c r="AN231" s="450">
        <f t="shared" si="71"/>
        <v>0</v>
      </c>
      <c r="AO231" s="450">
        <f t="shared" si="71"/>
        <v>0</v>
      </c>
      <c r="AP231" s="450">
        <f t="shared" si="71"/>
        <v>0</v>
      </c>
      <c r="AQ231" s="450">
        <f t="shared" si="71"/>
        <v>0</v>
      </c>
      <c r="AR231" s="450">
        <f t="shared" si="71"/>
        <v>0</v>
      </c>
      <c r="AS231" s="450">
        <f t="shared" si="71"/>
        <v>0</v>
      </c>
      <c r="AT231" s="453">
        <f t="shared" si="71"/>
        <v>0</v>
      </c>
      <c r="AU231" s="455">
        <f t="shared" si="71"/>
        <v>0</v>
      </c>
      <c r="AV231" s="392">
        <f t="shared" si="59"/>
        <v>0</v>
      </c>
    </row>
    <row r="232" spans="2:48" s="60" customFormat="1" ht="13.5" x14ac:dyDescent="0.25">
      <c r="B232" s="416" t="str">
        <f>'FORMATO COSTEO C6'!C52</f>
        <v>6.3.3.1</v>
      </c>
      <c r="C232" s="439" t="str">
        <f>'FORMATO COSTEO C6'!B52</f>
        <v>Alquiler</v>
      </c>
      <c r="D232" s="513" t="str">
        <f>'FORMATO COSTEO C6'!D52</f>
        <v>Unidad medida</v>
      </c>
      <c r="E232" s="440">
        <f>'FORMATO COSTEO C6'!E52</f>
        <v>0</v>
      </c>
      <c r="F232" s="441">
        <f>'FORMATO COSTEO C6'!G52</f>
        <v>0</v>
      </c>
      <c r="G232" s="442">
        <f>'FORMATO COSTEO C6'!R52</f>
        <v>0</v>
      </c>
      <c r="H232" s="443">
        <f>IF( $F232=0,0,((($F232/$E232)*'PLAN DE ADQUISICIONES'!F$102)*($G232/$F232)))</f>
        <v>0</v>
      </c>
      <c r="I232" s="441">
        <f>IF( $F232=0,0,((($F232/$E232)*'PLAN DE ADQUISICIONES'!G$102)*($G232/$F232)))</f>
        <v>0</v>
      </c>
      <c r="J232" s="441">
        <f>IF( $F232=0,0,((($F232/$E232)*'PLAN DE ADQUISICIONES'!H$102)*($G232/$F232)))</f>
        <v>0</v>
      </c>
      <c r="K232" s="441">
        <f>IF( $F232=0,0,((($F232/$E232)*'PLAN DE ADQUISICIONES'!I$102)*($G232/$F232)))</f>
        <v>0</v>
      </c>
      <c r="L232" s="441">
        <f>IF( $F232=0,0,((($F232/$E232)*'PLAN DE ADQUISICIONES'!J$102)*($G232/$F232)))</f>
        <v>0</v>
      </c>
      <c r="M232" s="441">
        <f>IF( $F232=0,0,((($F232/$E232)*'PLAN DE ADQUISICIONES'!K$102)*($G232/$F232)))</f>
        <v>0</v>
      </c>
      <c r="N232" s="441">
        <f>IF( $F232=0,0,((($F232/$E232)*'PLAN DE ADQUISICIONES'!L$102)*($G232/$F232)))</f>
        <v>0</v>
      </c>
      <c r="O232" s="441">
        <f>IF( $F232=0,0,((($F232/$E232)*'PLAN DE ADQUISICIONES'!M$102)*($G232/$F232)))</f>
        <v>0</v>
      </c>
      <c r="P232" s="441">
        <f>IF( $F232=0,0,((($F232/$E232)*'PLAN DE ADQUISICIONES'!N$102)*($G232/$F232)))</f>
        <v>0</v>
      </c>
      <c r="Q232" s="441">
        <f>IF( $F232=0,0,((($F232/$E232)*'PLAN DE ADQUISICIONES'!O$102)*($G232/$F232)))</f>
        <v>0</v>
      </c>
      <c r="R232" s="441">
        <f>IF( $F232=0,0,((($F232/$E232)*'PLAN DE ADQUISICIONES'!P$102)*($G232/$F232)))</f>
        <v>0</v>
      </c>
      <c r="S232" s="441">
        <f>IF( $F232=0,0,((($F232/$E232)*'PLAN DE ADQUISICIONES'!Q$102)*($G232/$F232)))</f>
        <v>0</v>
      </c>
      <c r="T232" s="423">
        <f t="shared" si="67"/>
        <v>0</v>
      </c>
      <c r="U232" s="443">
        <f>IF( $F232=0,0,((($F232/$E232)*'PLAN DE ADQUISICIONES'!R$102)*($G232/$F232)))</f>
        <v>0</v>
      </c>
      <c r="V232" s="441">
        <f>IF( $F232=0,0,((($F232/$E232)*'PLAN DE ADQUISICIONES'!S$102)*($G232/$F232)))</f>
        <v>0</v>
      </c>
      <c r="W232" s="441">
        <f>IF( $F232=0,0,((($F232/$E232)*'PLAN DE ADQUISICIONES'!T$102)*($G232/$F232)))</f>
        <v>0</v>
      </c>
      <c r="X232" s="441">
        <f>IF( $F232=0,0,((($F232/$E232)*'PLAN DE ADQUISICIONES'!U$102)*($G232/$F232)))</f>
        <v>0</v>
      </c>
      <c r="Y232" s="441">
        <f>IF( $F232=0,0,((($F232/$E232)*'PLAN DE ADQUISICIONES'!V$102)*($G232/$F232)))</f>
        <v>0</v>
      </c>
      <c r="Z232" s="441">
        <f>IF( $F232=0,0,((($F232/$E232)*'PLAN DE ADQUISICIONES'!W$102)*($G232/$F232)))</f>
        <v>0</v>
      </c>
      <c r="AA232" s="441">
        <f>IF( $F232=0,0,((($F232/$E232)*'PLAN DE ADQUISICIONES'!X$102)*($G232/$F232)))</f>
        <v>0</v>
      </c>
      <c r="AB232" s="441">
        <f>IF( $F232=0,0,((($F232/$E232)*'PLAN DE ADQUISICIONES'!Y$102)*($G232/$F232)))</f>
        <v>0</v>
      </c>
      <c r="AC232" s="441">
        <f>IF( $F232=0,0,((($F232/$E232)*'PLAN DE ADQUISICIONES'!Z$102)*($G232/$F232)))</f>
        <v>0</v>
      </c>
      <c r="AD232" s="441">
        <f>IF( $F232=0,0,((($F232/$E232)*'PLAN DE ADQUISICIONES'!AA$102)*($G232/$F232)))</f>
        <v>0</v>
      </c>
      <c r="AE232" s="441">
        <f>IF( $F232=0,0,((($F232/$E232)*'PLAN DE ADQUISICIONES'!AB$102)*($G232/$F232)))</f>
        <v>0</v>
      </c>
      <c r="AF232" s="441">
        <f>IF( $F232=0,0,((($F232/$E232)*'PLAN DE ADQUISICIONES'!AC$102)*($G232/$F232)))</f>
        <v>0</v>
      </c>
      <c r="AG232" s="423">
        <f t="shared" si="68"/>
        <v>0</v>
      </c>
      <c r="AH232" s="444">
        <f>IF( $F232=0,0,((($F232/$E232)*'PLAN DE ADQUISICIONES'!AD$102)*($G232/$F232)))</f>
        <v>0</v>
      </c>
      <c r="AI232" s="441">
        <f>IF( $F232=0,0,((($F232/$E232)*'PLAN DE ADQUISICIONES'!AE$102)*($G232/$F232)))</f>
        <v>0</v>
      </c>
      <c r="AJ232" s="441">
        <f>IF( $F232=0,0,((($F232/$E232)*'PLAN DE ADQUISICIONES'!AF$102)*($G232/$F232)))</f>
        <v>0</v>
      </c>
      <c r="AK232" s="441">
        <f>IF( $F232=0,0,((($F232/$E232)*'PLAN DE ADQUISICIONES'!AG$102)*($G232/$F232)))</f>
        <v>0</v>
      </c>
      <c r="AL232" s="441">
        <f>IF( $F232=0,0,((($F232/$E232)*'PLAN DE ADQUISICIONES'!AH$102)*($G232/$F232)))</f>
        <v>0</v>
      </c>
      <c r="AM232" s="441">
        <f>IF( $F232=0,0,((($F232/$E232)*'PLAN DE ADQUISICIONES'!AI$102)*($G232/$F232)))</f>
        <v>0</v>
      </c>
      <c r="AN232" s="441">
        <f>IF( $F232=0,0,((($F232/$E232)*'PLAN DE ADQUISICIONES'!AJ$102)*($G232/$F232)))</f>
        <v>0</v>
      </c>
      <c r="AO232" s="441">
        <f>IF( $F232=0,0,((($F232/$E232)*'PLAN DE ADQUISICIONES'!AK$102)*($G232/$F232)))</f>
        <v>0</v>
      </c>
      <c r="AP232" s="441">
        <f>IF( $F232=0,0,((($F232/$E232)*'PLAN DE ADQUISICIONES'!AL$102)*($G232/$F232)))</f>
        <v>0</v>
      </c>
      <c r="AQ232" s="441">
        <f>IF( $F232=0,0,((($F232/$E232)*'PLAN DE ADQUISICIONES'!AM$102)*($G232/$F232)))</f>
        <v>0</v>
      </c>
      <c r="AR232" s="441">
        <f>IF( $F232=0,0,((($F232/$E232)*'PLAN DE ADQUISICIONES'!AN$102)*($G232/$F232)))</f>
        <v>0</v>
      </c>
      <c r="AS232" s="441">
        <f>IF( $F232=0,0,((($F232/$E232)*'PLAN DE ADQUISICIONES'!AO$102)*($G232/$F232)))</f>
        <v>0</v>
      </c>
      <c r="AT232" s="423">
        <f t="shared" si="69"/>
        <v>0</v>
      </c>
      <c r="AU232" s="426">
        <f>AS232+AR232+AQ232+AP232+AO232+AN232+AM232+AL232+AK232+AJ232+AI232+AH232+AF232+AE232+AD232+AC232+AB232+AA232+Z232+Y232+X232+W232+V232+U232+S232+R232+Q232+P232+O232+N232+M232+L232+K232+J232+I232+H232</f>
        <v>0</v>
      </c>
      <c r="AV232" s="392">
        <f t="shared" si="59"/>
        <v>0</v>
      </c>
    </row>
    <row r="233" spans="2:48" s="60" customFormat="1" ht="13.5" x14ac:dyDescent="0.25">
      <c r="B233" s="416" t="str">
        <f>'FORMATO COSTEO C6'!C53</f>
        <v>6.3.3.2</v>
      </c>
      <c r="C233" s="439">
        <f>'FORMATO COSTEO C6'!B53</f>
        <v>0</v>
      </c>
      <c r="D233" s="513" t="str">
        <f>'FORMATO COSTEO C6'!D53</f>
        <v>Unidad medida</v>
      </c>
      <c r="E233" s="440">
        <f>'FORMATO COSTEO C6'!E53</f>
        <v>0</v>
      </c>
      <c r="F233" s="441">
        <f>'FORMATO COSTEO C6'!G53</f>
        <v>0</v>
      </c>
      <c r="G233" s="442">
        <f>'FORMATO COSTEO C6'!R53</f>
        <v>0</v>
      </c>
      <c r="H233" s="443">
        <f>IF( $F233=0,0,((($F233/$E233)*'PLAN DE ADQUISICIONES'!F$103)*($G233/$F233)))</f>
        <v>0</v>
      </c>
      <c r="I233" s="441">
        <f>IF( $F233=0,0,((($F233/$E233)*'PLAN DE ADQUISICIONES'!G$103)*($G233/$F233)))</f>
        <v>0</v>
      </c>
      <c r="J233" s="441">
        <f>IF( $F233=0,0,((($F233/$E233)*'PLAN DE ADQUISICIONES'!H$103)*($G233/$F233)))</f>
        <v>0</v>
      </c>
      <c r="K233" s="441">
        <f>IF( $F233=0,0,((($F233/$E233)*'PLAN DE ADQUISICIONES'!I$103)*($G233/$F233)))</f>
        <v>0</v>
      </c>
      <c r="L233" s="441">
        <f>IF( $F233=0,0,((($F233/$E233)*'PLAN DE ADQUISICIONES'!J$103)*($G233/$F233)))</f>
        <v>0</v>
      </c>
      <c r="M233" s="441">
        <f>IF( $F233=0,0,((($F233/$E233)*'PLAN DE ADQUISICIONES'!K$103)*($G233/$F233)))</f>
        <v>0</v>
      </c>
      <c r="N233" s="441">
        <f>IF( $F233=0,0,((($F233/$E233)*'PLAN DE ADQUISICIONES'!L$103)*($G233/$F233)))</f>
        <v>0</v>
      </c>
      <c r="O233" s="441">
        <f>IF( $F233=0,0,((($F233/$E233)*'PLAN DE ADQUISICIONES'!M$103)*($G233/$F233)))</f>
        <v>0</v>
      </c>
      <c r="P233" s="441">
        <f>IF( $F233=0,0,((($F233/$E233)*'PLAN DE ADQUISICIONES'!N$103)*($G233/$F233)))</f>
        <v>0</v>
      </c>
      <c r="Q233" s="441">
        <f>IF( $F233=0,0,((($F233/$E233)*'PLAN DE ADQUISICIONES'!O$103)*($G233/$F233)))</f>
        <v>0</v>
      </c>
      <c r="R233" s="441">
        <f>IF( $F233=0,0,((($F233/$E233)*'PLAN DE ADQUISICIONES'!P$103)*($G233/$F233)))</f>
        <v>0</v>
      </c>
      <c r="S233" s="441">
        <f>IF( $F233=0,0,((($F233/$E233)*'PLAN DE ADQUISICIONES'!Q$103)*($G233/$F233)))</f>
        <v>0</v>
      </c>
      <c r="T233" s="423">
        <f t="shared" si="67"/>
        <v>0</v>
      </c>
      <c r="U233" s="443">
        <f>IF( $F233=0,0,((($F233/$E233)*'PLAN DE ADQUISICIONES'!R$103)*($G233/$F233)))</f>
        <v>0</v>
      </c>
      <c r="V233" s="441">
        <f>IF( $F233=0,0,((($F233/$E233)*'PLAN DE ADQUISICIONES'!S$103)*($G233/$F233)))</f>
        <v>0</v>
      </c>
      <c r="W233" s="441">
        <f>IF( $F233=0,0,((($F233/$E233)*'PLAN DE ADQUISICIONES'!T$103)*($G233/$F233)))</f>
        <v>0</v>
      </c>
      <c r="X233" s="441">
        <f>IF( $F233=0,0,((($F233/$E233)*'PLAN DE ADQUISICIONES'!U$103)*($G233/$F233)))</f>
        <v>0</v>
      </c>
      <c r="Y233" s="441">
        <f>IF( $F233=0,0,((($F233/$E233)*'PLAN DE ADQUISICIONES'!V$103)*($G233/$F233)))</f>
        <v>0</v>
      </c>
      <c r="Z233" s="441">
        <f>IF( $F233=0,0,((($F233/$E233)*'PLAN DE ADQUISICIONES'!W$103)*($G233/$F233)))</f>
        <v>0</v>
      </c>
      <c r="AA233" s="441">
        <f>IF( $F233=0,0,((($F233/$E233)*'PLAN DE ADQUISICIONES'!X$103)*($G233/$F233)))</f>
        <v>0</v>
      </c>
      <c r="AB233" s="441">
        <f>IF( $F233=0,0,((($F233/$E233)*'PLAN DE ADQUISICIONES'!Y$103)*($G233/$F233)))</f>
        <v>0</v>
      </c>
      <c r="AC233" s="441">
        <f>IF( $F233=0,0,((($F233/$E233)*'PLAN DE ADQUISICIONES'!Z$103)*($G233/$F233)))</f>
        <v>0</v>
      </c>
      <c r="AD233" s="441">
        <f>IF( $F233=0,0,((($F233/$E233)*'PLAN DE ADQUISICIONES'!AA$103)*($G233/$F233)))</f>
        <v>0</v>
      </c>
      <c r="AE233" s="441">
        <f>IF( $F233=0,0,((($F233/$E233)*'PLAN DE ADQUISICIONES'!AB$103)*($G233/$F233)))</f>
        <v>0</v>
      </c>
      <c r="AF233" s="441">
        <f>IF( $F233=0,0,((($F233/$E233)*'PLAN DE ADQUISICIONES'!AC$103)*($G233/$F233)))</f>
        <v>0</v>
      </c>
      <c r="AG233" s="423">
        <f t="shared" si="68"/>
        <v>0</v>
      </c>
      <c r="AH233" s="444">
        <f>IF( $F233=0,0,((($F233/$E233)*'PLAN DE ADQUISICIONES'!AD$103)*($G233/$F233)))</f>
        <v>0</v>
      </c>
      <c r="AI233" s="441">
        <f>IF( $F233=0,0,((($F233/$E233)*'PLAN DE ADQUISICIONES'!AE$103)*($G233/$F233)))</f>
        <v>0</v>
      </c>
      <c r="AJ233" s="441">
        <f>IF( $F233=0,0,((($F233/$E233)*'PLAN DE ADQUISICIONES'!AF$103)*($G233/$F233)))</f>
        <v>0</v>
      </c>
      <c r="AK233" s="441">
        <f>IF( $F233=0,0,((($F233/$E233)*'PLAN DE ADQUISICIONES'!AG$103)*($G233/$F233)))</f>
        <v>0</v>
      </c>
      <c r="AL233" s="441">
        <f>IF( $F233=0,0,((($F233/$E233)*'PLAN DE ADQUISICIONES'!AH$103)*($G233/$F233)))</f>
        <v>0</v>
      </c>
      <c r="AM233" s="441">
        <f>IF( $F233=0,0,((($F233/$E233)*'PLAN DE ADQUISICIONES'!AI$103)*($G233/$F233)))</f>
        <v>0</v>
      </c>
      <c r="AN233" s="441">
        <f>IF( $F233=0,0,((($F233/$E233)*'PLAN DE ADQUISICIONES'!AJ$103)*($G233/$F233)))</f>
        <v>0</v>
      </c>
      <c r="AO233" s="441">
        <f>IF( $F233=0,0,((($F233/$E233)*'PLAN DE ADQUISICIONES'!AK$103)*($G233/$F233)))</f>
        <v>0</v>
      </c>
      <c r="AP233" s="441">
        <f>IF( $F233=0,0,((($F233/$E233)*'PLAN DE ADQUISICIONES'!AL$103)*($G233/$F233)))</f>
        <v>0</v>
      </c>
      <c r="AQ233" s="441">
        <f>IF( $F233=0,0,((($F233/$E233)*'PLAN DE ADQUISICIONES'!AM$103)*($G233/$F233)))</f>
        <v>0</v>
      </c>
      <c r="AR233" s="441">
        <f>IF( $F233=0,0,((($F233/$E233)*'PLAN DE ADQUISICIONES'!AN$103)*($G233/$F233)))</f>
        <v>0</v>
      </c>
      <c r="AS233" s="441">
        <f>IF( $F233=0,0,((($F233/$E233)*'PLAN DE ADQUISICIONES'!AO$103)*($G233/$F233)))</f>
        <v>0</v>
      </c>
      <c r="AT233" s="423">
        <f t="shared" si="69"/>
        <v>0</v>
      </c>
      <c r="AU233" s="426">
        <f>AS233+AR233+AQ233+AP233+AO233+AN233+AM233+AL233+AK233+AJ233+AI233+AH233+AF233+AE233+AD233+AC233+AB233+AA233+Z233+Y233+X233+W233+V233+U233+S233+R233+Q233+P233+O233+N233+M233+L233+K233+J233+I233+H233</f>
        <v>0</v>
      </c>
      <c r="AV233" s="392">
        <f t="shared" si="59"/>
        <v>0</v>
      </c>
    </row>
    <row r="234" spans="2:48" s="60" customFormat="1" ht="13.5" x14ac:dyDescent="0.25">
      <c r="B234" s="416" t="str">
        <f>'FORMATO COSTEO C6'!C54</f>
        <v>6.3.3.3</v>
      </c>
      <c r="C234" s="439">
        <f>'FORMATO COSTEO C6'!B54</f>
        <v>0</v>
      </c>
      <c r="D234" s="513" t="str">
        <f>'FORMATO COSTEO C6'!D54</f>
        <v>Unidad medida</v>
      </c>
      <c r="E234" s="440">
        <f>'FORMATO COSTEO C6'!E54</f>
        <v>0</v>
      </c>
      <c r="F234" s="441">
        <f>'FORMATO COSTEO C6'!G54</f>
        <v>0</v>
      </c>
      <c r="G234" s="442">
        <f>'FORMATO COSTEO C6'!R54</f>
        <v>0</v>
      </c>
      <c r="H234" s="443">
        <f>IF( $F234=0,0,((($F234/$E234)*'PLAN DE ADQUISICIONES'!F$104)*($G234/$F234)))</f>
        <v>0</v>
      </c>
      <c r="I234" s="441">
        <f>IF( $F234=0,0,((($F234/$E234)*'PLAN DE ADQUISICIONES'!G$104)*($G234/$F234)))</f>
        <v>0</v>
      </c>
      <c r="J234" s="441">
        <f>IF( $F234=0,0,((($F234/$E234)*'PLAN DE ADQUISICIONES'!H$104)*($G234/$F234)))</f>
        <v>0</v>
      </c>
      <c r="K234" s="441">
        <f>IF( $F234=0,0,((($F234/$E234)*'PLAN DE ADQUISICIONES'!I$104)*($G234/$F234)))</f>
        <v>0</v>
      </c>
      <c r="L234" s="441">
        <f>IF( $F234=0,0,((($F234/$E234)*'PLAN DE ADQUISICIONES'!J$104)*($G234/$F234)))</f>
        <v>0</v>
      </c>
      <c r="M234" s="441">
        <f>IF( $F234=0,0,((($F234/$E234)*'PLAN DE ADQUISICIONES'!K$104)*($G234/$F234)))</f>
        <v>0</v>
      </c>
      <c r="N234" s="441">
        <f>IF( $F234=0,0,((($F234/$E234)*'PLAN DE ADQUISICIONES'!L$104)*($G234/$F234)))</f>
        <v>0</v>
      </c>
      <c r="O234" s="441">
        <f>IF( $F234=0,0,((($F234/$E234)*'PLAN DE ADQUISICIONES'!M$104)*($G234/$F234)))</f>
        <v>0</v>
      </c>
      <c r="P234" s="441">
        <f>IF( $F234=0,0,((($F234/$E234)*'PLAN DE ADQUISICIONES'!N$104)*($G234/$F234)))</f>
        <v>0</v>
      </c>
      <c r="Q234" s="441">
        <f>IF( $F234=0,0,((($F234/$E234)*'PLAN DE ADQUISICIONES'!O$104)*($G234/$F234)))</f>
        <v>0</v>
      </c>
      <c r="R234" s="441">
        <f>IF( $F234=0,0,((($F234/$E234)*'PLAN DE ADQUISICIONES'!P$104)*($G234/$F234)))</f>
        <v>0</v>
      </c>
      <c r="S234" s="441">
        <f>IF( $F234=0,0,((($F234/$E234)*'PLAN DE ADQUISICIONES'!Q$104)*($G234/$F234)))</f>
        <v>0</v>
      </c>
      <c r="T234" s="423">
        <f t="shared" si="67"/>
        <v>0</v>
      </c>
      <c r="U234" s="443">
        <f>IF( $F234=0,0,((($F234/$E234)*'PLAN DE ADQUISICIONES'!R$104)*($G234/$F234)))</f>
        <v>0</v>
      </c>
      <c r="V234" s="441">
        <f>IF( $F234=0,0,((($F234/$E234)*'PLAN DE ADQUISICIONES'!S$104)*($G234/$F234)))</f>
        <v>0</v>
      </c>
      <c r="W234" s="441">
        <f>IF( $F234=0,0,((($F234/$E234)*'PLAN DE ADQUISICIONES'!T$104)*($G234/$F234)))</f>
        <v>0</v>
      </c>
      <c r="X234" s="441">
        <f>IF( $F234=0,0,((($F234/$E234)*'PLAN DE ADQUISICIONES'!U$104)*($G234/$F234)))</f>
        <v>0</v>
      </c>
      <c r="Y234" s="441">
        <f>IF( $F234=0,0,((($F234/$E234)*'PLAN DE ADQUISICIONES'!V$104)*($G234/$F234)))</f>
        <v>0</v>
      </c>
      <c r="Z234" s="441">
        <f>IF( $F234=0,0,((($F234/$E234)*'PLAN DE ADQUISICIONES'!W$104)*($G234/$F234)))</f>
        <v>0</v>
      </c>
      <c r="AA234" s="441">
        <f>IF( $F234=0,0,((($F234/$E234)*'PLAN DE ADQUISICIONES'!X$104)*($G234/$F234)))</f>
        <v>0</v>
      </c>
      <c r="AB234" s="441">
        <f>IF( $F234=0,0,((($F234/$E234)*'PLAN DE ADQUISICIONES'!Y$104)*($G234/$F234)))</f>
        <v>0</v>
      </c>
      <c r="AC234" s="441">
        <f>IF( $F234=0,0,((($F234/$E234)*'PLAN DE ADQUISICIONES'!Z$104)*($G234/$F234)))</f>
        <v>0</v>
      </c>
      <c r="AD234" s="441">
        <f>IF( $F234=0,0,((($F234/$E234)*'PLAN DE ADQUISICIONES'!AA$104)*($G234/$F234)))</f>
        <v>0</v>
      </c>
      <c r="AE234" s="441">
        <f>IF( $F234=0,0,((($F234/$E234)*'PLAN DE ADQUISICIONES'!AB$104)*($G234/$F234)))</f>
        <v>0</v>
      </c>
      <c r="AF234" s="441">
        <f>IF( $F234=0,0,((($F234/$E234)*'PLAN DE ADQUISICIONES'!AC$104)*($G234/$F234)))</f>
        <v>0</v>
      </c>
      <c r="AG234" s="423">
        <f t="shared" si="68"/>
        <v>0</v>
      </c>
      <c r="AH234" s="444">
        <f>IF( $F234=0,0,((($F234/$E234)*'PLAN DE ADQUISICIONES'!AD$104)*($G234/$F234)))</f>
        <v>0</v>
      </c>
      <c r="AI234" s="441">
        <f>IF( $F234=0,0,((($F234/$E234)*'PLAN DE ADQUISICIONES'!AE$104)*($G234/$F234)))</f>
        <v>0</v>
      </c>
      <c r="AJ234" s="441">
        <f>IF( $F234=0,0,((($F234/$E234)*'PLAN DE ADQUISICIONES'!AF$104)*($G234/$F234)))</f>
        <v>0</v>
      </c>
      <c r="AK234" s="441">
        <f>IF( $F234=0,0,((($F234/$E234)*'PLAN DE ADQUISICIONES'!AG$104)*($G234/$F234)))</f>
        <v>0</v>
      </c>
      <c r="AL234" s="441">
        <f>IF( $F234=0,0,((($F234/$E234)*'PLAN DE ADQUISICIONES'!AH$104)*($G234/$F234)))</f>
        <v>0</v>
      </c>
      <c r="AM234" s="441">
        <f>IF( $F234=0,0,((($F234/$E234)*'PLAN DE ADQUISICIONES'!AI$104)*($G234/$F234)))</f>
        <v>0</v>
      </c>
      <c r="AN234" s="441">
        <f>IF( $F234=0,0,((($F234/$E234)*'PLAN DE ADQUISICIONES'!AJ$104)*($G234/$F234)))</f>
        <v>0</v>
      </c>
      <c r="AO234" s="441">
        <f>IF( $F234=0,0,((($F234/$E234)*'PLAN DE ADQUISICIONES'!AK$104)*($G234/$F234)))</f>
        <v>0</v>
      </c>
      <c r="AP234" s="441">
        <f>IF( $F234=0,0,((($F234/$E234)*'PLAN DE ADQUISICIONES'!AL$104)*($G234/$F234)))</f>
        <v>0</v>
      </c>
      <c r="AQ234" s="441">
        <f>IF( $F234=0,0,((($F234/$E234)*'PLAN DE ADQUISICIONES'!AM$104)*($G234/$F234)))</f>
        <v>0</v>
      </c>
      <c r="AR234" s="441">
        <f>IF( $F234=0,0,((($F234/$E234)*'PLAN DE ADQUISICIONES'!AN$104)*($G234/$F234)))</f>
        <v>0</v>
      </c>
      <c r="AS234" s="441">
        <f>IF( $F234=0,0,((($F234/$E234)*'PLAN DE ADQUISICIONES'!AO$104)*($G234/$F234)))</f>
        <v>0</v>
      </c>
      <c r="AT234" s="423">
        <f t="shared" si="69"/>
        <v>0</v>
      </c>
      <c r="AU234" s="426">
        <f>AS234+AR234+AQ234+AP234+AO234+AN234+AM234+AL234+AK234+AJ234+AI234+AH234+AF234+AE234+AD234+AC234+AB234+AA234+Z234+Y234+X234+W234+V234+U234+S234+R234+Q234+P234+O234+N234+M234+L234+K234+J234+I234+H234</f>
        <v>0</v>
      </c>
      <c r="AV234" s="392">
        <f t="shared" si="59"/>
        <v>0</v>
      </c>
    </row>
    <row r="235" spans="2:48" s="60" customFormat="1" ht="13.5" x14ac:dyDescent="0.25">
      <c r="B235" s="457" t="str">
        <f>'FORMATO COSTEO C6'!C55</f>
        <v>6.3.4</v>
      </c>
      <c r="C235" s="462" t="str">
        <f>+'FORMATO COSTEO C6'!B55</f>
        <v xml:space="preserve">Servicios básicos para oficina </v>
      </c>
      <c r="D235" s="458"/>
      <c r="E235" s="456"/>
      <c r="F235" s="450">
        <f>+'FORMATO COSTEO C6'!G55</f>
        <v>0</v>
      </c>
      <c r="G235" s="451">
        <f>+'FORMATO COSTEO C6'!R55</f>
        <v>0</v>
      </c>
      <c r="H235" s="452">
        <f>SUM(H236:H238)</f>
        <v>0</v>
      </c>
      <c r="I235" s="450">
        <f t="shared" ref="I235:AU235" si="72">SUM(I236:I238)</f>
        <v>0</v>
      </c>
      <c r="J235" s="450">
        <f t="shared" si="72"/>
        <v>0</v>
      </c>
      <c r="K235" s="450">
        <f t="shared" si="72"/>
        <v>0</v>
      </c>
      <c r="L235" s="450">
        <f t="shared" si="72"/>
        <v>0</v>
      </c>
      <c r="M235" s="450">
        <f t="shared" si="72"/>
        <v>0</v>
      </c>
      <c r="N235" s="450">
        <f t="shared" si="72"/>
        <v>0</v>
      </c>
      <c r="O235" s="450">
        <f t="shared" si="72"/>
        <v>0</v>
      </c>
      <c r="P235" s="450">
        <f t="shared" si="72"/>
        <v>0</v>
      </c>
      <c r="Q235" s="450">
        <f t="shared" si="72"/>
        <v>0</v>
      </c>
      <c r="R235" s="450">
        <f t="shared" si="72"/>
        <v>0</v>
      </c>
      <c r="S235" s="450">
        <f t="shared" si="72"/>
        <v>0</v>
      </c>
      <c r="T235" s="453">
        <f t="shared" si="72"/>
        <v>0</v>
      </c>
      <c r="U235" s="452">
        <f t="shared" si="72"/>
        <v>0</v>
      </c>
      <c r="V235" s="450">
        <f t="shared" si="72"/>
        <v>0</v>
      </c>
      <c r="W235" s="450">
        <f t="shared" si="72"/>
        <v>0</v>
      </c>
      <c r="X235" s="450">
        <f t="shared" si="72"/>
        <v>0</v>
      </c>
      <c r="Y235" s="450">
        <f t="shared" si="72"/>
        <v>0</v>
      </c>
      <c r="Z235" s="450">
        <f t="shared" si="72"/>
        <v>0</v>
      </c>
      <c r="AA235" s="450">
        <f t="shared" si="72"/>
        <v>0</v>
      </c>
      <c r="AB235" s="450">
        <f t="shared" si="72"/>
        <v>0</v>
      </c>
      <c r="AC235" s="450">
        <f t="shared" si="72"/>
        <v>0</v>
      </c>
      <c r="AD235" s="450">
        <f t="shared" si="72"/>
        <v>0</v>
      </c>
      <c r="AE235" s="450">
        <f t="shared" si="72"/>
        <v>0</v>
      </c>
      <c r="AF235" s="450">
        <f t="shared" si="72"/>
        <v>0</v>
      </c>
      <c r="AG235" s="453">
        <f>SUM(AG236:AG238)</f>
        <v>0</v>
      </c>
      <c r="AH235" s="454">
        <f t="shared" si="72"/>
        <v>0</v>
      </c>
      <c r="AI235" s="450">
        <f t="shared" si="72"/>
        <v>0</v>
      </c>
      <c r="AJ235" s="450">
        <f t="shared" si="72"/>
        <v>0</v>
      </c>
      <c r="AK235" s="450">
        <f t="shared" si="72"/>
        <v>0</v>
      </c>
      <c r="AL235" s="450">
        <f t="shared" si="72"/>
        <v>0</v>
      </c>
      <c r="AM235" s="450">
        <f t="shared" si="72"/>
        <v>0</v>
      </c>
      <c r="AN235" s="450">
        <f t="shared" si="72"/>
        <v>0</v>
      </c>
      <c r="AO235" s="450">
        <f t="shared" si="72"/>
        <v>0</v>
      </c>
      <c r="AP235" s="450">
        <f t="shared" si="72"/>
        <v>0</v>
      </c>
      <c r="AQ235" s="450">
        <f t="shared" si="72"/>
        <v>0</v>
      </c>
      <c r="AR235" s="450">
        <f t="shared" si="72"/>
        <v>0</v>
      </c>
      <c r="AS235" s="450">
        <f t="shared" si="72"/>
        <v>0</v>
      </c>
      <c r="AT235" s="453">
        <f t="shared" si="72"/>
        <v>0</v>
      </c>
      <c r="AU235" s="459">
        <f t="shared" si="72"/>
        <v>0</v>
      </c>
      <c r="AV235" s="392">
        <f t="shared" si="59"/>
        <v>0</v>
      </c>
    </row>
    <row r="236" spans="2:48" s="60" customFormat="1" ht="13.5" x14ac:dyDescent="0.25">
      <c r="B236" s="416" t="str">
        <f>'FORMATO COSTEO C6'!C56</f>
        <v>6.3.4.1</v>
      </c>
      <c r="C236" s="439">
        <f>'FORMATO COSTEO C6'!B56</f>
        <v>0</v>
      </c>
      <c r="D236" s="513" t="str">
        <f>'FORMATO COSTEO C6'!D56</f>
        <v>Unidad medida</v>
      </c>
      <c r="E236" s="440">
        <f>'FORMATO COSTEO C6'!E56</f>
        <v>0</v>
      </c>
      <c r="F236" s="441">
        <f>'FORMATO COSTEO C6'!G56</f>
        <v>0</v>
      </c>
      <c r="G236" s="442">
        <f>'FORMATO COSTEO C6'!R56</f>
        <v>0</v>
      </c>
      <c r="H236" s="443">
        <f>IF( $F236=0,0,((($F236/$E236)*'PLAN DE ADQUISICIONES'!F$106)*($G236/$F236)))</f>
        <v>0</v>
      </c>
      <c r="I236" s="441">
        <f>IF( $F236=0,0,((($F236/$E236)*'PLAN DE ADQUISICIONES'!G$106)*($G236/$F236)))</f>
        <v>0</v>
      </c>
      <c r="J236" s="441">
        <f>IF( $F236=0,0,((($F236/$E236)*'PLAN DE ADQUISICIONES'!H$106)*($G236/$F236)))</f>
        <v>0</v>
      </c>
      <c r="K236" s="441">
        <f>IF( $F236=0,0,((($F236/$E236)*'PLAN DE ADQUISICIONES'!I$106)*($G236/$F236)))</f>
        <v>0</v>
      </c>
      <c r="L236" s="441">
        <f>IF( $F236=0,0,((($F236/$E236)*'PLAN DE ADQUISICIONES'!J$106)*($G236/$F236)))</f>
        <v>0</v>
      </c>
      <c r="M236" s="441">
        <f>IF( $F236=0,0,((($F236/$E236)*'PLAN DE ADQUISICIONES'!K$106)*($G236/$F236)))</f>
        <v>0</v>
      </c>
      <c r="N236" s="441">
        <f>IF( $F236=0,0,((($F236/$E236)*'PLAN DE ADQUISICIONES'!L$106)*($G236/$F236)))</f>
        <v>0</v>
      </c>
      <c r="O236" s="441">
        <f>IF( $F236=0,0,((($F236/$E236)*'PLAN DE ADQUISICIONES'!M$106)*($G236/$F236)))</f>
        <v>0</v>
      </c>
      <c r="P236" s="441">
        <f>IF( $F236=0,0,((($F236/$E236)*'PLAN DE ADQUISICIONES'!N$106)*($G236/$F236)))</f>
        <v>0</v>
      </c>
      <c r="Q236" s="441">
        <f>IF( $F236=0,0,((($F236/$E236)*'PLAN DE ADQUISICIONES'!O$106)*($G236/$F236)))</f>
        <v>0</v>
      </c>
      <c r="R236" s="441">
        <f>IF( $F236=0,0,((($F236/$E236)*'PLAN DE ADQUISICIONES'!P$106)*($G236/$F236)))</f>
        <v>0</v>
      </c>
      <c r="S236" s="441">
        <f>IF( $F236=0,0,((($F236/$E236)*'PLAN DE ADQUISICIONES'!Q$106)*($G236/$F236)))</f>
        <v>0</v>
      </c>
      <c r="T236" s="423">
        <f t="shared" si="67"/>
        <v>0</v>
      </c>
      <c r="U236" s="443">
        <f>IF( $F236=0,0,((($F236/$E236)*'PLAN DE ADQUISICIONES'!R$106)*($G236/$F236)))</f>
        <v>0</v>
      </c>
      <c r="V236" s="441">
        <f>IF( $F236=0,0,((($F236/$E236)*'PLAN DE ADQUISICIONES'!S$106)*($G236/$F236)))</f>
        <v>0</v>
      </c>
      <c r="W236" s="441">
        <f>IF( $F236=0,0,((($F236/$E236)*'PLAN DE ADQUISICIONES'!T$106)*($G236/$F236)))</f>
        <v>0</v>
      </c>
      <c r="X236" s="441">
        <f>IF( $F236=0,0,((($F236/$E236)*'PLAN DE ADQUISICIONES'!U$106)*($G236/$F236)))</f>
        <v>0</v>
      </c>
      <c r="Y236" s="441">
        <f>IF( $F236=0,0,((($F236/$E236)*'PLAN DE ADQUISICIONES'!V$106)*($G236/$F236)))</f>
        <v>0</v>
      </c>
      <c r="Z236" s="441">
        <f>IF( $F236=0,0,((($F236/$E236)*'PLAN DE ADQUISICIONES'!W$106)*($G236/$F236)))</f>
        <v>0</v>
      </c>
      <c r="AA236" s="441">
        <f>IF( $F236=0,0,((($F236/$E236)*'PLAN DE ADQUISICIONES'!X$106)*($G236/$F236)))</f>
        <v>0</v>
      </c>
      <c r="AB236" s="441">
        <f>IF( $F236=0,0,((($F236/$E236)*'PLAN DE ADQUISICIONES'!Y$106)*($G236/$F236)))</f>
        <v>0</v>
      </c>
      <c r="AC236" s="441">
        <f>IF( $F236=0,0,((($F236/$E236)*'PLAN DE ADQUISICIONES'!Z$106)*($G236/$F236)))</f>
        <v>0</v>
      </c>
      <c r="AD236" s="441">
        <f>IF( $F236=0,0,((($F236/$E236)*'PLAN DE ADQUISICIONES'!AA$106)*($G236/$F236)))</f>
        <v>0</v>
      </c>
      <c r="AE236" s="441">
        <f>IF( $F236=0,0,((($F236/$E236)*'PLAN DE ADQUISICIONES'!AB$106)*($G236/$F236)))</f>
        <v>0</v>
      </c>
      <c r="AF236" s="441">
        <f>IF( $F236=0,0,((($F236/$E236)*'PLAN DE ADQUISICIONES'!AC$106)*($G236/$F236)))</f>
        <v>0</v>
      </c>
      <c r="AG236" s="423">
        <f t="shared" si="68"/>
        <v>0</v>
      </c>
      <c r="AH236" s="444">
        <f>IF( $F236=0,0,((($F236/$E236)*'PLAN DE ADQUISICIONES'!AD$106)*($G236/$F236)))</f>
        <v>0</v>
      </c>
      <c r="AI236" s="441">
        <f>IF( $F236=0,0,((($F236/$E236)*'PLAN DE ADQUISICIONES'!AE$106)*($G236/$F236)))</f>
        <v>0</v>
      </c>
      <c r="AJ236" s="441">
        <f>IF( $F236=0,0,((($F236/$E236)*'PLAN DE ADQUISICIONES'!AF$106)*($G236/$F236)))</f>
        <v>0</v>
      </c>
      <c r="AK236" s="441">
        <f>IF( $F236=0,0,((($F236/$E236)*'PLAN DE ADQUISICIONES'!AG$106)*($G236/$F236)))</f>
        <v>0</v>
      </c>
      <c r="AL236" s="441">
        <f>IF( $F236=0,0,((($F236/$E236)*'PLAN DE ADQUISICIONES'!AH$106)*($G236/$F236)))</f>
        <v>0</v>
      </c>
      <c r="AM236" s="441">
        <f>IF( $F236=0,0,((($F236/$E236)*'PLAN DE ADQUISICIONES'!AI$106)*($G236/$F236)))</f>
        <v>0</v>
      </c>
      <c r="AN236" s="441">
        <f>IF( $F236=0,0,((($F236/$E236)*'PLAN DE ADQUISICIONES'!AJ$106)*($G236/$F236)))</f>
        <v>0</v>
      </c>
      <c r="AO236" s="441">
        <f>IF( $F236=0,0,((($F236/$E236)*'PLAN DE ADQUISICIONES'!AK$106)*($G236/$F236)))</f>
        <v>0</v>
      </c>
      <c r="AP236" s="441">
        <f>IF( $F236=0,0,((($F236/$E236)*'PLAN DE ADQUISICIONES'!AL$106)*($G236/$F236)))</f>
        <v>0</v>
      </c>
      <c r="AQ236" s="441">
        <f>IF( $F236=0,0,((($F236/$E236)*'PLAN DE ADQUISICIONES'!AM$106)*($G236/$F236)))</f>
        <v>0</v>
      </c>
      <c r="AR236" s="441">
        <f>IF( $F236=0,0,((($F236/$E236)*'PLAN DE ADQUISICIONES'!AN$106)*($G236/$F236)))</f>
        <v>0</v>
      </c>
      <c r="AS236" s="441">
        <f>IF( $F236=0,0,((($F236/$E236)*'PLAN DE ADQUISICIONES'!AO$106)*($G236/$F236)))</f>
        <v>0</v>
      </c>
      <c r="AT236" s="423">
        <f t="shared" si="69"/>
        <v>0</v>
      </c>
      <c r="AU236" s="426">
        <f>AS236+AR236+AQ236+AP236+AO236+AN236+AM236+AL236+AK236+AJ236+AI236+AH236+AF236+AE236+AD236+AC236+AB236+AA236+Z236+Y236+X236+W236+V236+U236+S236+R236+Q236+P236+O236+N236+M236+L236+K236+J236+I236+H236</f>
        <v>0</v>
      </c>
      <c r="AV236" s="392">
        <f t="shared" si="59"/>
        <v>0</v>
      </c>
    </row>
    <row r="237" spans="2:48" s="60" customFormat="1" ht="13.5" x14ac:dyDescent="0.25">
      <c r="B237" s="416" t="str">
        <f>'FORMATO COSTEO C6'!C57</f>
        <v>6.3.4.2</v>
      </c>
      <c r="C237" s="439">
        <f>'FORMATO COSTEO C6'!B57</f>
        <v>0</v>
      </c>
      <c r="D237" s="513" t="str">
        <f>'FORMATO COSTEO C6'!D57</f>
        <v>Unidad medida</v>
      </c>
      <c r="E237" s="440">
        <f>'FORMATO COSTEO C6'!E57</f>
        <v>0</v>
      </c>
      <c r="F237" s="441">
        <f>'FORMATO COSTEO C6'!G57</f>
        <v>0</v>
      </c>
      <c r="G237" s="442">
        <f>'FORMATO COSTEO C6'!R57</f>
        <v>0</v>
      </c>
      <c r="H237" s="443">
        <f>IF( $F237=0,0,((($F237/$E237)*'PLAN DE ADQUISICIONES'!F$107)*($G237/$F237)))</f>
        <v>0</v>
      </c>
      <c r="I237" s="441">
        <f>IF( $F237=0,0,((($F237/$E237)*'PLAN DE ADQUISICIONES'!G$107)*($G237/$F237)))</f>
        <v>0</v>
      </c>
      <c r="J237" s="441">
        <f>IF( $F237=0,0,((($F237/$E237)*'PLAN DE ADQUISICIONES'!H$107)*($G237/$F237)))</f>
        <v>0</v>
      </c>
      <c r="K237" s="441">
        <f>IF( $F237=0,0,((($F237/$E237)*'PLAN DE ADQUISICIONES'!I$107)*($G237/$F237)))</f>
        <v>0</v>
      </c>
      <c r="L237" s="441">
        <f>IF( $F237=0,0,((($F237/$E237)*'PLAN DE ADQUISICIONES'!J$107)*($G237/$F237)))</f>
        <v>0</v>
      </c>
      <c r="M237" s="441">
        <f>IF( $F237=0,0,((($F237/$E237)*'PLAN DE ADQUISICIONES'!K$107)*($G237/$F237)))</f>
        <v>0</v>
      </c>
      <c r="N237" s="441">
        <f>IF( $F237=0,0,((($F237/$E237)*'PLAN DE ADQUISICIONES'!L$107)*($G237/$F237)))</f>
        <v>0</v>
      </c>
      <c r="O237" s="441">
        <f>IF( $F237=0,0,((($F237/$E237)*'PLAN DE ADQUISICIONES'!M$107)*($G237/$F237)))</f>
        <v>0</v>
      </c>
      <c r="P237" s="441">
        <f>IF( $F237=0,0,((($F237/$E237)*'PLAN DE ADQUISICIONES'!N$107)*($G237/$F237)))</f>
        <v>0</v>
      </c>
      <c r="Q237" s="441">
        <f>IF( $F237=0,0,((($F237/$E237)*'PLAN DE ADQUISICIONES'!O$107)*($G237/$F237)))</f>
        <v>0</v>
      </c>
      <c r="R237" s="441">
        <f>IF( $F237=0,0,((($F237/$E237)*'PLAN DE ADQUISICIONES'!P$107)*($G237/$F237)))</f>
        <v>0</v>
      </c>
      <c r="S237" s="441">
        <f>IF( $F237=0,0,((($F237/$E237)*'PLAN DE ADQUISICIONES'!Q$107)*($G237/$F237)))</f>
        <v>0</v>
      </c>
      <c r="T237" s="423">
        <f t="shared" si="67"/>
        <v>0</v>
      </c>
      <c r="U237" s="443">
        <f>IF( $F237=0,0,((($F237/$E237)*'PLAN DE ADQUISICIONES'!R$107)*($G237/$F237)))</f>
        <v>0</v>
      </c>
      <c r="V237" s="441">
        <f>IF( $F237=0,0,((($F237/$E237)*'PLAN DE ADQUISICIONES'!S$107)*($G237/$F237)))</f>
        <v>0</v>
      </c>
      <c r="W237" s="441">
        <f>IF( $F237=0,0,((($F237/$E237)*'PLAN DE ADQUISICIONES'!T$107)*($G237/$F237)))</f>
        <v>0</v>
      </c>
      <c r="X237" s="441">
        <f>IF( $F237=0,0,((($F237/$E237)*'PLAN DE ADQUISICIONES'!U$107)*($G237/$F237)))</f>
        <v>0</v>
      </c>
      <c r="Y237" s="441">
        <f>IF( $F237=0,0,((($F237/$E237)*'PLAN DE ADQUISICIONES'!V$107)*($G237/$F237)))</f>
        <v>0</v>
      </c>
      <c r="Z237" s="441">
        <f>IF( $F237=0,0,((($F237/$E237)*'PLAN DE ADQUISICIONES'!W$107)*($G237/$F237)))</f>
        <v>0</v>
      </c>
      <c r="AA237" s="441">
        <f>IF( $F237=0,0,((($F237/$E237)*'PLAN DE ADQUISICIONES'!X$107)*($G237/$F237)))</f>
        <v>0</v>
      </c>
      <c r="AB237" s="441">
        <f>IF( $F237=0,0,((($F237/$E237)*'PLAN DE ADQUISICIONES'!Y$107)*($G237/$F237)))</f>
        <v>0</v>
      </c>
      <c r="AC237" s="441">
        <f>IF( $F237=0,0,((($F237/$E237)*'PLAN DE ADQUISICIONES'!Z$107)*($G237/$F237)))</f>
        <v>0</v>
      </c>
      <c r="AD237" s="441">
        <f>IF( $F237=0,0,((($F237/$E237)*'PLAN DE ADQUISICIONES'!AA$107)*($G237/$F237)))</f>
        <v>0</v>
      </c>
      <c r="AE237" s="441">
        <f>IF( $F237=0,0,((($F237/$E237)*'PLAN DE ADQUISICIONES'!AB$107)*($G237/$F237)))</f>
        <v>0</v>
      </c>
      <c r="AF237" s="441">
        <f>IF( $F237=0,0,((($F237/$E237)*'PLAN DE ADQUISICIONES'!AC$107)*($G237/$F237)))</f>
        <v>0</v>
      </c>
      <c r="AG237" s="423">
        <f t="shared" si="68"/>
        <v>0</v>
      </c>
      <c r="AH237" s="444">
        <f>IF( $F237=0,0,((($F237/$E237)*'PLAN DE ADQUISICIONES'!AD$107)*($G237/$F237)))</f>
        <v>0</v>
      </c>
      <c r="AI237" s="441">
        <f>IF( $F237=0,0,((($F237/$E237)*'PLAN DE ADQUISICIONES'!AE$107)*($G237/$F237)))</f>
        <v>0</v>
      </c>
      <c r="AJ237" s="441">
        <f>IF( $F237=0,0,((($F237/$E237)*'PLAN DE ADQUISICIONES'!AF$107)*($G237/$F237)))</f>
        <v>0</v>
      </c>
      <c r="AK237" s="441">
        <f>IF( $F237=0,0,((($F237/$E237)*'PLAN DE ADQUISICIONES'!AG$107)*($G237/$F237)))</f>
        <v>0</v>
      </c>
      <c r="AL237" s="441">
        <f>IF( $F237=0,0,((($F237/$E237)*'PLAN DE ADQUISICIONES'!AH$107)*($G237/$F237)))</f>
        <v>0</v>
      </c>
      <c r="AM237" s="441">
        <f>IF( $F237=0,0,((($F237/$E237)*'PLAN DE ADQUISICIONES'!AI$107)*($G237/$F237)))</f>
        <v>0</v>
      </c>
      <c r="AN237" s="441">
        <f>IF( $F237=0,0,((($F237/$E237)*'PLAN DE ADQUISICIONES'!AJ$107)*($G237/$F237)))</f>
        <v>0</v>
      </c>
      <c r="AO237" s="441">
        <f>IF( $F237=0,0,((($F237/$E237)*'PLAN DE ADQUISICIONES'!AK$107)*($G237/$F237)))</f>
        <v>0</v>
      </c>
      <c r="AP237" s="441">
        <f>IF( $F237=0,0,((($F237/$E237)*'PLAN DE ADQUISICIONES'!AL$107)*($G237/$F237)))</f>
        <v>0</v>
      </c>
      <c r="AQ237" s="441">
        <f>IF( $F237=0,0,((($F237/$E237)*'PLAN DE ADQUISICIONES'!AM$107)*($G237/$F237)))</f>
        <v>0</v>
      </c>
      <c r="AR237" s="441">
        <f>IF( $F237=0,0,((($F237/$E237)*'PLAN DE ADQUISICIONES'!AN$107)*($G237/$F237)))</f>
        <v>0</v>
      </c>
      <c r="AS237" s="441">
        <f>IF( $F237=0,0,((($F237/$E237)*'PLAN DE ADQUISICIONES'!AO$107)*($G237/$F237)))</f>
        <v>0</v>
      </c>
      <c r="AT237" s="423">
        <f t="shared" si="69"/>
        <v>0</v>
      </c>
      <c r="AU237" s="426">
        <f>AS237+AR237+AQ237+AP237+AO237+AN237+AM237+AL237+AK237+AJ237+AI237+AH237+AF237+AE237+AD237+AC237+AB237+AA237+Z237+Y237+X237+W237+V237+U237+S237+R237+Q237+P237+O237+N237+M237+L237+K237+J237+I237+H237</f>
        <v>0</v>
      </c>
      <c r="AV237" s="392">
        <f t="shared" si="59"/>
        <v>0</v>
      </c>
    </row>
    <row r="238" spans="2:48" s="60" customFormat="1" ht="13.5" x14ac:dyDescent="0.25">
      <c r="B238" s="416" t="str">
        <f>'FORMATO COSTEO C6'!C58</f>
        <v>6.3.4.3</v>
      </c>
      <c r="C238" s="439">
        <f>'FORMATO COSTEO C6'!B58</f>
        <v>0</v>
      </c>
      <c r="D238" s="513" t="str">
        <f>'FORMATO COSTEO C6'!D58</f>
        <v>Unidad medida</v>
      </c>
      <c r="E238" s="440">
        <f>'FORMATO COSTEO C6'!E58</f>
        <v>0</v>
      </c>
      <c r="F238" s="441">
        <f>'FORMATO COSTEO C6'!G58</f>
        <v>0</v>
      </c>
      <c r="G238" s="442">
        <f>'FORMATO COSTEO C6'!R58</f>
        <v>0</v>
      </c>
      <c r="H238" s="443">
        <f>IF( $F238=0,0,((($F238/$E238)*'PLAN DE ADQUISICIONES'!F$108)*($G238/$F238)))</f>
        <v>0</v>
      </c>
      <c r="I238" s="441">
        <f>IF( $F238=0,0,((($F238/$E238)*'PLAN DE ADQUISICIONES'!G$108)*($G238/$F238)))</f>
        <v>0</v>
      </c>
      <c r="J238" s="441">
        <f>IF( $F238=0,0,((($F238/$E238)*'PLAN DE ADQUISICIONES'!H$108)*($G238/$F238)))</f>
        <v>0</v>
      </c>
      <c r="K238" s="441">
        <f>IF( $F238=0,0,((($F238/$E238)*'PLAN DE ADQUISICIONES'!I$108)*($G238/$F238)))</f>
        <v>0</v>
      </c>
      <c r="L238" s="441">
        <f>IF( $F238=0,0,((($F238/$E238)*'PLAN DE ADQUISICIONES'!J$108)*($G238/$F238)))</f>
        <v>0</v>
      </c>
      <c r="M238" s="441">
        <f>IF( $F238=0,0,((($F238/$E238)*'PLAN DE ADQUISICIONES'!K$108)*($G238/$F238)))</f>
        <v>0</v>
      </c>
      <c r="N238" s="441">
        <f>IF( $F238=0,0,((($F238/$E238)*'PLAN DE ADQUISICIONES'!L$108)*($G238/$F238)))</f>
        <v>0</v>
      </c>
      <c r="O238" s="441">
        <f>IF( $F238=0,0,((($F238/$E238)*'PLAN DE ADQUISICIONES'!M$108)*($G238/$F238)))</f>
        <v>0</v>
      </c>
      <c r="P238" s="441">
        <f>IF( $F238=0,0,((($F238/$E238)*'PLAN DE ADQUISICIONES'!N$108)*($G238/$F238)))</f>
        <v>0</v>
      </c>
      <c r="Q238" s="441">
        <f>IF( $F238=0,0,((($F238/$E238)*'PLAN DE ADQUISICIONES'!O$108)*($G238/$F238)))</f>
        <v>0</v>
      </c>
      <c r="R238" s="441">
        <f>IF( $F238=0,0,((($F238/$E238)*'PLAN DE ADQUISICIONES'!P$108)*($G238/$F238)))</f>
        <v>0</v>
      </c>
      <c r="S238" s="441">
        <f>IF( $F238=0,0,((($F238/$E238)*'PLAN DE ADQUISICIONES'!Q$108)*($G238/$F238)))</f>
        <v>0</v>
      </c>
      <c r="T238" s="423">
        <f t="shared" si="67"/>
        <v>0</v>
      </c>
      <c r="U238" s="443">
        <f>IF( $F238=0,0,((($F238/$E238)*'PLAN DE ADQUISICIONES'!R$108)*($G238/$F238)))</f>
        <v>0</v>
      </c>
      <c r="V238" s="441">
        <f>IF( $F238=0,0,((($F238/$E238)*'PLAN DE ADQUISICIONES'!S$108)*($G238/$F238)))</f>
        <v>0</v>
      </c>
      <c r="W238" s="441">
        <f>IF( $F238=0,0,((($F238/$E238)*'PLAN DE ADQUISICIONES'!T$108)*($G238/$F238)))</f>
        <v>0</v>
      </c>
      <c r="X238" s="441">
        <f>IF( $F238=0,0,((($F238/$E238)*'PLAN DE ADQUISICIONES'!U$108)*($G238/$F238)))</f>
        <v>0</v>
      </c>
      <c r="Y238" s="441">
        <f>IF( $F238=0,0,((($F238/$E238)*'PLAN DE ADQUISICIONES'!V$108)*($G238/$F238)))</f>
        <v>0</v>
      </c>
      <c r="Z238" s="441">
        <f>IF( $F238=0,0,((($F238/$E238)*'PLAN DE ADQUISICIONES'!W$108)*($G238/$F238)))</f>
        <v>0</v>
      </c>
      <c r="AA238" s="441">
        <f>IF( $F238=0,0,((($F238/$E238)*'PLAN DE ADQUISICIONES'!X$108)*($G238/$F238)))</f>
        <v>0</v>
      </c>
      <c r="AB238" s="441">
        <f>IF( $F238=0,0,((($F238/$E238)*'PLAN DE ADQUISICIONES'!Y$108)*($G238/$F238)))</f>
        <v>0</v>
      </c>
      <c r="AC238" s="441">
        <f>IF( $F238=0,0,((($F238/$E238)*'PLAN DE ADQUISICIONES'!Z$108)*($G238/$F238)))</f>
        <v>0</v>
      </c>
      <c r="AD238" s="441">
        <f>IF( $F238=0,0,((($F238/$E238)*'PLAN DE ADQUISICIONES'!AA$108)*($G238/$F238)))</f>
        <v>0</v>
      </c>
      <c r="AE238" s="441">
        <f>IF( $F238=0,0,((($F238/$E238)*'PLAN DE ADQUISICIONES'!AB$108)*($G238/$F238)))</f>
        <v>0</v>
      </c>
      <c r="AF238" s="441">
        <f>IF( $F238=0,0,((($F238/$E238)*'PLAN DE ADQUISICIONES'!AC$108)*($G238/$F238)))</f>
        <v>0</v>
      </c>
      <c r="AG238" s="423">
        <f t="shared" si="68"/>
        <v>0</v>
      </c>
      <c r="AH238" s="444">
        <f>IF( $F238=0,0,((($F238/$E238)*'PLAN DE ADQUISICIONES'!AD$108)*($G238/$F238)))</f>
        <v>0</v>
      </c>
      <c r="AI238" s="441">
        <f>IF( $F238=0,0,((($F238/$E238)*'PLAN DE ADQUISICIONES'!AE$108)*($G238/$F238)))</f>
        <v>0</v>
      </c>
      <c r="AJ238" s="441">
        <f>IF( $F238=0,0,((($F238/$E238)*'PLAN DE ADQUISICIONES'!AF$108)*($G238/$F238)))</f>
        <v>0</v>
      </c>
      <c r="AK238" s="441">
        <f>IF( $F238=0,0,((($F238/$E238)*'PLAN DE ADQUISICIONES'!AG$108)*($G238/$F238)))</f>
        <v>0</v>
      </c>
      <c r="AL238" s="441">
        <f>IF( $F238=0,0,((($F238/$E238)*'PLAN DE ADQUISICIONES'!AH$108)*($G238/$F238)))</f>
        <v>0</v>
      </c>
      <c r="AM238" s="441">
        <f>IF( $F238=0,0,((($F238/$E238)*'PLAN DE ADQUISICIONES'!AI$108)*($G238/$F238)))</f>
        <v>0</v>
      </c>
      <c r="AN238" s="441">
        <f>IF( $F238=0,0,((($F238/$E238)*'PLAN DE ADQUISICIONES'!AJ$108)*($G238/$F238)))</f>
        <v>0</v>
      </c>
      <c r="AO238" s="441">
        <f>IF( $F238=0,0,((($F238/$E238)*'PLAN DE ADQUISICIONES'!AK$108)*($G238/$F238)))</f>
        <v>0</v>
      </c>
      <c r="AP238" s="441">
        <f>IF( $F238=0,0,((($F238/$E238)*'PLAN DE ADQUISICIONES'!AL$108)*($G238/$F238)))</f>
        <v>0</v>
      </c>
      <c r="AQ238" s="441">
        <f>IF( $F238=0,0,((($F238/$E238)*'PLAN DE ADQUISICIONES'!AM$108)*($G238/$F238)))</f>
        <v>0</v>
      </c>
      <c r="AR238" s="441">
        <f>IF( $F238=0,0,((($F238/$E238)*'PLAN DE ADQUISICIONES'!AN$108)*($G238/$F238)))</f>
        <v>0</v>
      </c>
      <c r="AS238" s="441">
        <f>IF( $F238=0,0,((($F238/$E238)*'PLAN DE ADQUISICIONES'!AO$108)*($G238/$F238)))</f>
        <v>0</v>
      </c>
      <c r="AT238" s="423">
        <f t="shared" si="69"/>
        <v>0</v>
      </c>
      <c r="AU238" s="426">
        <f>AS238+AR238+AQ238+AP238+AO238+AN238+AM238+AL238+AK238+AJ238+AI238+AH238+AF238+AE238+AD238+AC238+AB238+AA238+Z238+Y238+X238+W238+V238+U238+S238+R238+Q238+P238+O238+N238+M238+L238+K238+J238+I238+H238</f>
        <v>0</v>
      </c>
      <c r="AV238" s="392">
        <f t="shared" si="59"/>
        <v>0</v>
      </c>
    </row>
    <row r="239" spans="2:48" s="60" customFormat="1" ht="13.5" x14ac:dyDescent="0.25">
      <c r="B239" s="460" t="str">
        <f>+'FORMATO COSTEO C6'!C59</f>
        <v>6.3.5</v>
      </c>
      <c r="C239" s="462" t="str">
        <f>+'FORMATO COSTEO C6'!B59</f>
        <v>Materiales y suministros de oficina</v>
      </c>
      <c r="D239" s="458"/>
      <c r="E239" s="456"/>
      <c r="F239" s="450">
        <f>+'FORMATO COSTEO C6'!G59</f>
        <v>0</v>
      </c>
      <c r="G239" s="451">
        <f>+'FORMATO COSTEO C6'!R59</f>
        <v>0</v>
      </c>
      <c r="H239" s="452">
        <f>SUM(H240:H242)</f>
        <v>0</v>
      </c>
      <c r="I239" s="450">
        <f t="shared" ref="I239:AU239" si="73">SUM(I240:I242)</f>
        <v>0</v>
      </c>
      <c r="J239" s="450">
        <f t="shared" si="73"/>
        <v>0</v>
      </c>
      <c r="K239" s="450">
        <f t="shared" si="73"/>
        <v>0</v>
      </c>
      <c r="L239" s="450">
        <f t="shared" si="73"/>
        <v>0</v>
      </c>
      <c r="M239" s="450">
        <f t="shared" si="73"/>
        <v>0</v>
      </c>
      <c r="N239" s="450">
        <f t="shared" si="73"/>
        <v>0</v>
      </c>
      <c r="O239" s="450">
        <f t="shared" si="73"/>
        <v>0</v>
      </c>
      <c r="P239" s="450">
        <f t="shared" si="73"/>
        <v>0</v>
      </c>
      <c r="Q239" s="450">
        <f t="shared" si="73"/>
        <v>0</v>
      </c>
      <c r="R239" s="450">
        <f t="shared" si="73"/>
        <v>0</v>
      </c>
      <c r="S239" s="450">
        <f t="shared" si="73"/>
        <v>0</v>
      </c>
      <c r="T239" s="453">
        <f t="shared" si="73"/>
        <v>0</v>
      </c>
      <c r="U239" s="452">
        <f t="shared" si="73"/>
        <v>0</v>
      </c>
      <c r="V239" s="450">
        <f t="shared" si="73"/>
        <v>0</v>
      </c>
      <c r="W239" s="450">
        <f t="shared" si="73"/>
        <v>0</v>
      </c>
      <c r="X239" s="450">
        <f t="shared" si="73"/>
        <v>0</v>
      </c>
      <c r="Y239" s="450">
        <f t="shared" si="73"/>
        <v>0</v>
      </c>
      <c r="Z239" s="450">
        <f t="shared" si="73"/>
        <v>0</v>
      </c>
      <c r="AA239" s="450">
        <f t="shared" si="73"/>
        <v>0</v>
      </c>
      <c r="AB239" s="450">
        <f t="shared" si="73"/>
        <v>0</v>
      </c>
      <c r="AC239" s="450">
        <f t="shared" si="73"/>
        <v>0</v>
      </c>
      <c r="AD239" s="450">
        <f t="shared" si="73"/>
        <v>0</v>
      </c>
      <c r="AE239" s="450">
        <f t="shared" si="73"/>
        <v>0</v>
      </c>
      <c r="AF239" s="450">
        <f t="shared" si="73"/>
        <v>0</v>
      </c>
      <c r="AG239" s="453">
        <f>SUM(AG240:AG242)</f>
        <v>0</v>
      </c>
      <c r="AH239" s="454">
        <f t="shared" si="73"/>
        <v>0</v>
      </c>
      <c r="AI239" s="450">
        <f t="shared" si="73"/>
        <v>0</v>
      </c>
      <c r="AJ239" s="450">
        <f t="shared" si="73"/>
        <v>0</v>
      </c>
      <c r="AK239" s="450">
        <f t="shared" si="73"/>
        <v>0</v>
      </c>
      <c r="AL239" s="450">
        <f t="shared" si="73"/>
        <v>0</v>
      </c>
      <c r="AM239" s="450">
        <f t="shared" si="73"/>
        <v>0</v>
      </c>
      <c r="AN239" s="450">
        <f t="shared" si="73"/>
        <v>0</v>
      </c>
      <c r="AO239" s="450">
        <f t="shared" si="73"/>
        <v>0</v>
      </c>
      <c r="AP239" s="450">
        <f t="shared" si="73"/>
        <v>0</v>
      </c>
      <c r="AQ239" s="450">
        <f t="shared" si="73"/>
        <v>0</v>
      </c>
      <c r="AR239" s="450">
        <f t="shared" si="73"/>
        <v>0</v>
      </c>
      <c r="AS239" s="450">
        <f t="shared" si="73"/>
        <v>0</v>
      </c>
      <c r="AT239" s="453">
        <f t="shared" si="73"/>
        <v>0</v>
      </c>
      <c r="AU239" s="455">
        <f t="shared" si="73"/>
        <v>0</v>
      </c>
      <c r="AV239" s="392">
        <f t="shared" si="59"/>
        <v>0</v>
      </c>
    </row>
    <row r="240" spans="2:48" s="60" customFormat="1" ht="13.5" x14ac:dyDescent="0.25">
      <c r="B240" s="416" t="str">
        <f>'FORMATO COSTEO C6'!C60</f>
        <v>6.3.5.1</v>
      </c>
      <c r="C240" s="439">
        <f>'FORMATO COSTEO C6'!B60</f>
        <v>0</v>
      </c>
      <c r="D240" s="513" t="str">
        <f>'FORMATO COSTEO C6'!D60</f>
        <v>Unidad medida</v>
      </c>
      <c r="E240" s="440">
        <f>'FORMATO COSTEO C6'!E60</f>
        <v>0</v>
      </c>
      <c r="F240" s="441">
        <f>'FORMATO COSTEO C6'!G60</f>
        <v>0</v>
      </c>
      <c r="G240" s="442">
        <f>'FORMATO COSTEO C6'!R60</f>
        <v>0</v>
      </c>
      <c r="H240" s="443">
        <f>IF( $F240=0,0,((($F240/$E240)*'PLAN DE ADQUISICIONES'!F$110)*($G240/$F240)))</f>
        <v>0</v>
      </c>
      <c r="I240" s="441">
        <f>IF( $F240=0,0,((($F240/$E240)*'PLAN DE ADQUISICIONES'!G$110)*($G240/$F240)))</f>
        <v>0</v>
      </c>
      <c r="J240" s="441">
        <f>IF( $F240=0,0,((($F240/$E240)*'PLAN DE ADQUISICIONES'!H$110)*($G240/$F240)))</f>
        <v>0</v>
      </c>
      <c r="K240" s="441">
        <f>IF( $F240=0,0,((($F240/$E240)*'PLAN DE ADQUISICIONES'!I$110)*($G240/$F240)))</f>
        <v>0</v>
      </c>
      <c r="L240" s="441">
        <f>IF( $F240=0,0,((($F240/$E240)*'PLAN DE ADQUISICIONES'!J$110)*($G240/$F240)))</f>
        <v>0</v>
      </c>
      <c r="M240" s="441">
        <f>IF( $F240=0,0,((($F240/$E240)*'PLAN DE ADQUISICIONES'!K$110)*($G240/$F240)))</f>
        <v>0</v>
      </c>
      <c r="N240" s="441">
        <f>IF( $F240=0,0,((($F240/$E240)*'PLAN DE ADQUISICIONES'!L$110)*($G240/$F240)))</f>
        <v>0</v>
      </c>
      <c r="O240" s="441">
        <f>IF( $F240=0,0,((($F240/$E240)*'PLAN DE ADQUISICIONES'!M$110)*($G240/$F240)))</f>
        <v>0</v>
      </c>
      <c r="P240" s="441">
        <f>IF( $F240=0,0,((($F240/$E240)*'PLAN DE ADQUISICIONES'!N$110)*($G240/$F240)))</f>
        <v>0</v>
      </c>
      <c r="Q240" s="441">
        <f>IF( $F240=0,0,((($F240/$E240)*'PLAN DE ADQUISICIONES'!O$110)*($G240/$F240)))</f>
        <v>0</v>
      </c>
      <c r="R240" s="441">
        <f>IF( $F240=0,0,((($F240/$E240)*'PLAN DE ADQUISICIONES'!P$110)*($G240/$F240)))</f>
        <v>0</v>
      </c>
      <c r="S240" s="441">
        <f>IF( $F240=0,0,((($F240/$E240)*'PLAN DE ADQUISICIONES'!Q$110)*($G240/$F240)))</f>
        <v>0</v>
      </c>
      <c r="T240" s="423">
        <f t="shared" si="67"/>
        <v>0</v>
      </c>
      <c r="U240" s="443">
        <f>IF( $F240=0,0,((($F240/$E240)*'PLAN DE ADQUISICIONES'!R$110)*($G240/$F240)))</f>
        <v>0</v>
      </c>
      <c r="V240" s="441">
        <f>IF( $F240=0,0,((($F240/$E240)*'PLAN DE ADQUISICIONES'!S$110)*($G240/$F240)))</f>
        <v>0</v>
      </c>
      <c r="W240" s="441">
        <f>IF( $F240=0,0,((($F240/$E240)*'PLAN DE ADQUISICIONES'!T$110)*($G240/$F240)))</f>
        <v>0</v>
      </c>
      <c r="X240" s="441">
        <f>IF( $F240=0,0,((($F240/$E240)*'PLAN DE ADQUISICIONES'!U$110)*($G240/$F240)))</f>
        <v>0</v>
      </c>
      <c r="Y240" s="441">
        <f>IF( $F240=0,0,((($F240/$E240)*'PLAN DE ADQUISICIONES'!V$110)*($G240/$F240)))</f>
        <v>0</v>
      </c>
      <c r="Z240" s="441">
        <f>IF( $F240=0,0,((($F240/$E240)*'PLAN DE ADQUISICIONES'!W$110)*($G240/$F240)))</f>
        <v>0</v>
      </c>
      <c r="AA240" s="441">
        <f>IF( $F240=0,0,((($F240/$E240)*'PLAN DE ADQUISICIONES'!X$110)*($G240/$F240)))</f>
        <v>0</v>
      </c>
      <c r="AB240" s="441">
        <f>IF( $F240=0,0,((($F240/$E240)*'PLAN DE ADQUISICIONES'!Y$110)*($G240/$F240)))</f>
        <v>0</v>
      </c>
      <c r="AC240" s="441">
        <f>IF( $F240=0,0,((($F240/$E240)*'PLAN DE ADQUISICIONES'!Z$110)*($G240/$F240)))</f>
        <v>0</v>
      </c>
      <c r="AD240" s="441">
        <f>IF( $F240=0,0,((($F240/$E240)*'PLAN DE ADQUISICIONES'!AA$110)*($G240/$F240)))</f>
        <v>0</v>
      </c>
      <c r="AE240" s="441">
        <f>IF( $F240=0,0,((($F240/$E240)*'PLAN DE ADQUISICIONES'!AB$110)*($G240/$F240)))</f>
        <v>0</v>
      </c>
      <c r="AF240" s="441">
        <f>IF( $F240=0,0,((($F240/$E240)*'PLAN DE ADQUISICIONES'!AC$110)*($G240/$F240)))</f>
        <v>0</v>
      </c>
      <c r="AG240" s="423">
        <f t="shared" si="68"/>
        <v>0</v>
      </c>
      <c r="AH240" s="444">
        <f>IF( $F240=0,0,((($F240/$E240)*'PLAN DE ADQUISICIONES'!AD$110)*($G240/$F240)))</f>
        <v>0</v>
      </c>
      <c r="AI240" s="441">
        <f>IF( $F240=0,0,((($F240/$E240)*'PLAN DE ADQUISICIONES'!AE$110)*($G240/$F240)))</f>
        <v>0</v>
      </c>
      <c r="AJ240" s="441">
        <f>IF( $F240=0,0,((($F240/$E240)*'PLAN DE ADQUISICIONES'!AF$110)*($G240/$F240)))</f>
        <v>0</v>
      </c>
      <c r="AK240" s="441">
        <f>IF( $F240=0,0,((($F240/$E240)*'PLAN DE ADQUISICIONES'!AG$110)*($G240/$F240)))</f>
        <v>0</v>
      </c>
      <c r="AL240" s="441">
        <f>IF( $F240=0,0,((($F240/$E240)*'PLAN DE ADQUISICIONES'!AH$110)*($G240/$F240)))</f>
        <v>0</v>
      </c>
      <c r="AM240" s="441">
        <f>IF( $F240=0,0,((($F240/$E240)*'PLAN DE ADQUISICIONES'!AI$110)*($G240/$F240)))</f>
        <v>0</v>
      </c>
      <c r="AN240" s="441">
        <f>IF( $F240=0,0,((($F240/$E240)*'PLAN DE ADQUISICIONES'!AJ$110)*($G240/$F240)))</f>
        <v>0</v>
      </c>
      <c r="AO240" s="441">
        <f>IF( $F240=0,0,((($F240/$E240)*'PLAN DE ADQUISICIONES'!AK$110)*($G240/$F240)))</f>
        <v>0</v>
      </c>
      <c r="AP240" s="441">
        <f>IF( $F240=0,0,((($F240/$E240)*'PLAN DE ADQUISICIONES'!AL$110)*($G240/$F240)))</f>
        <v>0</v>
      </c>
      <c r="AQ240" s="441">
        <f>IF( $F240=0,0,((($F240/$E240)*'PLAN DE ADQUISICIONES'!AM$110)*($G240/$F240)))</f>
        <v>0</v>
      </c>
      <c r="AR240" s="441">
        <f>IF( $F240=0,0,((($F240/$E240)*'PLAN DE ADQUISICIONES'!AN$110)*($G240/$F240)))</f>
        <v>0</v>
      </c>
      <c r="AS240" s="441">
        <f>IF( $F240=0,0,((($F240/$E240)*'PLAN DE ADQUISICIONES'!AO$110)*($G240/$F240)))</f>
        <v>0</v>
      </c>
      <c r="AT240" s="423">
        <f t="shared" si="69"/>
        <v>0</v>
      </c>
      <c r="AU240" s="426">
        <f>AS240+AR240+AQ240+AP240+AO240+AN240+AM240+AL240+AK240+AJ240+AI240+AH240+AF240+AE240+AD240+AC240+AB240+AA240+Z240+Y240+X240+W240+V240+U240+S240+R240+Q240+P240+O240+N240+M240+L240+K240+J240+I240+H240</f>
        <v>0</v>
      </c>
      <c r="AV240" s="392">
        <f t="shared" si="59"/>
        <v>0</v>
      </c>
    </row>
    <row r="241" spans="2:48" s="60" customFormat="1" ht="13.5" x14ac:dyDescent="0.25">
      <c r="B241" s="416" t="str">
        <f>'FORMATO COSTEO C6'!C61</f>
        <v>6.3.5.2</v>
      </c>
      <c r="C241" s="439">
        <f>'FORMATO COSTEO C6'!B61</f>
        <v>0</v>
      </c>
      <c r="D241" s="513" t="str">
        <f>'FORMATO COSTEO C6'!D61</f>
        <v>Unidad medida</v>
      </c>
      <c r="E241" s="440">
        <f>'FORMATO COSTEO C6'!E61</f>
        <v>0</v>
      </c>
      <c r="F241" s="441">
        <f>'FORMATO COSTEO C6'!G61</f>
        <v>0</v>
      </c>
      <c r="G241" s="442">
        <f>'FORMATO COSTEO C6'!R61</f>
        <v>0</v>
      </c>
      <c r="H241" s="443">
        <f>IF( $F241=0,0,((($F241/$E241)*'PLAN DE ADQUISICIONES'!F$111)*($G241/$F241)))</f>
        <v>0</v>
      </c>
      <c r="I241" s="441">
        <f>IF( $F241=0,0,((($F241/$E241)*'PLAN DE ADQUISICIONES'!G$111)*($G241/$F241)))</f>
        <v>0</v>
      </c>
      <c r="J241" s="441">
        <f>IF( $F241=0,0,((($F241/$E241)*'PLAN DE ADQUISICIONES'!H$111)*($G241/$F241)))</f>
        <v>0</v>
      </c>
      <c r="K241" s="441">
        <f>IF( $F241=0,0,((($F241/$E241)*'PLAN DE ADQUISICIONES'!I$111)*($G241/$F241)))</f>
        <v>0</v>
      </c>
      <c r="L241" s="441">
        <f>IF( $F241=0,0,((($F241/$E241)*'PLAN DE ADQUISICIONES'!J$111)*($G241/$F241)))</f>
        <v>0</v>
      </c>
      <c r="M241" s="441">
        <f>IF( $F241=0,0,((($F241/$E241)*'PLAN DE ADQUISICIONES'!K$111)*($G241/$F241)))</f>
        <v>0</v>
      </c>
      <c r="N241" s="441">
        <f>IF( $F241=0,0,((($F241/$E241)*'PLAN DE ADQUISICIONES'!L$111)*($G241/$F241)))</f>
        <v>0</v>
      </c>
      <c r="O241" s="441">
        <f>IF( $F241=0,0,((($F241/$E241)*'PLAN DE ADQUISICIONES'!M$111)*($G241/$F241)))</f>
        <v>0</v>
      </c>
      <c r="P241" s="441">
        <f>IF( $F241=0,0,((($F241/$E241)*'PLAN DE ADQUISICIONES'!N$111)*($G241/$F241)))</f>
        <v>0</v>
      </c>
      <c r="Q241" s="441">
        <f>IF( $F241=0,0,((($F241/$E241)*'PLAN DE ADQUISICIONES'!O$111)*($G241/$F241)))</f>
        <v>0</v>
      </c>
      <c r="R241" s="441">
        <f>IF( $F241=0,0,((($F241/$E241)*'PLAN DE ADQUISICIONES'!P$111)*($G241/$F241)))</f>
        <v>0</v>
      </c>
      <c r="S241" s="441">
        <f>IF( $F241=0,0,((($F241/$E241)*'PLAN DE ADQUISICIONES'!Q$111)*($G241/$F241)))</f>
        <v>0</v>
      </c>
      <c r="T241" s="423">
        <f t="shared" si="67"/>
        <v>0</v>
      </c>
      <c r="U241" s="443">
        <f>IF( $F241=0,0,((($F241/$E241)*'PLAN DE ADQUISICIONES'!R$111)*($G241/$F241)))</f>
        <v>0</v>
      </c>
      <c r="V241" s="441">
        <f>IF( $F241=0,0,((($F241/$E241)*'PLAN DE ADQUISICIONES'!S$111)*($G241/$F241)))</f>
        <v>0</v>
      </c>
      <c r="W241" s="441">
        <f>IF( $F241=0,0,((($F241/$E241)*'PLAN DE ADQUISICIONES'!T$111)*($G241/$F241)))</f>
        <v>0</v>
      </c>
      <c r="X241" s="441">
        <f>IF( $F241=0,0,((($F241/$E241)*'PLAN DE ADQUISICIONES'!U$111)*($G241/$F241)))</f>
        <v>0</v>
      </c>
      <c r="Y241" s="441">
        <f>IF( $F241=0,0,((($F241/$E241)*'PLAN DE ADQUISICIONES'!V$111)*($G241/$F241)))</f>
        <v>0</v>
      </c>
      <c r="Z241" s="441">
        <f>IF( $F241=0,0,((($F241/$E241)*'PLAN DE ADQUISICIONES'!W$111)*($G241/$F241)))</f>
        <v>0</v>
      </c>
      <c r="AA241" s="441">
        <f>IF( $F241=0,0,((($F241/$E241)*'PLAN DE ADQUISICIONES'!X$111)*($G241/$F241)))</f>
        <v>0</v>
      </c>
      <c r="AB241" s="441">
        <f>IF( $F241=0,0,((($F241/$E241)*'PLAN DE ADQUISICIONES'!Y$111)*($G241/$F241)))</f>
        <v>0</v>
      </c>
      <c r="AC241" s="441">
        <f>IF( $F241=0,0,((($F241/$E241)*'PLAN DE ADQUISICIONES'!Z$111)*($G241/$F241)))</f>
        <v>0</v>
      </c>
      <c r="AD241" s="441">
        <f>IF( $F241=0,0,((($F241/$E241)*'PLAN DE ADQUISICIONES'!AA$111)*($G241/$F241)))</f>
        <v>0</v>
      </c>
      <c r="AE241" s="441">
        <f>IF( $F241=0,0,((($F241/$E241)*'PLAN DE ADQUISICIONES'!AB$111)*($G241/$F241)))</f>
        <v>0</v>
      </c>
      <c r="AF241" s="441">
        <f>IF( $F241=0,0,((($F241/$E241)*'PLAN DE ADQUISICIONES'!AC$111)*($G241/$F241)))</f>
        <v>0</v>
      </c>
      <c r="AG241" s="423">
        <f t="shared" si="68"/>
        <v>0</v>
      </c>
      <c r="AH241" s="444">
        <f>IF( $F241=0,0,((($F241/$E241)*'PLAN DE ADQUISICIONES'!AD$111)*($G241/$F241)))</f>
        <v>0</v>
      </c>
      <c r="AI241" s="441">
        <f>IF( $F241=0,0,((($F241/$E241)*'PLAN DE ADQUISICIONES'!AE$111)*($G241/$F241)))</f>
        <v>0</v>
      </c>
      <c r="AJ241" s="441">
        <f>IF( $F241=0,0,((($F241/$E241)*'PLAN DE ADQUISICIONES'!AF$111)*($G241/$F241)))</f>
        <v>0</v>
      </c>
      <c r="AK241" s="441">
        <f>IF( $F241=0,0,((($F241/$E241)*'PLAN DE ADQUISICIONES'!AG$111)*($G241/$F241)))</f>
        <v>0</v>
      </c>
      <c r="AL241" s="441">
        <f>IF( $F241=0,0,((($F241/$E241)*'PLAN DE ADQUISICIONES'!AH$111)*($G241/$F241)))</f>
        <v>0</v>
      </c>
      <c r="AM241" s="441">
        <f>IF( $F241=0,0,((($F241/$E241)*'PLAN DE ADQUISICIONES'!AI$111)*($G241/$F241)))</f>
        <v>0</v>
      </c>
      <c r="AN241" s="441">
        <f>IF( $F241=0,0,((($F241/$E241)*'PLAN DE ADQUISICIONES'!AJ$111)*($G241/$F241)))</f>
        <v>0</v>
      </c>
      <c r="AO241" s="441">
        <f>IF( $F241=0,0,((($F241/$E241)*'PLAN DE ADQUISICIONES'!AK$111)*($G241/$F241)))</f>
        <v>0</v>
      </c>
      <c r="AP241" s="441">
        <f>IF( $F241=0,0,((($F241/$E241)*'PLAN DE ADQUISICIONES'!AL$111)*($G241/$F241)))</f>
        <v>0</v>
      </c>
      <c r="AQ241" s="441">
        <f>IF( $F241=0,0,((($F241/$E241)*'PLAN DE ADQUISICIONES'!AM$111)*($G241/$F241)))</f>
        <v>0</v>
      </c>
      <c r="AR241" s="441">
        <f>IF( $F241=0,0,((($F241/$E241)*'PLAN DE ADQUISICIONES'!AN$111)*($G241/$F241)))</f>
        <v>0</v>
      </c>
      <c r="AS241" s="441">
        <f>IF( $F241=0,0,((($F241/$E241)*'PLAN DE ADQUISICIONES'!AO$111)*($G241/$F241)))</f>
        <v>0</v>
      </c>
      <c r="AT241" s="423">
        <f t="shared" si="69"/>
        <v>0</v>
      </c>
      <c r="AU241" s="426">
        <f>AS241+AR241+AQ241+AP241+AO241+AN241+AM241+AL241+AK241+AJ241+AI241+AH241+AF241+AE241+AD241+AC241+AB241+AA241+Z241+Y241+X241+W241+V241+U241+S241+R241+Q241+P241+O241+N241+M241+L241+K241+J241+I241+H241</f>
        <v>0</v>
      </c>
      <c r="AV241" s="392">
        <f t="shared" si="59"/>
        <v>0</v>
      </c>
    </row>
    <row r="242" spans="2:48" s="60" customFormat="1" ht="13.5" x14ac:dyDescent="0.25">
      <c r="B242" s="416" t="str">
        <f>'FORMATO COSTEO C6'!C62</f>
        <v>6.3.5.3</v>
      </c>
      <c r="C242" s="439">
        <f>'FORMATO COSTEO C6'!B62</f>
        <v>0</v>
      </c>
      <c r="D242" s="513" t="str">
        <f>'FORMATO COSTEO C6'!D62</f>
        <v>Unidad medida</v>
      </c>
      <c r="E242" s="440">
        <f>'FORMATO COSTEO C6'!E62</f>
        <v>0</v>
      </c>
      <c r="F242" s="441">
        <f>'FORMATO COSTEO C6'!G62</f>
        <v>0</v>
      </c>
      <c r="G242" s="442">
        <f>'FORMATO COSTEO C6'!R62</f>
        <v>0</v>
      </c>
      <c r="H242" s="443">
        <f>IF( $F242=0,0,((($F242/$E242)*'PLAN DE ADQUISICIONES'!F$112)*($G242/$F242)))</f>
        <v>0</v>
      </c>
      <c r="I242" s="441">
        <f>IF( $F242=0,0,((($F242/$E242)*'PLAN DE ADQUISICIONES'!G$112)*($G242/$F242)))</f>
        <v>0</v>
      </c>
      <c r="J242" s="441">
        <f>IF( $F242=0,0,((($F242/$E242)*'PLAN DE ADQUISICIONES'!H$112)*($G242/$F242)))</f>
        <v>0</v>
      </c>
      <c r="K242" s="441">
        <f>IF( $F242=0,0,((($F242/$E242)*'PLAN DE ADQUISICIONES'!I$112)*($G242/$F242)))</f>
        <v>0</v>
      </c>
      <c r="L242" s="441">
        <f>IF( $F242=0,0,((($F242/$E242)*'PLAN DE ADQUISICIONES'!J$112)*($G242/$F242)))</f>
        <v>0</v>
      </c>
      <c r="M242" s="441">
        <f>IF( $F242=0,0,((($F242/$E242)*'PLAN DE ADQUISICIONES'!K$112)*($G242/$F242)))</f>
        <v>0</v>
      </c>
      <c r="N242" s="441">
        <f>IF( $F242=0,0,((($F242/$E242)*'PLAN DE ADQUISICIONES'!L$112)*($G242/$F242)))</f>
        <v>0</v>
      </c>
      <c r="O242" s="441">
        <f>IF( $F242=0,0,((($F242/$E242)*'PLAN DE ADQUISICIONES'!M$112)*($G242/$F242)))</f>
        <v>0</v>
      </c>
      <c r="P242" s="441">
        <f>IF( $F242=0,0,((($F242/$E242)*'PLAN DE ADQUISICIONES'!N$112)*($G242/$F242)))</f>
        <v>0</v>
      </c>
      <c r="Q242" s="441">
        <f>IF( $F242=0,0,((($F242/$E242)*'PLAN DE ADQUISICIONES'!O$112)*($G242/$F242)))</f>
        <v>0</v>
      </c>
      <c r="R242" s="441">
        <f>IF( $F242=0,0,((($F242/$E242)*'PLAN DE ADQUISICIONES'!P$112)*($G242/$F242)))</f>
        <v>0</v>
      </c>
      <c r="S242" s="441">
        <f>IF( $F242=0,0,((($F242/$E242)*'PLAN DE ADQUISICIONES'!Q$112)*($G242/$F242)))</f>
        <v>0</v>
      </c>
      <c r="T242" s="423">
        <f t="shared" si="67"/>
        <v>0</v>
      </c>
      <c r="U242" s="443">
        <f>IF( $F242=0,0,((($F242/$E242)*'PLAN DE ADQUISICIONES'!R$112)*($G242/$F242)))</f>
        <v>0</v>
      </c>
      <c r="V242" s="441">
        <f>IF( $F242=0,0,((($F242/$E242)*'PLAN DE ADQUISICIONES'!S$112)*($G242/$F242)))</f>
        <v>0</v>
      </c>
      <c r="W242" s="441">
        <f>IF( $F242=0,0,((($F242/$E242)*'PLAN DE ADQUISICIONES'!T$112)*($G242/$F242)))</f>
        <v>0</v>
      </c>
      <c r="X242" s="441">
        <f>IF( $F242=0,0,((($F242/$E242)*'PLAN DE ADQUISICIONES'!U$112)*($G242/$F242)))</f>
        <v>0</v>
      </c>
      <c r="Y242" s="441">
        <f>IF( $F242=0,0,((($F242/$E242)*'PLAN DE ADQUISICIONES'!V$112)*($G242/$F242)))</f>
        <v>0</v>
      </c>
      <c r="Z242" s="441">
        <f>IF( $F242=0,0,((($F242/$E242)*'PLAN DE ADQUISICIONES'!W$112)*($G242/$F242)))</f>
        <v>0</v>
      </c>
      <c r="AA242" s="441">
        <f>IF( $F242=0,0,((($F242/$E242)*'PLAN DE ADQUISICIONES'!X$112)*($G242/$F242)))</f>
        <v>0</v>
      </c>
      <c r="AB242" s="441">
        <f>IF( $F242=0,0,((($F242/$E242)*'PLAN DE ADQUISICIONES'!Y$112)*($G242/$F242)))</f>
        <v>0</v>
      </c>
      <c r="AC242" s="441">
        <f>IF( $F242=0,0,((($F242/$E242)*'PLAN DE ADQUISICIONES'!Z$112)*($G242/$F242)))</f>
        <v>0</v>
      </c>
      <c r="AD242" s="441">
        <f>IF( $F242=0,0,((($F242/$E242)*'PLAN DE ADQUISICIONES'!AA$112)*($G242/$F242)))</f>
        <v>0</v>
      </c>
      <c r="AE242" s="441">
        <f>IF( $F242=0,0,((($F242/$E242)*'PLAN DE ADQUISICIONES'!AB$112)*($G242/$F242)))</f>
        <v>0</v>
      </c>
      <c r="AF242" s="441">
        <f>IF( $F242=0,0,((($F242/$E242)*'PLAN DE ADQUISICIONES'!AC$112)*($G242/$F242)))</f>
        <v>0</v>
      </c>
      <c r="AG242" s="423">
        <f t="shared" si="68"/>
        <v>0</v>
      </c>
      <c r="AH242" s="444">
        <f>IF( $F242=0,0,((($F242/$E242)*'PLAN DE ADQUISICIONES'!AD$112)*($G242/$F242)))</f>
        <v>0</v>
      </c>
      <c r="AI242" s="441">
        <f>IF( $F242=0,0,((($F242/$E242)*'PLAN DE ADQUISICIONES'!AE$112)*($G242/$F242)))</f>
        <v>0</v>
      </c>
      <c r="AJ242" s="441">
        <f>IF( $F242=0,0,((($F242/$E242)*'PLAN DE ADQUISICIONES'!AF$112)*($G242/$F242)))</f>
        <v>0</v>
      </c>
      <c r="AK242" s="441">
        <f>IF( $F242=0,0,((($F242/$E242)*'PLAN DE ADQUISICIONES'!AG$112)*($G242/$F242)))</f>
        <v>0</v>
      </c>
      <c r="AL242" s="441">
        <f>IF( $F242=0,0,((($F242/$E242)*'PLAN DE ADQUISICIONES'!AH$112)*($G242/$F242)))</f>
        <v>0</v>
      </c>
      <c r="AM242" s="441">
        <f>IF( $F242=0,0,((($F242/$E242)*'PLAN DE ADQUISICIONES'!AI$112)*($G242/$F242)))</f>
        <v>0</v>
      </c>
      <c r="AN242" s="441">
        <f>IF( $F242=0,0,((($F242/$E242)*'PLAN DE ADQUISICIONES'!AJ$112)*($G242/$F242)))</f>
        <v>0</v>
      </c>
      <c r="AO242" s="441">
        <f>IF( $F242=0,0,((($F242/$E242)*'PLAN DE ADQUISICIONES'!AK$112)*($G242/$F242)))</f>
        <v>0</v>
      </c>
      <c r="AP242" s="441">
        <f>IF( $F242=0,0,((($F242/$E242)*'PLAN DE ADQUISICIONES'!AL$112)*($G242/$F242)))</f>
        <v>0</v>
      </c>
      <c r="AQ242" s="441">
        <f>IF( $F242=0,0,((($F242/$E242)*'PLAN DE ADQUISICIONES'!AM$112)*($G242/$F242)))</f>
        <v>0</v>
      </c>
      <c r="AR242" s="441">
        <f>IF( $F242=0,0,((($F242/$E242)*'PLAN DE ADQUISICIONES'!AN$112)*($G242/$F242)))</f>
        <v>0</v>
      </c>
      <c r="AS242" s="441">
        <f>IF( $F242=0,0,((($F242/$E242)*'PLAN DE ADQUISICIONES'!AO$112)*($G242/$F242)))</f>
        <v>0</v>
      </c>
      <c r="AT242" s="423">
        <f t="shared" si="69"/>
        <v>0</v>
      </c>
      <c r="AU242" s="426">
        <f>AS242+AR242+AQ242+AP242+AO242+AN242+AM242+AL242+AK242+AJ242+AI242+AH242+AF242+AE242+AD242+AC242+AB242+AA242+Z242+Y242+X242+W242+V242+U242+S242+R242+Q242+P242+O242+N242+M242+L242+K242+J242+I242+H242</f>
        <v>0</v>
      </c>
      <c r="AV242" s="392">
        <f t="shared" si="59"/>
        <v>0</v>
      </c>
    </row>
    <row r="243" spans="2:48" s="60" customFormat="1" ht="13.5" x14ac:dyDescent="0.25">
      <c r="B243" s="461" t="str">
        <f>+'FORMATO COSTEO C6'!C63</f>
        <v>6.3.6</v>
      </c>
      <c r="C243" s="462" t="str">
        <f>+'FORMATO COSTEO C6'!B63</f>
        <v>Comunicaciones</v>
      </c>
      <c r="D243" s="458"/>
      <c r="E243" s="456"/>
      <c r="F243" s="450">
        <f>+'FORMATO COSTEO C6'!G63</f>
        <v>0</v>
      </c>
      <c r="G243" s="451">
        <f>+'FORMATO COSTEO C6'!R63</f>
        <v>0</v>
      </c>
      <c r="H243" s="452">
        <f>SUM(H244:H246)</f>
        <v>0</v>
      </c>
      <c r="I243" s="450">
        <f t="shared" ref="I243:AU243" si="74">SUM(I244:I246)</f>
        <v>0</v>
      </c>
      <c r="J243" s="450">
        <f t="shared" si="74"/>
        <v>0</v>
      </c>
      <c r="K243" s="450">
        <f t="shared" si="74"/>
        <v>0</v>
      </c>
      <c r="L243" s="450">
        <f t="shared" si="74"/>
        <v>0</v>
      </c>
      <c r="M243" s="450">
        <f t="shared" si="74"/>
        <v>0</v>
      </c>
      <c r="N243" s="450">
        <f t="shared" si="74"/>
        <v>0</v>
      </c>
      <c r="O243" s="450">
        <f t="shared" si="74"/>
        <v>0</v>
      </c>
      <c r="P243" s="450">
        <f t="shared" si="74"/>
        <v>0</v>
      </c>
      <c r="Q243" s="450">
        <f t="shared" si="74"/>
        <v>0</v>
      </c>
      <c r="R243" s="450">
        <f t="shared" si="74"/>
        <v>0</v>
      </c>
      <c r="S243" s="450">
        <f t="shared" si="74"/>
        <v>0</v>
      </c>
      <c r="T243" s="453">
        <f t="shared" si="74"/>
        <v>0</v>
      </c>
      <c r="U243" s="452">
        <f t="shared" si="74"/>
        <v>0</v>
      </c>
      <c r="V243" s="450">
        <f t="shared" si="74"/>
        <v>0</v>
      </c>
      <c r="W243" s="450">
        <f t="shared" si="74"/>
        <v>0</v>
      </c>
      <c r="X243" s="450">
        <f t="shared" si="74"/>
        <v>0</v>
      </c>
      <c r="Y243" s="450">
        <f t="shared" si="74"/>
        <v>0</v>
      </c>
      <c r="Z243" s="450">
        <f t="shared" si="74"/>
        <v>0</v>
      </c>
      <c r="AA243" s="450">
        <f t="shared" si="74"/>
        <v>0</v>
      </c>
      <c r="AB243" s="450">
        <f t="shared" si="74"/>
        <v>0</v>
      </c>
      <c r="AC243" s="450">
        <f t="shared" si="74"/>
        <v>0</v>
      </c>
      <c r="AD243" s="450">
        <f t="shared" si="74"/>
        <v>0</v>
      </c>
      <c r="AE243" s="450">
        <f t="shared" si="74"/>
        <v>0</v>
      </c>
      <c r="AF243" s="450">
        <f t="shared" si="74"/>
        <v>0</v>
      </c>
      <c r="AG243" s="453">
        <f>SUM(AG244:AG246)</f>
        <v>0</v>
      </c>
      <c r="AH243" s="454">
        <f t="shared" si="74"/>
        <v>0</v>
      </c>
      <c r="AI243" s="450">
        <f t="shared" si="74"/>
        <v>0</v>
      </c>
      <c r="AJ243" s="450">
        <f t="shared" si="74"/>
        <v>0</v>
      </c>
      <c r="AK243" s="450">
        <f t="shared" si="74"/>
        <v>0</v>
      </c>
      <c r="AL243" s="450">
        <f t="shared" si="74"/>
        <v>0</v>
      </c>
      <c r="AM243" s="450">
        <f t="shared" si="74"/>
        <v>0</v>
      </c>
      <c r="AN243" s="450">
        <f t="shared" si="74"/>
        <v>0</v>
      </c>
      <c r="AO243" s="450">
        <f t="shared" si="74"/>
        <v>0</v>
      </c>
      <c r="AP243" s="450">
        <f t="shared" si="74"/>
        <v>0</v>
      </c>
      <c r="AQ243" s="450">
        <f t="shared" si="74"/>
        <v>0</v>
      </c>
      <c r="AR243" s="450">
        <f t="shared" si="74"/>
        <v>0</v>
      </c>
      <c r="AS243" s="450">
        <f t="shared" si="74"/>
        <v>0</v>
      </c>
      <c r="AT243" s="453">
        <f t="shared" si="74"/>
        <v>0</v>
      </c>
      <c r="AU243" s="455">
        <f t="shared" si="74"/>
        <v>0</v>
      </c>
      <c r="AV243" s="392">
        <f t="shared" si="59"/>
        <v>0</v>
      </c>
    </row>
    <row r="244" spans="2:48" s="60" customFormat="1" ht="13.5" x14ac:dyDescent="0.25">
      <c r="B244" s="416" t="str">
        <f>'FORMATO COSTEO C6'!C64</f>
        <v>6.3.6.1</v>
      </c>
      <c r="C244" s="439">
        <f>'FORMATO COSTEO C6'!B64</f>
        <v>0</v>
      </c>
      <c r="D244" s="513" t="str">
        <f>'FORMATO COSTEO C6'!D64</f>
        <v>Unidad medida</v>
      </c>
      <c r="E244" s="440">
        <f>'FORMATO COSTEO C6'!E64</f>
        <v>0</v>
      </c>
      <c r="F244" s="441">
        <f>'FORMATO COSTEO C6'!G64</f>
        <v>0</v>
      </c>
      <c r="G244" s="442">
        <f>'FORMATO COSTEO C6'!R64</f>
        <v>0</v>
      </c>
      <c r="H244" s="443">
        <f>IF( $F244=0,0,((($F244/$E244)*'PLAN DE ADQUISICIONES'!F$114)*($G244/$F244)))</f>
        <v>0</v>
      </c>
      <c r="I244" s="441">
        <f>IF( $F244=0,0,((($F244/$E244)*'PLAN DE ADQUISICIONES'!G$114)*($G244/$F244)))</f>
        <v>0</v>
      </c>
      <c r="J244" s="441">
        <f>IF( $F244=0,0,((($F244/$E244)*'PLAN DE ADQUISICIONES'!H$114)*($G244/$F244)))</f>
        <v>0</v>
      </c>
      <c r="K244" s="441">
        <f>IF( $F244=0,0,((($F244/$E244)*'PLAN DE ADQUISICIONES'!I$114)*($G244/$F244)))</f>
        <v>0</v>
      </c>
      <c r="L244" s="441">
        <f>IF( $F244=0,0,((($F244/$E244)*'PLAN DE ADQUISICIONES'!J$114)*($G244/$F244)))</f>
        <v>0</v>
      </c>
      <c r="M244" s="441">
        <f>IF( $F244=0,0,((($F244/$E244)*'PLAN DE ADQUISICIONES'!K$114)*($G244/$F244)))</f>
        <v>0</v>
      </c>
      <c r="N244" s="441">
        <f>IF( $F244=0,0,((($F244/$E244)*'PLAN DE ADQUISICIONES'!L$114)*($G244/$F244)))</f>
        <v>0</v>
      </c>
      <c r="O244" s="441">
        <f>IF( $F244=0,0,((($F244/$E244)*'PLAN DE ADQUISICIONES'!M$114)*($G244/$F244)))</f>
        <v>0</v>
      </c>
      <c r="P244" s="441">
        <f>IF( $F244=0,0,((($F244/$E244)*'PLAN DE ADQUISICIONES'!N$114)*($G244/$F244)))</f>
        <v>0</v>
      </c>
      <c r="Q244" s="441">
        <f>IF( $F244=0,0,((($F244/$E244)*'PLAN DE ADQUISICIONES'!O$114)*($G244/$F244)))</f>
        <v>0</v>
      </c>
      <c r="R244" s="441">
        <f>IF( $F244=0,0,((($F244/$E244)*'PLAN DE ADQUISICIONES'!P$114)*($G244/$F244)))</f>
        <v>0</v>
      </c>
      <c r="S244" s="441">
        <f>IF( $F244=0,0,((($F244/$E244)*'PLAN DE ADQUISICIONES'!Q$114)*($G244/$F244)))</f>
        <v>0</v>
      </c>
      <c r="T244" s="423">
        <f t="shared" si="67"/>
        <v>0</v>
      </c>
      <c r="U244" s="443">
        <f>IF( $F244=0,0,((($F244/$E244)*'PLAN DE ADQUISICIONES'!R$114)*($G244/$F244)))</f>
        <v>0</v>
      </c>
      <c r="V244" s="441">
        <f>IF( $F244=0,0,((($F244/$E244)*'PLAN DE ADQUISICIONES'!S$114)*($G244/$F244)))</f>
        <v>0</v>
      </c>
      <c r="W244" s="441">
        <f>IF( $F244=0,0,((($F244/$E244)*'PLAN DE ADQUISICIONES'!T$114)*($G244/$F244)))</f>
        <v>0</v>
      </c>
      <c r="X244" s="441">
        <f>IF( $F244=0,0,((($F244/$E244)*'PLAN DE ADQUISICIONES'!U$114)*($G244/$F244)))</f>
        <v>0</v>
      </c>
      <c r="Y244" s="441">
        <f>IF( $F244=0,0,((($F244/$E244)*'PLAN DE ADQUISICIONES'!V$114)*($G244/$F244)))</f>
        <v>0</v>
      </c>
      <c r="Z244" s="441">
        <f>IF( $F244=0,0,((($F244/$E244)*'PLAN DE ADQUISICIONES'!W$114)*($G244/$F244)))</f>
        <v>0</v>
      </c>
      <c r="AA244" s="441">
        <f>IF( $F244=0,0,((($F244/$E244)*'PLAN DE ADQUISICIONES'!X$114)*($G244/$F244)))</f>
        <v>0</v>
      </c>
      <c r="AB244" s="441">
        <f>IF( $F244=0,0,((($F244/$E244)*'PLAN DE ADQUISICIONES'!Y$114)*($G244/$F244)))</f>
        <v>0</v>
      </c>
      <c r="AC244" s="441">
        <f>IF( $F244=0,0,((($F244/$E244)*'PLAN DE ADQUISICIONES'!Z$114)*($G244/$F244)))</f>
        <v>0</v>
      </c>
      <c r="AD244" s="441">
        <f>IF( $F244=0,0,((($F244/$E244)*'PLAN DE ADQUISICIONES'!AA$114)*($G244/$F244)))</f>
        <v>0</v>
      </c>
      <c r="AE244" s="441">
        <f>IF( $F244=0,0,((($F244/$E244)*'PLAN DE ADQUISICIONES'!AB$114)*($G244/$F244)))</f>
        <v>0</v>
      </c>
      <c r="AF244" s="441">
        <f>IF( $F244=0,0,((($F244/$E244)*'PLAN DE ADQUISICIONES'!AC$114)*($G244/$F244)))</f>
        <v>0</v>
      </c>
      <c r="AG244" s="423">
        <f t="shared" si="68"/>
        <v>0</v>
      </c>
      <c r="AH244" s="444">
        <f>IF( $F244=0,0,((($F244/$E244)*'PLAN DE ADQUISICIONES'!AD$114)*($G244/$F244)))</f>
        <v>0</v>
      </c>
      <c r="AI244" s="441">
        <f>IF( $F244=0,0,((($F244/$E244)*'PLAN DE ADQUISICIONES'!AE$114)*($G244/$F244)))</f>
        <v>0</v>
      </c>
      <c r="AJ244" s="441">
        <f>IF( $F244=0,0,((($F244/$E244)*'PLAN DE ADQUISICIONES'!AF$114)*($G244/$F244)))</f>
        <v>0</v>
      </c>
      <c r="AK244" s="441">
        <f>IF( $F244=0,0,((($F244/$E244)*'PLAN DE ADQUISICIONES'!AG$114)*($G244/$F244)))</f>
        <v>0</v>
      </c>
      <c r="AL244" s="441">
        <f>IF( $F244=0,0,((($F244/$E244)*'PLAN DE ADQUISICIONES'!AH$114)*($G244/$F244)))</f>
        <v>0</v>
      </c>
      <c r="AM244" s="441">
        <f>IF( $F244=0,0,((($F244/$E244)*'PLAN DE ADQUISICIONES'!AI$114)*($G244/$F244)))</f>
        <v>0</v>
      </c>
      <c r="AN244" s="441">
        <f>IF( $F244=0,0,((($F244/$E244)*'PLAN DE ADQUISICIONES'!AJ$114)*($G244/$F244)))</f>
        <v>0</v>
      </c>
      <c r="AO244" s="441">
        <f>IF( $F244=0,0,((($F244/$E244)*'PLAN DE ADQUISICIONES'!AK$114)*($G244/$F244)))</f>
        <v>0</v>
      </c>
      <c r="AP244" s="441">
        <f>IF( $F244=0,0,((($F244/$E244)*'PLAN DE ADQUISICIONES'!AL$114)*($G244/$F244)))</f>
        <v>0</v>
      </c>
      <c r="AQ244" s="441">
        <f>IF( $F244=0,0,((($F244/$E244)*'PLAN DE ADQUISICIONES'!AM$114)*($G244/$F244)))</f>
        <v>0</v>
      </c>
      <c r="AR244" s="441">
        <f>IF( $F244=0,0,((($F244/$E244)*'PLAN DE ADQUISICIONES'!AN$114)*($G244/$F244)))</f>
        <v>0</v>
      </c>
      <c r="AS244" s="441">
        <f>IF( $F244=0,0,((($F244/$E244)*'PLAN DE ADQUISICIONES'!AO$114)*($G244/$F244)))</f>
        <v>0</v>
      </c>
      <c r="AT244" s="423">
        <f t="shared" si="69"/>
        <v>0</v>
      </c>
      <c r="AU244" s="426">
        <f>AS244+AR244+AQ244+AP244+AO244+AN244+AM244+AL244+AK244+AJ244+AI244+AH244+AF244+AE244+AD244+AC244+AB244+AA244+Z244+Y244+X244+W244+V244+U244+S244+R244+Q244+P244+O244+N244+M244+L244+K244+J244+I244+H244</f>
        <v>0</v>
      </c>
      <c r="AV244" s="392">
        <f t="shared" si="59"/>
        <v>0</v>
      </c>
    </row>
    <row r="245" spans="2:48" s="60" customFormat="1" ht="13.5" x14ac:dyDescent="0.25">
      <c r="B245" s="416" t="str">
        <f>'FORMATO COSTEO C6'!C65</f>
        <v>6.3.6.2</v>
      </c>
      <c r="C245" s="439">
        <f>'FORMATO COSTEO C6'!B65</f>
        <v>0</v>
      </c>
      <c r="D245" s="513" t="str">
        <f>'FORMATO COSTEO C6'!D65</f>
        <v>Unidad medida</v>
      </c>
      <c r="E245" s="440">
        <f>'FORMATO COSTEO C6'!E65</f>
        <v>0</v>
      </c>
      <c r="F245" s="441">
        <f>'FORMATO COSTEO C6'!G65</f>
        <v>0</v>
      </c>
      <c r="G245" s="442">
        <f>'FORMATO COSTEO C6'!R65</f>
        <v>0</v>
      </c>
      <c r="H245" s="443">
        <f>IF( $F245=0,0,((($F245/$E245)*'PLAN DE ADQUISICIONES'!F$115)*($G245/$F245)))</f>
        <v>0</v>
      </c>
      <c r="I245" s="441">
        <f>IF( $F245=0,0,((($F245/$E245)*'PLAN DE ADQUISICIONES'!G$115)*($G245/$F245)))</f>
        <v>0</v>
      </c>
      <c r="J245" s="441">
        <f>IF( $F245=0,0,((($F245/$E245)*'PLAN DE ADQUISICIONES'!H$115)*($G245/$F245)))</f>
        <v>0</v>
      </c>
      <c r="K245" s="441">
        <f>IF( $F245=0,0,((($F245/$E245)*'PLAN DE ADQUISICIONES'!I$115)*($G245/$F245)))</f>
        <v>0</v>
      </c>
      <c r="L245" s="441">
        <f>IF( $F245=0,0,((($F245/$E245)*'PLAN DE ADQUISICIONES'!J$115)*($G245/$F245)))</f>
        <v>0</v>
      </c>
      <c r="M245" s="441">
        <f>IF( $F245=0,0,((($F245/$E245)*'PLAN DE ADQUISICIONES'!K$115)*($G245/$F245)))</f>
        <v>0</v>
      </c>
      <c r="N245" s="441">
        <f>IF( $F245=0,0,((($F245/$E245)*'PLAN DE ADQUISICIONES'!L$115)*($G245/$F245)))</f>
        <v>0</v>
      </c>
      <c r="O245" s="441">
        <f>IF( $F245=0,0,((($F245/$E245)*'PLAN DE ADQUISICIONES'!M$115)*($G245/$F245)))</f>
        <v>0</v>
      </c>
      <c r="P245" s="441">
        <f>IF( $F245=0,0,((($F245/$E245)*'PLAN DE ADQUISICIONES'!N$115)*($G245/$F245)))</f>
        <v>0</v>
      </c>
      <c r="Q245" s="441">
        <f>IF( $F245=0,0,((($F245/$E245)*'PLAN DE ADQUISICIONES'!O$115)*($G245/$F245)))</f>
        <v>0</v>
      </c>
      <c r="R245" s="441">
        <f>IF( $F245=0,0,((($F245/$E245)*'PLAN DE ADQUISICIONES'!P$115)*($G245/$F245)))</f>
        <v>0</v>
      </c>
      <c r="S245" s="441">
        <f>IF( $F245=0,0,((($F245/$E245)*'PLAN DE ADQUISICIONES'!Q$115)*($G245/$F245)))</f>
        <v>0</v>
      </c>
      <c r="T245" s="423">
        <f t="shared" si="67"/>
        <v>0</v>
      </c>
      <c r="U245" s="443">
        <f>IF( $F245=0,0,((($F245/$E245)*'PLAN DE ADQUISICIONES'!R$115)*($G245/$F245)))</f>
        <v>0</v>
      </c>
      <c r="V245" s="441">
        <f>IF( $F245=0,0,((($F245/$E245)*'PLAN DE ADQUISICIONES'!S$115)*($G245/$F245)))</f>
        <v>0</v>
      </c>
      <c r="W245" s="441">
        <f>IF( $F245=0,0,((($F245/$E245)*'PLAN DE ADQUISICIONES'!T$115)*($G245/$F245)))</f>
        <v>0</v>
      </c>
      <c r="X245" s="441">
        <f>IF( $F245=0,0,((($F245/$E245)*'PLAN DE ADQUISICIONES'!U$115)*($G245/$F245)))</f>
        <v>0</v>
      </c>
      <c r="Y245" s="441">
        <f>IF( $F245=0,0,((($F245/$E245)*'PLAN DE ADQUISICIONES'!V$115)*($G245/$F245)))</f>
        <v>0</v>
      </c>
      <c r="Z245" s="441">
        <f>IF( $F245=0,0,((($F245/$E245)*'PLAN DE ADQUISICIONES'!W$115)*($G245/$F245)))</f>
        <v>0</v>
      </c>
      <c r="AA245" s="441">
        <f>IF( $F245=0,0,((($F245/$E245)*'PLAN DE ADQUISICIONES'!X$115)*($G245/$F245)))</f>
        <v>0</v>
      </c>
      <c r="AB245" s="441">
        <f>IF( $F245=0,0,((($F245/$E245)*'PLAN DE ADQUISICIONES'!Y$115)*($G245/$F245)))</f>
        <v>0</v>
      </c>
      <c r="AC245" s="441">
        <f>IF( $F245=0,0,((($F245/$E245)*'PLAN DE ADQUISICIONES'!Z$115)*($G245/$F245)))</f>
        <v>0</v>
      </c>
      <c r="AD245" s="441">
        <f>IF( $F245=0,0,((($F245/$E245)*'PLAN DE ADQUISICIONES'!AA$115)*($G245/$F245)))</f>
        <v>0</v>
      </c>
      <c r="AE245" s="441">
        <f>IF( $F245=0,0,((($F245/$E245)*'PLAN DE ADQUISICIONES'!AB$115)*($G245/$F245)))</f>
        <v>0</v>
      </c>
      <c r="AF245" s="441">
        <f>IF( $F245=0,0,((($F245/$E245)*'PLAN DE ADQUISICIONES'!AC$115)*($G245/$F245)))</f>
        <v>0</v>
      </c>
      <c r="AG245" s="423">
        <f t="shared" si="68"/>
        <v>0</v>
      </c>
      <c r="AH245" s="444">
        <f>IF( $F245=0,0,((($F245/$E245)*'PLAN DE ADQUISICIONES'!AD$115)*($G245/$F245)))</f>
        <v>0</v>
      </c>
      <c r="AI245" s="441">
        <f>IF( $F245=0,0,((($F245/$E245)*'PLAN DE ADQUISICIONES'!AE$115)*($G245/$F245)))</f>
        <v>0</v>
      </c>
      <c r="AJ245" s="441">
        <f>IF( $F245=0,0,((($F245/$E245)*'PLAN DE ADQUISICIONES'!AF$115)*($G245/$F245)))</f>
        <v>0</v>
      </c>
      <c r="AK245" s="441">
        <f>IF( $F245=0,0,((($F245/$E245)*'PLAN DE ADQUISICIONES'!AG$115)*($G245/$F245)))</f>
        <v>0</v>
      </c>
      <c r="AL245" s="441">
        <f>IF( $F245=0,0,((($F245/$E245)*'PLAN DE ADQUISICIONES'!AH$115)*($G245/$F245)))</f>
        <v>0</v>
      </c>
      <c r="AM245" s="441">
        <f>IF( $F245=0,0,((($F245/$E245)*'PLAN DE ADQUISICIONES'!AI$115)*($G245/$F245)))</f>
        <v>0</v>
      </c>
      <c r="AN245" s="441">
        <f>IF( $F245=0,0,((($F245/$E245)*'PLAN DE ADQUISICIONES'!AJ$115)*($G245/$F245)))</f>
        <v>0</v>
      </c>
      <c r="AO245" s="441">
        <f>IF( $F245=0,0,((($F245/$E245)*'PLAN DE ADQUISICIONES'!AK$115)*($G245/$F245)))</f>
        <v>0</v>
      </c>
      <c r="AP245" s="441">
        <f>IF( $F245=0,0,((($F245/$E245)*'PLAN DE ADQUISICIONES'!AL$115)*($G245/$F245)))</f>
        <v>0</v>
      </c>
      <c r="AQ245" s="441">
        <f>IF( $F245=0,0,((($F245/$E245)*'PLAN DE ADQUISICIONES'!AM$115)*($G245/$F245)))</f>
        <v>0</v>
      </c>
      <c r="AR245" s="441">
        <f>IF( $F245=0,0,((($F245/$E245)*'PLAN DE ADQUISICIONES'!AN$115)*($G245/$F245)))</f>
        <v>0</v>
      </c>
      <c r="AS245" s="441">
        <f>IF( $F245=0,0,((($F245/$E245)*'PLAN DE ADQUISICIONES'!AO$115)*($G245/$F245)))</f>
        <v>0</v>
      </c>
      <c r="AT245" s="423">
        <f t="shared" si="69"/>
        <v>0</v>
      </c>
      <c r="AU245" s="426">
        <f>AS245+AR245+AQ245+AP245+AO245+AN245+AM245+AL245+AK245+AJ245+AI245+AH245+AF245+AE245+AD245+AC245+AB245+AA245+Z245+Y245+X245+W245+V245+U245+S245+R245+Q245+P245+O245+N245+M245+L245+K245+J245+I245+H245</f>
        <v>0</v>
      </c>
      <c r="AV245" s="392">
        <f t="shared" si="59"/>
        <v>0</v>
      </c>
    </row>
    <row r="246" spans="2:48" s="60" customFormat="1" ht="13.5" x14ac:dyDescent="0.25">
      <c r="B246" s="416" t="str">
        <f>'FORMATO COSTEO C6'!C66</f>
        <v>6.3.6.3</v>
      </c>
      <c r="C246" s="439">
        <f>'FORMATO COSTEO C6'!B66</f>
        <v>0</v>
      </c>
      <c r="D246" s="513" t="str">
        <f>'FORMATO COSTEO C6'!D66</f>
        <v>Unidad medida</v>
      </c>
      <c r="E246" s="440">
        <f>'FORMATO COSTEO C6'!E66</f>
        <v>0</v>
      </c>
      <c r="F246" s="441">
        <f>'FORMATO COSTEO C6'!G66</f>
        <v>0</v>
      </c>
      <c r="G246" s="442">
        <f>'FORMATO COSTEO C6'!R66</f>
        <v>0</v>
      </c>
      <c r="H246" s="443">
        <f>IF( $F246=0,0,((($F246/$E246)*'PLAN DE ADQUISICIONES'!F$116)*($G246/$F246)))</f>
        <v>0</v>
      </c>
      <c r="I246" s="441">
        <f>IF( $F246=0,0,((($F246/$E246)*'PLAN DE ADQUISICIONES'!G$116)*($G246/$F246)))</f>
        <v>0</v>
      </c>
      <c r="J246" s="441">
        <f>IF( $F246=0,0,((($F246/$E246)*'PLAN DE ADQUISICIONES'!H$116)*($G246/$F246)))</f>
        <v>0</v>
      </c>
      <c r="K246" s="441">
        <f>IF( $F246=0,0,((($F246/$E246)*'PLAN DE ADQUISICIONES'!I$116)*($G246/$F246)))</f>
        <v>0</v>
      </c>
      <c r="L246" s="441">
        <f>IF( $F246=0,0,((($F246/$E246)*'PLAN DE ADQUISICIONES'!J$116)*($G246/$F246)))</f>
        <v>0</v>
      </c>
      <c r="M246" s="441">
        <f>IF( $F246=0,0,((($F246/$E246)*'PLAN DE ADQUISICIONES'!K$116)*($G246/$F246)))</f>
        <v>0</v>
      </c>
      <c r="N246" s="441">
        <f>IF( $F246=0,0,((($F246/$E246)*'PLAN DE ADQUISICIONES'!L$116)*($G246/$F246)))</f>
        <v>0</v>
      </c>
      <c r="O246" s="441">
        <f>IF( $F246=0,0,((($F246/$E246)*'PLAN DE ADQUISICIONES'!M$116)*($G246/$F246)))</f>
        <v>0</v>
      </c>
      <c r="P246" s="441">
        <f>IF( $F246=0,0,((($F246/$E246)*'PLAN DE ADQUISICIONES'!N$116)*($G246/$F246)))</f>
        <v>0</v>
      </c>
      <c r="Q246" s="441">
        <f>IF( $F246=0,0,((($F246/$E246)*'PLAN DE ADQUISICIONES'!O$116)*($G246/$F246)))</f>
        <v>0</v>
      </c>
      <c r="R246" s="441">
        <f>IF( $F246=0,0,((($F246/$E246)*'PLAN DE ADQUISICIONES'!P$116)*($G246/$F246)))</f>
        <v>0</v>
      </c>
      <c r="S246" s="441">
        <f>IF( $F246=0,0,((($F246/$E246)*'PLAN DE ADQUISICIONES'!Q$116)*($G246/$F246)))</f>
        <v>0</v>
      </c>
      <c r="T246" s="423">
        <f t="shared" si="67"/>
        <v>0</v>
      </c>
      <c r="U246" s="443">
        <f>IF( $F246=0,0,((($F246/$E246)*'PLAN DE ADQUISICIONES'!R$116)*($G246/$F246)))</f>
        <v>0</v>
      </c>
      <c r="V246" s="441">
        <f>IF( $F246=0,0,((($F246/$E246)*'PLAN DE ADQUISICIONES'!S$116)*($G246/$F246)))</f>
        <v>0</v>
      </c>
      <c r="W246" s="441">
        <f>IF( $F246=0,0,((($F246/$E246)*'PLAN DE ADQUISICIONES'!T$116)*($G246/$F246)))</f>
        <v>0</v>
      </c>
      <c r="X246" s="441">
        <f>IF( $F246=0,0,((($F246/$E246)*'PLAN DE ADQUISICIONES'!U$116)*($G246/$F246)))</f>
        <v>0</v>
      </c>
      <c r="Y246" s="441">
        <f>IF( $F246=0,0,((($F246/$E246)*'PLAN DE ADQUISICIONES'!V$116)*($G246/$F246)))</f>
        <v>0</v>
      </c>
      <c r="Z246" s="441">
        <f>IF( $F246=0,0,((($F246/$E246)*'PLAN DE ADQUISICIONES'!W$116)*($G246/$F246)))</f>
        <v>0</v>
      </c>
      <c r="AA246" s="441">
        <f>IF( $F246=0,0,((($F246/$E246)*'PLAN DE ADQUISICIONES'!X$116)*($G246/$F246)))</f>
        <v>0</v>
      </c>
      <c r="AB246" s="441">
        <f>IF( $F246=0,0,((($F246/$E246)*'PLAN DE ADQUISICIONES'!Y$116)*($G246/$F246)))</f>
        <v>0</v>
      </c>
      <c r="AC246" s="441">
        <f>IF( $F246=0,0,((($F246/$E246)*'PLAN DE ADQUISICIONES'!Z$116)*($G246/$F246)))</f>
        <v>0</v>
      </c>
      <c r="AD246" s="441">
        <f>IF( $F246=0,0,((($F246/$E246)*'PLAN DE ADQUISICIONES'!AA$116)*($G246/$F246)))</f>
        <v>0</v>
      </c>
      <c r="AE246" s="441">
        <f>IF( $F246=0,0,((($F246/$E246)*'PLAN DE ADQUISICIONES'!AB$116)*($G246/$F246)))</f>
        <v>0</v>
      </c>
      <c r="AF246" s="441">
        <f>IF( $F246=0,0,((($F246/$E246)*'PLAN DE ADQUISICIONES'!AC$116)*($G246/$F246)))</f>
        <v>0</v>
      </c>
      <c r="AG246" s="423">
        <f t="shared" si="68"/>
        <v>0</v>
      </c>
      <c r="AH246" s="444">
        <f>IF( $F246=0,0,((($F246/$E246)*'PLAN DE ADQUISICIONES'!AD$116)*($G246/$F246)))</f>
        <v>0</v>
      </c>
      <c r="AI246" s="441">
        <f>IF( $F246=0,0,((($F246/$E246)*'PLAN DE ADQUISICIONES'!AE$116)*($G246/$F246)))</f>
        <v>0</v>
      </c>
      <c r="AJ246" s="441">
        <f>IF( $F246=0,0,((($F246/$E246)*'PLAN DE ADQUISICIONES'!AF$116)*($G246/$F246)))</f>
        <v>0</v>
      </c>
      <c r="AK246" s="441">
        <f>IF( $F246=0,0,((($F246/$E246)*'PLAN DE ADQUISICIONES'!AG$116)*($G246/$F246)))</f>
        <v>0</v>
      </c>
      <c r="AL246" s="441">
        <f>IF( $F246=0,0,((($F246/$E246)*'PLAN DE ADQUISICIONES'!AH$116)*($G246/$F246)))</f>
        <v>0</v>
      </c>
      <c r="AM246" s="441">
        <f>IF( $F246=0,0,((($F246/$E246)*'PLAN DE ADQUISICIONES'!AI$116)*($G246/$F246)))</f>
        <v>0</v>
      </c>
      <c r="AN246" s="441">
        <f>IF( $F246=0,0,((($F246/$E246)*'PLAN DE ADQUISICIONES'!AJ$116)*($G246/$F246)))</f>
        <v>0</v>
      </c>
      <c r="AO246" s="441">
        <f>IF( $F246=0,0,((($F246/$E246)*'PLAN DE ADQUISICIONES'!AK$116)*($G246/$F246)))</f>
        <v>0</v>
      </c>
      <c r="AP246" s="441">
        <f>IF( $F246=0,0,((($F246/$E246)*'PLAN DE ADQUISICIONES'!AL$116)*($G246/$F246)))</f>
        <v>0</v>
      </c>
      <c r="AQ246" s="441">
        <f>IF( $F246=0,0,((($F246/$E246)*'PLAN DE ADQUISICIONES'!AM$116)*($G246/$F246)))</f>
        <v>0</v>
      </c>
      <c r="AR246" s="441">
        <f>IF( $F246=0,0,((($F246/$E246)*'PLAN DE ADQUISICIONES'!AN$116)*($G246/$F246)))</f>
        <v>0</v>
      </c>
      <c r="AS246" s="441">
        <f>IF( $F246=0,0,((($F246/$E246)*'PLAN DE ADQUISICIONES'!AO$116)*($G246/$F246)))</f>
        <v>0</v>
      </c>
      <c r="AT246" s="423">
        <f t="shared" si="69"/>
        <v>0</v>
      </c>
      <c r="AU246" s="426">
        <f>AS246+AR246+AQ246+AP246+AO246+AN246+AM246+AL246+AK246+AJ246+AI246+AH246+AF246+AE246+AD246+AC246+AB246+AA246+Z246+Y246+X246+W246+V246+U246+S246+R246+Q246+P246+O246+N246+M246+L246+K246+J246+I246+H246</f>
        <v>0</v>
      </c>
      <c r="AV246" s="392">
        <f t="shared" si="59"/>
        <v>0</v>
      </c>
    </row>
    <row r="247" spans="2:48" s="60" customFormat="1" ht="13.5" x14ac:dyDescent="0.25">
      <c r="B247" s="461" t="str">
        <f>+'FORMATO COSTEO C6'!C67</f>
        <v>6.3.7</v>
      </c>
      <c r="C247" s="462" t="str">
        <f>+'FORMATO COSTEO C6'!B67</f>
        <v>Coordinaciones con FONDOEMPLEO</v>
      </c>
      <c r="D247" s="458"/>
      <c r="E247" s="456"/>
      <c r="F247" s="450">
        <f>+'FORMATO COSTEO C6'!G67</f>
        <v>0</v>
      </c>
      <c r="G247" s="451">
        <f>+'FORMATO COSTEO C6'!R67</f>
        <v>0</v>
      </c>
      <c r="H247" s="452">
        <f>SUM(H248:H250)</f>
        <v>0</v>
      </c>
      <c r="I247" s="450">
        <f t="shared" ref="I247:AU247" si="75">SUM(I248:I250)</f>
        <v>0</v>
      </c>
      <c r="J247" s="450">
        <f t="shared" si="75"/>
        <v>0</v>
      </c>
      <c r="K247" s="450">
        <f t="shared" si="75"/>
        <v>0</v>
      </c>
      <c r="L247" s="450">
        <f t="shared" si="75"/>
        <v>0</v>
      </c>
      <c r="M247" s="450">
        <f t="shared" si="75"/>
        <v>0</v>
      </c>
      <c r="N247" s="450">
        <f t="shared" si="75"/>
        <v>0</v>
      </c>
      <c r="O247" s="450">
        <f t="shared" si="75"/>
        <v>0</v>
      </c>
      <c r="P247" s="450">
        <f t="shared" si="75"/>
        <v>0</v>
      </c>
      <c r="Q247" s="450">
        <f t="shared" si="75"/>
        <v>0</v>
      </c>
      <c r="R247" s="450">
        <f t="shared" si="75"/>
        <v>0</v>
      </c>
      <c r="S247" s="450">
        <f t="shared" si="75"/>
        <v>0</v>
      </c>
      <c r="T247" s="453">
        <f t="shared" si="75"/>
        <v>0</v>
      </c>
      <c r="U247" s="452">
        <f t="shared" si="75"/>
        <v>0</v>
      </c>
      <c r="V247" s="450">
        <f t="shared" si="75"/>
        <v>0</v>
      </c>
      <c r="W247" s="450">
        <f t="shared" si="75"/>
        <v>0</v>
      </c>
      <c r="X247" s="450">
        <f t="shared" si="75"/>
        <v>0</v>
      </c>
      <c r="Y247" s="450">
        <f t="shared" si="75"/>
        <v>0</v>
      </c>
      <c r="Z247" s="450">
        <f t="shared" si="75"/>
        <v>0</v>
      </c>
      <c r="AA247" s="450">
        <f t="shared" si="75"/>
        <v>0</v>
      </c>
      <c r="AB247" s="450">
        <f t="shared" si="75"/>
        <v>0</v>
      </c>
      <c r="AC247" s="450">
        <f t="shared" si="75"/>
        <v>0</v>
      </c>
      <c r="AD247" s="450">
        <f t="shared" si="75"/>
        <v>0</v>
      </c>
      <c r="AE247" s="450">
        <f t="shared" si="75"/>
        <v>0</v>
      </c>
      <c r="AF247" s="450">
        <f t="shared" si="75"/>
        <v>0</v>
      </c>
      <c r="AG247" s="453">
        <f>SUM(AG248:AG250)</f>
        <v>0</v>
      </c>
      <c r="AH247" s="454">
        <f t="shared" si="75"/>
        <v>0</v>
      </c>
      <c r="AI247" s="450">
        <f t="shared" si="75"/>
        <v>0</v>
      </c>
      <c r="AJ247" s="450">
        <f t="shared" si="75"/>
        <v>0</v>
      </c>
      <c r="AK247" s="450">
        <f t="shared" si="75"/>
        <v>0</v>
      </c>
      <c r="AL247" s="450">
        <f t="shared" si="75"/>
        <v>0</v>
      </c>
      <c r="AM247" s="450">
        <f t="shared" si="75"/>
        <v>0</v>
      </c>
      <c r="AN247" s="450">
        <f t="shared" si="75"/>
        <v>0</v>
      </c>
      <c r="AO247" s="450">
        <f t="shared" si="75"/>
        <v>0</v>
      </c>
      <c r="AP247" s="450">
        <f t="shared" si="75"/>
        <v>0</v>
      </c>
      <c r="AQ247" s="450">
        <f t="shared" si="75"/>
        <v>0</v>
      </c>
      <c r="AR247" s="450">
        <f t="shared" si="75"/>
        <v>0</v>
      </c>
      <c r="AS247" s="450">
        <f t="shared" si="75"/>
        <v>0</v>
      </c>
      <c r="AT247" s="453">
        <f t="shared" si="75"/>
        <v>0</v>
      </c>
      <c r="AU247" s="455">
        <f t="shared" si="75"/>
        <v>0</v>
      </c>
      <c r="AV247" s="392">
        <f t="shared" si="59"/>
        <v>0</v>
      </c>
    </row>
    <row r="248" spans="2:48" s="60" customFormat="1" ht="13.5" x14ac:dyDescent="0.25">
      <c r="B248" s="416" t="str">
        <f>'FORMATO COSTEO C6'!C68</f>
        <v>6.3.7.1</v>
      </c>
      <c r="C248" s="439" t="str">
        <f>'FORMATO COSTEO C6'!B68</f>
        <v>Pasajes</v>
      </c>
      <c r="D248" s="513" t="str">
        <f>'FORMATO COSTEO C6'!D68</f>
        <v>Unidad</v>
      </c>
      <c r="E248" s="440">
        <f>'FORMATO COSTEO C6'!E68</f>
        <v>2</v>
      </c>
      <c r="F248" s="441">
        <f>'FORMATO COSTEO C6'!G68</f>
        <v>0</v>
      </c>
      <c r="G248" s="442">
        <f>'FORMATO COSTEO C6'!R68</f>
        <v>0</v>
      </c>
      <c r="H248" s="443">
        <f>IF( $F248=0,0,((($F248/$E248)*'PLAN DE ADQUISICIONES'!F$118)*($G248/$F248)))</f>
        <v>0</v>
      </c>
      <c r="I248" s="441">
        <f>IF( $F248=0,0,((($F248/$E248)*'PLAN DE ADQUISICIONES'!G$118)*($G248/$F248)))</f>
        <v>0</v>
      </c>
      <c r="J248" s="441">
        <f>IF( $F248=0,0,((($F248/$E248)*'PLAN DE ADQUISICIONES'!H$118)*($G248/$F248)))</f>
        <v>0</v>
      </c>
      <c r="K248" s="441">
        <f>IF( $F248=0,0,((($F248/$E248)*'PLAN DE ADQUISICIONES'!I$118)*($G248/$F248)))</f>
        <v>0</v>
      </c>
      <c r="L248" s="441">
        <f>IF( $F248=0,0,((($F248/$E248)*'PLAN DE ADQUISICIONES'!J$118)*($G248/$F248)))</f>
        <v>0</v>
      </c>
      <c r="M248" s="441">
        <f>IF( $F248=0,0,((($F248/$E248)*'PLAN DE ADQUISICIONES'!K$118)*($G248/$F248)))</f>
        <v>0</v>
      </c>
      <c r="N248" s="441">
        <f>IF( $F248=0,0,((($F248/$E248)*'PLAN DE ADQUISICIONES'!L$118)*($G248/$F248)))</f>
        <v>0</v>
      </c>
      <c r="O248" s="441">
        <f>IF( $F248=0,0,((($F248/$E248)*'PLAN DE ADQUISICIONES'!M$118)*($G248/$F248)))</f>
        <v>0</v>
      </c>
      <c r="P248" s="441">
        <f>IF( $F248=0,0,((($F248/$E248)*'PLAN DE ADQUISICIONES'!N$118)*($G248/$F248)))</f>
        <v>0</v>
      </c>
      <c r="Q248" s="441">
        <f>IF( $F248=0,0,((($F248/$E248)*'PLAN DE ADQUISICIONES'!O$118)*($G248/$F248)))</f>
        <v>0</v>
      </c>
      <c r="R248" s="441">
        <f>IF( $F248=0,0,((($F248/$E248)*'PLAN DE ADQUISICIONES'!P$118)*($G248/$F248)))</f>
        <v>0</v>
      </c>
      <c r="S248" s="441">
        <f>IF( $F248=0,0,((($F248/$E248)*'PLAN DE ADQUISICIONES'!Q$118)*($G248/$F248)))</f>
        <v>0</v>
      </c>
      <c r="T248" s="423">
        <f t="shared" si="67"/>
        <v>0</v>
      </c>
      <c r="U248" s="443">
        <f>IF( $F248=0,0,((($F248/$E248)*'PLAN DE ADQUISICIONES'!R$118)*($G248/$F248)))</f>
        <v>0</v>
      </c>
      <c r="V248" s="441">
        <f>IF( $F248=0,0,((($F248/$E248)*'PLAN DE ADQUISICIONES'!S$118)*($G248/$F248)))</f>
        <v>0</v>
      </c>
      <c r="W248" s="441">
        <f>IF( $F248=0,0,((($F248/$E248)*'PLAN DE ADQUISICIONES'!T$118)*($G248/$F248)))</f>
        <v>0</v>
      </c>
      <c r="X248" s="441">
        <f>IF( $F248=0,0,((($F248/$E248)*'PLAN DE ADQUISICIONES'!U$118)*($G248/$F248)))</f>
        <v>0</v>
      </c>
      <c r="Y248" s="441">
        <f>IF( $F248=0,0,((($F248/$E248)*'PLAN DE ADQUISICIONES'!V$118)*($G248/$F248)))</f>
        <v>0</v>
      </c>
      <c r="Z248" s="441">
        <f>IF( $F248=0,0,((($F248/$E248)*'PLAN DE ADQUISICIONES'!W$118)*($G248/$F248)))</f>
        <v>0</v>
      </c>
      <c r="AA248" s="441">
        <f>IF( $F248=0,0,((($F248/$E248)*'PLAN DE ADQUISICIONES'!X$118)*($G248/$F248)))</f>
        <v>0</v>
      </c>
      <c r="AB248" s="441">
        <f>IF( $F248=0,0,((($F248/$E248)*'PLAN DE ADQUISICIONES'!Y$118)*($G248/$F248)))</f>
        <v>0</v>
      </c>
      <c r="AC248" s="441">
        <f>IF( $F248=0,0,((($F248/$E248)*'PLAN DE ADQUISICIONES'!Z$118)*($G248/$F248)))</f>
        <v>0</v>
      </c>
      <c r="AD248" s="441">
        <f>IF( $F248=0,0,((($F248/$E248)*'PLAN DE ADQUISICIONES'!AA$118)*($G248/$F248)))</f>
        <v>0</v>
      </c>
      <c r="AE248" s="441">
        <f>IF( $F248=0,0,((($F248/$E248)*'PLAN DE ADQUISICIONES'!AB$118)*($G248/$F248)))</f>
        <v>0</v>
      </c>
      <c r="AF248" s="441">
        <f>IF( $F248=0,0,((($F248/$E248)*'PLAN DE ADQUISICIONES'!AC$118)*($G248/$F248)))</f>
        <v>0</v>
      </c>
      <c r="AG248" s="423">
        <f t="shared" si="68"/>
        <v>0</v>
      </c>
      <c r="AH248" s="444">
        <f>IF( $F248=0,0,((($F248/$E248)*'PLAN DE ADQUISICIONES'!AD$118)*($G248/$F248)))</f>
        <v>0</v>
      </c>
      <c r="AI248" s="441">
        <f>IF( $F248=0,0,((($F248/$E248)*'PLAN DE ADQUISICIONES'!AE$118)*($G248/$F248)))</f>
        <v>0</v>
      </c>
      <c r="AJ248" s="441">
        <f>IF( $F248=0,0,((($F248/$E248)*'PLAN DE ADQUISICIONES'!AF$118)*($G248/$F248)))</f>
        <v>0</v>
      </c>
      <c r="AK248" s="441">
        <f>IF( $F248=0,0,((($F248/$E248)*'PLAN DE ADQUISICIONES'!AG$118)*($G248/$F248)))</f>
        <v>0</v>
      </c>
      <c r="AL248" s="441">
        <f>IF( $F248=0,0,((($F248/$E248)*'PLAN DE ADQUISICIONES'!AH$118)*($G248/$F248)))</f>
        <v>0</v>
      </c>
      <c r="AM248" s="441">
        <f>IF( $F248=0,0,((($F248/$E248)*'PLAN DE ADQUISICIONES'!AI$118)*($G248/$F248)))</f>
        <v>0</v>
      </c>
      <c r="AN248" s="441">
        <f>IF( $F248=0,0,((($F248/$E248)*'PLAN DE ADQUISICIONES'!AJ$118)*($G248/$F248)))</f>
        <v>0</v>
      </c>
      <c r="AO248" s="441">
        <f>IF( $F248=0,0,((($F248/$E248)*'PLAN DE ADQUISICIONES'!AK$118)*($G248/$F248)))</f>
        <v>0</v>
      </c>
      <c r="AP248" s="441">
        <f>IF( $F248=0,0,((($F248/$E248)*'PLAN DE ADQUISICIONES'!AL$118)*($G248/$F248)))</f>
        <v>0</v>
      </c>
      <c r="AQ248" s="441">
        <f>IF( $F248=0,0,((($F248/$E248)*'PLAN DE ADQUISICIONES'!AM$118)*($G248/$F248)))</f>
        <v>0</v>
      </c>
      <c r="AR248" s="441">
        <f>IF( $F248=0,0,((($F248/$E248)*'PLAN DE ADQUISICIONES'!AN$118)*($G248/$F248)))</f>
        <v>0</v>
      </c>
      <c r="AS248" s="441">
        <f>IF( $F248=0,0,((($F248/$E248)*'PLAN DE ADQUISICIONES'!AO$118)*($G248/$F248)))</f>
        <v>0</v>
      </c>
      <c r="AT248" s="423">
        <f t="shared" si="69"/>
        <v>0</v>
      </c>
      <c r="AU248" s="426">
        <f>AS248+AR248+AQ248+AP248+AO248+AN248+AM248+AL248+AK248+AJ248+AI248+AH248+AF248+AE248+AD248+AC248+AB248+AA248+Z248+Y248+X248+W248+V248+U248+S248+R248+Q248+P248+O248+N248+M248+L248+K248+J248+I248+H248</f>
        <v>0</v>
      </c>
      <c r="AV248" s="392">
        <f t="shared" si="59"/>
        <v>0</v>
      </c>
    </row>
    <row r="249" spans="2:48" s="60" customFormat="1" ht="13.5" x14ac:dyDescent="0.25">
      <c r="B249" s="416" t="str">
        <f>'FORMATO COSTEO C6'!C69</f>
        <v>6.3.7.2</v>
      </c>
      <c r="C249" s="439" t="str">
        <f>'FORMATO COSTEO C6'!B69</f>
        <v>Viáticos</v>
      </c>
      <c r="D249" s="513" t="str">
        <f>'FORMATO COSTEO C6'!D69</f>
        <v>Unidad</v>
      </c>
      <c r="E249" s="440">
        <f>'FORMATO COSTEO C6'!E69</f>
        <v>2</v>
      </c>
      <c r="F249" s="441">
        <f>'FORMATO COSTEO C6'!G69</f>
        <v>0</v>
      </c>
      <c r="G249" s="442">
        <f>'FORMATO COSTEO C6'!R69</f>
        <v>0</v>
      </c>
      <c r="H249" s="443">
        <f>IF( $F249=0,0,((($F249/$E249)*'PLAN DE ADQUISICIONES'!F$119)*($G249/$F249)))</f>
        <v>0</v>
      </c>
      <c r="I249" s="441">
        <f>IF( $F249=0,0,((($F249/$E249)*'PLAN DE ADQUISICIONES'!G$119)*($G249/$F249)))</f>
        <v>0</v>
      </c>
      <c r="J249" s="441">
        <f>IF( $F249=0,0,((($F249/$E249)*'PLAN DE ADQUISICIONES'!H$119)*($G249/$F249)))</f>
        <v>0</v>
      </c>
      <c r="K249" s="441">
        <f>IF( $F249=0,0,((($F249/$E249)*'PLAN DE ADQUISICIONES'!I$119)*($G249/$F249)))</f>
        <v>0</v>
      </c>
      <c r="L249" s="441">
        <f>IF( $F249=0,0,((($F249/$E249)*'PLAN DE ADQUISICIONES'!J$119)*($G249/$F249)))</f>
        <v>0</v>
      </c>
      <c r="M249" s="441">
        <f>IF( $F249=0,0,((($F249/$E249)*'PLAN DE ADQUISICIONES'!K$119)*($G249/$F249)))</f>
        <v>0</v>
      </c>
      <c r="N249" s="441">
        <f>IF( $F249=0,0,((($F249/$E249)*'PLAN DE ADQUISICIONES'!L$119)*($G249/$F249)))</f>
        <v>0</v>
      </c>
      <c r="O249" s="441">
        <f>IF( $F249=0,0,((($F249/$E249)*'PLAN DE ADQUISICIONES'!M$119)*($G249/$F249)))</f>
        <v>0</v>
      </c>
      <c r="P249" s="441">
        <f>IF( $F249=0,0,((($F249/$E249)*'PLAN DE ADQUISICIONES'!N$119)*($G249/$F249)))</f>
        <v>0</v>
      </c>
      <c r="Q249" s="441">
        <f>IF( $F249=0,0,((($F249/$E249)*'PLAN DE ADQUISICIONES'!O$119)*($G249/$F249)))</f>
        <v>0</v>
      </c>
      <c r="R249" s="441">
        <f>IF( $F249=0,0,((($F249/$E249)*'PLAN DE ADQUISICIONES'!P$119)*($G249/$F249)))</f>
        <v>0</v>
      </c>
      <c r="S249" s="441">
        <f>IF( $F249=0,0,((($F249/$E249)*'PLAN DE ADQUISICIONES'!Q$119)*($G249/$F249)))</f>
        <v>0</v>
      </c>
      <c r="T249" s="423">
        <f t="shared" si="67"/>
        <v>0</v>
      </c>
      <c r="U249" s="443">
        <f>IF( $F249=0,0,((($F249/$E249)*'PLAN DE ADQUISICIONES'!R$119)*($G249/$F249)))</f>
        <v>0</v>
      </c>
      <c r="V249" s="441">
        <f>IF( $F249=0,0,((($F249/$E249)*'PLAN DE ADQUISICIONES'!S$119)*($G249/$F249)))</f>
        <v>0</v>
      </c>
      <c r="W249" s="441">
        <f>IF( $F249=0,0,((($F249/$E249)*'PLAN DE ADQUISICIONES'!T$119)*($G249/$F249)))</f>
        <v>0</v>
      </c>
      <c r="X249" s="441">
        <f>IF( $F249=0,0,((($F249/$E249)*'PLAN DE ADQUISICIONES'!U$119)*($G249/$F249)))</f>
        <v>0</v>
      </c>
      <c r="Y249" s="441">
        <f>IF( $F249=0,0,((($F249/$E249)*'PLAN DE ADQUISICIONES'!V$119)*($G249/$F249)))</f>
        <v>0</v>
      </c>
      <c r="Z249" s="441">
        <f>IF( $F249=0,0,((($F249/$E249)*'PLAN DE ADQUISICIONES'!W$119)*($G249/$F249)))</f>
        <v>0</v>
      </c>
      <c r="AA249" s="441">
        <f>IF( $F249=0,0,((($F249/$E249)*'PLAN DE ADQUISICIONES'!X$119)*($G249/$F249)))</f>
        <v>0</v>
      </c>
      <c r="AB249" s="441">
        <f>IF( $F249=0,0,((($F249/$E249)*'PLAN DE ADQUISICIONES'!Y$119)*($G249/$F249)))</f>
        <v>0</v>
      </c>
      <c r="AC249" s="441">
        <f>IF( $F249=0,0,((($F249/$E249)*'PLAN DE ADQUISICIONES'!Z$119)*($G249/$F249)))</f>
        <v>0</v>
      </c>
      <c r="AD249" s="441">
        <f>IF( $F249=0,0,((($F249/$E249)*'PLAN DE ADQUISICIONES'!AA$119)*($G249/$F249)))</f>
        <v>0</v>
      </c>
      <c r="AE249" s="441">
        <f>IF( $F249=0,0,((($F249/$E249)*'PLAN DE ADQUISICIONES'!AB$119)*($G249/$F249)))</f>
        <v>0</v>
      </c>
      <c r="AF249" s="441">
        <f>IF( $F249=0,0,((($F249/$E249)*'PLAN DE ADQUISICIONES'!AC$119)*($G249/$F249)))</f>
        <v>0</v>
      </c>
      <c r="AG249" s="423">
        <f t="shared" si="68"/>
        <v>0</v>
      </c>
      <c r="AH249" s="444">
        <f>IF( $F249=0,0,((($F249/$E249)*'PLAN DE ADQUISICIONES'!AD$119)*($G249/$F249)))</f>
        <v>0</v>
      </c>
      <c r="AI249" s="441">
        <f>IF( $F249=0,0,((($F249/$E249)*'PLAN DE ADQUISICIONES'!AE$119)*($G249/$F249)))</f>
        <v>0</v>
      </c>
      <c r="AJ249" s="441">
        <f>IF( $F249=0,0,((($F249/$E249)*'PLAN DE ADQUISICIONES'!AF$119)*($G249/$F249)))</f>
        <v>0</v>
      </c>
      <c r="AK249" s="441">
        <f>IF( $F249=0,0,((($F249/$E249)*'PLAN DE ADQUISICIONES'!AG$119)*($G249/$F249)))</f>
        <v>0</v>
      </c>
      <c r="AL249" s="441">
        <f>IF( $F249=0,0,((($F249/$E249)*'PLAN DE ADQUISICIONES'!AH$119)*($G249/$F249)))</f>
        <v>0</v>
      </c>
      <c r="AM249" s="441">
        <f>IF( $F249=0,0,((($F249/$E249)*'PLAN DE ADQUISICIONES'!AI$119)*($G249/$F249)))</f>
        <v>0</v>
      </c>
      <c r="AN249" s="441">
        <f>IF( $F249=0,0,((($F249/$E249)*'PLAN DE ADQUISICIONES'!AJ$119)*($G249/$F249)))</f>
        <v>0</v>
      </c>
      <c r="AO249" s="441">
        <f>IF( $F249=0,0,((($F249/$E249)*'PLAN DE ADQUISICIONES'!AK$119)*($G249/$F249)))</f>
        <v>0</v>
      </c>
      <c r="AP249" s="441">
        <f>IF( $F249=0,0,((($F249/$E249)*'PLAN DE ADQUISICIONES'!AL$119)*($G249/$F249)))</f>
        <v>0</v>
      </c>
      <c r="AQ249" s="441">
        <f>IF( $F249=0,0,((($F249/$E249)*'PLAN DE ADQUISICIONES'!AM$119)*($G249/$F249)))</f>
        <v>0</v>
      </c>
      <c r="AR249" s="441">
        <f>IF( $F249=0,0,((($F249/$E249)*'PLAN DE ADQUISICIONES'!AN$119)*($G249/$F249)))</f>
        <v>0</v>
      </c>
      <c r="AS249" s="441">
        <f>IF( $F249=0,0,((($F249/$E249)*'PLAN DE ADQUISICIONES'!AO$119)*($G249/$F249)))</f>
        <v>0</v>
      </c>
      <c r="AT249" s="423">
        <f t="shared" si="69"/>
        <v>0</v>
      </c>
      <c r="AU249" s="426">
        <f>AS249+AR249+AQ249+AP249+AO249+AN249+AM249+AL249+AK249+AJ249+AI249+AH249+AF249+AE249+AD249+AC249+AB249+AA249+Z249+Y249+X249+W249+V249+U249+S249+R249+Q249+P249+O249+N249+M249+L249+K249+J249+I249+H249</f>
        <v>0</v>
      </c>
      <c r="AV249" s="392">
        <f t="shared" si="59"/>
        <v>0</v>
      </c>
    </row>
    <row r="250" spans="2:48" s="60" customFormat="1" ht="13.5" x14ac:dyDescent="0.25">
      <c r="B250" s="416" t="str">
        <f>'FORMATO COSTEO C6'!C70</f>
        <v>6.3.7.3</v>
      </c>
      <c r="C250" s="439">
        <f>'FORMATO COSTEO C6'!B70</f>
        <v>0</v>
      </c>
      <c r="D250" s="513" t="str">
        <f>'FORMATO COSTEO C6'!D70</f>
        <v>Unidad medida</v>
      </c>
      <c r="E250" s="440">
        <f>'FORMATO COSTEO C6'!E70</f>
        <v>0</v>
      </c>
      <c r="F250" s="441">
        <f>'FORMATO COSTEO C6'!G70</f>
        <v>0</v>
      </c>
      <c r="G250" s="442">
        <f>'FORMATO COSTEO C6'!R70</f>
        <v>0</v>
      </c>
      <c r="H250" s="443">
        <f>IF( $F250=0,0,((($F250/$E250)*'PLAN DE ADQUISICIONES'!F$120)*($G250/$F250)))</f>
        <v>0</v>
      </c>
      <c r="I250" s="441">
        <f>IF( $F250=0,0,((($F250/$E250)*'PLAN DE ADQUISICIONES'!G$120)*($G250/$F250)))</f>
        <v>0</v>
      </c>
      <c r="J250" s="441">
        <f>IF( $F250=0,0,((($F250/$E250)*'PLAN DE ADQUISICIONES'!H$120)*($G250/$F250)))</f>
        <v>0</v>
      </c>
      <c r="K250" s="441">
        <f>IF( $F250=0,0,((($F250/$E250)*'PLAN DE ADQUISICIONES'!I$120)*($G250/$F250)))</f>
        <v>0</v>
      </c>
      <c r="L250" s="441">
        <f>IF( $F250=0,0,((($F250/$E250)*'PLAN DE ADQUISICIONES'!J$120)*($G250/$F250)))</f>
        <v>0</v>
      </c>
      <c r="M250" s="441">
        <f>IF( $F250=0,0,((($F250/$E250)*'PLAN DE ADQUISICIONES'!K$120)*($G250/$F250)))</f>
        <v>0</v>
      </c>
      <c r="N250" s="441">
        <f>IF( $F250=0,0,((($F250/$E250)*'PLAN DE ADQUISICIONES'!L$120)*($G250/$F250)))</f>
        <v>0</v>
      </c>
      <c r="O250" s="441">
        <f>IF( $F250=0,0,((($F250/$E250)*'PLAN DE ADQUISICIONES'!M$120)*($G250/$F250)))</f>
        <v>0</v>
      </c>
      <c r="P250" s="441">
        <f>IF( $F250=0,0,((($F250/$E250)*'PLAN DE ADQUISICIONES'!N$120)*($G250/$F250)))</f>
        <v>0</v>
      </c>
      <c r="Q250" s="441">
        <f>IF( $F250=0,0,((($F250/$E250)*'PLAN DE ADQUISICIONES'!O$120)*($G250/$F250)))</f>
        <v>0</v>
      </c>
      <c r="R250" s="441">
        <f>IF( $F250=0,0,((($F250/$E250)*'PLAN DE ADQUISICIONES'!P$120)*($G250/$F250)))</f>
        <v>0</v>
      </c>
      <c r="S250" s="441">
        <f>IF( $F250=0,0,((($F250/$E250)*'PLAN DE ADQUISICIONES'!Q$120)*($G250/$F250)))</f>
        <v>0</v>
      </c>
      <c r="T250" s="423">
        <f t="shared" si="67"/>
        <v>0</v>
      </c>
      <c r="U250" s="443">
        <f>IF( $F250=0,0,((($F250/$E250)*'PLAN DE ADQUISICIONES'!R$120)*($G250/$F250)))</f>
        <v>0</v>
      </c>
      <c r="V250" s="441">
        <f>IF( $F250=0,0,((($F250/$E250)*'PLAN DE ADQUISICIONES'!S$120)*($G250/$F250)))</f>
        <v>0</v>
      </c>
      <c r="W250" s="441">
        <f>IF( $F250=0,0,((($F250/$E250)*'PLAN DE ADQUISICIONES'!T$120)*($G250/$F250)))</f>
        <v>0</v>
      </c>
      <c r="X250" s="441">
        <f>IF( $F250=0,0,((($F250/$E250)*'PLAN DE ADQUISICIONES'!U$120)*($G250/$F250)))</f>
        <v>0</v>
      </c>
      <c r="Y250" s="441">
        <f>IF( $F250=0,0,((($F250/$E250)*'PLAN DE ADQUISICIONES'!V$120)*($G250/$F250)))</f>
        <v>0</v>
      </c>
      <c r="Z250" s="441">
        <f>IF( $F250=0,0,((($F250/$E250)*'PLAN DE ADQUISICIONES'!W$120)*($G250/$F250)))</f>
        <v>0</v>
      </c>
      <c r="AA250" s="441">
        <f>IF( $F250=0,0,((($F250/$E250)*'PLAN DE ADQUISICIONES'!X$120)*($G250/$F250)))</f>
        <v>0</v>
      </c>
      <c r="AB250" s="441">
        <f>IF( $F250=0,0,((($F250/$E250)*'PLAN DE ADQUISICIONES'!Y$120)*($G250/$F250)))</f>
        <v>0</v>
      </c>
      <c r="AC250" s="441">
        <f>IF( $F250=0,0,((($F250/$E250)*'PLAN DE ADQUISICIONES'!Z$120)*($G250/$F250)))</f>
        <v>0</v>
      </c>
      <c r="AD250" s="441">
        <f>IF( $F250=0,0,((($F250/$E250)*'PLAN DE ADQUISICIONES'!AA$120)*($G250/$F250)))</f>
        <v>0</v>
      </c>
      <c r="AE250" s="441">
        <f>IF( $F250=0,0,((($F250/$E250)*'PLAN DE ADQUISICIONES'!AB$120)*($G250/$F250)))</f>
        <v>0</v>
      </c>
      <c r="AF250" s="441">
        <f>IF( $F250=0,0,((($F250/$E250)*'PLAN DE ADQUISICIONES'!AC$120)*($G250/$F250)))</f>
        <v>0</v>
      </c>
      <c r="AG250" s="423">
        <f t="shared" si="68"/>
        <v>0</v>
      </c>
      <c r="AH250" s="444">
        <f>IF( $F250=0,0,((($F250/$E250)*'PLAN DE ADQUISICIONES'!AD$120)*($G250/$F250)))</f>
        <v>0</v>
      </c>
      <c r="AI250" s="441">
        <f>IF( $F250=0,0,((($F250/$E250)*'PLAN DE ADQUISICIONES'!AE$120)*($G250/$F250)))</f>
        <v>0</v>
      </c>
      <c r="AJ250" s="441">
        <f>IF( $F250=0,0,((($F250/$E250)*'PLAN DE ADQUISICIONES'!AF$120)*($G250/$F250)))</f>
        <v>0</v>
      </c>
      <c r="AK250" s="441">
        <f>IF( $F250=0,0,((($F250/$E250)*'PLAN DE ADQUISICIONES'!AG$120)*($G250/$F250)))</f>
        <v>0</v>
      </c>
      <c r="AL250" s="441">
        <f>IF( $F250=0,0,((($F250/$E250)*'PLAN DE ADQUISICIONES'!AH$120)*($G250/$F250)))</f>
        <v>0</v>
      </c>
      <c r="AM250" s="441">
        <f>IF( $F250=0,0,((($F250/$E250)*'PLAN DE ADQUISICIONES'!AI$120)*($G250/$F250)))</f>
        <v>0</v>
      </c>
      <c r="AN250" s="441">
        <f>IF( $F250=0,0,((($F250/$E250)*'PLAN DE ADQUISICIONES'!AJ$120)*($G250/$F250)))</f>
        <v>0</v>
      </c>
      <c r="AO250" s="441">
        <f>IF( $F250=0,0,((($F250/$E250)*'PLAN DE ADQUISICIONES'!AK$120)*($G250/$F250)))</f>
        <v>0</v>
      </c>
      <c r="AP250" s="441">
        <f>IF( $F250=0,0,((($F250/$E250)*'PLAN DE ADQUISICIONES'!AL$120)*($G250/$F250)))</f>
        <v>0</v>
      </c>
      <c r="AQ250" s="441">
        <f>IF( $F250=0,0,((($F250/$E250)*'PLAN DE ADQUISICIONES'!AM$120)*($G250/$F250)))</f>
        <v>0</v>
      </c>
      <c r="AR250" s="441">
        <f>IF( $F250=0,0,((($F250/$E250)*'PLAN DE ADQUISICIONES'!AN$120)*($G250/$F250)))</f>
        <v>0</v>
      </c>
      <c r="AS250" s="441">
        <f>IF( $F250=0,0,((($F250/$E250)*'PLAN DE ADQUISICIONES'!AO$120)*($G250/$F250)))</f>
        <v>0</v>
      </c>
      <c r="AT250" s="423">
        <f t="shared" si="69"/>
        <v>0</v>
      </c>
      <c r="AU250" s="426">
        <f>AS250+AR250+AQ250+AP250+AO250+AN250+AM250+AL250+AK250+AJ250+AI250+AH250+AF250+AE250+AD250+AC250+AB250+AA250+Z250+Y250+X250+W250+V250+U250+S250+R250+Q250+P250+O250+N250+M250+L250+K250+J250+I250+H250</f>
        <v>0</v>
      </c>
      <c r="AV250" s="392">
        <f t="shared" si="59"/>
        <v>0</v>
      </c>
    </row>
    <row r="251" spans="2:48" s="60" customFormat="1" ht="30" customHeight="1" thickBot="1" x14ac:dyDescent="0.3">
      <c r="B251" s="2122" t="s">
        <v>167</v>
      </c>
      <c r="C251" s="2123"/>
      <c r="D251" s="2123"/>
      <c r="E251" s="2123"/>
      <c r="F251" s="463">
        <f>+F11+F105+F199</f>
        <v>276688</v>
      </c>
      <c r="G251" s="464">
        <f t="shared" ref="G251:AU251" si="76">+G11+G105+G199</f>
        <v>0</v>
      </c>
      <c r="H251" s="465">
        <f t="shared" si="76"/>
        <v>0</v>
      </c>
      <c r="I251" s="463">
        <f t="shared" si="76"/>
        <v>0</v>
      </c>
      <c r="J251" s="463">
        <f t="shared" si="76"/>
        <v>0</v>
      </c>
      <c r="K251" s="463">
        <f t="shared" si="76"/>
        <v>0</v>
      </c>
      <c r="L251" s="463">
        <f t="shared" si="76"/>
        <v>0</v>
      </c>
      <c r="M251" s="463">
        <f t="shared" si="76"/>
        <v>0</v>
      </c>
      <c r="N251" s="463">
        <f t="shared" si="76"/>
        <v>0</v>
      </c>
      <c r="O251" s="463">
        <f t="shared" si="76"/>
        <v>0</v>
      </c>
      <c r="P251" s="463">
        <f t="shared" si="76"/>
        <v>0</v>
      </c>
      <c r="Q251" s="463">
        <f t="shared" si="76"/>
        <v>0</v>
      </c>
      <c r="R251" s="463">
        <f t="shared" si="76"/>
        <v>0</v>
      </c>
      <c r="S251" s="463">
        <f t="shared" si="76"/>
        <v>0</v>
      </c>
      <c r="T251" s="466">
        <f t="shared" si="76"/>
        <v>0</v>
      </c>
      <c r="U251" s="467">
        <f t="shared" si="76"/>
        <v>0</v>
      </c>
      <c r="V251" s="463">
        <f t="shared" si="76"/>
        <v>0</v>
      </c>
      <c r="W251" s="463">
        <f t="shared" si="76"/>
        <v>0</v>
      </c>
      <c r="X251" s="463">
        <f t="shared" si="76"/>
        <v>0</v>
      </c>
      <c r="Y251" s="463">
        <f t="shared" si="76"/>
        <v>0</v>
      </c>
      <c r="Z251" s="463">
        <f t="shared" si="76"/>
        <v>0</v>
      </c>
      <c r="AA251" s="463">
        <f t="shared" si="76"/>
        <v>0</v>
      </c>
      <c r="AB251" s="463">
        <f t="shared" si="76"/>
        <v>0</v>
      </c>
      <c r="AC251" s="463">
        <f t="shared" si="76"/>
        <v>0</v>
      </c>
      <c r="AD251" s="463">
        <f t="shared" si="76"/>
        <v>0</v>
      </c>
      <c r="AE251" s="463">
        <f t="shared" si="76"/>
        <v>0</v>
      </c>
      <c r="AF251" s="463">
        <f t="shared" si="76"/>
        <v>0</v>
      </c>
      <c r="AG251" s="464">
        <f t="shared" si="76"/>
        <v>0</v>
      </c>
      <c r="AH251" s="465">
        <f t="shared" si="76"/>
        <v>0</v>
      </c>
      <c r="AI251" s="463">
        <f t="shared" si="76"/>
        <v>0</v>
      </c>
      <c r="AJ251" s="463">
        <f t="shared" si="76"/>
        <v>0</v>
      </c>
      <c r="AK251" s="463">
        <f t="shared" si="76"/>
        <v>0</v>
      </c>
      <c r="AL251" s="463">
        <f t="shared" si="76"/>
        <v>0</v>
      </c>
      <c r="AM251" s="463">
        <f t="shared" si="76"/>
        <v>0</v>
      </c>
      <c r="AN251" s="463">
        <f t="shared" si="76"/>
        <v>0</v>
      </c>
      <c r="AO251" s="463">
        <f t="shared" si="76"/>
        <v>0</v>
      </c>
      <c r="AP251" s="463">
        <f t="shared" si="76"/>
        <v>0</v>
      </c>
      <c r="AQ251" s="463">
        <f t="shared" si="76"/>
        <v>0</v>
      </c>
      <c r="AR251" s="463">
        <f t="shared" si="76"/>
        <v>0</v>
      </c>
      <c r="AS251" s="463">
        <f t="shared" si="76"/>
        <v>0</v>
      </c>
      <c r="AT251" s="466">
        <f t="shared" si="76"/>
        <v>0</v>
      </c>
      <c r="AU251" s="468">
        <f t="shared" si="76"/>
        <v>0</v>
      </c>
      <c r="AV251" s="392">
        <f>+G251-AU251</f>
        <v>0</v>
      </c>
    </row>
    <row r="252" spans="2:48" s="60" customFormat="1" ht="10.5" customHeight="1" thickBot="1" x14ac:dyDescent="0.3">
      <c r="B252" s="469"/>
      <c r="C252" s="469"/>
      <c r="D252" s="469"/>
      <c r="E252" s="469"/>
      <c r="F252" s="470"/>
      <c r="G252" s="470"/>
      <c r="H252" s="514"/>
      <c r="I252" s="514"/>
      <c r="J252" s="514"/>
      <c r="K252" s="514"/>
      <c r="L252" s="514"/>
      <c r="M252" s="514"/>
      <c r="N252" s="514"/>
      <c r="O252" s="514"/>
      <c r="P252" s="514"/>
      <c r="Q252" s="514"/>
      <c r="R252" s="514"/>
      <c r="S252" s="514"/>
      <c r="T252" s="514"/>
      <c r="U252" s="514"/>
      <c r="V252" s="514"/>
      <c r="W252" s="514"/>
      <c r="X252" s="514"/>
      <c r="Y252" s="514"/>
      <c r="Z252" s="514"/>
      <c r="AA252" s="514"/>
      <c r="AB252" s="514"/>
      <c r="AC252" s="514"/>
      <c r="AD252" s="514"/>
      <c r="AE252" s="514"/>
      <c r="AF252" s="514"/>
      <c r="AG252" s="514"/>
      <c r="AH252" s="514"/>
      <c r="AI252" s="514"/>
      <c r="AJ252" s="514"/>
      <c r="AK252" s="514"/>
      <c r="AL252" s="514"/>
      <c r="AM252" s="514"/>
      <c r="AN252" s="514"/>
      <c r="AO252" s="514"/>
      <c r="AP252" s="514"/>
      <c r="AQ252" s="514"/>
      <c r="AR252" s="514"/>
      <c r="AS252" s="514"/>
      <c r="AT252" s="514"/>
      <c r="AU252" s="471"/>
      <c r="AV252" s="392"/>
    </row>
    <row r="253" spans="2:48" s="60" customFormat="1" ht="13.5" customHeight="1" x14ac:dyDescent="0.25">
      <c r="B253" s="472">
        <f>+'FORMATO COSTEO C6'!C80</f>
        <v>6.4</v>
      </c>
      <c r="C253" s="473" t="str">
        <f>+'FORMATO COSTEO C6'!D80</f>
        <v>Gastos administrativos del proyecto</v>
      </c>
      <c r="D253" s="474" t="str">
        <f>+'FORMATO COSTEO C6'!D82</f>
        <v>Mes</v>
      </c>
      <c r="E253" s="475">
        <f>+'FORMATO COSTEO C6'!E82</f>
        <v>14</v>
      </c>
      <c r="F253" s="476">
        <f>+'FORMATO COSTEO C6'!G83</f>
        <v>20047.04</v>
      </c>
      <c r="G253" s="515">
        <f>+'FORMATO COSTEO C6'!R83</f>
        <v>0</v>
      </c>
      <c r="H253" s="516">
        <f>IF( $F253=0,0,((($F253/$E253)*'PLAN DE ADQUISICIONES'!F$121)*($G253/$F253)))</f>
        <v>0</v>
      </c>
      <c r="I253" s="517">
        <f>IF( $F253=0,0,((($F253/$E253)*'PLAN DE ADQUISICIONES'!G$121)*($G253/$F253)))</f>
        <v>0</v>
      </c>
      <c r="J253" s="517">
        <f>IF( $F253=0,0,((($F253/$E253)*'PLAN DE ADQUISICIONES'!H$121)*($G253/$F253)))</f>
        <v>0</v>
      </c>
      <c r="K253" s="517">
        <f>IF( $F253=0,0,((($F253/$E253)*'PLAN DE ADQUISICIONES'!I$121)*($G253/$F253)))</f>
        <v>0</v>
      </c>
      <c r="L253" s="517">
        <f>IF( $F253=0,0,((($F253/$E253)*'PLAN DE ADQUISICIONES'!J$121)*($G253/$F253)))</f>
        <v>0</v>
      </c>
      <c r="M253" s="517">
        <f>IF( $F253=0,0,((($F253/$E253)*'PLAN DE ADQUISICIONES'!K$121)*($G253/$F253)))</f>
        <v>0</v>
      </c>
      <c r="N253" s="517">
        <f>IF( $F253=0,0,((($F253/$E253)*'PLAN DE ADQUISICIONES'!L$121)*($G253/$F253)))</f>
        <v>0</v>
      </c>
      <c r="O253" s="517">
        <f>IF( $F253=0,0,((($F253/$E253)*'PLAN DE ADQUISICIONES'!M$121)*($G253/$F253)))</f>
        <v>0</v>
      </c>
      <c r="P253" s="517">
        <f>IF( $F253=0,0,((($F253/$E253)*'PLAN DE ADQUISICIONES'!N$121)*($G253/$F253)))</f>
        <v>0</v>
      </c>
      <c r="Q253" s="517">
        <f>IF( $F253=0,0,((($F253/$E253)*'PLAN DE ADQUISICIONES'!O$121)*($G253/$F253)))</f>
        <v>0</v>
      </c>
      <c r="R253" s="517">
        <f>IF( $F253=0,0,((($F253/$E253)*'PLAN DE ADQUISICIONES'!P$121)*($G253/$F253)))</f>
        <v>0</v>
      </c>
      <c r="S253" s="517">
        <f>IF( $F253=0,0,((($F253/$E253)*'PLAN DE ADQUISICIONES'!Q$121)*($G253/$F253)))</f>
        <v>0</v>
      </c>
      <c r="T253" s="518">
        <f>H253+I253+J253+K253+L253+M253+N253+O253+P253+Q253+R253+S253</f>
        <v>0</v>
      </c>
      <c r="U253" s="519">
        <f>IF( $F253=0,0,((($F253/$E253)*'PLAN DE ADQUISICIONES'!R$121)*($G253/$F253)))</f>
        <v>0</v>
      </c>
      <c r="V253" s="517">
        <f>IF( $F253=0,0,((($F253/$E253)*'PLAN DE ADQUISICIONES'!S$121)*($G253/$F253)))</f>
        <v>0</v>
      </c>
      <c r="W253" s="517">
        <f>IF( $F253=0,0,((($F253/$E253)*'PLAN DE ADQUISICIONES'!T$121)*($G253/$F253)))</f>
        <v>0</v>
      </c>
      <c r="X253" s="517">
        <f>IF( $F253=0,0,((($F253/$E253)*'PLAN DE ADQUISICIONES'!U$121)*($G253/$F253)))</f>
        <v>0</v>
      </c>
      <c r="Y253" s="517">
        <f>IF( $F253=0,0,((($F253/$E253)*'PLAN DE ADQUISICIONES'!V$121)*($G253/$F253)))</f>
        <v>0</v>
      </c>
      <c r="Z253" s="517">
        <f>IF( $F253=0,0,((($F253/$E253)*'PLAN DE ADQUISICIONES'!W$121)*($G253/$F253)))</f>
        <v>0</v>
      </c>
      <c r="AA253" s="517">
        <f>IF( $F253=0,0,((($F253/$E253)*'PLAN DE ADQUISICIONES'!X$121)*($G253/$F253)))</f>
        <v>0</v>
      </c>
      <c r="AB253" s="517">
        <f>IF( $F253=0,0,((($F253/$E253)*'PLAN DE ADQUISICIONES'!Y$121)*($G253/$F253)))</f>
        <v>0</v>
      </c>
      <c r="AC253" s="517">
        <f>IF( $F253=0,0,((($F253/$E253)*'PLAN DE ADQUISICIONES'!Z$121)*($G253/$F253)))</f>
        <v>0</v>
      </c>
      <c r="AD253" s="517">
        <f>IF( $F253=0,0,((($F253/$E253)*'PLAN DE ADQUISICIONES'!AA$121)*($G253/$F253)))</f>
        <v>0</v>
      </c>
      <c r="AE253" s="517">
        <f>IF( $F253=0,0,((($F253/$E253)*'PLAN DE ADQUISICIONES'!AB$121)*($G253/$F253)))</f>
        <v>0</v>
      </c>
      <c r="AF253" s="517">
        <f>IF( $F253=0,0,((($F253/$E253)*'PLAN DE ADQUISICIONES'!AC$121)*($G253/$F253)))</f>
        <v>0</v>
      </c>
      <c r="AG253" s="520">
        <f>U253+V253+W253+X253+Y253+Z253+AA253+AB253+AC253+AD253+AE253+AF253</f>
        <v>0</v>
      </c>
      <c r="AH253" s="516">
        <f>IF( $F253=0,0,((($F253/$E253)*'PLAN DE ADQUISICIONES'!AD$121)*($G253/$F253)))</f>
        <v>0</v>
      </c>
      <c r="AI253" s="517">
        <f>IF( $F253=0,0,((($F253/$E253)*'PLAN DE ADQUISICIONES'!AE$121)*($G253/$F253)))</f>
        <v>0</v>
      </c>
      <c r="AJ253" s="517">
        <f>IF( $F253=0,0,((($F253/$E253)*'PLAN DE ADQUISICIONES'!AF$121)*($G253/$F253)))</f>
        <v>0</v>
      </c>
      <c r="AK253" s="517">
        <f>IF( $F253=0,0,((($F253/$E253)*'PLAN DE ADQUISICIONES'!AG$121)*($G253/$F253)))</f>
        <v>0</v>
      </c>
      <c r="AL253" s="517">
        <f>IF( $F253=0,0,((($F253/$E253)*'PLAN DE ADQUISICIONES'!AH$121)*($G253/$F253)))</f>
        <v>0</v>
      </c>
      <c r="AM253" s="517">
        <f>IF( $F253=0,0,((($F253/$E253)*'PLAN DE ADQUISICIONES'!AI$121)*($G253/$F253)))</f>
        <v>0</v>
      </c>
      <c r="AN253" s="517">
        <f>IF( $F253=0,0,((($F253/$E253)*'PLAN DE ADQUISICIONES'!AJ$121)*($G253/$F253)))</f>
        <v>0</v>
      </c>
      <c r="AO253" s="517">
        <f>IF( $F253=0,0,((($F253/$E253)*'PLAN DE ADQUISICIONES'!AK$121)*($G253/$F253)))</f>
        <v>0</v>
      </c>
      <c r="AP253" s="517">
        <f>IF( $F253=0,0,((($F253/$E253)*'PLAN DE ADQUISICIONES'!AL$121)*($G253/$F253)))</f>
        <v>0</v>
      </c>
      <c r="AQ253" s="517">
        <f>IF( $F253=0,0,((($F253/$E253)*'PLAN DE ADQUISICIONES'!AM$121)*($G253/$F253)))</f>
        <v>0</v>
      </c>
      <c r="AR253" s="517">
        <f>IF( $F253=0,0,((($F253/$E253)*'PLAN DE ADQUISICIONES'!AN$121)*($G253/$F253)))</f>
        <v>0</v>
      </c>
      <c r="AS253" s="517">
        <f>IF( $F253=0,0,((($F253/$E253)*'PLAN DE ADQUISICIONES'!AO$121)*($G253/$F253)))</f>
        <v>0</v>
      </c>
      <c r="AT253" s="518">
        <f>AH253+AI253+AJ253+AK253+AL253+AM253+AN253+AO253+AP253+AQ253+AR253+AS253</f>
        <v>0</v>
      </c>
      <c r="AU253" s="521">
        <f>AS253+AR253+AQ253+AP253+AO253+AN253+AM253+AL253+AK253+AJ253+AI253+AH253+AF253+AE253+AD253+AC253+AB253+AA253+Z253+Y253+X253+W253+V253+U253+S253+R253+Q253+P253+O253+N253+M253+L253+K253+J253+I253+H253</f>
        <v>0</v>
      </c>
      <c r="AV253" s="392">
        <f t="shared" ref="AV253:AV258" si="77">+G253-AU253</f>
        <v>0</v>
      </c>
    </row>
    <row r="254" spans="2:48" s="60" customFormat="1" ht="13.5" x14ac:dyDescent="0.25">
      <c r="B254" s="395">
        <f>'FORMATO COSTEO C6'!C84</f>
        <v>6.5</v>
      </c>
      <c r="C254" s="396" t="str">
        <f>'FORMATO COSTEO C6'!D84</f>
        <v>Línea de base y evaluaciones del proyecto</v>
      </c>
      <c r="D254" s="397" t="str">
        <f>+'FORMATO COSTEO C6'!D86</f>
        <v>Documento</v>
      </c>
      <c r="E254" s="398">
        <f>+'FORMATO COSTEO C6'!E86</f>
        <v>2</v>
      </c>
      <c r="F254" s="399">
        <f>+'FORMATO COSTEO C6'!G87</f>
        <v>15035.279999999999</v>
      </c>
      <c r="G254" s="400">
        <f>+'FORMATO COSTEO C6'!R87</f>
        <v>0</v>
      </c>
      <c r="H254" s="401"/>
      <c r="I254" s="399">
        <v>0</v>
      </c>
      <c r="J254" s="399"/>
      <c r="K254" s="399"/>
      <c r="L254" s="399"/>
      <c r="M254" s="399"/>
      <c r="N254" s="399"/>
      <c r="O254" s="399"/>
      <c r="P254" s="399"/>
      <c r="Q254" s="399"/>
      <c r="R254" s="399"/>
      <c r="S254" s="399"/>
      <c r="T254" s="402">
        <f>H254+I254+J254+K254+L254+M254+N254+O254+P254+Q254+R254+S254</f>
        <v>0</v>
      </c>
      <c r="U254" s="403"/>
      <c r="V254" s="399"/>
      <c r="W254" s="399"/>
      <c r="X254" s="399"/>
      <c r="Y254" s="399"/>
      <c r="Z254" s="399"/>
      <c r="AA254" s="399"/>
      <c r="AB254" s="399"/>
      <c r="AC254" s="399"/>
      <c r="AD254" s="399"/>
      <c r="AE254" s="399"/>
      <c r="AF254" s="399"/>
      <c r="AG254" s="400">
        <f>U254+V254+W254+X254+Y254+Z254+AA254+AB254+AC254+AD254+AE254+AF254</f>
        <v>0</v>
      </c>
      <c r="AH254" s="401"/>
      <c r="AI254" s="399"/>
      <c r="AJ254" s="399"/>
      <c r="AK254" s="399"/>
      <c r="AL254" s="399"/>
      <c r="AM254" s="399"/>
      <c r="AN254" s="399"/>
      <c r="AO254" s="399"/>
      <c r="AP254" s="399"/>
      <c r="AQ254" s="399"/>
      <c r="AR254" s="399">
        <v>0</v>
      </c>
      <c r="AS254" s="399"/>
      <c r="AT254" s="402">
        <f>AH254+AI254+AJ254+AK254+AL254+AM254+AN254+AO254+AP254+AQ254+AR254+AS254</f>
        <v>0</v>
      </c>
      <c r="AU254" s="404">
        <f>+G254</f>
        <v>0</v>
      </c>
      <c r="AV254" s="392">
        <f t="shared" si="77"/>
        <v>0</v>
      </c>
    </row>
    <row r="255" spans="2:48" s="60" customFormat="1" ht="13.5" x14ac:dyDescent="0.25">
      <c r="B255" s="395">
        <f>'FORMATO COSTEO C6'!C88</f>
        <v>6.6</v>
      </c>
      <c r="C255" s="396" t="str">
        <f>'FORMATO COSTEO C6'!D88</f>
        <v>Imprevistos</v>
      </c>
      <c r="D255" s="482" t="str">
        <f>+'FORMATO COSTEO C6'!D90</f>
        <v>Mes</v>
      </c>
      <c r="E255" s="398">
        <f>+'FORMATO COSTEO C6'!E90</f>
        <v>2</v>
      </c>
      <c r="F255" s="399">
        <f>+'FORMATO COSTEO C6'!G91</f>
        <v>5011.76</v>
      </c>
      <c r="G255" s="400">
        <f>+'FORMATO COSTEO C6'!R91</f>
        <v>0</v>
      </c>
      <c r="H255" s="401">
        <f>IF( $F255=0,0,((($F255/$E255)*'PLAN DE ADQUISICIONES'!F$123)*($G255/$F255)))</f>
        <v>0</v>
      </c>
      <c r="I255" s="399">
        <f>IF( $F255=0,0,((($F255/$E255)*'PLAN DE ADQUISICIONES'!G$123)*($G255/$F255)))</f>
        <v>0</v>
      </c>
      <c r="J255" s="399">
        <f>IF( $F255=0,0,((($F255/$E255)*'PLAN DE ADQUISICIONES'!H$123)*($G255/$F255)))</f>
        <v>0</v>
      </c>
      <c r="K255" s="399">
        <f>IF( $F255=0,0,((($F255/$E255)*'PLAN DE ADQUISICIONES'!I$123)*($G255/$F255)))</f>
        <v>0</v>
      </c>
      <c r="L255" s="399">
        <f>IF( $F255=0,0,((($F255/$E255)*'PLAN DE ADQUISICIONES'!J$123)*($G255/$F255)))</f>
        <v>0</v>
      </c>
      <c r="M255" s="399">
        <f>IF( $F255=0,0,((($F255/$E255)*'PLAN DE ADQUISICIONES'!K$123)*($G255/$F255)))</f>
        <v>0</v>
      </c>
      <c r="N255" s="399">
        <f>IF( $F255=0,0,((($F255/$E255)*'PLAN DE ADQUISICIONES'!L$123)*($G255/$F255)))</f>
        <v>0</v>
      </c>
      <c r="O255" s="399">
        <f>IF( $F255=0,0,((($F255/$E255)*'PLAN DE ADQUISICIONES'!M$123)*($G255/$F255)))</f>
        <v>0</v>
      </c>
      <c r="P255" s="399">
        <f>IF( $F255=0,0,((($F255/$E255)*'PLAN DE ADQUISICIONES'!N$123)*($G255/$F255)))</f>
        <v>0</v>
      </c>
      <c r="Q255" s="399">
        <f>IF( $F255=0,0,((($F255/$E255)*'PLAN DE ADQUISICIONES'!O$123)*($G255/$F255)))</f>
        <v>0</v>
      </c>
      <c r="R255" s="399">
        <f>IF( $F255=0,0,((($F255/$E255)*'PLAN DE ADQUISICIONES'!P$123)*($G255/$F255)))</f>
        <v>0</v>
      </c>
      <c r="S255" s="399">
        <f>IF( $F255=0,0,((($F255/$E255)*'PLAN DE ADQUISICIONES'!Q$123)*($G255/$F255)))</f>
        <v>0</v>
      </c>
      <c r="T255" s="402">
        <f>H255+I255+J255+K255+L255+M255+N255+O255+P255+Q255+R255+S255</f>
        <v>0</v>
      </c>
      <c r="U255" s="403">
        <f>IF( $F255=0,0,((($F255/$E255)*'PLAN DE ADQUISICIONES'!R$123)*($G255/$F255)))</f>
        <v>0</v>
      </c>
      <c r="V255" s="399">
        <f>IF( $F255=0,0,((($F255/$E255)*'PLAN DE ADQUISICIONES'!S$123)*($G255/$F255)))</f>
        <v>0</v>
      </c>
      <c r="W255" s="399">
        <f>IF( $F255=0,0,((($F255/$E255)*'PLAN DE ADQUISICIONES'!T$123)*($G255/$F255)))</f>
        <v>0</v>
      </c>
      <c r="X255" s="399">
        <f>IF( $F255=0,0,((($F255/$E255)*'PLAN DE ADQUISICIONES'!U$123)*($G255/$F255)))</f>
        <v>0</v>
      </c>
      <c r="Y255" s="399">
        <f>IF( $F255=0,0,((($F255/$E255)*'PLAN DE ADQUISICIONES'!V$123)*($G255/$F255)))</f>
        <v>0</v>
      </c>
      <c r="Z255" s="399">
        <f>IF( $F255=0,0,((($F255/$E255)*'PLAN DE ADQUISICIONES'!W$123)*($G255/$F255)))</f>
        <v>0</v>
      </c>
      <c r="AA255" s="399">
        <f>IF( $F255=0,0,((($F255/$E255)*'PLAN DE ADQUISICIONES'!X$123)*($G255/$F255)))</f>
        <v>0</v>
      </c>
      <c r="AB255" s="399">
        <f>IF( $F255=0,0,((($F255/$E255)*'PLAN DE ADQUISICIONES'!Y$123)*($G255/$F255)))</f>
        <v>0</v>
      </c>
      <c r="AC255" s="399">
        <f>IF( $F255=0,0,((($F255/$E255)*'PLAN DE ADQUISICIONES'!Z$123)*($G255/$F255)))</f>
        <v>0</v>
      </c>
      <c r="AD255" s="399">
        <f>IF( $F255=0,0,((($F255/$E255)*'PLAN DE ADQUISICIONES'!AA$123)*($G255/$F255)))</f>
        <v>0</v>
      </c>
      <c r="AE255" s="399">
        <f>IF( $F255=0,0,((($F255/$E255)*'PLAN DE ADQUISICIONES'!AB$123)*($G255/$F255)))</f>
        <v>0</v>
      </c>
      <c r="AF255" s="399">
        <f>IF( $F255=0,0,((($F255/$E255)*'PLAN DE ADQUISICIONES'!AC$123)*($G255/$F255)))</f>
        <v>0</v>
      </c>
      <c r="AG255" s="400">
        <f>U255+V255+W255+X255+Y255+Z255+AA255+AB255+AC255+AD255+AE255+AF255</f>
        <v>0</v>
      </c>
      <c r="AH255" s="401">
        <f>IF( $F255=0,0,((($F255/$E255)*'PLAN DE ADQUISICIONES'!AD$123)*($G255/$F255)))</f>
        <v>0</v>
      </c>
      <c r="AI255" s="399">
        <f>IF( $F255=0,0,((($F255/$E255)*'PLAN DE ADQUISICIONES'!AE$123)*($G255/$F255)))</f>
        <v>0</v>
      </c>
      <c r="AJ255" s="399">
        <f>IF( $F255=0,0,((($F255/$E255)*'PLAN DE ADQUISICIONES'!AF$123)*($G255/$F255)))</f>
        <v>0</v>
      </c>
      <c r="AK255" s="399">
        <f>IF( $F255=0,0,((($F255/$E255)*'PLAN DE ADQUISICIONES'!AG$123)*($G255/$F255)))</f>
        <v>0</v>
      </c>
      <c r="AL255" s="399">
        <f>IF( $F255=0,0,((($F255/$E255)*'PLAN DE ADQUISICIONES'!AH$123)*($G255/$F255)))</f>
        <v>0</v>
      </c>
      <c r="AM255" s="399">
        <f>IF( $F255=0,0,((($F255/$E255)*'PLAN DE ADQUISICIONES'!AI$123)*($G255/$F255)))</f>
        <v>0</v>
      </c>
      <c r="AN255" s="399">
        <f>IF( $F255=0,0,((($F255/$E255)*'PLAN DE ADQUISICIONES'!AJ$123)*($G255/$F255)))</f>
        <v>0</v>
      </c>
      <c r="AO255" s="399">
        <f>IF( $F255=0,0,((($F255/$E255)*'PLAN DE ADQUISICIONES'!AK$123)*($G255/$F255)))</f>
        <v>0</v>
      </c>
      <c r="AP255" s="399">
        <f>IF( $F255=0,0,((($F255/$E255)*'PLAN DE ADQUISICIONES'!AL$123)*($G255/$F255)))</f>
        <v>0</v>
      </c>
      <c r="AQ255" s="399">
        <f>IF( $F255=0,0,((($F255/$E255)*'PLAN DE ADQUISICIONES'!AM$123)*($G255/$F255)))</f>
        <v>0</v>
      </c>
      <c r="AR255" s="399">
        <f>IF( $F255=0,0,((($F255/$E255)*'PLAN DE ADQUISICIONES'!AN$123)*($G255/$F255)))</f>
        <v>0</v>
      </c>
      <c r="AS255" s="399">
        <f>IF( $F255=0,0,((($F255/$E255)*'PLAN DE ADQUISICIONES'!AO$123)*($G255/$F255)))</f>
        <v>0</v>
      </c>
      <c r="AT255" s="402">
        <f>AH255+AI255+AJ255+AK255+AL255+AM255+AN255+AO255+AP255+AQ255+AR255+AS255</f>
        <v>0</v>
      </c>
      <c r="AU255" s="404">
        <f>AS255+AR255+AQ255+AP255+AO255+AN255+AM255+AL255+AK255+AJ255+AI255+AH255+AF255+AE255+AD255+AC255+AB255+AA255+Z255+Y255+X255+W255+V255+U255+S255+R255+Q255+P255+O255+N255+M255+L255+K255+J255+I255+H255</f>
        <v>0</v>
      </c>
      <c r="AV255" s="392">
        <f t="shared" si="77"/>
        <v>0</v>
      </c>
    </row>
    <row r="256" spans="2:48" s="60" customFormat="1" ht="13.5" x14ac:dyDescent="0.25">
      <c r="B256" s="395">
        <f>'FORMATO COSTEO C6'!C92</f>
        <v>6.7</v>
      </c>
      <c r="C256" s="396" t="str">
        <f>'FORMATO COSTEO C6'!D92</f>
        <v>Supervisión interna</v>
      </c>
      <c r="D256" s="482" t="str">
        <f>+'FORMATO COSTEO C6'!D94</f>
        <v>Visita</v>
      </c>
      <c r="E256" s="398">
        <f>+'FORMATO COSTEO C6'!E94</f>
        <v>2</v>
      </c>
      <c r="F256" s="399">
        <f>+'FORMATO COSTEO C6'!G95</f>
        <v>2505.88</v>
      </c>
      <c r="G256" s="400">
        <f>+'FORMATO COSTEO C6'!R95</f>
        <v>0</v>
      </c>
      <c r="H256" s="401">
        <f>IF( $F256=0,0,((($F256/$E256)*'PLAN DE ADQUISICIONES'!F$124)*($G256/$F256)))</f>
        <v>0</v>
      </c>
      <c r="I256" s="399">
        <f>IF( $F256=0,0,((($F256/$E256)*'PLAN DE ADQUISICIONES'!G$124)*($G256/$F256)))</f>
        <v>0</v>
      </c>
      <c r="J256" s="399">
        <f>IF( $F256=0,0,((($F256/$E256)*'PLAN DE ADQUISICIONES'!H$124)*($G256/$F256)))</f>
        <v>0</v>
      </c>
      <c r="K256" s="399">
        <f>IF( $F256=0,0,((($F256/$E256)*'PLAN DE ADQUISICIONES'!I$124)*($G256/$F256)))</f>
        <v>0</v>
      </c>
      <c r="L256" s="399">
        <f>IF( $F256=0,0,((($F256/$E256)*'PLAN DE ADQUISICIONES'!J$124)*($G256/$F256)))</f>
        <v>0</v>
      </c>
      <c r="M256" s="399">
        <f>IF( $F256=0,0,((($F256/$E256)*'PLAN DE ADQUISICIONES'!K$124)*($G256/$F256)))</f>
        <v>0</v>
      </c>
      <c r="N256" s="399">
        <f>IF( $F256=0,0,((($F256/$E256)*'PLAN DE ADQUISICIONES'!L$124)*($G256/$F256)))</f>
        <v>0</v>
      </c>
      <c r="O256" s="399">
        <f>IF( $F256=0,0,((($F256/$E256)*'PLAN DE ADQUISICIONES'!M$124)*($G256/$F256)))</f>
        <v>0</v>
      </c>
      <c r="P256" s="399">
        <f>IF( $F256=0,0,((($F256/$E256)*'PLAN DE ADQUISICIONES'!N$124)*($G256/$F256)))</f>
        <v>0</v>
      </c>
      <c r="Q256" s="399">
        <f>IF( $F256=0,0,((($F256/$E256)*'PLAN DE ADQUISICIONES'!O$124)*($G256/$F256)))</f>
        <v>0</v>
      </c>
      <c r="R256" s="399">
        <f>IF( $F256=0,0,((($F256/$E256)*'PLAN DE ADQUISICIONES'!P$124)*($G256/$F256)))</f>
        <v>0</v>
      </c>
      <c r="S256" s="399">
        <f>IF( $F256=0,0,((($F256/$E256)*'PLAN DE ADQUISICIONES'!Q$124)*($G256/$F256)))</f>
        <v>0</v>
      </c>
      <c r="T256" s="402">
        <f>H256+I256+J256+K256+L256+M256+N256+O256+P256+Q256+R256+S256</f>
        <v>0</v>
      </c>
      <c r="U256" s="403">
        <f>IF( $F256=0,0,((($F256/$E256)*'PLAN DE ADQUISICIONES'!R$124)*($G256/$F256)))</f>
        <v>0</v>
      </c>
      <c r="V256" s="399">
        <f>IF( $F256=0,0,((($F256/$E256)*'PLAN DE ADQUISICIONES'!S$124)*($G256/$F256)))</f>
        <v>0</v>
      </c>
      <c r="W256" s="399">
        <f>IF( $F256=0,0,((($F256/$E256)*'PLAN DE ADQUISICIONES'!T$124)*($G256/$F256)))</f>
        <v>0</v>
      </c>
      <c r="X256" s="399">
        <f>IF( $F256=0,0,((($F256/$E256)*'PLAN DE ADQUISICIONES'!U$124)*($G256/$F256)))</f>
        <v>0</v>
      </c>
      <c r="Y256" s="399">
        <f>IF( $F256=0,0,((($F256/$E256)*'PLAN DE ADQUISICIONES'!V$124)*($G256/$F256)))</f>
        <v>0</v>
      </c>
      <c r="Z256" s="399">
        <f>IF( $F256=0,0,((($F256/$E256)*'PLAN DE ADQUISICIONES'!W$124)*($G256/$F256)))</f>
        <v>0</v>
      </c>
      <c r="AA256" s="399">
        <f>IF( $F256=0,0,((($F256/$E256)*'PLAN DE ADQUISICIONES'!X$124)*($G256/$F256)))</f>
        <v>0</v>
      </c>
      <c r="AB256" s="399">
        <f>IF( $F256=0,0,((($F256/$E256)*'PLAN DE ADQUISICIONES'!Y$124)*($G256/$F256)))</f>
        <v>0</v>
      </c>
      <c r="AC256" s="399">
        <f>IF( $F256=0,0,((($F256/$E256)*'PLAN DE ADQUISICIONES'!Z$124)*($G256/$F256)))</f>
        <v>0</v>
      </c>
      <c r="AD256" s="399">
        <f>IF( $F256=0,0,((($F256/$E256)*'PLAN DE ADQUISICIONES'!AA$124)*($G256/$F256)))</f>
        <v>0</v>
      </c>
      <c r="AE256" s="399">
        <f>IF( $F256=0,0,((($F256/$E256)*'PLAN DE ADQUISICIONES'!AB$124)*($G256/$F256)))</f>
        <v>0</v>
      </c>
      <c r="AF256" s="399">
        <f>IF( $F256=0,0,((($F256/$E256)*'PLAN DE ADQUISICIONES'!AC$124)*($G256/$F256)))</f>
        <v>0</v>
      </c>
      <c r="AG256" s="400">
        <f>U256+V256+W256+X256+Y256+Z256+AA256+AB256+AC256+AD256+AE256+AF256</f>
        <v>0</v>
      </c>
      <c r="AH256" s="401">
        <f>IF( $F256=0,0,((($F256/$E256)*'PLAN DE ADQUISICIONES'!AD$124)*($G256/$F256)))</f>
        <v>0</v>
      </c>
      <c r="AI256" s="399">
        <f>IF( $F256=0,0,((($F256/$E256)*'PLAN DE ADQUISICIONES'!AE$124)*($G256/$F256)))</f>
        <v>0</v>
      </c>
      <c r="AJ256" s="399">
        <f>IF( $F256=0,0,((($F256/$E256)*'PLAN DE ADQUISICIONES'!AF$124)*($G256/$F256)))</f>
        <v>0</v>
      </c>
      <c r="AK256" s="399">
        <f>IF( $F256=0,0,((($F256/$E256)*'PLAN DE ADQUISICIONES'!AG$124)*($G256/$F256)))</f>
        <v>0</v>
      </c>
      <c r="AL256" s="399">
        <f>IF( $F256=0,0,((($F256/$E256)*'PLAN DE ADQUISICIONES'!AH$124)*($G256/$F256)))</f>
        <v>0</v>
      </c>
      <c r="AM256" s="399">
        <f>IF( $F256=0,0,((($F256/$E256)*'PLAN DE ADQUISICIONES'!AI$124)*($G256/$F256)))</f>
        <v>0</v>
      </c>
      <c r="AN256" s="399">
        <f>IF( $F256=0,0,((($F256/$E256)*'PLAN DE ADQUISICIONES'!AJ$124)*($G256/$F256)))</f>
        <v>0</v>
      </c>
      <c r="AO256" s="399">
        <f>IF( $F256=0,0,((($F256/$E256)*'PLAN DE ADQUISICIONES'!AK$124)*($G256/$F256)))</f>
        <v>0</v>
      </c>
      <c r="AP256" s="399">
        <f>IF( $F256=0,0,((($F256/$E256)*'PLAN DE ADQUISICIONES'!AL$124)*($G256/$F256)))</f>
        <v>0</v>
      </c>
      <c r="AQ256" s="399">
        <f>IF( $F256=0,0,((($F256/$E256)*'PLAN DE ADQUISICIONES'!AM$124)*($G256/$F256)))</f>
        <v>0</v>
      </c>
      <c r="AR256" s="399">
        <f>IF( $F256=0,0,((($F256/$E256)*'PLAN DE ADQUISICIONES'!AN$124)*($G256/$F256)))</f>
        <v>0</v>
      </c>
      <c r="AS256" s="399">
        <f>IF( $F256=0,0,((($F256/$E256)*'PLAN DE ADQUISICIONES'!AO$124)*($G256/$F256)))</f>
        <v>0</v>
      </c>
      <c r="AT256" s="402">
        <f>AH256+AI256+AJ256+AK256+AL256+AM256+AN256+AO256+AP256+AQ256+AR256+AS256</f>
        <v>0</v>
      </c>
      <c r="AU256" s="404">
        <f>AS256+AR256+AQ256+AP256+AO256+AN256+AM256+AL256+AK256+AJ256+AI256+AH256+AF256+AE256+AD256+AC256+AB256+AA256+Z256+Y256+X256+W256+V256+U256+S256+R256+Q256+P256+O256+N256+M256+L256+K256+J256+I256+H256</f>
        <v>0</v>
      </c>
      <c r="AV256" s="392">
        <f t="shared" si="77"/>
        <v>0</v>
      </c>
    </row>
    <row r="257" spans="2:48" s="60" customFormat="1" ht="30" customHeight="1" x14ac:dyDescent="0.25">
      <c r="B257" s="2126" t="s">
        <v>172</v>
      </c>
      <c r="C257" s="2127"/>
      <c r="D257" s="2127"/>
      <c r="E257" s="2127"/>
      <c r="F257" s="483">
        <f t="shared" ref="F257:AS257" si="78">+F253+F254+F255+F256</f>
        <v>42599.96</v>
      </c>
      <c r="G257" s="484">
        <f t="shared" si="78"/>
        <v>0</v>
      </c>
      <c r="H257" s="522">
        <f t="shared" si="78"/>
        <v>0</v>
      </c>
      <c r="I257" s="483">
        <f t="shared" si="78"/>
        <v>0</v>
      </c>
      <c r="J257" s="483">
        <f t="shared" si="78"/>
        <v>0</v>
      </c>
      <c r="K257" s="483">
        <f t="shared" si="78"/>
        <v>0</v>
      </c>
      <c r="L257" s="483">
        <f t="shared" si="78"/>
        <v>0</v>
      </c>
      <c r="M257" s="483">
        <f t="shared" si="78"/>
        <v>0</v>
      </c>
      <c r="N257" s="483">
        <f t="shared" si="78"/>
        <v>0</v>
      </c>
      <c r="O257" s="483">
        <f t="shared" si="78"/>
        <v>0</v>
      </c>
      <c r="P257" s="483">
        <f t="shared" si="78"/>
        <v>0</v>
      </c>
      <c r="Q257" s="483">
        <f t="shared" si="78"/>
        <v>0</v>
      </c>
      <c r="R257" s="483">
        <f t="shared" si="78"/>
        <v>0</v>
      </c>
      <c r="S257" s="483">
        <f t="shared" si="78"/>
        <v>0</v>
      </c>
      <c r="T257" s="523">
        <f>T253+T254+T255+T256</f>
        <v>0</v>
      </c>
      <c r="U257" s="486">
        <f t="shared" si="78"/>
        <v>0</v>
      </c>
      <c r="V257" s="483">
        <f t="shared" si="78"/>
        <v>0</v>
      </c>
      <c r="W257" s="483">
        <f t="shared" si="78"/>
        <v>0</v>
      </c>
      <c r="X257" s="483">
        <f t="shared" si="78"/>
        <v>0</v>
      </c>
      <c r="Y257" s="483">
        <f t="shared" si="78"/>
        <v>0</v>
      </c>
      <c r="Z257" s="483">
        <f t="shared" si="78"/>
        <v>0</v>
      </c>
      <c r="AA257" s="483">
        <f t="shared" si="78"/>
        <v>0</v>
      </c>
      <c r="AB257" s="483">
        <f t="shared" si="78"/>
        <v>0</v>
      </c>
      <c r="AC257" s="483">
        <f t="shared" si="78"/>
        <v>0</v>
      </c>
      <c r="AD257" s="483">
        <f t="shared" si="78"/>
        <v>0</v>
      </c>
      <c r="AE257" s="483">
        <f t="shared" si="78"/>
        <v>0</v>
      </c>
      <c r="AF257" s="483">
        <f t="shared" si="78"/>
        <v>0</v>
      </c>
      <c r="AG257" s="484">
        <f>AG253+AG254+AG255+AG256</f>
        <v>0</v>
      </c>
      <c r="AH257" s="522">
        <f t="shared" si="78"/>
        <v>0</v>
      </c>
      <c r="AI257" s="483">
        <f t="shared" si="78"/>
        <v>0</v>
      </c>
      <c r="AJ257" s="483">
        <f t="shared" si="78"/>
        <v>0</v>
      </c>
      <c r="AK257" s="483">
        <f t="shared" si="78"/>
        <v>0</v>
      </c>
      <c r="AL257" s="483">
        <f t="shared" si="78"/>
        <v>0</v>
      </c>
      <c r="AM257" s="483">
        <f t="shared" si="78"/>
        <v>0</v>
      </c>
      <c r="AN257" s="483">
        <f t="shared" si="78"/>
        <v>0</v>
      </c>
      <c r="AO257" s="483">
        <f t="shared" si="78"/>
        <v>0</v>
      </c>
      <c r="AP257" s="483">
        <f t="shared" si="78"/>
        <v>0</v>
      </c>
      <c r="AQ257" s="483">
        <f t="shared" si="78"/>
        <v>0</v>
      </c>
      <c r="AR257" s="483">
        <f t="shared" si="78"/>
        <v>0</v>
      </c>
      <c r="AS257" s="483">
        <f t="shared" si="78"/>
        <v>0</v>
      </c>
      <c r="AT257" s="523">
        <f>AT253+AT254+AT255+AT256</f>
        <v>0</v>
      </c>
      <c r="AU257" s="524">
        <f>AU253+AU254+AU255+AU256</f>
        <v>0</v>
      </c>
      <c r="AV257" s="392">
        <f t="shared" si="77"/>
        <v>0</v>
      </c>
    </row>
    <row r="258" spans="2:48" s="60" customFormat="1" ht="30" customHeight="1" thickBot="1" x14ac:dyDescent="0.3">
      <c r="B258" s="2120" t="s">
        <v>173</v>
      </c>
      <c r="C258" s="2121"/>
      <c r="D258" s="2121"/>
      <c r="E258" s="2121"/>
      <c r="F258" s="487">
        <f t="shared" ref="F258:AS258" si="79">+F257+F251</f>
        <v>319287.96000000002</v>
      </c>
      <c r="G258" s="488">
        <f t="shared" si="79"/>
        <v>0</v>
      </c>
      <c r="H258" s="525">
        <f t="shared" si="79"/>
        <v>0</v>
      </c>
      <c r="I258" s="487">
        <f t="shared" si="79"/>
        <v>0</v>
      </c>
      <c r="J258" s="487">
        <f t="shared" si="79"/>
        <v>0</v>
      </c>
      <c r="K258" s="487">
        <f t="shared" si="79"/>
        <v>0</v>
      </c>
      <c r="L258" s="487">
        <f t="shared" si="79"/>
        <v>0</v>
      </c>
      <c r="M258" s="487">
        <f t="shared" si="79"/>
        <v>0</v>
      </c>
      <c r="N258" s="487">
        <f t="shared" si="79"/>
        <v>0</v>
      </c>
      <c r="O258" s="487">
        <f t="shared" si="79"/>
        <v>0</v>
      </c>
      <c r="P258" s="487">
        <f t="shared" si="79"/>
        <v>0</v>
      </c>
      <c r="Q258" s="487">
        <f t="shared" si="79"/>
        <v>0</v>
      </c>
      <c r="R258" s="487">
        <f t="shared" si="79"/>
        <v>0</v>
      </c>
      <c r="S258" s="487">
        <f t="shared" si="79"/>
        <v>0</v>
      </c>
      <c r="T258" s="526">
        <f>T257+T251</f>
        <v>0</v>
      </c>
      <c r="U258" s="490">
        <f t="shared" si="79"/>
        <v>0</v>
      </c>
      <c r="V258" s="487">
        <f t="shared" si="79"/>
        <v>0</v>
      </c>
      <c r="W258" s="487">
        <f t="shared" si="79"/>
        <v>0</v>
      </c>
      <c r="X258" s="487">
        <f t="shared" si="79"/>
        <v>0</v>
      </c>
      <c r="Y258" s="487">
        <f t="shared" si="79"/>
        <v>0</v>
      </c>
      <c r="Z258" s="487">
        <f t="shared" si="79"/>
        <v>0</v>
      </c>
      <c r="AA258" s="487">
        <f t="shared" si="79"/>
        <v>0</v>
      </c>
      <c r="AB258" s="487">
        <f t="shared" si="79"/>
        <v>0</v>
      </c>
      <c r="AC258" s="487">
        <f t="shared" si="79"/>
        <v>0</v>
      </c>
      <c r="AD258" s="487">
        <f t="shared" si="79"/>
        <v>0</v>
      </c>
      <c r="AE258" s="487">
        <f t="shared" si="79"/>
        <v>0</v>
      </c>
      <c r="AF258" s="487">
        <f t="shared" si="79"/>
        <v>0</v>
      </c>
      <c r="AG258" s="488">
        <f>AG257+AG251</f>
        <v>0</v>
      </c>
      <c r="AH258" s="525">
        <f t="shared" si="79"/>
        <v>0</v>
      </c>
      <c r="AI258" s="487">
        <f t="shared" si="79"/>
        <v>0</v>
      </c>
      <c r="AJ258" s="487">
        <f t="shared" si="79"/>
        <v>0</v>
      </c>
      <c r="AK258" s="487">
        <f t="shared" si="79"/>
        <v>0</v>
      </c>
      <c r="AL258" s="487">
        <f t="shared" si="79"/>
        <v>0</v>
      </c>
      <c r="AM258" s="487">
        <f t="shared" si="79"/>
        <v>0</v>
      </c>
      <c r="AN258" s="487">
        <f t="shared" si="79"/>
        <v>0</v>
      </c>
      <c r="AO258" s="487">
        <f t="shared" si="79"/>
        <v>0</v>
      </c>
      <c r="AP258" s="487">
        <f t="shared" si="79"/>
        <v>0</v>
      </c>
      <c r="AQ258" s="487">
        <f t="shared" si="79"/>
        <v>0</v>
      </c>
      <c r="AR258" s="487">
        <f t="shared" si="79"/>
        <v>0</v>
      </c>
      <c r="AS258" s="487">
        <f t="shared" si="79"/>
        <v>0</v>
      </c>
      <c r="AT258" s="526">
        <f>AT257+AT251</f>
        <v>0</v>
      </c>
      <c r="AU258" s="527">
        <f>AU257+AU251</f>
        <v>0</v>
      </c>
      <c r="AV258" s="392">
        <f t="shared" si="77"/>
        <v>0</v>
      </c>
    </row>
    <row r="259" spans="2:48" s="60" customFormat="1" ht="13.5" x14ac:dyDescent="0.25">
      <c r="B259" s="506"/>
      <c r="C259" s="507"/>
      <c r="D259" s="508"/>
      <c r="E259" s="509"/>
      <c r="F259" s="510"/>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392"/>
    </row>
    <row r="260" spans="2:48" s="60" customFormat="1" ht="13.5" x14ac:dyDescent="0.25">
      <c r="B260" s="58"/>
      <c r="C260" s="58"/>
      <c r="D260" s="61"/>
      <c r="E260" s="511"/>
      <c r="F260" s="62"/>
      <c r="G260" s="59">
        <f>+G258-G254</f>
        <v>0</v>
      </c>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392"/>
    </row>
    <row r="261" spans="2:48" x14ac:dyDescent="0.2">
      <c r="C261" s="1"/>
      <c r="F261" s="312"/>
      <c r="T261" s="5" t="e">
        <f>+#REF!+#REF!+#REF!+#REF!</f>
        <v>#REF!</v>
      </c>
      <c r="AG261" s="5" t="e">
        <f>+#REF!+#REF!+#REF!+#REF!</f>
        <v>#REF!</v>
      </c>
      <c r="AT261" s="5" t="e">
        <f>+#REF!+#REF!+#REF!+#REF!</f>
        <v>#REF!</v>
      </c>
      <c r="AV261" s="304"/>
    </row>
    <row r="262" spans="2:48" x14ac:dyDescent="0.2">
      <c r="C262" s="1"/>
      <c r="F262" s="312"/>
      <c r="AU262" s="5" t="e">
        <f>+#REF!+#REF!+AT261</f>
        <v>#REF!</v>
      </c>
      <c r="AV262" s="304"/>
    </row>
    <row r="263" spans="2:48" x14ac:dyDescent="0.2">
      <c r="C263" s="1"/>
      <c r="F263" s="312"/>
      <c r="AV263" s="304"/>
    </row>
    <row r="264" spans="2:48" x14ac:dyDescent="0.2">
      <c r="C264" s="1"/>
      <c r="AV264" s="304"/>
    </row>
    <row r="265" spans="2:48" x14ac:dyDescent="0.2">
      <c r="C265" s="1"/>
      <c r="F265" s="312"/>
      <c r="AV265" s="304"/>
    </row>
    <row r="266" spans="2:48" x14ac:dyDescent="0.2">
      <c r="C266" s="1"/>
      <c r="F266" s="312"/>
      <c r="AV266" s="304"/>
    </row>
    <row r="267" spans="2:48" x14ac:dyDescent="0.2">
      <c r="C267" s="1"/>
      <c r="F267" s="312"/>
      <c r="AV267" s="304"/>
    </row>
    <row r="268" spans="2:48" x14ac:dyDescent="0.2">
      <c r="C268" s="1"/>
      <c r="F268" s="312"/>
      <c r="AV268" s="304"/>
    </row>
    <row r="269" spans="2:48" x14ac:dyDescent="0.2">
      <c r="C269" s="1"/>
      <c r="F269" s="312"/>
      <c r="AV269" s="304"/>
    </row>
    <row r="270" spans="2:48" x14ac:dyDescent="0.2">
      <c r="C270" s="1"/>
      <c r="F270" s="312"/>
      <c r="AV270" s="304"/>
    </row>
    <row r="271" spans="2:48" x14ac:dyDescent="0.2">
      <c r="AV271" s="304"/>
    </row>
    <row r="272" spans="2:48" x14ac:dyDescent="0.2">
      <c r="AV272" s="304"/>
    </row>
    <row r="273" spans="48:48" x14ac:dyDescent="0.2">
      <c r="AV273" s="304"/>
    </row>
    <row r="274" spans="48:48" x14ac:dyDescent="0.2">
      <c r="AV274" s="304"/>
    </row>
    <row r="275" spans="48:48" x14ac:dyDescent="0.2">
      <c r="AV275" s="304"/>
    </row>
    <row r="276" spans="48:48" x14ac:dyDescent="0.2">
      <c r="AV276" s="304"/>
    </row>
    <row r="277" spans="48:48" x14ac:dyDescent="0.2">
      <c r="AV277" s="304"/>
    </row>
    <row r="278" spans="48:48" x14ac:dyDescent="0.2">
      <c r="AV278" s="304"/>
    </row>
    <row r="279" spans="48:48" x14ac:dyDescent="0.2">
      <c r="AV279" s="304"/>
    </row>
    <row r="280" spans="48:48" x14ac:dyDescent="0.2">
      <c r="AV280" s="304"/>
    </row>
    <row r="281" spans="48:48" x14ac:dyDescent="0.2">
      <c r="AV281" s="304"/>
    </row>
    <row r="282" spans="48:48" x14ac:dyDescent="0.2">
      <c r="AV282" s="304"/>
    </row>
    <row r="283" spans="48:48" x14ac:dyDescent="0.2">
      <c r="AV283" s="304"/>
    </row>
    <row r="284" spans="48:48" x14ac:dyDescent="0.2">
      <c r="AV284" s="304"/>
    </row>
    <row r="285" spans="48:48" x14ac:dyDescent="0.2">
      <c r="AV285" s="304"/>
    </row>
    <row r="286" spans="48:48" x14ac:dyDescent="0.2">
      <c r="AV286" s="304"/>
    </row>
    <row r="287" spans="48:48" x14ac:dyDescent="0.2">
      <c r="AV287" s="304"/>
    </row>
    <row r="288" spans="48:48" x14ac:dyDescent="0.2">
      <c r="AV288" s="304"/>
    </row>
    <row r="289" spans="48:48" x14ac:dyDescent="0.2">
      <c r="AV289" s="304"/>
    </row>
    <row r="290" spans="48:48" x14ac:dyDescent="0.2">
      <c r="AV290" s="304"/>
    </row>
    <row r="291" spans="48:48" x14ac:dyDescent="0.2">
      <c r="AV291" s="304"/>
    </row>
    <row r="292" spans="48:48" x14ac:dyDescent="0.2">
      <c r="AV292" s="304"/>
    </row>
    <row r="293" spans="48:48" x14ac:dyDescent="0.2">
      <c r="AV293" s="304"/>
    </row>
    <row r="294" spans="48:48" x14ac:dyDescent="0.2">
      <c r="AV294" s="304"/>
    </row>
    <row r="295" spans="48:48" x14ac:dyDescent="0.2">
      <c r="AV295" s="304"/>
    </row>
    <row r="296" spans="48:48" x14ac:dyDescent="0.2">
      <c r="AV296" s="304"/>
    </row>
    <row r="297" spans="48:48" x14ac:dyDescent="0.2">
      <c r="AV297" s="304"/>
    </row>
    <row r="298" spans="48:48" x14ac:dyDescent="0.2">
      <c r="AV298" s="304"/>
    </row>
    <row r="299" spans="48:48" x14ac:dyDescent="0.2">
      <c r="AV299" s="304"/>
    </row>
    <row r="300" spans="48:48" x14ac:dyDescent="0.2">
      <c r="AV300" s="304"/>
    </row>
    <row r="301" spans="48:48" x14ac:dyDescent="0.2">
      <c r="AV301" s="304"/>
    </row>
    <row r="302" spans="48:48" x14ac:dyDescent="0.2">
      <c r="AV302" s="304"/>
    </row>
    <row r="303" spans="48:48" x14ac:dyDescent="0.2">
      <c r="AV303" s="304"/>
    </row>
    <row r="304" spans="48:48" x14ac:dyDescent="0.2">
      <c r="AV304" s="304"/>
    </row>
    <row r="305" spans="48:48" x14ac:dyDescent="0.2">
      <c r="AV305" s="304"/>
    </row>
    <row r="306" spans="48:48" x14ac:dyDescent="0.2">
      <c r="AV306" s="304"/>
    </row>
    <row r="307" spans="48:48" x14ac:dyDescent="0.2">
      <c r="AV307" s="304"/>
    </row>
    <row r="308" spans="48:48" x14ac:dyDescent="0.2">
      <c r="AV308" s="304"/>
    </row>
    <row r="309" spans="48:48" x14ac:dyDescent="0.2">
      <c r="AV309" s="304"/>
    </row>
    <row r="310" spans="48:48" x14ac:dyDescent="0.2">
      <c r="AV310" s="304"/>
    </row>
    <row r="311" spans="48:48" x14ac:dyDescent="0.2">
      <c r="AV311" s="304"/>
    </row>
    <row r="312" spans="48:48" x14ac:dyDescent="0.2">
      <c r="AV312" s="304"/>
    </row>
    <row r="313" spans="48:48" x14ac:dyDescent="0.2">
      <c r="AV313" s="304"/>
    </row>
    <row r="314" spans="48:48" x14ac:dyDescent="0.2">
      <c r="AV314" s="304"/>
    </row>
    <row r="315" spans="48:48" x14ac:dyDescent="0.2">
      <c r="AV315" s="304"/>
    </row>
    <row r="316" spans="48:48" x14ac:dyDescent="0.2">
      <c r="AV316" s="304"/>
    </row>
    <row r="317" spans="48:48" x14ac:dyDescent="0.2">
      <c r="AV317" s="304"/>
    </row>
    <row r="318" spans="48:48" x14ac:dyDescent="0.2">
      <c r="AV318" s="304"/>
    </row>
    <row r="319" spans="48:48" x14ac:dyDescent="0.2">
      <c r="AV319" s="304"/>
    </row>
    <row r="320" spans="48:48" x14ac:dyDescent="0.2">
      <c r="AV320" s="304"/>
    </row>
    <row r="321" spans="48:48" x14ac:dyDescent="0.2">
      <c r="AV321" s="304"/>
    </row>
    <row r="322" spans="48:48" x14ac:dyDescent="0.2">
      <c r="AV322" s="304"/>
    </row>
    <row r="323" spans="48:48" x14ac:dyDescent="0.2">
      <c r="AV323" s="304"/>
    </row>
    <row r="324" spans="48:48" x14ac:dyDescent="0.2">
      <c r="AV324" s="304"/>
    </row>
    <row r="325" spans="48:48" x14ac:dyDescent="0.2">
      <c r="AV325" s="304"/>
    </row>
    <row r="326" spans="48:48" x14ac:dyDescent="0.2">
      <c r="AV326" s="304"/>
    </row>
    <row r="327" spans="48:48" x14ac:dyDescent="0.2">
      <c r="AV327" s="304"/>
    </row>
    <row r="328" spans="48:48" x14ac:dyDescent="0.2">
      <c r="AV328" s="304"/>
    </row>
    <row r="329" spans="48:48" x14ac:dyDescent="0.2">
      <c r="AV329" s="304"/>
    </row>
    <row r="330" spans="48:48" x14ac:dyDescent="0.2">
      <c r="AV330" s="304"/>
    </row>
    <row r="331" spans="48:48" x14ac:dyDescent="0.2">
      <c r="AV331" s="304"/>
    </row>
    <row r="332" spans="48:48" x14ac:dyDescent="0.2">
      <c r="AV332" s="304"/>
    </row>
    <row r="333" spans="48:48" x14ac:dyDescent="0.2">
      <c r="AV333" s="304"/>
    </row>
    <row r="334" spans="48:48" x14ac:dyDescent="0.2">
      <c r="AV334" s="304"/>
    </row>
    <row r="335" spans="48:48" x14ac:dyDescent="0.2">
      <c r="AV335" s="304"/>
    </row>
    <row r="336" spans="48:48" x14ac:dyDescent="0.2">
      <c r="AV336" s="304"/>
    </row>
    <row r="337" spans="48:48" x14ac:dyDescent="0.2">
      <c r="AV337" s="304"/>
    </row>
    <row r="338" spans="48:48" x14ac:dyDescent="0.2">
      <c r="AV338" s="304"/>
    </row>
    <row r="339" spans="48:48" x14ac:dyDescent="0.2">
      <c r="AV339" s="304"/>
    </row>
    <row r="340" spans="48:48" x14ac:dyDescent="0.2">
      <c r="AV340" s="304"/>
    </row>
    <row r="341" spans="48:48" x14ac:dyDescent="0.2">
      <c r="AV341" s="304"/>
    </row>
    <row r="342" spans="48:48" x14ac:dyDescent="0.2">
      <c r="AV342" s="304"/>
    </row>
    <row r="343" spans="48:48" x14ac:dyDescent="0.2">
      <c r="AV343" s="304"/>
    </row>
    <row r="344" spans="48:48" x14ac:dyDescent="0.2">
      <c r="AV344" s="304"/>
    </row>
    <row r="345" spans="48:48" x14ac:dyDescent="0.2">
      <c r="AV345" s="304"/>
    </row>
    <row r="346" spans="48:48" x14ac:dyDescent="0.2">
      <c r="AV346" s="304"/>
    </row>
    <row r="347" spans="48:48" x14ac:dyDescent="0.2">
      <c r="AV347" s="304"/>
    </row>
    <row r="348" spans="48:48" x14ac:dyDescent="0.2">
      <c r="AV348" s="304"/>
    </row>
  </sheetData>
  <sheetProtection password="C493" sheet="1" scenarios="1" formatColumns="0" formatRows="0"/>
  <mergeCells count="21">
    <mergeCell ref="B1:AU1"/>
    <mergeCell ref="B4:J4"/>
    <mergeCell ref="B6:C6"/>
    <mergeCell ref="D6:M6"/>
    <mergeCell ref="AU9:AU10"/>
    <mergeCell ref="B7:C7"/>
    <mergeCell ref="D7:F7"/>
    <mergeCell ref="B8:AU8"/>
    <mergeCell ref="B9:C10"/>
    <mergeCell ref="D9:D10"/>
    <mergeCell ref="E9:E10"/>
    <mergeCell ref="F9:F10"/>
    <mergeCell ref="G9:G10"/>
    <mergeCell ref="G7:J7"/>
    <mergeCell ref="K7:M7"/>
    <mergeCell ref="B257:E257"/>
    <mergeCell ref="B258:E258"/>
    <mergeCell ref="AH9:AS9"/>
    <mergeCell ref="H9:T9"/>
    <mergeCell ref="U9:AG9"/>
    <mergeCell ref="B251:E251"/>
  </mergeCells>
  <conditionalFormatting sqref="AV11:AV250 AV252:AV258">
    <cfRule type="cellIs" dxfId="5" priority="2" operator="notEqual">
      <formula>0</formula>
    </cfRule>
  </conditionalFormatting>
  <conditionalFormatting sqref="AV251">
    <cfRule type="cellIs" dxfId="4"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FF0000"/>
  </sheetPr>
  <dimension ref="B1:AW348"/>
  <sheetViews>
    <sheetView showGridLines="0" zoomScale="90" zoomScaleNormal="90" zoomScaleSheetLayoutView="100" workbookViewId="0">
      <selection activeCell="A7" sqref="A7:XFD7"/>
    </sheetView>
  </sheetViews>
  <sheetFormatPr baseColWidth="10" defaultColWidth="11.42578125" defaultRowHeight="12.75" outlineLevelRow="1" outlineLevelCol="2" x14ac:dyDescent="0.2"/>
  <cols>
    <col min="1" max="1" width="5.7109375" style="297" customWidth="1"/>
    <col min="2" max="2" width="6.7109375" style="1" customWidth="1"/>
    <col min="3" max="3" width="35.7109375" style="313" customWidth="1"/>
    <col min="4" max="4" width="12.7109375" style="311" customWidth="1" outlineLevel="1"/>
    <col min="5" max="5" width="9.7109375" style="316" customWidth="1" outlineLevel="1"/>
    <col min="6" max="6" width="9.710937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297"/>
  </cols>
  <sheetData>
    <row r="1" spans="2:49" ht="15" customHeight="1" x14ac:dyDescent="0.2">
      <c r="B1" s="2130" t="s">
        <v>187</v>
      </c>
      <c r="C1" s="2130"/>
      <c r="D1" s="2130"/>
      <c r="E1" s="2130"/>
      <c r="F1" s="2130"/>
      <c r="G1" s="2130"/>
      <c r="H1" s="2130"/>
      <c r="I1" s="2130"/>
      <c r="J1" s="2130"/>
      <c r="K1" s="2130"/>
      <c r="L1" s="2130"/>
      <c r="M1" s="2130"/>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c r="AL1" s="2130"/>
      <c r="AM1" s="2130"/>
      <c r="AN1" s="2130"/>
      <c r="AO1" s="2130"/>
      <c r="AP1" s="2130"/>
      <c r="AQ1" s="2130"/>
      <c r="AR1" s="2130"/>
      <c r="AS1" s="2130"/>
      <c r="AT1" s="2130"/>
      <c r="AU1" s="2130"/>
    </row>
    <row r="2" spans="2:49" s="314" customFormat="1" ht="15" customHeight="1" x14ac:dyDescent="0.25">
      <c r="B2" s="236" t="s">
        <v>49</v>
      </c>
      <c r="C2" s="235"/>
      <c r="D2" s="227"/>
      <c r="E2" s="227"/>
      <c r="F2" s="241"/>
      <c r="G2" s="883"/>
      <c r="H2" s="185" t="str">
        <f>+'INFORMACION GENERAL PROYECTO'!$G$2</f>
        <v>Línea 3. Promoción y Fortalecimiento de Capacidades para el Emprendimiento</v>
      </c>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83"/>
      <c r="AJ2" s="883"/>
      <c r="AK2" s="883"/>
      <c r="AL2" s="883"/>
      <c r="AM2" s="883"/>
      <c r="AN2" s="883"/>
      <c r="AO2" s="883"/>
      <c r="AP2" s="883"/>
      <c r="AQ2" s="883"/>
      <c r="AR2" s="883"/>
      <c r="AS2" s="883"/>
      <c r="AT2" s="883"/>
      <c r="AU2" s="883"/>
    </row>
    <row r="3" spans="2:49" ht="10.5" customHeight="1" x14ac:dyDescent="0.2">
      <c r="B3" s="882"/>
      <c r="C3" s="882"/>
      <c r="D3" s="882"/>
      <c r="E3" s="882"/>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row>
    <row r="4" spans="2:49" ht="30" customHeight="1" x14ac:dyDescent="0.2">
      <c r="B4" s="2139" t="s">
        <v>489</v>
      </c>
      <c r="C4" s="2139"/>
      <c r="D4" s="2139"/>
      <c r="E4" s="2139"/>
      <c r="F4" s="2139"/>
      <c r="G4" s="2139"/>
      <c r="H4" s="2139"/>
      <c r="I4" s="2139"/>
      <c r="J4" s="2139"/>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row>
    <row r="5" spans="2:49" ht="10.5" customHeight="1" thickBot="1" x14ac:dyDescent="0.25">
      <c r="B5" s="66"/>
      <c r="C5" s="66"/>
      <c r="D5" s="285"/>
      <c r="E5" s="285"/>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row>
    <row r="6" spans="2:49" s="60" customFormat="1" ht="30" customHeight="1" x14ac:dyDescent="0.25">
      <c r="B6" s="2133" t="s">
        <v>267</v>
      </c>
      <c r="C6" s="2134"/>
      <c r="D6" s="2142" t="str">
        <f>+'INFORMACION GENERAL PROYECTO'!E6</f>
        <v>Promoción y fortalecimiento de capacidades para el emprendimiento - Turismo - Calca, Cusco</v>
      </c>
      <c r="E6" s="2142"/>
      <c r="F6" s="2142"/>
      <c r="G6" s="2142"/>
      <c r="H6" s="2142"/>
      <c r="I6" s="2142"/>
      <c r="J6" s="2142"/>
      <c r="K6" s="2142"/>
      <c r="L6" s="2142"/>
      <c r="M6" s="2143"/>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row>
    <row r="7" spans="2:49" s="60" customFormat="1" ht="15" customHeight="1" thickBot="1" x14ac:dyDescent="0.3">
      <c r="B7" s="2140" t="s">
        <v>283</v>
      </c>
      <c r="C7" s="2141"/>
      <c r="D7" s="2135">
        <f>+'INFORMACION GENERAL PROYECTO'!K7</f>
        <v>0</v>
      </c>
      <c r="E7" s="2135"/>
      <c r="F7" s="2135"/>
      <c r="G7" s="2115" t="s">
        <v>271</v>
      </c>
      <c r="H7" s="2146"/>
      <c r="I7" s="2146"/>
      <c r="J7" s="2116"/>
      <c r="K7" s="2154">
        <f>+'INFORMACION GENERAL PROYECTO'!K24</f>
        <v>14.005479452054796</v>
      </c>
      <c r="L7" s="2155"/>
      <c r="M7" s="2156"/>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row>
    <row r="8" spans="2:49" s="60" customFormat="1" ht="10.5" customHeight="1" thickBot="1" x14ac:dyDescent="0.3">
      <c r="B8" s="491"/>
      <c r="C8" s="492"/>
      <c r="D8" s="887"/>
      <c r="E8" s="492"/>
      <c r="F8" s="492"/>
      <c r="G8" s="492"/>
      <c r="H8" s="492"/>
      <c r="I8" s="492"/>
      <c r="J8" s="492"/>
      <c r="K8" s="492"/>
      <c r="L8" s="492"/>
      <c r="M8" s="492"/>
      <c r="N8" s="492"/>
      <c r="O8" s="492"/>
      <c r="P8" s="492"/>
      <c r="Q8" s="492"/>
      <c r="R8" s="492"/>
      <c r="S8" s="492"/>
      <c r="T8" s="492"/>
      <c r="U8" s="492"/>
      <c r="V8" s="492"/>
      <c r="W8" s="492"/>
      <c r="X8" s="492"/>
      <c r="Y8" s="492"/>
      <c r="Z8" s="492"/>
      <c r="AA8" s="492"/>
      <c r="AB8" s="492"/>
      <c r="AC8" s="492"/>
      <c r="AD8" s="492"/>
      <c r="AE8" s="492"/>
      <c r="AF8" s="492"/>
      <c r="AG8" s="492"/>
      <c r="AH8" s="492"/>
      <c r="AI8" s="492"/>
      <c r="AJ8" s="492"/>
      <c r="AK8" s="492"/>
      <c r="AL8" s="492"/>
      <c r="AM8" s="492"/>
      <c r="AN8" s="492"/>
      <c r="AO8" s="492"/>
      <c r="AP8" s="492"/>
      <c r="AQ8" s="492"/>
      <c r="AR8" s="492"/>
      <c r="AS8" s="492"/>
      <c r="AT8" s="492"/>
      <c r="AU8" s="492"/>
      <c r="AV8" s="493"/>
    </row>
    <row r="9" spans="2:49" s="376" customFormat="1" ht="15" customHeight="1" x14ac:dyDescent="0.15">
      <c r="B9" s="2104" t="s">
        <v>211</v>
      </c>
      <c r="C9" s="2124"/>
      <c r="D9" s="2128" t="s">
        <v>284</v>
      </c>
      <c r="E9" s="2128" t="s">
        <v>285</v>
      </c>
      <c r="F9" s="2128" t="s">
        <v>213</v>
      </c>
      <c r="G9" s="2105" t="str">
        <f>+'INFORMACION GENERAL PROYECTO'!B16</f>
        <v>INSTITUCIÓN APORTANTE 4</v>
      </c>
      <c r="H9" s="2157" t="s">
        <v>53</v>
      </c>
      <c r="I9" s="2158"/>
      <c r="J9" s="2158"/>
      <c r="K9" s="2158"/>
      <c r="L9" s="2158"/>
      <c r="M9" s="2158"/>
      <c r="N9" s="2158"/>
      <c r="O9" s="2158"/>
      <c r="P9" s="2158"/>
      <c r="Q9" s="2158"/>
      <c r="R9" s="2158"/>
      <c r="S9" s="2158"/>
      <c r="T9" s="2159"/>
      <c r="U9" s="2160" t="s">
        <v>54</v>
      </c>
      <c r="V9" s="2158"/>
      <c r="W9" s="2158"/>
      <c r="X9" s="2158"/>
      <c r="Y9" s="2158"/>
      <c r="Z9" s="2158"/>
      <c r="AA9" s="2158"/>
      <c r="AB9" s="2158"/>
      <c r="AC9" s="2158"/>
      <c r="AD9" s="2158"/>
      <c r="AE9" s="2158"/>
      <c r="AF9" s="2158"/>
      <c r="AG9" s="2161"/>
      <c r="AH9" s="2136" t="s">
        <v>55</v>
      </c>
      <c r="AI9" s="2137"/>
      <c r="AJ9" s="2137"/>
      <c r="AK9" s="2137"/>
      <c r="AL9" s="2137"/>
      <c r="AM9" s="2137"/>
      <c r="AN9" s="2137"/>
      <c r="AO9" s="2137"/>
      <c r="AP9" s="2137"/>
      <c r="AQ9" s="2137"/>
      <c r="AR9" s="2137"/>
      <c r="AS9" s="2137"/>
      <c r="AT9" s="2138"/>
      <c r="AU9" s="2131" t="s">
        <v>46</v>
      </c>
    </row>
    <row r="10" spans="2:49" s="376" customFormat="1" ht="15" customHeight="1" x14ac:dyDescent="0.15">
      <c r="B10" s="2106"/>
      <c r="C10" s="2125"/>
      <c r="D10" s="2129"/>
      <c r="E10" s="2129"/>
      <c r="F10" s="2129"/>
      <c r="G10" s="2107" t="str">
        <f>+'INFORMACION GENERAL PROYECTO'!B11</f>
        <v>APORTE DE FONDOEMPLEO</v>
      </c>
      <c r="H10" s="377">
        <f>'CRONOGRAMA PRODUCTOS'!H22</f>
        <v>42675</v>
      </c>
      <c r="I10" s="378">
        <f>'CRONOGRAMA PRODUCTOS'!I22</f>
        <v>42705</v>
      </c>
      <c r="J10" s="378">
        <f>'CRONOGRAMA PRODUCTOS'!J22</f>
        <v>42736</v>
      </c>
      <c r="K10" s="378">
        <f>'CRONOGRAMA PRODUCTOS'!K22</f>
        <v>42767</v>
      </c>
      <c r="L10" s="378">
        <f>'CRONOGRAMA PRODUCTOS'!L22</f>
        <v>42795</v>
      </c>
      <c r="M10" s="378">
        <f>'CRONOGRAMA PRODUCTOS'!M22</f>
        <v>42826</v>
      </c>
      <c r="N10" s="378">
        <f>'CRONOGRAMA PRODUCTOS'!N22</f>
        <v>42856</v>
      </c>
      <c r="O10" s="378">
        <f>'CRONOGRAMA PRODUCTOS'!O22</f>
        <v>42887</v>
      </c>
      <c r="P10" s="378">
        <f>'CRONOGRAMA PRODUCTOS'!P22</f>
        <v>42917</v>
      </c>
      <c r="Q10" s="378">
        <f>'CRONOGRAMA PRODUCTOS'!Q22</f>
        <v>42948</v>
      </c>
      <c r="R10" s="378">
        <f>'CRONOGRAMA PRODUCTOS'!R22</f>
        <v>42979</v>
      </c>
      <c r="S10" s="378">
        <f>'CRONOGRAMA PRODUCTOS'!S22</f>
        <v>43009</v>
      </c>
      <c r="T10" s="379" t="s">
        <v>476</v>
      </c>
      <c r="U10" s="380">
        <f>'CRONOGRAMA PRODUCTOS'!T22</f>
        <v>43040</v>
      </c>
      <c r="V10" s="378">
        <f>'CRONOGRAMA PRODUCTOS'!U22</f>
        <v>43070</v>
      </c>
      <c r="W10" s="378">
        <f>'CRONOGRAMA PRODUCTOS'!V22</f>
        <v>43101</v>
      </c>
      <c r="X10" s="378">
        <f>'CRONOGRAMA PRODUCTOS'!W22</f>
        <v>43132</v>
      </c>
      <c r="Y10" s="378">
        <f>'CRONOGRAMA PRODUCTOS'!X22</f>
        <v>43160</v>
      </c>
      <c r="Z10" s="378">
        <f>'CRONOGRAMA PRODUCTOS'!Y22</f>
        <v>43191</v>
      </c>
      <c r="AA10" s="378">
        <f>'CRONOGRAMA PRODUCTOS'!Z22</f>
        <v>43221</v>
      </c>
      <c r="AB10" s="378">
        <f>'CRONOGRAMA PRODUCTOS'!AA22</f>
        <v>43252</v>
      </c>
      <c r="AC10" s="378">
        <f>'CRONOGRAMA PRODUCTOS'!AB22</f>
        <v>43282</v>
      </c>
      <c r="AD10" s="378">
        <f>'CRONOGRAMA PRODUCTOS'!AC22</f>
        <v>43313</v>
      </c>
      <c r="AE10" s="378">
        <f>'CRONOGRAMA PRODUCTOS'!AD22</f>
        <v>43344</v>
      </c>
      <c r="AF10" s="378">
        <f>'CRONOGRAMA PRODUCTOS'!AE22</f>
        <v>43374</v>
      </c>
      <c r="AG10" s="381" t="s">
        <v>476</v>
      </c>
      <c r="AH10" s="377">
        <f>'CRONOGRAMA PRODUCTOS'!AF22</f>
        <v>43405</v>
      </c>
      <c r="AI10" s="378">
        <f>'CRONOGRAMA PRODUCTOS'!AG22</f>
        <v>43435</v>
      </c>
      <c r="AJ10" s="378">
        <f>'CRONOGRAMA PRODUCTOS'!AH22</f>
        <v>43466</v>
      </c>
      <c r="AK10" s="378">
        <f>'CRONOGRAMA PRODUCTOS'!AI22</f>
        <v>43497</v>
      </c>
      <c r="AL10" s="378">
        <f>'CRONOGRAMA PRODUCTOS'!AJ22</f>
        <v>43525</v>
      </c>
      <c r="AM10" s="378">
        <f>'CRONOGRAMA PRODUCTOS'!AK22</f>
        <v>43556</v>
      </c>
      <c r="AN10" s="378">
        <f>'CRONOGRAMA PRODUCTOS'!AL22</f>
        <v>43586</v>
      </c>
      <c r="AO10" s="378">
        <f>'CRONOGRAMA PRODUCTOS'!AM22</f>
        <v>43617</v>
      </c>
      <c r="AP10" s="378">
        <f>'CRONOGRAMA PRODUCTOS'!AN22</f>
        <v>43647</v>
      </c>
      <c r="AQ10" s="378">
        <f>'CRONOGRAMA PRODUCTOS'!AO22</f>
        <v>43678</v>
      </c>
      <c r="AR10" s="378">
        <f>'CRONOGRAMA PRODUCTOS'!AP22</f>
        <v>43709</v>
      </c>
      <c r="AS10" s="378">
        <f>'CRONOGRAMA PRODUCTOS'!AQ22</f>
        <v>43739</v>
      </c>
      <c r="AT10" s="379" t="s">
        <v>476</v>
      </c>
      <c r="AU10" s="2132"/>
    </row>
    <row r="11" spans="2:49" s="394" customFormat="1" ht="30" customHeight="1" x14ac:dyDescent="0.25">
      <c r="B11" s="382">
        <f>'FORMATO COSTEO C1'!$C$12</f>
        <v>1</v>
      </c>
      <c r="C11" s="383" t="str">
        <f>'FORMATO COSTEO C1'!D$12</f>
        <v xml:space="preserve">Capacitación en Gestión de negocios a Emprendedores del sector turismo de los distritos de Pisac, Taray, Lamay, Coya y Calca, provincia de Calca - región Cusco, con idea de negocio o negocio propio en marcha  </v>
      </c>
      <c r="D11" s="384"/>
      <c r="E11" s="385"/>
      <c r="F11" s="386">
        <f>+F12+F43+F74</f>
        <v>4600</v>
      </c>
      <c r="G11" s="387">
        <f>+G12+G43+G74</f>
        <v>0</v>
      </c>
      <c r="H11" s="388">
        <f>+H12+H43+H74</f>
        <v>0</v>
      </c>
      <c r="I11" s="386">
        <f t="shared" ref="I11:AS11" si="0">+I12+I43+I74</f>
        <v>0</v>
      </c>
      <c r="J11" s="386">
        <f t="shared" si="0"/>
        <v>0</v>
      </c>
      <c r="K11" s="386">
        <f t="shared" si="0"/>
        <v>0</v>
      </c>
      <c r="L11" s="386">
        <f t="shared" si="0"/>
        <v>0</v>
      </c>
      <c r="M11" s="386">
        <f t="shared" si="0"/>
        <v>0</v>
      </c>
      <c r="N11" s="386">
        <f t="shared" si="0"/>
        <v>0</v>
      </c>
      <c r="O11" s="386">
        <f t="shared" si="0"/>
        <v>0</v>
      </c>
      <c r="P11" s="386">
        <f t="shared" si="0"/>
        <v>0</v>
      </c>
      <c r="Q11" s="386">
        <f t="shared" si="0"/>
        <v>0</v>
      </c>
      <c r="R11" s="386">
        <f t="shared" si="0"/>
        <v>0</v>
      </c>
      <c r="S11" s="386">
        <f t="shared" si="0"/>
        <v>0</v>
      </c>
      <c r="T11" s="389">
        <f>+T12+T43+T74</f>
        <v>0</v>
      </c>
      <c r="U11" s="390">
        <f t="shared" si="0"/>
        <v>0</v>
      </c>
      <c r="V11" s="386">
        <f t="shared" si="0"/>
        <v>0</v>
      </c>
      <c r="W11" s="386">
        <f t="shared" si="0"/>
        <v>0</v>
      </c>
      <c r="X11" s="386">
        <f t="shared" si="0"/>
        <v>0</v>
      </c>
      <c r="Y11" s="386">
        <f t="shared" si="0"/>
        <v>0</v>
      </c>
      <c r="Z11" s="386">
        <f t="shared" si="0"/>
        <v>0</v>
      </c>
      <c r="AA11" s="386">
        <f t="shared" si="0"/>
        <v>0</v>
      </c>
      <c r="AB11" s="386">
        <f t="shared" si="0"/>
        <v>0</v>
      </c>
      <c r="AC11" s="386">
        <f t="shared" si="0"/>
        <v>0</v>
      </c>
      <c r="AD11" s="386">
        <f t="shared" si="0"/>
        <v>0</v>
      </c>
      <c r="AE11" s="386">
        <f t="shared" si="0"/>
        <v>0</v>
      </c>
      <c r="AF11" s="386">
        <f t="shared" si="0"/>
        <v>0</v>
      </c>
      <c r="AG11" s="387">
        <f>+AG12+AG43+AG74</f>
        <v>0</v>
      </c>
      <c r="AH11" s="388">
        <f t="shared" si="0"/>
        <v>0</v>
      </c>
      <c r="AI11" s="386">
        <f t="shared" si="0"/>
        <v>0</v>
      </c>
      <c r="AJ11" s="386">
        <f t="shared" si="0"/>
        <v>0</v>
      </c>
      <c r="AK11" s="386">
        <f t="shared" si="0"/>
        <v>0</v>
      </c>
      <c r="AL11" s="386">
        <f t="shared" si="0"/>
        <v>0</v>
      </c>
      <c r="AM11" s="386">
        <f t="shared" si="0"/>
        <v>0</v>
      </c>
      <c r="AN11" s="386">
        <f t="shared" si="0"/>
        <v>0</v>
      </c>
      <c r="AO11" s="386">
        <f t="shared" si="0"/>
        <v>0</v>
      </c>
      <c r="AP11" s="386">
        <f t="shared" si="0"/>
        <v>0</v>
      </c>
      <c r="AQ11" s="386">
        <f t="shared" si="0"/>
        <v>0</v>
      </c>
      <c r="AR11" s="386">
        <f t="shared" si="0"/>
        <v>0</v>
      </c>
      <c r="AS11" s="386">
        <f t="shared" si="0"/>
        <v>0</v>
      </c>
      <c r="AT11" s="389">
        <f>+AT12+AT43+AT74</f>
        <v>0</v>
      </c>
      <c r="AU11" s="391">
        <f>+AU12+AU43+AU74</f>
        <v>0</v>
      </c>
      <c r="AV11" s="392">
        <f t="shared" ref="AV11:AV74" si="1">+G11-AU11</f>
        <v>0</v>
      </c>
      <c r="AW11" s="393"/>
    </row>
    <row r="12" spans="2:49" s="405" customFormat="1" ht="12.75" customHeight="1" outlineLevel="1" x14ac:dyDescent="0.25">
      <c r="B12" s="395">
        <f>'FORMATO COSTEO C1'!C$13</f>
        <v>1.1000000000000001</v>
      </c>
      <c r="C12" s="396" t="str">
        <f>'FORMATO COSTEO C1'!D$13</f>
        <v>Emprendedores del sector turismo de los distritos de Pisac, Taray, Lamay, Coya y Calca, provincia de Calca - región Cusco, con idea de negocio o negocio propio en marcha pre seleccionados</v>
      </c>
      <c r="D12" s="397"/>
      <c r="E12" s="398"/>
      <c r="F12" s="399">
        <f>+F13+F19+F25+F31+F37</f>
        <v>4600</v>
      </c>
      <c r="G12" s="400">
        <f t="shared" ref="G12:P12" si="2">+G13+G19+G25+G31+G37</f>
        <v>0</v>
      </c>
      <c r="H12" s="401">
        <f t="shared" si="2"/>
        <v>0</v>
      </c>
      <c r="I12" s="399">
        <f>+I13+I19+I25+I31+I37</f>
        <v>0</v>
      </c>
      <c r="J12" s="399">
        <f>+J13+J19+J25+J31+J37</f>
        <v>0</v>
      </c>
      <c r="K12" s="399">
        <f>+K13+K19+K25+K31+K37</f>
        <v>0</v>
      </c>
      <c r="L12" s="399">
        <f>+L13+L19+L25+L31+L37</f>
        <v>0</v>
      </c>
      <c r="M12" s="399">
        <f>+M13+M19+M25+M31+M37</f>
        <v>0</v>
      </c>
      <c r="N12" s="399">
        <f t="shared" si="2"/>
        <v>0</v>
      </c>
      <c r="O12" s="399">
        <f t="shared" si="2"/>
        <v>0</v>
      </c>
      <c r="P12" s="399">
        <f t="shared" si="2"/>
        <v>0</v>
      </c>
      <c r="Q12" s="399">
        <f>+Q13+Q19+Q25+Q31+Q37</f>
        <v>0</v>
      </c>
      <c r="R12" s="399">
        <f>+R13+R19+R25+R31+R37</f>
        <v>0</v>
      </c>
      <c r="S12" s="399">
        <f>+S13+S19+S25+S31+S37</f>
        <v>0</v>
      </c>
      <c r="T12" s="402">
        <f>+T13+T19+T25+T31+T37</f>
        <v>0</v>
      </c>
      <c r="U12" s="403">
        <f t="shared" ref="U12:AS12" si="3">+U13+U19+U25+U31+U37</f>
        <v>0</v>
      </c>
      <c r="V12" s="399">
        <f t="shared" si="3"/>
        <v>0</v>
      </c>
      <c r="W12" s="399">
        <f t="shared" si="3"/>
        <v>0</v>
      </c>
      <c r="X12" s="399">
        <f t="shared" si="3"/>
        <v>0</v>
      </c>
      <c r="Y12" s="399">
        <f t="shared" si="3"/>
        <v>0</v>
      </c>
      <c r="Z12" s="399">
        <f t="shared" si="3"/>
        <v>0</v>
      </c>
      <c r="AA12" s="399">
        <f t="shared" si="3"/>
        <v>0</v>
      </c>
      <c r="AB12" s="399">
        <f t="shared" si="3"/>
        <v>0</v>
      </c>
      <c r="AC12" s="399">
        <f t="shared" si="3"/>
        <v>0</v>
      </c>
      <c r="AD12" s="399">
        <f t="shared" si="3"/>
        <v>0</v>
      </c>
      <c r="AE12" s="399">
        <f t="shared" si="3"/>
        <v>0</v>
      </c>
      <c r="AF12" s="399">
        <f t="shared" si="3"/>
        <v>0</v>
      </c>
      <c r="AG12" s="400">
        <f>+AG13+AG19+AG25+AG31+AG37</f>
        <v>0</v>
      </c>
      <c r="AH12" s="401">
        <f t="shared" si="3"/>
        <v>0</v>
      </c>
      <c r="AI12" s="399">
        <f t="shared" si="3"/>
        <v>0</v>
      </c>
      <c r="AJ12" s="399">
        <f t="shared" si="3"/>
        <v>0</v>
      </c>
      <c r="AK12" s="399">
        <f t="shared" si="3"/>
        <v>0</v>
      </c>
      <c r="AL12" s="399">
        <f t="shared" si="3"/>
        <v>0</v>
      </c>
      <c r="AM12" s="399">
        <f t="shared" si="3"/>
        <v>0</v>
      </c>
      <c r="AN12" s="399">
        <f t="shared" si="3"/>
        <v>0</v>
      </c>
      <c r="AO12" s="399">
        <f t="shared" si="3"/>
        <v>0</v>
      </c>
      <c r="AP12" s="399">
        <f t="shared" si="3"/>
        <v>0</v>
      </c>
      <c r="AQ12" s="399">
        <f t="shared" si="3"/>
        <v>0</v>
      </c>
      <c r="AR12" s="399">
        <f t="shared" si="3"/>
        <v>0</v>
      </c>
      <c r="AS12" s="399">
        <f t="shared" si="3"/>
        <v>0</v>
      </c>
      <c r="AT12" s="402">
        <f>+AT13+AT19+AT25+AT31+AT37</f>
        <v>0</v>
      </c>
      <c r="AU12" s="404">
        <f>+AU13+AU19+AU25+AU31+AU37</f>
        <v>0</v>
      </c>
      <c r="AV12" s="392">
        <f t="shared" si="1"/>
        <v>0</v>
      </c>
    </row>
    <row r="13" spans="2:49" s="394" customFormat="1" ht="12.75" customHeight="1" x14ac:dyDescent="0.15">
      <c r="B13" s="406" t="str">
        <f>+'FORMATO COSTEO C1'!C$14</f>
        <v>1.1.1</v>
      </c>
      <c r="C13" s="407" t="str">
        <f>+'FORMATO COSTEO C1'!$B$14</f>
        <v>Difundir y promocionar el proyecto</v>
      </c>
      <c r="D13" s="408" t="str">
        <f>+'FORMATO COSTEO C1'!$D$14</f>
        <v>Evento</v>
      </c>
      <c r="E13" s="409">
        <f>+'FORMATO COSTEO C1'!$E$14</f>
        <v>2</v>
      </c>
      <c r="F13" s="410">
        <f>SUM(F14:F18)</f>
        <v>3100</v>
      </c>
      <c r="G13" s="411">
        <f t="shared" ref="G13:P13" si="4">SUM(G14:G18)</f>
        <v>0</v>
      </c>
      <c r="H13" s="412">
        <f t="shared" si="4"/>
        <v>0</v>
      </c>
      <c r="I13" s="410">
        <f>SUM(I14:I18)</f>
        <v>0</v>
      </c>
      <c r="J13" s="410">
        <f>SUM(J14:J18)</f>
        <v>0</v>
      </c>
      <c r="K13" s="410">
        <f>SUM(K14:K18)</f>
        <v>0</v>
      </c>
      <c r="L13" s="410">
        <f>SUM(L14:L18)</f>
        <v>0</v>
      </c>
      <c r="M13" s="410">
        <f>SUM(M14:M18)</f>
        <v>0</v>
      </c>
      <c r="N13" s="410">
        <f t="shared" si="4"/>
        <v>0</v>
      </c>
      <c r="O13" s="410">
        <f t="shared" si="4"/>
        <v>0</v>
      </c>
      <c r="P13" s="410">
        <f t="shared" si="4"/>
        <v>0</v>
      </c>
      <c r="Q13" s="410">
        <f>SUM(Q14:Q18)</f>
        <v>0</v>
      </c>
      <c r="R13" s="410">
        <f>SUM(R14:R18)</f>
        <v>0</v>
      </c>
      <c r="S13" s="410">
        <f>SUM(S14:S18)</f>
        <v>0</v>
      </c>
      <c r="T13" s="413">
        <f>SUM(T14:T18)</f>
        <v>0</v>
      </c>
      <c r="U13" s="414">
        <f t="shared" ref="U13:AU13" si="5">SUM(U14:U18)</f>
        <v>0</v>
      </c>
      <c r="V13" s="410">
        <f t="shared" si="5"/>
        <v>0</v>
      </c>
      <c r="W13" s="410">
        <f t="shared" si="5"/>
        <v>0</v>
      </c>
      <c r="X13" s="410">
        <f t="shared" si="5"/>
        <v>0</v>
      </c>
      <c r="Y13" s="410">
        <f t="shared" si="5"/>
        <v>0</v>
      </c>
      <c r="Z13" s="410">
        <f t="shared" si="5"/>
        <v>0</v>
      </c>
      <c r="AA13" s="410">
        <f t="shared" si="5"/>
        <v>0</v>
      </c>
      <c r="AB13" s="410">
        <f t="shared" si="5"/>
        <v>0</v>
      </c>
      <c r="AC13" s="410">
        <f t="shared" si="5"/>
        <v>0</v>
      </c>
      <c r="AD13" s="410">
        <f t="shared" si="5"/>
        <v>0</v>
      </c>
      <c r="AE13" s="410">
        <f t="shared" si="5"/>
        <v>0</v>
      </c>
      <c r="AF13" s="410">
        <f t="shared" si="5"/>
        <v>0</v>
      </c>
      <c r="AG13" s="411">
        <f>SUM(AG14:AG18)</f>
        <v>0</v>
      </c>
      <c r="AH13" s="412">
        <f t="shared" si="5"/>
        <v>0</v>
      </c>
      <c r="AI13" s="410">
        <f t="shared" si="5"/>
        <v>0</v>
      </c>
      <c r="AJ13" s="410">
        <f t="shared" si="5"/>
        <v>0</v>
      </c>
      <c r="AK13" s="410">
        <f t="shared" si="5"/>
        <v>0</v>
      </c>
      <c r="AL13" s="410">
        <f t="shared" si="5"/>
        <v>0</v>
      </c>
      <c r="AM13" s="410">
        <f t="shared" si="5"/>
        <v>0</v>
      </c>
      <c r="AN13" s="410">
        <f t="shared" si="5"/>
        <v>0</v>
      </c>
      <c r="AO13" s="410">
        <f t="shared" si="5"/>
        <v>0</v>
      </c>
      <c r="AP13" s="410">
        <f t="shared" si="5"/>
        <v>0</v>
      </c>
      <c r="AQ13" s="410">
        <f t="shared" si="5"/>
        <v>0</v>
      </c>
      <c r="AR13" s="410">
        <f t="shared" si="5"/>
        <v>0</v>
      </c>
      <c r="AS13" s="410">
        <f t="shared" si="5"/>
        <v>0</v>
      </c>
      <c r="AT13" s="413">
        <f t="shared" si="5"/>
        <v>0</v>
      </c>
      <c r="AU13" s="415">
        <f t="shared" si="5"/>
        <v>0</v>
      </c>
      <c r="AV13" s="392">
        <f t="shared" si="1"/>
        <v>0</v>
      </c>
    </row>
    <row r="14" spans="2:49" s="394" customFormat="1" ht="12.75" customHeight="1" x14ac:dyDescent="0.15">
      <c r="B14" s="416" t="str">
        <f>+'FORMATO COSTEO C1'!C$16</f>
        <v>1.1.1.1</v>
      </c>
      <c r="C14" s="417" t="str">
        <f>+'FORMATO COSTEO C1'!B$16</f>
        <v>Alquileres</v>
      </c>
      <c r="D14" s="418"/>
      <c r="E14" s="419"/>
      <c r="F14" s="420">
        <f>+'FORMATO COSTEO C1'!G16</f>
        <v>600</v>
      </c>
      <c r="G14" s="421">
        <f>+'FORMATO COSTEO C1'!U16</f>
        <v>0</v>
      </c>
      <c r="H14" s="422">
        <f>IF( $F14=0,0,((($F14/$E$13)*'PLAN DE ADQUISICIONES'!F$18)*($G14/$F14)))</f>
        <v>0</v>
      </c>
      <c r="I14" s="420">
        <f>IF( $F14=0,0,((($F14/$E$13)*'PLAN DE ADQUISICIONES'!G$18)*($G14/$F14)))</f>
        <v>0</v>
      </c>
      <c r="J14" s="420">
        <f>IF( $F14=0,0,((($F14/$E$13)*'PLAN DE ADQUISICIONES'!H$18)*($G14/$F14)))</f>
        <v>0</v>
      </c>
      <c r="K14" s="420">
        <f>IF( $F14=0,0,((($F14/$E$13)*'PLAN DE ADQUISICIONES'!I$18)*($G14/$F14)))</f>
        <v>0</v>
      </c>
      <c r="L14" s="420">
        <f>IF( $F14=0,0,((($F14/$E$13)*'PLAN DE ADQUISICIONES'!J$18)*($G14/$F14)))</f>
        <v>0</v>
      </c>
      <c r="M14" s="420">
        <f>IF( $F14=0,0,((($F14/$E$13)*'PLAN DE ADQUISICIONES'!K$18)*($G14/$F14)))</f>
        <v>0</v>
      </c>
      <c r="N14" s="420">
        <f>IF( $F14=0,0,((($F14/$E$13)*'PLAN DE ADQUISICIONES'!L$18)*($G14/$F14)))</f>
        <v>0</v>
      </c>
      <c r="O14" s="420">
        <f>IF( $F14=0,0,((($F14/$E$13)*'PLAN DE ADQUISICIONES'!M$18)*($G14/$F14)))</f>
        <v>0</v>
      </c>
      <c r="P14" s="420">
        <f>IF( $F14=0,0,((($F14/$E$13)*'PLAN DE ADQUISICIONES'!N$18)*($G14/$F14)))</f>
        <v>0</v>
      </c>
      <c r="Q14" s="420">
        <f>IF( $F14=0,0,((($F14/$E$13)*'PLAN DE ADQUISICIONES'!O$18)*($G14/$F14)))</f>
        <v>0</v>
      </c>
      <c r="R14" s="420">
        <f>IF( $F14=0,0,((($F14/$E$13)*'PLAN DE ADQUISICIONES'!P$18)*($G14/$F14)))</f>
        <v>0</v>
      </c>
      <c r="S14" s="420">
        <f>IF( $F14=0,0,((($F14/$E$13)*'PLAN DE ADQUISICIONES'!Q$18)*($G14/$F14)))</f>
        <v>0</v>
      </c>
      <c r="T14" s="423">
        <f>H14+I14+J14+K14+L14+M14+N14+O14+P14+Q14+R14+S14</f>
        <v>0</v>
      </c>
      <c r="U14" s="424">
        <f>IF( $F14=0,0,((($F14/$E$13)*'PLAN DE ADQUISICIONES'!R$18)*($G14/$F14)))</f>
        <v>0</v>
      </c>
      <c r="V14" s="420">
        <f>IF( $F14=0,0,((($F14/$E$13)*'PLAN DE ADQUISICIONES'!S$18)*($G14/$F14)))</f>
        <v>0</v>
      </c>
      <c r="W14" s="420">
        <f>IF( $F14=0,0,((($F14/$E$13)*'PLAN DE ADQUISICIONES'!T$18)*($G14/$F14)))</f>
        <v>0</v>
      </c>
      <c r="X14" s="420">
        <f>IF( $F14=0,0,((($F14/$E$13)*'PLAN DE ADQUISICIONES'!U$18)*($G14/$F14)))</f>
        <v>0</v>
      </c>
      <c r="Y14" s="420">
        <f>IF( $F14=0,0,((($F14/$E$13)*'PLAN DE ADQUISICIONES'!V$18)*($G14/$F14)))</f>
        <v>0</v>
      </c>
      <c r="Z14" s="420">
        <f>IF( $F14=0,0,((($F14/$E$13)*'PLAN DE ADQUISICIONES'!W$18)*($G14/$F14)))</f>
        <v>0</v>
      </c>
      <c r="AA14" s="420">
        <f>IF( $F14=0,0,((($F14/$E$13)*'PLAN DE ADQUISICIONES'!X$18)*($G14/$F14)))</f>
        <v>0</v>
      </c>
      <c r="AB14" s="420">
        <f>IF( $F14=0,0,((($F14/$E$13)*'PLAN DE ADQUISICIONES'!Y$18)*($G14/$F14)))</f>
        <v>0</v>
      </c>
      <c r="AC14" s="420">
        <f>IF( $F14=0,0,((($F14/$E$13)*'PLAN DE ADQUISICIONES'!Z$18)*($G14/$F14)))</f>
        <v>0</v>
      </c>
      <c r="AD14" s="420">
        <f>IF( $F14=0,0,((($F14/$E$13)*'PLAN DE ADQUISICIONES'!AA$18)*($G14/$F14)))</f>
        <v>0</v>
      </c>
      <c r="AE14" s="420">
        <f>IF( $F14=0,0,((($F14/$E$13)*'PLAN DE ADQUISICIONES'!AB$18)*($G14/$F14)))</f>
        <v>0</v>
      </c>
      <c r="AF14" s="420">
        <f>IF( $F14=0,0,((($F14/$E$13)*'PLAN DE ADQUISICIONES'!AC$18)*($G14/$F14)))</f>
        <v>0</v>
      </c>
      <c r="AG14" s="421">
        <f>U14+V14+W14+X14+Y14+Z14+AA14+AB14+AC14+AD14+AE14+AF14</f>
        <v>0</v>
      </c>
      <c r="AH14" s="425">
        <f>IF( $F14=0,0,((($F14/$E$13)*'PLAN DE ADQUISICIONES'!AD$18)*($G14/$F14)))</f>
        <v>0</v>
      </c>
      <c r="AI14" s="420">
        <f>IF( $F14=0,0,((($F14/$E$13)*'PLAN DE ADQUISICIONES'!AE$18)*($G14/$F14)))</f>
        <v>0</v>
      </c>
      <c r="AJ14" s="420">
        <f>IF( $F14=0,0,((($F14/$E$13)*'PLAN DE ADQUISICIONES'!AF$18)*($G14/$F14)))</f>
        <v>0</v>
      </c>
      <c r="AK14" s="420">
        <f>IF( $F14=0,0,((($F14/$E$13)*'PLAN DE ADQUISICIONES'!AG$18)*($G14/$F14)))</f>
        <v>0</v>
      </c>
      <c r="AL14" s="420">
        <f>IF( $F14=0,0,((($F14/$E$13)*'PLAN DE ADQUISICIONES'!AH$18)*($G14/$F14)))</f>
        <v>0</v>
      </c>
      <c r="AM14" s="420">
        <f>IF( $F14=0,0,((($F14/$E$13)*'PLAN DE ADQUISICIONES'!AI$18)*($G14/$F14)))</f>
        <v>0</v>
      </c>
      <c r="AN14" s="420">
        <f>IF( $F14=0,0,((($F14/$E$13)*'PLAN DE ADQUISICIONES'!AJ$18)*($G14/$F14)))</f>
        <v>0</v>
      </c>
      <c r="AO14" s="420">
        <f>IF( $F14=0,0,((($F14/$E$13)*'PLAN DE ADQUISICIONES'!AK$18)*($G14/$F14)))</f>
        <v>0</v>
      </c>
      <c r="AP14" s="420">
        <f>IF( $F14=0,0,((($F14/$E$13)*'PLAN DE ADQUISICIONES'!AL$18)*($G14/$F14)))</f>
        <v>0</v>
      </c>
      <c r="AQ14" s="420">
        <f>IF( $F14=0,0,((($F14/$E$13)*'PLAN DE ADQUISICIONES'!AM$18)*($G14/$F14)))</f>
        <v>0</v>
      </c>
      <c r="AR14" s="420">
        <f>IF( $F14=0,0,((($F14/$E$13)*'PLAN DE ADQUISICIONES'!AN$18)*($G14/$F14)))</f>
        <v>0</v>
      </c>
      <c r="AS14" s="420">
        <f>IF( $F14=0,0,((($F14/$E$13)*'PLAN DE ADQUISICIONES'!AO$18)*($G14/$F14)))</f>
        <v>0</v>
      </c>
      <c r="AT14" s="423">
        <f>AH14+AI14+AJ14+AK14+AL14+AM14+AN14+AO14+AP14+AQ14+AR14+AS14</f>
        <v>0</v>
      </c>
      <c r="AU14" s="494">
        <f>AS14+AR14+AQ14+AP14+AO14+AN14+AM14+AL14+AK14+AJ14+AI14+AH14+AF14+AE14+AD14+AC14+AB14+AA14+Z14+Y14+X14+W14+V14+U14+S14+R14+Q14+P14+O14+N14+M14+L14+K14+J14+I14+H14</f>
        <v>0</v>
      </c>
      <c r="AV14" s="392">
        <f t="shared" si="1"/>
        <v>0</v>
      </c>
    </row>
    <row r="15" spans="2:49" s="394" customFormat="1" ht="12.75" customHeight="1" x14ac:dyDescent="0.15">
      <c r="B15" s="416" t="str">
        <f>'FORMATO COSTEO C1'!C$22</f>
        <v>1.1.1.2</v>
      </c>
      <c r="C15" s="417" t="str">
        <f>+'FORMATO COSTEO C1'!B$22</f>
        <v>Refrigerios</v>
      </c>
      <c r="D15" s="418"/>
      <c r="E15" s="419"/>
      <c r="F15" s="420">
        <f>+'FORMATO COSTEO C1'!G22</f>
        <v>2500</v>
      </c>
      <c r="G15" s="421">
        <f>+'FORMATO COSTEO C1'!U22</f>
        <v>0</v>
      </c>
      <c r="H15" s="425">
        <f>IF( $F15=0,0,((($F15/$E$13)*'PLAN DE ADQUISICIONES'!F$18)*($G15/$F15)))</f>
        <v>0</v>
      </c>
      <c r="I15" s="420">
        <f>IF( $F15=0,0,((($F15/$E$13)*'PLAN DE ADQUISICIONES'!G$18)*($G15/$F15)))</f>
        <v>0</v>
      </c>
      <c r="J15" s="420">
        <f>IF( $F15=0,0,((($F15/$E$13)*'PLAN DE ADQUISICIONES'!H$18)*($G15/$F15)))</f>
        <v>0</v>
      </c>
      <c r="K15" s="420">
        <f>IF( $F15=0,0,((($F15/$E$13)*'PLAN DE ADQUISICIONES'!I$18)*($G15/$F15)))</f>
        <v>0</v>
      </c>
      <c r="L15" s="420">
        <f>IF( $F15=0,0,((($F15/$E$13)*'PLAN DE ADQUISICIONES'!J$18)*($G15/$F15)))</f>
        <v>0</v>
      </c>
      <c r="M15" s="420">
        <f>IF( $F15=0,0,((($F15/$E$13)*'PLAN DE ADQUISICIONES'!K$18)*($G15/$F15)))</f>
        <v>0</v>
      </c>
      <c r="N15" s="420">
        <f>IF( $F15=0,0,((($F15/$E$13)*'PLAN DE ADQUISICIONES'!L$18)*($G15/$F15)))</f>
        <v>0</v>
      </c>
      <c r="O15" s="420">
        <f>IF( $F15=0,0,((($F15/$E$13)*'PLAN DE ADQUISICIONES'!M$18)*($G15/$F15)))</f>
        <v>0</v>
      </c>
      <c r="P15" s="420">
        <f>IF( $F15=0,0,((($F15/$E$13)*'PLAN DE ADQUISICIONES'!N$18)*($G15/$F15)))</f>
        <v>0</v>
      </c>
      <c r="Q15" s="420">
        <f>IF( $F15=0,0,((($F15/$E$13)*'PLAN DE ADQUISICIONES'!O$18)*($G15/$F15)))</f>
        <v>0</v>
      </c>
      <c r="R15" s="420">
        <f>IF( $F15=0,0,((($F15/$E$13)*'PLAN DE ADQUISICIONES'!P$18)*($G15/$F15)))</f>
        <v>0</v>
      </c>
      <c r="S15" s="420">
        <f>IF( $F15=0,0,((($F15/$E$13)*'PLAN DE ADQUISICIONES'!Q$18)*($G15/$F15)))</f>
        <v>0</v>
      </c>
      <c r="T15" s="423">
        <f>H15+I15+J15+K15+L15+M15+N15+O15+P15+Q15+R15+S15</f>
        <v>0</v>
      </c>
      <c r="U15" s="424">
        <f>IF( $F15=0,0,((($F15/$E$13)*'PLAN DE ADQUISICIONES'!R$18)*($G15/$F15)))</f>
        <v>0</v>
      </c>
      <c r="V15" s="420">
        <f>IF( $F15=0,0,((($F15/$E$13)*'PLAN DE ADQUISICIONES'!S$18)*($G15/$F15)))</f>
        <v>0</v>
      </c>
      <c r="W15" s="420">
        <f>IF( $F15=0,0,((($F15/$E$13)*'PLAN DE ADQUISICIONES'!T$18)*($G15/$F15)))</f>
        <v>0</v>
      </c>
      <c r="X15" s="420">
        <f>IF( $F15=0,0,((($F15/$E$13)*'PLAN DE ADQUISICIONES'!U$18)*($G15/$F15)))</f>
        <v>0</v>
      </c>
      <c r="Y15" s="420">
        <f>IF( $F15=0,0,((($F15/$E$13)*'PLAN DE ADQUISICIONES'!V$18)*($G15/$F15)))</f>
        <v>0</v>
      </c>
      <c r="Z15" s="420">
        <f>IF( $F15=0,0,((($F15/$E$13)*'PLAN DE ADQUISICIONES'!W$18)*($G15/$F15)))</f>
        <v>0</v>
      </c>
      <c r="AA15" s="420">
        <f>IF( $F15=0,0,((($F15/$E$13)*'PLAN DE ADQUISICIONES'!X$18)*($G15/$F15)))</f>
        <v>0</v>
      </c>
      <c r="AB15" s="420">
        <f>IF( $F15=0,0,((($F15/$E$13)*'PLAN DE ADQUISICIONES'!Y$18)*($G15/$F15)))</f>
        <v>0</v>
      </c>
      <c r="AC15" s="420">
        <f>IF( $F15=0,0,((($F15/$E$13)*'PLAN DE ADQUISICIONES'!Z$18)*($G15/$F15)))</f>
        <v>0</v>
      </c>
      <c r="AD15" s="420">
        <f>IF( $F15=0,0,((($F15/$E$13)*'PLAN DE ADQUISICIONES'!AA$18)*($G15/$F15)))</f>
        <v>0</v>
      </c>
      <c r="AE15" s="420">
        <f>IF( $F15=0,0,((($F15/$E$13)*'PLAN DE ADQUISICIONES'!AB$18)*($G15/$F15)))</f>
        <v>0</v>
      </c>
      <c r="AF15" s="420">
        <f>IF( $F15=0,0,((($F15/$E$13)*'PLAN DE ADQUISICIONES'!AC$18)*($G15/$F15)))</f>
        <v>0</v>
      </c>
      <c r="AG15" s="421">
        <f>U15+V15+W15+X15+Y15+Z15+AA15+AB15+AC15+AD15+AE15+AF15</f>
        <v>0</v>
      </c>
      <c r="AH15" s="425">
        <f>IF( $F15=0,0,((($F15/$E$13)*'PLAN DE ADQUISICIONES'!AD$18)*($G15/$F15)))</f>
        <v>0</v>
      </c>
      <c r="AI15" s="420">
        <f>IF( $F15=0,0,((($F15/$E$13)*'PLAN DE ADQUISICIONES'!AE$18)*($G15/$F15)))</f>
        <v>0</v>
      </c>
      <c r="AJ15" s="420">
        <f>IF( $F15=0,0,((($F15/$E$13)*'PLAN DE ADQUISICIONES'!AF$18)*($G15/$F15)))</f>
        <v>0</v>
      </c>
      <c r="AK15" s="420">
        <f>IF( $F15=0,0,((($F15/$E$13)*'PLAN DE ADQUISICIONES'!AG$18)*($G15/$F15)))</f>
        <v>0</v>
      </c>
      <c r="AL15" s="420">
        <f>IF( $F15=0,0,((($F15/$E$13)*'PLAN DE ADQUISICIONES'!AH$18)*($G15/$F15)))</f>
        <v>0</v>
      </c>
      <c r="AM15" s="420">
        <f>IF( $F15=0,0,((($F15/$E$13)*'PLAN DE ADQUISICIONES'!AI$18)*($G15/$F15)))</f>
        <v>0</v>
      </c>
      <c r="AN15" s="420">
        <f>IF( $F15=0,0,((($F15/$E$13)*'PLAN DE ADQUISICIONES'!AJ$18)*($G15/$F15)))</f>
        <v>0</v>
      </c>
      <c r="AO15" s="420">
        <f>IF( $F15=0,0,((($F15/$E$13)*'PLAN DE ADQUISICIONES'!AK$18)*($G15/$F15)))</f>
        <v>0</v>
      </c>
      <c r="AP15" s="420">
        <f>IF( $F15=0,0,((($F15/$E$13)*'PLAN DE ADQUISICIONES'!AL$18)*($G15/$F15)))</f>
        <v>0</v>
      </c>
      <c r="AQ15" s="420">
        <f>IF( $F15=0,0,((($F15/$E$13)*'PLAN DE ADQUISICIONES'!AM$18)*($G15/$F15)))</f>
        <v>0</v>
      </c>
      <c r="AR15" s="420">
        <f>IF( $F15=0,0,((($F15/$E$13)*'PLAN DE ADQUISICIONES'!AN$18)*($G15/$F15)))</f>
        <v>0</v>
      </c>
      <c r="AS15" s="420">
        <f>IF( $F15=0,0,((($F15/$E$13)*'PLAN DE ADQUISICIONES'!AO$18)*($G15/$F15)))</f>
        <v>0</v>
      </c>
      <c r="AT15" s="423">
        <f>AH15+AI15+AJ15+AK15+AL15+AM15+AN15+AO15+AP15+AQ15+AR15+AS15</f>
        <v>0</v>
      </c>
      <c r="AU15" s="494">
        <f>AS15+AR15+AQ15+AP15+AO15+AN15+AM15+AL15+AK15+AJ15+AI15+AH15+AF15+AE15+AD15+AC15+AB15+AA15+Z15+Y15+X15+W15+V15+U15+S15+R15+Q15+P15+O15+N15+M15+L15+K15+J15+I15+H15</f>
        <v>0</v>
      </c>
      <c r="AV15" s="392">
        <f t="shared" si="1"/>
        <v>0</v>
      </c>
    </row>
    <row r="16" spans="2:49" s="394" customFormat="1" ht="12.75" customHeight="1" x14ac:dyDescent="0.15">
      <c r="B16" s="416" t="str">
        <f>'FORMATO COSTEO C1'!C$28</f>
        <v>1.1.1.3</v>
      </c>
      <c r="C16" s="417" t="str">
        <f>+'FORMATO COSTEO C1'!B$28</f>
        <v>Categoría de gasto</v>
      </c>
      <c r="D16" s="418"/>
      <c r="E16" s="419"/>
      <c r="F16" s="420">
        <f>+'FORMATO COSTEO C1'!G28</f>
        <v>0</v>
      </c>
      <c r="G16" s="421">
        <f>+'FORMATO COSTEO C1'!U28</f>
        <v>0</v>
      </c>
      <c r="H16" s="425">
        <f>IF( $F16=0,0,((($F16/$E$13)*'PLAN DE ADQUISICIONES'!F$18)*($G16/$F16)))</f>
        <v>0</v>
      </c>
      <c r="I16" s="420">
        <f>IF( $F16=0,0,((($F16/$E$13)*'PLAN DE ADQUISICIONES'!G$18)*($G16/$F16)))</f>
        <v>0</v>
      </c>
      <c r="J16" s="420">
        <f>IF( $F16=0,0,((($F16/$E$13)*'PLAN DE ADQUISICIONES'!H$18)*($G16/$F16)))</f>
        <v>0</v>
      </c>
      <c r="K16" s="420">
        <f>IF( $F16=0,0,((($F16/$E$13)*'PLAN DE ADQUISICIONES'!I$18)*($G16/$F16)))</f>
        <v>0</v>
      </c>
      <c r="L16" s="420">
        <f>IF( $F16=0,0,((($F16/$E$13)*'PLAN DE ADQUISICIONES'!J$18)*($G16/$F16)))</f>
        <v>0</v>
      </c>
      <c r="M16" s="420">
        <f>IF( $F16=0,0,((($F16/$E$13)*'PLAN DE ADQUISICIONES'!K$18)*($G16/$F16)))</f>
        <v>0</v>
      </c>
      <c r="N16" s="420">
        <f>IF( $F16=0,0,((($F16/$E$13)*'PLAN DE ADQUISICIONES'!L$18)*($G16/$F16)))</f>
        <v>0</v>
      </c>
      <c r="O16" s="420">
        <f>IF( $F16=0,0,((($F16/$E$13)*'PLAN DE ADQUISICIONES'!M$18)*($G16/$F16)))</f>
        <v>0</v>
      </c>
      <c r="P16" s="420">
        <f>IF( $F16=0,0,((($F16/$E$13)*'PLAN DE ADQUISICIONES'!N$18)*($G16/$F16)))</f>
        <v>0</v>
      </c>
      <c r="Q16" s="420">
        <f>IF( $F16=0,0,((($F16/$E$13)*'PLAN DE ADQUISICIONES'!O$18)*($G16/$F16)))</f>
        <v>0</v>
      </c>
      <c r="R16" s="420">
        <f>IF( $F16=0,0,((($F16/$E$13)*'PLAN DE ADQUISICIONES'!P$18)*($G16/$F16)))</f>
        <v>0</v>
      </c>
      <c r="S16" s="420">
        <f>IF( $F16=0,0,((($F16/$E$13)*'PLAN DE ADQUISICIONES'!Q$18)*($G16/$F16)))</f>
        <v>0</v>
      </c>
      <c r="T16" s="423">
        <f>H16+I16+J16+K16+L16+M16+N16+O16+P16+Q16+R16+S16</f>
        <v>0</v>
      </c>
      <c r="U16" s="424">
        <f>IF( $F16=0,0,((($F16/$E$13)*'PLAN DE ADQUISICIONES'!R$18)*($G16/$F16)))</f>
        <v>0</v>
      </c>
      <c r="V16" s="420">
        <f>IF( $F16=0,0,((($F16/$E$13)*'PLAN DE ADQUISICIONES'!S$18)*($G16/$F16)))</f>
        <v>0</v>
      </c>
      <c r="W16" s="420">
        <f>IF( $F16=0,0,((($F16/$E$13)*'PLAN DE ADQUISICIONES'!T$18)*($G16/$F16)))</f>
        <v>0</v>
      </c>
      <c r="X16" s="420">
        <f>IF( $F16=0,0,((($F16/$E$13)*'PLAN DE ADQUISICIONES'!U$18)*($G16/$F16)))</f>
        <v>0</v>
      </c>
      <c r="Y16" s="420">
        <f>IF( $F16=0,0,((($F16/$E$13)*'PLAN DE ADQUISICIONES'!V$18)*($G16/$F16)))</f>
        <v>0</v>
      </c>
      <c r="Z16" s="420">
        <f>IF( $F16=0,0,((($F16/$E$13)*'PLAN DE ADQUISICIONES'!W$18)*($G16/$F16)))</f>
        <v>0</v>
      </c>
      <c r="AA16" s="420">
        <f>IF( $F16=0,0,((($F16/$E$13)*'PLAN DE ADQUISICIONES'!X$18)*($G16/$F16)))</f>
        <v>0</v>
      </c>
      <c r="AB16" s="420">
        <f>IF( $F16=0,0,((($F16/$E$13)*'PLAN DE ADQUISICIONES'!Y$18)*($G16/$F16)))</f>
        <v>0</v>
      </c>
      <c r="AC16" s="420">
        <f>IF( $F16=0,0,((($F16/$E$13)*'PLAN DE ADQUISICIONES'!Z$18)*($G16/$F16)))</f>
        <v>0</v>
      </c>
      <c r="AD16" s="420">
        <f>IF( $F16=0,0,((($F16/$E$13)*'PLAN DE ADQUISICIONES'!AA$18)*($G16/$F16)))</f>
        <v>0</v>
      </c>
      <c r="AE16" s="420">
        <f>IF( $F16=0,0,((($F16/$E$13)*'PLAN DE ADQUISICIONES'!AB$18)*($G16/$F16)))</f>
        <v>0</v>
      </c>
      <c r="AF16" s="420">
        <f>IF( $F16=0,0,((($F16/$E$13)*'PLAN DE ADQUISICIONES'!AC$18)*($G16/$F16)))</f>
        <v>0</v>
      </c>
      <c r="AG16" s="421">
        <f>U16+V16+W16+X16+Y16+Z16+AA16+AB16+AC16+AD16+AE16+AF16</f>
        <v>0</v>
      </c>
      <c r="AH16" s="425">
        <f>IF( $F16=0,0,((($F16/$E$13)*'PLAN DE ADQUISICIONES'!AD$18)*($G16/$F16)))</f>
        <v>0</v>
      </c>
      <c r="AI16" s="420">
        <f>IF( $F16=0,0,((($F16/$E$13)*'PLAN DE ADQUISICIONES'!AE$18)*($G16/$F16)))</f>
        <v>0</v>
      </c>
      <c r="AJ16" s="420">
        <f>IF( $F16=0,0,((($F16/$E$13)*'PLAN DE ADQUISICIONES'!AF$18)*($G16/$F16)))</f>
        <v>0</v>
      </c>
      <c r="AK16" s="420">
        <f>IF( $F16=0,0,((($F16/$E$13)*'PLAN DE ADQUISICIONES'!AG$18)*($G16/$F16)))</f>
        <v>0</v>
      </c>
      <c r="AL16" s="420">
        <f>IF( $F16=0,0,((($F16/$E$13)*'PLAN DE ADQUISICIONES'!AH$18)*($G16/$F16)))</f>
        <v>0</v>
      </c>
      <c r="AM16" s="420">
        <f>IF( $F16=0,0,((($F16/$E$13)*'PLAN DE ADQUISICIONES'!AI$18)*($G16/$F16)))</f>
        <v>0</v>
      </c>
      <c r="AN16" s="420">
        <f>IF( $F16=0,0,((($F16/$E$13)*'PLAN DE ADQUISICIONES'!AJ$18)*($G16/$F16)))</f>
        <v>0</v>
      </c>
      <c r="AO16" s="420">
        <f>IF( $F16=0,0,((($F16/$E$13)*'PLAN DE ADQUISICIONES'!AK$18)*($G16/$F16)))</f>
        <v>0</v>
      </c>
      <c r="AP16" s="420">
        <f>IF( $F16=0,0,((($F16/$E$13)*'PLAN DE ADQUISICIONES'!AL$18)*($G16/$F16)))</f>
        <v>0</v>
      </c>
      <c r="AQ16" s="420">
        <f>IF( $F16=0,0,((($F16/$E$13)*'PLAN DE ADQUISICIONES'!AM$18)*($G16/$F16)))</f>
        <v>0</v>
      </c>
      <c r="AR16" s="420">
        <f>IF( $F16=0,0,((($F16/$E$13)*'PLAN DE ADQUISICIONES'!AN$18)*($G16/$F16)))</f>
        <v>0</v>
      </c>
      <c r="AS16" s="420">
        <f>IF( $F16=0,0,((($F16/$E$13)*'PLAN DE ADQUISICIONES'!AO$18)*($G16/$F16)))</f>
        <v>0</v>
      </c>
      <c r="AT16" s="423">
        <f>AH16+AI16+AJ16+AK16+AL16+AM16+AN16+AO16+AP16+AQ16+AR16+AS16</f>
        <v>0</v>
      </c>
      <c r="AU16" s="494">
        <f>AS16+AR16+AQ16+AP16+AO16+AN16+AM16+AL16+AK16+AJ16+AI16+AH16+AF16+AE16+AD16+AC16+AB16+AA16+Z16+Y16+X16+W16+V16+U16+S16+R16+Q16+P16+O16+N16+M16+L16+K16+J16+I16+H16</f>
        <v>0</v>
      </c>
      <c r="AV16" s="392">
        <f t="shared" si="1"/>
        <v>0</v>
      </c>
    </row>
    <row r="17" spans="2:48" s="394" customFormat="1" ht="12.75" customHeight="1" x14ac:dyDescent="0.15">
      <c r="B17" s="416" t="str">
        <f>+'FORMATO COSTEO C1'!C$34</f>
        <v>1.1.1.4</v>
      </c>
      <c r="C17" s="417" t="str">
        <f>+'FORMATO COSTEO C1'!B$34</f>
        <v>Categoría de gasto</v>
      </c>
      <c r="D17" s="418"/>
      <c r="E17" s="419"/>
      <c r="F17" s="420">
        <f>+'FORMATO COSTEO C1'!G34</f>
        <v>0</v>
      </c>
      <c r="G17" s="421">
        <f>+'FORMATO COSTEO C1'!U34</f>
        <v>0</v>
      </c>
      <c r="H17" s="425">
        <f>IF( $F17=0,0,((($F17/$E$13)*'PLAN DE ADQUISICIONES'!F$18)*($G17/$F17)))</f>
        <v>0</v>
      </c>
      <c r="I17" s="420">
        <f>IF( $F17=0,0,((($F17/$E$13)*'PLAN DE ADQUISICIONES'!G$18)*($G17/$F17)))</f>
        <v>0</v>
      </c>
      <c r="J17" s="420">
        <f>IF( $F17=0,0,((($F17/$E$13)*'PLAN DE ADQUISICIONES'!H$18)*($G17/$F17)))</f>
        <v>0</v>
      </c>
      <c r="K17" s="420">
        <f>IF( $F17=0,0,((($F17/$E$13)*'PLAN DE ADQUISICIONES'!I$18)*($G17/$F17)))</f>
        <v>0</v>
      </c>
      <c r="L17" s="420">
        <f>IF( $F17=0,0,((($F17/$E$13)*'PLAN DE ADQUISICIONES'!J$18)*($G17/$F17)))</f>
        <v>0</v>
      </c>
      <c r="M17" s="420">
        <f>IF( $F17=0,0,((($F17/$E$13)*'PLAN DE ADQUISICIONES'!K$18)*($G17/$F17)))</f>
        <v>0</v>
      </c>
      <c r="N17" s="420">
        <f>IF( $F17=0,0,((($F17/$E$13)*'PLAN DE ADQUISICIONES'!L$18)*($G17/$F17)))</f>
        <v>0</v>
      </c>
      <c r="O17" s="420">
        <f>IF( $F17=0,0,((($F17/$E$13)*'PLAN DE ADQUISICIONES'!M$18)*($G17/$F17)))</f>
        <v>0</v>
      </c>
      <c r="P17" s="420">
        <f>IF( $F17=0,0,((($F17/$E$13)*'PLAN DE ADQUISICIONES'!N$18)*($G17/$F17)))</f>
        <v>0</v>
      </c>
      <c r="Q17" s="420">
        <f>IF( $F17=0,0,((($F17/$E$13)*'PLAN DE ADQUISICIONES'!O$18)*($G17/$F17)))</f>
        <v>0</v>
      </c>
      <c r="R17" s="420">
        <f>IF( $F17=0,0,((($F17/$E$13)*'PLAN DE ADQUISICIONES'!P$18)*($G17/$F17)))</f>
        <v>0</v>
      </c>
      <c r="S17" s="420">
        <f>IF( $F17=0,0,((($F17/$E$13)*'PLAN DE ADQUISICIONES'!Q$18)*($G17/$F17)))</f>
        <v>0</v>
      </c>
      <c r="T17" s="423">
        <f>H17+I17+J17+K17+L17+M17+N17+O17+P17+Q17+R17+S17</f>
        <v>0</v>
      </c>
      <c r="U17" s="424">
        <f>IF( $F17=0,0,((($F17/$E$13)*'PLAN DE ADQUISICIONES'!R$18)*($G17/$F17)))</f>
        <v>0</v>
      </c>
      <c r="V17" s="420">
        <f>IF( $F17=0,0,((($F17/$E$13)*'PLAN DE ADQUISICIONES'!S$18)*($G17/$F17)))</f>
        <v>0</v>
      </c>
      <c r="W17" s="420">
        <f>IF( $F17=0,0,((($F17/$E$13)*'PLAN DE ADQUISICIONES'!T$18)*($G17/$F17)))</f>
        <v>0</v>
      </c>
      <c r="X17" s="420">
        <f>IF( $F17=0,0,((($F17/$E$13)*'PLAN DE ADQUISICIONES'!U$18)*($G17/$F17)))</f>
        <v>0</v>
      </c>
      <c r="Y17" s="420">
        <f>IF( $F17=0,0,((($F17/$E$13)*'PLAN DE ADQUISICIONES'!V$18)*($G17/$F17)))</f>
        <v>0</v>
      </c>
      <c r="Z17" s="420">
        <f>IF( $F17=0,0,((($F17/$E$13)*'PLAN DE ADQUISICIONES'!W$18)*($G17/$F17)))</f>
        <v>0</v>
      </c>
      <c r="AA17" s="420">
        <f>IF( $F17=0,0,((($F17/$E$13)*'PLAN DE ADQUISICIONES'!X$18)*($G17/$F17)))</f>
        <v>0</v>
      </c>
      <c r="AB17" s="420">
        <f>IF( $F17=0,0,((($F17/$E$13)*'PLAN DE ADQUISICIONES'!Y$18)*($G17/$F17)))</f>
        <v>0</v>
      </c>
      <c r="AC17" s="420">
        <f>IF( $F17=0,0,((($F17/$E$13)*'PLAN DE ADQUISICIONES'!Z$18)*($G17/$F17)))</f>
        <v>0</v>
      </c>
      <c r="AD17" s="420">
        <f>IF( $F17=0,0,((($F17/$E$13)*'PLAN DE ADQUISICIONES'!AA$18)*($G17/$F17)))</f>
        <v>0</v>
      </c>
      <c r="AE17" s="420">
        <f>IF( $F17=0,0,((($F17/$E$13)*'PLAN DE ADQUISICIONES'!AB$18)*($G17/$F17)))</f>
        <v>0</v>
      </c>
      <c r="AF17" s="420">
        <f>IF( $F17=0,0,((($F17/$E$13)*'PLAN DE ADQUISICIONES'!AC$18)*($G17/$F17)))</f>
        <v>0</v>
      </c>
      <c r="AG17" s="421">
        <f>U17+V17+W17+X17+Y17+Z17+AA17+AB17+AC17+AD17+AE17+AF17</f>
        <v>0</v>
      </c>
      <c r="AH17" s="425">
        <f>IF( $F17=0,0,((($F17/$E$13)*'PLAN DE ADQUISICIONES'!AD$18)*($G17/$F17)))</f>
        <v>0</v>
      </c>
      <c r="AI17" s="420">
        <f>IF( $F17=0,0,((($F17/$E$13)*'PLAN DE ADQUISICIONES'!AE$18)*($G17/$F17)))</f>
        <v>0</v>
      </c>
      <c r="AJ17" s="420">
        <f>IF( $F17=0,0,((($F17/$E$13)*'PLAN DE ADQUISICIONES'!AF$18)*($G17/$F17)))</f>
        <v>0</v>
      </c>
      <c r="AK17" s="420">
        <f>IF( $F17=0,0,((($F17/$E$13)*'PLAN DE ADQUISICIONES'!AG$18)*($G17/$F17)))</f>
        <v>0</v>
      </c>
      <c r="AL17" s="420">
        <f>IF( $F17=0,0,((($F17/$E$13)*'PLAN DE ADQUISICIONES'!AH$18)*($G17/$F17)))</f>
        <v>0</v>
      </c>
      <c r="AM17" s="420">
        <f>IF( $F17=0,0,((($F17/$E$13)*'PLAN DE ADQUISICIONES'!AI$18)*($G17/$F17)))</f>
        <v>0</v>
      </c>
      <c r="AN17" s="420">
        <f>IF( $F17=0,0,((($F17/$E$13)*'PLAN DE ADQUISICIONES'!AJ$18)*($G17/$F17)))</f>
        <v>0</v>
      </c>
      <c r="AO17" s="420">
        <f>IF( $F17=0,0,((($F17/$E$13)*'PLAN DE ADQUISICIONES'!AK$18)*($G17/$F17)))</f>
        <v>0</v>
      </c>
      <c r="AP17" s="420">
        <f>IF( $F17=0,0,((($F17/$E$13)*'PLAN DE ADQUISICIONES'!AL$18)*($G17/$F17)))</f>
        <v>0</v>
      </c>
      <c r="AQ17" s="420">
        <f>IF( $F17=0,0,((($F17/$E$13)*'PLAN DE ADQUISICIONES'!AM$18)*($G17/$F17)))</f>
        <v>0</v>
      </c>
      <c r="AR17" s="420">
        <f>IF( $F17=0,0,((($F17/$E$13)*'PLAN DE ADQUISICIONES'!AN$18)*($G17/$F17)))</f>
        <v>0</v>
      </c>
      <c r="AS17" s="420">
        <f>IF( $F17=0,0,((($F17/$E$13)*'PLAN DE ADQUISICIONES'!AO$18)*($G17/$F17)))</f>
        <v>0</v>
      </c>
      <c r="AT17" s="423">
        <f>AH17+AI17+AJ17+AK17+AL17+AM17+AN17+AO17+AP17+AQ17+AR17+AS17</f>
        <v>0</v>
      </c>
      <c r="AU17" s="494">
        <f>AS17+AR17+AQ17+AP17+AO17+AN17+AM17+AL17+AK17+AJ17+AI17+AH17+AF17+AE17+AD17+AC17+AB17+AA17+Z17+Y17+X17+W17+V17+U17+S17+R17+Q17+P17+O17+N17+M17+L17+K17+J17+I17+H17</f>
        <v>0</v>
      </c>
      <c r="AV17" s="392">
        <f t="shared" si="1"/>
        <v>0</v>
      </c>
    </row>
    <row r="18" spans="2:48" s="394" customFormat="1" ht="12.75" customHeight="1" x14ac:dyDescent="0.15">
      <c r="B18" s="416" t="str">
        <f>'FORMATO COSTEO C1'!C$40</f>
        <v>1.1.1.5</v>
      </c>
      <c r="C18" s="417" t="str">
        <f>+'FORMATO COSTEO C1'!B$40</f>
        <v>Categoría de gasto</v>
      </c>
      <c r="D18" s="418"/>
      <c r="E18" s="419"/>
      <c r="F18" s="420">
        <f>+'FORMATO COSTEO C1'!G40</f>
        <v>0</v>
      </c>
      <c r="G18" s="421">
        <f>+'FORMATO COSTEO C1'!U40</f>
        <v>0</v>
      </c>
      <c r="H18" s="425">
        <f>IF( $F18=0,0,((($F18/$E$13)*'PLAN DE ADQUISICIONES'!F$18)*($G18/$F18)))</f>
        <v>0</v>
      </c>
      <c r="I18" s="420">
        <f>IF( $F18=0,0,((($F18/$E$13)*'PLAN DE ADQUISICIONES'!G$18)*($G18/$F18)))</f>
        <v>0</v>
      </c>
      <c r="J18" s="420">
        <f>IF( $F18=0,0,((($F18/$E$13)*'PLAN DE ADQUISICIONES'!H$18)*($G18/$F18)))</f>
        <v>0</v>
      </c>
      <c r="K18" s="420">
        <f>IF( $F18=0,0,((($F18/$E$13)*'PLAN DE ADQUISICIONES'!I$18)*($G18/$F18)))</f>
        <v>0</v>
      </c>
      <c r="L18" s="420">
        <f>IF( $F18=0,0,((($F18/$E$13)*'PLAN DE ADQUISICIONES'!J$18)*($G18/$F18)))</f>
        <v>0</v>
      </c>
      <c r="M18" s="420">
        <f>IF( $F18=0,0,((($F18/$E$13)*'PLAN DE ADQUISICIONES'!K$18)*($G18/$F18)))</f>
        <v>0</v>
      </c>
      <c r="N18" s="420">
        <f>IF( $F18=0,0,((($F18/$E$13)*'PLAN DE ADQUISICIONES'!L$18)*($G18/$F18)))</f>
        <v>0</v>
      </c>
      <c r="O18" s="420">
        <f>IF( $F18=0,0,((($F18/$E$13)*'PLAN DE ADQUISICIONES'!M$18)*($G18/$F18)))</f>
        <v>0</v>
      </c>
      <c r="P18" s="420">
        <f>IF( $F18=0,0,((($F18/$E$13)*'PLAN DE ADQUISICIONES'!N$18)*($G18/$F18)))</f>
        <v>0</v>
      </c>
      <c r="Q18" s="420">
        <f>IF( $F18=0,0,((($F18/$E$13)*'PLAN DE ADQUISICIONES'!O$18)*($G18/$F18)))</f>
        <v>0</v>
      </c>
      <c r="R18" s="420">
        <f>IF( $F18=0,0,((($F18/$E$13)*'PLAN DE ADQUISICIONES'!P$18)*($G18/$F18)))</f>
        <v>0</v>
      </c>
      <c r="S18" s="420">
        <f>IF( $F18=0,0,((($F18/$E$13)*'PLAN DE ADQUISICIONES'!Q$18)*($G18/$F18)))</f>
        <v>0</v>
      </c>
      <c r="T18" s="423">
        <f>H18+I18+J18+K18+L18+M18+N18+O18+P18+Q18+R18+S18</f>
        <v>0</v>
      </c>
      <c r="U18" s="424">
        <f>IF( $F18=0,0,((($F18/$E$13)*'PLAN DE ADQUISICIONES'!R$18)*($G18/$F18)))</f>
        <v>0</v>
      </c>
      <c r="V18" s="420">
        <f>IF( $F18=0,0,((($F18/$E$13)*'PLAN DE ADQUISICIONES'!S$18)*($G18/$F18)))</f>
        <v>0</v>
      </c>
      <c r="W18" s="420">
        <f>IF( $F18=0,0,((($F18/$E$13)*'PLAN DE ADQUISICIONES'!T$18)*($G18/$F18)))</f>
        <v>0</v>
      </c>
      <c r="X18" s="420">
        <f>IF( $F18=0,0,((($F18/$E$13)*'PLAN DE ADQUISICIONES'!U$18)*($G18/$F18)))</f>
        <v>0</v>
      </c>
      <c r="Y18" s="420">
        <f>IF( $F18=0,0,((($F18/$E$13)*'PLAN DE ADQUISICIONES'!V$18)*($G18/$F18)))</f>
        <v>0</v>
      </c>
      <c r="Z18" s="420">
        <f>IF( $F18=0,0,((($F18/$E$13)*'PLAN DE ADQUISICIONES'!W$18)*($G18/$F18)))</f>
        <v>0</v>
      </c>
      <c r="AA18" s="420">
        <f>IF( $F18=0,0,((($F18/$E$13)*'PLAN DE ADQUISICIONES'!X$18)*($G18/$F18)))</f>
        <v>0</v>
      </c>
      <c r="AB18" s="420">
        <f>IF( $F18=0,0,((($F18/$E$13)*'PLAN DE ADQUISICIONES'!Y$18)*($G18/$F18)))</f>
        <v>0</v>
      </c>
      <c r="AC18" s="420">
        <f>IF( $F18=0,0,((($F18/$E$13)*'PLAN DE ADQUISICIONES'!Z$18)*($G18/$F18)))</f>
        <v>0</v>
      </c>
      <c r="AD18" s="420">
        <f>IF( $F18=0,0,((($F18/$E$13)*'PLAN DE ADQUISICIONES'!AA$18)*($G18/$F18)))</f>
        <v>0</v>
      </c>
      <c r="AE18" s="420">
        <f>IF( $F18=0,0,((($F18/$E$13)*'PLAN DE ADQUISICIONES'!AB$18)*($G18/$F18)))</f>
        <v>0</v>
      </c>
      <c r="AF18" s="420">
        <f>IF( $F18=0,0,((($F18/$E$13)*'PLAN DE ADQUISICIONES'!AC$18)*($G18/$F18)))</f>
        <v>0</v>
      </c>
      <c r="AG18" s="421">
        <f>U18+V18+W18+X18+Y18+Z18+AA18+AB18+AC18+AD18+AE18+AF18</f>
        <v>0</v>
      </c>
      <c r="AH18" s="425">
        <f>IF( $F18=0,0,((($F18/$E$13)*'PLAN DE ADQUISICIONES'!AD$18)*($G18/$F18)))</f>
        <v>0</v>
      </c>
      <c r="AI18" s="420">
        <f>IF( $F18=0,0,((($F18/$E$13)*'PLAN DE ADQUISICIONES'!AE$18)*($G18/$F18)))</f>
        <v>0</v>
      </c>
      <c r="AJ18" s="420">
        <f>IF( $F18=0,0,((($F18/$E$13)*'PLAN DE ADQUISICIONES'!AF$18)*($G18/$F18)))</f>
        <v>0</v>
      </c>
      <c r="AK18" s="420">
        <f>IF( $F18=0,0,((($F18/$E$13)*'PLAN DE ADQUISICIONES'!AG$18)*($G18/$F18)))</f>
        <v>0</v>
      </c>
      <c r="AL18" s="420">
        <f>IF( $F18=0,0,((($F18/$E$13)*'PLAN DE ADQUISICIONES'!AH$18)*($G18/$F18)))</f>
        <v>0</v>
      </c>
      <c r="AM18" s="420">
        <f>IF( $F18=0,0,((($F18/$E$13)*'PLAN DE ADQUISICIONES'!AI$18)*($G18/$F18)))</f>
        <v>0</v>
      </c>
      <c r="AN18" s="420">
        <f>IF( $F18=0,0,((($F18/$E$13)*'PLAN DE ADQUISICIONES'!AJ$18)*($G18/$F18)))</f>
        <v>0</v>
      </c>
      <c r="AO18" s="420">
        <f>IF( $F18=0,0,((($F18/$E$13)*'PLAN DE ADQUISICIONES'!AK$18)*($G18/$F18)))</f>
        <v>0</v>
      </c>
      <c r="AP18" s="420">
        <f>IF( $F18=0,0,((($F18/$E$13)*'PLAN DE ADQUISICIONES'!AL$18)*($G18/$F18)))</f>
        <v>0</v>
      </c>
      <c r="AQ18" s="420">
        <f>IF( $F18=0,0,((($F18/$E$13)*'PLAN DE ADQUISICIONES'!AM$18)*($G18/$F18)))</f>
        <v>0</v>
      </c>
      <c r="AR18" s="420">
        <f>IF( $F18=0,0,((($F18/$E$13)*'PLAN DE ADQUISICIONES'!AN$18)*($G18/$F18)))</f>
        <v>0</v>
      </c>
      <c r="AS18" s="420">
        <f>IF( $F18=0,0,((($F18/$E$13)*'PLAN DE ADQUISICIONES'!AO$18)*($G18/$F18)))</f>
        <v>0</v>
      </c>
      <c r="AT18" s="423">
        <f>AH18+AI18+AJ18+AK18+AL18+AM18+AN18+AO18+AP18+AQ18+AR18+AS18</f>
        <v>0</v>
      </c>
      <c r="AU18" s="494">
        <f>AS18+AR18+AQ18+AP18+AO18+AN18+AM18+AL18+AK18+AJ18+AI18+AH18+AF18+AE18+AD18+AC18+AB18+AA18+Z18+Y18+X18+W18+V18+U18+S18+R18+Q18+P18+O18+N18+M18+L18+K18+J18+I18+H18</f>
        <v>0</v>
      </c>
      <c r="AV18" s="392">
        <f t="shared" si="1"/>
        <v>0</v>
      </c>
    </row>
    <row r="19" spans="2:48" s="394" customFormat="1" ht="12.75" customHeight="1" x14ac:dyDescent="0.15">
      <c r="B19" s="406" t="str">
        <f>+'FORMATO COSTEO C1'!C$46</f>
        <v>1.1.2</v>
      </c>
      <c r="C19" s="427" t="str">
        <f>+'FORMATO COSTEO C1'!B$46</f>
        <v>Registrar a los participantes</v>
      </c>
      <c r="D19" s="408" t="str">
        <f>+'FORMATO COSTEO C1'!D$46</f>
        <v>Persona</v>
      </c>
      <c r="E19" s="409">
        <f>+'FORMATO COSTEO C1'!E$46</f>
        <v>500</v>
      </c>
      <c r="F19" s="410">
        <f>SUM(F20:F24)</f>
        <v>1500</v>
      </c>
      <c r="G19" s="411">
        <f t="shared" ref="G19:P19" si="6">SUM(G20:G24)</f>
        <v>0</v>
      </c>
      <c r="H19" s="412">
        <f t="shared" si="6"/>
        <v>0</v>
      </c>
      <c r="I19" s="410">
        <f>SUM(I20:I24)</f>
        <v>0</v>
      </c>
      <c r="J19" s="410">
        <f>SUM(J20:J24)</f>
        <v>0</v>
      </c>
      <c r="K19" s="410">
        <f>SUM(K20:K24)</f>
        <v>0</v>
      </c>
      <c r="L19" s="410">
        <f>SUM(L20:L24)</f>
        <v>0</v>
      </c>
      <c r="M19" s="410">
        <f>SUM(M20:M24)</f>
        <v>0</v>
      </c>
      <c r="N19" s="410">
        <f t="shared" si="6"/>
        <v>0</v>
      </c>
      <c r="O19" s="410">
        <f t="shared" si="6"/>
        <v>0</v>
      </c>
      <c r="P19" s="410">
        <f t="shared" si="6"/>
        <v>0</v>
      </c>
      <c r="Q19" s="410">
        <f>SUM(Q20:Q24)</f>
        <v>0</v>
      </c>
      <c r="R19" s="410">
        <f>SUM(R20:R24)</f>
        <v>0</v>
      </c>
      <c r="S19" s="410">
        <f>SUM(S20:S24)</f>
        <v>0</v>
      </c>
      <c r="T19" s="413">
        <f>SUM(T20:T24)</f>
        <v>0</v>
      </c>
      <c r="U19" s="414">
        <f t="shared" ref="U19:AS19" si="7">SUM(U20:U24)</f>
        <v>0</v>
      </c>
      <c r="V19" s="410">
        <f t="shared" si="7"/>
        <v>0</v>
      </c>
      <c r="W19" s="410">
        <f t="shared" si="7"/>
        <v>0</v>
      </c>
      <c r="X19" s="410">
        <f t="shared" si="7"/>
        <v>0</v>
      </c>
      <c r="Y19" s="410">
        <f t="shared" si="7"/>
        <v>0</v>
      </c>
      <c r="Z19" s="410">
        <f t="shared" si="7"/>
        <v>0</v>
      </c>
      <c r="AA19" s="410">
        <f t="shared" si="7"/>
        <v>0</v>
      </c>
      <c r="AB19" s="410">
        <f t="shared" si="7"/>
        <v>0</v>
      </c>
      <c r="AC19" s="410">
        <f t="shared" si="7"/>
        <v>0</v>
      </c>
      <c r="AD19" s="410">
        <f t="shared" si="7"/>
        <v>0</v>
      </c>
      <c r="AE19" s="410">
        <f t="shared" si="7"/>
        <v>0</v>
      </c>
      <c r="AF19" s="410">
        <f t="shared" si="7"/>
        <v>0</v>
      </c>
      <c r="AG19" s="411">
        <f t="shared" si="7"/>
        <v>0</v>
      </c>
      <c r="AH19" s="412">
        <f t="shared" si="7"/>
        <v>0</v>
      </c>
      <c r="AI19" s="410">
        <f t="shared" si="7"/>
        <v>0</v>
      </c>
      <c r="AJ19" s="410">
        <f t="shared" si="7"/>
        <v>0</v>
      </c>
      <c r="AK19" s="410">
        <f t="shared" si="7"/>
        <v>0</v>
      </c>
      <c r="AL19" s="410">
        <f t="shared" si="7"/>
        <v>0</v>
      </c>
      <c r="AM19" s="410">
        <f t="shared" si="7"/>
        <v>0</v>
      </c>
      <c r="AN19" s="410">
        <f t="shared" si="7"/>
        <v>0</v>
      </c>
      <c r="AO19" s="410">
        <f t="shared" si="7"/>
        <v>0</v>
      </c>
      <c r="AP19" s="410">
        <f t="shared" si="7"/>
        <v>0</v>
      </c>
      <c r="AQ19" s="410">
        <f t="shared" si="7"/>
        <v>0</v>
      </c>
      <c r="AR19" s="410">
        <f t="shared" si="7"/>
        <v>0</v>
      </c>
      <c r="AS19" s="410">
        <f t="shared" si="7"/>
        <v>0</v>
      </c>
      <c r="AT19" s="413">
        <f>SUM(AT20:AT24)</f>
        <v>0</v>
      </c>
      <c r="AU19" s="415">
        <f>SUM(AU20:AU24)</f>
        <v>0</v>
      </c>
      <c r="AV19" s="392">
        <f t="shared" si="1"/>
        <v>0</v>
      </c>
    </row>
    <row r="20" spans="2:48" s="394" customFormat="1" ht="12.75" customHeight="1" x14ac:dyDescent="0.15">
      <c r="B20" s="416" t="str">
        <f>+'FORMATO COSTEO C1'!C$48</f>
        <v>1.1.2.1</v>
      </c>
      <c r="C20" s="417" t="str">
        <f>+'FORMATO COSTEO C1'!B$48</f>
        <v>Servicios de terceros</v>
      </c>
      <c r="D20" s="428"/>
      <c r="E20" s="429"/>
      <c r="F20" s="420">
        <f>+'FORMATO COSTEO C1'!G48</f>
        <v>500</v>
      </c>
      <c r="G20" s="421">
        <f>+'FORMATO COSTEO C1'!U48</f>
        <v>0</v>
      </c>
      <c r="H20" s="422">
        <f>IF( $F20=0,0,((($F20/$E$19)*'PLAN DE ADQUISICIONES'!F$19)*($G20/$F20)))</f>
        <v>0</v>
      </c>
      <c r="I20" s="420">
        <f>IF( $F20=0,0,((($F20/$E$19)*'PLAN DE ADQUISICIONES'!G$19)*($G20/$F20)))</f>
        <v>0</v>
      </c>
      <c r="J20" s="420">
        <f>IF( $F20=0,0,((($F20/$E$19)*'PLAN DE ADQUISICIONES'!H$19)*($G20/$F20)))</f>
        <v>0</v>
      </c>
      <c r="K20" s="420">
        <f>IF( $F20=0,0,((($F20/$E$19)*'PLAN DE ADQUISICIONES'!I$19)*($G20/$F20)))</f>
        <v>0</v>
      </c>
      <c r="L20" s="420">
        <f>IF( $F20=0,0,((($F20/$E$19)*'PLAN DE ADQUISICIONES'!J$19)*($G20/$F20)))</f>
        <v>0</v>
      </c>
      <c r="M20" s="420">
        <f>IF( $F20=0,0,((($F20/$E$19)*'PLAN DE ADQUISICIONES'!K$19)*($G20/$F20)))</f>
        <v>0</v>
      </c>
      <c r="N20" s="420">
        <f>IF( $F20=0,0,((($F20/$E$19)*'PLAN DE ADQUISICIONES'!L$19)*($G20/$F20)))</f>
        <v>0</v>
      </c>
      <c r="O20" s="420">
        <f>IF( $F20=0,0,((($F20/$E$19)*'PLAN DE ADQUISICIONES'!M$19)*($G20/$F20)))</f>
        <v>0</v>
      </c>
      <c r="P20" s="420">
        <f>IF( $F20=0,0,((($F20/$E$19)*'PLAN DE ADQUISICIONES'!N$19)*($G20/$F20)))</f>
        <v>0</v>
      </c>
      <c r="Q20" s="420">
        <f>IF( $F20=0,0,((($F20/$E$19)*'PLAN DE ADQUISICIONES'!O$19)*($G20/$F20)))</f>
        <v>0</v>
      </c>
      <c r="R20" s="420">
        <f>IF( $F20=0,0,((($F20/$E$19)*'PLAN DE ADQUISICIONES'!P$19)*($G20/$F20)))</f>
        <v>0</v>
      </c>
      <c r="S20" s="420">
        <f>IF( $F20=0,0,((($F20/$E$19)*'PLAN DE ADQUISICIONES'!Q$19)*($G20/$F20)))</f>
        <v>0</v>
      </c>
      <c r="T20" s="423">
        <f>H20+I20+J20+K20+L20+M20+N20+O20+P20+Q20+R20+S20</f>
        <v>0</v>
      </c>
      <c r="U20" s="424">
        <f>IF( $F20=0,0,((($F20/$E$19)*'PLAN DE ADQUISICIONES'!R$19)*($G20/$F20)))</f>
        <v>0</v>
      </c>
      <c r="V20" s="420">
        <f>IF( $F20=0,0,((($F20/$E$19)*'PLAN DE ADQUISICIONES'!S$19)*($G20/$F20)))</f>
        <v>0</v>
      </c>
      <c r="W20" s="420">
        <f>IF( $F20=0,0,((($F20/$E$19)*'PLAN DE ADQUISICIONES'!T$19)*($G20/$F20)))</f>
        <v>0</v>
      </c>
      <c r="X20" s="420">
        <f>IF( $F20=0,0,((($F20/$E$19)*'PLAN DE ADQUISICIONES'!U$19)*($G20/$F20)))</f>
        <v>0</v>
      </c>
      <c r="Y20" s="420">
        <f>IF( $F20=0,0,((($F20/$E$19)*'PLAN DE ADQUISICIONES'!V$19)*($G20/$F20)))</f>
        <v>0</v>
      </c>
      <c r="Z20" s="420">
        <f>IF( $F20=0,0,((($F20/$E$19)*'PLAN DE ADQUISICIONES'!W$19)*($G20/$F20)))</f>
        <v>0</v>
      </c>
      <c r="AA20" s="420">
        <f>IF( $F20=0,0,((($F20/$E$19)*'PLAN DE ADQUISICIONES'!X$19)*($G20/$F20)))</f>
        <v>0</v>
      </c>
      <c r="AB20" s="420">
        <f>IF( $F20=0,0,((($F20/$E$19)*'PLAN DE ADQUISICIONES'!Y$19)*($G20/$F20)))</f>
        <v>0</v>
      </c>
      <c r="AC20" s="420">
        <f>IF( $F20=0,0,((($F20/$E$19)*'PLAN DE ADQUISICIONES'!Z$19)*($G20/$F20)))</f>
        <v>0</v>
      </c>
      <c r="AD20" s="420">
        <f>IF( $F20=0,0,((($F20/$E$19)*'PLAN DE ADQUISICIONES'!AA$19)*($G20/$F20)))</f>
        <v>0</v>
      </c>
      <c r="AE20" s="420">
        <f>IF( $F20=0,0,((($F20/$E$19)*'PLAN DE ADQUISICIONES'!AB$19)*($G20/$F20)))</f>
        <v>0</v>
      </c>
      <c r="AF20" s="420">
        <f>IF( $F20=0,0,((($F20/$E$19)*'PLAN DE ADQUISICIONES'!AC$19)*($G20/$F20)))</f>
        <v>0</v>
      </c>
      <c r="AG20" s="421">
        <f>U20+V20+W20+X20+Y20+Z20+AA20+AB20+AC20+AD20+AE20+AF20</f>
        <v>0</v>
      </c>
      <c r="AH20" s="425">
        <f>IF( $F20=0,0,((($F20/$E$19)*'PLAN DE ADQUISICIONES'!AD$19)*($G20/$F20)))</f>
        <v>0</v>
      </c>
      <c r="AI20" s="420">
        <f>IF( $F20=0,0,((($F20/$E$19)*'PLAN DE ADQUISICIONES'!AE$19)*($G20/$F20)))</f>
        <v>0</v>
      </c>
      <c r="AJ20" s="420">
        <f>IF( $F20=0,0,((($F20/$E$19)*'PLAN DE ADQUISICIONES'!AF$19)*($G20/$F20)))</f>
        <v>0</v>
      </c>
      <c r="AK20" s="420">
        <f>IF( $F20=0,0,((($F20/$E$19)*'PLAN DE ADQUISICIONES'!AG$19)*($G20/$F20)))</f>
        <v>0</v>
      </c>
      <c r="AL20" s="420">
        <f>IF( $F20=0,0,((($F20/$E$19)*'PLAN DE ADQUISICIONES'!AH$19)*($G20/$F20)))</f>
        <v>0</v>
      </c>
      <c r="AM20" s="420">
        <f>IF( $F20=0,0,((($F20/$E$19)*'PLAN DE ADQUISICIONES'!AI$19)*($G20/$F20)))</f>
        <v>0</v>
      </c>
      <c r="AN20" s="420">
        <f>IF( $F20=0,0,((($F20/$E$19)*'PLAN DE ADQUISICIONES'!AJ$19)*($G20/$F20)))</f>
        <v>0</v>
      </c>
      <c r="AO20" s="420">
        <f>IF( $F20=0,0,((($F20/$E$19)*'PLAN DE ADQUISICIONES'!AK$19)*($G20/$F20)))</f>
        <v>0</v>
      </c>
      <c r="AP20" s="420">
        <f>IF( $F20=0,0,((($F20/$E$19)*'PLAN DE ADQUISICIONES'!AL$19)*($G20/$F20)))</f>
        <v>0</v>
      </c>
      <c r="AQ20" s="420">
        <f>IF( $F20=0,0,((($F20/$E$19)*'PLAN DE ADQUISICIONES'!AM$19)*($G20/$F20)))</f>
        <v>0</v>
      </c>
      <c r="AR20" s="420">
        <f>IF( $F20=0,0,((($F20/$E$19)*'PLAN DE ADQUISICIONES'!AN$19)*($G20/$F20)))</f>
        <v>0</v>
      </c>
      <c r="AS20" s="420">
        <f>IF( $F20=0,0,((($F20/$E$19)*'PLAN DE ADQUISICIONES'!AO$19)*($G20/$F20)))</f>
        <v>0</v>
      </c>
      <c r="AT20" s="423">
        <f>AH20+AI20+AJ20+AK20+AL20+AM20+AN20+AO20+AP20+AQ20+AR20+AS20</f>
        <v>0</v>
      </c>
      <c r="AU20" s="494">
        <f>AS20+AR20+AQ20+AP20+AO20+AN20+AM20+AL20+AK20+AJ20+AI20+AH20+AF20+AE20+AD20+AC20+AB20+AA20+Z20+Y20+X20+W20+V20+U20+S20+R20+Q20+P20+O20+N20+M20+L20+K20+J20+I20+H20</f>
        <v>0</v>
      </c>
      <c r="AV20" s="392">
        <f t="shared" si="1"/>
        <v>0</v>
      </c>
    </row>
    <row r="21" spans="2:48" s="394" customFormat="1" ht="12.75" customHeight="1" x14ac:dyDescent="0.15">
      <c r="B21" s="416" t="str">
        <f>+'FORMATO COSTEO C1'!C$54</f>
        <v>1.1.2.2</v>
      </c>
      <c r="C21" s="417" t="str">
        <f>+'FORMATO COSTEO C1'!B$54</f>
        <v>Consultorías</v>
      </c>
      <c r="D21" s="428"/>
      <c r="E21" s="429"/>
      <c r="F21" s="420">
        <f>+'FORMATO COSTEO C1'!G54</f>
        <v>1000</v>
      </c>
      <c r="G21" s="421">
        <f>+'FORMATO COSTEO C1'!U54</f>
        <v>0</v>
      </c>
      <c r="H21" s="425">
        <f>IF( $F21=0,0,((($F21/$E$19)*'PLAN DE ADQUISICIONES'!F$19)*($G21/$F21)))</f>
        <v>0</v>
      </c>
      <c r="I21" s="420">
        <f>IF( $F21=0,0,((($F21/$E$19)*'PLAN DE ADQUISICIONES'!G$19)*($G21/$F21)))</f>
        <v>0</v>
      </c>
      <c r="J21" s="420">
        <f>IF( $F21=0,0,((($F21/$E$19)*'PLAN DE ADQUISICIONES'!H$19)*($G21/$F21)))</f>
        <v>0</v>
      </c>
      <c r="K21" s="420">
        <f>IF( $F21=0,0,((($F21/$E$19)*'PLAN DE ADQUISICIONES'!I$19)*($G21/$F21)))</f>
        <v>0</v>
      </c>
      <c r="L21" s="420">
        <f>IF( $F21=0,0,((($F21/$E$19)*'PLAN DE ADQUISICIONES'!J$19)*($G21/$F21)))</f>
        <v>0</v>
      </c>
      <c r="M21" s="420">
        <f>IF( $F21=0,0,((($F21/$E$19)*'PLAN DE ADQUISICIONES'!K$19)*($G21/$F21)))</f>
        <v>0</v>
      </c>
      <c r="N21" s="420">
        <f>IF( $F21=0,0,((($F21/$E$19)*'PLAN DE ADQUISICIONES'!L$19)*($G21/$F21)))</f>
        <v>0</v>
      </c>
      <c r="O21" s="420">
        <f>IF( $F21=0,0,((($F21/$E$19)*'PLAN DE ADQUISICIONES'!M$19)*($G21/$F21)))</f>
        <v>0</v>
      </c>
      <c r="P21" s="420">
        <f>IF( $F21=0,0,((($F21/$E$19)*'PLAN DE ADQUISICIONES'!N$19)*($G21/$F21)))</f>
        <v>0</v>
      </c>
      <c r="Q21" s="420">
        <f>IF( $F21=0,0,((($F21/$E$19)*'PLAN DE ADQUISICIONES'!O$19)*($G21/$F21)))</f>
        <v>0</v>
      </c>
      <c r="R21" s="420">
        <f>IF( $F21=0,0,((($F21/$E$19)*'PLAN DE ADQUISICIONES'!P$19)*($G21/$F21)))</f>
        <v>0</v>
      </c>
      <c r="S21" s="420">
        <f>IF( $F21=0,0,((($F21/$E$19)*'PLAN DE ADQUISICIONES'!Q$19)*($G21/$F21)))</f>
        <v>0</v>
      </c>
      <c r="T21" s="423">
        <f>H21+I21+J21+K21+L21+M21+N21+O21+P21+Q21+R21+S21</f>
        <v>0</v>
      </c>
      <c r="U21" s="424">
        <f>IF( $F21=0,0,((($F21/$E$19)*'PLAN DE ADQUISICIONES'!R$19)*($G21/$F21)))</f>
        <v>0</v>
      </c>
      <c r="V21" s="420">
        <f>IF( $F21=0,0,((($F21/$E$19)*'PLAN DE ADQUISICIONES'!S$19)*($G21/$F21)))</f>
        <v>0</v>
      </c>
      <c r="W21" s="420">
        <f>IF( $F21=0,0,((($F21/$E$19)*'PLAN DE ADQUISICIONES'!T$19)*($G21/$F21)))</f>
        <v>0</v>
      </c>
      <c r="X21" s="420">
        <f>IF( $F21=0,0,((($F21/$E$19)*'PLAN DE ADQUISICIONES'!U$19)*($G21/$F21)))</f>
        <v>0</v>
      </c>
      <c r="Y21" s="420">
        <f>IF( $F21=0,0,((($F21/$E$19)*'PLAN DE ADQUISICIONES'!V$19)*($G21/$F21)))</f>
        <v>0</v>
      </c>
      <c r="Z21" s="420">
        <f>IF( $F21=0,0,((($F21/$E$19)*'PLAN DE ADQUISICIONES'!W$19)*($G21/$F21)))</f>
        <v>0</v>
      </c>
      <c r="AA21" s="420">
        <f>IF( $F21=0,0,((($F21/$E$19)*'PLAN DE ADQUISICIONES'!X$19)*($G21/$F21)))</f>
        <v>0</v>
      </c>
      <c r="AB21" s="420">
        <f>IF( $F21=0,0,((($F21/$E$19)*'PLAN DE ADQUISICIONES'!Y$19)*($G21/$F21)))</f>
        <v>0</v>
      </c>
      <c r="AC21" s="420">
        <f>IF( $F21=0,0,((($F21/$E$19)*'PLAN DE ADQUISICIONES'!Z$19)*($G21/$F21)))</f>
        <v>0</v>
      </c>
      <c r="AD21" s="420">
        <f>IF( $F21=0,0,((($F21/$E$19)*'PLAN DE ADQUISICIONES'!AA$19)*($G21/$F21)))</f>
        <v>0</v>
      </c>
      <c r="AE21" s="420">
        <f>IF( $F21=0,0,((($F21/$E$19)*'PLAN DE ADQUISICIONES'!AB$19)*($G21/$F21)))</f>
        <v>0</v>
      </c>
      <c r="AF21" s="420">
        <f>IF( $F21=0,0,((($F21/$E$19)*'PLAN DE ADQUISICIONES'!AC$19)*($G21/$F21)))</f>
        <v>0</v>
      </c>
      <c r="AG21" s="421">
        <f>U21+V21+W21+X21+Y21+Z21+AA21+AB21+AC21+AD21+AE21+AF21</f>
        <v>0</v>
      </c>
      <c r="AH21" s="425">
        <f>IF( $F21=0,0,((($F21/$E$19)*'PLAN DE ADQUISICIONES'!AD$19)*($G21/$F21)))</f>
        <v>0</v>
      </c>
      <c r="AI21" s="420">
        <f>IF( $F21=0,0,((($F21/$E$19)*'PLAN DE ADQUISICIONES'!AE$19)*($G21/$F21)))</f>
        <v>0</v>
      </c>
      <c r="AJ21" s="420">
        <f>IF( $F21=0,0,((($F21/$E$19)*'PLAN DE ADQUISICIONES'!AF$19)*($G21/$F21)))</f>
        <v>0</v>
      </c>
      <c r="AK21" s="420">
        <f>IF( $F21=0,0,((($F21/$E$19)*'PLAN DE ADQUISICIONES'!AG$19)*($G21/$F21)))</f>
        <v>0</v>
      </c>
      <c r="AL21" s="420">
        <f>IF( $F21=0,0,((($F21/$E$19)*'PLAN DE ADQUISICIONES'!AH$19)*($G21/$F21)))</f>
        <v>0</v>
      </c>
      <c r="AM21" s="420">
        <f>IF( $F21=0,0,((($F21/$E$19)*'PLAN DE ADQUISICIONES'!AI$19)*($G21/$F21)))</f>
        <v>0</v>
      </c>
      <c r="AN21" s="420">
        <f>IF( $F21=0,0,((($F21/$E$19)*'PLAN DE ADQUISICIONES'!AJ$19)*($G21/$F21)))</f>
        <v>0</v>
      </c>
      <c r="AO21" s="420">
        <f>IF( $F21=0,0,((($F21/$E$19)*'PLAN DE ADQUISICIONES'!AK$19)*($G21/$F21)))</f>
        <v>0</v>
      </c>
      <c r="AP21" s="420">
        <f>IF( $F21=0,0,((($F21/$E$19)*'PLAN DE ADQUISICIONES'!AL$19)*($G21/$F21)))</f>
        <v>0</v>
      </c>
      <c r="AQ21" s="420">
        <f>IF( $F21=0,0,((($F21/$E$19)*'PLAN DE ADQUISICIONES'!AM$19)*($G21/$F21)))</f>
        <v>0</v>
      </c>
      <c r="AR21" s="420">
        <f>IF( $F21=0,0,((($F21/$E$19)*'PLAN DE ADQUISICIONES'!AN$19)*($G21/$F21)))</f>
        <v>0</v>
      </c>
      <c r="AS21" s="420">
        <f>IF( $F21=0,0,((($F21/$E$19)*'PLAN DE ADQUISICIONES'!AO$19)*($G21/$F21)))</f>
        <v>0</v>
      </c>
      <c r="AT21" s="423">
        <f>AH21+AI21+AJ21+AK21+AL21+AM21+AN21+AO21+AP21+AQ21+AR21+AS21</f>
        <v>0</v>
      </c>
      <c r="AU21" s="494">
        <f>AS21+AR21+AQ21+AP21+AO21+AN21+AM21+AL21+AK21+AJ21+AI21+AH21+AF21+AE21+AD21+AC21+AB21+AA21+Z21+Y21+X21+W21+V21+U21+S21+R21+Q21+P21+O21+N21+M21+L21+K21+J21+I21+H21</f>
        <v>0</v>
      </c>
      <c r="AV21" s="392">
        <f t="shared" si="1"/>
        <v>0</v>
      </c>
    </row>
    <row r="22" spans="2:48" s="394" customFormat="1" ht="12.75" customHeight="1" x14ac:dyDescent="0.15">
      <c r="B22" s="416" t="str">
        <f>+'FORMATO COSTEO C1'!C$60</f>
        <v>1.1.2.3.</v>
      </c>
      <c r="C22" s="417" t="str">
        <f>+'FORMATO COSTEO C1'!B$60</f>
        <v>Categoría de gasto</v>
      </c>
      <c r="D22" s="428"/>
      <c r="E22" s="429"/>
      <c r="F22" s="420">
        <f>+'FORMATO COSTEO C1'!G60</f>
        <v>0</v>
      </c>
      <c r="G22" s="421">
        <f>+'FORMATO COSTEO C1'!U60</f>
        <v>0</v>
      </c>
      <c r="H22" s="425">
        <f>IF( $F22=0,0,((($F22/$E$19)*'PLAN DE ADQUISICIONES'!F$19)*($G22/$F22)))</f>
        <v>0</v>
      </c>
      <c r="I22" s="420">
        <f>IF( $F22=0,0,((($F22/$E$19)*'PLAN DE ADQUISICIONES'!G$19)*($G22/$F22)))</f>
        <v>0</v>
      </c>
      <c r="J22" s="420">
        <f>IF( $F22=0,0,((($F22/$E$19)*'PLAN DE ADQUISICIONES'!H$19)*($G22/$F22)))</f>
        <v>0</v>
      </c>
      <c r="K22" s="420">
        <f>IF( $F22=0,0,((($F22/$E$19)*'PLAN DE ADQUISICIONES'!I$19)*($G22/$F22)))</f>
        <v>0</v>
      </c>
      <c r="L22" s="420">
        <f>IF( $F22=0,0,((($F22/$E$19)*'PLAN DE ADQUISICIONES'!J$19)*($G22/$F22)))</f>
        <v>0</v>
      </c>
      <c r="M22" s="420">
        <f>IF( $F22=0,0,((($F22/$E$19)*'PLAN DE ADQUISICIONES'!K$19)*($G22/$F22)))</f>
        <v>0</v>
      </c>
      <c r="N22" s="420">
        <f>IF( $F22=0,0,((($F22/$E$19)*'PLAN DE ADQUISICIONES'!L$19)*($G22/$F22)))</f>
        <v>0</v>
      </c>
      <c r="O22" s="420">
        <f>IF( $F22=0,0,((($F22/$E$19)*'PLAN DE ADQUISICIONES'!M$19)*($G22/$F22)))</f>
        <v>0</v>
      </c>
      <c r="P22" s="420">
        <f>IF( $F22=0,0,((($F22/$E$19)*'PLAN DE ADQUISICIONES'!N$19)*($G22/$F22)))</f>
        <v>0</v>
      </c>
      <c r="Q22" s="420">
        <f>IF( $F22=0,0,((($F22/$E$19)*'PLAN DE ADQUISICIONES'!O$19)*($G22/$F22)))</f>
        <v>0</v>
      </c>
      <c r="R22" s="420">
        <f>IF( $F22=0,0,((($F22/$E$19)*'PLAN DE ADQUISICIONES'!P$19)*($G22/$F22)))</f>
        <v>0</v>
      </c>
      <c r="S22" s="420">
        <f>IF( $F22=0,0,((($F22/$E$19)*'PLAN DE ADQUISICIONES'!Q$19)*($G22/$F22)))</f>
        <v>0</v>
      </c>
      <c r="T22" s="423">
        <f>H22+I22+J22+K22+L22+M22+N22+O22+P22+Q22+R22+S22</f>
        <v>0</v>
      </c>
      <c r="U22" s="424">
        <f>IF( $F22=0,0,((($F22/$E$19)*'PLAN DE ADQUISICIONES'!R$19)*($G22/$F22)))</f>
        <v>0</v>
      </c>
      <c r="V22" s="420">
        <f>IF( $F22=0,0,((($F22/$E$19)*'PLAN DE ADQUISICIONES'!S$19)*($G22/$F22)))</f>
        <v>0</v>
      </c>
      <c r="W22" s="420">
        <f>IF( $F22=0,0,((($F22/$E$19)*'PLAN DE ADQUISICIONES'!T$19)*($G22/$F22)))</f>
        <v>0</v>
      </c>
      <c r="X22" s="420">
        <f>IF( $F22=0,0,((($F22/$E$19)*'PLAN DE ADQUISICIONES'!U$19)*($G22/$F22)))</f>
        <v>0</v>
      </c>
      <c r="Y22" s="420">
        <f>IF( $F22=0,0,((($F22/$E$19)*'PLAN DE ADQUISICIONES'!V$19)*($G22/$F22)))</f>
        <v>0</v>
      </c>
      <c r="Z22" s="420">
        <f>IF( $F22=0,0,((($F22/$E$19)*'PLAN DE ADQUISICIONES'!W$19)*($G22/$F22)))</f>
        <v>0</v>
      </c>
      <c r="AA22" s="420">
        <f>IF( $F22=0,0,((($F22/$E$19)*'PLAN DE ADQUISICIONES'!X$19)*($G22/$F22)))</f>
        <v>0</v>
      </c>
      <c r="AB22" s="420">
        <f>IF( $F22=0,0,((($F22/$E$19)*'PLAN DE ADQUISICIONES'!Y$19)*($G22/$F22)))</f>
        <v>0</v>
      </c>
      <c r="AC22" s="420">
        <f>IF( $F22=0,0,((($F22/$E$19)*'PLAN DE ADQUISICIONES'!Z$19)*($G22/$F22)))</f>
        <v>0</v>
      </c>
      <c r="AD22" s="420">
        <f>IF( $F22=0,0,((($F22/$E$19)*'PLAN DE ADQUISICIONES'!AA$19)*($G22/$F22)))</f>
        <v>0</v>
      </c>
      <c r="AE22" s="420">
        <f>IF( $F22=0,0,((($F22/$E$19)*'PLAN DE ADQUISICIONES'!AB$19)*($G22/$F22)))</f>
        <v>0</v>
      </c>
      <c r="AF22" s="420">
        <f>IF( $F22=0,0,((($F22/$E$19)*'PLAN DE ADQUISICIONES'!AC$19)*($G22/$F22)))</f>
        <v>0</v>
      </c>
      <c r="AG22" s="421">
        <f>U22+V22+W22+X22+Y22+Z22+AA22+AB22+AC22+AD22+AE22+AF22</f>
        <v>0</v>
      </c>
      <c r="AH22" s="425">
        <f>IF( $F22=0,0,((($F22/$E$19)*'PLAN DE ADQUISICIONES'!AD$19)*($G22/$F22)))</f>
        <v>0</v>
      </c>
      <c r="AI22" s="420">
        <f>IF( $F22=0,0,((($F22/$E$19)*'PLAN DE ADQUISICIONES'!AE$19)*($G22/$F22)))</f>
        <v>0</v>
      </c>
      <c r="AJ22" s="420">
        <f>IF( $F22=0,0,((($F22/$E$19)*'PLAN DE ADQUISICIONES'!AF$19)*($G22/$F22)))</f>
        <v>0</v>
      </c>
      <c r="AK22" s="420">
        <f>IF( $F22=0,0,((($F22/$E$19)*'PLAN DE ADQUISICIONES'!AG$19)*($G22/$F22)))</f>
        <v>0</v>
      </c>
      <c r="AL22" s="420">
        <f>IF( $F22=0,0,((($F22/$E$19)*'PLAN DE ADQUISICIONES'!AH$19)*($G22/$F22)))</f>
        <v>0</v>
      </c>
      <c r="AM22" s="420">
        <f>IF( $F22=0,0,((($F22/$E$19)*'PLAN DE ADQUISICIONES'!AI$19)*($G22/$F22)))</f>
        <v>0</v>
      </c>
      <c r="AN22" s="420">
        <f>IF( $F22=0,0,((($F22/$E$19)*'PLAN DE ADQUISICIONES'!AJ$19)*($G22/$F22)))</f>
        <v>0</v>
      </c>
      <c r="AO22" s="420">
        <f>IF( $F22=0,0,((($F22/$E$19)*'PLAN DE ADQUISICIONES'!AK$19)*($G22/$F22)))</f>
        <v>0</v>
      </c>
      <c r="AP22" s="420">
        <f>IF( $F22=0,0,((($F22/$E$19)*'PLAN DE ADQUISICIONES'!AL$19)*($G22/$F22)))</f>
        <v>0</v>
      </c>
      <c r="AQ22" s="420">
        <f>IF( $F22=0,0,((($F22/$E$19)*'PLAN DE ADQUISICIONES'!AM$19)*($G22/$F22)))</f>
        <v>0</v>
      </c>
      <c r="AR22" s="420">
        <f>IF( $F22=0,0,((($F22/$E$19)*'PLAN DE ADQUISICIONES'!AN$19)*($G22/$F22)))</f>
        <v>0</v>
      </c>
      <c r="AS22" s="420">
        <f>IF( $F22=0,0,((($F22/$E$19)*'PLAN DE ADQUISICIONES'!AO$19)*($G22/$F22)))</f>
        <v>0</v>
      </c>
      <c r="AT22" s="423">
        <f>AH22+AI22+AJ22+AK22+AL22+AM22+AN22+AO22+AP22+AQ22+AR22+AS22</f>
        <v>0</v>
      </c>
      <c r="AU22" s="494">
        <f>AS22+AR22+AQ22+AP22+AO22+AN22+AM22+AL22+AK22+AJ22+AI22+AH22+AF22+AE22+AD22+AC22+AB22+AA22+Z22+Y22+X22+W22+V22+U22+S22+R22+Q22+P22+O22+N22+M22+L22+K22+J22+I22+H22</f>
        <v>0</v>
      </c>
      <c r="AV22" s="392">
        <f t="shared" si="1"/>
        <v>0</v>
      </c>
    </row>
    <row r="23" spans="2:48" s="394" customFormat="1" ht="12.75" customHeight="1" x14ac:dyDescent="0.15">
      <c r="B23" s="416" t="str">
        <f>+'FORMATO COSTEO C1'!C$66</f>
        <v>1.1.2.4</v>
      </c>
      <c r="C23" s="417" t="str">
        <f>+'FORMATO COSTEO C1'!B$66</f>
        <v>Categoría de gasto</v>
      </c>
      <c r="D23" s="428"/>
      <c r="E23" s="429"/>
      <c r="F23" s="420">
        <f>+'FORMATO COSTEO C1'!G66</f>
        <v>0</v>
      </c>
      <c r="G23" s="421">
        <f>+'FORMATO COSTEO C1'!U66</f>
        <v>0</v>
      </c>
      <c r="H23" s="425">
        <f>IF( $F23=0,0,((($F23/$E$19)*'PLAN DE ADQUISICIONES'!F$19)*($G23/$F23)))</f>
        <v>0</v>
      </c>
      <c r="I23" s="420">
        <f>IF( $F23=0,0,((($F23/$E$19)*'PLAN DE ADQUISICIONES'!G$19)*($G23/$F23)))</f>
        <v>0</v>
      </c>
      <c r="J23" s="420">
        <f>IF( $F23=0,0,((($F23/$E$19)*'PLAN DE ADQUISICIONES'!H$19)*($G23/$F23)))</f>
        <v>0</v>
      </c>
      <c r="K23" s="420">
        <f>IF( $F23=0,0,((($F23/$E$19)*'PLAN DE ADQUISICIONES'!I$19)*($G23/$F23)))</f>
        <v>0</v>
      </c>
      <c r="L23" s="420">
        <f>IF( $F23=0,0,((($F23/$E$19)*'PLAN DE ADQUISICIONES'!J$19)*($G23/$F23)))</f>
        <v>0</v>
      </c>
      <c r="M23" s="420">
        <f>IF( $F23=0,0,((($F23/$E$19)*'PLAN DE ADQUISICIONES'!K$19)*($G23/$F23)))</f>
        <v>0</v>
      </c>
      <c r="N23" s="420">
        <f>IF( $F23=0,0,((($F23/$E$19)*'PLAN DE ADQUISICIONES'!L$19)*($G23/$F23)))</f>
        <v>0</v>
      </c>
      <c r="O23" s="420">
        <f>IF( $F23=0,0,((($F23/$E$19)*'PLAN DE ADQUISICIONES'!M$19)*($G23/$F23)))</f>
        <v>0</v>
      </c>
      <c r="P23" s="420">
        <f>IF( $F23=0,0,((($F23/$E$19)*'PLAN DE ADQUISICIONES'!N$19)*($G23/$F23)))</f>
        <v>0</v>
      </c>
      <c r="Q23" s="420">
        <f>IF( $F23=0,0,((($F23/$E$19)*'PLAN DE ADQUISICIONES'!O$19)*($G23/$F23)))</f>
        <v>0</v>
      </c>
      <c r="R23" s="420">
        <f>IF( $F23=0,0,((($F23/$E$19)*'PLAN DE ADQUISICIONES'!P$19)*($G23/$F23)))</f>
        <v>0</v>
      </c>
      <c r="S23" s="420">
        <f>IF( $F23=0,0,((($F23/$E$19)*'PLAN DE ADQUISICIONES'!Q$19)*($G23/$F23)))</f>
        <v>0</v>
      </c>
      <c r="T23" s="423">
        <f>H23+I23+J23+K23+L23+M23+N23+O23+P23+Q23+R23+S23</f>
        <v>0</v>
      </c>
      <c r="U23" s="424">
        <f>IF( $F23=0,0,((($F23/$E$19)*'PLAN DE ADQUISICIONES'!R$19)*($G23/$F23)))</f>
        <v>0</v>
      </c>
      <c r="V23" s="420">
        <f>IF( $F23=0,0,((($F23/$E$19)*'PLAN DE ADQUISICIONES'!S$19)*($G23/$F23)))</f>
        <v>0</v>
      </c>
      <c r="W23" s="420">
        <f>IF( $F23=0,0,((($F23/$E$19)*'PLAN DE ADQUISICIONES'!T$19)*($G23/$F23)))</f>
        <v>0</v>
      </c>
      <c r="X23" s="420">
        <f>IF( $F23=0,0,((($F23/$E$19)*'PLAN DE ADQUISICIONES'!U$19)*($G23/$F23)))</f>
        <v>0</v>
      </c>
      <c r="Y23" s="420">
        <f>IF( $F23=0,0,((($F23/$E$19)*'PLAN DE ADQUISICIONES'!V$19)*($G23/$F23)))</f>
        <v>0</v>
      </c>
      <c r="Z23" s="420">
        <f>IF( $F23=0,0,((($F23/$E$19)*'PLAN DE ADQUISICIONES'!W$19)*($G23/$F23)))</f>
        <v>0</v>
      </c>
      <c r="AA23" s="420">
        <f>IF( $F23=0,0,((($F23/$E$19)*'PLAN DE ADQUISICIONES'!X$19)*($G23/$F23)))</f>
        <v>0</v>
      </c>
      <c r="AB23" s="420">
        <f>IF( $F23=0,0,((($F23/$E$19)*'PLAN DE ADQUISICIONES'!Y$19)*($G23/$F23)))</f>
        <v>0</v>
      </c>
      <c r="AC23" s="420">
        <f>IF( $F23=0,0,((($F23/$E$19)*'PLAN DE ADQUISICIONES'!Z$19)*($G23/$F23)))</f>
        <v>0</v>
      </c>
      <c r="AD23" s="420">
        <f>IF( $F23=0,0,((($F23/$E$19)*'PLAN DE ADQUISICIONES'!AA$19)*($G23/$F23)))</f>
        <v>0</v>
      </c>
      <c r="AE23" s="420">
        <f>IF( $F23=0,0,((($F23/$E$19)*'PLAN DE ADQUISICIONES'!AB$19)*($G23/$F23)))</f>
        <v>0</v>
      </c>
      <c r="AF23" s="420">
        <f>IF( $F23=0,0,((($F23/$E$19)*'PLAN DE ADQUISICIONES'!AC$19)*($G23/$F23)))</f>
        <v>0</v>
      </c>
      <c r="AG23" s="421">
        <f>U23+V23+W23+X23+Y23+Z23+AA23+AB23+AC23+AD23+AE23+AF23</f>
        <v>0</v>
      </c>
      <c r="AH23" s="425">
        <f>IF( $F23=0,0,((($F23/$E$19)*'PLAN DE ADQUISICIONES'!AD$19)*($G23/$F23)))</f>
        <v>0</v>
      </c>
      <c r="AI23" s="420">
        <f>IF( $F23=0,0,((($F23/$E$19)*'PLAN DE ADQUISICIONES'!AE$19)*($G23/$F23)))</f>
        <v>0</v>
      </c>
      <c r="AJ23" s="420">
        <f>IF( $F23=0,0,((($F23/$E$19)*'PLAN DE ADQUISICIONES'!AF$19)*($G23/$F23)))</f>
        <v>0</v>
      </c>
      <c r="AK23" s="420">
        <f>IF( $F23=0,0,((($F23/$E$19)*'PLAN DE ADQUISICIONES'!AG$19)*($G23/$F23)))</f>
        <v>0</v>
      </c>
      <c r="AL23" s="420">
        <f>IF( $F23=0,0,((($F23/$E$19)*'PLAN DE ADQUISICIONES'!AH$19)*($G23/$F23)))</f>
        <v>0</v>
      </c>
      <c r="AM23" s="420">
        <f>IF( $F23=0,0,((($F23/$E$19)*'PLAN DE ADQUISICIONES'!AI$19)*($G23/$F23)))</f>
        <v>0</v>
      </c>
      <c r="AN23" s="420">
        <f>IF( $F23=0,0,((($F23/$E$19)*'PLAN DE ADQUISICIONES'!AJ$19)*($G23/$F23)))</f>
        <v>0</v>
      </c>
      <c r="AO23" s="420">
        <f>IF( $F23=0,0,((($F23/$E$19)*'PLAN DE ADQUISICIONES'!AK$19)*($G23/$F23)))</f>
        <v>0</v>
      </c>
      <c r="AP23" s="420">
        <f>IF( $F23=0,0,((($F23/$E$19)*'PLAN DE ADQUISICIONES'!AL$19)*($G23/$F23)))</f>
        <v>0</v>
      </c>
      <c r="AQ23" s="420">
        <f>IF( $F23=0,0,((($F23/$E$19)*'PLAN DE ADQUISICIONES'!AM$19)*($G23/$F23)))</f>
        <v>0</v>
      </c>
      <c r="AR23" s="420">
        <f>IF( $F23=0,0,((($F23/$E$19)*'PLAN DE ADQUISICIONES'!AN$19)*($G23/$F23)))</f>
        <v>0</v>
      </c>
      <c r="AS23" s="420">
        <f>IF( $F23=0,0,((($F23/$E$19)*'PLAN DE ADQUISICIONES'!AO$19)*($G23/$F23)))</f>
        <v>0</v>
      </c>
      <c r="AT23" s="423">
        <f>AH23+AI23+AJ23+AK23+AL23+AM23+AN23+AO23+AP23+AQ23+AR23+AS23</f>
        <v>0</v>
      </c>
      <c r="AU23" s="494">
        <f>AS23+AR23+AQ23+AP23+AO23+AN23+AM23+AL23+AK23+AJ23+AI23+AH23+AF23+AE23+AD23+AC23+AB23+AA23+Z23+Y23+X23+W23+V23+U23+S23+R23+Q23+P23+O23+N23+M23+L23+K23+J23+I23+H23</f>
        <v>0</v>
      </c>
      <c r="AV23" s="392">
        <f t="shared" si="1"/>
        <v>0</v>
      </c>
    </row>
    <row r="24" spans="2:48" s="394" customFormat="1" ht="12.75" customHeight="1" x14ac:dyDescent="0.15">
      <c r="B24" s="416" t="str">
        <f>+'FORMATO COSTEO C1'!C$72</f>
        <v>1.1.2.5</v>
      </c>
      <c r="C24" s="417" t="str">
        <f>+'FORMATO COSTEO C1'!B$72</f>
        <v>Categoría de gasto</v>
      </c>
      <c r="D24" s="428"/>
      <c r="E24" s="429"/>
      <c r="F24" s="420">
        <f>+'FORMATO COSTEO C1'!G72</f>
        <v>0</v>
      </c>
      <c r="G24" s="421">
        <f>+'FORMATO COSTEO C1'!U72</f>
        <v>0</v>
      </c>
      <c r="H24" s="425">
        <f>IF( $F24=0,0,((($F24/$E$19)*'PLAN DE ADQUISICIONES'!F$19)*($G24/$F24)))</f>
        <v>0</v>
      </c>
      <c r="I24" s="420">
        <f>IF( $F24=0,0,((($F24/$E$19)*'PLAN DE ADQUISICIONES'!G$19)*($G24/$F24)))</f>
        <v>0</v>
      </c>
      <c r="J24" s="420">
        <f>IF( $F24=0,0,((($F24/$E$19)*'PLAN DE ADQUISICIONES'!H$19)*($G24/$F24)))</f>
        <v>0</v>
      </c>
      <c r="K24" s="420">
        <f>IF( $F24=0,0,((($F24/$E$19)*'PLAN DE ADQUISICIONES'!I$19)*($G24/$F24)))</f>
        <v>0</v>
      </c>
      <c r="L24" s="420">
        <f>IF( $F24=0,0,((($F24/$E$19)*'PLAN DE ADQUISICIONES'!J$19)*($G24/$F24)))</f>
        <v>0</v>
      </c>
      <c r="M24" s="420">
        <f>IF( $F24=0,0,((($F24/$E$19)*'PLAN DE ADQUISICIONES'!K$19)*($G24/$F24)))</f>
        <v>0</v>
      </c>
      <c r="N24" s="420">
        <f>IF( $F24=0,0,((($F24/$E$19)*'PLAN DE ADQUISICIONES'!L$19)*($G24/$F24)))</f>
        <v>0</v>
      </c>
      <c r="O24" s="420">
        <f>IF( $F24=0,0,((($F24/$E$19)*'PLAN DE ADQUISICIONES'!M$19)*($G24/$F24)))</f>
        <v>0</v>
      </c>
      <c r="P24" s="420">
        <f>IF( $F24=0,0,((($F24/$E$19)*'PLAN DE ADQUISICIONES'!N$19)*($G24/$F24)))</f>
        <v>0</v>
      </c>
      <c r="Q24" s="420">
        <f>IF( $F24=0,0,((($F24/$E$19)*'PLAN DE ADQUISICIONES'!O$19)*($G24/$F24)))</f>
        <v>0</v>
      </c>
      <c r="R24" s="420">
        <f>IF( $F24=0,0,((($F24/$E$19)*'PLAN DE ADQUISICIONES'!P$19)*($G24/$F24)))</f>
        <v>0</v>
      </c>
      <c r="S24" s="420">
        <f>IF( $F24=0,0,((($F24/$E$19)*'PLAN DE ADQUISICIONES'!Q$19)*($G24/$F24)))</f>
        <v>0</v>
      </c>
      <c r="T24" s="423">
        <f>H24+I24+J24+K24+L24+M24+N24+O24+P24+Q24+R24+S24</f>
        <v>0</v>
      </c>
      <c r="U24" s="424">
        <f>IF( $F24=0,0,((($F24/$E$19)*'PLAN DE ADQUISICIONES'!R$19)*($G24/$F24)))</f>
        <v>0</v>
      </c>
      <c r="V24" s="420">
        <f>IF( $F24=0,0,((($F24/$E$19)*'PLAN DE ADQUISICIONES'!S$19)*($G24/$F24)))</f>
        <v>0</v>
      </c>
      <c r="W24" s="420">
        <f>IF( $F24=0,0,((($F24/$E$19)*'PLAN DE ADQUISICIONES'!T$19)*($G24/$F24)))</f>
        <v>0</v>
      </c>
      <c r="X24" s="420">
        <f>IF( $F24=0,0,((($F24/$E$19)*'PLAN DE ADQUISICIONES'!U$19)*($G24/$F24)))</f>
        <v>0</v>
      </c>
      <c r="Y24" s="420">
        <f>IF( $F24=0,0,((($F24/$E$19)*'PLAN DE ADQUISICIONES'!V$19)*($G24/$F24)))</f>
        <v>0</v>
      </c>
      <c r="Z24" s="420">
        <f>IF( $F24=0,0,((($F24/$E$19)*'PLAN DE ADQUISICIONES'!W$19)*($G24/$F24)))</f>
        <v>0</v>
      </c>
      <c r="AA24" s="420">
        <f>IF( $F24=0,0,((($F24/$E$19)*'PLAN DE ADQUISICIONES'!X$19)*($G24/$F24)))</f>
        <v>0</v>
      </c>
      <c r="AB24" s="420">
        <f>IF( $F24=0,0,((($F24/$E$19)*'PLAN DE ADQUISICIONES'!Y$19)*($G24/$F24)))</f>
        <v>0</v>
      </c>
      <c r="AC24" s="420">
        <f>IF( $F24=0,0,((($F24/$E$19)*'PLAN DE ADQUISICIONES'!Z$19)*($G24/$F24)))</f>
        <v>0</v>
      </c>
      <c r="AD24" s="420">
        <f>IF( $F24=0,0,((($F24/$E$19)*'PLAN DE ADQUISICIONES'!AA$19)*($G24/$F24)))</f>
        <v>0</v>
      </c>
      <c r="AE24" s="420">
        <f>IF( $F24=0,0,((($F24/$E$19)*'PLAN DE ADQUISICIONES'!AB$19)*($G24/$F24)))</f>
        <v>0</v>
      </c>
      <c r="AF24" s="420">
        <f>IF( $F24=0,0,((($F24/$E$19)*'PLAN DE ADQUISICIONES'!AC$19)*($G24/$F24)))</f>
        <v>0</v>
      </c>
      <c r="AG24" s="421">
        <f>U24+V24+W24+X24+Y24+Z24+AA24+AB24+AC24+AD24+AE24+AF24</f>
        <v>0</v>
      </c>
      <c r="AH24" s="425">
        <f>IF( $F24=0,0,((($F24/$E$19)*'PLAN DE ADQUISICIONES'!AD$19)*($G24/$F24)))</f>
        <v>0</v>
      </c>
      <c r="AI24" s="420">
        <f>IF( $F24=0,0,((($F24/$E$19)*'PLAN DE ADQUISICIONES'!AE$19)*($G24/$F24)))</f>
        <v>0</v>
      </c>
      <c r="AJ24" s="420">
        <f>IF( $F24=0,0,((($F24/$E$19)*'PLAN DE ADQUISICIONES'!AF$19)*($G24/$F24)))</f>
        <v>0</v>
      </c>
      <c r="AK24" s="420">
        <f>IF( $F24=0,0,((($F24/$E$19)*'PLAN DE ADQUISICIONES'!AG$19)*($G24/$F24)))</f>
        <v>0</v>
      </c>
      <c r="AL24" s="420">
        <f>IF( $F24=0,0,((($F24/$E$19)*'PLAN DE ADQUISICIONES'!AH$19)*($G24/$F24)))</f>
        <v>0</v>
      </c>
      <c r="AM24" s="420">
        <f>IF( $F24=0,0,((($F24/$E$19)*'PLAN DE ADQUISICIONES'!AI$19)*($G24/$F24)))</f>
        <v>0</v>
      </c>
      <c r="AN24" s="420">
        <f>IF( $F24=0,0,((($F24/$E$19)*'PLAN DE ADQUISICIONES'!AJ$19)*($G24/$F24)))</f>
        <v>0</v>
      </c>
      <c r="AO24" s="420">
        <f>IF( $F24=0,0,((($F24/$E$19)*'PLAN DE ADQUISICIONES'!AK$19)*($G24/$F24)))</f>
        <v>0</v>
      </c>
      <c r="AP24" s="420">
        <f>IF( $F24=0,0,((($F24/$E$19)*'PLAN DE ADQUISICIONES'!AL$19)*($G24/$F24)))</f>
        <v>0</v>
      </c>
      <c r="AQ24" s="420">
        <f>IF( $F24=0,0,((($F24/$E$19)*'PLAN DE ADQUISICIONES'!AM$19)*($G24/$F24)))</f>
        <v>0</v>
      </c>
      <c r="AR24" s="420">
        <f>IF( $F24=0,0,((($F24/$E$19)*'PLAN DE ADQUISICIONES'!AN$19)*($G24/$F24)))</f>
        <v>0</v>
      </c>
      <c r="AS24" s="420">
        <f>IF( $F24=0,0,((($F24/$E$19)*'PLAN DE ADQUISICIONES'!AO$19)*($G24/$F24)))</f>
        <v>0</v>
      </c>
      <c r="AT24" s="423">
        <f>AH24+AI24+AJ24+AK24+AL24+AM24+AN24+AO24+AP24+AQ24+AR24+AS24</f>
        <v>0</v>
      </c>
      <c r="AU24" s="494">
        <f>AS24+AR24+AQ24+AP24+AO24+AN24+AM24+AL24+AK24+AJ24+AI24+AH24+AF24+AE24+AD24+AC24+AB24+AA24+Z24+Y24+X24+W24+V24+U24+S24+R24+Q24+P24+O24+N24+M24+L24+K24+J24+I24+H24</f>
        <v>0</v>
      </c>
      <c r="AV24" s="392">
        <f t="shared" si="1"/>
        <v>0</v>
      </c>
    </row>
    <row r="25" spans="2:48" s="394" customFormat="1" ht="12.75" customHeight="1" x14ac:dyDescent="0.15">
      <c r="B25" s="406" t="str">
        <f>+'FORMATO COSTEO C1'!C$78</f>
        <v>1.1.3</v>
      </c>
      <c r="C25" s="430" t="str">
        <f>+'FORMATO COSTEO C1'!B$78</f>
        <v>Verificar la información y/o documentación entregada por los participantes registrados</v>
      </c>
      <c r="D25" s="408" t="str">
        <f>+'FORMATO COSTEO C1'!D$78</f>
        <v>Unidad</v>
      </c>
      <c r="E25" s="409">
        <f>+'FORMATO COSTEO C1'!E$78</f>
        <v>500</v>
      </c>
      <c r="F25" s="410">
        <f>SUM(F26:F30)</f>
        <v>0</v>
      </c>
      <c r="G25" s="411">
        <f t="shared" ref="G25:P25" si="8">SUM(G26:G30)</f>
        <v>0</v>
      </c>
      <c r="H25" s="412">
        <f t="shared" si="8"/>
        <v>0</v>
      </c>
      <c r="I25" s="410">
        <f>SUM(I26:I30)</f>
        <v>0</v>
      </c>
      <c r="J25" s="410">
        <f>SUM(J26:J30)</f>
        <v>0</v>
      </c>
      <c r="K25" s="410">
        <f>SUM(K26:K30)</f>
        <v>0</v>
      </c>
      <c r="L25" s="410">
        <f>SUM(L26:L30)</f>
        <v>0</v>
      </c>
      <c r="M25" s="410">
        <f>SUM(M26:M30)</f>
        <v>0</v>
      </c>
      <c r="N25" s="410">
        <f t="shared" si="8"/>
        <v>0</v>
      </c>
      <c r="O25" s="410">
        <f t="shared" si="8"/>
        <v>0</v>
      </c>
      <c r="P25" s="410">
        <f t="shared" si="8"/>
        <v>0</v>
      </c>
      <c r="Q25" s="410">
        <f>SUM(Q26:Q30)</f>
        <v>0</v>
      </c>
      <c r="R25" s="410">
        <f>SUM(R26:R30)</f>
        <v>0</v>
      </c>
      <c r="S25" s="410">
        <f>SUM(S26:S30)</f>
        <v>0</v>
      </c>
      <c r="T25" s="413">
        <f>SUM(T26:T30)</f>
        <v>0</v>
      </c>
      <c r="U25" s="414">
        <f t="shared" ref="U25:AS25" si="9">SUM(U26:U30)</f>
        <v>0</v>
      </c>
      <c r="V25" s="410">
        <f t="shared" si="9"/>
        <v>0</v>
      </c>
      <c r="W25" s="410">
        <f t="shared" si="9"/>
        <v>0</v>
      </c>
      <c r="X25" s="410">
        <f t="shared" si="9"/>
        <v>0</v>
      </c>
      <c r="Y25" s="410">
        <f t="shared" si="9"/>
        <v>0</v>
      </c>
      <c r="Z25" s="410">
        <f t="shared" si="9"/>
        <v>0</v>
      </c>
      <c r="AA25" s="410">
        <f t="shared" si="9"/>
        <v>0</v>
      </c>
      <c r="AB25" s="410">
        <f t="shared" si="9"/>
        <v>0</v>
      </c>
      <c r="AC25" s="410">
        <f t="shared" si="9"/>
        <v>0</v>
      </c>
      <c r="AD25" s="410">
        <f t="shared" si="9"/>
        <v>0</v>
      </c>
      <c r="AE25" s="410">
        <f t="shared" si="9"/>
        <v>0</v>
      </c>
      <c r="AF25" s="410">
        <f t="shared" si="9"/>
        <v>0</v>
      </c>
      <c r="AG25" s="411">
        <f t="shared" si="9"/>
        <v>0</v>
      </c>
      <c r="AH25" s="412">
        <f t="shared" si="9"/>
        <v>0</v>
      </c>
      <c r="AI25" s="410">
        <f t="shared" si="9"/>
        <v>0</v>
      </c>
      <c r="AJ25" s="410">
        <f t="shared" si="9"/>
        <v>0</v>
      </c>
      <c r="AK25" s="410">
        <f t="shared" si="9"/>
        <v>0</v>
      </c>
      <c r="AL25" s="410">
        <f t="shared" si="9"/>
        <v>0</v>
      </c>
      <c r="AM25" s="410">
        <f t="shared" si="9"/>
        <v>0</v>
      </c>
      <c r="AN25" s="410">
        <f t="shared" si="9"/>
        <v>0</v>
      </c>
      <c r="AO25" s="410">
        <f t="shared" si="9"/>
        <v>0</v>
      </c>
      <c r="AP25" s="410">
        <f t="shared" si="9"/>
        <v>0</v>
      </c>
      <c r="AQ25" s="410">
        <f t="shared" si="9"/>
        <v>0</v>
      </c>
      <c r="AR25" s="410">
        <f t="shared" si="9"/>
        <v>0</v>
      </c>
      <c r="AS25" s="410">
        <f t="shared" si="9"/>
        <v>0</v>
      </c>
      <c r="AT25" s="413">
        <f>SUM(AT26:AT30)</f>
        <v>0</v>
      </c>
      <c r="AU25" s="415">
        <f>SUM(AU26:AU30)</f>
        <v>0</v>
      </c>
      <c r="AV25" s="392">
        <f t="shared" si="1"/>
        <v>0</v>
      </c>
    </row>
    <row r="26" spans="2:48" s="394" customFormat="1" ht="12.75" customHeight="1" x14ac:dyDescent="0.15">
      <c r="B26" s="416" t="str">
        <f>+'FORMATO COSTEO C1'!C$80</f>
        <v>1.1.3.1</v>
      </c>
      <c r="C26" s="417">
        <f>+'FORMATO COSTEO C1'!B$80</f>
        <v>0</v>
      </c>
      <c r="D26" s="428"/>
      <c r="E26" s="429"/>
      <c r="F26" s="420">
        <f>+'FORMATO COSTEO C1'!G80</f>
        <v>0</v>
      </c>
      <c r="G26" s="421">
        <f>+'FORMATO COSTEO C1'!U80</f>
        <v>0</v>
      </c>
      <c r="H26" s="422">
        <f>IF( $F26=0,0,((($F26/$E$25)*'PLAN DE ADQUISICIONES'!F$20)*($G26/$F26)))</f>
        <v>0</v>
      </c>
      <c r="I26" s="420">
        <f>IF( $F26=0,0,((($F26/$E$25)*'PLAN DE ADQUISICIONES'!G$20)*($G26/$F26)))</f>
        <v>0</v>
      </c>
      <c r="J26" s="420">
        <f>IF( $F26=0,0,((($F26/$E$25)*'PLAN DE ADQUISICIONES'!H$20)*($G26/$F26)))</f>
        <v>0</v>
      </c>
      <c r="K26" s="420">
        <f>IF( $F26=0,0,((($F26/$E$25)*'PLAN DE ADQUISICIONES'!I$20)*($G26/$F26)))</f>
        <v>0</v>
      </c>
      <c r="L26" s="420">
        <f>IF( $F26=0,0,((($F26/$E$25)*'PLAN DE ADQUISICIONES'!J$20)*($G26/$F26)))</f>
        <v>0</v>
      </c>
      <c r="M26" s="420">
        <f>IF( $F26=0,0,((($F26/$E$25)*'PLAN DE ADQUISICIONES'!K$20)*($G26/$F26)))</f>
        <v>0</v>
      </c>
      <c r="N26" s="420">
        <f>IF( $F26=0,0,((($F26/$E$25)*'PLAN DE ADQUISICIONES'!L$20)*($G26/$F26)))</f>
        <v>0</v>
      </c>
      <c r="O26" s="420">
        <f>IF( $F26=0,0,((($F26/$E$25)*'PLAN DE ADQUISICIONES'!M$20)*($G26/$F26)))</f>
        <v>0</v>
      </c>
      <c r="P26" s="420">
        <f>IF( $F26=0,0,((($F26/$E$25)*'PLAN DE ADQUISICIONES'!N$20)*($G26/$F26)))</f>
        <v>0</v>
      </c>
      <c r="Q26" s="420">
        <f>IF( $F26=0,0,((($F26/$E$25)*'PLAN DE ADQUISICIONES'!O$20)*($G26/$F26)))</f>
        <v>0</v>
      </c>
      <c r="R26" s="420">
        <f>IF( $F26=0,0,((($F26/$E$25)*'PLAN DE ADQUISICIONES'!P$20)*($G26/$F26)))</f>
        <v>0</v>
      </c>
      <c r="S26" s="420">
        <f>IF( $F26=0,0,((($F26/$E$25)*'PLAN DE ADQUISICIONES'!Q$20)*($G26/$F26)))</f>
        <v>0</v>
      </c>
      <c r="T26" s="423">
        <f>H26+I26+J26+K26+L26+M26+N26+O26+P26+Q26+R26+S26</f>
        <v>0</v>
      </c>
      <c r="U26" s="424">
        <f>IF( $F26=0,0,((($F26/$E$25)*'PLAN DE ADQUISICIONES'!R$20)*($G26/$F26)))</f>
        <v>0</v>
      </c>
      <c r="V26" s="420">
        <f>IF( $F26=0,0,((($F26/$E$25)*'PLAN DE ADQUISICIONES'!S$20)*($G26/$F26)))</f>
        <v>0</v>
      </c>
      <c r="W26" s="420">
        <f>IF( $F26=0,0,((($F26/$E$25)*'PLAN DE ADQUISICIONES'!T$20)*($G26/$F26)))</f>
        <v>0</v>
      </c>
      <c r="X26" s="420">
        <f>IF( $F26=0,0,((($F26/$E$25)*'PLAN DE ADQUISICIONES'!U$20)*($G26/$F26)))</f>
        <v>0</v>
      </c>
      <c r="Y26" s="420">
        <f>IF( $F26=0,0,((($F26/$E$25)*'PLAN DE ADQUISICIONES'!V$20)*($G26/$F26)))</f>
        <v>0</v>
      </c>
      <c r="Z26" s="420">
        <f>IF( $F26=0,0,((($F26/$E$25)*'PLAN DE ADQUISICIONES'!W$20)*($G26/$F26)))</f>
        <v>0</v>
      </c>
      <c r="AA26" s="420">
        <f>IF( $F26=0,0,((($F26/$E$25)*'PLAN DE ADQUISICIONES'!X$20)*($G26/$F26)))</f>
        <v>0</v>
      </c>
      <c r="AB26" s="420">
        <f>IF( $F26=0,0,((($F26/$E$25)*'PLAN DE ADQUISICIONES'!Y$20)*($G26/$F26)))</f>
        <v>0</v>
      </c>
      <c r="AC26" s="420">
        <f>IF( $F26=0,0,((($F26/$E$25)*'PLAN DE ADQUISICIONES'!Z$20)*($G26/$F26)))</f>
        <v>0</v>
      </c>
      <c r="AD26" s="420">
        <f>IF( $F26=0,0,((($F26/$E$25)*'PLAN DE ADQUISICIONES'!AA$20)*($G26/$F26)))</f>
        <v>0</v>
      </c>
      <c r="AE26" s="420">
        <f>IF( $F26=0,0,((($F26/$E$25)*'PLAN DE ADQUISICIONES'!AB$20)*($G26/$F26)))</f>
        <v>0</v>
      </c>
      <c r="AF26" s="420">
        <f>IF( $F26=0,0,((($F26/$E$25)*'PLAN DE ADQUISICIONES'!AC$20)*($G26/$F26)))</f>
        <v>0</v>
      </c>
      <c r="AG26" s="421">
        <f>U26+V26+W26+X26+Y26+Z26+AA26+AB26+AC26+AD26+AE26+AF26</f>
        <v>0</v>
      </c>
      <c r="AH26" s="425">
        <f>IF( $F26=0,0,((($F26/$E$25)*'PLAN DE ADQUISICIONES'!AD$20)*($G26/$F26)))</f>
        <v>0</v>
      </c>
      <c r="AI26" s="420">
        <f>IF( $F26=0,0,((($F26/$E$25)*'PLAN DE ADQUISICIONES'!AE$20)*($G26/$F26)))</f>
        <v>0</v>
      </c>
      <c r="AJ26" s="420">
        <f>IF( $F26=0,0,((($F26/$E$25)*'PLAN DE ADQUISICIONES'!AF$20)*($G26/$F26)))</f>
        <v>0</v>
      </c>
      <c r="AK26" s="420">
        <f>IF( $F26=0,0,((($F26/$E$25)*'PLAN DE ADQUISICIONES'!AG$20)*($G26/$F26)))</f>
        <v>0</v>
      </c>
      <c r="AL26" s="420">
        <f>IF( $F26=0,0,((($F26/$E$25)*'PLAN DE ADQUISICIONES'!AH$20)*($G26/$F26)))</f>
        <v>0</v>
      </c>
      <c r="AM26" s="420">
        <f>IF( $F26=0,0,((($F26/$E$25)*'PLAN DE ADQUISICIONES'!AI$20)*($G26/$F26)))</f>
        <v>0</v>
      </c>
      <c r="AN26" s="420">
        <f>IF( $F26=0,0,((($F26/$E$25)*'PLAN DE ADQUISICIONES'!AJ$20)*($G26/$F26)))</f>
        <v>0</v>
      </c>
      <c r="AO26" s="420">
        <f>IF( $F26=0,0,((($F26/$E$25)*'PLAN DE ADQUISICIONES'!AK$20)*($G26/$F26)))</f>
        <v>0</v>
      </c>
      <c r="AP26" s="420">
        <f>IF( $F26=0,0,((($F26/$E$25)*'PLAN DE ADQUISICIONES'!AL$20)*($G26/$F26)))</f>
        <v>0</v>
      </c>
      <c r="AQ26" s="420">
        <f>IF( $F26=0,0,((($F26/$E$25)*'PLAN DE ADQUISICIONES'!AM$20)*($G26/$F26)))</f>
        <v>0</v>
      </c>
      <c r="AR26" s="420">
        <f>IF( $F26=0,0,((($F26/$E$25)*'PLAN DE ADQUISICIONES'!AN$20)*($G26/$F26)))</f>
        <v>0</v>
      </c>
      <c r="AS26" s="420">
        <f>IF( $F26=0,0,((($F26/$E$25)*'PLAN DE ADQUISICIONES'!AO$20)*($G26/$F26)))</f>
        <v>0</v>
      </c>
      <c r="AT26" s="423">
        <f>AH26+AI26+AJ26+AK26+AL26+AM26+AN26+AO26+AP26+AQ26+AR26+AS26</f>
        <v>0</v>
      </c>
      <c r="AU26" s="494">
        <f>AS26+AR26+AQ26+AP26+AO26+AN26+AM26+AL26+AK26+AJ26+AI26+AH26+AF26+AE26+AD26+AC26+AB26+AA26+Z26+Y26+X26+W26+V26+U26+S26+R26+Q26+P26+O26+N26+M26+L26+K26+J26+I26+H26</f>
        <v>0</v>
      </c>
      <c r="AV26" s="392">
        <f t="shared" si="1"/>
        <v>0</v>
      </c>
    </row>
    <row r="27" spans="2:48" s="394" customFormat="1" ht="12.75" customHeight="1" x14ac:dyDescent="0.15">
      <c r="B27" s="416" t="str">
        <f>+'FORMATO COSTEO C1'!C$86</f>
        <v>1.1.3.2</v>
      </c>
      <c r="C27" s="417" t="str">
        <f>+'FORMATO COSTEO C1'!B$86</f>
        <v>Categoría de gasto</v>
      </c>
      <c r="D27" s="428"/>
      <c r="E27" s="429"/>
      <c r="F27" s="420">
        <f>+'FORMATO COSTEO C1'!G86</f>
        <v>0</v>
      </c>
      <c r="G27" s="421">
        <f>+'FORMATO COSTEO C1'!U86</f>
        <v>0</v>
      </c>
      <c r="H27" s="425">
        <f>IF( $F27=0,0,((($F27/$E$25)*'PLAN DE ADQUISICIONES'!F$20)*($G27/$F27)))</f>
        <v>0</v>
      </c>
      <c r="I27" s="420">
        <f>IF( $F27=0,0,((($F27/$E$25)*'PLAN DE ADQUISICIONES'!G$20)*($G27/$F27)))</f>
        <v>0</v>
      </c>
      <c r="J27" s="420">
        <f>IF( $F27=0,0,((($F27/$E$25)*'PLAN DE ADQUISICIONES'!H$20)*($G27/$F27)))</f>
        <v>0</v>
      </c>
      <c r="K27" s="420">
        <f>IF( $F27=0,0,((($F27/$E$25)*'PLAN DE ADQUISICIONES'!I$20)*($G27/$F27)))</f>
        <v>0</v>
      </c>
      <c r="L27" s="420">
        <f>IF( $F27=0,0,((($F27/$E$25)*'PLAN DE ADQUISICIONES'!J$20)*($G27/$F27)))</f>
        <v>0</v>
      </c>
      <c r="M27" s="420">
        <f>IF( $F27=0,0,((($F27/$E$25)*'PLAN DE ADQUISICIONES'!K$20)*($G27/$F27)))</f>
        <v>0</v>
      </c>
      <c r="N27" s="420">
        <f>IF( $F27=0,0,((($F27/$E$25)*'PLAN DE ADQUISICIONES'!L$20)*($G27/$F27)))</f>
        <v>0</v>
      </c>
      <c r="O27" s="420">
        <f>IF( $F27=0,0,((($F27/$E$25)*'PLAN DE ADQUISICIONES'!M$20)*($G27/$F27)))</f>
        <v>0</v>
      </c>
      <c r="P27" s="420">
        <f>IF( $F27=0,0,((($F27/$E$25)*'PLAN DE ADQUISICIONES'!N$20)*($G27/$F27)))</f>
        <v>0</v>
      </c>
      <c r="Q27" s="420">
        <f>IF( $F27=0,0,((($F27/$E$25)*'PLAN DE ADQUISICIONES'!O$20)*($G27/$F27)))</f>
        <v>0</v>
      </c>
      <c r="R27" s="420">
        <f>IF( $F27=0,0,((($F27/$E$25)*'PLAN DE ADQUISICIONES'!P$20)*($G27/$F27)))</f>
        <v>0</v>
      </c>
      <c r="S27" s="420">
        <f>IF( $F27=0,0,((($F27/$E$25)*'PLAN DE ADQUISICIONES'!Q$20)*($G27/$F27)))</f>
        <v>0</v>
      </c>
      <c r="T27" s="423">
        <f>H27+I27+J27+K27+L27+M27+N27+O27+P27+Q27+R27+S27</f>
        <v>0</v>
      </c>
      <c r="U27" s="424">
        <f>IF( $F27=0,0,((($F27/$E$25)*'PLAN DE ADQUISICIONES'!R$20)*($G27/$F27)))</f>
        <v>0</v>
      </c>
      <c r="V27" s="420">
        <f>IF( $F27=0,0,((($F27/$E$25)*'PLAN DE ADQUISICIONES'!S$20)*($G27/$F27)))</f>
        <v>0</v>
      </c>
      <c r="W27" s="420">
        <f>IF( $F27=0,0,((($F27/$E$25)*'PLAN DE ADQUISICIONES'!T$20)*($G27/$F27)))</f>
        <v>0</v>
      </c>
      <c r="X27" s="420">
        <f>IF( $F27=0,0,((($F27/$E$25)*'PLAN DE ADQUISICIONES'!U$20)*($G27/$F27)))</f>
        <v>0</v>
      </c>
      <c r="Y27" s="420">
        <f>IF( $F27=0,0,((($F27/$E$25)*'PLAN DE ADQUISICIONES'!V$20)*($G27/$F27)))</f>
        <v>0</v>
      </c>
      <c r="Z27" s="420">
        <f>IF( $F27=0,0,((($F27/$E$25)*'PLAN DE ADQUISICIONES'!W$20)*($G27/$F27)))</f>
        <v>0</v>
      </c>
      <c r="AA27" s="420">
        <f>IF( $F27=0,0,((($F27/$E$25)*'PLAN DE ADQUISICIONES'!X$20)*($G27/$F27)))</f>
        <v>0</v>
      </c>
      <c r="AB27" s="420">
        <f>IF( $F27=0,0,((($F27/$E$25)*'PLAN DE ADQUISICIONES'!Y$20)*($G27/$F27)))</f>
        <v>0</v>
      </c>
      <c r="AC27" s="420">
        <f>IF( $F27=0,0,((($F27/$E$25)*'PLAN DE ADQUISICIONES'!Z$20)*($G27/$F27)))</f>
        <v>0</v>
      </c>
      <c r="AD27" s="420">
        <f>IF( $F27=0,0,((($F27/$E$25)*'PLAN DE ADQUISICIONES'!AA$20)*($G27/$F27)))</f>
        <v>0</v>
      </c>
      <c r="AE27" s="420">
        <f>IF( $F27=0,0,((($F27/$E$25)*'PLAN DE ADQUISICIONES'!AB$20)*($G27/$F27)))</f>
        <v>0</v>
      </c>
      <c r="AF27" s="420">
        <f>IF( $F27=0,0,((($F27/$E$25)*'PLAN DE ADQUISICIONES'!AC$20)*($G27/$F27)))</f>
        <v>0</v>
      </c>
      <c r="AG27" s="421">
        <f>U27+V27+W27+X27+Y27+Z27+AA27+AB27+AC27+AD27+AE27+AF27</f>
        <v>0</v>
      </c>
      <c r="AH27" s="425">
        <f>IF( $F27=0,0,((($F27/$E$25)*'PLAN DE ADQUISICIONES'!AD$20)*($G27/$F27)))</f>
        <v>0</v>
      </c>
      <c r="AI27" s="420">
        <f>IF( $F27=0,0,((($F27/$E$25)*'PLAN DE ADQUISICIONES'!AE$20)*($G27/$F27)))</f>
        <v>0</v>
      </c>
      <c r="AJ27" s="420">
        <f>IF( $F27=0,0,((($F27/$E$25)*'PLAN DE ADQUISICIONES'!AF$20)*($G27/$F27)))</f>
        <v>0</v>
      </c>
      <c r="AK27" s="420">
        <f>IF( $F27=0,0,((($F27/$E$25)*'PLAN DE ADQUISICIONES'!AG$20)*($G27/$F27)))</f>
        <v>0</v>
      </c>
      <c r="AL27" s="420">
        <f>IF( $F27=0,0,((($F27/$E$25)*'PLAN DE ADQUISICIONES'!AH$20)*($G27/$F27)))</f>
        <v>0</v>
      </c>
      <c r="AM27" s="420">
        <f>IF( $F27=0,0,((($F27/$E$25)*'PLAN DE ADQUISICIONES'!AI$20)*($G27/$F27)))</f>
        <v>0</v>
      </c>
      <c r="AN27" s="420">
        <f>IF( $F27=0,0,((($F27/$E$25)*'PLAN DE ADQUISICIONES'!AJ$20)*($G27/$F27)))</f>
        <v>0</v>
      </c>
      <c r="AO27" s="420">
        <f>IF( $F27=0,0,((($F27/$E$25)*'PLAN DE ADQUISICIONES'!AK$20)*($G27/$F27)))</f>
        <v>0</v>
      </c>
      <c r="AP27" s="420">
        <f>IF( $F27=0,0,((($F27/$E$25)*'PLAN DE ADQUISICIONES'!AL$20)*($G27/$F27)))</f>
        <v>0</v>
      </c>
      <c r="AQ27" s="420">
        <f>IF( $F27=0,0,((($F27/$E$25)*'PLAN DE ADQUISICIONES'!AM$20)*($G27/$F27)))</f>
        <v>0</v>
      </c>
      <c r="AR27" s="420">
        <f>IF( $F27=0,0,((($F27/$E$25)*'PLAN DE ADQUISICIONES'!AN$20)*($G27/$F27)))</f>
        <v>0</v>
      </c>
      <c r="AS27" s="420">
        <f>IF( $F27=0,0,((($F27/$E$25)*'PLAN DE ADQUISICIONES'!AO$20)*($G27/$F27)))</f>
        <v>0</v>
      </c>
      <c r="AT27" s="423">
        <f>AH27+AI27+AJ27+AK27+AL27+AM27+AN27+AO27+AP27+AQ27+AR27+AS27</f>
        <v>0</v>
      </c>
      <c r="AU27" s="494">
        <f>AS27+AR27+AQ27+AP27+AO27+AN27+AM27+AL27+AK27+AJ27+AI27+AH27+AF27+AE27+AD27+AC27+AB27+AA27+Z27+Y27+X27+W27+V27+U27+S27+R27+Q27+P27+O27+N27+M27+L27+K27+J27+I27+H27</f>
        <v>0</v>
      </c>
      <c r="AV27" s="392">
        <f t="shared" si="1"/>
        <v>0</v>
      </c>
    </row>
    <row r="28" spans="2:48" s="394" customFormat="1" ht="12.75" customHeight="1" x14ac:dyDescent="0.15">
      <c r="B28" s="416" t="str">
        <f>+'FORMATO COSTEO C1'!C$92</f>
        <v>1.1.3.3</v>
      </c>
      <c r="C28" s="417" t="str">
        <f>+'FORMATO COSTEO C1'!B$92</f>
        <v>Categoría de gasto</v>
      </c>
      <c r="D28" s="428"/>
      <c r="E28" s="429"/>
      <c r="F28" s="420">
        <f>+'FORMATO COSTEO C1'!G92</f>
        <v>0</v>
      </c>
      <c r="G28" s="421">
        <f>+'FORMATO COSTEO C1'!U92</f>
        <v>0</v>
      </c>
      <c r="H28" s="425">
        <f>IF( $F28=0,0,((($F28/$E$25)*'PLAN DE ADQUISICIONES'!F$20)*($G28/$F28)))</f>
        <v>0</v>
      </c>
      <c r="I28" s="420">
        <f>IF( $F28=0,0,((($F28/$E$25)*'PLAN DE ADQUISICIONES'!G$20)*($G28/$F28)))</f>
        <v>0</v>
      </c>
      <c r="J28" s="420">
        <f>IF( $F28=0,0,((($F28/$E$25)*'PLAN DE ADQUISICIONES'!H$20)*($G28/$F28)))</f>
        <v>0</v>
      </c>
      <c r="K28" s="420">
        <f>IF( $F28=0,0,((($F28/$E$25)*'PLAN DE ADQUISICIONES'!I$20)*($G28/$F28)))</f>
        <v>0</v>
      </c>
      <c r="L28" s="420">
        <f>IF( $F28=0,0,((($F28/$E$25)*'PLAN DE ADQUISICIONES'!J$20)*($G28/$F28)))</f>
        <v>0</v>
      </c>
      <c r="M28" s="420">
        <f>IF( $F28=0,0,((($F28/$E$25)*'PLAN DE ADQUISICIONES'!K$20)*($G28/$F28)))</f>
        <v>0</v>
      </c>
      <c r="N28" s="420">
        <f>IF( $F28=0,0,((($F28/$E$25)*'PLAN DE ADQUISICIONES'!L$20)*($G28/$F28)))</f>
        <v>0</v>
      </c>
      <c r="O28" s="420">
        <f>IF( $F28=0,0,((($F28/$E$25)*'PLAN DE ADQUISICIONES'!M$20)*($G28/$F28)))</f>
        <v>0</v>
      </c>
      <c r="P28" s="420">
        <f>IF( $F28=0,0,((($F28/$E$25)*'PLAN DE ADQUISICIONES'!N$20)*($G28/$F28)))</f>
        <v>0</v>
      </c>
      <c r="Q28" s="420">
        <f>IF( $F28=0,0,((($F28/$E$25)*'PLAN DE ADQUISICIONES'!O$20)*($G28/$F28)))</f>
        <v>0</v>
      </c>
      <c r="R28" s="420">
        <f>IF( $F28=0,0,((($F28/$E$25)*'PLAN DE ADQUISICIONES'!P$20)*($G28/$F28)))</f>
        <v>0</v>
      </c>
      <c r="S28" s="420">
        <f>IF( $F28=0,0,((($F28/$E$25)*'PLAN DE ADQUISICIONES'!Q$20)*($G28/$F28)))</f>
        <v>0</v>
      </c>
      <c r="T28" s="423">
        <f>H28+I28+J28+K28+L28+M28+N28+O28+P28+Q28+R28+S28</f>
        <v>0</v>
      </c>
      <c r="U28" s="424">
        <f>IF( $F28=0,0,((($F28/$E$25)*'PLAN DE ADQUISICIONES'!R$20)*($G28/$F28)))</f>
        <v>0</v>
      </c>
      <c r="V28" s="420">
        <f>IF( $F28=0,0,((($F28/$E$25)*'PLAN DE ADQUISICIONES'!S$20)*($G28/$F28)))</f>
        <v>0</v>
      </c>
      <c r="W28" s="420">
        <f>IF( $F28=0,0,((($F28/$E$25)*'PLAN DE ADQUISICIONES'!T$20)*($G28/$F28)))</f>
        <v>0</v>
      </c>
      <c r="X28" s="420">
        <f>IF( $F28=0,0,((($F28/$E$25)*'PLAN DE ADQUISICIONES'!U$20)*($G28/$F28)))</f>
        <v>0</v>
      </c>
      <c r="Y28" s="420">
        <f>IF( $F28=0,0,((($F28/$E$25)*'PLAN DE ADQUISICIONES'!V$20)*($G28/$F28)))</f>
        <v>0</v>
      </c>
      <c r="Z28" s="420">
        <f>IF( $F28=0,0,((($F28/$E$25)*'PLAN DE ADQUISICIONES'!W$20)*($G28/$F28)))</f>
        <v>0</v>
      </c>
      <c r="AA28" s="420">
        <f>IF( $F28=0,0,((($F28/$E$25)*'PLAN DE ADQUISICIONES'!X$20)*($G28/$F28)))</f>
        <v>0</v>
      </c>
      <c r="AB28" s="420">
        <f>IF( $F28=0,0,((($F28/$E$25)*'PLAN DE ADQUISICIONES'!Y$20)*($G28/$F28)))</f>
        <v>0</v>
      </c>
      <c r="AC28" s="420">
        <f>IF( $F28=0,0,((($F28/$E$25)*'PLAN DE ADQUISICIONES'!Z$20)*($G28/$F28)))</f>
        <v>0</v>
      </c>
      <c r="AD28" s="420">
        <f>IF( $F28=0,0,((($F28/$E$25)*'PLAN DE ADQUISICIONES'!AA$20)*($G28/$F28)))</f>
        <v>0</v>
      </c>
      <c r="AE28" s="420">
        <f>IF( $F28=0,0,((($F28/$E$25)*'PLAN DE ADQUISICIONES'!AB$20)*($G28/$F28)))</f>
        <v>0</v>
      </c>
      <c r="AF28" s="420">
        <f>IF( $F28=0,0,((($F28/$E$25)*'PLAN DE ADQUISICIONES'!AC$20)*($G28/$F28)))</f>
        <v>0</v>
      </c>
      <c r="AG28" s="421">
        <f>U28+V28+W28+X28+Y28+Z28+AA28+AB28+AC28+AD28+AE28+AF28</f>
        <v>0</v>
      </c>
      <c r="AH28" s="425">
        <f>IF( $F28=0,0,((($F28/$E$25)*'PLAN DE ADQUISICIONES'!AD$20)*($G28/$F28)))</f>
        <v>0</v>
      </c>
      <c r="AI28" s="420">
        <f>IF( $F28=0,0,((($F28/$E$25)*'PLAN DE ADQUISICIONES'!AE$20)*($G28/$F28)))</f>
        <v>0</v>
      </c>
      <c r="AJ28" s="420">
        <f>IF( $F28=0,0,((($F28/$E$25)*'PLAN DE ADQUISICIONES'!AF$20)*($G28/$F28)))</f>
        <v>0</v>
      </c>
      <c r="AK28" s="420">
        <f>IF( $F28=0,0,((($F28/$E$25)*'PLAN DE ADQUISICIONES'!AG$20)*($G28/$F28)))</f>
        <v>0</v>
      </c>
      <c r="AL28" s="420">
        <f>IF( $F28=0,0,((($F28/$E$25)*'PLAN DE ADQUISICIONES'!AH$20)*($G28/$F28)))</f>
        <v>0</v>
      </c>
      <c r="AM28" s="420">
        <f>IF( $F28=0,0,((($F28/$E$25)*'PLAN DE ADQUISICIONES'!AI$20)*($G28/$F28)))</f>
        <v>0</v>
      </c>
      <c r="AN28" s="420">
        <f>IF( $F28=0,0,((($F28/$E$25)*'PLAN DE ADQUISICIONES'!AJ$20)*($G28/$F28)))</f>
        <v>0</v>
      </c>
      <c r="AO28" s="420">
        <f>IF( $F28=0,0,((($F28/$E$25)*'PLAN DE ADQUISICIONES'!AK$20)*($G28/$F28)))</f>
        <v>0</v>
      </c>
      <c r="AP28" s="420">
        <f>IF( $F28=0,0,((($F28/$E$25)*'PLAN DE ADQUISICIONES'!AL$20)*($G28/$F28)))</f>
        <v>0</v>
      </c>
      <c r="AQ28" s="420">
        <f>IF( $F28=0,0,((($F28/$E$25)*'PLAN DE ADQUISICIONES'!AM$20)*($G28/$F28)))</f>
        <v>0</v>
      </c>
      <c r="AR28" s="420">
        <f>IF( $F28=0,0,((($F28/$E$25)*'PLAN DE ADQUISICIONES'!AN$20)*($G28/$F28)))</f>
        <v>0</v>
      </c>
      <c r="AS28" s="420">
        <f>IF( $F28=0,0,((($F28/$E$25)*'PLAN DE ADQUISICIONES'!AO$20)*($G28/$F28)))</f>
        <v>0</v>
      </c>
      <c r="AT28" s="423">
        <f>AH28+AI28+AJ28+AK28+AL28+AM28+AN28+AO28+AP28+AQ28+AR28+AS28</f>
        <v>0</v>
      </c>
      <c r="AU28" s="494">
        <f>AS28+AR28+AQ28+AP28+AO28+AN28+AM28+AL28+AK28+AJ28+AI28+AH28+AF28+AE28+AD28+AC28+AB28+AA28+Z28+Y28+X28+W28+V28+U28+S28+R28+Q28+P28+O28+N28+M28+L28+K28+J28+I28+H28</f>
        <v>0</v>
      </c>
      <c r="AV28" s="392">
        <f t="shared" si="1"/>
        <v>0</v>
      </c>
    </row>
    <row r="29" spans="2:48" s="394" customFormat="1" ht="12.75" customHeight="1" x14ac:dyDescent="0.15">
      <c r="B29" s="416" t="str">
        <f>+'FORMATO COSTEO C1'!C$98</f>
        <v>1.1.3.4</v>
      </c>
      <c r="C29" s="417" t="str">
        <f>+'FORMATO COSTEO C1'!B$98</f>
        <v>Categoría de gasto</v>
      </c>
      <c r="D29" s="428"/>
      <c r="E29" s="429"/>
      <c r="F29" s="420">
        <f>+'FORMATO COSTEO C1'!G98</f>
        <v>0</v>
      </c>
      <c r="G29" s="421">
        <f>+'FORMATO COSTEO C1'!U98</f>
        <v>0</v>
      </c>
      <c r="H29" s="425">
        <f>IF( $F29=0,0,((($F29/$E$25)*'PLAN DE ADQUISICIONES'!F$20)*($G29/$F29)))</f>
        <v>0</v>
      </c>
      <c r="I29" s="420">
        <f>IF( $F29=0,0,((($F29/$E$25)*'PLAN DE ADQUISICIONES'!G$20)*($G29/$F29)))</f>
        <v>0</v>
      </c>
      <c r="J29" s="420">
        <f>IF( $F29=0,0,((($F29/$E$25)*'PLAN DE ADQUISICIONES'!H$20)*($G29/$F29)))</f>
        <v>0</v>
      </c>
      <c r="K29" s="420">
        <f>IF( $F29=0,0,((($F29/$E$25)*'PLAN DE ADQUISICIONES'!I$20)*($G29/$F29)))</f>
        <v>0</v>
      </c>
      <c r="L29" s="420">
        <f>IF( $F29=0,0,((($F29/$E$25)*'PLAN DE ADQUISICIONES'!J$20)*($G29/$F29)))</f>
        <v>0</v>
      </c>
      <c r="M29" s="420">
        <f>IF( $F29=0,0,((($F29/$E$25)*'PLAN DE ADQUISICIONES'!K$20)*($G29/$F29)))</f>
        <v>0</v>
      </c>
      <c r="N29" s="420">
        <f>IF( $F29=0,0,((($F29/$E$25)*'PLAN DE ADQUISICIONES'!L$20)*($G29/$F29)))</f>
        <v>0</v>
      </c>
      <c r="O29" s="420">
        <f>IF( $F29=0,0,((($F29/$E$25)*'PLAN DE ADQUISICIONES'!M$20)*($G29/$F29)))</f>
        <v>0</v>
      </c>
      <c r="P29" s="420">
        <f>IF( $F29=0,0,((($F29/$E$25)*'PLAN DE ADQUISICIONES'!N$20)*($G29/$F29)))</f>
        <v>0</v>
      </c>
      <c r="Q29" s="420">
        <f>IF( $F29=0,0,((($F29/$E$25)*'PLAN DE ADQUISICIONES'!O$20)*($G29/$F29)))</f>
        <v>0</v>
      </c>
      <c r="R29" s="420">
        <f>IF( $F29=0,0,((($F29/$E$25)*'PLAN DE ADQUISICIONES'!P$20)*($G29/$F29)))</f>
        <v>0</v>
      </c>
      <c r="S29" s="420">
        <f>IF( $F29=0,0,((($F29/$E$25)*'PLAN DE ADQUISICIONES'!Q$20)*($G29/$F29)))</f>
        <v>0</v>
      </c>
      <c r="T29" s="423">
        <f>H29+I29+J29+K29+L29+M29+N29+O29+P29+Q29+R29+S29</f>
        <v>0</v>
      </c>
      <c r="U29" s="424">
        <f>IF( $F29=0,0,((($F29/$E$25)*'PLAN DE ADQUISICIONES'!R$20)*($G29/$F29)))</f>
        <v>0</v>
      </c>
      <c r="V29" s="420">
        <f>IF( $F29=0,0,((($F29/$E$25)*'PLAN DE ADQUISICIONES'!S$20)*($G29/$F29)))</f>
        <v>0</v>
      </c>
      <c r="W29" s="420">
        <f>IF( $F29=0,0,((($F29/$E$25)*'PLAN DE ADQUISICIONES'!T$20)*($G29/$F29)))</f>
        <v>0</v>
      </c>
      <c r="X29" s="420">
        <f>IF( $F29=0,0,((($F29/$E$25)*'PLAN DE ADQUISICIONES'!U$20)*($G29/$F29)))</f>
        <v>0</v>
      </c>
      <c r="Y29" s="420">
        <f>IF( $F29=0,0,((($F29/$E$25)*'PLAN DE ADQUISICIONES'!V$20)*($G29/$F29)))</f>
        <v>0</v>
      </c>
      <c r="Z29" s="420">
        <f>IF( $F29=0,0,((($F29/$E$25)*'PLAN DE ADQUISICIONES'!W$20)*($G29/$F29)))</f>
        <v>0</v>
      </c>
      <c r="AA29" s="420">
        <f>IF( $F29=0,0,((($F29/$E$25)*'PLAN DE ADQUISICIONES'!X$20)*($G29/$F29)))</f>
        <v>0</v>
      </c>
      <c r="AB29" s="420">
        <f>IF( $F29=0,0,((($F29/$E$25)*'PLAN DE ADQUISICIONES'!Y$20)*($G29/$F29)))</f>
        <v>0</v>
      </c>
      <c r="AC29" s="420">
        <f>IF( $F29=0,0,((($F29/$E$25)*'PLAN DE ADQUISICIONES'!Z$20)*($G29/$F29)))</f>
        <v>0</v>
      </c>
      <c r="AD29" s="420">
        <f>IF( $F29=0,0,((($F29/$E$25)*'PLAN DE ADQUISICIONES'!AA$20)*($G29/$F29)))</f>
        <v>0</v>
      </c>
      <c r="AE29" s="420">
        <f>IF( $F29=0,0,((($F29/$E$25)*'PLAN DE ADQUISICIONES'!AB$20)*($G29/$F29)))</f>
        <v>0</v>
      </c>
      <c r="AF29" s="420">
        <f>IF( $F29=0,0,((($F29/$E$25)*'PLAN DE ADQUISICIONES'!AC$20)*($G29/$F29)))</f>
        <v>0</v>
      </c>
      <c r="AG29" s="421">
        <f>U29+V29+W29+X29+Y29+Z29+AA29+AB29+AC29+AD29+AE29+AF29</f>
        <v>0</v>
      </c>
      <c r="AH29" s="425">
        <f>IF( $F29=0,0,((($F29/$E$25)*'PLAN DE ADQUISICIONES'!AD$20)*($G29/$F29)))</f>
        <v>0</v>
      </c>
      <c r="AI29" s="420">
        <f>IF( $F29=0,0,((($F29/$E$25)*'PLAN DE ADQUISICIONES'!AE$20)*($G29/$F29)))</f>
        <v>0</v>
      </c>
      <c r="AJ29" s="420">
        <f>IF( $F29=0,0,((($F29/$E$25)*'PLAN DE ADQUISICIONES'!AF$20)*($G29/$F29)))</f>
        <v>0</v>
      </c>
      <c r="AK29" s="420">
        <f>IF( $F29=0,0,((($F29/$E$25)*'PLAN DE ADQUISICIONES'!AG$20)*($G29/$F29)))</f>
        <v>0</v>
      </c>
      <c r="AL29" s="420">
        <f>IF( $F29=0,0,((($F29/$E$25)*'PLAN DE ADQUISICIONES'!AH$20)*($G29/$F29)))</f>
        <v>0</v>
      </c>
      <c r="AM29" s="420">
        <f>IF( $F29=0,0,((($F29/$E$25)*'PLAN DE ADQUISICIONES'!AI$20)*($G29/$F29)))</f>
        <v>0</v>
      </c>
      <c r="AN29" s="420">
        <f>IF( $F29=0,0,((($F29/$E$25)*'PLAN DE ADQUISICIONES'!AJ$20)*($G29/$F29)))</f>
        <v>0</v>
      </c>
      <c r="AO29" s="420">
        <f>IF( $F29=0,0,((($F29/$E$25)*'PLAN DE ADQUISICIONES'!AK$20)*($G29/$F29)))</f>
        <v>0</v>
      </c>
      <c r="AP29" s="420">
        <f>IF( $F29=0,0,((($F29/$E$25)*'PLAN DE ADQUISICIONES'!AL$20)*($G29/$F29)))</f>
        <v>0</v>
      </c>
      <c r="AQ29" s="420">
        <f>IF( $F29=0,0,((($F29/$E$25)*'PLAN DE ADQUISICIONES'!AM$20)*($G29/$F29)))</f>
        <v>0</v>
      </c>
      <c r="AR29" s="420">
        <f>IF( $F29=0,0,((($F29/$E$25)*'PLAN DE ADQUISICIONES'!AN$20)*($G29/$F29)))</f>
        <v>0</v>
      </c>
      <c r="AS29" s="420">
        <f>IF( $F29=0,0,((($F29/$E$25)*'PLAN DE ADQUISICIONES'!AO$20)*($G29/$F29)))</f>
        <v>0</v>
      </c>
      <c r="AT29" s="423">
        <f>AH29+AI29+AJ29+AK29+AL29+AM29+AN29+AO29+AP29+AQ29+AR29+AS29</f>
        <v>0</v>
      </c>
      <c r="AU29" s="494">
        <f>AS29+AR29+AQ29+AP29+AO29+AN29+AM29+AL29+AK29+AJ29+AI29+AH29+AF29+AE29+AD29+AC29+AB29+AA29+Z29+Y29+X29+W29+V29+U29+S29+R29+Q29+P29+O29+N29+M29+L29+K29+J29+I29+H29</f>
        <v>0</v>
      </c>
      <c r="AV29" s="392">
        <f t="shared" si="1"/>
        <v>0</v>
      </c>
    </row>
    <row r="30" spans="2:48" s="394" customFormat="1" ht="12.75" customHeight="1" x14ac:dyDescent="0.15">
      <c r="B30" s="416" t="str">
        <f>+'FORMATO COSTEO C1'!C$104</f>
        <v>1.1.3.5</v>
      </c>
      <c r="C30" s="417" t="str">
        <f>+'FORMATO COSTEO C1'!B$104</f>
        <v>Categoría de gasto</v>
      </c>
      <c r="D30" s="428"/>
      <c r="E30" s="429"/>
      <c r="F30" s="420">
        <f>+'FORMATO COSTEO C1'!G104</f>
        <v>0</v>
      </c>
      <c r="G30" s="421">
        <f>+'FORMATO COSTEO C1'!U104</f>
        <v>0</v>
      </c>
      <c r="H30" s="425">
        <f>IF( $F30=0,0,((($F30/$E$25)*'PLAN DE ADQUISICIONES'!F$20)*($G30/$F30)))</f>
        <v>0</v>
      </c>
      <c r="I30" s="420">
        <f>IF( $F30=0,0,((($F30/$E$25)*'PLAN DE ADQUISICIONES'!G$20)*($G30/$F30)))</f>
        <v>0</v>
      </c>
      <c r="J30" s="420">
        <f>IF( $F30=0,0,((($F30/$E$25)*'PLAN DE ADQUISICIONES'!H$20)*($G30/$F30)))</f>
        <v>0</v>
      </c>
      <c r="K30" s="420">
        <f>IF( $F30=0,0,((($F30/$E$25)*'PLAN DE ADQUISICIONES'!I$20)*($G30/$F30)))</f>
        <v>0</v>
      </c>
      <c r="L30" s="420">
        <f>IF( $F30=0,0,((($F30/$E$25)*'PLAN DE ADQUISICIONES'!J$20)*($G30/$F30)))</f>
        <v>0</v>
      </c>
      <c r="M30" s="420">
        <f>IF( $F30=0,0,((($F30/$E$25)*'PLAN DE ADQUISICIONES'!K$20)*($G30/$F30)))</f>
        <v>0</v>
      </c>
      <c r="N30" s="420">
        <f>IF( $F30=0,0,((($F30/$E$25)*'PLAN DE ADQUISICIONES'!L$20)*($G30/$F30)))</f>
        <v>0</v>
      </c>
      <c r="O30" s="420">
        <f>IF( $F30=0,0,((($F30/$E$25)*'PLAN DE ADQUISICIONES'!M$20)*($G30/$F30)))</f>
        <v>0</v>
      </c>
      <c r="P30" s="420">
        <f>IF( $F30=0,0,((($F30/$E$25)*'PLAN DE ADQUISICIONES'!N$20)*($G30/$F30)))</f>
        <v>0</v>
      </c>
      <c r="Q30" s="420">
        <f>IF( $F30=0,0,((($F30/$E$25)*'PLAN DE ADQUISICIONES'!O$20)*($G30/$F30)))</f>
        <v>0</v>
      </c>
      <c r="R30" s="420">
        <f>IF( $F30=0,0,((($F30/$E$25)*'PLAN DE ADQUISICIONES'!P$20)*($G30/$F30)))</f>
        <v>0</v>
      </c>
      <c r="S30" s="420">
        <f>IF( $F30=0,0,((($F30/$E$25)*'PLAN DE ADQUISICIONES'!Q$20)*($G30/$F30)))</f>
        <v>0</v>
      </c>
      <c r="T30" s="423">
        <f>H30+I30+J30+K30+L30+M30+N30+O30+P30+Q30+R30+S30</f>
        <v>0</v>
      </c>
      <c r="U30" s="424">
        <f>IF( $F30=0,0,((($F30/$E$25)*'PLAN DE ADQUISICIONES'!R$20)*($G30/$F30)))</f>
        <v>0</v>
      </c>
      <c r="V30" s="420">
        <f>IF( $F30=0,0,((($F30/$E$25)*'PLAN DE ADQUISICIONES'!S$20)*($G30/$F30)))</f>
        <v>0</v>
      </c>
      <c r="W30" s="420">
        <f>IF( $F30=0,0,((($F30/$E$25)*'PLAN DE ADQUISICIONES'!T$20)*($G30/$F30)))</f>
        <v>0</v>
      </c>
      <c r="X30" s="420">
        <f>IF( $F30=0,0,((($F30/$E$25)*'PLAN DE ADQUISICIONES'!U$20)*($G30/$F30)))</f>
        <v>0</v>
      </c>
      <c r="Y30" s="420">
        <f>IF( $F30=0,0,((($F30/$E$25)*'PLAN DE ADQUISICIONES'!V$20)*($G30/$F30)))</f>
        <v>0</v>
      </c>
      <c r="Z30" s="420">
        <f>IF( $F30=0,0,((($F30/$E$25)*'PLAN DE ADQUISICIONES'!W$20)*($G30/$F30)))</f>
        <v>0</v>
      </c>
      <c r="AA30" s="420">
        <f>IF( $F30=0,0,((($F30/$E$25)*'PLAN DE ADQUISICIONES'!X$20)*($G30/$F30)))</f>
        <v>0</v>
      </c>
      <c r="AB30" s="420">
        <f>IF( $F30=0,0,((($F30/$E$25)*'PLAN DE ADQUISICIONES'!Y$20)*($G30/$F30)))</f>
        <v>0</v>
      </c>
      <c r="AC30" s="420">
        <f>IF( $F30=0,0,((($F30/$E$25)*'PLAN DE ADQUISICIONES'!Z$20)*($G30/$F30)))</f>
        <v>0</v>
      </c>
      <c r="AD30" s="420">
        <f>IF( $F30=0,0,((($F30/$E$25)*'PLAN DE ADQUISICIONES'!AA$20)*($G30/$F30)))</f>
        <v>0</v>
      </c>
      <c r="AE30" s="420">
        <f>IF( $F30=0,0,((($F30/$E$25)*'PLAN DE ADQUISICIONES'!AB$20)*($G30/$F30)))</f>
        <v>0</v>
      </c>
      <c r="AF30" s="420">
        <f>IF( $F30=0,0,((($F30/$E$25)*'PLAN DE ADQUISICIONES'!AC$20)*($G30/$F30)))</f>
        <v>0</v>
      </c>
      <c r="AG30" s="421">
        <f>U30+V30+W30+X30+Y30+Z30+AA30+AB30+AC30+AD30+AE30+AF30</f>
        <v>0</v>
      </c>
      <c r="AH30" s="425">
        <f>IF( $F30=0,0,((($F30/$E$25)*'PLAN DE ADQUISICIONES'!AD$20)*($G30/$F30)))</f>
        <v>0</v>
      </c>
      <c r="AI30" s="420">
        <f>IF( $F30=0,0,((($F30/$E$25)*'PLAN DE ADQUISICIONES'!AE$20)*($G30/$F30)))</f>
        <v>0</v>
      </c>
      <c r="AJ30" s="420">
        <f>IF( $F30=0,0,((($F30/$E$25)*'PLAN DE ADQUISICIONES'!AF$20)*($G30/$F30)))</f>
        <v>0</v>
      </c>
      <c r="AK30" s="420">
        <f>IF( $F30=0,0,((($F30/$E$25)*'PLAN DE ADQUISICIONES'!AG$20)*($G30/$F30)))</f>
        <v>0</v>
      </c>
      <c r="AL30" s="420">
        <f>IF( $F30=0,0,((($F30/$E$25)*'PLAN DE ADQUISICIONES'!AH$20)*($G30/$F30)))</f>
        <v>0</v>
      </c>
      <c r="AM30" s="420">
        <f>IF( $F30=0,0,((($F30/$E$25)*'PLAN DE ADQUISICIONES'!AI$20)*($G30/$F30)))</f>
        <v>0</v>
      </c>
      <c r="AN30" s="420">
        <f>IF( $F30=0,0,((($F30/$E$25)*'PLAN DE ADQUISICIONES'!AJ$20)*($G30/$F30)))</f>
        <v>0</v>
      </c>
      <c r="AO30" s="420">
        <f>IF( $F30=0,0,((($F30/$E$25)*'PLAN DE ADQUISICIONES'!AK$20)*($G30/$F30)))</f>
        <v>0</v>
      </c>
      <c r="AP30" s="420">
        <f>IF( $F30=0,0,((($F30/$E$25)*'PLAN DE ADQUISICIONES'!AL$20)*($G30/$F30)))</f>
        <v>0</v>
      </c>
      <c r="AQ30" s="420">
        <f>IF( $F30=0,0,((($F30/$E$25)*'PLAN DE ADQUISICIONES'!AM$20)*($G30/$F30)))</f>
        <v>0</v>
      </c>
      <c r="AR30" s="420">
        <f>IF( $F30=0,0,((($F30/$E$25)*'PLAN DE ADQUISICIONES'!AN$20)*($G30/$F30)))</f>
        <v>0</v>
      </c>
      <c r="AS30" s="420">
        <f>IF( $F30=0,0,((($F30/$E$25)*'PLAN DE ADQUISICIONES'!AO$20)*($G30/$F30)))</f>
        <v>0</v>
      </c>
      <c r="AT30" s="423">
        <f>AH30+AI30+AJ30+AK30+AL30+AM30+AN30+AO30+AP30+AQ30+AR30+AS30</f>
        <v>0</v>
      </c>
      <c r="AU30" s="494">
        <f>AS30+AR30+AQ30+AP30+AO30+AN30+AM30+AL30+AK30+AJ30+AI30+AH30+AF30+AE30+AD30+AC30+AB30+AA30+Z30+Y30+X30+W30+V30+U30+S30+R30+Q30+P30+O30+N30+M30+L30+K30+J30+I30+H30</f>
        <v>0</v>
      </c>
      <c r="AV30" s="392">
        <f t="shared" si="1"/>
        <v>0</v>
      </c>
    </row>
    <row r="31" spans="2:48" s="394" customFormat="1" ht="12.75" customHeight="1" x14ac:dyDescent="0.15">
      <c r="B31" s="406" t="str">
        <f>+'FORMATO COSTEO C1'!C$110</f>
        <v>1.1.4</v>
      </c>
      <c r="C31" s="430" t="str">
        <f>+'FORMATO COSTEO C1'!B$110</f>
        <v>Evaluar a los potenciales beneficiarios</v>
      </c>
      <c r="D31" s="408" t="str">
        <f>+'FORMATO COSTEO C1'!D$110</f>
        <v>Persona</v>
      </c>
      <c r="E31" s="409">
        <f>+'FORMATO COSTEO C1'!E$110</f>
        <v>450</v>
      </c>
      <c r="F31" s="410">
        <f>SUM(F32:F36)</f>
        <v>0</v>
      </c>
      <c r="G31" s="411">
        <f t="shared" ref="G31:P31" si="10">SUM(G32:G36)</f>
        <v>0</v>
      </c>
      <c r="H31" s="412">
        <f t="shared" si="10"/>
        <v>0</v>
      </c>
      <c r="I31" s="410">
        <f>SUM(I32:I36)</f>
        <v>0</v>
      </c>
      <c r="J31" s="410">
        <f>SUM(J32:J36)</f>
        <v>0</v>
      </c>
      <c r="K31" s="410">
        <f>SUM(K32:K36)</f>
        <v>0</v>
      </c>
      <c r="L31" s="410">
        <f>SUM(L32:L36)</f>
        <v>0</v>
      </c>
      <c r="M31" s="410">
        <f>SUM(M32:M36)</f>
        <v>0</v>
      </c>
      <c r="N31" s="410">
        <f t="shared" si="10"/>
        <v>0</v>
      </c>
      <c r="O31" s="410">
        <f t="shared" si="10"/>
        <v>0</v>
      </c>
      <c r="P31" s="410">
        <f t="shared" si="10"/>
        <v>0</v>
      </c>
      <c r="Q31" s="410">
        <f>SUM(Q32:Q36)</f>
        <v>0</v>
      </c>
      <c r="R31" s="410">
        <f>SUM(R32:R36)</f>
        <v>0</v>
      </c>
      <c r="S31" s="410">
        <f>SUM(S32:S36)</f>
        <v>0</v>
      </c>
      <c r="T31" s="413">
        <f>SUM(T32:T36)</f>
        <v>0</v>
      </c>
      <c r="U31" s="414">
        <f t="shared" ref="U31:AS31" si="11">SUM(U32:U36)</f>
        <v>0</v>
      </c>
      <c r="V31" s="410">
        <f t="shared" si="11"/>
        <v>0</v>
      </c>
      <c r="W31" s="410">
        <f t="shared" si="11"/>
        <v>0</v>
      </c>
      <c r="X31" s="410">
        <f t="shared" si="11"/>
        <v>0</v>
      </c>
      <c r="Y31" s="410">
        <f t="shared" si="11"/>
        <v>0</v>
      </c>
      <c r="Z31" s="410">
        <f t="shared" si="11"/>
        <v>0</v>
      </c>
      <c r="AA31" s="410">
        <f t="shared" si="11"/>
        <v>0</v>
      </c>
      <c r="AB31" s="410">
        <f t="shared" si="11"/>
        <v>0</v>
      </c>
      <c r="AC31" s="410">
        <f t="shared" si="11"/>
        <v>0</v>
      </c>
      <c r="AD31" s="410">
        <f t="shared" si="11"/>
        <v>0</v>
      </c>
      <c r="AE31" s="410">
        <f t="shared" si="11"/>
        <v>0</v>
      </c>
      <c r="AF31" s="410">
        <f t="shared" si="11"/>
        <v>0</v>
      </c>
      <c r="AG31" s="411">
        <f t="shared" si="11"/>
        <v>0</v>
      </c>
      <c r="AH31" s="412">
        <f t="shared" si="11"/>
        <v>0</v>
      </c>
      <c r="AI31" s="410">
        <f t="shared" si="11"/>
        <v>0</v>
      </c>
      <c r="AJ31" s="410">
        <f t="shared" si="11"/>
        <v>0</v>
      </c>
      <c r="AK31" s="410">
        <f t="shared" si="11"/>
        <v>0</v>
      </c>
      <c r="AL31" s="410">
        <f t="shared" si="11"/>
        <v>0</v>
      </c>
      <c r="AM31" s="410">
        <f t="shared" si="11"/>
        <v>0</v>
      </c>
      <c r="AN31" s="410">
        <f t="shared" si="11"/>
        <v>0</v>
      </c>
      <c r="AO31" s="410">
        <f t="shared" si="11"/>
        <v>0</v>
      </c>
      <c r="AP31" s="410">
        <f t="shared" si="11"/>
        <v>0</v>
      </c>
      <c r="AQ31" s="410">
        <f t="shared" si="11"/>
        <v>0</v>
      </c>
      <c r="AR31" s="410">
        <f t="shared" si="11"/>
        <v>0</v>
      </c>
      <c r="AS31" s="410">
        <f t="shared" si="11"/>
        <v>0</v>
      </c>
      <c r="AT31" s="413">
        <f>SUM(AT32:AT36)</f>
        <v>0</v>
      </c>
      <c r="AU31" s="415">
        <f>SUM(AU32:AU36)</f>
        <v>0</v>
      </c>
      <c r="AV31" s="392">
        <f t="shared" si="1"/>
        <v>0</v>
      </c>
    </row>
    <row r="32" spans="2:48" s="394" customFormat="1" ht="12.75" customHeight="1" x14ac:dyDescent="0.15">
      <c r="B32" s="416" t="str">
        <f>+'FORMATO COSTEO C1'!C$112</f>
        <v>1.1.4.1</v>
      </c>
      <c r="C32" s="417" t="str">
        <f>+'FORMATO COSTEO C1'!B$112</f>
        <v>Categoría de gasto</v>
      </c>
      <c r="D32" s="428"/>
      <c r="E32" s="429"/>
      <c r="F32" s="420">
        <f>+'FORMATO COSTEO C1'!G112</f>
        <v>0</v>
      </c>
      <c r="G32" s="421">
        <f>+'FORMATO COSTEO C1'!U112</f>
        <v>0</v>
      </c>
      <c r="H32" s="422">
        <f>IF( $F32=0,0,((($F32/$E$31)*'PLAN DE ADQUISICIONES'!F$21)*($G32/$F32)))</f>
        <v>0</v>
      </c>
      <c r="I32" s="420">
        <f>IF( $F32=0,0,((($F32/$E$31)*'PLAN DE ADQUISICIONES'!G$21)*($G32/$F32)))</f>
        <v>0</v>
      </c>
      <c r="J32" s="420">
        <f>IF( $F32=0,0,((($F32/$E$31)*'PLAN DE ADQUISICIONES'!H$21)*($G32/$F32)))</f>
        <v>0</v>
      </c>
      <c r="K32" s="420">
        <f>IF( $F32=0,0,((($F32/$E$31)*'PLAN DE ADQUISICIONES'!I$21)*($G32/$F32)))</f>
        <v>0</v>
      </c>
      <c r="L32" s="420">
        <f>IF( $F32=0,0,((($F32/$E$31)*'PLAN DE ADQUISICIONES'!J$21)*($G32/$F32)))</f>
        <v>0</v>
      </c>
      <c r="M32" s="420">
        <f>IF( $F32=0,0,((($F32/$E$31)*'PLAN DE ADQUISICIONES'!K$21)*($G32/$F32)))</f>
        <v>0</v>
      </c>
      <c r="N32" s="420">
        <f>IF( $F32=0,0,((($F32/$E$31)*'PLAN DE ADQUISICIONES'!L$21)*($G32/$F32)))</f>
        <v>0</v>
      </c>
      <c r="O32" s="420">
        <f>IF( $F32=0,0,((($F32/$E$31)*'PLAN DE ADQUISICIONES'!M$21)*($G32/$F32)))</f>
        <v>0</v>
      </c>
      <c r="P32" s="420">
        <f>IF( $F32=0,0,((($F32/$E$31)*'PLAN DE ADQUISICIONES'!N$21)*($G32/$F32)))</f>
        <v>0</v>
      </c>
      <c r="Q32" s="420">
        <f>IF( $F32=0,0,((($F32/$E$31)*'PLAN DE ADQUISICIONES'!O$21)*($G32/$F32)))</f>
        <v>0</v>
      </c>
      <c r="R32" s="420">
        <f>IF( $F32=0,0,((($F32/$E$31)*'PLAN DE ADQUISICIONES'!P$21)*($G32/$F32)))</f>
        <v>0</v>
      </c>
      <c r="S32" s="420">
        <f>IF( $F32=0,0,((($F32/$E$31)*'PLAN DE ADQUISICIONES'!Q$21)*($G32/$F32)))</f>
        <v>0</v>
      </c>
      <c r="T32" s="423">
        <f>H32+I32+J32+K32+L32+M32+N32+O32+P32+Q32+R32+S32</f>
        <v>0</v>
      </c>
      <c r="U32" s="424">
        <f>IF( $F32=0,0,((($F32/$E$31)*'PLAN DE ADQUISICIONES'!R$21)*($G32/$F32)))</f>
        <v>0</v>
      </c>
      <c r="V32" s="420">
        <f>IF( $F32=0,0,((($F32/$E$31)*'PLAN DE ADQUISICIONES'!S$21)*($G32/$F32)))</f>
        <v>0</v>
      </c>
      <c r="W32" s="420">
        <f>IF( $F32=0,0,((($F32/$E$31)*'PLAN DE ADQUISICIONES'!T$21)*($G32/$F32)))</f>
        <v>0</v>
      </c>
      <c r="X32" s="420">
        <f>IF( $F32=0,0,((($F32/$E$31)*'PLAN DE ADQUISICIONES'!U$21)*($G32/$F32)))</f>
        <v>0</v>
      </c>
      <c r="Y32" s="420">
        <f>IF( $F32=0,0,((($F32/$E$31)*'PLAN DE ADQUISICIONES'!V$21)*($G32/$F32)))</f>
        <v>0</v>
      </c>
      <c r="Z32" s="420">
        <f>IF( $F32=0,0,((($F32/$E$31)*'PLAN DE ADQUISICIONES'!W$21)*($G32/$F32)))</f>
        <v>0</v>
      </c>
      <c r="AA32" s="420">
        <f>IF( $F32=0,0,((($F32/$E$31)*'PLAN DE ADQUISICIONES'!X$21)*($G32/$F32)))</f>
        <v>0</v>
      </c>
      <c r="AB32" s="420">
        <f>IF( $F32=0,0,((($F32/$E$31)*'PLAN DE ADQUISICIONES'!Y$21)*($G32/$F32)))</f>
        <v>0</v>
      </c>
      <c r="AC32" s="420">
        <f>IF( $F32=0,0,((($F32/$E$31)*'PLAN DE ADQUISICIONES'!Z$21)*($G32/$F32)))</f>
        <v>0</v>
      </c>
      <c r="AD32" s="420">
        <f>IF( $F32=0,0,((($F32/$E$31)*'PLAN DE ADQUISICIONES'!AA$21)*($G32/$F32)))</f>
        <v>0</v>
      </c>
      <c r="AE32" s="420">
        <f>IF( $F32=0,0,((($F32/$E$31)*'PLAN DE ADQUISICIONES'!AB$21)*($G32/$F32)))</f>
        <v>0</v>
      </c>
      <c r="AF32" s="420">
        <f>IF( $F32=0,0,((($F32/$E$31)*'PLAN DE ADQUISICIONES'!AC$21)*($G32/$F32)))</f>
        <v>0</v>
      </c>
      <c r="AG32" s="421">
        <f>U32+V32+W32+X32+Y32+Z32+AA32+AB32+AC32+AD32+AE32+AF32</f>
        <v>0</v>
      </c>
      <c r="AH32" s="425">
        <f>IF( $F32=0,0,((($F32/$E$31)*'PLAN DE ADQUISICIONES'!AD$21)*($G32/$F32)))</f>
        <v>0</v>
      </c>
      <c r="AI32" s="420">
        <f>IF( $F32=0,0,((($F32/$E$31)*'PLAN DE ADQUISICIONES'!AE$21)*($G32/$F32)))</f>
        <v>0</v>
      </c>
      <c r="AJ32" s="420">
        <f>IF( $F32=0,0,((($F32/$E$31)*'PLAN DE ADQUISICIONES'!AF$21)*($G32/$F32)))</f>
        <v>0</v>
      </c>
      <c r="AK32" s="420">
        <f>IF( $F32=0,0,((($F32/$E$31)*'PLAN DE ADQUISICIONES'!AG$21)*($G32/$F32)))</f>
        <v>0</v>
      </c>
      <c r="AL32" s="420">
        <f>IF( $F32=0,0,((($F32/$E$31)*'PLAN DE ADQUISICIONES'!AH$21)*($G32/$F32)))</f>
        <v>0</v>
      </c>
      <c r="AM32" s="420">
        <f>IF( $F32=0,0,((($F32/$E$31)*'PLAN DE ADQUISICIONES'!AI$21)*($G32/$F32)))</f>
        <v>0</v>
      </c>
      <c r="AN32" s="420">
        <f>IF( $F32=0,0,((($F32/$E$31)*'PLAN DE ADQUISICIONES'!AJ$21)*($G32/$F32)))</f>
        <v>0</v>
      </c>
      <c r="AO32" s="420">
        <f>IF( $F32=0,0,((($F32/$E$31)*'PLAN DE ADQUISICIONES'!AK$21)*($G32/$F32)))</f>
        <v>0</v>
      </c>
      <c r="AP32" s="420">
        <f>IF( $F32=0,0,((($F32/$E$31)*'PLAN DE ADQUISICIONES'!AL$21)*($G32/$F32)))</f>
        <v>0</v>
      </c>
      <c r="AQ32" s="420">
        <f>IF( $F32=0,0,((($F32/$E$31)*'PLAN DE ADQUISICIONES'!AM$21)*($G32/$F32)))</f>
        <v>0</v>
      </c>
      <c r="AR32" s="420">
        <f>IF( $F32=0,0,((($F32/$E$31)*'PLAN DE ADQUISICIONES'!AN$21)*($G32/$F32)))</f>
        <v>0</v>
      </c>
      <c r="AS32" s="420">
        <f>IF( $F32=0,0,((($F32/$E$31)*'PLAN DE ADQUISICIONES'!AO$21)*($G32/$F32)))</f>
        <v>0</v>
      </c>
      <c r="AT32" s="423">
        <f>AH32+AI32+AJ32+AK32+AL32+AM32+AN32+AO32+AP32+AQ32+AR32+AS32</f>
        <v>0</v>
      </c>
      <c r="AU32" s="494">
        <f>AS32+AR32+AQ32+AP32+AO32+AN32+AM32+AL32+AK32+AJ32+AI32+AH32+AF32+AE32+AD32+AC32+AB32+AA32+Z32+Y32+X32+W32+V32+U32+S32+R32+Q32+P32+O32+N32+M32+L32+K32+J32+I32+H32</f>
        <v>0</v>
      </c>
      <c r="AV32" s="392">
        <f t="shared" si="1"/>
        <v>0</v>
      </c>
    </row>
    <row r="33" spans="2:48" s="394" customFormat="1" ht="12.75" customHeight="1" x14ac:dyDescent="0.15">
      <c r="B33" s="416" t="str">
        <f>+'FORMATO COSTEO C1'!C$118</f>
        <v>1.1.4.2</v>
      </c>
      <c r="C33" s="417" t="str">
        <f>+'FORMATO COSTEO C1'!B$118</f>
        <v>Categoría de gasto</v>
      </c>
      <c r="D33" s="428"/>
      <c r="E33" s="429"/>
      <c r="F33" s="420">
        <f>+'FORMATO COSTEO C1'!G118</f>
        <v>0</v>
      </c>
      <c r="G33" s="421">
        <f>+'FORMATO COSTEO C1'!U118</f>
        <v>0</v>
      </c>
      <c r="H33" s="425">
        <f>IF( $F33=0,0,((($F33/$E$31)*'PLAN DE ADQUISICIONES'!F$21)*($G33/$F33)))</f>
        <v>0</v>
      </c>
      <c r="I33" s="420">
        <f>IF( $F33=0,0,((($F33/$E$31)*'PLAN DE ADQUISICIONES'!G$21)*($G33/$F33)))</f>
        <v>0</v>
      </c>
      <c r="J33" s="420">
        <f>IF( $F33=0,0,((($F33/$E$31)*'PLAN DE ADQUISICIONES'!H$21)*($G33/$F33)))</f>
        <v>0</v>
      </c>
      <c r="K33" s="420">
        <f>IF( $F33=0,0,((($F33/$E$31)*'PLAN DE ADQUISICIONES'!I$21)*($G33/$F33)))</f>
        <v>0</v>
      </c>
      <c r="L33" s="420">
        <f>IF( $F33=0,0,((($F33/$E$31)*'PLAN DE ADQUISICIONES'!J$21)*($G33/$F33)))</f>
        <v>0</v>
      </c>
      <c r="M33" s="420">
        <f>IF( $F33=0,0,((($F33/$E$31)*'PLAN DE ADQUISICIONES'!K$21)*($G33/$F33)))</f>
        <v>0</v>
      </c>
      <c r="N33" s="420">
        <f>IF( $F33=0,0,((($F33/$E$31)*'PLAN DE ADQUISICIONES'!L$21)*($G33/$F33)))</f>
        <v>0</v>
      </c>
      <c r="O33" s="420">
        <f>IF( $F33=0,0,((($F33/$E$31)*'PLAN DE ADQUISICIONES'!M$21)*($G33/$F33)))</f>
        <v>0</v>
      </c>
      <c r="P33" s="420">
        <f>IF( $F33=0,0,((($F33/$E$31)*'PLAN DE ADQUISICIONES'!N$21)*($G33/$F33)))</f>
        <v>0</v>
      </c>
      <c r="Q33" s="420">
        <f>IF( $F33=0,0,((($F33/$E$31)*'PLAN DE ADQUISICIONES'!O$21)*($G33/$F33)))</f>
        <v>0</v>
      </c>
      <c r="R33" s="420">
        <f>IF( $F33=0,0,((($F33/$E$31)*'PLAN DE ADQUISICIONES'!P$21)*($G33/$F33)))</f>
        <v>0</v>
      </c>
      <c r="S33" s="420">
        <f>IF( $F33=0,0,((($F33/$E$31)*'PLAN DE ADQUISICIONES'!Q$21)*($G33/$F33)))</f>
        <v>0</v>
      </c>
      <c r="T33" s="423">
        <f>H33+I33+J33+K33+L33+M33+N33+O33+P33+Q33+R33+S33</f>
        <v>0</v>
      </c>
      <c r="U33" s="424">
        <f>IF( $F33=0,0,((($F33/$E$31)*'PLAN DE ADQUISICIONES'!R$21)*($G33/$F33)))</f>
        <v>0</v>
      </c>
      <c r="V33" s="420">
        <f>IF( $F33=0,0,((($F33/$E$31)*'PLAN DE ADQUISICIONES'!S$21)*($G33/$F33)))</f>
        <v>0</v>
      </c>
      <c r="W33" s="420">
        <f>IF( $F33=0,0,((($F33/$E$31)*'PLAN DE ADQUISICIONES'!T$21)*($G33/$F33)))</f>
        <v>0</v>
      </c>
      <c r="X33" s="420">
        <f>IF( $F33=0,0,((($F33/$E$31)*'PLAN DE ADQUISICIONES'!U$21)*($G33/$F33)))</f>
        <v>0</v>
      </c>
      <c r="Y33" s="420">
        <f>IF( $F33=0,0,((($F33/$E$31)*'PLAN DE ADQUISICIONES'!V$21)*($G33/$F33)))</f>
        <v>0</v>
      </c>
      <c r="Z33" s="420">
        <f>IF( $F33=0,0,((($F33/$E$31)*'PLAN DE ADQUISICIONES'!W$21)*($G33/$F33)))</f>
        <v>0</v>
      </c>
      <c r="AA33" s="420">
        <f>IF( $F33=0,0,((($F33/$E$31)*'PLAN DE ADQUISICIONES'!X$21)*($G33/$F33)))</f>
        <v>0</v>
      </c>
      <c r="AB33" s="420">
        <f>IF( $F33=0,0,((($F33/$E$31)*'PLAN DE ADQUISICIONES'!Y$21)*($G33/$F33)))</f>
        <v>0</v>
      </c>
      <c r="AC33" s="420">
        <f>IF( $F33=0,0,((($F33/$E$31)*'PLAN DE ADQUISICIONES'!Z$21)*($G33/$F33)))</f>
        <v>0</v>
      </c>
      <c r="AD33" s="420">
        <f>IF( $F33=0,0,((($F33/$E$31)*'PLAN DE ADQUISICIONES'!AA$21)*($G33/$F33)))</f>
        <v>0</v>
      </c>
      <c r="AE33" s="420">
        <f>IF( $F33=0,0,((($F33/$E$31)*'PLAN DE ADQUISICIONES'!AB$21)*($G33/$F33)))</f>
        <v>0</v>
      </c>
      <c r="AF33" s="420">
        <f>IF( $F33=0,0,((($F33/$E$31)*'PLAN DE ADQUISICIONES'!AC$21)*($G33/$F33)))</f>
        <v>0</v>
      </c>
      <c r="AG33" s="421">
        <f>U33+V33+W33+X33+Y33+Z33+AA33+AB33+AC33+AD33+AE33+AF33</f>
        <v>0</v>
      </c>
      <c r="AH33" s="425">
        <f>IF( $F33=0,0,((($F33/$E$31)*'PLAN DE ADQUISICIONES'!AD$21)*($G33/$F33)))</f>
        <v>0</v>
      </c>
      <c r="AI33" s="420">
        <f>IF( $F33=0,0,((($F33/$E$31)*'PLAN DE ADQUISICIONES'!AE$21)*($G33/$F33)))</f>
        <v>0</v>
      </c>
      <c r="AJ33" s="420">
        <f>IF( $F33=0,0,((($F33/$E$31)*'PLAN DE ADQUISICIONES'!AF$21)*($G33/$F33)))</f>
        <v>0</v>
      </c>
      <c r="AK33" s="420">
        <f>IF( $F33=0,0,((($F33/$E$31)*'PLAN DE ADQUISICIONES'!AG$21)*($G33/$F33)))</f>
        <v>0</v>
      </c>
      <c r="AL33" s="420">
        <f>IF( $F33=0,0,((($F33/$E$31)*'PLAN DE ADQUISICIONES'!AH$21)*($G33/$F33)))</f>
        <v>0</v>
      </c>
      <c r="AM33" s="420">
        <f>IF( $F33=0,0,((($F33/$E$31)*'PLAN DE ADQUISICIONES'!AI$21)*($G33/$F33)))</f>
        <v>0</v>
      </c>
      <c r="AN33" s="420">
        <f>IF( $F33=0,0,((($F33/$E$31)*'PLAN DE ADQUISICIONES'!AJ$21)*($G33/$F33)))</f>
        <v>0</v>
      </c>
      <c r="AO33" s="420">
        <f>IF( $F33=0,0,((($F33/$E$31)*'PLAN DE ADQUISICIONES'!AK$21)*($G33/$F33)))</f>
        <v>0</v>
      </c>
      <c r="AP33" s="420">
        <f>IF( $F33=0,0,((($F33/$E$31)*'PLAN DE ADQUISICIONES'!AL$21)*($G33/$F33)))</f>
        <v>0</v>
      </c>
      <c r="AQ33" s="420">
        <f>IF( $F33=0,0,((($F33/$E$31)*'PLAN DE ADQUISICIONES'!AM$21)*($G33/$F33)))</f>
        <v>0</v>
      </c>
      <c r="AR33" s="420">
        <f>IF( $F33=0,0,((($F33/$E$31)*'PLAN DE ADQUISICIONES'!AN$21)*($G33/$F33)))</f>
        <v>0</v>
      </c>
      <c r="AS33" s="420">
        <f>IF( $F33=0,0,((($F33/$E$31)*'PLAN DE ADQUISICIONES'!AO$21)*($G33/$F33)))</f>
        <v>0</v>
      </c>
      <c r="AT33" s="423">
        <f>AH33+AI33+AJ33+AK33+AL33+AM33+AN33+AO33+AP33+AQ33+AR33+AS33</f>
        <v>0</v>
      </c>
      <c r="AU33" s="494">
        <f>AS33+AR33+AQ33+AP33+AO33+AN33+AM33+AL33+AK33+AJ33+AI33+AH33+AF33+AE33+AD33+AC33+AB33+AA33+Z33+Y33+X33+W33+V33+U33+S33+R33+Q33+P33+O33+N33+M33+L33+K33+J33+I33+H33</f>
        <v>0</v>
      </c>
      <c r="AV33" s="392">
        <f t="shared" si="1"/>
        <v>0</v>
      </c>
    </row>
    <row r="34" spans="2:48" s="394" customFormat="1" ht="12.75" customHeight="1" x14ac:dyDescent="0.15">
      <c r="B34" s="416" t="str">
        <f>+'FORMATO COSTEO C1'!C$124</f>
        <v>1.1.4.3</v>
      </c>
      <c r="C34" s="417" t="str">
        <f>+'FORMATO COSTEO C1'!B$124</f>
        <v>Categoría de gasto</v>
      </c>
      <c r="D34" s="428"/>
      <c r="E34" s="429"/>
      <c r="F34" s="420">
        <f>+'FORMATO COSTEO C1'!G124</f>
        <v>0</v>
      </c>
      <c r="G34" s="421">
        <f>+'FORMATO COSTEO C1'!U124</f>
        <v>0</v>
      </c>
      <c r="H34" s="425">
        <f>IF( $F34=0,0,((($F34/$E$31)*'PLAN DE ADQUISICIONES'!F$21)*($G34/$F34)))</f>
        <v>0</v>
      </c>
      <c r="I34" s="420">
        <f>IF( $F34=0,0,((($F34/$E$31)*'PLAN DE ADQUISICIONES'!G$21)*($G34/$F34)))</f>
        <v>0</v>
      </c>
      <c r="J34" s="420">
        <f>IF( $F34=0,0,((($F34/$E$31)*'PLAN DE ADQUISICIONES'!H$21)*($G34/$F34)))</f>
        <v>0</v>
      </c>
      <c r="K34" s="420">
        <f>IF( $F34=0,0,((($F34/$E$31)*'PLAN DE ADQUISICIONES'!I$21)*($G34/$F34)))</f>
        <v>0</v>
      </c>
      <c r="L34" s="420">
        <f>IF( $F34=0,0,((($F34/$E$31)*'PLAN DE ADQUISICIONES'!J$21)*($G34/$F34)))</f>
        <v>0</v>
      </c>
      <c r="M34" s="420">
        <f>IF( $F34=0,0,((($F34/$E$31)*'PLAN DE ADQUISICIONES'!K$21)*($G34/$F34)))</f>
        <v>0</v>
      </c>
      <c r="N34" s="420">
        <f>IF( $F34=0,0,((($F34/$E$31)*'PLAN DE ADQUISICIONES'!L$21)*($G34/$F34)))</f>
        <v>0</v>
      </c>
      <c r="O34" s="420">
        <f>IF( $F34=0,0,((($F34/$E$31)*'PLAN DE ADQUISICIONES'!M$21)*($G34/$F34)))</f>
        <v>0</v>
      </c>
      <c r="P34" s="420">
        <f>IF( $F34=0,0,((($F34/$E$31)*'PLAN DE ADQUISICIONES'!N$21)*($G34/$F34)))</f>
        <v>0</v>
      </c>
      <c r="Q34" s="420">
        <f>IF( $F34=0,0,((($F34/$E$31)*'PLAN DE ADQUISICIONES'!O$21)*($G34/$F34)))</f>
        <v>0</v>
      </c>
      <c r="R34" s="420">
        <f>IF( $F34=0,0,((($F34/$E$31)*'PLAN DE ADQUISICIONES'!P$21)*($G34/$F34)))</f>
        <v>0</v>
      </c>
      <c r="S34" s="420">
        <f>IF( $F34=0,0,((($F34/$E$31)*'PLAN DE ADQUISICIONES'!Q$21)*($G34/$F34)))</f>
        <v>0</v>
      </c>
      <c r="T34" s="423">
        <f>H34+I34+J34+K34+L34+M34+N34+O34+P34+Q34+R34+S34</f>
        <v>0</v>
      </c>
      <c r="U34" s="424">
        <f>IF( $F34=0,0,((($F34/$E$31)*'PLAN DE ADQUISICIONES'!R$21)*($G34/$F34)))</f>
        <v>0</v>
      </c>
      <c r="V34" s="420">
        <f>IF( $F34=0,0,((($F34/$E$31)*'PLAN DE ADQUISICIONES'!S$21)*($G34/$F34)))</f>
        <v>0</v>
      </c>
      <c r="W34" s="420">
        <f>IF( $F34=0,0,((($F34/$E$31)*'PLAN DE ADQUISICIONES'!T$21)*($G34/$F34)))</f>
        <v>0</v>
      </c>
      <c r="X34" s="420">
        <f>IF( $F34=0,0,((($F34/$E$31)*'PLAN DE ADQUISICIONES'!U$21)*($G34/$F34)))</f>
        <v>0</v>
      </c>
      <c r="Y34" s="420">
        <f>IF( $F34=0,0,((($F34/$E$31)*'PLAN DE ADQUISICIONES'!V$21)*($G34/$F34)))</f>
        <v>0</v>
      </c>
      <c r="Z34" s="420">
        <f>IF( $F34=0,0,((($F34/$E$31)*'PLAN DE ADQUISICIONES'!W$21)*($G34/$F34)))</f>
        <v>0</v>
      </c>
      <c r="AA34" s="420">
        <f>IF( $F34=0,0,((($F34/$E$31)*'PLAN DE ADQUISICIONES'!X$21)*($G34/$F34)))</f>
        <v>0</v>
      </c>
      <c r="AB34" s="420">
        <f>IF( $F34=0,0,((($F34/$E$31)*'PLAN DE ADQUISICIONES'!Y$21)*($G34/$F34)))</f>
        <v>0</v>
      </c>
      <c r="AC34" s="420">
        <f>IF( $F34=0,0,((($F34/$E$31)*'PLAN DE ADQUISICIONES'!Z$21)*($G34/$F34)))</f>
        <v>0</v>
      </c>
      <c r="AD34" s="420">
        <f>IF( $F34=0,0,((($F34/$E$31)*'PLAN DE ADQUISICIONES'!AA$21)*($G34/$F34)))</f>
        <v>0</v>
      </c>
      <c r="AE34" s="420">
        <f>IF( $F34=0,0,((($F34/$E$31)*'PLAN DE ADQUISICIONES'!AB$21)*($G34/$F34)))</f>
        <v>0</v>
      </c>
      <c r="AF34" s="420">
        <f>IF( $F34=0,0,((($F34/$E$31)*'PLAN DE ADQUISICIONES'!AC$21)*($G34/$F34)))</f>
        <v>0</v>
      </c>
      <c r="AG34" s="421">
        <f>U34+V34+W34+X34+Y34+Z34+AA34+AB34+AC34+AD34+AE34+AF34</f>
        <v>0</v>
      </c>
      <c r="AH34" s="425">
        <f>IF( $F34=0,0,((($F34/$E$31)*'PLAN DE ADQUISICIONES'!AD$21)*($G34/$F34)))</f>
        <v>0</v>
      </c>
      <c r="AI34" s="420">
        <f>IF( $F34=0,0,((($F34/$E$31)*'PLAN DE ADQUISICIONES'!AE$21)*($G34/$F34)))</f>
        <v>0</v>
      </c>
      <c r="AJ34" s="420">
        <f>IF( $F34=0,0,((($F34/$E$31)*'PLAN DE ADQUISICIONES'!AF$21)*($G34/$F34)))</f>
        <v>0</v>
      </c>
      <c r="AK34" s="420">
        <f>IF( $F34=0,0,((($F34/$E$31)*'PLAN DE ADQUISICIONES'!AG$21)*($G34/$F34)))</f>
        <v>0</v>
      </c>
      <c r="AL34" s="420">
        <f>IF( $F34=0,0,((($F34/$E$31)*'PLAN DE ADQUISICIONES'!AH$21)*($G34/$F34)))</f>
        <v>0</v>
      </c>
      <c r="AM34" s="420">
        <f>IF( $F34=0,0,((($F34/$E$31)*'PLAN DE ADQUISICIONES'!AI$21)*($G34/$F34)))</f>
        <v>0</v>
      </c>
      <c r="AN34" s="420">
        <f>IF( $F34=0,0,((($F34/$E$31)*'PLAN DE ADQUISICIONES'!AJ$21)*($G34/$F34)))</f>
        <v>0</v>
      </c>
      <c r="AO34" s="420">
        <f>IF( $F34=0,0,((($F34/$E$31)*'PLAN DE ADQUISICIONES'!AK$21)*($G34/$F34)))</f>
        <v>0</v>
      </c>
      <c r="AP34" s="420">
        <f>IF( $F34=0,0,((($F34/$E$31)*'PLAN DE ADQUISICIONES'!AL$21)*($G34/$F34)))</f>
        <v>0</v>
      </c>
      <c r="AQ34" s="420">
        <f>IF( $F34=0,0,((($F34/$E$31)*'PLAN DE ADQUISICIONES'!AM$21)*($G34/$F34)))</f>
        <v>0</v>
      </c>
      <c r="AR34" s="420">
        <f>IF( $F34=0,0,((($F34/$E$31)*'PLAN DE ADQUISICIONES'!AN$21)*($G34/$F34)))</f>
        <v>0</v>
      </c>
      <c r="AS34" s="420">
        <f>IF( $F34=0,0,((($F34/$E$31)*'PLAN DE ADQUISICIONES'!AO$21)*($G34/$F34)))</f>
        <v>0</v>
      </c>
      <c r="AT34" s="423">
        <f>AH34+AI34+AJ34+AK34+AL34+AM34+AN34+AO34+AP34+AQ34+AR34+AS34</f>
        <v>0</v>
      </c>
      <c r="AU34" s="494">
        <f>AS34+AR34+AQ34+AP34+AO34+AN34+AM34+AL34+AK34+AJ34+AI34+AH34+AF34+AE34+AD34+AC34+AB34+AA34+Z34+Y34+X34+W34+V34+U34+S34+R34+Q34+P34+O34+N34+M34+L34+K34+J34+I34+H34</f>
        <v>0</v>
      </c>
      <c r="AV34" s="392">
        <f t="shared" si="1"/>
        <v>0</v>
      </c>
    </row>
    <row r="35" spans="2:48" s="394" customFormat="1" ht="12.75" customHeight="1" x14ac:dyDescent="0.15">
      <c r="B35" s="416" t="str">
        <f>+'FORMATO COSTEO C1'!C$130</f>
        <v>1.1.4.4</v>
      </c>
      <c r="C35" s="417" t="str">
        <f>++'FORMATO COSTEO C1'!B$130</f>
        <v>Categoría de gasto</v>
      </c>
      <c r="D35" s="428"/>
      <c r="E35" s="429"/>
      <c r="F35" s="420">
        <f>+'FORMATO COSTEO C1'!G130</f>
        <v>0</v>
      </c>
      <c r="G35" s="421">
        <f>+'FORMATO COSTEO C1'!U130</f>
        <v>0</v>
      </c>
      <c r="H35" s="425">
        <f>IF( $F35=0,0,((($F35/$E$31)*'PLAN DE ADQUISICIONES'!F$21)*($G35/$F35)))</f>
        <v>0</v>
      </c>
      <c r="I35" s="420">
        <f>IF( $F35=0,0,((($F35/$E$31)*'PLAN DE ADQUISICIONES'!G$21)*($G35/$F35)))</f>
        <v>0</v>
      </c>
      <c r="J35" s="420">
        <f>IF( $F35=0,0,((($F35/$E$31)*'PLAN DE ADQUISICIONES'!H$21)*($G35/$F35)))</f>
        <v>0</v>
      </c>
      <c r="K35" s="420">
        <f>IF( $F35=0,0,((($F35/$E$31)*'PLAN DE ADQUISICIONES'!I$21)*($G35/$F35)))</f>
        <v>0</v>
      </c>
      <c r="L35" s="420">
        <f>IF( $F35=0,0,((($F35/$E$31)*'PLAN DE ADQUISICIONES'!J$21)*($G35/$F35)))</f>
        <v>0</v>
      </c>
      <c r="M35" s="420">
        <f>IF( $F35=0,0,((($F35/$E$31)*'PLAN DE ADQUISICIONES'!K$21)*($G35/$F35)))</f>
        <v>0</v>
      </c>
      <c r="N35" s="420">
        <f>IF( $F35=0,0,((($F35/$E$31)*'PLAN DE ADQUISICIONES'!L$21)*($G35/$F35)))</f>
        <v>0</v>
      </c>
      <c r="O35" s="420">
        <f>IF( $F35=0,0,((($F35/$E$31)*'PLAN DE ADQUISICIONES'!M$21)*($G35/$F35)))</f>
        <v>0</v>
      </c>
      <c r="P35" s="420">
        <f>IF( $F35=0,0,((($F35/$E$31)*'PLAN DE ADQUISICIONES'!N$21)*($G35/$F35)))</f>
        <v>0</v>
      </c>
      <c r="Q35" s="420">
        <f>IF( $F35=0,0,((($F35/$E$31)*'PLAN DE ADQUISICIONES'!O$21)*($G35/$F35)))</f>
        <v>0</v>
      </c>
      <c r="R35" s="420">
        <f>IF( $F35=0,0,((($F35/$E$31)*'PLAN DE ADQUISICIONES'!P$21)*($G35/$F35)))</f>
        <v>0</v>
      </c>
      <c r="S35" s="420">
        <f>IF( $F35=0,0,((($F35/$E$31)*'PLAN DE ADQUISICIONES'!Q$21)*($G35/$F35)))</f>
        <v>0</v>
      </c>
      <c r="T35" s="423">
        <f>H35+I35+J35+K35+L35+M35+N35+O35+P35+Q35+R35+S35</f>
        <v>0</v>
      </c>
      <c r="U35" s="424">
        <f>IF( $F35=0,0,((($F35/$E$31)*'PLAN DE ADQUISICIONES'!R$21)*($G35/$F35)))</f>
        <v>0</v>
      </c>
      <c r="V35" s="420">
        <f>IF( $F35=0,0,((($F35/$E$31)*'PLAN DE ADQUISICIONES'!S$21)*($G35/$F35)))</f>
        <v>0</v>
      </c>
      <c r="W35" s="420">
        <f>IF( $F35=0,0,((($F35/$E$31)*'PLAN DE ADQUISICIONES'!T$21)*($G35/$F35)))</f>
        <v>0</v>
      </c>
      <c r="X35" s="420">
        <f>IF( $F35=0,0,((($F35/$E$31)*'PLAN DE ADQUISICIONES'!U$21)*($G35/$F35)))</f>
        <v>0</v>
      </c>
      <c r="Y35" s="420">
        <f>IF( $F35=0,0,((($F35/$E$31)*'PLAN DE ADQUISICIONES'!V$21)*($G35/$F35)))</f>
        <v>0</v>
      </c>
      <c r="Z35" s="420">
        <f>IF( $F35=0,0,((($F35/$E$31)*'PLAN DE ADQUISICIONES'!W$21)*($G35/$F35)))</f>
        <v>0</v>
      </c>
      <c r="AA35" s="420">
        <f>IF( $F35=0,0,((($F35/$E$31)*'PLAN DE ADQUISICIONES'!X$21)*($G35/$F35)))</f>
        <v>0</v>
      </c>
      <c r="AB35" s="420">
        <f>IF( $F35=0,0,((($F35/$E$31)*'PLAN DE ADQUISICIONES'!Y$21)*($G35/$F35)))</f>
        <v>0</v>
      </c>
      <c r="AC35" s="420">
        <f>IF( $F35=0,0,((($F35/$E$31)*'PLAN DE ADQUISICIONES'!Z$21)*($G35/$F35)))</f>
        <v>0</v>
      </c>
      <c r="AD35" s="420">
        <f>IF( $F35=0,0,((($F35/$E$31)*'PLAN DE ADQUISICIONES'!AA$21)*($G35/$F35)))</f>
        <v>0</v>
      </c>
      <c r="AE35" s="420">
        <f>IF( $F35=0,0,((($F35/$E$31)*'PLAN DE ADQUISICIONES'!AB$21)*($G35/$F35)))</f>
        <v>0</v>
      </c>
      <c r="AF35" s="420">
        <f>IF( $F35=0,0,((($F35/$E$31)*'PLAN DE ADQUISICIONES'!AC$21)*($G35/$F35)))</f>
        <v>0</v>
      </c>
      <c r="AG35" s="421">
        <f>U35+V35+W35+X35+Y35+Z35+AA35+AB35+AC35+AD35+AE35+AF35</f>
        <v>0</v>
      </c>
      <c r="AH35" s="425">
        <f>IF( $F35=0,0,((($F35/$E$31)*'PLAN DE ADQUISICIONES'!AD$21)*($G35/$F35)))</f>
        <v>0</v>
      </c>
      <c r="AI35" s="420">
        <f>IF( $F35=0,0,((($F35/$E$31)*'PLAN DE ADQUISICIONES'!AE$21)*($G35/$F35)))</f>
        <v>0</v>
      </c>
      <c r="AJ35" s="420">
        <f>IF( $F35=0,0,((($F35/$E$31)*'PLAN DE ADQUISICIONES'!AF$21)*($G35/$F35)))</f>
        <v>0</v>
      </c>
      <c r="AK35" s="420">
        <f>IF( $F35=0,0,((($F35/$E$31)*'PLAN DE ADQUISICIONES'!AG$21)*($G35/$F35)))</f>
        <v>0</v>
      </c>
      <c r="AL35" s="420">
        <f>IF( $F35=0,0,((($F35/$E$31)*'PLAN DE ADQUISICIONES'!AH$21)*($G35/$F35)))</f>
        <v>0</v>
      </c>
      <c r="AM35" s="420">
        <f>IF( $F35=0,0,((($F35/$E$31)*'PLAN DE ADQUISICIONES'!AI$21)*($G35/$F35)))</f>
        <v>0</v>
      </c>
      <c r="AN35" s="420">
        <f>IF( $F35=0,0,((($F35/$E$31)*'PLAN DE ADQUISICIONES'!AJ$21)*($G35/$F35)))</f>
        <v>0</v>
      </c>
      <c r="AO35" s="420">
        <f>IF( $F35=0,0,((($F35/$E$31)*'PLAN DE ADQUISICIONES'!AK$21)*($G35/$F35)))</f>
        <v>0</v>
      </c>
      <c r="AP35" s="420">
        <f>IF( $F35=0,0,((($F35/$E$31)*'PLAN DE ADQUISICIONES'!AL$21)*($G35/$F35)))</f>
        <v>0</v>
      </c>
      <c r="AQ35" s="420">
        <f>IF( $F35=0,0,((($F35/$E$31)*'PLAN DE ADQUISICIONES'!AM$21)*($G35/$F35)))</f>
        <v>0</v>
      </c>
      <c r="AR35" s="420">
        <f>IF( $F35=0,0,((($F35/$E$31)*'PLAN DE ADQUISICIONES'!AN$21)*($G35/$F35)))</f>
        <v>0</v>
      </c>
      <c r="AS35" s="420">
        <f>IF( $F35=0,0,((($F35/$E$31)*'PLAN DE ADQUISICIONES'!AO$21)*($G35/$F35)))</f>
        <v>0</v>
      </c>
      <c r="AT35" s="423">
        <f>AH35+AI35+AJ35+AK35+AL35+AM35+AN35+AO35+AP35+AQ35+AR35+AS35</f>
        <v>0</v>
      </c>
      <c r="AU35" s="494">
        <f>AS35+AR35+AQ35+AP35+AO35+AN35+AM35+AL35+AK35+AJ35+AI35+AH35+AF35+AE35+AD35+AC35+AB35+AA35+Z35+Y35+X35+W35+V35+U35+S35+R35+Q35+P35+O35+N35+M35+L35+K35+J35+I35+H35</f>
        <v>0</v>
      </c>
      <c r="AV35" s="392">
        <f t="shared" si="1"/>
        <v>0</v>
      </c>
    </row>
    <row r="36" spans="2:48" s="394" customFormat="1" ht="12.75" customHeight="1" x14ac:dyDescent="0.15">
      <c r="B36" s="416" t="str">
        <f>+'FORMATO COSTEO C1'!C$136</f>
        <v>1.1.4.5</v>
      </c>
      <c r="C36" s="417" t="str">
        <f>+'FORMATO COSTEO C1'!B$136</f>
        <v>Categoría de gasto</v>
      </c>
      <c r="D36" s="428"/>
      <c r="E36" s="429"/>
      <c r="F36" s="420">
        <f>+'FORMATO COSTEO C1'!G136</f>
        <v>0</v>
      </c>
      <c r="G36" s="421">
        <f>+'FORMATO COSTEO C1'!U136</f>
        <v>0</v>
      </c>
      <c r="H36" s="425">
        <f>IF( $F36=0,0,((($F36/$E$31)*'PLAN DE ADQUISICIONES'!F$21)*($G36/$F36)))</f>
        <v>0</v>
      </c>
      <c r="I36" s="420">
        <f>IF( $F36=0,0,((($F36/$E$31)*'PLAN DE ADQUISICIONES'!G$21)*($G36/$F36)))</f>
        <v>0</v>
      </c>
      <c r="J36" s="420">
        <f>IF( $F36=0,0,((($F36/$E$31)*'PLAN DE ADQUISICIONES'!H$21)*($G36/$F36)))</f>
        <v>0</v>
      </c>
      <c r="K36" s="420">
        <f>IF( $F36=0,0,((($F36/$E$31)*'PLAN DE ADQUISICIONES'!I$21)*($G36/$F36)))</f>
        <v>0</v>
      </c>
      <c r="L36" s="420">
        <f>IF( $F36=0,0,((($F36/$E$31)*'PLAN DE ADQUISICIONES'!J$21)*($G36/$F36)))</f>
        <v>0</v>
      </c>
      <c r="M36" s="420">
        <f>IF( $F36=0,0,((($F36/$E$31)*'PLAN DE ADQUISICIONES'!K$21)*($G36/$F36)))</f>
        <v>0</v>
      </c>
      <c r="N36" s="420">
        <f>IF( $F36=0,0,((($F36/$E$31)*'PLAN DE ADQUISICIONES'!L$21)*($G36/$F36)))</f>
        <v>0</v>
      </c>
      <c r="O36" s="420">
        <f>IF( $F36=0,0,((($F36/$E$31)*'PLAN DE ADQUISICIONES'!M$21)*($G36/$F36)))</f>
        <v>0</v>
      </c>
      <c r="P36" s="420">
        <f>IF( $F36=0,0,((($F36/$E$31)*'PLAN DE ADQUISICIONES'!N$21)*($G36/$F36)))</f>
        <v>0</v>
      </c>
      <c r="Q36" s="420">
        <f>IF( $F36=0,0,((($F36/$E$31)*'PLAN DE ADQUISICIONES'!O$21)*($G36/$F36)))</f>
        <v>0</v>
      </c>
      <c r="R36" s="420">
        <f>IF( $F36=0,0,((($F36/$E$31)*'PLAN DE ADQUISICIONES'!P$21)*($G36/$F36)))</f>
        <v>0</v>
      </c>
      <c r="S36" s="420">
        <f>IF( $F36=0,0,((($F36/$E$31)*'PLAN DE ADQUISICIONES'!Q$21)*($G36/$F36)))</f>
        <v>0</v>
      </c>
      <c r="T36" s="423">
        <f>H36+I36+J36+K36+L36+M36+N36+O36+P36+Q36+R36+S36</f>
        <v>0</v>
      </c>
      <c r="U36" s="424">
        <f>IF( $F36=0,0,((($F36/$E$31)*'PLAN DE ADQUISICIONES'!R$21)*($G36/$F36)))</f>
        <v>0</v>
      </c>
      <c r="V36" s="420">
        <f>IF( $F36=0,0,((($F36/$E$31)*'PLAN DE ADQUISICIONES'!S$21)*($G36/$F36)))</f>
        <v>0</v>
      </c>
      <c r="W36" s="420">
        <f>IF( $F36=0,0,((($F36/$E$31)*'PLAN DE ADQUISICIONES'!T$21)*($G36/$F36)))</f>
        <v>0</v>
      </c>
      <c r="X36" s="420">
        <f>IF( $F36=0,0,((($F36/$E$31)*'PLAN DE ADQUISICIONES'!U$21)*($G36/$F36)))</f>
        <v>0</v>
      </c>
      <c r="Y36" s="420">
        <f>IF( $F36=0,0,((($F36/$E$31)*'PLAN DE ADQUISICIONES'!V$21)*($G36/$F36)))</f>
        <v>0</v>
      </c>
      <c r="Z36" s="420">
        <f>IF( $F36=0,0,((($F36/$E$31)*'PLAN DE ADQUISICIONES'!W$21)*($G36/$F36)))</f>
        <v>0</v>
      </c>
      <c r="AA36" s="420">
        <f>IF( $F36=0,0,((($F36/$E$31)*'PLAN DE ADQUISICIONES'!X$21)*($G36/$F36)))</f>
        <v>0</v>
      </c>
      <c r="AB36" s="420">
        <f>IF( $F36=0,0,((($F36/$E$31)*'PLAN DE ADQUISICIONES'!Y$21)*($G36/$F36)))</f>
        <v>0</v>
      </c>
      <c r="AC36" s="420">
        <f>IF( $F36=0,0,((($F36/$E$31)*'PLAN DE ADQUISICIONES'!Z$21)*($G36/$F36)))</f>
        <v>0</v>
      </c>
      <c r="AD36" s="420">
        <f>IF( $F36=0,0,((($F36/$E$31)*'PLAN DE ADQUISICIONES'!AA$21)*($G36/$F36)))</f>
        <v>0</v>
      </c>
      <c r="AE36" s="420">
        <f>IF( $F36=0,0,((($F36/$E$31)*'PLAN DE ADQUISICIONES'!AB$21)*($G36/$F36)))</f>
        <v>0</v>
      </c>
      <c r="AF36" s="420">
        <f>IF( $F36=0,0,((($F36/$E$31)*'PLAN DE ADQUISICIONES'!AC$21)*($G36/$F36)))</f>
        <v>0</v>
      </c>
      <c r="AG36" s="421">
        <f>U36+V36+W36+X36+Y36+Z36+AA36+AB36+AC36+AD36+AE36+AF36</f>
        <v>0</v>
      </c>
      <c r="AH36" s="425">
        <f>IF( $F36=0,0,((($F36/$E$31)*'PLAN DE ADQUISICIONES'!AD$21)*($G36/$F36)))</f>
        <v>0</v>
      </c>
      <c r="AI36" s="420">
        <f>IF( $F36=0,0,((($F36/$E$31)*'PLAN DE ADQUISICIONES'!AE$21)*($G36/$F36)))</f>
        <v>0</v>
      </c>
      <c r="AJ36" s="420">
        <f>IF( $F36=0,0,((($F36/$E$31)*'PLAN DE ADQUISICIONES'!AF$21)*($G36/$F36)))</f>
        <v>0</v>
      </c>
      <c r="AK36" s="420">
        <f>IF( $F36=0,0,((($F36/$E$31)*'PLAN DE ADQUISICIONES'!AG$21)*($G36/$F36)))</f>
        <v>0</v>
      </c>
      <c r="AL36" s="420">
        <f>IF( $F36=0,0,((($F36/$E$31)*'PLAN DE ADQUISICIONES'!AH$21)*($G36/$F36)))</f>
        <v>0</v>
      </c>
      <c r="AM36" s="420">
        <f>IF( $F36=0,0,((($F36/$E$31)*'PLAN DE ADQUISICIONES'!AI$21)*($G36/$F36)))</f>
        <v>0</v>
      </c>
      <c r="AN36" s="420">
        <f>IF( $F36=0,0,((($F36/$E$31)*'PLAN DE ADQUISICIONES'!AJ$21)*($G36/$F36)))</f>
        <v>0</v>
      </c>
      <c r="AO36" s="420">
        <f>IF( $F36=0,0,((($F36/$E$31)*'PLAN DE ADQUISICIONES'!AK$21)*($G36/$F36)))</f>
        <v>0</v>
      </c>
      <c r="AP36" s="420">
        <f>IF( $F36=0,0,((($F36/$E$31)*'PLAN DE ADQUISICIONES'!AL$21)*($G36/$F36)))</f>
        <v>0</v>
      </c>
      <c r="AQ36" s="420">
        <f>IF( $F36=0,0,((($F36/$E$31)*'PLAN DE ADQUISICIONES'!AM$21)*($G36/$F36)))</f>
        <v>0</v>
      </c>
      <c r="AR36" s="420">
        <f>IF( $F36=0,0,((($F36/$E$31)*'PLAN DE ADQUISICIONES'!AN$21)*($G36/$F36)))</f>
        <v>0</v>
      </c>
      <c r="AS36" s="420">
        <f>IF( $F36=0,0,((($F36/$E$31)*'PLAN DE ADQUISICIONES'!AO$21)*($G36/$F36)))</f>
        <v>0</v>
      </c>
      <c r="AT36" s="423">
        <f>AH36+AI36+AJ36+AK36+AL36+AM36+AN36+AO36+AP36+AQ36+AR36+AS36</f>
        <v>0</v>
      </c>
      <c r="AU36" s="494">
        <f>AS36+AR36+AQ36+AP36+AO36+AN36+AM36+AL36+AK36+AJ36+AI36+AH36+AF36+AE36+AD36+AC36+AB36+AA36+Z36+Y36+X36+W36+V36+U36+S36+R36+Q36+P36+O36+N36+M36+L36+K36+J36+I36+H36</f>
        <v>0</v>
      </c>
      <c r="AV36" s="392">
        <f t="shared" si="1"/>
        <v>0</v>
      </c>
    </row>
    <row r="37" spans="2:48" s="394" customFormat="1" ht="12.75" customHeight="1" x14ac:dyDescent="0.15">
      <c r="B37" s="406" t="str">
        <f>+'FORMATO COSTEO C1'!C$142</f>
        <v>1.1.5</v>
      </c>
      <c r="C37" s="430" t="str">
        <f>+'FORMATO COSTEO C1'!B$142</f>
        <v>Pre seleccionar a los beneficiarios a ser capacitados</v>
      </c>
      <c r="D37" s="408" t="str">
        <f>+'FORMATO COSTEO C1'!D$142</f>
        <v>Persona</v>
      </c>
      <c r="E37" s="409">
        <f>+'FORMATO COSTEO C1'!E$142</f>
        <v>396</v>
      </c>
      <c r="F37" s="410">
        <f>SUM(F38:F42)</f>
        <v>0</v>
      </c>
      <c r="G37" s="411">
        <f t="shared" ref="G37:P37" si="12">SUM(G38:G42)</f>
        <v>0</v>
      </c>
      <c r="H37" s="412">
        <f t="shared" si="12"/>
        <v>0</v>
      </c>
      <c r="I37" s="410">
        <f>SUM(I38:I42)</f>
        <v>0</v>
      </c>
      <c r="J37" s="410">
        <f>SUM(J38:J42)</f>
        <v>0</v>
      </c>
      <c r="K37" s="410">
        <f>SUM(K38:K42)</f>
        <v>0</v>
      </c>
      <c r="L37" s="410">
        <f>SUM(L38:L42)</f>
        <v>0</v>
      </c>
      <c r="M37" s="410">
        <f>SUM(M38:M42)</f>
        <v>0</v>
      </c>
      <c r="N37" s="410">
        <f t="shared" si="12"/>
        <v>0</v>
      </c>
      <c r="O37" s="410">
        <f t="shared" si="12"/>
        <v>0</v>
      </c>
      <c r="P37" s="410">
        <f t="shared" si="12"/>
        <v>0</v>
      </c>
      <c r="Q37" s="410">
        <f>SUM(Q38:Q42)</f>
        <v>0</v>
      </c>
      <c r="R37" s="410">
        <f>SUM(R38:R42)</f>
        <v>0</v>
      </c>
      <c r="S37" s="410">
        <f>SUM(S38:S42)</f>
        <v>0</v>
      </c>
      <c r="T37" s="413">
        <f>SUM(T38:T42)</f>
        <v>0</v>
      </c>
      <c r="U37" s="414">
        <f t="shared" ref="U37:AS37" si="13">SUM(U38:U42)</f>
        <v>0</v>
      </c>
      <c r="V37" s="410">
        <f t="shared" si="13"/>
        <v>0</v>
      </c>
      <c r="W37" s="410">
        <f t="shared" si="13"/>
        <v>0</v>
      </c>
      <c r="X37" s="410">
        <f t="shared" si="13"/>
        <v>0</v>
      </c>
      <c r="Y37" s="410">
        <f t="shared" si="13"/>
        <v>0</v>
      </c>
      <c r="Z37" s="410">
        <f t="shared" si="13"/>
        <v>0</v>
      </c>
      <c r="AA37" s="410">
        <f t="shared" si="13"/>
        <v>0</v>
      </c>
      <c r="AB37" s="410">
        <f t="shared" si="13"/>
        <v>0</v>
      </c>
      <c r="AC37" s="410">
        <f t="shared" si="13"/>
        <v>0</v>
      </c>
      <c r="AD37" s="410">
        <f t="shared" si="13"/>
        <v>0</v>
      </c>
      <c r="AE37" s="410">
        <f t="shared" si="13"/>
        <v>0</v>
      </c>
      <c r="AF37" s="410">
        <f t="shared" si="13"/>
        <v>0</v>
      </c>
      <c r="AG37" s="411">
        <f t="shared" si="13"/>
        <v>0</v>
      </c>
      <c r="AH37" s="412">
        <f t="shared" si="13"/>
        <v>0</v>
      </c>
      <c r="AI37" s="410">
        <f t="shared" si="13"/>
        <v>0</v>
      </c>
      <c r="AJ37" s="410">
        <f t="shared" si="13"/>
        <v>0</v>
      </c>
      <c r="AK37" s="410">
        <f t="shared" si="13"/>
        <v>0</v>
      </c>
      <c r="AL37" s="410">
        <f t="shared" si="13"/>
        <v>0</v>
      </c>
      <c r="AM37" s="410">
        <f t="shared" si="13"/>
        <v>0</v>
      </c>
      <c r="AN37" s="410">
        <f t="shared" si="13"/>
        <v>0</v>
      </c>
      <c r="AO37" s="410">
        <f t="shared" si="13"/>
        <v>0</v>
      </c>
      <c r="AP37" s="410">
        <f t="shared" si="13"/>
        <v>0</v>
      </c>
      <c r="AQ37" s="410">
        <f t="shared" si="13"/>
        <v>0</v>
      </c>
      <c r="AR37" s="410">
        <f t="shared" si="13"/>
        <v>0</v>
      </c>
      <c r="AS37" s="410">
        <f t="shared" si="13"/>
        <v>0</v>
      </c>
      <c r="AT37" s="413">
        <f>SUM(AT38:AT42)</f>
        <v>0</v>
      </c>
      <c r="AU37" s="415">
        <f>SUM(AU38:AU42)</f>
        <v>0</v>
      </c>
      <c r="AV37" s="392">
        <f t="shared" si="1"/>
        <v>0</v>
      </c>
    </row>
    <row r="38" spans="2:48" s="394" customFormat="1" ht="12.75" customHeight="1" x14ac:dyDescent="0.15">
      <c r="B38" s="416" t="str">
        <f>+'FORMATO COSTEO C1'!C$144</f>
        <v>1.1.5.1</v>
      </c>
      <c r="C38" s="417" t="str">
        <f>+'FORMATO COSTEO C1'!B$144</f>
        <v>Categoría de gasto</v>
      </c>
      <c r="D38" s="428"/>
      <c r="E38" s="429"/>
      <c r="F38" s="420">
        <f>+'FORMATO COSTEO C1'!G144</f>
        <v>0</v>
      </c>
      <c r="G38" s="421">
        <f>+'FORMATO COSTEO C1'!U144</f>
        <v>0</v>
      </c>
      <c r="H38" s="422">
        <f>IF( $F38=0,0,((($F38/$E$37)*'PLAN DE ADQUISICIONES'!F$22)*($G38/$F38)))</f>
        <v>0</v>
      </c>
      <c r="I38" s="420">
        <f>IF( $F38=0,0,((($F38/$E$37)*'PLAN DE ADQUISICIONES'!G$22)*($G38/$F38)))</f>
        <v>0</v>
      </c>
      <c r="J38" s="420">
        <f>IF( $F38=0,0,((($F38/$E$37)*'PLAN DE ADQUISICIONES'!H$22)*($G38/$F38)))</f>
        <v>0</v>
      </c>
      <c r="K38" s="420">
        <f>IF( $F38=0,0,((($F38/$E$37)*'PLAN DE ADQUISICIONES'!I$22)*($G38/$F38)))</f>
        <v>0</v>
      </c>
      <c r="L38" s="420">
        <f>IF( $F38=0,0,((($F38/$E$37)*'PLAN DE ADQUISICIONES'!J$22)*($G38/$F38)))</f>
        <v>0</v>
      </c>
      <c r="M38" s="420">
        <f>IF( $F38=0,0,((($F38/$E$37)*'PLAN DE ADQUISICIONES'!K$22)*($G38/$F38)))</f>
        <v>0</v>
      </c>
      <c r="N38" s="420">
        <f>IF( $F38=0,0,((($F38/$E$37)*'PLAN DE ADQUISICIONES'!L$22)*($G38/$F38)))</f>
        <v>0</v>
      </c>
      <c r="O38" s="420">
        <f>IF( $F38=0,0,((($F38/$E$37)*'PLAN DE ADQUISICIONES'!M$22)*($G38/$F38)))</f>
        <v>0</v>
      </c>
      <c r="P38" s="420">
        <f>IF( $F38=0,0,((($F38/$E$37)*'PLAN DE ADQUISICIONES'!N$22)*($G38/$F38)))</f>
        <v>0</v>
      </c>
      <c r="Q38" s="420">
        <f>IF( $F38=0,0,((($F38/$E$37)*'PLAN DE ADQUISICIONES'!O$22)*($G38/$F38)))</f>
        <v>0</v>
      </c>
      <c r="R38" s="420">
        <f>IF( $F38=0,0,((($F38/$E$37)*'PLAN DE ADQUISICIONES'!P$22)*($G38/$F38)))</f>
        <v>0</v>
      </c>
      <c r="S38" s="420">
        <f>IF( $F38=0,0,((($F38/$E$37)*'PLAN DE ADQUISICIONES'!Q$22)*($G38/$F38)))</f>
        <v>0</v>
      </c>
      <c r="T38" s="423">
        <f>H38+I38+J38+K38+L38+M38+N38+O38+P38+Q38+R38+S38</f>
        <v>0</v>
      </c>
      <c r="U38" s="424">
        <f>IF( $F38=0,0,((($F38/$E$37)*'PLAN DE ADQUISICIONES'!R$22)*($G38/$F38)))</f>
        <v>0</v>
      </c>
      <c r="V38" s="420">
        <f>IF( $F38=0,0,((($F38/$E$37)*'PLAN DE ADQUISICIONES'!S$22)*($G38/$F38)))</f>
        <v>0</v>
      </c>
      <c r="W38" s="420">
        <f>IF( $F38=0,0,((($F38/$E$37)*'PLAN DE ADQUISICIONES'!T$22)*($G38/$F38)))</f>
        <v>0</v>
      </c>
      <c r="X38" s="420">
        <f>IF( $F38=0,0,((($F38/$E$37)*'PLAN DE ADQUISICIONES'!U$22)*($G38/$F38)))</f>
        <v>0</v>
      </c>
      <c r="Y38" s="420">
        <f>IF( $F38=0,0,((($F38/$E$37)*'PLAN DE ADQUISICIONES'!V$22)*($G38/$F38)))</f>
        <v>0</v>
      </c>
      <c r="Z38" s="420">
        <f>IF( $F38=0,0,((($F38/$E$37)*'PLAN DE ADQUISICIONES'!W$22)*($G38/$F38)))</f>
        <v>0</v>
      </c>
      <c r="AA38" s="420">
        <f>IF( $F38=0,0,((($F38/$E$37)*'PLAN DE ADQUISICIONES'!X$22)*($G38/$F38)))</f>
        <v>0</v>
      </c>
      <c r="AB38" s="420">
        <f>IF( $F38=0,0,((($F38/$E$37)*'PLAN DE ADQUISICIONES'!Y$22)*($G38/$F38)))</f>
        <v>0</v>
      </c>
      <c r="AC38" s="420">
        <f>IF( $F38=0,0,((($F38/$E$37)*'PLAN DE ADQUISICIONES'!Z$22)*($G38/$F38)))</f>
        <v>0</v>
      </c>
      <c r="AD38" s="420">
        <f>IF( $F38=0,0,((($F38/$E$37)*'PLAN DE ADQUISICIONES'!AA$22)*($G38/$F38)))</f>
        <v>0</v>
      </c>
      <c r="AE38" s="420">
        <f>IF( $F38=0,0,((($F38/$E$37)*'PLAN DE ADQUISICIONES'!AB$22)*($G38/$F38)))</f>
        <v>0</v>
      </c>
      <c r="AF38" s="420">
        <f>IF( $F38=0,0,((($F38/$E$37)*'PLAN DE ADQUISICIONES'!AC$22)*($G38/$F38)))</f>
        <v>0</v>
      </c>
      <c r="AG38" s="421">
        <f>U38+V38+W38+X38+Y38+Z38+AA38+AB38+AC38+AD38+AE38+AF38</f>
        <v>0</v>
      </c>
      <c r="AH38" s="425">
        <f>IF( $F38=0,0,((($F38/$E$37)*'PLAN DE ADQUISICIONES'!AD$22)*($G38/$F38)))</f>
        <v>0</v>
      </c>
      <c r="AI38" s="420">
        <f>IF( $F38=0,0,((($F38/$E$37)*'PLAN DE ADQUISICIONES'!AE$22)*($G38/$F38)))</f>
        <v>0</v>
      </c>
      <c r="AJ38" s="420">
        <f>IF( $F38=0,0,((($F38/$E$37)*'PLAN DE ADQUISICIONES'!AF$22)*($G38/$F38)))</f>
        <v>0</v>
      </c>
      <c r="AK38" s="420">
        <f>IF( $F38=0,0,((($F38/$E$37)*'PLAN DE ADQUISICIONES'!AG$22)*($G38/$F38)))</f>
        <v>0</v>
      </c>
      <c r="AL38" s="420">
        <f>IF( $F38=0,0,((($F38/$E$37)*'PLAN DE ADQUISICIONES'!AH$22)*($G38/$F38)))</f>
        <v>0</v>
      </c>
      <c r="AM38" s="420">
        <f>IF( $F38=0,0,((($F38/$E$37)*'PLAN DE ADQUISICIONES'!AI$22)*($G38/$F38)))</f>
        <v>0</v>
      </c>
      <c r="AN38" s="420">
        <f>IF( $F38=0,0,((($F38/$E$37)*'PLAN DE ADQUISICIONES'!AJ$22)*($G38/$F38)))</f>
        <v>0</v>
      </c>
      <c r="AO38" s="420">
        <f>IF( $F38=0,0,((($F38/$E$37)*'PLAN DE ADQUISICIONES'!AK$22)*($G38/$F38)))</f>
        <v>0</v>
      </c>
      <c r="AP38" s="420">
        <f>IF( $F38=0,0,((($F38/$E$37)*'PLAN DE ADQUISICIONES'!AL$22)*($G38/$F38)))</f>
        <v>0</v>
      </c>
      <c r="AQ38" s="420">
        <f>IF( $F38=0,0,((($F38/$E$37)*'PLAN DE ADQUISICIONES'!AM$22)*($G38/$F38)))</f>
        <v>0</v>
      </c>
      <c r="AR38" s="420">
        <f>IF( $F38=0,0,((($F38/$E$37)*'PLAN DE ADQUISICIONES'!AN$22)*($G38/$F38)))</f>
        <v>0</v>
      </c>
      <c r="AS38" s="420">
        <f>IF( $F38=0,0,((($F38/$E$37)*'PLAN DE ADQUISICIONES'!AO$22)*($G38/$F38)))</f>
        <v>0</v>
      </c>
      <c r="AT38" s="423">
        <f>AH38+AI38+AJ38+AK38+AL38+AM38+AN38+AO38+AP38+AQ38+AR38+AS38</f>
        <v>0</v>
      </c>
      <c r="AU38" s="494">
        <f>AS38+AR38+AQ38+AP38+AO38+AN38+AM38+AL38+AK38+AJ38+AI38+AH38+AF38+AE38+AD38+AC38+AB38+AA38+Z38+Y38+X38+W38+V38+U38+S38+R38+Q38+P38+O38+N38+M38+L38+K38+J38+I38+H38</f>
        <v>0</v>
      </c>
      <c r="AV38" s="392">
        <f t="shared" si="1"/>
        <v>0</v>
      </c>
    </row>
    <row r="39" spans="2:48" s="394" customFormat="1" ht="12.75" customHeight="1" x14ac:dyDescent="0.15">
      <c r="B39" s="416" t="str">
        <f>+'FORMATO COSTEO C1'!C$150</f>
        <v>1.1.5.2</v>
      </c>
      <c r="C39" s="417" t="str">
        <f>+'FORMATO COSTEO C1'!B$150</f>
        <v>Categoría de gasto</v>
      </c>
      <c r="D39" s="428"/>
      <c r="E39" s="429"/>
      <c r="F39" s="420">
        <f>+'FORMATO COSTEO C1'!G150</f>
        <v>0</v>
      </c>
      <c r="G39" s="421">
        <f>+'FORMATO COSTEO C1'!U150</f>
        <v>0</v>
      </c>
      <c r="H39" s="425">
        <f>IF( $F39=0,0,((($F39/$E$37)*'PLAN DE ADQUISICIONES'!F$22)*($G39/$F39)))</f>
        <v>0</v>
      </c>
      <c r="I39" s="420">
        <f>IF( $F39=0,0,((($F39/$E$37)*'PLAN DE ADQUISICIONES'!G$22)*($G39/$F39)))</f>
        <v>0</v>
      </c>
      <c r="J39" s="420">
        <f>IF( $F39=0,0,((($F39/$E$37)*'PLAN DE ADQUISICIONES'!H$22)*($G39/$F39)))</f>
        <v>0</v>
      </c>
      <c r="K39" s="420">
        <f>IF( $F39=0,0,((($F39/$E$37)*'PLAN DE ADQUISICIONES'!I$22)*($G39/$F39)))</f>
        <v>0</v>
      </c>
      <c r="L39" s="420">
        <f>IF( $F39=0,0,((($F39/$E$37)*'PLAN DE ADQUISICIONES'!J$22)*($G39/$F39)))</f>
        <v>0</v>
      </c>
      <c r="M39" s="420">
        <f>IF( $F39=0,0,((($F39/$E$37)*'PLAN DE ADQUISICIONES'!K$22)*($G39/$F39)))</f>
        <v>0</v>
      </c>
      <c r="N39" s="420">
        <f>IF( $F39=0,0,((($F39/$E$37)*'PLAN DE ADQUISICIONES'!L$22)*($G39/$F39)))</f>
        <v>0</v>
      </c>
      <c r="O39" s="420">
        <f>IF( $F39=0,0,((($F39/$E$37)*'PLAN DE ADQUISICIONES'!M$22)*($G39/$F39)))</f>
        <v>0</v>
      </c>
      <c r="P39" s="420">
        <f>IF( $F39=0,0,((($F39/$E$37)*'PLAN DE ADQUISICIONES'!N$22)*($G39/$F39)))</f>
        <v>0</v>
      </c>
      <c r="Q39" s="420">
        <f>IF( $F39=0,0,((($F39/$E$37)*'PLAN DE ADQUISICIONES'!O$22)*($G39/$F39)))</f>
        <v>0</v>
      </c>
      <c r="R39" s="420">
        <f>IF( $F39=0,0,((($F39/$E$37)*'PLAN DE ADQUISICIONES'!P$22)*($G39/$F39)))</f>
        <v>0</v>
      </c>
      <c r="S39" s="420">
        <f>IF( $F39=0,0,((($F39/$E$37)*'PLAN DE ADQUISICIONES'!Q$22)*($G39/$F39)))</f>
        <v>0</v>
      </c>
      <c r="T39" s="423">
        <f>H39+I39+J39+K39+L39+M39+N39+O39+P39+Q39+R39+S39</f>
        <v>0</v>
      </c>
      <c r="U39" s="424">
        <f>IF( $F39=0,0,((($F39/$E$37)*'PLAN DE ADQUISICIONES'!R$22)*($G39/$F39)))</f>
        <v>0</v>
      </c>
      <c r="V39" s="420">
        <f>IF( $F39=0,0,((($F39/$E$37)*'PLAN DE ADQUISICIONES'!S$22)*($G39/$F39)))</f>
        <v>0</v>
      </c>
      <c r="W39" s="420">
        <f>IF( $F39=0,0,((($F39/$E$37)*'PLAN DE ADQUISICIONES'!T$22)*($G39/$F39)))</f>
        <v>0</v>
      </c>
      <c r="X39" s="420">
        <f>IF( $F39=0,0,((($F39/$E$37)*'PLAN DE ADQUISICIONES'!U$22)*($G39/$F39)))</f>
        <v>0</v>
      </c>
      <c r="Y39" s="420">
        <f>IF( $F39=0,0,((($F39/$E$37)*'PLAN DE ADQUISICIONES'!V$22)*($G39/$F39)))</f>
        <v>0</v>
      </c>
      <c r="Z39" s="420">
        <f>IF( $F39=0,0,((($F39/$E$37)*'PLAN DE ADQUISICIONES'!W$22)*($G39/$F39)))</f>
        <v>0</v>
      </c>
      <c r="AA39" s="420">
        <f>IF( $F39=0,0,((($F39/$E$37)*'PLAN DE ADQUISICIONES'!X$22)*($G39/$F39)))</f>
        <v>0</v>
      </c>
      <c r="AB39" s="420">
        <f>IF( $F39=0,0,((($F39/$E$37)*'PLAN DE ADQUISICIONES'!Y$22)*($G39/$F39)))</f>
        <v>0</v>
      </c>
      <c r="AC39" s="420">
        <f>IF( $F39=0,0,((($F39/$E$37)*'PLAN DE ADQUISICIONES'!Z$22)*($G39/$F39)))</f>
        <v>0</v>
      </c>
      <c r="AD39" s="420">
        <f>IF( $F39=0,0,((($F39/$E$37)*'PLAN DE ADQUISICIONES'!AA$22)*($G39/$F39)))</f>
        <v>0</v>
      </c>
      <c r="AE39" s="420">
        <f>IF( $F39=0,0,((($F39/$E$37)*'PLAN DE ADQUISICIONES'!AB$22)*($G39/$F39)))</f>
        <v>0</v>
      </c>
      <c r="AF39" s="420">
        <f>IF( $F39=0,0,((($F39/$E$37)*'PLAN DE ADQUISICIONES'!AC$22)*($G39/$F39)))</f>
        <v>0</v>
      </c>
      <c r="AG39" s="421">
        <f>U39+V39+W39+X39+Y39+Z39+AA39+AB39+AC39+AD39+AE39+AF39</f>
        <v>0</v>
      </c>
      <c r="AH39" s="425">
        <f>IF( $F39=0,0,((($F39/$E$37)*'PLAN DE ADQUISICIONES'!AD$22)*($G39/$F39)))</f>
        <v>0</v>
      </c>
      <c r="AI39" s="420">
        <f>IF( $F39=0,0,((($F39/$E$37)*'PLAN DE ADQUISICIONES'!AE$22)*($G39/$F39)))</f>
        <v>0</v>
      </c>
      <c r="AJ39" s="420">
        <f>IF( $F39=0,0,((($F39/$E$37)*'PLAN DE ADQUISICIONES'!AF$22)*($G39/$F39)))</f>
        <v>0</v>
      </c>
      <c r="AK39" s="420">
        <f>IF( $F39=0,0,((($F39/$E$37)*'PLAN DE ADQUISICIONES'!AG$22)*($G39/$F39)))</f>
        <v>0</v>
      </c>
      <c r="AL39" s="420">
        <f>IF( $F39=0,0,((($F39/$E$37)*'PLAN DE ADQUISICIONES'!AH$22)*($G39/$F39)))</f>
        <v>0</v>
      </c>
      <c r="AM39" s="420">
        <f>IF( $F39=0,0,((($F39/$E$37)*'PLAN DE ADQUISICIONES'!AI$22)*($G39/$F39)))</f>
        <v>0</v>
      </c>
      <c r="AN39" s="420">
        <f>IF( $F39=0,0,((($F39/$E$37)*'PLAN DE ADQUISICIONES'!AJ$22)*($G39/$F39)))</f>
        <v>0</v>
      </c>
      <c r="AO39" s="420">
        <f>IF( $F39=0,0,((($F39/$E$37)*'PLAN DE ADQUISICIONES'!AK$22)*($G39/$F39)))</f>
        <v>0</v>
      </c>
      <c r="AP39" s="420">
        <f>IF( $F39=0,0,((($F39/$E$37)*'PLAN DE ADQUISICIONES'!AL$22)*($G39/$F39)))</f>
        <v>0</v>
      </c>
      <c r="AQ39" s="420">
        <f>IF( $F39=0,0,((($F39/$E$37)*'PLAN DE ADQUISICIONES'!AM$22)*($G39/$F39)))</f>
        <v>0</v>
      </c>
      <c r="AR39" s="420">
        <f>IF( $F39=0,0,((($F39/$E$37)*'PLAN DE ADQUISICIONES'!AN$22)*($G39/$F39)))</f>
        <v>0</v>
      </c>
      <c r="AS39" s="420">
        <f>IF( $F39=0,0,((($F39/$E$37)*'PLAN DE ADQUISICIONES'!AO$22)*($G39/$F39)))</f>
        <v>0</v>
      </c>
      <c r="AT39" s="423">
        <f>AH39+AI39+AJ39+AK39+AL39+AM39+AN39+AO39+AP39+AQ39+AR39+AS39</f>
        <v>0</v>
      </c>
      <c r="AU39" s="494">
        <f>AS39+AR39+AQ39+AP39+AO39+AN39+AM39+AL39+AK39+AJ39+AI39+AH39+AF39+AE39+AD39+AC39+AB39+AA39+Z39+Y39+X39+W39+V39+U39+S39+R39+Q39+P39+O39+N39+M39+L39+K39+J39+I39+H39</f>
        <v>0</v>
      </c>
      <c r="AV39" s="392">
        <f t="shared" si="1"/>
        <v>0</v>
      </c>
    </row>
    <row r="40" spans="2:48" s="405" customFormat="1" ht="12.75" customHeight="1" outlineLevel="1" x14ac:dyDescent="0.15">
      <c r="B40" s="416" t="str">
        <f>+'FORMATO COSTEO C1'!C$156</f>
        <v>1.1.5.3</v>
      </c>
      <c r="C40" s="417" t="str">
        <f>+'FORMATO COSTEO C1'!B$156</f>
        <v>Categoría de gasto</v>
      </c>
      <c r="D40" s="428"/>
      <c r="E40" s="429"/>
      <c r="F40" s="420">
        <f>+'FORMATO COSTEO C1'!G156</f>
        <v>0</v>
      </c>
      <c r="G40" s="421">
        <f>+'FORMATO COSTEO C1'!U156</f>
        <v>0</v>
      </c>
      <c r="H40" s="425">
        <f>IF( $F40=0,0,((($F40/$E$37)*'PLAN DE ADQUISICIONES'!F$22)*($G40/$F40)))</f>
        <v>0</v>
      </c>
      <c r="I40" s="420">
        <f>IF( $F40=0,0,((($F40/$E$37)*'PLAN DE ADQUISICIONES'!G$22)*($G40/$F40)))</f>
        <v>0</v>
      </c>
      <c r="J40" s="420">
        <f>IF( $F40=0,0,((($F40/$E$37)*'PLAN DE ADQUISICIONES'!H$22)*($G40/$F40)))</f>
        <v>0</v>
      </c>
      <c r="K40" s="420">
        <f>IF( $F40=0,0,((($F40/$E$37)*'PLAN DE ADQUISICIONES'!I$22)*($G40/$F40)))</f>
        <v>0</v>
      </c>
      <c r="L40" s="420">
        <f>IF( $F40=0,0,((($F40/$E$37)*'PLAN DE ADQUISICIONES'!J$22)*($G40/$F40)))</f>
        <v>0</v>
      </c>
      <c r="M40" s="420">
        <f>IF( $F40=0,0,((($F40/$E$37)*'PLAN DE ADQUISICIONES'!K$22)*($G40/$F40)))</f>
        <v>0</v>
      </c>
      <c r="N40" s="420">
        <f>IF( $F40=0,0,((($F40/$E$37)*'PLAN DE ADQUISICIONES'!L$22)*($G40/$F40)))</f>
        <v>0</v>
      </c>
      <c r="O40" s="420">
        <f>IF( $F40=0,0,((($F40/$E$37)*'PLAN DE ADQUISICIONES'!M$22)*($G40/$F40)))</f>
        <v>0</v>
      </c>
      <c r="P40" s="420">
        <f>IF( $F40=0,0,((($F40/$E$37)*'PLAN DE ADQUISICIONES'!N$22)*($G40/$F40)))</f>
        <v>0</v>
      </c>
      <c r="Q40" s="420">
        <f>IF( $F40=0,0,((($F40/$E$37)*'PLAN DE ADQUISICIONES'!O$22)*($G40/$F40)))</f>
        <v>0</v>
      </c>
      <c r="R40" s="420">
        <f>IF( $F40=0,0,((($F40/$E$37)*'PLAN DE ADQUISICIONES'!P$22)*($G40/$F40)))</f>
        <v>0</v>
      </c>
      <c r="S40" s="420">
        <f>IF( $F40=0,0,((($F40/$E$37)*'PLAN DE ADQUISICIONES'!Q$22)*($G40/$F40)))</f>
        <v>0</v>
      </c>
      <c r="T40" s="423">
        <f>H40+I40+J40+K40+L40+M40+N40+O40+P40+Q40+R40+S40</f>
        <v>0</v>
      </c>
      <c r="U40" s="424">
        <f>IF( $F40=0,0,((($F40/$E$37)*'PLAN DE ADQUISICIONES'!R$22)*($G40/$F40)))</f>
        <v>0</v>
      </c>
      <c r="V40" s="420">
        <f>IF( $F40=0,0,((($F40/$E$37)*'PLAN DE ADQUISICIONES'!S$22)*($G40/$F40)))</f>
        <v>0</v>
      </c>
      <c r="W40" s="420">
        <f>IF( $F40=0,0,((($F40/$E$37)*'PLAN DE ADQUISICIONES'!T$22)*($G40/$F40)))</f>
        <v>0</v>
      </c>
      <c r="X40" s="420">
        <f>IF( $F40=0,0,((($F40/$E$37)*'PLAN DE ADQUISICIONES'!U$22)*($G40/$F40)))</f>
        <v>0</v>
      </c>
      <c r="Y40" s="420">
        <f>IF( $F40=0,0,((($F40/$E$37)*'PLAN DE ADQUISICIONES'!V$22)*($G40/$F40)))</f>
        <v>0</v>
      </c>
      <c r="Z40" s="420">
        <f>IF( $F40=0,0,((($F40/$E$37)*'PLAN DE ADQUISICIONES'!W$22)*($G40/$F40)))</f>
        <v>0</v>
      </c>
      <c r="AA40" s="420">
        <f>IF( $F40=0,0,((($F40/$E$37)*'PLAN DE ADQUISICIONES'!X$22)*($G40/$F40)))</f>
        <v>0</v>
      </c>
      <c r="AB40" s="420">
        <f>IF( $F40=0,0,((($F40/$E$37)*'PLAN DE ADQUISICIONES'!Y$22)*($G40/$F40)))</f>
        <v>0</v>
      </c>
      <c r="AC40" s="420">
        <f>IF( $F40=0,0,((($F40/$E$37)*'PLAN DE ADQUISICIONES'!Z$22)*($G40/$F40)))</f>
        <v>0</v>
      </c>
      <c r="AD40" s="420">
        <f>IF( $F40=0,0,((($F40/$E$37)*'PLAN DE ADQUISICIONES'!AA$22)*($G40/$F40)))</f>
        <v>0</v>
      </c>
      <c r="AE40" s="420">
        <f>IF( $F40=0,0,((($F40/$E$37)*'PLAN DE ADQUISICIONES'!AB$22)*($G40/$F40)))</f>
        <v>0</v>
      </c>
      <c r="AF40" s="420">
        <f>IF( $F40=0,0,((($F40/$E$37)*'PLAN DE ADQUISICIONES'!AC$22)*($G40/$F40)))</f>
        <v>0</v>
      </c>
      <c r="AG40" s="421">
        <f>U40+V40+W40+X40+Y40+Z40+AA40+AB40+AC40+AD40+AE40+AF40</f>
        <v>0</v>
      </c>
      <c r="AH40" s="425">
        <f>IF( $F40=0,0,((($F40/$E$37)*'PLAN DE ADQUISICIONES'!AD$22)*($G40/$F40)))</f>
        <v>0</v>
      </c>
      <c r="AI40" s="420">
        <f>IF( $F40=0,0,((($F40/$E$37)*'PLAN DE ADQUISICIONES'!AE$22)*($G40/$F40)))</f>
        <v>0</v>
      </c>
      <c r="AJ40" s="420">
        <f>IF( $F40=0,0,((($F40/$E$37)*'PLAN DE ADQUISICIONES'!AF$22)*($G40/$F40)))</f>
        <v>0</v>
      </c>
      <c r="AK40" s="420">
        <f>IF( $F40=0,0,((($F40/$E$37)*'PLAN DE ADQUISICIONES'!AG$22)*($G40/$F40)))</f>
        <v>0</v>
      </c>
      <c r="AL40" s="420">
        <f>IF( $F40=0,0,((($F40/$E$37)*'PLAN DE ADQUISICIONES'!AH$22)*($G40/$F40)))</f>
        <v>0</v>
      </c>
      <c r="AM40" s="420">
        <f>IF( $F40=0,0,((($F40/$E$37)*'PLAN DE ADQUISICIONES'!AI$22)*($G40/$F40)))</f>
        <v>0</v>
      </c>
      <c r="AN40" s="420">
        <f>IF( $F40=0,0,((($F40/$E$37)*'PLAN DE ADQUISICIONES'!AJ$22)*($G40/$F40)))</f>
        <v>0</v>
      </c>
      <c r="AO40" s="420">
        <f>IF( $F40=0,0,((($F40/$E$37)*'PLAN DE ADQUISICIONES'!AK$22)*($G40/$F40)))</f>
        <v>0</v>
      </c>
      <c r="AP40" s="420">
        <f>IF( $F40=0,0,((($F40/$E$37)*'PLAN DE ADQUISICIONES'!AL$22)*($G40/$F40)))</f>
        <v>0</v>
      </c>
      <c r="AQ40" s="420">
        <f>IF( $F40=0,0,((($F40/$E$37)*'PLAN DE ADQUISICIONES'!AM$22)*($G40/$F40)))</f>
        <v>0</v>
      </c>
      <c r="AR40" s="420">
        <f>IF( $F40=0,0,((($F40/$E$37)*'PLAN DE ADQUISICIONES'!AN$22)*($G40/$F40)))</f>
        <v>0</v>
      </c>
      <c r="AS40" s="420">
        <f>IF( $F40=0,0,((($F40/$E$37)*'PLAN DE ADQUISICIONES'!AO$22)*($G40/$F40)))</f>
        <v>0</v>
      </c>
      <c r="AT40" s="423">
        <f>AH40+AI40+AJ40+AK40+AL40+AM40+AN40+AO40+AP40+AQ40+AR40+AS40</f>
        <v>0</v>
      </c>
      <c r="AU40" s="494">
        <f>AS40+AR40+AQ40+AP40+AO40+AN40+AM40+AL40+AK40+AJ40+AI40+AH40+AF40+AE40+AD40+AC40+AB40+AA40+Z40+Y40+X40+W40+V40+U40+S40+R40+Q40+P40+O40+N40+M40+L40+K40+J40+I40+H40</f>
        <v>0</v>
      </c>
      <c r="AV40" s="392">
        <f t="shared" si="1"/>
        <v>0</v>
      </c>
    </row>
    <row r="41" spans="2:48" s="394" customFormat="1" ht="12.75" customHeight="1" x14ac:dyDescent="0.15">
      <c r="B41" s="416" t="str">
        <f>+'FORMATO COSTEO C1'!C$162</f>
        <v>1.1.5.4</v>
      </c>
      <c r="C41" s="417" t="str">
        <f>+'FORMATO COSTEO C1'!B$162</f>
        <v>Categoría de gasto</v>
      </c>
      <c r="D41" s="428"/>
      <c r="E41" s="429"/>
      <c r="F41" s="420">
        <f>+'FORMATO COSTEO C1'!G162</f>
        <v>0</v>
      </c>
      <c r="G41" s="421">
        <f>+'FORMATO COSTEO C1'!U162</f>
        <v>0</v>
      </c>
      <c r="H41" s="425">
        <f>IF( $F41=0,0,((($F41/$E$37)*'PLAN DE ADQUISICIONES'!F$22)*($G41/$F41)))</f>
        <v>0</v>
      </c>
      <c r="I41" s="420">
        <f>IF( $F41=0,0,((($F41/$E$37)*'PLAN DE ADQUISICIONES'!G$22)*($G41/$F41)))</f>
        <v>0</v>
      </c>
      <c r="J41" s="420">
        <f>IF( $F41=0,0,((($F41/$E$37)*'PLAN DE ADQUISICIONES'!H$22)*($G41/$F41)))</f>
        <v>0</v>
      </c>
      <c r="K41" s="420">
        <f>IF( $F41=0,0,((($F41/$E$37)*'PLAN DE ADQUISICIONES'!I$22)*($G41/$F41)))</f>
        <v>0</v>
      </c>
      <c r="L41" s="420">
        <f>IF( $F41=0,0,((($F41/$E$37)*'PLAN DE ADQUISICIONES'!J$22)*($G41/$F41)))</f>
        <v>0</v>
      </c>
      <c r="M41" s="420">
        <f>IF( $F41=0,0,((($F41/$E$37)*'PLAN DE ADQUISICIONES'!K$22)*($G41/$F41)))</f>
        <v>0</v>
      </c>
      <c r="N41" s="420">
        <f>IF( $F41=0,0,((($F41/$E$37)*'PLAN DE ADQUISICIONES'!L$22)*($G41/$F41)))</f>
        <v>0</v>
      </c>
      <c r="O41" s="420">
        <f>IF( $F41=0,0,((($F41/$E$37)*'PLAN DE ADQUISICIONES'!M$22)*($G41/$F41)))</f>
        <v>0</v>
      </c>
      <c r="P41" s="420">
        <f>IF( $F41=0,0,((($F41/$E$37)*'PLAN DE ADQUISICIONES'!N$22)*($G41/$F41)))</f>
        <v>0</v>
      </c>
      <c r="Q41" s="420">
        <f>IF( $F41=0,0,((($F41/$E$37)*'PLAN DE ADQUISICIONES'!O$22)*($G41/$F41)))</f>
        <v>0</v>
      </c>
      <c r="R41" s="420">
        <f>IF( $F41=0,0,((($F41/$E$37)*'PLAN DE ADQUISICIONES'!P$22)*($G41/$F41)))</f>
        <v>0</v>
      </c>
      <c r="S41" s="420">
        <f>IF( $F41=0,0,((($F41/$E$37)*'PLAN DE ADQUISICIONES'!Q$22)*($G41/$F41)))</f>
        <v>0</v>
      </c>
      <c r="T41" s="423">
        <f>H41+I41+J41+K41+L41+M41+N41+O41+P41+Q41+R41+S41</f>
        <v>0</v>
      </c>
      <c r="U41" s="424">
        <f>IF( $F41=0,0,((($F41/$E$37)*'PLAN DE ADQUISICIONES'!R$22)*($G41/$F41)))</f>
        <v>0</v>
      </c>
      <c r="V41" s="420">
        <f>IF( $F41=0,0,((($F41/$E$37)*'PLAN DE ADQUISICIONES'!S$22)*($G41/$F41)))</f>
        <v>0</v>
      </c>
      <c r="W41" s="420">
        <f>IF( $F41=0,0,((($F41/$E$37)*'PLAN DE ADQUISICIONES'!T$22)*($G41/$F41)))</f>
        <v>0</v>
      </c>
      <c r="X41" s="420">
        <f>IF( $F41=0,0,((($F41/$E$37)*'PLAN DE ADQUISICIONES'!U$22)*($G41/$F41)))</f>
        <v>0</v>
      </c>
      <c r="Y41" s="420">
        <f>IF( $F41=0,0,((($F41/$E$37)*'PLAN DE ADQUISICIONES'!V$22)*($G41/$F41)))</f>
        <v>0</v>
      </c>
      <c r="Z41" s="420">
        <f>IF( $F41=0,0,((($F41/$E$37)*'PLAN DE ADQUISICIONES'!W$22)*($G41/$F41)))</f>
        <v>0</v>
      </c>
      <c r="AA41" s="420">
        <f>IF( $F41=0,0,((($F41/$E$37)*'PLAN DE ADQUISICIONES'!X$22)*($G41/$F41)))</f>
        <v>0</v>
      </c>
      <c r="AB41" s="420">
        <f>IF( $F41=0,0,((($F41/$E$37)*'PLAN DE ADQUISICIONES'!Y$22)*($G41/$F41)))</f>
        <v>0</v>
      </c>
      <c r="AC41" s="420">
        <f>IF( $F41=0,0,((($F41/$E$37)*'PLAN DE ADQUISICIONES'!Z$22)*($G41/$F41)))</f>
        <v>0</v>
      </c>
      <c r="AD41" s="420">
        <f>IF( $F41=0,0,((($F41/$E$37)*'PLAN DE ADQUISICIONES'!AA$22)*($G41/$F41)))</f>
        <v>0</v>
      </c>
      <c r="AE41" s="420">
        <f>IF( $F41=0,0,((($F41/$E$37)*'PLAN DE ADQUISICIONES'!AB$22)*($G41/$F41)))</f>
        <v>0</v>
      </c>
      <c r="AF41" s="420">
        <f>IF( $F41=0,0,((($F41/$E$37)*'PLAN DE ADQUISICIONES'!AC$22)*($G41/$F41)))</f>
        <v>0</v>
      </c>
      <c r="AG41" s="421">
        <f>U41+V41+W41+X41+Y41+Z41+AA41+AB41+AC41+AD41+AE41+AF41</f>
        <v>0</v>
      </c>
      <c r="AH41" s="425">
        <f>IF( $F41=0,0,((($F41/$E$37)*'PLAN DE ADQUISICIONES'!AD$22)*($G41/$F41)))</f>
        <v>0</v>
      </c>
      <c r="AI41" s="420">
        <f>IF( $F41=0,0,((($F41/$E$37)*'PLAN DE ADQUISICIONES'!AE$22)*($G41/$F41)))</f>
        <v>0</v>
      </c>
      <c r="AJ41" s="420">
        <f>IF( $F41=0,0,((($F41/$E$37)*'PLAN DE ADQUISICIONES'!AF$22)*($G41/$F41)))</f>
        <v>0</v>
      </c>
      <c r="AK41" s="420">
        <f>IF( $F41=0,0,((($F41/$E$37)*'PLAN DE ADQUISICIONES'!AG$22)*($G41/$F41)))</f>
        <v>0</v>
      </c>
      <c r="AL41" s="420">
        <f>IF( $F41=0,0,((($F41/$E$37)*'PLAN DE ADQUISICIONES'!AH$22)*($G41/$F41)))</f>
        <v>0</v>
      </c>
      <c r="AM41" s="420">
        <f>IF( $F41=0,0,((($F41/$E$37)*'PLAN DE ADQUISICIONES'!AI$22)*($G41/$F41)))</f>
        <v>0</v>
      </c>
      <c r="AN41" s="420">
        <f>IF( $F41=0,0,((($F41/$E$37)*'PLAN DE ADQUISICIONES'!AJ$22)*($G41/$F41)))</f>
        <v>0</v>
      </c>
      <c r="AO41" s="420">
        <f>IF( $F41=0,0,((($F41/$E$37)*'PLAN DE ADQUISICIONES'!AK$22)*($G41/$F41)))</f>
        <v>0</v>
      </c>
      <c r="AP41" s="420">
        <f>IF( $F41=0,0,((($F41/$E$37)*'PLAN DE ADQUISICIONES'!AL$22)*($G41/$F41)))</f>
        <v>0</v>
      </c>
      <c r="AQ41" s="420">
        <f>IF( $F41=0,0,((($F41/$E$37)*'PLAN DE ADQUISICIONES'!AM$22)*($G41/$F41)))</f>
        <v>0</v>
      </c>
      <c r="AR41" s="420">
        <f>IF( $F41=0,0,((($F41/$E$37)*'PLAN DE ADQUISICIONES'!AN$22)*($G41/$F41)))</f>
        <v>0</v>
      </c>
      <c r="AS41" s="420">
        <f>IF( $F41=0,0,((($F41/$E$37)*'PLAN DE ADQUISICIONES'!AO$22)*($G41/$F41)))</f>
        <v>0</v>
      </c>
      <c r="AT41" s="423">
        <f>AH41+AI41+AJ41+AK41+AL41+AM41+AN41+AO41+AP41+AQ41+AR41+AS41</f>
        <v>0</v>
      </c>
      <c r="AU41" s="494">
        <f>AS41+AR41+AQ41+AP41+AO41+AN41+AM41+AL41+AK41+AJ41+AI41+AH41+AF41+AE41+AD41+AC41+AB41+AA41+Z41+Y41+X41+W41+V41+U41+S41+R41+Q41+P41+O41+N41+M41+L41+K41+J41+I41+H41</f>
        <v>0</v>
      </c>
      <c r="AV41" s="392">
        <f t="shared" si="1"/>
        <v>0</v>
      </c>
    </row>
    <row r="42" spans="2:48" s="394" customFormat="1" ht="12.75" customHeight="1" x14ac:dyDescent="0.15">
      <c r="B42" s="416" t="str">
        <f>+'FORMATO COSTEO C1'!C$168</f>
        <v>1.1.5.5</v>
      </c>
      <c r="C42" s="417" t="str">
        <f>+'FORMATO COSTEO C1'!B$168</f>
        <v>Categoría de gasto</v>
      </c>
      <c r="D42" s="428"/>
      <c r="E42" s="429"/>
      <c r="F42" s="420">
        <f>+'FORMATO COSTEO C1'!G168</f>
        <v>0</v>
      </c>
      <c r="G42" s="421">
        <f>+'FORMATO COSTEO C1'!U168</f>
        <v>0</v>
      </c>
      <c r="H42" s="425">
        <f>IF( $F42=0,0,((($F42/$E$37)*'PLAN DE ADQUISICIONES'!F$22)*($G42/$F42)))</f>
        <v>0</v>
      </c>
      <c r="I42" s="420">
        <f>IF( $F42=0,0,((($F42/$E$37)*'PLAN DE ADQUISICIONES'!G$22)*($G42/$F42)))</f>
        <v>0</v>
      </c>
      <c r="J42" s="420">
        <f>IF( $F42=0,0,((($F42/$E$37)*'PLAN DE ADQUISICIONES'!H$22)*($G42/$F42)))</f>
        <v>0</v>
      </c>
      <c r="K42" s="420">
        <f>IF( $F42=0,0,((($F42/$E$37)*'PLAN DE ADQUISICIONES'!I$22)*($G42/$F42)))</f>
        <v>0</v>
      </c>
      <c r="L42" s="420">
        <f>IF( $F42=0,0,((($F42/$E$37)*'PLAN DE ADQUISICIONES'!J$22)*($G42/$F42)))</f>
        <v>0</v>
      </c>
      <c r="M42" s="420">
        <f>IF( $F42=0,0,((($F42/$E$37)*'PLAN DE ADQUISICIONES'!K$22)*($G42/$F42)))</f>
        <v>0</v>
      </c>
      <c r="N42" s="420">
        <f>IF( $F42=0,0,((($F42/$E$37)*'PLAN DE ADQUISICIONES'!L$22)*($G42/$F42)))</f>
        <v>0</v>
      </c>
      <c r="O42" s="420">
        <f>IF( $F42=0,0,((($F42/$E$37)*'PLAN DE ADQUISICIONES'!M$22)*($G42/$F42)))</f>
        <v>0</v>
      </c>
      <c r="P42" s="420">
        <f>IF( $F42=0,0,((($F42/$E$37)*'PLAN DE ADQUISICIONES'!N$22)*($G42/$F42)))</f>
        <v>0</v>
      </c>
      <c r="Q42" s="420">
        <f>IF( $F42=0,0,((($F42/$E$37)*'PLAN DE ADQUISICIONES'!O$22)*($G42/$F42)))</f>
        <v>0</v>
      </c>
      <c r="R42" s="420">
        <f>IF( $F42=0,0,((($F42/$E$37)*'PLAN DE ADQUISICIONES'!P$22)*($G42/$F42)))</f>
        <v>0</v>
      </c>
      <c r="S42" s="420">
        <f>IF( $F42=0,0,((($F42/$E$37)*'PLAN DE ADQUISICIONES'!Q$22)*($G42/$F42)))</f>
        <v>0</v>
      </c>
      <c r="T42" s="423">
        <f>H42+I42+J42+K42+L42+M42+N42+O42+P42+Q42+R42+S42</f>
        <v>0</v>
      </c>
      <c r="U42" s="424">
        <f>IF( $F42=0,0,((($F42/$E$37)*'PLAN DE ADQUISICIONES'!R$22)*($G42/$F42)))</f>
        <v>0</v>
      </c>
      <c r="V42" s="420">
        <f>IF( $F42=0,0,((($F42/$E$37)*'PLAN DE ADQUISICIONES'!S$22)*($G42/$F42)))</f>
        <v>0</v>
      </c>
      <c r="W42" s="420">
        <f>IF( $F42=0,0,((($F42/$E$37)*'PLAN DE ADQUISICIONES'!T$22)*($G42/$F42)))</f>
        <v>0</v>
      </c>
      <c r="X42" s="420">
        <f>IF( $F42=0,0,((($F42/$E$37)*'PLAN DE ADQUISICIONES'!U$22)*($G42/$F42)))</f>
        <v>0</v>
      </c>
      <c r="Y42" s="420">
        <f>IF( $F42=0,0,((($F42/$E$37)*'PLAN DE ADQUISICIONES'!V$22)*($G42/$F42)))</f>
        <v>0</v>
      </c>
      <c r="Z42" s="420">
        <f>IF( $F42=0,0,((($F42/$E$37)*'PLAN DE ADQUISICIONES'!W$22)*($G42/$F42)))</f>
        <v>0</v>
      </c>
      <c r="AA42" s="420">
        <f>IF( $F42=0,0,((($F42/$E$37)*'PLAN DE ADQUISICIONES'!X$22)*($G42/$F42)))</f>
        <v>0</v>
      </c>
      <c r="AB42" s="420">
        <f>IF( $F42=0,0,((($F42/$E$37)*'PLAN DE ADQUISICIONES'!Y$22)*($G42/$F42)))</f>
        <v>0</v>
      </c>
      <c r="AC42" s="420">
        <f>IF( $F42=0,0,((($F42/$E$37)*'PLAN DE ADQUISICIONES'!Z$22)*($G42/$F42)))</f>
        <v>0</v>
      </c>
      <c r="AD42" s="420">
        <f>IF( $F42=0,0,((($F42/$E$37)*'PLAN DE ADQUISICIONES'!AA$22)*($G42/$F42)))</f>
        <v>0</v>
      </c>
      <c r="AE42" s="420">
        <f>IF( $F42=0,0,((($F42/$E$37)*'PLAN DE ADQUISICIONES'!AB$22)*($G42/$F42)))</f>
        <v>0</v>
      </c>
      <c r="AF42" s="420">
        <f>IF( $F42=0,0,((($F42/$E$37)*'PLAN DE ADQUISICIONES'!AC$22)*($G42/$F42)))</f>
        <v>0</v>
      </c>
      <c r="AG42" s="421">
        <f>U42+V42+W42+X42+Y42+Z42+AA42+AB42+AC42+AD42+AE42+AF42</f>
        <v>0</v>
      </c>
      <c r="AH42" s="425">
        <f>IF( $F42=0,0,((($F42/$E$37)*'PLAN DE ADQUISICIONES'!AD$22)*($G42/$F42)))</f>
        <v>0</v>
      </c>
      <c r="AI42" s="420">
        <f>IF( $F42=0,0,((($F42/$E$37)*'PLAN DE ADQUISICIONES'!AE$22)*($G42/$F42)))</f>
        <v>0</v>
      </c>
      <c r="AJ42" s="420">
        <f>IF( $F42=0,0,((($F42/$E$37)*'PLAN DE ADQUISICIONES'!AF$22)*($G42/$F42)))</f>
        <v>0</v>
      </c>
      <c r="AK42" s="420">
        <f>IF( $F42=0,0,((($F42/$E$37)*'PLAN DE ADQUISICIONES'!AG$22)*($G42/$F42)))</f>
        <v>0</v>
      </c>
      <c r="AL42" s="420">
        <f>IF( $F42=0,0,((($F42/$E$37)*'PLAN DE ADQUISICIONES'!AH$22)*($G42/$F42)))</f>
        <v>0</v>
      </c>
      <c r="AM42" s="420">
        <f>IF( $F42=0,0,((($F42/$E$37)*'PLAN DE ADQUISICIONES'!AI$22)*($G42/$F42)))</f>
        <v>0</v>
      </c>
      <c r="AN42" s="420">
        <f>IF( $F42=0,0,((($F42/$E$37)*'PLAN DE ADQUISICIONES'!AJ$22)*($G42/$F42)))</f>
        <v>0</v>
      </c>
      <c r="AO42" s="420">
        <f>IF( $F42=0,0,((($F42/$E$37)*'PLAN DE ADQUISICIONES'!AK$22)*($G42/$F42)))</f>
        <v>0</v>
      </c>
      <c r="AP42" s="420">
        <f>IF( $F42=0,0,((($F42/$E$37)*'PLAN DE ADQUISICIONES'!AL$22)*($G42/$F42)))</f>
        <v>0</v>
      </c>
      <c r="AQ42" s="420">
        <f>IF( $F42=0,0,((($F42/$E$37)*'PLAN DE ADQUISICIONES'!AM$22)*($G42/$F42)))</f>
        <v>0</v>
      </c>
      <c r="AR42" s="420">
        <f>IF( $F42=0,0,((($F42/$E$37)*'PLAN DE ADQUISICIONES'!AN$22)*($G42/$F42)))</f>
        <v>0</v>
      </c>
      <c r="AS42" s="420">
        <f>IF( $F42=0,0,((($F42/$E$37)*'PLAN DE ADQUISICIONES'!AO$22)*($G42/$F42)))</f>
        <v>0</v>
      </c>
      <c r="AT42" s="423">
        <f>AH42+AI42+AJ42+AK42+AL42+AM42+AN42+AO42+AP42+AQ42+AR42+AS42</f>
        <v>0</v>
      </c>
      <c r="AU42" s="494">
        <f>AS42+AR42+AQ42+AP42+AO42+AN42+AM42+AL42+AK42+AJ42+AI42+AH42+AF42+AE42+AD42+AC42+AB42+AA42+Z42+Y42+X42+W42+V42+U42+S42+R42+Q42+P42+O42+N42+M42+L42+K42+J42+I42+H42</f>
        <v>0</v>
      </c>
      <c r="AV42" s="392">
        <f t="shared" si="1"/>
        <v>0</v>
      </c>
    </row>
    <row r="43" spans="2:48" s="394" customFormat="1" ht="12.75" customHeight="1" x14ac:dyDescent="0.25">
      <c r="B43" s="395">
        <f>+'FORMATO COSTEO C1'!C$175</f>
        <v>1.2</v>
      </c>
      <c r="C43" s="396" t="str">
        <f>+'FORMATO COSTEO C1'!D175</f>
        <v>Emprendedores del sector turismo de los distritos de Pisac, Taray, Lamay, Coya y Calca, provincia de Calca - región Cusco, con idea de negocio o negocio propio en marcha seleccionados</v>
      </c>
      <c r="D43" s="397"/>
      <c r="E43" s="398"/>
      <c r="F43" s="399">
        <f>+F44+F50+F56+F62+F68</f>
        <v>0</v>
      </c>
      <c r="G43" s="400">
        <f t="shared" ref="G43:P43" si="14">+G44+G50+G56+G62+G68</f>
        <v>0</v>
      </c>
      <c r="H43" s="401">
        <f t="shared" si="14"/>
        <v>0</v>
      </c>
      <c r="I43" s="399">
        <f>+I44+I50+I56+I62+I68</f>
        <v>0</v>
      </c>
      <c r="J43" s="399">
        <f>+J44+J50+J56+J62+J68</f>
        <v>0</v>
      </c>
      <c r="K43" s="399">
        <f>+K44+K50+K56+K62+K68</f>
        <v>0</v>
      </c>
      <c r="L43" s="399">
        <f>+L44+L50+L56+L62+L68</f>
        <v>0</v>
      </c>
      <c r="M43" s="399">
        <f>+M44+M50+M56+M62+M68</f>
        <v>0</v>
      </c>
      <c r="N43" s="399">
        <f t="shared" si="14"/>
        <v>0</v>
      </c>
      <c r="O43" s="399">
        <f t="shared" si="14"/>
        <v>0</v>
      </c>
      <c r="P43" s="399">
        <f t="shared" si="14"/>
        <v>0</v>
      </c>
      <c r="Q43" s="399">
        <f>+Q44+Q50+Q56+Q62+Q68</f>
        <v>0</v>
      </c>
      <c r="R43" s="399">
        <f>+R44+R50+R56+R62+R68</f>
        <v>0</v>
      </c>
      <c r="S43" s="399">
        <f>+S44+S50+S56+S62+S68</f>
        <v>0</v>
      </c>
      <c r="T43" s="402">
        <f>+T44+T50+T56+T62+T68</f>
        <v>0</v>
      </c>
      <c r="U43" s="403">
        <f t="shared" ref="U43:AS43" si="15">+U44+U50+U56+U62+U68</f>
        <v>0</v>
      </c>
      <c r="V43" s="399">
        <f t="shared" si="15"/>
        <v>0</v>
      </c>
      <c r="W43" s="399">
        <f t="shared" si="15"/>
        <v>0</v>
      </c>
      <c r="X43" s="399">
        <f t="shared" si="15"/>
        <v>0</v>
      </c>
      <c r="Y43" s="399">
        <f t="shared" si="15"/>
        <v>0</v>
      </c>
      <c r="Z43" s="399">
        <f t="shared" si="15"/>
        <v>0</v>
      </c>
      <c r="AA43" s="399">
        <f t="shared" si="15"/>
        <v>0</v>
      </c>
      <c r="AB43" s="399">
        <f t="shared" si="15"/>
        <v>0</v>
      </c>
      <c r="AC43" s="399">
        <f t="shared" si="15"/>
        <v>0</v>
      </c>
      <c r="AD43" s="399">
        <f t="shared" si="15"/>
        <v>0</v>
      </c>
      <c r="AE43" s="399">
        <f t="shared" si="15"/>
        <v>0</v>
      </c>
      <c r="AF43" s="399">
        <f t="shared" si="15"/>
        <v>0</v>
      </c>
      <c r="AG43" s="400">
        <f>+AG44+AG50+AG56+AG62+AG68</f>
        <v>0</v>
      </c>
      <c r="AH43" s="401">
        <f t="shared" si="15"/>
        <v>0</v>
      </c>
      <c r="AI43" s="399">
        <f t="shared" si="15"/>
        <v>0</v>
      </c>
      <c r="AJ43" s="399">
        <f t="shared" si="15"/>
        <v>0</v>
      </c>
      <c r="AK43" s="399">
        <f t="shared" si="15"/>
        <v>0</v>
      </c>
      <c r="AL43" s="399">
        <f t="shared" si="15"/>
        <v>0</v>
      </c>
      <c r="AM43" s="399">
        <f t="shared" si="15"/>
        <v>0</v>
      </c>
      <c r="AN43" s="399">
        <f t="shared" si="15"/>
        <v>0</v>
      </c>
      <c r="AO43" s="399">
        <f t="shared" si="15"/>
        <v>0</v>
      </c>
      <c r="AP43" s="399">
        <f t="shared" si="15"/>
        <v>0</v>
      </c>
      <c r="AQ43" s="399">
        <f t="shared" si="15"/>
        <v>0</v>
      </c>
      <c r="AR43" s="399">
        <f t="shared" si="15"/>
        <v>0</v>
      </c>
      <c r="AS43" s="399">
        <f t="shared" si="15"/>
        <v>0</v>
      </c>
      <c r="AT43" s="402">
        <f>+AT44+AT50+AT56+AT62+AT68</f>
        <v>0</v>
      </c>
      <c r="AU43" s="404">
        <f>+AU44+AU50+AU56+AU62+AU68</f>
        <v>0</v>
      </c>
      <c r="AV43" s="392">
        <f t="shared" si="1"/>
        <v>0</v>
      </c>
    </row>
    <row r="44" spans="2:48" s="394" customFormat="1" ht="12.75" customHeight="1" x14ac:dyDescent="0.15">
      <c r="B44" s="406" t="str">
        <f>+'FORMATO COSTEO C1'!C$176</f>
        <v>1.2.1</v>
      </c>
      <c r="C44" s="430" t="str">
        <f>+'FORMATO COSTEO C1'!B$176</f>
        <v>Proporcionar información de los preseleccionados a FE</v>
      </c>
      <c r="D44" s="408" t="str">
        <f>+'FORMATO COSTEO C1'!D$176</f>
        <v>Unidad medida</v>
      </c>
      <c r="E44" s="409">
        <f>+'FORMATO COSTEO C1'!E$176</f>
        <v>0</v>
      </c>
      <c r="F44" s="410">
        <f>SUM(F45:F49)</f>
        <v>0</v>
      </c>
      <c r="G44" s="411">
        <f t="shared" ref="G44:AU44" si="16">SUM(G45:G49)</f>
        <v>0</v>
      </c>
      <c r="H44" s="412">
        <f t="shared" si="16"/>
        <v>0</v>
      </c>
      <c r="I44" s="410">
        <f>SUM(I45:I49)</f>
        <v>0</v>
      </c>
      <c r="J44" s="410">
        <f>SUM(J45:J49)</f>
        <v>0</v>
      </c>
      <c r="K44" s="410">
        <f>SUM(K45:K49)</f>
        <v>0</v>
      </c>
      <c r="L44" s="410">
        <f>SUM(L45:L49)</f>
        <v>0</v>
      </c>
      <c r="M44" s="410">
        <f>SUM(M45:M49)</f>
        <v>0</v>
      </c>
      <c r="N44" s="410">
        <f t="shared" si="16"/>
        <v>0</v>
      </c>
      <c r="O44" s="410">
        <f t="shared" si="16"/>
        <v>0</v>
      </c>
      <c r="P44" s="410">
        <f t="shared" si="16"/>
        <v>0</v>
      </c>
      <c r="Q44" s="410">
        <f t="shared" si="16"/>
        <v>0</v>
      </c>
      <c r="R44" s="410">
        <f t="shared" si="16"/>
        <v>0</v>
      </c>
      <c r="S44" s="410">
        <f t="shared" si="16"/>
        <v>0</v>
      </c>
      <c r="T44" s="413">
        <f t="shared" si="16"/>
        <v>0</v>
      </c>
      <c r="U44" s="414">
        <f t="shared" si="16"/>
        <v>0</v>
      </c>
      <c r="V44" s="410">
        <f t="shared" si="16"/>
        <v>0</v>
      </c>
      <c r="W44" s="410">
        <f t="shared" si="16"/>
        <v>0</v>
      </c>
      <c r="X44" s="410">
        <f t="shared" si="16"/>
        <v>0</v>
      </c>
      <c r="Y44" s="410">
        <f t="shared" si="16"/>
        <v>0</v>
      </c>
      <c r="Z44" s="410">
        <f t="shared" si="16"/>
        <v>0</v>
      </c>
      <c r="AA44" s="410">
        <f t="shared" si="16"/>
        <v>0</v>
      </c>
      <c r="AB44" s="410">
        <f t="shared" si="16"/>
        <v>0</v>
      </c>
      <c r="AC44" s="410">
        <f t="shared" si="16"/>
        <v>0</v>
      </c>
      <c r="AD44" s="410">
        <f t="shared" si="16"/>
        <v>0</v>
      </c>
      <c r="AE44" s="410">
        <f t="shared" si="16"/>
        <v>0</v>
      </c>
      <c r="AF44" s="410">
        <f t="shared" si="16"/>
        <v>0</v>
      </c>
      <c r="AG44" s="411">
        <f>SUM(AG45:AG49)</f>
        <v>0</v>
      </c>
      <c r="AH44" s="412">
        <f t="shared" si="16"/>
        <v>0</v>
      </c>
      <c r="AI44" s="410">
        <f t="shared" si="16"/>
        <v>0</v>
      </c>
      <c r="AJ44" s="410">
        <f t="shared" si="16"/>
        <v>0</v>
      </c>
      <c r="AK44" s="410">
        <f t="shared" si="16"/>
        <v>0</v>
      </c>
      <c r="AL44" s="410">
        <f t="shared" si="16"/>
        <v>0</v>
      </c>
      <c r="AM44" s="410">
        <f t="shared" si="16"/>
        <v>0</v>
      </c>
      <c r="AN44" s="410">
        <f t="shared" si="16"/>
        <v>0</v>
      </c>
      <c r="AO44" s="410">
        <f t="shared" si="16"/>
        <v>0</v>
      </c>
      <c r="AP44" s="410">
        <f t="shared" si="16"/>
        <v>0</v>
      </c>
      <c r="AQ44" s="410">
        <f t="shared" si="16"/>
        <v>0</v>
      </c>
      <c r="AR44" s="410">
        <f t="shared" si="16"/>
        <v>0</v>
      </c>
      <c r="AS44" s="410">
        <f t="shared" si="16"/>
        <v>0</v>
      </c>
      <c r="AT44" s="413">
        <f t="shared" si="16"/>
        <v>0</v>
      </c>
      <c r="AU44" s="415">
        <f t="shared" si="16"/>
        <v>0</v>
      </c>
      <c r="AV44" s="392">
        <f t="shared" si="1"/>
        <v>0</v>
      </c>
    </row>
    <row r="45" spans="2:48" s="394" customFormat="1" ht="12.75" customHeight="1" x14ac:dyDescent="0.15">
      <c r="B45" s="416" t="str">
        <f>+'FORMATO COSTEO C1'!C$178</f>
        <v>1.2.1.1</v>
      </c>
      <c r="C45" s="417" t="str">
        <f>+'FORMATO COSTEO C1'!B$178</f>
        <v>Categoría de gasto</v>
      </c>
      <c r="D45" s="418"/>
      <c r="E45" s="419"/>
      <c r="F45" s="420">
        <f>+'FORMATO COSTEO C1'!G178</f>
        <v>0</v>
      </c>
      <c r="G45" s="421">
        <f>+'FORMATO COSTEO C1'!U178</f>
        <v>0</v>
      </c>
      <c r="H45" s="422">
        <f>IF( $F45=0,0,((($F45/$E$44)*'PLAN DE ADQUISICIONES'!F$27)*($G45/$F45)))</f>
        <v>0</v>
      </c>
      <c r="I45" s="420">
        <f>IF( $F45=0,0,((($F45/$E$44)*'PLAN DE ADQUISICIONES'!G$27)*($G45/$F45)))</f>
        <v>0</v>
      </c>
      <c r="J45" s="420">
        <f>IF( $F45=0,0,((($F45/$E$44)*'PLAN DE ADQUISICIONES'!H$27)*($G45/$F45)))</f>
        <v>0</v>
      </c>
      <c r="K45" s="420">
        <f>IF( $F45=0,0,((($F45/$E$44)*'PLAN DE ADQUISICIONES'!I$27)*($G45/$F45)))</f>
        <v>0</v>
      </c>
      <c r="L45" s="420">
        <f>IF( $F45=0,0,((($F45/$E$44)*'PLAN DE ADQUISICIONES'!J$27)*($G45/$F45)))</f>
        <v>0</v>
      </c>
      <c r="M45" s="420">
        <f>IF( $F45=0,0,((($F45/$E$44)*'PLAN DE ADQUISICIONES'!K$27)*($G45/$F45)))</f>
        <v>0</v>
      </c>
      <c r="N45" s="420">
        <f>IF( $F45=0,0,((($F45/$E$44)*'PLAN DE ADQUISICIONES'!L$27)*($G45/$F45)))</f>
        <v>0</v>
      </c>
      <c r="O45" s="420">
        <f>IF( $F45=0,0,((($F45/$E$44)*'PLAN DE ADQUISICIONES'!M$27)*($G45/$F45)))</f>
        <v>0</v>
      </c>
      <c r="P45" s="420">
        <f>IF( $F45=0,0,((($F45/$E$44)*'PLAN DE ADQUISICIONES'!N$27)*($G45/$F45)))</f>
        <v>0</v>
      </c>
      <c r="Q45" s="420">
        <f>IF( $F45=0,0,((($F45/$E$44)*'PLAN DE ADQUISICIONES'!O$27)*($G45/$F45)))</f>
        <v>0</v>
      </c>
      <c r="R45" s="420">
        <f>IF( $F45=0,0,((($F45/$E$44)*'PLAN DE ADQUISICIONES'!P$27)*($G45/$F45)))</f>
        <v>0</v>
      </c>
      <c r="S45" s="420">
        <f>IF( $F45=0,0,((($F45/$E$44)*'PLAN DE ADQUISICIONES'!Q$27)*($G45/$F45)))</f>
        <v>0</v>
      </c>
      <c r="T45" s="423">
        <f>H45+I45+J45+K45+L45+M45+N45+O45+P45+Q45+R45+S45</f>
        <v>0</v>
      </c>
      <c r="U45" s="424">
        <f>IF( $F45=0,0,((($F45/$E$44)*'PLAN DE ADQUISICIONES'!R$27)*($G45/$F45)))</f>
        <v>0</v>
      </c>
      <c r="V45" s="420">
        <f>IF( $F45=0,0,((($F45/$E$44)*'PLAN DE ADQUISICIONES'!S$27)*($G45/$F45)))</f>
        <v>0</v>
      </c>
      <c r="W45" s="420">
        <f>IF( $F45=0,0,((($F45/$E$44)*'PLAN DE ADQUISICIONES'!T$27)*($G45/$F45)))</f>
        <v>0</v>
      </c>
      <c r="X45" s="420">
        <f>IF( $F45=0,0,((($F45/$E$44)*'PLAN DE ADQUISICIONES'!U$27)*($G45/$F45)))</f>
        <v>0</v>
      </c>
      <c r="Y45" s="420">
        <f>IF( $F45=0,0,((($F45/$E$44)*'PLAN DE ADQUISICIONES'!V$27)*($G45/$F45)))</f>
        <v>0</v>
      </c>
      <c r="Z45" s="420">
        <f>IF( $F45=0,0,((($F45/$E$44)*'PLAN DE ADQUISICIONES'!W$27)*($G45/$F45)))</f>
        <v>0</v>
      </c>
      <c r="AA45" s="420">
        <f>IF( $F45=0,0,((($F45/$E$44)*'PLAN DE ADQUISICIONES'!X$27)*($G45/$F45)))</f>
        <v>0</v>
      </c>
      <c r="AB45" s="420">
        <f>IF( $F45=0,0,((($F45/$E$44)*'PLAN DE ADQUISICIONES'!Y$27)*($G45/$F45)))</f>
        <v>0</v>
      </c>
      <c r="AC45" s="420">
        <f>IF( $F45=0,0,((($F45/$E$44)*'PLAN DE ADQUISICIONES'!Z$27)*($G45/$F45)))</f>
        <v>0</v>
      </c>
      <c r="AD45" s="420">
        <f>IF( $F45=0,0,((($F45/$E$44)*'PLAN DE ADQUISICIONES'!AA$27)*($G45/$F45)))</f>
        <v>0</v>
      </c>
      <c r="AE45" s="420">
        <f>IF( $F45=0,0,((($F45/$E$44)*'PLAN DE ADQUISICIONES'!AB$27)*($G45/$F45)))</f>
        <v>0</v>
      </c>
      <c r="AF45" s="420">
        <f>IF( $F45=0,0,((($F45/$E$44)*'PLAN DE ADQUISICIONES'!AC$27)*($G45/$F45)))</f>
        <v>0</v>
      </c>
      <c r="AG45" s="421">
        <f>U45+V45+W45+X45+Y45+Z45+AA45+AB45+AC45+AD45+AE45+AF45</f>
        <v>0</v>
      </c>
      <c r="AH45" s="425">
        <f>IF( $F45=0,0,((($F45/$E$44)*'PLAN DE ADQUISICIONES'!AD$27)*($G45/$F45)))</f>
        <v>0</v>
      </c>
      <c r="AI45" s="420">
        <f>IF( $F45=0,0,((($F45/$E$44)*'PLAN DE ADQUISICIONES'!AE$27)*($G45/$F45)))</f>
        <v>0</v>
      </c>
      <c r="AJ45" s="420">
        <f>IF( $F45=0,0,((($F45/$E$44)*'PLAN DE ADQUISICIONES'!AF$27)*($G45/$F45)))</f>
        <v>0</v>
      </c>
      <c r="AK45" s="420">
        <f>IF( $F45=0,0,((($F45/$E$44)*'PLAN DE ADQUISICIONES'!AG$27)*($G45/$F45)))</f>
        <v>0</v>
      </c>
      <c r="AL45" s="420">
        <f>IF( $F45=0,0,((($F45/$E$44)*'PLAN DE ADQUISICIONES'!AH$27)*($G45/$F45)))</f>
        <v>0</v>
      </c>
      <c r="AM45" s="420">
        <f>IF( $F45=0,0,((($F45/$E$44)*'PLAN DE ADQUISICIONES'!AI$27)*($G45/$F45)))</f>
        <v>0</v>
      </c>
      <c r="AN45" s="420">
        <f>IF( $F45=0,0,((($F45/$E$44)*'PLAN DE ADQUISICIONES'!AJ$27)*($G45/$F45)))</f>
        <v>0</v>
      </c>
      <c r="AO45" s="420">
        <f>IF( $F45=0,0,((($F45/$E$44)*'PLAN DE ADQUISICIONES'!AK$27)*($G45/$F45)))</f>
        <v>0</v>
      </c>
      <c r="AP45" s="420">
        <f>IF( $F45=0,0,((($F45/$E$44)*'PLAN DE ADQUISICIONES'!AL$27)*($G45/$F45)))</f>
        <v>0</v>
      </c>
      <c r="AQ45" s="420">
        <f>IF( $F45=0,0,((($F45/$E$44)*'PLAN DE ADQUISICIONES'!AM$27)*($G45/$F45)))</f>
        <v>0</v>
      </c>
      <c r="AR45" s="420">
        <f>IF( $F45=0,0,((($F45/$E$44)*'PLAN DE ADQUISICIONES'!AN$27)*($G45/$F45)))</f>
        <v>0</v>
      </c>
      <c r="AS45" s="420">
        <f>IF( $F45=0,0,((($F45/$E$44)*'PLAN DE ADQUISICIONES'!AO$27)*($G45/$F45)))</f>
        <v>0</v>
      </c>
      <c r="AT45" s="423">
        <f>AH45+AI45+AJ45+AK45+AL45+AM45+AN45+AO45+AP45+AQ45+AR45+AS45</f>
        <v>0</v>
      </c>
      <c r="AU45" s="494">
        <f>AS45+AR45+AQ45+AP45+AO45+AN45+AM45+AL45+AK45+AJ45+AI45+AH45+AF45+AE45+AD45+AC45+AB45+AA45+Z45+Y45+X45+W45+V45+U45+S45+R45+Q45+P45+O45+N45+M45+L45+K45+J45+I45+H45</f>
        <v>0</v>
      </c>
      <c r="AV45" s="392">
        <f t="shared" si="1"/>
        <v>0</v>
      </c>
    </row>
    <row r="46" spans="2:48" s="394" customFormat="1" ht="12.75" customHeight="1" x14ac:dyDescent="0.15">
      <c r="B46" s="416" t="str">
        <f>+'FORMATO COSTEO C1'!C$184</f>
        <v>1.2.1.2</v>
      </c>
      <c r="C46" s="417" t="str">
        <f>+'FORMATO COSTEO C1'!B$184</f>
        <v>Categoría de gasto</v>
      </c>
      <c r="D46" s="418"/>
      <c r="E46" s="419"/>
      <c r="F46" s="420">
        <f>+'FORMATO COSTEO C1'!G184</f>
        <v>0</v>
      </c>
      <c r="G46" s="421">
        <f>+'FORMATO COSTEO C1'!U184</f>
        <v>0</v>
      </c>
      <c r="H46" s="425">
        <f>IF( $F46=0,0,((($F46/$E$44)*'PLAN DE ADQUISICIONES'!F$27)*($G46/$F46)))</f>
        <v>0</v>
      </c>
      <c r="I46" s="420">
        <f>IF( $F46=0,0,((($F46/$E$44)*'PLAN DE ADQUISICIONES'!G$27)*($G46/$F46)))</f>
        <v>0</v>
      </c>
      <c r="J46" s="420">
        <f>IF( $F46=0,0,((($F46/$E$44)*'PLAN DE ADQUISICIONES'!H$27)*($G46/$F46)))</f>
        <v>0</v>
      </c>
      <c r="K46" s="420">
        <f>IF( $F46=0,0,((($F46/$E$44)*'PLAN DE ADQUISICIONES'!I$27)*($G46/$F46)))</f>
        <v>0</v>
      </c>
      <c r="L46" s="420">
        <f>IF( $F46=0,0,((($F46/$E$44)*'PLAN DE ADQUISICIONES'!J$27)*($G46/$F46)))</f>
        <v>0</v>
      </c>
      <c r="M46" s="420">
        <f>IF( $F46=0,0,((($F46/$E$44)*'PLAN DE ADQUISICIONES'!K$27)*($G46/$F46)))</f>
        <v>0</v>
      </c>
      <c r="N46" s="420">
        <f>IF( $F46=0,0,((($F46/$E$44)*'PLAN DE ADQUISICIONES'!L$27)*($G46/$F46)))</f>
        <v>0</v>
      </c>
      <c r="O46" s="420">
        <f>IF( $F46=0,0,((($F46/$E$44)*'PLAN DE ADQUISICIONES'!M$27)*($G46/$F46)))</f>
        <v>0</v>
      </c>
      <c r="P46" s="420">
        <f>IF( $F46=0,0,((($F46/$E$44)*'PLAN DE ADQUISICIONES'!N$27)*($G46/$F46)))</f>
        <v>0</v>
      </c>
      <c r="Q46" s="420">
        <f>IF( $F46=0,0,((($F46/$E$44)*'PLAN DE ADQUISICIONES'!O$27)*($G46/$F46)))</f>
        <v>0</v>
      </c>
      <c r="R46" s="420">
        <f>IF( $F46=0,0,((($F46/$E$44)*'PLAN DE ADQUISICIONES'!P$27)*($G46/$F46)))</f>
        <v>0</v>
      </c>
      <c r="S46" s="420">
        <f>IF( $F46=0,0,((($F46/$E$44)*'PLAN DE ADQUISICIONES'!Q$27)*($G46/$F46)))</f>
        <v>0</v>
      </c>
      <c r="T46" s="423">
        <f>H46+I46+J46+K46+L46+M46+N46+O46+P46+Q46+R46+S46</f>
        <v>0</v>
      </c>
      <c r="U46" s="424">
        <f>IF( $F46=0,0,((($F46/$E$44)*'PLAN DE ADQUISICIONES'!R$27)*($G46/$F46)))</f>
        <v>0</v>
      </c>
      <c r="V46" s="420">
        <f>IF( $F46=0,0,((($F46/$E$44)*'PLAN DE ADQUISICIONES'!S$27)*($G46/$F46)))</f>
        <v>0</v>
      </c>
      <c r="W46" s="420">
        <f>IF( $F46=0,0,((($F46/$E$44)*'PLAN DE ADQUISICIONES'!T$27)*($G46/$F46)))</f>
        <v>0</v>
      </c>
      <c r="X46" s="420">
        <f>IF( $F46=0,0,((($F46/$E$44)*'PLAN DE ADQUISICIONES'!U$27)*($G46/$F46)))</f>
        <v>0</v>
      </c>
      <c r="Y46" s="420">
        <f>IF( $F46=0,0,((($F46/$E$44)*'PLAN DE ADQUISICIONES'!V$27)*($G46/$F46)))</f>
        <v>0</v>
      </c>
      <c r="Z46" s="420">
        <f>IF( $F46=0,0,((($F46/$E$44)*'PLAN DE ADQUISICIONES'!W$27)*($G46/$F46)))</f>
        <v>0</v>
      </c>
      <c r="AA46" s="420">
        <f>IF( $F46=0,0,((($F46/$E$44)*'PLAN DE ADQUISICIONES'!X$27)*($G46/$F46)))</f>
        <v>0</v>
      </c>
      <c r="AB46" s="420">
        <f>IF( $F46=0,0,((($F46/$E$44)*'PLAN DE ADQUISICIONES'!Y$27)*($G46/$F46)))</f>
        <v>0</v>
      </c>
      <c r="AC46" s="420">
        <f>IF( $F46=0,0,((($F46/$E$44)*'PLAN DE ADQUISICIONES'!Z$27)*($G46/$F46)))</f>
        <v>0</v>
      </c>
      <c r="AD46" s="420">
        <f>IF( $F46=0,0,((($F46/$E$44)*'PLAN DE ADQUISICIONES'!AA$27)*($G46/$F46)))</f>
        <v>0</v>
      </c>
      <c r="AE46" s="420">
        <f>IF( $F46=0,0,((($F46/$E$44)*'PLAN DE ADQUISICIONES'!AB$27)*($G46/$F46)))</f>
        <v>0</v>
      </c>
      <c r="AF46" s="420">
        <f>IF( $F46=0,0,((($F46/$E$44)*'PLAN DE ADQUISICIONES'!AC$27)*($G46/$F46)))</f>
        <v>0</v>
      </c>
      <c r="AG46" s="421">
        <f>U46+V46+W46+X46+Y46+Z46+AA46+AB46+AC46+AD46+AE46+AF46</f>
        <v>0</v>
      </c>
      <c r="AH46" s="425">
        <f>IF( $F46=0,0,((($F46/$E$44)*'PLAN DE ADQUISICIONES'!AD$27)*($G46/$F46)))</f>
        <v>0</v>
      </c>
      <c r="AI46" s="420">
        <f>IF( $F46=0,0,((($F46/$E$44)*'PLAN DE ADQUISICIONES'!AE$27)*($G46/$F46)))</f>
        <v>0</v>
      </c>
      <c r="AJ46" s="420">
        <f>IF( $F46=0,0,((($F46/$E$44)*'PLAN DE ADQUISICIONES'!AF$27)*($G46/$F46)))</f>
        <v>0</v>
      </c>
      <c r="AK46" s="420">
        <f>IF( $F46=0,0,((($F46/$E$44)*'PLAN DE ADQUISICIONES'!AG$27)*($G46/$F46)))</f>
        <v>0</v>
      </c>
      <c r="AL46" s="420">
        <f>IF( $F46=0,0,((($F46/$E$44)*'PLAN DE ADQUISICIONES'!AH$27)*($G46/$F46)))</f>
        <v>0</v>
      </c>
      <c r="AM46" s="420">
        <f>IF( $F46=0,0,((($F46/$E$44)*'PLAN DE ADQUISICIONES'!AI$27)*($G46/$F46)))</f>
        <v>0</v>
      </c>
      <c r="AN46" s="420">
        <f>IF( $F46=0,0,((($F46/$E$44)*'PLAN DE ADQUISICIONES'!AJ$27)*($G46/$F46)))</f>
        <v>0</v>
      </c>
      <c r="AO46" s="420">
        <f>IF( $F46=0,0,((($F46/$E$44)*'PLAN DE ADQUISICIONES'!AK$27)*($G46/$F46)))</f>
        <v>0</v>
      </c>
      <c r="AP46" s="420">
        <f>IF( $F46=0,0,((($F46/$E$44)*'PLAN DE ADQUISICIONES'!AL$27)*($G46/$F46)))</f>
        <v>0</v>
      </c>
      <c r="AQ46" s="420">
        <f>IF( $F46=0,0,((($F46/$E$44)*'PLAN DE ADQUISICIONES'!AM$27)*($G46/$F46)))</f>
        <v>0</v>
      </c>
      <c r="AR46" s="420">
        <f>IF( $F46=0,0,((($F46/$E$44)*'PLAN DE ADQUISICIONES'!AN$27)*($G46/$F46)))</f>
        <v>0</v>
      </c>
      <c r="AS46" s="420">
        <f>IF( $F46=0,0,((($F46/$E$44)*'PLAN DE ADQUISICIONES'!AO$27)*($G46/$F46)))</f>
        <v>0</v>
      </c>
      <c r="AT46" s="423">
        <f>AH46+AI46+AJ46+AK46+AL46+AM46+AN46+AO46+AP46+AQ46+AR46+AS46</f>
        <v>0</v>
      </c>
      <c r="AU46" s="494">
        <f>AS46+AR46+AQ46+AP46+AO46+AN46+AM46+AL46+AK46+AJ46+AI46+AH46+AF46+AE46+AD46+AC46+AB46+AA46+Z46+Y46+X46+W46+V46+U46+S46+R46+Q46+P46+O46+N46+M46+L46+K46+J46+I46+H46</f>
        <v>0</v>
      </c>
      <c r="AV46" s="392">
        <f t="shared" si="1"/>
        <v>0</v>
      </c>
    </row>
    <row r="47" spans="2:48" s="394" customFormat="1" ht="12.75" customHeight="1" x14ac:dyDescent="0.15">
      <c r="B47" s="416" t="str">
        <f>+'FORMATO COSTEO C1'!C$190</f>
        <v>1.2.1.3</v>
      </c>
      <c r="C47" s="417" t="str">
        <f>+'FORMATO COSTEO C1'!B$190</f>
        <v>Categoría de gasto</v>
      </c>
      <c r="D47" s="418"/>
      <c r="E47" s="419"/>
      <c r="F47" s="420">
        <f>+'FORMATO COSTEO C1'!G190</f>
        <v>0</v>
      </c>
      <c r="G47" s="421">
        <f>+'FORMATO COSTEO C1'!U190</f>
        <v>0</v>
      </c>
      <c r="H47" s="425">
        <f>IF( $F47=0,0,((($F47/$E$44)*'PLAN DE ADQUISICIONES'!F$27)*($G47/$F47)))</f>
        <v>0</v>
      </c>
      <c r="I47" s="420">
        <f>IF( $F47=0,0,((($F47/$E$44)*'PLAN DE ADQUISICIONES'!G$27)*($G47/$F47)))</f>
        <v>0</v>
      </c>
      <c r="J47" s="420">
        <f>IF( $F47=0,0,((($F47/$E$44)*'PLAN DE ADQUISICIONES'!H$27)*($G47/$F47)))</f>
        <v>0</v>
      </c>
      <c r="K47" s="420">
        <f>IF( $F47=0,0,((($F47/$E$44)*'PLAN DE ADQUISICIONES'!I$27)*($G47/$F47)))</f>
        <v>0</v>
      </c>
      <c r="L47" s="420">
        <f>IF( $F47=0,0,((($F47/$E$44)*'PLAN DE ADQUISICIONES'!J$27)*($G47/$F47)))</f>
        <v>0</v>
      </c>
      <c r="M47" s="420">
        <f>IF( $F47=0,0,((($F47/$E$44)*'PLAN DE ADQUISICIONES'!K$27)*($G47/$F47)))</f>
        <v>0</v>
      </c>
      <c r="N47" s="420">
        <f>IF( $F47=0,0,((($F47/$E$44)*'PLAN DE ADQUISICIONES'!L$27)*($G47/$F47)))</f>
        <v>0</v>
      </c>
      <c r="O47" s="420">
        <f>IF( $F47=0,0,((($F47/$E$44)*'PLAN DE ADQUISICIONES'!M$27)*($G47/$F47)))</f>
        <v>0</v>
      </c>
      <c r="P47" s="420">
        <f>IF( $F47=0,0,((($F47/$E$44)*'PLAN DE ADQUISICIONES'!N$27)*($G47/$F47)))</f>
        <v>0</v>
      </c>
      <c r="Q47" s="420">
        <f>IF( $F47=0,0,((($F47/$E$44)*'PLAN DE ADQUISICIONES'!O$27)*($G47/$F47)))</f>
        <v>0</v>
      </c>
      <c r="R47" s="420">
        <f>IF( $F47=0,0,((($F47/$E$44)*'PLAN DE ADQUISICIONES'!P$27)*($G47/$F47)))</f>
        <v>0</v>
      </c>
      <c r="S47" s="420">
        <f>IF( $F47=0,0,((($F47/$E$44)*'PLAN DE ADQUISICIONES'!Q$27)*($G47/$F47)))</f>
        <v>0</v>
      </c>
      <c r="T47" s="423">
        <f>H47+I47+J47+K47+L47+M47+N47+O47+P47+Q47+R47+S47</f>
        <v>0</v>
      </c>
      <c r="U47" s="424">
        <f>IF( $F47=0,0,((($F47/$E$44)*'PLAN DE ADQUISICIONES'!R$27)*($G47/$F47)))</f>
        <v>0</v>
      </c>
      <c r="V47" s="420">
        <f>IF( $F47=0,0,((($F47/$E$44)*'PLAN DE ADQUISICIONES'!S$27)*($G47/$F47)))</f>
        <v>0</v>
      </c>
      <c r="W47" s="420">
        <f>IF( $F47=0,0,((($F47/$E$44)*'PLAN DE ADQUISICIONES'!T$27)*($G47/$F47)))</f>
        <v>0</v>
      </c>
      <c r="X47" s="420">
        <f>IF( $F47=0,0,((($F47/$E$44)*'PLAN DE ADQUISICIONES'!U$27)*($G47/$F47)))</f>
        <v>0</v>
      </c>
      <c r="Y47" s="420">
        <f>IF( $F47=0,0,((($F47/$E$44)*'PLAN DE ADQUISICIONES'!V$27)*($G47/$F47)))</f>
        <v>0</v>
      </c>
      <c r="Z47" s="420">
        <f>IF( $F47=0,0,((($F47/$E$44)*'PLAN DE ADQUISICIONES'!W$27)*($G47/$F47)))</f>
        <v>0</v>
      </c>
      <c r="AA47" s="420">
        <f>IF( $F47=0,0,((($F47/$E$44)*'PLAN DE ADQUISICIONES'!X$27)*($G47/$F47)))</f>
        <v>0</v>
      </c>
      <c r="AB47" s="420">
        <f>IF( $F47=0,0,((($F47/$E$44)*'PLAN DE ADQUISICIONES'!Y$27)*($G47/$F47)))</f>
        <v>0</v>
      </c>
      <c r="AC47" s="420">
        <f>IF( $F47=0,0,((($F47/$E$44)*'PLAN DE ADQUISICIONES'!Z$27)*($G47/$F47)))</f>
        <v>0</v>
      </c>
      <c r="AD47" s="420">
        <f>IF( $F47=0,0,((($F47/$E$44)*'PLAN DE ADQUISICIONES'!AA$27)*($G47/$F47)))</f>
        <v>0</v>
      </c>
      <c r="AE47" s="420">
        <f>IF( $F47=0,0,((($F47/$E$44)*'PLAN DE ADQUISICIONES'!AB$27)*($G47/$F47)))</f>
        <v>0</v>
      </c>
      <c r="AF47" s="420">
        <f>IF( $F47=0,0,((($F47/$E$44)*'PLAN DE ADQUISICIONES'!AC$27)*($G47/$F47)))</f>
        <v>0</v>
      </c>
      <c r="AG47" s="421">
        <f>U47+V47+W47+X47+Y47+Z47+AA47+AB47+AC47+AD47+AE47+AF47</f>
        <v>0</v>
      </c>
      <c r="AH47" s="425">
        <f>IF( $F47=0,0,((($F47/$E$44)*'PLAN DE ADQUISICIONES'!AD$27)*($G47/$F47)))</f>
        <v>0</v>
      </c>
      <c r="AI47" s="420">
        <f>IF( $F47=0,0,((($F47/$E$44)*'PLAN DE ADQUISICIONES'!AE$27)*($G47/$F47)))</f>
        <v>0</v>
      </c>
      <c r="AJ47" s="420">
        <f>IF( $F47=0,0,((($F47/$E$44)*'PLAN DE ADQUISICIONES'!AF$27)*($G47/$F47)))</f>
        <v>0</v>
      </c>
      <c r="AK47" s="420">
        <f>IF( $F47=0,0,((($F47/$E$44)*'PLAN DE ADQUISICIONES'!AG$27)*($G47/$F47)))</f>
        <v>0</v>
      </c>
      <c r="AL47" s="420">
        <f>IF( $F47=0,0,((($F47/$E$44)*'PLAN DE ADQUISICIONES'!AH$27)*($G47/$F47)))</f>
        <v>0</v>
      </c>
      <c r="AM47" s="420">
        <f>IF( $F47=0,0,((($F47/$E$44)*'PLAN DE ADQUISICIONES'!AI$27)*($G47/$F47)))</f>
        <v>0</v>
      </c>
      <c r="AN47" s="420">
        <f>IF( $F47=0,0,((($F47/$E$44)*'PLAN DE ADQUISICIONES'!AJ$27)*($G47/$F47)))</f>
        <v>0</v>
      </c>
      <c r="AO47" s="420">
        <f>IF( $F47=0,0,((($F47/$E$44)*'PLAN DE ADQUISICIONES'!AK$27)*($G47/$F47)))</f>
        <v>0</v>
      </c>
      <c r="AP47" s="420">
        <f>IF( $F47=0,0,((($F47/$E$44)*'PLAN DE ADQUISICIONES'!AL$27)*($G47/$F47)))</f>
        <v>0</v>
      </c>
      <c r="AQ47" s="420">
        <f>IF( $F47=0,0,((($F47/$E$44)*'PLAN DE ADQUISICIONES'!AM$27)*($G47/$F47)))</f>
        <v>0</v>
      </c>
      <c r="AR47" s="420">
        <f>IF( $F47=0,0,((($F47/$E$44)*'PLAN DE ADQUISICIONES'!AN$27)*($G47/$F47)))</f>
        <v>0</v>
      </c>
      <c r="AS47" s="420">
        <f>IF( $F47=0,0,((($F47/$E$44)*'PLAN DE ADQUISICIONES'!AO$27)*($G47/$F47)))</f>
        <v>0</v>
      </c>
      <c r="AT47" s="423">
        <f>AH47+AI47+AJ47+AK47+AL47+AM47+AN47+AO47+AP47+AQ47+AR47+AS47</f>
        <v>0</v>
      </c>
      <c r="AU47" s="494">
        <f>AS47+AR47+AQ47+AP47+AO47+AN47+AM47+AL47+AK47+AJ47+AI47+AH47+AF47+AE47+AD47+AC47+AB47+AA47+Z47+Y47+X47+W47+V47+U47+S47+R47+Q47+P47+O47+N47+M47+L47+K47+J47+I47+H47</f>
        <v>0</v>
      </c>
      <c r="AV47" s="392">
        <f t="shared" si="1"/>
        <v>0</v>
      </c>
    </row>
    <row r="48" spans="2:48" s="394" customFormat="1" ht="12.75" customHeight="1" x14ac:dyDescent="0.15">
      <c r="B48" s="416" t="str">
        <f>+'FORMATO COSTEO C1'!C$196</f>
        <v>1.2.1.4</v>
      </c>
      <c r="C48" s="417" t="str">
        <f>+'FORMATO COSTEO C1'!B$196</f>
        <v>Categoría de gasto</v>
      </c>
      <c r="D48" s="418"/>
      <c r="E48" s="419"/>
      <c r="F48" s="420">
        <f>+'FORMATO COSTEO C1'!G196</f>
        <v>0</v>
      </c>
      <c r="G48" s="421">
        <f>+'FORMATO COSTEO C1'!U196</f>
        <v>0</v>
      </c>
      <c r="H48" s="425">
        <f>IF( $F48=0,0,((($F48/$E$44)*'PLAN DE ADQUISICIONES'!F$27)*($G48/$F48)))</f>
        <v>0</v>
      </c>
      <c r="I48" s="420">
        <f>IF( $F48=0,0,((($F48/$E$44)*'PLAN DE ADQUISICIONES'!G$27)*($G48/$F48)))</f>
        <v>0</v>
      </c>
      <c r="J48" s="420">
        <f>IF( $F48=0,0,((($F48/$E$44)*'PLAN DE ADQUISICIONES'!H$27)*($G48/$F48)))</f>
        <v>0</v>
      </c>
      <c r="K48" s="420">
        <f>IF( $F48=0,0,((($F48/$E$44)*'PLAN DE ADQUISICIONES'!I$27)*($G48/$F48)))</f>
        <v>0</v>
      </c>
      <c r="L48" s="420">
        <f>IF( $F48=0,0,((($F48/$E$44)*'PLAN DE ADQUISICIONES'!J$27)*($G48/$F48)))</f>
        <v>0</v>
      </c>
      <c r="M48" s="420">
        <f>IF( $F48=0,0,((($F48/$E$44)*'PLAN DE ADQUISICIONES'!K$27)*($G48/$F48)))</f>
        <v>0</v>
      </c>
      <c r="N48" s="420">
        <f>IF( $F48=0,0,((($F48/$E$44)*'PLAN DE ADQUISICIONES'!L$27)*($G48/$F48)))</f>
        <v>0</v>
      </c>
      <c r="O48" s="420">
        <f>IF( $F48=0,0,((($F48/$E$44)*'PLAN DE ADQUISICIONES'!M$27)*($G48/$F48)))</f>
        <v>0</v>
      </c>
      <c r="P48" s="420">
        <f>IF( $F48=0,0,((($F48/$E$44)*'PLAN DE ADQUISICIONES'!N$27)*($G48/$F48)))</f>
        <v>0</v>
      </c>
      <c r="Q48" s="420">
        <f>IF( $F48=0,0,((($F48/$E$44)*'PLAN DE ADQUISICIONES'!O$27)*($G48/$F48)))</f>
        <v>0</v>
      </c>
      <c r="R48" s="420">
        <f>IF( $F48=0,0,((($F48/$E$44)*'PLAN DE ADQUISICIONES'!P$27)*($G48/$F48)))</f>
        <v>0</v>
      </c>
      <c r="S48" s="420">
        <f>IF( $F48=0,0,((($F48/$E$44)*'PLAN DE ADQUISICIONES'!Q$27)*($G48/$F48)))</f>
        <v>0</v>
      </c>
      <c r="T48" s="423">
        <f>H48+I48+J48+K48+L48+M48+N48+O48+P48+Q48+R48+S48</f>
        <v>0</v>
      </c>
      <c r="U48" s="424">
        <f>IF( $F48=0,0,((($F48/$E$44)*'PLAN DE ADQUISICIONES'!R$27)*($G48/$F48)))</f>
        <v>0</v>
      </c>
      <c r="V48" s="420">
        <f>IF( $F48=0,0,((($F48/$E$44)*'PLAN DE ADQUISICIONES'!S$27)*($G48/$F48)))</f>
        <v>0</v>
      </c>
      <c r="W48" s="420">
        <f>IF( $F48=0,0,((($F48/$E$44)*'PLAN DE ADQUISICIONES'!T$27)*($G48/$F48)))</f>
        <v>0</v>
      </c>
      <c r="X48" s="420">
        <f>IF( $F48=0,0,((($F48/$E$44)*'PLAN DE ADQUISICIONES'!U$27)*($G48/$F48)))</f>
        <v>0</v>
      </c>
      <c r="Y48" s="420">
        <f>IF( $F48=0,0,((($F48/$E$44)*'PLAN DE ADQUISICIONES'!V$27)*($G48/$F48)))</f>
        <v>0</v>
      </c>
      <c r="Z48" s="420">
        <f>IF( $F48=0,0,((($F48/$E$44)*'PLAN DE ADQUISICIONES'!W$27)*($G48/$F48)))</f>
        <v>0</v>
      </c>
      <c r="AA48" s="420">
        <f>IF( $F48=0,0,((($F48/$E$44)*'PLAN DE ADQUISICIONES'!X$27)*($G48/$F48)))</f>
        <v>0</v>
      </c>
      <c r="AB48" s="420">
        <f>IF( $F48=0,0,((($F48/$E$44)*'PLAN DE ADQUISICIONES'!Y$27)*($G48/$F48)))</f>
        <v>0</v>
      </c>
      <c r="AC48" s="420">
        <f>IF( $F48=0,0,((($F48/$E$44)*'PLAN DE ADQUISICIONES'!Z$27)*($G48/$F48)))</f>
        <v>0</v>
      </c>
      <c r="AD48" s="420">
        <f>IF( $F48=0,0,((($F48/$E$44)*'PLAN DE ADQUISICIONES'!AA$27)*($G48/$F48)))</f>
        <v>0</v>
      </c>
      <c r="AE48" s="420">
        <f>IF( $F48=0,0,((($F48/$E$44)*'PLAN DE ADQUISICIONES'!AB$27)*($G48/$F48)))</f>
        <v>0</v>
      </c>
      <c r="AF48" s="420">
        <f>IF( $F48=0,0,((($F48/$E$44)*'PLAN DE ADQUISICIONES'!AC$27)*($G48/$F48)))</f>
        <v>0</v>
      </c>
      <c r="AG48" s="421">
        <f>U48+V48+W48+X48+Y48+Z48+AA48+AB48+AC48+AD48+AE48+AF48</f>
        <v>0</v>
      </c>
      <c r="AH48" s="425">
        <f>IF( $F48=0,0,((($F48/$E$44)*'PLAN DE ADQUISICIONES'!AD$27)*($G48/$F48)))</f>
        <v>0</v>
      </c>
      <c r="AI48" s="420">
        <f>IF( $F48=0,0,((($F48/$E$44)*'PLAN DE ADQUISICIONES'!AE$27)*($G48/$F48)))</f>
        <v>0</v>
      </c>
      <c r="AJ48" s="420">
        <f>IF( $F48=0,0,((($F48/$E$44)*'PLAN DE ADQUISICIONES'!AF$27)*($G48/$F48)))</f>
        <v>0</v>
      </c>
      <c r="AK48" s="420">
        <f>IF( $F48=0,0,((($F48/$E$44)*'PLAN DE ADQUISICIONES'!AG$27)*($G48/$F48)))</f>
        <v>0</v>
      </c>
      <c r="AL48" s="420">
        <f>IF( $F48=0,0,((($F48/$E$44)*'PLAN DE ADQUISICIONES'!AH$27)*($G48/$F48)))</f>
        <v>0</v>
      </c>
      <c r="AM48" s="420">
        <f>IF( $F48=0,0,((($F48/$E$44)*'PLAN DE ADQUISICIONES'!AI$27)*($G48/$F48)))</f>
        <v>0</v>
      </c>
      <c r="AN48" s="420">
        <f>IF( $F48=0,0,((($F48/$E$44)*'PLAN DE ADQUISICIONES'!AJ$27)*($G48/$F48)))</f>
        <v>0</v>
      </c>
      <c r="AO48" s="420">
        <f>IF( $F48=0,0,((($F48/$E$44)*'PLAN DE ADQUISICIONES'!AK$27)*($G48/$F48)))</f>
        <v>0</v>
      </c>
      <c r="AP48" s="420">
        <f>IF( $F48=0,0,((($F48/$E$44)*'PLAN DE ADQUISICIONES'!AL$27)*($G48/$F48)))</f>
        <v>0</v>
      </c>
      <c r="AQ48" s="420">
        <f>IF( $F48=0,0,((($F48/$E$44)*'PLAN DE ADQUISICIONES'!AM$27)*($G48/$F48)))</f>
        <v>0</v>
      </c>
      <c r="AR48" s="420">
        <f>IF( $F48=0,0,((($F48/$E$44)*'PLAN DE ADQUISICIONES'!AN$27)*($G48/$F48)))</f>
        <v>0</v>
      </c>
      <c r="AS48" s="420">
        <f>IF( $F48=0,0,((($F48/$E$44)*'PLAN DE ADQUISICIONES'!AO$27)*($G48/$F48)))</f>
        <v>0</v>
      </c>
      <c r="AT48" s="423">
        <f>AH48+AI48+AJ48+AK48+AL48+AM48+AN48+AO48+AP48+AQ48+AR48+AS48</f>
        <v>0</v>
      </c>
      <c r="AU48" s="494">
        <f>AS48+AR48+AQ48+AP48+AO48+AN48+AM48+AL48+AK48+AJ48+AI48+AH48+AF48+AE48+AD48+AC48+AB48+AA48+Z48+Y48+X48+W48+V48+U48+S48+R48+Q48+P48+O48+N48+M48+L48+K48+J48+I48+H48</f>
        <v>0</v>
      </c>
      <c r="AV48" s="392">
        <f t="shared" si="1"/>
        <v>0</v>
      </c>
    </row>
    <row r="49" spans="2:48" s="394" customFormat="1" ht="12.75" customHeight="1" x14ac:dyDescent="0.15">
      <c r="B49" s="416" t="str">
        <f>+'FORMATO COSTEO C1'!C$202</f>
        <v>1.2.1.5</v>
      </c>
      <c r="C49" s="417" t="str">
        <f>+'FORMATO COSTEO C1'!B$202</f>
        <v>Categoría de gasto</v>
      </c>
      <c r="D49" s="418"/>
      <c r="E49" s="419"/>
      <c r="F49" s="420">
        <f>+'FORMATO COSTEO C1'!G202</f>
        <v>0</v>
      </c>
      <c r="G49" s="421">
        <f>+'FORMATO COSTEO C1'!U202</f>
        <v>0</v>
      </c>
      <c r="H49" s="425">
        <f>IF( $F49=0,0,((($F49/$E$44)*'PLAN DE ADQUISICIONES'!F$27)*($G49/$F49)))</f>
        <v>0</v>
      </c>
      <c r="I49" s="420">
        <f>IF( $F49=0,0,((($F49/$E$44)*'PLAN DE ADQUISICIONES'!G$27)*($G49/$F49)))</f>
        <v>0</v>
      </c>
      <c r="J49" s="420">
        <f>IF( $F49=0,0,((($F49/$E$44)*'PLAN DE ADQUISICIONES'!H$27)*($G49/$F49)))</f>
        <v>0</v>
      </c>
      <c r="K49" s="420">
        <f>IF( $F49=0,0,((($F49/$E$44)*'PLAN DE ADQUISICIONES'!I$27)*($G49/$F49)))</f>
        <v>0</v>
      </c>
      <c r="L49" s="420">
        <f>IF( $F49=0,0,((($F49/$E$44)*'PLAN DE ADQUISICIONES'!J$27)*($G49/$F49)))</f>
        <v>0</v>
      </c>
      <c r="M49" s="420">
        <f>IF( $F49=0,0,((($F49/$E$44)*'PLAN DE ADQUISICIONES'!K$27)*($G49/$F49)))</f>
        <v>0</v>
      </c>
      <c r="N49" s="420">
        <f>IF( $F49=0,0,((($F49/$E$44)*'PLAN DE ADQUISICIONES'!L$27)*($G49/$F49)))</f>
        <v>0</v>
      </c>
      <c r="O49" s="420">
        <f>IF( $F49=0,0,((($F49/$E$44)*'PLAN DE ADQUISICIONES'!M$27)*($G49/$F49)))</f>
        <v>0</v>
      </c>
      <c r="P49" s="420">
        <f>IF( $F49=0,0,((($F49/$E$44)*'PLAN DE ADQUISICIONES'!N$27)*($G49/$F49)))</f>
        <v>0</v>
      </c>
      <c r="Q49" s="420">
        <f>IF( $F49=0,0,((($F49/$E$44)*'PLAN DE ADQUISICIONES'!O$27)*($G49/$F49)))</f>
        <v>0</v>
      </c>
      <c r="R49" s="420">
        <f>IF( $F49=0,0,((($F49/$E$44)*'PLAN DE ADQUISICIONES'!P$27)*($G49/$F49)))</f>
        <v>0</v>
      </c>
      <c r="S49" s="420">
        <f>IF( $F49=0,0,((($F49/$E$44)*'PLAN DE ADQUISICIONES'!Q$27)*($G49/$F49)))</f>
        <v>0</v>
      </c>
      <c r="T49" s="423">
        <f>H49+I49+J49+K49+L49+M49+N49+O49+P49+Q49+R49+S49</f>
        <v>0</v>
      </c>
      <c r="U49" s="424">
        <f>IF( $F49=0,0,((($F49/$E$44)*'PLAN DE ADQUISICIONES'!R$27)*($G49/$F49)))</f>
        <v>0</v>
      </c>
      <c r="V49" s="420">
        <f>IF( $F49=0,0,((($F49/$E$44)*'PLAN DE ADQUISICIONES'!S$27)*($G49/$F49)))</f>
        <v>0</v>
      </c>
      <c r="W49" s="420">
        <f>IF( $F49=0,0,((($F49/$E$44)*'PLAN DE ADQUISICIONES'!T$27)*($G49/$F49)))</f>
        <v>0</v>
      </c>
      <c r="X49" s="420">
        <f>IF( $F49=0,0,((($F49/$E$44)*'PLAN DE ADQUISICIONES'!U$27)*($G49/$F49)))</f>
        <v>0</v>
      </c>
      <c r="Y49" s="420">
        <f>IF( $F49=0,0,((($F49/$E$44)*'PLAN DE ADQUISICIONES'!V$27)*($G49/$F49)))</f>
        <v>0</v>
      </c>
      <c r="Z49" s="420">
        <f>IF( $F49=0,0,((($F49/$E$44)*'PLAN DE ADQUISICIONES'!W$27)*($G49/$F49)))</f>
        <v>0</v>
      </c>
      <c r="AA49" s="420">
        <f>IF( $F49=0,0,((($F49/$E$44)*'PLAN DE ADQUISICIONES'!X$27)*($G49/$F49)))</f>
        <v>0</v>
      </c>
      <c r="AB49" s="420">
        <f>IF( $F49=0,0,((($F49/$E$44)*'PLAN DE ADQUISICIONES'!Y$27)*($G49/$F49)))</f>
        <v>0</v>
      </c>
      <c r="AC49" s="420">
        <f>IF( $F49=0,0,((($F49/$E$44)*'PLAN DE ADQUISICIONES'!Z$27)*($G49/$F49)))</f>
        <v>0</v>
      </c>
      <c r="AD49" s="420">
        <f>IF( $F49=0,0,((($F49/$E$44)*'PLAN DE ADQUISICIONES'!AA$27)*($G49/$F49)))</f>
        <v>0</v>
      </c>
      <c r="AE49" s="420">
        <f>IF( $F49=0,0,((($F49/$E$44)*'PLAN DE ADQUISICIONES'!AB$27)*($G49/$F49)))</f>
        <v>0</v>
      </c>
      <c r="AF49" s="420">
        <f>IF( $F49=0,0,((($F49/$E$44)*'PLAN DE ADQUISICIONES'!AC$27)*($G49/$F49)))</f>
        <v>0</v>
      </c>
      <c r="AG49" s="421">
        <f>U49+V49+W49+X49+Y49+Z49+AA49+AB49+AC49+AD49+AE49+AF49</f>
        <v>0</v>
      </c>
      <c r="AH49" s="425">
        <f>IF( $F49=0,0,((($F49/$E$44)*'PLAN DE ADQUISICIONES'!AD$27)*($G49/$F49)))</f>
        <v>0</v>
      </c>
      <c r="AI49" s="420">
        <f>IF( $F49=0,0,((($F49/$E$44)*'PLAN DE ADQUISICIONES'!AE$27)*($G49/$F49)))</f>
        <v>0</v>
      </c>
      <c r="AJ49" s="420">
        <f>IF( $F49=0,0,((($F49/$E$44)*'PLAN DE ADQUISICIONES'!AF$27)*($G49/$F49)))</f>
        <v>0</v>
      </c>
      <c r="AK49" s="420">
        <f>IF( $F49=0,0,((($F49/$E$44)*'PLAN DE ADQUISICIONES'!AG$27)*($G49/$F49)))</f>
        <v>0</v>
      </c>
      <c r="AL49" s="420">
        <f>IF( $F49=0,0,((($F49/$E$44)*'PLAN DE ADQUISICIONES'!AH$27)*($G49/$F49)))</f>
        <v>0</v>
      </c>
      <c r="AM49" s="420">
        <f>IF( $F49=0,0,((($F49/$E$44)*'PLAN DE ADQUISICIONES'!AI$27)*($G49/$F49)))</f>
        <v>0</v>
      </c>
      <c r="AN49" s="420">
        <f>IF( $F49=0,0,((($F49/$E$44)*'PLAN DE ADQUISICIONES'!AJ$27)*($G49/$F49)))</f>
        <v>0</v>
      </c>
      <c r="AO49" s="420">
        <f>IF( $F49=0,0,((($F49/$E$44)*'PLAN DE ADQUISICIONES'!AK$27)*($G49/$F49)))</f>
        <v>0</v>
      </c>
      <c r="AP49" s="420">
        <f>IF( $F49=0,0,((($F49/$E$44)*'PLAN DE ADQUISICIONES'!AL$27)*($G49/$F49)))</f>
        <v>0</v>
      </c>
      <c r="AQ49" s="420">
        <f>IF( $F49=0,0,((($F49/$E$44)*'PLAN DE ADQUISICIONES'!AM$27)*($G49/$F49)))</f>
        <v>0</v>
      </c>
      <c r="AR49" s="420">
        <f>IF( $F49=0,0,((($F49/$E$44)*'PLAN DE ADQUISICIONES'!AN$27)*($G49/$F49)))</f>
        <v>0</v>
      </c>
      <c r="AS49" s="420">
        <f>IF( $F49=0,0,((($F49/$E$44)*'PLAN DE ADQUISICIONES'!AO$27)*($G49/$F49)))</f>
        <v>0</v>
      </c>
      <c r="AT49" s="423">
        <f>AH49+AI49+AJ49+AK49+AL49+AM49+AN49+AO49+AP49+AQ49+AR49+AS49</f>
        <v>0</v>
      </c>
      <c r="AU49" s="494">
        <f>AS49+AR49+AQ49+AP49+AO49+AN49+AM49+AL49+AK49+AJ49+AI49+AH49+AF49+AE49+AD49+AC49+AB49+AA49+Z49+Y49+X49+W49+V49+U49+S49+R49+Q49+P49+O49+N49+M49+L49+K49+J49+I49+H49</f>
        <v>0</v>
      </c>
      <c r="AV49" s="392">
        <f t="shared" si="1"/>
        <v>0</v>
      </c>
    </row>
    <row r="50" spans="2:48" s="394" customFormat="1" ht="12.75" customHeight="1" x14ac:dyDescent="0.15">
      <c r="B50" s="406" t="str">
        <f>+'FORMATO COSTEO C1'!C$208</f>
        <v>1.2.2</v>
      </c>
      <c r="C50" s="430" t="str">
        <f>+'FORMATO COSTEO C1'!B$208</f>
        <v>Selección de beneficiarios</v>
      </c>
      <c r="D50" s="408" t="str">
        <f>+'FORMATO COSTEO C1'!D$208</f>
        <v>Unidad medida</v>
      </c>
      <c r="E50" s="409">
        <f>+'FORMATO COSTEO C1'!E$208</f>
        <v>0</v>
      </c>
      <c r="F50" s="410">
        <f>SUM(F51:F55)</f>
        <v>0</v>
      </c>
      <c r="G50" s="411">
        <f t="shared" ref="G50:AS50" si="17">SUM(G51:G55)</f>
        <v>0</v>
      </c>
      <c r="H50" s="412">
        <f t="shared" si="17"/>
        <v>0</v>
      </c>
      <c r="I50" s="410">
        <f>SUM(I51:I55)</f>
        <v>0</v>
      </c>
      <c r="J50" s="410">
        <f>SUM(J51:J55)</f>
        <v>0</v>
      </c>
      <c r="K50" s="410">
        <f>SUM(K51:K55)</f>
        <v>0</v>
      </c>
      <c r="L50" s="410">
        <f>SUM(L51:L55)</f>
        <v>0</v>
      </c>
      <c r="M50" s="410">
        <f>SUM(M51:M55)</f>
        <v>0</v>
      </c>
      <c r="N50" s="410">
        <f t="shared" si="17"/>
        <v>0</v>
      </c>
      <c r="O50" s="410">
        <f t="shared" si="17"/>
        <v>0</v>
      </c>
      <c r="P50" s="410">
        <f t="shared" si="17"/>
        <v>0</v>
      </c>
      <c r="Q50" s="410">
        <f t="shared" si="17"/>
        <v>0</v>
      </c>
      <c r="R50" s="410">
        <f t="shared" si="17"/>
        <v>0</v>
      </c>
      <c r="S50" s="410">
        <f t="shared" si="17"/>
        <v>0</v>
      </c>
      <c r="T50" s="413">
        <f>SUM(T51:T55)</f>
        <v>0</v>
      </c>
      <c r="U50" s="414">
        <f t="shared" si="17"/>
        <v>0</v>
      </c>
      <c r="V50" s="410">
        <f t="shared" si="17"/>
        <v>0</v>
      </c>
      <c r="W50" s="410">
        <f t="shared" si="17"/>
        <v>0</v>
      </c>
      <c r="X50" s="410">
        <f t="shared" si="17"/>
        <v>0</v>
      </c>
      <c r="Y50" s="410">
        <f t="shared" si="17"/>
        <v>0</v>
      </c>
      <c r="Z50" s="410">
        <f t="shared" si="17"/>
        <v>0</v>
      </c>
      <c r="AA50" s="410">
        <f t="shared" si="17"/>
        <v>0</v>
      </c>
      <c r="AB50" s="410">
        <f t="shared" si="17"/>
        <v>0</v>
      </c>
      <c r="AC50" s="410">
        <f t="shared" si="17"/>
        <v>0</v>
      </c>
      <c r="AD50" s="410">
        <f t="shared" si="17"/>
        <v>0</v>
      </c>
      <c r="AE50" s="410">
        <f t="shared" si="17"/>
        <v>0</v>
      </c>
      <c r="AF50" s="410">
        <f t="shared" si="17"/>
        <v>0</v>
      </c>
      <c r="AG50" s="411">
        <f t="shared" si="17"/>
        <v>0</v>
      </c>
      <c r="AH50" s="412">
        <f t="shared" si="17"/>
        <v>0</v>
      </c>
      <c r="AI50" s="410">
        <f t="shared" si="17"/>
        <v>0</v>
      </c>
      <c r="AJ50" s="410">
        <f t="shared" si="17"/>
        <v>0</v>
      </c>
      <c r="AK50" s="410">
        <f t="shared" si="17"/>
        <v>0</v>
      </c>
      <c r="AL50" s="410">
        <f t="shared" si="17"/>
        <v>0</v>
      </c>
      <c r="AM50" s="410">
        <f t="shared" si="17"/>
        <v>0</v>
      </c>
      <c r="AN50" s="410">
        <f t="shared" si="17"/>
        <v>0</v>
      </c>
      <c r="AO50" s="410">
        <f t="shared" si="17"/>
        <v>0</v>
      </c>
      <c r="AP50" s="410">
        <f t="shared" si="17"/>
        <v>0</v>
      </c>
      <c r="AQ50" s="410">
        <f t="shared" si="17"/>
        <v>0</v>
      </c>
      <c r="AR50" s="410">
        <f t="shared" si="17"/>
        <v>0</v>
      </c>
      <c r="AS50" s="410">
        <f t="shared" si="17"/>
        <v>0</v>
      </c>
      <c r="AT50" s="413">
        <f>SUM(AT51:AT55)</f>
        <v>0</v>
      </c>
      <c r="AU50" s="415">
        <f>SUM(AU51:AU55)</f>
        <v>0</v>
      </c>
      <c r="AV50" s="392">
        <f t="shared" si="1"/>
        <v>0</v>
      </c>
    </row>
    <row r="51" spans="2:48" s="394" customFormat="1" ht="12.75" customHeight="1" x14ac:dyDescent="0.15">
      <c r="B51" s="416" t="str">
        <f>+'FORMATO COSTEO C1'!C$210</f>
        <v>1.2.2.1</v>
      </c>
      <c r="C51" s="417" t="str">
        <f>+'FORMATO COSTEO C1'!B$210</f>
        <v>Categoría de gasto</v>
      </c>
      <c r="D51" s="428"/>
      <c r="E51" s="429"/>
      <c r="F51" s="420">
        <f>+'FORMATO COSTEO C1'!G210</f>
        <v>0</v>
      </c>
      <c r="G51" s="421">
        <f>+'FORMATO COSTEO C1'!U210</f>
        <v>0</v>
      </c>
      <c r="H51" s="422">
        <f>IF( $F51=0,0,((($F51/$E$50)*'PLAN DE ADQUISICIONES'!F$28)*($G51/$F51)))</f>
        <v>0</v>
      </c>
      <c r="I51" s="420">
        <f>IF( $F51=0,0,((($F51/$E$50)*'PLAN DE ADQUISICIONES'!G$28)*($G51/$F51)))</f>
        <v>0</v>
      </c>
      <c r="J51" s="420">
        <f>IF( $F51=0,0,((($F51/$E$50)*'PLAN DE ADQUISICIONES'!H$28)*($G51/$F51)))</f>
        <v>0</v>
      </c>
      <c r="K51" s="420">
        <f>IF( $F51=0,0,((($F51/$E$50)*'PLAN DE ADQUISICIONES'!I$28)*($G51/$F51)))</f>
        <v>0</v>
      </c>
      <c r="L51" s="420">
        <f>IF( $F51=0,0,((($F51/$E$50)*'PLAN DE ADQUISICIONES'!J$28)*($G51/$F51)))</f>
        <v>0</v>
      </c>
      <c r="M51" s="420">
        <f>IF( $F51=0,0,((($F51/$E$50)*'PLAN DE ADQUISICIONES'!K$28)*($G51/$F51)))</f>
        <v>0</v>
      </c>
      <c r="N51" s="420">
        <f>IF( $F51=0,0,((($F51/$E$50)*'PLAN DE ADQUISICIONES'!L$28)*($G51/$F51)))</f>
        <v>0</v>
      </c>
      <c r="O51" s="420">
        <f>IF( $F51=0,0,((($F51/$E$50)*'PLAN DE ADQUISICIONES'!M$28)*($G51/$F51)))</f>
        <v>0</v>
      </c>
      <c r="P51" s="420">
        <f>IF( $F51=0,0,((($F51/$E$50)*'PLAN DE ADQUISICIONES'!N$28)*($G51/$F51)))</f>
        <v>0</v>
      </c>
      <c r="Q51" s="420">
        <f>IF( $F51=0,0,((($F51/$E$50)*'PLAN DE ADQUISICIONES'!O$28)*($G51/$F51)))</f>
        <v>0</v>
      </c>
      <c r="R51" s="420">
        <f>IF( $F51=0,0,((($F51/$E$50)*'PLAN DE ADQUISICIONES'!P$28)*($G51/$F51)))</f>
        <v>0</v>
      </c>
      <c r="S51" s="420">
        <f>IF( $F51=0,0,((($F51/$E$50)*'PLAN DE ADQUISICIONES'!Q$28)*($G51/$F51)))</f>
        <v>0</v>
      </c>
      <c r="T51" s="423">
        <f>H51+I51+J51+K51+L51+M51+N51+O51+P51+Q51+R51+S51</f>
        <v>0</v>
      </c>
      <c r="U51" s="424">
        <f>IF( $F51=0,0,((($F51/$E$50)*'PLAN DE ADQUISICIONES'!R$28)*($G51/$F51)))</f>
        <v>0</v>
      </c>
      <c r="V51" s="420">
        <f>IF( $F51=0,0,((($F51/$E$50)*'PLAN DE ADQUISICIONES'!S$28)*($G51/$F51)))</f>
        <v>0</v>
      </c>
      <c r="W51" s="420">
        <f>IF( $F51=0,0,((($F51/$E$50)*'PLAN DE ADQUISICIONES'!T$28)*($G51/$F51)))</f>
        <v>0</v>
      </c>
      <c r="X51" s="420">
        <f>IF( $F51=0,0,((($F51/$E$50)*'PLAN DE ADQUISICIONES'!U$28)*($G51/$F51)))</f>
        <v>0</v>
      </c>
      <c r="Y51" s="420">
        <f>IF( $F51=0,0,((($F51/$E$50)*'PLAN DE ADQUISICIONES'!V$28)*($G51/$F51)))</f>
        <v>0</v>
      </c>
      <c r="Z51" s="420">
        <f>IF( $F51=0,0,((($F51/$E$50)*'PLAN DE ADQUISICIONES'!W$28)*($G51/$F51)))</f>
        <v>0</v>
      </c>
      <c r="AA51" s="420">
        <f>IF( $F51=0,0,((($F51/$E$50)*'PLAN DE ADQUISICIONES'!X$28)*($G51/$F51)))</f>
        <v>0</v>
      </c>
      <c r="AB51" s="420">
        <f>IF( $F51=0,0,((($F51/$E$50)*'PLAN DE ADQUISICIONES'!Y$28)*($G51/$F51)))</f>
        <v>0</v>
      </c>
      <c r="AC51" s="420">
        <f>IF( $F51=0,0,((($F51/$E$50)*'PLAN DE ADQUISICIONES'!Z$28)*($G51/$F51)))</f>
        <v>0</v>
      </c>
      <c r="AD51" s="420">
        <f>IF( $F51=0,0,((($F51/$E$50)*'PLAN DE ADQUISICIONES'!AA$28)*($G51/$F51)))</f>
        <v>0</v>
      </c>
      <c r="AE51" s="420">
        <f>IF( $F51=0,0,((($F51/$E$50)*'PLAN DE ADQUISICIONES'!AB$28)*($G51/$F51)))</f>
        <v>0</v>
      </c>
      <c r="AF51" s="420">
        <f>IF( $F51=0,0,((($F51/$E$50)*'PLAN DE ADQUISICIONES'!AC$28)*($G51/$F51)))</f>
        <v>0</v>
      </c>
      <c r="AG51" s="421">
        <f>U51+V51+W51+X51+Y51+Z51+AA51+AB51+AC51+AD51+AE51+AF51</f>
        <v>0</v>
      </c>
      <c r="AH51" s="425">
        <f>IF( $F51=0,0,((($F51/$E$50)*'PLAN DE ADQUISICIONES'!AD$28)*($G51/$F51)))</f>
        <v>0</v>
      </c>
      <c r="AI51" s="420">
        <f>IF( $F51=0,0,((($F51/$E$50)*'PLAN DE ADQUISICIONES'!AE$28)*($G51/$F51)))</f>
        <v>0</v>
      </c>
      <c r="AJ51" s="420">
        <f>IF( $F51=0,0,((($F51/$E$50)*'PLAN DE ADQUISICIONES'!AF$28)*($G51/$F51)))</f>
        <v>0</v>
      </c>
      <c r="AK51" s="420">
        <f>IF( $F51=0,0,((($F51/$E$50)*'PLAN DE ADQUISICIONES'!AG$28)*($G51/$F51)))</f>
        <v>0</v>
      </c>
      <c r="AL51" s="420">
        <f>IF( $F51=0,0,((($F51/$E$50)*'PLAN DE ADQUISICIONES'!AH$28)*($G51/$F51)))</f>
        <v>0</v>
      </c>
      <c r="AM51" s="420">
        <f>IF( $F51=0,0,((($F51/$E$50)*'PLAN DE ADQUISICIONES'!AI$28)*($G51/$F51)))</f>
        <v>0</v>
      </c>
      <c r="AN51" s="420">
        <f>IF( $F51=0,0,((($F51/$E$50)*'PLAN DE ADQUISICIONES'!AJ$28)*($G51/$F51)))</f>
        <v>0</v>
      </c>
      <c r="AO51" s="420">
        <f>IF( $F51=0,0,((($F51/$E$50)*'PLAN DE ADQUISICIONES'!AK$28)*($G51/$F51)))</f>
        <v>0</v>
      </c>
      <c r="AP51" s="420">
        <f>IF( $F51=0,0,((($F51/$E$50)*'PLAN DE ADQUISICIONES'!AL$28)*($G51/$F51)))</f>
        <v>0</v>
      </c>
      <c r="AQ51" s="420">
        <f>IF( $F51=0,0,((($F51/$E$50)*'PLAN DE ADQUISICIONES'!AM$28)*($G51/$F51)))</f>
        <v>0</v>
      </c>
      <c r="AR51" s="420">
        <f>IF( $F51=0,0,((($F51/$E$50)*'PLAN DE ADQUISICIONES'!AN$28)*($G51/$F51)))</f>
        <v>0</v>
      </c>
      <c r="AS51" s="420">
        <f>IF( $F51=0,0,((($F51/$E$50)*'PLAN DE ADQUISICIONES'!AO$28)*($G51/$F51)))</f>
        <v>0</v>
      </c>
      <c r="AT51" s="423">
        <f>AH51+AI51+AJ51+AK51+AL51+AM51+AN51+AO51+AP51+AQ51+AR51+AS51</f>
        <v>0</v>
      </c>
      <c r="AU51" s="494">
        <f>AS51+AR51+AQ51+AP51+AO51+AN51+AM51+AL51+AK51+AJ51+AI51+AH51+AF51+AE51+AD51+AC51+AB51+AA51+Z51+Y51+X51+W51+V51+U51+S51+R51+Q51+P51+O51+N51+M51+L51+K51+J51+I51+H51</f>
        <v>0</v>
      </c>
      <c r="AV51" s="392">
        <f t="shared" si="1"/>
        <v>0</v>
      </c>
    </row>
    <row r="52" spans="2:48" s="394" customFormat="1" ht="12.75" customHeight="1" x14ac:dyDescent="0.15">
      <c r="B52" s="416" t="str">
        <f>+'FORMATO COSTEO C1'!C$216</f>
        <v>1.2.2.2</v>
      </c>
      <c r="C52" s="417" t="str">
        <f>+'FORMATO COSTEO C1'!B$216</f>
        <v>Categoría de gasto</v>
      </c>
      <c r="D52" s="428"/>
      <c r="E52" s="429"/>
      <c r="F52" s="420">
        <f>+'FORMATO COSTEO C1'!G216</f>
        <v>0</v>
      </c>
      <c r="G52" s="421">
        <f>+'FORMATO COSTEO C1'!U216</f>
        <v>0</v>
      </c>
      <c r="H52" s="425">
        <f>IF( $F52=0,0,((($F52/$E$50)*'PLAN DE ADQUISICIONES'!F$28)*($G52/$F52)))</f>
        <v>0</v>
      </c>
      <c r="I52" s="420">
        <f>IF( $F52=0,0,((($F52/$E$50)*'PLAN DE ADQUISICIONES'!G$28)*($G52/$F52)))</f>
        <v>0</v>
      </c>
      <c r="J52" s="420">
        <f>IF( $F52=0,0,((($F52/$E$50)*'PLAN DE ADQUISICIONES'!H$28)*($G52/$F52)))</f>
        <v>0</v>
      </c>
      <c r="K52" s="420">
        <f>IF( $F52=0,0,((($F52/$E$50)*'PLAN DE ADQUISICIONES'!I$28)*($G52/$F52)))</f>
        <v>0</v>
      </c>
      <c r="L52" s="420">
        <f>IF( $F52=0,0,((($F52/$E$50)*'PLAN DE ADQUISICIONES'!J$28)*($G52/$F52)))</f>
        <v>0</v>
      </c>
      <c r="M52" s="420">
        <f>IF( $F52=0,0,((($F52/$E$50)*'PLAN DE ADQUISICIONES'!K$28)*($G52/$F52)))</f>
        <v>0</v>
      </c>
      <c r="N52" s="420">
        <f>IF( $F52=0,0,((($F52/$E$50)*'PLAN DE ADQUISICIONES'!L$28)*($G52/$F52)))</f>
        <v>0</v>
      </c>
      <c r="O52" s="420">
        <f>IF( $F52=0,0,((($F52/$E$50)*'PLAN DE ADQUISICIONES'!M$28)*($G52/$F52)))</f>
        <v>0</v>
      </c>
      <c r="P52" s="420">
        <f>IF( $F52=0,0,((($F52/$E$50)*'PLAN DE ADQUISICIONES'!N$28)*($G52/$F52)))</f>
        <v>0</v>
      </c>
      <c r="Q52" s="420">
        <f>IF( $F52=0,0,((($F52/$E$50)*'PLAN DE ADQUISICIONES'!O$28)*($G52/$F52)))</f>
        <v>0</v>
      </c>
      <c r="R52" s="420">
        <f>IF( $F52=0,0,((($F52/$E$50)*'PLAN DE ADQUISICIONES'!P$28)*($G52/$F52)))</f>
        <v>0</v>
      </c>
      <c r="S52" s="420">
        <f>IF( $F52=0,0,((($F52/$E$50)*'PLAN DE ADQUISICIONES'!Q$28)*($G52/$F52)))</f>
        <v>0</v>
      </c>
      <c r="T52" s="423">
        <f>H52+I52+J52+K52+L52+M52+N52+O52+P52+Q52+R52+S52</f>
        <v>0</v>
      </c>
      <c r="U52" s="424">
        <f>IF( $F52=0,0,((($F52/$E$50)*'PLAN DE ADQUISICIONES'!R$28)*($G52/$F52)))</f>
        <v>0</v>
      </c>
      <c r="V52" s="420">
        <f>IF( $F52=0,0,((($F52/$E$50)*'PLAN DE ADQUISICIONES'!S$28)*($G52/$F52)))</f>
        <v>0</v>
      </c>
      <c r="W52" s="420">
        <f>IF( $F52=0,0,((($F52/$E$50)*'PLAN DE ADQUISICIONES'!T$28)*($G52/$F52)))</f>
        <v>0</v>
      </c>
      <c r="X52" s="420">
        <f>IF( $F52=0,0,((($F52/$E$50)*'PLAN DE ADQUISICIONES'!U$28)*($G52/$F52)))</f>
        <v>0</v>
      </c>
      <c r="Y52" s="420">
        <f>IF( $F52=0,0,((($F52/$E$50)*'PLAN DE ADQUISICIONES'!V$28)*($G52/$F52)))</f>
        <v>0</v>
      </c>
      <c r="Z52" s="420">
        <f>IF( $F52=0,0,((($F52/$E$50)*'PLAN DE ADQUISICIONES'!W$28)*($G52/$F52)))</f>
        <v>0</v>
      </c>
      <c r="AA52" s="420">
        <f>IF( $F52=0,0,((($F52/$E$50)*'PLAN DE ADQUISICIONES'!X$28)*($G52/$F52)))</f>
        <v>0</v>
      </c>
      <c r="AB52" s="420">
        <f>IF( $F52=0,0,((($F52/$E$50)*'PLAN DE ADQUISICIONES'!Y$28)*($G52/$F52)))</f>
        <v>0</v>
      </c>
      <c r="AC52" s="420">
        <f>IF( $F52=0,0,((($F52/$E$50)*'PLAN DE ADQUISICIONES'!Z$28)*($G52/$F52)))</f>
        <v>0</v>
      </c>
      <c r="AD52" s="420">
        <f>IF( $F52=0,0,((($F52/$E$50)*'PLAN DE ADQUISICIONES'!AA$28)*($G52/$F52)))</f>
        <v>0</v>
      </c>
      <c r="AE52" s="420">
        <f>IF( $F52=0,0,((($F52/$E$50)*'PLAN DE ADQUISICIONES'!AB$28)*($G52/$F52)))</f>
        <v>0</v>
      </c>
      <c r="AF52" s="420">
        <f>IF( $F52=0,0,((($F52/$E$50)*'PLAN DE ADQUISICIONES'!AC$28)*($G52/$F52)))</f>
        <v>0</v>
      </c>
      <c r="AG52" s="421">
        <f>U52+V52+W52+X52+Y52+Z52+AA52+AB52+AC52+AD52+AE52+AF52</f>
        <v>0</v>
      </c>
      <c r="AH52" s="425">
        <f>IF( $F52=0,0,((($F52/$E$50)*'PLAN DE ADQUISICIONES'!AD$28)*($G52/$F52)))</f>
        <v>0</v>
      </c>
      <c r="AI52" s="420">
        <f>IF( $F52=0,0,((($F52/$E$50)*'PLAN DE ADQUISICIONES'!AE$28)*($G52/$F52)))</f>
        <v>0</v>
      </c>
      <c r="AJ52" s="420">
        <f>IF( $F52=0,0,((($F52/$E$50)*'PLAN DE ADQUISICIONES'!AF$28)*($G52/$F52)))</f>
        <v>0</v>
      </c>
      <c r="AK52" s="420">
        <f>IF( $F52=0,0,((($F52/$E$50)*'PLAN DE ADQUISICIONES'!AG$28)*($G52/$F52)))</f>
        <v>0</v>
      </c>
      <c r="AL52" s="420">
        <f>IF( $F52=0,0,((($F52/$E$50)*'PLAN DE ADQUISICIONES'!AH$28)*($G52/$F52)))</f>
        <v>0</v>
      </c>
      <c r="AM52" s="420">
        <f>IF( $F52=0,0,((($F52/$E$50)*'PLAN DE ADQUISICIONES'!AI$28)*($G52/$F52)))</f>
        <v>0</v>
      </c>
      <c r="AN52" s="420">
        <f>IF( $F52=0,0,((($F52/$E$50)*'PLAN DE ADQUISICIONES'!AJ$28)*($G52/$F52)))</f>
        <v>0</v>
      </c>
      <c r="AO52" s="420">
        <f>IF( $F52=0,0,((($F52/$E$50)*'PLAN DE ADQUISICIONES'!AK$28)*($G52/$F52)))</f>
        <v>0</v>
      </c>
      <c r="AP52" s="420">
        <f>IF( $F52=0,0,((($F52/$E$50)*'PLAN DE ADQUISICIONES'!AL$28)*($G52/$F52)))</f>
        <v>0</v>
      </c>
      <c r="AQ52" s="420">
        <f>IF( $F52=0,0,((($F52/$E$50)*'PLAN DE ADQUISICIONES'!AM$28)*($G52/$F52)))</f>
        <v>0</v>
      </c>
      <c r="AR52" s="420">
        <f>IF( $F52=0,0,((($F52/$E$50)*'PLAN DE ADQUISICIONES'!AN$28)*($G52/$F52)))</f>
        <v>0</v>
      </c>
      <c r="AS52" s="420">
        <f>IF( $F52=0,0,((($F52/$E$50)*'PLAN DE ADQUISICIONES'!AO$28)*($G52/$F52)))</f>
        <v>0</v>
      </c>
      <c r="AT52" s="423">
        <f>AH52+AI52+AJ52+AK52+AL52+AM52+AN52+AO52+AP52+AQ52+AR52+AS52</f>
        <v>0</v>
      </c>
      <c r="AU52" s="494">
        <f>AS52+AR52+AQ52+AP52+AO52+AN52+AM52+AL52+AK52+AJ52+AI52+AH52+AF52+AE52+AD52+AC52+AB52+AA52+Z52+Y52+X52+W52+V52+U52+S52+R52+Q52+P52+O52+N52+M52+L52+K52+J52+I52+H52</f>
        <v>0</v>
      </c>
      <c r="AV52" s="392">
        <f t="shared" si="1"/>
        <v>0</v>
      </c>
    </row>
    <row r="53" spans="2:48" s="394" customFormat="1" ht="12.75" customHeight="1" x14ac:dyDescent="0.15">
      <c r="B53" s="416" t="str">
        <f>+'FORMATO COSTEO C1'!C$222</f>
        <v>1.2.2.3</v>
      </c>
      <c r="C53" s="417" t="str">
        <f>+'FORMATO COSTEO C1'!B$222</f>
        <v>Categoría de gasto</v>
      </c>
      <c r="D53" s="428"/>
      <c r="E53" s="429"/>
      <c r="F53" s="420">
        <f>+'FORMATO COSTEO C1'!G222</f>
        <v>0</v>
      </c>
      <c r="G53" s="421">
        <f>+'FORMATO COSTEO C1'!U222</f>
        <v>0</v>
      </c>
      <c r="H53" s="425">
        <f>IF( $F53=0,0,((($F53/$E$50)*'PLAN DE ADQUISICIONES'!F$28)*($G53/$F53)))</f>
        <v>0</v>
      </c>
      <c r="I53" s="420">
        <f>IF( $F53=0,0,((($F53/$E$50)*'PLAN DE ADQUISICIONES'!G$28)*($G53/$F53)))</f>
        <v>0</v>
      </c>
      <c r="J53" s="420">
        <f>IF( $F53=0,0,((($F53/$E$50)*'PLAN DE ADQUISICIONES'!H$28)*($G53/$F53)))</f>
        <v>0</v>
      </c>
      <c r="K53" s="420">
        <f>IF( $F53=0,0,((($F53/$E$50)*'PLAN DE ADQUISICIONES'!I$28)*($G53/$F53)))</f>
        <v>0</v>
      </c>
      <c r="L53" s="420">
        <f>IF( $F53=0,0,((($F53/$E$50)*'PLAN DE ADQUISICIONES'!J$28)*($G53/$F53)))</f>
        <v>0</v>
      </c>
      <c r="M53" s="420">
        <f>IF( $F53=0,0,((($F53/$E$50)*'PLAN DE ADQUISICIONES'!K$28)*($G53/$F53)))</f>
        <v>0</v>
      </c>
      <c r="N53" s="420">
        <f>IF( $F53=0,0,((($F53/$E$50)*'PLAN DE ADQUISICIONES'!L$28)*($G53/$F53)))</f>
        <v>0</v>
      </c>
      <c r="O53" s="420">
        <f>IF( $F53=0,0,((($F53/$E$50)*'PLAN DE ADQUISICIONES'!M$28)*($G53/$F53)))</f>
        <v>0</v>
      </c>
      <c r="P53" s="420">
        <f>IF( $F53=0,0,((($F53/$E$50)*'PLAN DE ADQUISICIONES'!N$28)*($G53/$F53)))</f>
        <v>0</v>
      </c>
      <c r="Q53" s="420">
        <f>IF( $F53=0,0,((($F53/$E$50)*'PLAN DE ADQUISICIONES'!O$28)*($G53/$F53)))</f>
        <v>0</v>
      </c>
      <c r="R53" s="420">
        <f>IF( $F53=0,0,((($F53/$E$50)*'PLAN DE ADQUISICIONES'!P$28)*($G53/$F53)))</f>
        <v>0</v>
      </c>
      <c r="S53" s="420">
        <f>IF( $F53=0,0,((($F53/$E$50)*'PLAN DE ADQUISICIONES'!Q$28)*($G53/$F53)))</f>
        <v>0</v>
      </c>
      <c r="T53" s="423">
        <f>H53+I53+J53+K53+L53+M53+N53+O53+P53+Q53+R53+S53</f>
        <v>0</v>
      </c>
      <c r="U53" s="424">
        <f>IF( $F53=0,0,((($F53/$E$50)*'PLAN DE ADQUISICIONES'!R$28)*($G53/$F53)))</f>
        <v>0</v>
      </c>
      <c r="V53" s="420">
        <f>IF( $F53=0,0,((($F53/$E$50)*'PLAN DE ADQUISICIONES'!S$28)*($G53/$F53)))</f>
        <v>0</v>
      </c>
      <c r="W53" s="420">
        <f>IF( $F53=0,0,((($F53/$E$50)*'PLAN DE ADQUISICIONES'!T$28)*($G53/$F53)))</f>
        <v>0</v>
      </c>
      <c r="X53" s="420">
        <f>IF( $F53=0,0,((($F53/$E$50)*'PLAN DE ADQUISICIONES'!U$28)*($G53/$F53)))</f>
        <v>0</v>
      </c>
      <c r="Y53" s="420">
        <f>IF( $F53=0,0,((($F53/$E$50)*'PLAN DE ADQUISICIONES'!V$28)*($G53/$F53)))</f>
        <v>0</v>
      </c>
      <c r="Z53" s="420">
        <f>IF( $F53=0,0,((($F53/$E$50)*'PLAN DE ADQUISICIONES'!W$28)*($G53/$F53)))</f>
        <v>0</v>
      </c>
      <c r="AA53" s="420">
        <f>IF( $F53=0,0,((($F53/$E$50)*'PLAN DE ADQUISICIONES'!X$28)*($G53/$F53)))</f>
        <v>0</v>
      </c>
      <c r="AB53" s="420">
        <f>IF( $F53=0,0,((($F53/$E$50)*'PLAN DE ADQUISICIONES'!Y$28)*($G53/$F53)))</f>
        <v>0</v>
      </c>
      <c r="AC53" s="420">
        <f>IF( $F53=0,0,((($F53/$E$50)*'PLAN DE ADQUISICIONES'!Z$28)*($G53/$F53)))</f>
        <v>0</v>
      </c>
      <c r="AD53" s="420">
        <f>IF( $F53=0,0,((($F53/$E$50)*'PLAN DE ADQUISICIONES'!AA$28)*($G53/$F53)))</f>
        <v>0</v>
      </c>
      <c r="AE53" s="420">
        <f>IF( $F53=0,0,((($F53/$E$50)*'PLAN DE ADQUISICIONES'!AB$28)*($G53/$F53)))</f>
        <v>0</v>
      </c>
      <c r="AF53" s="420">
        <f>IF( $F53=0,0,((($F53/$E$50)*'PLAN DE ADQUISICIONES'!AC$28)*($G53/$F53)))</f>
        <v>0</v>
      </c>
      <c r="AG53" s="421">
        <f>U53+V53+W53+X53+Y53+Z53+AA53+AB53+AC53+AD53+AE53+AF53</f>
        <v>0</v>
      </c>
      <c r="AH53" s="425">
        <f>IF( $F53=0,0,((($F53/$E$50)*'PLAN DE ADQUISICIONES'!AD$28)*($G53/$F53)))</f>
        <v>0</v>
      </c>
      <c r="AI53" s="420">
        <f>IF( $F53=0,0,((($F53/$E$50)*'PLAN DE ADQUISICIONES'!AE$28)*($G53/$F53)))</f>
        <v>0</v>
      </c>
      <c r="AJ53" s="420">
        <f>IF( $F53=0,0,((($F53/$E$50)*'PLAN DE ADQUISICIONES'!AF$28)*($G53/$F53)))</f>
        <v>0</v>
      </c>
      <c r="AK53" s="420">
        <f>IF( $F53=0,0,((($F53/$E$50)*'PLAN DE ADQUISICIONES'!AG$28)*($G53/$F53)))</f>
        <v>0</v>
      </c>
      <c r="AL53" s="420">
        <f>IF( $F53=0,0,((($F53/$E$50)*'PLAN DE ADQUISICIONES'!AH$28)*($G53/$F53)))</f>
        <v>0</v>
      </c>
      <c r="AM53" s="420">
        <f>IF( $F53=0,0,((($F53/$E$50)*'PLAN DE ADQUISICIONES'!AI$28)*($G53/$F53)))</f>
        <v>0</v>
      </c>
      <c r="AN53" s="420">
        <f>IF( $F53=0,0,((($F53/$E$50)*'PLAN DE ADQUISICIONES'!AJ$28)*($G53/$F53)))</f>
        <v>0</v>
      </c>
      <c r="AO53" s="420">
        <f>IF( $F53=0,0,((($F53/$E$50)*'PLAN DE ADQUISICIONES'!AK$28)*($G53/$F53)))</f>
        <v>0</v>
      </c>
      <c r="AP53" s="420">
        <f>IF( $F53=0,0,((($F53/$E$50)*'PLAN DE ADQUISICIONES'!AL$28)*($G53/$F53)))</f>
        <v>0</v>
      </c>
      <c r="AQ53" s="420">
        <f>IF( $F53=0,0,((($F53/$E$50)*'PLAN DE ADQUISICIONES'!AM$28)*($G53/$F53)))</f>
        <v>0</v>
      </c>
      <c r="AR53" s="420">
        <f>IF( $F53=0,0,((($F53/$E$50)*'PLAN DE ADQUISICIONES'!AN$28)*($G53/$F53)))</f>
        <v>0</v>
      </c>
      <c r="AS53" s="420">
        <f>IF( $F53=0,0,((($F53/$E$50)*'PLAN DE ADQUISICIONES'!AO$28)*($G53/$F53)))</f>
        <v>0</v>
      </c>
      <c r="AT53" s="423">
        <f>AH53+AI53+AJ53+AK53+AL53+AM53+AN53+AO53+AP53+AQ53+AR53+AS53</f>
        <v>0</v>
      </c>
      <c r="AU53" s="494">
        <f>AS53+AR53+AQ53+AP53+AO53+AN53+AM53+AL53+AK53+AJ53+AI53+AH53+AF53+AE53+AD53+AC53+AB53+AA53+Z53+Y53+X53+W53+V53+U53+S53+R53+Q53+P53+O53+N53+M53+L53+K53+J53+I53+H53</f>
        <v>0</v>
      </c>
      <c r="AV53" s="392">
        <f t="shared" si="1"/>
        <v>0</v>
      </c>
    </row>
    <row r="54" spans="2:48" s="394" customFormat="1" ht="12.75" customHeight="1" x14ac:dyDescent="0.15">
      <c r="B54" s="416" t="str">
        <f>+'FORMATO COSTEO C1'!C$228</f>
        <v>1.2.2.4</v>
      </c>
      <c r="C54" s="417" t="str">
        <f>+'FORMATO COSTEO C1'!B$228</f>
        <v>Categoría de gasto</v>
      </c>
      <c r="D54" s="428"/>
      <c r="E54" s="429"/>
      <c r="F54" s="420">
        <f>+'FORMATO COSTEO C1'!G228</f>
        <v>0</v>
      </c>
      <c r="G54" s="421">
        <f>+'FORMATO COSTEO C1'!U228</f>
        <v>0</v>
      </c>
      <c r="H54" s="425">
        <f>IF( $F54=0,0,((($F54/$E$50)*'PLAN DE ADQUISICIONES'!F$28)*($G54/$F54)))</f>
        <v>0</v>
      </c>
      <c r="I54" s="420">
        <f>IF( $F54=0,0,((($F54/$E$50)*'PLAN DE ADQUISICIONES'!G$28)*($G54/$F54)))</f>
        <v>0</v>
      </c>
      <c r="J54" s="420">
        <f>IF( $F54=0,0,((($F54/$E$50)*'PLAN DE ADQUISICIONES'!H$28)*($G54/$F54)))</f>
        <v>0</v>
      </c>
      <c r="K54" s="420">
        <f>IF( $F54=0,0,((($F54/$E$50)*'PLAN DE ADQUISICIONES'!I$28)*($G54/$F54)))</f>
        <v>0</v>
      </c>
      <c r="L54" s="420">
        <f>IF( $F54=0,0,((($F54/$E$50)*'PLAN DE ADQUISICIONES'!J$28)*($G54/$F54)))</f>
        <v>0</v>
      </c>
      <c r="M54" s="420">
        <f>IF( $F54=0,0,((($F54/$E$50)*'PLAN DE ADQUISICIONES'!K$28)*($G54/$F54)))</f>
        <v>0</v>
      </c>
      <c r="N54" s="420">
        <f>IF( $F54=0,0,((($F54/$E$50)*'PLAN DE ADQUISICIONES'!L$28)*($G54/$F54)))</f>
        <v>0</v>
      </c>
      <c r="O54" s="420">
        <f>IF( $F54=0,0,((($F54/$E$50)*'PLAN DE ADQUISICIONES'!M$28)*($G54/$F54)))</f>
        <v>0</v>
      </c>
      <c r="P54" s="420">
        <f>IF( $F54=0,0,((($F54/$E$50)*'PLAN DE ADQUISICIONES'!N$28)*($G54/$F54)))</f>
        <v>0</v>
      </c>
      <c r="Q54" s="420">
        <f>IF( $F54=0,0,((($F54/$E$50)*'PLAN DE ADQUISICIONES'!O$28)*($G54/$F54)))</f>
        <v>0</v>
      </c>
      <c r="R54" s="420">
        <f>IF( $F54=0,0,((($F54/$E$50)*'PLAN DE ADQUISICIONES'!P$28)*($G54/$F54)))</f>
        <v>0</v>
      </c>
      <c r="S54" s="420">
        <f>IF( $F54=0,0,((($F54/$E$50)*'PLAN DE ADQUISICIONES'!Q$28)*($G54/$F54)))</f>
        <v>0</v>
      </c>
      <c r="T54" s="423">
        <f>H54+I54+J54+K54+L54+M54+N54+O54+P54+Q54+R54+S54</f>
        <v>0</v>
      </c>
      <c r="U54" s="424">
        <f>IF( $F54=0,0,((($F54/$E$50)*'PLAN DE ADQUISICIONES'!R$28)*($G54/$F54)))</f>
        <v>0</v>
      </c>
      <c r="V54" s="420">
        <f>IF( $F54=0,0,((($F54/$E$50)*'PLAN DE ADQUISICIONES'!S$28)*($G54/$F54)))</f>
        <v>0</v>
      </c>
      <c r="W54" s="420">
        <f>IF( $F54=0,0,((($F54/$E$50)*'PLAN DE ADQUISICIONES'!T$28)*($G54/$F54)))</f>
        <v>0</v>
      </c>
      <c r="X54" s="420">
        <f>IF( $F54=0,0,((($F54/$E$50)*'PLAN DE ADQUISICIONES'!U$28)*($G54/$F54)))</f>
        <v>0</v>
      </c>
      <c r="Y54" s="420">
        <f>IF( $F54=0,0,((($F54/$E$50)*'PLAN DE ADQUISICIONES'!V$28)*($G54/$F54)))</f>
        <v>0</v>
      </c>
      <c r="Z54" s="420">
        <f>IF( $F54=0,0,((($F54/$E$50)*'PLAN DE ADQUISICIONES'!W$28)*($G54/$F54)))</f>
        <v>0</v>
      </c>
      <c r="AA54" s="420">
        <f>IF( $F54=0,0,((($F54/$E$50)*'PLAN DE ADQUISICIONES'!X$28)*($G54/$F54)))</f>
        <v>0</v>
      </c>
      <c r="AB54" s="420">
        <f>IF( $F54=0,0,((($F54/$E$50)*'PLAN DE ADQUISICIONES'!Y$28)*($G54/$F54)))</f>
        <v>0</v>
      </c>
      <c r="AC54" s="420">
        <f>IF( $F54=0,0,((($F54/$E$50)*'PLAN DE ADQUISICIONES'!Z$28)*($G54/$F54)))</f>
        <v>0</v>
      </c>
      <c r="AD54" s="420">
        <f>IF( $F54=0,0,((($F54/$E$50)*'PLAN DE ADQUISICIONES'!AA$28)*($G54/$F54)))</f>
        <v>0</v>
      </c>
      <c r="AE54" s="420">
        <f>IF( $F54=0,0,((($F54/$E$50)*'PLAN DE ADQUISICIONES'!AB$28)*($G54/$F54)))</f>
        <v>0</v>
      </c>
      <c r="AF54" s="420">
        <f>IF( $F54=0,0,((($F54/$E$50)*'PLAN DE ADQUISICIONES'!AC$28)*($G54/$F54)))</f>
        <v>0</v>
      </c>
      <c r="AG54" s="421">
        <f>U54+V54+W54+X54+Y54+Z54+AA54+AB54+AC54+AD54+AE54+AF54</f>
        <v>0</v>
      </c>
      <c r="AH54" s="425">
        <f>IF( $F54=0,0,((($F54/$E$50)*'PLAN DE ADQUISICIONES'!AD$28)*($G54/$F54)))</f>
        <v>0</v>
      </c>
      <c r="AI54" s="420">
        <f>IF( $F54=0,0,((($F54/$E$50)*'PLAN DE ADQUISICIONES'!AE$28)*($G54/$F54)))</f>
        <v>0</v>
      </c>
      <c r="AJ54" s="420">
        <f>IF( $F54=0,0,((($F54/$E$50)*'PLAN DE ADQUISICIONES'!AF$28)*($G54/$F54)))</f>
        <v>0</v>
      </c>
      <c r="AK54" s="420">
        <f>IF( $F54=0,0,((($F54/$E$50)*'PLAN DE ADQUISICIONES'!AG$28)*($G54/$F54)))</f>
        <v>0</v>
      </c>
      <c r="AL54" s="420">
        <f>IF( $F54=0,0,((($F54/$E$50)*'PLAN DE ADQUISICIONES'!AH$28)*($G54/$F54)))</f>
        <v>0</v>
      </c>
      <c r="AM54" s="420">
        <f>IF( $F54=0,0,((($F54/$E$50)*'PLAN DE ADQUISICIONES'!AI$28)*($G54/$F54)))</f>
        <v>0</v>
      </c>
      <c r="AN54" s="420">
        <f>IF( $F54=0,0,((($F54/$E$50)*'PLAN DE ADQUISICIONES'!AJ$28)*($G54/$F54)))</f>
        <v>0</v>
      </c>
      <c r="AO54" s="420">
        <f>IF( $F54=0,0,((($F54/$E$50)*'PLAN DE ADQUISICIONES'!AK$28)*($G54/$F54)))</f>
        <v>0</v>
      </c>
      <c r="AP54" s="420">
        <f>IF( $F54=0,0,((($F54/$E$50)*'PLAN DE ADQUISICIONES'!AL$28)*($G54/$F54)))</f>
        <v>0</v>
      </c>
      <c r="AQ54" s="420">
        <f>IF( $F54=0,0,((($F54/$E$50)*'PLAN DE ADQUISICIONES'!AM$28)*($G54/$F54)))</f>
        <v>0</v>
      </c>
      <c r="AR54" s="420">
        <f>IF( $F54=0,0,((($F54/$E$50)*'PLAN DE ADQUISICIONES'!AN$28)*($G54/$F54)))</f>
        <v>0</v>
      </c>
      <c r="AS54" s="420">
        <f>IF( $F54=0,0,((($F54/$E$50)*'PLAN DE ADQUISICIONES'!AO$28)*($G54/$F54)))</f>
        <v>0</v>
      </c>
      <c r="AT54" s="423">
        <f>AH54+AI54+AJ54+AK54+AL54+AM54+AN54+AO54+AP54+AQ54+AR54+AS54</f>
        <v>0</v>
      </c>
      <c r="AU54" s="494">
        <f>AS54+AR54+AQ54+AP54+AO54+AN54+AM54+AL54+AK54+AJ54+AI54+AH54+AF54+AE54+AD54+AC54+AB54+AA54+Z54+Y54+X54+W54+V54+U54+S54+R54+Q54+P54+O54+N54+M54+L54+K54+J54+I54+H54</f>
        <v>0</v>
      </c>
      <c r="AV54" s="392">
        <f t="shared" si="1"/>
        <v>0</v>
      </c>
    </row>
    <row r="55" spans="2:48" s="394" customFormat="1" ht="12.75" customHeight="1" x14ac:dyDescent="0.15">
      <c r="B55" s="416" t="str">
        <f>+'FORMATO COSTEO C1'!C$234</f>
        <v>1.2.2.5</v>
      </c>
      <c r="C55" s="417" t="str">
        <f>+'FORMATO COSTEO C1'!B$234</f>
        <v>Categoría de gasto</v>
      </c>
      <c r="D55" s="428"/>
      <c r="E55" s="429"/>
      <c r="F55" s="420">
        <f>+'FORMATO COSTEO C1'!G234</f>
        <v>0</v>
      </c>
      <c r="G55" s="421">
        <f>+'FORMATO COSTEO C1'!U234</f>
        <v>0</v>
      </c>
      <c r="H55" s="425">
        <f>IF( $F55=0,0,((($F55/$E$50)*'PLAN DE ADQUISICIONES'!F$28)*($G55/$F55)))</f>
        <v>0</v>
      </c>
      <c r="I55" s="420">
        <f>IF( $F55=0,0,((($F55/$E$50)*'PLAN DE ADQUISICIONES'!G$28)*($G55/$F55)))</f>
        <v>0</v>
      </c>
      <c r="J55" s="420">
        <f>IF( $F55=0,0,((($F55/$E$50)*'PLAN DE ADQUISICIONES'!H$28)*($G55/$F55)))</f>
        <v>0</v>
      </c>
      <c r="K55" s="420">
        <f>IF( $F55=0,0,((($F55/$E$50)*'PLAN DE ADQUISICIONES'!I$28)*($G55/$F55)))</f>
        <v>0</v>
      </c>
      <c r="L55" s="420">
        <f>IF( $F55=0,0,((($F55/$E$50)*'PLAN DE ADQUISICIONES'!J$28)*($G55/$F55)))</f>
        <v>0</v>
      </c>
      <c r="M55" s="420">
        <f>IF( $F55=0,0,((($F55/$E$50)*'PLAN DE ADQUISICIONES'!K$28)*($G55/$F55)))</f>
        <v>0</v>
      </c>
      <c r="N55" s="420">
        <f>IF( $F55=0,0,((($F55/$E$50)*'PLAN DE ADQUISICIONES'!L$28)*($G55/$F55)))</f>
        <v>0</v>
      </c>
      <c r="O55" s="420">
        <f>IF( $F55=0,0,((($F55/$E$50)*'PLAN DE ADQUISICIONES'!M$28)*($G55/$F55)))</f>
        <v>0</v>
      </c>
      <c r="P55" s="420">
        <f>IF( $F55=0,0,((($F55/$E$50)*'PLAN DE ADQUISICIONES'!N$28)*($G55/$F55)))</f>
        <v>0</v>
      </c>
      <c r="Q55" s="420">
        <f>IF( $F55=0,0,((($F55/$E$50)*'PLAN DE ADQUISICIONES'!O$28)*($G55/$F55)))</f>
        <v>0</v>
      </c>
      <c r="R55" s="420">
        <f>IF( $F55=0,0,((($F55/$E$50)*'PLAN DE ADQUISICIONES'!P$28)*($G55/$F55)))</f>
        <v>0</v>
      </c>
      <c r="S55" s="420">
        <f>IF( $F55=0,0,((($F55/$E$50)*'PLAN DE ADQUISICIONES'!Q$28)*($G55/$F55)))</f>
        <v>0</v>
      </c>
      <c r="T55" s="423">
        <f>H55+I55+J55+K55+L55+M55+N55+O55+P55+Q55+R55+S55</f>
        <v>0</v>
      </c>
      <c r="U55" s="424">
        <f>IF( $F55=0,0,((($F55/$E$50)*'PLAN DE ADQUISICIONES'!R$28)*($G55/$F55)))</f>
        <v>0</v>
      </c>
      <c r="V55" s="420">
        <f>IF( $F55=0,0,((($F55/$E$50)*'PLAN DE ADQUISICIONES'!S$28)*($G55/$F55)))</f>
        <v>0</v>
      </c>
      <c r="W55" s="420">
        <f>IF( $F55=0,0,((($F55/$E$50)*'PLAN DE ADQUISICIONES'!T$28)*($G55/$F55)))</f>
        <v>0</v>
      </c>
      <c r="X55" s="420">
        <f>IF( $F55=0,0,((($F55/$E$50)*'PLAN DE ADQUISICIONES'!U$28)*($G55/$F55)))</f>
        <v>0</v>
      </c>
      <c r="Y55" s="420">
        <f>IF( $F55=0,0,((($F55/$E$50)*'PLAN DE ADQUISICIONES'!V$28)*($G55/$F55)))</f>
        <v>0</v>
      </c>
      <c r="Z55" s="420">
        <f>IF( $F55=0,0,((($F55/$E$50)*'PLAN DE ADQUISICIONES'!W$28)*($G55/$F55)))</f>
        <v>0</v>
      </c>
      <c r="AA55" s="420">
        <f>IF( $F55=0,0,((($F55/$E$50)*'PLAN DE ADQUISICIONES'!X$28)*($G55/$F55)))</f>
        <v>0</v>
      </c>
      <c r="AB55" s="420">
        <f>IF( $F55=0,0,((($F55/$E$50)*'PLAN DE ADQUISICIONES'!Y$28)*($G55/$F55)))</f>
        <v>0</v>
      </c>
      <c r="AC55" s="420">
        <f>IF( $F55=0,0,((($F55/$E$50)*'PLAN DE ADQUISICIONES'!Z$28)*($G55/$F55)))</f>
        <v>0</v>
      </c>
      <c r="AD55" s="420">
        <f>IF( $F55=0,0,((($F55/$E$50)*'PLAN DE ADQUISICIONES'!AA$28)*($G55/$F55)))</f>
        <v>0</v>
      </c>
      <c r="AE55" s="420">
        <f>IF( $F55=0,0,((($F55/$E$50)*'PLAN DE ADQUISICIONES'!AB$28)*($G55/$F55)))</f>
        <v>0</v>
      </c>
      <c r="AF55" s="420">
        <f>IF( $F55=0,0,((($F55/$E$50)*'PLAN DE ADQUISICIONES'!AC$28)*($G55/$F55)))</f>
        <v>0</v>
      </c>
      <c r="AG55" s="421">
        <f>U55+V55+W55+X55+Y55+Z55+AA55+AB55+AC55+AD55+AE55+AF55</f>
        <v>0</v>
      </c>
      <c r="AH55" s="425">
        <f>IF( $F55=0,0,((($F55/$E$50)*'PLAN DE ADQUISICIONES'!AD$28)*($G55/$F55)))</f>
        <v>0</v>
      </c>
      <c r="AI55" s="420">
        <f>IF( $F55=0,0,((($F55/$E$50)*'PLAN DE ADQUISICIONES'!AE$28)*($G55/$F55)))</f>
        <v>0</v>
      </c>
      <c r="AJ55" s="420">
        <f>IF( $F55=0,0,((($F55/$E$50)*'PLAN DE ADQUISICIONES'!AF$28)*($G55/$F55)))</f>
        <v>0</v>
      </c>
      <c r="AK55" s="420">
        <f>IF( $F55=0,0,((($F55/$E$50)*'PLAN DE ADQUISICIONES'!AG$28)*($G55/$F55)))</f>
        <v>0</v>
      </c>
      <c r="AL55" s="420">
        <f>IF( $F55=0,0,((($F55/$E$50)*'PLAN DE ADQUISICIONES'!AH$28)*($G55/$F55)))</f>
        <v>0</v>
      </c>
      <c r="AM55" s="420">
        <f>IF( $F55=0,0,((($F55/$E$50)*'PLAN DE ADQUISICIONES'!AI$28)*($G55/$F55)))</f>
        <v>0</v>
      </c>
      <c r="AN55" s="420">
        <f>IF( $F55=0,0,((($F55/$E$50)*'PLAN DE ADQUISICIONES'!AJ$28)*($G55/$F55)))</f>
        <v>0</v>
      </c>
      <c r="AO55" s="420">
        <f>IF( $F55=0,0,((($F55/$E$50)*'PLAN DE ADQUISICIONES'!AK$28)*($G55/$F55)))</f>
        <v>0</v>
      </c>
      <c r="AP55" s="420">
        <f>IF( $F55=0,0,((($F55/$E$50)*'PLAN DE ADQUISICIONES'!AL$28)*($G55/$F55)))</f>
        <v>0</v>
      </c>
      <c r="AQ55" s="420">
        <f>IF( $F55=0,0,((($F55/$E$50)*'PLAN DE ADQUISICIONES'!AM$28)*($G55/$F55)))</f>
        <v>0</v>
      </c>
      <c r="AR55" s="420">
        <f>IF( $F55=0,0,((($F55/$E$50)*'PLAN DE ADQUISICIONES'!AN$28)*($G55/$F55)))</f>
        <v>0</v>
      </c>
      <c r="AS55" s="420">
        <f>IF( $F55=0,0,((($F55/$E$50)*'PLAN DE ADQUISICIONES'!AO$28)*($G55/$F55)))</f>
        <v>0</v>
      </c>
      <c r="AT55" s="423">
        <f>AH55+AI55+AJ55+AK55+AL55+AM55+AN55+AO55+AP55+AQ55+AR55+AS55</f>
        <v>0</v>
      </c>
      <c r="AU55" s="494">
        <f>AS55+AR55+AQ55+AP55+AO55+AN55+AM55+AL55+AK55+AJ55+AI55+AH55+AF55+AE55+AD55+AC55+AB55+AA55+Z55+Y55+X55+W55+V55+U55+S55+R55+Q55+P55+O55+N55+M55+L55+K55+J55+I55+H55</f>
        <v>0</v>
      </c>
      <c r="AV55" s="392">
        <f t="shared" si="1"/>
        <v>0</v>
      </c>
    </row>
    <row r="56" spans="2:48" s="394" customFormat="1" ht="12.75" customHeight="1" x14ac:dyDescent="0.15">
      <c r="B56" s="406" t="str">
        <f>+'FORMATO COSTEO C1'!C$240</f>
        <v>1.2.3</v>
      </c>
      <c r="C56" s="430" t="str">
        <f>+'FORMATO COSTEO C1'!B$240</f>
        <v>Actualización de la información del grupo control (datos generales del beneficiario)</v>
      </c>
      <c r="D56" s="408" t="str">
        <f>+'FORMATO COSTEO C1'!D$240</f>
        <v>Unidad</v>
      </c>
      <c r="E56" s="409">
        <f>+'FORMATO COSTEO C1'!E$240</f>
        <v>352</v>
      </c>
      <c r="F56" s="410">
        <f>SUM(F57:F61)</f>
        <v>0</v>
      </c>
      <c r="G56" s="411">
        <f t="shared" ref="G56:AS56" si="18">SUM(G57:G61)</f>
        <v>0</v>
      </c>
      <c r="H56" s="412">
        <f t="shared" si="18"/>
        <v>0</v>
      </c>
      <c r="I56" s="410">
        <f>SUM(I57:I61)</f>
        <v>0</v>
      </c>
      <c r="J56" s="410">
        <f>SUM(J57:J61)</f>
        <v>0</v>
      </c>
      <c r="K56" s="410">
        <f>SUM(K57:K61)</f>
        <v>0</v>
      </c>
      <c r="L56" s="410">
        <f>SUM(L57:L61)</f>
        <v>0</v>
      </c>
      <c r="M56" s="410">
        <f>SUM(M57:M61)</f>
        <v>0</v>
      </c>
      <c r="N56" s="410">
        <f t="shared" si="18"/>
        <v>0</v>
      </c>
      <c r="O56" s="410">
        <f t="shared" si="18"/>
        <v>0</v>
      </c>
      <c r="P56" s="410">
        <f t="shared" si="18"/>
        <v>0</v>
      </c>
      <c r="Q56" s="410">
        <f t="shared" si="18"/>
        <v>0</v>
      </c>
      <c r="R56" s="410">
        <f t="shared" si="18"/>
        <v>0</v>
      </c>
      <c r="S56" s="410">
        <f t="shared" si="18"/>
        <v>0</v>
      </c>
      <c r="T56" s="413">
        <f>SUM(T57:T61)</f>
        <v>0</v>
      </c>
      <c r="U56" s="414">
        <f t="shared" si="18"/>
        <v>0</v>
      </c>
      <c r="V56" s="410">
        <f t="shared" si="18"/>
        <v>0</v>
      </c>
      <c r="W56" s="410">
        <f t="shared" si="18"/>
        <v>0</v>
      </c>
      <c r="X56" s="410">
        <f t="shared" si="18"/>
        <v>0</v>
      </c>
      <c r="Y56" s="410">
        <f t="shared" si="18"/>
        <v>0</v>
      </c>
      <c r="Z56" s="410">
        <f t="shared" si="18"/>
        <v>0</v>
      </c>
      <c r="AA56" s="410">
        <f t="shared" si="18"/>
        <v>0</v>
      </c>
      <c r="AB56" s="410">
        <f t="shared" si="18"/>
        <v>0</v>
      </c>
      <c r="AC56" s="410">
        <f t="shared" si="18"/>
        <v>0</v>
      </c>
      <c r="AD56" s="410">
        <f t="shared" si="18"/>
        <v>0</v>
      </c>
      <c r="AE56" s="410">
        <f t="shared" si="18"/>
        <v>0</v>
      </c>
      <c r="AF56" s="410">
        <f t="shared" si="18"/>
        <v>0</v>
      </c>
      <c r="AG56" s="411">
        <f t="shared" si="18"/>
        <v>0</v>
      </c>
      <c r="AH56" s="412">
        <f t="shared" si="18"/>
        <v>0</v>
      </c>
      <c r="AI56" s="410">
        <f t="shared" si="18"/>
        <v>0</v>
      </c>
      <c r="AJ56" s="410">
        <f t="shared" si="18"/>
        <v>0</v>
      </c>
      <c r="AK56" s="410">
        <f t="shared" si="18"/>
        <v>0</v>
      </c>
      <c r="AL56" s="410">
        <f t="shared" si="18"/>
        <v>0</v>
      </c>
      <c r="AM56" s="410">
        <f t="shared" si="18"/>
        <v>0</v>
      </c>
      <c r="AN56" s="410">
        <f t="shared" si="18"/>
        <v>0</v>
      </c>
      <c r="AO56" s="410">
        <f t="shared" si="18"/>
        <v>0</v>
      </c>
      <c r="AP56" s="410">
        <f t="shared" si="18"/>
        <v>0</v>
      </c>
      <c r="AQ56" s="410">
        <f t="shared" si="18"/>
        <v>0</v>
      </c>
      <c r="AR56" s="410">
        <f t="shared" si="18"/>
        <v>0</v>
      </c>
      <c r="AS56" s="410">
        <f t="shared" si="18"/>
        <v>0</v>
      </c>
      <c r="AT56" s="413">
        <f>SUM(AT57:AT61)</f>
        <v>0</v>
      </c>
      <c r="AU56" s="415">
        <f>SUM(AU57:AU61)</f>
        <v>0</v>
      </c>
      <c r="AV56" s="392">
        <f t="shared" si="1"/>
        <v>0</v>
      </c>
    </row>
    <row r="57" spans="2:48" s="394" customFormat="1" ht="12.75" customHeight="1" x14ac:dyDescent="0.15">
      <c r="B57" s="416" t="str">
        <f>+'FORMATO COSTEO C1'!C$242</f>
        <v>1.2.3.1</v>
      </c>
      <c r="C57" s="417" t="str">
        <f>+'FORMATO COSTEO C1'!B$242</f>
        <v>Categoría de gasto</v>
      </c>
      <c r="D57" s="428"/>
      <c r="E57" s="429"/>
      <c r="F57" s="420">
        <f>+'FORMATO COSTEO C1'!G242</f>
        <v>0</v>
      </c>
      <c r="G57" s="421">
        <f>+'FORMATO COSTEO C1'!U242</f>
        <v>0</v>
      </c>
      <c r="H57" s="422">
        <f>IF( $F57=0,0,((($F57/$E$56)*'PLAN DE ADQUISICIONES'!F$29)*($G57/$F57)))</f>
        <v>0</v>
      </c>
      <c r="I57" s="420">
        <f>IF( $F57=0,0,((($F57/$E$56)*'PLAN DE ADQUISICIONES'!G$29)*($G57/$F57)))</f>
        <v>0</v>
      </c>
      <c r="J57" s="420">
        <f>IF( $F57=0,0,((($F57/$E$56)*'PLAN DE ADQUISICIONES'!H$29)*($G57/$F57)))</f>
        <v>0</v>
      </c>
      <c r="K57" s="420">
        <f>IF( $F57=0,0,((($F57/$E$56)*'PLAN DE ADQUISICIONES'!I$29)*($G57/$F57)))</f>
        <v>0</v>
      </c>
      <c r="L57" s="420">
        <f>IF( $F57=0,0,((($F57/$E$56)*'PLAN DE ADQUISICIONES'!J$29)*($G57/$F57)))</f>
        <v>0</v>
      </c>
      <c r="M57" s="420">
        <f>IF( $F57=0,0,((($F57/$E$56)*'PLAN DE ADQUISICIONES'!K$29)*($G57/$F57)))</f>
        <v>0</v>
      </c>
      <c r="N57" s="420">
        <f>IF( $F57=0,0,((($F57/$E$56)*'PLAN DE ADQUISICIONES'!L$29)*($G57/$F57)))</f>
        <v>0</v>
      </c>
      <c r="O57" s="420">
        <f>IF( $F57=0,0,((($F57/$E$56)*'PLAN DE ADQUISICIONES'!M$29)*($G57/$F57)))</f>
        <v>0</v>
      </c>
      <c r="P57" s="420">
        <f>IF( $F57=0,0,((($F57/$E$56)*'PLAN DE ADQUISICIONES'!N$29)*($G57/$F57)))</f>
        <v>0</v>
      </c>
      <c r="Q57" s="420">
        <f>IF( $F57=0,0,((($F57/$E$56)*'PLAN DE ADQUISICIONES'!O$29)*($G57/$F57)))</f>
        <v>0</v>
      </c>
      <c r="R57" s="420">
        <f>IF( $F57=0,0,((($F57/$E$56)*'PLAN DE ADQUISICIONES'!P$29)*($G57/$F57)))</f>
        <v>0</v>
      </c>
      <c r="S57" s="420">
        <f>IF( $F57=0,0,((($F57/$E$56)*'PLAN DE ADQUISICIONES'!Q$29)*($G57/$F57)))</f>
        <v>0</v>
      </c>
      <c r="T57" s="423">
        <f>H57+I57+J57+K57+L57+M57+N57+O57+P57+Q57+R57+S57</f>
        <v>0</v>
      </c>
      <c r="U57" s="424">
        <f>IF( $F57=0,0,((($F57/$E$56)*'PLAN DE ADQUISICIONES'!R$29)*($G57/$F57)))</f>
        <v>0</v>
      </c>
      <c r="V57" s="420">
        <f>IF( $F57=0,0,((($F57/$E$56)*'PLAN DE ADQUISICIONES'!S$29)*($G57/$F57)))</f>
        <v>0</v>
      </c>
      <c r="W57" s="420">
        <f>IF( $F57=0,0,((($F57/$E$56)*'PLAN DE ADQUISICIONES'!T$29)*($G57/$F57)))</f>
        <v>0</v>
      </c>
      <c r="X57" s="420">
        <f>IF( $F57=0,0,((($F57/$E$56)*'PLAN DE ADQUISICIONES'!U$29)*($G57/$F57)))</f>
        <v>0</v>
      </c>
      <c r="Y57" s="420">
        <f>IF( $F57=0,0,((($F57/$E$56)*'PLAN DE ADQUISICIONES'!V$29)*($G57/$F57)))</f>
        <v>0</v>
      </c>
      <c r="Z57" s="420">
        <f>IF( $F57=0,0,((($F57/$E$56)*'PLAN DE ADQUISICIONES'!W$29)*($G57/$F57)))</f>
        <v>0</v>
      </c>
      <c r="AA57" s="420">
        <f>IF( $F57=0,0,((($F57/$E$56)*'PLAN DE ADQUISICIONES'!X$29)*($G57/$F57)))</f>
        <v>0</v>
      </c>
      <c r="AB57" s="420">
        <f>IF( $F57=0,0,((($F57/$E$56)*'PLAN DE ADQUISICIONES'!Y$29)*($G57/$F57)))</f>
        <v>0</v>
      </c>
      <c r="AC57" s="420">
        <f>IF( $F57=0,0,((($F57/$E$56)*'PLAN DE ADQUISICIONES'!Z$29)*($G57/$F57)))</f>
        <v>0</v>
      </c>
      <c r="AD57" s="420">
        <f>IF( $F57=0,0,((($F57/$E$56)*'PLAN DE ADQUISICIONES'!AA$29)*($G57/$F57)))</f>
        <v>0</v>
      </c>
      <c r="AE57" s="420">
        <f>IF( $F57=0,0,((($F57/$E$56)*'PLAN DE ADQUISICIONES'!AB$29)*($G57/$F57)))</f>
        <v>0</v>
      </c>
      <c r="AF57" s="420">
        <f>IF( $F57=0,0,((($F57/$E$56)*'PLAN DE ADQUISICIONES'!AC$29)*($G57/$F57)))</f>
        <v>0</v>
      </c>
      <c r="AG57" s="421">
        <f>U57+V57+W57+X57+Y57+Z57+AA57+AB57+AC57+AD57+AE57+AF57</f>
        <v>0</v>
      </c>
      <c r="AH57" s="425">
        <f>IF( $F57=0,0,((($F57/$E$56)*'PLAN DE ADQUISICIONES'!AD$29)*($G57/$F57)))</f>
        <v>0</v>
      </c>
      <c r="AI57" s="420">
        <f>IF( $F57=0,0,((($F57/$E$56)*'PLAN DE ADQUISICIONES'!AE$29)*($G57/$F57)))</f>
        <v>0</v>
      </c>
      <c r="AJ57" s="420">
        <f>IF( $F57=0,0,((($F57/$E$56)*'PLAN DE ADQUISICIONES'!AF$29)*($G57/$F57)))</f>
        <v>0</v>
      </c>
      <c r="AK57" s="420">
        <f>IF( $F57=0,0,((($F57/$E$56)*'PLAN DE ADQUISICIONES'!AG$29)*($G57/$F57)))</f>
        <v>0</v>
      </c>
      <c r="AL57" s="420">
        <f>IF( $F57=0,0,((($F57/$E$56)*'PLAN DE ADQUISICIONES'!AH$29)*($G57/$F57)))</f>
        <v>0</v>
      </c>
      <c r="AM57" s="420">
        <f>IF( $F57=0,0,((($F57/$E$56)*'PLAN DE ADQUISICIONES'!AI$29)*($G57/$F57)))</f>
        <v>0</v>
      </c>
      <c r="AN57" s="420">
        <f>IF( $F57=0,0,((($F57/$E$56)*'PLAN DE ADQUISICIONES'!AJ$29)*($G57/$F57)))</f>
        <v>0</v>
      </c>
      <c r="AO57" s="420">
        <f>IF( $F57=0,0,((($F57/$E$56)*'PLAN DE ADQUISICIONES'!AK$29)*($G57/$F57)))</f>
        <v>0</v>
      </c>
      <c r="AP57" s="420">
        <f>IF( $F57=0,0,((($F57/$E$56)*'PLAN DE ADQUISICIONES'!AL$29)*($G57/$F57)))</f>
        <v>0</v>
      </c>
      <c r="AQ57" s="420">
        <f>IF( $F57=0,0,((($F57/$E$56)*'PLAN DE ADQUISICIONES'!AM$29)*($G57/$F57)))</f>
        <v>0</v>
      </c>
      <c r="AR57" s="420">
        <f>IF( $F57=0,0,((($F57/$E$56)*'PLAN DE ADQUISICIONES'!AN$29)*($G57/$F57)))</f>
        <v>0</v>
      </c>
      <c r="AS57" s="420">
        <f>IF( $F57=0,0,((($F57/$E$56)*'PLAN DE ADQUISICIONES'!AO$29)*($G57/$F57)))</f>
        <v>0</v>
      </c>
      <c r="AT57" s="423">
        <f>AH57+AI57+AJ57+AK57+AL57+AM57+AN57+AO57+AP57+AQ57+AR57+AS57</f>
        <v>0</v>
      </c>
      <c r="AU57" s="494">
        <f>AS57+AR57+AQ57+AP57+AO57+AN57+AM57+AL57+AK57+AJ57+AI57+AH57+AF57+AE57+AD57+AC57+AB57+AA57+Z57+Y57+X57+W57+V57+U57+S57+R57+Q57+P57+O57+N57+M57+L57+K57+J57+I57+H57</f>
        <v>0</v>
      </c>
      <c r="AV57" s="392">
        <f t="shared" si="1"/>
        <v>0</v>
      </c>
    </row>
    <row r="58" spans="2:48" s="394" customFormat="1" ht="12.75" customHeight="1" x14ac:dyDescent="0.15">
      <c r="B58" s="416" t="str">
        <f>+'FORMATO COSTEO C1'!C$248</f>
        <v>1.2.3.2</v>
      </c>
      <c r="C58" s="417" t="str">
        <f>+'FORMATO COSTEO C1'!B$248</f>
        <v>Categoría de gasto</v>
      </c>
      <c r="D58" s="428"/>
      <c r="E58" s="429"/>
      <c r="F58" s="420">
        <f>+'FORMATO COSTEO C1'!G248</f>
        <v>0</v>
      </c>
      <c r="G58" s="421">
        <f>+'FORMATO COSTEO C1'!U248</f>
        <v>0</v>
      </c>
      <c r="H58" s="425">
        <f>IF( $F58=0,0,((($F58/$E$56)*'PLAN DE ADQUISICIONES'!F$29)*($G58/$F58)))</f>
        <v>0</v>
      </c>
      <c r="I58" s="420">
        <f>IF( $F58=0,0,((($F58/$E$56)*'PLAN DE ADQUISICIONES'!G$29)*($G58/$F58)))</f>
        <v>0</v>
      </c>
      <c r="J58" s="420">
        <f>IF( $F58=0,0,((($F58/$E$56)*'PLAN DE ADQUISICIONES'!H$29)*($G58/$F58)))</f>
        <v>0</v>
      </c>
      <c r="K58" s="420">
        <f>IF( $F58=0,0,((($F58/$E$56)*'PLAN DE ADQUISICIONES'!I$29)*($G58/$F58)))</f>
        <v>0</v>
      </c>
      <c r="L58" s="420">
        <f>IF( $F58=0,0,((($F58/$E$56)*'PLAN DE ADQUISICIONES'!J$29)*($G58/$F58)))</f>
        <v>0</v>
      </c>
      <c r="M58" s="420">
        <f>IF( $F58=0,0,((($F58/$E$56)*'PLAN DE ADQUISICIONES'!K$29)*($G58/$F58)))</f>
        <v>0</v>
      </c>
      <c r="N58" s="420">
        <f>IF( $F58=0,0,((($F58/$E$56)*'PLAN DE ADQUISICIONES'!L$29)*($G58/$F58)))</f>
        <v>0</v>
      </c>
      <c r="O58" s="420">
        <f>IF( $F58=0,0,((($F58/$E$56)*'PLAN DE ADQUISICIONES'!M$29)*($G58/$F58)))</f>
        <v>0</v>
      </c>
      <c r="P58" s="420">
        <f>IF( $F58=0,0,((($F58/$E$56)*'PLAN DE ADQUISICIONES'!N$29)*($G58/$F58)))</f>
        <v>0</v>
      </c>
      <c r="Q58" s="420">
        <f>IF( $F58=0,0,((($F58/$E$56)*'PLAN DE ADQUISICIONES'!O$29)*($G58/$F58)))</f>
        <v>0</v>
      </c>
      <c r="R58" s="420">
        <f>IF( $F58=0,0,((($F58/$E$56)*'PLAN DE ADQUISICIONES'!P$29)*($G58/$F58)))</f>
        <v>0</v>
      </c>
      <c r="S58" s="420">
        <f>IF( $F58=0,0,((($F58/$E$56)*'PLAN DE ADQUISICIONES'!Q$29)*($G58/$F58)))</f>
        <v>0</v>
      </c>
      <c r="T58" s="423">
        <f>H58+I58+J58+K58+L58+M58+N58+O58+P58+Q58+R58+S58</f>
        <v>0</v>
      </c>
      <c r="U58" s="424">
        <f>IF( $F58=0,0,((($F58/$E$56)*'PLAN DE ADQUISICIONES'!R$29)*($G58/$F58)))</f>
        <v>0</v>
      </c>
      <c r="V58" s="420">
        <f>IF( $F58=0,0,((($F58/$E$56)*'PLAN DE ADQUISICIONES'!S$29)*($G58/$F58)))</f>
        <v>0</v>
      </c>
      <c r="W58" s="420">
        <f>IF( $F58=0,0,((($F58/$E$56)*'PLAN DE ADQUISICIONES'!T$29)*($G58/$F58)))</f>
        <v>0</v>
      </c>
      <c r="X58" s="420">
        <f>IF( $F58=0,0,((($F58/$E$56)*'PLAN DE ADQUISICIONES'!U$29)*($G58/$F58)))</f>
        <v>0</v>
      </c>
      <c r="Y58" s="420">
        <f>IF( $F58=0,0,((($F58/$E$56)*'PLAN DE ADQUISICIONES'!V$29)*($G58/$F58)))</f>
        <v>0</v>
      </c>
      <c r="Z58" s="420">
        <f>IF( $F58=0,0,((($F58/$E$56)*'PLAN DE ADQUISICIONES'!W$29)*($G58/$F58)))</f>
        <v>0</v>
      </c>
      <c r="AA58" s="420">
        <f>IF( $F58=0,0,((($F58/$E$56)*'PLAN DE ADQUISICIONES'!X$29)*($G58/$F58)))</f>
        <v>0</v>
      </c>
      <c r="AB58" s="420">
        <f>IF( $F58=0,0,((($F58/$E$56)*'PLAN DE ADQUISICIONES'!Y$29)*($G58/$F58)))</f>
        <v>0</v>
      </c>
      <c r="AC58" s="420">
        <f>IF( $F58=0,0,((($F58/$E$56)*'PLAN DE ADQUISICIONES'!Z$29)*($G58/$F58)))</f>
        <v>0</v>
      </c>
      <c r="AD58" s="420">
        <f>IF( $F58=0,0,((($F58/$E$56)*'PLAN DE ADQUISICIONES'!AA$29)*($G58/$F58)))</f>
        <v>0</v>
      </c>
      <c r="AE58" s="420">
        <f>IF( $F58=0,0,((($F58/$E$56)*'PLAN DE ADQUISICIONES'!AB$29)*($G58/$F58)))</f>
        <v>0</v>
      </c>
      <c r="AF58" s="420">
        <f>IF( $F58=0,0,((($F58/$E$56)*'PLAN DE ADQUISICIONES'!AC$29)*($G58/$F58)))</f>
        <v>0</v>
      </c>
      <c r="AG58" s="421">
        <f>U58+V58+W58+X58+Y58+Z58+AA58+AB58+AC58+AD58+AE58+AF58</f>
        <v>0</v>
      </c>
      <c r="AH58" s="425">
        <f>IF( $F58=0,0,((($F58/$E$56)*'PLAN DE ADQUISICIONES'!AD$29)*($G58/$F58)))</f>
        <v>0</v>
      </c>
      <c r="AI58" s="420">
        <f>IF( $F58=0,0,((($F58/$E$56)*'PLAN DE ADQUISICIONES'!AE$29)*($G58/$F58)))</f>
        <v>0</v>
      </c>
      <c r="AJ58" s="420">
        <f>IF( $F58=0,0,((($F58/$E$56)*'PLAN DE ADQUISICIONES'!AF$29)*($G58/$F58)))</f>
        <v>0</v>
      </c>
      <c r="AK58" s="420">
        <f>IF( $F58=0,0,((($F58/$E$56)*'PLAN DE ADQUISICIONES'!AG$29)*($G58/$F58)))</f>
        <v>0</v>
      </c>
      <c r="AL58" s="420">
        <f>IF( $F58=0,0,((($F58/$E$56)*'PLAN DE ADQUISICIONES'!AH$29)*($G58/$F58)))</f>
        <v>0</v>
      </c>
      <c r="AM58" s="420">
        <f>IF( $F58=0,0,((($F58/$E$56)*'PLAN DE ADQUISICIONES'!AI$29)*($G58/$F58)))</f>
        <v>0</v>
      </c>
      <c r="AN58" s="420">
        <f>IF( $F58=0,0,((($F58/$E$56)*'PLAN DE ADQUISICIONES'!AJ$29)*($G58/$F58)))</f>
        <v>0</v>
      </c>
      <c r="AO58" s="420">
        <f>IF( $F58=0,0,((($F58/$E$56)*'PLAN DE ADQUISICIONES'!AK$29)*($G58/$F58)))</f>
        <v>0</v>
      </c>
      <c r="AP58" s="420">
        <f>IF( $F58=0,0,((($F58/$E$56)*'PLAN DE ADQUISICIONES'!AL$29)*($G58/$F58)))</f>
        <v>0</v>
      </c>
      <c r="AQ58" s="420">
        <f>IF( $F58=0,0,((($F58/$E$56)*'PLAN DE ADQUISICIONES'!AM$29)*($G58/$F58)))</f>
        <v>0</v>
      </c>
      <c r="AR58" s="420">
        <f>IF( $F58=0,0,((($F58/$E$56)*'PLAN DE ADQUISICIONES'!AN$29)*($G58/$F58)))</f>
        <v>0</v>
      </c>
      <c r="AS58" s="420">
        <f>IF( $F58=0,0,((($F58/$E$56)*'PLAN DE ADQUISICIONES'!AO$29)*($G58/$F58)))</f>
        <v>0</v>
      </c>
      <c r="AT58" s="423">
        <f>AH58+AI58+AJ58+AK58+AL58+AM58+AN58+AO58+AP58+AQ58+AR58+AS58</f>
        <v>0</v>
      </c>
      <c r="AU58" s="494">
        <f>AS58+AR58+AQ58+AP58+AO58+AN58+AM58+AL58+AK58+AJ58+AI58+AH58+AF58+AE58+AD58+AC58+AB58+AA58+Z58+Y58+X58+W58+V58+U58+S58+R58+Q58+P58+O58+N58+M58+L58+K58+J58+I58+H58</f>
        <v>0</v>
      </c>
      <c r="AV58" s="392">
        <f t="shared" si="1"/>
        <v>0</v>
      </c>
    </row>
    <row r="59" spans="2:48" s="394" customFormat="1" ht="12.75" customHeight="1" x14ac:dyDescent="0.15">
      <c r="B59" s="416" t="str">
        <f>+'FORMATO COSTEO C1'!C$254</f>
        <v>1.2.3.3</v>
      </c>
      <c r="C59" s="417" t="str">
        <f>+'FORMATO COSTEO C1'!B$254</f>
        <v>Categoría de gasto</v>
      </c>
      <c r="D59" s="428"/>
      <c r="E59" s="429"/>
      <c r="F59" s="420">
        <f>+'FORMATO COSTEO C1'!G254</f>
        <v>0</v>
      </c>
      <c r="G59" s="421">
        <f>+'FORMATO COSTEO C1'!U254</f>
        <v>0</v>
      </c>
      <c r="H59" s="425">
        <f>IF( $F59=0,0,((($F59/$E$56)*'PLAN DE ADQUISICIONES'!F$29)*($G59/$F59)))</f>
        <v>0</v>
      </c>
      <c r="I59" s="420">
        <f>IF( $F59=0,0,((($F59/$E$56)*'PLAN DE ADQUISICIONES'!G$29)*($G59/$F59)))</f>
        <v>0</v>
      </c>
      <c r="J59" s="420">
        <f>IF( $F59=0,0,((($F59/$E$56)*'PLAN DE ADQUISICIONES'!H$29)*($G59/$F59)))</f>
        <v>0</v>
      </c>
      <c r="K59" s="420">
        <f>IF( $F59=0,0,((($F59/$E$56)*'PLAN DE ADQUISICIONES'!I$29)*($G59/$F59)))</f>
        <v>0</v>
      </c>
      <c r="L59" s="420">
        <f>IF( $F59=0,0,((($F59/$E$56)*'PLAN DE ADQUISICIONES'!J$29)*($G59/$F59)))</f>
        <v>0</v>
      </c>
      <c r="M59" s="420">
        <f>IF( $F59=0,0,((($F59/$E$56)*'PLAN DE ADQUISICIONES'!K$29)*($G59/$F59)))</f>
        <v>0</v>
      </c>
      <c r="N59" s="420">
        <f>IF( $F59=0,0,((($F59/$E$56)*'PLAN DE ADQUISICIONES'!L$29)*($G59/$F59)))</f>
        <v>0</v>
      </c>
      <c r="O59" s="420">
        <f>IF( $F59=0,0,((($F59/$E$56)*'PLAN DE ADQUISICIONES'!M$29)*($G59/$F59)))</f>
        <v>0</v>
      </c>
      <c r="P59" s="420">
        <f>IF( $F59=0,0,((($F59/$E$56)*'PLAN DE ADQUISICIONES'!N$29)*($G59/$F59)))</f>
        <v>0</v>
      </c>
      <c r="Q59" s="420">
        <f>IF( $F59=0,0,((($F59/$E$56)*'PLAN DE ADQUISICIONES'!O$29)*($G59/$F59)))</f>
        <v>0</v>
      </c>
      <c r="R59" s="420">
        <f>IF( $F59=0,0,((($F59/$E$56)*'PLAN DE ADQUISICIONES'!P$29)*($G59/$F59)))</f>
        <v>0</v>
      </c>
      <c r="S59" s="420">
        <f>IF( $F59=0,0,((($F59/$E$56)*'PLAN DE ADQUISICIONES'!Q$29)*($G59/$F59)))</f>
        <v>0</v>
      </c>
      <c r="T59" s="423">
        <f>H59+I59+J59+K59+L59+M59+N59+O59+P59+Q59+R59+S59</f>
        <v>0</v>
      </c>
      <c r="U59" s="424">
        <f>IF( $F59=0,0,((($F59/$E$56)*'PLAN DE ADQUISICIONES'!R$29)*($G59/$F59)))</f>
        <v>0</v>
      </c>
      <c r="V59" s="420">
        <f>IF( $F59=0,0,((($F59/$E$56)*'PLAN DE ADQUISICIONES'!S$29)*($G59/$F59)))</f>
        <v>0</v>
      </c>
      <c r="W59" s="420">
        <f>IF( $F59=0,0,((($F59/$E$56)*'PLAN DE ADQUISICIONES'!T$29)*($G59/$F59)))</f>
        <v>0</v>
      </c>
      <c r="X59" s="420">
        <f>IF( $F59=0,0,((($F59/$E$56)*'PLAN DE ADQUISICIONES'!U$29)*($G59/$F59)))</f>
        <v>0</v>
      </c>
      <c r="Y59" s="420">
        <f>IF( $F59=0,0,((($F59/$E$56)*'PLAN DE ADQUISICIONES'!V$29)*($G59/$F59)))</f>
        <v>0</v>
      </c>
      <c r="Z59" s="420">
        <f>IF( $F59=0,0,((($F59/$E$56)*'PLAN DE ADQUISICIONES'!W$29)*($G59/$F59)))</f>
        <v>0</v>
      </c>
      <c r="AA59" s="420">
        <f>IF( $F59=0,0,((($F59/$E$56)*'PLAN DE ADQUISICIONES'!X$29)*($G59/$F59)))</f>
        <v>0</v>
      </c>
      <c r="AB59" s="420">
        <f>IF( $F59=0,0,((($F59/$E$56)*'PLAN DE ADQUISICIONES'!Y$29)*($G59/$F59)))</f>
        <v>0</v>
      </c>
      <c r="AC59" s="420">
        <f>IF( $F59=0,0,((($F59/$E$56)*'PLAN DE ADQUISICIONES'!Z$29)*($G59/$F59)))</f>
        <v>0</v>
      </c>
      <c r="AD59" s="420">
        <f>IF( $F59=0,0,((($F59/$E$56)*'PLAN DE ADQUISICIONES'!AA$29)*($G59/$F59)))</f>
        <v>0</v>
      </c>
      <c r="AE59" s="420">
        <f>IF( $F59=0,0,((($F59/$E$56)*'PLAN DE ADQUISICIONES'!AB$29)*($G59/$F59)))</f>
        <v>0</v>
      </c>
      <c r="AF59" s="420">
        <f>IF( $F59=0,0,((($F59/$E$56)*'PLAN DE ADQUISICIONES'!AC$29)*($G59/$F59)))</f>
        <v>0</v>
      </c>
      <c r="AG59" s="421">
        <f>U59+V59+W59+X59+Y59+Z59+AA59+AB59+AC59+AD59+AE59+AF59</f>
        <v>0</v>
      </c>
      <c r="AH59" s="425">
        <f>IF( $F59=0,0,((($F59/$E$56)*'PLAN DE ADQUISICIONES'!AD$29)*($G59/$F59)))</f>
        <v>0</v>
      </c>
      <c r="AI59" s="420">
        <f>IF( $F59=0,0,((($F59/$E$56)*'PLAN DE ADQUISICIONES'!AE$29)*($G59/$F59)))</f>
        <v>0</v>
      </c>
      <c r="AJ59" s="420">
        <f>IF( $F59=0,0,((($F59/$E$56)*'PLAN DE ADQUISICIONES'!AF$29)*($G59/$F59)))</f>
        <v>0</v>
      </c>
      <c r="AK59" s="420">
        <f>IF( $F59=0,0,((($F59/$E$56)*'PLAN DE ADQUISICIONES'!AG$29)*($G59/$F59)))</f>
        <v>0</v>
      </c>
      <c r="AL59" s="420">
        <f>IF( $F59=0,0,((($F59/$E$56)*'PLAN DE ADQUISICIONES'!AH$29)*($G59/$F59)))</f>
        <v>0</v>
      </c>
      <c r="AM59" s="420">
        <f>IF( $F59=0,0,((($F59/$E$56)*'PLAN DE ADQUISICIONES'!AI$29)*($G59/$F59)))</f>
        <v>0</v>
      </c>
      <c r="AN59" s="420">
        <f>IF( $F59=0,0,((($F59/$E$56)*'PLAN DE ADQUISICIONES'!AJ$29)*($G59/$F59)))</f>
        <v>0</v>
      </c>
      <c r="AO59" s="420">
        <f>IF( $F59=0,0,((($F59/$E$56)*'PLAN DE ADQUISICIONES'!AK$29)*($G59/$F59)))</f>
        <v>0</v>
      </c>
      <c r="AP59" s="420">
        <f>IF( $F59=0,0,((($F59/$E$56)*'PLAN DE ADQUISICIONES'!AL$29)*($G59/$F59)))</f>
        <v>0</v>
      </c>
      <c r="AQ59" s="420">
        <f>IF( $F59=0,0,((($F59/$E$56)*'PLAN DE ADQUISICIONES'!AM$29)*($G59/$F59)))</f>
        <v>0</v>
      </c>
      <c r="AR59" s="420">
        <f>IF( $F59=0,0,((($F59/$E$56)*'PLAN DE ADQUISICIONES'!AN$29)*($G59/$F59)))</f>
        <v>0</v>
      </c>
      <c r="AS59" s="420">
        <f>IF( $F59=0,0,((($F59/$E$56)*'PLAN DE ADQUISICIONES'!AO$29)*($G59/$F59)))</f>
        <v>0</v>
      </c>
      <c r="AT59" s="423">
        <f>AH59+AI59+AJ59+AK59+AL59+AM59+AN59+AO59+AP59+AQ59+AR59+AS59</f>
        <v>0</v>
      </c>
      <c r="AU59" s="494">
        <f>AS59+AR59+AQ59+AP59+AO59+AN59+AM59+AL59+AK59+AJ59+AI59+AH59+AF59+AE59+AD59+AC59+AB59+AA59+Z59+Y59+X59+W59+V59+U59+S59+R59+Q59+P59+O59+N59+M59+L59+K59+J59+I59+H59</f>
        <v>0</v>
      </c>
      <c r="AV59" s="392">
        <f t="shared" si="1"/>
        <v>0</v>
      </c>
    </row>
    <row r="60" spans="2:48" s="394" customFormat="1" ht="12.75" customHeight="1" x14ac:dyDescent="0.15">
      <c r="B60" s="416" t="str">
        <f>+'FORMATO COSTEO C1'!C$260</f>
        <v>1.2.3.4</v>
      </c>
      <c r="C60" s="417" t="str">
        <f>+'FORMATO COSTEO C1'!B$260</f>
        <v>Categoría de gasto</v>
      </c>
      <c r="D60" s="428"/>
      <c r="E60" s="429"/>
      <c r="F60" s="420">
        <f>+'FORMATO COSTEO C1'!G260</f>
        <v>0</v>
      </c>
      <c r="G60" s="421">
        <f>+'FORMATO COSTEO C1'!U260</f>
        <v>0</v>
      </c>
      <c r="H60" s="425">
        <f>IF( $F60=0,0,((($F60/$E$56)*'PLAN DE ADQUISICIONES'!F$29)*($G60/$F60)))</f>
        <v>0</v>
      </c>
      <c r="I60" s="420">
        <f>IF( $F60=0,0,((($F60/$E$56)*'PLAN DE ADQUISICIONES'!G$29)*($G60/$F60)))</f>
        <v>0</v>
      </c>
      <c r="J60" s="420">
        <f>IF( $F60=0,0,((($F60/$E$56)*'PLAN DE ADQUISICIONES'!H$29)*($G60/$F60)))</f>
        <v>0</v>
      </c>
      <c r="K60" s="420">
        <f>IF( $F60=0,0,((($F60/$E$56)*'PLAN DE ADQUISICIONES'!I$29)*($G60/$F60)))</f>
        <v>0</v>
      </c>
      <c r="L60" s="420">
        <f>IF( $F60=0,0,((($F60/$E$56)*'PLAN DE ADQUISICIONES'!J$29)*($G60/$F60)))</f>
        <v>0</v>
      </c>
      <c r="M60" s="420">
        <f>IF( $F60=0,0,((($F60/$E$56)*'PLAN DE ADQUISICIONES'!K$29)*($G60/$F60)))</f>
        <v>0</v>
      </c>
      <c r="N60" s="420">
        <f>IF( $F60=0,0,((($F60/$E$56)*'PLAN DE ADQUISICIONES'!L$29)*($G60/$F60)))</f>
        <v>0</v>
      </c>
      <c r="O60" s="420">
        <f>IF( $F60=0,0,((($F60/$E$56)*'PLAN DE ADQUISICIONES'!M$29)*($G60/$F60)))</f>
        <v>0</v>
      </c>
      <c r="P60" s="420">
        <f>IF( $F60=0,0,((($F60/$E$56)*'PLAN DE ADQUISICIONES'!N$29)*($G60/$F60)))</f>
        <v>0</v>
      </c>
      <c r="Q60" s="420">
        <f>IF( $F60=0,0,((($F60/$E$56)*'PLAN DE ADQUISICIONES'!O$29)*($G60/$F60)))</f>
        <v>0</v>
      </c>
      <c r="R60" s="420">
        <f>IF( $F60=0,0,((($F60/$E$56)*'PLAN DE ADQUISICIONES'!P$29)*($G60/$F60)))</f>
        <v>0</v>
      </c>
      <c r="S60" s="420">
        <f>IF( $F60=0,0,((($F60/$E$56)*'PLAN DE ADQUISICIONES'!Q$29)*($G60/$F60)))</f>
        <v>0</v>
      </c>
      <c r="T60" s="423">
        <f>H60+I60+J60+K60+L60+M60+N60+O60+P60+Q60+R60+S60</f>
        <v>0</v>
      </c>
      <c r="U60" s="424">
        <f>IF( $F60=0,0,((($F60/$E$56)*'PLAN DE ADQUISICIONES'!R$29)*($G60/$F60)))</f>
        <v>0</v>
      </c>
      <c r="V60" s="420">
        <f>IF( $F60=0,0,((($F60/$E$56)*'PLAN DE ADQUISICIONES'!S$29)*($G60/$F60)))</f>
        <v>0</v>
      </c>
      <c r="W60" s="420">
        <f>IF( $F60=0,0,((($F60/$E$56)*'PLAN DE ADQUISICIONES'!T$29)*($G60/$F60)))</f>
        <v>0</v>
      </c>
      <c r="X60" s="420">
        <f>IF( $F60=0,0,((($F60/$E$56)*'PLAN DE ADQUISICIONES'!U$29)*($G60/$F60)))</f>
        <v>0</v>
      </c>
      <c r="Y60" s="420">
        <f>IF( $F60=0,0,((($F60/$E$56)*'PLAN DE ADQUISICIONES'!V$29)*($G60/$F60)))</f>
        <v>0</v>
      </c>
      <c r="Z60" s="420">
        <f>IF( $F60=0,0,((($F60/$E$56)*'PLAN DE ADQUISICIONES'!W$29)*($G60/$F60)))</f>
        <v>0</v>
      </c>
      <c r="AA60" s="420">
        <f>IF( $F60=0,0,((($F60/$E$56)*'PLAN DE ADQUISICIONES'!X$29)*($G60/$F60)))</f>
        <v>0</v>
      </c>
      <c r="AB60" s="420">
        <f>IF( $F60=0,0,((($F60/$E$56)*'PLAN DE ADQUISICIONES'!Y$29)*($G60/$F60)))</f>
        <v>0</v>
      </c>
      <c r="AC60" s="420">
        <f>IF( $F60=0,0,((($F60/$E$56)*'PLAN DE ADQUISICIONES'!Z$29)*($G60/$F60)))</f>
        <v>0</v>
      </c>
      <c r="AD60" s="420">
        <f>IF( $F60=0,0,((($F60/$E$56)*'PLAN DE ADQUISICIONES'!AA$29)*($G60/$F60)))</f>
        <v>0</v>
      </c>
      <c r="AE60" s="420">
        <f>IF( $F60=0,0,((($F60/$E$56)*'PLAN DE ADQUISICIONES'!AB$29)*($G60/$F60)))</f>
        <v>0</v>
      </c>
      <c r="AF60" s="420">
        <f>IF( $F60=0,0,((($F60/$E$56)*'PLAN DE ADQUISICIONES'!AC$29)*($G60/$F60)))</f>
        <v>0</v>
      </c>
      <c r="AG60" s="421">
        <f>U60+V60+W60+X60+Y60+Z60+AA60+AB60+AC60+AD60+AE60+AF60</f>
        <v>0</v>
      </c>
      <c r="AH60" s="425">
        <f>IF( $F60=0,0,((($F60/$E$56)*'PLAN DE ADQUISICIONES'!AD$29)*($G60/$F60)))</f>
        <v>0</v>
      </c>
      <c r="AI60" s="420">
        <f>IF( $F60=0,0,((($F60/$E$56)*'PLAN DE ADQUISICIONES'!AE$29)*($G60/$F60)))</f>
        <v>0</v>
      </c>
      <c r="AJ60" s="420">
        <f>IF( $F60=0,0,((($F60/$E$56)*'PLAN DE ADQUISICIONES'!AF$29)*($G60/$F60)))</f>
        <v>0</v>
      </c>
      <c r="AK60" s="420">
        <f>IF( $F60=0,0,((($F60/$E$56)*'PLAN DE ADQUISICIONES'!AG$29)*($G60/$F60)))</f>
        <v>0</v>
      </c>
      <c r="AL60" s="420">
        <f>IF( $F60=0,0,((($F60/$E$56)*'PLAN DE ADQUISICIONES'!AH$29)*($G60/$F60)))</f>
        <v>0</v>
      </c>
      <c r="AM60" s="420">
        <f>IF( $F60=0,0,((($F60/$E$56)*'PLAN DE ADQUISICIONES'!AI$29)*($G60/$F60)))</f>
        <v>0</v>
      </c>
      <c r="AN60" s="420">
        <f>IF( $F60=0,0,((($F60/$E$56)*'PLAN DE ADQUISICIONES'!AJ$29)*($G60/$F60)))</f>
        <v>0</v>
      </c>
      <c r="AO60" s="420">
        <f>IF( $F60=0,0,((($F60/$E$56)*'PLAN DE ADQUISICIONES'!AK$29)*($G60/$F60)))</f>
        <v>0</v>
      </c>
      <c r="AP60" s="420">
        <f>IF( $F60=0,0,((($F60/$E$56)*'PLAN DE ADQUISICIONES'!AL$29)*($G60/$F60)))</f>
        <v>0</v>
      </c>
      <c r="AQ60" s="420">
        <f>IF( $F60=0,0,((($F60/$E$56)*'PLAN DE ADQUISICIONES'!AM$29)*($G60/$F60)))</f>
        <v>0</v>
      </c>
      <c r="AR60" s="420">
        <f>IF( $F60=0,0,((($F60/$E$56)*'PLAN DE ADQUISICIONES'!AN$29)*($G60/$F60)))</f>
        <v>0</v>
      </c>
      <c r="AS60" s="420">
        <f>IF( $F60=0,0,((($F60/$E$56)*'PLAN DE ADQUISICIONES'!AO$29)*($G60/$F60)))</f>
        <v>0</v>
      </c>
      <c r="AT60" s="423">
        <f>AH60+AI60+AJ60+AK60+AL60+AM60+AN60+AO60+AP60+AQ60+AR60+AS60</f>
        <v>0</v>
      </c>
      <c r="AU60" s="494">
        <f>AS60+AR60+AQ60+AP60+AO60+AN60+AM60+AL60+AK60+AJ60+AI60+AH60+AF60+AE60+AD60+AC60+AB60+AA60+Z60+Y60+X60+W60+V60+U60+S60+R60+Q60+P60+O60+N60+M60+L60+K60+J60+I60+H60</f>
        <v>0</v>
      </c>
      <c r="AV60" s="392">
        <f t="shared" si="1"/>
        <v>0</v>
      </c>
    </row>
    <row r="61" spans="2:48" s="394" customFormat="1" ht="12.75" customHeight="1" x14ac:dyDescent="0.15">
      <c r="B61" s="416" t="str">
        <f>+'FORMATO COSTEO C1'!C$266</f>
        <v>1.2.3.5</v>
      </c>
      <c r="C61" s="417" t="str">
        <f>+'FORMATO COSTEO C1'!B$266</f>
        <v>Categoría de gasto</v>
      </c>
      <c r="D61" s="428"/>
      <c r="E61" s="429"/>
      <c r="F61" s="420">
        <f>+'FORMATO COSTEO C1'!G266</f>
        <v>0</v>
      </c>
      <c r="G61" s="421">
        <f>+'FORMATO COSTEO C1'!U266</f>
        <v>0</v>
      </c>
      <c r="H61" s="425">
        <f>IF( $F61=0,0,((($F61/$E$56)*'PLAN DE ADQUISICIONES'!F$29)*($G61/$F61)))</f>
        <v>0</v>
      </c>
      <c r="I61" s="420">
        <f>IF( $F61=0,0,((($F61/$E$56)*'PLAN DE ADQUISICIONES'!G$29)*($G61/$F61)))</f>
        <v>0</v>
      </c>
      <c r="J61" s="420">
        <f>IF( $F61=0,0,((($F61/$E$56)*'PLAN DE ADQUISICIONES'!H$29)*($G61/$F61)))</f>
        <v>0</v>
      </c>
      <c r="K61" s="420">
        <f>IF( $F61=0,0,((($F61/$E$56)*'PLAN DE ADQUISICIONES'!I$29)*($G61/$F61)))</f>
        <v>0</v>
      </c>
      <c r="L61" s="420">
        <f>IF( $F61=0,0,((($F61/$E$56)*'PLAN DE ADQUISICIONES'!J$29)*($G61/$F61)))</f>
        <v>0</v>
      </c>
      <c r="M61" s="420">
        <f>IF( $F61=0,0,((($F61/$E$56)*'PLAN DE ADQUISICIONES'!K$29)*($G61/$F61)))</f>
        <v>0</v>
      </c>
      <c r="N61" s="420">
        <f>IF( $F61=0,0,((($F61/$E$56)*'PLAN DE ADQUISICIONES'!L$29)*($G61/$F61)))</f>
        <v>0</v>
      </c>
      <c r="O61" s="420">
        <f>IF( $F61=0,0,((($F61/$E$56)*'PLAN DE ADQUISICIONES'!M$29)*($G61/$F61)))</f>
        <v>0</v>
      </c>
      <c r="P61" s="420">
        <f>IF( $F61=0,0,((($F61/$E$56)*'PLAN DE ADQUISICIONES'!N$29)*($G61/$F61)))</f>
        <v>0</v>
      </c>
      <c r="Q61" s="420">
        <f>IF( $F61=0,0,((($F61/$E$56)*'PLAN DE ADQUISICIONES'!O$29)*($G61/$F61)))</f>
        <v>0</v>
      </c>
      <c r="R61" s="420">
        <f>IF( $F61=0,0,((($F61/$E$56)*'PLAN DE ADQUISICIONES'!P$29)*($G61/$F61)))</f>
        <v>0</v>
      </c>
      <c r="S61" s="420">
        <f>IF( $F61=0,0,((($F61/$E$56)*'PLAN DE ADQUISICIONES'!Q$29)*($G61/$F61)))</f>
        <v>0</v>
      </c>
      <c r="T61" s="423">
        <f>H61+I61+J61+K61+L61+M61+N61+O61+P61+Q61+R61+S61</f>
        <v>0</v>
      </c>
      <c r="U61" s="424">
        <f>IF( $F61=0,0,((($F61/$E$56)*'PLAN DE ADQUISICIONES'!R$29)*($G61/$F61)))</f>
        <v>0</v>
      </c>
      <c r="V61" s="420">
        <f>IF( $F61=0,0,((($F61/$E$56)*'PLAN DE ADQUISICIONES'!S$29)*($G61/$F61)))</f>
        <v>0</v>
      </c>
      <c r="W61" s="420">
        <f>IF( $F61=0,0,((($F61/$E$56)*'PLAN DE ADQUISICIONES'!T$29)*($G61/$F61)))</f>
        <v>0</v>
      </c>
      <c r="X61" s="420">
        <f>IF( $F61=0,0,((($F61/$E$56)*'PLAN DE ADQUISICIONES'!U$29)*($G61/$F61)))</f>
        <v>0</v>
      </c>
      <c r="Y61" s="420">
        <f>IF( $F61=0,0,((($F61/$E$56)*'PLAN DE ADQUISICIONES'!V$29)*($G61/$F61)))</f>
        <v>0</v>
      </c>
      <c r="Z61" s="420">
        <f>IF( $F61=0,0,((($F61/$E$56)*'PLAN DE ADQUISICIONES'!W$29)*($G61/$F61)))</f>
        <v>0</v>
      </c>
      <c r="AA61" s="420">
        <f>IF( $F61=0,0,((($F61/$E$56)*'PLAN DE ADQUISICIONES'!X$29)*($G61/$F61)))</f>
        <v>0</v>
      </c>
      <c r="AB61" s="420">
        <f>IF( $F61=0,0,((($F61/$E$56)*'PLAN DE ADQUISICIONES'!Y$29)*($G61/$F61)))</f>
        <v>0</v>
      </c>
      <c r="AC61" s="420">
        <f>IF( $F61=0,0,((($F61/$E$56)*'PLAN DE ADQUISICIONES'!Z$29)*($G61/$F61)))</f>
        <v>0</v>
      </c>
      <c r="AD61" s="420">
        <f>IF( $F61=0,0,((($F61/$E$56)*'PLAN DE ADQUISICIONES'!AA$29)*($G61/$F61)))</f>
        <v>0</v>
      </c>
      <c r="AE61" s="420">
        <f>IF( $F61=0,0,((($F61/$E$56)*'PLAN DE ADQUISICIONES'!AB$29)*($G61/$F61)))</f>
        <v>0</v>
      </c>
      <c r="AF61" s="420">
        <f>IF( $F61=0,0,((($F61/$E$56)*'PLAN DE ADQUISICIONES'!AC$29)*($G61/$F61)))</f>
        <v>0</v>
      </c>
      <c r="AG61" s="421">
        <f>U61+V61+W61+X61+Y61+Z61+AA61+AB61+AC61+AD61+AE61+AF61</f>
        <v>0</v>
      </c>
      <c r="AH61" s="425">
        <f>IF( $F61=0,0,((($F61/$E$56)*'PLAN DE ADQUISICIONES'!AD$29)*($G61/$F61)))</f>
        <v>0</v>
      </c>
      <c r="AI61" s="420">
        <f>IF( $F61=0,0,((($F61/$E$56)*'PLAN DE ADQUISICIONES'!AE$29)*($G61/$F61)))</f>
        <v>0</v>
      </c>
      <c r="AJ61" s="420">
        <f>IF( $F61=0,0,((($F61/$E$56)*'PLAN DE ADQUISICIONES'!AF$29)*($G61/$F61)))</f>
        <v>0</v>
      </c>
      <c r="AK61" s="420">
        <f>IF( $F61=0,0,((($F61/$E$56)*'PLAN DE ADQUISICIONES'!AG$29)*($G61/$F61)))</f>
        <v>0</v>
      </c>
      <c r="AL61" s="420">
        <f>IF( $F61=0,0,((($F61/$E$56)*'PLAN DE ADQUISICIONES'!AH$29)*($G61/$F61)))</f>
        <v>0</v>
      </c>
      <c r="AM61" s="420">
        <f>IF( $F61=0,0,((($F61/$E$56)*'PLAN DE ADQUISICIONES'!AI$29)*($G61/$F61)))</f>
        <v>0</v>
      </c>
      <c r="AN61" s="420">
        <f>IF( $F61=0,0,((($F61/$E$56)*'PLAN DE ADQUISICIONES'!AJ$29)*($G61/$F61)))</f>
        <v>0</v>
      </c>
      <c r="AO61" s="420">
        <f>IF( $F61=0,0,((($F61/$E$56)*'PLAN DE ADQUISICIONES'!AK$29)*($G61/$F61)))</f>
        <v>0</v>
      </c>
      <c r="AP61" s="420">
        <f>IF( $F61=0,0,((($F61/$E$56)*'PLAN DE ADQUISICIONES'!AL$29)*($G61/$F61)))</f>
        <v>0</v>
      </c>
      <c r="AQ61" s="420">
        <f>IF( $F61=0,0,((($F61/$E$56)*'PLAN DE ADQUISICIONES'!AM$29)*($G61/$F61)))</f>
        <v>0</v>
      </c>
      <c r="AR61" s="420">
        <f>IF( $F61=0,0,((($F61/$E$56)*'PLAN DE ADQUISICIONES'!AN$29)*($G61/$F61)))</f>
        <v>0</v>
      </c>
      <c r="AS61" s="420">
        <f>IF( $F61=0,0,((($F61/$E$56)*'PLAN DE ADQUISICIONES'!AO$29)*($G61/$F61)))</f>
        <v>0</v>
      </c>
      <c r="AT61" s="423">
        <f>AH61+AI61+AJ61+AK61+AL61+AM61+AN61+AO61+AP61+AQ61+AR61+AS61</f>
        <v>0</v>
      </c>
      <c r="AU61" s="494">
        <f>AS61+AR61+AQ61+AP61+AO61+AN61+AM61+AL61+AK61+AJ61+AI61+AH61+AF61+AE61+AD61+AC61+AB61+AA61+Z61+Y61+X61+W61+V61+U61+S61+R61+Q61+P61+O61+N61+M61+L61+K61+J61+I61+H61</f>
        <v>0</v>
      </c>
      <c r="AV61" s="392">
        <f t="shared" si="1"/>
        <v>0</v>
      </c>
    </row>
    <row r="62" spans="2:48" s="394" customFormat="1" ht="12.75" customHeight="1" x14ac:dyDescent="0.15">
      <c r="B62" s="406" t="str">
        <f>+'FORMATO COSTEO C1'!C$272</f>
        <v>1.2.4</v>
      </c>
      <c r="C62" s="430">
        <f>+'FORMATO COSTEO C1'!B$272</f>
        <v>0</v>
      </c>
      <c r="D62" s="408" t="str">
        <f>+'FORMATO COSTEO C1'!D$272</f>
        <v>Unidad medida</v>
      </c>
      <c r="E62" s="409">
        <f>+'FORMATO COSTEO C1'!E$272</f>
        <v>0</v>
      </c>
      <c r="F62" s="410">
        <f>SUM(F63:F67)</f>
        <v>0</v>
      </c>
      <c r="G62" s="411">
        <f t="shared" ref="G62:AS62" si="19">SUM(G63:G67)</f>
        <v>0</v>
      </c>
      <c r="H62" s="412">
        <f t="shared" si="19"/>
        <v>0</v>
      </c>
      <c r="I62" s="410">
        <f>SUM(I63:I67)</f>
        <v>0</v>
      </c>
      <c r="J62" s="410">
        <f>SUM(J63:J67)</f>
        <v>0</v>
      </c>
      <c r="K62" s="410">
        <f>SUM(K63:K67)</f>
        <v>0</v>
      </c>
      <c r="L62" s="410">
        <f>SUM(L63:L67)</f>
        <v>0</v>
      </c>
      <c r="M62" s="410">
        <f>SUM(M63:M67)</f>
        <v>0</v>
      </c>
      <c r="N62" s="410">
        <f t="shared" si="19"/>
        <v>0</v>
      </c>
      <c r="O62" s="410">
        <f t="shared" si="19"/>
        <v>0</v>
      </c>
      <c r="P62" s="410">
        <f t="shared" si="19"/>
        <v>0</v>
      </c>
      <c r="Q62" s="410">
        <f t="shared" si="19"/>
        <v>0</v>
      </c>
      <c r="R62" s="410">
        <f t="shared" si="19"/>
        <v>0</v>
      </c>
      <c r="S62" s="410">
        <f t="shared" si="19"/>
        <v>0</v>
      </c>
      <c r="T62" s="413">
        <f>SUM(T63:T67)</f>
        <v>0</v>
      </c>
      <c r="U62" s="414">
        <f t="shared" si="19"/>
        <v>0</v>
      </c>
      <c r="V62" s="410">
        <f t="shared" si="19"/>
        <v>0</v>
      </c>
      <c r="W62" s="410">
        <f t="shared" si="19"/>
        <v>0</v>
      </c>
      <c r="X62" s="410">
        <f t="shared" si="19"/>
        <v>0</v>
      </c>
      <c r="Y62" s="410">
        <f t="shared" si="19"/>
        <v>0</v>
      </c>
      <c r="Z62" s="410">
        <f t="shared" si="19"/>
        <v>0</v>
      </c>
      <c r="AA62" s="410">
        <f t="shared" si="19"/>
        <v>0</v>
      </c>
      <c r="AB62" s="410">
        <f t="shared" si="19"/>
        <v>0</v>
      </c>
      <c r="AC62" s="410">
        <f t="shared" si="19"/>
        <v>0</v>
      </c>
      <c r="AD62" s="410">
        <f t="shared" si="19"/>
        <v>0</v>
      </c>
      <c r="AE62" s="410">
        <f t="shared" si="19"/>
        <v>0</v>
      </c>
      <c r="AF62" s="410">
        <f t="shared" si="19"/>
        <v>0</v>
      </c>
      <c r="AG62" s="411">
        <f t="shared" si="19"/>
        <v>0</v>
      </c>
      <c r="AH62" s="412">
        <f t="shared" si="19"/>
        <v>0</v>
      </c>
      <c r="AI62" s="410">
        <f t="shared" si="19"/>
        <v>0</v>
      </c>
      <c r="AJ62" s="410">
        <f t="shared" si="19"/>
        <v>0</v>
      </c>
      <c r="AK62" s="410">
        <f t="shared" si="19"/>
        <v>0</v>
      </c>
      <c r="AL62" s="410">
        <f t="shared" si="19"/>
        <v>0</v>
      </c>
      <c r="AM62" s="410">
        <f t="shared" si="19"/>
        <v>0</v>
      </c>
      <c r="AN62" s="410">
        <f t="shared" si="19"/>
        <v>0</v>
      </c>
      <c r="AO62" s="410">
        <f t="shared" si="19"/>
        <v>0</v>
      </c>
      <c r="AP62" s="410">
        <f t="shared" si="19"/>
        <v>0</v>
      </c>
      <c r="AQ62" s="410">
        <f t="shared" si="19"/>
        <v>0</v>
      </c>
      <c r="AR62" s="410">
        <f t="shared" si="19"/>
        <v>0</v>
      </c>
      <c r="AS62" s="410">
        <f t="shared" si="19"/>
        <v>0</v>
      </c>
      <c r="AT62" s="413">
        <f>SUM(AT63:AT67)</f>
        <v>0</v>
      </c>
      <c r="AU62" s="415">
        <f>SUM(AU63:AU67)</f>
        <v>0</v>
      </c>
      <c r="AV62" s="392">
        <f t="shared" si="1"/>
        <v>0</v>
      </c>
    </row>
    <row r="63" spans="2:48" s="394" customFormat="1" ht="12.75" customHeight="1" x14ac:dyDescent="0.15">
      <c r="B63" s="416" t="str">
        <f>+'FORMATO COSTEO C1'!C$274</f>
        <v>1.2.4.1</v>
      </c>
      <c r="C63" s="417" t="str">
        <f>+'FORMATO COSTEO C1'!B$274</f>
        <v>Categoría de gasto</v>
      </c>
      <c r="D63" s="428"/>
      <c r="E63" s="429"/>
      <c r="F63" s="420">
        <f>+'FORMATO COSTEO C1'!G274</f>
        <v>0</v>
      </c>
      <c r="G63" s="421">
        <f>+'FORMATO COSTEO C1'!U274</f>
        <v>0</v>
      </c>
      <c r="H63" s="422">
        <f>IF( $F63=0,0,((($F63/$E$62)*'PLAN DE ADQUISICIONES'!F$30)*($G63/$F63)))</f>
        <v>0</v>
      </c>
      <c r="I63" s="420">
        <f>IF( $F63=0,0,((($F63/$E$62)*'PLAN DE ADQUISICIONES'!G$30)*($G63/$F63)))</f>
        <v>0</v>
      </c>
      <c r="J63" s="420">
        <f>IF( $F63=0,0,((($F63/$E$62)*'PLAN DE ADQUISICIONES'!H$30)*($G63/$F63)))</f>
        <v>0</v>
      </c>
      <c r="K63" s="420">
        <f>IF( $F63=0,0,((($F63/$E$62)*'PLAN DE ADQUISICIONES'!I$30)*($G63/$F63)))</f>
        <v>0</v>
      </c>
      <c r="L63" s="420">
        <f>IF( $F63=0,0,((($F63/$E$62)*'PLAN DE ADQUISICIONES'!J$30)*($G63/$F63)))</f>
        <v>0</v>
      </c>
      <c r="M63" s="420">
        <f>IF( $F63=0,0,((($F63/$E$62)*'PLAN DE ADQUISICIONES'!K$30)*($G63/$F63)))</f>
        <v>0</v>
      </c>
      <c r="N63" s="420">
        <f>IF( $F63=0,0,((($F63/$E$62)*'PLAN DE ADQUISICIONES'!L$30)*($G63/$F63)))</f>
        <v>0</v>
      </c>
      <c r="O63" s="420">
        <f>IF( $F63=0,0,((($F63/$E$62)*'PLAN DE ADQUISICIONES'!M$30)*($G63/$F63)))</f>
        <v>0</v>
      </c>
      <c r="P63" s="420">
        <f>IF( $F63=0,0,((($F63/$E$62)*'PLAN DE ADQUISICIONES'!N$30)*($G63/$F63)))</f>
        <v>0</v>
      </c>
      <c r="Q63" s="420">
        <f>IF( $F63=0,0,((($F63/$E$62)*'PLAN DE ADQUISICIONES'!O$30)*($G63/$F63)))</f>
        <v>0</v>
      </c>
      <c r="R63" s="420">
        <f>IF( $F63=0,0,((($F63/$E$62)*'PLAN DE ADQUISICIONES'!P$30)*($G63/$F63)))</f>
        <v>0</v>
      </c>
      <c r="S63" s="420">
        <f>IF( $F63=0,0,((($F63/$E$62)*'PLAN DE ADQUISICIONES'!Q$30)*($G63/$F63)))</f>
        <v>0</v>
      </c>
      <c r="T63" s="423">
        <f>H63+I63+J63+K63+L63+M63+N63+O63+P63+Q63+R63+S63</f>
        <v>0</v>
      </c>
      <c r="U63" s="424">
        <f>IF( $F63=0,0,((($F63/$E$62)*'PLAN DE ADQUISICIONES'!R$30)*($G63/$F63)))</f>
        <v>0</v>
      </c>
      <c r="V63" s="420">
        <f>IF( $F63=0,0,((($F63/$E$62)*'PLAN DE ADQUISICIONES'!S$30)*($G63/$F63)))</f>
        <v>0</v>
      </c>
      <c r="W63" s="420">
        <f>IF( $F63=0,0,((($F63/$E$62)*'PLAN DE ADQUISICIONES'!T$30)*($G63/$F63)))</f>
        <v>0</v>
      </c>
      <c r="X63" s="420">
        <f>IF( $F63=0,0,((($F63/$E$62)*'PLAN DE ADQUISICIONES'!U$30)*($G63/$F63)))</f>
        <v>0</v>
      </c>
      <c r="Y63" s="420">
        <f>IF( $F63=0,0,((($F63/$E$62)*'PLAN DE ADQUISICIONES'!V$30)*($G63/$F63)))</f>
        <v>0</v>
      </c>
      <c r="Z63" s="420">
        <f>IF( $F63=0,0,((($F63/$E$62)*'PLAN DE ADQUISICIONES'!W$30)*($G63/$F63)))</f>
        <v>0</v>
      </c>
      <c r="AA63" s="420">
        <f>IF( $F63=0,0,((($F63/$E$62)*'PLAN DE ADQUISICIONES'!X$30)*($G63/$F63)))</f>
        <v>0</v>
      </c>
      <c r="AB63" s="420">
        <f>IF( $F63=0,0,((($F63/$E$62)*'PLAN DE ADQUISICIONES'!Y$30)*($G63/$F63)))</f>
        <v>0</v>
      </c>
      <c r="AC63" s="420">
        <f>IF( $F63=0,0,((($F63/$E$62)*'PLAN DE ADQUISICIONES'!Z$30)*($G63/$F63)))</f>
        <v>0</v>
      </c>
      <c r="AD63" s="420">
        <f>IF( $F63=0,0,((($F63/$E$62)*'PLAN DE ADQUISICIONES'!AA$30)*($G63/$F63)))</f>
        <v>0</v>
      </c>
      <c r="AE63" s="420">
        <f>IF( $F63=0,0,((($F63/$E$62)*'PLAN DE ADQUISICIONES'!AB$30)*($G63/$F63)))</f>
        <v>0</v>
      </c>
      <c r="AF63" s="420">
        <f>IF( $F63=0,0,((($F63/$E$62)*'PLAN DE ADQUISICIONES'!AC$30)*($G63/$F63)))</f>
        <v>0</v>
      </c>
      <c r="AG63" s="421">
        <f>U63+V63+W63+X63+Y63+Z63+AA63+AB63+AC63+AD63+AE63+AF63</f>
        <v>0</v>
      </c>
      <c r="AH63" s="425">
        <f>IF( $F63=0,0,((($F63/$E$62)*'PLAN DE ADQUISICIONES'!AD$30)*($G63/$F63)))</f>
        <v>0</v>
      </c>
      <c r="AI63" s="420">
        <f>IF( $F63=0,0,((($F63/$E$62)*'PLAN DE ADQUISICIONES'!AE$30)*($G63/$F63)))</f>
        <v>0</v>
      </c>
      <c r="AJ63" s="420">
        <f>IF( $F63=0,0,((($F63/$E$62)*'PLAN DE ADQUISICIONES'!AF$30)*($G63/$F63)))</f>
        <v>0</v>
      </c>
      <c r="AK63" s="420">
        <f>IF( $F63=0,0,((($F63/$E$62)*'PLAN DE ADQUISICIONES'!AG$30)*($G63/$F63)))</f>
        <v>0</v>
      </c>
      <c r="AL63" s="420">
        <f>IF( $F63=0,0,((($F63/$E$62)*'PLAN DE ADQUISICIONES'!AH$30)*($G63/$F63)))</f>
        <v>0</v>
      </c>
      <c r="AM63" s="420">
        <f>IF( $F63=0,0,((($F63/$E$62)*'PLAN DE ADQUISICIONES'!AI$30)*($G63/$F63)))</f>
        <v>0</v>
      </c>
      <c r="AN63" s="420">
        <f>IF( $F63=0,0,((($F63/$E$62)*'PLAN DE ADQUISICIONES'!AJ$30)*($G63/$F63)))</f>
        <v>0</v>
      </c>
      <c r="AO63" s="420">
        <f>IF( $F63=0,0,((($F63/$E$62)*'PLAN DE ADQUISICIONES'!AK$30)*($G63/$F63)))</f>
        <v>0</v>
      </c>
      <c r="AP63" s="420">
        <f>IF( $F63=0,0,((($F63/$E$62)*'PLAN DE ADQUISICIONES'!AL$30)*($G63/$F63)))</f>
        <v>0</v>
      </c>
      <c r="AQ63" s="420">
        <f>IF( $F63=0,0,((($F63/$E$62)*'PLAN DE ADQUISICIONES'!AM$30)*($G63/$F63)))</f>
        <v>0</v>
      </c>
      <c r="AR63" s="420">
        <f>IF( $F63=0,0,((($F63/$E$62)*'PLAN DE ADQUISICIONES'!AN$30)*($G63/$F63)))</f>
        <v>0</v>
      </c>
      <c r="AS63" s="420">
        <f>IF( $F63=0,0,((($F63/$E$62)*'PLAN DE ADQUISICIONES'!AO$30)*($G63/$F63)))</f>
        <v>0</v>
      </c>
      <c r="AT63" s="423">
        <f>AH63+AI63+AJ63+AK63+AL63+AM63+AN63+AO63+AP63+AQ63+AR63+AS63</f>
        <v>0</v>
      </c>
      <c r="AU63" s="494">
        <f>AS63+AR63+AQ63+AP63+AO63+AN63+AM63+AL63+AK63+AJ63+AI63+AH63+AF63+AE63+AD63+AC63+AB63+AA63+Z63+Y63+X63+W63+V63+U63+S63+R63+Q63+P63+O63+N63+M63+L63+K63+J63+I63+H63</f>
        <v>0</v>
      </c>
      <c r="AV63" s="392">
        <f t="shared" si="1"/>
        <v>0</v>
      </c>
    </row>
    <row r="64" spans="2:48" s="394" customFormat="1" ht="12.75" customHeight="1" x14ac:dyDescent="0.15">
      <c r="B64" s="416" t="str">
        <f>+'FORMATO COSTEO C1'!C$280</f>
        <v>1.2.4.2</v>
      </c>
      <c r="C64" s="417" t="str">
        <f>+'FORMATO COSTEO C1'!B$280</f>
        <v>Categoría de gasto</v>
      </c>
      <c r="D64" s="428"/>
      <c r="E64" s="429"/>
      <c r="F64" s="420">
        <f>+'FORMATO COSTEO C1'!G280</f>
        <v>0</v>
      </c>
      <c r="G64" s="421">
        <f>+'FORMATO COSTEO C1'!U280</f>
        <v>0</v>
      </c>
      <c r="H64" s="425">
        <f>IF( $F64=0,0,((($F64/$E$62)*'PLAN DE ADQUISICIONES'!F$30)*($G64/$F64)))</f>
        <v>0</v>
      </c>
      <c r="I64" s="420">
        <f>IF( $F64=0,0,((($F64/$E$62)*'PLAN DE ADQUISICIONES'!G$30)*($G64/$F64)))</f>
        <v>0</v>
      </c>
      <c r="J64" s="420">
        <f>IF( $F64=0,0,((($F64/$E$62)*'PLAN DE ADQUISICIONES'!H$30)*($G64/$F64)))</f>
        <v>0</v>
      </c>
      <c r="K64" s="420">
        <f>IF( $F64=0,0,((($F64/$E$62)*'PLAN DE ADQUISICIONES'!I$30)*($G64/$F64)))</f>
        <v>0</v>
      </c>
      <c r="L64" s="420">
        <f>IF( $F64=0,0,((($F64/$E$62)*'PLAN DE ADQUISICIONES'!J$30)*($G64/$F64)))</f>
        <v>0</v>
      </c>
      <c r="M64" s="420">
        <f>IF( $F64=0,0,((($F64/$E$62)*'PLAN DE ADQUISICIONES'!K$30)*($G64/$F64)))</f>
        <v>0</v>
      </c>
      <c r="N64" s="420">
        <f>IF( $F64=0,0,((($F64/$E$62)*'PLAN DE ADQUISICIONES'!L$30)*($G64/$F64)))</f>
        <v>0</v>
      </c>
      <c r="O64" s="420">
        <f>IF( $F64=0,0,((($F64/$E$62)*'PLAN DE ADQUISICIONES'!M$30)*($G64/$F64)))</f>
        <v>0</v>
      </c>
      <c r="P64" s="420">
        <f>IF( $F64=0,0,((($F64/$E$62)*'PLAN DE ADQUISICIONES'!N$30)*($G64/$F64)))</f>
        <v>0</v>
      </c>
      <c r="Q64" s="420">
        <f>IF( $F64=0,0,((($F64/$E$62)*'PLAN DE ADQUISICIONES'!O$30)*($G64/$F64)))</f>
        <v>0</v>
      </c>
      <c r="R64" s="420">
        <f>IF( $F64=0,0,((($F64/$E$62)*'PLAN DE ADQUISICIONES'!P$30)*($G64/$F64)))</f>
        <v>0</v>
      </c>
      <c r="S64" s="420">
        <f>IF( $F64=0,0,((($F64/$E$62)*'PLAN DE ADQUISICIONES'!Q$30)*($G64/$F64)))</f>
        <v>0</v>
      </c>
      <c r="T64" s="423">
        <f>H64+I64+J64+K64+L64+M64+N64+O64+P64+Q64+R64+S64</f>
        <v>0</v>
      </c>
      <c r="U64" s="424">
        <f>IF( $F64=0,0,((($F64/$E$62)*'PLAN DE ADQUISICIONES'!R$30)*($G64/$F64)))</f>
        <v>0</v>
      </c>
      <c r="V64" s="420">
        <f>IF( $F64=0,0,((($F64/$E$62)*'PLAN DE ADQUISICIONES'!S$30)*($G64/$F64)))</f>
        <v>0</v>
      </c>
      <c r="W64" s="420">
        <f>IF( $F64=0,0,((($F64/$E$62)*'PLAN DE ADQUISICIONES'!T$30)*($G64/$F64)))</f>
        <v>0</v>
      </c>
      <c r="X64" s="420">
        <f>IF( $F64=0,0,((($F64/$E$62)*'PLAN DE ADQUISICIONES'!U$30)*($G64/$F64)))</f>
        <v>0</v>
      </c>
      <c r="Y64" s="420">
        <f>IF( $F64=0,0,((($F64/$E$62)*'PLAN DE ADQUISICIONES'!V$30)*($G64/$F64)))</f>
        <v>0</v>
      </c>
      <c r="Z64" s="420">
        <f>IF( $F64=0,0,((($F64/$E$62)*'PLAN DE ADQUISICIONES'!W$30)*($G64/$F64)))</f>
        <v>0</v>
      </c>
      <c r="AA64" s="420">
        <f>IF( $F64=0,0,((($F64/$E$62)*'PLAN DE ADQUISICIONES'!X$30)*($G64/$F64)))</f>
        <v>0</v>
      </c>
      <c r="AB64" s="420">
        <f>IF( $F64=0,0,((($F64/$E$62)*'PLAN DE ADQUISICIONES'!Y$30)*($G64/$F64)))</f>
        <v>0</v>
      </c>
      <c r="AC64" s="420">
        <f>IF( $F64=0,0,((($F64/$E$62)*'PLAN DE ADQUISICIONES'!Z$30)*($G64/$F64)))</f>
        <v>0</v>
      </c>
      <c r="AD64" s="420">
        <f>IF( $F64=0,0,((($F64/$E$62)*'PLAN DE ADQUISICIONES'!AA$30)*($G64/$F64)))</f>
        <v>0</v>
      </c>
      <c r="AE64" s="420">
        <f>IF( $F64=0,0,((($F64/$E$62)*'PLAN DE ADQUISICIONES'!AB$30)*($G64/$F64)))</f>
        <v>0</v>
      </c>
      <c r="AF64" s="420">
        <f>IF( $F64=0,0,((($F64/$E$62)*'PLAN DE ADQUISICIONES'!AC$30)*($G64/$F64)))</f>
        <v>0</v>
      </c>
      <c r="AG64" s="421">
        <f>U64+V64+W64+X64+Y64+Z64+AA64+AB64+AC64+AD64+AE64+AF64</f>
        <v>0</v>
      </c>
      <c r="AH64" s="425">
        <f>IF( $F64=0,0,((($F64/$E$62)*'PLAN DE ADQUISICIONES'!AD$30)*($G64/$F64)))</f>
        <v>0</v>
      </c>
      <c r="AI64" s="420">
        <f>IF( $F64=0,0,((($F64/$E$62)*'PLAN DE ADQUISICIONES'!AE$30)*($G64/$F64)))</f>
        <v>0</v>
      </c>
      <c r="AJ64" s="420">
        <f>IF( $F64=0,0,((($F64/$E$62)*'PLAN DE ADQUISICIONES'!AF$30)*($G64/$F64)))</f>
        <v>0</v>
      </c>
      <c r="AK64" s="420">
        <f>IF( $F64=0,0,((($F64/$E$62)*'PLAN DE ADQUISICIONES'!AG$30)*($G64/$F64)))</f>
        <v>0</v>
      </c>
      <c r="AL64" s="420">
        <f>IF( $F64=0,0,((($F64/$E$62)*'PLAN DE ADQUISICIONES'!AH$30)*($G64/$F64)))</f>
        <v>0</v>
      </c>
      <c r="AM64" s="420">
        <f>IF( $F64=0,0,((($F64/$E$62)*'PLAN DE ADQUISICIONES'!AI$30)*($G64/$F64)))</f>
        <v>0</v>
      </c>
      <c r="AN64" s="420">
        <f>IF( $F64=0,0,((($F64/$E$62)*'PLAN DE ADQUISICIONES'!AJ$30)*($G64/$F64)))</f>
        <v>0</v>
      </c>
      <c r="AO64" s="420">
        <f>IF( $F64=0,0,((($F64/$E$62)*'PLAN DE ADQUISICIONES'!AK$30)*($G64/$F64)))</f>
        <v>0</v>
      </c>
      <c r="AP64" s="420">
        <f>IF( $F64=0,0,((($F64/$E$62)*'PLAN DE ADQUISICIONES'!AL$30)*($G64/$F64)))</f>
        <v>0</v>
      </c>
      <c r="AQ64" s="420">
        <f>IF( $F64=0,0,((($F64/$E$62)*'PLAN DE ADQUISICIONES'!AM$30)*($G64/$F64)))</f>
        <v>0</v>
      </c>
      <c r="AR64" s="420">
        <f>IF( $F64=0,0,((($F64/$E$62)*'PLAN DE ADQUISICIONES'!AN$30)*($G64/$F64)))</f>
        <v>0</v>
      </c>
      <c r="AS64" s="420">
        <f>IF( $F64=0,0,((($F64/$E$62)*'PLAN DE ADQUISICIONES'!AO$30)*($G64/$F64)))</f>
        <v>0</v>
      </c>
      <c r="AT64" s="423">
        <f>AH64+AI64+AJ64+AK64+AL64+AM64+AN64+AO64+AP64+AQ64+AR64+AS64</f>
        <v>0</v>
      </c>
      <c r="AU64" s="494">
        <f>AS64+AR64+AQ64+AP64+AO64+AN64+AM64+AL64+AK64+AJ64+AI64+AH64+AF64+AE64+AD64+AC64+AB64+AA64+Z64+Y64+X64+W64+V64+U64+S64+R64+Q64+P64+O64+N64+M64+L64+K64+J64+I64+H64</f>
        <v>0</v>
      </c>
      <c r="AV64" s="392">
        <f t="shared" si="1"/>
        <v>0</v>
      </c>
    </row>
    <row r="65" spans="2:48" s="394" customFormat="1" ht="12.75" customHeight="1" x14ac:dyDescent="0.15">
      <c r="B65" s="416" t="str">
        <f>+'FORMATO COSTEO C1'!C$286</f>
        <v>1.2.4.3</v>
      </c>
      <c r="C65" s="417" t="str">
        <f>+'FORMATO COSTEO C1'!B$286</f>
        <v>Categoría de gasto</v>
      </c>
      <c r="D65" s="428"/>
      <c r="E65" s="429"/>
      <c r="F65" s="420">
        <f>+'FORMATO COSTEO C1'!G286</f>
        <v>0</v>
      </c>
      <c r="G65" s="421">
        <f>+'FORMATO COSTEO C1'!U286</f>
        <v>0</v>
      </c>
      <c r="H65" s="425">
        <f>IF( $F65=0,0,((($F65/$E$62)*'PLAN DE ADQUISICIONES'!F$30)*($G65/$F65)))</f>
        <v>0</v>
      </c>
      <c r="I65" s="420">
        <f>IF( $F65=0,0,((($F65/$E$62)*'PLAN DE ADQUISICIONES'!G$30)*($G65/$F65)))</f>
        <v>0</v>
      </c>
      <c r="J65" s="420">
        <f>IF( $F65=0,0,((($F65/$E$62)*'PLAN DE ADQUISICIONES'!H$30)*($G65/$F65)))</f>
        <v>0</v>
      </c>
      <c r="K65" s="420">
        <f>IF( $F65=0,0,((($F65/$E$62)*'PLAN DE ADQUISICIONES'!I$30)*($G65/$F65)))</f>
        <v>0</v>
      </c>
      <c r="L65" s="420">
        <f>IF( $F65=0,0,((($F65/$E$62)*'PLAN DE ADQUISICIONES'!J$30)*($G65/$F65)))</f>
        <v>0</v>
      </c>
      <c r="M65" s="420">
        <f>IF( $F65=0,0,((($F65/$E$62)*'PLAN DE ADQUISICIONES'!K$30)*($G65/$F65)))</f>
        <v>0</v>
      </c>
      <c r="N65" s="420">
        <f>IF( $F65=0,0,((($F65/$E$62)*'PLAN DE ADQUISICIONES'!L$30)*($G65/$F65)))</f>
        <v>0</v>
      </c>
      <c r="O65" s="420">
        <f>IF( $F65=0,0,((($F65/$E$62)*'PLAN DE ADQUISICIONES'!M$30)*($G65/$F65)))</f>
        <v>0</v>
      </c>
      <c r="P65" s="420">
        <f>IF( $F65=0,0,((($F65/$E$62)*'PLAN DE ADQUISICIONES'!N$30)*($G65/$F65)))</f>
        <v>0</v>
      </c>
      <c r="Q65" s="420">
        <f>IF( $F65=0,0,((($F65/$E$62)*'PLAN DE ADQUISICIONES'!O$30)*($G65/$F65)))</f>
        <v>0</v>
      </c>
      <c r="R65" s="420">
        <f>IF( $F65=0,0,((($F65/$E$62)*'PLAN DE ADQUISICIONES'!P$30)*($G65/$F65)))</f>
        <v>0</v>
      </c>
      <c r="S65" s="420">
        <f>IF( $F65=0,0,((($F65/$E$62)*'PLAN DE ADQUISICIONES'!Q$30)*($G65/$F65)))</f>
        <v>0</v>
      </c>
      <c r="T65" s="423">
        <f>H65+I65+J65+K65+L65+M65+N65+O65+P65+Q65+R65+S65</f>
        <v>0</v>
      </c>
      <c r="U65" s="424">
        <f>IF( $F65=0,0,((($F65/$E$62)*'PLAN DE ADQUISICIONES'!R$30)*($G65/$F65)))</f>
        <v>0</v>
      </c>
      <c r="V65" s="420">
        <f>IF( $F65=0,0,((($F65/$E$62)*'PLAN DE ADQUISICIONES'!S$30)*($G65/$F65)))</f>
        <v>0</v>
      </c>
      <c r="W65" s="420">
        <f>IF( $F65=0,0,((($F65/$E$62)*'PLAN DE ADQUISICIONES'!T$30)*($G65/$F65)))</f>
        <v>0</v>
      </c>
      <c r="X65" s="420">
        <f>IF( $F65=0,0,((($F65/$E$62)*'PLAN DE ADQUISICIONES'!U$30)*($G65/$F65)))</f>
        <v>0</v>
      </c>
      <c r="Y65" s="420">
        <f>IF( $F65=0,0,((($F65/$E$62)*'PLAN DE ADQUISICIONES'!V$30)*($G65/$F65)))</f>
        <v>0</v>
      </c>
      <c r="Z65" s="420">
        <f>IF( $F65=0,0,((($F65/$E$62)*'PLAN DE ADQUISICIONES'!W$30)*($G65/$F65)))</f>
        <v>0</v>
      </c>
      <c r="AA65" s="420">
        <f>IF( $F65=0,0,((($F65/$E$62)*'PLAN DE ADQUISICIONES'!X$30)*($G65/$F65)))</f>
        <v>0</v>
      </c>
      <c r="AB65" s="420">
        <f>IF( $F65=0,0,((($F65/$E$62)*'PLAN DE ADQUISICIONES'!Y$30)*($G65/$F65)))</f>
        <v>0</v>
      </c>
      <c r="AC65" s="420">
        <f>IF( $F65=0,0,((($F65/$E$62)*'PLAN DE ADQUISICIONES'!Z$30)*($G65/$F65)))</f>
        <v>0</v>
      </c>
      <c r="AD65" s="420">
        <f>IF( $F65=0,0,((($F65/$E$62)*'PLAN DE ADQUISICIONES'!AA$30)*($G65/$F65)))</f>
        <v>0</v>
      </c>
      <c r="AE65" s="420">
        <f>IF( $F65=0,0,((($F65/$E$62)*'PLAN DE ADQUISICIONES'!AB$30)*($G65/$F65)))</f>
        <v>0</v>
      </c>
      <c r="AF65" s="420">
        <f>IF( $F65=0,0,((($F65/$E$62)*'PLAN DE ADQUISICIONES'!AC$30)*($G65/$F65)))</f>
        <v>0</v>
      </c>
      <c r="AG65" s="421">
        <f>U65+V65+W65+X65+Y65+Z65+AA65+AB65+AC65+AD65+AE65+AF65</f>
        <v>0</v>
      </c>
      <c r="AH65" s="425">
        <f>IF( $F65=0,0,((($F65/$E$62)*'PLAN DE ADQUISICIONES'!AD$30)*($G65/$F65)))</f>
        <v>0</v>
      </c>
      <c r="AI65" s="420">
        <f>IF( $F65=0,0,((($F65/$E$62)*'PLAN DE ADQUISICIONES'!AE$30)*($G65/$F65)))</f>
        <v>0</v>
      </c>
      <c r="AJ65" s="420">
        <f>IF( $F65=0,0,((($F65/$E$62)*'PLAN DE ADQUISICIONES'!AF$30)*($G65/$F65)))</f>
        <v>0</v>
      </c>
      <c r="AK65" s="420">
        <f>IF( $F65=0,0,((($F65/$E$62)*'PLAN DE ADQUISICIONES'!AG$30)*($G65/$F65)))</f>
        <v>0</v>
      </c>
      <c r="AL65" s="420">
        <f>IF( $F65=0,0,((($F65/$E$62)*'PLAN DE ADQUISICIONES'!AH$30)*($G65/$F65)))</f>
        <v>0</v>
      </c>
      <c r="AM65" s="420">
        <f>IF( $F65=0,0,((($F65/$E$62)*'PLAN DE ADQUISICIONES'!AI$30)*($G65/$F65)))</f>
        <v>0</v>
      </c>
      <c r="AN65" s="420">
        <f>IF( $F65=0,0,((($F65/$E$62)*'PLAN DE ADQUISICIONES'!AJ$30)*($G65/$F65)))</f>
        <v>0</v>
      </c>
      <c r="AO65" s="420">
        <f>IF( $F65=0,0,((($F65/$E$62)*'PLAN DE ADQUISICIONES'!AK$30)*($G65/$F65)))</f>
        <v>0</v>
      </c>
      <c r="AP65" s="420">
        <f>IF( $F65=0,0,((($F65/$E$62)*'PLAN DE ADQUISICIONES'!AL$30)*($G65/$F65)))</f>
        <v>0</v>
      </c>
      <c r="AQ65" s="420">
        <f>IF( $F65=0,0,((($F65/$E$62)*'PLAN DE ADQUISICIONES'!AM$30)*($G65/$F65)))</f>
        <v>0</v>
      </c>
      <c r="AR65" s="420">
        <f>IF( $F65=0,0,((($F65/$E$62)*'PLAN DE ADQUISICIONES'!AN$30)*($G65/$F65)))</f>
        <v>0</v>
      </c>
      <c r="AS65" s="420">
        <f>IF( $F65=0,0,((($F65/$E$62)*'PLAN DE ADQUISICIONES'!AO$30)*($G65/$F65)))</f>
        <v>0</v>
      </c>
      <c r="AT65" s="423">
        <f>AH65+AI65+AJ65+AK65+AL65+AM65+AN65+AO65+AP65+AQ65+AR65+AS65</f>
        <v>0</v>
      </c>
      <c r="AU65" s="494">
        <f>AS65+AR65+AQ65+AP65+AO65+AN65+AM65+AL65+AK65+AJ65+AI65+AH65+AF65+AE65+AD65+AC65+AB65+AA65+Z65+Y65+X65+W65+V65+U65+S65+R65+Q65+P65+O65+N65+M65+L65+K65+J65+I65+H65</f>
        <v>0</v>
      </c>
      <c r="AV65" s="392">
        <f t="shared" si="1"/>
        <v>0</v>
      </c>
    </row>
    <row r="66" spans="2:48" s="394" customFormat="1" ht="12.75" customHeight="1" x14ac:dyDescent="0.15">
      <c r="B66" s="416" t="str">
        <f>+'FORMATO COSTEO C1'!C$292</f>
        <v>1.2.4.4</v>
      </c>
      <c r="C66" s="417" t="str">
        <f>+'FORMATO COSTEO C1'!B$292</f>
        <v>Categoría de gasto</v>
      </c>
      <c r="D66" s="428"/>
      <c r="E66" s="429"/>
      <c r="F66" s="420">
        <f>+'FORMATO COSTEO C1'!G292</f>
        <v>0</v>
      </c>
      <c r="G66" s="421">
        <f>+'FORMATO COSTEO C1'!U292</f>
        <v>0</v>
      </c>
      <c r="H66" s="425">
        <f>IF( $F66=0,0,((($F66/$E$62)*'PLAN DE ADQUISICIONES'!F$30)*($G66/$F66)))</f>
        <v>0</v>
      </c>
      <c r="I66" s="420">
        <f>IF( $F66=0,0,((($F66/$E$62)*'PLAN DE ADQUISICIONES'!G$30)*($G66/$F66)))</f>
        <v>0</v>
      </c>
      <c r="J66" s="420">
        <f>IF( $F66=0,0,((($F66/$E$62)*'PLAN DE ADQUISICIONES'!H$30)*($G66/$F66)))</f>
        <v>0</v>
      </c>
      <c r="K66" s="420">
        <f>IF( $F66=0,0,((($F66/$E$62)*'PLAN DE ADQUISICIONES'!I$30)*($G66/$F66)))</f>
        <v>0</v>
      </c>
      <c r="L66" s="420">
        <f>IF( $F66=0,0,((($F66/$E$62)*'PLAN DE ADQUISICIONES'!J$30)*($G66/$F66)))</f>
        <v>0</v>
      </c>
      <c r="M66" s="420">
        <f>IF( $F66=0,0,((($F66/$E$62)*'PLAN DE ADQUISICIONES'!K$30)*($G66/$F66)))</f>
        <v>0</v>
      </c>
      <c r="N66" s="420">
        <f>IF( $F66=0,0,((($F66/$E$62)*'PLAN DE ADQUISICIONES'!L$30)*($G66/$F66)))</f>
        <v>0</v>
      </c>
      <c r="O66" s="420">
        <f>IF( $F66=0,0,((($F66/$E$62)*'PLAN DE ADQUISICIONES'!M$30)*($G66/$F66)))</f>
        <v>0</v>
      </c>
      <c r="P66" s="420">
        <f>IF( $F66=0,0,((($F66/$E$62)*'PLAN DE ADQUISICIONES'!N$30)*($G66/$F66)))</f>
        <v>0</v>
      </c>
      <c r="Q66" s="420">
        <f>IF( $F66=0,0,((($F66/$E$62)*'PLAN DE ADQUISICIONES'!O$30)*($G66/$F66)))</f>
        <v>0</v>
      </c>
      <c r="R66" s="420">
        <f>IF( $F66=0,0,((($F66/$E$62)*'PLAN DE ADQUISICIONES'!P$30)*($G66/$F66)))</f>
        <v>0</v>
      </c>
      <c r="S66" s="420">
        <f>IF( $F66=0,0,((($F66/$E$62)*'PLAN DE ADQUISICIONES'!Q$30)*($G66/$F66)))</f>
        <v>0</v>
      </c>
      <c r="T66" s="423">
        <f>H66+I66+J66+K66+L66+M66+N66+O66+P66+Q66+R66+S66</f>
        <v>0</v>
      </c>
      <c r="U66" s="424">
        <f>IF( $F66=0,0,((($F66/$E$62)*'PLAN DE ADQUISICIONES'!R$30)*($G66/$F66)))</f>
        <v>0</v>
      </c>
      <c r="V66" s="420">
        <f>IF( $F66=0,0,((($F66/$E$62)*'PLAN DE ADQUISICIONES'!S$30)*($G66/$F66)))</f>
        <v>0</v>
      </c>
      <c r="W66" s="420">
        <f>IF( $F66=0,0,((($F66/$E$62)*'PLAN DE ADQUISICIONES'!T$30)*($G66/$F66)))</f>
        <v>0</v>
      </c>
      <c r="X66" s="420">
        <f>IF( $F66=0,0,((($F66/$E$62)*'PLAN DE ADQUISICIONES'!U$30)*($G66/$F66)))</f>
        <v>0</v>
      </c>
      <c r="Y66" s="420">
        <f>IF( $F66=0,0,((($F66/$E$62)*'PLAN DE ADQUISICIONES'!V$30)*($G66/$F66)))</f>
        <v>0</v>
      </c>
      <c r="Z66" s="420">
        <f>IF( $F66=0,0,((($F66/$E$62)*'PLAN DE ADQUISICIONES'!W$30)*($G66/$F66)))</f>
        <v>0</v>
      </c>
      <c r="AA66" s="420">
        <f>IF( $F66=0,0,((($F66/$E$62)*'PLAN DE ADQUISICIONES'!X$30)*($G66/$F66)))</f>
        <v>0</v>
      </c>
      <c r="AB66" s="420">
        <f>IF( $F66=0,0,((($F66/$E$62)*'PLAN DE ADQUISICIONES'!Y$30)*($G66/$F66)))</f>
        <v>0</v>
      </c>
      <c r="AC66" s="420">
        <f>IF( $F66=0,0,((($F66/$E$62)*'PLAN DE ADQUISICIONES'!Z$30)*($G66/$F66)))</f>
        <v>0</v>
      </c>
      <c r="AD66" s="420">
        <f>IF( $F66=0,0,((($F66/$E$62)*'PLAN DE ADQUISICIONES'!AA$30)*($G66/$F66)))</f>
        <v>0</v>
      </c>
      <c r="AE66" s="420">
        <f>IF( $F66=0,0,((($F66/$E$62)*'PLAN DE ADQUISICIONES'!AB$30)*($G66/$F66)))</f>
        <v>0</v>
      </c>
      <c r="AF66" s="420">
        <f>IF( $F66=0,0,((($F66/$E$62)*'PLAN DE ADQUISICIONES'!AC$30)*($G66/$F66)))</f>
        <v>0</v>
      </c>
      <c r="AG66" s="421">
        <f>U66+V66+W66+X66+Y66+Z66+AA66+AB66+AC66+AD66+AE66+AF66</f>
        <v>0</v>
      </c>
      <c r="AH66" s="425">
        <f>IF( $F66=0,0,((($F66/$E$62)*'PLAN DE ADQUISICIONES'!AD$30)*($G66/$F66)))</f>
        <v>0</v>
      </c>
      <c r="AI66" s="420">
        <f>IF( $F66=0,0,((($F66/$E$62)*'PLAN DE ADQUISICIONES'!AE$30)*($G66/$F66)))</f>
        <v>0</v>
      </c>
      <c r="AJ66" s="420">
        <f>IF( $F66=0,0,((($F66/$E$62)*'PLAN DE ADQUISICIONES'!AF$30)*($G66/$F66)))</f>
        <v>0</v>
      </c>
      <c r="AK66" s="420">
        <f>IF( $F66=0,0,((($F66/$E$62)*'PLAN DE ADQUISICIONES'!AG$30)*($G66/$F66)))</f>
        <v>0</v>
      </c>
      <c r="AL66" s="420">
        <f>IF( $F66=0,0,((($F66/$E$62)*'PLAN DE ADQUISICIONES'!AH$30)*($G66/$F66)))</f>
        <v>0</v>
      </c>
      <c r="AM66" s="420">
        <f>IF( $F66=0,0,((($F66/$E$62)*'PLAN DE ADQUISICIONES'!AI$30)*($G66/$F66)))</f>
        <v>0</v>
      </c>
      <c r="AN66" s="420">
        <f>IF( $F66=0,0,((($F66/$E$62)*'PLAN DE ADQUISICIONES'!AJ$30)*($G66/$F66)))</f>
        <v>0</v>
      </c>
      <c r="AO66" s="420">
        <f>IF( $F66=0,0,((($F66/$E$62)*'PLAN DE ADQUISICIONES'!AK$30)*($G66/$F66)))</f>
        <v>0</v>
      </c>
      <c r="AP66" s="420">
        <f>IF( $F66=0,0,((($F66/$E$62)*'PLAN DE ADQUISICIONES'!AL$30)*($G66/$F66)))</f>
        <v>0</v>
      </c>
      <c r="AQ66" s="420">
        <f>IF( $F66=0,0,((($F66/$E$62)*'PLAN DE ADQUISICIONES'!AM$30)*($G66/$F66)))</f>
        <v>0</v>
      </c>
      <c r="AR66" s="420">
        <f>IF( $F66=0,0,((($F66/$E$62)*'PLAN DE ADQUISICIONES'!AN$30)*($G66/$F66)))</f>
        <v>0</v>
      </c>
      <c r="AS66" s="420">
        <f>IF( $F66=0,0,((($F66/$E$62)*'PLAN DE ADQUISICIONES'!AO$30)*($G66/$F66)))</f>
        <v>0</v>
      </c>
      <c r="AT66" s="423">
        <f>AH66+AI66+AJ66+AK66+AL66+AM66+AN66+AO66+AP66+AQ66+AR66+AS66</f>
        <v>0</v>
      </c>
      <c r="AU66" s="494">
        <f>AS66+AR66+AQ66+AP66+AO66+AN66+AM66+AL66+AK66+AJ66+AI66+AH66+AF66+AE66+AD66+AC66+AB66+AA66+Z66+Y66+X66+W66+V66+U66+S66+R66+Q66+P66+O66+N66+M66+L66+K66+J66+I66+H66</f>
        <v>0</v>
      </c>
      <c r="AV66" s="392">
        <f t="shared" si="1"/>
        <v>0</v>
      </c>
    </row>
    <row r="67" spans="2:48" s="394" customFormat="1" ht="12.75" customHeight="1" x14ac:dyDescent="0.15">
      <c r="B67" s="416" t="str">
        <f>+'FORMATO COSTEO C1'!C$298</f>
        <v>1.2.4.5</v>
      </c>
      <c r="C67" s="417" t="str">
        <f>+'FORMATO COSTEO C1'!B$298</f>
        <v>Categoría de gasto</v>
      </c>
      <c r="D67" s="428"/>
      <c r="E67" s="429"/>
      <c r="F67" s="420">
        <f>+'FORMATO COSTEO C1'!G298</f>
        <v>0</v>
      </c>
      <c r="G67" s="421">
        <f>+'FORMATO COSTEO C1'!U298</f>
        <v>0</v>
      </c>
      <c r="H67" s="425">
        <f>IF( $F67=0,0,((($F67/$E$62)*'PLAN DE ADQUISICIONES'!F$30)*($G67/$F67)))</f>
        <v>0</v>
      </c>
      <c r="I67" s="420">
        <f>IF( $F67=0,0,((($F67/$E$62)*'PLAN DE ADQUISICIONES'!G$30)*($G67/$F67)))</f>
        <v>0</v>
      </c>
      <c r="J67" s="420">
        <f>IF( $F67=0,0,((($F67/$E$62)*'PLAN DE ADQUISICIONES'!H$30)*($G67/$F67)))</f>
        <v>0</v>
      </c>
      <c r="K67" s="420">
        <f>IF( $F67=0,0,((($F67/$E$62)*'PLAN DE ADQUISICIONES'!I$30)*($G67/$F67)))</f>
        <v>0</v>
      </c>
      <c r="L67" s="420">
        <f>IF( $F67=0,0,((($F67/$E$62)*'PLAN DE ADQUISICIONES'!J$30)*($G67/$F67)))</f>
        <v>0</v>
      </c>
      <c r="M67" s="420">
        <f>IF( $F67=0,0,((($F67/$E$62)*'PLAN DE ADQUISICIONES'!K$30)*($G67/$F67)))</f>
        <v>0</v>
      </c>
      <c r="N67" s="420">
        <f>IF( $F67=0,0,((($F67/$E$62)*'PLAN DE ADQUISICIONES'!L$30)*($G67/$F67)))</f>
        <v>0</v>
      </c>
      <c r="O67" s="420">
        <f>IF( $F67=0,0,((($F67/$E$62)*'PLAN DE ADQUISICIONES'!M$30)*($G67/$F67)))</f>
        <v>0</v>
      </c>
      <c r="P67" s="420">
        <f>IF( $F67=0,0,((($F67/$E$62)*'PLAN DE ADQUISICIONES'!N$30)*($G67/$F67)))</f>
        <v>0</v>
      </c>
      <c r="Q67" s="420">
        <f>IF( $F67=0,0,((($F67/$E$62)*'PLAN DE ADQUISICIONES'!O$30)*($G67/$F67)))</f>
        <v>0</v>
      </c>
      <c r="R67" s="420">
        <f>IF( $F67=0,0,((($F67/$E$62)*'PLAN DE ADQUISICIONES'!P$30)*($G67/$F67)))</f>
        <v>0</v>
      </c>
      <c r="S67" s="420">
        <f>IF( $F67=0,0,((($F67/$E$62)*'PLAN DE ADQUISICIONES'!Q$30)*($G67/$F67)))</f>
        <v>0</v>
      </c>
      <c r="T67" s="423">
        <f>H67+I67+J67+K67+L67+M67+N67+O67+P67+Q67+R67+S67</f>
        <v>0</v>
      </c>
      <c r="U67" s="424">
        <f>IF( $F67=0,0,((($F67/$E$62)*'PLAN DE ADQUISICIONES'!R$30)*($G67/$F67)))</f>
        <v>0</v>
      </c>
      <c r="V67" s="420">
        <f>IF( $F67=0,0,((($F67/$E$62)*'PLAN DE ADQUISICIONES'!S$30)*($G67/$F67)))</f>
        <v>0</v>
      </c>
      <c r="W67" s="420">
        <f>IF( $F67=0,0,((($F67/$E$62)*'PLAN DE ADQUISICIONES'!T$30)*($G67/$F67)))</f>
        <v>0</v>
      </c>
      <c r="X67" s="420">
        <f>IF( $F67=0,0,((($F67/$E$62)*'PLAN DE ADQUISICIONES'!U$30)*($G67/$F67)))</f>
        <v>0</v>
      </c>
      <c r="Y67" s="420">
        <f>IF( $F67=0,0,((($F67/$E$62)*'PLAN DE ADQUISICIONES'!V$30)*($G67/$F67)))</f>
        <v>0</v>
      </c>
      <c r="Z67" s="420">
        <f>IF( $F67=0,0,((($F67/$E$62)*'PLAN DE ADQUISICIONES'!W$30)*($G67/$F67)))</f>
        <v>0</v>
      </c>
      <c r="AA67" s="420">
        <f>IF( $F67=0,0,((($F67/$E$62)*'PLAN DE ADQUISICIONES'!X$30)*($G67/$F67)))</f>
        <v>0</v>
      </c>
      <c r="AB67" s="420">
        <f>IF( $F67=0,0,((($F67/$E$62)*'PLAN DE ADQUISICIONES'!Y$30)*($G67/$F67)))</f>
        <v>0</v>
      </c>
      <c r="AC67" s="420">
        <f>IF( $F67=0,0,((($F67/$E$62)*'PLAN DE ADQUISICIONES'!Z$30)*($G67/$F67)))</f>
        <v>0</v>
      </c>
      <c r="AD67" s="420">
        <f>IF( $F67=0,0,((($F67/$E$62)*'PLAN DE ADQUISICIONES'!AA$30)*($G67/$F67)))</f>
        <v>0</v>
      </c>
      <c r="AE67" s="420">
        <f>IF( $F67=0,0,((($F67/$E$62)*'PLAN DE ADQUISICIONES'!AB$30)*($G67/$F67)))</f>
        <v>0</v>
      </c>
      <c r="AF67" s="420">
        <f>IF( $F67=0,0,((($F67/$E$62)*'PLAN DE ADQUISICIONES'!AC$30)*($G67/$F67)))</f>
        <v>0</v>
      </c>
      <c r="AG67" s="421">
        <f>U67+V67+W67+X67+Y67+Z67+AA67+AB67+AC67+AD67+AE67+AF67</f>
        <v>0</v>
      </c>
      <c r="AH67" s="425">
        <f>IF( $F67=0,0,((($F67/$E$62)*'PLAN DE ADQUISICIONES'!AD$30)*($G67/$F67)))</f>
        <v>0</v>
      </c>
      <c r="AI67" s="420">
        <f>IF( $F67=0,0,((($F67/$E$62)*'PLAN DE ADQUISICIONES'!AE$30)*($G67/$F67)))</f>
        <v>0</v>
      </c>
      <c r="AJ67" s="420">
        <f>IF( $F67=0,0,((($F67/$E$62)*'PLAN DE ADQUISICIONES'!AF$30)*($G67/$F67)))</f>
        <v>0</v>
      </c>
      <c r="AK67" s="420">
        <f>IF( $F67=0,0,((($F67/$E$62)*'PLAN DE ADQUISICIONES'!AG$30)*($G67/$F67)))</f>
        <v>0</v>
      </c>
      <c r="AL67" s="420">
        <f>IF( $F67=0,0,((($F67/$E$62)*'PLAN DE ADQUISICIONES'!AH$30)*($G67/$F67)))</f>
        <v>0</v>
      </c>
      <c r="AM67" s="420">
        <f>IF( $F67=0,0,((($F67/$E$62)*'PLAN DE ADQUISICIONES'!AI$30)*($G67/$F67)))</f>
        <v>0</v>
      </c>
      <c r="AN67" s="420">
        <f>IF( $F67=0,0,((($F67/$E$62)*'PLAN DE ADQUISICIONES'!AJ$30)*($G67/$F67)))</f>
        <v>0</v>
      </c>
      <c r="AO67" s="420">
        <f>IF( $F67=0,0,((($F67/$E$62)*'PLAN DE ADQUISICIONES'!AK$30)*($G67/$F67)))</f>
        <v>0</v>
      </c>
      <c r="AP67" s="420">
        <f>IF( $F67=0,0,((($F67/$E$62)*'PLAN DE ADQUISICIONES'!AL$30)*($G67/$F67)))</f>
        <v>0</v>
      </c>
      <c r="AQ67" s="420">
        <f>IF( $F67=0,0,((($F67/$E$62)*'PLAN DE ADQUISICIONES'!AM$30)*($G67/$F67)))</f>
        <v>0</v>
      </c>
      <c r="AR67" s="420">
        <f>IF( $F67=0,0,((($F67/$E$62)*'PLAN DE ADQUISICIONES'!AN$30)*($G67/$F67)))</f>
        <v>0</v>
      </c>
      <c r="AS67" s="420">
        <f>IF( $F67=0,0,((($F67/$E$62)*'PLAN DE ADQUISICIONES'!AO$30)*($G67/$F67)))</f>
        <v>0</v>
      </c>
      <c r="AT67" s="423">
        <f>AH67+AI67+AJ67+AK67+AL67+AM67+AN67+AO67+AP67+AQ67+AR67+AS67</f>
        <v>0</v>
      </c>
      <c r="AU67" s="494">
        <f>AS67+AR67+AQ67+AP67+AO67+AN67+AM67+AL67+AK67+AJ67+AI67+AH67+AF67+AE67+AD67+AC67+AB67+AA67+Z67+Y67+X67+W67+V67+U67+S67+R67+Q67+P67+O67+N67+M67+L67+K67+J67+I67+H67</f>
        <v>0</v>
      </c>
      <c r="AV67" s="392">
        <f t="shared" si="1"/>
        <v>0</v>
      </c>
    </row>
    <row r="68" spans="2:48" s="394" customFormat="1" ht="12.75" customHeight="1" x14ac:dyDescent="0.15">
      <c r="B68" s="406" t="str">
        <f>+'FORMATO COSTEO C1'!C$304</f>
        <v>1.2.5</v>
      </c>
      <c r="C68" s="430">
        <f>+'FORMATO COSTEO C1'!B$304</f>
        <v>0</v>
      </c>
      <c r="D68" s="408" t="str">
        <f>+'FORMATO COSTEO C1'!D$304</f>
        <v>Unidad medida</v>
      </c>
      <c r="E68" s="409">
        <f>+'FORMATO COSTEO C1'!E$304</f>
        <v>0</v>
      </c>
      <c r="F68" s="410">
        <f>SUM(F69:F73)</f>
        <v>0</v>
      </c>
      <c r="G68" s="411">
        <f t="shared" ref="G68:AS68" si="20">SUM(G69:G73)</f>
        <v>0</v>
      </c>
      <c r="H68" s="412">
        <f t="shared" si="20"/>
        <v>0</v>
      </c>
      <c r="I68" s="410">
        <f>SUM(I69:I73)</f>
        <v>0</v>
      </c>
      <c r="J68" s="410">
        <f>SUM(J69:J73)</f>
        <v>0</v>
      </c>
      <c r="K68" s="410">
        <f>SUM(K69:K73)</f>
        <v>0</v>
      </c>
      <c r="L68" s="410">
        <f>SUM(L69:L73)</f>
        <v>0</v>
      </c>
      <c r="M68" s="410">
        <f>SUM(M69:M73)</f>
        <v>0</v>
      </c>
      <c r="N68" s="410">
        <f t="shared" si="20"/>
        <v>0</v>
      </c>
      <c r="O68" s="410">
        <f t="shared" si="20"/>
        <v>0</v>
      </c>
      <c r="P68" s="410">
        <f t="shared" si="20"/>
        <v>0</v>
      </c>
      <c r="Q68" s="410">
        <f t="shared" si="20"/>
        <v>0</v>
      </c>
      <c r="R68" s="410">
        <f t="shared" si="20"/>
        <v>0</v>
      </c>
      <c r="S68" s="410">
        <f t="shared" si="20"/>
        <v>0</v>
      </c>
      <c r="T68" s="413">
        <f>SUM(T69:T73)</f>
        <v>0</v>
      </c>
      <c r="U68" s="414">
        <f t="shared" si="20"/>
        <v>0</v>
      </c>
      <c r="V68" s="410">
        <f t="shared" si="20"/>
        <v>0</v>
      </c>
      <c r="W68" s="410">
        <f t="shared" si="20"/>
        <v>0</v>
      </c>
      <c r="X68" s="410">
        <f t="shared" si="20"/>
        <v>0</v>
      </c>
      <c r="Y68" s="410">
        <f t="shared" si="20"/>
        <v>0</v>
      </c>
      <c r="Z68" s="410">
        <f t="shared" si="20"/>
        <v>0</v>
      </c>
      <c r="AA68" s="410">
        <f t="shared" si="20"/>
        <v>0</v>
      </c>
      <c r="AB68" s="410">
        <f t="shared" si="20"/>
        <v>0</v>
      </c>
      <c r="AC68" s="410">
        <f t="shared" si="20"/>
        <v>0</v>
      </c>
      <c r="AD68" s="410">
        <f t="shared" si="20"/>
        <v>0</v>
      </c>
      <c r="AE68" s="410">
        <f t="shared" si="20"/>
        <v>0</v>
      </c>
      <c r="AF68" s="410">
        <f t="shared" si="20"/>
        <v>0</v>
      </c>
      <c r="AG68" s="411">
        <f t="shared" si="20"/>
        <v>0</v>
      </c>
      <c r="AH68" s="412">
        <f t="shared" si="20"/>
        <v>0</v>
      </c>
      <c r="AI68" s="410">
        <f t="shared" si="20"/>
        <v>0</v>
      </c>
      <c r="AJ68" s="410">
        <f t="shared" si="20"/>
        <v>0</v>
      </c>
      <c r="AK68" s="410">
        <f t="shared" si="20"/>
        <v>0</v>
      </c>
      <c r="AL68" s="410">
        <f t="shared" si="20"/>
        <v>0</v>
      </c>
      <c r="AM68" s="410">
        <f t="shared" si="20"/>
        <v>0</v>
      </c>
      <c r="AN68" s="410">
        <f t="shared" si="20"/>
        <v>0</v>
      </c>
      <c r="AO68" s="410">
        <f t="shared" si="20"/>
        <v>0</v>
      </c>
      <c r="AP68" s="410">
        <f t="shared" si="20"/>
        <v>0</v>
      </c>
      <c r="AQ68" s="410">
        <f t="shared" si="20"/>
        <v>0</v>
      </c>
      <c r="AR68" s="410">
        <f t="shared" si="20"/>
        <v>0</v>
      </c>
      <c r="AS68" s="410">
        <f t="shared" si="20"/>
        <v>0</v>
      </c>
      <c r="AT68" s="413">
        <f>SUM(AT69:AT73)</f>
        <v>0</v>
      </c>
      <c r="AU68" s="415">
        <f>SUM(AU69:AU73)</f>
        <v>0</v>
      </c>
      <c r="AV68" s="392">
        <f t="shared" si="1"/>
        <v>0</v>
      </c>
    </row>
    <row r="69" spans="2:48" s="394" customFormat="1" ht="12.75" customHeight="1" x14ac:dyDescent="0.15">
      <c r="B69" s="416" t="str">
        <f>+'FORMATO COSTEO C1'!C$306</f>
        <v>1.2.5.1</v>
      </c>
      <c r="C69" s="417" t="str">
        <f>+'FORMATO COSTEO C1'!B$306</f>
        <v>Categoría de gasto</v>
      </c>
      <c r="D69" s="428"/>
      <c r="E69" s="429"/>
      <c r="F69" s="420">
        <f>+'FORMATO COSTEO C1'!G306</f>
        <v>0</v>
      </c>
      <c r="G69" s="421">
        <f>+'FORMATO COSTEO C1'!U306</f>
        <v>0</v>
      </c>
      <c r="H69" s="422">
        <f>IF( $F69=0,0,((($F69/$E$68)*'PLAN DE ADQUISICIONES'!F$31)*($G69/$F69)))</f>
        <v>0</v>
      </c>
      <c r="I69" s="420">
        <f>IF( $F69=0,0,((($F69/$E$68)*'PLAN DE ADQUISICIONES'!G$31)*($G69/$F69)))</f>
        <v>0</v>
      </c>
      <c r="J69" s="420">
        <f>IF( $F69=0,0,((($F69/$E$68)*'PLAN DE ADQUISICIONES'!H$31)*($G69/$F69)))</f>
        <v>0</v>
      </c>
      <c r="K69" s="420">
        <f>IF( $F69=0,0,((($F69/$E$68)*'PLAN DE ADQUISICIONES'!I$31)*($G69/$F69)))</f>
        <v>0</v>
      </c>
      <c r="L69" s="420">
        <f>IF( $F69=0,0,((($F69/$E$68)*'PLAN DE ADQUISICIONES'!J$31)*($G69/$F69)))</f>
        <v>0</v>
      </c>
      <c r="M69" s="420">
        <f>IF( $F69=0,0,((($F69/$E$68)*'PLAN DE ADQUISICIONES'!K$31)*($G69/$F69)))</f>
        <v>0</v>
      </c>
      <c r="N69" s="420">
        <f>IF( $F69=0,0,((($F69/$E$68)*'PLAN DE ADQUISICIONES'!L$31)*($G69/$F69)))</f>
        <v>0</v>
      </c>
      <c r="O69" s="420">
        <f>IF( $F69=0,0,((($F69/$E$68)*'PLAN DE ADQUISICIONES'!M$31)*($G69/$F69)))</f>
        <v>0</v>
      </c>
      <c r="P69" s="420">
        <f>IF( $F69=0,0,((($F69/$E$68)*'PLAN DE ADQUISICIONES'!N$31)*($G69/$F69)))</f>
        <v>0</v>
      </c>
      <c r="Q69" s="420">
        <f>IF( $F69=0,0,((($F69/$E$68)*'PLAN DE ADQUISICIONES'!O$31)*($G69/$F69)))</f>
        <v>0</v>
      </c>
      <c r="R69" s="420">
        <f>IF( $F69=0,0,((($F69/$E$68)*'PLAN DE ADQUISICIONES'!P$31)*($G69/$F69)))</f>
        <v>0</v>
      </c>
      <c r="S69" s="420">
        <f>IF( $F69=0,0,((($F69/$E$68)*'PLAN DE ADQUISICIONES'!Q$31)*($G69/$F69)))</f>
        <v>0</v>
      </c>
      <c r="T69" s="423">
        <f>H69+I69+J69+K69+L69+M69+N69+O69+P69+Q69+R69+S69</f>
        <v>0</v>
      </c>
      <c r="U69" s="424">
        <f>IF( $F69=0,0,((($F69/$E$68)*'PLAN DE ADQUISICIONES'!R$31)*($G69/$F69)))</f>
        <v>0</v>
      </c>
      <c r="V69" s="420">
        <f>IF( $F69=0,0,((($F69/$E$68)*'PLAN DE ADQUISICIONES'!S$31)*($G69/$F69)))</f>
        <v>0</v>
      </c>
      <c r="W69" s="420">
        <f>IF( $F69=0,0,((($F69/$E$68)*'PLAN DE ADQUISICIONES'!T$31)*($G69/$F69)))</f>
        <v>0</v>
      </c>
      <c r="X69" s="420">
        <f>IF( $F69=0,0,((($F69/$E$68)*'PLAN DE ADQUISICIONES'!U$31)*($G69/$F69)))</f>
        <v>0</v>
      </c>
      <c r="Y69" s="420">
        <f>IF( $F69=0,0,((($F69/$E$68)*'PLAN DE ADQUISICIONES'!V$31)*($G69/$F69)))</f>
        <v>0</v>
      </c>
      <c r="Z69" s="420">
        <f>IF( $F69=0,0,((($F69/$E$68)*'PLAN DE ADQUISICIONES'!W$31)*($G69/$F69)))</f>
        <v>0</v>
      </c>
      <c r="AA69" s="420">
        <f>IF( $F69=0,0,((($F69/$E$68)*'PLAN DE ADQUISICIONES'!X$31)*($G69/$F69)))</f>
        <v>0</v>
      </c>
      <c r="AB69" s="420">
        <f>IF( $F69=0,0,((($F69/$E$68)*'PLAN DE ADQUISICIONES'!Y$31)*($G69/$F69)))</f>
        <v>0</v>
      </c>
      <c r="AC69" s="420">
        <f>IF( $F69=0,0,((($F69/$E$68)*'PLAN DE ADQUISICIONES'!Z$31)*($G69/$F69)))</f>
        <v>0</v>
      </c>
      <c r="AD69" s="420">
        <f>IF( $F69=0,0,((($F69/$E$68)*'PLAN DE ADQUISICIONES'!AA$31)*($G69/$F69)))</f>
        <v>0</v>
      </c>
      <c r="AE69" s="420">
        <f>IF( $F69=0,0,((($F69/$E$68)*'PLAN DE ADQUISICIONES'!AB$31)*($G69/$F69)))</f>
        <v>0</v>
      </c>
      <c r="AF69" s="420">
        <f>IF( $F69=0,0,((($F69/$E$68)*'PLAN DE ADQUISICIONES'!AC$31)*($G69/$F69)))</f>
        <v>0</v>
      </c>
      <c r="AG69" s="421">
        <f>U69+V69+W69+X69+Y69+Z69+AA69+AB69+AC69+AD69+AE69+AF69</f>
        <v>0</v>
      </c>
      <c r="AH69" s="425">
        <f>IF( $F69=0,0,((($F69/$E$68)*'PLAN DE ADQUISICIONES'!AD$31)*($G69/$F69)))</f>
        <v>0</v>
      </c>
      <c r="AI69" s="420">
        <f>IF( $F69=0,0,((($F69/$E$68)*'PLAN DE ADQUISICIONES'!AE$31)*($G69/$F69)))</f>
        <v>0</v>
      </c>
      <c r="AJ69" s="420">
        <f>IF( $F69=0,0,((($F69/$E$68)*'PLAN DE ADQUISICIONES'!AF$31)*($G69/$F69)))</f>
        <v>0</v>
      </c>
      <c r="AK69" s="420">
        <f>IF( $F69=0,0,((($F69/$E$68)*'PLAN DE ADQUISICIONES'!AG$31)*($G69/$F69)))</f>
        <v>0</v>
      </c>
      <c r="AL69" s="420">
        <f>IF( $F69=0,0,((($F69/$E$68)*'PLAN DE ADQUISICIONES'!AH$31)*($G69/$F69)))</f>
        <v>0</v>
      </c>
      <c r="AM69" s="420">
        <f>IF( $F69=0,0,((($F69/$E$68)*'PLAN DE ADQUISICIONES'!AI$31)*($G69/$F69)))</f>
        <v>0</v>
      </c>
      <c r="AN69" s="420">
        <f>IF( $F69=0,0,((($F69/$E$68)*'PLAN DE ADQUISICIONES'!AJ$31)*($G69/$F69)))</f>
        <v>0</v>
      </c>
      <c r="AO69" s="420">
        <f>IF( $F69=0,0,((($F69/$E$68)*'PLAN DE ADQUISICIONES'!AK$31)*($G69/$F69)))</f>
        <v>0</v>
      </c>
      <c r="AP69" s="420">
        <f>IF( $F69=0,0,((($F69/$E$68)*'PLAN DE ADQUISICIONES'!AL$31)*($G69/$F69)))</f>
        <v>0</v>
      </c>
      <c r="AQ69" s="420">
        <f>IF( $F69=0,0,((($F69/$E$68)*'PLAN DE ADQUISICIONES'!AM$31)*($G69/$F69)))</f>
        <v>0</v>
      </c>
      <c r="AR69" s="420">
        <f>IF( $F69=0,0,((($F69/$E$68)*'PLAN DE ADQUISICIONES'!AN$31)*($G69/$F69)))</f>
        <v>0</v>
      </c>
      <c r="AS69" s="420">
        <f>IF( $F69=0,0,((($F69/$E$68)*'PLAN DE ADQUISICIONES'!AO$31)*($G69/$F69)))</f>
        <v>0</v>
      </c>
      <c r="AT69" s="423">
        <f>AH69+AI69+AJ69+AK69+AL69+AM69+AN69+AO69+AP69+AQ69+AR69+AS69</f>
        <v>0</v>
      </c>
      <c r="AU69" s="494">
        <f>AS69+AR69+AQ69+AP69+AO69+AN69+AM69+AL69+AK69+AJ69+AI69+AH69+AF69+AE69+AD69+AC69+AB69+AA69+Z69+Y69+X69+W69+V69+U69+S69+R69+Q69+P69+O69+N69+M69+L69+K69+J69+I69+H69</f>
        <v>0</v>
      </c>
      <c r="AV69" s="392">
        <f t="shared" si="1"/>
        <v>0</v>
      </c>
    </row>
    <row r="70" spans="2:48" s="394" customFormat="1" ht="12.75" customHeight="1" outlineLevel="1" x14ac:dyDescent="0.15">
      <c r="B70" s="416" t="str">
        <f>+'FORMATO COSTEO C1'!C$312</f>
        <v>1.2.5.2</v>
      </c>
      <c r="C70" s="417" t="str">
        <f>+'FORMATO COSTEO C1'!B$312</f>
        <v>Categoría de gasto</v>
      </c>
      <c r="D70" s="428"/>
      <c r="E70" s="429"/>
      <c r="F70" s="420">
        <f>+'FORMATO COSTEO C1'!G312</f>
        <v>0</v>
      </c>
      <c r="G70" s="421">
        <f>+'FORMATO COSTEO C1'!U312</f>
        <v>0</v>
      </c>
      <c r="H70" s="425">
        <f>IF( $F70=0,0,((($F70/$E$68)*'PLAN DE ADQUISICIONES'!F$31)*($G70/$F70)))</f>
        <v>0</v>
      </c>
      <c r="I70" s="420">
        <f>IF( $F70=0,0,((($F70/$E$68)*'PLAN DE ADQUISICIONES'!G$31)*($G70/$F70)))</f>
        <v>0</v>
      </c>
      <c r="J70" s="420">
        <f>IF( $F70=0,0,((($F70/$E$68)*'PLAN DE ADQUISICIONES'!H$31)*($G70/$F70)))</f>
        <v>0</v>
      </c>
      <c r="K70" s="420">
        <f>IF( $F70=0,0,((($F70/$E$68)*'PLAN DE ADQUISICIONES'!I$31)*($G70/$F70)))</f>
        <v>0</v>
      </c>
      <c r="L70" s="420">
        <f>IF( $F70=0,0,((($F70/$E$68)*'PLAN DE ADQUISICIONES'!J$31)*($G70/$F70)))</f>
        <v>0</v>
      </c>
      <c r="M70" s="420">
        <f>IF( $F70=0,0,((($F70/$E$68)*'PLAN DE ADQUISICIONES'!K$31)*($G70/$F70)))</f>
        <v>0</v>
      </c>
      <c r="N70" s="420">
        <f>IF( $F70=0,0,((($F70/$E$68)*'PLAN DE ADQUISICIONES'!L$31)*($G70/$F70)))</f>
        <v>0</v>
      </c>
      <c r="O70" s="420">
        <f>IF( $F70=0,0,((($F70/$E$68)*'PLAN DE ADQUISICIONES'!M$31)*($G70/$F70)))</f>
        <v>0</v>
      </c>
      <c r="P70" s="420">
        <f>IF( $F70=0,0,((($F70/$E$68)*'PLAN DE ADQUISICIONES'!N$31)*($G70/$F70)))</f>
        <v>0</v>
      </c>
      <c r="Q70" s="420">
        <f>IF( $F70=0,0,((($F70/$E$68)*'PLAN DE ADQUISICIONES'!O$31)*($G70/$F70)))</f>
        <v>0</v>
      </c>
      <c r="R70" s="420">
        <f>IF( $F70=0,0,((($F70/$E$68)*'PLAN DE ADQUISICIONES'!P$31)*($G70/$F70)))</f>
        <v>0</v>
      </c>
      <c r="S70" s="420">
        <f>IF( $F70=0,0,((($F70/$E$68)*'PLAN DE ADQUISICIONES'!Q$31)*($G70/$F70)))</f>
        <v>0</v>
      </c>
      <c r="T70" s="423">
        <f>H70+I70+J70+K70+L70+M70+N70+O70+P70+Q70+R70+S70</f>
        <v>0</v>
      </c>
      <c r="U70" s="424">
        <f>IF( $F70=0,0,((($F70/$E$68)*'PLAN DE ADQUISICIONES'!R$31)*($G70/$F70)))</f>
        <v>0</v>
      </c>
      <c r="V70" s="420">
        <f>IF( $F70=0,0,((($F70/$E$68)*'PLAN DE ADQUISICIONES'!S$31)*($G70/$F70)))</f>
        <v>0</v>
      </c>
      <c r="W70" s="420">
        <f>IF( $F70=0,0,((($F70/$E$68)*'PLAN DE ADQUISICIONES'!T$31)*($G70/$F70)))</f>
        <v>0</v>
      </c>
      <c r="X70" s="420">
        <f>IF( $F70=0,0,((($F70/$E$68)*'PLAN DE ADQUISICIONES'!U$31)*($G70/$F70)))</f>
        <v>0</v>
      </c>
      <c r="Y70" s="420">
        <f>IF( $F70=0,0,((($F70/$E$68)*'PLAN DE ADQUISICIONES'!V$31)*($G70/$F70)))</f>
        <v>0</v>
      </c>
      <c r="Z70" s="420">
        <f>IF( $F70=0,0,((($F70/$E$68)*'PLAN DE ADQUISICIONES'!W$31)*($G70/$F70)))</f>
        <v>0</v>
      </c>
      <c r="AA70" s="420">
        <f>IF( $F70=0,0,((($F70/$E$68)*'PLAN DE ADQUISICIONES'!X$31)*($G70/$F70)))</f>
        <v>0</v>
      </c>
      <c r="AB70" s="420">
        <f>IF( $F70=0,0,((($F70/$E$68)*'PLAN DE ADQUISICIONES'!Y$31)*($G70/$F70)))</f>
        <v>0</v>
      </c>
      <c r="AC70" s="420">
        <f>IF( $F70=0,0,((($F70/$E$68)*'PLAN DE ADQUISICIONES'!Z$31)*($G70/$F70)))</f>
        <v>0</v>
      </c>
      <c r="AD70" s="420">
        <f>IF( $F70=0,0,((($F70/$E$68)*'PLAN DE ADQUISICIONES'!AA$31)*($G70/$F70)))</f>
        <v>0</v>
      </c>
      <c r="AE70" s="420">
        <f>IF( $F70=0,0,((($F70/$E$68)*'PLAN DE ADQUISICIONES'!AB$31)*($G70/$F70)))</f>
        <v>0</v>
      </c>
      <c r="AF70" s="420">
        <f>IF( $F70=0,0,((($F70/$E$68)*'PLAN DE ADQUISICIONES'!AC$31)*($G70/$F70)))</f>
        <v>0</v>
      </c>
      <c r="AG70" s="421">
        <f>U70+V70+W70+X70+Y70+Z70+AA70+AB70+AC70+AD70+AE70+AF70</f>
        <v>0</v>
      </c>
      <c r="AH70" s="425">
        <f>IF( $F70=0,0,((($F70/$E$68)*'PLAN DE ADQUISICIONES'!AD$31)*($G70/$F70)))</f>
        <v>0</v>
      </c>
      <c r="AI70" s="420">
        <f>IF( $F70=0,0,((($F70/$E$68)*'PLAN DE ADQUISICIONES'!AE$31)*($G70/$F70)))</f>
        <v>0</v>
      </c>
      <c r="AJ70" s="420">
        <f>IF( $F70=0,0,((($F70/$E$68)*'PLAN DE ADQUISICIONES'!AF$31)*($G70/$F70)))</f>
        <v>0</v>
      </c>
      <c r="AK70" s="420">
        <f>IF( $F70=0,0,((($F70/$E$68)*'PLAN DE ADQUISICIONES'!AG$31)*($G70/$F70)))</f>
        <v>0</v>
      </c>
      <c r="AL70" s="420">
        <f>IF( $F70=0,0,((($F70/$E$68)*'PLAN DE ADQUISICIONES'!AH$31)*($G70/$F70)))</f>
        <v>0</v>
      </c>
      <c r="AM70" s="420">
        <f>IF( $F70=0,0,((($F70/$E$68)*'PLAN DE ADQUISICIONES'!AI$31)*($G70/$F70)))</f>
        <v>0</v>
      </c>
      <c r="AN70" s="420">
        <f>IF( $F70=0,0,((($F70/$E$68)*'PLAN DE ADQUISICIONES'!AJ$31)*($G70/$F70)))</f>
        <v>0</v>
      </c>
      <c r="AO70" s="420">
        <f>IF( $F70=0,0,((($F70/$E$68)*'PLAN DE ADQUISICIONES'!AK$31)*($G70/$F70)))</f>
        <v>0</v>
      </c>
      <c r="AP70" s="420">
        <f>IF( $F70=0,0,((($F70/$E$68)*'PLAN DE ADQUISICIONES'!AL$31)*($G70/$F70)))</f>
        <v>0</v>
      </c>
      <c r="AQ70" s="420">
        <f>IF( $F70=0,0,((($F70/$E$68)*'PLAN DE ADQUISICIONES'!AM$31)*($G70/$F70)))</f>
        <v>0</v>
      </c>
      <c r="AR70" s="420">
        <f>IF( $F70=0,0,((($F70/$E$68)*'PLAN DE ADQUISICIONES'!AN$31)*($G70/$F70)))</f>
        <v>0</v>
      </c>
      <c r="AS70" s="420">
        <f>IF( $F70=0,0,((($F70/$E$68)*'PLAN DE ADQUISICIONES'!AO$31)*($G70/$F70)))</f>
        <v>0</v>
      </c>
      <c r="AT70" s="423">
        <f>AH70+AI70+AJ70+AK70+AL70+AM70+AN70+AO70+AP70+AQ70+AR70+AS70</f>
        <v>0</v>
      </c>
      <c r="AU70" s="494">
        <f>AS70+AR70+AQ70+AP70+AO70+AN70+AM70+AL70+AK70+AJ70+AI70+AH70+AF70+AE70+AD70+AC70+AB70+AA70+Z70+Y70+X70+W70+V70+U70+S70+R70+Q70+P70+O70+N70+M70+L70+K70+J70+I70+H70</f>
        <v>0</v>
      </c>
      <c r="AV70" s="392">
        <f t="shared" si="1"/>
        <v>0</v>
      </c>
    </row>
    <row r="71" spans="2:48" s="405" customFormat="1" ht="12.75" customHeight="1" outlineLevel="1" x14ac:dyDescent="0.15">
      <c r="B71" s="416" t="str">
        <f>+'FORMATO COSTEO C1'!C$318</f>
        <v>1.2.5.3</v>
      </c>
      <c r="C71" s="417" t="str">
        <f>+'FORMATO COSTEO C1'!B$318</f>
        <v>Categoría de gasto</v>
      </c>
      <c r="D71" s="428"/>
      <c r="E71" s="429"/>
      <c r="F71" s="420">
        <f>+'FORMATO COSTEO C1'!G318</f>
        <v>0</v>
      </c>
      <c r="G71" s="421">
        <f>+'FORMATO COSTEO C1'!U318</f>
        <v>0</v>
      </c>
      <c r="H71" s="425">
        <f>IF( $F71=0,0,((($F71/$E$68)*'PLAN DE ADQUISICIONES'!F$31)*($G71/$F71)))</f>
        <v>0</v>
      </c>
      <c r="I71" s="420">
        <f>IF( $F71=0,0,((($F71/$E$68)*'PLAN DE ADQUISICIONES'!G$31)*($G71/$F71)))</f>
        <v>0</v>
      </c>
      <c r="J71" s="420">
        <f>IF( $F71=0,0,((($F71/$E$68)*'PLAN DE ADQUISICIONES'!H$31)*($G71/$F71)))</f>
        <v>0</v>
      </c>
      <c r="K71" s="420">
        <f>IF( $F71=0,0,((($F71/$E$68)*'PLAN DE ADQUISICIONES'!I$31)*($G71/$F71)))</f>
        <v>0</v>
      </c>
      <c r="L71" s="420">
        <f>IF( $F71=0,0,((($F71/$E$68)*'PLAN DE ADQUISICIONES'!J$31)*($G71/$F71)))</f>
        <v>0</v>
      </c>
      <c r="M71" s="420">
        <f>IF( $F71=0,0,((($F71/$E$68)*'PLAN DE ADQUISICIONES'!K$31)*($G71/$F71)))</f>
        <v>0</v>
      </c>
      <c r="N71" s="420">
        <f>IF( $F71=0,0,((($F71/$E$68)*'PLAN DE ADQUISICIONES'!L$31)*($G71/$F71)))</f>
        <v>0</v>
      </c>
      <c r="O71" s="420">
        <f>IF( $F71=0,0,((($F71/$E$68)*'PLAN DE ADQUISICIONES'!M$31)*($G71/$F71)))</f>
        <v>0</v>
      </c>
      <c r="P71" s="420">
        <f>IF( $F71=0,0,((($F71/$E$68)*'PLAN DE ADQUISICIONES'!N$31)*($G71/$F71)))</f>
        <v>0</v>
      </c>
      <c r="Q71" s="420">
        <f>IF( $F71=0,0,((($F71/$E$68)*'PLAN DE ADQUISICIONES'!O$31)*($G71/$F71)))</f>
        <v>0</v>
      </c>
      <c r="R71" s="420">
        <f>IF( $F71=0,0,((($F71/$E$68)*'PLAN DE ADQUISICIONES'!P$31)*($G71/$F71)))</f>
        <v>0</v>
      </c>
      <c r="S71" s="420">
        <f>IF( $F71=0,0,((($F71/$E$68)*'PLAN DE ADQUISICIONES'!Q$31)*($G71/$F71)))</f>
        <v>0</v>
      </c>
      <c r="T71" s="423">
        <f>H71+I71+J71+K71+L71+M71+N71+O71+P71+Q71+R71+S71</f>
        <v>0</v>
      </c>
      <c r="U71" s="424">
        <f>IF( $F71=0,0,((($F71/$E$68)*'PLAN DE ADQUISICIONES'!R$31)*($G71/$F71)))</f>
        <v>0</v>
      </c>
      <c r="V71" s="420">
        <f>IF( $F71=0,0,((($F71/$E$68)*'PLAN DE ADQUISICIONES'!S$31)*($G71/$F71)))</f>
        <v>0</v>
      </c>
      <c r="W71" s="420">
        <f>IF( $F71=0,0,((($F71/$E$68)*'PLAN DE ADQUISICIONES'!T$31)*($G71/$F71)))</f>
        <v>0</v>
      </c>
      <c r="X71" s="420">
        <f>IF( $F71=0,0,((($F71/$E$68)*'PLAN DE ADQUISICIONES'!U$31)*($G71/$F71)))</f>
        <v>0</v>
      </c>
      <c r="Y71" s="420">
        <f>IF( $F71=0,0,((($F71/$E$68)*'PLAN DE ADQUISICIONES'!V$31)*($G71/$F71)))</f>
        <v>0</v>
      </c>
      <c r="Z71" s="420">
        <f>IF( $F71=0,0,((($F71/$E$68)*'PLAN DE ADQUISICIONES'!W$31)*($G71/$F71)))</f>
        <v>0</v>
      </c>
      <c r="AA71" s="420">
        <f>IF( $F71=0,0,((($F71/$E$68)*'PLAN DE ADQUISICIONES'!X$31)*($G71/$F71)))</f>
        <v>0</v>
      </c>
      <c r="AB71" s="420">
        <f>IF( $F71=0,0,((($F71/$E$68)*'PLAN DE ADQUISICIONES'!Y$31)*($G71/$F71)))</f>
        <v>0</v>
      </c>
      <c r="AC71" s="420">
        <f>IF( $F71=0,0,((($F71/$E$68)*'PLAN DE ADQUISICIONES'!Z$31)*($G71/$F71)))</f>
        <v>0</v>
      </c>
      <c r="AD71" s="420">
        <f>IF( $F71=0,0,((($F71/$E$68)*'PLAN DE ADQUISICIONES'!AA$31)*($G71/$F71)))</f>
        <v>0</v>
      </c>
      <c r="AE71" s="420">
        <f>IF( $F71=0,0,((($F71/$E$68)*'PLAN DE ADQUISICIONES'!AB$31)*($G71/$F71)))</f>
        <v>0</v>
      </c>
      <c r="AF71" s="420">
        <f>IF( $F71=0,0,((($F71/$E$68)*'PLAN DE ADQUISICIONES'!AC$31)*($G71/$F71)))</f>
        <v>0</v>
      </c>
      <c r="AG71" s="421">
        <f>U71+V71+W71+X71+Y71+Z71+AA71+AB71+AC71+AD71+AE71+AF71</f>
        <v>0</v>
      </c>
      <c r="AH71" s="425">
        <f>IF( $F71=0,0,((($F71/$E$68)*'PLAN DE ADQUISICIONES'!AD$31)*($G71/$F71)))</f>
        <v>0</v>
      </c>
      <c r="AI71" s="420">
        <f>IF( $F71=0,0,((($F71/$E$68)*'PLAN DE ADQUISICIONES'!AE$31)*($G71/$F71)))</f>
        <v>0</v>
      </c>
      <c r="AJ71" s="420">
        <f>IF( $F71=0,0,((($F71/$E$68)*'PLAN DE ADQUISICIONES'!AF$31)*($G71/$F71)))</f>
        <v>0</v>
      </c>
      <c r="AK71" s="420">
        <f>IF( $F71=0,0,((($F71/$E$68)*'PLAN DE ADQUISICIONES'!AG$31)*($G71/$F71)))</f>
        <v>0</v>
      </c>
      <c r="AL71" s="420">
        <f>IF( $F71=0,0,((($F71/$E$68)*'PLAN DE ADQUISICIONES'!AH$31)*($G71/$F71)))</f>
        <v>0</v>
      </c>
      <c r="AM71" s="420">
        <f>IF( $F71=0,0,((($F71/$E$68)*'PLAN DE ADQUISICIONES'!AI$31)*($G71/$F71)))</f>
        <v>0</v>
      </c>
      <c r="AN71" s="420">
        <f>IF( $F71=0,0,((($F71/$E$68)*'PLAN DE ADQUISICIONES'!AJ$31)*($G71/$F71)))</f>
        <v>0</v>
      </c>
      <c r="AO71" s="420">
        <f>IF( $F71=0,0,((($F71/$E$68)*'PLAN DE ADQUISICIONES'!AK$31)*($G71/$F71)))</f>
        <v>0</v>
      </c>
      <c r="AP71" s="420">
        <f>IF( $F71=0,0,((($F71/$E$68)*'PLAN DE ADQUISICIONES'!AL$31)*($G71/$F71)))</f>
        <v>0</v>
      </c>
      <c r="AQ71" s="420">
        <f>IF( $F71=0,0,((($F71/$E$68)*'PLAN DE ADQUISICIONES'!AM$31)*($G71/$F71)))</f>
        <v>0</v>
      </c>
      <c r="AR71" s="420">
        <f>IF( $F71=0,0,((($F71/$E$68)*'PLAN DE ADQUISICIONES'!AN$31)*($G71/$F71)))</f>
        <v>0</v>
      </c>
      <c r="AS71" s="420">
        <f>IF( $F71=0,0,((($F71/$E$68)*'PLAN DE ADQUISICIONES'!AO$31)*($G71/$F71)))</f>
        <v>0</v>
      </c>
      <c r="AT71" s="423">
        <f>AH71+AI71+AJ71+AK71+AL71+AM71+AN71+AO71+AP71+AQ71+AR71+AS71</f>
        <v>0</v>
      </c>
      <c r="AU71" s="494">
        <f>AS71+AR71+AQ71+AP71+AO71+AN71+AM71+AL71+AK71+AJ71+AI71+AH71+AF71+AE71+AD71+AC71+AB71+AA71+Z71+Y71+X71+W71+V71+U71+S71+R71+Q71+P71+O71+N71+M71+L71+K71+J71+I71+H71</f>
        <v>0</v>
      </c>
      <c r="AV71" s="392">
        <f t="shared" si="1"/>
        <v>0</v>
      </c>
    </row>
    <row r="72" spans="2:48" s="394" customFormat="1" ht="12.75" customHeight="1" x14ac:dyDescent="0.15">
      <c r="B72" s="416" t="str">
        <f>+'FORMATO COSTEO C1'!C$324</f>
        <v>1.2.5.4</v>
      </c>
      <c r="C72" s="417" t="str">
        <f>+'FORMATO COSTEO C1'!B$324</f>
        <v>Categoría de gasto</v>
      </c>
      <c r="D72" s="428"/>
      <c r="E72" s="429"/>
      <c r="F72" s="420">
        <f>+'FORMATO COSTEO C1'!G324</f>
        <v>0</v>
      </c>
      <c r="G72" s="421">
        <f>+'FORMATO COSTEO C1'!U324</f>
        <v>0</v>
      </c>
      <c r="H72" s="425">
        <f>IF( $F72=0,0,((($F72/$E$68)*'PLAN DE ADQUISICIONES'!F$31)*($G72/$F72)))</f>
        <v>0</v>
      </c>
      <c r="I72" s="420">
        <f>IF( $F72=0,0,((($F72/$E$68)*'PLAN DE ADQUISICIONES'!G$31)*($G72/$F72)))</f>
        <v>0</v>
      </c>
      <c r="J72" s="420">
        <f>IF( $F72=0,0,((($F72/$E$68)*'PLAN DE ADQUISICIONES'!H$31)*($G72/$F72)))</f>
        <v>0</v>
      </c>
      <c r="K72" s="420">
        <f>IF( $F72=0,0,((($F72/$E$68)*'PLAN DE ADQUISICIONES'!I$31)*($G72/$F72)))</f>
        <v>0</v>
      </c>
      <c r="L72" s="420">
        <f>IF( $F72=0,0,((($F72/$E$68)*'PLAN DE ADQUISICIONES'!J$31)*($G72/$F72)))</f>
        <v>0</v>
      </c>
      <c r="M72" s="420">
        <f>IF( $F72=0,0,((($F72/$E$68)*'PLAN DE ADQUISICIONES'!K$31)*($G72/$F72)))</f>
        <v>0</v>
      </c>
      <c r="N72" s="420">
        <f>IF( $F72=0,0,((($F72/$E$68)*'PLAN DE ADQUISICIONES'!L$31)*($G72/$F72)))</f>
        <v>0</v>
      </c>
      <c r="O72" s="420">
        <f>IF( $F72=0,0,((($F72/$E$68)*'PLAN DE ADQUISICIONES'!M$31)*($G72/$F72)))</f>
        <v>0</v>
      </c>
      <c r="P72" s="420">
        <f>IF( $F72=0,0,((($F72/$E$68)*'PLAN DE ADQUISICIONES'!N$31)*($G72/$F72)))</f>
        <v>0</v>
      </c>
      <c r="Q72" s="420">
        <f>IF( $F72=0,0,((($F72/$E$68)*'PLAN DE ADQUISICIONES'!O$31)*($G72/$F72)))</f>
        <v>0</v>
      </c>
      <c r="R72" s="420">
        <f>IF( $F72=0,0,((($F72/$E$68)*'PLAN DE ADQUISICIONES'!P$31)*($G72/$F72)))</f>
        <v>0</v>
      </c>
      <c r="S72" s="420">
        <f>IF( $F72=0,0,((($F72/$E$68)*'PLAN DE ADQUISICIONES'!Q$31)*($G72/$F72)))</f>
        <v>0</v>
      </c>
      <c r="T72" s="423">
        <f>H72+I72+J72+K72+L72+M72+N72+O72+P72+Q72+R72+S72</f>
        <v>0</v>
      </c>
      <c r="U72" s="424">
        <f>IF( $F72=0,0,((($F72/$E$68)*'PLAN DE ADQUISICIONES'!R$31)*($G72/$F72)))</f>
        <v>0</v>
      </c>
      <c r="V72" s="420">
        <f>IF( $F72=0,0,((($F72/$E$68)*'PLAN DE ADQUISICIONES'!S$31)*($G72/$F72)))</f>
        <v>0</v>
      </c>
      <c r="W72" s="420">
        <f>IF( $F72=0,0,((($F72/$E$68)*'PLAN DE ADQUISICIONES'!T$31)*($G72/$F72)))</f>
        <v>0</v>
      </c>
      <c r="X72" s="420">
        <f>IF( $F72=0,0,((($F72/$E$68)*'PLAN DE ADQUISICIONES'!U$31)*($G72/$F72)))</f>
        <v>0</v>
      </c>
      <c r="Y72" s="420">
        <f>IF( $F72=0,0,((($F72/$E$68)*'PLAN DE ADQUISICIONES'!V$31)*($G72/$F72)))</f>
        <v>0</v>
      </c>
      <c r="Z72" s="420">
        <f>IF( $F72=0,0,((($F72/$E$68)*'PLAN DE ADQUISICIONES'!W$31)*($G72/$F72)))</f>
        <v>0</v>
      </c>
      <c r="AA72" s="420">
        <f>IF( $F72=0,0,((($F72/$E$68)*'PLAN DE ADQUISICIONES'!X$31)*($G72/$F72)))</f>
        <v>0</v>
      </c>
      <c r="AB72" s="420">
        <f>IF( $F72=0,0,((($F72/$E$68)*'PLAN DE ADQUISICIONES'!Y$31)*($G72/$F72)))</f>
        <v>0</v>
      </c>
      <c r="AC72" s="420">
        <f>IF( $F72=0,0,((($F72/$E$68)*'PLAN DE ADQUISICIONES'!Z$31)*($G72/$F72)))</f>
        <v>0</v>
      </c>
      <c r="AD72" s="420">
        <f>IF( $F72=0,0,((($F72/$E$68)*'PLAN DE ADQUISICIONES'!AA$31)*($G72/$F72)))</f>
        <v>0</v>
      </c>
      <c r="AE72" s="420">
        <f>IF( $F72=0,0,((($F72/$E$68)*'PLAN DE ADQUISICIONES'!AB$31)*($G72/$F72)))</f>
        <v>0</v>
      </c>
      <c r="AF72" s="420">
        <f>IF( $F72=0,0,((($F72/$E$68)*'PLAN DE ADQUISICIONES'!AC$31)*($G72/$F72)))</f>
        <v>0</v>
      </c>
      <c r="AG72" s="421">
        <f>U72+V72+W72+X72+Y72+Z72+AA72+AB72+AC72+AD72+AE72+AF72</f>
        <v>0</v>
      </c>
      <c r="AH72" s="425">
        <f>IF( $F72=0,0,((($F72/$E$68)*'PLAN DE ADQUISICIONES'!AD$31)*($G72/$F72)))</f>
        <v>0</v>
      </c>
      <c r="AI72" s="420">
        <f>IF( $F72=0,0,((($F72/$E$68)*'PLAN DE ADQUISICIONES'!AE$31)*($G72/$F72)))</f>
        <v>0</v>
      </c>
      <c r="AJ72" s="420">
        <f>IF( $F72=0,0,((($F72/$E$68)*'PLAN DE ADQUISICIONES'!AF$31)*($G72/$F72)))</f>
        <v>0</v>
      </c>
      <c r="AK72" s="420">
        <f>IF( $F72=0,0,((($F72/$E$68)*'PLAN DE ADQUISICIONES'!AG$31)*($G72/$F72)))</f>
        <v>0</v>
      </c>
      <c r="AL72" s="420">
        <f>IF( $F72=0,0,((($F72/$E$68)*'PLAN DE ADQUISICIONES'!AH$31)*($G72/$F72)))</f>
        <v>0</v>
      </c>
      <c r="AM72" s="420">
        <f>IF( $F72=0,0,((($F72/$E$68)*'PLAN DE ADQUISICIONES'!AI$31)*($G72/$F72)))</f>
        <v>0</v>
      </c>
      <c r="AN72" s="420">
        <f>IF( $F72=0,0,((($F72/$E$68)*'PLAN DE ADQUISICIONES'!AJ$31)*($G72/$F72)))</f>
        <v>0</v>
      </c>
      <c r="AO72" s="420">
        <f>IF( $F72=0,0,((($F72/$E$68)*'PLAN DE ADQUISICIONES'!AK$31)*($G72/$F72)))</f>
        <v>0</v>
      </c>
      <c r="AP72" s="420">
        <f>IF( $F72=0,0,((($F72/$E$68)*'PLAN DE ADQUISICIONES'!AL$31)*($G72/$F72)))</f>
        <v>0</v>
      </c>
      <c r="AQ72" s="420">
        <f>IF( $F72=0,0,((($F72/$E$68)*'PLAN DE ADQUISICIONES'!AM$31)*($G72/$F72)))</f>
        <v>0</v>
      </c>
      <c r="AR72" s="420">
        <f>IF( $F72=0,0,((($F72/$E$68)*'PLAN DE ADQUISICIONES'!AN$31)*($G72/$F72)))</f>
        <v>0</v>
      </c>
      <c r="AS72" s="420">
        <f>IF( $F72=0,0,((($F72/$E$68)*'PLAN DE ADQUISICIONES'!AO$31)*($G72/$F72)))</f>
        <v>0</v>
      </c>
      <c r="AT72" s="423">
        <f>AH72+AI72+AJ72+AK72+AL72+AM72+AN72+AO72+AP72+AQ72+AR72+AS72</f>
        <v>0</v>
      </c>
      <c r="AU72" s="494">
        <f>AS72+AR72+AQ72+AP72+AO72+AN72+AM72+AL72+AK72+AJ72+AI72+AH72+AF72+AE72+AD72+AC72+AB72+AA72+Z72+Y72+X72+W72+V72+U72+S72+R72+Q72+P72+O72+N72+M72+L72+K72+J72+I72+H72</f>
        <v>0</v>
      </c>
      <c r="AV72" s="392">
        <f t="shared" si="1"/>
        <v>0</v>
      </c>
    </row>
    <row r="73" spans="2:48" s="394" customFormat="1" ht="12.75" customHeight="1" x14ac:dyDescent="0.15">
      <c r="B73" s="416" t="str">
        <f>+'FORMATO COSTEO C1'!C$330</f>
        <v>1.2.5.5</v>
      </c>
      <c r="C73" s="417" t="str">
        <f>+'FORMATO COSTEO C1'!B$330</f>
        <v>Categoría de gasto</v>
      </c>
      <c r="D73" s="428"/>
      <c r="E73" s="429"/>
      <c r="F73" s="420">
        <f>+'FORMATO COSTEO C1'!G330</f>
        <v>0</v>
      </c>
      <c r="G73" s="421">
        <f>+'FORMATO COSTEO C1'!U330</f>
        <v>0</v>
      </c>
      <c r="H73" s="425">
        <f>IF( $F73=0,0,((($F73/$E$68)*'PLAN DE ADQUISICIONES'!F$31)*($G73/$F73)))</f>
        <v>0</v>
      </c>
      <c r="I73" s="420">
        <f>IF( $F73=0,0,((($F73/$E$68)*'PLAN DE ADQUISICIONES'!G$31)*($G73/$F73)))</f>
        <v>0</v>
      </c>
      <c r="J73" s="420">
        <f>IF( $F73=0,0,((($F73/$E$68)*'PLAN DE ADQUISICIONES'!H$31)*($G73/$F73)))</f>
        <v>0</v>
      </c>
      <c r="K73" s="420">
        <f>IF( $F73=0,0,((($F73/$E$68)*'PLAN DE ADQUISICIONES'!I$31)*($G73/$F73)))</f>
        <v>0</v>
      </c>
      <c r="L73" s="420">
        <f>IF( $F73=0,0,((($F73/$E$68)*'PLAN DE ADQUISICIONES'!J$31)*($G73/$F73)))</f>
        <v>0</v>
      </c>
      <c r="M73" s="420">
        <f>IF( $F73=0,0,((($F73/$E$68)*'PLAN DE ADQUISICIONES'!K$31)*($G73/$F73)))</f>
        <v>0</v>
      </c>
      <c r="N73" s="420">
        <f>IF( $F73=0,0,((($F73/$E$68)*'PLAN DE ADQUISICIONES'!L$31)*($G73/$F73)))</f>
        <v>0</v>
      </c>
      <c r="O73" s="420">
        <f>IF( $F73=0,0,((($F73/$E$68)*'PLAN DE ADQUISICIONES'!M$31)*($G73/$F73)))</f>
        <v>0</v>
      </c>
      <c r="P73" s="420">
        <f>IF( $F73=0,0,((($F73/$E$68)*'PLAN DE ADQUISICIONES'!N$31)*($G73/$F73)))</f>
        <v>0</v>
      </c>
      <c r="Q73" s="420">
        <f>IF( $F73=0,0,((($F73/$E$68)*'PLAN DE ADQUISICIONES'!O$31)*($G73/$F73)))</f>
        <v>0</v>
      </c>
      <c r="R73" s="420">
        <f>IF( $F73=0,0,((($F73/$E$68)*'PLAN DE ADQUISICIONES'!P$31)*($G73/$F73)))</f>
        <v>0</v>
      </c>
      <c r="S73" s="420">
        <f>IF( $F73=0,0,((($F73/$E$68)*'PLAN DE ADQUISICIONES'!Q$31)*($G73/$F73)))</f>
        <v>0</v>
      </c>
      <c r="T73" s="423">
        <f>H73+I73+J73+K73+L73+M73+N73+O73+P73+Q73+R73+S73</f>
        <v>0</v>
      </c>
      <c r="U73" s="424">
        <f>IF( $F73=0,0,((($F73/$E$68)*'PLAN DE ADQUISICIONES'!R$31)*($G73/$F73)))</f>
        <v>0</v>
      </c>
      <c r="V73" s="420">
        <f>IF( $F73=0,0,((($F73/$E$68)*'PLAN DE ADQUISICIONES'!S$31)*($G73/$F73)))</f>
        <v>0</v>
      </c>
      <c r="W73" s="420">
        <f>IF( $F73=0,0,((($F73/$E$68)*'PLAN DE ADQUISICIONES'!T$31)*($G73/$F73)))</f>
        <v>0</v>
      </c>
      <c r="X73" s="420">
        <f>IF( $F73=0,0,((($F73/$E$68)*'PLAN DE ADQUISICIONES'!U$31)*($G73/$F73)))</f>
        <v>0</v>
      </c>
      <c r="Y73" s="420">
        <f>IF( $F73=0,0,((($F73/$E$68)*'PLAN DE ADQUISICIONES'!V$31)*($G73/$F73)))</f>
        <v>0</v>
      </c>
      <c r="Z73" s="420">
        <f>IF( $F73=0,0,((($F73/$E$68)*'PLAN DE ADQUISICIONES'!W$31)*($G73/$F73)))</f>
        <v>0</v>
      </c>
      <c r="AA73" s="420">
        <f>IF( $F73=0,0,((($F73/$E$68)*'PLAN DE ADQUISICIONES'!X$31)*($G73/$F73)))</f>
        <v>0</v>
      </c>
      <c r="AB73" s="420">
        <f>IF( $F73=0,0,((($F73/$E$68)*'PLAN DE ADQUISICIONES'!Y$31)*($G73/$F73)))</f>
        <v>0</v>
      </c>
      <c r="AC73" s="420">
        <f>IF( $F73=0,0,((($F73/$E$68)*'PLAN DE ADQUISICIONES'!Z$31)*($G73/$F73)))</f>
        <v>0</v>
      </c>
      <c r="AD73" s="420">
        <f>IF( $F73=0,0,((($F73/$E$68)*'PLAN DE ADQUISICIONES'!AA$31)*($G73/$F73)))</f>
        <v>0</v>
      </c>
      <c r="AE73" s="420">
        <f>IF( $F73=0,0,((($F73/$E$68)*'PLAN DE ADQUISICIONES'!AB$31)*($G73/$F73)))</f>
        <v>0</v>
      </c>
      <c r="AF73" s="420">
        <f>IF( $F73=0,0,((($F73/$E$68)*'PLAN DE ADQUISICIONES'!AC$31)*($G73/$F73)))</f>
        <v>0</v>
      </c>
      <c r="AG73" s="421">
        <f>U73+V73+W73+X73+Y73+Z73+AA73+AB73+AC73+AD73+AE73+AF73</f>
        <v>0</v>
      </c>
      <c r="AH73" s="425">
        <f>IF( $F73=0,0,((($F73/$E$68)*'PLAN DE ADQUISICIONES'!AD$31)*($G73/$F73)))</f>
        <v>0</v>
      </c>
      <c r="AI73" s="420">
        <f>IF( $F73=0,0,((($F73/$E$68)*'PLAN DE ADQUISICIONES'!AE$31)*($G73/$F73)))</f>
        <v>0</v>
      </c>
      <c r="AJ73" s="420">
        <f>IF( $F73=0,0,((($F73/$E$68)*'PLAN DE ADQUISICIONES'!AF$31)*($G73/$F73)))</f>
        <v>0</v>
      </c>
      <c r="AK73" s="420">
        <f>IF( $F73=0,0,((($F73/$E$68)*'PLAN DE ADQUISICIONES'!AG$31)*($G73/$F73)))</f>
        <v>0</v>
      </c>
      <c r="AL73" s="420">
        <f>IF( $F73=0,0,((($F73/$E$68)*'PLAN DE ADQUISICIONES'!AH$31)*($G73/$F73)))</f>
        <v>0</v>
      </c>
      <c r="AM73" s="420">
        <f>IF( $F73=0,0,((($F73/$E$68)*'PLAN DE ADQUISICIONES'!AI$31)*($G73/$F73)))</f>
        <v>0</v>
      </c>
      <c r="AN73" s="420">
        <f>IF( $F73=0,0,((($F73/$E$68)*'PLAN DE ADQUISICIONES'!AJ$31)*($G73/$F73)))</f>
        <v>0</v>
      </c>
      <c r="AO73" s="420">
        <f>IF( $F73=0,0,((($F73/$E$68)*'PLAN DE ADQUISICIONES'!AK$31)*($G73/$F73)))</f>
        <v>0</v>
      </c>
      <c r="AP73" s="420">
        <f>IF( $F73=0,0,((($F73/$E$68)*'PLAN DE ADQUISICIONES'!AL$31)*($G73/$F73)))</f>
        <v>0</v>
      </c>
      <c r="AQ73" s="420">
        <f>IF( $F73=0,0,((($F73/$E$68)*'PLAN DE ADQUISICIONES'!AM$31)*($G73/$F73)))</f>
        <v>0</v>
      </c>
      <c r="AR73" s="420">
        <f>IF( $F73=0,0,((($F73/$E$68)*'PLAN DE ADQUISICIONES'!AN$31)*($G73/$F73)))</f>
        <v>0</v>
      </c>
      <c r="AS73" s="420">
        <f>IF( $F73=0,0,((($F73/$E$68)*'PLAN DE ADQUISICIONES'!AO$31)*($G73/$F73)))</f>
        <v>0</v>
      </c>
      <c r="AT73" s="423">
        <f>AH73+AI73+AJ73+AK73+AL73+AM73+AN73+AO73+AP73+AQ73+AR73+AS73</f>
        <v>0</v>
      </c>
      <c r="AU73" s="494">
        <f>AS73+AR73+AQ73+AP73+AO73+AN73+AM73+AL73+AK73+AJ73+AI73+AH73+AF73+AE73+AD73+AC73+AB73+AA73+Z73+Y73+X73+W73+V73+U73+S73+R73+Q73+P73+O73+N73+M73+L73+K73+J73+I73+H73</f>
        <v>0</v>
      </c>
      <c r="AV73" s="392">
        <f t="shared" si="1"/>
        <v>0</v>
      </c>
    </row>
    <row r="74" spans="2:48" s="394" customFormat="1" ht="12.75" customHeight="1" x14ac:dyDescent="0.25">
      <c r="B74" s="431">
        <f>+'FORMATO COSTEO C1'!C$337</f>
        <v>1.3</v>
      </c>
      <c r="C74" s="396" t="str">
        <f>+'FORMATO COSTEO C1'!D$337</f>
        <v>Emprendedores del sector turismo de los distritos de Pisac, Taray, Lamay, Coya y Calca, provincia de Calca - región Cusco cuentan con planes de negocio o planes de mejora aprobados y viables</v>
      </c>
      <c r="D74" s="397"/>
      <c r="E74" s="398"/>
      <c r="F74" s="399">
        <f>+F75+F81+F87+F93+F99</f>
        <v>0</v>
      </c>
      <c r="G74" s="400">
        <f t="shared" ref="G74:P74" si="21">+G75+G81+G87+G93+G99</f>
        <v>0</v>
      </c>
      <c r="H74" s="401">
        <f t="shared" si="21"/>
        <v>0</v>
      </c>
      <c r="I74" s="399">
        <f>+I75+I81+I87+I93+I99</f>
        <v>0</v>
      </c>
      <c r="J74" s="399">
        <f>+J75+J81+J87+J93+J99</f>
        <v>0</v>
      </c>
      <c r="K74" s="399">
        <f>+K75+K81+K87+K93+K99</f>
        <v>0</v>
      </c>
      <c r="L74" s="399">
        <f>+L75+L81+L87+L93+L99</f>
        <v>0</v>
      </c>
      <c r="M74" s="399">
        <f>+M75+M81+M87+M93+M99</f>
        <v>0</v>
      </c>
      <c r="N74" s="399">
        <f t="shared" si="21"/>
        <v>0</v>
      </c>
      <c r="O74" s="399">
        <f t="shared" si="21"/>
        <v>0</v>
      </c>
      <c r="P74" s="399">
        <f t="shared" si="21"/>
        <v>0</v>
      </c>
      <c r="Q74" s="399">
        <f>+Q75+Q81+Q87+Q93+Q99</f>
        <v>0</v>
      </c>
      <c r="R74" s="399">
        <f>+R75+R81+R87+R93+R99</f>
        <v>0</v>
      </c>
      <c r="S74" s="399">
        <f>+S75+S81+S87+S93+S99</f>
        <v>0</v>
      </c>
      <c r="T74" s="402">
        <f>+T75+T81+T87+T93+T99</f>
        <v>0</v>
      </c>
      <c r="U74" s="403">
        <f t="shared" ref="U74:AS74" si="22">+U75+U81+U87+U93+U99</f>
        <v>0</v>
      </c>
      <c r="V74" s="399">
        <f t="shared" si="22"/>
        <v>0</v>
      </c>
      <c r="W74" s="399">
        <f t="shared" si="22"/>
        <v>0</v>
      </c>
      <c r="X74" s="399">
        <f t="shared" si="22"/>
        <v>0</v>
      </c>
      <c r="Y74" s="399">
        <f t="shared" si="22"/>
        <v>0</v>
      </c>
      <c r="Z74" s="399">
        <f t="shared" si="22"/>
        <v>0</v>
      </c>
      <c r="AA74" s="399">
        <f t="shared" si="22"/>
        <v>0</v>
      </c>
      <c r="AB74" s="399">
        <f t="shared" si="22"/>
        <v>0</v>
      </c>
      <c r="AC74" s="399">
        <f t="shared" si="22"/>
        <v>0</v>
      </c>
      <c r="AD74" s="399">
        <f t="shared" si="22"/>
        <v>0</v>
      </c>
      <c r="AE74" s="399">
        <f t="shared" si="22"/>
        <v>0</v>
      </c>
      <c r="AF74" s="399">
        <f t="shared" si="22"/>
        <v>0</v>
      </c>
      <c r="AG74" s="400">
        <f>+AG75+AG81+AG87+AG93+AG99</f>
        <v>0</v>
      </c>
      <c r="AH74" s="401">
        <f t="shared" si="22"/>
        <v>0</v>
      </c>
      <c r="AI74" s="399">
        <f t="shared" si="22"/>
        <v>0</v>
      </c>
      <c r="AJ74" s="399">
        <f t="shared" si="22"/>
        <v>0</v>
      </c>
      <c r="AK74" s="399">
        <f t="shared" si="22"/>
        <v>0</v>
      </c>
      <c r="AL74" s="399">
        <f t="shared" si="22"/>
        <v>0</v>
      </c>
      <c r="AM74" s="399">
        <f t="shared" si="22"/>
        <v>0</v>
      </c>
      <c r="AN74" s="399">
        <f t="shared" si="22"/>
        <v>0</v>
      </c>
      <c r="AO74" s="399">
        <f t="shared" si="22"/>
        <v>0</v>
      </c>
      <c r="AP74" s="399">
        <f t="shared" si="22"/>
        <v>0</v>
      </c>
      <c r="AQ74" s="399">
        <f t="shared" si="22"/>
        <v>0</v>
      </c>
      <c r="AR74" s="399">
        <f t="shared" si="22"/>
        <v>0</v>
      </c>
      <c r="AS74" s="399">
        <f t="shared" si="22"/>
        <v>0</v>
      </c>
      <c r="AT74" s="402">
        <f>+AT75+AT81+AT87+AT93+AT99</f>
        <v>0</v>
      </c>
      <c r="AU74" s="404">
        <f>+AU75+AU81+AU87+AU93+AU99</f>
        <v>0</v>
      </c>
      <c r="AV74" s="392">
        <f t="shared" si="1"/>
        <v>0</v>
      </c>
    </row>
    <row r="75" spans="2:48" s="405" customFormat="1" ht="12.75" customHeight="1" outlineLevel="1" x14ac:dyDescent="0.15">
      <c r="B75" s="406" t="str">
        <f>+'FORMATO COSTEO C1'!C$338</f>
        <v>1.3.1</v>
      </c>
      <c r="C75" s="430">
        <f>+'FORMATO COSTEO C1'!B$338</f>
        <v>0</v>
      </c>
      <c r="D75" s="408" t="str">
        <f>+'FORMATO COSTEO C1'!D$338</f>
        <v>Unidad medida</v>
      </c>
      <c r="E75" s="409">
        <f>+'FORMATO COSTEO C1'!E$338</f>
        <v>0</v>
      </c>
      <c r="F75" s="410">
        <f>SUM(F76:F80)</f>
        <v>0</v>
      </c>
      <c r="G75" s="411">
        <f t="shared" ref="G75:AU75" si="23">SUM(G76:G80)</f>
        <v>0</v>
      </c>
      <c r="H75" s="412">
        <f t="shared" si="23"/>
        <v>0</v>
      </c>
      <c r="I75" s="410">
        <f>SUM(I76:I80)</f>
        <v>0</v>
      </c>
      <c r="J75" s="410">
        <f>SUM(J76:J80)</f>
        <v>0</v>
      </c>
      <c r="K75" s="410">
        <f>SUM(K76:K80)</f>
        <v>0</v>
      </c>
      <c r="L75" s="410">
        <f>SUM(L76:L80)</f>
        <v>0</v>
      </c>
      <c r="M75" s="410">
        <f>SUM(M76:M80)</f>
        <v>0</v>
      </c>
      <c r="N75" s="410">
        <f t="shared" si="23"/>
        <v>0</v>
      </c>
      <c r="O75" s="410">
        <f t="shared" si="23"/>
        <v>0</v>
      </c>
      <c r="P75" s="410">
        <f t="shared" si="23"/>
        <v>0</v>
      </c>
      <c r="Q75" s="410">
        <f t="shared" si="23"/>
        <v>0</v>
      </c>
      <c r="R75" s="410">
        <f t="shared" si="23"/>
        <v>0</v>
      </c>
      <c r="S75" s="410">
        <f t="shared" si="23"/>
        <v>0</v>
      </c>
      <c r="T75" s="413">
        <f t="shared" si="23"/>
        <v>0</v>
      </c>
      <c r="U75" s="414">
        <f t="shared" si="23"/>
        <v>0</v>
      </c>
      <c r="V75" s="410">
        <f t="shared" si="23"/>
        <v>0</v>
      </c>
      <c r="W75" s="410">
        <f t="shared" si="23"/>
        <v>0</v>
      </c>
      <c r="X75" s="410">
        <f t="shared" si="23"/>
        <v>0</v>
      </c>
      <c r="Y75" s="410">
        <f t="shared" si="23"/>
        <v>0</v>
      </c>
      <c r="Z75" s="410">
        <f t="shared" si="23"/>
        <v>0</v>
      </c>
      <c r="AA75" s="410">
        <f t="shared" si="23"/>
        <v>0</v>
      </c>
      <c r="AB75" s="410">
        <f t="shared" si="23"/>
        <v>0</v>
      </c>
      <c r="AC75" s="410">
        <f t="shared" si="23"/>
        <v>0</v>
      </c>
      <c r="AD75" s="410">
        <f t="shared" si="23"/>
        <v>0</v>
      </c>
      <c r="AE75" s="410">
        <f t="shared" si="23"/>
        <v>0</v>
      </c>
      <c r="AF75" s="410">
        <f t="shared" si="23"/>
        <v>0</v>
      </c>
      <c r="AG75" s="411">
        <f>SUM(AG76:AG80)</f>
        <v>0</v>
      </c>
      <c r="AH75" s="412">
        <f t="shared" si="23"/>
        <v>0</v>
      </c>
      <c r="AI75" s="410">
        <f t="shared" si="23"/>
        <v>0</v>
      </c>
      <c r="AJ75" s="410">
        <f t="shared" si="23"/>
        <v>0</v>
      </c>
      <c r="AK75" s="410">
        <f t="shared" si="23"/>
        <v>0</v>
      </c>
      <c r="AL75" s="410">
        <f t="shared" si="23"/>
        <v>0</v>
      </c>
      <c r="AM75" s="410">
        <f t="shared" si="23"/>
        <v>0</v>
      </c>
      <c r="AN75" s="410">
        <f t="shared" si="23"/>
        <v>0</v>
      </c>
      <c r="AO75" s="410">
        <f t="shared" si="23"/>
        <v>0</v>
      </c>
      <c r="AP75" s="410">
        <f t="shared" si="23"/>
        <v>0</v>
      </c>
      <c r="AQ75" s="410">
        <f t="shared" si="23"/>
        <v>0</v>
      </c>
      <c r="AR75" s="410">
        <f t="shared" si="23"/>
        <v>0</v>
      </c>
      <c r="AS75" s="410">
        <f t="shared" si="23"/>
        <v>0</v>
      </c>
      <c r="AT75" s="413">
        <f t="shared" si="23"/>
        <v>0</v>
      </c>
      <c r="AU75" s="415">
        <f t="shared" si="23"/>
        <v>0</v>
      </c>
      <c r="AV75" s="392">
        <f t="shared" ref="AV75:AV138" si="24">+G75-AU75</f>
        <v>0</v>
      </c>
    </row>
    <row r="76" spans="2:48" s="394" customFormat="1" ht="12.75" customHeight="1" x14ac:dyDescent="0.15">
      <c r="B76" s="416" t="str">
        <f>+'FORMATO COSTEO C1'!C$340</f>
        <v>1.3.1.1</v>
      </c>
      <c r="C76" s="417" t="str">
        <f>+'FORMATO COSTEO C1'!B$340</f>
        <v>Categoría de gasto</v>
      </c>
      <c r="D76" s="418"/>
      <c r="E76" s="419"/>
      <c r="F76" s="420">
        <f>+'FORMATO COSTEO C1'!G340</f>
        <v>0</v>
      </c>
      <c r="G76" s="421">
        <f>+'FORMATO COSTEO C1'!U340</f>
        <v>0</v>
      </c>
      <c r="H76" s="422">
        <f>IF( $F76=0,0,((($F76/$E$75)*'PLAN DE ADQUISICIONES'!F$36)*($G76/$F76)))</f>
        <v>0</v>
      </c>
      <c r="I76" s="420">
        <f>IF( $F76=0,0,((($F76/$E$75)*'PLAN DE ADQUISICIONES'!G$36)*($G76/$F76)))</f>
        <v>0</v>
      </c>
      <c r="J76" s="420">
        <f>IF( $F76=0,0,((($F76/$E$75)*'PLAN DE ADQUISICIONES'!H$36)*($G76/$F76)))</f>
        <v>0</v>
      </c>
      <c r="K76" s="420">
        <f>IF( $F76=0,0,((($F76/$E$75)*'PLAN DE ADQUISICIONES'!I$36)*($G76/$F76)))</f>
        <v>0</v>
      </c>
      <c r="L76" s="420">
        <f>IF( $F76=0,0,((($F76/$E$75)*'PLAN DE ADQUISICIONES'!J$36)*($G76/$F76)))</f>
        <v>0</v>
      </c>
      <c r="M76" s="420">
        <f>IF( $F76=0,0,((($F76/$E$75)*'PLAN DE ADQUISICIONES'!K$36)*($G76/$F76)))</f>
        <v>0</v>
      </c>
      <c r="N76" s="420">
        <f>IF( $F76=0,0,((($F76/$E$75)*'PLAN DE ADQUISICIONES'!L$36)*($G76/$F76)))</f>
        <v>0</v>
      </c>
      <c r="O76" s="420">
        <f>IF( $F76=0,0,((($F76/$E$75)*'PLAN DE ADQUISICIONES'!M$36)*($G76/$F76)))</f>
        <v>0</v>
      </c>
      <c r="P76" s="420">
        <f>IF( $F76=0,0,((($F76/$E$75)*'PLAN DE ADQUISICIONES'!N$36)*($G76/$F76)))</f>
        <v>0</v>
      </c>
      <c r="Q76" s="420">
        <f>IF( $F76=0,0,((($F76/$E$75)*'PLAN DE ADQUISICIONES'!O$36)*($G76/$F76)))</f>
        <v>0</v>
      </c>
      <c r="R76" s="420">
        <f>IF( $F76=0,0,((($F76/$E$75)*'PLAN DE ADQUISICIONES'!P$36)*($G76/$F76)))</f>
        <v>0</v>
      </c>
      <c r="S76" s="420">
        <f>IF( $F76=0,0,((($F76/$E$75)*'PLAN DE ADQUISICIONES'!Q$36)*($G76/$F76)))</f>
        <v>0</v>
      </c>
      <c r="T76" s="423">
        <f>H76+I76+J76+K76+L76+M76+N76+O76+P76+Q76+R76+S76</f>
        <v>0</v>
      </c>
      <c r="U76" s="424">
        <f>IF( $F76=0,0,((($F76/$E$75)*'PLAN DE ADQUISICIONES'!R$36)*($G76/$F76)))</f>
        <v>0</v>
      </c>
      <c r="V76" s="420">
        <f>IF( $F76=0,0,((($F76/$E$75)*'PLAN DE ADQUISICIONES'!S$36)*($G76/$F76)))</f>
        <v>0</v>
      </c>
      <c r="W76" s="420">
        <f>IF( $F76=0,0,((($F76/$E$75)*'PLAN DE ADQUISICIONES'!T$36)*($G76/$F76)))</f>
        <v>0</v>
      </c>
      <c r="X76" s="420">
        <f>IF( $F76=0,0,((($F76/$E$75)*'PLAN DE ADQUISICIONES'!U$36)*($G76/$F76)))</f>
        <v>0</v>
      </c>
      <c r="Y76" s="420">
        <f>IF( $F76=0,0,((($F76/$E$75)*'PLAN DE ADQUISICIONES'!V$36)*($G76/$F76)))</f>
        <v>0</v>
      </c>
      <c r="Z76" s="420">
        <f>IF( $F76=0,0,((($F76/$E$75)*'PLAN DE ADQUISICIONES'!W$36)*($G76/$F76)))</f>
        <v>0</v>
      </c>
      <c r="AA76" s="420">
        <f>IF( $F76=0,0,((($F76/$E$75)*'PLAN DE ADQUISICIONES'!X$36)*($G76/$F76)))</f>
        <v>0</v>
      </c>
      <c r="AB76" s="420">
        <f>IF( $F76=0,0,((($F76/$E$75)*'PLAN DE ADQUISICIONES'!Y$36)*($G76/$F76)))</f>
        <v>0</v>
      </c>
      <c r="AC76" s="420">
        <f>IF( $F76=0,0,((($F76/$E$75)*'PLAN DE ADQUISICIONES'!Z$36)*($G76/$F76)))</f>
        <v>0</v>
      </c>
      <c r="AD76" s="420">
        <f>IF( $F76=0,0,((($F76/$E$75)*'PLAN DE ADQUISICIONES'!AA$36)*($G76/$F76)))</f>
        <v>0</v>
      </c>
      <c r="AE76" s="420">
        <f>IF( $F76=0,0,((($F76/$E$75)*'PLAN DE ADQUISICIONES'!AB$36)*($G76/$F76)))</f>
        <v>0</v>
      </c>
      <c r="AF76" s="420">
        <f>IF( $F76=0,0,((($F76/$E$75)*'PLAN DE ADQUISICIONES'!AC$36)*($G76/$F76)))</f>
        <v>0</v>
      </c>
      <c r="AG76" s="421">
        <f>U76+V76+W76+X76+Y76+Z76+AA76+AB76+AC76+AD76+AE76+AF76</f>
        <v>0</v>
      </c>
      <c r="AH76" s="425">
        <f>IF( $F76=0,0,((($F76/$E$75)*'PLAN DE ADQUISICIONES'!AD$36)*($G76/$F76)))</f>
        <v>0</v>
      </c>
      <c r="AI76" s="420">
        <f>IF( $F76=0,0,((($F76/$E$75)*'PLAN DE ADQUISICIONES'!AE$36)*($G76/$F76)))</f>
        <v>0</v>
      </c>
      <c r="AJ76" s="420">
        <f>IF( $F76=0,0,((($F76/$E$75)*'PLAN DE ADQUISICIONES'!AF$36)*($G76/$F76)))</f>
        <v>0</v>
      </c>
      <c r="AK76" s="420">
        <f>IF( $F76=0,0,((($F76/$E$75)*'PLAN DE ADQUISICIONES'!AG$36)*($G76/$F76)))</f>
        <v>0</v>
      </c>
      <c r="AL76" s="420">
        <f>IF( $F76=0,0,((($F76/$E$75)*'PLAN DE ADQUISICIONES'!AH$36)*($G76/$F76)))</f>
        <v>0</v>
      </c>
      <c r="AM76" s="420">
        <f>IF( $F76=0,0,((($F76/$E$75)*'PLAN DE ADQUISICIONES'!AI$36)*($G76/$F76)))</f>
        <v>0</v>
      </c>
      <c r="AN76" s="420">
        <f>IF( $F76=0,0,((($F76/$E$75)*'PLAN DE ADQUISICIONES'!AJ$36)*($G76/$F76)))</f>
        <v>0</v>
      </c>
      <c r="AO76" s="420">
        <f>IF( $F76=0,0,((($F76/$E$75)*'PLAN DE ADQUISICIONES'!AK$36)*($G76/$F76)))</f>
        <v>0</v>
      </c>
      <c r="AP76" s="420">
        <f>IF( $F76=0,0,((($F76/$E$75)*'PLAN DE ADQUISICIONES'!AL$36)*($G76/$F76)))</f>
        <v>0</v>
      </c>
      <c r="AQ76" s="420">
        <f>IF( $F76=0,0,((($F76/$E$75)*'PLAN DE ADQUISICIONES'!AM$36)*($G76/$F76)))</f>
        <v>0</v>
      </c>
      <c r="AR76" s="420">
        <f>IF( $F76=0,0,((($F76/$E$75)*'PLAN DE ADQUISICIONES'!AN$36)*($G76/$F76)))</f>
        <v>0</v>
      </c>
      <c r="AS76" s="420">
        <f>IF( $F76=0,0,((($F76/$E$75)*'PLAN DE ADQUISICIONES'!AO$36)*($G76/$F76)))</f>
        <v>0</v>
      </c>
      <c r="AT76" s="423">
        <f>AH76+AI76+AJ76+AK76+AL76+AM76+AN76+AO76+AP76+AQ76+AR76+AS76</f>
        <v>0</v>
      </c>
      <c r="AU76" s="494">
        <f>AS76+AR76+AQ76+AP76+AO76+AN76+AM76+AL76+AK76+AJ76+AI76+AH76+AF76+AE76+AD76+AC76+AB76+AA76+Z76+Y76+X76+W76+V76+U76+S76+R76+Q76+P76+O76+N76+M76+L76+K76+J76+I76+H76</f>
        <v>0</v>
      </c>
      <c r="AV76" s="392">
        <f t="shared" si="24"/>
        <v>0</v>
      </c>
    </row>
    <row r="77" spans="2:48" s="394" customFormat="1" ht="12.75" customHeight="1" x14ac:dyDescent="0.15">
      <c r="B77" s="416" t="str">
        <f>+'FORMATO COSTEO C1'!C$346</f>
        <v>1.3.1.2</v>
      </c>
      <c r="C77" s="417" t="str">
        <f>+'FORMATO COSTEO C1'!B$346</f>
        <v>Categoría de gasto</v>
      </c>
      <c r="D77" s="418"/>
      <c r="E77" s="419"/>
      <c r="F77" s="420">
        <f>+'FORMATO COSTEO C1'!G346</f>
        <v>0</v>
      </c>
      <c r="G77" s="421">
        <f>+'FORMATO COSTEO C1'!U346</f>
        <v>0</v>
      </c>
      <c r="H77" s="425">
        <f>IF( $F77=0,0,((($F77/$E$75)*'PLAN DE ADQUISICIONES'!F$36)*($G77/$F77)))</f>
        <v>0</v>
      </c>
      <c r="I77" s="420">
        <f>IF( $F77=0,0,((($F77/$E$75)*'PLAN DE ADQUISICIONES'!G$36)*($G77/$F77)))</f>
        <v>0</v>
      </c>
      <c r="J77" s="420">
        <f>IF( $F77=0,0,((($F77/$E$75)*'PLAN DE ADQUISICIONES'!H$36)*($G77/$F77)))</f>
        <v>0</v>
      </c>
      <c r="K77" s="420">
        <f>IF( $F77=0,0,((($F77/$E$75)*'PLAN DE ADQUISICIONES'!I$36)*($G77/$F77)))</f>
        <v>0</v>
      </c>
      <c r="L77" s="420">
        <f>IF( $F77=0,0,((($F77/$E$75)*'PLAN DE ADQUISICIONES'!J$36)*($G77/$F77)))</f>
        <v>0</v>
      </c>
      <c r="M77" s="420">
        <f>IF( $F77=0,0,((($F77/$E$75)*'PLAN DE ADQUISICIONES'!K$36)*($G77/$F77)))</f>
        <v>0</v>
      </c>
      <c r="N77" s="420">
        <f>IF( $F77=0,0,((($F77/$E$75)*'PLAN DE ADQUISICIONES'!L$36)*($G77/$F77)))</f>
        <v>0</v>
      </c>
      <c r="O77" s="420">
        <f>IF( $F77=0,0,((($F77/$E$75)*'PLAN DE ADQUISICIONES'!M$36)*($G77/$F77)))</f>
        <v>0</v>
      </c>
      <c r="P77" s="420">
        <f>IF( $F77=0,0,((($F77/$E$75)*'PLAN DE ADQUISICIONES'!N$36)*($G77/$F77)))</f>
        <v>0</v>
      </c>
      <c r="Q77" s="420">
        <f>IF( $F77=0,0,((($F77/$E$75)*'PLAN DE ADQUISICIONES'!O$36)*($G77/$F77)))</f>
        <v>0</v>
      </c>
      <c r="R77" s="420">
        <f>IF( $F77=0,0,((($F77/$E$75)*'PLAN DE ADQUISICIONES'!P$36)*($G77/$F77)))</f>
        <v>0</v>
      </c>
      <c r="S77" s="420">
        <f>IF( $F77=0,0,((($F77/$E$75)*'PLAN DE ADQUISICIONES'!Q$36)*($G77/$F77)))</f>
        <v>0</v>
      </c>
      <c r="T77" s="423">
        <f>H77+I77+J77+K77+L77+M77+N77+O77+P77+Q77+R77+S77</f>
        <v>0</v>
      </c>
      <c r="U77" s="424">
        <f>IF( $F77=0,0,((($F77/$E$75)*'PLAN DE ADQUISICIONES'!R$36)*($G77/$F77)))</f>
        <v>0</v>
      </c>
      <c r="V77" s="420">
        <f>IF( $F77=0,0,((($F77/$E$75)*'PLAN DE ADQUISICIONES'!S$36)*($G77/$F77)))</f>
        <v>0</v>
      </c>
      <c r="W77" s="420">
        <f>IF( $F77=0,0,((($F77/$E$75)*'PLAN DE ADQUISICIONES'!T$36)*($G77/$F77)))</f>
        <v>0</v>
      </c>
      <c r="X77" s="420">
        <f>IF( $F77=0,0,((($F77/$E$75)*'PLAN DE ADQUISICIONES'!U$36)*($G77/$F77)))</f>
        <v>0</v>
      </c>
      <c r="Y77" s="420">
        <f>IF( $F77=0,0,((($F77/$E$75)*'PLAN DE ADQUISICIONES'!V$36)*($G77/$F77)))</f>
        <v>0</v>
      </c>
      <c r="Z77" s="420">
        <f>IF( $F77=0,0,((($F77/$E$75)*'PLAN DE ADQUISICIONES'!W$36)*($G77/$F77)))</f>
        <v>0</v>
      </c>
      <c r="AA77" s="420">
        <f>IF( $F77=0,0,((($F77/$E$75)*'PLAN DE ADQUISICIONES'!X$36)*($G77/$F77)))</f>
        <v>0</v>
      </c>
      <c r="AB77" s="420">
        <f>IF( $F77=0,0,((($F77/$E$75)*'PLAN DE ADQUISICIONES'!Y$36)*($G77/$F77)))</f>
        <v>0</v>
      </c>
      <c r="AC77" s="420">
        <f>IF( $F77=0,0,((($F77/$E$75)*'PLAN DE ADQUISICIONES'!Z$36)*($G77/$F77)))</f>
        <v>0</v>
      </c>
      <c r="AD77" s="420">
        <f>IF( $F77=0,0,((($F77/$E$75)*'PLAN DE ADQUISICIONES'!AA$36)*($G77/$F77)))</f>
        <v>0</v>
      </c>
      <c r="AE77" s="420">
        <f>IF( $F77=0,0,((($F77/$E$75)*'PLAN DE ADQUISICIONES'!AB$36)*($G77/$F77)))</f>
        <v>0</v>
      </c>
      <c r="AF77" s="420">
        <f>IF( $F77=0,0,((($F77/$E$75)*'PLAN DE ADQUISICIONES'!AC$36)*($G77/$F77)))</f>
        <v>0</v>
      </c>
      <c r="AG77" s="421">
        <f>U77+V77+W77+X77+Y77+Z77+AA77+AB77+AC77+AD77+AE77+AF77</f>
        <v>0</v>
      </c>
      <c r="AH77" s="425">
        <f>IF( $F77=0,0,((($F77/$E$75)*'PLAN DE ADQUISICIONES'!AD$36)*($G77/$F77)))</f>
        <v>0</v>
      </c>
      <c r="AI77" s="420">
        <f>IF( $F77=0,0,((($F77/$E$75)*'PLAN DE ADQUISICIONES'!AE$36)*($G77/$F77)))</f>
        <v>0</v>
      </c>
      <c r="AJ77" s="420">
        <f>IF( $F77=0,0,((($F77/$E$75)*'PLAN DE ADQUISICIONES'!AF$36)*($G77/$F77)))</f>
        <v>0</v>
      </c>
      <c r="AK77" s="420">
        <f>IF( $F77=0,0,((($F77/$E$75)*'PLAN DE ADQUISICIONES'!AG$36)*($G77/$F77)))</f>
        <v>0</v>
      </c>
      <c r="AL77" s="420">
        <f>IF( $F77=0,0,((($F77/$E$75)*'PLAN DE ADQUISICIONES'!AH$36)*($G77/$F77)))</f>
        <v>0</v>
      </c>
      <c r="AM77" s="420">
        <f>IF( $F77=0,0,((($F77/$E$75)*'PLAN DE ADQUISICIONES'!AI$36)*($G77/$F77)))</f>
        <v>0</v>
      </c>
      <c r="AN77" s="420">
        <f>IF( $F77=0,0,((($F77/$E$75)*'PLAN DE ADQUISICIONES'!AJ$36)*($G77/$F77)))</f>
        <v>0</v>
      </c>
      <c r="AO77" s="420">
        <f>IF( $F77=0,0,((($F77/$E$75)*'PLAN DE ADQUISICIONES'!AK$36)*($G77/$F77)))</f>
        <v>0</v>
      </c>
      <c r="AP77" s="420">
        <f>IF( $F77=0,0,((($F77/$E$75)*'PLAN DE ADQUISICIONES'!AL$36)*($G77/$F77)))</f>
        <v>0</v>
      </c>
      <c r="AQ77" s="420">
        <f>IF( $F77=0,0,((($F77/$E$75)*'PLAN DE ADQUISICIONES'!AM$36)*($G77/$F77)))</f>
        <v>0</v>
      </c>
      <c r="AR77" s="420">
        <f>IF( $F77=0,0,((($F77/$E$75)*'PLAN DE ADQUISICIONES'!AN$36)*($G77/$F77)))</f>
        <v>0</v>
      </c>
      <c r="AS77" s="420">
        <f>IF( $F77=0,0,((($F77/$E$75)*'PLAN DE ADQUISICIONES'!AO$36)*($G77/$F77)))</f>
        <v>0</v>
      </c>
      <c r="AT77" s="423">
        <f>AH77+AI77+AJ77+AK77+AL77+AM77+AN77+AO77+AP77+AQ77+AR77+AS77</f>
        <v>0</v>
      </c>
      <c r="AU77" s="494">
        <f>AS77+AR77+AQ77+AP77+AO77+AN77+AM77+AL77+AK77+AJ77+AI77+AH77+AF77+AE77+AD77+AC77+AB77+AA77+Z77+Y77+X77+W77+V77+U77+S77+R77+Q77+P77+O77+N77+M77+L77+K77+J77+I77+H77</f>
        <v>0</v>
      </c>
      <c r="AV77" s="392">
        <f t="shared" si="24"/>
        <v>0</v>
      </c>
    </row>
    <row r="78" spans="2:48" s="394" customFormat="1" ht="12.75" customHeight="1" x14ac:dyDescent="0.15">
      <c r="B78" s="416" t="str">
        <f>+'FORMATO COSTEO C1'!C$352</f>
        <v>1.3.1.3</v>
      </c>
      <c r="C78" s="417" t="str">
        <f>+'FORMATO COSTEO C1'!B$352</f>
        <v>Categoría de gasto</v>
      </c>
      <c r="D78" s="418"/>
      <c r="E78" s="419"/>
      <c r="F78" s="420">
        <f>+'FORMATO COSTEO C1'!G352</f>
        <v>0</v>
      </c>
      <c r="G78" s="421">
        <f>+'FORMATO COSTEO C1'!U352</f>
        <v>0</v>
      </c>
      <c r="H78" s="425">
        <f>IF( $F78=0,0,((($F78/$E$75)*'PLAN DE ADQUISICIONES'!F$36)*($G78/$F78)))</f>
        <v>0</v>
      </c>
      <c r="I78" s="420">
        <f>IF( $F78=0,0,((($F78/$E$75)*'PLAN DE ADQUISICIONES'!G$36)*($G78/$F78)))</f>
        <v>0</v>
      </c>
      <c r="J78" s="420">
        <f>IF( $F78=0,0,((($F78/$E$75)*'PLAN DE ADQUISICIONES'!H$36)*($G78/$F78)))</f>
        <v>0</v>
      </c>
      <c r="K78" s="420">
        <f>IF( $F78=0,0,((($F78/$E$75)*'PLAN DE ADQUISICIONES'!I$36)*($G78/$F78)))</f>
        <v>0</v>
      </c>
      <c r="L78" s="420">
        <f>IF( $F78=0,0,((($F78/$E$75)*'PLAN DE ADQUISICIONES'!J$36)*($G78/$F78)))</f>
        <v>0</v>
      </c>
      <c r="M78" s="420">
        <f>IF( $F78=0,0,((($F78/$E$75)*'PLAN DE ADQUISICIONES'!K$36)*($G78/$F78)))</f>
        <v>0</v>
      </c>
      <c r="N78" s="420">
        <f>IF( $F78=0,0,((($F78/$E$75)*'PLAN DE ADQUISICIONES'!L$36)*($G78/$F78)))</f>
        <v>0</v>
      </c>
      <c r="O78" s="420">
        <f>IF( $F78=0,0,((($F78/$E$75)*'PLAN DE ADQUISICIONES'!M$36)*($G78/$F78)))</f>
        <v>0</v>
      </c>
      <c r="P78" s="420">
        <f>IF( $F78=0,0,((($F78/$E$75)*'PLAN DE ADQUISICIONES'!N$36)*($G78/$F78)))</f>
        <v>0</v>
      </c>
      <c r="Q78" s="420">
        <f>IF( $F78=0,0,((($F78/$E$75)*'PLAN DE ADQUISICIONES'!O$36)*($G78/$F78)))</f>
        <v>0</v>
      </c>
      <c r="R78" s="420">
        <f>IF( $F78=0,0,((($F78/$E$75)*'PLAN DE ADQUISICIONES'!P$36)*($G78/$F78)))</f>
        <v>0</v>
      </c>
      <c r="S78" s="420">
        <f>IF( $F78=0,0,((($F78/$E$75)*'PLAN DE ADQUISICIONES'!Q$36)*($G78/$F78)))</f>
        <v>0</v>
      </c>
      <c r="T78" s="423">
        <f>H78+I78+J78+K78+L78+M78+N78+O78+P78+Q78+R78+S78</f>
        <v>0</v>
      </c>
      <c r="U78" s="424">
        <f>IF( $F78=0,0,((($F78/$E$75)*'PLAN DE ADQUISICIONES'!R$36)*($G78/$F78)))</f>
        <v>0</v>
      </c>
      <c r="V78" s="420">
        <f>IF( $F78=0,0,((($F78/$E$75)*'PLAN DE ADQUISICIONES'!S$36)*($G78/$F78)))</f>
        <v>0</v>
      </c>
      <c r="W78" s="420">
        <f>IF( $F78=0,0,((($F78/$E$75)*'PLAN DE ADQUISICIONES'!T$36)*($G78/$F78)))</f>
        <v>0</v>
      </c>
      <c r="X78" s="420">
        <f>IF( $F78=0,0,((($F78/$E$75)*'PLAN DE ADQUISICIONES'!U$36)*($G78/$F78)))</f>
        <v>0</v>
      </c>
      <c r="Y78" s="420">
        <f>IF( $F78=0,0,((($F78/$E$75)*'PLAN DE ADQUISICIONES'!V$36)*($G78/$F78)))</f>
        <v>0</v>
      </c>
      <c r="Z78" s="420">
        <f>IF( $F78=0,0,((($F78/$E$75)*'PLAN DE ADQUISICIONES'!W$36)*($G78/$F78)))</f>
        <v>0</v>
      </c>
      <c r="AA78" s="420">
        <f>IF( $F78=0,0,((($F78/$E$75)*'PLAN DE ADQUISICIONES'!X$36)*($G78/$F78)))</f>
        <v>0</v>
      </c>
      <c r="AB78" s="420">
        <f>IF( $F78=0,0,((($F78/$E$75)*'PLAN DE ADQUISICIONES'!Y$36)*($G78/$F78)))</f>
        <v>0</v>
      </c>
      <c r="AC78" s="420">
        <f>IF( $F78=0,0,((($F78/$E$75)*'PLAN DE ADQUISICIONES'!Z$36)*($G78/$F78)))</f>
        <v>0</v>
      </c>
      <c r="AD78" s="420">
        <f>IF( $F78=0,0,((($F78/$E$75)*'PLAN DE ADQUISICIONES'!AA$36)*($G78/$F78)))</f>
        <v>0</v>
      </c>
      <c r="AE78" s="420">
        <f>IF( $F78=0,0,((($F78/$E$75)*'PLAN DE ADQUISICIONES'!AB$36)*($G78/$F78)))</f>
        <v>0</v>
      </c>
      <c r="AF78" s="420">
        <f>IF( $F78=0,0,((($F78/$E$75)*'PLAN DE ADQUISICIONES'!AC$36)*($G78/$F78)))</f>
        <v>0</v>
      </c>
      <c r="AG78" s="421">
        <f>U78+V78+W78+X78+Y78+Z78+AA78+AB78+AC78+AD78+AE78+AF78</f>
        <v>0</v>
      </c>
      <c r="AH78" s="425">
        <f>IF( $F78=0,0,((($F78/$E$75)*'PLAN DE ADQUISICIONES'!AD$36)*($G78/$F78)))</f>
        <v>0</v>
      </c>
      <c r="AI78" s="420">
        <f>IF( $F78=0,0,((($F78/$E$75)*'PLAN DE ADQUISICIONES'!AE$36)*($G78/$F78)))</f>
        <v>0</v>
      </c>
      <c r="AJ78" s="420">
        <f>IF( $F78=0,0,((($F78/$E$75)*'PLAN DE ADQUISICIONES'!AF$36)*($G78/$F78)))</f>
        <v>0</v>
      </c>
      <c r="AK78" s="420">
        <f>IF( $F78=0,0,((($F78/$E$75)*'PLAN DE ADQUISICIONES'!AG$36)*($G78/$F78)))</f>
        <v>0</v>
      </c>
      <c r="AL78" s="420">
        <f>IF( $F78=0,0,((($F78/$E$75)*'PLAN DE ADQUISICIONES'!AH$36)*($G78/$F78)))</f>
        <v>0</v>
      </c>
      <c r="AM78" s="420">
        <f>IF( $F78=0,0,((($F78/$E$75)*'PLAN DE ADQUISICIONES'!AI$36)*($G78/$F78)))</f>
        <v>0</v>
      </c>
      <c r="AN78" s="420">
        <f>IF( $F78=0,0,((($F78/$E$75)*'PLAN DE ADQUISICIONES'!AJ$36)*($G78/$F78)))</f>
        <v>0</v>
      </c>
      <c r="AO78" s="420">
        <f>IF( $F78=0,0,((($F78/$E$75)*'PLAN DE ADQUISICIONES'!AK$36)*($G78/$F78)))</f>
        <v>0</v>
      </c>
      <c r="AP78" s="420">
        <f>IF( $F78=0,0,((($F78/$E$75)*'PLAN DE ADQUISICIONES'!AL$36)*($G78/$F78)))</f>
        <v>0</v>
      </c>
      <c r="AQ78" s="420">
        <f>IF( $F78=0,0,((($F78/$E$75)*'PLAN DE ADQUISICIONES'!AM$36)*($G78/$F78)))</f>
        <v>0</v>
      </c>
      <c r="AR78" s="420">
        <f>IF( $F78=0,0,((($F78/$E$75)*'PLAN DE ADQUISICIONES'!AN$36)*($G78/$F78)))</f>
        <v>0</v>
      </c>
      <c r="AS78" s="420">
        <f>IF( $F78=0,0,((($F78/$E$75)*'PLAN DE ADQUISICIONES'!AO$36)*($G78/$F78)))</f>
        <v>0</v>
      </c>
      <c r="AT78" s="423">
        <f>AH78+AI78+AJ78+AK78+AL78+AM78+AN78+AO78+AP78+AQ78+AR78+AS78</f>
        <v>0</v>
      </c>
      <c r="AU78" s="494">
        <f>AS78+AR78+AQ78+AP78+AO78+AN78+AM78+AL78+AK78+AJ78+AI78+AH78+AF78+AE78+AD78+AC78+AB78+AA78+Z78+Y78+X78+W78+V78+U78+S78+R78+Q78+P78+O78+N78+M78+L78+K78+J78+I78+H78</f>
        <v>0</v>
      </c>
      <c r="AV78" s="392">
        <f t="shared" si="24"/>
        <v>0</v>
      </c>
    </row>
    <row r="79" spans="2:48" s="405" customFormat="1" ht="12.75" customHeight="1" outlineLevel="1" x14ac:dyDescent="0.15">
      <c r="B79" s="416" t="str">
        <f>+'FORMATO COSTEO C1'!C$358</f>
        <v>1.3.1.4</v>
      </c>
      <c r="C79" s="417" t="str">
        <f>+'FORMATO COSTEO C1'!B$358</f>
        <v>Categoría de gasto</v>
      </c>
      <c r="D79" s="418"/>
      <c r="E79" s="419"/>
      <c r="F79" s="420">
        <f>+'FORMATO COSTEO C1'!G358</f>
        <v>0</v>
      </c>
      <c r="G79" s="421">
        <f>+'FORMATO COSTEO C1'!U358</f>
        <v>0</v>
      </c>
      <c r="H79" s="425">
        <f>IF( $F79=0,0,((($F79/$E$75)*'PLAN DE ADQUISICIONES'!F$36)*($G79/$F79)))</f>
        <v>0</v>
      </c>
      <c r="I79" s="420">
        <f>IF( $F79=0,0,((($F79/$E$75)*'PLAN DE ADQUISICIONES'!G$36)*($G79/$F79)))</f>
        <v>0</v>
      </c>
      <c r="J79" s="420">
        <f>IF( $F79=0,0,((($F79/$E$75)*'PLAN DE ADQUISICIONES'!H$36)*($G79/$F79)))</f>
        <v>0</v>
      </c>
      <c r="K79" s="420">
        <f>IF( $F79=0,0,((($F79/$E$75)*'PLAN DE ADQUISICIONES'!I$36)*($G79/$F79)))</f>
        <v>0</v>
      </c>
      <c r="L79" s="420">
        <f>IF( $F79=0,0,((($F79/$E$75)*'PLAN DE ADQUISICIONES'!J$36)*($G79/$F79)))</f>
        <v>0</v>
      </c>
      <c r="M79" s="420">
        <f>IF( $F79=0,0,((($F79/$E$75)*'PLAN DE ADQUISICIONES'!K$36)*($G79/$F79)))</f>
        <v>0</v>
      </c>
      <c r="N79" s="420">
        <f>IF( $F79=0,0,((($F79/$E$75)*'PLAN DE ADQUISICIONES'!L$36)*($G79/$F79)))</f>
        <v>0</v>
      </c>
      <c r="O79" s="420">
        <f>IF( $F79=0,0,((($F79/$E$75)*'PLAN DE ADQUISICIONES'!M$36)*($G79/$F79)))</f>
        <v>0</v>
      </c>
      <c r="P79" s="420">
        <f>IF( $F79=0,0,((($F79/$E$75)*'PLAN DE ADQUISICIONES'!N$36)*($G79/$F79)))</f>
        <v>0</v>
      </c>
      <c r="Q79" s="420">
        <f>IF( $F79=0,0,((($F79/$E$75)*'PLAN DE ADQUISICIONES'!O$36)*($G79/$F79)))</f>
        <v>0</v>
      </c>
      <c r="R79" s="420">
        <f>IF( $F79=0,0,((($F79/$E$75)*'PLAN DE ADQUISICIONES'!P$36)*($G79/$F79)))</f>
        <v>0</v>
      </c>
      <c r="S79" s="420">
        <f>IF( $F79=0,0,((($F79/$E$75)*'PLAN DE ADQUISICIONES'!Q$36)*($G79/$F79)))</f>
        <v>0</v>
      </c>
      <c r="T79" s="423">
        <f>H79+I79+J79+K79+L79+M79+N79+O79+P79+Q79+R79+S79</f>
        <v>0</v>
      </c>
      <c r="U79" s="424">
        <f>IF( $F79=0,0,((($F79/$E$75)*'PLAN DE ADQUISICIONES'!R$36)*($G79/$F79)))</f>
        <v>0</v>
      </c>
      <c r="V79" s="420">
        <f>IF( $F79=0,0,((($F79/$E$75)*'PLAN DE ADQUISICIONES'!S$36)*($G79/$F79)))</f>
        <v>0</v>
      </c>
      <c r="W79" s="420">
        <f>IF( $F79=0,0,((($F79/$E$75)*'PLAN DE ADQUISICIONES'!T$36)*($G79/$F79)))</f>
        <v>0</v>
      </c>
      <c r="X79" s="420">
        <f>IF( $F79=0,0,((($F79/$E$75)*'PLAN DE ADQUISICIONES'!U$36)*($G79/$F79)))</f>
        <v>0</v>
      </c>
      <c r="Y79" s="420">
        <f>IF( $F79=0,0,((($F79/$E$75)*'PLAN DE ADQUISICIONES'!V$36)*($G79/$F79)))</f>
        <v>0</v>
      </c>
      <c r="Z79" s="420">
        <f>IF( $F79=0,0,((($F79/$E$75)*'PLAN DE ADQUISICIONES'!W$36)*($G79/$F79)))</f>
        <v>0</v>
      </c>
      <c r="AA79" s="420">
        <f>IF( $F79=0,0,((($F79/$E$75)*'PLAN DE ADQUISICIONES'!X$36)*($G79/$F79)))</f>
        <v>0</v>
      </c>
      <c r="AB79" s="420">
        <f>IF( $F79=0,0,((($F79/$E$75)*'PLAN DE ADQUISICIONES'!Y$36)*($G79/$F79)))</f>
        <v>0</v>
      </c>
      <c r="AC79" s="420">
        <f>IF( $F79=0,0,((($F79/$E$75)*'PLAN DE ADQUISICIONES'!Z$36)*($G79/$F79)))</f>
        <v>0</v>
      </c>
      <c r="AD79" s="420">
        <f>IF( $F79=0,0,((($F79/$E$75)*'PLAN DE ADQUISICIONES'!AA$36)*($G79/$F79)))</f>
        <v>0</v>
      </c>
      <c r="AE79" s="420">
        <f>IF( $F79=0,0,((($F79/$E$75)*'PLAN DE ADQUISICIONES'!AB$36)*($G79/$F79)))</f>
        <v>0</v>
      </c>
      <c r="AF79" s="420">
        <f>IF( $F79=0,0,((($F79/$E$75)*'PLAN DE ADQUISICIONES'!AC$36)*($G79/$F79)))</f>
        <v>0</v>
      </c>
      <c r="AG79" s="421">
        <f>U79+V79+W79+X79+Y79+Z79+AA79+AB79+AC79+AD79+AE79+AF79</f>
        <v>0</v>
      </c>
      <c r="AH79" s="425">
        <f>IF( $F79=0,0,((($F79/$E$75)*'PLAN DE ADQUISICIONES'!AD$36)*($G79/$F79)))</f>
        <v>0</v>
      </c>
      <c r="AI79" s="420">
        <f>IF( $F79=0,0,((($F79/$E$75)*'PLAN DE ADQUISICIONES'!AE$36)*($G79/$F79)))</f>
        <v>0</v>
      </c>
      <c r="AJ79" s="420">
        <f>IF( $F79=0,0,((($F79/$E$75)*'PLAN DE ADQUISICIONES'!AF$36)*($G79/$F79)))</f>
        <v>0</v>
      </c>
      <c r="AK79" s="420">
        <f>IF( $F79=0,0,((($F79/$E$75)*'PLAN DE ADQUISICIONES'!AG$36)*($G79/$F79)))</f>
        <v>0</v>
      </c>
      <c r="AL79" s="420">
        <f>IF( $F79=0,0,((($F79/$E$75)*'PLAN DE ADQUISICIONES'!AH$36)*($G79/$F79)))</f>
        <v>0</v>
      </c>
      <c r="AM79" s="420">
        <f>IF( $F79=0,0,((($F79/$E$75)*'PLAN DE ADQUISICIONES'!AI$36)*($G79/$F79)))</f>
        <v>0</v>
      </c>
      <c r="AN79" s="420">
        <f>IF( $F79=0,0,((($F79/$E$75)*'PLAN DE ADQUISICIONES'!AJ$36)*($G79/$F79)))</f>
        <v>0</v>
      </c>
      <c r="AO79" s="420">
        <f>IF( $F79=0,0,((($F79/$E$75)*'PLAN DE ADQUISICIONES'!AK$36)*($G79/$F79)))</f>
        <v>0</v>
      </c>
      <c r="AP79" s="420">
        <f>IF( $F79=0,0,((($F79/$E$75)*'PLAN DE ADQUISICIONES'!AL$36)*($G79/$F79)))</f>
        <v>0</v>
      </c>
      <c r="AQ79" s="420">
        <f>IF( $F79=0,0,((($F79/$E$75)*'PLAN DE ADQUISICIONES'!AM$36)*($G79/$F79)))</f>
        <v>0</v>
      </c>
      <c r="AR79" s="420">
        <f>IF( $F79=0,0,((($F79/$E$75)*'PLAN DE ADQUISICIONES'!AN$36)*($G79/$F79)))</f>
        <v>0</v>
      </c>
      <c r="AS79" s="420">
        <f>IF( $F79=0,0,((($F79/$E$75)*'PLAN DE ADQUISICIONES'!AO$36)*($G79/$F79)))</f>
        <v>0</v>
      </c>
      <c r="AT79" s="423">
        <f>AH79+AI79+AJ79+AK79+AL79+AM79+AN79+AO79+AP79+AQ79+AR79+AS79</f>
        <v>0</v>
      </c>
      <c r="AU79" s="494">
        <f>AS79+AR79+AQ79+AP79+AO79+AN79+AM79+AL79+AK79+AJ79+AI79+AH79+AF79+AE79+AD79+AC79+AB79+AA79+Z79+Y79+X79+W79+V79+U79+S79+R79+Q79+P79+O79+N79+M79+L79+K79+J79+I79+H79</f>
        <v>0</v>
      </c>
      <c r="AV79" s="392">
        <f t="shared" si="24"/>
        <v>0</v>
      </c>
    </row>
    <row r="80" spans="2:48" s="405" customFormat="1" ht="12.75" customHeight="1" outlineLevel="1" x14ac:dyDescent="0.15">
      <c r="B80" s="416" t="str">
        <f>+'FORMATO COSTEO C1'!C$364</f>
        <v>1.3.1.5</v>
      </c>
      <c r="C80" s="417" t="str">
        <f>+'FORMATO COSTEO C1'!B$364</f>
        <v>Categoría de gasto</v>
      </c>
      <c r="D80" s="418"/>
      <c r="E80" s="419"/>
      <c r="F80" s="420">
        <f>+'FORMATO COSTEO C1'!G364</f>
        <v>0</v>
      </c>
      <c r="G80" s="421">
        <f>+'FORMATO COSTEO C1'!U364</f>
        <v>0</v>
      </c>
      <c r="H80" s="425">
        <f>IF( $F80=0,0,((($F80/$E$75)*'PLAN DE ADQUISICIONES'!F$36)*($G80/$F80)))</f>
        <v>0</v>
      </c>
      <c r="I80" s="420">
        <f>IF( $F80=0,0,((($F80/$E$75)*'PLAN DE ADQUISICIONES'!G$36)*($G80/$F80)))</f>
        <v>0</v>
      </c>
      <c r="J80" s="420">
        <f>IF( $F80=0,0,((($F80/$E$75)*'PLAN DE ADQUISICIONES'!H$36)*($G80/$F80)))</f>
        <v>0</v>
      </c>
      <c r="K80" s="420">
        <f>IF( $F80=0,0,((($F80/$E$75)*'PLAN DE ADQUISICIONES'!I$36)*($G80/$F80)))</f>
        <v>0</v>
      </c>
      <c r="L80" s="420">
        <f>IF( $F80=0,0,((($F80/$E$75)*'PLAN DE ADQUISICIONES'!J$36)*($G80/$F80)))</f>
        <v>0</v>
      </c>
      <c r="M80" s="420">
        <f>IF( $F80=0,0,((($F80/$E$75)*'PLAN DE ADQUISICIONES'!K$36)*($G80/$F80)))</f>
        <v>0</v>
      </c>
      <c r="N80" s="420">
        <f>IF( $F80=0,0,((($F80/$E$75)*'PLAN DE ADQUISICIONES'!L$36)*($G80/$F80)))</f>
        <v>0</v>
      </c>
      <c r="O80" s="420">
        <f>IF( $F80=0,0,((($F80/$E$75)*'PLAN DE ADQUISICIONES'!M$36)*($G80/$F80)))</f>
        <v>0</v>
      </c>
      <c r="P80" s="420">
        <f>IF( $F80=0,0,((($F80/$E$75)*'PLAN DE ADQUISICIONES'!N$36)*($G80/$F80)))</f>
        <v>0</v>
      </c>
      <c r="Q80" s="420">
        <f>IF( $F80=0,0,((($F80/$E$75)*'PLAN DE ADQUISICIONES'!O$36)*($G80/$F80)))</f>
        <v>0</v>
      </c>
      <c r="R80" s="420">
        <f>IF( $F80=0,0,((($F80/$E$75)*'PLAN DE ADQUISICIONES'!P$36)*($G80/$F80)))</f>
        <v>0</v>
      </c>
      <c r="S80" s="420">
        <f>IF( $F80=0,0,((($F80/$E$75)*'PLAN DE ADQUISICIONES'!Q$36)*($G80/$F80)))</f>
        <v>0</v>
      </c>
      <c r="T80" s="423">
        <f>H80+I80+J80+K80+L80+M80+N80+O80+P80+Q80+R80+S80</f>
        <v>0</v>
      </c>
      <c r="U80" s="424">
        <f>IF( $F80=0,0,((($F80/$E$75)*'PLAN DE ADQUISICIONES'!R$36)*($G80/$F80)))</f>
        <v>0</v>
      </c>
      <c r="V80" s="420">
        <f>IF( $F80=0,0,((($F80/$E$75)*'PLAN DE ADQUISICIONES'!S$36)*($G80/$F80)))</f>
        <v>0</v>
      </c>
      <c r="W80" s="420">
        <f>IF( $F80=0,0,((($F80/$E$75)*'PLAN DE ADQUISICIONES'!T$36)*($G80/$F80)))</f>
        <v>0</v>
      </c>
      <c r="X80" s="420">
        <f>IF( $F80=0,0,((($F80/$E$75)*'PLAN DE ADQUISICIONES'!U$36)*($G80/$F80)))</f>
        <v>0</v>
      </c>
      <c r="Y80" s="420">
        <f>IF( $F80=0,0,((($F80/$E$75)*'PLAN DE ADQUISICIONES'!V$36)*($G80/$F80)))</f>
        <v>0</v>
      </c>
      <c r="Z80" s="420">
        <f>IF( $F80=0,0,((($F80/$E$75)*'PLAN DE ADQUISICIONES'!W$36)*($G80/$F80)))</f>
        <v>0</v>
      </c>
      <c r="AA80" s="420">
        <f>IF( $F80=0,0,((($F80/$E$75)*'PLAN DE ADQUISICIONES'!X$36)*($G80/$F80)))</f>
        <v>0</v>
      </c>
      <c r="AB80" s="420">
        <f>IF( $F80=0,0,((($F80/$E$75)*'PLAN DE ADQUISICIONES'!Y$36)*($G80/$F80)))</f>
        <v>0</v>
      </c>
      <c r="AC80" s="420">
        <f>IF( $F80=0,0,((($F80/$E$75)*'PLAN DE ADQUISICIONES'!Z$36)*($G80/$F80)))</f>
        <v>0</v>
      </c>
      <c r="AD80" s="420">
        <f>IF( $F80=0,0,((($F80/$E$75)*'PLAN DE ADQUISICIONES'!AA$36)*($G80/$F80)))</f>
        <v>0</v>
      </c>
      <c r="AE80" s="420">
        <f>IF( $F80=0,0,((($F80/$E$75)*'PLAN DE ADQUISICIONES'!AB$36)*($G80/$F80)))</f>
        <v>0</v>
      </c>
      <c r="AF80" s="420">
        <f>IF( $F80=0,0,((($F80/$E$75)*'PLAN DE ADQUISICIONES'!AC$36)*($G80/$F80)))</f>
        <v>0</v>
      </c>
      <c r="AG80" s="421">
        <f>U80+V80+W80+X80+Y80+Z80+AA80+AB80+AC80+AD80+AE80+AF80</f>
        <v>0</v>
      </c>
      <c r="AH80" s="425">
        <f>IF( $F80=0,0,((($F80/$E$75)*'PLAN DE ADQUISICIONES'!AD$36)*($G80/$F80)))</f>
        <v>0</v>
      </c>
      <c r="AI80" s="420">
        <f>IF( $F80=0,0,((($F80/$E$75)*'PLAN DE ADQUISICIONES'!AE$36)*($G80/$F80)))</f>
        <v>0</v>
      </c>
      <c r="AJ80" s="420">
        <f>IF( $F80=0,0,((($F80/$E$75)*'PLAN DE ADQUISICIONES'!AF$36)*($G80/$F80)))</f>
        <v>0</v>
      </c>
      <c r="AK80" s="420">
        <f>IF( $F80=0,0,((($F80/$E$75)*'PLAN DE ADQUISICIONES'!AG$36)*($G80/$F80)))</f>
        <v>0</v>
      </c>
      <c r="AL80" s="420">
        <f>IF( $F80=0,0,((($F80/$E$75)*'PLAN DE ADQUISICIONES'!AH$36)*($G80/$F80)))</f>
        <v>0</v>
      </c>
      <c r="AM80" s="420">
        <f>IF( $F80=0,0,((($F80/$E$75)*'PLAN DE ADQUISICIONES'!AI$36)*($G80/$F80)))</f>
        <v>0</v>
      </c>
      <c r="AN80" s="420">
        <f>IF( $F80=0,0,((($F80/$E$75)*'PLAN DE ADQUISICIONES'!AJ$36)*($G80/$F80)))</f>
        <v>0</v>
      </c>
      <c r="AO80" s="420">
        <f>IF( $F80=0,0,((($F80/$E$75)*'PLAN DE ADQUISICIONES'!AK$36)*($G80/$F80)))</f>
        <v>0</v>
      </c>
      <c r="AP80" s="420">
        <f>IF( $F80=0,0,((($F80/$E$75)*'PLAN DE ADQUISICIONES'!AL$36)*($G80/$F80)))</f>
        <v>0</v>
      </c>
      <c r="AQ80" s="420">
        <f>IF( $F80=0,0,((($F80/$E$75)*'PLAN DE ADQUISICIONES'!AM$36)*($G80/$F80)))</f>
        <v>0</v>
      </c>
      <c r="AR80" s="420">
        <f>IF( $F80=0,0,((($F80/$E$75)*'PLAN DE ADQUISICIONES'!AN$36)*($G80/$F80)))</f>
        <v>0</v>
      </c>
      <c r="AS80" s="420">
        <f>IF( $F80=0,0,((($F80/$E$75)*'PLAN DE ADQUISICIONES'!AO$36)*($G80/$F80)))</f>
        <v>0</v>
      </c>
      <c r="AT80" s="423">
        <f>AH80+AI80+AJ80+AK80+AL80+AM80+AN80+AO80+AP80+AQ80+AR80+AS80</f>
        <v>0</v>
      </c>
      <c r="AU80" s="494">
        <f>AS80+AR80+AQ80+AP80+AO80+AN80+AM80+AL80+AK80+AJ80+AI80+AH80+AF80+AE80+AD80+AC80+AB80+AA80+Z80+Y80+X80+W80+V80+U80+S80+R80+Q80+P80+O80+N80+M80+L80+K80+J80+I80+H80</f>
        <v>0</v>
      </c>
      <c r="AV80" s="392">
        <f t="shared" si="24"/>
        <v>0</v>
      </c>
    </row>
    <row r="81" spans="2:48" s="394" customFormat="1" ht="12.75" customHeight="1" x14ac:dyDescent="0.15">
      <c r="B81" s="406" t="str">
        <f>+'FORMATO COSTEO C1'!C$370</f>
        <v>1.3.2</v>
      </c>
      <c r="C81" s="430">
        <f>+'FORMATO COSTEO C1'!B$370</f>
        <v>0</v>
      </c>
      <c r="D81" s="408" t="str">
        <f>+'FORMATO COSTEO C1'!D$370</f>
        <v>Unidad medida</v>
      </c>
      <c r="E81" s="409">
        <f>+'FORMATO COSTEO C1'!E$370</f>
        <v>0</v>
      </c>
      <c r="F81" s="410">
        <f>SUM(F82:F86)</f>
        <v>0</v>
      </c>
      <c r="G81" s="411">
        <f t="shared" ref="G81:AS81" si="25">SUM(G82:G86)</f>
        <v>0</v>
      </c>
      <c r="H81" s="412">
        <f t="shared" si="25"/>
        <v>0</v>
      </c>
      <c r="I81" s="410">
        <f>SUM(I82:I86)</f>
        <v>0</v>
      </c>
      <c r="J81" s="410">
        <f>SUM(J82:J86)</f>
        <v>0</v>
      </c>
      <c r="K81" s="410">
        <f>SUM(K82:K86)</f>
        <v>0</v>
      </c>
      <c r="L81" s="410">
        <f>SUM(L82:L86)</f>
        <v>0</v>
      </c>
      <c r="M81" s="410">
        <f>SUM(M82:M86)</f>
        <v>0</v>
      </c>
      <c r="N81" s="410">
        <f t="shared" si="25"/>
        <v>0</v>
      </c>
      <c r="O81" s="410">
        <f t="shared" si="25"/>
        <v>0</v>
      </c>
      <c r="P81" s="410">
        <f t="shared" si="25"/>
        <v>0</v>
      </c>
      <c r="Q81" s="410">
        <f t="shared" si="25"/>
        <v>0</v>
      </c>
      <c r="R81" s="410">
        <f t="shared" si="25"/>
        <v>0</v>
      </c>
      <c r="S81" s="410">
        <f t="shared" si="25"/>
        <v>0</v>
      </c>
      <c r="T81" s="413">
        <f>SUM(T82:T86)</f>
        <v>0</v>
      </c>
      <c r="U81" s="414">
        <f t="shared" si="25"/>
        <v>0</v>
      </c>
      <c r="V81" s="410">
        <f t="shared" si="25"/>
        <v>0</v>
      </c>
      <c r="W81" s="410">
        <f t="shared" si="25"/>
        <v>0</v>
      </c>
      <c r="X81" s="410">
        <f t="shared" si="25"/>
        <v>0</v>
      </c>
      <c r="Y81" s="410">
        <f t="shared" si="25"/>
        <v>0</v>
      </c>
      <c r="Z81" s="410">
        <f t="shared" si="25"/>
        <v>0</v>
      </c>
      <c r="AA81" s="410">
        <f t="shared" si="25"/>
        <v>0</v>
      </c>
      <c r="AB81" s="410">
        <f t="shared" si="25"/>
        <v>0</v>
      </c>
      <c r="AC81" s="410">
        <f t="shared" si="25"/>
        <v>0</v>
      </c>
      <c r="AD81" s="410">
        <f t="shared" si="25"/>
        <v>0</v>
      </c>
      <c r="AE81" s="410">
        <f t="shared" si="25"/>
        <v>0</v>
      </c>
      <c r="AF81" s="410">
        <f t="shared" si="25"/>
        <v>0</v>
      </c>
      <c r="AG81" s="411">
        <f t="shared" si="25"/>
        <v>0</v>
      </c>
      <c r="AH81" s="412">
        <f t="shared" si="25"/>
        <v>0</v>
      </c>
      <c r="AI81" s="410">
        <f t="shared" si="25"/>
        <v>0</v>
      </c>
      <c r="AJ81" s="410">
        <f t="shared" si="25"/>
        <v>0</v>
      </c>
      <c r="AK81" s="410">
        <f t="shared" si="25"/>
        <v>0</v>
      </c>
      <c r="AL81" s="410">
        <f t="shared" si="25"/>
        <v>0</v>
      </c>
      <c r="AM81" s="410">
        <f t="shared" si="25"/>
        <v>0</v>
      </c>
      <c r="AN81" s="410">
        <f t="shared" si="25"/>
        <v>0</v>
      </c>
      <c r="AO81" s="410">
        <f t="shared" si="25"/>
        <v>0</v>
      </c>
      <c r="AP81" s="410">
        <f t="shared" si="25"/>
        <v>0</v>
      </c>
      <c r="AQ81" s="410">
        <f t="shared" si="25"/>
        <v>0</v>
      </c>
      <c r="AR81" s="410">
        <f t="shared" si="25"/>
        <v>0</v>
      </c>
      <c r="AS81" s="410">
        <f t="shared" si="25"/>
        <v>0</v>
      </c>
      <c r="AT81" s="413">
        <f>SUM(AT82:AT86)</f>
        <v>0</v>
      </c>
      <c r="AU81" s="415">
        <f>SUM(AU82:AU86)</f>
        <v>0</v>
      </c>
      <c r="AV81" s="392">
        <f t="shared" si="24"/>
        <v>0</v>
      </c>
    </row>
    <row r="82" spans="2:48" s="394" customFormat="1" ht="12.75" customHeight="1" x14ac:dyDescent="0.15">
      <c r="B82" s="416" t="str">
        <f>+'FORMATO COSTEO C1'!C372</f>
        <v>1.3.2.1</v>
      </c>
      <c r="C82" s="417" t="str">
        <f>+'FORMATO COSTEO C1'!B$372</f>
        <v>Categoría de gasto</v>
      </c>
      <c r="D82" s="428"/>
      <c r="E82" s="429"/>
      <c r="F82" s="420">
        <f>+'FORMATO COSTEO C1'!G372</f>
        <v>0</v>
      </c>
      <c r="G82" s="421">
        <f>+'FORMATO COSTEO C1'!U372</f>
        <v>0</v>
      </c>
      <c r="H82" s="422">
        <f>IF( $F82=0,0,((($F82/$E$81)*'PLAN DE ADQUISICIONES'!F$37)*($G82/$F82)))</f>
        <v>0</v>
      </c>
      <c r="I82" s="420">
        <f>IF( $F82=0,0,((($F82/$E$81)*'PLAN DE ADQUISICIONES'!G$37)*($G82/$F82)))</f>
        <v>0</v>
      </c>
      <c r="J82" s="420">
        <f>IF( $F82=0,0,((($F82/$E$81)*'PLAN DE ADQUISICIONES'!H$37)*($G82/$F82)))</f>
        <v>0</v>
      </c>
      <c r="K82" s="420">
        <f>IF( $F82=0,0,((($F82/$E$81)*'PLAN DE ADQUISICIONES'!I$37)*($G82/$F82)))</f>
        <v>0</v>
      </c>
      <c r="L82" s="420">
        <f>IF( $F82=0,0,((($F82/$E$81)*'PLAN DE ADQUISICIONES'!J$37)*($G82/$F82)))</f>
        <v>0</v>
      </c>
      <c r="M82" s="420">
        <f>IF( $F82=0,0,((($F82/$E$81)*'PLAN DE ADQUISICIONES'!K$37)*($G82/$F82)))</f>
        <v>0</v>
      </c>
      <c r="N82" s="420">
        <f>IF( $F82=0,0,((($F82/$E$81)*'PLAN DE ADQUISICIONES'!L$37)*($G82/$F82)))</f>
        <v>0</v>
      </c>
      <c r="O82" s="420">
        <f>IF( $F82=0,0,((($F82/$E$81)*'PLAN DE ADQUISICIONES'!M$37)*($G82/$F82)))</f>
        <v>0</v>
      </c>
      <c r="P82" s="420">
        <f>IF( $F82=0,0,((($F82/$E$81)*'PLAN DE ADQUISICIONES'!N$37)*($G82/$F82)))</f>
        <v>0</v>
      </c>
      <c r="Q82" s="420">
        <f>IF( $F82=0,0,((($F82/$E$81)*'PLAN DE ADQUISICIONES'!O$37)*($G82/$F82)))</f>
        <v>0</v>
      </c>
      <c r="R82" s="420">
        <f>IF( $F82=0,0,((($F82/$E$81)*'PLAN DE ADQUISICIONES'!P$37)*($G82/$F82)))</f>
        <v>0</v>
      </c>
      <c r="S82" s="420">
        <f>IF( $F82=0,0,((($F82/$E$81)*'PLAN DE ADQUISICIONES'!Q$37)*($G82/$F82)))</f>
        <v>0</v>
      </c>
      <c r="T82" s="423">
        <f>H82+I82+J82+K82+L82+M82+N82+O82+P82+Q82+R82+S82</f>
        <v>0</v>
      </c>
      <c r="U82" s="424">
        <f>IF( $F82=0,0,((($F82/$E$81)*'PLAN DE ADQUISICIONES'!R$37)*($G82/$F82)))</f>
        <v>0</v>
      </c>
      <c r="V82" s="420">
        <f>IF( $F82=0,0,((($F82/$E$81)*'PLAN DE ADQUISICIONES'!S$37)*($G82/$F82)))</f>
        <v>0</v>
      </c>
      <c r="W82" s="420">
        <f>IF( $F82=0,0,((($F82/$E$81)*'PLAN DE ADQUISICIONES'!T$37)*($G82/$F82)))</f>
        <v>0</v>
      </c>
      <c r="X82" s="420">
        <f>IF( $F82=0,0,((($F82/$E$81)*'PLAN DE ADQUISICIONES'!U$37)*($G82/$F82)))</f>
        <v>0</v>
      </c>
      <c r="Y82" s="420">
        <f>IF( $F82=0,0,((($F82/$E$81)*'PLAN DE ADQUISICIONES'!V$37)*($G82/$F82)))</f>
        <v>0</v>
      </c>
      <c r="Z82" s="420">
        <f>IF( $F82=0,0,((($F82/$E$81)*'PLAN DE ADQUISICIONES'!W$37)*($G82/$F82)))</f>
        <v>0</v>
      </c>
      <c r="AA82" s="420">
        <f>IF( $F82=0,0,((($F82/$E$81)*'PLAN DE ADQUISICIONES'!X$37)*($G82/$F82)))</f>
        <v>0</v>
      </c>
      <c r="AB82" s="420">
        <f>IF( $F82=0,0,((($F82/$E$81)*'PLAN DE ADQUISICIONES'!Y$37)*($G82/$F82)))</f>
        <v>0</v>
      </c>
      <c r="AC82" s="420">
        <f>IF( $F82=0,0,((($F82/$E$81)*'PLAN DE ADQUISICIONES'!Z$37)*($G82/$F82)))</f>
        <v>0</v>
      </c>
      <c r="AD82" s="420">
        <f>IF( $F82=0,0,((($F82/$E$81)*'PLAN DE ADQUISICIONES'!AA$37)*($G82/$F82)))</f>
        <v>0</v>
      </c>
      <c r="AE82" s="420">
        <f>IF( $F82=0,0,((($F82/$E$81)*'PLAN DE ADQUISICIONES'!AB$37)*($G82/$F82)))</f>
        <v>0</v>
      </c>
      <c r="AF82" s="420">
        <f>IF( $F82=0,0,((($F82/$E$81)*'PLAN DE ADQUISICIONES'!AC$37)*($G82/$F82)))</f>
        <v>0</v>
      </c>
      <c r="AG82" s="421">
        <f>U82+V82+W82+X82+Y82+Z82+AA82+AB82+AC82+AD82+AE82+AF82</f>
        <v>0</v>
      </c>
      <c r="AH82" s="425">
        <f>IF( $F82=0,0,((($F82/$E$81)*'PLAN DE ADQUISICIONES'!AD$37)*($G82/$F82)))</f>
        <v>0</v>
      </c>
      <c r="AI82" s="420">
        <f>IF( $F82=0,0,((($F82/$E$81)*'PLAN DE ADQUISICIONES'!AE$37)*($G82/$F82)))</f>
        <v>0</v>
      </c>
      <c r="AJ82" s="420">
        <f>IF( $F82=0,0,((($F82/$E$81)*'PLAN DE ADQUISICIONES'!AF$37)*($G82/$F82)))</f>
        <v>0</v>
      </c>
      <c r="AK82" s="420">
        <f>IF( $F82=0,0,((($F82/$E$81)*'PLAN DE ADQUISICIONES'!AG$37)*($G82/$F82)))</f>
        <v>0</v>
      </c>
      <c r="AL82" s="420">
        <f>IF( $F82=0,0,((($F82/$E$81)*'PLAN DE ADQUISICIONES'!AH$37)*($G82/$F82)))</f>
        <v>0</v>
      </c>
      <c r="AM82" s="420">
        <f>IF( $F82=0,0,((($F82/$E$81)*'PLAN DE ADQUISICIONES'!AI$37)*($G82/$F82)))</f>
        <v>0</v>
      </c>
      <c r="AN82" s="420">
        <f>IF( $F82=0,0,((($F82/$E$81)*'PLAN DE ADQUISICIONES'!AJ$37)*($G82/$F82)))</f>
        <v>0</v>
      </c>
      <c r="AO82" s="420">
        <f>IF( $F82=0,0,((($F82/$E$81)*'PLAN DE ADQUISICIONES'!AK$37)*($G82/$F82)))</f>
        <v>0</v>
      </c>
      <c r="AP82" s="420">
        <f>IF( $F82=0,0,((($F82/$E$81)*'PLAN DE ADQUISICIONES'!AL$37)*($G82/$F82)))</f>
        <v>0</v>
      </c>
      <c r="AQ82" s="420">
        <f>IF( $F82=0,0,((($F82/$E$81)*'PLAN DE ADQUISICIONES'!AM$37)*($G82/$F82)))</f>
        <v>0</v>
      </c>
      <c r="AR82" s="420">
        <f>IF( $F82=0,0,((($F82/$E$81)*'PLAN DE ADQUISICIONES'!AN$37)*($G82/$F82)))</f>
        <v>0</v>
      </c>
      <c r="AS82" s="420">
        <f>IF( $F82=0,0,((($F82/$E$81)*'PLAN DE ADQUISICIONES'!AO$37)*($G82/$F82)))</f>
        <v>0</v>
      </c>
      <c r="AT82" s="423">
        <f>AH82+AI82+AJ82+AK82+AL82+AM82+AN82+AO82+AP82+AQ82+AR82+AS82</f>
        <v>0</v>
      </c>
      <c r="AU82" s="494">
        <f>AS82+AR82+AQ82+AP82+AO82+AN82+AM82+AL82+AK82+AJ82+AI82+AH82+AF82+AE82+AD82+AC82+AB82+AA82+Z82+Y82+X82+W82+V82+U82+S82+R82+Q82+P82+O82+N82+M82+L82+K82+J82+I82+H82</f>
        <v>0</v>
      </c>
      <c r="AV82" s="392">
        <f t="shared" si="24"/>
        <v>0</v>
      </c>
    </row>
    <row r="83" spans="2:48" s="405" customFormat="1" ht="12.75" customHeight="1" outlineLevel="1" x14ac:dyDescent="0.15">
      <c r="B83" s="416" t="str">
        <f>+'FORMATO COSTEO C1'!C378</f>
        <v>1.3.2.2</v>
      </c>
      <c r="C83" s="417" t="str">
        <f>+'FORMATO COSTEO C1'!B$378</f>
        <v>Categoría de gasto</v>
      </c>
      <c r="D83" s="428"/>
      <c r="E83" s="429"/>
      <c r="F83" s="420">
        <f>+'FORMATO COSTEO C1'!G378</f>
        <v>0</v>
      </c>
      <c r="G83" s="421">
        <f>+'FORMATO COSTEO C1'!U378</f>
        <v>0</v>
      </c>
      <c r="H83" s="425">
        <f>IF( $F83=0,0,((($F83/$E$81)*'PLAN DE ADQUISICIONES'!F$37)*($G83/$F83)))</f>
        <v>0</v>
      </c>
      <c r="I83" s="420">
        <f>IF( $F83=0,0,((($F83/$E$81)*'PLAN DE ADQUISICIONES'!G$37)*($G83/$F83)))</f>
        <v>0</v>
      </c>
      <c r="J83" s="420">
        <f>IF( $F83=0,0,((($F83/$E$81)*'PLAN DE ADQUISICIONES'!H$37)*($G83/$F83)))</f>
        <v>0</v>
      </c>
      <c r="K83" s="420">
        <f>IF( $F83=0,0,((($F83/$E$81)*'PLAN DE ADQUISICIONES'!I$37)*($G83/$F83)))</f>
        <v>0</v>
      </c>
      <c r="L83" s="420">
        <f>IF( $F83=0,0,((($F83/$E$81)*'PLAN DE ADQUISICIONES'!J$37)*($G83/$F83)))</f>
        <v>0</v>
      </c>
      <c r="M83" s="420">
        <f>IF( $F83=0,0,((($F83/$E$81)*'PLAN DE ADQUISICIONES'!K$37)*($G83/$F83)))</f>
        <v>0</v>
      </c>
      <c r="N83" s="420">
        <f>IF( $F83=0,0,((($F83/$E$81)*'PLAN DE ADQUISICIONES'!L$37)*($G83/$F83)))</f>
        <v>0</v>
      </c>
      <c r="O83" s="420">
        <f>IF( $F83=0,0,((($F83/$E$81)*'PLAN DE ADQUISICIONES'!M$37)*($G83/$F83)))</f>
        <v>0</v>
      </c>
      <c r="P83" s="420">
        <f>IF( $F83=0,0,((($F83/$E$81)*'PLAN DE ADQUISICIONES'!N$37)*($G83/$F83)))</f>
        <v>0</v>
      </c>
      <c r="Q83" s="420">
        <f>IF( $F83=0,0,((($F83/$E$81)*'PLAN DE ADQUISICIONES'!O$37)*($G83/$F83)))</f>
        <v>0</v>
      </c>
      <c r="R83" s="420">
        <f>IF( $F83=0,0,((($F83/$E$81)*'PLAN DE ADQUISICIONES'!P$37)*($G83/$F83)))</f>
        <v>0</v>
      </c>
      <c r="S83" s="420">
        <f>IF( $F83=0,0,((($F83/$E$81)*'PLAN DE ADQUISICIONES'!Q$37)*($G83/$F83)))</f>
        <v>0</v>
      </c>
      <c r="T83" s="423">
        <f>H83+I83+J83+K83+L83+M83+N83+O83+P83+Q83+R83+S83</f>
        <v>0</v>
      </c>
      <c r="U83" s="424">
        <f>IF( $F83=0,0,((($F83/$E$81)*'PLAN DE ADQUISICIONES'!R$37)*($G83/$F83)))</f>
        <v>0</v>
      </c>
      <c r="V83" s="420">
        <f>IF( $F83=0,0,((($F83/$E$81)*'PLAN DE ADQUISICIONES'!S$37)*($G83/$F83)))</f>
        <v>0</v>
      </c>
      <c r="W83" s="420">
        <f>IF( $F83=0,0,((($F83/$E$81)*'PLAN DE ADQUISICIONES'!T$37)*($G83/$F83)))</f>
        <v>0</v>
      </c>
      <c r="X83" s="420">
        <f>IF( $F83=0,0,((($F83/$E$81)*'PLAN DE ADQUISICIONES'!U$37)*($G83/$F83)))</f>
        <v>0</v>
      </c>
      <c r="Y83" s="420">
        <f>IF( $F83=0,0,((($F83/$E$81)*'PLAN DE ADQUISICIONES'!V$37)*($G83/$F83)))</f>
        <v>0</v>
      </c>
      <c r="Z83" s="420">
        <f>IF( $F83=0,0,((($F83/$E$81)*'PLAN DE ADQUISICIONES'!W$37)*($G83/$F83)))</f>
        <v>0</v>
      </c>
      <c r="AA83" s="420">
        <f>IF( $F83=0,0,((($F83/$E$81)*'PLAN DE ADQUISICIONES'!X$37)*($G83/$F83)))</f>
        <v>0</v>
      </c>
      <c r="AB83" s="420">
        <f>IF( $F83=0,0,((($F83/$E$81)*'PLAN DE ADQUISICIONES'!Y$37)*($G83/$F83)))</f>
        <v>0</v>
      </c>
      <c r="AC83" s="420">
        <f>IF( $F83=0,0,((($F83/$E$81)*'PLAN DE ADQUISICIONES'!Z$37)*($G83/$F83)))</f>
        <v>0</v>
      </c>
      <c r="AD83" s="420">
        <f>IF( $F83=0,0,((($F83/$E$81)*'PLAN DE ADQUISICIONES'!AA$37)*($G83/$F83)))</f>
        <v>0</v>
      </c>
      <c r="AE83" s="420">
        <f>IF( $F83=0,0,((($F83/$E$81)*'PLAN DE ADQUISICIONES'!AB$37)*($G83/$F83)))</f>
        <v>0</v>
      </c>
      <c r="AF83" s="420">
        <f>IF( $F83=0,0,((($F83/$E$81)*'PLAN DE ADQUISICIONES'!AC$37)*($G83/$F83)))</f>
        <v>0</v>
      </c>
      <c r="AG83" s="421">
        <f>U83+V83+W83+X83+Y83+Z83+AA83+AB83+AC83+AD83+AE83+AF83</f>
        <v>0</v>
      </c>
      <c r="AH83" s="425">
        <f>IF( $F83=0,0,((($F83/$E$81)*'PLAN DE ADQUISICIONES'!AD$37)*($G83/$F83)))</f>
        <v>0</v>
      </c>
      <c r="AI83" s="420">
        <f>IF( $F83=0,0,((($F83/$E$81)*'PLAN DE ADQUISICIONES'!AE$37)*($G83/$F83)))</f>
        <v>0</v>
      </c>
      <c r="AJ83" s="420">
        <f>IF( $F83=0,0,((($F83/$E$81)*'PLAN DE ADQUISICIONES'!AF$37)*($G83/$F83)))</f>
        <v>0</v>
      </c>
      <c r="AK83" s="420">
        <f>IF( $F83=0,0,((($F83/$E$81)*'PLAN DE ADQUISICIONES'!AG$37)*($G83/$F83)))</f>
        <v>0</v>
      </c>
      <c r="AL83" s="420">
        <f>IF( $F83=0,0,((($F83/$E$81)*'PLAN DE ADQUISICIONES'!AH$37)*($G83/$F83)))</f>
        <v>0</v>
      </c>
      <c r="AM83" s="420">
        <f>IF( $F83=0,0,((($F83/$E$81)*'PLAN DE ADQUISICIONES'!AI$37)*($G83/$F83)))</f>
        <v>0</v>
      </c>
      <c r="AN83" s="420">
        <f>IF( $F83=0,0,((($F83/$E$81)*'PLAN DE ADQUISICIONES'!AJ$37)*($G83/$F83)))</f>
        <v>0</v>
      </c>
      <c r="AO83" s="420">
        <f>IF( $F83=0,0,((($F83/$E$81)*'PLAN DE ADQUISICIONES'!AK$37)*($G83/$F83)))</f>
        <v>0</v>
      </c>
      <c r="AP83" s="420">
        <f>IF( $F83=0,0,((($F83/$E$81)*'PLAN DE ADQUISICIONES'!AL$37)*($G83/$F83)))</f>
        <v>0</v>
      </c>
      <c r="AQ83" s="420">
        <f>IF( $F83=0,0,((($F83/$E$81)*'PLAN DE ADQUISICIONES'!AM$37)*($G83/$F83)))</f>
        <v>0</v>
      </c>
      <c r="AR83" s="420">
        <f>IF( $F83=0,0,((($F83/$E$81)*'PLAN DE ADQUISICIONES'!AN$37)*($G83/$F83)))</f>
        <v>0</v>
      </c>
      <c r="AS83" s="420">
        <f>IF( $F83=0,0,((($F83/$E$81)*'PLAN DE ADQUISICIONES'!AO$37)*($G83/$F83)))</f>
        <v>0</v>
      </c>
      <c r="AT83" s="423">
        <f>AH83+AI83+AJ83+AK83+AL83+AM83+AN83+AO83+AP83+AQ83+AR83+AS83</f>
        <v>0</v>
      </c>
      <c r="AU83" s="494">
        <f>AS83+AR83+AQ83+AP83+AO83+AN83+AM83+AL83+AK83+AJ83+AI83+AH83+AF83+AE83+AD83+AC83+AB83+AA83+Z83+Y83+X83+W83+V83+U83+S83+R83+Q83+P83+O83+N83+M83+L83+K83+J83+I83+H83</f>
        <v>0</v>
      </c>
      <c r="AV83" s="392">
        <f t="shared" si="24"/>
        <v>0</v>
      </c>
    </row>
    <row r="84" spans="2:48" s="394" customFormat="1" ht="12.75" customHeight="1" x14ac:dyDescent="0.15">
      <c r="B84" s="416" t="str">
        <f>+'FORMATO COSTEO C1'!C$384</f>
        <v>1.3.2.3</v>
      </c>
      <c r="C84" s="417" t="str">
        <f>+'FORMATO COSTEO C1'!B$384</f>
        <v>Categoría de gasto</v>
      </c>
      <c r="D84" s="428"/>
      <c r="E84" s="429"/>
      <c r="F84" s="420">
        <f>+'FORMATO COSTEO C1'!G384</f>
        <v>0</v>
      </c>
      <c r="G84" s="421">
        <f>+'FORMATO COSTEO C1'!U384</f>
        <v>0</v>
      </c>
      <c r="H84" s="425">
        <f>IF( $F84=0,0,((($F84/$E$81)*'PLAN DE ADQUISICIONES'!F$37)*($G84/$F84)))</f>
        <v>0</v>
      </c>
      <c r="I84" s="420">
        <f>IF( $F84=0,0,((($F84/$E$81)*'PLAN DE ADQUISICIONES'!G$37)*($G84/$F84)))</f>
        <v>0</v>
      </c>
      <c r="J84" s="420">
        <f>IF( $F84=0,0,((($F84/$E$81)*'PLAN DE ADQUISICIONES'!H$37)*($G84/$F84)))</f>
        <v>0</v>
      </c>
      <c r="K84" s="420">
        <f>IF( $F84=0,0,((($F84/$E$81)*'PLAN DE ADQUISICIONES'!I$37)*($G84/$F84)))</f>
        <v>0</v>
      </c>
      <c r="L84" s="420">
        <f>IF( $F84=0,0,((($F84/$E$81)*'PLAN DE ADQUISICIONES'!J$37)*($G84/$F84)))</f>
        <v>0</v>
      </c>
      <c r="M84" s="420">
        <f>IF( $F84=0,0,((($F84/$E$81)*'PLAN DE ADQUISICIONES'!K$37)*($G84/$F84)))</f>
        <v>0</v>
      </c>
      <c r="N84" s="420">
        <f>IF( $F84=0,0,((($F84/$E$81)*'PLAN DE ADQUISICIONES'!L$37)*($G84/$F84)))</f>
        <v>0</v>
      </c>
      <c r="O84" s="420">
        <f>IF( $F84=0,0,((($F84/$E$81)*'PLAN DE ADQUISICIONES'!M$37)*($G84/$F84)))</f>
        <v>0</v>
      </c>
      <c r="P84" s="420">
        <f>IF( $F84=0,0,((($F84/$E$81)*'PLAN DE ADQUISICIONES'!N$37)*($G84/$F84)))</f>
        <v>0</v>
      </c>
      <c r="Q84" s="420">
        <f>IF( $F84=0,0,((($F84/$E$81)*'PLAN DE ADQUISICIONES'!O$37)*($G84/$F84)))</f>
        <v>0</v>
      </c>
      <c r="R84" s="420">
        <f>IF( $F84=0,0,((($F84/$E$81)*'PLAN DE ADQUISICIONES'!P$37)*($G84/$F84)))</f>
        <v>0</v>
      </c>
      <c r="S84" s="420">
        <f>IF( $F84=0,0,((($F84/$E$81)*'PLAN DE ADQUISICIONES'!Q$37)*($G84/$F84)))</f>
        <v>0</v>
      </c>
      <c r="T84" s="423">
        <f>H84+I84+J84+K84+L84+M84+N84+O84+P84+Q84+R84+S84</f>
        <v>0</v>
      </c>
      <c r="U84" s="424">
        <f>IF( $F84=0,0,((($F84/$E$81)*'PLAN DE ADQUISICIONES'!R$37)*($G84/$F84)))</f>
        <v>0</v>
      </c>
      <c r="V84" s="420">
        <f>IF( $F84=0,0,((($F84/$E$81)*'PLAN DE ADQUISICIONES'!S$37)*($G84/$F84)))</f>
        <v>0</v>
      </c>
      <c r="W84" s="420">
        <f>IF( $F84=0,0,((($F84/$E$81)*'PLAN DE ADQUISICIONES'!T$37)*($G84/$F84)))</f>
        <v>0</v>
      </c>
      <c r="X84" s="420">
        <f>IF( $F84=0,0,((($F84/$E$81)*'PLAN DE ADQUISICIONES'!U$37)*($G84/$F84)))</f>
        <v>0</v>
      </c>
      <c r="Y84" s="420">
        <f>IF( $F84=0,0,((($F84/$E$81)*'PLAN DE ADQUISICIONES'!V$37)*($G84/$F84)))</f>
        <v>0</v>
      </c>
      <c r="Z84" s="420">
        <f>IF( $F84=0,0,((($F84/$E$81)*'PLAN DE ADQUISICIONES'!W$37)*($G84/$F84)))</f>
        <v>0</v>
      </c>
      <c r="AA84" s="420">
        <f>IF( $F84=0,0,((($F84/$E$81)*'PLAN DE ADQUISICIONES'!X$37)*($G84/$F84)))</f>
        <v>0</v>
      </c>
      <c r="AB84" s="420">
        <f>IF( $F84=0,0,((($F84/$E$81)*'PLAN DE ADQUISICIONES'!Y$37)*($G84/$F84)))</f>
        <v>0</v>
      </c>
      <c r="AC84" s="420">
        <f>IF( $F84=0,0,((($F84/$E$81)*'PLAN DE ADQUISICIONES'!Z$37)*($G84/$F84)))</f>
        <v>0</v>
      </c>
      <c r="AD84" s="420">
        <f>IF( $F84=0,0,((($F84/$E$81)*'PLAN DE ADQUISICIONES'!AA$37)*($G84/$F84)))</f>
        <v>0</v>
      </c>
      <c r="AE84" s="420">
        <f>IF( $F84=0,0,((($F84/$E$81)*'PLAN DE ADQUISICIONES'!AB$37)*($G84/$F84)))</f>
        <v>0</v>
      </c>
      <c r="AF84" s="420">
        <f>IF( $F84=0,0,((($F84/$E$81)*'PLAN DE ADQUISICIONES'!AC$37)*($G84/$F84)))</f>
        <v>0</v>
      </c>
      <c r="AG84" s="421">
        <f>U84+V84+W84+X84+Y84+Z84+AA84+AB84+AC84+AD84+AE84+AF84</f>
        <v>0</v>
      </c>
      <c r="AH84" s="425">
        <f>IF( $F84=0,0,((($F84/$E$81)*'PLAN DE ADQUISICIONES'!AD$37)*($G84/$F84)))</f>
        <v>0</v>
      </c>
      <c r="AI84" s="420">
        <f>IF( $F84=0,0,((($F84/$E$81)*'PLAN DE ADQUISICIONES'!AE$37)*($G84/$F84)))</f>
        <v>0</v>
      </c>
      <c r="AJ84" s="420">
        <f>IF( $F84=0,0,((($F84/$E$81)*'PLAN DE ADQUISICIONES'!AF$37)*($G84/$F84)))</f>
        <v>0</v>
      </c>
      <c r="AK84" s="420">
        <f>IF( $F84=0,0,((($F84/$E$81)*'PLAN DE ADQUISICIONES'!AG$37)*($G84/$F84)))</f>
        <v>0</v>
      </c>
      <c r="AL84" s="420">
        <f>IF( $F84=0,0,((($F84/$E$81)*'PLAN DE ADQUISICIONES'!AH$37)*($G84/$F84)))</f>
        <v>0</v>
      </c>
      <c r="AM84" s="420">
        <f>IF( $F84=0,0,((($F84/$E$81)*'PLAN DE ADQUISICIONES'!AI$37)*($G84/$F84)))</f>
        <v>0</v>
      </c>
      <c r="AN84" s="420">
        <f>IF( $F84=0,0,((($F84/$E$81)*'PLAN DE ADQUISICIONES'!AJ$37)*($G84/$F84)))</f>
        <v>0</v>
      </c>
      <c r="AO84" s="420">
        <f>IF( $F84=0,0,((($F84/$E$81)*'PLAN DE ADQUISICIONES'!AK$37)*($G84/$F84)))</f>
        <v>0</v>
      </c>
      <c r="AP84" s="420">
        <f>IF( $F84=0,0,((($F84/$E$81)*'PLAN DE ADQUISICIONES'!AL$37)*($G84/$F84)))</f>
        <v>0</v>
      </c>
      <c r="AQ84" s="420">
        <f>IF( $F84=0,0,((($F84/$E$81)*'PLAN DE ADQUISICIONES'!AM$37)*($G84/$F84)))</f>
        <v>0</v>
      </c>
      <c r="AR84" s="420">
        <f>IF( $F84=0,0,((($F84/$E$81)*'PLAN DE ADQUISICIONES'!AN$37)*($G84/$F84)))</f>
        <v>0</v>
      </c>
      <c r="AS84" s="420">
        <f>IF( $F84=0,0,((($F84/$E$81)*'PLAN DE ADQUISICIONES'!AO$37)*($G84/$F84)))</f>
        <v>0</v>
      </c>
      <c r="AT84" s="423">
        <f>AH84+AI84+AJ84+AK84+AL84+AM84+AN84+AO84+AP84+AQ84+AR84+AS84</f>
        <v>0</v>
      </c>
      <c r="AU84" s="494">
        <f>AS84+AR84+AQ84+AP84+AO84+AN84+AM84+AL84+AK84+AJ84+AI84+AH84+AF84+AE84+AD84+AC84+AB84+AA84+Z84+Y84+X84+W84+V84+U84+S84+R84+Q84+P84+O84+N84+M84+L84+K84+J84+I84+H84</f>
        <v>0</v>
      </c>
      <c r="AV84" s="392">
        <f t="shared" si="24"/>
        <v>0</v>
      </c>
    </row>
    <row r="85" spans="2:48" s="394" customFormat="1" ht="12.75" customHeight="1" x14ac:dyDescent="0.15">
      <c r="B85" s="416" t="str">
        <f>+'FORMATO COSTEO C1'!C390</f>
        <v>1.3.2.4</v>
      </c>
      <c r="C85" s="417" t="str">
        <f>+'FORMATO COSTEO C1'!B$390</f>
        <v>Categoría de gasto</v>
      </c>
      <c r="D85" s="428"/>
      <c r="E85" s="429"/>
      <c r="F85" s="420">
        <f>+'FORMATO COSTEO C1'!G390</f>
        <v>0</v>
      </c>
      <c r="G85" s="421">
        <f>+'FORMATO COSTEO C1'!U390</f>
        <v>0</v>
      </c>
      <c r="H85" s="425">
        <f>IF( $F85=0,0,((($F85/$E$81)*'PLAN DE ADQUISICIONES'!F$37)*($G85/$F85)))</f>
        <v>0</v>
      </c>
      <c r="I85" s="420">
        <f>IF( $F85=0,0,((($F85/$E$81)*'PLAN DE ADQUISICIONES'!G$37)*($G85/$F85)))</f>
        <v>0</v>
      </c>
      <c r="J85" s="420">
        <f>IF( $F85=0,0,((($F85/$E$81)*'PLAN DE ADQUISICIONES'!H$37)*($G85/$F85)))</f>
        <v>0</v>
      </c>
      <c r="K85" s="420">
        <f>IF( $F85=0,0,((($F85/$E$81)*'PLAN DE ADQUISICIONES'!I$37)*($G85/$F85)))</f>
        <v>0</v>
      </c>
      <c r="L85" s="420">
        <f>IF( $F85=0,0,((($F85/$E$81)*'PLAN DE ADQUISICIONES'!J$37)*($G85/$F85)))</f>
        <v>0</v>
      </c>
      <c r="M85" s="420">
        <f>IF( $F85=0,0,((($F85/$E$81)*'PLAN DE ADQUISICIONES'!K$37)*($G85/$F85)))</f>
        <v>0</v>
      </c>
      <c r="N85" s="420">
        <f>IF( $F85=0,0,((($F85/$E$81)*'PLAN DE ADQUISICIONES'!L$37)*($G85/$F85)))</f>
        <v>0</v>
      </c>
      <c r="O85" s="420">
        <f>IF( $F85=0,0,((($F85/$E$81)*'PLAN DE ADQUISICIONES'!M$37)*($G85/$F85)))</f>
        <v>0</v>
      </c>
      <c r="P85" s="420">
        <f>IF( $F85=0,0,((($F85/$E$81)*'PLAN DE ADQUISICIONES'!N$37)*($G85/$F85)))</f>
        <v>0</v>
      </c>
      <c r="Q85" s="420">
        <f>IF( $F85=0,0,((($F85/$E$81)*'PLAN DE ADQUISICIONES'!O$37)*($G85/$F85)))</f>
        <v>0</v>
      </c>
      <c r="R85" s="420">
        <f>IF( $F85=0,0,((($F85/$E$81)*'PLAN DE ADQUISICIONES'!P$37)*($G85/$F85)))</f>
        <v>0</v>
      </c>
      <c r="S85" s="420">
        <f>IF( $F85=0,0,((($F85/$E$81)*'PLAN DE ADQUISICIONES'!Q$37)*($G85/$F85)))</f>
        <v>0</v>
      </c>
      <c r="T85" s="423">
        <f>H85+I85+J85+K85+L85+M85+N85+O85+P85+Q85+R85+S85</f>
        <v>0</v>
      </c>
      <c r="U85" s="424">
        <f>IF( $F85=0,0,((($F85/$E$81)*'PLAN DE ADQUISICIONES'!R$37)*($G85/$F85)))</f>
        <v>0</v>
      </c>
      <c r="V85" s="420">
        <f>IF( $F85=0,0,((($F85/$E$81)*'PLAN DE ADQUISICIONES'!S$37)*($G85/$F85)))</f>
        <v>0</v>
      </c>
      <c r="W85" s="420">
        <f>IF( $F85=0,0,((($F85/$E$81)*'PLAN DE ADQUISICIONES'!T$37)*($G85/$F85)))</f>
        <v>0</v>
      </c>
      <c r="X85" s="420">
        <f>IF( $F85=0,0,((($F85/$E$81)*'PLAN DE ADQUISICIONES'!U$37)*($G85/$F85)))</f>
        <v>0</v>
      </c>
      <c r="Y85" s="420">
        <f>IF( $F85=0,0,((($F85/$E$81)*'PLAN DE ADQUISICIONES'!V$37)*($G85/$F85)))</f>
        <v>0</v>
      </c>
      <c r="Z85" s="420">
        <f>IF( $F85=0,0,((($F85/$E$81)*'PLAN DE ADQUISICIONES'!W$37)*($G85/$F85)))</f>
        <v>0</v>
      </c>
      <c r="AA85" s="420">
        <f>IF( $F85=0,0,((($F85/$E$81)*'PLAN DE ADQUISICIONES'!X$37)*($G85/$F85)))</f>
        <v>0</v>
      </c>
      <c r="AB85" s="420">
        <f>IF( $F85=0,0,((($F85/$E$81)*'PLAN DE ADQUISICIONES'!Y$37)*($G85/$F85)))</f>
        <v>0</v>
      </c>
      <c r="AC85" s="420">
        <f>IF( $F85=0,0,((($F85/$E$81)*'PLAN DE ADQUISICIONES'!Z$37)*($G85/$F85)))</f>
        <v>0</v>
      </c>
      <c r="AD85" s="420">
        <f>IF( $F85=0,0,((($F85/$E$81)*'PLAN DE ADQUISICIONES'!AA$37)*($G85/$F85)))</f>
        <v>0</v>
      </c>
      <c r="AE85" s="420">
        <f>IF( $F85=0,0,((($F85/$E$81)*'PLAN DE ADQUISICIONES'!AB$37)*($G85/$F85)))</f>
        <v>0</v>
      </c>
      <c r="AF85" s="420">
        <f>IF( $F85=0,0,((($F85/$E$81)*'PLAN DE ADQUISICIONES'!AC$37)*($G85/$F85)))</f>
        <v>0</v>
      </c>
      <c r="AG85" s="421">
        <f>U85+V85+W85+X85+Y85+Z85+AA85+AB85+AC85+AD85+AE85+AF85</f>
        <v>0</v>
      </c>
      <c r="AH85" s="425">
        <f>IF( $F85=0,0,((($F85/$E$81)*'PLAN DE ADQUISICIONES'!AD$37)*($G85/$F85)))</f>
        <v>0</v>
      </c>
      <c r="AI85" s="420">
        <f>IF( $F85=0,0,((($F85/$E$81)*'PLAN DE ADQUISICIONES'!AE$37)*($G85/$F85)))</f>
        <v>0</v>
      </c>
      <c r="AJ85" s="420">
        <f>IF( $F85=0,0,((($F85/$E$81)*'PLAN DE ADQUISICIONES'!AF$37)*($G85/$F85)))</f>
        <v>0</v>
      </c>
      <c r="AK85" s="420">
        <f>IF( $F85=0,0,((($F85/$E$81)*'PLAN DE ADQUISICIONES'!AG$37)*($G85/$F85)))</f>
        <v>0</v>
      </c>
      <c r="AL85" s="420">
        <f>IF( $F85=0,0,((($F85/$E$81)*'PLAN DE ADQUISICIONES'!AH$37)*($G85/$F85)))</f>
        <v>0</v>
      </c>
      <c r="AM85" s="420">
        <f>IF( $F85=0,0,((($F85/$E$81)*'PLAN DE ADQUISICIONES'!AI$37)*($G85/$F85)))</f>
        <v>0</v>
      </c>
      <c r="AN85" s="420">
        <f>IF( $F85=0,0,((($F85/$E$81)*'PLAN DE ADQUISICIONES'!AJ$37)*($G85/$F85)))</f>
        <v>0</v>
      </c>
      <c r="AO85" s="420">
        <f>IF( $F85=0,0,((($F85/$E$81)*'PLAN DE ADQUISICIONES'!AK$37)*($G85/$F85)))</f>
        <v>0</v>
      </c>
      <c r="AP85" s="420">
        <f>IF( $F85=0,0,((($F85/$E$81)*'PLAN DE ADQUISICIONES'!AL$37)*($G85/$F85)))</f>
        <v>0</v>
      </c>
      <c r="AQ85" s="420">
        <f>IF( $F85=0,0,((($F85/$E$81)*'PLAN DE ADQUISICIONES'!AM$37)*($G85/$F85)))</f>
        <v>0</v>
      </c>
      <c r="AR85" s="420">
        <f>IF( $F85=0,0,((($F85/$E$81)*'PLAN DE ADQUISICIONES'!AN$37)*($G85/$F85)))</f>
        <v>0</v>
      </c>
      <c r="AS85" s="420">
        <f>IF( $F85=0,0,((($F85/$E$81)*'PLAN DE ADQUISICIONES'!AO$37)*($G85/$F85)))</f>
        <v>0</v>
      </c>
      <c r="AT85" s="423">
        <f>AH85+AI85+AJ85+AK85+AL85+AM85+AN85+AO85+AP85+AQ85+AR85+AS85</f>
        <v>0</v>
      </c>
      <c r="AU85" s="494">
        <f>AS85+AR85+AQ85+AP85+AO85+AN85+AM85+AL85+AK85+AJ85+AI85+AH85+AF85+AE85+AD85+AC85+AB85+AA85+Z85+Y85+X85+W85+V85+U85+S85+R85+Q85+P85+O85+N85+M85+L85+K85+J85+I85+H85</f>
        <v>0</v>
      </c>
      <c r="AV85" s="392">
        <f t="shared" si="24"/>
        <v>0</v>
      </c>
    </row>
    <row r="86" spans="2:48" s="394" customFormat="1" ht="12.75" customHeight="1" x14ac:dyDescent="0.15">
      <c r="B86" s="416" t="str">
        <f>+'FORMATO COSTEO C1'!C$396</f>
        <v>1.3.2.5</v>
      </c>
      <c r="C86" s="417" t="str">
        <f>+'FORMATO COSTEO C1'!B$396</f>
        <v>Categoría de gasto</v>
      </c>
      <c r="D86" s="428"/>
      <c r="E86" s="429"/>
      <c r="F86" s="420">
        <f>+'FORMATO COSTEO C1'!G396</f>
        <v>0</v>
      </c>
      <c r="G86" s="421">
        <f>+'FORMATO COSTEO C1'!U396</f>
        <v>0</v>
      </c>
      <c r="H86" s="425">
        <f>IF( $F86=0,0,((($F86/$E$81)*'PLAN DE ADQUISICIONES'!F$37)*($G86/$F86)))</f>
        <v>0</v>
      </c>
      <c r="I86" s="420">
        <f>IF( $F86=0,0,((($F86/$E$81)*'PLAN DE ADQUISICIONES'!G$37)*($G86/$F86)))</f>
        <v>0</v>
      </c>
      <c r="J86" s="420">
        <f>IF( $F86=0,0,((($F86/$E$81)*'PLAN DE ADQUISICIONES'!H$37)*($G86/$F86)))</f>
        <v>0</v>
      </c>
      <c r="K86" s="420">
        <f>IF( $F86=0,0,((($F86/$E$81)*'PLAN DE ADQUISICIONES'!I$37)*($G86/$F86)))</f>
        <v>0</v>
      </c>
      <c r="L86" s="420">
        <f>IF( $F86=0,0,((($F86/$E$81)*'PLAN DE ADQUISICIONES'!J$37)*($G86/$F86)))</f>
        <v>0</v>
      </c>
      <c r="M86" s="420">
        <f>IF( $F86=0,0,((($F86/$E$81)*'PLAN DE ADQUISICIONES'!K$37)*($G86/$F86)))</f>
        <v>0</v>
      </c>
      <c r="N86" s="420">
        <f>IF( $F86=0,0,((($F86/$E$81)*'PLAN DE ADQUISICIONES'!L$37)*($G86/$F86)))</f>
        <v>0</v>
      </c>
      <c r="O86" s="420">
        <f>IF( $F86=0,0,((($F86/$E$81)*'PLAN DE ADQUISICIONES'!M$37)*($G86/$F86)))</f>
        <v>0</v>
      </c>
      <c r="P86" s="420">
        <f>IF( $F86=0,0,((($F86/$E$81)*'PLAN DE ADQUISICIONES'!N$37)*($G86/$F86)))</f>
        <v>0</v>
      </c>
      <c r="Q86" s="420">
        <f>IF( $F86=0,0,((($F86/$E$81)*'PLAN DE ADQUISICIONES'!O$37)*($G86/$F86)))</f>
        <v>0</v>
      </c>
      <c r="R86" s="420">
        <f>IF( $F86=0,0,((($F86/$E$81)*'PLAN DE ADQUISICIONES'!P$37)*($G86/$F86)))</f>
        <v>0</v>
      </c>
      <c r="S86" s="420">
        <f>IF( $F86=0,0,((($F86/$E$81)*'PLAN DE ADQUISICIONES'!Q$37)*($G86/$F86)))</f>
        <v>0</v>
      </c>
      <c r="T86" s="423">
        <f>H86+I86+J86+K86+L86+M86+N86+O86+P86+Q86+R86+S86</f>
        <v>0</v>
      </c>
      <c r="U86" s="424">
        <f>IF( $F86=0,0,((($F86/$E$81)*'PLAN DE ADQUISICIONES'!R$37)*($G86/$F86)))</f>
        <v>0</v>
      </c>
      <c r="V86" s="420">
        <f>IF( $F86=0,0,((($F86/$E$81)*'PLAN DE ADQUISICIONES'!S$37)*($G86/$F86)))</f>
        <v>0</v>
      </c>
      <c r="W86" s="420">
        <f>IF( $F86=0,0,((($F86/$E$81)*'PLAN DE ADQUISICIONES'!T$37)*($G86/$F86)))</f>
        <v>0</v>
      </c>
      <c r="X86" s="420">
        <f>IF( $F86=0,0,((($F86/$E$81)*'PLAN DE ADQUISICIONES'!U$37)*($G86/$F86)))</f>
        <v>0</v>
      </c>
      <c r="Y86" s="420">
        <f>IF( $F86=0,0,((($F86/$E$81)*'PLAN DE ADQUISICIONES'!V$37)*($G86/$F86)))</f>
        <v>0</v>
      </c>
      <c r="Z86" s="420">
        <f>IF( $F86=0,0,((($F86/$E$81)*'PLAN DE ADQUISICIONES'!W$37)*($G86/$F86)))</f>
        <v>0</v>
      </c>
      <c r="AA86" s="420">
        <f>IF( $F86=0,0,((($F86/$E$81)*'PLAN DE ADQUISICIONES'!X$37)*($G86/$F86)))</f>
        <v>0</v>
      </c>
      <c r="AB86" s="420">
        <f>IF( $F86=0,0,((($F86/$E$81)*'PLAN DE ADQUISICIONES'!Y$37)*($G86/$F86)))</f>
        <v>0</v>
      </c>
      <c r="AC86" s="420">
        <f>IF( $F86=0,0,((($F86/$E$81)*'PLAN DE ADQUISICIONES'!Z$37)*($G86/$F86)))</f>
        <v>0</v>
      </c>
      <c r="AD86" s="420">
        <f>IF( $F86=0,0,((($F86/$E$81)*'PLAN DE ADQUISICIONES'!AA$37)*($G86/$F86)))</f>
        <v>0</v>
      </c>
      <c r="AE86" s="420">
        <f>IF( $F86=0,0,((($F86/$E$81)*'PLAN DE ADQUISICIONES'!AB$37)*($G86/$F86)))</f>
        <v>0</v>
      </c>
      <c r="AF86" s="420">
        <f>IF( $F86=0,0,((($F86/$E$81)*'PLAN DE ADQUISICIONES'!AC$37)*($G86/$F86)))</f>
        <v>0</v>
      </c>
      <c r="AG86" s="421">
        <f>U86+V86+W86+X86+Y86+Z86+AA86+AB86+AC86+AD86+AE86+AF86</f>
        <v>0</v>
      </c>
      <c r="AH86" s="425">
        <f>IF( $F86=0,0,((($F86/$E$81)*'PLAN DE ADQUISICIONES'!AD$37)*($G86/$F86)))</f>
        <v>0</v>
      </c>
      <c r="AI86" s="420">
        <f>IF( $F86=0,0,((($F86/$E$81)*'PLAN DE ADQUISICIONES'!AE$37)*($G86/$F86)))</f>
        <v>0</v>
      </c>
      <c r="AJ86" s="420">
        <f>IF( $F86=0,0,((($F86/$E$81)*'PLAN DE ADQUISICIONES'!AF$37)*($G86/$F86)))</f>
        <v>0</v>
      </c>
      <c r="AK86" s="420">
        <f>IF( $F86=0,0,((($F86/$E$81)*'PLAN DE ADQUISICIONES'!AG$37)*($G86/$F86)))</f>
        <v>0</v>
      </c>
      <c r="AL86" s="420">
        <f>IF( $F86=0,0,((($F86/$E$81)*'PLAN DE ADQUISICIONES'!AH$37)*($G86/$F86)))</f>
        <v>0</v>
      </c>
      <c r="AM86" s="420">
        <f>IF( $F86=0,0,((($F86/$E$81)*'PLAN DE ADQUISICIONES'!AI$37)*($G86/$F86)))</f>
        <v>0</v>
      </c>
      <c r="AN86" s="420">
        <f>IF( $F86=0,0,((($F86/$E$81)*'PLAN DE ADQUISICIONES'!AJ$37)*($G86/$F86)))</f>
        <v>0</v>
      </c>
      <c r="AO86" s="420">
        <f>IF( $F86=0,0,((($F86/$E$81)*'PLAN DE ADQUISICIONES'!AK$37)*($G86/$F86)))</f>
        <v>0</v>
      </c>
      <c r="AP86" s="420">
        <f>IF( $F86=0,0,((($F86/$E$81)*'PLAN DE ADQUISICIONES'!AL$37)*($G86/$F86)))</f>
        <v>0</v>
      </c>
      <c r="AQ86" s="420">
        <f>IF( $F86=0,0,((($F86/$E$81)*'PLAN DE ADQUISICIONES'!AM$37)*($G86/$F86)))</f>
        <v>0</v>
      </c>
      <c r="AR86" s="420">
        <f>IF( $F86=0,0,((($F86/$E$81)*'PLAN DE ADQUISICIONES'!AN$37)*($G86/$F86)))</f>
        <v>0</v>
      </c>
      <c r="AS86" s="420">
        <f>IF( $F86=0,0,((($F86/$E$81)*'PLAN DE ADQUISICIONES'!AO$37)*($G86/$F86)))</f>
        <v>0</v>
      </c>
      <c r="AT86" s="423">
        <f>AH86+AI86+AJ86+AK86+AL86+AM86+AN86+AO86+AP86+AQ86+AR86+AS86</f>
        <v>0</v>
      </c>
      <c r="AU86" s="494">
        <f>AS86+AR86+AQ86+AP86+AO86+AN86+AM86+AL86+AK86+AJ86+AI86+AH86+AF86+AE86+AD86+AC86+AB86+AA86+Z86+Y86+X86+W86+V86+U86+S86+R86+Q86+P86+O86+N86+M86+L86+K86+J86+I86+H86</f>
        <v>0</v>
      </c>
      <c r="AV86" s="392">
        <f t="shared" si="24"/>
        <v>0</v>
      </c>
    </row>
    <row r="87" spans="2:48" s="405" customFormat="1" ht="12.75" customHeight="1" outlineLevel="1" x14ac:dyDescent="0.15">
      <c r="B87" s="406" t="str">
        <f>+'FORMATO COSTEO C1'!C$402</f>
        <v>1.3.3</v>
      </c>
      <c r="C87" s="430">
        <f>+'FORMATO COSTEO C1'!B$402</f>
        <v>0</v>
      </c>
      <c r="D87" s="408" t="str">
        <f>+'FORMATO COSTEO C1'!D$402</f>
        <v>Unidad medida</v>
      </c>
      <c r="E87" s="409">
        <f>+'FORMATO COSTEO C1'!E$402</f>
        <v>0</v>
      </c>
      <c r="F87" s="410">
        <f>SUM(F88:F92)</f>
        <v>0</v>
      </c>
      <c r="G87" s="411">
        <f t="shared" ref="G87:AS87" si="26">SUM(G88:G92)</f>
        <v>0</v>
      </c>
      <c r="H87" s="412">
        <f t="shared" si="26"/>
        <v>0</v>
      </c>
      <c r="I87" s="410">
        <f>SUM(I88:I92)</f>
        <v>0</v>
      </c>
      <c r="J87" s="410">
        <f>SUM(J88:J92)</f>
        <v>0</v>
      </c>
      <c r="K87" s="410">
        <f>SUM(K88:K92)</f>
        <v>0</v>
      </c>
      <c r="L87" s="410">
        <f>SUM(L88:L92)</f>
        <v>0</v>
      </c>
      <c r="M87" s="410">
        <f>SUM(M88:M92)</f>
        <v>0</v>
      </c>
      <c r="N87" s="410">
        <f t="shared" si="26"/>
        <v>0</v>
      </c>
      <c r="O87" s="410">
        <f t="shared" si="26"/>
        <v>0</v>
      </c>
      <c r="P87" s="410">
        <f t="shared" si="26"/>
        <v>0</v>
      </c>
      <c r="Q87" s="410">
        <f t="shared" si="26"/>
        <v>0</v>
      </c>
      <c r="R87" s="410">
        <f t="shared" si="26"/>
        <v>0</v>
      </c>
      <c r="S87" s="410">
        <f t="shared" si="26"/>
        <v>0</v>
      </c>
      <c r="T87" s="413">
        <f>SUM(T88:T92)</f>
        <v>0</v>
      </c>
      <c r="U87" s="414">
        <f t="shared" si="26"/>
        <v>0</v>
      </c>
      <c r="V87" s="410">
        <f t="shared" si="26"/>
        <v>0</v>
      </c>
      <c r="W87" s="410">
        <f t="shared" si="26"/>
        <v>0</v>
      </c>
      <c r="X87" s="410">
        <f t="shared" si="26"/>
        <v>0</v>
      </c>
      <c r="Y87" s="410">
        <f t="shared" si="26"/>
        <v>0</v>
      </c>
      <c r="Z87" s="410">
        <f t="shared" si="26"/>
        <v>0</v>
      </c>
      <c r="AA87" s="410">
        <f t="shared" si="26"/>
        <v>0</v>
      </c>
      <c r="AB87" s="410">
        <f t="shared" si="26"/>
        <v>0</v>
      </c>
      <c r="AC87" s="410">
        <f t="shared" si="26"/>
        <v>0</v>
      </c>
      <c r="AD87" s="410">
        <f t="shared" si="26"/>
        <v>0</v>
      </c>
      <c r="AE87" s="410">
        <f t="shared" si="26"/>
        <v>0</v>
      </c>
      <c r="AF87" s="410">
        <f t="shared" si="26"/>
        <v>0</v>
      </c>
      <c r="AG87" s="411">
        <f t="shared" si="26"/>
        <v>0</v>
      </c>
      <c r="AH87" s="412">
        <f t="shared" si="26"/>
        <v>0</v>
      </c>
      <c r="AI87" s="410">
        <f t="shared" si="26"/>
        <v>0</v>
      </c>
      <c r="AJ87" s="410">
        <f t="shared" si="26"/>
        <v>0</v>
      </c>
      <c r="AK87" s="410">
        <f t="shared" si="26"/>
        <v>0</v>
      </c>
      <c r="AL87" s="410">
        <f t="shared" si="26"/>
        <v>0</v>
      </c>
      <c r="AM87" s="410">
        <f t="shared" si="26"/>
        <v>0</v>
      </c>
      <c r="AN87" s="410">
        <f t="shared" si="26"/>
        <v>0</v>
      </c>
      <c r="AO87" s="410">
        <f t="shared" si="26"/>
        <v>0</v>
      </c>
      <c r="AP87" s="410">
        <f t="shared" si="26"/>
        <v>0</v>
      </c>
      <c r="AQ87" s="410">
        <f t="shared" si="26"/>
        <v>0</v>
      </c>
      <c r="AR87" s="410">
        <f t="shared" si="26"/>
        <v>0</v>
      </c>
      <c r="AS87" s="410">
        <f t="shared" si="26"/>
        <v>0</v>
      </c>
      <c r="AT87" s="413">
        <f>SUM(AT88:AT92)</f>
        <v>0</v>
      </c>
      <c r="AU87" s="415">
        <f>SUM(AU88:AU92)</f>
        <v>0</v>
      </c>
      <c r="AV87" s="392">
        <f t="shared" si="24"/>
        <v>0</v>
      </c>
    </row>
    <row r="88" spans="2:48" s="405" customFormat="1" ht="12.75" customHeight="1" outlineLevel="1" x14ac:dyDescent="0.15">
      <c r="B88" s="416" t="str">
        <f>+'FORMATO COSTEO C1'!C$404</f>
        <v>1.3.3.1</v>
      </c>
      <c r="C88" s="417" t="str">
        <f>+'FORMATO COSTEO C1'!B$404</f>
        <v>Categoría de gasto</v>
      </c>
      <c r="D88" s="428"/>
      <c r="E88" s="429"/>
      <c r="F88" s="420">
        <f>+'FORMATO COSTEO C1'!G404</f>
        <v>0</v>
      </c>
      <c r="G88" s="421">
        <f>+'FORMATO COSTEO C1'!U404</f>
        <v>0</v>
      </c>
      <c r="H88" s="422">
        <f>IF( $F88=0,0,((($F88/$E$87)*'PLAN DE ADQUISICIONES'!F$38)*($G88/$F88)))</f>
        <v>0</v>
      </c>
      <c r="I88" s="420">
        <f>IF( $F88=0,0,((($F88/$E$87)*'PLAN DE ADQUISICIONES'!G$38)*($G88/$F88)))</f>
        <v>0</v>
      </c>
      <c r="J88" s="420">
        <f>IF( $F88=0,0,((($F88/$E$87)*'PLAN DE ADQUISICIONES'!H$38)*($G88/$F88)))</f>
        <v>0</v>
      </c>
      <c r="K88" s="420">
        <f>IF( $F88=0,0,((($F88/$E$87)*'PLAN DE ADQUISICIONES'!I$38)*($G88/$F88)))</f>
        <v>0</v>
      </c>
      <c r="L88" s="420">
        <f>IF( $F88=0,0,((($F88/$E$87)*'PLAN DE ADQUISICIONES'!J$38)*($G88/$F88)))</f>
        <v>0</v>
      </c>
      <c r="M88" s="420">
        <f>IF( $F88=0,0,((($F88/$E$87)*'PLAN DE ADQUISICIONES'!K$38)*($G88/$F88)))</f>
        <v>0</v>
      </c>
      <c r="N88" s="420">
        <f>IF( $F88=0,0,((($F88/$E$87)*'PLAN DE ADQUISICIONES'!L$38)*($G88/$F88)))</f>
        <v>0</v>
      </c>
      <c r="O88" s="420">
        <f>IF( $F88=0,0,((($F88/$E$87)*'PLAN DE ADQUISICIONES'!M$38)*($G88/$F88)))</f>
        <v>0</v>
      </c>
      <c r="P88" s="420">
        <f>IF( $F88=0,0,((($F88/$E$87)*'PLAN DE ADQUISICIONES'!N$38)*($G88/$F88)))</f>
        <v>0</v>
      </c>
      <c r="Q88" s="420">
        <f>IF( $F88=0,0,((($F88/$E$87)*'PLAN DE ADQUISICIONES'!O$38)*($G88/$F88)))</f>
        <v>0</v>
      </c>
      <c r="R88" s="420">
        <f>IF( $F88=0,0,((($F88/$E$87)*'PLAN DE ADQUISICIONES'!P$38)*($G88/$F88)))</f>
        <v>0</v>
      </c>
      <c r="S88" s="420">
        <f>IF( $F88=0,0,((($F88/$E$87)*'PLAN DE ADQUISICIONES'!Q$38)*($G88/$F88)))</f>
        <v>0</v>
      </c>
      <c r="T88" s="423">
        <f>H88+I88+J88+K88+L88+M88+N88+O88+P88+Q88+R88+S88</f>
        <v>0</v>
      </c>
      <c r="U88" s="424">
        <f>IF( $F88=0,0,((($F88/$E$87)*'PLAN DE ADQUISICIONES'!R$38)*($G88/$F88)))</f>
        <v>0</v>
      </c>
      <c r="V88" s="420">
        <f>IF( $F88=0,0,((($F88/$E$87)*'PLAN DE ADQUISICIONES'!S$38)*($G88/$F88)))</f>
        <v>0</v>
      </c>
      <c r="W88" s="420">
        <f>IF( $F88=0,0,((($F88/$E$87)*'PLAN DE ADQUISICIONES'!T$38)*($G88/$F88)))</f>
        <v>0</v>
      </c>
      <c r="X88" s="420">
        <f>IF( $F88=0,0,((($F88/$E$87)*'PLAN DE ADQUISICIONES'!U$38)*($G88/$F88)))</f>
        <v>0</v>
      </c>
      <c r="Y88" s="420">
        <f>IF( $F88=0,0,((($F88/$E$87)*'PLAN DE ADQUISICIONES'!V$38)*($G88/$F88)))</f>
        <v>0</v>
      </c>
      <c r="Z88" s="420">
        <f>IF( $F88=0,0,((($F88/$E$87)*'PLAN DE ADQUISICIONES'!W$38)*($G88/$F88)))</f>
        <v>0</v>
      </c>
      <c r="AA88" s="420">
        <f>IF( $F88=0,0,((($F88/$E$87)*'PLAN DE ADQUISICIONES'!X$38)*($G88/$F88)))</f>
        <v>0</v>
      </c>
      <c r="AB88" s="420">
        <f>IF( $F88=0,0,((($F88/$E$87)*'PLAN DE ADQUISICIONES'!Y$38)*($G88/$F88)))</f>
        <v>0</v>
      </c>
      <c r="AC88" s="420">
        <f>IF( $F88=0,0,((($F88/$E$87)*'PLAN DE ADQUISICIONES'!Z$38)*($G88/$F88)))</f>
        <v>0</v>
      </c>
      <c r="AD88" s="420">
        <f>IF( $F88=0,0,((($F88/$E$87)*'PLAN DE ADQUISICIONES'!AA$38)*($G88/$F88)))</f>
        <v>0</v>
      </c>
      <c r="AE88" s="420">
        <f>IF( $F88=0,0,((($F88/$E$87)*'PLAN DE ADQUISICIONES'!AB$38)*($G88/$F88)))</f>
        <v>0</v>
      </c>
      <c r="AF88" s="420">
        <f>IF( $F88=0,0,((($F88/$E$87)*'PLAN DE ADQUISICIONES'!AC$38)*($G88/$F88)))</f>
        <v>0</v>
      </c>
      <c r="AG88" s="421">
        <f>U88+V88+W88+X88+Y88+Z88+AA88+AB88+AC88+AD88+AE88+AF88</f>
        <v>0</v>
      </c>
      <c r="AH88" s="425">
        <f>IF( $F88=0,0,((($F88/$E$87)*'PLAN DE ADQUISICIONES'!AD$38)*($G88/$F88)))</f>
        <v>0</v>
      </c>
      <c r="AI88" s="420">
        <f>IF( $F88=0,0,((($F88/$E$87)*'PLAN DE ADQUISICIONES'!AE$38)*($G88/$F88)))</f>
        <v>0</v>
      </c>
      <c r="AJ88" s="420">
        <f>IF( $F88=0,0,((($F88/$E$87)*'PLAN DE ADQUISICIONES'!AF$38)*($G88/$F88)))</f>
        <v>0</v>
      </c>
      <c r="AK88" s="420">
        <f>IF( $F88=0,0,((($F88/$E$87)*'PLAN DE ADQUISICIONES'!AG$38)*($G88/$F88)))</f>
        <v>0</v>
      </c>
      <c r="AL88" s="420">
        <f>IF( $F88=0,0,((($F88/$E$87)*'PLAN DE ADQUISICIONES'!AH$38)*($G88/$F88)))</f>
        <v>0</v>
      </c>
      <c r="AM88" s="420">
        <f>IF( $F88=0,0,((($F88/$E$87)*'PLAN DE ADQUISICIONES'!AI$38)*($G88/$F88)))</f>
        <v>0</v>
      </c>
      <c r="AN88" s="420">
        <f>IF( $F88=0,0,((($F88/$E$87)*'PLAN DE ADQUISICIONES'!AJ$38)*($G88/$F88)))</f>
        <v>0</v>
      </c>
      <c r="AO88" s="420">
        <f>IF( $F88=0,0,((($F88/$E$87)*'PLAN DE ADQUISICIONES'!AK$38)*($G88/$F88)))</f>
        <v>0</v>
      </c>
      <c r="AP88" s="420">
        <f>IF( $F88=0,0,((($F88/$E$87)*'PLAN DE ADQUISICIONES'!AL$38)*($G88/$F88)))</f>
        <v>0</v>
      </c>
      <c r="AQ88" s="420">
        <f>IF( $F88=0,0,((($F88/$E$87)*'PLAN DE ADQUISICIONES'!AM$38)*($G88/$F88)))</f>
        <v>0</v>
      </c>
      <c r="AR88" s="420">
        <f>IF( $F88=0,0,((($F88/$E$87)*'PLAN DE ADQUISICIONES'!AN$38)*($G88/$F88)))</f>
        <v>0</v>
      </c>
      <c r="AS88" s="420">
        <f>IF( $F88=0,0,((($F88/$E$87)*'PLAN DE ADQUISICIONES'!AO$38)*($G88/$F88)))</f>
        <v>0</v>
      </c>
      <c r="AT88" s="423">
        <f>AH88+AI88+AJ88+AK88+AL88+AM88+AN88+AO88+AP88+AQ88+AR88+AS88</f>
        <v>0</v>
      </c>
      <c r="AU88" s="494">
        <f>AS88+AR88+AQ88+AP88+AO88+AN88+AM88+AL88+AK88+AJ88+AI88+AH88+AF88+AE88+AD88+AC88+AB88+AA88+Z88+Y88+X88+W88+V88+U88+S88+R88+Q88+P88+O88+N88+M88+L88+K88+J88+I88+H88</f>
        <v>0</v>
      </c>
      <c r="AV88" s="392">
        <f t="shared" si="24"/>
        <v>0</v>
      </c>
    </row>
    <row r="89" spans="2:48" s="394" customFormat="1" ht="12.75" customHeight="1" x14ac:dyDescent="0.15">
      <c r="B89" s="416" t="str">
        <f>+'FORMATO COSTEO C1'!C$410</f>
        <v>1.3.3.2</v>
      </c>
      <c r="C89" s="417" t="str">
        <f>+'FORMATO COSTEO C1'!B$410</f>
        <v>Categoría de gasto</v>
      </c>
      <c r="D89" s="428"/>
      <c r="E89" s="429"/>
      <c r="F89" s="420">
        <f>+'FORMATO COSTEO C1'!G410</f>
        <v>0</v>
      </c>
      <c r="G89" s="421">
        <f>+'FORMATO COSTEO C1'!U410</f>
        <v>0</v>
      </c>
      <c r="H89" s="425">
        <f>IF( $F89=0,0,((($F89/$E$87)*'PLAN DE ADQUISICIONES'!F$38)*($G89/$F89)))</f>
        <v>0</v>
      </c>
      <c r="I89" s="420">
        <f>IF( $F89=0,0,((($F89/$E$87)*'PLAN DE ADQUISICIONES'!G$38)*($G89/$F89)))</f>
        <v>0</v>
      </c>
      <c r="J89" s="420">
        <f>IF( $F89=0,0,((($F89/$E$87)*'PLAN DE ADQUISICIONES'!H$38)*($G89/$F89)))</f>
        <v>0</v>
      </c>
      <c r="K89" s="420">
        <f>IF( $F89=0,0,((($F89/$E$87)*'PLAN DE ADQUISICIONES'!I$38)*($G89/$F89)))</f>
        <v>0</v>
      </c>
      <c r="L89" s="420">
        <f>IF( $F89=0,0,((($F89/$E$87)*'PLAN DE ADQUISICIONES'!J$38)*($G89/$F89)))</f>
        <v>0</v>
      </c>
      <c r="M89" s="420">
        <f>IF( $F89=0,0,((($F89/$E$87)*'PLAN DE ADQUISICIONES'!K$38)*($G89/$F89)))</f>
        <v>0</v>
      </c>
      <c r="N89" s="420">
        <f>IF( $F89=0,0,((($F89/$E$87)*'PLAN DE ADQUISICIONES'!L$38)*($G89/$F89)))</f>
        <v>0</v>
      </c>
      <c r="O89" s="420">
        <f>IF( $F89=0,0,((($F89/$E$87)*'PLAN DE ADQUISICIONES'!M$38)*($G89/$F89)))</f>
        <v>0</v>
      </c>
      <c r="P89" s="420">
        <f>IF( $F89=0,0,((($F89/$E$87)*'PLAN DE ADQUISICIONES'!N$38)*($G89/$F89)))</f>
        <v>0</v>
      </c>
      <c r="Q89" s="420">
        <f>IF( $F89=0,0,((($F89/$E$87)*'PLAN DE ADQUISICIONES'!O$38)*($G89/$F89)))</f>
        <v>0</v>
      </c>
      <c r="R89" s="420">
        <f>IF( $F89=0,0,((($F89/$E$87)*'PLAN DE ADQUISICIONES'!P$38)*($G89/$F89)))</f>
        <v>0</v>
      </c>
      <c r="S89" s="420">
        <f>IF( $F89=0,0,((($F89/$E$87)*'PLAN DE ADQUISICIONES'!Q$38)*($G89/$F89)))</f>
        <v>0</v>
      </c>
      <c r="T89" s="423">
        <f>H89+I89+J89+K89+L89+M89+N89+O89+P89+Q89+R89+S89</f>
        <v>0</v>
      </c>
      <c r="U89" s="424">
        <f>IF( $F89=0,0,((($F89/$E$87)*'PLAN DE ADQUISICIONES'!R$38)*($G89/$F89)))</f>
        <v>0</v>
      </c>
      <c r="V89" s="420">
        <f>IF( $F89=0,0,((($F89/$E$87)*'PLAN DE ADQUISICIONES'!S$38)*($G89/$F89)))</f>
        <v>0</v>
      </c>
      <c r="W89" s="420">
        <f>IF( $F89=0,0,((($F89/$E$87)*'PLAN DE ADQUISICIONES'!T$38)*($G89/$F89)))</f>
        <v>0</v>
      </c>
      <c r="X89" s="420">
        <f>IF( $F89=0,0,((($F89/$E$87)*'PLAN DE ADQUISICIONES'!U$38)*($G89/$F89)))</f>
        <v>0</v>
      </c>
      <c r="Y89" s="420">
        <f>IF( $F89=0,0,((($F89/$E$87)*'PLAN DE ADQUISICIONES'!V$38)*($G89/$F89)))</f>
        <v>0</v>
      </c>
      <c r="Z89" s="420">
        <f>IF( $F89=0,0,((($F89/$E$87)*'PLAN DE ADQUISICIONES'!W$38)*($G89/$F89)))</f>
        <v>0</v>
      </c>
      <c r="AA89" s="420">
        <f>IF( $F89=0,0,((($F89/$E$87)*'PLAN DE ADQUISICIONES'!X$38)*($G89/$F89)))</f>
        <v>0</v>
      </c>
      <c r="AB89" s="420">
        <f>IF( $F89=0,0,((($F89/$E$87)*'PLAN DE ADQUISICIONES'!Y$38)*($G89/$F89)))</f>
        <v>0</v>
      </c>
      <c r="AC89" s="420">
        <f>IF( $F89=0,0,((($F89/$E$87)*'PLAN DE ADQUISICIONES'!Z$38)*($G89/$F89)))</f>
        <v>0</v>
      </c>
      <c r="AD89" s="420">
        <f>IF( $F89=0,0,((($F89/$E$87)*'PLAN DE ADQUISICIONES'!AA$38)*($G89/$F89)))</f>
        <v>0</v>
      </c>
      <c r="AE89" s="420">
        <f>IF( $F89=0,0,((($F89/$E$87)*'PLAN DE ADQUISICIONES'!AB$38)*($G89/$F89)))</f>
        <v>0</v>
      </c>
      <c r="AF89" s="420">
        <f>IF( $F89=0,0,((($F89/$E$87)*'PLAN DE ADQUISICIONES'!AC$38)*($G89/$F89)))</f>
        <v>0</v>
      </c>
      <c r="AG89" s="421">
        <f>U89+V89+W89+X89+Y89+Z89+AA89+AB89+AC89+AD89+AE89+AF89</f>
        <v>0</v>
      </c>
      <c r="AH89" s="425">
        <f>IF( $F89=0,0,((($F89/$E$87)*'PLAN DE ADQUISICIONES'!AD$38)*($G89/$F89)))</f>
        <v>0</v>
      </c>
      <c r="AI89" s="420">
        <f>IF( $F89=0,0,((($F89/$E$87)*'PLAN DE ADQUISICIONES'!AE$38)*($G89/$F89)))</f>
        <v>0</v>
      </c>
      <c r="AJ89" s="420">
        <f>IF( $F89=0,0,((($F89/$E$87)*'PLAN DE ADQUISICIONES'!AF$38)*($G89/$F89)))</f>
        <v>0</v>
      </c>
      <c r="AK89" s="420">
        <f>IF( $F89=0,0,((($F89/$E$87)*'PLAN DE ADQUISICIONES'!AG$38)*($G89/$F89)))</f>
        <v>0</v>
      </c>
      <c r="AL89" s="420">
        <f>IF( $F89=0,0,((($F89/$E$87)*'PLAN DE ADQUISICIONES'!AH$38)*($G89/$F89)))</f>
        <v>0</v>
      </c>
      <c r="AM89" s="420">
        <f>IF( $F89=0,0,((($F89/$E$87)*'PLAN DE ADQUISICIONES'!AI$38)*($G89/$F89)))</f>
        <v>0</v>
      </c>
      <c r="AN89" s="420">
        <f>IF( $F89=0,0,((($F89/$E$87)*'PLAN DE ADQUISICIONES'!AJ$38)*($G89/$F89)))</f>
        <v>0</v>
      </c>
      <c r="AO89" s="420">
        <f>IF( $F89=0,0,((($F89/$E$87)*'PLAN DE ADQUISICIONES'!AK$38)*($G89/$F89)))</f>
        <v>0</v>
      </c>
      <c r="AP89" s="420">
        <f>IF( $F89=0,0,((($F89/$E$87)*'PLAN DE ADQUISICIONES'!AL$38)*($G89/$F89)))</f>
        <v>0</v>
      </c>
      <c r="AQ89" s="420">
        <f>IF( $F89=0,0,((($F89/$E$87)*'PLAN DE ADQUISICIONES'!AM$38)*($G89/$F89)))</f>
        <v>0</v>
      </c>
      <c r="AR89" s="420">
        <f>IF( $F89=0,0,((($F89/$E$87)*'PLAN DE ADQUISICIONES'!AN$38)*($G89/$F89)))</f>
        <v>0</v>
      </c>
      <c r="AS89" s="420">
        <f>IF( $F89=0,0,((($F89/$E$87)*'PLAN DE ADQUISICIONES'!AO$38)*($G89/$F89)))</f>
        <v>0</v>
      </c>
      <c r="AT89" s="423">
        <f>AH89+AI89+AJ89+AK89+AL89+AM89+AN89+AO89+AP89+AQ89+AR89+AS89</f>
        <v>0</v>
      </c>
      <c r="AU89" s="494">
        <f>AS89+AR89+AQ89+AP89+AO89+AN89+AM89+AL89+AK89+AJ89+AI89+AH89+AF89+AE89+AD89+AC89+AB89+AA89+Z89+Y89+X89+W89+V89+U89+S89+R89+Q89+P89+O89+N89+M89+L89+K89+J89+I89+H89</f>
        <v>0</v>
      </c>
      <c r="AV89" s="392">
        <f t="shared" si="24"/>
        <v>0</v>
      </c>
    </row>
    <row r="90" spans="2:48" s="394" customFormat="1" ht="12.75" customHeight="1" x14ac:dyDescent="0.15">
      <c r="B90" s="416" t="str">
        <f>+'FORMATO COSTEO C1'!C$416</f>
        <v>1.3.3.3</v>
      </c>
      <c r="C90" s="417" t="str">
        <f>+'FORMATO COSTEO C1'!B$416</f>
        <v>Categoría de gasto</v>
      </c>
      <c r="D90" s="428"/>
      <c r="E90" s="429"/>
      <c r="F90" s="420">
        <f>+'FORMATO COSTEO C1'!G416</f>
        <v>0</v>
      </c>
      <c r="G90" s="421">
        <f>+'FORMATO COSTEO C1'!U416</f>
        <v>0</v>
      </c>
      <c r="H90" s="425">
        <f>IF( $F90=0,0,((($F90/$E$87)*'PLAN DE ADQUISICIONES'!F$38)*($G90/$F90)))</f>
        <v>0</v>
      </c>
      <c r="I90" s="420">
        <f>IF( $F90=0,0,((($F90/$E$87)*'PLAN DE ADQUISICIONES'!G$38)*($G90/$F90)))</f>
        <v>0</v>
      </c>
      <c r="J90" s="420">
        <f>IF( $F90=0,0,((($F90/$E$87)*'PLAN DE ADQUISICIONES'!H$38)*($G90/$F90)))</f>
        <v>0</v>
      </c>
      <c r="K90" s="420">
        <f>IF( $F90=0,0,((($F90/$E$87)*'PLAN DE ADQUISICIONES'!I$38)*($G90/$F90)))</f>
        <v>0</v>
      </c>
      <c r="L90" s="420">
        <f>IF( $F90=0,0,((($F90/$E$87)*'PLAN DE ADQUISICIONES'!J$38)*($G90/$F90)))</f>
        <v>0</v>
      </c>
      <c r="M90" s="420">
        <f>IF( $F90=0,0,((($F90/$E$87)*'PLAN DE ADQUISICIONES'!K$38)*($G90/$F90)))</f>
        <v>0</v>
      </c>
      <c r="N90" s="420">
        <f>IF( $F90=0,0,((($F90/$E$87)*'PLAN DE ADQUISICIONES'!L$38)*($G90/$F90)))</f>
        <v>0</v>
      </c>
      <c r="O90" s="420">
        <f>IF( $F90=0,0,((($F90/$E$87)*'PLAN DE ADQUISICIONES'!M$38)*($G90/$F90)))</f>
        <v>0</v>
      </c>
      <c r="P90" s="420">
        <f>IF( $F90=0,0,((($F90/$E$87)*'PLAN DE ADQUISICIONES'!N$38)*($G90/$F90)))</f>
        <v>0</v>
      </c>
      <c r="Q90" s="420">
        <f>IF( $F90=0,0,((($F90/$E$87)*'PLAN DE ADQUISICIONES'!O$38)*($G90/$F90)))</f>
        <v>0</v>
      </c>
      <c r="R90" s="420">
        <f>IF( $F90=0,0,((($F90/$E$87)*'PLAN DE ADQUISICIONES'!P$38)*($G90/$F90)))</f>
        <v>0</v>
      </c>
      <c r="S90" s="420">
        <f>IF( $F90=0,0,((($F90/$E$87)*'PLAN DE ADQUISICIONES'!Q$38)*($G90/$F90)))</f>
        <v>0</v>
      </c>
      <c r="T90" s="423">
        <f>H90+I90+J90+K90+L90+M90+N90+O90+P90+Q90+R90+S90</f>
        <v>0</v>
      </c>
      <c r="U90" s="424">
        <f>IF( $F90=0,0,((($F90/$E$87)*'PLAN DE ADQUISICIONES'!R$38)*($G90/$F90)))</f>
        <v>0</v>
      </c>
      <c r="V90" s="420">
        <f>IF( $F90=0,0,((($F90/$E$87)*'PLAN DE ADQUISICIONES'!S$38)*($G90/$F90)))</f>
        <v>0</v>
      </c>
      <c r="W90" s="420">
        <f>IF( $F90=0,0,((($F90/$E$87)*'PLAN DE ADQUISICIONES'!T$38)*($G90/$F90)))</f>
        <v>0</v>
      </c>
      <c r="X90" s="420">
        <f>IF( $F90=0,0,((($F90/$E$87)*'PLAN DE ADQUISICIONES'!U$38)*($G90/$F90)))</f>
        <v>0</v>
      </c>
      <c r="Y90" s="420">
        <f>IF( $F90=0,0,((($F90/$E$87)*'PLAN DE ADQUISICIONES'!V$38)*($G90/$F90)))</f>
        <v>0</v>
      </c>
      <c r="Z90" s="420">
        <f>IF( $F90=0,0,((($F90/$E$87)*'PLAN DE ADQUISICIONES'!W$38)*($G90/$F90)))</f>
        <v>0</v>
      </c>
      <c r="AA90" s="420">
        <f>IF( $F90=0,0,((($F90/$E$87)*'PLAN DE ADQUISICIONES'!X$38)*($G90/$F90)))</f>
        <v>0</v>
      </c>
      <c r="AB90" s="420">
        <f>IF( $F90=0,0,((($F90/$E$87)*'PLAN DE ADQUISICIONES'!Y$38)*($G90/$F90)))</f>
        <v>0</v>
      </c>
      <c r="AC90" s="420">
        <f>IF( $F90=0,0,((($F90/$E$87)*'PLAN DE ADQUISICIONES'!Z$38)*($G90/$F90)))</f>
        <v>0</v>
      </c>
      <c r="AD90" s="420">
        <f>IF( $F90=0,0,((($F90/$E$87)*'PLAN DE ADQUISICIONES'!AA$38)*($G90/$F90)))</f>
        <v>0</v>
      </c>
      <c r="AE90" s="420">
        <f>IF( $F90=0,0,((($F90/$E$87)*'PLAN DE ADQUISICIONES'!AB$38)*($G90/$F90)))</f>
        <v>0</v>
      </c>
      <c r="AF90" s="420">
        <f>IF( $F90=0,0,((($F90/$E$87)*'PLAN DE ADQUISICIONES'!AC$38)*($G90/$F90)))</f>
        <v>0</v>
      </c>
      <c r="AG90" s="421">
        <f>U90+V90+W90+X90+Y90+Z90+AA90+AB90+AC90+AD90+AE90+AF90</f>
        <v>0</v>
      </c>
      <c r="AH90" s="425">
        <f>IF( $F90=0,0,((($F90/$E$87)*'PLAN DE ADQUISICIONES'!AD$38)*($G90/$F90)))</f>
        <v>0</v>
      </c>
      <c r="AI90" s="420">
        <f>IF( $F90=0,0,((($F90/$E$87)*'PLAN DE ADQUISICIONES'!AE$38)*($G90/$F90)))</f>
        <v>0</v>
      </c>
      <c r="AJ90" s="420">
        <f>IF( $F90=0,0,((($F90/$E$87)*'PLAN DE ADQUISICIONES'!AF$38)*($G90/$F90)))</f>
        <v>0</v>
      </c>
      <c r="AK90" s="420">
        <f>IF( $F90=0,0,((($F90/$E$87)*'PLAN DE ADQUISICIONES'!AG$38)*($G90/$F90)))</f>
        <v>0</v>
      </c>
      <c r="AL90" s="420">
        <f>IF( $F90=0,0,((($F90/$E$87)*'PLAN DE ADQUISICIONES'!AH$38)*($G90/$F90)))</f>
        <v>0</v>
      </c>
      <c r="AM90" s="420">
        <f>IF( $F90=0,0,((($F90/$E$87)*'PLAN DE ADQUISICIONES'!AI$38)*($G90/$F90)))</f>
        <v>0</v>
      </c>
      <c r="AN90" s="420">
        <f>IF( $F90=0,0,((($F90/$E$87)*'PLAN DE ADQUISICIONES'!AJ$38)*($G90/$F90)))</f>
        <v>0</v>
      </c>
      <c r="AO90" s="420">
        <f>IF( $F90=0,0,((($F90/$E$87)*'PLAN DE ADQUISICIONES'!AK$38)*($G90/$F90)))</f>
        <v>0</v>
      </c>
      <c r="AP90" s="420">
        <f>IF( $F90=0,0,((($F90/$E$87)*'PLAN DE ADQUISICIONES'!AL$38)*($G90/$F90)))</f>
        <v>0</v>
      </c>
      <c r="AQ90" s="420">
        <f>IF( $F90=0,0,((($F90/$E$87)*'PLAN DE ADQUISICIONES'!AM$38)*($G90/$F90)))</f>
        <v>0</v>
      </c>
      <c r="AR90" s="420">
        <f>IF( $F90=0,0,((($F90/$E$87)*'PLAN DE ADQUISICIONES'!AN$38)*($G90/$F90)))</f>
        <v>0</v>
      </c>
      <c r="AS90" s="420">
        <f>IF( $F90=0,0,((($F90/$E$87)*'PLAN DE ADQUISICIONES'!AO$38)*($G90/$F90)))</f>
        <v>0</v>
      </c>
      <c r="AT90" s="423">
        <f>AH90+AI90+AJ90+AK90+AL90+AM90+AN90+AO90+AP90+AQ90+AR90+AS90</f>
        <v>0</v>
      </c>
      <c r="AU90" s="494">
        <f>AS90+AR90+AQ90+AP90+AO90+AN90+AM90+AL90+AK90+AJ90+AI90+AH90+AF90+AE90+AD90+AC90+AB90+AA90+Z90+Y90+X90+W90+V90+U90+S90+R90+Q90+P90+O90+N90+M90+L90+K90+J90+I90+H90</f>
        <v>0</v>
      </c>
      <c r="AV90" s="392">
        <f t="shared" si="24"/>
        <v>0</v>
      </c>
    </row>
    <row r="91" spans="2:48" s="405" customFormat="1" ht="12.75" customHeight="1" outlineLevel="1" x14ac:dyDescent="0.15">
      <c r="B91" s="416" t="str">
        <f>+'FORMATO COSTEO C1'!C$422</f>
        <v>1.3.3.4</v>
      </c>
      <c r="C91" s="417" t="str">
        <f>+'FORMATO COSTEO C1'!B$422</f>
        <v>Categoría de gasto</v>
      </c>
      <c r="D91" s="428"/>
      <c r="E91" s="429"/>
      <c r="F91" s="420">
        <f>+'FORMATO COSTEO C1'!G422</f>
        <v>0</v>
      </c>
      <c r="G91" s="421">
        <f>+'FORMATO COSTEO C1'!U422</f>
        <v>0</v>
      </c>
      <c r="H91" s="425">
        <f>IF( $F91=0,0,((($F91/$E$87)*'PLAN DE ADQUISICIONES'!F$38)*($G91/$F91)))</f>
        <v>0</v>
      </c>
      <c r="I91" s="420">
        <f>IF( $F91=0,0,((($F91/$E$87)*'PLAN DE ADQUISICIONES'!G$38)*($G91/$F91)))</f>
        <v>0</v>
      </c>
      <c r="J91" s="420">
        <f>IF( $F91=0,0,((($F91/$E$87)*'PLAN DE ADQUISICIONES'!H$38)*($G91/$F91)))</f>
        <v>0</v>
      </c>
      <c r="K91" s="420">
        <f>IF( $F91=0,0,((($F91/$E$87)*'PLAN DE ADQUISICIONES'!I$38)*($G91/$F91)))</f>
        <v>0</v>
      </c>
      <c r="L91" s="420">
        <f>IF( $F91=0,0,((($F91/$E$87)*'PLAN DE ADQUISICIONES'!J$38)*($G91/$F91)))</f>
        <v>0</v>
      </c>
      <c r="M91" s="420">
        <f>IF( $F91=0,0,((($F91/$E$87)*'PLAN DE ADQUISICIONES'!K$38)*($G91/$F91)))</f>
        <v>0</v>
      </c>
      <c r="N91" s="420">
        <f>IF( $F91=0,0,((($F91/$E$87)*'PLAN DE ADQUISICIONES'!L$38)*($G91/$F91)))</f>
        <v>0</v>
      </c>
      <c r="O91" s="420">
        <f>IF( $F91=0,0,((($F91/$E$87)*'PLAN DE ADQUISICIONES'!M$38)*($G91/$F91)))</f>
        <v>0</v>
      </c>
      <c r="P91" s="420">
        <f>IF( $F91=0,0,((($F91/$E$87)*'PLAN DE ADQUISICIONES'!N$38)*($G91/$F91)))</f>
        <v>0</v>
      </c>
      <c r="Q91" s="420">
        <f>IF( $F91=0,0,((($F91/$E$87)*'PLAN DE ADQUISICIONES'!O$38)*($G91/$F91)))</f>
        <v>0</v>
      </c>
      <c r="R91" s="420">
        <f>IF( $F91=0,0,((($F91/$E$87)*'PLAN DE ADQUISICIONES'!P$38)*($G91/$F91)))</f>
        <v>0</v>
      </c>
      <c r="S91" s="420">
        <f>IF( $F91=0,0,((($F91/$E$87)*'PLAN DE ADQUISICIONES'!Q$38)*($G91/$F91)))</f>
        <v>0</v>
      </c>
      <c r="T91" s="423">
        <f>H91+I91+J91+K91+L91+M91+N91+O91+P91+Q91+R91+S91</f>
        <v>0</v>
      </c>
      <c r="U91" s="424">
        <f>IF( $F91=0,0,((($F91/$E$87)*'PLAN DE ADQUISICIONES'!R$38)*($G91/$F91)))</f>
        <v>0</v>
      </c>
      <c r="V91" s="420">
        <f>IF( $F91=0,0,((($F91/$E$87)*'PLAN DE ADQUISICIONES'!S$38)*($G91/$F91)))</f>
        <v>0</v>
      </c>
      <c r="W91" s="420">
        <f>IF( $F91=0,0,((($F91/$E$87)*'PLAN DE ADQUISICIONES'!T$38)*($G91/$F91)))</f>
        <v>0</v>
      </c>
      <c r="X91" s="420">
        <f>IF( $F91=0,0,((($F91/$E$87)*'PLAN DE ADQUISICIONES'!U$38)*($G91/$F91)))</f>
        <v>0</v>
      </c>
      <c r="Y91" s="420">
        <f>IF( $F91=0,0,((($F91/$E$87)*'PLAN DE ADQUISICIONES'!V$38)*($G91/$F91)))</f>
        <v>0</v>
      </c>
      <c r="Z91" s="420">
        <f>IF( $F91=0,0,((($F91/$E$87)*'PLAN DE ADQUISICIONES'!W$38)*($G91/$F91)))</f>
        <v>0</v>
      </c>
      <c r="AA91" s="420">
        <f>IF( $F91=0,0,((($F91/$E$87)*'PLAN DE ADQUISICIONES'!X$38)*($G91/$F91)))</f>
        <v>0</v>
      </c>
      <c r="AB91" s="420">
        <f>IF( $F91=0,0,((($F91/$E$87)*'PLAN DE ADQUISICIONES'!Y$38)*($G91/$F91)))</f>
        <v>0</v>
      </c>
      <c r="AC91" s="420">
        <f>IF( $F91=0,0,((($F91/$E$87)*'PLAN DE ADQUISICIONES'!Z$38)*($G91/$F91)))</f>
        <v>0</v>
      </c>
      <c r="AD91" s="420">
        <f>IF( $F91=0,0,((($F91/$E$87)*'PLAN DE ADQUISICIONES'!AA$38)*($G91/$F91)))</f>
        <v>0</v>
      </c>
      <c r="AE91" s="420">
        <f>IF( $F91=0,0,((($F91/$E$87)*'PLAN DE ADQUISICIONES'!AB$38)*($G91/$F91)))</f>
        <v>0</v>
      </c>
      <c r="AF91" s="420">
        <f>IF( $F91=0,0,((($F91/$E$87)*'PLAN DE ADQUISICIONES'!AC$38)*($G91/$F91)))</f>
        <v>0</v>
      </c>
      <c r="AG91" s="421">
        <f>U91+V91+W91+X91+Y91+Z91+AA91+AB91+AC91+AD91+AE91+AF91</f>
        <v>0</v>
      </c>
      <c r="AH91" s="425">
        <f>IF( $F91=0,0,((($F91/$E$87)*'PLAN DE ADQUISICIONES'!AD$38)*($G91/$F91)))</f>
        <v>0</v>
      </c>
      <c r="AI91" s="420">
        <f>IF( $F91=0,0,((($F91/$E$87)*'PLAN DE ADQUISICIONES'!AE$38)*($G91/$F91)))</f>
        <v>0</v>
      </c>
      <c r="AJ91" s="420">
        <f>IF( $F91=0,0,((($F91/$E$87)*'PLAN DE ADQUISICIONES'!AF$38)*($G91/$F91)))</f>
        <v>0</v>
      </c>
      <c r="AK91" s="420">
        <f>IF( $F91=0,0,((($F91/$E$87)*'PLAN DE ADQUISICIONES'!AG$38)*($G91/$F91)))</f>
        <v>0</v>
      </c>
      <c r="AL91" s="420">
        <f>IF( $F91=0,0,((($F91/$E$87)*'PLAN DE ADQUISICIONES'!AH$38)*($G91/$F91)))</f>
        <v>0</v>
      </c>
      <c r="AM91" s="420">
        <f>IF( $F91=0,0,((($F91/$E$87)*'PLAN DE ADQUISICIONES'!AI$38)*($G91/$F91)))</f>
        <v>0</v>
      </c>
      <c r="AN91" s="420">
        <f>IF( $F91=0,0,((($F91/$E$87)*'PLAN DE ADQUISICIONES'!AJ$38)*($G91/$F91)))</f>
        <v>0</v>
      </c>
      <c r="AO91" s="420">
        <f>IF( $F91=0,0,((($F91/$E$87)*'PLAN DE ADQUISICIONES'!AK$38)*($G91/$F91)))</f>
        <v>0</v>
      </c>
      <c r="AP91" s="420">
        <f>IF( $F91=0,0,((($F91/$E$87)*'PLAN DE ADQUISICIONES'!AL$38)*($G91/$F91)))</f>
        <v>0</v>
      </c>
      <c r="AQ91" s="420">
        <f>IF( $F91=0,0,((($F91/$E$87)*'PLAN DE ADQUISICIONES'!AM$38)*($G91/$F91)))</f>
        <v>0</v>
      </c>
      <c r="AR91" s="420">
        <f>IF( $F91=0,0,((($F91/$E$87)*'PLAN DE ADQUISICIONES'!AN$38)*($G91/$F91)))</f>
        <v>0</v>
      </c>
      <c r="AS91" s="420">
        <f>IF( $F91=0,0,((($F91/$E$87)*'PLAN DE ADQUISICIONES'!AO$38)*($G91/$F91)))</f>
        <v>0</v>
      </c>
      <c r="AT91" s="423">
        <f>AH91+AI91+AJ91+AK91+AL91+AM91+AN91+AO91+AP91+AQ91+AR91+AS91</f>
        <v>0</v>
      </c>
      <c r="AU91" s="494">
        <f>AS91+AR91+AQ91+AP91+AO91+AN91+AM91+AL91+AK91+AJ91+AI91+AH91+AF91+AE91+AD91+AC91+AB91+AA91+Z91+Y91+X91+W91+V91+U91+S91+R91+Q91+P91+O91+N91+M91+L91+K91+J91+I91+H91</f>
        <v>0</v>
      </c>
      <c r="AV91" s="392">
        <f t="shared" si="24"/>
        <v>0</v>
      </c>
    </row>
    <row r="92" spans="2:48" s="394" customFormat="1" ht="12.75" customHeight="1" x14ac:dyDescent="0.15">
      <c r="B92" s="416" t="str">
        <f>+'FORMATO COSTEO C1'!C$428</f>
        <v>1.3.3.5</v>
      </c>
      <c r="C92" s="417" t="str">
        <f>+'FORMATO COSTEO C1'!B$428</f>
        <v>Categoría de gasto</v>
      </c>
      <c r="D92" s="428"/>
      <c r="E92" s="429"/>
      <c r="F92" s="420">
        <f>+'FORMATO COSTEO C1'!G428</f>
        <v>0</v>
      </c>
      <c r="G92" s="421">
        <f>+'FORMATO COSTEO C1'!U428</f>
        <v>0</v>
      </c>
      <c r="H92" s="425">
        <f>IF( $F92=0,0,((($F92/$E$87)*'PLAN DE ADQUISICIONES'!F$38)*($G92/$F92)))</f>
        <v>0</v>
      </c>
      <c r="I92" s="420">
        <f>IF( $F92=0,0,((($F92/$E$87)*'PLAN DE ADQUISICIONES'!G$38)*($G92/$F92)))</f>
        <v>0</v>
      </c>
      <c r="J92" s="420">
        <f>IF( $F92=0,0,((($F92/$E$87)*'PLAN DE ADQUISICIONES'!H$38)*($G92/$F92)))</f>
        <v>0</v>
      </c>
      <c r="K92" s="420">
        <f>IF( $F92=0,0,((($F92/$E$87)*'PLAN DE ADQUISICIONES'!I$38)*($G92/$F92)))</f>
        <v>0</v>
      </c>
      <c r="L92" s="420">
        <f>IF( $F92=0,0,((($F92/$E$87)*'PLAN DE ADQUISICIONES'!J$38)*($G92/$F92)))</f>
        <v>0</v>
      </c>
      <c r="M92" s="420">
        <f>IF( $F92=0,0,((($F92/$E$87)*'PLAN DE ADQUISICIONES'!K$38)*($G92/$F92)))</f>
        <v>0</v>
      </c>
      <c r="N92" s="420">
        <f>IF( $F92=0,0,((($F92/$E$87)*'PLAN DE ADQUISICIONES'!L$38)*($G92/$F92)))</f>
        <v>0</v>
      </c>
      <c r="O92" s="420">
        <f>IF( $F92=0,0,((($F92/$E$87)*'PLAN DE ADQUISICIONES'!M$38)*($G92/$F92)))</f>
        <v>0</v>
      </c>
      <c r="P92" s="420">
        <f>IF( $F92=0,0,((($F92/$E$87)*'PLAN DE ADQUISICIONES'!N$38)*($G92/$F92)))</f>
        <v>0</v>
      </c>
      <c r="Q92" s="420">
        <f>IF( $F92=0,0,((($F92/$E$87)*'PLAN DE ADQUISICIONES'!O$38)*($G92/$F92)))</f>
        <v>0</v>
      </c>
      <c r="R92" s="420">
        <f>IF( $F92=0,0,((($F92/$E$87)*'PLAN DE ADQUISICIONES'!P$38)*($G92/$F92)))</f>
        <v>0</v>
      </c>
      <c r="S92" s="420">
        <f>IF( $F92=0,0,((($F92/$E$87)*'PLAN DE ADQUISICIONES'!Q$38)*($G92/$F92)))</f>
        <v>0</v>
      </c>
      <c r="T92" s="423">
        <f>H92+I92+J92+K92+L92+M92+N92+O92+P92+Q92+R92+S92</f>
        <v>0</v>
      </c>
      <c r="U92" s="424">
        <f>IF( $F92=0,0,((($F92/$E$87)*'PLAN DE ADQUISICIONES'!R$38)*($G92/$F92)))</f>
        <v>0</v>
      </c>
      <c r="V92" s="420">
        <f>IF( $F92=0,0,((($F92/$E$87)*'PLAN DE ADQUISICIONES'!S$38)*($G92/$F92)))</f>
        <v>0</v>
      </c>
      <c r="W92" s="420">
        <f>IF( $F92=0,0,((($F92/$E$87)*'PLAN DE ADQUISICIONES'!T$38)*($G92/$F92)))</f>
        <v>0</v>
      </c>
      <c r="X92" s="420">
        <f>IF( $F92=0,0,((($F92/$E$87)*'PLAN DE ADQUISICIONES'!U$38)*($G92/$F92)))</f>
        <v>0</v>
      </c>
      <c r="Y92" s="420">
        <f>IF( $F92=0,0,((($F92/$E$87)*'PLAN DE ADQUISICIONES'!V$38)*($G92/$F92)))</f>
        <v>0</v>
      </c>
      <c r="Z92" s="420">
        <f>IF( $F92=0,0,((($F92/$E$87)*'PLAN DE ADQUISICIONES'!W$38)*($G92/$F92)))</f>
        <v>0</v>
      </c>
      <c r="AA92" s="420">
        <f>IF( $F92=0,0,((($F92/$E$87)*'PLAN DE ADQUISICIONES'!X$38)*($G92/$F92)))</f>
        <v>0</v>
      </c>
      <c r="AB92" s="420">
        <f>IF( $F92=0,0,((($F92/$E$87)*'PLAN DE ADQUISICIONES'!Y$38)*($G92/$F92)))</f>
        <v>0</v>
      </c>
      <c r="AC92" s="420">
        <f>IF( $F92=0,0,((($F92/$E$87)*'PLAN DE ADQUISICIONES'!Z$38)*($G92/$F92)))</f>
        <v>0</v>
      </c>
      <c r="AD92" s="420">
        <f>IF( $F92=0,0,((($F92/$E$87)*'PLAN DE ADQUISICIONES'!AA$38)*($G92/$F92)))</f>
        <v>0</v>
      </c>
      <c r="AE92" s="420">
        <f>IF( $F92=0,0,((($F92/$E$87)*'PLAN DE ADQUISICIONES'!AB$38)*($G92/$F92)))</f>
        <v>0</v>
      </c>
      <c r="AF92" s="420">
        <f>IF( $F92=0,0,((($F92/$E$87)*'PLAN DE ADQUISICIONES'!AC$38)*($G92/$F92)))</f>
        <v>0</v>
      </c>
      <c r="AG92" s="421">
        <f>U92+V92+W92+X92+Y92+Z92+AA92+AB92+AC92+AD92+AE92+AF92</f>
        <v>0</v>
      </c>
      <c r="AH92" s="425">
        <f>IF( $F92=0,0,((($F92/$E$87)*'PLAN DE ADQUISICIONES'!AD$38)*($G92/$F92)))</f>
        <v>0</v>
      </c>
      <c r="AI92" s="420">
        <f>IF( $F92=0,0,((($F92/$E$87)*'PLAN DE ADQUISICIONES'!AE$38)*($G92/$F92)))</f>
        <v>0</v>
      </c>
      <c r="AJ92" s="420">
        <f>IF( $F92=0,0,((($F92/$E$87)*'PLAN DE ADQUISICIONES'!AF$38)*($G92/$F92)))</f>
        <v>0</v>
      </c>
      <c r="AK92" s="420">
        <f>IF( $F92=0,0,((($F92/$E$87)*'PLAN DE ADQUISICIONES'!AG$38)*($G92/$F92)))</f>
        <v>0</v>
      </c>
      <c r="AL92" s="420">
        <f>IF( $F92=0,0,((($F92/$E$87)*'PLAN DE ADQUISICIONES'!AH$38)*($G92/$F92)))</f>
        <v>0</v>
      </c>
      <c r="AM92" s="420">
        <f>IF( $F92=0,0,((($F92/$E$87)*'PLAN DE ADQUISICIONES'!AI$38)*($G92/$F92)))</f>
        <v>0</v>
      </c>
      <c r="AN92" s="420">
        <f>IF( $F92=0,0,((($F92/$E$87)*'PLAN DE ADQUISICIONES'!AJ$38)*($G92/$F92)))</f>
        <v>0</v>
      </c>
      <c r="AO92" s="420">
        <f>IF( $F92=0,0,((($F92/$E$87)*'PLAN DE ADQUISICIONES'!AK$38)*($G92/$F92)))</f>
        <v>0</v>
      </c>
      <c r="AP92" s="420">
        <f>IF( $F92=0,0,((($F92/$E$87)*'PLAN DE ADQUISICIONES'!AL$38)*($G92/$F92)))</f>
        <v>0</v>
      </c>
      <c r="AQ92" s="420">
        <f>IF( $F92=0,0,((($F92/$E$87)*'PLAN DE ADQUISICIONES'!AM$38)*($G92/$F92)))</f>
        <v>0</v>
      </c>
      <c r="AR92" s="420">
        <f>IF( $F92=0,0,((($F92/$E$87)*'PLAN DE ADQUISICIONES'!AN$38)*($G92/$F92)))</f>
        <v>0</v>
      </c>
      <c r="AS92" s="420">
        <f>IF( $F92=0,0,((($F92/$E$87)*'PLAN DE ADQUISICIONES'!AO$38)*($G92/$F92)))</f>
        <v>0</v>
      </c>
      <c r="AT92" s="423">
        <f>AH92+AI92+AJ92+AK92+AL92+AM92+AN92+AO92+AP92+AQ92+AR92+AS92</f>
        <v>0</v>
      </c>
      <c r="AU92" s="494">
        <f>AS92+AR92+AQ92+AP92+AO92+AN92+AM92+AL92+AK92+AJ92+AI92+AH92+AF92+AE92+AD92+AC92+AB92+AA92+Z92+Y92+X92+W92+V92+U92+S92+R92+Q92+P92+O92+N92+M92+L92+K92+J92+I92+H92</f>
        <v>0</v>
      </c>
      <c r="AV92" s="392">
        <f t="shared" si="24"/>
        <v>0</v>
      </c>
    </row>
    <row r="93" spans="2:48" s="394" customFormat="1" ht="12.75" customHeight="1" x14ac:dyDescent="0.15">
      <c r="B93" s="406" t="str">
        <f>+'FORMATO COSTEO C1'!C$434</f>
        <v>1.3.4</v>
      </c>
      <c r="C93" s="430">
        <f>+'FORMATO COSTEO C1'!B$434</f>
        <v>0</v>
      </c>
      <c r="D93" s="408" t="str">
        <f>+'FORMATO COSTEO C1'!D$434</f>
        <v>Unidad medida</v>
      </c>
      <c r="E93" s="409">
        <f>+'FORMATO COSTEO C1'!E$434</f>
        <v>0</v>
      </c>
      <c r="F93" s="410">
        <f>SUM(F94:F98)</f>
        <v>0</v>
      </c>
      <c r="G93" s="411">
        <f t="shared" ref="G93:AS93" si="27">SUM(G94:G98)</f>
        <v>0</v>
      </c>
      <c r="H93" s="412">
        <f t="shared" si="27"/>
        <v>0</v>
      </c>
      <c r="I93" s="410">
        <f>SUM(I94:I98)</f>
        <v>0</v>
      </c>
      <c r="J93" s="410">
        <f>SUM(J94:J98)</f>
        <v>0</v>
      </c>
      <c r="K93" s="410">
        <f>SUM(K94:K98)</f>
        <v>0</v>
      </c>
      <c r="L93" s="410">
        <f>SUM(L94:L98)</f>
        <v>0</v>
      </c>
      <c r="M93" s="410">
        <f>SUM(M94:M98)</f>
        <v>0</v>
      </c>
      <c r="N93" s="410">
        <f t="shared" si="27"/>
        <v>0</v>
      </c>
      <c r="O93" s="410">
        <f t="shared" si="27"/>
        <v>0</v>
      </c>
      <c r="P93" s="410">
        <f t="shared" si="27"/>
        <v>0</v>
      </c>
      <c r="Q93" s="410">
        <f t="shared" si="27"/>
        <v>0</v>
      </c>
      <c r="R93" s="410">
        <f t="shared" si="27"/>
        <v>0</v>
      </c>
      <c r="S93" s="410">
        <f t="shared" si="27"/>
        <v>0</v>
      </c>
      <c r="T93" s="413">
        <f>SUM(T94:T98)</f>
        <v>0</v>
      </c>
      <c r="U93" s="414">
        <f t="shared" si="27"/>
        <v>0</v>
      </c>
      <c r="V93" s="410">
        <f t="shared" si="27"/>
        <v>0</v>
      </c>
      <c r="W93" s="410">
        <f t="shared" si="27"/>
        <v>0</v>
      </c>
      <c r="X93" s="410">
        <f t="shared" si="27"/>
        <v>0</v>
      </c>
      <c r="Y93" s="410">
        <f t="shared" si="27"/>
        <v>0</v>
      </c>
      <c r="Z93" s="410">
        <f t="shared" si="27"/>
        <v>0</v>
      </c>
      <c r="AA93" s="410">
        <f t="shared" si="27"/>
        <v>0</v>
      </c>
      <c r="AB93" s="410">
        <f t="shared" si="27"/>
        <v>0</v>
      </c>
      <c r="AC93" s="410">
        <f t="shared" si="27"/>
        <v>0</v>
      </c>
      <c r="AD93" s="410">
        <f t="shared" si="27"/>
        <v>0</v>
      </c>
      <c r="AE93" s="410">
        <f t="shared" si="27"/>
        <v>0</v>
      </c>
      <c r="AF93" s="410">
        <f t="shared" si="27"/>
        <v>0</v>
      </c>
      <c r="AG93" s="411">
        <f t="shared" si="27"/>
        <v>0</v>
      </c>
      <c r="AH93" s="412">
        <f t="shared" si="27"/>
        <v>0</v>
      </c>
      <c r="AI93" s="410">
        <f t="shared" si="27"/>
        <v>0</v>
      </c>
      <c r="AJ93" s="410">
        <f t="shared" si="27"/>
        <v>0</v>
      </c>
      <c r="AK93" s="410">
        <f t="shared" si="27"/>
        <v>0</v>
      </c>
      <c r="AL93" s="410">
        <f t="shared" si="27"/>
        <v>0</v>
      </c>
      <c r="AM93" s="410">
        <f t="shared" si="27"/>
        <v>0</v>
      </c>
      <c r="AN93" s="410">
        <f t="shared" si="27"/>
        <v>0</v>
      </c>
      <c r="AO93" s="410">
        <f t="shared" si="27"/>
        <v>0</v>
      </c>
      <c r="AP93" s="410">
        <f t="shared" si="27"/>
        <v>0</v>
      </c>
      <c r="AQ93" s="410">
        <f t="shared" si="27"/>
        <v>0</v>
      </c>
      <c r="AR93" s="410">
        <f t="shared" si="27"/>
        <v>0</v>
      </c>
      <c r="AS93" s="410">
        <f t="shared" si="27"/>
        <v>0</v>
      </c>
      <c r="AT93" s="413">
        <f>SUM(AT94:AT98)</f>
        <v>0</v>
      </c>
      <c r="AU93" s="415">
        <f>SUM(AU94:AU98)</f>
        <v>0</v>
      </c>
      <c r="AV93" s="392">
        <f t="shared" si="24"/>
        <v>0</v>
      </c>
    </row>
    <row r="94" spans="2:48" s="405" customFormat="1" ht="12.75" customHeight="1" outlineLevel="1" x14ac:dyDescent="0.15">
      <c r="B94" s="416" t="str">
        <f>+'FORMATO COSTEO C1'!C$436</f>
        <v>1.3.4.1</v>
      </c>
      <c r="C94" s="417" t="str">
        <f>+'FORMATO COSTEO C1'!B$436</f>
        <v>Categoría de gasto</v>
      </c>
      <c r="D94" s="428"/>
      <c r="E94" s="429"/>
      <c r="F94" s="420">
        <f>+'FORMATO COSTEO C1'!G436</f>
        <v>0</v>
      </c>
      <c r="G94" s="421">
        <f>+'FORMATO COSTEO C1'!U436</f>
        <v>0</v>
      </c>
      <c r="H94" s="422">
        <f>IF( $F94=0,0,((($F94/$E$93)*'PLAN DE ADQUISICIONES'!F$39)*($G94/$F94)))</f>
        <v>0</v>
      </c>
      <c r="I94" s="420">
        <f>IF( $F94=0,0,((($F94/$E$93)*'PLAN DE ADQUISICIONES'!G$39)*($G94/$F94)))</f>
        <v>0</v>
      </c>
      <c r="J94" s="420">
        <f>IF( $F94=0,0,((($F94/$E$93)*'PLAN DE ADQUISICIONES'!H$39)*($G94/$F94)))</f>
        <v>0</v>
      </c>
      <c r="K94" s="420">
        <f>IF( $F94=0,0,((($F94/$E$93)*'PLAN DE ADQUISICIONES'!I$39)*($G94/$F94)))</f>
        <v>0</v>
      </c>
      <c r="L94" s="420">
        <f>IF( $F94=0,0,((($F94/$E$93)*'PLAN DE ADQUISICIONES'!J$39)*($G94/$F94)))</f>
        <v>0</v>
      </c>
      <c r="M94" s="420">
        <f>IF( $F94=0,0,((($F94/$E$93)*'PLAN DE ADQUISICIONES'!K$39)*($G94/$F94)))</f>
        <v>0</v>
      </c>
      <c r="N94" s="420">
        <f>IF( $F94=0,0,((($F94/$E$93)*'PLAN DE ADQUISICIONES'!L$39)*($G94/$F94)))</f>
        <v>0</v>
      </c>
      <c r="O94" s="420">
        <f>IF( $F94=0,0,((($F94/$E$93)*'PLAN DE ADQUISICIONES'!M$39)*($G94/$F94)))</f>
        <v>0</v>
      </c>
      <c r="P94" s="420">
        <f>IF( $F94=0,0,((($F94/$E$93)*'PLAN DE ADQUISICIONES'!N$39)*($G94/$F94)))</f>
        <v>0</v>
      </c>
      <c r="Q94" s="420">
        <f>IF( $F94=0,0,((($F94/$E$93)*'PLAN DE ADQUISICIONES'!O$39)*($G94/$F94)))</f>
        <v>0</v>
      </c>
      <c r="R94" s="420">
        <f>IF( $F94=0,0,((($F94/$E$93)*'PLAN DE ADQUISICIONES'!P$39)*($G94/$F94)))</f>
        <v>0</v>
      </c>
      <c r="S94" s="420">
        <f>IF( $F94=0,0,((($F94/$E$93)*'PLAN DE ADQUISICIONES'!Q$39)*($G94/$F94)))</f>
        <v>0</v>
      </c>
      <c r="T94" s="423">
        <f>H94+I94+J94+K94+L94+M94+N94+O94+P94+Q94+R94+S94</f>
        <v>0</v>
      </c>
      <c r="U94" s="424">
        <f>IF( $F94=0,0,((($F94/$E$93)*'PLAN DE ADQUISICIONES'!R$39)*($G94/$F94)))</f>
        <v>0</v>
      </c>
      <c r="V94" s="420">
        <f>IF( $F94=0,0,((($F94/$E$93)*'PLAN DE ADQUISICIONES'!S$39)*($G94/$F94)))</f>
        <v>0</v>
      </c>
      <c r="W94" s="420">
        <f>IF( $F94=0,0,((($F94/$E$93)*'PLAN DE ADQUISICIONES'!T$39)*($G94/$F94)))</f>
        <v>0</v>
      </c>
      <c r="X94" s="420">
        <f>IF( $F94=0,0,((($F94/$E$93)*'PLAN DE ADQUISICIONES'!U$39)*($G94/$F94)))</f>
        <v>0</v>
      </c>
      <c r="Y94" s="420">
        <f>IF( $F94=0,0,((($F94/$E$93)*'PLAN DE ADQUISICIONES'!V$39)*($G94/$F94)))</f>
        <v>0</v>
      </c>
      <c r="Z94" s="420">
        <f>IF( $F94=0,0,((($F94/$E$93)*'PLAN DE ADQUISICIONES'!W$39)*($G94/$F94)))</f>
        <v>0</v>
      </c>
      <c r="AA94" s="420">
        <f>IF( $F94=0,0,((($F94/$E$93)*'PLAN DE ADQUISICIONES'!X$39)*($G94/$F94)))</f>
        <v>0</v>
      </c>
      <c r="AB94" s="420">
        <f>IF( $F94=0,0,((($F94/$E$93)*'PLAN DE ADQUISICIONES'!Y$39)*($G94/$F94)))</f>
        <v>0</v>
      </c>
      <c r="AC94" s="420">
        <f>IF( $F94=0,0,((($F94/$E$93)*'PLAN DE ADQUISICIONES'!Z$39)*($G94/$F94)))</f>
        <v>0</v>
      </c>
      <c r="AD94" s="420">
        <f>IF( $F94=0,0,((($F94/$E$93)*'PLAN DE ADQUISICIONES'!AA$39)*($G94/$F94)))</f>
        <v>0</v>
      </c>
      <c r="AE94" s="420">
        <f>IF( $F94=0,0,((($F94/$E$93)*'PLAN DE ADQUISICIONES'!AB$39)*($G94/$F94)))</f>
        <v>0</v>
      </c>
      <c r="AF94" s="420">
        <f>IF( $F94=0,0,((($F94/$E$93)*'PLAN DE ADQUISICIONES'!AC$39)*($G94/$F94)))</f>
        <v>0</v>
      </c>
      <c r="AG94" s="421">
        <f>U94+V94+W94+X94+Y94+Z94+AA94+AB94+AC94+AD94+AE94+AF94</f>
        <v>0</v>
      </c>
      <c r="AH94" s="425">
        <f>IF( $F94=0,0,((($F94/$E$93)*'PLAN DE ADQUISICIONES'!AD$39)*($G94/$F94)))</f>
        <v>0</v>
      </c>
      <c r="AI94" s="420">
        <f>IF( $F94=0,0,((($F94/$E$93)*'PLAN DE ADQUISICIONES'!AE$39)*($G94/$F94)))</f>
        <v>0</v>
      </c>
      <c r="AJ94" s="420">
        <f>IF( $F94=0,0,((($F94/$E$93)*'PLAN DE ADQUISICIONES'!AF$39)*($G94/$F94)))</f>
        <v>0</v>
      </c>
      <c r="AK94" s="420">
        <f>IF( $F94=0,0,((($F94/$E$93)*'PLAN DE ADQUISICIONES'!AG$39)*($G94/$F94)))</f>
        <v>0</v>
      </c>
      <c r="AL94" s="420">
        <f>IF( $F94=0,0,((($F94/$E$93)*'PLAN DE ADQUISICIONES'!AH$39)*($G94/$F94)))</f>
        <v>0</v>
      </c>
      <c r="AM94" s="420">
        <f>IF( $F94=0,0,((($F94/$E$93)*'PLAN DE ADQUISICIONES'!AI$39)*($G94/$F94)))</f>
        <v>0</v>
      </c>
      <c r="AN94" s="420">
        <f>IF( $F94=0,0,((($F94/$E$93)*'PLAN DE ADQUISICIONES'!AJ$39)*($G94/$F94)))</f>
        <v>0</v>
      </c>
      <c r="AO94" s="420">
        <f>IF( $F94=0,0,((($F94/$E$93)*'PLAN DE ADQUISICIONES'!AK$39)*($G94/$F94)))</f>
        <v>0</v>
      </c>
      <c r="AP94" s="420">
        <f>IF( $F94=0,0,((($F94/$E$93)*'PLAN DE ADQUISICIONES'!AL$39)*($G94/$F94)))</f>
        <v>0</v>
      </c>
      <c r="AQ94" s="420">
        <f>IF( $F94=0,0,((($F94/$E$93)*'PLAN DE ADQUISICIONES'!AM$39)*($G94/$F94)))</f>
        <v>0</v>
      </c>
      <c r="AR94" s="420">
        <f>IF( $F94=0,0,((($F94/$E$93)*'PLAN DE ADQUISICIONES'!AN$39)*($G94/$F94)))</f>
        <v>0</v>
      </c>
      <c r="AS94" s="420">
        <f>IF( $F94=0,0,((($F94/$E$93)*'PLAN DE ADQUISICIONES'!AO$39)*($G94/$F94)))</f>
        <v>0</v>
      </c>
      <c r="AT94" s="423">
        <f>AH94+AI94+AJ94+AK94+AL94+AM94+AN94+AO94+AP94+AQ94+AR94+AS94</f>
        <v>0</v>
      </c>
      <c r="AU94" s="494">
        <f>AS94+AR94+AQ94+AP94+AO94+AN94+AM94+AL94+AK94+AJ94+AI94+AH94+AF94+AE94+AD94+AC94+AB94+AA94+Z94+Y94+X94+W94+V94+U94+S94+R94+Q94+P94+O94+N94+M94+L94+K94+J94+I94+H94</f>
        <v>0</v>
      </c>
      <c r="AV94" s="392">
        <f t="shared" si="24"/>
        <v>0</v>
      </c>
    </row>
    <row r="95" spans="2:48" s="394" customFormat="1" ht="12.75" customHeight="1" x14ac:dyDescent="0.15">
      <c r="B95" s="416" t="str">
        <f>+'FORMATO COSTEO C1'!C$442</f>
        <v>1.3.4.2</v>
      </c>
      <c r="C95" s="417" t="str">
        <f>+'FORMATO COSTEO C1'!B$442</f>
        <v>Categoría de gasto</v>
      </c>
      <c r="D95" s="428"/>
      <c r="E95" s="429"/>
      <c r="F95" s="420">
        <f>+'FORMATO COSTEO C1'!G442</f>
        <v>0</v>
      </c>
      <c r="G95" s="421">
        <f>+'FORMATO COSTEO C1'!U442</f>
        <v>0</v>
      </c>
      <c r="H95" s="425">
        <f>IF( $F95=0,0,((($F95/$E$93)*'PLAN DE ADQUISICIONES'!F$39)*($G95/$F95)))</f>
        <v>0</v>
      </c>
      <c r="I95" s="420">
        <f>IF( $F95=0,0,((($F95/$E$93)*'PLAN DE ADQUISICIONES'!G$39)*($G95/$F95)))</f>
        <v>0</v>
      </c>
      <c r="J95" s="420">
        <f>IF( $F95=0,0,((($F95/$E$93)*'PLAN DE ADQUISICIONES'!H$39)*($G95/$F95)))</f>
        <v>0</v>
      </c>
      <c r="K95" s="420">
        <f>IF( $F95=0,0,((($F95/$E$93)*'PLAN DE ADQUISICIONES'!I$39)*($G95/$F95)))</f>
        <v>0</v>
      </c>
      <c r="L95" s="420">
        <f>IF( $F95=0,0,((($F95/$E$93)*'PLAN DE ADQUISICIONES'!J$39)*($G95/$F95)))</f>
        <v>0</v>
      </c>
      <c r="M95" s="420">
        <f>IF( $F95=0,0,((($F95/$E$93)*'PLAN DE ADQUISICIONES'!K$39)*($G95/$F95)))</f>
        <v>0</v>
      </c>
      <c r="N95" s="420">
        <f>IF( $F95=0,0,((($F95/$E$93)*'PLAN DE ADQUISICIONES'!L$39)*($G95/$F95)))</f>
        <v>0</v>
      </c>
      <c r="O95" s="420">
        <f>IF( $F95=0,0,((($F95/$E$93)*'PLAN DE ADQUISICIONES'!M$39)*($G95/$F95)))</f>
        <v>0</v>
      </c>
      <c r="P95" s="420">
        <f>IF( $F95=0,0,((($F95/$E$93)*'PLAN DE ADQUISICIONES'!N$39)*($G95/$F95)))</f>
        <v>0</v>
      </c>
      <c r="Q95" s="420">
        <f>IF( $F95=0,0,((($F95/$E$93)*'PLAN DE ADQUISICIONES'!O$39)*($G95/$F95)))</f>
        <v>0</v>
      </c>
      <c r="R95" s="420">
        <f>IF( $F95=0,0,((($F95/$E$93)*'PLAN DE ADQUISICIONES'!P$39)*($G95/$F95)))</f>
        <v>0</v>
      </c>
      <c r="S95" s="420">
        <f>IF( $F95=0,0,((($F95/$E$93)*'PLAN DE ADQUISICIONES'!Q$39)*($G95/$F95)))</f>
        <v>0</v>
      </c>
      <c r="T95" s="423">
        <f>H95+I95+J95+K95+L95+M95+N95+O95+P95+Q95+R95+S95</f>
        <v>0</v>
      </c>
      <c r="U95" s="424">
        <f>IF( $F95=0,0,((($F95/$E$93)*'PLAN DE ADQUISICIONES'!R$39)*($G95/$F95)))</f>
        <v>0</v>
      </c>
      <c r="V95" s="420">
        <f>IF( $F95=0,0,((($F95/$E$93)*'PLAN DE ADQUISICIONES'!S$39)*($G95/$F95)))</f>
        <v>0</v>
      </c>
      <c r="W95" s="420">
        <f>IF( $F95=0,0,((($F95/$E$93)*'PLAN DE ADQUISICIONES'!T$39)*($G95/$F95)))</f>
        <v>0</v>
      </c>
      <c r="X95" s="420">
        <f>IF( $F95=0,0,((($F95/$E$93)*'PLAN DE ADQUISICIONES'!U$39)*($G95/$F95)))</f>
        <v>0</v>
      </c>
      <c r="Y95" s="420">
        <f>IF( $F95=0,0,((($F95/$E$93)*'PLAN DE ADQUISICIONES'!V$39)*($G95/$F95)))</f>
        <v>0</v>
      </c>
      <c r="Z95" s="420">
        <f>IF( $F95=0,0,((($F95/$E$93)*'PLAN DE ADQUISICIONES'!W$39)*($G95/$F95)))</f>
        <v>0</v>
      </c>
      <c r="AA95" s="420">
        <f>IF( $F95=0,0,((($F95/$E$93)*'PLAN DE ADQUISICIONES'!X$39)*($G95/$F95)))</f>
        <v>0</v>
      </c>
      <c r="AB95" s="420">
        <f>IF( $F95=0,0,((($F95/$E$93)*'PLAN DE ADQUISICIONES'!Y$39)*($G95/$F95)))</f>
        <v>0</v>
      </c>
      <c r="AC95" s="420">
        <f>IF( $F95=0,0,((($F95/$E$93)*'PLAN DE ADQUISICIONES'!Z$39)*($G95/$F95)))</f>
        <v>0</v>
      </c>
      <c r="AD95" s="420">
        <f>IF( $F95=0,0,((($F95/$E$93)*'PLAN DE ADQUISICIONES'!AA$39)*($G95/$F95)))</f>
        <v>0</v>
      </c>
      <c r="AE95" s="420">
        <f>IF( $F95=0,0,((($F95/$E$93)*'PLAN DE ADQUISICIONES'!AB$39)*($G95/$F95)))</f>
        <v>0</v>
      </c>
      <c r="AF95" s="420">
        <f>IF( $F95=0,0,((($F95/$E$93)*'PLAN DE ADQUISICIONES'!AC$39)*($G95/$F95)))</f>
        <v>0</v>
      </c>
      <c r="AG95" s="421">
        <f>U95+V95+W95+X95+Y95+Z95+AA95+AB95+AC95+AD95+AE95+AF95</f>
        <v>0</v>
      </c>
      <c r="AH95" s="425">
        <f>IF( $F95=0,0,((($F95/$E$93)*'PLAN DE ADQUISICIONES'!AD$39)*($G95/$F95)))</f>
        <v>0</v>
      </c>
      <c r="AI95" s="420">
        <f>IF( $F95=0,0,((($F95/$E$93)*'PLAN DE ADQUISICIONES'!AE$39)*($G95/$F95)))</f>
        <v>0</v>
      </c>
      <c r="AJ95" s="420">
        <f>IF( $F95=0,0,((($F95/$E$93)*'PLAN DE ADQUISICIONES'!AF$39)*($G95/$F95)))</f>
        <v>0</v>
      </c>
      <c r="AK95" s="420">
        <f>IF( $F95=0,0,((($F95/$E$93)*'PLAN DE ADQUISICIONES'!AG$39)*($G95/$F95)))</f>
        <v>0</v>
      </c>
      <c r="AL95" s="420">
        <f>IF( $F95=0,0,((($F95/$E$93)*'PLAN DE ADQUISICIONES'!AH$39)*($G95/$F95)))</f>
        <v>0</v>
      </c>
      <c r="AM95" s="420">
        <f>IF( $F95=0,0,((($F95/$E$93)*'PLAN DE ADQUISICIONES'!AI$39)*($G95/$F95)))</f>
        <v>0</v>
      </c>
      <c r="AN95" s="420">
        <f>IF( $F95=0,0,((($F95/$E$93)*'PLAN DE ADQUISICIONES'!AJ$39)*($G95/$F95)))</f>
        <v>0</v>
      </c>
      <c r="AO95" s="420">
        <f>IF( $F95=0,0,((($F95/$E$93)*'PLAN DE ADQUISICIONES'!AK$39)*($G95/$F95)))</f>
        <v>0</v>
      </c>
      <c r="AP95" s="420">
        <f>IF( $F95=0,0,((($F95/$E$93)*'PLAN DE ADQUISICIONES'!AL$39)*($G95/$F95)))</f>
        <v>0</v>
      </c>
      <c r="AQ95" s="420">
        <f>IF( $F95=0,0,((($F95/$E$93)*'PLAN DE ADQUISICIONES'!AM$39)*($G95/$F95)))</f>
        <v>0</v>
      </c>
      <c r="AR95" s="420">
        <f>IF( $F95=0,0,((($F95/$E$93)*'PLAN DE ADQUISICIONES'!AN$39)*($G95/$F95)))</f>
        <v>0</v>
      </c>
      <c r="AS95" s="420">
        <f>IF( $F95=0,0,((($F95/$E$93)*'PLAN DE ADQUISICIONES'!AO$39)*($G95/$F95)))</f>
        <v>0</v>
      </c>
      <c r="AT95" s="423">
        <f>AH95+AI95+AJ95+AK95+AL95+AM95+AN95+AO95+AP95+AQ95+AR95+AS95</f>
        <v>0</v>
      </c>
      <c r="AU95" s="494">
        <f>AS95+AR95+AQ95+AP95+AO95+AN95+AM95+AL95+AK95+AJ95+AI95+AH95+AF95+AE95+AD95+AC95+AB95+AA95+Z95+Y95+X95+W95+V95+U95+S95+R95+Q95+P95+O95+N95+M95+L95+K95+J95+I95+H95</f>
        <v>0</v>
      </c>
      <c r="AV95" s="392">
        <f t="shared" si="24"/>
        <v>0</v>
      </c>
    </row>
    <row r="96" spans="2:48" s="405" customFormat="1" ht="12.75" customHeight="1" outlineLevel="1" x14ac:dyDescent="0.15">
      <c r="B96" s="416" t="str">
        <f>+'FORMATO COSTEO C1'!C$448</f>
        <v>1.3.4.3</v>
      </c>
      <c r="C96" s="417" t="str">
        <f>+'FORMATO COSTEO C1'!B$448</f>
        <v>Categoría de gasto</v>
      </c>
      <c r="D96" s="428"/>
      <c r="E96" s="429"/>
      <c r="F96" s="420">
        <f>+'FORMATO COSTEO C1'!G448</f>
        <v>0</v>
      </c>
      <c r="G96" s="421">
        <f>+'FORMATO COSTEO C1'!U448</f>
        <v>0</v>
      </c>
      <c r="H96" s="425">
        <f>IF( $F96=0,0,((($F96/$E$93)*'PLAN DE ADQUISICIONES'!F$39)*($G96/$F96)))</f>
        <v>0</v>
      </c>
      <c r="I96" s="420">
        <f>IF( $F96=0,0,((($F96/$E$93)*'PLAN DE ADQUISICIONES'!G$39)*($G96/$F96)))</f>
        <v>0</v>
      </c>
      <c r="J96" s="420">
        <f>IF( $F96=0,0,((($F96/$E$93)*'PLAN DE ADQUISICIONES'!H$39)*($G96/$F96)))</f>
        <v>0</v>
      </c>
      <c r="K96" s="420">
        <f>IF( $F96=0,0,((($F96/$E$93)*'PLAN DE ADQUISICIONES'!I$39)*($G96/$F96)))</f>
        <v>0</v>
      </c>
      <c r="L96" s="420">
        <f>IF( $F96=0,0,((($F96/$E$93)*'PLAN DE ADQUISICIONES'!J$39)*($G96/$F96)))</f>
        <v>0</v>
      </c>
      <c r="M96" s="420">
        <f>IF( $F96=0,0,((($F96/$E$93)*'PLAN DE ADQUISICIONES'!K$39)*($G96/$F96)))</f>
        <v>0</v>
      </c>
      <c r="N96" s="420">
        <f>IF( $F96=0,0,((($F96/$E$93)*'PLAN DE ADQUISICIONES'!L$39)*($G96/$F96)))</f>
        <v>0</v>
      </c>
      <c r="O96" s="420">
        <f>IF( $F96=0,0,((($F96/$E$93)*'PLAN DE ADQUISICIONES'!M$39)*($G96/$F96)))</f>
        <v>0</v>
      </c>
      <c r="P96" s="420">
        <f>IF( $F96=0,0,((($F96/$E$93)*'PLAN DE ADQUISICIONES'!N$39)*($G96/$F96)))</f>
        <v>0</v>
      </c>
      <c r="Q96" s="420">
        <f>IF( $F96=0,0,((($F96/$E$93)*'PLAN DE ADQUISICIONES'!O$39)*($G96/$F96)))</f>
        <v>0</v>
      </c>
      <c r="R96" s="420">
        <f>IF( $F96=0,0,((($F96/$E$93)*'PLAN DE ADQUISICIONES'!P$39)*($G96/$F96)))</f>
        <v>0</v>
      </c>
      <c r="S96" s="420">
        <f>IF( $F96=0,0,((($F96/$E$93)*'PLAN DE ADQUISICIONES'!Q$39)*($G96/$F96)))</f>
        <v>0</v>
      </c>
      <c r="T96" s="423">
        <f>H96+I96+J96+K96+L96+M96+N96+O96+P96+Q96+R96+S96</f>
        <v>0</v>
      </c>
      <c r="U96" s="424">
        <f>IF( $F96=0,0,((($F96/$E$93)*'PLAN DE ADQUISICIONES'!R$39)*($G96/$F96)))</f>
        <v>0</v>
      </c>
      <c r="V96" s="420">
        <f>IF( $F96=0,0,((($F96/$E$93)*'PLAN DE ADQUISICIONES'!S$39)*($G96/$F96)))</f>
        <v>0</v>
      </c>
      <c r="W96" s="420">
        <f>IF( $F96=0,0,((($F96/$E$93)*'PLAN DE ADQUISICIONES'!T$39)*($G96/$F96)))</f>
        <v>0</v>
      </c>
      <c r="X96" s="420">
        <f>IF( $F96=0,0,((($F96/$E$93)*'PLAN DE ADQUISICIONES'!U$39)*($G96/$F96)))</f>
        <v>0</v>
      </c>
      <c r="Y96" s="420">
        <f>IF( $F96=0,0,((($F96/$E$93)*'PLAN DE ADQUISICIONES'!V$39)*($G96/$F96)))</f>
        <v>0</v>
      </c>
      <c r="Z96" s="420">
        <f>IF( $F96=0,0,((($F96/$E$93)*'PLAN DE ADQUISICIONES'!W$39)*($G96/$F96)))</f>
        <v>0</v>
      </c>
      <c r="AA96" s="420">
        <f>IF( $F96=0,0,((($F96/$E$93)*'PLAN DE ADQUISICIONES'!X$39)*($G96/$F96)))</f>
        <v>0</v>
      </c>
      <c r="AB96" s="420">
        <f>IF( $F96=0,0,((($F96/$E$93)*'PLAN DE ADQUISICIONES'!Y$39)*($G96/$F96)))</f>
        <v>0</v>
      </c>
      <c r="AC96" s="420">
        <f>IF( $F96=0,0,((($F96/$E$93)*'PLAN DE ADQUISICIONES'!Z$39)*($G96/$F96)))</f>
        <v>0</v>
      </c>
      <c r="AD96" s="420">
        <f>IF( $F96=0,0,((($F96/$E$93)*'PLAN DE ADQUISICIONES'!AA$39)*($G96/$F96)))</f>
        <v>0</v>
      </c>
      <c r="AE96" s="420">
        <f>IF( $F96=0,0,((($F96/$E$93)*'PLAN DE ADQUISICIONES'!AB$39)*($G96/$F96)))</f>
        <v>0</v>
      </c>
      <c r="AF96" s="420">
        <f>IF( $F96=0,0,((($F96/$E$93)*'PLAN DE ADQUISICIONES'!AC$39)*($G96/$F96)))</f>
        <v>0</v>
      </c>
      <c r="AG96" s="421">
        <f>U96+V96+W96+X96+Y96+Z96+AA96+AB96+AC96+AD96+AE96+AF96</f>
        <v>0</v>
      </c>
      <c r="AH96" s="425">
        <f>IF( $F96=0,0,((($F96/$E$93)*'PLAN DE ADQUISICIONES'!AD$39)*($G96/$F96)))</f>
        <v>0</v>
      </c>
      <c r="AI96" s="420">
        <f>IF( $F96=0,0,((($F96/$E$93)*'PLAN DE ADQUISICIONES'!AE$39)*($G96/$F96)))</f>
        <v>0</v>
      </c>
      <c r="AJ96" s="420">
        <f>IF( $F96=0,0,((($F96/$E$93)*'PLAN DE ADQUISICIONES'!AF$39)*($G96/$F96)))</f>
        <v>0</v>
      </c>
      <c r="AK96" s="420">
        <f>IF( $F96=0,0,((($F96/$E$93)*'PLAN DE ADQUISICIONES'!AG$39)*($G96/$F96)))</f>
        <v>0</v>
      </c>
      <c r="AL96" s="420">
        <f>IF( $F96=0,0,((($F96/$E$93)*'PLAN DE ADQUISICIONES'!AH$39)*($G96/$F96)))</f>
        <v>0</v>
      </c>
      <c r="AM96" s="420">
        <f>IF( $F96=0,0,((($F96/$E$93)*'PLAN DE ADQUISICIONES'!AI$39)*($G96/$F96)))</f>
        <v>0</v>
      </c>
      <c r="AN96" s="420">
        <f>IF( $F96=0,0,((($F96/$E$93)*'PLAN DE ADQUISICIONES'!AJ$39)*($G96/$F96)))</f>
        <v>0</v>
      </c>
      <c r="AO96" s="420">
        <f>IF( $F96=0,0,((($F96/$E$93)*'PLAN DE ADQUISICIONES'!AK$39)*($G96/$F96)))</f>
        <v>0</v>
      </c>
      <c r="AP96" s="420">
        <f>IF( $F96=0,0,((($F96/$E$93)*'PLAN DE ADQUISICIONES'!AL$39)*($G96/$F96)))</f>
        <v>0</v>
      </c>
      <c r="AQ96" s="420">
        <f>IF( $F96=0,0,((($F96/$E$93)*'PLAN DE ADQUISICIONES'!AM$39)*($G96/$F96)))</f>
        <v>0</v>
      </c>
      <c r="AR96" s="420">
        <f>IF( $F96=0,0,((($F96/$E$93)*'PLAN DE ADQUISICIONES'!AN$39)*($G96/$F96)))</f>
        <v>0</v>
      </c>
      <c r="AS96" s="420">
        <f>IF( $F96=0,0,((($F96/$E$93)*'PLAN DE ADQUISICIONES'!AO$39)*($G96/$F96)))</f>
        <v>0</v>
      </c>
      <c r="AT96" s="423">
        <f>AH96+AI96+AJ96+AK96+AL96+AM96+AN96+AO96+AP96+AQ96+AR96+AS96</f>
        <v>0</v>
      </c>
      <c r="AU96" s="494">
        <f>AS96+AR96+AQ96+AP96+AO96+AN96+AM96+AL96+AK96+AJ96+AI96+AH96+AF96+AE96+AD96+AC96+AB96+AA96+Z96+Y96+X96+W96+V96+U96+S96+R96+Q96+P96+O96+N96+M96+L96+K96+J96+I96+H96</f>
        <v>0</v>
      </c>
      <c r="AV96" s="392">
        <f t="shared" si="24"/>
        <v>0</v>
      </c>
    </row>
    <row r="97" spans="2:48" s="394" customFormat="1" ht="12.75" customHeight="1" x14ac:dyDescent="0.15">
      <c r="B97" s="416" t="str">
        <f>+'FORMATO COSTEO C1'!C$454</f>
        <v>1.3.4.4</v>
      </c>
      <c r="C97" s="417" t="str">
        <f>+'FORMATO COSTEO C1'!B$454</f>
        <v>Categoría de gasto</v>
      </c>
      <c r="D97" s="428"/>
      <c r="E97" s="429"/>
      <c r="F97" s="420">
        <f>+'FORMATO COSTEO C1'!G454</f>
        <v>0</v>
      </c>
      <c r="G97" s="421">
        <f>+'FORMATO COSTEO C1'!U454</f>
        <v>0</v>
      </c>
      <c r="H97" s="425">
        <f>IF( $F97=0,0,((($F97/$E$93)*'PLAN DE ADQUISICIONES'!F$39)*($G97/$F97)))</f>
        <v>0</v>
      </c>
      <c r="I97" s="420">
        <f>IF( $F97=0,0,((($F97/$E$93)*'PLAN DE ADQUISICIONES'!G$39)*($G97/$F97)))</f>
        <v>0</v>
      </c>
      <c r="J97" s="420">
        <f>IF( $F97=0,0,((($F97/$E$93)*'PLAN DE ADQUISICIONES'!H$39)*($G97/$F97)))</f>
        <v>0</v>
      </c>
      <c r="K97" s="420">
        <f>IF( $F97=0,0,((($F97/$E$93)*'PLAN DE ADQUISICIONES'!I$39)*($G97/$F97)))</f>
        <v>0</v>
      </c>
      <c r="L97" s="420">
        <f>IF( $F97=0,0,((($F97/$E$93)*'PLAN DE ADQUISICIONES'!J$39)*($G97/$F97)))</f>
        <v>0</v>
      </c>
      <c r="M97" s="420">
        <f>IF( $F97=0,0,((($F97/$E$93)*'PLAN DE ADQUISICIONES'!K$39)*($G97/$F97)))</f>
        <v>0</v>
      </c>
      <c r="N97" s="420">
        <f>IF( $F97=0,0,((($F97/$E$93)*'PLAN DE ADQUISICIONES'!L$39)*($G97/$F97)))</f>
        <v>0</v>
      </c>
      <c r="O97" s="420">
        <f>IF( $F97=0,0,((($F97/$E$93)*'PLAN DE ADQUISICIONES'!M$39)*($G97/$F97)))</f>
        <v>0</v>
      </c>
      <c r="P97" s="420">
        <f>IF( $F97=0,0,((($F97/$E$93)*'PLAN DE ADQUISICIONES'!N$39)*($G97/$F97)))</f>
        <v>0</v>
      </c>
      <c r="Q97" s="420">
        <f>IF( $F97=0,0,((($F97/$E$93)*'PLAN DE ADQUISICIONES'!O$39)*($G97/$F97)))</f>
        <v>0</v>
      </c>
      <c r="R97" s="420">
        <f>IF( $F97=0,0,((($F97/$E$93)*'PLAN DE ADQUISICIONES'!P$39)*($G97/$F97)))</f>
        <v>0</v>
      </c>
      <c r="S97" s="420">
        <f>IF( $F97=0,0,((($F97/$E$93)*'PLAN DE ADQUISICIONES'!Q$39)*($G97/$F97)))</f>
        <v>0</v>
      </c>
      <c r="T97" s="423">
        <f>H97+I97+J97+K97+L97+M97+N97+O97+P97+Q97+R97+S97</f>
        <v>0</v>
      </c>
      <c r="U97" s="424">
        <f>IF( $F97=0,0,((($F97/$E$93)*'PLAN DE ADQUISICIONES'!R$39)*($G97/$F97)))</f>
        <v>0</v>
      </c>
      <c r="V97" s="420">
        <f>IF( $F97=0,0,((($F97/$E$93)*'PLAN DE ADQUISICIONES'!S$39)*($G97/$F97)))</f>
        <v>0</v>
      </c>
      <c r="W97" s="420">
        <f>IF( $F97=0,0,((($F97/$E$93)*'PLAN DE ADQUISICIONES'!T$39)*($G97/$F97)))</f>
        <v>0</v>
      </c>
      <c r="X97" s="420">
        <f>IF( $F97=0,0,((($F97/$E$93)*'PLAN DE ADQUISICIONES'!U$39)*($G97/$F97)))</f>
        <v>0</v>
      </c>
      <c r="Y97" s="420">
        <f>IF( $F97=0,0,((($F97/$E$93)*'PLAN DE ADQUISICIONES'!V$39)*($G97/$F97)))</f>
        <v>0</v>
      </c>
      <c r="Z97" s="420">
        <f>IF( $F97=0,0,((($F97/$E$93)*'PLAN DE ADQUISICIONES'!W$39)*($G97/$F97)))</f>
        <v>0</v>
      </c>
      <c r="AA97" s="420">
        <f>IF( $F97=0,0,((($F97/$E$93)*'PLAN DE ADQUISICIONES'!X$39)*($G97/$F97)))</f>
        <v>0</v>
      </c>
      <c r="AB97" s="420">
        <f>IF( $F97=0,0,((($F97/$E$93)*'PLAN DE ADQUISICIONES'!Y$39)*($G97/$F97)))</f>
        <v>0</v>
      </c>
      <c r="AC97" s="420">
        <f>IF( $F97=0,0,((($F97/$E$93)*'PLAN DE ADQUISICIONES'!Z$39)*($G97/$F97)))</f>
        <v>0</v>
      </c>
      <c r="AD97" s="420">
        <f>IF( $F97=0,0,((($F97/$E$93)*'PLAN DE ADQUISICIONES'!AA$39)*($G97/$F97)))</f>
        <v>0</v>
      </c>
      <c r="AE97" s="420">
        <f>IF( $F97=0,0,((($F97/$E$93)*'PLAN DE ADQUISICIONES'!AB$39)*($G97/$F97)))</f>
        <v>0</v>
      </c>
      <c r="AF97" s="420">
        <f>IF( $F97=0,0,((($F97/$E$93)*'PLAN DE ADQUISICIONES'!AC$39)*($G97/$F97)))</f>
        <v>0</v>
      </c>
      <c r="AG97" s="421">
        <f>U97+V97+W97+X97+Y97+Z97+AA97+AB97+AC97+AD97+AE97+AF97</f>
        <v>0</v>
      </c>
      <c r="AH97" s="425">
        <f>IF( $F97=0,0,((($F97/$E$93)*'PLAN DE ADQUISICIONES'!AD$39)*($G97/$F97)))</f>
        <v>0</v>
      </c>
      <c r="AI97" s="420">
        <f>IF( $F97=0,0,((($F97/$E$93)*'PLAN DE ADQUISICIONES'!AE$39)*($G97/$F97)))</f>
        <v>0</v>
      </c>
      <c r="AJ97" s="420">
        <f>IF( $F97=0,0,((($F97/$E$93)*'PLAN DE ADQUISICIONES'!AF$39)*($G97/$F97)))</f>
        <v>0</v>
      </c>
      <c r="AK97" s="420">
        <f>IF( $F97=0,0,((($F97/$E$93)*'PLAN DE ADQUISICIONES'!AG$39)*($G97/$F97)))</f>
        <v>0</v>
      </c>
      <c r="AL97" s="420">
        <f>IF( $F97=0,0,((($F97/$E$93)*'PLAN DE ADQUISICIONES'!AH$39)*($G97/$F97)))</f>
        <v>0</v>
      </c>
      <c r="AM97" s="420">
        <f>IF( $F97=0,0,((($F97/$E$93)*'PLAN DE ADQUISICIONES'!AI$39)*($G97/$F97)))</f>
        <v>0</v>
      </c>
      <c r="AN97" s="420">
        <f>IF( $F97=0,0,((($F97/$E$93)*'PLAN DE ADQUISICIONES'!AJ$39)*($G97/$F97)))</f>
        <v>0</v>
      </c>
      <c r="AO97" s="420">
        <f>IF( $F97=0,0,((($F97/$E$93)*'PLAN DE ADQUISICIONES'!AK$39)*($G97/$F97)))</f>
        <v>0</v>
      </c>
      <c r="AP97" s="420">
        <f>IF( $F97=0,0,((($F97/$E$93)*'PLAN DE ADQUISICIONES'!AL$39)*($G97/$F97)))</f>
        <v>0</v>
      </c>
      <c r="AQ97" s="420">
        <f>IF( $F97=0,0,((($F97/$E$93)*'PLAN DE ADQUISICIONES'!AM$39)*($G97/$F97)))</f>
        <v>0</v>
      </c>
      <c r="AR97" s="420">
        <f>IF( $F97=0,0,((($F97/$E$93)*'PLAN DE ADQUISICIONES'!AN$39)*($G97/$F97)))</f>
        <v>0</v>
      </c>
      <c r="AS97" s="420">
        <f>IF( $F97=0,0,((($F97/$E$93)*'PLAN DE ADQUISICIONES'!AO$39)*($G97/$F97)))</f>
        <v>0</v>
      </c>
      <c r="AT97" s="423">
        <f>AH97+AI97+AJ97+AK97+AL97+AM97+AN97+AO97+AP97+AQ97+AR97+AS97</f>
        <v>0</v>
      </c>
      <c r="AU97" s="494">
        <f>AS97+AR97+AQ97+AP97+AO97+AN97+AM97+AL97+AK97+AJ97+AI97+AH97+AF97+AE97+AD97+AC97+AB97+AA97+Z97+Y97+X97+W97+V97+U97+S97+R97+Q97+P97+O97+N97+M97+L97+K97+J97+I97+H97</f>
        <v>0</v>
      </c>
      <c r="AV97" s="392">
        <f t="shared" si="24"/>
        <v>0</v>
      </c>
    </row>
    <row r="98" spans="2:48" s="405" customFormat="1" ht="12.75" customHeight="1" outlineLevel="1" x14ac:dyDescent="0.15">
      <c r="B98" s="416" t="str">
        <f>+'FORMATO COSTEO C1'!C$460</f>
        <v>1.3.4.5</v>
      </c>
      <c r="C98" s="417" t="str">
        <f>+'FORMATO COSTEO C1'!B$460</f>
        <v>Categoría de gasto</v>
      </c>
      <c r="D98" s="428"/>
      <c r="E98" s="429"/>
      <c r="F98" s="420">
        <f>+'FORMATO COSTEO C1'!G460</f>
        <v>0</v>
      </c>
      <c r="G98" s="421">
        <f>+'FORMATO COSTEO C1'!U460</f>
        <v>0</v>
      </c>
      <c r="H98" s="425">
        <f>IF( $F98=0,0,((($F98/$E$93)*'PLAN DE ADQUISICIONES'!F$39)*($G98/$F98)))</f>
        <v>0</v>
      </c>
      <c r="I98" s="420">
        <f>IF( $F98=0,0,((($F98/$E$93)*'PLAN DE ADQUISICIONES'!G$39)*($G98/$F98)))</f>
        <v>0</v>
      </c>
      <c r="J98" s="420">
        <f>IF( $F98=0,0,((($F98/$E$93)*'PLAN DE ADQUISICIONES'!H$39)*($G98/$F98)))</f>
        <v>0</v>
      </c>
      <c r="K98" s="420">
        <f>IF( $F98=0,0,((($F98/$E$93)*'PLAN DE ADQUISICIONES'!I$39)*($G98/$F98)))</f>
        <v>0</v>
      </c>
      <c r="L98" s="420">
        <f>IF( $F98=0,0,((($F98/$E$93)*'PLAN DE ADQUISICIONES'!J$39)*($G98/$F98)))</f>
        <v>0</v>
      </c>
      <c r="M98" s="420">
        <f>IF( $F98=0,0,((($F98/$E$93)*'PLAN DE ADQUISICIONES'!K$39)*($G98/$F98)))</f>
        <v>0</v>
      </c>
      <c r="N98" s="420">
        <f>IF( $F98=0,0,((($F98/$E$93)*'PLAN DE ADQUISICIONES'!L$39)*($G98/$F98)))</f>
        <v>0</v>
      </c>
      <c r="O98" s="420">
        <f>IF( $F98=0,0,((($F98/$E$93)*'PLAN DE ADQUISICIONES'!M$39)*($G98/$F98)))</f>
        <v>0</v>
      </c>
      <c r="P98" s="420">
        <f>IF( $F98=0,0,((($F98/$E$93)*'PLAN DE ADQUISICIONES'!N$39)*($G98/$F98)))</f>
        <v>0</v>
      </c>
      <c r="Q98" s="420">
        <f>IF( $F98=0,0,((($F98/$E$93)*'PLAN DE ADQUISICIONES'!O$39)*($G98/$F98)))</f>
        <v>0</v>
      </c>
      <c r="R98" s="420">
        <f>IF( $F98=0,0,((($F98/$E$93)*'PLAN DE ADQUISICIONES'!P$39)*($G98/$F98)))</f>
        <v>0</v>
      </c>
      <c r="S98" s="420">
        <f>IF( $F98=0,0,((($F98/$E$93)*'PLAN DE ADQUISICIONES'!Q$39)*($G98/$F98)))</f>
        <v>0</v>
      </c>
      <c r="T98" s="423">
        <f>H98+I98+J98+K98+L98+M98+N98+O98+P98+Q98+R98+S98</f>
        <v>0</v>
      </c>
      <c r="U98" s="424">
        <f>IF( $F98=0,0,((($F98/$E$93)*'PLAN DE ADQUISICIONES'!R$39)*($G98/$F98)))</f>
        <v>0</v>
      </c>
      <c r="V98" s="420">
        <f>IF( $F98=0,0,((($F98/$E$93)*'PLAN DE ADQUISICIONES'!S$39)*($G98/$F98)))</f>
        <v>0</v>
      </c>
      <c r="W98" s="420">
        <f>IF( $F98=0,0,((($F98/$E$93)*'PLAN DE ADQUISICIONES'!T$39)*($G98/$F98)))</f>
        <v>0</v>
      </c>
      <c r="X98" s="420">
        <f>IF( $F98=0,0,((($F98/$E$93)*'PLAN DE ADQUISICIONES'!U$39)*($G98/$F98)))</f>
        <v>0</v>
      </c>
      <c r="Y98" s="420">
        <f>IF( $F98=0,0,((($F98/$E$93)*'PLAN DE ADQUISICIONES'!V$39)*($G98/$F98)))</f>
        <v>0</v>
      </c>
      <c r="Z98" s="420">
        <f>IF( $F98=0,0,((($F98/$E$93)*'PLAN DE ADQUISICIONES'!W$39)*($G98/$F98)))</f>
        <v>0</v>
      </c>
      <c r="AA98" s="420">
        <f>IF( $F98=0,0,((($F98/$E$93)*'PLAN DE ADQUISICIONES'!X$39)*($G98/$F98)))</f>
        <v>0</v>
      </c>
      <c r="AB98" s="420">
        <f>IF( $F98=0,0,((($F98/$E$93)*'PLAN DE ADQUISICIONES'!Y$39)*($G98/$F98)))</f>
        <v>0</v>
      </c>
      <c r="AC98" s="420">
        <f>IF( $F98=0,0,((($F98/$E$93)*'PLAN DE ADQUISICIONES'!Z$39)*($G98/$F98)))</f>
        <v>0</v>
      </c>
      <c r="AD98" s="420">
        <f>IF( $F98=0,0,((($F98/$E$93)*'PLAN DE ADQUISICIONES'!AA$39)*($G98/$F98)))</f>
        <v>0</v>
      </c>
      <c r="AE98" s="420">
        <f>IF( $F98=0,0,((($F98/$E$93)*'PLAN DE ADQUISICIONES'!AB$39)*($G98/$F98)))</f>
        <v>0</v>
      </c>
      <c r="AF98" s="420">
        <f>IF( $F98=0,0,((($F98/$E$93)*'PLAN DE ADQUISICIONES'!AC$39)*($G98/$F98)))</f>
        <v>0</v>
      </c>
      <c r="AG98" s="421">
        <f>U98+V98+W98+X98+Y98+Z98+AA98+AB98+AC98+AD98+AE98+AF98</f>
        <v>0</v>
      </c>
      <c r="AH98" s="425">
        <f>IF( $F98=0,0,((($F98/$E$93)*'PLAN DE ADQUISICIONES'!AD$39)*($G98/$F98)))</f>
        <v>0</v>
      </c>
      <c r="AI98" s="420">
        <f>IF( $F98=0,0,((($F98/$E$93)*'PLAN DE ADQUISICIONES'!AE$39)*($G98/$F98)))</f>
        <v>0</v>
      </c>
      <c r="AJ98" s="420">
        <f>IF( $F98=0,0,((($F98/$E$93)*'PLAN DE ADQUISICIONES'!AF$39)*($G98/$F98)))</f>
        <v>0</v>
      </c>
      <c r="AK98" s="420">
        <f>IF( $F98=0,0,((($F98/$E$93)*'PLAN DE ADQUISICIONES'!AG$39)*($G98/$F98)))</f>
        <v>0</v>
      </c>
      <c r="AL98" s="420">
        <f>IF( $F98=0,0,((($F98/$E$93)*'PLAN DE ADQUISICIONES'!AH$39)*($G98/$F98)))</f>
        <v>0</v>
      </c>
      <c r="AM98" s="420">
        <f>IF( $F98=0,0,((($F98/$E$93)*'PLAN DE ADQUISICIONES'!AI$39)*($G98/$F98)))</f>
        <v>0</v>
      </c>
      <c r="AN98" s="420">
        <f>IF( $F98=0,0,((($F98/$E$93)*'PLAN DE ADQUISICIONES'!AJ$39)*($G98/$F98)))</f>
        <v>0</v>
      </c>
      <c r="AO98" s="420">
        <f>IF( $F98=0,0,((($F98/$E$93)*'PLAN DE ADQUISICIONES'!AK$39)*($G98/$F98)))</f>
        <v>0</v>
      </c>
      <c r="AP98" s="420">
        <f>IF( $F98=0,0,((($F98/$E$93)*'PLAN DE ADQUISICIONES'!AL$39)*($G98/$F98)))</f>
        <v>0</v>
      </c>
      <c r="AQ98" s="420">
        <f>IF( $F98=0,0,((($F98/$E$93)*'PLAN DE ADQUISICIONES'!AM$39)*($G98/$F98)))</f>
        <v>0</v>
      </c>
      <c r="AR98" s="420">
        <f>IF( $F98=0,0,((($F98/$E$93)*'PLAN DE ADQUISICIONES'!AN$39)*($G98/$F98)))</f>
        <v>0</v>
      </c>
      <c r="AS98" s="420">
        <f>IF( $F98=0,0,((($F98/$E$93)*'PLAN DE ADQUISICIONES'!AO$39)*($G98/$F98)))</f>
        <v>0</v>
      </c>
      <c r="AT98" s="423">
        <f>AH98+AI98+AJ98+AK98+AL98+AM98+AN98+AO98+AP98+AQ98+AR98+AS98</f>
        <v>0</v>
      </c>
      <c r="AU98" s="494">
        <f>AS98+AR98+AQ98+AP98+AO98+AN98+AM98+AL98+AK98+AJ98+AI98+AH98+AF98+AE98+AD98+AC98+AB98+AA98+Z98+Y98+X98+W98+V98+U98+S98+R98+Q98+P98+O98+N98+M98+L98+K98+J98+I98+H98</f>
        <v>0</v>
      </c>
      <c r="AV98" s="392">
        <f t="shared" si="24"/>
        <v>0</v>
      </c>
    </row>
    <row r="99" spans="2:48" s="394" customFormat="1" ht="12.75" customHeight="1" x14ac:dyDescent="0.15">
      <c r="B99" s="406" t="str">
        <f>+'FORMATO COSTEO C1'!C$466</f>
        <v>1.3.5</v>
      </c>
      <c r="C99" s="430">
        <f>+'FORMATO COSTEO C1'!B$466</f>
        <v>0</v>
      </c>
      <c r="D99" s="408" t="str">
        <f>+'FORMATO COSTEO C1'!D$466</f>
        <v>Unidad medida</v>
      </c>
      <c r="E99" s="409">
        <f>+'FORMATO COSTEO C1'!E$466</f>
        <v>0</v>
      </c>
      <c r="F99" s="410">
        <f>SUM(F100:F104)</f>
        <v>0</v>
      </c>
      <c r="G99" s="411">
        <f t="shared" ref="G99:AS99" si="28">SUM(G100:G104)</f>
        <v>0</v>
      </c>
      <c r="H99" s="412">
        <f t="shared" si="28"/>
        <v>0</v>
      </c>
      <c r="I99" s="410">
        <f>SUM(I100:I104)</f>
        <v>0</v>
      </c>
      <c r="J99" s="410">
        <f>SUM(J100:J104)</f>
        <v>0</v>
      </c>
      <c r="K99" s="410">
        <f>SUM(K100:K104)</f>
        <v>0</v>
      </c>
      <c r="L99" s="410">
        <f>SUM(L100:L104)</f>
        <v>0</v>
      </c>
      <c r="M99" s="410">
        <f>SUM(M100:M104)</f>
        <v>0</v>
      </c>
      <c r="N99" s="410">
        <f t="shared" si="28"/>
        <v>0</v>
      </c>
      <c r="O99" s="410">
        <f t="shared" si="28"/>
        <v>0</v>
      </c>
      <c r="P99" s="410">
        <f t="shared" si="28"/>
        <v>0</v>
      </c>
      <c r="Q99" s="410">
        <f t="shared" si="28"/>
        <v>0</v>
      </c>
      <c r="R99" s="410">
        <f t="shared" si="28"/>
        <v>0</v>
      </c>
      <c r="S99" s="410">
        <f t="shared" si="28"/>
        <v>0</v>
      </c>
      <c r="T99" s="413">
        <f>SUM(T100:T104)</f>
        <v>0</v>
      </c>
      <c r="U99" s="414">
        <f t="shared" si="28"/>
        <v>0</v>
      </c>
      <c r="V99" s="410">
        <f t="shared" si="28"/>
        <v>0</v>
      </c>
      <c r="W99" s="410">
        <f t="shared" si="28"/>
        <v>0</v>
      </c>
      <c r="X99" s="410">
        <f t="shared" si="28"/>
        <v>0</v>
      </c>
      <c r="Y99" s="410">
        <f t="shared" si="28"/>
        <v>0</v>
      </c>
      <c r="Z99" s="410">
        <f t="shared" si="28"/>
        <v>0</v>
      </c>
      <c r="AA99" s="410">
        <f t="shared" si="28"/>
        <v>0</v>
      </c>
      <c r="AB99" s="410">
        <f t="shared" si="28"/>
        <v>0</v>
      </c>
      <c r="AC99" s="410">
        <f t="shared" si="28"/>
        <v>0</v>
      </c>
      <c r="AD99" s="410">
        <f t="shared" si="28"/>
        <v>0</v>
      </c>
      <c r="AE99" s="410">
        <f t="shared" si="28"/>
        <v>0</v>
      </c>
      <c r="AF99" s="410">
        <f t="shared" si="28"/>
        <v>0</v>
      </c>
      <c r="AG99" s="411">
        <f t="shared" si="28"/>
        <v>0</v>
      </c>
      <c r="AH99" s="412">
        <f t="shared" si="28"/>
        <v>0</v>
      </c>
      <c r="AI99" s="410">
        <f t="shared" si="28"/>
        <v>0</v>
      </c>
      <c r="AJ99" s="410">
        <f t="shared" si="28"/>
        <v>0</v>
      </c>
      <c r="AK99" s="410">
        <f t="shared" si="28"/>
        <v>0</v>
      </c>
      <c r="AL99" s="410">
        <f t="shared" si="28"/>
        <v>0</v>
      </c>
      <c r="AM99" s="410">
        <f t="shared" si="28"/>
        <v>0</v>
      </c>
      <c r="AN99" s="410">
        <f t="shared" si="28"/>
        <v>0</v>
      </c>
      <c r="AO99" s="410">
        <f t="shared" si="28"/>
        <v>0</v>
      </c>
      <c r="AP99" s="410">
        <f t="shared" si="28"/>
        <v>0</v>
      </c>
      <c r="AQ99" s="410">
        <f t="shared" si="28"/>
        <v>0</v>
      </c>
      <c r="AR99" s="410">
        <f t="shared" si="28"/>
        <v>0</v>
      </c>
      <c r="AS99" s="410">
        <f t="shared" si="28"/>
        <v>0</v>
      </c>
      <c r="AT99" s="413">
        <f>SUM(AT100:AT104)</f>
        <v>0</v>
      </c>
      <c r="AU99" s="415">
        <f>SUM(AU100:AU104)</f>
        <v>0</v>
      </c>
      <c r="AV99" s="392">
        <f t="shared" si="24"/>
        <v>0</v>
      </c>
    </row>
    <row r="100" spans="2:48" s="394" customFormat="1" ht="12.75" customHeight="1" x14ac:dyDescent="0.15">
      <c r="B100" s="416" t="str">
        <f>+'FORMATO COSTEO C1'!C$468</f>
        <v>1.3.5.1</v>
      </c>
      <c r="C100" s="417" t="str">
        <f>+'FORMATO COSTEO C1'!B$468</f>
        <v>Categoría de gasto</v>
      </c>
      <c r="D100" s="428"/>
      <c r="E100" s="429"/>
      <c r="F100" s="420">
        <f>+'FORMATO COSTEO C1'!G468</f>
        <v>0</v>
      </c>
      <c r="G100" s="421">
        <f>+'FORMATO COSTEO C1'!U468</f>
        <v>0</v>
      </c>
      <c r="H100" s="422">
        <f>IF( $F100=0,0,((($F100/$E$99)*'PLAN DE ADQUISICIONES'!F$40)*($G100/$F100)))</f>
        <v>0</v>
      </c>
      <c r="I100" s="420">
        <f>IF( $F100=0,0,((($F100/$E$99)*'PLAN DE ADQUISICIONES'!G$40)*($G100/$F100)))</f>
        <v>0</v>
      </c>
      <c r="J100" s="420">
        <f>IF( $F100=0,0,((($F100/$E$99)*'PLAN DE ADQUISICIONES'!H$40)*($G100/$F100)))</f>
        <v>0</v>
      </c>
      <c r="K100" s="420">
        <f>IF( $F100=0,0,((($F100/$E$99)*'PLAN DE ADQUISICIONES'!I$40)*($G100/$F100)))</f>
        <v>0</v>
      </c>
      <c r="L100" s="420">
        <f>IF( $F100=0,0,((($F100/$E$99)*'PLAN DE ADQUISICIONES'!J$40)*($G100/$F100)))</f>
        <v>0</v>
      </c>
      <c r="M100" s="420">
        <f>IF( $F100=0,0,((($F100/$E$99)*'PLAN DE ADQUISICIONES'!K$40)*($G100/$F100)))</f>
        <v>0</v>
      </c>
      <c r="N100" s="420">
        <f>IF( $F100=0,0,((($F100/$E$99)*'PLAN DE ADQUISICIONES'!L$40)*($G100/$F100)))</f>
        <v>0</v>
      </c>
      <c r="O100" s="420">
        <f>IF( $F100=0,0,((($F100/$E$99)*'PLAN DE ADQUISICIONES'!M$40)*($G100/$F100)))</f>
        <v>0</v>
      </c>
      <c r="P100" s="420">
        <f>IF( $F100=0,0,((($F100/$E$99)*'PLAN DE ADQUISICIONES'!N$40)*($G100/$F100)))</f>
        <v>0</v>
      </c>
      <c r="Q100" s="420">
        <f>IF( $F100=0,0,((($F100/$E$99)*'PLAN DE ADQUISICIONES'!O$40)*($G100/$F100)))</f>
        <v>0</v>
      </c>
      <c r="R100" s="420">
        <f>IF( $F100=0,0,((($F100/$E$99)*'PLAN DE ADQUISICIONES'!P$40)*($G100/$F100)))</f>
        <v>0</v>
      </c>
      <c r="S100" s="420">
        <f>IF( $F100=0,0,((($F100/$E$99)*'PLAN DE ADQUISICIONES'!Q$40)*($G100/$F100)))</f>
        <v>0</v>
      </c>
      <c r="T100" s="423">
        <f>H100+I100+J100+K100+L100+M100+N100+O100+P100+Q100+R100+S100</f>
        <v>0</v>
      </c>
      <c r="U100" s="424">
        <f>IF( $F100=0,0,((($F100/$E$99)*'PLAN DE ADQUISICIONES'!R$40)*($G100/$F100)))</f>
        <v>0</v>
      </c>
      <c r="V100" s="420">
        <f>IF( $F100=0,0,((($F100/$E$99)*'PLAN DE ADQUISICIONES'!S$40)*($G100/$F100)))</f>
        <v>0</v>
      </c>
      <c r="W100" s="420">
        <f>IF( $F100=0,0,((($F100/$E$99)*'PLAN DE ADQUISICIONES'!T$40)*($G100/$F100)))</f>
        <v>0</v>
      </c>
      <c r="X100" s="420">
        <f>IF( $F100=0,0,((($F100/$E$99)*'PLAN DE ADQUISICIONES'!U$40)*($G100/$F100)))</f>
        <v>0</v>
      </c>
      <c r="Y100" s="420">
        <f>IF( $F100=0,0,((($F100/$E$99)*'PLAN DE ADQUISICIONES'!V$40)*($G100/$F100)))</f>
        <v>0</v>
      </c>
      <c r="Z100" s="420">
        <f>IF( $F100=0,0,((($F100/$E$99)*'PLAN DE ADQUISICIONES'!W$40)*($G100/$F100)))</f>
        <v>0</v>
      </c>
      <c r="AA100" s="420">
        <f>IF( $F100=0,0,((($F100/$E$99)*'PLAN DE ADQUISICIONES'!X$40)*($G100/$F100)))</f>
        <v>0</v>
      </c>
      <c r="AB100" s="420">
        <f>IF( $F100=0,0,((($F100/$E$99)*'PLAN DE ADQUISICIONES'!Y$40)*($G100/$F100)))</f>
        <v>0</v>
      </c>
      <c r="AC100" s="420">
        <f>IF( $F100=0,0,((($F100/$E$99)*'PLAN DE ADQUISICIONES'!Z$40)*($G100/$F100)))</f>
        <v>0</v>
      </c>
      <c r="AD100" s="420">
        <f>IF( $F100=0,0,((($F100/$E$99)*'PLAN DE ADQUISICIONES'!AA$40)*($G100/$F100)))</f>
        <v>0</v>
      </c>
      <c r="AE100" s="420">
        <f>IF( $F100=0,0,((($F100/$E$99)*'PLAN DE ADQUISICIONES'!AB$40)*($G100/$F100)))</f>
        <v>0</v>
      </c>
      <c r="AF100" s="420">
        <f>IF( $F100=0,0,((($F100/$E$99)*'PLAN DE ADQUISICIONES'!AC$40)*($G100/$F100)))</f>
        <v>0</v>
      </c>
      <c r="AG100" s="421">
        <f>U100+V100+W100+X100+Y100+Z100+AA100+AB100+AC100+AD100+AE100+AF100</f>
        <v>0</v>
      </c>
      <c r="AH100" s="425">
        <f>IF( $F100=0,0,((($F100/$E$99)*'PLAN DE ADQUISICIONES'!AD$40)*($G100/$F100)))</f>
        <v>0</v>
      </c>
      <c r="AI100" s="420">
        <f>IF( $F100=0,0,((($F100/$E$99)*'PLAN DE ADQUISICIONES'!AE$40)*($G100/$F100)))</f>
        <v>0</v>
      </c>
      <c r="AJ100" s="420">
        <f>IF( $F100=0,0,((($F100/$E$99)*'PLAN DE ADQUISICIONES'!AF$40)*($G100/$F100)))</f>
        <v>0</v>
      </c>
      <c r="AK100" s="420">
        <f>IF( $F100=0,0,((($F100/$E$99)*'PLAN DE ADQUISICIONES'!AG$40)*($G100/$F100)))</f>
        <v>0</v>
      </c>
      <c r="AL100" s="420">
        <f>IF( $F100=0,0,((($F100/$E$99)*'PLAN DE ADQUISICIONES'!AH$40)*($G100/$F100)))</f>
        <v>0</v>
      </c>
      <c r="AM100" s="420">
        <f>IF( $F100=0,0,((($F100/$E$99)*'PLAN DE ADQUISICIONES'!AI$40)*($G100/$F100)))</f>
        <v>0</v>
      </c>
      <c r="AN100" s="420">
        <f>IF( $F100=0,0,((($F100/$E$99)*'PLAN DE ADQUISICIONES'!AJ$40)*($G100/$F100)))</f>
        <v>0</v>
      </c>
      <c r="AO100" s="420">
        <f>IF( $F100=0,0,((($F100/$E$99)*'PLAN DE ADQUISICIONES'!AK$40)*($G100/$F100)))</f>
        <v>0</v>
      </c>
      <c r="AP100" s="420">
        <f>IF( $F100=0,0,((($F100/$E$99)*'PLAN DE ADQUISICIONES'!AL$40)*($G100/$F100)))</f>
        <v>0</v>
      </c>
      <c r="AQ100" s="420">
        <f>IF( $F100=0,0,((($F100/$E$99)*'PLAN DE ADQUISICIONES'!AM$40)*($G100/$F100)))</f>
        <v>0</v>
      </c>
      <c r="AR100" s="420">
        <f>IF( $F100=0,0,((($F100/$E$99)*'PLAN DE ADQUISICIONES'!AN$40)*($G100/$F100)))</f>
        <v>0</v>
      </c>
      <c r="AS100" s="420">
        <f>IF( $F100=0,0,((($F100/$E$99)*'PLAN DE ADQUISICIONES'!AO$40)*($G100/$F100)))</f>
        <v>0</v>
      </c>
      <c r="AT100" s="423">
        <f>AH100+AI100+AJ100+AK100+AL100+AM100+AN100+AO100+AP100+AQ100+AR100+AS100</f>
        <v>0</v>
      </c>
      <c r="AU100" s="494">
        <f>AS100+AR100+AQ100+AP100+AO100+AN100+AM100+AL100+AK100+AJ100+AI100+AH100+AF100+AE100+AD100+AC100+AB100+AA100+Z100+Y100+X100+W100+V100+U100+S100+R100+Q100+P100+O100+N100+M100+L100+K100+J100+I100+H100</f>
        <v>0</v>
      </c>
      <c r="AV100" s="392">
        <f t="shared" si="24"/>
        <v>0</v>
      </c>
    </row>
    <row r="101" spans="2:48" s="405" customFormat="1" ht="12.75" customHeight="1" outlineLevel="1" x14ac:dyDescent="0.15">
      <c r="B101" s="416" t="str">
        <f>+'FORMATO COSTEO C1'!C$474</f>
        <v>1.3.5.2</v>
      </c>
      <c r="C101" s="417" t="str">
        <f>+'FORMATO COSTEO C1'!B$474</f>
        <v>Categoría de gasto</v>
      </c>
      <c r="D101" s="428"/>
      <c r="E101" s="429"/>
      <c r="F101" s="420">
        <f>+'FORMATO COSTEO C1'!G474</f>
        <v>0</v>
      </c>
      <c r="G101" s="421">
        <f>+'FORMATO COSTEO C1'!U474</f>
        <v>0</v>
      </c>
      <c r="H101" s="425">
        <f>IF( $F101=0,0,((($F101/$E$99)*'PLAN DE ADQUISICIONES'!F$40)*($G101/$F101)))</f>
        <v>0</v>
      </c>
      <c r="I101" s="420">
        <f>IF( $F101=0,0,((($F101/$E$99)*'PLAN DE ADQUISICIONES'!G$40)*($G101/$F101)))</f>
        <v>0</v>
      </c>
      <c r="J101" s="420">
        <f>IF( $F101=0,0,((($F101/$E$99)*'PLAN DE ADQUISICIONES'!H$40)*($G101/$F101)))</f>
        <v>0</v>
      </c>
      <c r="K101" s="420">
        <f>IF( $F101=0,0,((($F101/$E$99)*'PLAN DE ADQUISICIONES'!I$40)*($G101/$F101)))</f>
        <v>0</v>
      </c>
      <c r="L101" s="420">
        <f>IF( $F101=0,0,((($F101/$E$99)*'PLAN DE ADQUISICIONES'!J$40)*($G101/$F101)))</f>
        <v>0</v>
      </c>
      <c r="M101" s="420">
        <f>IF( $F101=0,0,((($F101/$E$99)*'PLAN DE ADQUISICIONES'!K$40)*($G101/$F101)))</f>
        <v>0</v>
      </c>
      <c r="N101" s="420">
        <f>IF( $F101=0,0,((($F101/$E$99)*'PLAN DE ADQUISICIONES'!L$40)*($G101/$F101)))</f>
        <v>0</v>
      </c>
      <c r="O101" s="420">
        <f>IF( $F101=0,0,((($F101/$E$99)*'PLAN DE ADQUISICIONES'!M$40)*($G101/$F101)))</f>
        <v>0</v>
      </c>
      <c r="P101" s="420">
        <f>IF( $F101=0,0,((($F101/$E$99)*'PLAN DE ADQUISICIONES'!N$40)*($G101/$F101)))</f>
        <v>0</v>
      </c>
      <c r="Q101" s="420">
        <f>IF( $F101=0,0,((($F101/$E$99)*'PLAN DE ADQUISICIONES'!O$40)*($G101/$F101)))</f>
        <v>0</v>
      </c>
      <c r="R101" s="420">
        <f>IF( $F101=0,0,((($F101/$E$99)*'PLAN DE ADQUISICIONES'!P$40)*($G101/$F101)))</f>
        <v>0</v>
      </c>
      <c r="S101" s="420">
        <f>IF( $F101=0,0,((($F101/$E$99)*'PLAN DE ADQUISICIONES'!Q$40)*($G101/$F101)))</f>
        <v>0</v>
      </c>
      <c r="T101" s="423">
        <f>H101+I101+J101+K101+L101+M101+N101+O101+P101+Q101+R101+S101</f>
        <v>0</v>
      </c>
      <c r="U101" s="424">
        <f>IF( $F101=0,0,((($F101/$E$99)*'PLAN DE ADQUISICIONES'!R$40)*($G101/$F101)))</f>
        <v>0</v>
      </c>
      <c r="V101" s="420">
        <f>IF( $F101=0,0,((($F101/$E$99)*'PLAN DE ADQUISICIONES'!S$40)*($G101/$F101)))</f>
        <v>0</v>
      </c>
      <c r="W101" s="420">
        <f>IF( $F101=0,0,((($F101/$E$99)*'PLAN DE ADQUISICIONES'!T$40)*($G101/$F101)))</f>
        <v>0</v>
      </c>
      <c r="X101" s="420">
        <f>IF( $F101=0,0,((($F101/$E$99)*'PLAN DE ADQUISICIONES'!U$40)*($G101/$F101)))</f>
        <v>0</v>
      </c>
      <c r="Y101" s="420">
        <f>IF( $F101=0,0,((($F101/$E$99)*'PLAN DE ADQUISICIONES'!V$40)*($G101/$F101)))</f>
        <v>0</v>
      </c>
      <c r="Z101" s="420">
        <f>IF( $F101=0,0,((($F101/$E$99)*'PLAN DE ADQUISICIONES'!W$40)*($G101/$F101)))</f>
        <v>0</v>
      </c>
      <c r="AA101" s="420">
        <f>IF( $F101=0,0,((($F101/$E$99)*'PLAN DE ADQUISICIONES'!X$40)*($G101/$F101)))</f>
        <v>0</v>
      </c>
      <c r="AB101" s="420">
        <f>IF( $F101=0,0,((($F101/$E$99)*'PLAN DE ADQUISICIONES'!Y$40)*($G101/$F101)))</f>
        <v>0</v>
      </c>
      <c r="AC101" s="420">
        <f>IF( $F101=0,0,((($F101/$E$99)*'PLAN DE ADQUISICIONES'!Z$40)*($G101/$F101)))</f>
        <v>0</v>
      </c>
      <c r="AD101" s="420">
        <f>IF( $F101=0,0,((($F101/$E$99)*'PLAN DE ADQUISICIONES'!AA$40)*($G101/$F101)))</f>
        <v>0</v>
      </c>
      <c r="AE101" s="420">
        <f>IF( $F101=0,0,((($F101/$E$99)*'PLAN DE ADQUISICIONES'!AB$40)*($G101/$F101)))</f>
        <v>0</v>
      </c>
      <c r="AF101" s="420">
        <f>IF( $F101=0,0,((($F101/$E$99)*'PLAN DE ADQUISICIONES'!AC$40)*($G101/$F101)))</f>
        <v>0</v>
      </c>
      <c r="AG101" s="421">
        <f>U101+V101+W101+X101+Y101+Z101+AA101+AB101+AC101+AD101+AE101+AF101</f>
        <v>0</v>
      </c>
      <c r="AH101" s="425">
        <f>IF( $F101=0,0,((($F101/$E$99)*'PLAN DE ADQUISICIONES'!AD$40)*($G101/$F101)))</f>
        <v>0</v>
      </c>
      <c r="AI101" s="420">
        <f>IF( $F101=0,0,((($F101/$E$99)*'PLAN DE ADQUISICIONES'!AE$40)*($G101/$F101)))</f>
        <v>0</v>
      </c>
      <c r="AJ101" s="420">
        <f>IF( $F101=0,0,((($F101/$E$99)*'PLAN DE ADQUISICIONES'!AF$40)*($G101/$F101)))</f>
        <v>0</v>
      </c>
      <c r="AK101" s="420">
        <f>IF( $F101=0,0,((($F101/$E$99)*'PLAN DE ADQUISICIONES'!AG$40)*($G101/$F101)))</f>
        <v>0</v>
      </c>
      <c r="AL101" s="420">
        <f>IF( $F101=0,0,((($F101/$E$99)*'PLAN DE ADQUISICIONES'!AH$40)*($G101/$F101)))</f>
        <v>0</v>
      </c>
      <c r="AM101" s="420">
        <f>IF( $F101=0,0,((($F101/$E$99)*'PLAN DE ADQUISICIONES'!AI$40)*($G101/$F101)))</f>
        <v>0</v>
      </c>
      <c r="AN101" s="420">
        <f>IF( $F101=0,0,((($F101/$E$99)*'PLAN DE ADQUISICIONES'!AJ$40)*($G101/$F101)))</f>
        <v>0</v>
      </c>
      <c r="AO101" s="420">
        <f>IF( $F101=0,0,((($F101/$E$99)*'PLAN DE ADQUISICIONES'!AK$40)*($G101/$F101)))</f>
        <v>0</v>
      </c>
      <c r="AP101" s="420">
        <f>IF( $F101=0,0,((($F101/$E$99)*'PLAN DE ADQUISICIONES'!AL$40)*($G101/$F101)))</f>
        <v>0</v>
      </c>
      <c r="AQ101" s="420">
        <f>IF( $F101=0,0,((($F101/$E$99)*'PLAN DE ADQUISICIONES'!AM$40)*($G101/$F101)))</f>
        <v>0</v>
      </c>
      <c r="AR101" s="420">
        <f>IF( $F101=0,0,((($F101/$E$99)*'PLAN DE ADQUISICIONES'!AN$40)*($G101/$F101)))</f>
        <v>0</v>
      </c>
      <c r="AS101" s="420">
        <f>IF( $F101=0,0,((($F101/$E$99)*'PLAN DE ADQUISICIONES'!AO$40)*($G101/$F101)))</f>
        <v>0</v>
      </c>
      <c r="AT101" s="423">
        <f>AH101+AI101+AJ101+AK101+AL101+AM101+AN101+AO101+AP101+AQ101+AR101+AS101</f>
        <v>0</v>
      </c>
      <c r="AU101" s="494">
        <f>AS101+AR101+AQ101+AP101+AO101+AN101+AM101+AL101+AK101+AJ101+AI101+AH101+AF101+AE101+AD101+AC101+AB101+AA101+Z101+Y101+X101+W101+V101+U101+S101+R101+Q101+P101+O101+N101+M101+L101+K101+J101+I101+H101</f>
        <v>0</v>
      </c>
      <c r="AV101" s="392">
        <f t="shared" si="24"/>
        <v>0</v>
      </c>
    </row>
    <row r="102" spans="2:48" s="394" customFormat="1" ht="12.75" customHeight="1" x14ac:dyDescent="0.15">
      <c r="B102" s="416" t="str">
        <f>+'FORMATO COSTEO C1'!C$480</f>
        <v>1.3.5.3</v>
      </c>
      <c r="C102" s="417" t="str">
        <f>+'FORMATO COSTEO C1'!B$480</f>
        <v>Categoría de gasto</v>
      </c>
      <c r="D102" s="428"/>
      <c r="E102" s="429"/>
      <c r="F102" s="420">
        <f>+'FORMATO COSTEO C1'!G480</f>
        <v>0</v>
      </c>
      <c r="G102" s="421">
        <f>+'FORMATO COSTEO C1'!U480</f>
        <v>0</v>
      </c>
      <c r="H102" s="425">
        <f>IF( $F102=0,0,((($F102/$E$99)*'PLAN DE ADQUISICIONES'!F$40)*($G102/$F102)))</f>
        <v>0</v>
      </c>
      <c r="I102" s="420">
        <f>IF( $F102=0,0,((($F102/$E$99)*'PLAN DE ADQUISICIONES'!G$40)*($G102/$F102)))</f>
        <v>0</v>
      </c>
      <c r="J102" s="420">
        <f>IF( $F102=0,0,((($F102/$E$99)*'PLAN DE ADQUISICIONES'!H$40)*($G102/$F102)))</f>
        <v>0</v>
      </c>
      <c r="K102" s="420">
        <f>IF( $F102=0,0,((($F102/$E$99)*'PLAN DE ADQUISICIONES'!I$40)*($G102/$F102)))</f>
        <v>0</v>
      </c>
      <c r="L102" s="420">
        <f>IF( $F102=0,0,((($F102/$E$99)*'PLAN DE ADQUISICIONES'!J$40)*($G102/$F102)))</f>
        <v>0</v>
      </c>
      <c r="M102" s="420">
        <f>IF( $F102=0,0,((($F102/$E$99)*'PLAN DE ADQUISICIONES'!K$40)*($G102/$F102)))</f>
        <v>0</v>
      </c>
      <c r="N102" s="420">
        <f>IF( $F102=0,0,((($F102/$E$99)*'PLAN DE ADQUISICIONES'!L$40)*($G102/$F102)))</f>
        <v>0</v>
      </c>
      <c r="O102" s="420">
        <f>IF( $F102=0,0,((($F102/$E$99)*'PLAN DE ADQUISICIONES'!M$40)*($G102/$F102)))</f>
        <v>0</v>
      </c>
      <c r="P102" s="420">
        <f>IF( $F102=0,0,((($F102/$E$99)*'PLAN DE ADQUISICIONES'!N$40)*($G102/$F102)))</f>
        <v>0</v>
      </c>
      <c r="Q102" s="420">
        <f>IF( $F102=0,0,((($F102/$E$99)*'PLAN DE ADQUISICIONES'!O$40)*($G102/$F102)))</f>
        <v>0</v>
      </c>
      <c r="R102" s="420">
        <f>IF( $F102=0,0,((($F102/$E$99)*'PLAN DE ADQUISICIONES'!P$40)*($G102/$F102)))</f>
        <v>0</v>
      </c>
      <c r="S102" s="420">
        <f>IF( $F102=0,0,((($F102/$E$99)*'PLAN DE ADQUISICIONES'!Q$40)*($G102/$F102)))</f>
        <v>0</v>
      </c>
      <c r="T102" s="423">
        <f>H102+I102+J102+K102+L102+M102+N102+O102+P102+Q102+R102+S102</f>
        <v>0</v>
      </c>
      <c r="U102" s="424">
        <f>IF( $F102=0,0,((($F102/$E$99)*'PLAN DE ADQUISICIONES'!R$40)*($G102/$F102)))</f>
        <v>0</v>
      </c>
      <c r="V102" s="420">
        <f>IF( $F102=0,0,((($F102/$E$99)*'PLAN DE ADQUISICIONES'!S$40)*($G102/$F102)))</f>
        <v>0</v>
      </c>
      <c r="W102" s="420">
        <f>IF( $F102=0,0,((($F102/$E$99)*'PLAN DE ADQUISICIONES'!T$40)*($G102/$F102)))</f>
        <v>0</v>
      </c>
      <c r="X102" s="420">
        <f>IF( $F102=0,0,((($F102/$E$99)*'PLAN DE ADQUISICIONES'!U$40)*($G102/$F102)))</f>
        <v>0</v>
      </c>
      <c r="Y102" s="420">
        <f>IF( $F102=0,0,((($F102/$E$99)*'PLAN DE ADQUISICIONES'!V$40)*($G102/$F102)))</f>
        <v>0</v>
      </c>
      <c r="Z102" s="420">
        <f>IF( $F102=0,0,((($F102/$E$99)*'PLAN DE ADQUISICIONES'!W$40)*($G102/$F102)))</f>
        <v>0</v>
      </c>
      <c r="AA102" s="420">
        <f>IF( $F102=0,0,((($F102/$E$99)*'PLAN DE ADQUISICIONES'!X$40)*($G102/$F102)))</f>
        <v>0</v>
      </c>
      <c r="AB102" s="420">
        <f>IF( $F102=0,0,((($F102/$E$99)*'PLAN DE ADQUISICIONES'!Y$40)*($G102/$F102)))</f>
        <v>0</v>
      </c>
      <c r="AC102" s="420">
        <f>IF( $F102=0,0,((($F102/$E$99)*'PLAN DE ADQUISICIONES'!Z$40)*($G102/$F102)))</f>
        <v>0</v>
      </c>
      <c r="AD102" s="420">
        <f>IF( $F102=0,0,((($F102/$E$99)*'PLAN DE ADQUISICIONES'!AA$40)*($G102/$F102)))</f>
        <v>0</v>
      </c>
      <c r="AE102" s="420">
        <f>IF( $F102=0,0,((($F102/$E$99)*'PLAN DE ADQUISICIONES'!AB$40)*($G102/$F102)))</f>
        <v>0</v>
      </c>
      <c r="AF102" s="420">
        <f>IF( $F102=0,0,((($F102/$E$99)*'PLAN DE ADQUISICIONES'!AC$40)*($G102/$F102)))</f>
        <v>0</v>
      </c>
      <c r="AG102" s="421">
        <f>U102+V102+W102+X102+Y102+Z102+AA102+AB102+AC102+AD102+AE102+AF102</f>
        <v>0</v>
      </c>
      <c r="AH102" s="425">
        <f>IF( $F102=0,0,((($F102/$E$99)*'PLAN DE ADQUISICIONES'!AD$40)*($G102/$F102)))</f>
        <v>0</v>
      </c>
      <c r="AI102" s="420">
        <f>IF( $F102=0,0,((($F102/$E$99)*'PLAN DE ADQUISICIONES'!AE$40)*($G102/$F102)))</f>
        <v>0</v>
      </c>
      <c r="AJ102" s="420">
        <f>IF( $F102=0,0,((($F102/$E$99)*'PLAN DE ADQUISICIONES'!AF$40)*($G102/$F102)))</f>
        <v>0</v>
      </c>
      <c r="AK102" s="420">
        <f>IF( $F102=0,0,((($F102/$E$99)*'PLAN DE ADQUISICIONES'!AG$40)*($G102/$F102)))</f>
        <v>0</v>
      </c>
      <c r="AL102" s="420">
        <f>IF( $F102=0,0,((($F102/$E$99)*'PLAN DE ADQUISICIONES'!AH$40)*($G102/$F102)))</f>
        <v>0</v>
      </c>
      <c r="AM102" s="420">
        <f>IF( $F102=0,0,((($F102/$E$99)*'PLAN DE ADQUISICIONES'!AI$40)*($G102/$F102)))</f>
        <v>0</v>
      </c>
      <c r="AN102" s="420">
        <f>IF( $F102=0,0,((($F102/$E$99)*'PLAN DE ADQUISICIONES'!AJ$40)*($G102/$F102)))</f>
        <v>0</v>
      </c>
      <c r="AO102" s="420">
        <f>IF( $F102=0,0,((($F102/$E$99)*'PLAN DE ADQUISICIONES'!AK$40)*($G102/$F102)))</f>
        <v>0</v>
      </c>
      <c r="AP102" s="420">
        <f>IF( $F102=0,0,((($F102/$E$99)*'PLAN DE ADQUISICIONES'!AL$40)*($G102/$F102)))</f>
        <v>0</v>
      </c>
      <c r="AQ102" s="420">
        <f>IF( $F102=0,0,((($F102/$E$99)*'PLAN DE ADQUISICIONES'!AM$40)*($G102/$F102)))</f>
        <v>0</v>
      </c>
      <c r="AR102" s="420">
        <f>IF( $F102=0,0,((($F102/$E$99)*'PLAN DE ADQUISICIONES'!AN$40)*($G102/$F102)))</f>
        <v>0</v>
      </c>
      <c r="AS102" s="420">
        <f>IF( $F102=0,0,((($F102/$E$99)*'PLAN DE ADQUISICIONES'!AO$40)*($G102/$F102)))</f>
        <v>0</v>
      </c>
      <c r="AT102" s="423">
        <f>AH102+AI102+AJ102+AK102+AL102+AM102+AN102+AO102+AP102+AQ102+AR102+AS102</f>
        <v>0</v>
      </c>
      <c r="AU102" s="494">
        <f>AS102+AR102+AQ102+AP102+AO102+AN102+AM102+AL102+AK102+AJ102+AI102+AH102+AF102+AE102+AD102+AC102+AB102+AA102+Z102+Y102+X102+W102+V102+U102+S102+R102+Q102+P102+O102+N102+M102+L102+K102+J102+I102+H102</f>
        <v>0</v>
      </c>
      <c r="AV102" s="392">
        <f t="shared" si="24"/>
        <v>0</v>
      </c>
    </row>
    <row r="103" spans="2:48" s="394" customFormat="1" ht="12.75" customHeight="1" x14ac:dyDescent="0.15">
      <c r="B103" s="416" t="str">
        <f>+'FORMATO COSTEO C1'!C$486</f>
        <v>1.3.5.4</v>
      </c>
      <c r="C103" s="417" t="str">
        <f>+'FORMATO COSTEO C1'!B$486</f>
        <v>Categoría de gasto</v>
      </c>
      <c r="D103" s="428"/>
      <c r="E103" s="429"/>
      <c r="F103" s="420">
        <f>+'FORMATO COSTEO C1'!G486</f>
        <v>0</v>
      </c>
      <c r="G103" s="421">
        <f>+'FORMATO COSTEO C1'!U486</f>
        <v>0</v>
      </c>
      <c r="H103" s="425">
        <f>IF( $F103=0,0,((($F103/$E$99)*'PLAN DE ADQUISICIONES'!F$40)*($G103/$F103)))</f>
        <v>0</v>
      </c>
      <c r="I103" s="420">
        <f>IF( $F103=0,0,((($F103/$E$99)*'PLAN DE ADQUISICIONES'!G$40)*($G103/$F103)))</f>
        <v>0</v>
      </c>
      <c r="J103" s="420">
        <f>IF( $F103=0,0,((($F103/$E$99)*'PLAN DE ADQUISICIONES'!H$40)*($G103/$F103)))</f>
        <v>0</v>
      </c>
      <c r="K103" s="420">
        <f>IF( $F103=0,0,((($F103/$E$99)*'PLAN DE ADQUISICIONES'!I$40)*($G103/$F103)))</f>
        <v>0</v>
      </c>
      <c r="L103" s="420">
        <f>IF( $F103=0,0,((($F103/$E$99)*'PLAN DE ADQUISICIONES'!J$40)*($G103/$F103)))</f>
        <v>0</v>
      </c>
      <c r="M103" s="420">
        <f>IF( $F103=0,0,((($F103/$E$99)*'PLAN DE ADQUISICIONES'!K$40)*($G103/$F103)))</f>
        <v>0</v>
      </c>
      <c r="N103" s="420">
        <f>IF( $F103=0,0,((($F103/$E$99)*'PLAN DE ADQUISICIONES'!L$40)*($G103/$F103)))</f>
        <v>0</v>
      </c>
      <c r="O103" s="420">
        <f>IF( $F103=0,0,((($F103/$E$99)*'PLAN DE ADQUISICIONES'!M$40)*($G103/$F103)))</f>
        <v>0</v>
      </c>
      <c r="P103" s="420">
        <f>IF( $F103=0,0,((($F103/$E$99)*'PLAN DE ADQUISICIONES'!N$40)*($G103/$F103)))</f>
        <v>0</v>
      </c>
      <c r="Q103" s="420">
        <f>IF( $F103=0,0,((($F103/$E$99)*'PLAN DE ADQUISICIONES'!O$40)*($G103/$F103)))</f>
        <v>0</v>
      </c>
      <c r="R103" s="420">
        <f>IF( $F103=0,0,((($F103/$E$99)*'PLAN DE ADQUISICIONES'!P$40)*($G103/$F103)))</f>
        <v>0</v>
      </c>
      <c r="S103" s="420">
        <f>IF( $F103=0,0,((($F103/$E$99)*'PLAN DE ADQUISICIONES'!Q$40)*($G103/$F103)))</f>
        <v>0</v>
      </c>
      <c r="T103" s="423">
        <f>H103+I103+J103+K103+L103+M103+N103+O103+P103+Q103+R103+S103</f>
        <v>0</v>
      </c>
      <c r="U103" s="424">
        <f>IF( $F103=0,0,((($F103/$E$99)*'PLAN DE ADQUISICIONES'!R$40)*($G103/$F103)))</f>
        <v>0</v>
      </c>
      <c r="V103" s="420">
        <f>IF( $F103=0,0,((($F103/$E$99)*'PLAN DE ADQUISICIONES'!S$40)*($G103/$F103)))</f>
        <v>0</v>
      </c>
      <c r="W103" s="420">
        <f>IF( $F103=0,0,((($F103/$E$99)*'PLAN DE ADQUISICIONES'!T$40)*($G103/$F103)))</f>
        <v>0</v>
      </c>
      <c r="X103" s="420">
        <f>IF( $F103=0,0,((($F103/$E$99)*'PLAN DE ADQUISICIONES'!U$40)*($G103/$F103)))</f>
        <v>0</v>
      </c>
      <c r="Y103" s="420">
        <f>IF( $F103=0,0,((($F103/$E$99)*'PLAN DE ADQUISICIONES'!V$40)*($G103/$F103)))</f>
        <v>0</v>
      </c>
      <c r="Z103" s="420">
        <f>IF( $F103=0,0,((($F103/$E$99)*'PLAN DE ADQUISICIONES'!W$40)*($G103/$F103)))</f>
        <v>0</v>
      </c>
      <c r="AA103" s="420">
        <f>IF( $F103=0,0,((($F103/$E$99)*'PLAN DE ADQUISICIONES'!X$40)*($G103/$F103)))</f>
        <v>0</v>
      </c>
      <c r="AB103" s="420">
        <f>IF( $F103=0,0,((($F103/$E$99)*'PLAN DE ADQUISICIONES'!Y$40)*($G103/$F103)))</f>
        <v>0</v>
      </c>
      <c r="AC103" s="420">
        <f>IF( $F103=0,0,((($F103/$E$99)*'PLAN DE ADQUISICIONES'!Z$40)*($G103/$F103)))</f>
        <v>0</v>
      </c>
      <c r="AD103" s="420">
        <f>IF( $F103=0,0,((($F103/$E$99)*'PLAN DE ADQUISICIONES'!AA$40)*($G103/$F103)))</f>
        <v>0</v>
      </c>
      <c r="AE103" s="420">
        <f>IF( $F103=0,0,((($F103/$E$99)*'PLAN DE ADQUISICIONES'!AB$40)*($G103/$F103)))</f>
        <v>0</v>
      </c>
      <c r="AF103" s="420">
        <f>IF( $F103=0,0,((($F103/$E$99)*'PLAN DE ADQUISICIONES'!AC$40)*($G103/$F103)))</f>
        <v>0</v>
      </c>
      <c r="AG103" s="421">
        <f>U103+V103+W103+X103+Y103+Z103+AA103+AB103+AC103+AD103+AE103+AF103</f>
        <v>0</v>
      </c>
      <c r="AH103" s="425">
        <f>IF( $F103=0,0,((($F103/$E$99)*'PLAN DE ADQUISICIONES'!AD$40)*($G103/$F103)))</f>
        <v>0</v>
      </c>
      <c r="AI103" s="420">
        <f>IF( $F103=0,0,((($F103/$E$99)*'PLAN DE ADQUISICIONES'!AE$40)*($G103/$F103)))</f>
        <v>0</v>
      </c>
      <c r="AJ103" s="420">
        <f>IF( $F103=0,0,((($F103/$E$99)*'PLAN DE ADQUISICIONES'!AF$40)*($G103/$F103)))</f>
        <v>0</v>
      </c>
      <c r="AK103" s="420">
        <f>IF( $F103=0,0,((($F103/$E$99)*'PLAN DE ADQUISICIONES'!AG$40)*($G103/$F103)))</f>
        <v>0</v>
      </c>
      <c r="AL103" s="420">
        <f>IF( $F103=0,0,((($F103/$E$99)*'PLAN DE ADQUISICIONES'!AH$40)*($G103/$F103)))</f>
        <v>0</v>
      </c>
      <c r="AM103" s="420">
        <f>IF( $F103=0,0,((($F103/$E$99)*'PLAN DE ADQUISICIONES'!AI$40)*($G103/$F103)))</f>
        <v>0</v>
      </c>
      <c r="AN103" s="420">
        <f>IF( $F103=0,0,((($F103/$E$99)*'PLAN DE ADQUISICIONES'!AJ$40)*($G103/$F103)))</f>
        <v>0</v>
      </c>
      <c r="AO103" s="420">
        <f>IF( $F103=0,0,((($F103/$E$99)*'PLAN DE ADQUISICIONES'!AK$40)*($G103/$F103)))</f>
        <v>0</v>
      </c>
      <c r="AP103" s="420">
        <f>IF( $F103=0,0,((($F103/$E$99)*'PLAN DE ADQUISICIONES'!AL$40)*($G103/$F103)))</f>
        <v>0</v>
      </c>
      <c r="AQ103" s="420">
        <f>IF( $F103=0,0,((($F103/$E$99)*'PLAN DE ADQUISICIONES'!AM$40)*($G103/$F103)))</f>
        <v>0</v>
      </c>
      <c r="AR103" s="420">
        <f>IF( $F103=0,0,((($F103/$E$99)*'PLAN DE ADQUISICIONES'!AN$40)*($G103/$F103)))</f>
        <v>0</v>
      </c>
      <c r="AS103" s="420">
        <f>IF( $F103=0,0,((($F103/$E$99)*'PLAN DE ADQUISICIONES'!AO$40)*($G103/$F103)))</f>
        <v>0</v>
      </c>
      <c r="AT103" s="423">
        <f>AH103+AI103+AJ103+AK103+AL103+AM103+AN103+AO103+AP103+AQ103+AR103+AS103</f>
        <v>0</v>
      </c>
      <c r="AU103" s="494">
        <f>AS103+AR103+AQ103+AP103+AO103+AN103+AM103+AL103+AK103+AJ103+AI103+AH103+AF103+AE103+AD103+AC103+AB103+AA103+Z103+Y103+X103+W103+V103+U103+S103+R103+Q103+P103+O103+N103+M103+L103+K103+J103+I103+H103</f>
        <v>0</v>
      </c>
      <c r="AV103" s="392">
        <f t="shared" si="24"/>
        <v>0</v>
      </c>
    </row>
    <row r="104" spans="2:48" s="394" customFormat="1" ht="12.75" customHeight="1" x14ac:dyDescent="0.15">
      <c r="B104" s="416" t="str">
        <f>+'FORMATO COSTEO C1'!C$492</f>
        <v>1.3.5.5</v>
      </c>
      <c r="C104" s="417" t="str">
        <f>+'FORMATO COSTEO C1'!B$492</f>
        <v>Categoría de gasto</v>
      </c>
      <c r="D104" s="428"/>
      <c r="E104" s="429"/>
      <c r="F104" s="420">
        <f>+'FORMATO COSTEO C1'!G492</f>
        <v>0</v>
      </c>
      <c r="G104" s="421">
        <f>+'FORMATO COSTEO C1'!U492</f>
        <v>0</v>
      </c>
      <c r="H104" s="425">
        <f>IF( $F104=0,0,((($F104/$E$99)*'PLAN DE ADQUISICIONES'!F$40)*($G104/$F104)))</f>
        <v>0</v>
      </c>
      <c r="I104" s="420">
        <f>IF( $F104=0,0,((($F104/$E$99)*'PLAN DE ADQUISICIONES'!G$40)*($G104/$F104)))</f>
        <v>0</v>
      </c>
      <c r="J104" s="420">
        <f>IF( $F104=0,0,((($F104/$E$99)*'PLAN DE ADQUISICIONES'!H$40)*($G104/$F104)))</f>
        <v>0</v>
      </c>
      <c r="K104" s="420">
        <f>IF( $F104=0,0,((($F104/$E$99)*'PLAN DE ADQUISICIONES'!I$40)*($G104/$F104)))</f>
        <v>0</v>
      </c>
      <c r="L104" s="420">
        <f>IF( $F104=0,0,((($F104/$E$99)*'PLAN DE ADQUISICIONES'!J$40)*($G104/$F104)))</f>
        <v>0</v>
      </c>
      <c r="M104" s="420">
        <f>IF( $F104=0,0,((($F104/$E$99)*'PLAN DE ADQUISICIONES'!K$40)*($G104/$F104)))</f>
        <v>0</v>
      </c>
      <c r="N104" s="420">
        <f>IF( $F104=0,0,((($F104/$E$99)*'PLAN DE ADQUISICIONES'!L$40)*($G104/$F104)))</f>
        <v>0</v>
      </c>
      <c r="O104" s="420">
        <f>IF( $F104=0,0,((($F104/$E$99)*'PLAN DE ADQUISICIONES'!M$40)*($G104/$F104)))</f>
        <v>0</v>
      </c>
      <c r="P104" s="420">
        <f>IF( $F104=0,0,((($F104/$E$99)*'PLAN DE ADQUISICIONES'!N$40)*($G104/$F104)))</f>
        <v>0</v>
      </c>
      <c r="Q104" s="420">
        <f>IF( $F104=0,0,((($F104/$E$99)*'PLAN DE ADQUISICIONES'!O$40)*($G104/$F104)))</f>
        <v>0</v>
      </c>
      <c r="R104" s="420">
        <f>IF( $F104=0,0,((($F104/$E$99)*'PLAN DE ADQUISICIONES'!P$40)*($G104/$F104)))</f>
        <v>0</v>
      </c>
      <c r="S104" s="420">
        <f>IF( $F104=0,0,((($F104/$E$99)*'PLAN DE ADQUISICIONES'!Q$40)*($G104/$F104)))</f>
        <v>0</v>
      </c>
      <c r="T104" s="423">
        <f>H104+I104+J104+K104+L104+M104+N104+O104+P104+Q104+R104+S104</f>
        <v>0</v>
      </c>
      <c r="U104" s="424">
        <f>IF( $F104=0,0,((($F104/$E$99)*'PLAN DE ADQUISICIONES'!R$40)*($G104/$F104)))</f>
        <v>0</v>
      </c>
      <c r="V104" s="420">
        <f>IF( $F104=0,0,((($F104/$E$99)*'PLAN DE ADQUISICIONES'!S$40)*($G104/$F104)))</f>
        <v>0</v>
      </c>
      <c r="W104" s="420">
        <f>IF( $F104=0,0,((($F104/$E$99)*'PLAN DE ADQUISICIONES'!T$40)*($G104/$F104)))</f>
        <v>0</v>
      </c>
      <c r="X104" s="420">
        <f>IF( $F104=0,0,((($F104/$E$99)*'PLAN DE ADQUISICIONES'!U$40)*($G104/$F104)))</f>
        <v>0</v>
      </c>
      <c r="Y104" s="420">
        <f>IF( $F104=0,0,((($F104/$E$99)*'PLAN DE ADQUISICIONES'!V$40)*($G104/$F104)))</f>
        <v>0</v>
      </c>
      <c r="Z104" s="420">
        <f>IF( $F104=0,0,((($F104/$E$99)*'PLAN DE ADQUISICIONES'!W$40)*($G104/$F104)))</f>
        <v>0</v>
      </c>
      <c r="AA104" s="420">
        <f>IF( $F104=0,0,((($F104/$E$99)*'PLAN DE ADQUISICIONES'!X$40)*($G104/$F104)))</f>
        <v>0</v>
      </c>
      <c r="AB104" s="420">
        <f>IF( $F104=0,0,((($F104/$E$99)*'PLAN DE ADQUISICIONES'!Y$40)*($G104/$F104)))</f>
        <v>0</v>
      </c>
      <c r="AC104" s="420">
        <f>IF( $F104=0,0,((($F104/$E$99)*'PLAN DE ADQUISICIONES'!Z$40)*($G104/$F104)))</f>
        <v>0</v>
      </c>
      <c r="AD104" s="420">
        <f>IF( $F104=0,0,((($F104/$E$99)*'PLAN DE ADQUISICIONES'!AA$40)*($G104/$F104)))</f>
        <v>0</v>
      </c>
      <c r="AE104" s="420">
        <f>IF( $F104=0,0,((($F104/$E$99)*'PLAN DE ADQUISICIONES'!AB$40)*($G104/$F104)))</f>
        <v>0</v>
      </c>
      <c r="AF104" s="420">
        <f>IF( $F104=0,0,((($F104/$E$99)*'PLAN DE ADQUISICIONES'!AC$40)*($G104/$F104)))</f>
        <v>0</v>
      </c>
      <c r="AG104" s="421">
        <f>U104+V104+W104+X104+Y104+Z104+AA104+AB104+AC104+AD104+AE104+AF104</f>
        <v>0</v>
      </c>
      <c r="AH104" s="425">
        <f>IF( $F104=0,0,((($F104/$E$99)*'PLAN DE ADQUISICIONES'!AD$40)*($G104/$F104)))</f>
        <v>0</v>
      </c>
      <c r="AI104" s="420">
        <f>IF( $F104=0,0,((($F104/$E$99)*'PLAN DE ADQUISICIONES'!AE$40)*($G104/$F104)))</f>
        <v>0</v>
      </c>
      <c r="AJ104" s="420">
        <f>IF( $F104=0,0,((($F104/$E$99)*'PLAN DE ADQUISICIONES'!AF$40)*($G104/$F104)))</f>
        <v>0</v>
      </c>
      <c r="AK104" s="420">
        <f>IF( $F104=0,0,((($F104/$E$99)*'PLAN DE ADQUISICIONES'!AG$40)*($G104/$F104)))</f>
        <v>0</v>
      </c>
      <c r="AL104" s="420">
        <f>IF( $F104=0,0,((($F104/$E$99)*'PLAN DE ADQUISICIONES'!AH$40)*($G104/$F104)))</f>
        <v>0</v>
      </c>
      <c r="AM104" s="420">
        <f>IF( $F104=0,0,((($F104/$E$99)*'PLAN DE ADQUISICIONES'!AI$40)*($G104/$F104)))</f>
        <v>0</v>
      </c>
      <c r="AN104" s="420">
        <f>IF( $F104=0,0,((($F104/$E$99)*'PLAN DE ADQUISICIONES'!AJ$40)*($G104/$F104)))</f>
        <v>0</v>
      </c>
      <c r="AO104" s="420">
        <f>IF( $F104=0,0,((($F104/$E$99)*'PLAN DE ADQUISICIONES'!AK$40)*($G104/$F104)))</f>
        <v>0</v>
      </c>
      <c r="AP104" s="420">
        <f>IF( $F104=0,0,((($F104/$E$99)*'PLAN DE ADQUISICIONES'!AL$40)*($G104/$F104)))</f>
        <v>0</v>
      </c>
      <c r="AQ104" s="420">
        <f>IF( $F104=0,0,((($F104/$E$99)*'PLAN DE ADQUISICIONES'!AM$40)*($G104/$F104)))</f>
        <v>0</v>
      </c>
      <c r="AR104" s="420">
        <f>IF( $F104=0,0,((($F104/$E$99)*'PLAN DE ADQUISICIONES'!AN$40)*($G104/$F104)))</f>
        <v>0</v>
      </c>
      <c r="AS104" s="420">
        <f>IF( $F104=0,0,((($F104/$E$99)*'PLAN DE ADQUISICIONES'!AO$40)*($G104/$F104)))</f>
        <v>0</v>
      </c>
      <c r="AT104" s="423">
        <f>AH104+AI104+AJ104+AK104+AL104+AM104+AN104+AO104+AP104+AQ104+AR104+AS104</f>
        <v>0</v>
      </c>
      <c r="AU104" s="494">
        <f>AS104+AR104+AQ104+AP104+AO104+AN104+AM104+AL104+AK104+AJ104+AI104+AH104+AF104+AE104+AD104+AC104+AB104+AA104+Z104+Y104+X104+W104+V104+U104+S104+R104+Q104+P104+O104+N104+M104+L104+K104+J104+I104+H104</f>
        <v>0</v>
      </c>
      <c r="AV104" s="392">
        <f t="shared" si="24"/>
        <v>0</v>
      </c>
    </row>
    <row r="105" spans="2:48" s="394" customFormat="1" ht="30" customHeight="1" outlineLevel="1" x14ac:dyDescent="0.15">
      <c r="B105" s="382">
        <f>+'FORMATO COSTEO C2'!C12</f>
        <v>2</v>
      </c>
      <c r="C105" s="432" t="str">
        <f>+'FORMATO COSTEO C2'!D12</f>
        <v xml:space="preserve">Implementación y/o fortalecimiento de negocios en los distritos de Pisac, Taray, Lamay, Coya y Calca, provincia de Calca - región Cusco, con idea de negocio o negocio propio en marcha  </v>
      </c>
      <c r="D105" s="384"/>
      <c r="E105" s="385"/>
      <c r="F105" s="386">
        <f>+F106+F137+F168</f>
        <v>178588</v>
      </c>
      <c r="G105" s="387">
        <f>+G106+G137+G168</f>
        <v>0</v>
      </c>
      <c r="H105" s="388">
        <f>+H106+H137+H168</f>
        <v>0</v>
      </c>
      <c r="I105" s="386">
        <f t="shared" ref="I105:AS105" si="29">+I106+I137+I168</f>
        <v>0</v>
      </c>
      <c r="J105" s="386">
        <f t="shared" si="29"/>
        <v>0</v>
      </c>
      <c r="K105" s="386">
        <f t="shared" si="29"/>
        <v>0</v>
      </c>
      <c r="L105" s="386">
        <f t="shared" si="29"/>
        <v>0</v>
      </c>
      <c r="M105" s="386">
        <f t="shared" si="29"/>
        <v>0</v>
      </c>
      <c r="N105" s="386">
        <f t="shared" si="29"/>
        <v>0</v>
      </c>
      <c r="O105" s="386">
        <f t="shared" si="29"/>
        <v>0</v>
      </c>
      <c r="P105" s="386">
        <f t="shared" si="29"/>
        <v>0</v>
      </c>
      <c r="Q105" s="386">
        <f t="shared" si="29"/>
        <v>0</v>
      </c>
      <c r="R105" s="386">
        <f t="shared" si="29"/>
        <v>0</v>
      </c>
      <c r="S105" s="386">
        <f t="shared" si="29"/>
        <v>0</v>
      </c>
      <c r="T105" s="389">
        <f>+T106+T137+T168</f>
        <v>0</v>
      </c>
      <c r="U105" s="390">
        <f t="shared" si="29"/>
        <v>0</v>
      </c>
      <c r="V105" s="386">
        <f t="shared" si="29"/>
        <v>0</v>
      </c>
      <c r="W105" s="386">
        <f t="shared" si="29"/>
        <v>0</v>
      </c>
      <c r="X105" s="386">
        <f t="shared" si="29"/>
        <v>0</v>
      </c>
      <c r="Y105" s="386">
        <f t="shared" si="29"/>
        <v>0</v>
      </c>
      <c r="Z105" s="386">
        <f t="shared" si="29"/>
        <v>0</v>
      </c>
      <c r="AA105" s="386">
        <f t="shared" si="29"/>
        <v>0</v>
      </c>
      <c r="AB105" s="386">
        <f t="shared" si="29"/>
        <v>0</v>
      </c>
      <c r="AC105" s="386">
        <f t="shared" si="29"/>
        <v>0</v>
      </c>
      <c r="AD105" s="386">
        <f t="shared" si="29"/>
        <v>0</v>
      </c>
      <c r="AE105" s="386">
        <f t="shared" si="29"/>
        <v>0</v>
      </c>
      <c r="AF105" s="386">
        <f t="shared" si="29"/>
        <v>0</v>
      </c>
      <c r="AG105" s="387">
        <f>+AG106+AG137+AG168</f>
        <v>0</v>
      </c>
      <c r="AH105" s="388">
        <f t="shared" si="29"/>
        <v>0</v>
      </c>
      <c r="AI105" s="386">
        <f t="shared" si="29"/>
        <v>0</v>
      </c>
      <c r="AJ105" s="386">
        <f t="shared" si="29"/>
        <v>0</v>
      </c>
      <c r="AK105" s="386">
        <f t="shared" si="29"/>
        <v>0</v>
      </c>
      <c r="AL105" s="386">
        <f t="shared" si="29"/>
        <v>0</v>
      </c>
      <c r="AM105" s="386">
        <f t="shared" si="29"/>
        <v>0</v>
      </c>
      <c r="AN105" s="386">
        <f t="shared" si="29"/>
        <v>0</v>
      </c>
      <c r="AO105" s="386">
        <f t="shared" si="29"/>
        <v>0</v>
      </c>
      <c r="AP105" s="386">
        <f t="shared" si="29"/>
        <v>0</v>
      </c>
      <c r="AQ105" s="386">
        <f t="shared" si="29"/>
        <v>0</v>
      </c>
      <c r="AR105" s="386">
        <f t="shared" si="29"/>
        <v>0</v>
      </c>
      <c r="AS105" s="386">
        <f t="shared" si="29"/>
        <v>0</v>
      </c>
      <c r="AT105" s="389">
        <f>+AT106+AT137+AT168</f>
        <v>0</v>
      </c>
      <c r="AU105" s="391">
        <f>+AU106+AU137+AU168</f>
        <v>0</v>
      </c>
      <c r="AV105" s="392">
        <f t="shared" si="24"/>
        <v>0</v>
      </c>
    </row>
    <row r="106" spans="2:48" s="394" customFormat="1" ht="12.75" customHeight="1" outlineLevel="1" x14ac:dyDescent="0.25">
      <c r="B106" s="395">
        <f>+'FORMATO COSTEO C2'!C13</f>
        <v>2.1</v>
      </c>
      <c r="C106" s="396" t="str">
        <f>+'FORMATO COSTEO C2'!D13</f>
        <v>Emprendedores del sector turismo de los distritos de Pisac, Taray, Lamay, Coya y Calca, provincia de Calca - región Cusco implementan o fortalecen sus negocios en el marco de su plan de negocios/mejoras</v>
      </c>
      <c r="D106" s="397"/>
      <c r="E106" s="398"/>
      <c r="F106" s="399">
        <f t="shared" ref="F106:P106" si="30">+F107+F113+F119+F125+F131</f>
        <v>60588</v>
      </c>
      <c r="G106" s="400">
        <f t="shared" si="30"/>
        <v>0</v>
      </c>
      <c r="H106" s="401">
        <f t="shared" si="30"/>
        <v>0</v>
      </c>
      <c r="I106" s="399">
        <f>+I107+I113+I119+I125+I131</f>
        <v>0</v>
      </c>
      <c r="J106" s="399">
        <f>+J107+J113+J119+J125+J131</f>
        <v>0</v>
      </c>
      <c r="K106" s="399">
        <f>+K107+K113+K119+K125+K131</f>
        <v>0</v>
      </c>
      <c r="L106" s="399">
        <f>+L107+L113+L119+L125+L131</f>
        <v>0</v>
      </c>
      <c r="M106" s="399">
        <f>+M107+M113+M119+M125+M131</f>
        <v>0</v>
      </c>
      <c r="N106" s="399">
        <f t="shared" si="30"/>
        <v>0</v>
      </c>
      <c r="O106" s="399">
        <f t="shared" si="30"/>
        <v>0</v>
      </c>
      <c r="P106" s="399">
        <f t="shared" si="30"/>
        <v>0</v>
      </c>
      <c r="Q106" s="399">
        <f>+Q107+Q113+Q119+Q125+Q131</f>
        <v>0</v>
      </c>
      <c r="R106" s="399">
        <f>+R107+R113+R119+R125+R131</f>
        <v>0</v>
      </c>
      <c r="S106" s="399">
        <f>+S107+S113+S119+S125+S131</f>
        <v>0</v>
      </c>
      <c r="T106" s="402">
        <f>+T107+T113+T119+T125+T131</f>
        <v>0</v>
      </c>
      <c r="U106" s="403">
        <f t="shared" ref="U106:AS106" si="31">+U107+U113+U119+U125+U131</f>
        <v>0</v>
      </c>
      <c r="V106" s="399">
        <f t="shared" si="31"/>
        <v>0</v>
      </c>
      <c r="W106" s="399">
        <f t="shared" si="31"/>
        <v>0</v>
      </c>
      <c r="X106" s="399">
        <f t="shared" si="31"/>
        <v>0</v>
      </c>
      <c r="Y106" s="399">
        <f t="shared" si="31"/>
        <v>0</v>
      </c>
      <c r="Z106" s="399">
        <f t="shared" si="31"/>
        <v>0</v>
      </c>
      <c r="AA106" s="399">
        <f t="shared" si="31"/>
        <v>0</v>
      </c>
      <c r="AB106" s="399">
        <f t="shared" si="31"/>
        <v>0</v>
      </c>
      <c r="AC106" s="399">
        <f t="shared" si="31"/>
        <v>0</v>
      </c>
      <c r="AD106" s="399">
        <f t="shared" si="31"/>
        <v>0</v>
      </c>
      <c r="AE106" s="399">
        <f t="shared" si="31"/>
        <v>0</v>
      </c>
      <c r="AF106" s="399">
        <f t="shared" si="31"/>
        <v>0</v>
      </c>
      <c r="AG106" s="400">
        <f>+AG107+AG113+AG119+AG125+AG131</f>
        <v>0</v>
      </c>
      <c r="AH106" s="401">
        <f t="shared" si="31"/>
        <v>0</v>
      </c>
      <c r="AI106" s="399">
        <f t="shared" si="31"/>
        <v>0</v>
      </c>
      <c r="AJ106" s="399">
        <f t="shared" si="31"/>
        <v>0</v>
      </c>
      <c r="AK106" s="399">
        <f t="shared" si="31"/>
        <v>0</v>
      </c>
      <c r="AL106" s="399">
        <f t="shared" si="31"/>
        <v>0</v>
      </c>
      <c r="AM106" s="399">
        <f t="shared" si="31"/>
        <v>0</v>
      </c>
      <c r="AN106" s="399">
        <f t="shared" si="31"/>
        <v>0</v>
      </c>
      <c r="AO106" s="399">
        <f t="shared" si="31"/>
        <v>0</v>
      </c>
      <c r="AP106" s="399">
        <f t="shared" si="31"/>
        <v>0</v>
      </c>
      <c r="AQ106" s="399">
        <f t="shared" si="31"/>
        <v>0</v>
      </c>
      <c r="AR106" s="399">
        <f t="shared" si="31"/>
        <v>0</v>
      </c>
      <c r="AS106" s="399">
        <f t="shared" si="31"/>
        <v>0</v>
      </c>
      <c r="AT106" s="402">
        <f>+AT107+AT113+AT119+AT125+AT131</f>
        <v>0</v>
      </c>
      <c r="AU106" s="404">
        <f>+AU107+AU113+AU119+AU125+AU131</f>
        <v>0</v>
      </c>
      <c r="AV106" s="392">
        <f t="shared" si="24"/>
        <v>0</v>
      </c>
    </row>
    <row r="107" spans="2:48" s="394" customFormat="1" ht="12.75" customHeight="1" outlineLevel="1" x14ac:dyDescent="0.15">
      <c r="B107" s="406" t="str">
        <f>+'FORMATO COSTEO C2'!C14</f>
        <v>2.1.1</v>
      </c>
      <c r="C107" s="430" t="str">
        <f>+'FORMATO COSTEO C2'!B14</f>
        <v>Asistencia técnica para la implementación de sus planes de negocio o planes de mejora</v>
      </c>
      <c r="D107" s="408" t="str">
        <f>+'FORMATO COSTEO C2'!D14</f>
        <v>Visita</v>
      </c>
      <c r="E107" s="409">
        <f>+'FORMATO COSTEO C2'!E14</f>
        <v>1188</v>
      </c>
      <c r="F107" s="410">
        <f>SUM(F108:F112)</f>
        <v>60588</v>
      </c>
      <c r="G107" s="411">
        <f t="shared" ref="G107:AS107" si="32">SUM(G108:G112)</f>
        <v>0</v>
      </c>
      <c r="H107" s="412">
        <f t="shared" si="32"/>
        <v>0</v>
      </c>
      <c r="I107" s="410">
        <f t="shared" si="32"/>
        <v>0</v>
      </c>
      <c r="J107" s="410">
        <f t="shared" si="32"/>
        <v>0</v>
      </c>
      <c r="K107" s="410">
        <f t="shared" si="32"/>
        <v>0</v>
      </c>
      <c r="L107" s="410">
        <f t="shared" si="32"/>
        <v>0</v>
      </c>
      <c r="M107" s="410">
        <f t="shared" si="32"/>
        <v>0</v>
      </c>
      <c r="N107" s="410">
        <f t="shared" si="32"/>
        <v>0</v>
      </c>
      <c r="O107" s="410">
        <f t="shared" si="32"/>
        <v>0</v>
      </c>
      <c r="P107" s="410">
        <f t="shared" si="32"/>
        <v>0</v>
      </c>
      <c r="Q107" s="410">
        <f t="shared" si="32"/>
        <v>0</v>
      </c>
      <c r="R107" s="410">
        <f t="shared" si="32"/>
        <v>0</v>
      </c>
      <c r="S107" s="410">
        <f t="shared" si="32"/>
        <v>0</v>
      </c>
      <c r="T107" s="413">
        <f>SUM(T108:T112)</f>
        <v>0</v>
      </c>
      <c r="U107" s="414">
        <f t="shared" si="32"/>
        <v>0</v>
      </c>
      <c r="V107" s="410">
        <f t="shared" si="32"/>
        <v>0</v>
      </c>
      <c r="W107" s="410">
        <f t="shared" si="32"/>
        <v>0</v>
      </c>
      <c r="X107" s="410">
        <f t="shared" si="32"/>
        <v>0</v>
      </c>
      <c r="Y107" s="410">
        <f t="shared" si="32"/>
        <v>0</v>
      </c>
      <c r="Z107" s="410">
        <f t="shared" si="32"/>
        <v>0</v>
      </c>
      <c r="AA107" s="410">
        <f t="shared" si="32"/>
        <v>0</v>
      </c>
      <c r="AB107" s="410">
        <f t="shared" si="32"/>
        <v>0</v>
      </c>
      <c r="AC107" s="410">
        <f t="shared" si="32"/>
        <v>0</v>
      </c>
      <c r="AD107" s="410">
        <f t="shared" si="32"/>
        <v>0</v>
      </c>
      <c r="AE107" s="410">
        <f t="shared" si="32"/>
        <v>0</v>
      </c>
      <c r="AF107" s="410">
        <f t="shared" si="32"/>
        <v>0</v>
      </c>
      <c r="AG107" s="411">
        <f t="shared" si="32"/>
        <v>0</v>
      </c>
      <c r="AH107" s="412">
        <f t="shared" si="32"/>
        <v>0</v>
      </c>
      <c r="AI107" s="410">
        <f t="shared" si="32"/>
        <v>0</v>
      </c>
      <c r="AJ107" s="410">
        <f t="shared" si="32"/>
        <v>0</v>
      </c>
      <c r="AK107" s="410">
        <f t="shared" si="32"/>
        <v>0</v>
      </c>
      <c r="AL107" s="410">
        <f t="shared" si="32"/>
        <v>0</v>
      </c>
      <c r="AM107" s="410">
        <f t="shared" si="32"/>
        <v>0</v>
      </c>
      <c r="AN107" s="410">
        <f t="shared" si="32"/>
        <v>0</v>
      </c>
      <c r="AO107" s="410">
        <f t="shared" si="32"/>
        <v>0</v>
      </c>
      <c r="AP107" s="410">
        <f t="shared" si="32"/>
        <v>0</v>
      </c>
      <c r="AQ107" s="410">
        <f t="shared" si="32"/>
        <v>0</v>
      </c>
      <c r="AR107" s="410">
        <f t="shared" si="32"/>
        <v>0</v>
      </c>
      <c r="AS107" s="410">
        <f t="shared" si="32"/>
        <v>0</v>
      </c>
      <c r="AT107" s="413">
        <f>SUM(AT108:AT112)</f>
        <v>0</v>
      </c>
      <c r="AU107" s="415">
        <f>SUM(AU108:AU112)</f>
        <v>0</v>
      </c>
      <c r="AV107" s="392">
        <f t="shared" si="24"/>
        <v>0</v>
      </c>
    </row>
    <row r="108" spans="2:48" s="394" customFormat="1" ht="12.75" customHeight="1" outlineLevel="1" x14ac:dyDescent="0.15">
      <c r="B108" s="416" t="str">
        <f>+'FORMATO COSTEO C2'!C16</f>
        <v>2.1.1.1</v>
      </c>
      <c r="C108" s="417" t="str">
        <f>+'FORMATO COSTEO C2'!B16</f>
        <v>Consultorías</v>
      </c>
      <c r="D108" s="418"/>
      <c r="E108" s="419"/>
      <c r="F108" s="420">
        <f>+'FORMATO COSTEO C2'!G16</f>
        <v>59400</v>
      </c>
      <c r="G108" s="421">
        <f>+'FORMATO COSTEO C2'!U16</f>
        <v>0</v>
      </c>
      <c r="H108" s="422">
        <f>IF( $F108=0,0,((($F108/$E$107)*'PLAN DE ADQUISICIONES'!F$46)*($G108/$F108)))</f>
        <v>0</v>
      </c>
      <c r="I108" s="420">
        <f>IF( $F108=0,0,((($F108/$E$107)*'PLAN DE ADQUISICIONES'!G$46)*($G108/$F108)))</f>
        <v>0</v>
      </c>
      <c r="J108" s="420">
        <f>IF( $F108=0,0,((($F108/$E$107)*'PLAN DE ADQUISICIONES'!H$46)*($G108/$F108)))</f>
        <v>0</v>
      </c>
      <c r="K108" s="420">
        <f>IF( $F108=0,0,((($F108/$E$107)*'PLAN DE ADQUISICIONES'!I$46)*($G108/$F108)))</f>
        <v>0</v>
      </c>
      <c r="L108" s="420">
        <f>IF( $F108=0,0,((($F108/$E$107)*'PLAN DE ADQUISICIONES'!J$46)*($G108/$F108)))</f>
        <v>0</v>
      </c>
      <c r="M108" s="420">
        <f>IF( $F108=0,0,((($F108/$E$107)*'PLAN DE ADQUISICIONES'!K$46)*($G108/$F108)))</f>
        <v>0</v>
      </c>
      <c r="N108" s="420">
        <f>IF( $F108=0,0,((($F108/$E$107)*'PLAN DE ADQUISICIONES'!L$46)*($G108/$F108)))</f>
        <v>0</v>
      </c>
      <c r="O108" s="420">
        <f>IF( $F108=0,0,((($F108/$E$107)*'PLAN DE ADQUISICIONES'!M$46)*($G108/$F108)))</f>
        <v>0</v>
      </c>
      <c r="P108" s="420">
        <f>IF( $F108=0,0,((($F108/$E$107)*'PLAN DE ADQUISICIONES'!N$46)*($G108/$F108)))</f>
        <v>0</v>
      </c>
      <c r="Q108" s="420">
        <f>IF( $F108=0,0,((($F108/$E$107)*'PLAN DE ADQUISICIONES'!O$46)*($G108/$F108)))</f>
        <v>0</v>
      </c>
      <c r="R108" s="420">
        <f>IF( $F108=0,0,((($F108/$E$107)*'PLAN DE ADQUISICIONES'!P$46)*($G108/$F108)))</f>
        <v>0</v>
      </c>
      <c r="S108" s="420">
        <f>IF( $F108=0,0,((($F108/$E$107)*'PLAN DE ADQUISICIONES'!Q$46)*($G108/$F108)))</f>
        <v>0</v>
      </c>
      <c r="T108" s="423">
        <f>H108+I108+J108+K108+L108+M108+N108+O108+P108+Q108+R108+S108</f>
        <v>0</v>
      </c>
      <c r="U108" s="424">
        <f>IF( $F108=0,0,((($F108/$E$107)*'PLAN DE ADQUISICIONES'!R$46)*($G108/$F108)))</f>
        <v>0</v>
      </c>
      <c r="V108" s="420">
        <f>IF( $F108=0,0,((($F108/$E$107)*'PLAN DE ADQUISICIONES'!S$46)*($G108/$F108)))</f>
        <v>0</v>
      </c>
      <c r="W108" s="420">
        <f>IF( $F108=0,0,((($F108/$E$107)*'PLAN DE ADQUISICIONES'!T$46)*($G108/$F108)))</f>
        <v>0</v>
      </c>
      <c r="X108" s="420">
        <f>IF( $F108=0,0,((($F108/$E$107)*'PLAN DE ADQUISICIONES'!U$46)*($G108/$F108)))</f>
        <v>0</v>
      </c>
      <c r="Y108" s="420">
        <f>IF( $F108=0,0,((($F108/$E$107)*'PLAN DE ADQUISICIONES'!V$46)*($G108/$F108)))</f>
        <v>0</v>
      </c>
      <c r="Z108" s="420">
        <f>IF( $F108=0,0,((($F108/$E$107)*'PLAN DE ADQUISICIONES'!W$46)*($G108/$F108)))</f>
        <v>0</v>
      </c>
      <c r="AA108" s="420">
        <f>IF( $F108=0,0,((($F108/$E$107)*'PLAN DE ADQUISICIONES'!X$46)*($G108/$F108)))</f>
        <v>0</v>
      </c>
      <c r="AB108" s="420">
        <f>IF( $F108=0,0,((($F108/$E$107)*'PLAN DE ADQUISICIONES'!Y$46)*($G108/$F108)))</f>
        <v>0</v>
      </c>
      <c r="AC108" s="420">
        <f>IF( $F108=0,0,((($F108/$E$107)*'PLAN DE ADQUISICIONES'!Z$46)*($G108/$F108)))</f>
        <v>0</v>
      </c>
      <c r="AD108" s="420">
        <f>IF( $F108=0,0,((($F108/$E$107)*'PLAN DE ADQUISICIONES'!AA$46)*($G108/$F108)))</f>
        <v>0</v>
      </c>
      <c r="AE108" s="420">
        <f>IF( $F108=0,0,((($F108/$E$107)*'PLAN DE ADQUISICIONES'!AB$46)*($G108/$F108)))</f>
        <v>0</v>
      </c>
      <c r="AF108" s="420">
        <f>IF( $F108=0,0,((($F108/$E$107)*'PLAN DE ADQUISICIONES'!AC$46)*($G108/$F108)))</f>
        <v>0</v>
      </c>
      <c r="AG108" s="421">
        <f>U108+V108+W108+X108+Y108+Z108+AA108+AB108+AC108+AD108+AE108+AF108</f>
        <v>0</v>
      </c>
      <c r="AH108" s="425">
        <f>IF( $F108=0,0,((($F108/$E$107)*'PLAN DE ADQUISICIONES'!AD$46)*($G108/$F108)))</f>
        <v>0</v>
      </c>
      <c r="AI108" s="420">
        <f>IF( $F108=0,0,((($F108/$E$107)*'PLAN DE ADQUISICIONES'!AE$46)*($G108/$F108)))</f>
        <v>0</v>
      </c>
      <c r="AJ108" s="420">
        <f>IF( $F108=0,0,((($F108/$E$107)*'PLAN DE ADQUISICIONES'!AF$46)*($G108/$F108)))</f>
        <v>0</v>
      </c>
      <c r="AK108" s="420">
        <f>IF( $F108=0,0,((($F108/$E$107)*'PLAN DE ADQUISICIONES'!AG$46)*($G108/$F108)))</f>
        <v>0</v>
      </c>
      <c r="AL108" s="420">
        <f>IF( $F108=0,0,((($F108/$E$107)*'PLAN DE ADQUISICIONES'!AH$46)*($G108/$F108)))</f>
        <v>0</v>
      </c>
      <c r="AM108" s="420">
        <f>IF( $F108=0,0,((($F108/$E$107)*'PLAN DE ADQUISICIONES'!AI$46)*($G108/$F108)))</f>
        <v>0</v>
      </c>
      <c r="AN108" s="420">
        <f>IF( $F108=0,0,((($F108/$E$107)*'PLAN DE ADQUISICIONES'!AJ$46)*($G108/$F108)))</f>
        <v>0</v>
      </c>
      <c r="AO108" s="420">
        <f>IF( $F108=0,0,((($F108/$E$107)*'PLAN DE ADQUISICIONES'!AK$46)*($G108/$F108)))</f>
        <v>0</v>
      </c>
      <c r="AP108" s="420">
        <f>IF( $F108=0,0,((($F108/$E$107)*'PLAN DE ADQUISICIONES'!AL$46)*($G108/$F108)))</f>
        <v>0</v>
      </c>
      <c r="AQ108" s="420">
        <f>IF( $F108=0,0,((($F108/$E$107)*'PLAN DE ADQUISICIONES'!AM$46)*($G108/$F108)))</f>
        <v>0</v>
      </c>
      <c r="AR108" s="420">
        <f>IF( $F108=0,0,((($F108/$E$107)*'PLAN DE ADQUISICIONES'!AN$46)*($G108/$F108)))</f>
        <v>0</v>
      </c>
      <c r="AS108" s="420">
        <f>IF( $F108=0,0,((($F108/$E$107)*'PLAN DE ADQUISICIONES'!AO$46)*($G108/$F108)))</f>
        <v>0</v>
      </c>
      <c r="AT108" s="423">
        <f>AH108+AI108+AJ108+AK108+AL108+AM108+AN108+AO108+AP108+AQ108+AR108+AS108</f>
        <v>0</v>
      </c>
      <c r="AU108" s="494">
        <f>AS108+AR108+AQ108+AP108+AO108+AN108+AM108+AL108+AK108+AJ108+AI108+AH108+AF108+AE108+AD108+AC108+AB108+AA108+Z108+Y108+X108+W108+V108+U108+S108+R108+Q108+P108+O108+N108+M108+L108+K108+J108+I108+H108</f>
        <v>0</v>
      </c>
      <c r="AV108" s="392">
        <f t="shared" si="24"/>
        <v>0</v>
      </c>
    </row>
    <row r="109" spans="2:48" s="394" customFormat="1" ht="12.75" customHeight="1" outlineLevel="1" x14ac:dyDescent="0.15">
      <c r="B109" s="416" t="str">
        <f>+'FORMATO COSTEO C2'!C22</f>
        <v>2.1.1.2</v>
      </c>
      <c r="C109" s="417" t="str">
        <f>+'FORMATO COSTEO C2'!B$22</f>
        <v>Servicios de terceros</v>
      </c>
      <c r="D109" s="418"/>
      <c r="E109" s="419"/>
      <c r="F109" s="420">
        <f>+'FORMATO COSTEO C2'!G$22</f>
        <v>1188</v>
      </c>
      <c r="G109" s="421">
        <f>+'FORMATO COSTEO C2'!U$22</f>
        <v>0</v>
      </c>
      <c r="H109" s="425">
        <f>IF( $F109=0,0,((($F109/$E$107)*'PLAN DE ADQUISICIONES'!F$46)*($G109/$F109)))</f>
        <v>0</v>
      </c>
      <c r="I109" s="420">
        <f>IF( $F109=0,0,((($F109/$E$107)*'PLAN DE ADQUISICIONES'!G$46)*($G109/$F109)))</f>
        <v>0</v>
      </c>
      <c r="J109" s="420">
        <f>IF( $F109=0,0,((($F109/$E$107)*'PLAN DE ADQUISICIONES'!H$46)*($G109/$F109)))</f>
        <v>0</v>
      </c>
      <c r="K109" s="420">
        <f>IF( $F109=0,0,((($F109/$E$107)*'PLAN DE ADQUISICIONES'!I$46)*($G109/$F109)))</f>
        <v>0</v>
      </c>
      <c r="L109" s="420">
        <f>IF( $F109=0,0,((($F109/$E$107)*'PLAN DE ADQUISICIONES'!J$46)*($G109/$F109)))</f>
        <v>0</v>
      </c>
      <c r="M109" s="420">
        <f>IF( $F109=0,0,((($F109/$E$107)*'PLAN DE ADQUISICIONES'!K$46)*($G109/$F109)))</f>
        <v>0</v>
      </c>
      <c r="N109" s="420">
        <f>IF( $F109=0,0,((($F109/$E$107)*'PLAN DE ADQUISICIONES'!L$46)*($G109/$F109)))</f>
        <v>0</v>
      </c>
      <c r="O109" s="420">
        <f>IF( $F109=0,0,((($F109/$E$107)*'PLAN DE ADQUISICIONES'!M$46)*($G109/$F109)))</f>
        <v>0</v>
      </c>
      <c r="P109" s="420">
        <f>IF( $F109=0,0,((($F109/$E$107)*'PLAN DE ADQUISICIONES'!N$46)*($G109/$F109)))</f>
        <v>0</v>
      </c>
      <c r="Q109" s="420">
        <f>IF( $F109=0,0,((($F109/$E$107)*'PLAN DE ADQUISICIONES'!O$46)*($G109/$F109)))</f>
        <v>0</v>
      </c>
      <c r="R109" s="420">
        <f>IF( $F109=0,0,((($F109/$E$107)*'PLAN DE ADQUISICIONES'!P$46)*($G109/$F109)))</f>
        <v>0</v>
      </c>
      <c r="S109" s="420">
        <f>IF( $F109=0,0,((($F109/$E$107)*'PLAN DE ADQUISICIONES'!Q$46)*($G109/$F109)))</f>
        <v>0</v>
      </c>
      <c r="T109" s="423">
        <f>H109+I109+J109+K109+L109+M109+N109+O109+P109+Q109+R109+S109</f>
        <v>0</v>
      </c>
      <c r="U109" s="424">
        <f>IF( $F109=0,0,((($F109/$E$107)*'PLAN DE ADQUISICIONES'!R$46)*($G109/$F109)))</f>
        <v>0</v>
      </c>
      <c r="V109" s="420">
        <f>IF( $F109=0,0,((($F109/$E$107)*'PLAN DE ADQUISICIONES'!S$46)*($G109/$F109)))</f>
        <v>0</v>
      </c>
      <c r="W109" s="420">
        <f>IF( $F109=0,0,((($F109/$E$107)*'PLAN DE ADQUISICIONES'!T$46)*($G109/$F109)))</f>
        <v>0</v>
      </c>
      <c r="X109" s="420">
        <f>IF( $F109=0,0,((($F109/$E$107)*'PLAN DE ADQUISICIONES'!U$46)*($G109/$F109)))</f>
        <v>0</v>
      </c>
      <c r="Y109" s="420">
        <f>IF( $F109=0,0,((($F109/$E$107)*'PLAN DE ADQUISICIONES'!V$46)*($G109/$F109)))</f>
        <v>0</v>
      </c>
      <c r="Z109" s="420">
        <f>IF( $F109=0,0,((($F109/$E$107)*'PLAN DE ADQUISICIONES'!W$46)*($G109/$F109)))</f>
        <v>0</v>
      </c>
      <c r="AA109" s="420">
        <f>IF( $F109=0,0,((($F109/$E$107)*'PLAN DE ADQUISICIONES'!X$46)*($G109/$F109)))</f>
        <v>0</v>
      </c>
      <c r="AB109" s="420">
        <f>IF( $F109=0,0,((($F109/$E$107)*'PLAN DE ADQUISICIONES'!Y$46)*($G109/$F109)))</f>
        <v>0</v>
      </c>
      <c r="AC109" s="420">
        <f>IF( $F109=0,0,((($F109/$E$107)*'PLAN DE ADQUISICIONES'!Z$46)*($G109/$F109)))</f>
        <v>0</v>
      </c>
      <c r="AD109" s="420">
        <f>IF( $F109=0,0,((($F109/$E$107)*'PLAN DE ADQUISICIONES'!AA$46)*($G109/$F109)))</f>
        <v>0</v>
      </c>
      <c r="AE109" s="420">
        <f>IF( $F109=0,0,((($F109/$E$107)*'PLAN DE ADQUISICIONES'!AB$46)*($G109/$F109)))</f>
        <v>0</v>
      </c>
      <c r="AF109" s="420">
        <f>IF( $F109=0,0,((($F109/$E$107)*'PLAN DE ADQUISICIONES'!AC$46)*($G109/$F109)))</f>
        <v>0</v>
      </c>
      <c r="AG109" s="421">
        <f>U109+V109+W109+X109+Y109+Z109+AA109+AB109+AC109+AD109+AE109+AF109</f>
        <v>0</v>
      </c>
      <c r="AH109" s="425">
        <f>IF( $F109=0,0,((($F109/$E$107)*'PLAN DE ADQUISICIONES'!AD$46)*($G109/$F109)))</f>
        <v>0</v>
      </c>
      <c r="AI109" s="420">
        <f>IF( $F109=0,0,((($F109/$E$107)*'PLAN DE ADQUISICIONES'!AE$46)*($G109/$F109)))</f>
        <v>0</v>
      </c>
      <c r="AJ109" s="420">
        <f>IF( $F109=0,0,((($F109/$E$107)*'PLAN DE ADQUISICIONES'!AF$46)*($G109/$F109)))</f>
        <v>0</v>
      </c>
      <c r="AK109" s="420">
        <f>IF( $F109=0,0,((($F109/$E$107)*'PLAN DE ADQUISICIONES'!AG$46)*($G109/$F109)))</f>
        <v>0</v>
      </c>
      <c r="AL109" s="420">
        <f>IF( $F109=0,0,((($F109/$E$107)*'PLAN DE ADQUISICIONES'!AH$46)*($G109/$F109)))</f>
        <v>0</v>
      </c>
      <c r="AM109" s="420">
        <f>IF( $F109=0,0,((($F109/$E$107)*'PLAN DE ADQUISICIONES'!AI$46)*($G109/$F109)))</f>
        <v>0</v>
      </c>
      <c r="AN109" s="420">
        <f>IF( $F109=0,0,((($F109/$E$107)*'PLAN DE ADQUISICIONES'!AJ$46)*($G109/$F109)))</f>
        <v>0</v>
      </c>
      <c r="AO109" s="420">
        <f>IF( $F109=0,0,((($F109/$E$107)*'PLAN DE ADQUISICIONES'!AK$46)*($G109/$F109)))</f>
        <v>0</v>
      </c>
      <c r="AP109" s="420">
        <f>IF( $F109=0,0,((($F109/$E$107)*'PLAN DE ADQUISICIONES'!AL$46)*($G109/$F109)))</f>
        <v>0</v>
      </c>
      <c r="AQ109" s="420">
        <f>IF( $F109=0,0,((($F109/$E$107)*'PLAN DE ADQUISICIONES'!AM$46)*($G109/$F109)))</f>
        <v>0</v>
      </c>
      <c r="AR109" s="420">
        <f>IF( $F109=0,0,((($F109/$E$107)*'PLAN DE ADQUISICIONES'!AN$46)*($G109/$F109)))</f>
        <v>0</v>
      </c>
      <c r="AS109" s="420">
        <f>IF( $F109=0,0,((($F109/$E$107)*'PLAN DE ADQUISICIONES'!AO$46)*($G109/$F109)))</f>
        <v>0</v>
      </c>
      <c r="AT109" s="423">
        <f>AH109+AI109+AJ109+AK109+AL109+AM109+AN109+AO109+AP109+AQ109+AR109+AS109</f>
        <v>0</v>
      </c>
      <c r="AU109" s="494">
        <f>AS109+AR109+AQ109+AP109+AO109+AN109+AM109+AL109+AK109+AJ109+AI109+AH109+AF109+AE109+AD109+AC109+AB109+AA109+Z109+Y109+X109+W109+V109+U109+S109+R109+Q109+P109+O109+N109+M109+L109+K109+J109+I109+H109</f>
        <v>0</v>
      </c>
      <c r="AV109" s="392">
        <f t="shared" si="24"/>
        <v>0</v>
      </c>
    </row>
    <row r="110" spans="2:48" s="394" customFormat="1" ht="12.75" customHeight="1" outlineLevel="1" x14ac:dyDescent="0.15">
      <c r="B110" s="416" t="str">
        <f>+'FORMATO COSTEO C2'!C28</f>
        <v>2.1.1.3</v>
      </c>
      <c r="C110" s="417" t="str">
        <f>+'FORMATO COSTEO C2'!B$28</f>
        <v>Categoría de gasto</v>
      </c>
      <c r="D110" s="418"/>
      <c r="E110" s="419"/>
      <c r="F110" s="420">
        <f>+'FORMATO COSTEO C2'!G$28</f>
        <v>0</v>
      </c>
      <c r="G110" s="421">
        <f>+'FORMATO COSTEO C2'!U$28</f>
        <v>0</v>
      </c>
      <c r="H110" s="425">
        <f>IF( $F110=0,0,((($F110/$E$107)*'PLAN DE ADQUISICIONES'!F$46)*($G110/$F110)))</f>
        <v>0</v>
      </c>
      <c r="I110" s="420">
        <f>IF( $F110=0,0,((($F110/$E$107)*'PLAN DE ADQUISICIONES'!G$46)*($G110/$F110)))</f>
        <v>0</v>
      </c>
      <c r="J110" s="420">
        <f>IF( $F110=0,0,((($F110/$E$107)*'PLAN DE ADQUISICIONES'!H$46)*($G110/$F110)))</f>
        <v>0</v>
      </c>
      <c r="K110" s="420">
        <f>IF( $F110=0,0,((($F110/$E$107)*'PLAN DE ADQUISICIONES'!I$46)*($G110/$F110)))</f>
        <v>0</v>
      </c>
      <c r="L110" s="420">
        <f>IF( $F110=0,0,((($F110/$E$107)*'PLAN DE ADQUISICIONES'!J$46)*($G110/$F110)))</f>
        <v>0</v>
      </c>
      <c r="M110" s="420">
        <f>IF( $F110=0,0,((($F110/$E$107)*'PLAN DE ADQUISICIONES'!K$46)*($G110/$F110)))</f>
        <v>0</v>
      </c>
      <c r="N110" s="420">
        <f>IF( $F110=0,0,((($F110/$E$107)*'PLAN DE ADQUISICIONES'!L$46)*($G110/$F110)))</f>
        <v>0</v>
      </c>
      <c r="O110" s="420">
        <f>IF( $F110=0,0,((($F110/$E$107)*'PLAN DE ADQUISICIONES'!M$46)*($G110/$F110)))</f>
        <v>0</v>
      </c>
      <c r="P110" s="420">
        <f>IF( $F110=0,0,((($F110/$E$107)*'PLAN DE ADQUISICIONES'!N$46)*($G110/$F110)))</f>
        <v>0</v>
      </c>
      <c r="Q110" s="420">
        <f>IF( $F110=0,0,((($F110/$E$107)*'PLAN DE ADQUISICIONES'!O$46)*($G110/$F110)))</f>
        <v>0</v>
      </c>
      <c r="R110" s="420">
        <f>IF( $F110=0,0,((($F110/$E$107)*'PLAN DE ADQUISICIONES'!P$46)*($G110/$F110)))</f>
        <v>0</v>
      </c>
      <c r="S110" s="420">
        <f>IF( $F110=0,0,((($F110/$E$107)*'PLAN DE ADQUISICIONES'!Q$46)*($G110/$F110)))</f>
        <v>0</v>
      </c>
      <c r="T110" s="423">
        <f>H110+I110+J110+K110+L110+M110+N110+O110+P110+Q110+R110+S110</f>
        <v>0</v>
      </c>
      <c r="U110" s="424">
        <f>IF( $F110=0,0,((($F110/$E$107)*'PLAN DE ADQUISICIONES'!R$46)*($G110/$F110)))</f>
        <v>0</v>
      </c>
      <c r="V110" s="420">
        <f>IF( $F110=0,0,((($F110/$E$107)*'PLAN DE ADQUISICIONES'!S$46)*($G110/$F110)))</f>
        <v>0</v>
      </c>
      <c r="W110" s="420">
        <f>IF( $F110=0,0,((($F110/$E$107)*'PLAN DE ADQUISICIONES'!T$46)*($G110/$F110)))</f>
        <v>0</v>
      </c>
      <c r="X110" s="420">
        <f>IF( $F110=0,0,((($F110/$E$107)*'PLAN DE ADQUISICIONES'!U$46)*($G110/$F110)))</f>
        <v>0</v>
      </c>
      <c r="Y110" s="420">
        <f>IF( $F110=0,0,((($F110/$E$107)*'PLAN DE ADQUISICIONES'!V$46)*($G110/$F110)))</f>
        <v>0</v>
      </c>
      <c r="Z110" s="420">
        <f>IF( $F110=0,0,((($F110/$E$107)*'PLAN DE ADQUISICIONES'!W$46)*($G110/$F110)))</f>
        <v>0</v>
      </c>
      <c r="AA110" s="420">
        <f>IF( $F110=0,0,((($F110/$E$107)*'PLAN DE ADQUISICIONES'!X$46)*($G110/$F110)))</f>
        <v>0</v>
      </c>
      <c r="AB110" s="420">
        <f>IF( $F110=0,0,((($F110/$E$107)*'PLAN DE ADQUISICIONES'!Y$46)*($G110/$F110)))</f>
        <v>0</v>
      </c>
      <c r="AC110" s="420">
        <f>IF( $F110=0,0,((($F110/$E$107)*'PLAN DE ADQUISICIONES'!Z$46)*($G110/$F110)))</f>
        <v>0</v>
      </c>
      <c r="AD110" s="420">
        <f>IF( $F110=0,0,((($F110/$E$107)*'PLAN DE ADQUISICIONES'!AA$46)*($G110/$F110)))</f>
        <v>0</v>
      </c>
      <c r="AE110" s="420">
        <f>IF( $F110=0,0,((($F110/$E$107)*'PLAN DE ADQUISICIONES'!AB$46)*($G110/$F110)))</f>
        <v>0</v>
      </c>
      <c r="AF110" s="420">
        <f>IF( $F110=0,0,((($F110/$E$107)*'PLAN DE ADQUISICIONES'!AC$46)*($G110/$F110)))</f>
        <v>0</v>
      </c>
      <c r="AG110" s="421">
        <f>U110+V110+W110+X110+Y110+Z110+AA110+AB110+AC110+AD110+AE110+AF110</f>
        <v>0</v>
      </c>
      <c r="AH110" s="425">
        <f>IF( $F110=0,0,((($F110/$E$107)*'PLAN DE ADQUISICIONES'!AD$46)*($G110/$F110)))</f>
        <v>0</v>
      </c>
      <c r="AI110" s="420">
        <f>IF( $F110=0,0,((($F110/$E$107)*'PLAN DE ADQUISICIONES'!AE$46)*($G110/$F110)))</f>
        <v>0</v>
      </c>
      <c r="AJ110" s="420">
        <f>IF( $F110=0,0,((($F110/$E$107)*'PLAN DE ADQUISICIONES'!AF$46)*($G110/$F110)))</f>
        <v>0</v>
      </c>
      <c r="AK110" s="420">
        <f>IF( $F110=0,0,((($F110/$E$107)*'PLAN DE ADQUISICIONES'!AG$46)*($G110/$F110)))</f>
        <v>0</v>
      </c>
      <c r="AL110" s="420">
        <f>IF( $F110=0,0,((($F110/$E$107)*'PLAN DE ADQUISICIONES'!AH$46)*($G110/$F110)))</f>
        <v>0</v>
      </c>
      <c r="AM110" s="420">
        <f>IF( $F110=0,0,((($F110/$E$107)*'PLAN DE ADQUISICIONES'!AI$46)*($G110/$F110)))</f>
        <v>0</v>
      </c>
      <c r="AN110" s="420">
        <f>IF( $F110=0,0,((($F110/$E$107)*'PLAN DE ADQUISICIONES'!AJ$46)*($G110/$F110)))</f>
        <v>0</v>
      </c>
      <c r="AO110" s="420">
        <f>IF( $F110=0,0,((($F110/$E$107)*'PLAN DE ADQUISICIONES'!AK$46)*($G110/$F110)))</f>
        <v>0</v>
      </c>
      <c r="AP110" s="420">
        <f>IF( $F110=0,0,((($F110/$E$107)*'PLAN DE ADQUISICIONES'!AL$46)*($G110/$F110)))</f>
        <v>0</v>
      </c>
      <c r="AQ110" s="420">
        <f>IF( $F110=0,0,((($F110/$E$107)*'PLAN DE ADQUISICIONES'!AM$46)*($G110/$F110)))</f>
        <v>0</v>
      </c>
      <c r="AR110" s="420">
        <f>IF( $F110=0,0,((($F110/$E$107)*'PLAN DE ADQUISICIONES'!AN$46)*($G110/$F110)))</f>
        <v>0</v>
      </c>
      <c r="AS110" s="420">
        <f>IF( $F110=0,0,((($F110/$E$107)*'PLAN DE ADQUISICIONES'!AO$46)*($G110/$F110)))</f>
        <v>0</v>
      </c>
      <c r="AT110" s="423">
        <f>AH110+AI110+AJ110+AK110+AL110+AM110+AN110+AO110+AP110+AQ110+AR110+AS110</f>
        <v>0</v>
      </c>
      <c r="AU110" s="494">
        <f>AS110+AR110+AQ110+AP110+AO110+AN110+AM110+AL110+AK110+AJ110+AI110+AH110+AF110+AE110+AD110+AC110+AB110+AA110+Z110+Y110+X110+W110+V110+U110+S110+R110+Q110+P110+O110+N110+M110+L110+K110+J110+I110+H110</f>
        <v>0</v>
      </c>
      <c r="AV110" s="392">
        <f t="shared" si="24"/>
        <v>0</v>
      </c>
    </row>
    <row r="111" spans="2:48" s="394" customFormat="1" ht="12.75" customHeight="1" outlineLevel="1" x14ac:dyDescent="0.15">
      <c r="B111" s="416" t="str">
        <f>+'FORMATO COSTEO C2'!C34</f>
        <v>2.1.1.4</v>
      </c>
      <c r="C111" s="417" t="str">
        <f>+'FORMATO COSTEO C2'!B$34</f>
        <v>Categoría de gasto</v>
      </c>
      <c r="D111" s="418"/>
      <c r="E111" s="419"/>
      <c r="F111" s="420">
        <f>+'FORMATO COSTEO C2'!G$34</f>
        <v>0</v>
      </c>
      <c r="G111" s="421">
        <f>+'FORMATO COSTEO C2'!U$34</f>
        <v>0</v>
      </c>
      <c r="H111" s="425">
        <f>IF( $F111=0,0,((($F111/$E$107)*'PLAN DE ADQUISICIONES'!F$46)*($G111/$F111)))</f>
        <v>0</v>
      </c>
      <c r="I111" s="420">
        <f>IF( $F111=0,0,((($F111/$E$107)*'PLAN DE ADQUISICIONES'!G$46)*($G111/$F111)))</f>
        <v>0</v>
      </c>
      <c r="J111" s="420">
        <f>IF( $F111=0,0,((($F111/$E$107)*'PLAN DE ADQUISICIONES'!H$46)*($G111/$F111)))</f>
        <v>0</v>
      </c>
      <c r="K111" s="420">
        <f>IF( $F111=0,0,((($F111/$E$107)*'PLAN DE ADQUISICIONES'!I$46)*($G111/$F111)))</f>
        <v>0</v>
      </c>
      <c r="L111" s="420">
        <f>IF( $F111=0,0,((($F111/$E$107)*'PLAN DE ADQUISICIONES'!J$46)*($G111/$F111)))</f>
        <v>0</v>
      </c>
      <c r="M111" s="420">
        <f>IF( $F111=0,0,((($F111/$E$107)*'PLAN DE ADQUISICIONES'!K$46)*($G111/$F111)))</f>
        <v>0</v>
      </c>
      <c r="N111" s="420">
        <f>IF( $F111=0,0,((($F111/$E$107)*'PLAN DE ADQUISICIONES'!L$46)*($G111/$F111)))</f>
        <v>0</v>
      </c>
      <c r="O111" s="420">
        <f>IF( $F111=0,0,((($F111/$E$107)*'PLAN DE ADQUISICIONES'!M$46)*($G111/$F111)))</f>
        <v>0</v>
      </c>
      <c r="P111" s="420">
        <f>IF( $F111=0,0,((($F111/$E$107)*'PLAN DE ADQUISICIONES'!N$46)*($G111/$F111)))</f>
        <v>0</v>
      </c>
      <c r="Q111" s="420">
        <f>IF( $F111=0,0,((($F111/$E$107)*'PLAN DE ADQUISICIONES'!O$46)*($G111/$F111)))</f>
        <v>0</v>
      </c>
      <c r="R111" s="420">
        <f>IF( $F111=0,0,((($F111/$E$107)*'PLAN DE ADQUISICIONES'!P$46)*($G111/$F111)))</f>
        <v>0</v>
      </c>
      <c r="S111" s="420">
        <f>IF( $F111=0,0,((($F111/$E$107)*'PLAN DE ADQUISICIONES'!Q$46)*($G111/$F111)))</f>
        <v>0</v>
      </c>
      <c r="T111" s="423">
        <f>H111+I111+J111+K111+L111+M111+N111+O111+P111+Q111+R111+S111</f>
        <v>0</v>
      </c>
      <c r="U111" s="424">
        <f>IF( $F111=0,0,((($F111/$E$107)*'PLAN DE ADQUISICIONES'!R$46)*($G111/$F111)))</f>
        <v>0</v>
      </c>
      <c r="V111" s="420">
        <f>IF( $F111=0,0,((($F111/$E$107)*'PLAN DE ADQUISICIONES'!S$46)*($G111/$F111)))</f>
        <v>0</v>
      </c>
      <c r="W111" s="420">
        <f>IF( $F111=0,0,((($F111/$E$107)*'PLAN DE ADQUISICIONES'!T$46)*($G111/$F111)))</f>
        <v>0</v>
      </c>
      <c r="X111" s="420">
        <f>IF( $F111=0,0,((($F111/$E$107)*'PLAN DE ADQUISICIONES'!U$46)*($G111/$F111)))</f>
        <v>0</v>
      </c>
      <c r="Y111" s="420">
        <f>IF( $F111=0,0,((($F111/$E$107)*'PLAN DE ADQUISICIONES'!V$46)*($G111/$F111)))</f>
        <v>0</v>
      </c>
      <c r="Z111" s="420">
        <f>IF( $F111=0,0,((($F111/$E$107)*'PLAN DE ADQUISICIONES'!W$46)*($G111/$F111)))</f>
        <v>0</v>
      </c>
      <c r="AA111" s="420">
        <f>IF( $F111=0,0,((($F111/$E$107)*'PLAN DE ADQUISICIONES'!X$46)*($G111/$F111)))</f>
        <v>0</v>
      </c>
      <c r="AB111" s="420">
        <f>IF( $F111=0,0,((($F111/$E$107)*'PLAN DE ADQUISICIONES'!Y$46)*($G111/$F111)))</f>
        <v>0</v>
      </c>
      <c r="AC111" s="420">
        <f>IF( $F111=0,0,((($F111/$E$107)*'PLAN DE ADQUISICIONES'!Z$46)*($G111/$F111)))</f>
        <v>0</v>
      </c>
      <c r="AD111" s="420">
        <f>IF( $F111=0,0,((($F111/$E$107)*'PLAN DE ADQUISICIONES'!AA$46)*($G111/$F111)))</f>
        <v>0</v>
      </c>
      <c r="AE111" s="420">
        <f>IF( $F111=0,0,((($F111/$E$107)*'PLAN DE ADQUISICIONES'!AB$46)*($G111/$F111)))</f>
        <v>0</v>
      </c>
      <c r="AF111" s="420">
        <f>IF( $F111=0,0,((($F111/$E$107)*'PLAN DE ADQUISICIONES'!AC$46)*($G111/$F111)))</f>
        <v>0</v>
      </c>
      <c r="AG111" s="421">
        <f>U111+V111+W111+X111+Y111+Z111+AA111+AB111+AC111+AD111+AE111+AF111</f>
        <v>0</v>
      </c>
      <c r="AH111" s="425">
        <f>IF( $F111=0,0,((($F111/$E$107)*'PLAN DE ADQUISICIONES'!AD$46)*($G111/$F111)))</f>
        <v>0</v>
      </c>
      <c r="AI111" s="420">
        <f>IF( $F111=0,0,((($F111/$E$107)*'PLAN DE ADQUISICIONES'!AE$46)*($G111/$F111)))</f>
        <v>0</v>
      </c>
      <c r="AJ111" s="420">
        <f>IF( $F111=0,0,((($F111/$E$107)*'PLAN DE ADQUISICIONES'!AF$46)*($G111/$F111)))</f>
        <v>0</v>
      </c>
      <c r="AK111" s="420">
        <f>IF( $F111=0,0,((($F111/$E$107)*'PLAN DE ADQUISICIONES'!AG$46)*($G111/$F111)))</f>
        <v>0</v>
      </c>
      <c r="AL111" s="420">
        <f>IF( $F111=0,0,((($F111/$E$107)*'PLAN DE ADQUISICIONES'!AH$46)*($G111/$F111)))</f>
        <v>0</v>
      </c>
      <c r="AM111" s="420">
        <f>IF( $F111=0,0,((($F111/$E$107)*'PLAN DE ADQUISICIONES'!AI$46)*($G111/$F111)))</f>
        <v>0</v>
      </c>
      <c r="AN111" s="420">
        <f>IF( $F111=0,0,((($F111/$E$107)*'PLAN DE ADQUISICIONES'!AJ$46)*($G111/$F111)))</f>
        <v>0</v>
      </c>
      <c r="AO111" s="420">
        <f>IF( $F111=0,0,((($F111/$E$107)*'PLAN DE ADQUISICIONES'!AK$46)*($G111/$F111)))</f>
        <v>0</v>
      </c>
      <c r="AP111" s="420">
        <f>IF( $F111=0,0,((($F111/$E$107)*'PLAN DE ADQUISICIONES'!AL$46)*($G111/$F111)))</f>
        <v>0</v>
      </c>
      <c r="AQ111" s="420">
        <f>IF( $F111=0,0,((($F111/$E$107)*'PLAN DE ADQUISICIONES'!AM$46)*($G111/$F111)))</f>
        <v>0</v>
      </c>
      <c r="AR111" s="420">
        <f>IF( $F111=0,0,((($F111/$E$107)*'PLAN DE ADQUISICIONES'!AN$46)*($G111/$F111)))</f>
        <v>0</v>
      </c>
      <c r="AS111" s="420">
        <f>IF( $F111=0,0,((($F111/$E$107)*'PLAN DE ADQUISICIONES'!AO$46)*($G111/$F111)))</f>
        <v>0</v>
      </c>
      <c r="AT111" s="423">
        <f>AH111+AI111+AJ111+AK111+AL111+AM111+AN111+AO111+AP111+AQ111+AR111+AS111</f>
        <v>0</v>
      </c>
      <c r="AU111" s="494">
        <f>AS111+AR111+AQ111+AP111+AO111+AN111+AM111+AL111+AK111+AJ111+AI111+AH111+AF111+AE111+AD111+AC111+AB111+AA111+Z111+Y111+X111+W111+V111+U111+S111+R111+Q111+P111+O111+N111+M111+L111+K111+J111+I111+H111</f>
        <v>0</v>
      </c>
      <c r="AV111" s="392">
        <f t="shared" si="24"/>
        <v>0</v>
      </c>
    </row>
    <row r="112" spans="2:48" s="405" customFormat="1" ht="12.75" customHeight="1" x14ac:dyDescent="0.15">
      <c r="B112" s="416" t="str">
        <f>+'FORMATO COSTEO C2'!C40</f>
        <v>2.1.1.5</v>
      </c>
      <c r="C112" s="417" t="str">
        <f>+'FORMATO COSTEO C2'!B$40</f>
        <v>Categoría de gasto</v>
      </c>
      <c r="D112" s="418"/>
      <c r="E112" s="419"/>
      <c r="F112" s="420">
        <f>+'FORMATO COSTEO C2'!G$40</f>
        <v>0</v>
      </c>
      <c r="G112" s="421">
        <f>+'FORMATO COSTEO C2'!U$40</f>
        <v>0</v>
      </c>
      <c r="H112" s="425">
        <f>IF( $F112=0,0,((($F112/$E$107)*'PLAN DE ADQUISICIONES'!F$46)*($G112/$F112)))</f>
        <v>0</v>
      </c>
      <c r="I112" s="420">
        <f>IF( $F112=0,0,((($F112/$E$107)*'PLAN DE ADQUISICIONES'!G$46)*($G112/$F112)))</f>
        <v>0</v>
      </c>
      <c r="J112" s="420">
        <f>IF( $F112=0,0,((($F112/$E$107)*'PLAN DE ADQUISICIONES'!H$46)*($G112/$F112)))</f>
        <v>0</v>
      </c>
      <c r="K112" s="420">
        <f>IF( $F112=0,0,((($F112/$E$107)*'PLAN DE ADQUISICIONES'!I$46)*($G112/$F112)))</f>
        <v>0</v>
      </c>
      <c r="L112" s="420">
        <f>IF( $F112=0,0,((($F112/$E$107)*'PLAN DE ADQUISICIONES'!J$46)*($G112/$F112)))</f>
        <v>0</v>
      </c>
      <c r="M112" s="420">
        <f>IF( $F112=0,0,((($F112/$E$107)*'PLAN DE ADQUISICIONES'!K$46)*($G112/$F112)))</f>
        <v>0</v>
      </c>
      <c r="N112" s="420">
        <f>IF( $F112=0,0,((($F112/$E$107)*'PLAN DE ADQUISICIONES'!L$46)*($G112/$F112)))</f>
        <v>0</v>
      </c>
      <c r="O112" s="420">
        <f>IF( $F112=0,0,((($F112/$E$107)*'PLAN DE ADQUISICIONES'!M$46)*($G112/$F112)))</f>
        <v>0</v>
      </c>
      <c r="P112" s="420">
        <f>IF( $F112=0,0,((($F112/$E$107)*'PLAN DE ADQUISICIONES'!N$46)*($G112/$F112)))</f>
        <v>0</v>
      </c>
      <c r="Q112" s="420">
        <f>IF( $F112=0,0,((($F112/$E$107)*'PLAN DE ADQUISICIONES'!O$46)*($G112/$F112)))</f>
        <v>0</v>
      </c>
      <c r="R112" s="420">
        <f>IF( $F112=0,0,((($F112/$E$107)*'PLAN DE ADQUISICIONES'!P$46)*($G112/$F112)))</f>
        <v>0</v>
      </c>
      <c r="S112" s="420">
        <f>IF( $F112=0,0,((($F112/$E$107)*'PLAN DE ADQUISICIONES'!Q$46)*($G112/$F112)))</f>
        <v>0</v>
      </c>
      <c r="T112" s="423">
        <f>H112+I112+J112+K112+L112+M112+N112+O112+P112+Q112+R112+S112</f>
        <v>0</v>
      </c>
      <c r="U112" s="424">
        <f>IF( $F112=0,0,((($F112/$E$107)*'PLAN DE ADQUISICIONES'!R$46)*($G112/$F112)))</f>
        <v>0</v>
      </c>
      <c r="V112" s="420">
        <f>IF( $F112=0,0,((($F112/$E$107)*'PLAN DE ADQUISICIONES'!S$46)*($G112/$F112)))</f>
        <v>0</v>
      </c>
      <c r="W112" s="420">
        <f>IF( $F112=0,0,((($F112/$E$107)*'PLAN DE ADQUISICIONES'!T$46)*($G112/$F112)))</f>
        <v>0</v>
      </c>
      <c r="X112" s="420">
        <f>IF( $F112=0,0,((($F112/$E$107)*'PLAN DE ADQUISICIONES'!U$46)*($G112/$F112)))</f>
        <v>0</v>
      </c>
      <c r="Y112" s="420">
        <f>IF( $F112=0,0,((($F112/$E$107)*'PLAN DE ADQUISICIONES'!V$46)*($G112/$F112)))</f>
        <v>0</v>
      </c>
      <c r="Z112" s="420">
        <f>IF( $F112=0,0,((($F112/$E$107)*'PLAN DE ADQUISICIONES'!W$46)*($G112/$F112)))</f>
        <v>0</v>
      </c>
      <c r="AA112" s="420">
        <f>IF( $F112=0,0,((($F112/$E$107)*'PLAN DE ADQUISICIONES'!X$46)*($G112/$F112)))</f>
        <v>0</v>
      </c>
      <c r="AB112" s="420">
        <f>IF( $F112=0,0,((($F112/$E$107)*'PLAN DE ADQUISICIONES'!Y$46)*($G112/$F112)))</f>
        <v>0</v>
      </c>
      <c r="AC112" s="420">
        <f>IF( $F112=0,0,((($F112/$E$107)*'PLAN DE ADQUISICIONES'!Z$46)*($G112/$F112)))</f>
        <v>0</v>
      </c>
      <c r="AD112" s="420">
        <f>IF( $F112=0,0,((($F112/$E$107)*'PLAN DE ADQUISICIONES'!AA$46)*($G112/$F112)))</f>
        <v>0</v>
      </c>
      <c r="AE112" s="420">
        <f>IF( $F112=0,0,((($F112/$E$107)*'PLAN DE ADQUISICIONES'!AB$46)*($G112/$F112)))</f>
        <v>0</v>
      </c>
      <c r="AF112" s="420">
        <f>IF( $F112=0,0,((($F112/$E$107)*'PLAN DE ADQUISICIONES'!AC$46)*($G112/$F112)))</f>
        <v>0</v>
      </c>
      <c r="AG112" s="421">
        <f>U112+V112+W112+X112+Y112+Z112+AA112+AB112+AC112+AD112+AE112+AF112</f>
        <v>0</v>
      </c>
      <c r="AH112" s="425">
        <f>IF( $F112=0,0,((($F112/$E$107)*'PLAN DE ADQUISICIONES'!AD$46)*($G112/$F112)))</f>
        <v>0</v>
      </c>
      <c r="AI112" s="420">
        <f>IF( $F112=0,0,((($F112/$E$107)*'PLAN DE ADQUISICIONES'!AE$46)*($G112/$F112)))</f>
        <v>0</v>
      </c>
      <c r="AJ112" s="420">
        <f>IF( $F112=0,0,((($F112/$E$107)*'PLAN DE ADQUISICIONES'!AF$46)*($G112/$F112)))</f>
        <v>0</v>
      </c>
      <c r="AK112" s="420">
        <f>IF( $F112=0,0,((($F112/$E$107)*'PLAN DE ADQUISICIONES'!AG$46)*($G112/$F112)))</f>
        <v>0</v>
      </c>
      <c r="AL112" s="420">
        <f>IF( $F112=0,0,((($F112/$E$107)*'PLAN DE ADQUISICIONES'!AH$46)*($G112/$F112)))</f>
        <v>0</v>
      </c>
      <c r="AM112" s="420">
        <f>IF( $F112=0,0,((($F112/$E$107)*'PLAN DE ADQUISICIONES'!AI$46)*($G112/$F112)))</f>
        <v>0</v>
      </c>
      <c r="AN112" s="420">
        <f>IF( $F112=0,0,((($F112/$E$107)*'PLAN DE ADQUISICIONES'!AJ$46)*($G112/$F112)))</f>
        <v>0</v>
      </c>
      <c r="AO112" s="420">
        <f>IF( $F112=0,0,((($F112/$E$107)*'PLAN DE ADQUISICIONES'!AK$46)*($G112/$F112)))</f>
        <v>0</v>
      </c>
      <c r="AP112" s="420">
        <f>IF( $F112=0,0,((($F112/$E$107)*'PLAN DE ADQUISICIONES'!AL$46)*($G112/$F112)))</f>
        <v>0</v>
      </c>
      <c r="AQ112" s="420">
        <f>IF( $F112=0,0,((($F112/$E$107)*'PLAN DE ADQUISICIONES'!AM$46)*($G112/$F112)))</f>
        <v>0</v>
      </c>
      <c r="AR112" s="420">
        <f>IF( $F112=0,0,((($F112/$E$107)*'PLAN DE ADQUISICIONES'!AN$46)*($G112/$F112)))</f>
        <v>0</v>
      </c>
      <c r="AS112" s="420">
        <f>IF( $F112=0,0,((($F112/$E$107)*'PLAN DE ADQUISICIONES'!AO$46)*($G112/$F112)))</f>
        <v>0</v>
      </c>
      <c r="AT112" s="423">
        <f>AH112+AI112+AJ112+AK112+AL112+AM112+AN112+AO112+AP112+AQ112+AR112+AS112</f>
        <v>0</v>
      </c>
      <c r="AU112" s="494">
        <f>AS112+AR112+AQ112+AP112+AO112+AN112+AM112+AL112+AK112+AJ112+AI112+AH112+AF112+AE112+AD112+AC112+AB112+AA112+Z112+Y112+X112+W112+V112+U112+S112+R112+Q112+P112+O112+N112+M112+L112+K112+J112+I112+H112</f>
        <v>0</v>
      </c>
      <c r="AV112" s="392">
        <f t="shared" si="24"/>
        <v>0</v>
      </c>
    </row>
    <row r="113" spans="2:48" s="405" customFormat="1" ht="12.75" customHeight="1" x14ac:dyDescent="0.15">
      <c r="B113" s="406" t="str">
        <f>+'FORMATO COSTEO C2'!C46</f>
        <v>2.1.2</v>
      </c>
      <c r="C113" s="430">
        <f>+'FORMATO COSTEO C2'!B46</f>
        <v>0</v>
      </c>
      <c r="D113" s="408" t="str">
        <f>+'FORMATO COSTEO C2'!D46</f>
        <v>Unidad medida</v>
      </c>
      <c r="E113" s="409">
        <f>+'FORMATO COSTEO C2'!E46</f>
        <v>0</v>
      </c>
      <c r="F113" s="410">
        <f>SUM(F114:F118)</f>
        <v>0</v>
      </c>
      <c r="G113" s="411">
        <f t="shared" ref="G113:AS113" si="33">SUM(G114:G118)</f>
        <v>0</v>
      </c>
      <c r="H113" s="412">
        <f t="shared" si="33"/>
        <v>0</v>
      </c>
      <c r="I113" s="410">
        <f t="shared" si="33"/>
        <v>0</v>
      </c>
      <c r="J113" s="410">
        <f t="shared" si="33"/>
        <v>0</v>
      </c>
      <c r="K113" s="410">
        <f t="shared" si="33"/>
        <v>0</v>
      </c>
      <c r="L113" s="410">
        <f t="shared" si="33"/>
        <v>0</v>
      </c>
      <c r="M113" s="410">
        <f t="shared" si="33"/>
        <v>0</v>
      </c>
      <c r="N113" s="410">
        <f t="shared" si="33"/>
        <v>0</v>
      </c>
      <c r="O113" s="410">
        <f t="shared" si="33"/>
        <v>0</v>
      </c>
      <c r="P113" s="410">
        <f t="shared" si="33"/>
        <v>0</v>
      </c>
      <c r="Q113" s="410">
        <f t="shared" si="33"/>
        <v>0</v>
      </c>
      <c r="R113" s="410">
        <f t="shared" si="33"/>
        <v>0</v>
      </c>
      <c r="S113" s="410">
        <f t="shared" si="33"/>
        <v>0</v>
      </c>
      <c r="T113" s="413">
        <f>SUM(T114:T118)</f>
        <v>0</v>
      </c>
      <c r="U113" s="414">
        <f t="shared" si="33"/>
        <v>0</v>
      </c>
      <c r="V113" s="410">
        <f t="shared" si="33"/>
        <v>0</v>
      </c>
      <c r="W113" s="410">
        <f t="shared" si="33"/>
        <v>0</v>
      </c>
      <c r="X113" s="410">
        <f t="shared" si="33"/>
        <v>0</v>
      </c>
      <c r="Y113" s="410">
        <f t="shared" si="33"/>
        <v>0</v>
      </c>
      <c r="Z113" s="410">
        <f t="shared" si="33"/>
        <v>0</v>
      </c>
      <c r="AA113" s="410">
        <f t="shared" si="33"/>
        <v>0</v>
      </c>
      <c r="AB113" s="410">
        <f t="shared" si="33"/>
        <v>0</v>
      </c>
      <c r="AC113" s="410">
        <f t="shared" si="33"/>
        <v>0</v>
      </c>
      <c r="AD113" s="410">
        <f t="shared" si="33"/>
        <v>0</v>
      </c>
      <c r="AE113" s="410">
        <f t="shared" si="33"/>
        <v>0</v>
      </c>
      <c r="AF113" s="410">
        <f t="shared" si="33"/>
        <v>0</v>
      </c>
      <c r="AG113" s="411">
        <f t="shared" si="33"/>
        <v>0</v>
      </c>
      <c r="AH113" s="412">
        <f t="shared" si="33"/>
        <v>0</v>
      </c>
      <c r="AI113" s="410">
        <f t="shared" si="33"/>
        <v>0</v>
      </c>
      <c r="AJ113" s="410">
        <f t="shared" si="33"/>
        <v>0</v>
      </c>
      <c r="AK113" s="410">
        <f t="shared" si="33"/>
        <v>0</v>
      </c>
      <c r="AL113" s="410">
        <f t="shared" si="33"/>
        <v>0</v>
      </c>
      <c r="AM113" s="410">
        <f t="shared" si="33"/>
        <v>0</v>
      </c>
      <c r="AN113" s="410">
        <f t="shared" si="33"/>
        <v>0</v>
      </c>
      <c r="AO113" s="410">
        <f t="shared" si="33"/>
        <v>0</v>
      </c>
      <c r="AP113" s="410">
        <f t="shared" si="33"/>
        <v>0</v>
      </c>
      <c r="AQ113" s="410">
        <f t="shared" si="33"/>
        <v>0</v>
      </c>
      <c r="AR113" s="410">
        <f t="shared" si="33"/>
        <v>0</v>
      </c>
      <c r="AS113" s="410">
        <f t="shared" si="33"/>
        <v>0</v>
      </c>
      <c r="AT113" s="413">
        <f>SUM(AT114:AT118)</f>
        <v>0</v>
      </c>
      <c r="AU113" s="415">
        <f>SUM(AU114:AU118)</f>
        <v>0</v>
      </c>
      <c r="AV113" s="392">
        <f t="shared" si="24"/>
        <v>0</v>
      </c>
    </row>
    <row r="114" spans="2:48" s="394" customFormat="1" ht="12.75" customHeight="1" x14ac:dyDescent="0.15">
      <c r="B114" s="416" t="str">
        <f>+'FORMATO COSTEO C2'!C48</f>
        <v>2.1.2.1</v>
      </c>
      <c r="C114" s="417" t="str">
        <f>+'FORMATO COSTEO C2'!B48</f>
        <v>Categoría de gasto</v>
      </c>
      <c r="D114" s="428"/>
      <c r="E114" s="429"/>
      <c r="F114" s="420">
        <f>+'FORMATO COSTEO C2'!G48</f>
        <v>0</v>
      </c>
      <c r="G114" s="421">
        <f>+'FORMATO COSTEO C2'!U48</f>
        <v>0</v>
      </c>
      <c r="H114" s="422">
        <f>IF( $F114=0,0,((($F114/$E$113)*'PLAN DE ADQUISICIONES'!F$47)*($G114/$F114)))</f>
        <v>0</v>
      </c>
      <c r="I114" s="420">
        <f>IF( $F114=0,0,((($F114/$E$113)*'PLAN DE ADQUISICIONES'!G$47)*($G114/$F114)))</f>
        <v>0</v>
      </c>
      <c r="J114" s="420">
        <f>IF( $F114=0,0,((($F114/$E$113)*'PLAN DE ADQUISICIONES'!H$47)*($G114/$F114)))</f>
        <v>0</v>
      </c>
      <c r="K114" s="420">
        <f>IF( $F114=0,0,((($F114/$E$113)*'PLAN DE ADQUISICIONES'!I$47)*($G114/$F114)))</f>
        <v>0</v>
      </c>
      <c r="L114" s="420">
        <f>IF( $F114=0,0,((($F114/$E$113)*'PLAN DE ADQUISICIONES'!J$47)*($G114/$F114)))</f>
        <v>0</v>
      </c>
      <c r="M114" s="420">
        <f>IF( $F114=0,0,((($F114/$E$113)*'PLAN DE ADQUISICIONES'!K$47)*($G114/$F114)))</f>
        <v>0</v>
      </c>
      <c r="N114" s="420">
        <f>IF( $F114=0,0,((($F114/$E$113)*'PLAN DE ADQUISICIONES'!L$47)*($G114/$F114)))</f>
        <v>0</v>
      </c>
      <c r="O114" s="420">
        <f>IF( $F114=0,0,((($F114/$E$113)*'PLAN DE ADQUISICIONES'!M$47)*($G114/$F114)))</f>
        <v>0</v>
      </c>
      <c r="P114" s="420">
        <f>IF( $F114=0,0,((($F114/$E$113)*'PLAN DE ADQUISICIONES'!N$47)*($G114/$F114)))</f>
        <v>0</v>
      </c>
      <c r="Q114" s="420">
        <f>IF( $F114=0,0,((($F114/$E$113)*'PLAN DE ADQUISICIONES'!O$47)*($G114/$F114)))</f>
        <v>0</v>
      </c>
      <c r="R114" s="420">
        <f>IF( $F114=0,0,((($F114/$E$113)*'PLAN DE ADQUISICIONES'!P$47)*($G114/$F114)))</f>
        <v>0</v>
      </c>
      <c r="S114" s="420">
        <f>IF( $F114=0,0,((($F114/$E$113)*'PLAN DE ADQUISICIONES'!Q$47)*($G114/$F114)))</f>
        <v>0</v>
      </c>
      <c r="T114" s="423">
        <f>H114+I114+J114+K114+L114+M114+N114+O114+P114+Q114+R114+S114</f>
        <v>0</v>
      </c>
      <c r="U114" s="424">
        <f>IF( $F114=0,0,((($F114/$E$113)*'PLAN DE ADQUISICIONES'!R$47)*($G114/$F114)))</f>
        <v>0</v>
      </c>
      <c r="V114" s="420">
        <f>IF( $F114=0,0,((($F114/$E$113)*'PLAN DE ADQUISICIONES'!S$47)*($G114/$F114)))</f>
        <v>0</v>
      </c>
      <c r="W114" s="420">
        <f>IF( $F114=0,0,((($F114/$E$113)*'PLAN DE ADQUISICIONES'!T$47)*($G114/$F114)))</f>
        <v>0</v>
      </c>
      <c r="X114" s="420">
        <f>IF( $F114=0,0,((($F114/$E$113)*'PLAN DE ADQUISICIONES'!U$47)*($G114/$F114)))</f>
        <v>0</v>
      </c>
      <c r="Y114" s="420">
        <f>IF( $F114=0,0,((($F114/$E$113)*'PLAN DE ADQUISICIONES'!V$47)*($G114/$F114)))</f>
        <v>0</v>
      </c>
      <c r="Z114" s="420">
        <f>IF( $F114=0,0,((($F114/$E$113)*'PLAN DE ADQUISICIONES'!W$47)*($G114/$F114)))</f>
        <v>0</v>
      </c>
      <c r="AA114" s="420">
        <f>IF( $F114=0,0,((($F114/$E$113)*'PLAN DE ADQUISICIONES'!X$47)*($G114/$F114)))</f>
        <v>0</v>
      </c>
      <c r="AB114" s="420">
        <f>IF( $F114=0,0,((($F114/$E$113)*'PLAN DE ADQUISICIONES'!Y$47)*($G114/$F114)))</f>
        <v>0</v>
      </c>
      <c r="AC114" s="420">
        <f>IF( $F114=0,0,((($F114/$E$113)*'PLAN DE ADQUISICIONES'!Z$47)*($G114/$F114)))</f>
        <v>0</v>
      </c>
      <c r="AD114" s="420">
        <f>IF( $F114=0,0,((($F114/$E$113)*'PLAN DE ADQUISICIONES'!AA$47)*($G114/$F114)))</f>
        <v>0</v>
      </c>
      <c r="AE114" s="420">
        <f>IF( $F114=0,0,((($F114/$E$113)*'PLAN DE ADQUISICIONES'!AB$47)*($G114/$F114)))</f>
        <v>0</v>
      </c>
      <c r="AF114" s="420">
        <f>IF( $F114=0,0,((($F114/$E$113)*'PLAN DE ADQUISICIONES'!AC$47)*($G114/$F114)))</f>
        <v>0</v>
      </c>
      <c r="AG114" s="421">
        <f>U114+V114+W114+X114+Y114+Z114+AA114+AB114+AC114+AD114+AE114+AF114</f>
        <v>0</v>
      </c>
      <c r="AH114" s="425">
        <f>IF( $F114=0,0,((($F114/$E$113)*'PLAN DE ADQUISICIONES'!AD$47)*($G114/$F114)))</f>
        <v>0</v>
      </c>
      <c r="AI114" s="420">
        <f>IF( $F114=0,0,((($F114/$E$113)*'PLAN DE ADQUISICIONES'!AE$47)*($G114/$F114)))</f>
        <v>0</v>
      </c>
      <c r="AJ114" s="420">
        <f>IF( $F114=0,0,((($F114/$E$113)*'PLAN DE ADQUISICIONES'!AF$47)*($G114/$F114)))</f>
        <v>0</v>
      </c>
      <c r="AK114" s="420">
        <f>IF( $F114=0,0,((($F114/$E$113)*'PLAN DE ADQUISICIONES'!AG$47)*($G114/$F114)))</f>
        <v>0</v>
      </c>
      <c r="AL114" s="420">
        <f>IF( $F114=0,0,((($F114/$E$113)*'PLAN DE ADQUISICIONES'!AH$47)*($G114/$F114)))</f>
        <v>0</v>
      </c>
      <c r="AM114" s="420">
        <f>IF( $F114=0,0,((($F114/$E$113)*'PLAN DE ADQUISICIONES'!AI$47)*($G114/$F114)))</f>
        <v>0</v>
      </c>
      <c r="AN114" s="420">
        <f>IF( $F114=0,0,((($F114/$E$113)*'PLAN DE ADQUISICIONES'!AJ$47)*($G114/$F114)))</f>
        <v>0</v>
      </c>
      <c r="AO114" s="420">
        <f>IF( $F114=0,0,((($F114/$E$113)*'PLAN DE ADQUISICIONES'!AK$47)*($G114/$F114)))</f>
        <v>0</v>
      </c>
      <c r="AP114" s="420">
        <f>IF( $F114=0,0,((($F114/$E$113)*'PLAN DE ADQUISICIONES'!AL$47)*($G114/$F114)))</f>
        <v>0</v>
      </c>
      <c r="AQ114" s="420">
        <f>IF( $F114=0,0,((($F114/$E$113)*'PLAN DE ADQUISICIONES'!AM$47)*($G114/$F114)))</f>
        <v>0</v>
      </c>
      <c r="AR114" s="420">
        <f>IF( $F114=0,0,((($F114/$E$113)*'PLAN DE ADQUISICIONES'!AN$47)*($G114/$F114)))</f>
        <v>0</v>
      </c>
      <c r="AS114" s="420">
        <f>IF( $F114=0,0,((($F114/$E$113)*'PLAN DE ADQUISICIONES'!AO$47)*($G114/$F114)))</f>
        <v>0</v>
      </c>
      <c r="AT114" s="423">
        <f>AH114+AI114+AJ114+AK114+AL114+AM114+AN114+AO114+AP114+AQ114+AR114+AS114</f>
        <v>0</v>
      </c>
      <c r="AU114" s="494">
        <f>AS114+AR114+AQ114+AP114+AO114+AN114+AM114+AL114+AK114+AJ114+AI114+AH114+AF114+AE114+AD114+AC114+AB114+AA114+Z114+Y114+X114+W114+V114+U114+S114+R114+Q114+P114+O114+N114+M114+L114+K114+J114+I114+H114</f>
        <v>0</v>
      </c>
      <c r="AV114" s="392">
        <f t="shared" si="24"/>
        <v>0</v>
      </c>
    </row>
    <row r="115" spans="2:48" s="60" customFormat="1" ht="12.75" customHeight="1" x14ac:dyDescent="0.25">
      <c r="B115" s="416" t="str">
        <f>+'FORMATO COSTEO C2'!C54</f>
        <v>2.1.2.2</v>
      </c>
      <c r="C115" s="417" t="str">
        <f>+'FORMATO COSTEO C2'!B54</f>
        <v>Categoría de gasto</v>
      </c>
      <c r="D115" s="428"/>
      <c r="E115" s="429"/>
      <c r="F115" s="420">
        <f>+'FORMATO COSTEO C2'!G54</f>
        <v>0</v>
      </c>
      <c r="G115" s="421">
        <f>+'FORMATO COSTEO C2'!U54</f>
        <v>0</v>
      </c>
      <c r="H115" s="425">
        <f>IF( $F115=0,0,((($F115/$E$113)*'PLAN DE ADQUISICIONES'!F$47)*($G115/$F115)))</f>
        <v>0</v>
      </c>
      <c r="I115" s="420">
        <f>IF( $F115=0,0,((($F115/$E$113)*'PLAN DE ADQUISICIONES'!G$47)*($G115/$F115)))</f>
        <v>0</v>
      </c>
      <c r="J115" s="420">
        <f>IF( $F115=0,0,((($F115/$E$113)*'PLAN DE ADQUISICIONES'!H$47)*($G115/$F115)))</f>
        <v>0</v>
      </c>
      <c r="K115" s="420">
        <f>IF( $F115=0,0,((($F115/$E$113)*'PLAN DE ADQUISICIONES'!I$47)*($G115/$F115)))</f>
        <v>0</v>
      </c>
      <c r="L115" s="420">
        <f>IF( $F115=0,0,((($F115/$E$113)*'PLAN DE ADQUISICIONES'!J$47)*($G115/$F115)))</f>
        <v>0</v>
      </c>
      <c r="M115" s="420">
        <f>IF( $F115=0,0,((($F115/$E$113)*'PLAN DE ADQUISICIONES'!K$47)*($G115/$F115)))</f>
        <v>0</v>
      </c>
      <c r="N115" s="420">
        <f>IF( $F115=0,0,((($F115/$E$113)*'PLAN DE ADQUISICIONES'!L$47)*($G115/$F115)))</f>
        <v>0</v>
      </c>
      <c r="O115" s="420">
        <f>IF( $F115=0,0,((($F115/$E$113)*'PLAN DE ADQUISICIONES'!M$47)*($G115/$F115)))</f>
        <v>0</v>
      </c>
      <c r="P115" s="420">
        <f>IF( $F115=0,0,((($F115/$E$113)*'PLAN DE ADQUISICIONES'!N$47)*($G115/$F115)))</f>
        <v>0</v>
      </c>
      <c r="Q115" s="420">
        <f>IF( $F115=0,0,((($F115/$E$113)*'PLAN DE ADQUISICIONES'!O$47)*($G115/$F115)))</f>
        <v>0</v>
      </c>
      <c r="R115" s="420">
        <f>IF( $F115=0,0,((($F115/$E$113)*'PLAN DE ADQUISICIONES'!P$47)*($G115/$F115)))</f>
        <v>0</v>
      </c>
      <c r="S115" s="420">
        <f>IF( $F115=0,0,((($F115/$E$113)*'PLAN DE ADQUISICIONES'!Q$47)*($G115/$F115)))</f>
        <v>0</v>
      </c>
      <c r="T115" s="423">
        <f>H115+I115+J115+K115+L115+M115+N115+O115+P115+Q115+R115+S115</f>
        <v>0</v>
      </c>
      <c r="U115" s="424">
        <f>IF( $F115=0,0,((($F115/$E$113)*'PLAN DE ADQUISICIONES'!R$47)*($G115/$F115)))</f>
        <v>0</v>
      </c>
      <c r="V115" s="420">
        <f>IF( $F115=0,0,((($F115/$E$113)*'PLAN DE ADQUISICIONES'!S$47)*($G115/$F115)))</f>
        <v>0</v>
      </c>
      <c r="W115" s="420">
        <f>IF( $F115=0,0,((($F115/$E$113)*'PLAN DE ADQUISICIONES'!T$47)*($G115/$F115)))</f>
        <v>0</v>
      </c>
      <c r="X115" s="420">
        <f>IF( $F115=0,0,((($F115/$E$113)*'PLAN DE ADQUISICIONES'!U$47)*($G115/$F115)))</f>
        <v>0</v>
      </c>
      <c r="Y115" s="420">
        <f>IF( $F115=0,0,((($F115/$E$113)*'PLAN DE ADQUISICIONES'!V$47)*($G115/$F115)))</f>
        <v>0</v>
      </c>
      <c r="Z115" s="420">
        <f>IF( $F115=0,0,((($F115/$E$113)*'PLAN DE ADQUISICIONES'!W$47)*($G115/$F115)))</f>
        <v>0</v>
      </c>
      <c r="AA115" s="420">
        <f>IF( $F115=0,0,((($F115/$E$113)*'PLAN DE ADQUISICIONES'!X$47)*($G115/$F115)))</f>
        <v>0</v>
      </c>
      <c r="AB115" s="420">
        <f>IF( $F115=0,0,((($F115/$E$113)*'PLAN DE ADQUISICIONES'!Y$47)*($G115/$F115)))</f>
        <v>0</v>
      </c>
      <c r="AC115" s="420">
        <f>IF( $F115=0,0,((($F115/$E$113)*'PLAN DE ADQUISICIONES'!Z$47)*($G115/$F115)))</f>
        <v>0</v>
      </c>
      <c r="AD115" s="420">
        <f>IF( $F115=0,0,((($F115/$E$113)*'PLAN DE ADQUISICIONES'!AA$47)*($G115/$F115)))</f>
        <v>0</v>
      </c>
      <c r="AE115" s="420">
        <f>IF( $F115=0,0,((($F115/$E$113)*'PLAN DE ADQUISICIONES'!AB$47)*($G115/$F115)))</f>
        <v>0</v>
      </c>
      <c r="AF115" s="420">
        <f>IF( $F115=0,0,((($F115/$E$113)*'PLAN DE ADQUISICIONES'!AC$47)*($G115/$F115)))</f>
        <v>0</v>
      </c>
      <c r="AG115" s="421">
        <f>U115+V115+W115+X115+Y115+Z115+AA115+AB115+AC115+AD115+AE115+AF115</f>
        <v>0</v>
      </c>
      <c r="AH115" s="425">
        <f>IF( $F115=0,0,((($F115/$E$113)*'PLAN DE ADQUISICIONES'!AD$47)*($G115/$F115)))</f>
        <v>0</v>
      </c>
      <c r="AI115" s="420">
        <f>IF( $F115=0,0,((($F115/$E$113)*'PLAN DE ADQUISICIONES'!AE$47)*($G115/$F115)))</f>
        <v>0</v>
      </c>
      <c r="AJ115" s="420">
        <f>IF( $F115=0,0,((($F115/$E$113)*'PLAN DE ADQUISICIONES'!AF$47)*($G115/$F115)))</f>
        <v>0</v>
      </c>
      <c r="AK115" s="420">
        <f>IF( $F115=0,0,((($F115/$E$113)*'PLAN DE ADQUISICIONES'!AG$47)*($G115/$F115)))</f>
        <v>0</v>
      </c>
      <c r="AL115" s="420">
        <f>IF( $F115=0,0,((($F115/$E$113)*'PLAN DE ADQUISICIONES'!AH$47)*($G115/$F115)))</f>
        <v>0</v>
      </c>
      <c r="AM115" s="420">
        <f>IF( $F115=0,0,((($F115/$E$113)*'PLAN DE ADQUISICIONES'!AI$47)*($G115/$F115)))</f>
        <v>0</v>
      </c>
      <c r="AN115" s="420">
        <f>IF( $F115=0,0,((($F115/$E$113)*'PLAN DE ADQUISICIONES'!AJ$47)*($G115/$F115)))</f>
        <v>0</v>
      </c>
      <c r="AO115" s="420">
        <f>IF( $F115=0,0,((($F115/$E$113)*'PLAN DE ADQUISICIONES'!AK$47)*($G115/$F115)))</f>
        <v>0</v>
      </c>
      <c r="AP115" s="420">
        <f>IF( $F115=0,0,((($F115/$E$113)*'PLAN DE ADQUISICIONES'!AL$47)*($G115/$F115)))</f>
        <v>0</v>
      </c>
      <c r="AQ115" s="420">
        <f>IF( $F115=0,0,((($F115/$E$113)*'PLAN DE ADQUISICIONES'!AM$47)*($G115/$F115)))</f>
        <v>0</v>
      </c>
      <c r="AR115" s="420">
        <f>IF( $F115=0,0,((($F115/$E$113)*'PLAN DE ADQUISICIONES'!AN$47)*($G115/$F115)))</f>
        <v>0</v>
      </c>
      <c r="AS115" s="420">
        <f>IF( $F115=0,0,((($F115/$E$113)*'PLAN DE ADQUISICIONES'!AO$47)*($G115/$F115)))</f>
        <v>0</v>
      </c>
      <c r="AT115" s="423">
        <f>AH115+AI115+AJ115+AK115+AL115+AM115+AN115+AO115+AP115+AQ115+AR115+AS115</f>
        <v>0</v>
      </c>
      <c r="AU115" s="494">
        <f>AS115+AR115+AQ115+AP115+AO115+AN115+AM115+AL115+AK115+AJ115+AI115+AH115+AF115+AE115+AD115+AC115+AB115+AA115+Z115+Y115+X115+W115+V115+U115+S115+R115+Q115+P115+O115+N115+M115+L115+K115+J115+I115+H115</f>
        <v>0</v>
      </c>
      <c r="AV115" s="392">
        <f t="shared" si="24"/>
        <v>0</v>
      </c>
    </row>
    <row r="116" spans="2:48" s="60" customFormat="1" ht="12.75" customHeight="1" x14ac:dyDescent="0.25">
      <c r="B116" s="416" t="str">
        <f>+'FORMATO COSTEO C2'!C60</f>
        <v>2.1.2.3.</v>
      </c>
      <c r="C116" s="417" t="str">
        <f>+'FORMATO COSTEO C2'!B60</f>
        <v>Categoría de gasto</v>
      </c>
      <c r="D116" s="428"/>
      <c r="E116" s="429"/>
      <c r="F116" s="420">
        <f>+'FORMATO COSTEO C2'!G60</f>
        <v>0</v>
      </c>
      <c r="G116" s="421">
        <f>+'FORMATO COSTEO C2'!U60</f>
        <v>0</v>
      </c>
      <c r="H116" s="425">
        <f>IF( $F116=0,0,((($F116/$E$113)*'PLAN DE ADQUISICIONES'!F$47)*($G116/$F116)))</f>
        <v>0</v>
      </c>
      <c r="I116" s="420">
        <f>IF( $F116=0,0,((($F116/$E$113)*'PLAN DE ADQUISICIONES'!G$47)*($G116/$F116)))</f>
        <v>0</v>
      </c>
      <c r="J116" s="420">
        <f>IF( $F116=0,0,((($F116/$E$113)*'PLAN DE ADQUISICIONES'!H$47)*($G116/$F116)))</f>
        <v>0</v>
      </c>
      <c r="K116" s="420">
        <f>IF( $F116=0,0,((($F116/$E$113)*'PLAN DE ADQUISICIONES'!I$47)*($G116/$F116)))</f>
        <v>0</v>
      </c>
      <c r="L116" s="420">
        <f>IF( $F116=0,0,((($F116/$E$113)*'PLAN DE ADQUISICIONES'!J$47)*($G116/$F116)))</f>
        <v>0</v>
      </c>
      <c r="M116" s="420">
        <f>IF( $F116=0,0,((($F116/$E$113)*'PLAN DE ADQUISICIONES'!K$47)*($G116/$F116)))</f>
        <v>0</v>
      </c>
      <c r="N116" s="420">
        <f>IF( $F116=0,0,((($F116/$E$113)*'PLAN DE ADQUISICIONES'!L$47)*($G116/$F116)))</f>
        <v>0</v>
      </c>
      <c r="O116" s="420">
        <f>IF( $F116=0,0,((($F116/$E$113)*'PLAN DE ADQUISICIONES'!M$47)*($G116/$F116)))</f>
        <v>0</v>
      </c>
      <c r="P116" s="420">
        <f>IF( $F116=0,0,((($F116/$E$113)*'PLAN DE ADQUISICIONES'!N$47)*($G116/$F116)))</f>
        <v>0</v>
      </c>
      <c r="Q116" s="420">
        <f>IF( $F116=0,0,((($F116/$E$113)*'PLAN DE ADQUISICIONES'!O$47)*($G116/$F116)))</f>
        <v>0</v>
      </c>
      <c r="R116" s="420">
        <f>IF( $F116=0,0,((($F116/$E$113)*'PLAN DE ADQUISICIONES'!P$47)*($G116/$F116)))</f>
        <v>0</v>
      </c>
      <c r="S116" s="420">
        <f>IF( $F116=0,0,((($F116/$E$113)*'PLAN DE ADQUISICIONES'!Q$47)*($G116/$F116)))</f>
        <v>0</v>
      </c>
      <c r="T116" s="423">
        <f>H116+I116+J116+K116+L116+M116+N116+O116+P116+Q116+R116+S116</f>
        <v>0</v>
      </c>
      <c r="U116" s="424">
        <f>IF( $F116=0,0,((($F116/$E$113)*'PLAN DE ADQUISICIONES'!R$47)*($G116/$F116)))</f>
        <v>0</v>
      </c>
      <c r="V116" s="420">
        <f>IF( $F116=0,0,((($F116/$E$113)*'PLAN DE ADQUISICIONES'!S$47)*($G116/$F116)))</f>
        <v>0</v>
      </c>
      <c r="W116" s="420">
        <f>IF( $F116=0,0,((($F116/$E$113)*'PLAN DE ADQUISICIONES'!T$47)*($G116/$F116)))</f>
        <v>0</v>
      </c>
      <c r="X116" s="420">
        <f>IF( $F116=0,0,((($F116/$E$113)*'PLAN DE ADQUISICIONES'!U$47)*($G116/$F116)))</f>
        <v>0</v>
      </c>
      <c r="Y116" s="420">
        <f>IF( $F116=0,0,((($F116/$E$113)*'PLAN DE ADQUISICIONES'!V$47)*($G116/$F116)))</f>
        <v>0</v>
      </c>
      <c r="Z116" s="420">
        <f>IF( $F116=0,0,((($F116/$E$113)*'PLAN DE ADQUISICIONES'!W$47)*($G116/$F116)))</f>
        <v>0</v>
      </c>
      <c r="AA116" s="420">
        <f>IF( $F116=0,0,((($F116/$E$113)*'PLAN DE ADQUISICIONES'!X$47)*($G116/$F116)))</f>
        <v>0</v>
      </c>
      <c r="AB116" s="420">
        <f>IF( $F116=0,0,((($F116/$E$113)*'PLAN DE ADQUISICIONES'!Y$47)*($G116/$F116)))</f>
        <v>0</v>
      </c>
      <c r="AC116" s="420">
        <f>IF( $F116=0,0,((($F116/$E$113)*'PLAN DE ADQUISICIONES'!Z$47)*($G116/$F116)))</f>
        <v>0</v>
      </c>
      <c r="AD116" s="420">
        <f>IF( $F116=0,0,((($F116/$E$113)*'PLAN DE ADQUISICIONES'!AA$47)*($G116/$F116)))</f>
        <v>0</v>
      </c>
      <c r="AE116" s="420">
        <f>IF( $F116=0,0,((($F116/$E$113)*'PLAN DE ADQUISICIONES'!AB$47)*($G116/$F116)))</f>
        <v>0</v>
      </c>
      <c r="AF116" s="420">
        <f>IF( $F116=0,0,((($F116/$E$113)*'PLAN DE ADQUISICIONES'!AC$47)*($G116/$F116)))</f>
        <v>0</v>
      </c>
      <c r="AG116" s="421">
        <f>U116+V116+W116+X116+Y116+Z116+AA116+AB116+AC116+AD116+AE116+AF116</f>
        <v>0</v>
      </c>
      <c r="AH116" s="425">
        <f>IF( $F116=0,0,((($F116/$E$113)*'PLAN DE ADQUISICIONES'!AD$47)*($G116/$F116)))</f>
        <v>0</v>
      </c>
      <c r="AI116" s="420">
        <f>IF( $F116=0,0,((($F116/$E$113)*'PLAN DE ADQUISICIONES'!AE$47)*($G116/$F116)))</f>
        <v>0</v>
      </c>
      <c r="AJ116" s="420">
        <f>IF( $F116=0,0,((($F116/$E$113)*'PLAN DE ADQUISICIONES'!AF$47)*($G116/$F116)))</f>
        <v>0</v>
      </c>
      <c r="AK116" s="420">
        <f>IF( $F116=0,0,((($F116/$E$113)*'PLAN DE ADQUISICIONES'!AG$47)*($G116/$F116)))</f>
        <v>0</v>
      </c>
      <c r="AL116" s="420">
        <f>IF( $F116=0,0,((($F116/$E$113)*'PLAN DE ADQUISICIONES'!AH$47)*($G116/$F116)))</f>
        <v>0</v>
      </c>
      <c r="AM116" s="420">
        <f>IF( $F116=0,0,((($F116/$E$113)*'PLAN DE ADQUISICIONES'!AI$47)*($G116/$F116)))</f>
        <v>0</v>
      </c>
      <c r="AN116" s="420">
        <f>IF( $F116=0,0,((($F116/$E$113)*'PLAN DE ADQUISICIONES'!AJ$47)*($G116/$F116)))</f>
        <v>0</v>
      </c>
      <c r="AO116" s="420">
        <f>IF( $F116=0,0,((($F116/$E$113)*'PLAN DE ADQUISICIONES'!AK$47)*($G116/$F116)))</f>
        <v>0</v>
      </c>
      <c r="AP116" s="420">
        <f>IF( $F116=0,0,((($F116/$E$113)*'PLAN DE ADQUISICIONES'!AL$47)*($G116/$F116)))</f>
        <v>0</v>
      </c>
      <c r="AQ116" s="420">
        <f>IF( $F116=0,0,((($F116/$E$113)*'PLAN DE ADQUISICIONES'!AM$47)*($G116/$F116)))</f>
        <v>0</v>
      </c>
      <c r="AR116" s="420">
        <f>IF( $F116=0,0,((($F116/$E$113)*'PLAN DE ADQUISICIONES'!AN$47)*($G116/$F116)))</f>
        <v>0</v>
      </c>
      <c r="AS116" s="420">
        <f>IF( $F116=0,0,((($F116/$E$113)*'PLAN DE ADQUISICIONES'!AO$47)*($G116/$F116)))</f>
        <v>0</v>
      </c>
      <c r="AT116" s="423">
        <f>AH116+AI116+AJ116+AK116+AL116+AM116+AN116+AO116+AP116+AQ116+AR116+AS116</f>
        <v>0</v>
      </c>
      <c r="AU116" s="494">
        <f>AS116+AR116+AQ116+AP116+AO116+AN116+AM116+AL116+AK116+AJ116+AI116+AH116+AF116+AE116+AD116+AC116+AB116+AA116+Z116+Y116+X116+W116+V116+U116+S116+R116+Q116+P116+O116+N116+M116+L116+K116+J116+I116+H116</f>
        <v>0</v>
      </c>
      <c r="AV116" s="392">
        <f t="shared" si="24"/>
        <v>0</v>
      </c>
    </row>
    <row r="117" spans="2:48" s="60" customFormat="1" ht="12.75" customHeight="1" x14ac:dyDescent="0.25">
      <c r="B117" s="416" t="str">
        <f>+'FORMATO COSTEO C2'!C66</f>
        <v>2.1.2.4</v>
      </c>
      <c r="C117" s="417" t="str">
        <f>+'FORMATO COSTEO C2'!B66</f>
        <v>Categoría de gasto</v>
      </c>
      <c r="D117" s="428"/>
      <c r="E117" s="429"/>
      <c r="F117" s="420">
        <f>+'FORMATO COSTEO C2'!G66</f>
        <v>0</v>
      </c>
      <c r="G117" s="421">
        <f>+'FORMATO COSTEO C2'!U66</f>
        <v>0</v>
      </c>
      <c r="H117" s="425">
        <f>IF( $F117=0,0,((($F117/$E$113)*'PLAN DE ADQUISICIONES'!F$47)*($G117/$F117)))</f>
        <v>0</v>
      </c>
      <c r="I117" s="420">
        <f>IF( $F117=0,0,((($F117/$E$113)*'PLAN DE ADQUISICIONES'!G$47)*($G117/$F117)))</f>
        <v>0</v>
      </c>
      <c r="J117" s="420">
        <f>IF( $F117=0,0,((($F117/$E$113)*'PLAN DE ADQUISICIONES'!H$47)*($G117/$F117)))</f>
        <v>0</v>
      </c>
      <c r="K117" s="420">
        <f>IF( $F117=0,0,((($F117/$E$113)*'PLAN DE ADQUISICIONES'!I$47)*($G117/$F117)))</f>
        <v>0</v>
      </c>
      <c r="L117" s="420">
        <f>IF( $F117=0,0,((($F117/$E$113)*'PLAN DE ADQUISICIONES'!J$47)*($G117/$F117)))</f>
        <v>0</v>
      </c>
      <c r="M117" s="420">
        <f>IF( $F117=0,0,((($F117/$E$113)*'PLAN DE ADQUISICIONES'!K$47)*($G117/$F117)))</f>
        <v>0</v>
      </c>
      <c r="N117" s="420">
        <f>IF( $F117=0,0,((($F117/$E$113)*'PLAN DE ADQUISICIONES'!L$47)*($G117/$F117)))</f>
        <v>0</v>
      </c>
      <c r="O117" s="420">
        <f>IF( $F117=0,0,((($F117/$E$113)*'PLAN DE ADQUISICIONES'!M$47)*($G117/$F117)))</f>
        <v>0</v>
      </c>
      <c r="P117" s="420">
        <f>IF( $F117=0,0,((($F117/$E$113)*'PLAN DE ADQUISICIONES'!N$47)*($G117/$F117)))</f>
        <v>0</v>
      </c>
      <c r="Q117" s="420">
        <f>IF( $F117=0,0,((($F117/$E$113)*'PLAN DE ADQUISICIONES'!O$47)*($G117/$F117)))</f>
        <v>0</v>
      </c>
      <c r="R117" s="420">
        <f>IF( $F117=0,0,((($F117/$E$113)*'PLAN DE ADQUISICIONES'!P$47)*($G117/$F117)))</f>
        <v>0</v>
      </c>
      <c r="S117" s="420">
        <f>IF( $F117=0,0,((($F117/$E$113)*'PLAN DE ADQUISICIONES'!Q$47)*($G117/$F117)))</f>
        <v>0</v>
      </c>
      <c r="T117" s="423">
        <f>H117+I117+J117+K117+L117+M117+N117+O117+P117+Q117+R117+S117</f>
        <v>0</v>
      </c>
      <c r="U117" s="424">
        <f>IF( $F117=0,0,((($F117/$E$113)*'PLAN DE ADQUISICIONES'!R$47)*($G117/$F117)))</f>
        <v>0</v>
      </c>
      <c r="V117" s="420">
        <f>IF( $F117=0,0,((($F117/$E$113)*'PLAN DE ADQUISICIONES'!S$47)*($G117/$F117)))</f>
        <v>0</v>
      </c>
      <c r="W117" s="420">
        <f>IF( $F117=0,0,((($F117/$E$113)*'PLAN DE ADQUISICIONES'!T$47)*($G117/$F117)))</f>
        <v>0</v>
      </c>
      <c r="X117" s="420">
        <f>IF( $F117=0,0,((($F117/$E$113)*'PLAN DE ADQUISICIONES'!U$47)*($G117/$F117)))</f>
        <v>0</v>
      </c>
      <c r="Y117" s="420">
        <f>IF( $F117=0,0,((($F117/$E$113)*'PLAN DE ADQUISICIONES'!V$47)*($G117/$F117)))</f>
        <v>0</v>
      </c>
      <c r="Z117" s="420">
        <f>IF( $F117=0,0,((($F117/$E$113)*'PLAN DE ADQUISICIONES'!W$47)*($G117/$F117)))</f>
        <v>0</v>
      </c>
      <c r="AA117" s="420">
        <f>IF( $F117=0,0,((($F117/$E$113)*'PLAN DE ADQUISICIONES'!X$47)*($G117/$F117)))</f>
        <v>0</v>
      </c>
      <c r="AB117" s="420">
        <f>IF( $F117=0,0,((($F117/$E$113)*'PLAN DE ADQUISICIONES'!Y$47)*($G117/$F117)))</f>
        <v>0</v>
      </c>
      <c r="AC117" s="420">
        <f>IF( $F117=0,0,((($F117/$E$113)*'PLAN DE ADQUISICIONES'!Z$47)*($G117/$F117)))</f>
        <v>0</v>
      </c>
      <c r="AD117" s="420">
        <f>IF( $F117=0,0,((($F117/$E$113)*'PLAN DE ADQUISICIONES'!AA$47)*($G117/$F117)))</f>
        <v>0</v>
      </c>
      <c r="AE117" s="420">
        <f>IF( $F117=0,0,((($F117/$E$113)*'PLAN DE ADQUISICIONES'!AB$47)*($G117/$F117)))</f>
        <v>0</v>
      </c>
      <c r="AF117" s="420">
        <f>IF( $F117=0,0,((($F117/$E$113)*'PLAN DE ADQUISICIONES'!AC$47)*($G117/$F117)))</f>
        <v>0</v>
      </c>
      <c r="AG117" s="421">
        <f>U117+V117+W117+X117+Y117+Z117+AA117+AB117+AC117+AD117+AE117+AF117</f>
        <v>0</v>
      </c>
      <c r="AH117" s="425">
        <f>IF( $F117=0,0,((($F117/$E$113)*'PLAN DE ADQUISICIONES'!AD$47)*($G117/$F117)))</f>
        <v>0</v>
      </c>
      <c r="AI117" s="420">
        <f>IF( $F117=0,0,((($F117/$E$113)*'PLAN DE ADQUISICIONES'!AE$47)*($G117/$F117)))</f>
        <v>0</v>
      </c>
      <c r="AJ117" s="420">
        <f>IF( $F117=0,0,((($F117/$E$113)*'PLAN DE ADQUISICIONES'!AF$47)*($G117/$F117)))</f>
        <v>0</v>
      </c>
      <c r="AK117" s="420">
        <f>IF( $F117=0,0,((($F117/$E$113)*'PLAN DE ADQUISICIONES'!AG$47)*($G117/$F117)))</f>
        <v>0</v>
      </c>
      <c r="AL117" s="420">
        <f>IF( $F117=0,0,((($F117/$E$113)*'PLAN DE ADQUISICIONES'!AH$47)*($G117/$F117)))</f>
        <v>0</v>
      </c>
      <c r="AM117" s="420">
        <f>IF( $F117=0,0,((($F117/$E$113)*'PLAN DE ADQUISICIONES'!AI$47)*($G117/$F117)))</f>
        <v>0</v>
      </c>
      <c r="AN117" s="420">
        <f>IF( $F117=0,0,((($F117/$E$113)*'PLAN DE ADQUISICIONES'!AJ$47)*($G117/$F117)))</f>
        <v>0</v>
      </c>
      <c r="AO117" s="420">
        <f>IF( $F117=0,0,((($F117/$E$113)*'PLAN DE ADQUISICIONES'!AK$47)*($G117/$F117)))</f>
        <v>0</v>
      </c>
      <c r="AP117" s="420">
        <f>IF( $F117=0,0,((($F117/$E$113)*'PLAN DE ADQUISICIONES'!AL$47)*($G117/$F117)))</f>
        <v>0</v>
      </c>
      <c r="AQ117" s="420">
        <f>IF( $F117=0,0,((($F117/$E$113)*'PLAN DE ADQUISICIONES'!AM$47)*($G117/$F117)))</f>
        <v>0</v>
      </c>
      <c r="AR117" s="420">
        <f>IF( $F117=0,0,((($F117/$E$113)*'PLAN DE ADQUISICIONES'!AN$47)*($G117/$F117)))</f>
        <v>0</v>
      </c>
      <c r="AS117" s="420">
        <f>IF( $F117=0,0,((($F117/$E$113)*'PLAN DE ADQUISICIONES'!AO$47)*($G117/$F117)))</f>
        <v>0</v>
      </c>
      <c r="AT117" s="423">
        <f>AH117+AI117+AJ117+AK117+AL117+AM117+AN117+AO117+AP117+AQ117+AR117+AS117</f>
        <v>0</v>
      </c>
      <c r="AU117" s="494">
        <f>AS117+AR117+AQ117+AP117+AO117+AN117+AM117+AL117+AK117+AJ117+AI117+AH117+AF117+AE117+AD117+AC117+AB117+AA117+Z117+Y117+X117+W117+V117+U117+S117+R117+Q117+P117+O117+N117+M117+L117+K117+J117+I117+H117</f>
        <v>0</v>
      </c>
      <c r="AV117" s="392">
        <f t="shared" si="24"/>
        <v>0</v>
      </c>
    </row>
    <row r="118" spans="2:48" s="60" customFormat="1" ht="12.75" customHeight="1" x14ac:dyDescent="0.25">
      <c r="B118" s="416" t="str">
        <f>+'FORMATO COSTEO C2'!C72</f>
        <v>2.1.2.5</v>
      </c>
      <c r="C118" s="417" t="str">
        <f>+'FORMATO COSTEO C2'!B72</f>
        <v>Categoría de gasto</v>
      </c>
      <c r="D118" s="428"/>
      <c r="E118" s="429"/>
      <c r="F118" s="420">
        <f>+'FORMATO COSTEO C2'!G72</f>
        <v>0</v>
      </c>
      <c r="G118" s="421">
        <f>+'FORMATO COSTEO C2'!U72</f>
        <v>0</v>
      </c>
      <c r="H118" s="425">
        <f>IF( $F118=0,0,((($F118/$E$113)*'PLAN DE ADQUISICIONES'!F$47)*($G118/$F118)))</f>
        <v>0</v>
      </c>
      <c r="I118" s="420">
        <f>IF( $F118=0,0,((($F118/$E$113)*'PLAN DE ADQUISICIONES'!G$47)*($G118/$F118)))</f>
        <v>0</v>
      </c>
      <c r="J118" s="420">
        <f>IF( $F118=0,0,((($F118/$E$113)*'PLAN DE ADQUISICIONES'!H$47)*($G118/$F118)))</f>
        <v>0</v>
      </c>
      <c r="K118" s="420">
        <f>IF( $F118=0,0,((($F118/$E$113)*'PLAN DE ADQUISICIONES'!I$47)*($G118/$F118)))</f>
        <v>0</v>
      </c>
      <c r="L118" s="420">
        <f>IF( $F118=0,0,((($F118/$E$113)*'PLAN DE ADQUISICIONES'!J$47)*($G118/$F118)))</f>
        <v>0</v>
      </c>
      <c r="M118" s="420">
        <f>IF( $F118=0,0,((($F118/$E$113)*'PLAN DE ADQUISICIONES'!K$47)*($G118/$F118)))</f>
        <v>0</v>
      </c>
      <c r="N118" s="420">
        <f>IF( $F118=0,0,((($F118/$E$113)*'PLAN DE ADQUISICIONES'!L$47)*($G118/$F118)))</f>
        <v>0</v>
      </c>
      <c r="O118" s="420">
        <f>IF( $F118=0,0,((($F118/$E$113)*'PLAN DE ADQUISICIONES'!M$47)*($G118/$F118)))</f>
        <v>0</v>
      </c>
      <c r="P118" s="420">
        <f>IF( $F118=0,0,((($F118/$E$113)*'PLAN DE ADQUISICIONES'!N$47)*($G118/$F118)))</f>
        <v>0</v>
      </c>
      <c r="Q118" s="420">
        <f>IF( $F118=0,0,((($F118/$E$113)*'PLAN DE ADQUISICIONES'!O$47)*($G118/$F118)))</f>
        <v>0</v>
      </c>
      <c r="R118" s="420">
        <f>IF( $F118=0,0,((($F118/$E$113)*'PLAN DE ADQUISICIONES'!P$47)*($G118/$F118)))</f>
        <v>0</v>
      </c>
      <c r="S118" s="420">
        <f>IF( $F118=0,0,((($F118/$E$113)*'PLAN DE ADQUISICIONES'!Q$47)*($G118/$F118)))</f>
        <v>0</v>
      </c>
      <c r="T118" s="423">
        <f>H118+I118+J118+K118+L118+M118+N118+O118+P118+Q118+R118+S118</f>
        <v>0</v>
      </c>
      <c r="U118" s="424">
        <f>IF( $F118=0,0,((($F118/$E$113)*'PLAN DE ADQUISICIONES'!R$47)*($G118/$F118)))</f>
        <v>0</v>
      </c>
      <c r="V118" s="420">
        <f>IF( $F118=0,0,((($F118/$E$113)*'PLAN DE ADQUISICIONES'!S$47)*($G118/$F118)))</f>
        <v>0</v>
      </c>
      <c r="W118" s="420">
        <f>IF( $F118=0,0,((($F118/$E$113)*'PLAN DE ADQUISICIONES'!T$47)*($G118/$F118)))</f>
        <v>0</v>
      </c>
      <c r="X118" s="420">
        <f>IF( $F118=0,0,((($F118/$E$113)*'PLAN DE ADQUISICIONES'!U$47)*($G118/$F118)))</f>
        <v>0</v>
      </c>
      <c r="Y118" s="420">
        <f>IF( $F118=0,0,((($F118/$E$113)*'PLAN DE ADQUISICIONES'!V$47)*($G118/$F118)))</f>
        <v>0</v>
      </c>
      <c r="Z118" s="420">
        <f>IF( $F118=0,0,((($F118/$E$113)*'PLAN DE ADQUISICIONES'!W$47)*($G118/$F118)))</f>
        <v>0</v>
      </c>
      <c r="AA118" s="420">
        <f>IF( $F118=0,0,((($F118/$E$113)*'PLAN DE ADQUISICIONES'!X$47)*($G118/$F118)))</f>
        <v>0</v>
      </c>
      <c r="AB118" s="420">
        <f>IF( $F118=0,0,((($F118/$E$113)*'PLAN DE ADQUISICIONES'!Y$47)*($G118/$F118)))</f>
        <v>0</v>
      </c>
      <c r="AC118" s="420">
        <f>IF( $F118=0,0,((($F118/$E$113)*'PLAN DE ADQUISICIONES'!Z$47)*($G118/$F118)))</f>
        <v>0</v>
      </c>
      <c r="AD118" s="420">
        <f>IF( $F118=0,0,((($F118/$E$113)*'PLAN DE ADQUISICIONES'!AA$47)*($G118/$F118)))</f>
        <v>0</v>
      </c>
      <c r="AE118" s="420">
        <f>IF( $F118=0,0,((($F118/$E$113)*'PLAN DE ADQUISICIONES'!AB$47)*($G118/$F118)))</f>
        <v>0</v>
      </c>
      <c r="AF118" s="420">
        <f>IF( $F118=0,0,((($F118/$E$113)*'PLAN DE ADQUISICIONES'!AC$47)*($G118/$F118)))</f>
        <v>0</v>
      </c>
      <c r="AG118" s="421">
        <f>U118+V118+W118+X118+Y118+Z118+AA118+AB118+AC118+AD118+AE118+AF118</f>
        <v>0</v>
      </c>
      <c r="AH118" s="425">
        <f>IF( $F118=0,0,((($F118/$E$113)*'PLAN DE ADQUISICIONES'!AD$47)*($G118/$F118)))</f>
        <v>0</v>
      </c>
      <c r="AI118" s="420">
        <f>IF( $F118=0,0,((($F118/$E$113)*'PLAN DE ADQUISICIONES'!AE$47)*($G118/$F118)))</f>
        <v>0</v>
      </c>
      <c r="AJ118" s="420">
        <f>IF( $F118=0,0,((($F118/$E$113)*'PLAN DE ADQUISICIONES'!AF$47)*($G118/$F118)))</f>
        <v>0</v>
      </c>
      <c r="AK118" s="420">
        <f>IF( $F118=0,0,((($F118/$E$113)*'PLAN DE ADQUISICIONES'!AG$47)*($G118/$F118)))</f>
        <v>0</v>
      </c>
      <c r="AL118" s="420">
        <f>IF( $F118=0,0,((($F118/$E$113)*'PLAN DE ADQUISICIONES'!AH$47)*($G118/$F118)))</f>
        <v>0</v>
      </c>
      <c r="AM118" s="420">
        <f>IF( $F118=0,0,((($F118/$E$113)*'PLAN DE ADQUISICIONES'!AI$47)*($G118/$F118)))</f>
        <v>0</v>
      </c>
      <c r="AN118" s="420">
        <f>IF( $F118=0,0,((($F118/$E$113)*'PLAN DE ADQUISICIONES'!AJ$47)*($G118/$F118)))</f>
        <v>0</v>
      </c>
      <c r="AO118" s="420">
        <f>IF( $F118=0,0,((($F118/$E$113)*'PLAN DE ADQUISICIONES'!AK$47)*($G118/$F118)))</f>
        <v>0</v>
      </c>
      <c r="AP118" s="420">
        <f>IF( $F118=0,0,((($F118/$E$113)*'PLAN DE ADQUISICIONES'!AL$47)*($G118/$F118)))</f>
        <v>0</v>
      </c>
      <c r="AQ118" s="420">
        <f>IF( $F118=0,0,((($F118/$E$113)*'PLAN DE ADQUISICIONES'!AM$47)*($G118/$F118)))</f>
        <v>0</v>
      </c>
      <c r="AR118" s="420">
        <f>IF( $F118=0,0,((($F118/$E$113)*'PLAN DE ADQUISICIONES'!AN$47)*($G118/$F118)))</f>
        <v>0</v>
      </c>
      <c r="AS118" s="420">
        <f>IF( $F118=0,0,((($F118/$E$113)*'PLAN DE ADQUISICIONES'!AO$47)*($G118/$F118)))</f>
        <v>0</v>
      </c>
      <c r="AT118" s="423">
        <f>AH118+AI118+AJ118+AK118+AL118+AM118+AN118+AO118+AP118+AQ118+AR118+AS118</f>
        <v>0</v>
      </c>
      <c r="AU118" s="494">
        <f>AS118+AR118+AQ118+AP118+AO118+AN118+AM118+AL118+AK118+AJ118+AI118+AH118+AF118+AE118+AD118+AC118+AB118+AA118+Z118+Y118+X118+W118+V118+U118+S118+R118+Q118+P118+O118+N118+M118+L118+K118+J118+I118+H118</f>
        <v>0</v>
      </c>
      <c r="AV118" s="392">
        <f t="shared" si="24"/>
        <v>0</v>
      </c>
    </row>
    <row r="119" spans="2:48" s="60" customFormat="1" ht="12.75" customHeight="1" x14ac:dyDescent="0.25">
      <c r="B119" s="406" t="str">
        <f>+'FORMATO COSTEO C2'!C78</f>
        <v>2.1.3</v>
      </c>
      <c r="C119" s="430">
        <f>+'FORMATO COSTEO C2'!B78</f>
        <v>0</v>
      </c>
      <c r="D119" s="408" t="str">
        <f>+'FORMATO COSTEO C2'!D78</f>
        <v>Unidad medida</v>
      </c>
      <c r="E119" s="409">
        <f>+'FORMATO COSTEO C2'!E78</f>
        <v>0</v>
      </c>
      <c r="F119" s="410">
        <f>SUM(F120:F124)</f>
        <v>0</v>
      </c>
      <c r="G119" s="411">
        <f t="shared" ref="G119:AS119" si="34">SUM(G120:G124)</f>
        <v>0</v>
      </c>
      <c r="H119" s="412">
        <f t="shared" si="34"/>
        <v>0</v>
      </c>
      <c r="I119" s="410">
        <f t="shared" si="34"/>
        <v>0</v>
      </c>
      <c r="J119" s="410">
        <f t="shared" si="34"/>
        <v>0</v>
      </c>
      <c r="K119" s="410">
        <f t="shared" si="34"/>
        <v>0</v>
      </c>
      <c r="L119" s="410">
        <f t="shared" si="34"/>
        <v>0</v>
      </c>
      <c r="M119" s="410">
        <f t="shared" si="34"/>
        <v>0</v>
      </c>
      <c r="N119" s="410">
        <f t="shared" si="34"/>
        <v>0</v>
      </c>
      <c r="O119" s="410">
        <f t="shared" si="34"/>
        <v>0</v>
      </c>
      <c r="P119" s="410">
        <f t="shared" si="34"/>
        <v>0</v>
      </c>
      <c r="Q119" s="410">
        <f t="shared" si="34"/>
        <v>0</v>
      </c>
      <c r="R119" s="410">
        <f t="shared" si="34"/>
        <v>0</v>
      </c>
      <c r="S119" s="410">
        <f t="shared" si="34"/>
        <v>0</v>
      </c>
      <c r="T119" s="413">
        <f>SUM(T120:T124)</f>
        <v>0</v>
      </c>
      <c r="U119" s="414">
        <f t="shared" si="34"/>
        <v>0</v>
      </c>
      <c r="V119" s="410">
        <f t="shared" si="34"/>
        <v>0</v>
      </c>
      <c r="W119" s="410">
        <f t="shared" si="34"/>
        <v>0</v>
      </c>
      <c r="X119" s="410">
        <f t="shared" si="34"/>
        <v>0</v>
      </c>
      <c r="Y119" s="410">
        <f t="shared" si="34"/>
        <v>0</v>
      </c>
      <c r="Z119" s="410">
        <f t="shared" si="34"/>
        <v>0</v>
      </c>
      <c r="AA119" s="410">
        <f t="shared" si="34"/>
        <v>0</v>
      </c>
      <c r="AB119" s="410">
        <f t="shared" si="34"/>
        <v>0</v>
      </c>
      <c r="AC119" s="410">
        <f t="shared" si="34"/>
        <v>0</v>
      </c>
      <c r="AD119" s="410">
        <f t="shared" si="34"/>
        <v>0</v>
      </c>
      <c r="AE119" s="410">
        <f t="shared" si="34"/>
        <v>0</v>
      </c>
      <c r="AF119" s="410">
        <f t="shared" si="34"/>
        <v>0</v>
      </c>
      <c r="AG119" s="411">
        <f t="shared" si="34"/>
        <v>0</v>
      </c>
      <c r="AH119" s="412">
        <f t="shared" si="34"/>
        <v>0</v>
      </c>
      <c r="AI119" s="410">
        <f t="shared" si="34"/>
        <v>0</v>
      </c>
      <c r="AJ119" s="410">
        <f t="shared" si="34"/>
        <v>0</v>
      </c>
      <c r="AK119" s="410">
        <f t="shared" si="34"/>
        <v>0</v>
      </c>
      <c r="AL119" s="410">
        <f t="shared" si="34"/>
        <v>0</v>
      </c>
      <c r="AM119" s="410">
        <f t="shared" si="34"/>
        <v>0</v>
      </c>
      <c r="AN119" s="410">
        <f t="shared" si="34"/>
        <v>0</v>
      </c>
      <c r="AO119" s="410">
        <f t="shared" si="34"/>
        <v>0</v>
      </c>
      <c r="AP119" s="410">
        <f t="shared" si="34"/>
        <v>0</v>
      </c>
      <c r="AQ119" s="410">
        <f t="shared" si="34"/>
        <v>0</v>
      </c>
      <c r="AR119" s="410">
        <f t="shared" si="34"/>
        <v>0</v>
      </c>
      <c r="AS119" s="410">
        <f t="shared" si="34"/>
        <v>0</v>
      </c>
      <c r="AT119" s="413">
        <f>SUM(AT120:AT124)</f>
        <v>0</v>
      </c>
      <c r="AU119" s="415">
        <f>SUM(AU120:AU124)</f>
        <v>0</v>
      </c>
      <c r="AV119" s="392">
        <f t="shared" si="24"/>
        <v>0</v>
      </c>
    </row>
    <row r="120" spans="2:48" s="60" customFormat="1" ht="12.75" customHeight="1" x14ac:dyDescent="0.25">
      <c r="B120" s="416" t="str">
        <f>+'FORMATO COSTEO C2'!C80</f>
        <v>2.1.3.1</v>
      </c>
      <c r="C120" s="417" t="str">
        <f>+'FORMATO COSTEO C2'!B80</f>
        <v>Categoría de gasto</v>
      </c>
      <c r="D120" s="428"/>
      <c r="E120" s="429"/>
      <c r="F120" s="420">
        <f>+'FORMATO COSTEO C2'!G80</f>
        <v>0</v>
      </c>
      <c r="G120" s="421">
        <f>+'FORMATO COSTEO C2'!U80</f>
        <v>0</v>
      </c>
      <c r="H120" s="422">
        <f>IF( $F120=0,0,((($F120/$E$119)*'PLAN DE ADQUISICIONES'!F$48)*($G120/$F120)))</f>
        <v>0</v>
      </c>
      <c r="I120" s="420">
        <f>IF( $F120=0,0,((($F120/$E$119)*'PLAN DE ADQUISICIONES'!G$48)*($G120/$F120)))</f>
        <v>0</v>
      </c>
      <c r="J120" s="420">
        <f>IF( $F120=0,0,((($F120/$E$119)*'PLAN DE ADQUISICIONES'!H$48)*($G120/$F120)))</f>
        <v>0</v>
      </c>
      <c r="K120" s="420">
        <f>IF( $F120=0,0,((($F120/$E$119)*'PLAN DE ADQUISICIONES'!I$48)*($G120/$F120)))</f>
        <v>0</v>
      </c>
      <c r="L120" s="420">
        <f>IF( $F120=0,0,((($F120/$E$119)*'PLAN DE ADQUISICIONES'!J$48)*($G120/$F120)))</f>
        <v>0</v>
      </c>
      <c r="M120" s="420">
        <f>IF( $F120=0,0,((($F120/$E$119)*'PLAN DE ADQUISICIONES'!K$48)*($G120/$F120)))</f>
        <v>0</v>
      </c>
      <c r="N120" s="420">
        <f>IF( $F120=0,0,((($F120/$E$119)*'PLAN DE ADQUISICIONES'!L$48)*($G120/$F120)))</f>
        <v>0</v>
      </c>
      <c r="O120" s="420">
        <f>IF( $F120=0,0,((($F120/$E$119)*'PLAN DE ADQUISICIONES'!M$48)*($G120/$F120)))</f>
        <v>0</v>
      </c>
      <c r="P120" s="420">
        <f>IF( $F120=0,0,((($F120/$E$119)*'PLAN DE ADQUISICIONES'!N$48)*($G120/$F120)))</f>
        <v>0</v>
      </c>
      <c r="Q120" s="420">
        <f>IF( $F120=0,0,((($F120/$E$119)*'PLAN DE ADQUISICIONES'!O$48)*($G120/$F120)))</f>
        <v>0</v>
      </c>
      <c r="R120" s="420">
        <f>IF( $F120=0,0,((($F120/$E$119)*'PLAN DE ADQUISICIONES'!P$48)*($G120/$F120)))</f>
        <v>0</v>
      </c>
      <c r="S120" s="420">
        <f>IF( $F120=0,0,((($F120/$E$119)*'PLAN DE ADQUISICIONES'!Q$48)*($G120/$F120)))</f>
        <v>0</v>
      </c>
      <c r="T120" s="423">
        <f>H120+I120+J120+K120+L120+M120+N120+O120+P120+Q120+R120+S120</f>
        <v>0</v>
      </c>
      <c r="U120" s="424">
        <f>IF( $F120=0,0,((($F120/$E$119)*'PLAN DE ADQUISICIONES'!R$48)*($G120/$F120)))</f>
        <v>0</v>
      </c>
      <c r="V120" s="420">
        <f>IF( $F120=0,0,((($F120/$E$119)*'PLAN DE ADQUISICIONES'!S$48)*($G120/$F120)))</f>
        <v>0</v>
      </c>
      <c r="W120" s="420">
        <f>IF( $F120=0,0,((($F120/$E$119)*'PLAN DE ADQUISICIONES'!T$48)*($G120/$F120)))</f>
        <v>0</v>
      </c>
      <c r="X120" s="420">
        <f>IF( $F120=0,0,((($F120/$E$119)*'PLAN DE ADQUISICIONES'!U$48)*($G120/$F120)))</f>
        <v>0</v>
      </c>
      <c r="Y120" s="420">
        <f>IF( $F120=0,0,((($F120/$E$119)*'PLAN DE ADQUISICIONES'!V$48)*($G120/$F120)))</f>
        <v>0</v>
      </c>
      <c r="Z120" s="420">
        <f>IF( $F120=0,0,((($F120/$E$119)*'PLAN DE ADQUISICIONES'!W$48)*($G120/$F120)))</f>
        <v>0</v>
      </c>
      <c r="AA120" s="420">
        <f>IF( $F120=0,0,((($F120/$E$119)*'PLAN DE ADQUISICIONES'!X$48)*($G120/$F120)))</f>
        <v>0</v>
      </c>
      <c r="AB120" s="420">
        <f>IF( $F120=0,0,((($F120/$E$119)*'PLAN DE ADQUISICIONES'!Y$48)*($G120/$F120)))</f>
        <v>0</v>
      </c>
      <c r="AC120" s="420">
        <f>IF( $F120=0,0,((($F120/$E$119)*'PLAN DE ADQUISICIONES'!Z$48)*($G120/$F120)))</f>
        <v>0</v>
      </c>
      <c r="AD120" s="420">
        <f>IF( $F120=0,0,((($F120/$E$119)*'PLAN DE ADQUISICIONES'!AA$48)*($G120/$F120)))</f>
        <v>0</v>
      </c>
      <c r="AE120" s="420">
        <f>IF( $F120=0,0,((($F120/$E$119)*'PLAN DE ADQUISICIONES'!AB$48)*($G120/$F120)))</f>
        <v>0</v>
      </c>
      <c r="AF120" s="420">
        <f>IF( $F120=0,0,((($F120/$E$119)*'PLAN DE ADQUISICIONES'!AC$48)*($G120/$F120)))</f>
        <v>0</v>
      </c>
      <c r="AG120" s="421">
        <f>U120+V120+W120+X120+Y120+Z120+AA120+AB120+AC120+AD120+AE120+AF120</f>
        <v>0</v>
      </c>
      <c r="AH120" s="425">
        <f>IF( $F120=0,0,((($F120/$E$119)*'PLAN DE ADQUISICIONES'!AD$48)*($G120/$F120)))</f>
        <v>0</v>
      </c>
      <c r="AI120" s="420">
        <f>IF( $F120=0,0,((($F120/$E$119)*'PLAN DE ADQUISICIONES'!AE$48)*($G120/$F120)))</f>
        <v>0</v>
      </c>
      <c r="AJ120" s="420">
        <f>IF( $F120=0,0,((($F120/$E$119)*'PLAN DE ADQUISICIONES'!AF$48)*($G120/$F120)))</f>
        <v>0</v>
      </c>
      <c r="AK120" s="420">
        <f>IF( $F120=0,0,((($F120/$E$119)*'PLAN DE ADQUISICIONES'!AG$48)*($G120/$F120)))</f>
        <v>0</v>
      </c>
      <c r="AL120" s="420">
        <f>IF( $F120=0,0,((($F120/$E$119)*'PLAN DE ADQUISICIONES'!AH$48)*($G120/$F120)))</f>
        <v>0</v>
      </c>
      <c r="AM120" s="420">
        <f>IF( $F120=0,0,((($F120/$E$119)*'PLAN DE ADQUISICIONES'!AI$48)*($G120/$F120)))</f>
        <v>0</v>
      </c>
      <c r="AN120" s="420">
        <f>IF( $F120=0,0,((($F120/$E$119)*'PLAN DE ADQUISICIONES'!AJ$48)*($G120/$F120)))</f>
        <v>0</v>
      </c>
      <c r="AO120" s="420">
        <f>IF( $F120=0,0,((($F120/$E$119)*'PLAN DE ADQUISICIONES'!AK$48)*($G120/$F120)))</f>
        <v>0</v>
      </c>
      <c r="AP120" s="420">
        <f>IF( $F120=0,0,((($F120/$E$119)*'PLAN DE ADQUISICIONES'!AL$48)*($G120/$F120)))</f>
        <v>0</v>
      </c>
      <c r="AQ120" s="420">
        <f>IF( $F120=0,0,((($F120/$E$119)*'PLAN DE ADQUISICIONES'!AM$48)*($G120/$F120)))</f>
        <v>0</v>
      </c>
      <c r="AR120" s="420">
        <f>IF( $F120=0,0,((($F120/$E$119)*'PLAN DE ADQUISICIONES'!AN$48)*($G120/$F120)))</f>
        <v>0</v>
      </c>
      <c r="AS120" s="420">
        <f>IF( $F120=0,0,((($F120/$E$119)*'PLAN DE ADQUISICIONES'!AO$48)*($G120/$F120)))</f>
        <v>0</v>
      </c>
      <c r="AT120" s="423">
        <f>AH120+AI120+AJ120+AK120+AL120+AM120+AN120+AO120+AP120+AQ120+AR120+AS120</f>
        <v>0</v>
      </c>
      <c r="AU120" s="494">
        <f>AS120+AR120+AQ120+AP120+AO120+AN120+AM120+AL120+AK120+AJ120+AI120+AH120+AF120+AE120+AD120+AC120+AB120+AA120+Z120+Y120+X120+W120+V120+U120+S120+R120+Q120+P120+O120+N120+M120+L120+K120+J120+I120+H120</f>
        <v>0</v>
      </c>
      <c r="AV120" s="392">
        <f t="shared" si="24"/>
        <v>0</v>
      </c>
    </row>
    <row r="121" spans="2:48" s="60" customFormat="1" ht="12.75" customHeight="1" x14ac:dyDescent="0.25">
      <c r="B121" s="416" t="str">
        <f>+'FORMATO COSTEO C2'!C86</f>
        <v>2.1.3.2</v>
      </c>
      <c r="C121" s="417" t="str">
        <f>+'FORMATO COSTEO C2'!B86</f>
        <v>Categoría de gasto</v>
      </c>
      <c r="D121" s="428"/>
      <c r="E121" s="429"/>
      <c r="F121" s="420">
        <f>+'FORMATO COSTEO C2'!G86</f>
        <v>0</v>
      </c>
      <c r="G121" s="421">
        <f>+'FORMATO COSTEO C2'!U86</f>
        <v>0</v>
      </c>
      <c r="H121" s="425">
        <f>IF( $F121=0,0,((($F121/$E$119)*'PLAN DE ADQUISICIONES'!F$48)*($G121/$F121)))</f>
        <v>0</v>
      </c>
      <c r="I121" s="420">
        <f>IF( $F121=0,0,((($F121/$E$119)*'PLAN DE ADQUISICIONES'!G$48)*($G121/$F121)))</f>
        <v>0</v>
      </c>
      <c r="J121" s="420">
        <f>IF( $F121=0,0,((($F121/$E$119)*'PLAN DE ADQUISICIONES'!H$48)*($G121/$F121)))</f>
        <v>0</v>
      </c>
      <c r="K121" s="420">
        <f>IF( $F121=0,0,((($F121/$E$119)*'PLAN DE ADQUISICIONES'!I$48)*($G121/$F121)))</f>
        <v>0</v>
      </c>
      <c r="L121" s="420">
        <f>IF( $F121=0,0,((($F121/$E$119)*'PLAN DE ADQUISICIONES'!J$48)*($G121/$F121)))</f>
        <v>0</v>
      </c>
      <c r="M121" s="420">
        <f>IF( $F121=0,0,((($F121/$E$119)*'PLAN DE ADQUISICIONES'!K$48)*($G121/$F121)))</f>
        <v>0</v>
      </c>
      <c r="N121" s="420">
        <f>IF( $F121=0,0,((($F121/$E$119)*'PLAN DE ADQUISICIONES'!L$48)*($G121/$F121)))</f>
        <v>0</v>
      </c>
      <c r="O121" s="420">
        <f>IF( $F121=0,0,((($F121/$E$119)*'PLAN DE ADQUISICIONES'!M$48)*($G121/$F121)))</f>
        <v>0</v>
      </c>
      <c r="P121" s="420">
        <f>IF( $F121=0,0,((($F121/$E$119)*'PLAN DE ADQUISICIONES'!N$48)*($G121/$F121)))</f>
        <v>0</v>
      </c>
      <c r="Q121" s="420">
        <f>IF( $F121=0,0,((($F121/$E$119)*'PLAN DE ADQUISICIONES'!O$48)*($G121/$F121)))</f>
        <v>0</v>
      </c>
      <c r="R121" s="420">
        <f>IF( $F121=0,0,((($F121/$E$119)*'PLAN DE ADQUISICIONES'!P$48)*($G121/$F121)))</f>
        <v>0</v>
      </c>
      <c r="S121" s="420">
        <f>IF( $F121=0,0,((($F121/$E$119)*'PLAN DE ADQUISICIONES'!Q$48)*($G121/$F121)))</f>
        <v>0</v>
      </c>
      <c r="T121" s="423">
        <f>H121+I121+J121+K121+L121+M121+N121+O121+P121+Q121+R121+S121</f>
        <v>0</v>
      </c>
      <c r="U121" s="424">
        <f>IF( $F121=0,0,((($F121/$E$119)*'PLAN DE ADQUISICIONES'!R$48)*($G121/$F121)))</f>
        <v>0</v>
      </c>
      <c r="V121" s="420">
        <f>IF( $F121=0,0,((($F121/$E$119)*'PLAN DE ADQUISICIONES'!S$48)*($G121/$F121)))</f>
        <v>0</v>
      </c>
      <c r="W121" s="420">
        <f>IF( $F121=0,0,((($F121/$E$119)*'PLAN DE ADQUISICIONES'!T$48)*($G121/$F121)))</f>
        <v>0</v>
      </c>
      <c r="X121" s="420">
        <f>IF( $F121=0,0,((($F121/$E$119)*'PLAN DE ADQUISICIONES'!U$48)*($G121/$F121)))</f>
        <v>0</v>
      </c>
      <c r="Y121" s="420">
        <f>IF( $F121=0,0,((($F121/$E$119)*'PLAN DE ADQUISICIONES'!V$48)*($G121/$F121)))</f>
        <v>0</v>
      </c>
      <c r="Z121" s="420">
        <f>IF( $F121=0,0,((($F121/$E$119)*'PLAN DE ADQUISICIONES'!W$48)*($G121/$F121)))</f>
        <v>0</v>
      </c>
      <c r="AA121" s="420">
        <f>IF( $F121=0,0,((($F121/$E$119)*'PLAN DE ADQUISICIONES'!X$48)*($G121/$F121)))</f>
        <v>0</v>
      </c>
      <c r="AB121" s="420">
        <f>IF( $F121=0,0,((($F121/$E$119)*'PLAN DE ADQUISICIONES'!Y$48)*($G121/$F121)))</f>
        <v>0</v>
      </c>
      <c r="AC121" s="420">
        <f>IF( $F121=0,0,((($F121/$E$119)*'PLAN DE ADQUISICIONES'!Z$48)*($G121/$F121)))</f>
        <v>0</v>
      </c>
      <c r="AD121" s="420">
        <f>IF( $F121=0,0,((($F121/$E$119)*'PLAN DE ADQUISICIONES'!AA$48)*($G121/$F121)))</f>
        <v>0</v>
      </c>
      <c r="AE121" s="420">
        <f>IF( $F121=0,0,((($F121/$E$119)*'PLAN DE ADQUISICIONES'!AB$48)*($G121/$F121)))</f>
        <v>0</v>
      </c>
      <c r="AF121" s="420">
        <f>IF( $F121=0,0,((($F121/$E$119)*'PLAN DE ADQUISICIONES'!AC$48)*($G121/$F121)))</f>
        <v>0</v>
      </c>
      <c r="AG121" s="421">
        <f>U121+V121+W121+X121+Y121+Z121+AA121+AB121+AC121+AD121+AE121+AF121</f>
        <v>0</v>
      </c>
      <c r="AH121" s="425">
        <f>IF( $F121=0,0,((($F121/$E$119)*'PLAN DE ADQUISICIONES'!AD$48)*($G121/$F121)))</f>
        <v>0</v>
      </c>
      <c r="AI121" s="420">
        <f>IF( $F121=0,0,((($F121/$E$119)*'PLAN DE ADQUISICIONES'!AE$48)*($G121/$F121)))</f>
        <v>0</v>
      </c>
      <c r="AJ121" s="420">
        <f>IF( $F121=0,0,((($F121/$E$119)*'PLAN DE ADQUISICIONES'!AF$48)*($G121/$F121)))</f>
        <v>0</v>
      </c>
      <c r="AK121" s="420">
        <f>IF( $F121=0,0,((($F121/$E$119)*'PLAN DE ADQUISICIONES'!AG$48)*($G121/$F121)))</f>
        <v>0</v>
      </c>
      <c r="AL121" s="420">
        <f>IF( $F121=0,0,((($F121/$E$119)*'PLAN DE ADQUISICIONES'!AH$48)*($G121/$F121)))</f>
        <v>0</v>
      </c>
      <c r="AM121" s="420">
        <f>IF( $F121=0,0,((($F121/$E$119)*'PLAN DE ADQUISICIONES'!AI$48)*($G121/$F121)))</f>
        <v>0</v>
      </c>
      <c r="AN121" s="420">
        <f>IF( $F121=0,0,((($F121/$E$119)*'PLAN DE ADQUISICIONES'!AJ$48)*($G121/$F121)))</f>
        <v>0</v>
      </c>
      <c r="AO121" s="420">
        <f>IF( $F121=0,0,((($F121/$E$119)*'PLAN DE ADQUISICIONES'!AK$48)*($G121/$F121)))</f>
        <v>0</v>
      </c>
      <c r="AP121" s="420">
        <f>IF( $F121=0,0,((($F121/$E$119)*'PLAN DE ADQUISICIONES'!AL$48)*($G121/$F121)))</f>
        <v>0</v>
      </c>
      <c r="AQ121" s="420">
        <f>IF( $F121=0,0,((($F121/$E$119)*'PLAN DE ADQUISICIONES'!AM$48)*($G121/$F121)))</f>
        <v>0</v>
      </c>
      <c r="AR121" s="420">
        <f>IF( $F121=0,0,((($F121/$E$119)*'PLAN DE ADQUISICIONES'!AN$48)*($G121/$F121)))</f>
        <v>0</v>
      </c>
      <c r="AS121" s="420">
        <f>IF( $F121=0,0,((($F121/$E$119)*'PLAN DE ADQUISICIONES'!AO$48)*($G121/$F121)))</f>
        <v>0</v>
      </c>
      <c r="AT121" s="423">
        <f>AH121+AI121+AJ121+AK121+AL121+AM121+AN121+AO121+AP121+AQ121+AR121+AS121</f>
        <v>0</v>
      </c>
      <c r="AU121" s="494">
        <f>AS121+AR121+AQ121+AP121+AO121+AN121+AM121+AL121+AK121+AJ121+AI121+AH121+AF121+AE121+AD121+AC121+AB121+AA121+Z121+Y121+X121+W121+V121+U121+S121+R121+Q121+P121+O121+N121+M121+L121+K121+J121+I121+H121</f>
        <v>0</v>
      </c>
      <c r="AV121" s="392">
        <f t="shared" si="24"/>
        <v>0</v>
      </c>
    </row>
    <row r="122" spans="2:48" s="60" customFormat="1" ht="12.75" customHeight="1" x14ac:dyDescent="0.25">
      <c r="B122" s="416" t="str">
        <f>+'FORMATO COSTEO C2'!C92</f>
        <v>2.1.3.3</v>
      </c>
      <c r="C122" s="417" t="str">
        <f>+'FORMATO COSTEO C2'!B92</f>
        <v>Categoría de gasto</v>
      </c>
      <c r="D122" s="428"/>
      <c r="E122" s="429"/>
      <c r="F122" s="420">
        <f>+'FORMATO COSTEO C2'!G92</f>
        <v>0</v>
      </c>
      <c r="G122" s="421">
        <f>+'FORMATO COSTEO C2'!U92</f>
        <v>0</v>
      </c>
      <c r="H122" s="425">
        <f>IF( $F122=0,0,((($F122/$E$119)*'PLAN DE ADQUISICIONES'!F$48)*($G122/$F122)))</f>
        <v>0</v>
      </c>
      <c r="I122" s="420">
        <f>IF( $F122=0,0,((($F122/$E$119)*'PLAN DE ADQUISICIONES'!G$48)*($G122/$F122)))</f>
        <v>0</v>
      </c>
      <c r="J122" s="420">
        <f>IF( $F122=0,0,((($F122/$E$119)*'PLAN DE ADQUISICIONES'!H$48)*($G122/$F122)))</f>
        <v>0</v>
      </c>
      <c r="K122" s="420">
        <f>IF( $F122=0,0,((($F122/$E$119)*'PLAN DE ADQUISICIONES'!I$48)*($G122/$F122)))</f>
        <v>0</v>
      </c>
      <c r="L122" s="420">
        <f>IF( $F122=0,0,((($F122/$E$119)*'PLAN DE ADQUISICIONES'!J$48)*($G122/$F122)))</f>
        <v>0</v>
      </c>
      <c r="M122" s="420">
        <f>IF( $F122=0,0,((($F122/$E$119)*'PLAN DE ADQUISICIONES'!K$48)*($G122/$F122)))</f>
        <v>0</v>
      </c>
      <c r="N122" s="420">
        <f>IF( $F122=0,0,((($F122/$E$119)*'PLAN DE ADQUISICIONES'!L$48)*($G122/$F122)))</f>
        <v>0</v>
      </c>
      <c r="O122" s="420">
        <f>IF( $F122=0,0,((($F122/$E$119)*'PLAN DE ADQUISICIONES'!M$48)*($G122/$F122)))</f>
        <v>0</v>
      </c>
      <c r="P122" s="420">
        <f>IF( $F122=0,0,((($F122/$E$119)*'PLAN DE ADQUISICIONES'!N$48)*($G122/$F122)))</f>
        <v>0</v>
      </c>
      <c r="Q122" s="420">
        <f>IF( $F122=0,0,((($F122/$E$119)*'PLAN DE ADQUISICIONES'!O$48)*($G122/$F122)))</f>
        <v>0</v>
      </c>
      <c r="R122" s="420">
        <f>IF( $F122=0,0,((($F122/$E$119)*'PLAN DE ADQUISICIONES'!P$48)*($G122/$F122)))</f>
        <v>0</v>
      </c>
      <c r="S122" s="420">
        <f>IF( $F122=0,0,((($F122/$E$119)*'PLAN DE ADQUISICIONES'!Q$48)*($G122/$F122)))</f>
        <v>0</v>
      </c>
      <c r="T122" s="423">
        <f>H122+I122+J122+K122+L122+M122+N122+O122+P122+Q122+R122+S122</f>
        <v>0</v>
      </c>
      <c r="U122" s="424">
        <f>IF( $F122=0,0,((($F122/$E$119)*'PLAN DE ADQUISICIONES'!R$48)*($G122/$F122)))</f>
        <v>0</v>
      </c>
      <c r="V122" s="420">
        <f>IF( $F122=0,0,((($F122/$E$119)*'PLAN DE ADQUISICIONES'!S$48)*($G122/$F122)))</f>
        <v>0</v>
      </c>
      <c r="W122" s="420">
        <f>IF( $F122=0,0,((($F122/$E$119)*'PLAN DE ADQUISICIONES'!T$48)*($G122/$F122)))</f>
        <v>0</v>
      </c>
      <c r="X122" s="420">
        <f>IF( $F122=0,0,((($F122/$E$119)*'PLAN DE ADQUISICIONES'!U$48)*($G122/$F122)))</f>
        <v>0</v>
      </c>
      <c r="Y122" s="420">
        <f>IF( $F122=0,0,((($F122/$E$119)*'PLAN DE ADQUISICIONES'!V$48)*($G122/$F122)))</f>
        <v>0</v>
      </c>
      <c r="Z122" s="420">
        <f>IF( $F122=0,0,((($F122/$E$119)*'PLAN DE ADQUISICIONES'!W$48)*($G122/$F122)))</f>
        <v>0</v>
      </c>
      <c r="AA122" s="420">
        <f>IF( $F122=0,0,((($F122/$E$119)*'PLAN DE ADQUISICIONES'!X$48)*($G122/$F122)))</f>
        <v>0</v>
      </c>
      <c r="AB122" s="420">
        <f>IF( $F122=0,0,((($F122/$E$119)*'PLAN DE ADQUISICIONES'!Y$48)*($G122/$F122)))</f>
        <v>0</v>
      </c>
      <c r="AC122" s="420">
        <f>IF( $F122=0,0,((($F122/$E$119)*'PLAN DE ADQUISICIONES'!Z$48)*($G122/$F122)))</f>
        <v>0</v>
      </c>
      <c r="AD122" s="420">
        <f>IF( $F122=0,0,((($F122/$E$119)*'PLAN DE ADQUISICIONES'!AA$48)*($G122/$F122)))</f>
        <v>0</v>
      </c>
      <c r="AE122" s="420">
        <f>IF( $F122=0,0,((($F122/$E$119)*'PLAN DE ADQUISICIONES'!AB$48)*($G122/$F122)))</f>
        <v>0</v>
      </c>
      <c r="AF122" s="420">
        <f>IF( $F122=0,0,((($F122/$E$119)*'PLAN DE ADQUISICIONES'!AC$48)*($G122/$F122)))</f>
        <v>0</v>
      </c>
      <c r="AG122" s="421">
        <f>U122+V122+W122+X122+Y122+Z122+AA122+AB122+AC122+AD122+AE122+AF122</f>
        <v>0</v>
      </c>
      <c r="AH122" s="425">
        <f>IF( $F122=0,0,((($F122/$E$119)*'PLAN DE ADQUISICIONES'!AD$48)*($G122/$F122)))</f>
        <v>0</v>
      </c>
      <c r="AI122" s="420">
        <f>IF( $F122=0,0,((($F122/$E$119)*'PLAN DE ADQUISICIONES'!AE$48)*($G122/$F122)))</f>
        <v>0</v>
      </c>
      <c r="AJ122" s="420">
        <f>IF( $F122=0,0,((($F122/$E$119)*'PLAN DE ADQUISICIONES'!AF$48)*($G122/$F122)))</f>
        <v>0</v>
      </c>
      <c r="AK122" s="420">
        <f>IF( $F122=0,0,((($F122/$E$119)*'PLAN DE ADQUISICIONES'!AG$48)*($G122/$F122)))</f>
        <v>0</v>
      </c>
      <c r="AL122" s="420">
        <f>IF( $F122=0,0,((($F122/$E$119)*'PLAN DE ADQUISICIONES'!AH$48)*($G122/$F122)))</f>
        <v>0</v>
      </c>
      <c r="AM122" s="420">
        <f>IF( $F122=0,0,((($F122/$E$119)*'PLAN DE ADQUISICIONES'!AI$48)*($G122/$F122)))</f>
        <v>0</v>
      </c>
      <c r="AN122" s="420">
        <f>IF( $F122=0,0,((($F122/$E$119)*'PLAN DE ADQUISICIONES'!AJ$48)*($G122/$F122)))</f>
        <v>0</v>
      </c>
      <c r="AO122" s="420">
        <f>IF( $F122=0,0,((($F122/$E$119)*'PLAN DE ADQUISICIONES'!AK$48)*($G122/$F122)))</f>
        <v>0</v>
      </c>
      <c r="AP122" s="420">
        <f>IF( $F122=0,0,((($F122/$E$119)*'PLAN DE ADQUISICIONES'!AL$48)*($G122/$F122)))</f>
        <v>0</v>
      </c>
      <c r="AQ122" s="420">
        <f>IF( $F122=0,0,((($F122/$E$119)*'PLAN DE ADQUISICIONES'!AM$48)*($G122/$F122)))</f>
        <v>0</v>
      </c>
      <c r="AR122" s="420">
        <f>IF( $F122=0,0,((($F122/$E$119)*'PLAN DE ADQUISICIONES'!AN$48)*($G122/$F122)))</f>
        <v>0</v>
      </c>
      <c r="AS122" s="420">
        <f>IF( $F122=0,0,((($F122/$E$119)*'PLAN DE ADQUISICIONES'!AO$48)*($G122/$F122)))</f>
        <v>0</v>
      </c>
      <c r="AT122" s="423">
        <f>AH122+AI122+AJ122+AK122+AL122+AM122+AN122+AO122+AP122+AQ122+AR122+AS122</f>
        <v>0</v>
      </c>
      <c r="AU122" s="494">
        <f>AS122+AR122+AQ122+AP122+AO122+AN122+AM122+AL122+AK122+AJ122+AI122+AH122+AF122+AE122+AD122+AC122+AB122+AA122+Z122+Y122+X122+W122+V122+U122+S122+R122+Q122+P122+O122+N122+M122+L122+K122+J122+I122+H122</f>
        <v>0</v>
      </c>
      <c r="AV122" s="392">
        <f t="shared" si="24"/>
        <v>0</v>
      </c>
    </row>
    <row r="123" spans="2:48" s="60" customFormat="1" ht="12.75" customHeight="1" x14ac:dyDescent="0.25">
      <c r="B123" s="416" t="str">
        <f>+'FORMATO COSTEO C2'!C98</f>
        <v>2.1.3.4</v>
      </c>
      <c r="C123" s="417" t="str">
        <f>+'FORMATO COSTEO C2'!B98</f>
        <v>Categoría de gasto</v>
      </c>
      <c r="D123" s="428"/>
      <c r="E123" s="429"/>
      <c r="F123" s="420">
        <f>+'FORMATO COSTEO C2'!G98</f>
        <v>0</v>
      </c>
      <c r="G123" s="421">
        <f>+'FORMATO COSTEO C2'!U98</f>
        <v>0</v>
      </c>
      <c r="H123" s="425">
        <f>IF( $F123=0,0,((($F123/$E$119)*'PLAN DE ADQUISICIONES'!F$48)*($G123/$F123)))</f>
        <v>0</v>
      </c>
      <c r="I123" s="420">
        <f>IF( $F123=0,0,((($F123/$E$119)*'PLAN DE ADQUISICIONES'!G$48)*($G123/$F123)))</f>
        <v>0</v>
      </c>
      <c r="J123" s="420">
        <f>IF( $F123=0,0,((($F123/$E$119)*'PLAN DE ADQUISICIONES'!H$48)*($G123/$F123)))</f>
        <v>0</v>
      </c>
      <c r="K123" s="420">
        <f>IF( $F123=0,0,((($F123/$E$119)*'PLAN DE ADQUISICIONES'!I$48)*($G123/$F123)))</f>
        <v>0</v>
      </c>
      <c r="L123" s="420">
        <f>IF( $F123=0,0,((($F123/$E$119)*'PLAN DE ADQUISICIONES'!J$48)*($G123/$F123)))</f>
        <v>0</v>
      </c>
      <c r="M123" s="420">
        <f>IF( $F123=0,0,((($F123/$E$119)*'PLAN DE ADQUISICIONES'!K$48)*($G123/$F123)))</f>
        <v>0</v>
      </c>
      <c r="N123" s="420">
        <f>IF( $F123=0,0,((($F123/$E$119)*'PLAN DE ADQUISICIONES'!L$48)*($G123/$F123)))</f>
        <v>0</v>
      </c>
      <c r="O123" s="420">
        <f>IF( $F123=0,0,((($F123/$E$119)*'PLAN DE ADQUISICIONES'!M$48)*($G123/$F123)))</f>
        <v>0</v>
      </c>
      <c r="P123" s="420">
        <f>IF( $F123=0,0,((($F123/$E$119)*'PLAN DE ADQUISICIONES'!N$48)*($G123/$F123)))</f>
        <v>0</v>
      </c>
      <c r="Q123" s="420">
        <f>IF( $F123=0,0,((($F123/$E$119)*'PLAN DE ADQUISICIONES'!O$48)*($G123/$F123)))</f>
        <v>0</v>
      </c>
      <c r="R123" s="420">
        <f>IF( $F123=0,0,((($F123/$E$119)*'PLAN DE ADQUISICIONES'!P$48)*($G123/$F123)))</f>
        <v>0</v>
      </c>
      <c r="S123" s="420">
        <f>IF( $F123=0,0,((($F123/$E$119)*'PLAN DE ADQUISICIONES'!Q$48)*($G123/$F123)))</f>
        <v>0</v>
      </c>
      <c r="T123" s="423">
        <f>H123+I123+J123+K123+L123+M123+N123+O123+P123+Q123+R123+S123</f>
        <v>0</v>
      </c>
      <c r="U123" s="424">
        <f>IF( $F123=0,0,((($F123/$E$119)*'PLAN DE ADQUISICIONES'!R$48)*($G123/$F123)))</f>
        <v>0</v>
      </c>
      <c r="V123" s="420">
        <f>IF( $F123=0,0,((($F123/$E$119)*'PLAN DE ADQUISICIONES'!S$48)*($G123/$F123)))</f>
        <v>0</v>
      </c>
      <c r="W123" s="420">
        <f>IF( $F123=0,0,((($F123/$E$119)*'PLAN DE ADQUISICIONES'!T$48)*($G123/$F123)))</f>
        <v>0</v>
      </c>
      <c r="X123" s="420">
        <f>IF( $F123=0,0,((($F123/$E$119)*'PLAN DE ADQUISICIONES'!U$48)*($G123/$F123)))</f>
        <v>0</v>
      </c>
      <c r="Y123" s="420">
        <f>IF( $F123=0,0,((($F123/$E$119)*'PLAN DE ADQUISICIONES'!V$48)*($G123/$F123)))</f>
        <v>0</v>
      </c>
      <c r="Z123" s="420">
        <f>IF( $F123=0,0,((($F123/$E$119)*'PLAN DE ADQUISICIONES'!W$48)*($G123/$F123)))</f>
        <v>0</v>
      </c>
      <c r="AA123" s="420">
        <f>IF( $F123=0,0,((($F123/$E$119)*'PLAN DE ADQUISICIONES'!X$48)*($G123/$F123)))</f>
        <v>0</v>
      </c>
      <c r="AB123" s="420">
        <f>IF( $F123=0,0,((($F123/$E$119)*'PLAN DE ADQUISICIONES'!Y$48)*($G123/$F123)))</f>
        <v>0</v>
      </c>
      <c r="AC123" s="420">
        <f>IF( $F123=0,0,((($F123/$E$119)*'PLAN DE ADQUISICIONES'!Z$48)*($G123/$F123)))</f>
        <v>0</v>
      </c>
      <c r="AD123" s="420">
        <f>IF( $F123=0,0,((($F123/$E$119)*'PLAN DE ADQUISICIONES'!AA$48)*($G123/$F123)))</f>
        <v>0</v>
      </c>
      <c r="AE123" s="420">
        <f>IF( $F123=0,0,((($F123/$E$119)*'PLAN DE ADQUISICIONES'!AB$48)*($G123/$F123)))</f>
        <v>0</v>
      </c>
      <c r="AF123" s="420">
        <f>IF( $F123=0,0,((($F123/$E$119)*'PLAN DE ADQUISICIONES'!AC$48)*($G123/$F123)))</f>
        <v>0</v>
      </c>
      <c r="AG123" s="421">
        <f>U123+V123+W123+X123+Y123+Z123+AA123+AB123+AC123+AD123+AE123+AF123</f>
        <v>0</v>
      </c>
      <c r="AH123" s="425">
        <f>IF( $F123=0,0,((($F123/$E$119)*'PLAN DE ADQUISICIONES'!AD$48)*($G123/$F123)))</f>
        <v>0</v>
      </c>
      <c r="AI123" s="420">
        <f>IF( $F123=0,0,((($F123/$E$119)*'PLAN DE ADQUISICIONES'!AE$48)*($G123/$F123)))</f>
        <v>0</v>
      </c>
      <c r="AJ123" s="420">
        <f>IF( $F123=0,0,((($F123/$E$119)*'PLAN DE ADQUISICIONES'!AF$48)*($G123/$F123)))</f>
        <v>0</v>
      </c>
      <c r="AK123" s="420">
        <f>IF( $F123=0,0,((($F123/$E$119)*'PLAN DE ADQUISICIONES'!AG$48)*($G123/$F123)))</f>
        <v>0</v>
      </c>
      <c r="AL123" s="420">
        <f>IF( $F123=0,0,((($F123/$E$119)*'PLAN DE ADQUISICIONES'!AH$48)*($G123/$F123)))</f>
        <v>0</v>
      </c>
      <c r="AM123" s="420">
        <f>IF( $F123=0,0,((($F123/$E$119)*'PLAN DE ADQUISICIONES'!AI$48)*($G123/$F123)))</f>
        <v>0</v>
      </c>
      <c r="AN123" s="420">
        <f>IF( $F123=0,0,((($F123/$E$119)*'PLAN DE ADQUISICIONES'!AJ$48)*($G123/$F123)))</f>
        <v>0</v>
      </c>
      <c r="AO123" s="420">
        <f>IF( $F123=0,0,((($F123/$E$119)*'PLAN DE ADQUISICIONES'!AK$48)*($G123/$F123)))</f>
        <v>0</v>
      </c>
      <c r="AP123" s="420">
        <f>IF( $F123=0,0,((($F123/$E$119)*'PLAN DE ADQUISICIONES'!AL$48)*($G123/$F123)))</f>
        <v>0</v>
      </c>
      <c r="AQ123" s="420">
        <f>IF( $F123=0,0,((($F123/$E$119)*'PLAN DE ADQUISICIONES'!AM$48)*($G123/$F123)))</f>
        <v>0</v>
      </c>
      <c r="AR123" s="420">
        <f>IF( $F123=0,0,((($F123/$E$119)*'PLAN DE ADQUISICIONES'!AN$48)*($G123/$F123)))</f>
        <v>0</v>
      </c>
      <c r="AS123" s="420">
        <f>IF( $F123=0,0,((($F123/$E$119)*'PLAN DE ADQUISICIONES'!AO$48)*($G123/$F123)))</f>
        <v>0</v>
      </c>
      <c r="AT123" s="423">
        <f>AH123+AI123+AJ123+AK123+AL123+AM123+AN123+AO123+AP123+AQ123+AR123+AS123</f>
        <v>0</v>
      </c>
      <c r="AU123" s="494">
        <f>AS123+AR123+AQ123+AP123+AO123+AN123+AM123+AL123+AK123+AJ123+AI123+AH123+AF123+AE123+AD123+AC123+AB123+AA123+Z123+Y123+X123+W123+V123+U123+S123+R123+Q123+P123+O123+N123+M123+L123+K123+J123+I123+H123</f>
        <v>0</v>
      </c>
      <c r="AV123" s="392">
        <f t="shared" si="24"/>
        <v>0</v>
      </c>
    </row>
    <row r="124" spans="2:48" s="60" customFormat="1" ht="12.75" customHeight="1" x14ac:dyDescent="0.25">
      <c r="B124" s="416" t="str">
        <f>+'FORMATO COSTEO C2'!C104</f>
        <v>2.1.3.5</v>
      </c>
      <c r="C124" s="417" t="str">
        <f>+'FORMATO COSTEO C2'!B104</f>
        <v>Categoría de gasto</v>
      </c>
      <c r="D124" s="428"/>
      <c r="E124" s="429"/>
      <c r="F124" s="420">
        <f>+'FORMATO COSTEO C2'!G104</f>
        <v>0</v>
      </c>
      <c r="G124" s="421">
        <f>+'FORMATO COSTEO C2'!U104</f>
        <v>0</v>
      </c>
      <c r="H124" s="425">
        <f>IF( $F124=0,0,((($F124/$E$119)*'PLAN DE ADQUISICIONES'!F$48)*($G124/$F124)))</f>
        <v>0</v>
      </c>
      <c r="I124" s="420">
        <f>IF( $F124=0,0,((($F124/$E$119)*'PLAN DE ADQUISICIONES'!G$48)*($G124/$F124)))</f>
        <v>0</v>
      </c>
      <c r="J124" s="420">
        <f>IF( $F124=0,0,((($F124/$E$119)*'PLAN DE ADQUISICIONES'!H$48)*($G124/$F124)))</f>
        <v>0</v>
      </c>
      <c r="K124" s="420">
        <f>IF( $F124=0,0,((($F124/$E$119)*'PLAN DE ADQUISICIONES'!I$48)*($G124/$F124)))</f>
        <v>0</v>
      </c>
      <c r="L124" s="420">
        <f>IF( $F124=0,0,((($F124/$E$119)*'PLAN DE ADQUISICIONES'!J$48)*($G124/$F124)))</f>
        <v>0</v>
      </c>
      <c r="M124" s="420">
        <f>IF( $F124=0,0,((($F124/$E$119)*'PLAN DE ADQUISICIONES'!K$48)*($G124/$F124)))</f>
        <v>0</v>
      </c>
      <c r="N124" s="420">
        <f>IF( $F124=0,0,((($F124/$E$119)*'PLAN DE ADQUISICIONES'!L$48)*($G124/$F124)))</f>
        <v>0</v>
      </c>
      <c r="O124" s="420">
        <f>IF( $F124=0,0,((($F124/$E$119)*'PLAN DE ADQUISICIONES'!M$48)*($G124/$F124)))</f>
        <v>0</v>
      </c>
      <c r="P124" s="420">
        <f>IF( $F124=0,0,((($F124/$E$119)*'PLAN DE ADQUISICIONES'!N$48)*($G124/$F124)))</f>
        <v>0</v>
      </c>
      <c r="Q124" s="420">
        <f>IF( $F124=0,0,((($F124/$E$119)*'PLAN DE ADQUISICIONES'!O$48)*($G124/$F124)))</f>
        <v>0</v>
      </c>
      <c r="R124" s="420">
        <f>IF( $F124=0,0,((($F124/$E$119)*'PLAN DE ADQUISICIONES'!P$48)*($G124/$F124)))</f>
        <v>0</v>
      </c>
      <c r="S124" s="420">
        <f>IF( $F124=0,0,((($F124/$E$119)*'PLAN DE ADQUISICIONES'!Q$48)*($G124/$F124)))</f>
        <v>0</v>
      </c>
      <c r="T124" s="423">
        <f>H124+I124+J124+K124+L124+M124+N124+O124+P124+Q124+R124+S124</f>
        <v>0</v>
      </c>
      <c r="U124" s="424">
        <f>IF( $F124=0,0,((($F124/$E$119)*'PLAN DE ADQUISICIONES'!R$48)*($G124/$F124)))</f>
        <v>0</v>
      </c>
      <c r="V124" s="420">
        <f>IF( $F124=0,0,((($F124/$E$119)*'PLAN DE ADQUISICIONES'!S$48)*($G124/$F124)))</f>
        <v>0</v>
      </c>
      <c r="W124" s="420">
        <f>IF( $F124=0,0,((($F124/$E$119)*'PLAN DE ADQUISICIONES'!T$48)*($G124/$F124)))</f>
        <v>0</v>
      </c>
      <c r="X124" s="420">
        <f>IF( $F124=0,0,((($F124/$E$119)*'PLAN DE ADQUISICIONES'!U$48)*($G124/$F124)))</f>
        <v>0</v>
      </c>
      <c r="Y124" s="420">
        <f>IF( $F124=0,0,((($F124/$E$119)*'PLAN DE ADQUISICIONES'!V$48)*($G124/$F124)))</f>
        <v>0</v>
      </c>
      <c r="Z124" s="420">
        <f>IF( $F124=0,0,((($F124/$E$119)*'PLAN DE ADQUISICIONES'!W$48)*($G124/$F124)))</f>
        <v>0</v>
      </c>
      <c r="AA124" s="420">
        <f>IF( $F124=0,0,((($F124/$E$119)*'PLAN DE ADQUISICIONES'!X$48)*($G124/$F124)))</f>
        <v>0</v>
      </c>
      <c r="AB124" s="420">
        <f>IF( $F124=0,0,((($F124/$E$119)*'PLAN DE ADQUISICIONES'!Y$48)*($G124/$F124)))</f>
        <v>0</v>
      </c>
      <c r="AC124" s="420">
        <f>IF( $F124=0,0,((($F124/$E$119)*'PLAN DE ADQUISICIONES'!Z$48)*($G124/$F124)))</f>
        <v>0</v>
      </c>
      <c r="AD124" s="420">
        <f>IF( $F124=0,0,((($F124/$E$119)*'PLAN DE ADQUISICIONES'!AA$48)*($G124/$F124)))</f>
        <v>0</v>
      </c>
      <c r="AE124" s="420">
        <f>IF( $F124=0,0,((($F124/$E$119)*'PLAN DE ADQUISICIONES'!AB$48)*($G124/$F124)))</f>
        <v>0</v>
      </c>
      <c r="AF124" s="420">
        <f>IF( $F124=0,0,((($F124/$E$119)*'PLAN DE ADQUISICIONES'!AC$48)*($G124/$F124)))</f>
        <v>0</v>
      </c>
      <c r="AG124" s="421">
        <f>U124+V124+W124+X124+Y124+Z124+AA124+AB124+AC124+AD124+AE124+AF124</f>
        <v>0</v>
      </c>
      <c r="AH124" s="425">
        <f>IF( $F124=0,0,((($F124/$E$119)*'PLAN DE ADQUISICIONES'!AD$48)*($G124/$F124)))</f>
        <v>0</v>
      </c>
      <c r="AI124" s="420">
        <f>IF( $F124=0,0,((($F124/$E$119)*'PLAN DE ADQUISICIONES'!AE$48)*($G124/$F124)))</f>
        <v>0</v>
      </c>
      <c r="AJ124" s="420">
        <f>IF( $F124=0,0,((($F124/$E$119)*'PLAN DE ADQUISICIONES'!AF$48)*($G124/$F124)))</f>
        <v>0</v>
      </c>
      <c r="AK124" s="420">
        <f>IF( $F124=0,0,((($F124/$E$119)*'PLAN DE ADQUISICIONES'!AG$48)*($G124/$F124)))</f>
        <v>0</v>
      </c>
      <c r="AL124" s="420">
        <f>IF( $F124=0,0,((($F124/$E$119)*'PLAN DE ADQUISICIONES'!AH$48)*($G124/$F124)))</f>
        <v>0</v>
      </c>
      <c r="AM124" s="420">
        <f>IF( $F124=0,0,((($F124/$E$119)*'PLAN DE ADQUISICIONES'!AI$48)*($G124/$F124)))</f>
        <v>0</v>
      </c>
      <c r="AN124" s="420">
        <f>IF( $F124=0,0,((($F124/$E$119)*'PLAN DE ADQUISICIONES'!AJ$48)*($G124/$F124)))</f>
        <v>0</v>
      </c>
      <c r="AO124" s="420">
        <f>IF( $F124=0,0,((($F124/$E$119)*'PLAN DE ADQUISICIONES'!AK$48)*($G124/$F124)))</f>
        <v>0</v>
      </c>
      <c r="AP124" s="420">
        <f>IF( $F124=0,0,((($F124/$E$119)*'PLAN DE ADQUISICIONES'!AL$48)*($G124/$F124)))</f>
        <v>0</v>
      </c>
      <c r="AQ124" s="420">
        <f>IF( $F124=0,0,((($F124/$E$119)*'PLAN DE ADQUISICIONES'!AM$48)*($G124/$F124)))</f>
        <v>0</v>
      </c>
      <c r="AR124" s="420">
        <f>IF( $F124=0,0,((($F124/$E$119)*'PLAN DE ADQUISICIONES'!AN$48)*($G124/$F124)))</f>
        <v>0</v>
      </c>
      <c r="AS124" s="420">
        <f>IF( $F124=0,0,((($F124/$E$119)*'PLAN DE ADQUISICIONES'!AO$48)*($G124/$F124)))</f>
        <v>0</v>
      </c>
      <c r="AT124" s="423">
        <f>AH124+AI124+AJ124+AK124+AL124+AM124+AN124+AO124+AP124+AQ124+AR124+AS124</f>
        <v>0</v>
      </c>
      <c r="AU124" s="494">
        <f>AS124+AR124+AQ124+AP124+AO124+AN124+AM124+AL124+AK124+AJ124+AI124+AH124+AF124+AE124+AD124+AC124+AB124+AA124+Z124+Y124+X124+W124+V124+U124+S124+R124+Q124+P124+O124+N124+M124+L124+K124+J124+I124+H124</f>
        <v>0</v>
      </c>
      <c r="AV124" s="392">
        <f t="shared" si="24"/>
        <v>0</v>
      </c>
    </row>
    <row r="125" spans="2:48" s="60" customFormat="1" ht="12.75" customHeight="1" x14ac:dyDescent="0.25">
      <c r="B125" s="406" t="str">
        <f>+'FORMATO COSTEO C2'!C110</f>
        <v>2.1.4</v>
      </c>
      <c r="C125" s="430">
        <f>+'FORMATO COSTEO C2'!B110</f>
        <v>0</v>
      </c>
      <c r="D125" s="434" t="str">
        <f>+'FORMATO COSTEO C2'!D110</f>
        <v>Unidad medida</v>
      </c>
      <c r="E125" s="409">
        <f>+'FORMATO COSTEO C2'!E110</f>
        <v>0</v>
      </c>
      <c r="F125" s="410">
        <f>SUM(F126:F130)</f>
        <v>0</v>
      </c>
      <c r="G125" s="411">
        <f t="shared" ref="G125:AS125" si="35">SUM(G126:G130)</f>
        <v>0</v>
      </c>
      <c r="H125" s="412">
        <f t="shared" si="35"/>
        <v>0</v>
      </c>
      <c r="I125" s="410">
        <f t="shared" si="35"/>
        <v>0</v>
      </c>
      <c r="J125" s="410">
        <f t="shared" si="35"/>
        <v>0</v>
      </c>
      <c r="K125" s="410">
        <f t="shared" si="35"/>
        <v>0</v>
      </c>
      <c r="L125" s="410">
        <f t="shared" si="35"/>
        <v>0</v>
      </c>
      <c r="M125" s="410">
        <f t="shared" si="35"/>
        <v>0</v>
      </c>
      <c r="N125" s="410">
        <f t="shared" si="35"/>
        <v>0</v>
      </c>
      <c r="O125" s="410">
        <f t="shared" si="35"/>
        <v>0</v>
      </c>
      <c r="P125" s="410">
        <f t="shared" si="35"/>
        <v>0</v>
      </c>
      <c r="Q125" s="410">
        <f t="shared" si="35"/>
        <v>0</v>
      </c>
      <c r="R125" s="410">
        <f t="shared" si="35"/>
        <v>0</v>
      </c>
      <c r="S125" s="410">
        <f t="shared" si="35"/>
        <v>0</v>
      </c>
      <c r="T125" s="413">
        <f>SUM(T126:T130)</f>
        <v>0</v>
      </c>
      <c r="U125" s="414">
        <f t="shared" si="35"/>
        <v>0</v>
      </c>
      <c r="V125" s="410">
        <f t="shared" si="35"/>
        <v>0</v>
      </c>
      <c r="W125" s="410">
        <f t="shared" si="35"/>
        <v>0</v>
      </c>
      <c r="X125" s="410">
        <f t="shared" si="35"/>
        <v>0</v>
      </c>
      <c r="Y125" s="410">
        <f t="shared" si="35"/>
        <v>0</v>
      </c>
      <c r="Z125" s="410">
        <f t="shared" si="35"/>
        <v>0</v>
      </c>
      <c r="AA125" s="410">
        <f t="shared" si="35"/>
        <v>0</v>
      </c>
      <c r="AB125" s="410">
        <f t="shared" si="35"/>
        <v>0</v>
      </c>
      <c r="AC125" s="410">
        <f t="shared" si="35"/>
        <v>0</v>
      </c>
      <c r="AD125" s="410">
        <f t="shared" si="35"/>
        <v>0</v>
      </c>
      <c r="AE125" s="410">
        <f t="shared" si="35"/>
        <v>0</v>
      </c>
      <c r="AF125" s="410">
        <f t="shared" si="35"/>
        <v>0</v>
      </c>
      <c r="AG125" s="411">
        <f t="shared" si="35"/>
        <v>0</v>
      </c>
      <c r="AH125" s="412">
        <f t="shared" si="35"/>
        <v>0</v>
      </c>
      <c r="AI125" s="410">
        <f t="shared" si="35"/>
        <v>0</v>
      </c>
      <c r="AJ125" s="410">
        <f t="shared" si="35"/>
        <v>0</v>
      </c>
      <c r="AK125" s="410">
        <f t="shared" si="35"/>
        <v>0</v>
      </c>
      <c r="AL125" s="410">
        <f t="shared" si="35"/>
        <v>0</v>
      </c>
      <c r="AM125" s="410">
        <f t="shared" si="35"/>
        <v>0</v>
      </c>
      <c r="AN125" s="410">
        <f t="shared" si="35"/>
        <v>0</v>
      </c>
      <c r="AO125" s="410">
        <f t="shared" si="35"/>
        <v>0</v>
      </c>
      <c r="AP125" s="410">
        <f t="shared" si="35"/>
        <v>0</v>
      </c>
      <c r="AQ125" s="410">
        <f t="shared" si="35"/>
        <v>0</v>
      </c>
      <c r="AR125" s="410">
        <f t="shared" si="35"/>
        <v>0</v>
      </c>
      <c r="AS125" s="410">
        <f t="shared" si="35"/>
        <v>0</v>
      </c>
      <c r="AT125" s="413">
        <f>SUM(AT126:AT130)</f>
        <v>0</v>
      </c>
      <c r="AU125" s="415">
        <f>SUM(AU126:AU130)</f>
        <v>0</v>
      </c>
      <c r="AV125" s="392">
        <f t="shared" si="24"/>
        <v>0</v>
      </c>
    </row>
    <row r="126" spans="2:48" s="60" customFormat="1" ht="12.75" customHeight="1" x14ac:dyDescent="0.25">
      <c r="B126" s="416" t="str">
        <f>+'FORMATO COSTEO C2'!C112</f>
        <v>2.1.4.1</v>
      </c>
      <c r="C126" s="417" t="str">
        <f>+'FORMATO COSTEO C2'!B112</f>
        <v>Categoría de gasto</v>
      </c>
      <c r="D126" s="428"/>
      <c r="E126" s="429"/>
      <c r="F126" s="420">
        <f>+'FORMATO COSTEO C2'!G112</f>
        <v>0</v>
      </c>
      <c r="G126" s="421">
        <f>+'FORMATO COSTEO C2'!U112</f>
        <v>0</v>
      </c>
      <c r="H126" s="422">
        <f>IF( $F126=0,0,((($F126/$E$125)*'PLAN DE ADQUISICIONES'!F$49)*($G126/$F126)))</f>
        <v>0</v>
      </c>
      <c r="I126" s="420">
        <f>IF( $F126=0,0,((($F126/$E$125)*'PLAN DE ADQUISICIONES'!G$49)*($G126/$F126)))</f>
        <v>0</v>
      </c>
      <c r="J126" s="420">
        <f>IF( $F126=0,0,((($F126/$E$125)*'PLAN DE ADQUISICIONES'!H$49)*($G126/$F126)))</f>
        <v>0</v>
      </c>
      <c r="K126" s="420">
        <f>IF( $F126=0,0,((($F126/$E$125)*'PLAN DE ADQUISICIONES'!I$49)*($G126/$F126)))</f>
        <v>0</v>
      </c>
      <c r="L126" s="420">
        <f>IF( $F126=0,0,((($F126/$E$125)*'PLAN DE ADQUISICIONES'!J$49)*($G126/$F126)))</f>
        <v>0</v>
      </c>
      <c r="M126" s="420">
        <f>IF( $F126=0,0,((($F126/$E$125)*'PLAN DE ADQUISICIONES'!K$49)*($G126/$F126)))</f>
        <v>0</v>
      </c>
      <c r="N126" s="420">
        <f>IF( $F126=0,0,((($F126/$E$125)*'PLAN DE ADQUISICIONES'!L$49)*($G126/$F126)))</f>
        <v>0</v>
      </c>
      <c r="O126" s="420">
        <f>IF( $F126=0,0,((($F126/$E$125)*'PLAN DE ADQUISICIONES'!M$49)*($G126/$F126)))</f>
        <v>0</v>
      </c>
      <c r="P126" s="420">
        <f>IF( $F126=0,0,((($F126/$E$125)*'PLAN DE ADQUISICIONES'!N$49)*($G126/$F126)))</f>
        <v>0</v>
      </c>
      <c r="Q126" s="420">
        <f>IF( $F126=0,0,((($F126/$E$125)*'PLAN DE ADQUISICIONES'!O$49)*($G126/$F126)))</f>
        <v>0</v>
      </c>
      <c r="R126" s="420">
        <f>IF( $F126=0,0,((($F126/$E$125)*'PLAN DE ADQUISICIONES'!P$49)*($G126/$F126)))</f>
        <v>0</v>
      </c>
      <c r="S126" s="420">
        <f>IF( $F126=0,0,((($F126/$E$125)*'PLAN DE ADQUISICIONES'!Q$49)*($G126/$F126)))</f>
        <v>0</v>
      </c>
      <c r="T126" s="423">
        <f>H126+I126+J126+K126+L126+M126+N126+O126+P126+Q126+R126+S126</f>
        <v>0</v>
      </c>
      <c r="U126" s="424">
        <f>IF( $F126=0,0,((($F126/$E$125)*'PLAN DE ADQUISICIONES'!R$49)*($G126/$F126)))</f>
        <v>0</v>
      </c>
      <c r="V126" s="420">
        <f>IF( $F126=0,0,((($F126/$E$125)*'PLAN DE ADQUISICIONES'!S$49)*($G126/$F126)))</f>
        <v>0</v>
      </c>
      <c r="W126" s="420">
        <f>IF( $F126=0,0,((($F126/$E$125)*'PLAN DE ADQUISICIONES'!T$49)*($G126/$F126)))</f>
        <v>0</v>
      </c>
      <c r="X126" s="420">
        <f>IF( $F126=0,0,((($F126/$E$125)*'PLAN DE ADQUISICIONES'!U$49)*($G126/$F126)))</f>
        <v>0</v>
      </c>
      <c r="Y126" s="420">
        <f>IF( $F126=0,0,((($F126/$E$125)*'PLAN DE ADQUISICIONES'!V$49)*($G126/$F126)))</f>
        <v>0</v>
      </c>
      <c r="Z126" s="420">
        <f>IF( $F126=0,0,((($F126/$E$125)*'PLAN DE ADQUISICIONES'!W$49)*($G126/$F126)))</f>
        <v>0</v>
      </c>
      <c r="AA126" s="420">
        <f>IF( $F126=0,0,((($F126/$E$125)*'PLAN DE ADQUISICIONES'!X$49)*($G126/$F126)))</f>
        <v>0</v>
      </c>
      <c r="AB126" s="420">
        <f>IF( $F126=0,0,((($F126/$E$125)*'PLAN DE ADQUISICIONES'!Y$49)*($G126/$F126)))</f>
        <v>0</v>
      </c>
      <c r="AC126" s="420">
        <f>IF( $F126=0,0,((($F126/$E$125)*'PLAN DE ADQUISICIONES'!Z$49)*($G126/$F126)))</f>
        <v>0</v>
      </c>
      <c r="AD126" s="420">
        <f>IF( $F126=0,0,((($F126/$E$125)*'PLAN DE ADQUISICIONES'!AA$49)*($G126/$F126)))</f>
        <v>0</v>
      </c>
      <c r="AE126" s="420">
        <f>IF( $F126=0,0,((($F126/$E$125)*'PLAN DE ADQUISICIONES'!AB$49)*($G126/$F126)))</f>
        <v>0</v>
      </c>
      <c r="AF126" s="420">
        <f>IF( $F126=0,0,((($F126/$E$125)*'PLAN DE ADQUISICIONES'!AC$49)*($G126/$F126)))</f>
        <v>0</v>
      </c>
      <c r="AG126" s="421">
        <f>U126+V126+W126+X126+Y126+Z126+AA126+AB126+AC126+AD126+AE126+AF126</f>
        <v>0</v>
      </c>
      <c r="AH126" s="425">
        <f>IF( $F126=0,0,((($F126/$E$125)*'PLAN DE ADQUISICIONES'!AD$49)*($G126/$F126)))</f>
        <v>0</v>
      </c>
      <c r="AI126" s="420">
        <f>IF( $F126=0,0,((($F126/$E$125)*'PLAN DE ADQUISICIONES'!AE$49)*($G126/$F126)))</f>
        <v>0</v>
      </c>
      <c r="AJ126" s="420">
        <f>IF( $F126=0,0,((($F126/$E$125)*'PLAN DE ADQUISICIONES'!AF$49)*($G126/$F126)))</f>
        <v>0</v>
      </c>
      <c r="AK126" s="420">
        <f>IF( $F126=0,0,((($F126/$E$125)*'PLAN DE ADQUISICIONES'!AG$49)*($G126/$F126)))</f>
        <v>0</v>
      </c>
      <c r="AL126" s="420">
        <f>IF( $F126=0,0,((($F126/$E$125)*'PLAN DE ADQUISICIONES'!AH$49)*($G126/$F126)))</f>
        <v>0</v>
      </c>
      <c r="AM126" s="420">
        <f>IF( $F126=0,0,((($F126/$E$125)*'PLAN DE ADQUISICIONES'!AI$49)*($G126/$F126)))</f>
        <v>0</v>
      </c>
      <c r="AN126" s="420">
        <f>IF( $F126=0,0,((($F126/$E$125)*'PLAN DE ADQUISICIONES'!AJ$49)*($G126/$F126)))</f>
        <v>0</v>
      </c>
      <c r="AO126" s="420">
        <f>IF( $F126=0,0,((($F126/$E$125)*'PLAN DE ADQUISICIONES'!AK$49)*($G126/$F126)))</f>
        <v>0</v>
      </c>
      <c r="AP126" s="420">
        <f>IF( $F126=0,0,((($F126/$E$125)*'PLAN DE ADQUISICIONES'!AL$49)*($G126/$F126)))</f>
        <v>0</v>
      </c>
      <c r="AQ126" s="420">
        <f>IF( $F126=0,0,((($F126/$E$125)*'PLAN DE ADQUISICIONES'!AM$49)*($G126/$F126)))</f>
        <v>0</v>
      </c>
      <c r="AR126" s="420">
        <f>IF( $F126=0,0,((($F126/$E$125)*'PLAN DE ADQUISICIONES'!AN$49)*($G126/$F126)))</f>
        <v>0</v>
      </c>
      <c r="AS126" s="420">
        <f>IF( $F126=0,0,((($F126/$E$125)*'PLAN DE ADQUISICIONES'!AO$49)*($G126/$F126)))</f>
        <v>0</v>
      </c>
      <c r="AT126" s="423">
        <f>AH126+AI126+AJ126+AK126+AL126+AM126+AN126+AO126+AP126+AQ126+AR126+AS126</f>
        <v>0</v>
      </c>
      <c r="AU126" s="494">
        <f>AS126+AR126+AQ126+AP126+AO126+AN126+AM126+AL126+AK126+AJ126+AI126+AH126+AF126+AE126+AD126+AC126+AB126+AA126+Z126+Y126+X126+W126+V126+U126+S126+R126+Q126+P126+O126+N126+M126+L126+K126+J126+I126+H126</f>
        <v>0</v>
      </c>
      <c r="AV126" s="392">
        <f t="shared" si="24"/>
        <v>0</v>
      </c>
    </row>
    <row r="127" spans="2:48" s="60" customFormat="1" ht="12.75" customHeight="1" x14ac:dyDescent="0.25">
      <c r="B127" s="416" t="str">
        <f>+'FORMATO COSTEO C2'!C118</f>
        <v>2.1.4.2</v>
      </c>
      <c r="C127" s="417" t="str">
        <f>+'FORMATO COSTEO C2'!B118</f>
        <v>Categoría de gasto</v>
      </c>
      <c r="D127" s="428"/>
      <c r="E127" s="429"/>
      <c r="F127" s="420">
        <f>+'FORMATO COSTEO C2'!G118</f>
        <v>0</v>
      </c>
      <c r="G127" s="421">
        <f>+'FORMATO COSTEO C2'!U118</f>
        <v>0</v>
      </c>
      <c r="H127" s="425">
        <f>IF( $F127=0,0,((($F127/$E$125)*'PLAN DE ADQUISICIONES'!F$49)*($G127/$F127)))</f>
        <v>0</v>
      </c>
      <c r="I127" s="420">
        <f>IF( $F127=0,0,((($F127/$E$125)*'PLAN DE ADQUISICIONES'!G$49)*($G127/$F127)))</f>
        <v>0</v>
      </c>
      <c r="J127" s="420">
        <f>IF( $F127=0,0,((($F127/$E$125)*'PLAN DE ADQUISICIONES'!H$49)*($G127/$F127)))</f>
        <v>0</v>
      </c>
      <c r="K127" s="420">
        <f>IF( $F127=0,0,((($F127/$E$125)*'PLAN DE ADQUISICIONES'!I$49)*($G127/$F127)))</f>
        <v>0</v>
      </c>
      <c r="L127" s="420">
        <f>IF( $F127=0,0,((($F127/$E$125)*'PLAN DE ADQUISICIONES'!J$49)*($G127/$F127)))</f>
        <v>0</v>
      </c>
      <c r="M127" s="420">
        <f>IF( $F127=0,0,((($F127/$E$125)*'PLAN DE ADQUISICIONES'!K$49)*($G127/$F127)))</f>
        <v>0</v>
      </c>
      <c r="N127" s="420">
        <f>IF( $F127=0,0,((($F127/$E$125)*'PLAN DE ADQUISICIONES'!L$49)*($G127/$F127)))</f>
        <v>0</v>
      </c>
      <c r="O127" s="420">
        <f>IF( $F127=0,0,((($F127/$E$125)*'PLAN DE ADQUISICIONES'!M$49)*($G127/$F127)))</f>
        <v>0</v>
      </c>
      <c r="P127" s="420">
        <f>IF( $F127=0,0,((($F127/$E$125)*'PLAN DE ADQUISICIONES'!N$49)*($G127/$F127)))</f>
        <v>0</v>
      </c>
      <c r="Q127" s="420">
        <f>IF( $F127=0,0,((($F127/$E$125)*'PLAN DE ADQUISICIONES'!O$49)*($G127/$F127)))</f>
        <v>0</v>
      </c>
      <c r="R127" s="420">
        <f>IF( $F127=0,0,((($F127/$E$125)*'PLAN DE ADQUISICIONES'!P$49)*($G127/$F127)))</f>
        <v>0</v>
      </c>
      <c r="S127" s="420">
        <f>IF( $F127=0,0,((($F127/$E$125)*'PLAN DE ADQUISICIONES'!Q$49)*($G127/$F127)))</f>
        <v>0</v>
      </c>
      <c r="T127" s="423">
        <f>H127+I127+J127+K127+L127+M127+N127+O127+P127+Q127+R127+S127</f>
        <v>0</v>
      </c>
      <c r="U127" s="424">
        <f>IF( $F127=0,0,((($F127/$E$125)*'PLAN DE ADQUISICIONES'!R$49)*($G127/$F127)))</f>
        <v>0</v>
      </c>
      <c r="V127" s="420">
        <f>IF( $F127=0,0,((($F127/$E$125)*'PLAN DE ADQUISICIONES'!S$49)*($G127/$F127)))</f>
        <v>0</v>
      </c>
      <c r="W127" s="420">
        <f>IF( $F127=0,0,((($F127/$E$125)*'PLAN DE ADQUISICIONES'!T$49)*($G127/$F127)))</f>
        <v>0</v>
      </c>
      <c r="X127" s="420">
        <f>IF( $F127=0,0,((($F127/$E$125)*'PLAN DE ADQUISICIONES'!U$49)*($G127/$F127)))</f>
        <v>0</v>
      </c>
      <c r="Y127" s="420">
        <f>IF( $F127=0,0,((($F127/$E$125)*'PLAN DE ADQUISICIONES'!V$49)*($G127/$F127)))</f>
        <v>0</v>
      </c>
      <c r="Z127" s="420">
        <f>IF( $F127=0,0,((($F127/$E$125)*'PLAN DE ADQUISICIONES'!W$49)*($G127/$F127)))</f>
        <v>0</v>
      </c>
      <c r="AA127" s="420">
        <f>IF( $F127=0,0,((($F127/$E$125)*'PLAN DE ADQUISICIONES'!X$49)*($G127/$F127)))</f>
        <v>0</v>
      </c>
      <c r="AB127" s="420">
        <f>IF( $F127=0,0,((($F127/$E$125)*'PLAN DE ADQUISICIONES'!Y$49)*($G127/$F127)))</f>
        <v>0</v>
      </c>
      <c r="AC127" s="420">
        <f>IF( $F127=0,0,((($F127/$E$125)*'PLAN DE ADQUISICIONES'!Z$49)*($G127/$F127)))</f>
        <v>0</v>
      </c>
      <c r="AD127" s="420">
        <f>IF( $F127=0,0,((($F127/$E$125)*'PLAN DE ADQUISICIONES'!AA$49)*($G127/$F127)))</f>
        <v>0</v>
      </c>
      <c r="AE127" s="420">
        <f>IF( $F127=0,0,((($F127/$E$125)*'PLAN DE ADQUISICIONES'!AB$49)*($G127/$F127)))</f>
        <v>0</v>
      </c>
      <c r="AF127" s="420">
        <f>IF( $F127=0,0,((($F127/$E$125)*'PLAN DE ADQUISICIONES'!AC$49)*($G127/$F127)))</f>
        <v>0</v>
      </c>
      <c r="AG127" s="421">
        <f>U127+V127+W127+X127+Y127+Z127+AA127+AB127+AC127+AD127+AE127+AF127</f>
        <v>0</v>
      </c>
      <c r="AH127" s="425">
        <f>IF( $F127=0,0,((($F127/$E$125)*'PLAN DE ADQUISICIONES'!AD$49)*($G127/$F127)))</f>
        <v>0</v>
      </c>
      <c r="AI127" s="420">
        <f>IF( $F127=0,0,((($F127/$E$125)*'PLAN DE ADQUISICIONES'!AE$49)*($G127/$F127)))</f>
        <v>0</v>
      </c>
      <c r="AJ127" s="420">
        <f>IF( $F127=0,0,((($F127/$E$125)*'PLAN DE ADQUISICIONES'!AF$49)*($G127/$F127)))</f>
        <v>0</v>
      </c>
      <c r="AK127" s="420">
        <f>IF( $F127=0,0,((($F127/$E$125)*'PLAN DE ADQUISICIONES'!AG$49)*($G127/$F127)))</f>
        <v>0</v>
      </c>
      <c r="AL127" s="420">
        <f>IF( $F127=0,0,((($F127/$E$125)*'PLAN DE ADQUISICIONES'!AH$49)*($G127/$F127)))</f>
        <v>0</v>
      </c>
      <c r="AM127" s="420">
        <f>IF( $F127=0,0,((($F127/$E$125)*'PLAN DE ADQUISICIONES'!AI$49)*($G127/$F127)))</f>
        <v>0</v>
      </c>
      <c r="AN127" s="420">
        <f>IF( $F127=0,0,((($F127/$E$125)*'PLAN DE ADQUISICIONES'!AJ$49)*($G127/$F127)))</f>
        <v>0</v>
      </c>
      <c r="AO127" s="420">
        <f>IF( $F127=0,0,((($F127/$E$125)*'PLAN DE ADQUISICIONES'!AK$49)*($G127/$F127)))</f>
        <v>0</v>
      </c>
      <c r="AP127" s="420">
        <f>IF( $F127=0,0,((($F127/$E$125)*'PLAN DE ADQUISICIONES'!AL$49)*($G127/$F127)))</f>
        <v>0</v>
      </c>
      <c r="AQ127" s="420">
        <f>IF( $F127=0,0,((($F127/$E$125)*'PLAN DE ADQUISICIONES'!AM$49)*($G127/$F127)))</f>
        <v>0</v>
      </c>
      <c r="AR127" s="420">
        <f>IF( $F127=0,0,((($F127/$E$125)*'PLAN DE ADQUISICIONES'!AN$49)*($G127/$F127)))</f>
        <v>0</v>
      </c>
      <c r="AS127" s="420">
        <f>IF( $F127=0,0,((($F127/$E$125)*'PLAN DE ADQUISICIONES'!AO$49)*($G127/$F127)))</f>
        <v>0</v>
      </c>
      <c r="AT127" s="423">
        <f>AH127+AI127+AJ127+AK127+AL127+AM127+AN127+AO127+AP127+AQ127+AR127+AS127</f>
        <v>0</v>
      </c>
      <c r="AU127" s="494">
        <f>AS127+AR127+AQ127+AP127+AO127+AN127+AM127+AL127+AK127+AJ127+AI127+AH127+AF127+AE127+AD127+AC127+AB127+AA127+Z127+Y127+X127+W127+V127+U127+S127+R127+Q127+P127+O127+N127+M127+L127+K127+J127+I127+H127</f>
        <v>0</v>
      </c>
      <c r="AV127" s="392">
        <f t="shared" si="24"/>
        <v>0</v>
      </c>
    </row>
    <row r="128" spans="2:48" s="60" customFormat="1" ht="12.75" customHeight="1" x14ac:dyDescent="0.25">
      <c r="B128" s="416" t="str">
        <f>+'FORMATO COSTEO C2'!C124</f>
        <v>2.1.4.3</v>
      </c>
      <c r="C128" s="417" t="str">
        <f>+'FORMATO COSTEO C2'!B124</f>
        <v>Categoría de gasto</v>
      </c>
      <c r="D128" s="428"/>
      <c r="E128" s="429"/>
      <c r="F128" s="420">
        <f>+'FORMATO COSTEO C2'!G124</f>
        <v>0</v>
      </c>
      <c r="G128" s="421">
        <f>+'FORMATO COSTEO C2'!U124</f>
        <v>0</v>
      </c>
      <c r="H128" s="425">
        <f>IF( $F128=0,0,((($F128/$E$125)*'PLAN DE ADQUISICIONES'!F$49)*($G128/$F128)))</f>
        <v>0</v>
      </c>
      <c r="I128" s="420">
        <f>IF( $F128=0,0,((($F128/$E$125)*'PLAN DE ADQUISICIONES'!G$49)*($G128/$F128)))</f>
        <v>0</v>
      </c>
      <c r="J128" s="420">
        <f>IF( $F128=0,0,((($F128/$E$125)*'PLAN DE ADQUISICIONES'!H$49)*($G128/$F128)))</f>
        <v>0</v>
      </c>
      <c r="K128" s="420">
        <f>IF( $F128=0,0,((($F128/$E$125)*'PLAN DE ADQUISICIONES'!I$49)*($G128/$F128)))</f>
        <v>0</v>
      </c>
      <c r="L128" s="420">
        <f>IF( $F128=0,0,((($F128/$E$125)*'PLAN DE ADQUISICIONES'!J$49)*($G128/$F128)))</f>
        <v>0</v>
      </c>
      <c r="M128" s="420">
        <f>IF( $F128=0,0,((($F128/$E$125)*'PLAN DE ADQUISICIONES'!K$49)*($G128/$F128)))</f>
        <v>0</v>
      </c>
      <c r="N128" s="420">
        <f>IF( $F128=0,0,((($F128/$E$125)*'PLAN DE ADQUISICIONES'!L$49)*($G128/$F128)))</f>
        <v>0</v>
      </c>
      <c r="O128" s="420">
        <f>IF( $F128=0,0,((($F128/$E$125)*'PLAN DE ADQUISICIONES'!M$49)*($G128/$F128)))</f>
        <v>0</v>
      </c>
      <c r="P128" s="420">
        <f>IF( $F128=0,0,((($F128/$E$125)*'PLAN DE ADQUISICIONES'!N$49)*($G128/$F128)))</f>
        <v>0</v>
      </c>
      <c r="Q128" s="420">
        <f>IF( $F128=0,0,((($F128/$E$125)*'PLAN DE ADQUISICIONES'!O$49)*($G128/$F128)))</f>
        <v>0</v>
      </c>
      <c r="R128" s="420">
        <f>IF( $F128=0,0,((($F128/$E$125)*'PLAN DE ADQUISICIONES'!P$49)*($G128/$F128)))</f>
        <v>0</v>
      </c>
      <c r="S128" s="420">
        <f>IF( $F128=0,0,((($F128/$E$125)*'PLAN DE ADQUISICIONES'!Q$49)*($G128/$F128)))</f>
        <v>0</v>
      </c>
      <c r="T128" s="423">
        <f>H128+I128+J128+K128+L128+M128+N128+O128+P128+Q128+R128+S128</f>
        <v>0</v>
      </c>
      <c r="U128" s="424">
        <f>IF( $F128=0,0,((($F128/$E$125)*'PLAN DE ADQUISICIONES'!R$49)*($G128/$F128)))</f>
        <v>0</v>
      </c>
      <c r="V128" s="420">
        <f>IF( $F128=0,0,((($F128/$E$125)*'PLAN DE ADQUISICIONES'!S$49)*($G128/$F128)))</f>
        <v>0</v>
      </c>
      <c r="W128" s="420">
        <f>IF( $F128=0,0,((($F128/$E$125)*'PLAN DE ADQUISICIONES'!T$49)*($G128/$F128)))</f>
        <v>0</v>
      </c>
      <c r="X128" s="420">
        <f>IF( $F128=0,0,((($F128/$E$125)*'PLAN DE ADQUISICIONES'!U$49)*($G128/$F128)))</f>
        <v>0</v>
      </c>
      <c r="Y128" s="420">
        <f>IF( $F128=0,0,((($F128/$E$125)*'PLAN DE ADQUISICIONES'!V$49)*($G128/$F128)))</f>
        <v>0</v>
      </c>
      <c r="Z128" s="420">
        <f>IF( $F128=0,0,((($F128/$E$125)*'PLAN DE ADQUISICIONES'!W$49)*($G128/$F128)))</f>
        <v>0</v>
      </c>
      <c r="AA128" s="420">
        <f>IF( $F128=0,0,((($F128/$E$125)*'PLAN DE ADQUISICIONES'!X$49)*($G128/$F128)))</f>
        <v>0</v>
      </c>
      <c r="AB128" s="420">
        <f>IF( $F128=0,0,((($F128/$E$125)*'PLAN DE ADQUISICIONES'!Y$49)*($G128/$F128)))</f>
        <v>0</v>
      </c>
      <c r="AC128" s="420">
        <f>IF( $F128=0,0,((($F128/$E$125)*'PLAN DE ADQUISICIONES'!Z$49)*($G128/$F128)))</f>
        <v>0</v>
      </c>
      <c r="AD128" s="420">
        <f>IF( $F128=0,0,((($F128/$E$125)*'PLAN DE ADQUISICIONES'!AA$49)*($G128/$F128)))</f>
        <v>0</v>
      </c>
      <c r="AE128" s="420">
        <f>IF( $F128=0,0,((($F128/$E$125)*'PLAN DE ADQUISICIONES'!AB$49)*($G128/$F128)))</f>
        <v>0</v>
      </c>
      <c r="AF128" s="420">
        <f>IF( $F128=0,0,((($F128/$E$125)*'PLAN DE ADQUISICIONES'!AC$49)*($G128/$F128)))</f>
        <v>0</v>
      </c>
      <c r="AG128" s="421">
        <f>U128+V128+W128+X128+Y128+Z128+AA128+AB128+AC128+AD128+AE128+AF128</f>
        <v>0</v>
      </c>
      <c r="AH128" s="425">
        <f>IF( $F128=0,0,((($F128/$E$125)*'PLAN DE ADQUISICIONES'!AD$49)*($G128/$F128)))</f>
        <v>0</v>
      </c>
      <c r="AI128" s="420">
        <f>IF( $F128=0,0,((($F128/$E$125)*'PLAN DE ADQUISICIONES'!AE$49)*($G128/$F128)))</f>
        <v>0</v>
      </c>
      <c r="AJ128" s="420">
        <f>IF( $F128=0,0,((($F128/$E$125)*'PLAN DE ADQUISICIONES'!AF$49)*($G128/$F128)))</f>
        <v>0</v>
      </c>
      <c r="AK128" s="420">
        <f>IF( $F128=0,0,((($F128/$E$125)*'PLAN DE ADQUISICIONES'!AG$49)*($G128/$F128)))</f>
        <v>0</v>
      </c>
      <c r="AL128" s="420">
        <f>IF( $F128=0,0,((($F128/$E$125)*'PLAN DE ADQUISICIONES'!AH$49)*($G128/$F128)))</f>
        <v>0</v>
      </c>
      <c r="AM128" s="420">
        <f>IF( $F128=0,0,((($F128/$E$125)*'PLAN DE ADQUISICIONES'!AI$49)*($G128/$F128)))</f>
        <v>0</v>
      </c>
      <c r="AN128" s="420">
        <f>IF( $F128=0,0,((($F128/$E$125)*'PLAN DE ADQUISICIONES'!AJ$49)*($G128/$F128)))</f>
        <v>0</v>
      </c>
      <c r="AO128" s="420">
        <f>IF( $F128=0,0,((($F128/$E$125)*'PLAN DE ADQUISICIONES'!AK$49)*($G128/$F128)))</f>
        <v>0</v>
      </c>
      <c r="AP128" s="420">
        <f>IF( $F128=0,0,((($F128/$E$125)*'PLAN DE ADQUISICIONES'!AL$49)*($G128/$F128)))</f>
        <v>0</v>
      </c>
      <c r="AQ128" s="420">
        <f>IF( $F128=0,0,((($F128/$E$125)*'PLAN DE ADQUISICIONES'!AM$49)*($G128/$F128)))</f>
        <v>0</v>
      </c>
      <c r="AR128" s="420">
        <f>IF( $F128=0,0,((($F128/$E$125)*'PLAN DE ADQUISICIONES'!AN$49)*($G128/$F128)))</f>
        <v>0</v>
      </c>
      <c r="AS128" s="420">
        <f>IF( $F128=0,0,((($F128/$E$125)*'PLAN DE ADQUISICIONES'!AO$49)*($G128/$F128)))</f>
        <v>0</v>
      </c>
      <c r="AT128" s="423">
        <f>AH128+AI128+AJ128+AK128+AL128+AM128+AN128+AO128+AP128+AQ128+AR128+AS128</f>
        <v>0</v>
      </c>
      <c r="AU128" s="494">
        <f>AS128+AR128+AQ128+AP128+AO128+AN128+AM128+AL128+AK128+AJ128+AI128+AH128+AF128+AE128+AD128+AC128+AB128+AA128+Z128+Y128+X128+W128+V128+U128+S128+R128+Q128+P128+O128+N128+M128+L128+K128+J128+I128+H128</f>
        <v>0</v>
      </c>
      <c r="AV128" s="392">
        <f t="shared" si="24"/>
        <v>0</v>
      </c>
    </row>
    <row r="129" spans="2:48" s="60" customFormat="1" ht="12.75" customHeight="1" x14ac:dyDescent="0.25">
      <c r="B129" s="416" t="str">
        <f>+'FORMATO COSTEO C2'!C130</f>
        <v>2.1.4.4</v>
      </c>
      <c r="C129" s="417" t="str">
        <f>+'FORMATO COSTEO C2'!B130</f>
        <v>Categoría de gasto</v>
      </c>
      <c r="D129" s="428"/>
      <c r="E129" s="429"/>
      <c r="F129" s="420">
        <f>+'FORMATO COSTEO C2'!G130</f>
        <v>0</v>
      </c>
      <c r="G129" s="421">
        <f>+'FORMATO COSTEO C2'!U130</f>
        <v>0</v>
      </c>
      <c r="H129" s="425">
        <f>IF( $F129=0,0,((($F129/$E$125)*'PLAN DE ADQUISICIONES'!F$49)*($G129/$F129)))</f>
        <v>0</v>
      </c>
      <c r="I129" s="420">
        <f>IF( $F129=0,0,((($F129/$E$125)*'PLAN DE ADQUISICIONES'!G$49)*($G129/$F129)))</f>
        <v>0</v>
      </c>
      <c r="J129" s="420">
        <f>IF( $F129=0,0,((($F129/$E$125)*'PLAN DE ADQUISICIONES'!H$49)*($G129/$F129)))</f>
        <v>0</v>
      </c>
      <c r="K129" s="420">
        <f>IF( $F129=0,0,((($F129/$E$125)*'PLAN DE ADQUISICIONES'!I$49)*($G129/$F129)))</f>
        <v>0</v>
      </c>
      <c r="L129" s="420">
        <f>IF( $F129=0,0,((($F129/$E$125)*'PLAN DE ADQUISICIONES'!J$49)*($G129/$F129)))</f>
        <v>0</v>
      </c>
      <c r="M129" s="420">
        <f>IF( $F129=0,0,((($F129/$E$125)*'PLAN DE ADQUISICIONES'!K$49)*($G129/$F129)))</f>
        <v>0</v>
      </c>
      <c r="N129" s="420">
        <f>IF( $F129=0,0,((($F129/$E$125)*'PLAN DE ADQUISICIONES'!L$49)*($G129/$F129)))</f>
        <v>0</v>
      </c>
      <c r="O129" s="420">
        <f>IF( $F129=0,0,((($F129/$E$125)*'PLAN DE ADQUISICIONES'!M$49)*($G129/$F129)))</f>
        <v>0</v>
      </c>
      <c r="P129" s="420">
        <f>IF( $F129=0,0,((($F129/$E$125)*'PLAN DE ADQUISICIONES'!N$49)*($G129/$F129)))</f>
        <v>0</v>
      </c>
      <c r="Q129" s="420">
        <f>IF( $F129=0,0,((($F129/$E$125)*'PLAN DE ADQUISICIONES'!O$49)*($G129/$F129)))</f>
        <v>0</v>
      </c>
      <c r="R129" s="420">
        <f>IF( $F129=0,0,((($F129/$E$125)*'PLAN DE ADQUISICIONES'!P$49)*($G129/$F129)))</f>
        <v>0</v>
      </c>
      <c r="S129" s="420">
        <f>IF( $F129=0,0,((($F129/$E$125)*'PLAN DE ADQUISICIONES'!Q$49)*($G129/$F129)))</f>
        <v>0</v>
      </c>
      <c r="T129" s="423">
        <f>H129+I129+J129+K129+L129+M129+N129+O129+P129+Q129+R129+S129</f>
        <v>0</v>
      </c>
      <c r="U129" s="424">
        <f>IF( $F129=0,0,((($F129/$E$125)*'PLAN DE ADQUISICIONES'!R$49)*($G129/$F129)))</f>
        <v>0</v>
      </c>
      <c r="V129" s="420">
        <f>IF( $F129=0,0,((($F129/$E$125)*'PLAN DE ADQUISICIONES'!S$49)*($G129/$F129)))</f>
        <v>0</v>
      </c>
      <c r="W129" s="420">
        <f>IF( $F129=0,0,((($F129/$E$125)*'PLAN DE ADQUISICIONES'!T$49)*($G129/$F129)))</f>
        <v>0</v>
      </c>
      <c r="X129" s="420">
        <f>IF( $F129=0,0,((($F129/$E$125)*'PLAN DE ADQUISICIONES'!U$49)*($G129/$F129)))</f>
        <v>0</v>
      </c>
      <c r="Y129" s="420">
        <f>IF( $F129=0,0,((($F129/$E$125)*'PLAN DE ADQUISICIONES'!V$49)*($G129/$F129)))</f>
        <v>0</v>
      </c>
      <c r="Z129" s="420">
        <f>IF( $F129=0,0,((($F129/$E$125)*'PLAN DE ADQUISICIONES'!W$49)*($G129/$F129)))</f>
        <v>0</v>
      </c>
      <c r="AA129" s="420">
        <f>IF( $F129=0,0,((($F129/$E$125)*'PLAN DE ADQUISICIONES'!X$49)*($G129/$F129)))</f>
        <v>0</v>
      </c>
      <c r="AB129" s="420">
        <f>IF( $F129=0,0,((($F129/$E$125)*'PLAN DE ADQUISICIONES'!Y$49)*($G129/$F129)))</f>
        <v>0</v>
      </c>
      <c r="AC129" s="420">
        <f>IF( $F129=0,0,((($F129/$E$125)*'PLAN DE ADQUISICIONES'!Z$49)*($G129/$F129)))</f>
        <v>0</v>
      </c>
      <c r="AD129" s="420">
        <f>IF( $F129=0,0,((($F129/$E$125)*'PLAN DE ADQUISICIONES'!AA$49)*($G129/$F129)))</f>
        <v>0</v>
      </c>
      <c r="AE129" s="420">
        <f>IF( $F129=0,0,((($F129/$E$125)*'PLAN DE ADQUISICIONES'!AB$49)*($G129/$F129)))</f>
        <v>0</v>
      </c>
      <c r="AF129" s="420">
        <f>IF( $F129=0,0,((($F129/$E$125)*'PLAN DE ADQUISICIONES'!AC$49)*($G129/$F129)))</f>
        <v>0</v>
      </c>
      <c r="AG129" s="421">
        <f>U129+V129+W129+X129+Y129+Z129+AA129+AB129+AC129+AD129+AE129+AF129</f>
        <v>0</v>
      </c>
      <c r="AH129" s="425">
        <f>IF( $F129=0,0,((($F129/$E$125)*'PLAN DE ADQUISICIONES'!AD$49)*($G129/$F129)))</f>
        <v>0</v>
      </c>
      <c r="AI129" s="420">
        <f>IF( $F129=0,0,((($F129/$E$125)*'PLAN DE ADQUISICIONES'!AE$49)*($G129/$F129)))</f>
        <v>0</v>
      </c>
      <c r="AJ129" s="420">
        <f>IF( $F129=0,0,((($F129/$E$125)*'PLAN DE ADQUISICIONES'!AF$49)*($G129/$F129)))</f>
        <v>0</v>
      </c>
      <c r="AK129" s="420">
        <f>IF( $F129=0,0,((($F129/$E$125)*'PLAN DE ADQUISICIONES'!AG$49)*($G129/$F129)))</f>
        <v>0</v>
      </c>
      <c r="AL129" s="420">
        <f>IF( $F129=0,0,((($F129/$E$125)*'PLAN DE ADQUISICIONES'!AH$49)*($G129/$F129)))</f>
        <v>0</v>
      </c>
      <c r="AM129" s="420">
        <f>IF( $F129=0,0,((($F129/$E$125)*'PLAN DE ADQUISICIONES'!AI$49)*($G129/$F129)))</f>
        <v>0</v>
      </c>
      <c r="AN129" s="420">
        <f>IF( $F129=0,0,((($F129/$E$125)*'PLAN DE ADQUISICIONES'!AJ$49)*($G129/$F129)))</f>
        <v>0</v>
      </c>
      <c r="AO129" s="420">
        <f>IF( $F129=0,0,((($F129/$E$125)*'PLAN DE ADQUISICIONES'!AK$49)*($G129/$F129)))</f>
        <v>0</v>
      </c>
      <c r="AP129" s="420">
        <f>IF( $F129=0,0,((($F129/$E$125)*'PLAN DE ADQUISICIONES'!AL$49)*($G129/$F129)))</f>
        <v>0</v>
      </c>
      <c r="AQ129" s="420">
        <f>IF( $F129=0,0,((($F129/$E$125)*'PLAN DE ADQUISICIONES'!AM$49)*($G129/$F129)))</f>
        <v>0</v>
      </c>
      <c r="AR129" s="420">
        <f>IF( $F129=0,0,((($F129/$E$125)*'PLAN DE ADQUISICIONES'!AN$49)*($G129/$F129)))</f>
        <v>0</v>
      </c>
      <c r="AS129" s="420">
        <f>IF( $F129=0,0,((($F129/$E$125)*'PLAN DE ADQUISICIONES'!AO$49)*($G129/$F129)))</f>
        <v>0</v>
      </c>
      <c r="AT129" s="423">
        <f>AH129+AI129+AJ129+AK129+AL129+AM129+AN129+AO129+AP129+AQ129+AR129+AS129</f>
        <v>0</v>
      </c>
      <c r="AU129" s="494">
        <f>AS129+AR129+AQ129+AP129+AO129+AN129+AM129+AL129+AK129+AJ129+AI129+AH129+AF129+AE129+AD129+AC129+AB129+AA129+Z129+Y129+X129+W129+V129+U129+S129+R129+Q129+P129+O129+N129+M129+L129+K129+J129+I129+H129</f>
        <v>0</v>
      </c>
      <c r="AV129" s="392">
        <f t="shared" si="24"/>
        <v>0</v>
      </c>
    </row>
    <row r="130" spans="2:48" s="60" customFormat="1" ht="12.75" customHeight="1" x14ac:dyDescent="0.25">
      <c r="B130" s="416" t="str">
        <f>+'FORMATO COSTEO C2'!C136</f>
        <v>2.1.4.5</v>
      </c>
      <c r="C130" s="417" t="str">
        <f>+'FORMATO COSTEO C2'!B136</f>
        <v>Categoría de gasto</v>
      </c>
      <c r="D130" s="428"/>
      <c r="E130" s="429"/>
      <c r="F130" s="420">
        <f>+'FORMATO COSTEO C2'!G136</f>
        <v>0</v>
      </c>
      <c r="G130" s="421">
        <f>+'FORMATO COSTEO C2'!U136</f>
        <v>0</v>
      </c>
      <c r="H130" s="425">
        <f>IF( $F130=0,0,((($F130/$E$125)*'PLAN DE ADQUISICIONES'!F$49)*($G130/$F130)))</f>
        <v>0</v>
      </c>
      <c r="I130" s="420">
        <f>IF( $F130=0,0,((($F130/$E$125)*'PLAN DE ADQUISICIONES'!G$49)*($G130/$F130)))</f>
        <v>0</v>
      </c>
      <c r="J130" s="420">
        <f>IF( $F130=0,0,((($F130/$E$125)*'PLAN DE ADQUISICIONES'!H$49)*($G130/$F130)))</f>
        <v>0</v>
      </c>
      <c r="K130" s="420">
        <f>IF( $F130=0,0,((($F130/$E$125)*'PLAN DE ADQUISICIONES'!I$49)*($G130/$F130)))</f>
        <v>0</v>
      </c>
      <c r="L130" s="420">
        <f>IF( $F130=0,0,((($F130/$E$125)*'PLAN DE ADQUISICIONES'!J$49)*($G130/$F130)))</f>
        <v>0</v>
      </c>
      <c r="M130" s="420">
        <f>IF( $F130=0,0,((($F130/$E$125)*'PLAN DE ADQUISICIONES'!K$49)*($G130/$F130)))</f>
        <v>0</v>
      </c>
      <c r="N130" s="420">
        <f>IF( $F130=0,0,((($F130/$E$125)*'PLAN DE ADQUISICIONES'!L$49)*($G130/$F130)))</f>
        <v>0</v>
      </c>
      <c r="O130" s="420">
        <f>IF( $F130=0,0,((($F130/$E$125)*'PLAN DE ADQUISICIONES'!M$49)*($G130/$F130)))</f>
        <v>0</v>
      </c>
      <c r="P130" s="420">
        <f>IF( $F130=0,0,((($F130/$E$125)*'PLAN DE ADQUISICIONES'!N$49)*($G130/$F130)))</f>
        <v>0</v>
      </c>
      <c r="Q130" s="420">
        <f>IF( $F130=0,0,((($F130/$E$125)*'PLAN DE ADQUISICIONES'!O$49)*($G130/$F130)))</f>
        <v>0</v>
      </c>
      <c r="R130" s="420">
        <f>IF( $F130=0,0,((($F130/$E$125)*'PLAN DE ADQUISICIONES'!P$49)*($G130/$F130)))</f>
        <v>0</v>
      </c>
      <c r="S130" s="420">
        <f>IF( $F130=0,0,((($F130/$E$125)*'PLAN DE ADQUISICIONES'!Q$49)*($G130/$F130)))</f>
        <v>0</v>
      </c>
      <c r="T130" s="423">
        <f>H130+I130+J130+K130+L130+M130+N130+O130+P130+Q130+R130+S130</f>
        <v>0</v>
      </c>
      <c r="U130" s="424">
        <f>IF( $F130=0,0,((($F130/$E$125)*'PLAN DE ADQUISICIONES'!R$49)*($G130/$F130)))</f>
        <v>0</v>
      </c>
      <c r="V130" s="420">
        <f>IF( $F130=0,0,((($F130/$E$125)*'PLAN DE ADQUISICIONES'!S$49)*($G130/$F130)))</f>
        <v>0</v>
      </c>
      <c r="W130" s="420">
        <f>IF( $F130=0,0,((($F130/$E$125)*'PLAN DE ADQUISICIONES'!T$49)*($G130/$F130)))</f>
        <v>0</v>
      </c>
      <c r="X130" s="420">
        <f>IF( $F130=0,0,((($F130/$E$125)*'PLAN DE ADQUISICIONES'!U$49)*($G130/$F130)))</f>
        <v>0</v>
      </c>
      <c r="Y130" s="420">
        <f>IF( $F130=0,0,((($F130/$E$125)*'PLAN DE ADQUISICIONES'!V$49)*($G130/$F130)))</f>
        <v>0</v>
      </c>
      <c r="Z130" s="420">
        <f>IF( $F130=0,0,((($F130/$E$125)*'PLAN DE ADQUISICIONES'!W$49)*($G130/$F130)))</f>
        <v>0</v>
      </c>
      <c r="AA130" s="420">
        <f>IF( $F130=0,0,((($F130/$E$125)*'PLAN DE ADQUISICIONES'!X$49)*($G130/$F130)))</f>
        <v>0</v>
      </c>
      <c r="AB130" s="420">
        <f>IF( $F130=0,0,((($F130/$E$125)*'PLAN DE ADQUISICIONES'!Y$49)*($G130/$F130)))</f>
        <v>0</v>
      </c>
      <c r="AC130" s="420">
        <f>IF( $F130=0,0,((($F130/$E$125)*'PLAN DE ADQUISICIONES'!Z$49)*($G130/$F130)))</f>
        <v>0</v>
      </c>
      <c r="AD130" s="420">
        <f>IF( $F130=0,0,((($F130/$E$125)*'PLAN DE ADQUISICIONES'!AA$49)*($G130/$F130)))</f>
        <v>0</v>
      </c>
      <c r="AE130" s="420">
        <f>IF( $F130=0,0,((($F130/$E$125)*'PLAN DE ADQUISICIONES'!AB$49)*($G130/$F130)))</f>
        <v>0</v>
      </c>
      <c r="AF130" s="420">
        <f>IF( $F130=0,0,((($F130/$E$125)*'PLAN DE ADQUISICIONES'!AC$49)*($G130/$F130)))</f>
        <v>0</v>
      </c>
      <c r="AG130" s="421">
        <f>U130+V130+W130+X130+Y130+Z130+AA130+AB130+AC130+AD130+AE130+AF130</f>
        <v>0</v>
      </c>
      <c r="AH130" s="425">
        <f>IF( $F130=0,0,((($F130/$E$125)*'PLAN DE ADQUISICIONES'!AD$49)*($G130/$F130)))</f>
        <v>0</v>
      </c>
      <c r="AI130" s="420">
        <f>IF( $F130=0,0,((($F130/$E$125)*'PLAN DE ADQUISICIONES'!AE$49)*($G130/$F130)))</f>
        <v>0</v>
      </c>
      <c r="AJ130" s="420">
        <f>IF( $F130=0,0,((($F130/$E$125)*'PLAN DE ADQUISICIONES'!AF$49)*($G130/$F130)))</f>
        <v>0</v>
      </c>
      <c r="AK130" s="420">
        <f>IF( $F130=0,0,((($F130/$E$125)*'PLAN DE ADQUISICIONES'!AG$49)*($G130/$F130)))</f>
        <v>0</v>
      </c>
      <c r="AL130" s="420">
        <f>IF( $F130=0,0,((($F130/$E$125)*'PLAN DE ADQUISICIONES'!AH$49)*($G130/$F130)))</f>
        <v>0</v>
      </c>
      <c r="AM130" s="420">
        <f>IF( $F130=0,0,((($F130/$E$125)*'PLAN DE ADQUISICIONES'!AI$49)*($G130/$F130)))</f>
        <v>0</v>
      </c>
      <c r="AN130" s="420">
        <f>IF( $F130=0,0,((($F130/$E$125)*'PLAN DE ADQUISICIONES'!AJ$49)*($G130/$F130)))</f>
        <v>0</v>
      </c>
      <c r="AO130" s="420">
        <f>IF( $F130=0,0,((($F130/$E$125)*'PLAN DE ADQUISICIONES'!AK$49)*($G130/$F130)))</f>
        <v>0</v>
      </c>
      <c r="AP130" s="420">
        <f>IF( $F130=0,0,((($F130/$E$125)*'PLAN DE ADQUISICIONES'!AL$49)*($G130/$F130)))</f>
        <v>0</v>
      </c>
      <c r="AQ130" s="420">
        <f>IF( $F130=0,0,((($F130/$E$125)*'PLAN DE ADQUISICIONES'!AM$49)*($G130/$F130)))</f>
        <v>0</v>
      </c>
      <c r="AR130" s="420">
        <f>IF( $F130=0,0,((($F130/$E$125)*'PLAN DE ADQUISICIONES'!AN$49)*($G130/$F130)))</f>
        <v>0</v>
      </c>
      <c r="AS130" s="420">
        <f>IF( $F130=0,0,((($F130/$E$125)*'PLAN DE ADQUISICIONES'!AO$49)*($G130/$F130)))</f>
        <v>0</v>
      </c>
      <c r="AT130" s="423">
        <f>AH130+AI130+AJ130+AK130+AL130+AM130+AN130+AO130+AP130+AQ130+AR130+AS130</f>
        <v>0</v>
      </c>
      <c r="AU130" s="494">
        <f>AS130+AR130+AQ130+AP130+AO130+AN130+AM130+AL130+AK130+AJ130+AI130+AH130+AF130+AE130+AD130+AC130+AB130+AA130+Z130+Y130+X130+W130+V130+U130+S130+R130+Q130+P130+O130+N130+M130+L130+K130+J130+I130+H130</f>
        <v>0</v>
      </c>
      <c r="AV130" s="392">
        <f t="shared" si="24"/>
        <v>0</v>
      </c>
    </row>
    <row r="131" spans="2:48" s="60" customFormat="1" ht="12.75" customHeight="1" x14ac:dyDescent="0.25">
      <c r="B131" s="406" t="str">
        <f>+'FORMATO COSTEO C2'!C142</f>
        <v>2.1.5</v>
      </c>
      <c r="C131" s="430">
        <f>+'FORMATO COSTEO C2'!B142</f>
        <v>0</v>
      </c>
      <c r="D131" s="408" t="str">
        <f>+'FORMATO COSTEO C2'!D142</f>
        <v>Unidad medida</v>
      </c>
      <c r="E131" s="409">
        <f>+'FORMATO COSTEO C2'!E142</f>
        <v>0</v>
      </c>
      <c r="F131" s="410">
        <f>SUM(F132:F136)</f>
        <v>0</v>
      </c>
      <c r="G131" s="411">
        <f t="shared" ref="G131:AS131" si="36">SUM(G132:G136)</f>
        <v>0</v>
      </c>
      <c r="H131" s="412">
        <f t="shared" si="36"/>
        <v>0</v>
      </c>
      <c r="I131" s="410">
        <f t="shared" si="36"/>
        <v>0</v>
      </c>
      <c r="J131" s="410">
        <f t="shared" si="36"/>
        <v>0</v>
      </c>
      <c r="K131" s="410">
        <f t="shared" si="36"/>
        <v>0</v>
      </c>
      <c r="L131" s="410">
        <f t="shared" si="36"/>
        <v>0</v>
      </c>
      <c r="M131" s="410">
        <f t="shared" si="36"/>
        <v>0</v>
      </c>
      <c r="N131" s="410">
        <f t="shared" si="36"/>
        <v>0</v>
      </c>
      <c r="O131" s="410">
        <f t="shared" si="36"/>
        <v>0</v>
      </c>
      <c r="P131" s="410">
        <f t="shared" si="36"/>
        <v>0</v>
      </c>
      <c r="Q131" s="410">
        <f t="shared" si="36"/>
        <v>0</v>
      </c>
      <c r="R131" s="410">
        <f t="shared" si="36"/>
        <v>0</v>
      </c>
      <c r="S131" s="410">
        <f t="shared" si="36"/>
        <v>0</v>
      </c>
      <c r="T131" s="413">
        <f>SUM(T132:T136)</f>
        <v>0</v>
      </c>
      <c r="U131" s="414">
        <f t="shared" si="36"/>
        <v>0</v>
      </c>
      <c r="V131" s="410">
        <f t="shared" si="36"/>
        <v>0</v>
      </c>
      <c r="W131" s="410">
        <f t="shared" si="36"/>
        <v>0</v>
      </c>
      <c r="X131" s="410">
        <f t="shared" si="36"/>
        <v>0</v>
      </c>
      <c r="Y131" s="410">
        <f t="shared" si="36"/>
        <v>0</v>
      </c>
      <c r="Z131" s="410">
        <f t="shared" si="36"/>
        <v>0</v>
      </c>
      <c r="AA131" s="410">
        <f t="shared" si="36"/>
        <v>0</v>
      </c>
      <c r="AB131" s="410">
        <f t="shared" si="36"/>
        <v>0</v>
      </c>
      <c r="AC131" s="410">
        <f t="shared" si="36"/>
        <v>0</v>
      </c>
      <c r="AD131" s="410">
        <f t="shared" si="36"/>
        <v>0</v>
      </c>
      <c r="AE131" s="410">
        <f t="shared" si="36"/>
        <v>0</v>
      </c>
      <c r="AF131" s="410">
        <f t="shared" si="36"/>
        <v>0</v>
      </c>
      <c r="AG131" s="411">
        <f t="shared" si="36"/>
        <v>0</v>
      </c>
      <c r="AH131" s="412">
        <f t="shared" si="36"/>
        <v>0</v>
      </c>
      <c r="AI131" s="410">
        <f t="shared" si="36"/>
        <v>0</v>
      </c>
      <c r="AJ131" s="410">
        <f t="shared" si="36"/>
        <v>0</v>
      </c>
      <c r="AK131" s="410">
        <f t="shared" si="36"/>
        <v>0</v>
      </c>
      <c r="AL131" s="410">
        <f t="shared" si="36"/>
        <v>0</v>
      </c>
      <c r="AM131" s="410">
        <f t="shared" si="36"/>
        <v>0</v>
      </c>
      <c r="AN131" s="410">
        <f t="shared" si="36"/>
        <v>0</v>
      </c>
      <c r="AO131" s="410">
        <f t="shared" si="36"/>
        <v>0</v>
      </c>
      <c r="AP131" s="410">
        <f t="shared" si="36"/>
        <v>0</v>
      </c>
      <c r="AQ131" s="410">
        <f t="shared" si="36"/>
        <v>0</v>
      </c>
      <c r="AR131" s="410">
        <f t="shared" si="36"/>
        <v>0</v>
      </c>
      <c r="AS131" s="410">
        <f t="shared" si="36"/>
        <v>0</v>
      </c>
      <c r="AT131" s="413">
        <f>SUM(AT132:AT136)</f>
        <v>0</v>
      </c>
      <c r="AU131" s="415">
        <f>SUM(AU132:AU136)</f>
        <v>0</v>
      </c>
      <c r="AV131" s="392">
        <f t="shared" si="24"/>
        <v>0</v>
      </c>
    </row>
    <row r="132" spans="2:48" s="60" customFormat="1" ht="12.75" customHeight="1" x14ac:dyDescent="0.25">
      <c r="B132" s="416" t="str">
        <f>+'FORMATO COSTEO C2'!C144</f>
        <v>2.1.5.1</v>
      </c>
      <c r="C132" s="417" t="str">
        <f>+'FORMATO COSTEO C2'!B144</f>
        <v>Categoría de gasto</v>
      </c>
      <c r="D132" s="428"/>
      <c r="E132" s="429"/>
      <c r="F132" s="420">
        <f>+'FORMATO COSTEO C2'!G144</f>
        <v>0</v>
      </c>
      <c r="G132" s="421">
        <f>+'FORMATO COSTEO C2'!U144</f>
        <v>0</v>
      </c>
      <c r="H132" s="422">
        <f>IF( $F132=0,0,((($F132/$E$131)*'PLAN DE ADQUISICIONES'!F$50)*($G132/$F132)))</f>
        <v>0</v>
      </c>
      <c r="I132" s="420">
        <f>IF( $F132=0,0,((($F132/$E$131)*'PLAN DE ADQUISICIONES'!G$50)*($G132/$F132)))</f>
        <v>0</v>
      </c>
      <c r="J132" s="420">
        <f>IF( $F132=0,0,((($F132/$E$131)*'PLAN DE ADQUISICIONES'!H$50)*($G132/$F132)))</f>
        <v>0</v>
      </c>
      <c r="K132" s="420">
        <f>IF( $F132=0,0,((($F132/$E$131)*'PLAN DE ADQUISICIONES'!I$50)*($G132/$F132)))</f>
        <v>0</v>
      </c>
      <c r="L132" s="420">
        <f>IF( $F132=0,0,((($F132/$E$131)*'PLAN DE ADQUISICIONES'!J$50)*($G132/$F132)))</f>
        <v>0</v>
      </c>
      <c r="M132" s="420">
        <f>IF( $F132=0,0,((($F132/$E$131)*'PLAN DE ADQUISICIONES'!K$50)*($G132/$F132)))</f>
        <v>0</v>
      </c>
      <c r="N132" s="420">
        <f>IF( $F132=0,0,((($F132/$E$131)*'PLAN DE ADQUISICIONES'!L$50)*($G132/$F132)))</f>
        <v>0</v>
      </c>
      <c r="O132" s="420">
        <f>IF( $F132=0,0,((($F132/$E$131)*'PLAN DE ADQUISICIONES'!M$50)*($G132/$F132)))</f>
        <v>0</v>
      </c>
      <c r="P132" s="420">
        <f>IF( $F132=0,0,((($F132/$E$131)*'PLAN DE ADQUISICIONES'!N$50)*($G132/$F132)))</f>
        <v>0</v>
      </c>
      <c r="Q132" s="420">
        <f>IF( $F132=0,0,((($F132/$E$131)*'PLAN DE ADQUISICIONES'!O$50)*($G132/$F132)))</f>
        <v>0</v>
      </c>
      <c r="R132" s="420">
        <f>IF( $F132=0,0,((($F132/$E$131)*'PLAN DE ADQUISICIONES'!P$50)*($G132/$F132)))</f>
        <v>0</v>
      </c>
      <c r="S132" s="420">
        <f>IF( $F132=0,0,((($F132/$E$131)*'PLAN DE ADQUISICIONES'!Q$50)*($G132/$F132)))</f>
        <v>0</v>
      </c>
      <c r="T132" s="423">
        <f>H132+I132+J132+K132+L132+M132+N132+O132+P132+Q132+R132+S132</f>
        <v>0</v>
      </c>
      <c r="U132" s="424">
        <f>IF( $F132=0,0,((($F132/$E$131)*'PLAN DE ADQUISICIONES'!R$50)*($G132/$F132)))</f>
        <v>0</v>
      </c>
      <c r="V132" s="420">
        <f>IF( $F132=0,0,((($F132/$E$131)*'PLAN DE ADQUISICIONES'!S$50)*($G132/$F132)))</f>
        <v>0</v>
      </c>
      <c r="W132" s="420">
        <f>IF( $F132=0,0,((($F132/$E$131)*'PLAN DE ADQUISICIONES'!T$50)*($G132/$F132)))</f>
        <v>0</v>
      </c>
      <c r="X132" s="420">
        <f>IF( $F132=0,0,((($F132/$E$131)*'PLAN DE ADQUISICIONES'!U$50)*($G132/$F132)))</f>
        <v>0</v>
      </c>
      <c r="Y132" s="420">
        <f>IF( $F132=0,0,((($F132/$E$131)*'PLAN DE ADQUISICIONES'!V$50)*($G132/$F132)))</f>
        <v>0</v>
      </c>
      <c r="Z132" s="420">
        <f>IF( $F132=0,0,((($F132/$E$131)*'PLAN DE ADQUISICIONES'!W$50)*($G132/$F132)))</f>
        <v>0</v>
      </c>
      <c r="AA132" s="420">
        <f>IF( $F132=0,0,((($F132/$E$131)*'PLAN DE ADQUISICIONES'!X$50)*($G132/$F132)))</f>
        <v>0</v>
      </c>
      <c r="AB132" s="420">
        <f>IF( $F132=0,0,((($F132/$E$131)*'PLAN DE ADQUISICIONES'!Y$50)*($G132/$F132)))</f>
        <v>0</v>
      </c>
      <c r="AC132" s="420">
        <f>IF( $F132=0,0,((($F132/$E$131)*'PLAN DE ADQUISICIONES'!Z$50)*($G132/$F132)))</f>
        <v>0</v>
      </c>
      <c r="AD132" s="420">
        <f>IF( $F132=0,0,((($F132/$E$131)*'PLAN DE ADQUISICIONES'!AA$50)*($G132/$F132)))</f>
        <v>0</v>
      </c>
      <c r="AE132" s="420">
        <f>IF( $F132=0,0,((($F132/$E$131)*'PLAN DE ADQUISICIONES'!AB$50)*($G132/$F132)))</f>
        <v>0</v>
      </c>
      <c r="AF132" s="420">
        <f>IF( $F132=0,0,((($F132/$E$131)*'PLAN DE ADQUISICIONES'!AC$50)*($G132/$F132)))</f>
        <v>0</v>
      </c>
      <c r="AG132" s="421">
        <f>U132+V132+W132+X132+Y132+Z132+AA132+AB132+AC132+AD132+AE132+AF132</f>
        <v>0</v>
      </c>
      <c r="AH132" s="425">
        <f>IF( $F132=0,0,((($F132/$E$131)*'PLAN DE ADQUISICIONES'!AD$50)*($G132/$F132)))</f>
        <v>0</v>
      </c>
      <c r="AI132" s="420">
        <f>IF( $F132=0,0,((($F132/$E$131)*'PLAN DE ADQUISICIONES'!AE$50)*($G132/$F132)))</f>
        <v>0</v>
      </c>
      <c r="AJ132" s="420">
        <f>IF( $F132=0,0,((($F132/$E$131)*'PLAN DE ADQUISICIONES'!AF$50)*($G132/$F132)))</f>
        <v>0</v>
      </c>
      <c r="AK132" s="420">
        <f>IF( $F132=0,0,((($F132/$E$131)*'PLAN DE ADQUISICIONES'!AG$50)*($G132/$F132)))</f>
        <v>0</v>
      </c>
      <c r="AL132" s="420">
        <f>IF( $F132=0,0,((($F132/$E$131)*'PLAN DE ADQUISICIONES'!AH$50)*($G132/$F132)))</f>
        <v>0</v>
      </c>
      <c r="AM132" s="420">
        <f>IF( $F132=0,0,((($F132/$E$131)*'PLAN DE ADQUISICIONES'!AI$50)*($G132/$F132)))</f>
        <v>0</v>
      </c>
      <c r="AN132" s="420">
        <f>IF( $F132=0,0,((($F132/$E$131)*'PLAN DE ADQUISICIONES'!AJ$50)*($G132/$F132)))</f>
        <v>0</v>
      </c>
      <c r="AO132" s="420">
        <f>IF( $F132=0,0,((($F132/$E$131)*'PLAN DE ADQUISICIONES'!AK$50)*($G132/$F132)))</f>
        <v>0</v>
      </c>
      <c r="AP132" s="420">
        <f>IF( $F132=0,0,((($F132/$E$131)*'PLAN DE ADQUISICIONES'!AL$50)*($G132/$F132)))</f>
        <v>0</v>
      </c>
      <c r="AQ132" s="420">
        <f>IF( $F132=0,0,((($F132/$E$131)*'PLAN DE ADQUISICIONES'!AM$50)*($G132/$F132)))</f>
        <v>0</v>
      </c>
      <c r="AR132" s="420">
        <f>IF( $F132=0,0,((($F132/$E$131)*'PLAN DE ADQUISICIONES'!AN$50)*($G132/$F132)))</f>
        <v>0</v>
      </c>
      <c r="AS132" s="420">
        <f>IF( $F132=0,0,((($F132/$E$131)*'PLAN DE ADQUISICIONES'!AO$50)*($G132/$F132)))</f>
        <v>0</v>
      </c>
      <c r="AT132" s="423">
        <f>AH132+AI132+AJ132+AK132+AL132+AM132+AN132+AO132+AP132+AQ132+AR132+AS132</f>
        <v>0</v>
      </c>
      <c r="AU132" s="494">
        <f>AS132+AR132+AQ132+AP132+AO132+AN132+AM132+AL132+AK132+AJ132+AI132+AH132+AF132+AE132+AD132+AC132+AB132+AA132+Z132+Y132+X132+W132+V132+U132+S132+R132+Q132+P132+O132+N132+M132+L132+K132+J132+I132+H132</f>
        <v>0</v>
      </c>
      <c r="AV132" s="392">
        <f t="shared" si="24"/>
        <v>0</v>
      </c>
    </row>
    <row r="133" spans="2:48" s="60" customFormat="1" ht="12.75" customHeight="1" x14ac:dyDescent="0.25">
      <c r="B133" s="416" t="str">
        <f>+'FORMATO COSTEO C2'!C150</f>
        <v>2.1.5.2</v>
      </c>
      <c r="C133" s="417" t="str">
        <f>+'FORMATO COSTEO C2'!B150</f>
        <v>Categoría de gasto</v>
      </c>
      <c r="D133" s="428"/>
      <c r="E133" s="429"/>
      <c r="F133" s="420">
        <f>+'FORMATO COSTEO C2'!G150</f>
        <v>0</v>
      </c>
      <c r="G133" s="421">
        <f>+'FORMATO COSTEO C2'!U150</f>
        <v>0</v>
      </c>
      <c r="H133" s="425">
        <f>IF( $F133=0,0,((($F133/$E$131)*'PLAN DE ADQUISICIONES'!F$50)*($G133/$F133)))</f>
        <v>0</v>
      </c>
      <c r="I133" s="420">
        <f>IF( $F133=0,0,((($F133/$E$131)*'PLAN DE ADQUISICIONES'!G$50)*($G133/$F133)))</f>
        <v>0</v>
      </c>
      <c r="J133" s="420">
        <f>IF( $F133=0,0,((($F133/$E$131)*'PLAN DE ADQUISICIONES'!H$50)*($G133/$F133)))</f>
        <v>0</v>
      </c>
      <c r="K133" s="420">
        <f>IF( $F133=0,0,((($F133/$E$131)*'PLAN DE ADQUISICIONES'!I$50)*($G133/$F133)))</f>
        <v>0</v>
      </c>
      <c r="L133" s="420">
        <f>IF( $F133=0,0,((($F133/$E$131)*'PLAN DE ADQUISICIONES'!J$50)*($G133/$F133)))</f>
        <v>0</v>
      </c>
      <c r="M133" s="420">
        <f>IF( $F133=0,0,((($F133/$E$131)*'PLAN DE ADQUISICIONES'!K$50)*($G133/$F133)))</f>
        <v>0</v>
      </c>
      <c r="N133" s="420">
        <f>IF( $F133=0,0,((($F133/$E$131)*'PLAN DE ADQUISICIONES'!L$50)*($G133/$F133)))</f>
        <v>0</v>
      </c>
      <c r="O133" s="420">
        <f>IF( $F133=0,0,((($F133/$E$131)*'PLAN DE ADQUISICIONES'!M$50)*($G133/$F133)))</f>
        <v>0</v>
      </c>
      <c r="P133" s="420">
        <f>IF( $F133=0,0,((($F133/$E$131)*'PLAN DE ADQUISICIONES'!N$50)*($G133/$F133)))</f>
        <v>0</v>
      </c>
      <c r="Q133" s="420">
        <f>IF( $F133=0,0,((($F133/$E$131)*'PLAN DE ADQUISICIONES'!O$50)*($G133/$F133)))</f>
        <v>0</v>
      </c>
      <c r="R133" s="420">
        <f>IF( $F133=0,0,((($F133/$E$131)*'PLAN DE ADQUISICIONES'!P$50)*($G133/$F133)))</f>
        <v>0</v>
      </c>
      <c r="S133" s="420">
        <f>IF( $F133=0,0,((($F133/$E$131)*'PLAN DE ADQUISICIONES'!Q$50)*($G133/$F133)))</f>
        <v>0</v>
      </c>
      <c r="T133" s="423">
        <f>H133+I133+J133+K133+L133+M133+N133+O133+P133+Q133+R133+S133</f>
        <v>0</v>
      </c>
      <c r="U133" s="424">
        <f>IF( $F133=0,0,((($F133/$E$131)*'PLAN DE ADQUISICIONES'!R$50)*($G133/$F133)))</f>
        <v>0</v>
      </c>
      <c r="V133" s="420">
        <f>IF( $F133=0,0,((($F133/$E$131)*'PLAN DE ADQUISICIONES'!S$50)*($G133/$F133)))</f>
        <v>0</v>
      </c>
      <c r="W133" s="420">
        <f>IF( $F133=0,0,((($F133/$E$131)*'PLAN DE ADQUISICIONES'!T$50)*($G133/$F133)))</f>
        <v>0</v>
      </c>
      <c r="X133" s="420">
        <f>IF( $F133=0,0,((($F133/$E$131)*'PLAN DE ADQUISICIONES'!U$50)*($G133/$F133)))</f>
        <v>0</v>
      </c>
      <c r="Y133" s="420">
        <f>IF( $F133=0,0,((($F133/$E$131)*'PLAN DE ADQUISICIONES'!V$50)*($G133/$F133)))</f>
        <v>0</v>
      </c>
      <c r="Z133" s="420">
        <f>IF( $F133=0,0,((($F133/$E$131)*'PLAN DE ADQUISICIONES'!W$50)*($G133/$F133)))</f>
        <v>0</v>
      </c>
      <c r="AA133" s="420">
        <f>IF( $F133=0,0,((($F133/$E$131)*'PLAN DE ADQUISICIONES'!X$50)*($G133/$F133)))</f>
        <v>0</v>
      </c>
      <c r="AB133" s="420">
        <f>IF( $F133=0,0,((($F133/$E$131)*'PLAN DE ADQUISICIONES'!Y$50)*($G133/$F133)))</f>
        <v>0</v>
      </c>
      <c r="AC133" s="420">
        <f>IF( $F133=0,0,((($F133/$E$131)*'PLAN DE ADQUISICIONES'!Z$50)*($G133/$F133)))</f>
        <v>0</v>
      </c>
      <c r="AD133" s="420">
        <f>IF( $F133=0,0,((($F133/$E$131)*'PLAN DE ADQUISICIONES'!AA$50)*($G133/$F133)))</f>
        <v>0</v>
      </c>
      <c r="AE133" s="420">
        <f>IF( $F133=0,0,((($F133/$E$131)*'PLAN DE ADQUISICIONES'!AB$50)*($G133/$F133)))</f>
        <v>0</v>
      </c>
      <c r="AF133" s="420">
        <f>IF( $F133=0,0,((($F133/$E$131)*'PLAN DE ADQUISICIONES'!AC$50)*($G133/$F133)))</f>
        <v>0</v>
      </c>
      <c r="AG133" s="421">
        <f>U133+V133+W133+X133+Y133+Z133+AA133+AB133+AC133+AD133+AE133+AF133</f>
        <v>0</v>
      </c>
      <c r="AH133" s="425">
        <f>IF( $F133=0,0,((($F133/$E$131)*'PLAN DE ADQUISICIONES'!AD$50)*($G133/$F133)))</f>
        <v>0</v>
      </c>
      <c r="AI133" s="420">
        <f>IF( $F133=0,0,((($F133/$E$131)*'PLAN DE ADQUISICIONES'!AE$50)*($G133/$F133)))</f>
        <v>0</v>
      </c>
      <c r="AJ133" s="420">
        <f>IF( $F133=0,0,((($F133/$E$131)*'PLAN DE ADQUISICIONES'!AF$50)*($G133/$F133)))</f>
        <v>0</v>
      </c>
      <c r="AK133" s="420">
        <f>IF( $F133=0,0,((($F133/$E$131)*'PLAN DE ADQUISICIONES'!AG$50)*($G133/$F133)))</f>
        <v>0</v>
      </c>
      <c r="AL133" s="420">
        <f>IF( $F133=0,0,((($F133/$E$131)*'PLAN DE ADQUISICIONES'!AH$50)*($G133/$F133)))</f>
        <v>0</v>
      </c>
      <c r="AM133" s="420">
        <f>IF( $F133=0,0,((($F133/$E$131)*'PLAN DE ADQUISICIONES'!AI$50)*($G133/$F133)))</f>
        <v>0</v>
      </c>
      <c r="AN133" s="420">
        <f>IF( $F133=0,0,((($F133/$E$131)*'PLAN DE ADQUISICIONES'!AJ$50)*($G133/$F133)))</f>
        <v>0</v>
      </c>
      <c r="AO133" s="420">
        <f>IF( $F133=0,0,((($F133/$E$131)*'PLAN DE ADQUISICIONES'!AK$50)*($G133/$F133)))</f>
        <v>0</v>
      </c>
      <c r="AP133" s="420">
        <f>IF( $F133=0,0,((($F133/$E$131)*'PLAN DE ADQUISICIONES'!AL$50)*($G133/$F133)))</f>
        <v>0</v>
      </c>
      <c r="AQ133" s="420">
        <f>IF( $F133=0,0,((($F133/$E$131)*'PLAN DE ADQUISICIONES'!AM$50)*($G133/$F133)))</f>
        <v>0</v>
      </c>
      <c r="AR133" s="420">
        <f>IF( $F133=0,0,((($F133/$E$131)*'PLAN DE ADQUISICIONES'!AN$50)*($G133/$F133)))</f>
        <v>0</v>
      </c>
      <c r="AS133" s="420">
        <f>IF( $F133=0,0,((($F133/$E$131)*'PLAN DE ADQUISICIONES'!AO$50)*($G133/$F133)))</f>
        <v>0</v>
      </c>
      <c r="AT133" s="423">
        <f>AH133+AI133+AJ133+AK133+AL133+AM133+AN133+AO133+AP133+AQ133+AR133+AS133</f>
        <v>0</v>
      </c>
      <c r="AU133" s="494">
        <f>AS133+AR133+AQ133+AP133+AO133+AN133+AM133+AL133+AK133+AJ133+AI133+AH133+AF133+AE133+AD133+AC133+AB133+AA133+Z133+Y133+X133+W133+V133+U133+S133+R133+Q133+P133+O133+N133+M133+L133+K133+J133+I133+H133</f>
        <v>0</v>
      </c>
      <c r="AV133" s="392">
        <f t="shared" si="24"/>
        <v>0</v>
      </c>
    </row>
    <row r="134" spans="2:48" s="60" customFormat="1" ht="12.75" customHeight="1" x14ac:dyDescent="0.25">
      <c r="B134" s="416" t="str">
        <f>+'FORMATO COSTEO C2'!C156</f>
        <v>2.1.5.3</v>
      </c>
      <c r="C134" s="417" t="str">
        <f>+'FORMATO COSTEO C2'!B156</f>
        <v>Categoría de gasto</v>
      </c>
      <c r="D134" s="428"/>
      <c r="E134" s="429"/>
      <c r="F134" s="420">
        <f>+'FORMATO COSTEO C2'!G156</f>
        <v>0</v>
      </c>
      <c r="G134" s="421">
        <f>+'FORMATO COSTEO C2'!U156</f>
        <v>0</v>
      </c>
      <c r="H134" s="425">
        <f>IF( $F134=0,0,((($F134/$E$131)*'PLAN DE ADQUISICIONES'!F$50)*($G134/$F134)))</f>
        <v>0</v>
      </c>
      <c r="I134" s="420">
        <f>IF( $F134=0,0,((($F134/$E$131)*'PLAN DE ADQUISICIONES'!G$50)*($G134/$F134)))</f>
        <v>0</v>
      </c>
      <c r="J134" s="420">
        <f>IF( $F134=0,0,((($F134/$E$131)*'PLAN DE ADQUISICIONES'!H$50)*($G134/$F134)))</f>
        <v>0</v>
      </c>
      <c r="K134" s="420">
        <f>IF( $F134=0,0,((($F134/$E$131)*'PLAN DE ADQUISICIONES'!I$50)*($G134/$F134)))</f>
        <v>0</v>
      </c>
      <c r="L134" s="420">
        <f>IF( $F134=0,0,((($F134/$E$131)*'PLAN DE ADQUISICIONES'!J$50)*($G134/$F134)))</f>
        <v>0</v>
      </c>
      <c r="M134" s="420">
        <f>IF( $F134=0,0,((($F134/$E$131)*'PLAN DE ADQUISICIONES'!K$50)*($G134/$F134)))</f>
        <v>0</v>
      </c>
      <c r="N134" s="420">
        <f>IF( $F134=0,0,((($F134/$E$131)*'PLAN DE ADQUISICIONES'!L$50)*($G134/$F134)))</f>
        <v>0</v>
      </c>
      <c r="O134" s="420">
        <f>IF( $F134=0,0,((($F134/$E$131)*'PLAN DE ADQUISICIONES'!M$50)*($G134/$F134)))</f>
        <v>0</v>
      </c>
      <c r="P134" s="420">
        <f>IF( $F134=0,0,((($F134/$E$131)*'PLAN DE ADQUISICIONES'!N$50)*($G134/$F134)))</f>
        <v>0</v>
      </c>
      <c r="Q134" s="420">
        <f>IF( $F134=0,0,((($F134/$E$131)*'PLAN DE ADQUISICIONES'!O$50)*($G134/$F134)))</f>
        <v>0</v>
      </c>
      <c r="R134" s="420">
        <f>IF( $F134=0,0,((($F134/$E$131)*'PLAN DE ADQUISICIONES'!P$50)*($G134/$F134)))</f>
        <v>0</v>
      </c>
      <c r="S134" s="420">
        <f>IF( $F134=0,0,((($F134/$E$131)*'PLAN DE ADQUISICIONES'!Q$50)*($G134/$F134)))</f>
        <v>0</v>
      </c>
      <c r="T134" s="423">
        <f>H134+I134+J134+K134+L134+M134+N134+O134+P134+Q134+R134+S134</f>
        <v>0</v>
      </c>
      <c r="U134" s="424">
        <f>IF( $F134=0,0,((($F134/$E$131)*'PLAN DE ADQUISICIONES'!R$50)*($G134/$F134)))</f>
        <v>0</v>
      </c>
      <c r="V134" s="420">
        <f>IF( $F134=0,0,((($F134/$E$131)*'PLAN DE ADQUISICIONES'!S$50)*($G134/$F134)))</f>
        <v>0</v>
      </c>
      <c r="W134" s="420">
        <f>IF( $F134=0,0,((($F134/$E$131)*'PLAN DE ADQUISICIONES'!T$50)*($G134/$F134)))</f>
        <v>0</v>
      </c>
      <c r="X134" s="420">
        <f>IF( $F134=0,0,((($F134/$E$131)*'PLAN DE ADQUISICIONES'!U$50)*($G134/$F134)))</f>
        <v>0</v>
      </c>
      <c r="Y134" s="420">
        <f>IF( $F134=0,0,((($F134/$E$131)*'PLAN DE ADQUISICIONES'!V$50)*($G134/$F134)))</f>
        <v>0</v>
      </c>
      <c r="Z134" s="420">
        <f>IF( $F134=0,0,((($F134/$E$131)*'PLAN DE ADQUISICIONES'!W$50)*($G134/$F134)))</f>
        <v>0</v>
      </c>
      <c r="AA134" s="420">
        <f>IF( $F134=0,0,((($F134/$E$131)*'PLAN DE ADQUISICIONES'!X$50)*($G134/$F134)))</f>
        <v>0</v>
      </c>
      <c r="AB134" s="420">
        <f>IF( $F134=0,0,((($F134/$E$131)*'PLAN DE ADQUISICIONES'!Y$50)*($G134/$F134)))</f>
        <v>0</v>
      </c>
      <c r="AC134" s="420">
        <f>IF( $F134=0,0,((($F134/$E$131)*'PLAN DE ADQUISICIONES'!Z$50)*($G134/$F134)))</f>
        <v>0</v>
      </c>
      <c r="AD134" s="420">
        <f>IF( $F134=0,0,((($F134/$E$131)*'PLAN DE ADQUISICIONES'!AA$50)*($G134/$F134)))</f>
        <v>0</v>
      </c>
      <c r="AE134" s="420">
        <f>IF( $F134=0,0,((($F134/$E$131)*'PLAN DE ADQUISICIONES'!AB$50)*($G134/$F134)))</f>
        <v>0</v>
      </c>
      <c r="AF134" s="420">
        <f>IF( $F134=0,0,((($F134/$E$131)*'PLAN DE ADQUISICIONES'!AC$50)*($G134/$F134)))</f>
        <v>0</v>
      </c>
      <c r="AG134" s="421">
        <f>U134+V134+W134+X134+Y134+Z134+AA134+AB134+AC134+AD134+AE134+AF134</f>
        <v>0</v>
      </c>
      <c r="AH134" s="425">
        <f>IF( $F134=0,0,((($F134/$E$131)*'PLAN DE ADQUISICIONES'!AD$50)*($G134/$F134)))</f>
        <v>0</v>
      </c>
      <c r="AI134" s="420">
        <f>IF( $F134=0,0,((($F134/$E$131)*'PLAN DE ADQUISICIONES'!AE$50)*($G134/$F134)))</f>
        <v>0</v>
      </c>
      <c r="AJ134" s="420">
        <f>IF( $F134=0,0,((($F134/$E$131)*'PLAN DE ADQUISICIONES'!AF$50)*($G134/$F134)))</f>
        <v>0</v>
      </c>
      <c r="AK134" s="420">
        <f>IF( $F134=0,0,((($F134/$E$131)*'PLAN DE ADQUISICIONES'!AG$50)*($G134/$F134)))</f>
        <v>0</v>
      </c>
      <c r="AL134" s="420">
        <f>IF( $F134=0,0,((($F134/$E$131)*'PLAN DE ADQUISICIONES'!AH$50)*($G134/$F134)))</f>
        <v>0</v>
      </c>
      <c r="AM134" s="420">
        <f>IF( $F134=0,0,((($F134/$E$131)*'PLAN DE ADQUISICIONES'!AI$50)*($G134/$F134)))</f>
        <v>0</v>
      </c>
      <c r="AN134" s="420">
        <f>IF( $F134=0,0,((($F134/$E$131)*'PLAN DE ADQUISICIONES'!AJ$50)*($G134/$F134)))</f>
        <v>0</v>
      </c>
      <c r="AO134" s="420">
        <f>IF( $F134=0,0,((($F134/$E$131)*'PLAN DE ADQUISICIONES'!AK$50)*($G134/$F134)))</f>
        <v>0</v>
      </c>
      <c r="AP134" s="420">
        <f>IF( $F134=0,0,((($F134/$E$131)*'PLAN DE ADQUISICIONES'!AL$50)*($G134/$F134)))</f>
        <v>0</v>
      </c>
      <c r="AQ134" s="420">
        <f>IF( $F134=0,0,((($F134/$E$131)*'PLAN DE ADQUISICIONES'!AM$50)*($G134/$F134)))</f>
        <v>0</v>
      </c>
      <c r="AR134" s="420">
        <f>IF( $F134=0,0,((($F134/$E$131)*'PLAN DE ADQUISICIONES'!AN$50)*($G134/$F134)))</f>
        <v>0</v>
      </c>
      <c r="AS134" s="420">
        <f>IF( $F134=0,0,((($F134/$E$131)*'PLAN DE ADQUISICIONES'!AO$50)*($G134/$F134)))</f>
        <v>0</v>
      </c>
      <c r="AT134" s="423">
        <f>AH134+AI134+AJ134+AK134+AL134+AM134+AN134+AO134+AP134+AQ134+AR134+AS134</f>
        <v>0</v>
      </c>
      <c r="AU134" s="494">
        <f>AS134+AR134+AQ134+AP134+AO134+AN134+AM134+AL134+AK134+AJ134+AI134+AH134+AF134+AE134+AD134+AC134+AB134+AA134+Z134+Y134+X134+W134+V134+U134+S134+R134+Q134+P134+O134+N134+M134+L134+K134+J134+I134+H134</f>
        <v>0</v>
      </c>
      <c r="AV134" s="392">
        <f t="shared" si="24"/>
        <v>0</v>
      </c>
    </row>
    <row r="135" spans="2:48" s="60" customFormat="1" ht="12.75" customHeight="1" x14ac:dyDescent="0.25">
      <c r="B135" s="416" t="str">
        <f>+'FORMATO COSTEO C2'!C162</f>
        <v>2.1.5.4</v>
      </c>
      <c r="C135" s="417" t="str">
        <f>+'FORMATO COSTEO C2'!B162</f>
        <v>Categoría de gasto</v>
      </c>
      <c r="D135" s="428"/>
      <c r="E135" s="429"/>
      <c r="F135" s="420">
        <f>+'FORMATO COSTEO C2'!G162</f>
        <v>0</v>
      </c>
      <c r="G135" s="421">
        <f>+'FORMATO COSTEO C2'!U162</f>
        <v>0</v>
      </c>
      <c r="H135" s="425">
        <f>IF( $F135=0,0,((($F135/$E$131)*'PLAN DE ADQUISICIONES'!F$50)*($G135/$F135)))</f>
        <v>0</v>
      </c>
      <c r="I135" s="420">
        <f>IF( $F135=0,0,((($F135/$E$131)*'PLAN DE ADQUISICIONES'!G$50)*($G135/$F135)))</f>
        <v>0</v>
      </c>
      <c r="J135" s="420">
        <f>IF( $F135=0,0,((($F135/$E$131)*'PLAN DE ADQUISICIONES'!H$50)*($G135/$F135)))</f>
        <v>0</v>
      </c>
      <c r="K135" s="420">
        <f>IF( $F135=0,0,((($F135/$E$131)*'PLAN DE ADQUISICIONES'!I$50)*($G135/$F135)))</f>
        <v>0</v>
      </c>
      <c r="L135" s="420">
        <f>IF( $F135=0,0,((($F135/$E$131)*'PLAN DE ADQUISICIONES'!J$50)*($G135/$F135)))</f>
        <v>0</v>
      </c>
      <c r="M135" s="420">
        <f>IF( $F135=0,0,((($F135/$E$131)*'PLAN DE ADQUISICIONES'!K$50)*($G135/$F135)))</f>
        <v>0</v>
      </c>
      <c r="N135" s="420">
        <f>IF( $F135=0,0,((($F135/$E$131)*'PLAN DE ADQUISICIONES'!L$50)*($G135/$F135)))</f>
        <v>0</v>
      </c>
      <c r="O135" s="420">
        <f>IF( $F135=0,0,((($F135/$E$131)*'PLAN DE ADQUISICIONES'!M$50)*($G135/$F135)))</f>
        <v>0</v>
      </c>
      <c r="P135" s="420">
        <f>IF( $F135=0,0,((($F135/$E$131)*'PLAN DE ADQUISICIONES'!N$50)*($G135/$F135)))</f>
        <v>0</v>
      </c>
      <c r="Q135" s="420">
        <f>IF( $F135=0,0,((($F135/$E$131)*'PLAN DE ADQUISICIONES'!O$50)*($G135/$F135)))</f>
        <v>0</v>
      </c>
      <c r="R135" s="420">
        <f>IF( $F135=0,0,((($F135/$E$131)*'PLAN DE ADQUISICIONES'!P$50)*($G135/$F135)))</f>
        <v>0</v>
      </c>
      <c r="S135" s="420">
        <f>IF( $F135=0,0,((($F135/$E$131)*'PLAN DE ADQUISICIONES'!Q$50)*($G135/$F135)))</f>
        <v>0</v>
      </c>
      <c r="T135" s="423">
        <f>H135+I135+J135+K135+L135+M135+N135+O135+P135+Q135+R135+S135</f>
        <v>0</v>
      </c>
      <c r="U135" s="424">
        <f>IF( $F135=0,0,((($F135/$E$131)*'PLAN DE ADQUISICIONES'!R$50)*($G135/$F135)))</f>
        <v>0</v>
      </c>
      <c r="V135" s="420">
        <f>IF( $F135=0,0,((($F135/$E$131)*'PLAN DE ADQUISICIONES'!S$50)*($G135/$F135)))</f>
        <v>0</v>
      </c>
      <c r="W135" s="420">
        <f>IF( $F135=0,0,((($F135/$E$131)*'PLAN DE ADQUISICIONES'!T$50)*($G135/$F135)))</f>
        <v>0</v>
      </c>
      <c r="X135" s="420">
        <f>IF( $F135=0,0,((($F135/$E$131)*'PLAN DE ADQUISICIONES'!U$50)*($G135/$F135)))</f>
        <v>0</v>
      </c>
      <c r="Y135" s="420">
        <f>IF( $F135=0,0,((($F135/$E$131)*'PLAN DE ADQUISICIONES'!V$50)*($G135/$F135)))</f>
        <v>0</v>
      </c>
      <c r="Z135" s="420">
        <f>IF( $F135=0,0,((($F135/$E$131)*'PLAN DE ADQUISICIONES'!W$50)*($G135/$F135)))</f>
        <v>0</v>
      </c>
      <c r="AA135" s="420">
        <f>IF( $F135=0,0,((($F135/$E$131)*'PLAN DE ADQUISICIONES'!X$50)*($G135/$F135)))</f>
        <v>0</v>
      </c>
      <c r="AB135" s="420">
        <f>IF( $F135=0,0,((($F135/$E$131)*'PLAN DE ADQUISICIONES'!Y$50)*($G135/$F135)))</f>
        <v>0</v>
      </c>
      <c r="AC135" s="420">
        <f>IF( $F135=0,0,((($F135/$E$131)*'PLAN DE ADQUISICIONES'!Z$50)*($G135/$F135)))</f>
        <v>0</v>
      </c>
      <c r="AD135" s="420">
        <f>IF( $F135=0,0,((($F135/$E$131)*'PLAN DE ADQUISICIONES'!AA$50)*($G135/$F135)))</f>
        <v>0</v>
      </c>
      <c r="AE135" s="420">
        <f>IF( $F135=0,0,((($F135/$E$131)*'PLAN DE ADQUISICIONES'!AB$50)*($G135/$F135)))</f>
        <v>0</v>
      </c>
      <c r="AF135" s="420">
        <f>IF( $F135=0,0,((($F135/$E$131)*'PLAN DE ADQUISICIONES'!AC$50)*($G135/$F135)))</f>
        <v>0</v>
      </c>
      <c r="AG135" s="421">
        <f>U135+V135+W135+X135+Y135+Z135+AA135+AB135+AC135+AD135+AE135+AF135</f>
        <v>0</v>
      </c>
      <c r="AH135" s="425">
        <f>IF( $F135=0,0,((($F135/$E$131)*'PLAN DE ADQUISICIONES'!AD$50)*($G135/$F135)))</f>
        <v>0</v>
      </c>
      <c r="AI135" s="420">
        <f>IF( $F135=0,0,((($F135/$E$131)*'PLAN DE ADQUISICIONES'!AE$50)*($G135/$F135)))</f>
        <v>0</v>
      </c>
      <c r="AJ135" s="420">
        <f>IF( $F135=0,0,((($F135/$E$131)*'PLAN DE ADQUISICIONES'!AF$50)*($G135/$F135)))</f>
        <v>0</v>
      </c>
      <c r="AK135" s="420">
        <f>IF( $F135=0,0,((($F135/$E$131)*'PLAN DE ADQUISICIONES'!AG$50)*($G135/$F135)))</f>
        <v>0</v>
      </c>
      <c r="AL135" s="420">
        <f>IF( $F135=0,0,((($F135/$E$131)*'PLAN DE ADQUISICIONES'!AH$50)*($G135/$F135)))</f>
        <v>0</v>
      </c>
      <c r="AM135" s="420">
        <f>IF( $F135=0,0,((($F135/$E$131)*'PLAN DE ADQUISICIONES'!AI$50)*($G135/$F135)))</f>
        <v>0</v>
      </c>
      <c r="AN135" s="420">
        <f>IF( $F135=0,0,((($F135/$E$131)*'PLAN DE ADQUISICIONES'!AJ$50)*($G135/$F135)))</f>
        <v>0</v>
      </c>
      <c r="AO135" s="420">
        <f>IF( $F135=0,0,((($F135/$E$131)*'PLAN DE ADQUISICIONES'!AK$50)*($G135/$F135)))</f>
        <v>0</v>
      </c>
      <c r="AP135" s="420">
        <f>IF( $F135=0,0,((($F135/$E$131)*'PLAN DE ADQUISICIONES'!AL$50)*($G135/$F135)))</f>
        <v>0</v>
      </c>
      <c r="AQ135" s="420">
        <f>IF( $F135=0,0,((($F135/$E$131)*'PLAN DE ADQUISICIONES'!AM$50)*($G135/$F135)))</f>
        <v>0</v>
      </c>
      <c r="AR135" s="420">
        <f>IF( $F135=0,0,((($F135/$E$131)*'PLAN DE ADQUISICIONES'!AN$50)*($G135/$F135)))</f>
        <v>0</v>
      </c>
      <c r="AS135" s="420">
        <f>IF( $F135=0,0,((($F135/$E$131)*'PLAN DE ADQUISICIONES'!AO$50)*($G135/$F135)))</f>
        <v>0</v>
      </c>
      <c r="AT135" s="423">
        <f>AH135+AI135+AJ135+AK135+AL135+AM135+AN135+AO135+AP135+AQ135+AR135+AS135</f>
        <v>0</v>
      </c>
      <c r="AU135" s="494">
        <f>AS135+AR135+AQ135+AP135+AO135+AN135+AM135+AL135+AK135+AJ135+AI135+AH135+AF135+AE135+AD135+AC135+AB135+AA135+Z135+Y135+X135+W135+V135+U135+S135+R135+Q135+P135+O135+N135+M135+L135+K135+J135+I135+H135</f>
        <v>0</v>
      </c>
      <c r="AV135" s="392">
        <f t="shared" si="24"/>
        <v>0</v>
      </c>
    </row>
    <row r="136" spans="2:48" s="60" customFormat="1" ht="12.75" customHeight="1" x14ac:dyDescent="0.25">
      <c r="B136" s="416" t="str">
        <f>+'FORMATO COSTEO C2'!C168</f>
        <v>2.1.5.5</v>
      </c>
      <c r="C136" s="417" t="str">
        <f>+'FORMATO COSTEO C2'!B168</f>
        <v>Categoría de gasto</v>
      </c>
      <c r="D136" s="428"/>
      <c r="E136" s="429"/>
      <c r="F136" s="420">
        <f>+'FORMATO COSTEO C2'!G168</f>
        <v>0</v>
      </c>
      <c r="G136" s="421">
        <f>+'FORMATO COSTEO C2'!U168</f>
        <v>0</v>
      </c>
      <c r="H136" s="425">
        <f>IF( $F136=0,0,((($F136/$E$131)*'PLAN DE ADQUISICIONES'!F$50)*($G136/$F136)))</f>
        <v>0</v>
      </c>
      <c r="I136" s="420">
        <f>IF( $F136=0,0,((($F136/$E$131)*'PLAN DE ADQUISICIONES'!G$50)*($G136/$F136)))</f>
        <v>0</v>
      </c>
      <c r="J136" s="420">
        <f>IF( $F136=0,0,((($F136/$E$131)*'PLAN DE ADQUISICIONES'!H$50)*($G136/$F136)))</f>
        <v>0</v>
      </c>
      <c r="K136" s="420">
        <f>IF( $F136=0,0,((($F136/$E$131)*'PLAN DE ADQUISICIONES'!I$50)*($G136/$F136)))</f>
        <v>0</v>
      </c>
      <c r="L136" s="420">
        <f>IF( $F136=0,0,((($F136/$E$131)*'PLAN DE ADQUISICIONES'!J$50)*($G136/$F136)))</f>
        <v>0</v>
      </c>
      <c r="M136" s="420">
        <f>IF( $F136=0,0,((($F136/$E$131)*'PLAN DE ADQUISICIONES'!K$50)*($G136/$F136)))</f>
        <v>0</v>
      </c>
      <c r="N136" s="420">
        <f>IF( $F136=0,0,((($F136/$E$131)*'PLAN DE ADQUISICIONES'!L$50)*($G136/$F136)))</f>
        <v>0</v>
      </c>
      <c r="O136" s="420">
        <f>IF( $F136=0,0,((($F136/$E$131)*'PLAN DE ADQUISICIONES'!M$50)*($G136/$F136)))</f>
        <v>0</v>
      </c>
      <c r="P136" s="420">
        <f>IF( $F136=0,0,((($F136/$E$131)*'PLAN DE ADQUISICIONES'!N$50)*($G136/$F136)))</f>
        <v>0</v>
      </c>
      <c r="Q136" s="420">
        <f>IF( $F136=0,0,((($F136/$E$131)*'PLAN DE ADQUISICIONES'!O$50)*($G136/$F136)))</f>
        <v>0</v>
      </c>
      <c r="R136" s="420">
        <f>IF( $F136=0,0,((($F136/$E$131)*'PLAN DE ADQUISICIONES'!P$50)*($G136/$F136)))</f>
        <v>0</v>
      </c>
      <c r="S136" s="420">
        <f>IF( $F136=0,0,((($F136/$E$131)*'PLAN DE ADQUISICIONES'!Q$50)*($G136/$F136)))</f>
        <v>0</v>
      </c>
      <c r="T136" s="423">
        <f>H136+I136+J136+K136+L136+M136+N136+O136+P136+Q136+R136+S136</f>
        <v>0</v>
      </c>
      <c r="U136" s="424">
        <f>IF( $F136=0,0,((($F136/$E$131)*'PLAN DE ADQUISICIONES'!R$50)*($G136/$F136)))</f>
        <v>0</v>
      </c>
      <c r="V136" s="420">
        <f>IF( $F136=0,0,((($F136/$E$131)*'PLAN DE ADQUISICIONES'!S$50)*($G136/$F136)))</f>
        <v>0</v>
      </c>
      <c r="W136" s="420">
        <f>IF( $F136=0,0,((($F136/$E$131)*'PLAN DE ADQUISICIONES'!T$50)*($G136/$F136)))</f>
        <v>0</v>
      </c>
      <c r="X136" s="420">
        <f>IF( $F136=0,0,((($F136/$E$131)*'PLAN DE ADQUISICIONES'!U$50)*($G136/$F136)))</f>
        <v>0</v>
      </c>
      <c r="Y136" s="420">
        <f>IF( $F136=0,0,((($F136/$E$131)*'PLAN DE ADQUISICIONES'!V$50)*($G136/$F136)))</f>
        <v>0</v>
      </c>
      <c r="Z136" s="420">
        <f>IF( $F136=0,0,((($F136/$E$131)*'PLAN DE ADQUISICIONES'!W$50)*($G136/$F136)))</f>
        <v>0</v>
      </c>
      <c r="AA136" s="420">
        <f>IF( $F136=0,0,((($F136/$E$131)*'PLAN DE ADQUISICIONES'!X$50)*($G136/$F136)))</f>
        <v>0</v>
      </c>
      <c r="AB136" s="420">
        <f>IF( $F136=0,0,((($F136/$E$131)*'PLAN DE ADQUISICIONES'!Y$50)*($G136/$F136)))</f>
        <v>0</v>
      </c>
      <c r="AC136" s="420">
        <f>IF( $F136=0,0,((($F136/$E$131)*'PLAN DE ADQUISICIONES'!Z$50)*($G136/$F136)))</f>
        <v>0</v>
      </c>
      <c r="AD136" s="420">
        <f>IF( $F136=0,0,((($F136/$E$131)*'PLAN DE ADQUISICIONES'!AA$50)*($G136/$F136)))</f>
        <v>0</v>
      </c>
      <c r="AE136" s="420">
        <f>IF( $F136=0,0,((($F136/$E$131)*'PLAN DE ADQUISICIONES'!AB$50)*($G136/$F136)))</f>
        <v>0</v>
      </c>
      <c r="AF136" s="420">
        <f>IF( $F136=0,0,((($F136/$E$131)*'PLAN DE ADQUISICIONES'!AC$50)*($G136/$F136)))</f>
        <v>0</v>
      </c>
      <c r="AG136" s="421">
        <f>U136+V136+W136+X136+Y136+Z136+AA136+AB136+AC136+AD136+AE136+AF136</f>
        <v>0</v>
      </c>
      <c r="AH136" s="425">
        <f>IF( $F136=0,0,((($F136/$E$131)*'PLAN DE ADQUISICIONES'!AD$50)*($G136/$F136)))</f>
        <v>0</v>
      </c>
      <c r="AI136" s="420">
        <f>IF( $F136=0,0,((($F136/$E$131)*'PLAN DE ADQUISICIONES'!AE$50)*($G136/$F136)))</f>
        <v>0</v>
      </c>
      <c r="AJ136" s="420">
        <f>IF( $F136=0,0,((($F136/$E$131)*'PLAN DE ADQUISICIONES'!AF$50)*($G136/$F136)))</f>
        <v>0</v>
      </c>
      <c r="AK136" s="420">
        <f>IF( $F136=0,0,((($F136/$E$131)*'PLAN DE ADQUISICIONES'!AG$50)*($G136/$F136)))</f>
        <v>0</v>
      </c>
      <c r="AL136" s="420">
        <f>IF( $F136=0,0,((($F136/$E$131)*'PLAN DE ADQUISICIONES'!AH$50)*($G136/$F136)))</f>
        <v>0</v>
      </c>
      <c r="AM136" s="420">
        <f>IF( $F136=0,0,((($F136/$E$131)*'PLAN DE ADQUISICIONES'!AI$50)*($G136/$F136)))</f>
        <v>0</v>
      </c>
      <c r="AN136" s="420">
        <f>IF( $F136=0,0,((($F136/$E$131)*'PLAN DE ADQUISICIONES'!AJ$50)*($G136/$F136)))</f>
        <v>0</v>
      </c>
      <c r="AO136" s="420">
        <f>IF( $F136=0,0,((($F136/$E$131)*'PLAN DE ADQUISICIONES'!AK$50)*($G136/$F136)))</f>
        <v>0</v>
      </c>
      <c r="AP136" s="420">
        <f>IF( $F136=0,0,((($F136/$E$131)*'PLAN DE ADQUISICIONES'!AL$50)*($G136/$F136)))</f>
        <v>0</v>
      </c>
      <c r="AQ136" s="420">
        <f>IF( $F136=0,0,((($F136/$E$131)*'PLAN DE ADQUISICIONES'!AM$50)*($G136/$F136)))</f>
        <v>0</v>
      </c>
      <c r="AR136" s="420">
        <f>IF( $F136=0,0,((($F136/$E$131)*'PLAN DE ADQUISICIONES'!AN$50)*($G136/$F136)))</f>
        <v>0</v>
      </c>
      <c r="AS136" s="420">
        <f>IF( $F136=0,0,((($F136/$E$131)*'PLAN DE ADQUISICIONES'!AO$50)*($G136/$F136)))</f>
        <v>0</v>
      </c>
      <c r="AT136" s="423">
        <f>AH136+AI136+AJ136+AK136+AL136+AM136+AN136+AO136+AP136+AQ136+AR136+AS136</f>
        <v>0</v>
      </c>
      <c r="AU136" s="494">
        <f>AS136+AR136+AQ136+AP136+AO136+AN136+AM136+AL136+AK136+AJ136+AI136+AH136+AF136+AE136+AD136+AC136+AB136+AA136+Z136+Y136+X136+W136+V136+U136+S136+R136+Q136+P136+O136+N136+M136+L136+K136+J136+I136+H136</f>
        <v>0</v>
      </c>
      <c r="AV136" s="392">
        <f t="shared" si="24"/>
        <v>0</v>
      </c>
    </row>
    <row r="137" spans="2:48" s="60" customFormat="1" ht="12.75" customHeight="1" x14ac:dyDescent="0.25">
      <c r="B137" s="395">
        <f>+'FORMATO COSTEO C2'!C175</f>
        <v>2.2000000000000002</v>
      </c>
      <c r="C137" s="396" t="str">
        <f>+'FORMATO COSTEO C2'!D175</f>
        <v>Emprendedores del sector turismo de los distritos de Pisac, Taray, Lamay, Coya y Calca, provincia de Calca - región Cusco resuleven cuellos de botella en sus negocios implementados o fortalecidos</v>
      </c>
      <c r="D137" s="397"/>
      <c r="E137" s="398"/>
      <c r="F137" s="399">
        <f t="shared" ref="F137:P137" si="37">+F138+F144+F150+F156+F162</f>
        <v>118000</v>
      </c>
      <c r="G137" s="400">
        <f t="shared" si="37"/>
        <v>0</v>
      </c>
      <c r="H137" s="401">
        <f t="shared" si="37"/>
        <v>0</v>
      </c>
      <c r="I137" s="399">
        <f>+I138+I144+I150+I156+I162</f>
        <v>0</v>
      </c>
      <c r="J137" s="399">
        <f>+J138+J144+J150+J156+J162</f>
        <v>0</v>
      </c>
      <c r="K137" s="399">
        <f>+K138+K144+K150+K156+K162</f>
        <v>0</v>
      </c>
      <c r="L137" s="399">
        <f>+L138+L144+L150+L156+L162</f>
        <v>0</v>
      </c>
      <c r="M137" s="399">
        <f>+M138+M144+M150+M156+M162</f>
        <v>0</v>
      </c>
      <c r="N137" s="399">
        <f t="shared" si="37"/>
        <v>0</v>
      </c>
      <c r="O137" s="399">
        <f t="shared" si="37"/>
        <v>0</v>
      </c>
      <c r="P137" s="399">
        <f t="shared" si="37"/>
        <v>0</v>
      </c>
      <c r="Q137" s="399">
        <f>+Q138+Q144+Q150+Q156+Q162</f>
        <v>0</v>
      </c>
      <c r="R137" s="399">
        <f>+R138+R144+R150+R156+R162</f>
        <v>0</v>
      </c>
      <c r="S137" s="399">
        <f>+S138+S144+S150+S156+S162</f>
        <v>0</v>
      </c>
      <c r="T137" s="402">
        <f>+T138+T144+T150+T156+T162</f>
        <v>0</v>
      </c>
      <c r="U137" s="403">
        <f t="shared" ref="U137:AS137" si="38">+U138+U144+U150+U156+U162</f>
        <v>0</v>
      </c>
      <c r="V137" s="399">
        <f t="shared" si="38"/>
        <v>0</v>
      </c>
      <c r="W137" s="399">
        <f t="shared" si="38"/>
        <v>0</v>
      </c>
      <c r="X137" s="399">
        <f t="shared" si="38"/>
        <v>0</v>
      </c>
      <c r="Y137" s="399">
        <f t="shared" si="38"/>
        <v>0</v>
      </c>
      <c r="Z137" s="399">
        <f t="shared" si="38"/>
        <v>0</v>
      </c>
      <c r="AA137" s="399">
        <f t="shared" si="38"/>
        <v>0</v>
      </c>
      <c r="AB137" s="399">
        <f t="shared" si="38"/>
        <v>0</v>
      </c>
      <c r="AC137" s="399">
        <f t="shared" si="38"/>
        <v>0</v>
      </c>
      <c r="AD137" s="399">
        <f t="shared" si="38"/>
        <v>0</v>
      </c>
      <c r="AE137" s="399">
        <f t="shared" si="38"/>
        <v>0</v>
      </c>
      <c r="AF137" s="399">
        <f t="shared" si="38"/>
        <v>0</v>
      </c>
      <c r="AG137" s="400">
        <f>+AG138+AG144+AG150+AG156+AG162</f>
        <v>0</v>
      </c>
      <c r="AH137" s="401">
        <f t="shared" si="38"/>
        <v>0</v>
      </c>
      <c r="AI137" s="399">
        <f t="shared" si="38"/>
        <v>0</v>
      </c>
      <c r="AJ137" s="399">
        <f t="shared" si="38"/>
        <v>0</v>
      </c>
      <c r="AK137" s="399">
        <f t="shared" si="38"/>
        <v>0</v>
      </c>
      <c r="AL137" s="399">
        <f t="shared" si="38"/>
        <v>0</v>
      </c>
      <c r="AM137" s="399">
        <f t="shared" si="38"/>
        <v>0</v>
      </c>
      <c r="AN137" s="399">
        <f t="shared" si="38"/>
        <v>0</v>
      </c>
      <c r="AO137" s="399">
        <f t="shared" si="38"/>
        <v>0</v>
      </c>
      <c r="AP137" s="399">
        <f t="shared" si="38"/>
        <v>0</v>
      </c>
      <c r="AQ137" s="399">
        <f t="shared" si="38"/>
        <v>0</v>
      </c>
      <c r="AR137" s="399">
        <f t="shared" si="38"/>
        <v>0</v>
      </c>
      <c r="AS137" s="399">
        <f t="shared" si="38"/>
        <v>0</v>
      </c>
      <c r="AT137" s="402">
        <f>+AT138+AT144+AT150+AT156+AT162</f>
        <v>0</v>
      </c>
      <c r="AU137" s="404">
        <f>+AU138+AU144+AU150+AU156+AU162</f>
        <v>0</v>
      </c>
      <c r="AV137" s="392">
        <f t="shared" si="24"/>
        <v>0</v>
      </c>
    </row>
    <row r="138" spans="2:48" s="60" customFormat="1" ht="12.75" customHeight="1" x14ac:dyDescent="0.25">
      <c r="B138" s="406" t="str">
        <f>+'FORMATO COSTEO C2'!C176</f>
        <v>2.2.1</v>
      </c>
      <c r="C138" s="430" t="str">
        <f>+'FORMATO COSTEO C2'!B176</f>
        <v>Asistencia técnica para resolver cuellos de botella en la línea de negocios restaurantes</v>
      </c>
      <c r="D138" s="408" t="str">
        <f>+'FORMATO COSTEO C2'!D176</f>
        <v>Visita</v>
      </c>
      <c r="E138" s="409">
        <f>+'FORMATO COSTEO C2'!E176</f>
        <v>150</v>
      </c>
      <c r="F138" s="410">
        <f>SUM(F139:F143)</f>
        <v>118000</v>
      </c>
      <c r="G138" s="411">
        <f t="shared" ref="G138:AS138" si="39">SUM(G139:G143)</f>
        <v>0</v>
      </c>
      <c r="H138" s="412">
        <f t="shared" si="39"/>
        <v>0</v>
      </c>
      <c r="I138" s="410">
        <f t="shared" si="39"/>
        <v>0</v>
      </c>
      <c r="J138" s="410">
        <f t="shared" si="39"/>
        <v>0</v>
      </c>
      <c r="K138" s="410">
        <f t="shared" si="39"/>
        <v>0</v>
      </c>
      <c r="L138" s="410">
        <f t="shared" si="39"/>
        <v>0</v>
      </c>
      <c r="M138" s="410">
        <f t="shared" si="39"/>
        <v>0</v>
      </c>
      <c r="N138" s="410">
        <f t="shared" si="39"/>
        <v>0</v>
      </c>
      <c r="O138" s="410">
        <f t="shared" si="39"/>
        <v>0</v>
      </c>
      <c r="P138" s="410">
        <f t="shared" si="39"/>
        <v>0</v>
      </c>
      <c r="Q138" s="410">
        <f t="shared" si="39"/>
        <v>0</v>
      </c>
      <c r="R138" s="410">
        <f t="shared" si="39"/>
        <v>0</v>
      </c>
      <c r="S138" s="410">
        <f t="shared" si="39"/>
        <v>0</v>
      </c>
      <c r="T138" s="413">
        <f>SUM(T139:T143)</f>
        <v>0</v>
      </c>
      <c r="U138" s="414">
        <f t="shared" si="39"/>
        <v>0</v>
      </c>
      <c r="V138" s="410">
        <f t="shared" si="39"/>
        <v>0</v>
      </c>
      <c r="W138" s="410">
        <f t="shared" si="39"/>
        <v>0</v>
      </c>
      <c r="X138" s="410">
        <f t="shared" si="39"/>
        <v>0</v>
      </c>
      <c r="Y138" s="410">
        <f t="shared" si="39"/>
        <v>0</v>
      </c>
      <c r="Z138" s="410">
        <f t="shared" si="39"/>
        <v>0</v>
      </c>
      <c r="AA138" s="410">
        <f t="shared" si="39"/>
        <v>0</v>
      </c>
      <c r="AB138" s="410">
        <f t="shared" si="39"/>
        <v>0</v>
      </c>
      <c r="AC138" s="410">
        <f t="shared" si="39"/>
        <v>0</v>
      </c>
      <c r="AD138" s="410">
        <f t="shared" si="39"/>
        <v>0</v>
      </c>
      <c r="AE138" s="410">
        <f t="shared" si="39"/>
        <v>0</v>
      </c>
      <c r="AF138" s="410">
        <f t="shared" si="39"/>
        <v>0</v>
      </c>
      <c r="AG138" s="411">
        <f t="shared" si="39"/>
        <v>0</v>
      </c>
      <c r="AH138" s="412">
        <f t="shared" si="39"/>
        <v>0</v>
      </c>
      <c r="AI138" s="410">
        <f t="shared" si="39"/>
        <v>0</v>
      </c>
      <c r="AJ138" s="410">
        <f t="shared" si="39"/>
        <v>0</v>
      </c>
      <c r="AK138" s="410">
        <f t="shared" si="39"/>
        <v>0</v>
      </c>
      <c r="AL138" s="410">
        <f t="shared" si="39"/>
        <v>0</v>
      </c>
      <c r="AM138" s="410">
        <f t="shared" si="39"/>
        <v>0</v>
      </c>
      <c r="AN138" s="410">
        <f t="shared" si="39"/>
        <v>0</v>
      </c>
      <c r="AO138" s="410">
        <f t="shared" si="39"/>
        <v>0</v>
      </c>
      <c r="AP138" s="410">
        <f t="shared" si="39"/>
        <v>0</v>
      </c>
      <c r="AQ138" s="410">
        <f t="shared" si="39"/>
        <v>0</v>
      </c>
      <c r="AR138" s="410">
        <f t="shared" si="39"/>
        <v>0</v>
      </c>
      <c r="AS138" s="410">
        <f t="shared" si="39"/>
        <v>0</v>
      </c>
      <c r="AT138" s="413">
        <f>SUM(AT139:AT143)</f>
        <v>0</v>
      </c>
      <c r="AU138" s="415">
        <f>SUM(AU139:AU143)</f>
        <v>0</v>
      </c>
      <c r="AV138" s="392">
        <f t="shared" si="24"/>
        <v>0</v>
      </c>
    </row>
    <row r="139" spans="2:48" s="60" customFormat="1" ht="12.75" customHeight="1" x14ac:dyDescent="0.25">
      <c r="B139" s="416" t="str">
        <f>+'FORMATO COSTEO C2'!C178</f>
        <v>2.2.1.1</v>
      </c>
      <c r="C139" s="417" t="str">
        <f>+'FORMATO COSTEO C2'!B178</f>
        <v>Asesoría técnica para cuellos de botella</v>
      </c>
      <c r="D139" s="418"/>
      <c r="E139" s="419"/>
      <c r="F139" s="420">
        <f>+'FORMATO COSTEO C2'!G178</f>
        <v>118000</v>
      </c>
      <c r="G139" s="421">
        <f>+'FORMATO COSTEO C2'!U178</f>
        <v>0</v>
      </c>
      <c r="H139" s="422">
        <f>IF( $F139=0,0,((($F139/$E$138)*'PLAN DE ADQUISICIONES'!F$55)*($G139/$F139)))</f>
        <v>0</v>
      </c>
      <c r="I139" s="420">
        <f>IF( $F139=0,0,((($F139/$E$138)*'PLAN DE ADQUISICIONES'!G$55)*($G139/$F139)))</f>
        <v>0</v>
      </c>
      <c r="J139" s="420">
        <f>IF( $F139=0,0,((($F139/$E$138)*'PLAN DE ADQUISICIONES'!H$55)*($G139/$F139)))</f>
        <v>0</v>
      </c>
      <c r="K139" s="420">
        <f>IF( $F139=0,0,((($F139/$E$138)*'PLAN DE ADQUISICIONES'!I$55)*($G139/$F139)))</f>
        <v>0</v>
      </c>
      <c r="L139" s="420">
        <f>IF( $F139=0,0,((($F139/$E$138)*'PLAN DE ADQUISICIONES'!J$55)*($G139/$F139)))</f>
        <v>0</v>
      </c>
      <c r="M139" s="420">
        <f>IF( $F139=0,0,((($F139/$E$138)*'PLAN DE ADQUISICIONES'!K$55)*($G139/$F139)))</f>
        <v>0</v>
      </c>
      <c r="N139" s="420">
        <f>IF( $F139=0,0,((($F139/$E$138)*'PLAN DE ADQUISICIONES'!L$55)*($G139/$F139)))</f>
        <v>0</v>
      </c>
      <c r="O139" s="420">
        <f>IF( $F139=0,0,((($F139/$E$138)*'PLAN DE ADQUISICIONES'!M$55)*($G139/$F139)))</f>
        <v>0</v>
      </c>
      <c r="P139" s="420">
        <f>IF( $F139=0,0,((($F139/$E$138)*'PLAN DE ADQUISICIONES'!N$55)*($G139/$F139)))</f>
        <v>0</v>
      </c>
      <c r="Q139" s="420">
        <f>IF( $F139=0,0,((($F139/$E$138)*'PLAN DE ADQUISICIONES'!O$55)*($G139/$F139)))</f>
        <v>0</v>
      </c>
      <c r="R139" s="420">
        <f>IF( $F139=0,0,((($F139/$E$138)*'PLAN DE ADQUISICIONES'!P$55)*($G139/$F139)))</f>
        <v>0</v>
      </c>
      <c r="S139" s="420">
        <f>IF( $F139=0,0,((($F139/$E$138)*'PLAN DE ADQUISICIONES'!Q$55)*($G139/$F139)))</f>
        <v>0</v>
      </c>
      <c r="T139" s="423">
        <f>H139+I139+J139+K139+L139+M139+N139+O139+P139+Q139+R139+S139</f>
        <v>0</v>
      </c>
      <c r="U139" s="424">
        <f>IF( $F139=0,0,((($F139/$E$138)*'PLAN DE ADQUISICIONES'!R$55)*($G139/$F139)))</f>
        <v>0</v>
      </c>
      <c r="V139" s="420">
        <f>IF( $F139=0,0,((($F139/$E$138)*'PLAN DE ADQUISICIONES'!S$55)*($G139/$F139)))</f>
        <v>0</v>
      </c>
      <c r="W139" s="420">
        <f>IF( $F139=0,0,((($F139/$E$138)*'PLAN DE ADQUISICIONES'!T$55)*($G139/$F139)))</f>
        <v>0</v>
      </c>
      <c r="X139" s="420">
        <f>IF( $F139=0,0,((($F139/$E$138)*'PLAN DE ADQUISICIONES'!U$55)*($G139/$F139)))</f>
        <v>0</v>
      </c>
      <c r="Y139" s="420">
        <f>IF( $F139=0,0,((($F139/$E$138)*'PLAN DE ADQUISICIONES'!V$55)*($G139/$F139)))</f>
        <v>0</v>
      </c>
      <c r="Z139" s="420">
        <f>IF( $F139=0,0,((($F139/$E$138)*'PLAN DE ADQUISICIONES'!W$55)*($G139/$F139)))</f>
        <v>0</v>
      </c>
      <c r="AA139" s="420">
        <f>IF( $F139=0,0,((($F139/$E$138)*'PLAN DE ADQUISICIONES'!X$55)*($G139/$F139)))</f>
        <v>0</v>
      </c>
      <c r="AB139" s="420">
        <f>IF( $F139=0,0,((($F139/$E$138)*'PLAN DE ADQUISICIONES'!Y$55)*($G139/$F139)))</f>
        <v>0</v>
      </c>
      <c r="AC139" s="420">
        <f>IF( $F139=0,0,((($F139/$E$138)*'PLAN DE ADQUISICIONES'!Z$55)*($G139/$F139)))</f>
        <v>0</v>
      </c>
      <c r="AD139" s="420">
        <f>IF( $F139=0,0,((($F139/$E$138)*'PLAN DE ADQUISICIONES'!AA$55)*($G139/$F139)))</f>
        <v>0</v>
      </c>
      <c r="AE139" s="420">
        <f>IF( $F139=0,0,((($F139/$E$138)*'PLAN DE ADQUISICIONES'!AB$55)*($G139/$F139)))</f>
        <v>0</v>
      </c>
      <c r="AF139" s="420">
        <f>IF( $F139=0,0,((($F139/$E$138)*'PLAN DE ADQUISICIONES'!AC$55)*($G139/$F139)))</f>
        <v>0</v>
      </c>
      <c r="AG139" s="421">
        <f>U139+V139+W139+X139+Y139+Z139+AA139+AB139+AC139+AD139+AE139+AF139</f>
        <v>0</v>
      </c>
      <c r="AH139" s="425">
        <f>IF( $F139=0,0,((($F139/$E$138)*'PLAN DE ADQUISICIONES'!AD$55)*($G139/$F139)))</f>
        <v>0</v>
      </c>
      <c r="AI139" s="420">
        <f>IF( $F139=0,0,((($F139/$E$138)*'PLAN DE ADQUISICIONES'!AE$55)*($G139/$F139)))</f>
        <v>0</v>
      </c>
      <c r="AJ139" s="420">
        <f>IF( $F139=0,0,((($F139/$E$138)*'PLAN DE ADQUISICIONES'!AF$55)*($G139/$F139)))</f>
        <v>0</v>
      </c>
      <c r="AK139" s="420">
        <f>IF( $F139=0,0,((($F139/$E$138)*'PLAN DE ADQUISICIONES'!AG$55)*($G139/$F139)))</f>
        <v>0</v>
      </c>
      <c r="AL139" s="420">
        <f>IF( $F139=0,0,((($F139/$E$138)*'PLAN DE ADQUISICIONES'!AH$55)*($G139/$F139)))</f>
        <v>0</v>
      </c>
      <c r="AM139" s="420">
        <f>IF( $F139=0,0,((($F139/$E$138)*'PLAN DE ADQUISICIONES'!AI$55)*($G139/$F139)))</f>
        <v>0</v>
      </c>
      <c r="AN139" s="420">
        <f>IF( $F139=0,0,((($F139/$E$138)*'PLAN DE ADQUISICIONES'!AJ$55)*($G139/$F139)))</f>
        <v>0</v>
      </c>
      <c r="AO139" s="420">
        <f>IF( $F139=0,0,((($F139/$E$138)*'PLAN DE ADQUISICIONES'!AK$55)*($G139/$F139)))</f>
        <v>0</v>
      </c>
      <c r="AP139" s="420">
        <f>IF( $F139=0,0,((($F139/$E$138)*'PLAN DE ADQUISICIONES'!AL$55)*($G139/$F139)))</f>
        <v>0</v>
      </c>
      <c r="AQ139" s="420">
        <f>IF( $F139=0,0,((($F139/$E$138)*'PLAN DE ADQUISICIONES'!AM$55)*($G139/$F139)))</f>
        <v>0</v>
      </c>
      <c r="AR139" s="420">
        <f>IF( $F139=0,0,((($F139/$E$138)*'PLAN DE ADQUISICIONES'!AN$55)*($G139/$F139)))</f>
        <v>0</v>
      </c>
      <c r="AS139" s="420">
        <f>IF( $F139=0,0,((($F139/$E$138)*'PLAN DE ADQUISICIONES'!AO$55)*($G139/$F139)))</f>
        <v>0</v>
      </c>
      <c r="AT139" s="423">
        <f>AH139+AI139+AJ139+AK139+AL139+AM139+AN139+AO139+AP139+AQ139+AR139+AS139</f>
        <v>0</v>
      </c>
      <c r="AU139" s="494">
        <f>AS139+AR139+AQ139+AP139+AO139+AN139+AM139+AL139+AK139+AJ139+AI139+AH139+AF139+AE139+AD139+AC139+AB139+AA139+Z139+Y139+X139+W139+V139+U139+S139+R139+Q139+P139+O139+N139+M139+L139+K139+J139+I139+H139</f>
        <v>0</v>
      </c>
      <c r="AV139" s="392">
        <f t="shared" ref="AV139:AV198" si="40">+G139-AU139</f>
        <v>0</v>
      </c>
    </row>
    <row r="140" spans="2:48" s="60" customFormat="1" ht="12.75" customHeight="1" x14ac:dyDescent="0.25">
      <c r="B140" s="416" t="str">
        <f>+'FORMATO COSTEO C2'!C184</f>
        <v>2.2.1.2</v>
      </c>
      <c r="C140" s="417" t="str">
        <f>+'FORMATO COSTEO C2'!B184</f>
        <v>Servicios de terceros</v>
      </c>
      <c r="D140" s="418"/>
      <c r="E140" s="419"/>
      <c r="F140" s="420">
        <f>+'FORMATO COSTEO C2'!G184</f>
        <v>0</v>
      </c>
      <c r="G140" s="421">
        <f>+'FORMATO COSTEO C2'!U184</f>
        <v>0</v>
      </c>
      <c r="H140" s="425">
        <f>IF( $F140=0,0,((($F140/$E$138)*'PLAN DE ADQUISICIONES'!F$55)*($G140/$F140)))</f>
        <v>0</v>
      </c>
      <c r="I140" s="420">
        <f>IF( $F140=0,0,((($F140/$E$138)*'PLAN DE ADQUISICIONES'!G$55)*($G140/$F140)))</f>
        <v>0</v>
      </c>
      <c r="J140" s="420">
        <f>IF( $F140=0,0,((($F140/$E$138)*'PLAN DE ADQUISICIONES'!H$55)*($G140/$F140)))</f>
        <v>0</v>
      </c>
      <c r="K140" s="420">
        <f>IF( $F140=0,0,((($F140/$E$138)*'PLAN DE ADQUISICIONES'!I$55)*($G140/$F140)))</f>
        <v>0</v>
      </c>
      <c r="L140" s="420">
        <f>IF( $F140=0,0,((($F140/$E$138)*'PLAN DE ADQUISICIONES'!J$55)*($G140/$F140)))</f>
        <v>0</v>
      </c>
      <c r="M140" s="420">
        <f>IF( $F140=0,0,((($F140/$E$138)*'PLAN DE ADQUISICIONES'!K$55)*($G140/$F140)))</f>
        <v>0</v>
      </c>
      <c r="N140" s="420">
        <f>IF( $F140=0,0,((($F140/$E$138)*'PLAN DE ADQUISICIONES'!L$55)*($G140/$F140)))</f>
        <v>0</v>
      </c>
      <c r="O140" s="420">
        <f>IF( $F140=0,0,((($F140/$E$138)*'PLAN DE ADQUISICIONES'!M$55)*($G140/$F140)))</f>
        <v>0</v>
      </c>
      <c r="P140" s="420">
        <f>IF( $F140=0,0,((($F140/$E$138)*'PLAN DE ADQUISICIONES'!N$55)*($G140/$F140)))</f>
        <v>0</v>
      </c>
      <c r="Q140" s="420">
        <f>IF( $F140=0,0,((($F140/$E$138)*'PLAN DE ADQUISICIONES'!O$55)*($G140/$F140)))</f>
        <v>0</v>
      </c>
      <c r="R140" s="420">
        <f>IF( $F140=0,0,((($F140/$E$138)*'PLAN DE ADQUISICIONES'!P$55)*($G140/$F140)))</f>
        <v>0</v>
      </c>
      <c r="S140" s="420">
        <f>IF( $F140=0,0,((($F140/$E$138)*'PLAN DE ADQUISICIONES'!Q$55)*($G140/$F140)))</f>
        <v>0</v>
      </c>
      <c r="T140" s="423">
        <f>H140+I140+J140+K140+L140+M140+N140+O140+P140+Q140+R140+S140</f>
        <v>0</v>
      </c>
      <c r="U140" s="424">
        <f>IF( $F140=0,0,((($F140/$E$138)*'PLAN DE ADQUISICIONES'!R$55)*($G140/$F140)))</f>
        <v>0</v>
      </c>
      <c r="V140" s="420">
        <f>IF( $F140=0,0,((($F140/$E$138)*'PLAN DE ADQUISICIONES'!S$55)*($G140/$F140)))</f>
        <v>0</v>
      </c>
      <c r="W140" s="420">
        <f>IF( $F140=0,0,((($F140/$E$138)*'PLAN DE ADQUISICIONES'!T$55)*($G140/$F140)))</f>
        <v>0</v>
      </c>
      <c r="X140" s="420">
        <f>IF( $F140=0,0,((($F140/$E$138)*'PLAN DE ADQUISICIONES'!U$55)*($G140/$F140)))</f>
        <v>0</v>
      </c>
      <c r="Y140" s="420">
        <f>IF( $F140=0,0,((($F140/$E$138)*'PLAN DE ADQUISICIONES'!V$55)*($G140/$F140)))</f>
        <v>0</v>
      </c>
      <c r="Z140" s="420">
        <f>IF( $F140=0,0,((($F140/$E$138)*'PLAN DE ADQUISICIONES'!W$55)*($G140/$F140)))</f>
        <v>0</v>
      </c>
      <c r="AA140" s="420">
        <f>IF( $F140=0,0,((($F140/$E$138)*'PLAN DE ADQUISICIONES'!X$55)*($G140/$F140)))</f>
        <v>0</v>
      </c>
      <c r="AB140" s="420">
        <f>IF( $F140=0,0,((($F140/$E$138)*'PLAN DE ADQUISICIONES'!Y$55)*($G140/$F140)))</f>
        <v>0</v>
      </c>
      <c r="AC140" s="420">
        <f>IF( $F140=0,0,((($F140/$E$138)*'PLAN DE ADQUISICIONES'!Z$55)*($G140/$F140)))</f>
        <v>0</v>
      </c>
      <c r="AD140" s="420">
        <f>IF( $F140=0,0,((($F140/$E$138)*'PLAN DE ADQUISICIONES'!AA$55)*($G140/$F140)))</f>
        <v>0</v>
      </c>
      <c r="AE140" s="420">
        <f>IF( $F140=0,0,((($F140/$E$138)*'PLAN DE ADQUISICIONES'!AB$55)*($G140/$F140)))</f>
        <v>0</v>
      </c>
      <c r="AF140" s="420">
        <f>IF( $F140=0,0,((($F140/$E$138)*'PLAN DE ADQUISICIONES'!AC$55)*($G140/$F140)))</f>
        <v>0</v>
      </c>
      <c r="AG140" s="421">
        <f>U140+V140+W140+X140+Y140+Z140+AA140+AB140+AC140+AD140+AE140+AF140</f>
        <v>0</v>
      </c>
      <c r="AH140" s="425">
        <f>IF( $F140=0,0,((($F140/$E$138)*'PLAN DE ADQUISICIONES'!AD$55)*($G140/$F140)))</f>
        <v>0</v>
      </c>
      <c r="AI140" s="420">
        <f>IF( $F140=0,0,((($F140/$E$138)*'PLAN DE ADQUISICIONES'!AE$55)*($G140/$F140)))</f>
        <v>0</v>
      </c>
      <c r="AJ140" s="420">
        <f>IF( $F140=0,0,((($F140/$E$138)*'PLAN DE ADQUISICIONES'!AF$55)*($G140/$F140)))</f>
        <v>0</v>
      </c>
      <c r="AK140" s="420">
        <f>IF( $F140=0,0,((($F140/$E$138)*'PLAN DE ADQUISICIONES'!AG$55)*($G140/$F140)))</f>
        <v>0</v>
      </c>
      <c r="AL140" s="420">
        <f>IF( $F140=0,0,((($F140/$E$138)*'PLAN DE ADQUISICIONES'!AH$55)*($G140/$F140)))</f>
        <v>0</v>
      </c>
      <c r="AM140" s="420">
        <f>IF( $F140=0,0,((($F140/$E$138)*'PLAN DE ADQUISICIONES'!AI$55)*($G140/$F140)))</f>
        <v>0</v>
      </c>
      <c r="AN140" s="420">
        <f>IF( $F140=0,0,((($F140/$E$138)*'PLAN DE ADQUISICIONES'!AJ$55)*($G140/$F140)))</f>
        <v>0</v>
      </c>
      <c r="AO140" s="420">
        <f>IF( $F140=0,0,((($F140/$E$138)*'PLAN DE ADQUISICIONES'!AK$55)*($G140/$F140)))</f>
        <v>0</v>
      </c>
      <c r="AP140" s="420">
        <f>IF( $F140=0,0,((($F140/$E$138)*'PLAN DE ADQUISICIONES'!AL$55)*($G140/$F140)))</f>
        <v>0</v>
      </c>
      <c r="AQ140" s="420">
        <f>IF( $F140=0,0,((($F140/$E$138)*'PLAN DE ADQUISICIONES'!AM$55)*($G140/$F140)))</f>
        <v>0</v>
      </c>
      <c r="AR140" s="420">
        <f>IF( $F140=0,0,((($F140/$E$138)*'PLAN DE ADQUISICIONES'!AN$55)*($G140/$F140)))</f>
        <v>0</v>
      </c>
      <c r="AS140" s="420">
        <f>IF( $F140=0,0,((($F140/$E$138)*'PLAN DE ADQUISICIONES'!AO$55)*($G140/$F140)))</f>
        <v>0</v>
      </c>
      <c r="AT140" s="423">
        <f>AH140+AI140+AJ140+AK140+AL140+AM140+AN140+AO140+AP140+AQ140+AR140+AS140</f>
        <v>0</v>
      </c>
      <c r="AU140" s="494">
        <f>AS140+AR140+AQ140+AP140+AO140+AN140+AM140+AL140+AK140+AJ140+AI140+AH140+AF140+AE140+AD140+AC140+AB140+AA140+Z140+Y140+X140+W140+V140+U140+S140+R140+Q140+P140+O140+N140+M140+L140+K140+J140+I140+H140</f>
        <v>0</v>
      </c>
      <c r="AV140" s="392">
        <f t="shared" si="40"/>
        <v>0</v>
      </c>
    </row>
    <row r="141" spans="2:48" s="60" customFormat="1" ht="12.75" customHeight="1" x14ac:dyDescent="0.25">
      <c r="B141" s="416" t="str">
        <f>+'FORMATO COSTEO C2'!C190</f>
        <v>2.2.1.3</v>
      </c>
      <c r="C141" s="417" t="str">
        <f>+'FORMATO COSTEO C2'!B190</f>
        <v>Categoría de gasto</v>
      </c>
      <c r="D141" s="418"/>
      <c r="E141" s="419"/>
      <c r="F141" s="420">
        <f>+'FORMATO COSTEO C2'!G190</f>
        <v>0</v>
      </c>
      <c r="G141" s="421">
        <f>+'FORMATO COSTEO C2'!U190</f>
        <v>0</v>
      </c>
      <c r="H141" s="425">
        <f>IF( $F141=0,0,((($F141/$E$138)*'PLAN DE ADQUISICIONES'!F$55)*($G141/$F141)))</f>
        <v>0</v>
      </c>
      <c r="I141" s="420">
        <f>IF( $F141=0,0,((($F141/$E$138)*'PLAN DE ADQUISICIONES'!G$55)*($G141/$F141)))</f>
        <v>0</v>
      </c>
      <c r="J141" s="420">
        <f>IF( $F141=0,0,((($F141/$E$138)*'PLAN DE ADQUISICIONES'!H$55)*($G141/$F141)))</f>
        <v>0</v>
      </c>
      <c r="K141" s="420">
        <f>IF( $F141=0,0,((($F141/$E$138)*'PLAN DE ADQUISICIONES'!I$55)*($G141/$F141)))</f>
        <v>0</v>
      </c>
      <c r="L141" s="420">
        <f>IF( $F141=0,0,((($F141/$E$138)*'PLAN DE ADQUISICIONES'!J$55)*($G141/$F141)))</f>
        <v>0</v>
      </c>
      <c r="M141" s="420">
        <f>IF( $F141=0,0,((($F141/$E$138)*'PLAN DE ADQUISICIONES'!K$55)*($G141/$F141)))</f>
        <v>0</v>
      </c>
      <c r="N141" s="420">
        <f>IF( $F141=0,0,((($F141/$E$138)*'PLAN DE ADQUISICIONES'!L$55)*($G141/$F141)))</f>
        <v>0</v>
      </c>
      <c r="O141" s="420">
        <f>IF( $F141=0,0,((($F141/$E$138)*'PLAN DE ADQUISICIONES'!M$55)*($G141/$F141)))</f>
        <v>0</v>
      </c>
      <c r="P141" s="420">
        <f>IF( $F141=0,0,((($F141/$E$138)*'PLAN DE ADQUISICIONES'!N$55)*($G141/$F141)))</f>
        <v>0</v>
      </c>
      <c r="Q141" s="420">
        <f>IF( $F141=0,0,((($F141/$E$138)*'PLAN DE ADQUISICIONES'!O$55)*($G141/$F141)))</f>
        <v>0</v>
      </c>
      <c r="R141" s="420">
        <f>IF( $F141=0,0,((($F141/$E$138)*'PLAN DE ADQUISICIONES'!P$55)*($G141/$F141)))</f>
        <v>0</v>
      </c>
      <c r="S141" s="420">
        <f>IF( $F141=0,0,((($F141/$E$138)*'PLAN DE ADQUISICIONES'!Q$55)*($G141/$F141)))</f>
        <v>0</v>
      </c>
      <c r="T141" s="423">
        <f>H141+I141+J141+K141+L141+M141+N141+O141+P141+Q141+R141+S141</f>
        <v>0</v>
      </c>
      <c r="U141" s="424">
        <f>IF( $F141=0,0,((($F141/$E$138)*'PLAN DE ADQUISICIONES'!R$55)*($G141/$F141)))</f>
        <v>0</v>
      </c>
      <c r="V141" s="420">
        <f>IF( $F141=0,0,((($F141/$E$138)*'PLAN DE ADQUISICIONES'!S$55)*($G141/$F141)))</f>
        <v>0</v>
      </c>
      <c r="W141" s="420">
        <f>IF( $F141=0,0,((($F141/$E$138)*'PLAN DE ADQUISICIONES'!T$55)*($G141/$F141)))</f>
        <v>0</v>
      </c>
      <c r="X141" s="420">
        <f>IF( $F141=0,0,((($F141/$E$138)*'PLAN DE ADQUISICIONES'!U$55)*($G141/$F141)))</f>
        <v>0</v>
      </c>
      <c r="Y141" s="420">
        <f>IF( $F141=0,0,((($F141/$E$138)*'PLAN DE ADQUISICIONES'!V$55)*($G141/$F141)))</f>
        <v>0</v>
      </c>
      <c r="Z141" s="420">
        <f>IF( $F141=0,0,((($F141/$E$138)*'PLAN DE ADQUISICIONES'!W$55)*($G141/$F141)))</f>
        <v>0</v>
      </c>
      <c r="AA141" s="420">
        <f>IF( $F141=0,0,((($F141/$E$138)*'PLAN DE ADQUISICIONES'!X$55)*($G141/$F141)))</f>
        <v>0</v>
      </c>
      <c r="AB141" s="420">
        <f>IF( $F141=0,0,((($F141/$E$138)*'PLAN DE ADQUISICIONES'!Y$55)*($G141/$F141)))</f>
        <v>0</v>
      </c>
      <c r="AC141" s="420">
        <f>IF( $F141=0,0,((($F141/$E$138)*'PLAN DE ADQUISICIONES'!Z$55)*($G141/$F141)))</f>
        <v>0</v>
      </c>
      <c r="AD141" s="420">
        <f>IF( $F141=0,0,((($F141/$E$138)*'PLAN DE ADQUISICIONES'!AA$55)*($G141/$F141)))</f>
        <v>0</v>
      </c>
      <c r="AE141" s="420">
        <f>IF( $F141=0,0,((($F141/$E$138)*'PLAN DE ADQUISICIONES'!AB$55)*($G141/$F141)))</f>
        <v>0</v>
      </c>
      <c r="AF141" s="420">
        <f>IF( $F141=0,0,((($F141/$E$138)*'PLAN DE ADQUISICIONES'!AC$55)*($G141/$F141)))</f>
        <v>0</v>
      </c>
      <c r="AG141" s="421">
        <f>U141+V141+W141+X141+Y141+Z141+AA141+AB141+AC141+AD141+AE141+AF141</f>
        <v>0</v>
      </c>
      <c r="AH141" s="425">
        <f>IF( $F141=0,0,((($F141/$E$138)*'PLAN DE ADQUISICIONES'!AD$55)*($G141/$F141)))</f>
        <v>0</v>
      </c>
      <c r="AI141" s="420">
        <f>IF( $F141=0,0,((($F141/$E$138)*'PLAN DE ADQUISICIONES'!AE$55)*($G141/$F141)))</f>
        <v>0</v>
      </c>
      <c r="AJ141" s="420">
        <f>IF( $F141=0,0,((($F141/$E$138)*'PLAN DE ADQUISICIONES'!AF$55)*($G141/$F141)))</f>
        <v>0</v>
      </c>
      <c r="AK141" s="420">
        <f>IF( $F141=0,0,((($F141/$E$138)*'PLAN DE ADQUISICIONES'!AG$55)*($G141/$F141)))</f>
        <v>0</v>
      </c>
      <c r="AL141" s="420">
        <f>IF( $F141=0,0,((($F141/$E$138)*'PLAN DE ADQUISICIONES'!AH$55)*($G141/$F141)))</f>
        <v>0</v>
      </c>
      <c r="AM141" s="420">
        <f>IF( $F141=0,0,((($F141/$E$138)*'PLAN DE ADQUISICIONES'!AI$55)*($G141/$F141)))</f>
        <v>0</v>
      </c>
      <c r="AN141" s="420">
        <f>IF( $F141=0,0,((($F141/$E$138)*'PLAN DE ADQUISICIONES'!AJ$55)*($G141/$F141)))</f>
        <v>0</v>
      </c>
      <c r="AO141" s="420">
        <f>IF( $F141=0,0,((($F141/$E$138)*'PLAN DE ADQUISICIONES'!AK$55)*($G141/$F141)))</f>
        <v>0</v>
      </c>
      <c r="AP141" s="420">
        <f>IF( $F141=0,0,((($F141/$E$138)*'PLAN DE ADQUISICIONES'!AL$55)*($G141/$F141)))</f>
        <v>0</v>
      </c>
      <c r="AQ141" s="420">
        <f>IF( $F141=0,0,((($F141/$E$138)*'PLAN DE ADQUISICIONES'!AM$55)*($G141/$F141)))</f>
        <v>0</v>
      </c>
      <c r="AR141" s="420">
        <f>IF( $F141=0,0,((($F141/$E$138)*'PLAN DE ADQUISICIONES'!AN$55)*($G141/$F141)))</f>
        <v>0</v>
      </c>
      <c r="AS141" s="420">
        <f>IF( $F141=0,0,((($F141/$E$138)*'PLAN DE ADQUISICIONES'!AO$55)*($G141/$F141)))</f>
        <v>0</v>
      </c>
      <c r="AT141" s="423">
        <f>AH141+AI141+AJ141+AK141+AL141+AM141+AN141+AO141+AP141+AQ141+AR141+AS141</f>
        <v>0</v>
      </c>
      <c r="AU141" s="494">
        <f>AS141+AR141+AQ141+AP141+AO141+AN141+AM141+AL141+AK141+AJ141+AI141+AH141+AF141+AE141+AD141+AC141+AB141+AA141+Z141+Y141+X141+W141+V141+U141+S141+R141+Q141+P141+O141+N141+M141+L141+K141+J141+I141+H141</f>
        <v>0</v>
      </c>
      <c r="AV141" s="392">
        <f t="shared" si="40"/>
        <v>0</v>
      </c>
    </row>
    <row r="142" spans="2:48" s="60" customFormat="1" ht="12.75" customHeight="1" x14ac:dyDescent="0.25">
      <c r="B142" s="416" t="str">
        <f>+'FORMATO COSTEO C2'!C196</f>
        <v>2.2.1.4</v>
      </c>
      <c r="C142" s="417" t="str">
        <f>+'FORMATO COSTEO C2'!B196</f>
        <v>Categoría de gasto</v>
      </c>
      <c r="D142" s="418"/>
      <c r="E142" s="419"/>
      <c r="F142" s="420">
        <f>+'FORMATO COSTEO C2'!G196</f>
        <v>0</v>
      </c>
      <c r="G142" s="421">
        <f>+'FORMATO COSTEO C2'!U196</f>
        <v>0</v>
      </c>
      <c r="H142" s="425">
        <f>IF( $F142=0,0,((($F142/$E$138)*'PLAN DE ADQUISICIONES'!F$55)*($G142/$F142)))</f>
        <v>0</v>
      </c>
      <c r="I142" s="420">
        <f>IF( $F142=0,0,((($F142/$E$138)*'PLAN DE ADQUISICIONES'!G$55)*($G142/$F142)))</f>
        <v>0</v>
      </c>
      <c r="J142" s="420">
        <f>IF( $F142=0,0,((($F142/$E$138)*'PLAN DE ADQUISICIONES'!H$55)*($G142/$F142)))</f>
        <v>0</v>
      </c>
      <c r="K142" s="420">
        <f>IF( $F142=0,0,((($F142/$E$138)*'PLAN DE ADQUISICIONES'!I$55)*($G142/$F142)))</f>
        <v>0</v>
      </c>
      <c r="L142" s="420">
        <f>IF( $F142=0,0,((($F142/$E$138)*'PLAN DE ADQUISICIONES'!J$55)*($G142/$F142)))</f>
        <v>0</v>
      </c>
      <c r="M142" s="420">
        <f>IF( $F142=0,0,((($F142/$E$138)*'PLAN DE ADQUISICIONES'!K$55)*($G142/$F142)))</f>
        <v>0</v>
      </c>
      <c r="N142" s="420">
        <f>IF( $F142=0,0,((($F142/$E$138)*'PLAN DE ADQUISICIONES'!L$55)*($G142/$F142)))</f>
        <v>0</v>
      </c>
      <c r="O142" s="420">
        <f>IF( $F142=0,0,((($F142/$E$138)*'PLAN DE ADQUISICIONES'!M$55)*($G142/$F142)))</f>
        <v>0</v>
      </c>
      <c r="P142" s="420">
        <f>IF( $F142=0,0,((($F142/$E$138)*'PLAN DE ADQUISICIONES'!N$55)*($G142/$F142)))</f>
        <v>0</v>
      </c>
      <c r="Q142" s="420">
        <f>IF( $F142=0,0,((($F142/$E$138)*'PLAN DE ADQUISICIONES'!O$55)*($G142/$F142)))</f>
        <v>0</v>
      </c>
      <c r="R142" s="420">
        <f>IF( $F142=0,0,((($F142/$E$138)*'PLAN DE ADQUISICIONES'!P$55)*($G142/$F142)))</f>
        <v>0</v>
      </c>
      <c r="S142" s="420">
        <f>IF( $F142=0,0,((($F142/$E$138)*'PLAN DE ADQUISICIONES'!Q$55)*($G142/$F142)))</f>
        <v>0</v>
      </c>
      <c r="T142" s="423">
        <f>H142+I142+J142+K142+L142+M142+N142+O142+P142+Q142+R142+S142</f>
        <v>0</v>
      </c>
      <c r="U142" s="424">
        <f>IF( $F142=0,0,((($F142/$E$138)*'PLAN DE ADQUISICIONES'!R$55)*($G142/$F142)))</f>
        <v>0</v>
      </c>
      <c r="V142" s="420">
        <f>IF( $F142=0,0,((($F142/$E$138)*'PLAN DE ADQUISICIONES'!S$55)*($G142/$F142)))</f>
        <v>0</v>
      </c>
      <c r="W142" s="420">
        <f>IF( $F142=0,0,((($F142/$E$138)*'PLAN DE ADQUISICIONES'!T$55)*($G142/$F142)))</f>
        <v>0</v>
      </c>
      <c r="X142" s="420">
        <f>IF( $F142=0,0,((($F142/$E$138)*'PLAN DE ADQUISICIONES'!U$55)*($G142/$F142)))</f>
        <v>0</v>
      </c>
      <c r="Y142" s="420">
        <f>IF( $F142=0,0,((($F142/$E$138)*'PLAN DE ADQUISICIONES'!V$55)*($G142/$F142)))</f>
        <v>0</v>
      </c>
      <c r="Z142" s="420">
        <f>IF( $F142=0,0,((($F142/$E$138)*'PLAN DE ADQUISICIONES'!W$55)*($G142/$F142)))</f>
        <v>0</v>
      </c>
      <c r="AA142" s="420">
        <f>IF( $F142=0,0,((($F142/$E$138)*'PLAN DE ADQUISICIONES'!X$55)*($G142/$F142)))</f>
        <v>0</v>
      </c>
      <c r="AB142" s="420">
        <f>IF( $F142=0,0,((($F142/$E$138)*'PLAN DE ADQUISICIONES'!Y$55)*($G142/$F142)))</f>
        <v>0</v>
      </c>
      <c r="AC142" s="420">
        <f>IF( $F142=0,0,((($F142/$E$138)*'PLAN DE ADQUISICIONES'!Z$55)*($G142/$F142)))</f>
        <v>0</v>
      </c>
      <c r="AD142" s="420">
        <f>IF( $F142=0,0,((($F142/$E$138)*'PLAN DE ADQUISICIONES'!AA$55)*($G142/$F142)))</f>
        <v>0</v>
      </c>
      <c r="AE142" s="420">
        <f>IF( $F142=0,0,((($F142/$E$138)*'PLAN DE ADQUISICIONES'!AB$55)*($G142/$F142)))</f>
        <v>0</v>
      </c>
      <c r="AF142" s="420">
        <f>IF( $F142=0,0,((($F142/$E$138)*'PLAN DE ADQUISICIONES'!AC$55)*($G142/$F142)))</f>
        <v>0</v>
      </c>
      <c r="AG142" s="421">
        <f>U142+V142+W142+X142+Y142+Z142+AA142+AB142+AC142+AD142+AE142+AF142</f>
        <v>0</v>
      </c>
      <c r="AH142" s="425">
        <f>IF( $F142=0,0,((($F142/$E$138)*'PLAN DE ADQUISICIONES'!AD$55)*($G142/$F142)))</f>
        <v>0</v>
      </c>
      <c r="AI142" s="420">
        <f>IF( $F142=0,0,((($F142/$E$138)*'PLAN DE ADQUISICIONES'!AE$55)*($G142/$F142)))</f>
        <v>0</v>
      </c>
      <c r="AJ142" s="420">
        <f>IF( $F142=0,0,((($F142/$E$138)*'PLAN DE ADQUISICIONES'!AF$55)*($G142/$F142)))</f>
        <v>0</v>
      </c>
      <c r="AK142" s="420">
        <f>IF( $F142=0,0,((($F142/$E$138)*'PLAN DE ADQUISICIONES'!AG$55)*($G142/$F142)))</f>
        <v>0</v>
      </c>
      <c r="AL142" s="420">
        <f>IF( $F142=0,0,((($F142/$E$138)*'PLAN DE ADQUISICIONES'!AH$55)*($G142/$F142)))</f>
        <v>0</v>
      </c>
      <c r="AM142" s="420">
        <f>IF( $F142=0,0,((($F142/$E$138)*'PLAN DE ADQUISICIONES'!AI$55)*($G142/$F142)))</f>
        <v>0</v>
      </c>
      <c r="AN142" s="420">
        <f>IF( $F142=0,0,((($F142/$E$138)*'PLAN DE ADQUISICIONES'!AJ$55)*($G142/$F142)))</f>
        <v>0</v>
      </c>
      <c r="AO142" s="420">
        <f>IF( $F142=0,0,((($F142/$E$138)*'PLAN DE ADQUISICIONES'!AK$55)*($G142/$F142)))</f>
        <v>0</v>
      </c>
      <c r="AP142" s="420">
        <f>IF( $F142=0,0,((($F142/$E$138)*'PLAN DE ADQUISICIONES'!AL$55)*($G142/$F142)))</f>
        <v>0</v>
      </c>
      <c r="AQ142" s="420">
        <f>IF( $F142=0,0,((($F142/$E$138)*'PLAN DE ADQUISICIONES'!AM$55)*($G142/$F142)))</f>
        <v>0</v>
      </c>
      <c r="AR142" s="420">
        <f>IF( $F142=0,0,((($F142/$E$138)*'PLAN DE ADQUISICIONES'!AN$55)*($G142/$F142)))</f>
        <v>0</v>
      </c>
      <c r="AS142" s="420">
        <f>IF( $F142=0,0,((($F142/$E$138)*'PLAN DE ADQUISICIONES'!AO$55)*($G142/$F142)))</f>
        <v>0</v>
      </c>
      <c r="AT142" s="423">
        <f>AH142+AI142+AJ142+AK142+AL142+AM142+AN142+AO142+AP142+AQ142+AR142+AS142</f>
        <v>0</v>
      </c>
      <c r="AU142" s="494">
        <f>AS142+AR142+AQ142+AP142+AO142+AN142+AM142+AL142+AK142+AJ142+AI142+AH142+AF142+AE142+AD142+AC142+AB142+AA142+Z142+Y142+X142+W142+V142+U142+S142+R142+Q142+P142+O142+N142+M142+L142+K142+J142+I142+H142</f>
        <v>0</v>
      </c>
      <c r="AV142" s="392">
        <f t="shared" si="40"/>
        <v>0</v>
      </c>
    </row>
    <row r="143" spans="2:48" s="60" customFormat="1" ht="12.75" customHeight="1" x14ac:dyDescent="0.25">
      <c r="B143" s="416" t="str">
        <f>+'FORMATO COSTEO C2'!C202</f>
        <v>2.2.1.5</v>
      </c>
      <c r="C143" s="417" t="str">
        <f>+'FORMATO COSTEO C2'!B202</f>
        <v>Categoría de gasto</v>
      </c>
      <c r="D143" s="418"/>
      <c r="E143" s="419"/>
      <c r="F143" s="420">
        <f>+'FORMATO COSTEO C2'!G202</f>
        <v>0</v>
      </c>
      <c r="G143" s="421">
        <f>+'FORMATO COSTEO C2'!U202</f>
        <v>0</v>
      </c>
      <c r="H143" s="425">
        <f>IF( $F143=0,0,((($F143/$E$138)*'PLAN DE ADQUISICIONES'!F$55)*($G143/$F143)))</f>
        <v>0</v>
      </c>
      <c r="I143" s="420">
        <f>IF( $F143=0,0,((($F143/$E$138)*'PLAN DE ADQUISICIONES'!G$55)*($G143/$F143)))</f>
        <v>0</v>
      </c>
      <c r="J143" s="420">
        <f>IF( $F143=0,0,((($F143/$E$138)*'PLAN DE ADQUISICIONES'!H$55)*($G143/$F143)))</f>
        <v>0</v>
      </c>
      <c r="K143" s="420">
        <f>IF( $F143=0,0,((($F143/$E$138)*'PLAN DE ADQUISICIONES'!I$55)*($G143/$F143)))</f>
        <v>0</v>
      </c>
      <c r="L143" s="420">
        <f>IF( $F143=0,0,((($F143/$E$138)*'PLAN DE ADQUISICIONES'!J$55)*($G143/$F143)))</f>
        <v>0</v>
      </c>
      <c r="M143" s="420">
        <f>IF( $F143=0,0,((($F143/$E$138)*'PLAN DE ADQUISICIONES'!K$55)*($G143/$F143)))</f>
        <v>0</v>
      </c>
      <c r="N143" s="420">
        <f>IF( $F143=0,0,((($F143/$E$138)*'PLAN DE ADQUISICIONES'!L$55)*($G143/$F143)))</f>
        <v>0</v>
      </c>
      <c r="O143" s="420">
        <f>IF( $F143=0,0,((($F143/$E$138)*'PLAN DE ADQUISICIONES'!M$55)*($G143/$F143)))</f>
        <v>0</v>
      </c>
      <c r="P143" s="420">
        <f>IF( $F143=0,0,((($F143/$E$138)*'PLAN DE ADQUISICIONES'!N$55)*($G143/$F143)))</f>
        <v>0</v>
      </c>
      <c r="Q143" s="420">
        <f>IF( $F143=0,0,((($F143/$E$138)*'PLAN DE ADQUISICIONES'!O$55)*($G143/$F143)))</f>
        <v>0</v>
      </c>
      <c r="R143" s="420">
        <f>IF( $F143=0,0,((($F143/$E$138)*'PLAN DE ADQUISICIONES'!P$55)*($G143/$F143)))</f>
        <v>0</v>
      </c>
      <c r="S143" s="420">
        <f>IF( $F143=0,0,((($F143/$E$138)*'PLAN DE ADQUISICIONES'!Q$55)*($G143/$F143)))</f>
        <v>0</v>
      </c>
      <c r="T143" s="423">
        <f>H143+I143+J143+K143+L143+M143+N143+O143+P143+Q143+R143+S143</f>
        <v>0</v>
      </c>
      <c r="U143" s="424">
        <f>IF( $F143=0,0,((($F143/$E$138)*'PLAN DE ADQUISICIONES'!R$55)*($G143/$F143)))</f>
        <v>0</v>
      </c>
      <c r="V143" s="420">
        <f>IF( $F143=0,0,((($F143/$E$138)*'PLAN DE ADQUISICIONES'!S$55)*($G143/$F143)))</f>
        <v>0</v>
      </c>
      <c r="W143" s="420">
        <f>IF( $F143=0,0,((($F143/$E$138)*'PLAN DE ADQUISICIONES'!T$55)*($G143/$F143)))</f>
        <v>0</v>
      </c>
      <c r="X143" s="420">
        <f>IF( $F143=0,0,((($F143/$E$138)*'PLAN DE ADQUISICIONES'!U$55)*($G143/$F143)))</f>
        <v>0</v>
      </c>
      <c r="Y143" s="420">
        <f>IF( $F143=0,0,((($F143/$E$138)*'PLAN DE ADQUISICIONES'!V$55)*($G143/$F143)))</f>
        <v>0</v>
      </c>
      <c r="Z143" s="420">
        <f>IF( $F143=0,0,((($F143/$E$138)*'PLAN DE ADQUISICIONES'!W$55)*($G143/$F143)))</f>
        <v>0</v>
      </c>
      <c r="AA143" s="420">
        <f>IF( $F143=0,0,((($F143/$E$138)*'PLAN DE ADQUISICIONES'!X$55)*($G143/$F143)))</f>
        <v>0</v>
      </c>
      <c r="AB143" s="420">
        <f>IF( $F143=0,0,((($F143/$E$138)*'PLAN DE ADQUISICIONES'!Y$55)*($G143/$F143)))</f>
        <v>0</v>
      </c>
      <c r="AC143" s="420">
        <f>IF( $F143=0,0,((($F143/$E$138)*'PLAN DE ADQUISICIONES'!Z$55)*($G143/$F143)))</f>
        <v>0</v>
      </c>
      <c r="AD143" s="420">
        <f>IF( $F143=0,0,((($F143/$E$138)*'PLAN DE ADQUISICIONES'!AA$55)*($G143/$F143)))</f>
        <v>0</v>
      </c>
      <c r="AE143" s="420">
        <f>IF( $F143=0,0,((($F143/$E$138)*'PLAN DE ADQUISICIONES'!AB$55)*($G143/$F143)))</f>
        <v>0</v>
      </c>
      <c r="AF143" s="420">
        <f>IF( $F143=0,0,((($F143/$E$138)*'PLAN DE ADQUISICIONES'!AC$55)*($G143/$F143)))</f>
        <v>0</v>
      </c>
      <c r="AG143" s="421">
        <f>U143+V143+W143+X143+Y143+Z143+AA143+AB143+AC143+AD143+AE143+AF143</f>
        <v>0</v>
      </c>
      <c r="AH143" s="425">
        <f>IF( $F143=0,0,((($F143/$E$138)*'PLAN DE ADQUISICIONES'!AD$55)*($G143/$F143)))</f>
        <v>0</v>
      </c>
      <c r="AI143" s="420">
        <f>IF( $F143=0,0,((($F143/$E$138)*'PLAN DE ADQUISICIONES'!AE$55)*($G143/$F143)))</f>
        <v>0</v>
      </c>
      <c r="AJ143" s="420">
        <f>IF( $F143=0,0,((($F143/$E$138)*'PLAN DE ADQUISICIONES'!AF$55)*($G143/$F143)))</f>
        <v>0</v>
      </c>
      <c r="AK143" s="420">
        <f>IF( $F143=0,0,((($F143/$E$138)*'PLAN DE ADQUISICIONES'!AG$55)*($G143/$F143)))</f>
        <v>0</v>
      </c>
      <c r="AL143" s="420">
        <f>IF( $F143=0,0,((($F143/$E$138)*'PLAN DE ADQUISICIONES'!AH$55)*($G143/$F143)))</f>
        <v>0</v>
      </c>
      <c r="AM143" s="420">
        <f>IF( $F143=0,0,((($F143/$E$138)*'PLAN DE ADQUISICIONES'!AI$55)*($G143/$F143)))</f>
        <v>0</v>
      </c>
      <c r="AN143" s="420">
        <f>IF( $F143=0,0,((($F143/$E$138)*'PLAN DE ADQUISICIONES'!AJ$55)*($G143/$F143)))</f>
        <v>0</v>
      </c>
      <c r="AO143" s="420">
        <f>IF( $F143=0,0,((($F143/$E$138)*'PLAN DE ADQUISICIONES'!AK$55)*($G143/$F143)))</f>
        <v>0</v>
      </c>
      <c r="AP143" s="420">
        <f>IF( $F143=0,0,((($F143/$E$138)*'PLAN DE ADQUISICIONES'!AL$55)*($G143/$F143)))</f>
        <v>0</v>
      </c>
      <c r="AQ143" s="420">
        <f>IF( $F143=0,0,((($F143/$E$138)*'PLAN DE ADQUISICIONES'!AM$55)*($G143/$F143)))</f>
        <v>0</v>
      </c>
      <c r="AR143" s="420">
        <f>IF( $F143=0,0,((($F143/$E$138)*'PLAN DE ADQUISICIONES'!AN$55)*($G143/$F143)))</f>
        <v>0</v>
      </c>
      <c r="AS143" s="420">
        <f>IF( $F143=0,0,((($F143/$E$138)*'PLAN DE ADQUISICIONES'!AO$55)*($G143/$F143)))</f>
        <v>0</v>
      </c>
      <c r="AT143" s="423">
        <f>AH143+AI143+AJ143+AK143+AL143+AM143+AN143+AO143+AP143+AQ143+AR143+AS143</f>
        <v>0</v>
      </c>
      <c r="AU143" s="494">
        <f>AS143+AR143+AQ143+AP143+AO143+AN143+AM143+AL143+AK143+AJ143+AI143+AH143+AF143+AE143+AD143+AC143+AB143+AA143+Z143+Y143+X143+W143+V143+U143+S143+R143+Q143+P143+O143+N143+M143+L143+K143+J143+I143+H143</f>
        <v>0</v>
      </c>
      <c r="AV143" s="392">
        <f t="shared" si="40"/>
        <v>0</v>
      </c>
    </row>
    <row r="144" spans="2:48" s="60" customFormat="1" ht="12.75" customHeight="1" x14ac:dyDescent="0.25">
      <c r="B144" s="406" t="str">
        <f>+'FORMATO COSTEO C2'!C208</f>
        <v>2.2.2</v>
      </c>
      <c r="C144" s="430" t="str">
        <f>+'FORMATO COSTEO C2'!B208</f>
        <v>Asistencia técnica para resolver cuellos de botella en la línea de negocios de alojamientos rurales</v>
      </c>
      <c r="D144" s="408" t="str">
        <f>+'FORMATO COSTEO C2'!D208</f>
        <v>Visita</v>
      </c>
      <c r="E144" s="409">
        <f>+'FORMATO COSTEO C2'!E208</f>
        <v>100</v>
      </c>
      <c r="F144" s="410">
        <f>SUM(F145:F149)</f>
        <v>0</v>
      </c>
      <c r="G144" s="411">
        <f t="shared" ref="G144:AS144" si="41">SUM(G145:G149)</f>
        <v>0</v>
      </c>
      <c r="H144" s="412">
        <f t="shared" si="41"/>
        <v>0</v>
      </c>
      <c r="I144" s="410">
        <f t="shared" si="41"/>
        <v>0</v>
      </c>
      <c r="J144" s="410">
        <f t="shared" si="41"/>
        <v>0</v>
      </c>
      <c r="K144" s="410">
        <f t="shared" si="41"/>
        <v>0</v>
      </c>
      <c r="L144" s="410">
        <f t="shared" si="41"/>
        <v>0</v>
      </c>
      <c r="M144" s="410">
        <f t="shared" si="41"/>
        <v>0</v>
      </c>
      <c r="N144" s="410">
        <f t="shared" si="41"/>
        <v>0</v>
      </c>
      <c r="O144" s="410">
        <f t="shared" si="41"/>
        <v>0</v>
      </c>
      <c r="P144" s="410">
        <f t="shared" si="41"/>
        <v>0</v>
      </c>
      <c r="Q144" s="410">
        <f t="shared" si="41"/>
        <v>0</v>
      </c>
      <c r="R144" s="410">
        <f t="shared" si="41"/>
        <v>0</v>
      </c>
      <c r="S144" s="410">
        <f t="shared" si="41"/>
        <v>0</v>
      </c>
      <c r="T144" s="413">
        <f>SUM(T145:T149)</f>
        <v>0</v>
      </c>
      <c r="U144" s="414">
        <f t="shared" si="41"/>
        <v>0</v>
      </c>
      <c r="V144" s="410">
        <f t="shared" si="41"/>
        <v>0</v>
      </c>
      <c r="W144" s="410">
        <f t="shared" si="41"/>
        <v>0</v>
      </c>
      <c r="X144" s="410">
        <f t="shared" si="41"/>
        <v>0</v>
      </c>
      <c r="Y144" s="410">
        <f t="shared" si="41"/>
        <v>0</v>
      </c>
      <c r="Z144" s="410">
        <f t="shared" si="41"/>
        <v>0</v>
      </c>
      <c r="AA144" s="410">
        <f t="shared" si="41"/>
        <v>0</v>
      </c>
      <c r="AB144" s="410">
        <f t="shared" si="41"/>
        <v>0</v>
      </c>
      <c r="AC144" s="410">
        <f t="shared" si="41"/>
        <v>0</v>
      </c>
      <c r="AD144" s="410">
        <f t="shared" si="41"/>
        <v>0</v>
      </c>
      <c r="AE144" s="410">
        <f t="shared" si="41"/>
        <v>0</v>
      </c>
      <c r="AF144" s="410">
        <f t="shared" si="41"/>
        <v>0</v>
      </c>
      <c r="AG144" s="411">
        <f t="shared" si="41"/>
        <v>0</v>
      </c>
      <c r="AH144" s="412">
        <f t="shared" si="41"/>
        <v>0</v>
      </c>
      <c r="AI144" s="410">
        <f t="shared" si="41"/>
        <v>0</v>
      </c>
      <c r="AJ144" s="410">
        <f t="shared" si="41"/>
        <v>0</v>
      </c>
      <c r="AK144" s="410">
        <f t="shared" si="41"/>
        <v>0</v>
      </c>
      <c r="AL144" s="410">
        <f t="shared" si="41"/>
        <v>0</v>
      </c>
      <c r="AM144" s="410">
        <f t="shared" si="41"/>
        <v>0</v>
      </c>
      <c r="AN144" s="410">
        <f t="shared" si="41"/>
        <v>0</v>
      </c>
      <c r="AO144" s="410">
        <f t="shared" si="41"/>
        <v>0</v>
      </c>
      <c r="AP144" s="410">
        <f t="shared" si="41"/>
        <v>0</v>
      </c>
      <c r="AQ144" s="410">
        <f t="shared" si="41"/>
        <v>0</v>
      </c>
      <c r="AR144" s="410">
        <f t="shared" si="41"/>
        <v>0</v>
      </c>
      <c r="AS144" s="410">
        <f t="shared" si="41"/>
        <v>0</v>
      </c>
      <c r="AT144" s="413">
        <f>SUM(AT145:AT149)</f>
        <v>0</v>
      </c>
      <c r="AU144" s="415">
        <f>SUM(AU145:AU149)</f>
        <v>0</v>
      </c>
      <c r="AV144" s="392">
        <f t="shared" si="40"/>
        <v>0</v>
      </c>
    </row>
    <row r="145" spans="2:48" s="60" customFormat="1" ht="12.75" customHeight="1" x14ac:dyDescent="0.25">
      <c r="B145" s="416" t="str">
        <f>+'FORMATO COSTEO C2'!C210</f>
        <v>2.2.2.1</v>
      </c>
      <c r="C145" s="417" t="str">
        <f>+'FORMATO COSTEO C2'!B210</f>
        <v>Categoría de gasto</v>
      </c>
      <c r="D145" s="428"/>
      <c r="E145" s="429"/>
      <c r="F145" s="420">
        <f>+'FORMATO COSTEO C2'!G210</f>
        <v>0</v>
      </c>
      <c r="G145" s="421">
        <f>+'FORMATO COSTEO C2'!U210</f>
        <v>0</v>
      </c>
      <c r="H145" s="422">
        <f>IF( $F145=0,0,((($F145/$E$144)*'PLAN DE ADQUISICIONES'!F$56)*($G145/$F145)))</f>
        <v>0</v>
      </c>
      <c r="I145" s="420">
        <f>IF( $F145=0,0,((($F145/$E$144)*'PLAN DE ADQUISICIONES'!G$56)*($G145/$F145)))</f>
        <v>0</v>
      </c>
      <c r="J145" s="420">
        <f>IF( $F145=0,0,((($F145/$E$144)*'PLAN DE ADQUISICIONES'!H$56)*($G145/$F145)))</f>
        <v>0</v>
      </c>
      <c r="K145" s="420">
        <f>IF( $F145=0,0,((($F145/$E$144)*'PLAN DE ADQUISICIONES'!I$56)*($G145/$F145)))</f>
        <v>0</v>
      </c>
      <c r="L145" s="420">
        <f>IF( $F145=0,0,((($F145/$E$144)*'PLAN DE ADQUISICIONES'!J$56)*($G145/$F145)))</f>
        <v>0</v>
      </c>
      <c r="M145" s="420">
        <f>IF( $F145=0,0,((($F145/$E$144)*'PLAN DE ADQUISICIONES'!K$56)*($G145/$F145)))</f>
        <v>0</v>
      </c>
      <c r="N145" s="420">
        <f>IF( $F145=0,0,((($F145/$E$144)*'PLAN DE ADQUISICIONES'!L$56)*($G145/$F145)))</f>
        <v>0</v>
      </c>
      <c r="O145" s="420">
        <f>IF( $F145=0,0,((($F145/$E$144)*'PLAN DE ADQUISICIONES'!M$56)*($G145/$F145)))</f>
        <v>0</v>
      </c>
      <c r="P145" s="420">
        <f>IF( $F145=0,0,((($F145/$E$144)*'PLAN DE ADQUISICIONES'!N$56)*($G145/$F145)))</f>
        <v>0</v>
      </c>
      <c r="Q145" s="420">
        <f>IF( $F145=0,0,((($F145/$E$144)*'PLAN DE ADQUISICIONES'!O$56)*($G145/$F145)))</f>
        <v>0</v>
      </c>
      <c r="R145" s="420">
        <f>IF( $F145=0,0,((($F145/$E$144)*'PLAN DE ADQUISICIONES'!P$56)*($G145/$F145)))</f>
        <v>0</v>
      </c>
      <c r="S145" s="420">
        <f>IF( $F145=0,0,((($F145/$E$144)*'PLAN DE ADQUISICIONES'!Q$56)*($G145/$F145)))</f>
        <v>0</v>
      </c>
      <c r="T145" s="423">
        <f>H145+I145+J145+K145+L145+M145+N145+O145+P145+Q145+R145+S145</f>
        <v>0</v>
      </c>
      <c r="U145" s="424">
        <f>IF( $F145=0,0,((($F145/$E$144)*'PLAN DE ADQUISICIONES'!R$56)*($G145/$F145)))</f>
        <v>0</v>
      </c>
      <c r="V145" s="420">
        <f>IF( $F145=0,0,((($F145/$E$144)*'PLAN DE ADQUISICIONES'!S$56)*($G145/$F145)))</f>
        <v>0</v>
      </c>
      <c r="W145" s="420">
        <f>IF( $F145=0,0,((($F145/$E$144)*'PLAN DE ADQUISICIONES'!T$56)*($G145/$F145)))</f>
        <v>0</v>
      </c>
      <c r="X145" s="420">
        <f>IF( $F145=0,0,((($F145/$E$144)*'PLAN DE ADQUISICIONES'!U$56)*($G145/$F145)))</f>
        <v>0</v>
      </c>
      <c r="Y145" s="420">
        <f>IF( $F145=0,0,((($F145/$E$144)*'PLAN DE ADQUISICIONES'!V$56)*($G145/$F145)))</f>
        <v>0</v>
      </c>
      <c r="Z145" s="420">
        <f>IF( $F145=0,0,((($F145/$E$144)*'PLAN DE ADQUISICIONES'!W$56)*($G145/$F145)))</f>
        <v>0</v>
      </c>
      <c r="AA145" s="420">
        <f>IF( $F145=0,0,((($F145/$E$144)*'PLAN DE ADQUISICIONES'!X$56)*($G145/$F145)))</f>
        <v>0</v>
      </c>
      <c r="AB145" s="420">
        <f>IF( $F145=0,0,((($F145/$E$144)*'PLAN DE ADQUISICIONES'!Y$56)*($G145/$F145)))</f>
        <v>0</v>
      </c>
      <c r="AC145" s="420">
        <f>IF( $F145=0,0,((($F145/$E$144)*'PLAN DE ADQUISICIONES'!Z$56)*($G145/$F145)))</f>
        <v>0</v>
      </c>
      <c r="AD145" s="420">
        <f>IF( $F145=0,0,((($F145/$E$144)*'PLAN DE ADQUISICIONES'!AA$56)*($G145/$F145)))</f>
        <v>0</v>
      </c>
      <c r="AE145" s="420">
        <f>IF( $F145=0,0,((($F145/$E$144)*'PLAN DE ADQUISICIONES'!AB$56)*($G145/$F145)))</f>
        <v>0</v>
      </c>
      <c r="AF145" s="420">
        <f>IF( $F145=0,0,((($F145/$E$144)*'PLAN DE ADQUISICIONES'!AC$56)*($G145/$F145)))</f>
        <v>0</v>
      </c>
      <c r="AG145" s="421">
        <f>U145+V145+W145+X145+Y145+Z145+AA145+AB145+AC145+AD145+AE145+AF145</f>
        <v>0</v>
      </c>
      <c r="AH145" s="425">
        <f>IF( $F145=0,0,((($F145/$E$144)*'PLAN DE ADQUISICIONES'!AD$56)*($G145/$F145)))</f>
        <v>0</v>
      </c>
      <c r="AI145" s="420">
        <f>IF( $F145=0,0,((($F145/$E$144)*'PLAN DE ADQUISICIONES'!AE$56)*($G145/$F145)))</f>
        <v>0</v>
      </c>
      <c r="AJ145" s="420">
        <f>IF( $F145=0,0,((($F145/$E$144)*'PLAN DE ADQUISICIONES'!AF$56)*($G145/$F145)))</f>
        <v>0</v>
      </c>
      <c r="AK145" s="420">
        <f>IF( $F145=0,0,((($F145/$E$144)*'PLAN DE ADQUISICIONES'!AG$56)*($G145/$F145)))</f>
        <v>0</v>
      </c>
      <c r="AL145" s="420">
        <f>IF( $F145=0,0,((($F145/$E$144)*'PLAN DE ADQUISICIONES'!AH$56)*($G145/$F145)))</f>
        <v>0</v>
      </c>
      <c r="AM145" s="420">
        <f>IF( $F145=0,0,((($F145/$E$144)*'PLAN DE ADQUISICIONES'!AI$56)*($G145/$F145)))</f>
        <v>0</v>
      </c>
      <c r="AN145" s="420">
        <f>IF( $F145=0,0,((($F145/$E$144)*'PLAN DE ADQUISICIONES'!AJ$56)*($G145/$F145)))</f>
        <v>0</v>
      </c>
      <c r="AO145" s="420">
        <f>IF( $F145=0,0,((($F145/$E$144)*'PLAN DE ADQUISICIONES'!AK$56)*($G145/$F145)))</f>
        <v>0</v>
      </c>
      <c r="AP145" s="420">
        <f>IF( $F145=0,0,((($F145/$E$144)*'PLAN DE ADQUISICIONES'!AL$56)*($G145/$F145)))</f>
        <v>0</v>
      </c>
      <c r="AQ145" s="420">
        <f>IF( $F145=0,0,((($F145/$E$144)*'PLAN DE ADQUISICIONES'!AM$56)*($G145/$F145)))</f>
        <v>0</v>
      </c>
      <c r="AR145" s="420">
        <f>IF( $F145=0,0,((($F145/$E$144)*'PLAN DE ADQUISICIONES'!AN$56)*($G145/$F145)))</f>
        <v>0</v>
      </c>
      <c r="AS145" s="420">
        <f>IF( $F145=0,0,((($F145/$E$144)*'PLAN DE ADQUISICIONES'!AO$56)*($G145/$F145)))</f>
        <v>0</v>
      </c>
      <c r="AT145" s="423">
        <f>AH145+AI145+AJ145+AK145+AL145+AM145+AN145+AO145+AP145+AQ145+AR145+AS145</f>
        <v>0</v>
      </c>
      <c r="AU145" s="494">
        <f>AS145+AR145+AQ145+AP145+AO145+AN145+AM145+AL145+AK145+AJ145+AI145+AH145+AF145+AE145+AD145+AC145+AB145+AA145+Z145+Y145+X145+W145+V145+U145+S145+R145+Q145+P145+O145+N145+M145+L145+K145+J145+I145+H145</f>
        <v>0</v>
      </c>
      <c r="AV145" s="392">
        <f t="shared" si="40"/>
        <v>0</v>
      </c>
    </row>
    <row r="146" spans="2:48" s="60" customFormat="1" ht="12.75" customHeight="1" x14ac:dyDescent="0.25">
      <c r="B146" s="416" t="str">
        <f>+'FORMATO COSTEO C2'!C216</f>
        <v>2.2.2.2</v>
      </c>
      <c r="C146" s="417" t="str">
        <f>+'FORMATO COSTEO C2'!B216</f>
        <v>Categoría de gasto</v>
      </c>
      <c r="D146" s="428"/>
      <c r="E146" s="429"/>
      <c r="F146" s="420">
        <f>+'FORMATO COSTEO C2'!G216</f>
        <v>0</v>
      </c>
      <c r="G146" s="421">
        <f>+'FORMATO COSTEO C2'!U216</f>
        <v>0</v>
      </c>
      <c r="H146" s="425">
        <f>IF( $F146=0,0,((($F146/$E$144)*'PLAN DE ADQUISICIONES'!F$56)*($G146/$F146)))</f>
        <v>0</v>
      </c>
      <c r="I146" s="420">
        <f>IF( $F146=0,0,((($F146/$E$144)*'PLAN DE ADQUISICIONES'!G$56)*($G146/$F146)))</f>
        <v>0</v>
      </c>
      <c r="J146" s="420">
        <f>IF( $F146=0,0,((($F146/$E$144)*'PLAN DE ADQUISICIONES'!H$56)*($G146/$F146)))</f>
        <v>0</v>
      </c>
      <c r="K146" s="420">
        <f>IF( $F146=0,0,((($F146/$E$144)*'PLAN DE ADQUISICIONES'!I$56)*($G146/$F146)))</f>
        <v>0</v>
      </c>
      <c r="L146" s="420">
        <f>IF( $F146=0,0,((($F146/$E$144)*'PLAN DE ADQUISICIONES'!J$56)*($G146/$F146)))</f>
        <v>0</v>
      </c>
      <c r="M146" s="420">
        <f>IF( $F146=0,0,((($F146/$E$144)*'PLAN DE ADQUISICIONES'!K$56)*($G146/$F146)))</f>
        <v>0</v>
      </c>
      <c r="N146" s="420">
        <f>IF( $F146=0,0,((($F146/$E$144)*'PLAN DE ADQUISICIONES'!L$56)*($G146/$F146)))</f>
        <v>0</v>
      </c>
      <c r="O146" s="420">
        <f>IF( $F146=0,0,((($F146/$E$144)*'PLAN DE ADQUISICIONES'!M$56)*($G146/$F146)))</f>
        <v>0</v>
      </c>
      <c r="P146" s="420">
        <f>IF( $F146=0,0,((($F146/$E$144)*'PLAN DE ADQUISICIONES'!N$56)*($G146/$F146)))</f>
        <v>0</v>
      </c>
      <c r="Q146" s="420">
        <f>IF( $F146=0,0,((($F146/$E$144)*'PLAN DE ADQUISICIONES'!O$56)*($G146/$F146)))</f>
        <v>0</v>
      </c>
      <c r="R146" s="420">
        <f>IF( $F146=0,0,((($F146/$E$144)*'PLAN DE ADQUISICIONES'!P$56)*($G146/$F146)))</f>
        <v>0</v>
      </c>
      <c r="S146" s="420">
        <f>IF( $F146=0,0,((($F146/$E$144)*'PLAN DE ADQUISICIONES'!Q$56)*($G146/$F146)))</f>
        <v>0</v>
      </c>
      <c r="T146" s="423">
        <f>H146+I146+J146+K146+L146+M146+N146+O146+P146+Q146+R146+S146</f>
        <v>0</v>
      </c>
      <c r="U146" s="424">
        <f>IF( $F146=0,0,((($F146/$E$144)*'PLAN DE ADQUISICIONES'!R$56)*($G146/$F146)))</f>
        <v>0</v>
      </c>
      <c r="V146" s="420">
        <f>IF( $F146=0,0,((($F146/$E$144)*'PLAN DE ADQUISICIONES'!S$56)*($G146/$F146)))</f>
        <v>0</v>
      </c>
      <c r="W146" s="420">
        <f>IF( $F146=0,0,((($F146/$E$144)*'PLAN DE ADQUISICIONES'!T$56)*($G146/$F146)))</f>
        <v>0</v>
      </c>
      <c r="X146" s="420">
        <f>IF( $F146=0,0,((($F146/$E$144)*'PLAN DE ADQUISICIONES'!U$56)*($G146/$F146)))</f>
        <v>0</v>
      </c>
      <c r="Y146" s="420">
        <f>IF( $F146=0,0,((($F146/$E$144)*'PLAN DE ADQUISICIONES'!V$56)*($G146/$F146)))</f>
        <v>0</v>
      </c>
      <c r="Z146" s="420">
        <f>IF( $F146=0,0,((($F146/$E$144)*'PLAN DE ADQUISICIONES'!W$56)*($G146/$F146)))</f>
        <v>0</v>
      </c>
      <c r="AA146" s="420">
        <f>IF( $F146=0,0,((($F146/$E$144)*'PLAN DE ADQUISICIONES'!X$56)*($G146/$F146)))</f>
        <v>0</v>
      </c>
      <c r="AB146" s="420">
        <f>IF( $F146=0,0,((($F146/$E$144)*'PLAN DE ADQUISICIONES'!Y$56)*($G146/$F146)))</f>
        <v>0</v>
      </c>
      <c r="AC146" s="420">
        <f>IF( $F146=0,0,((($F146/$E$144)*'PLAN DE ADQUISICIONES'!Z$56)*($G146/$F146)))</f>
        <v>0</v>
      </c>
      <c r="AD146" s="420">
        <f>IF( $F146=0,0,((($F146/$E$144)*'PLAN DE ADQUISICIONES'!AA$56)*($G146/$F146)))</f>
        <v>0</v>
      </c>
      <c r="AE146" s="420">
        <f>IF( $F146=0,0,((($F146/$E$144)*'PLAN DE ADQUISICIONES'!AB$56)*($G146/$F146)))</f>
        <v>0</v>
      </c>
      <c r="AF146" s="420">
        <f>IF( $F146=0,0,((($F146/$E$144)*'PLAN DE ADQUISICIONES'!AC$56)*($G146/$F146)))</f>
        <v>0</v>
      </c>
      <c r="AG146" s="421">
        <f>U146+V146+W146+X146+Y146+Z146+AA146+AB146+AC146+AD146+AE146+AF146</f>
        <v>0</v>
      </c>
      <c r="AH146" s="425">
        <f>IF( $F146=0,0,((($F146/$E$144)*'PLAN DE ADQUISICIONES'!AD$56)*($G146/$F146)))</f>
        <v>0</v>
      </c>
      <c r="AI146" s="420">
        <f>IF( $F146=0,0,((($F146/$E$144)*'PLAN DE ADQUISICIONES'!AE$56)*($G146/$F146)))</f>
        <v>0</v>
      </c>
      <c r="AJ146" s="420">
        <f>IF( $F146=0,0,((($F146/$E$144)*'PLAN DE ADQUISICIONES'!AF$56)*($G146/$F146)))</f>
        <v>0</v>
      </c>
      <c r="AK146" s="420">
        <f>IF( $F146=0,0,((($F146/$E$144)*'PLAN DE ADQUISICIONES'!AG$56)*($G146/$F146)))</f>
        <v>0</v>
      </c>
      <c r="AL146" s="420">
        <f>IF( $F146=0,0,((($F146/$E$144)*'PLAN DE ADQUISICIONES'!AH$56)*($G146/$F146)))</f>
        <v>0</v>
      </c>
      <c r="AM146" s="420">
        <f>IF( $F146=0,0,((($F146/$E$144)*'PLAN DE ADQUISICIONES'!AI$56)*($G146/$F146)))</f>
        <v>0</v>
      </c>
      <c r="AN146" s="420">
        <f>IF( $F146=0,0,((($F146/$E$144)*'PLAN DE ADQUISICIONES'!AJ$56)*($G146/$F146)))</f>
        <v>0</v>
      </c>
      <c r="AO146" s="420">
        <f>IF( $F146=0,0,((($F146/$E$144)*'PLAN DE ADQUISICIONES'!AK$56)*($G146/$F146)))</f>
        <v>0</v>
      </c>
      <c r="AP146" s="420">
        <f>IF( $F146=0,0,((($F146/$E$144)*'PLAN DE ADQUISICIONES'!AL$56)*($G146/$F146)))</f>
        <v>0</v>
      </c>
      <c r="AQ146" s="420">
        <f>IF( $F146=0,0,((($F146/$E$144)*'PLAN DE ADQUISICIONES'!AM$56)*($G146/$F146)))</f>
        <v>0</v>
      </c>
      <c r="AR146" s="420">
        <f>IF( $F146=0,0,((($F146/$E$144)*'PLAN DE ADQUISICIONES'!AN$56)*($G146/$F146)))</f>
        <v>0</v>
      </c>
      <c r="AS146" s="420">
        <f>IF( $F146=0,0,((($F146/$E$144)*'PLAN DE ADQUISICIONES'!AO$56)*($G146/$F146)))</f>
        <v>0</v>
      </c>
      <c r="AT146" s="423">
        <f>AH146+AI146+AJ146+AK146+AL146+AM146+AN146+AO146+AP146+AQ146+AR146+AS146</f>
        <v>0</v>
      </c>
      <c r="AU146" s="494">
        <f>AS146+AR146+AQ146+AP146+AO146+AN146+AM146+AL146+AK146+AJ146+AI146+AH146+AF146+AE146+AD146+AC146+AB146+AA146+Z146+Y146+X146+W146+V146+U146+S146+R146+Q146+P146+O146+N146+M146+L146+K146+J146+I146+H146</f>
        <v>0</v>
      </c>
      <c r="AV146" s="392">
        <f t="shared" si="40"/>
        <v>0</v>
      </c>
    </row>
    <row r="147" spans="2:48" s="60" customFormat="1" ht="12.75" customHeight="1" x14ac:dyDescent="0.25">
      <c r="B147" s="416" t="str">
        <f>+'FORMATO COSTEO C2'!C222</f>
        <v>2.2.2.3</v>
      </c>
      <c r="C147" s="417" t="str">
        <f>+'FORMATO COSTEO C2'!B222</f>
        <v>Categoría de gasto</v>
      </c>
      <c r="D147" s="428"/>
      <c r="E147" s="429"/>
      <c r="F147" s="420">
        <f>+'FORMATO COSTEO C2'!G222</f>
        <v>0</v>
      </c>
      <c r="G147" s="421">
        <f>+'FORMATO COSTEO C2'!U222</f>
        <v>0</v>
      </c>
      <c r="H147" s="425">
        <f>IF( $F147=0,0,((($F147/$E$144)*'PLAN DE ADQUISICIONES'!F$56)*($G147/$F147)))</f>
        <v>0</v>
      </c>
      <c r="I147" s="420">
        <f>IF( $F147=0,0,((($F147/$E$144)*'PLAN DE ADQUISICIONES'!G$56)*($G147/$F147)))</f>
        <v>0</v>
      </c>
      <c r="J147" s="420">
        <f>IF( $F147=0,0,((($F147/$E$144)*'PLAN DE ADQUISICIONES'!H$56)*($G147/$F147)))</f>
        <v>0</v>
      </c>
      <c r="K147" s="420">
        <f>IF( $F147=0,0,((($F147/$E$144)*'PLAN DE ADQUISICIONES'!I$56)*($G147/$F147)))</f>
        <v>0</v>
      </c>
      <c r="L147" s="420">
        <f>IF( $F147=0,0,((($F147/$E$144)*'PLAN DE ADQUISICIONES'!J$56)*($G147/$F147)))</f>
        <v>0</v>
      </c>
      <c r="M147" s="420">
        <f>IF( $F147=0,0,((($F147/$E$144)*'PLAN DE ADQUISICIONES'!K$56)*($G147/$F147)))</f>
        <v>0</v>
      </c>
      <c r="N147" s="420">
        <f>IF( $F147=0,0,((($F147/$E$144)*'PLAN DE ADQUISICIONES'!L$56)*($G147/$F147)))</f>
        <v>0</v>
      </c>
      <c r="O147" s="420">
        <f>IF( $F147=0,0,((($F147/$E$144)*'PLAN DE ADQUISICIONES'!M$56)*($G147/$F147)))</f>
        <v>0</v>
      </c>
      <c r="P147" s="420">
        <f>IF( $F147=0,0,((($F147/$E$144)*'PLAN DE ADQUISICIONES'!N$56)*($G147/$F147)))</f>
        <v>0</v>
      </c>
      <c r="Q147" s="420">
        <f>IF( $F147=0,0,((($F147/$E$144)*'PLAN DE ADQUISICIONES'!O$56)*($G147/$F147)))</f>
        <v>0</v>
      </c>
      <c r="R147" s="420">
        <f>IF( $F147=0,0,((($F147/$E$144)*'PLAN DE ADQUISICIONES'!P$56)*($G147/$F147)))</f>
        <v>0</v>
      </c>
      <c r="S147" s="420">
        <f>IF( $F147=0,0,((($F147/$E$144)*'PLAN DE ADQUISICIONES'!Q$56)*($G147/$F147)))</f>
        <v>0</v>
      </c>
      <c r="T147" s="423">
        <f>H147+I147+J147+K147+L147+M147+N147+O147+P147+Q147+R147+S147</f>
        <v>0</v>
      </c>
      <c r="U147" s="424">
        <f>IF( $F147=0,0,((($F147/$E$144)*'PLAN DE ADQUISICIONES'!R$56)*($G147/$F147)))</f>
        <v>0</v>
      </c>
      <c r="V147" s="420">
        <f>IF( $F147=0,0,((($F147/$E$144)*'PLAN DE ADQUISICIONES'!S$56)*($G147/$F147)))</f>
        <v>0</v>
      </c>
      <c r="W147" s="420">
        <f>IF( $F147=0,0,((($F147/$E$144)*'PLAN DE ADQUISICIONES'!T$56)*($G147/$F147)))</f>
        <v>0</v>
      </c>
      <c r="X147" s="420">
        <f>IF( $F147=0,0,((($F147/$E$144)*'PLAN DE ADQUISICIONES'!U$56)*($G147/$F147)))</f>
        <v>0</v>
      </c>
      <c r="Y147" s="420">
        <f>IF( $F147=0,0,((($F147/$E$144)*'PLAN DE ADQUISICIONES'!V$56)*($G147/$F147)))</f>
        <v>0</v>
      </c>
      <c r="Z147" s="420">
        <f>IF( $F147=0,0,((($F147/$E$144)*'PLAN DE ADQUISICIONES'!W$56)*($G147/$F147)))</f>
        <v>0</v>
      </c>
      <c r="AA147" s="420">
        <f>IF( $F147=0,0,((($F147/$E$144)*'PLAN DE ADQUISICIONES'!X$56)*($G147/$F147)))</f>
        <v>0</v>
      </c>
      <c r="AB147" s="420">
        <f>IF( $F147=0,0,((($F147/$E$144)*'PLAN DE ADQUISICIONES'!Y$56)*($G147/$F147)))</f>
        <v>0</v>
      </c>
      <c r="AC147" s="420">
        <f>IF( $F147=0,0,((($F147/$E$144)*'PLAN DE ADQUISICIONES'!Z$56)*($G147/$F147)))</f>
        <v>0</v>
      </c>
      <c r="AD147" s="420">
        <f>IF( $F147=0,0,((($F147/$E$144)*'PLAN DE ADQUISICIONES'!AA$56)*($G147/$F147)))</f>
        <v>0</v>
      </c>
      <c r="AE147" s="420">
        <f>IF( $F147=0,0,((($F147/$E$144)*'PLAN DE ADQUISICIONES'!AB$56)*($G147/$F147)))</f>
        <v>0</v>
      </c>
      <c r="AF147" s="420">
        <f>IF( $F147=0,0,((($F147/$E$144)*'PLAN DE ADQUISICIONES'!AC$56)*($G147/$F147)))</f>
        <v>0</v>
      </c>
      <c r="AG147" s="421">
        <f>U147+V147+W147+X147+Y147+Z147+AA147+AB147+AC147+AD147+AE147+AF147</f>
        <v>0</v>
      </c>
      <c r="AH147" s="425">
        <f>IF( $F147=0,0,((($F147/$E$144)*'PLAN DE ADQUISICIONES'!AD$56)*($G147/$F147)))</f>
        <v>0</v>
      </c>
      <c r="AI147" s="420">
        <f>IF( $F147=0,0,((($F147/$E$144)*'PLAN DE ADQUISICIONES'!AE$56)*($G147/$F147)))</f>
        <v>0</v>
      </c>
      <c r="AJ147" s="420">
        <f>IF( $F147=0,0,((($F147/$E$144)*'PLAN DE ADQUISICIONES'!AF$56)*($G147/$F147)))</f>
        <v>0</v>
      </c>
      <c r="AK147" s="420">
        <f>IF( $F147=0,0,((($F147/$E$144)*'PLAN DE ADQUISICIONES'!AG$56)*($G147/$F147)))</f>
        <v>0</v>
      </c>
      <c r="AL147" s="420">
        <f>IF( $F147=0,0,((($F147/$E$144)*'PLAN DE ADQUISICIONES'!AH$56)*($G147/$F147)))</f>
        <v>0</v>
      </c>
      <c r="AM147" s="420">
        <f>IF( $F147=0,0,((($F147/$E$144)*'PLAN DE ADQUISICIONES'!AI$56)*($G147/$F147)))</f>
        <v>0</v>
      </c>
      <c r="AN147" s="420">
        <f>IF( $F147=0,0,((($F147/$E$144)*'PLAN DE ADQUISICIONES'!AJ$56)*($G147/$F147)))</f>
        <v>0</v>
      </c>
      <c r="AO147" s="420">
        <f>IF( $F147=0,0,((($F147/$E$144)*'PLAN DE ADQUISICIONES'!AK$56)*($G147/$F147)))</f>
        <v>0</v>
      </c>
      <c r="AP147" s="420">
        <f>IF( $F147=0,0,((($F147/$E$144)*'PLAN DE ADQUISICIONES'!AL$56)*($G147/$F147)))</f>
        <v>0</v>
      </c>
      <c r="AQ147" s="420">
        <f>IF( $F147=0,0,((($F147/$E$144)*'PLAN DE ADQUISICIONES'!AM$56)*($G147/$F147)))</f>
        <v>0</v>
      </c>
      <c r="AR147" s="420">
        <f>IF( $F147=0,0,((($F147/$E$144)*'PLAN DE ADQUISICIONES'!AN$56)*($G147/$F147)))</f>
        <v>0</v>
      </c>
      <c r="AS147" s="420">
        <f>IF( $F147=0,0,((($F147/$E$144)*'PLAN DE ADQUISICIONES'!AO$56)*($G147/$F147)))</f>
        <v>0</v>
      </c>
      <c r="AT147" s="423">
        <f>AH147+AI147+AJ147+AK147+AL147+AM147+AN147+AO147+AP147+AQ147+AR147+AS147</f>
        <v>0</v>
      </c>
      <c r="AU147" s="494">
        <f>AS147+AR147+AQ147+AP147+AO147+AN147+AM147+AL147+AK147+AJ147+AI147+AH147+AF147+AE147+AD147+AC147+AB147+AA147+Z147+Y147+X147+W147+V147+U147+S147+R147+Q147+P147+O147+N147+M147+L147+K147+J147+I147+H147</f>
        <v>0</v>
      </c>
      <c r="AV147" s="392">
        <f t="shared" si="40"/>
        <v>0</v>
      </c>
    </row>
    <row r="148" spans="2:48" s="60" customFormat="1" ht="12.75" customHeight="1" x14ac:dyDescent="0.25">
      <c r="B148" s="416" t="str">
        <f>+'FORMATO COSTEO C2'!C228</f>
        <v>2.2.2.4</v>
      </c>
      <c r="C148" s="417" t="str">
        <f>+'FORMATO COSTEO C2'!B228</f>
        <v>Categoría de gasto</v>
      </c>
      <c r="D148" s="428"/>
      <c r="E148" s="429"/>
      <c r="F148" s="420">
        <f>+'FORMATO COSTEO C2'!G228</f>
        <v>0</v>
      </c>
      <c r="G148" s="421">
        <f>+'FORMATO COSTEO C2'!U228</f>
        <v>0</v>
      </c>
      <c r="H148" s="425">
        <f>IF( $F148=0,0,((($F148/$E$144)*'PLAN DE ADQUISICIONES'!F$56)*($G148/$F148)))</f>
        <v>0</v>
      </c>
      <c r="I148" s="420">
        <f>IF( $F148=0,0,((($F148/$E$144)*'PLAN DE ADQUISICIONES'!G$56)*($G148/$F148)))</f>
        <v>0</v>
      </c>
      <c r="J148" s="420">
        <f>IF( $F148=0,0,((($F148/$E$144)*'PLAN DE ADQUISICIONES'!H$56)*($G148/$F148)))</f>
        <v>0</v>
      </c>
      <c r="K148" s="420">
        <f>IF( $F148=0,0,((($F148/$E$144)*'PLAN DE ADQUISICIONES'!I$56)*($G148/$F148)))</f>
        <v>0</v>
      </c>
      <c r="L148" s="420">
        <f>IF( $F148=0,0,((($F148/$E$144)*'PLAN DE ADQUISICIONES'!J$56)*($G148/$F148)))</f>
        <v>0</v>
      </c>
      <c r="M148" s="420">
        <f>IF( $F148=0,0,((($F148/$E$144)*'PLAN DE ADQUISICIONES'!K$56)*($G148/$F148)))</f>
        <v>0</v>
      </c>
      <c r="N148" s="420">
        <f>IF( $F148=0,0,((($F148/$E$144)*'PLAN DE ADQUISICIONES'!L$56)*($G148/$F148)))</f>
        <v>0</v>
      </c>
      <c r="O148" s="420">
        <f>IF( $F148=0,0,((($F148/$E$144)*'PLAN DE ADQUISICIONES'!M$56)*($G148/$F148)))</f>
        <v>0</v>
      </c>
      <c r="P148" s="420">
        <f>IF( $F148=0,0,((($F148/$E$144)*'PLAN DE ADQUISICIONES'!N$56)*($G148/$F148)))</f>
        <v>0</v>
      </c>
      <c r="Q148" s="420">
        <f>IF( $F148=0,0,((($F148/$E$144)*'PLAN DE ADQUISICIONES'!O$56)*($G148/$F148)))</f>
        <v>0</v>
      </c>
      <c r="R148" s="420">
        <f>IF( $F148=0,0,((($F148/$E$144)*'PLAN DE ADQUISICIONES'!P$56)*($G148/$F148)))</f>
        <v>0</v>
      </c>
      <c r="S148" s="420">
        <f>IF( $F148=0,0,((($F148/$E$144)*'PLAN DE ADQUISICIONES'!Q$56)*($G148/$F148)))</f>
        <v>0</v>
      </c>
      <c r="T148" s="423">
        <f>H148+I148+J148+K148+L148+M148+N148+O148+P148+Q148+R148+S148</f>
        <v>0</v>
      </c>
      <c r="U148" s="424">
        <f>IF( $F148=0,0,((($F148/$E$144)*'PLAN DE ADQUISICIONES'!R$56)*($G148/$F148)))</f>
        <v>0</v>
      </c>
      <c r="V148" s="420">
        <f>IF( $F148=0,0,((($F148/$E$144)*'PLAN DE ADQUISICIONES'!S$56)*($G148/$F148)))</f>
        <v>0</v>
      </c>
      <c r="W148" s="420">
        <f>IF( $F148=0,0,((($F148/$E$144)*'PLAN DE ADQUISICIONES'!T$56)*($G148/$F148)))</f>
        <v>0</v>
      </c>
      <c r="X148" s="420">
        <f>IF( $F148=0,0,((($F148/$E$144)*'PLAN DE ADQUISICIONES'!U$56)*($G148/$F148)))</f>
        <v>0</v>
      </c>
      <c r="Y148" s="420">
        <f>IF( $F148=0,0,((($F148/$E$144)*'PLAN DE ADQUISICIONES'!V$56)*($G148/$F148)))</f>
        <v>0</v>
      </c>
      <c r="Z148" s="420">
        <f>IF( $F148=0,0,((($F148/$E$144)*'PLAN DE ADQUISICIONES'!W$56)*($G148/$F148)))</f>
        <v>0</v>
      </c>
      <c r="AA148" s="420">
        <f>IF( $F148=0,0,((($F148/$E$144)*'PLAN DE ADQUISICIONES'!X$56)*($G148/$F148)))</f>
        <v>0</v>
      </c>
      <c r="AB148" s="420">
        <f>IF( $F148=0,0,((($F148/$E$144)*'PLAN DE ADQUISICIONES'!Y$56)*($G148/$F148)))</f>
        <v>0</v>
      </c>
      <c r="AC148" s="420">
        <f>IF( $F148=0,0,((($F148/$E$144)*'PLAN DE ADQUISICIONES'!Z$56)*($G148/$F148)))</f>
        <v>0</v>
      </c>
      <c r="AD148" s="420">
        <f>IF( $F148=0,0,((($F148/$E$144)*'PLAN DE ADQUISICIONES'!AA$56)*($G148/$F148)))</f>
        <v>0</v>
      </c>
      <c r="AE148" s="420">
        <f>IF( $F148=0,0,((($F148/$E$144)*'PLAN DE ADQUISICIONES'!AB$56)*($G148/$F148)))</f>
        <v>0</v>
      </c>
      <c r="AF148" s="420">
        <f>IF( $F148=0,0,((($F148/$E$144)*'PLAN DE ADQUISICIONES'!AC$56)*($G148/$F148)))</f>
        <v>0</v>
      </c>
      <c r="AG148" s="421">
        <f>U148+V148+W148+X148+Y148+Z148+AA148+AB148+AC148+AD148+AE148+AF148</f>
        <v>0</v>
      </c>
      <c r="AH148" s="425">
        <f>IF( $F148=0,0,((($F148/$E$144)*'PLAN DE ADQUISICIONES'!AD$56)*($G148/$F148)))</f>
        <v>0</v>
      </c>
      <c r="AI148" s="420">
        <f>IF( $F148=0,0,((($F148/$E$144)*'PLAN DE ADQUISICIONES'!AE$56)*($G148/$F148)))</f>
        <v>0</v>
      </c>
      <c r="AJ148" s="420">
        <f>IF( $F148=0,0,((($F148/$E$144)*'PLAN DE ADQUISICIONES'!AF$56)*($G148/$F148)))</f>
        <v>0</v>
      </c>
      <c r="AK148" s="420">
        <f>IF( $F148=0,0,((($F148/$E$144)*'PLAN DE ADQUISICIONES'!AG$56)*($G148/$F148)))</f>
        <v>0</v>
      </c>
      <c r="AL148" s="420">
        <f>IF( $F148=0,0,((($F148/$E$144)*'PLAN DE ADQUISICIONES'!AH$56)*($G148/$F148)))</f>
        <v>0</v>
      </c>
      <c r="AM148" s="420">
        <f>IF( $F148=0,0,((($F148/$E$144)*'PLAN DE ADQUISICIONES'!AI$56)*($G148/$F148)))</f>
        <v>0</v>
      </c>
      <c r="AN148" s="420">
        <f>IF( $F148=0,0,((($F148/$E$144)*'PLAN DE ADQUISICIONES'!AJ$56)*($G148/$F148)))</f>
        <v>0</v>
      </c>
      <c r="AO148" s="420">
        <f>IF( $F148=0,0,((($F148/$E$144)*'PLAN DE ADQUISICIONES'!AK$56)*($G148/$F148)))</f>
        <v>0</v>
      </c>
      <c r="AP148" s="420">
        <f>IF( $F148=0,0,((($F148/$E$144)*'PLAN DE ADQUISICIONES'!AL$56)*($G148/$F148)))</f>
        <v>0</v>
      </c>
      <c r="AQ148" s="420">
        <f>IF( $F148=0,0,((($F148/$E$144)*'PLAN DE ADQUISICIONES'!AM$56)*($G148/$F148)))</f>
        <v>0</v>
      </c>
      <c r="AR148" s="420">
        <f>IF( $F148=0,0,((($F148/$E$144)*'PLAN DE ADQUISICIONES'!AN$56)*($G148/$F148)))</f>
        <v>0</v>
      </c>
      <c r="AS148" s="420">
        <f>IF( $F148=0,0,((($F148/$E$144)*'PLAN DE ADQUISICIONES'!AO$56)*($G148/$F148)))</f>
        <v>0</v>
      </c>
      <c r="AT148" s="423">
        <f>AH148+AI148+AJ148+AK148+AL148+AM148+AN148+AO148+AP148+AQ148+AR148+AS148</f>
        <v>0</v>
      </c>
      <c r="AU148" s="494">
        <f>AS148+AR148+AQ148+AP148+AO148+AN148+AM148+AL148+AK148+AJ148+AI148+AH148+AF148+AE148+AD148+AC148+AB148+AA148+Z148+Y148+X148+W148+V148+U148+S148+R148+Q148+P148+O148+N148+M148+L148+K148+J148+I148+H148</f>
        <v>0</v>
      </c>
      <c r="AV148" s="392">
        <f t="shared" si="40"/>
        <v>0</v>
      </c>
    </row>
    <row r="149" spans="2:48" s="60" customFormat="1" ht="12.75" customHeight="1" x14ac:dyDescent="0.25">
      <c r="B149" s="416" t="str">
        <f>+'FORMATO COSTEO C2'!C234</f>
        <v>2.2.2.5</v>
      </c>
      <c r="C149" s="417" t="str">
        <f>+'FORMATO COSTEO C2'!B234</f>
        <v>Categoría de gasto</v>
      </c>
      <c r="D149" s="428"/>
      <c r="E149" s="429"/>
      <c r="F149" s="420">
        <f>+'FORMATO COSTEO C2'!G234</f>
        <v>0</v>
      </c>
      <c r="G149" s="421">
        <f>+'FORMATO COSTEO C2'!U234</f>
        <v>0</v>
      </c>
      <c r="H149" s="425">
        <f>IF( $F149=0,0,((($F149/$E$144)*'PLAN DE ADQUISICIONES'!F$56)*($G149/$F149)))</f>
        <v>0</v>
      </c>
      <c r="I149" s="420">
        <f>IF( $F149=0,0,((($F149/$E$144)*'PLAN DE ADQUISICIONES'!G$56)*($G149/$F149)))</f>
        <v>0</v>
      </c>
      <c r="J149" s="420">
        <f>IF( $F149=0,0,((($F149/$E$144)*'PLAN DE ADQUISICIONES'!H$56)*($G149/$F149)))</f>
        <v>0</v>
      </c>
      <c r="K149" s="420">
        <f>IF( $F149=0,0,((($F149/$E$144)*'PLAN DE ADQUISICIONES'!I$56)*($G149/$F149)))</f>
        <v>0</v>
      </c>
      <c r="L149" s="420">
        <f>IF( $F149=0,0,((($F149/$E$144)*'PLAN DE ADQUISICIONES'!J$56)*($G149/$F149)))</f>
        <v>0</v>
      </c>
      <c r="M149" s="420">
        <f>IF( $F149=0,0,((($F149/$E$144)*'PLAN DE ADQUISICIONES'!K$56)*($G149/$F149)))</f>
        <v>0</v>
      </c>
      <c r="N149" s="420">
        <f>IF( $F149=0,0,((($F149/$E$144)*'PLAN DE ADQUISICIONES'!L$56)*($G149/$F149)))</f>
        <v>0</v>
      </c>
      <c r="O149" s="420">
        <f>IF( $F149=0,0,((($F149/$E$144)*'PLAN DE ADQUISICIONES'!M$56)*($G149/$F149)))</f>
        <v>0</v>
      </c>
      <c r="P149" s="420">
        <f>IF( $F149=0,0,((($F149/$E$144)*'PLAN DE ADQUISICIONES'!N$56)*($G149/$F149)))</f>
        <v>0</v>
      </c>
      <c r="Q149" s="420">
        <f>IF( $F149=0,0,((($F149/$E$144)*'PLAN DE ADQUISICIONES'!O$56)*($G149/$F149)))</f>
        <v>0</v>
      </c>
      <c r="R149" s="420">
        <f>IF( $F149=0,0,((($F149/$E$144)*'PLAN DE ADQUISICIONES'!P$56)*($G149/$F149)))</f>
        <v>0</v>
      </c>
      <c r="S149" s="420">
        <f>IF( $F149=0,0,((($F149/$E$144)*'PLAN DE ADQUISICIONES'!Q$56)*($G149/$F149)))</f>
        <v>0</v>
      </c>
      <c r="T149" s="423">
        <f>H149+I149+J149+K149+L149+M149+N149+O149+P149+Q149+R149+S149</f>
        <v>0</v>
      </c>
      <c r="U149" s="424">
        <f>IF( $F149=0,0,((($F149/$E$144)*'PLAN DE ADQUISICIONES'!R$56)*($G149/$F149)))</f>
        <v>0</v>
      </c>
      <c r="V149" s="420">
        <f>IF( $F149=0,0,((($F149/$E$144)*'PLAN DE ADQUISICIONES'!S$56)*($G149/$F149)))</f>
        <v>0</v>
      </c>
      <c r="W149" s="420">
        <f>IF( $F149=0,0,((($F149/$E$144)*'PLAN DE ADQUISICIONES'!T$56)*($G149/$F149)))</f>
        <v>0</v>
      </c>
      <c r="X149" s="420">
        <f>IF( $F149=0,0,((($F149/$E$144)*'PLAN DE ADQUISICIONES'!U$56)*($G149/$F149)))</f>
        <v>0</v>
      </c>
      <c r="Y149" s="420">
        <f>IF( $F149=0,0,((($F149/$E$144)*'PLAN DE ADQUISICIONES'!V$56)*($G149/$F149)))</f>
        <v>0</v>
      </c>
      <c r="Z149" s="420">
        <f>IF( $F149=0,0,((($F149/$E$144)*'PLAN DE ADQUISICIONES'!W$56)*($G149/$F149)))</f>
        <v>0</v>
      </c>
      <c r="AA149" s="420">
        <f>IF( $F149=0,0,((($F149/$E$144)*'PLAN DE ADQUISICIONES'!X$56)*($G149/$F149)))</f>
        <v>0</v>
      </c>
      <c r="AB149" s="420">
        <f>IF( $F149=0,0,((($F149/$E$144)*'PLAN DE ADQUISICIONES'!Y$56)*($G149/$F149)))</f>
        <v>0</v>
      </c>
      <c r="AC149" s="420">
        <f>IF( $F149=0,0,((($F149/$E$144)*'PLAN DE ADQUISICIONES'!Z$56)*($G149/$F149)))</f>
        <v>0</v>
      </c>
      <c r="AD149" s="420">
        <f>IF( $F149=0,0,((($F149/$E$144)*'PLAN DE ADQUISICIONES'!AA$56)*($G149/$F149)))</f>
        <v>0</v>
      </c>
      <c r="AE149" s="420">
        <f>IF( $F149=0,0,((($F149/$E$144)*'PLAN DE ADQUISICIONES'!AB$56)*($G149/$F149)))</f>
        <v>0</v>
      </c>
      <c r="AF149" s="420">
        <f>IF( $F149=0,0,((($F149/$E$144)*'PLAN DE ADQUISICIONES'!AC$56)*($G149/$F149)))</f>
        <v>0</v>
      </c>
      <c r="AG149" s="421">
        <f>U149+V149+W149+X149+Y149+Z149+AA149+AB149+AC149+AD149+AE149+AF149</f>
        <v>0</v>
      </c>
      <c r="AH149" s="425">
        <f>IF( $F149=0,0,((($F149/$E$144)*'PLAN DE ADQUISICIONES'!AD$56)*($G149/$F149)))</f>
        <v>0</v>
      </c>
      <c r="AI149" s="420">
        <f>IF( $F149=0,0,((($F149/$E$144)*'PLAN DE ADQUISICIONES'!AE$56)*($G149/$F149)))</f>
        <v>0</v>
      </c>
      <c r="AJ149" s="420">
        <f>IF( $F149=0,0,((($F149/$E$144)*'PLAN DE ADQUISICIONES'!AF$56)*($G149/$F149)))</f>
        <v>0</v>
      </c>
      <c r="AK149" s="420">
        <f>IF( $F149=0,0,((($F149/$E$144)*'PLAN DE ADQUISICIONES'!AG$56)*($G149/$F149)))</f>
        <v>0</v>
      </c>
      <c r="AL149" s="420">
        <f>IF( $F149=0,0,((($F149/$E$144)*'PLAN DE ADQUISICIONES'!AH$56)*($G149/$F149)))</f>
        <v>0</v>
      </c>
      <c r="AM149" s="420">
        <f>IF( $F149=0,0,((($F149/$E$144)*'PLAN DE ADQUISICIONES'!AI$56)*($G149/$F149)))</f>
        <v>0</v>
      </c>
      <c r="AN149" s="420">
        <f>IF( $F149=0,0,((($F149/$E$144)*'PLAN DE ADQUISICIONES'!AJ$56)*($G149/$F149)))</f>
        <v>0</v>
      </c>
      <c r="AO149" s="420">
        <f>IF( $F149=0,0,((($F149/$E$144)*'PLAN DE ADQUISICIONES'!AK$56)*($G149/$F149)))</f>
        <v>0</v>
      </c>
      <c r="AP149" s="420">
        <f>IF( $F149=0,0,((($F149/$E$144)*'PLAN DE ADQUISICIONES'!AL$56)*($G149/$F149)))</f>
        <v>0</v>
      </c>
      <c r="AQ149" s="420">
        <f>IF( $F149=0,0,((($F149/$E$144)*'PLAN DE ADQUISICIONES'!AM$56)*($G149/$F149)))</f>
        <v>0</v>
      </c>
      <c r="AR149" s="420">
        <f>IF( $F149=0,0,((($F149/$E$144)*'PLAN DE ADQUISICIONES'!AN$56)*($G149/$F149)))</f>
        <v>0</v>
      </c>
      <c r="AS149" s="420">
        <f>IF( $F149=0,0,((($F149/$E$144)*'PLAN DE ADQUISICIONES'!AO$56)*($G149/$F149)))</f>
        <v>0</v>
      </c>
      <c r="AT149" s="423">
        <f>AH149+AI149+AJ149+AK149+AL149+AM149+AN149+AO149+AP149+AQ149+AR149+AS149</f>
        <v>0</v>
      </c>
      <c r="AU149" s="494">
        <f>AS149+AR149+AQ149+AP149+AO149+AN149+AM149+AL149+AK149+AJ149+AI149+AH149+AF149+AE149+AD149+AC149+AB149+AA149+Z149+Y149+X149+W149+V149+U149+S149+R149+Q149+P149+O149+N149+M149+L149+K149+J149+I149+H149</f>
        <v>0</v>
      </c>
      <c r="AV149" s="392">
        <f t="shared" si="40"/>
        <v>0</v>
      </c>
    </row>
    <row r="150" spans="2:48" s="60" customFormat="1" ht="12.75" customHeight="1" x14ac:dyDescent="0.25">
      <c r="B150" s="406" t="str">
        <f>+'FORMATO COSTEO C2'!C240</f>
        <v>2.2.3</v>
      </c>
      <c r="C150" s="430">
        <f>+'FORMATO COSTEO C2'!B240</f>
        <v>0</v>
      </c>
      <c r="D150" s="408" t="str">
        <f>+'FORMATO COSTEO C2'!D240</f>
        <v>Unidad medida</v>
      </c>
      <c r="E150" s="409">
        <f>+'FORMATO COSTEO C2'!E240</f>
        <v>0</v>
      </c>
      <c r="F150" s="410">
        <f>SUM(F151:F155)</f>
        <v>0</v>
      </c>
      <c r="G150" s="411">
        <f t="shared" ref="G150:AS150" si="42">SUM(G151:G155)</f>
        <v>0</v>
      </c>
      <c r="H150" s="412">
        <f t="shared" si="42"/>
        <v>0</v>
      </c>
      <c r="I150" s="410">
        <f t="shared" si="42"/>
        <v>0</v>
      </c>
      <c r="J150" s="410">
        <f t="shared" si="42"/>
        <v>0</v>
      </c>
      <c r="K150" s="410">
        <f t="shared" si="42"/>
        <v>0</v>
      </c>
      <c r="L150" s="410">
        <f t="shared" si="42"/>
        <v>0</v>
      </c>
      <c r="M150" s="410">
        <f t="shared" si="42"/>
        <v>0</v>
      </c>
      <c r="N150" s="410">
        <f t="shared" si="42"/>
        <v>0</v>
      </c>
      <c r="O150" s="410">
        <f t="shared" si="42"/>
        <v>0</v>
      </c>
      <c r="P150" s="410">
        <f t="shared" si="42"/>
        <v>0</v>
      </c>
      <c r="Q150" s="410">
        <f t="shared" si="42"/>
        <v>0</v>
      </c>
      <c r="R150" s="410">
        <f t="shared" si="42"/>
        <v>0</v>
      </c>
      <c r="S150" s="410">
        <f t="shared" si="42"/>
        <v>0</v>
      </c>
      <c r="T150" s="413">
        <f>SUM(T151:T155)</f>
        <v>0</v>
      </c>
      <c r="U150" s="414">
        <f t="shared" si="42"/>
        <v>0</v>
      </c>
      <c r="V150" s="410">
        <f t="shared" si="42"/>
        <v>0</v>
      </c>
      <c r="W150" s="410">
        <f t="shared" si="42"/>
        <v>0</v>
      </c>
      <c r="X150" s="410">
        <f t="shared" si="42"/>
        <v>0</v>
      </c>
      <c r="Y150" s="410">
        <f t="shared" si="42"/>
        <v>0</v>
      </c>
      <c r="Z150" s="410">
        <f t="shared" si="42"/>
        <v>0</v>
      </c>
      <c r="AA150" s="410">
        <f t="shared" si="42"/>
        <v>0</v>
      </c>
      <c r="AB150" s="410">
        <f t="shared" si="42"/>
        <v>0</v>
      </c>
      <c r="AC150" s="410">
        <f t="shared" si="42"/>
        <v>0</v>
      </c>
      <c r="AD150" s="410">
        <f t="shared" si="42"/>
        <v>0</v>
      </c>
      <c r="AE150" s="410">
        <f t="shared" si="42"/>
        <v>0</v>
      </c>
      <c r="AF150" s="410">
        <f t="shared" si="42"/>
        <v>0</v>
      </c>
      <c r="AG150" s="411">
        <f t="shared" si="42"/>
        <v>0</v>
      </c>
      <c r="AH150" s="412">
        <f t="shared" si="42"/>
        <v>0</v>
      </c>
      <c r="AI150" s="410">
        <f t="shared" si="42"/>
        <v>0</v>
      </c>
      <c r="AJ150" s="410">
        <f t="shared" si="42"/>
        <v>0</v>
      </c>
      <c r="AK150" s="410">
        <f t="shared" si="42"/>
        <v>0</v>
      </c>
      <c r="AL150" s="410">
        <f t="shared" si="42"/>
        <v>0</v>
      </c>
      <c r="AM150" s="410">
        <f t="shared" si="42"/>
        <v>0</v>
      </c>
      <c r="AN150" s="410">
        <f t="shared" si="42"/>
        <v>0</v>
      </c>
      <c r="AO150" s="410">
        <f t="shared" si="42"/>
        <v>0</v>
      </c>
      <c r="AP150" s="410">
        <f t="shared" si="42"/>
        <v>0</v>
      </c>
      <c r="AQ150" s="410">
        <f t="shared" si="42"/>
        <v>0</v>
      </c>
      <c r="AR150" s="410">
        <f t="shared" si="42"/>
        <v>0</v>
      </c>
      <c r="AS150" s="410">
        <f t="shared" si="42"/>
        <v>0</v>
      </c>
      <c r="AT150" s="413">
        <f>SUM(AT151:AT155)</f>
        <v>0</v>
      </c>
      <c r="AU150" s="415">
        <f>SUM(AU151:AU155)</f>
        <v>0</v>
      </c>
      <c r="AV150" s="392">
        <f t="shared" si="40"/>
        <v>0</v>
      </c>
    </row>
    <row r="151" spans="2:48" s="60" customFormat="1" ht="12.75" customHeight="1" x14ac:dyDescent="0.25">
      <c r="B151" s="416" t="str">
        <f>+'FORMATO COSTEO C2'!C242</f>
        <v>2.2.3.1</v>
      </c>
      <c r="C151" s="417" t="str">
        <f>+'FORMATO COSTEO C2'!B242</f>
        <v>Categoría de gasto</v>
      </c>
      <c r="D151" s="428"/>
      <c r="E151" s="429"/>
      <c r="F151" s="420">
        <f>+'FORMATO COSTEO C2'!G242</f>
        <v>0</v>
      </c>
      <c r="G151" s="421">
        <f>+'FORMATO COSTEO C2'!U242</f>
        <v>0</v>
      </c>
      <c r="H151" s="422">
        <f>IF( $F151=0,0,((($F151/$E$150)*'PLAN DE ADQUISICIONES'!F$57)*($G151/$F151)))</f>
        <v>0</v>
      </c>
      <c r="I151" s="420">
        <f>IF( $F151=0,0,((($F151/$E$150)*'PLAN DE ADQUISICIONES'!G$57)*($G151/$F151)))</f>
        <v>0</v>
      </c>
      <c r="J151" s="420">
        <f>IF( $F151=0,0,((($F151/$E$150)*'PLAN DE ADQUISICIONES'!H$57)*($G151/$F151)))</f>
        <v>0</v>
      </c>
      <c r="K151" s="420">
        <f>IF( $F151=0,0,((($F151/$E$150)*'PLAN DE ADQUISICIONES'!I$57)*($G151/$F151)))</f>
        <v>0</v>
      </c>
      <c r="L151" s="420">
        <f>IF( $F151=0,0,((($F151/$E$150)*'PLAN DE ADQUISICIONES'!J$57)*($G151/$F151)))</f>
        <v>0</v>
      </c>
      <c r="M151" s="420">
        <f>IF( $F151=0,0,((($F151/$E$150)*'PLAN DE ADQUISICIONES'!K$57)*($G151/$F151)))</f>
        <v>0</v>
      </c>
      <c r="N151" s="420">
        <f>IF( $F151=0,0,((($F151/$E$150)*'PLAN DE ADQUISICIONES'!L$57)*($G151/$F151)))</f>
        <v>0</v>
      </c>
      <c r="O151" s="420">
        <f>IF( $F151=0,0,((($F151/$E$150)*'PLAN DE ADQUISICIONES'!M$57)*($G151/$F151)))</f>
        <v>0</v>
      </c>
      <c r="P151" s="420">
        <f>IF( $F151=0,0,((($F151/$E$150)*'PLAN DE ADQUISICIONES'!N$57)*($G151/$F151)))</f>
        <v>0</v>
      </c>
      <c r="Q151" s="420">
        <f>IF( $F151=0,0,((($F151/$E$150)*'PLAN DE ADQUISICIONES'!O$57)*($G151/$F151)))</f>
        <v>0</v>
      </c>
      <c r="R151" s="420">
        <f>IF( $F151=0,0,((($F151/$E$150)*'PLAN DE ADQUISICIONES'!P$57)*($G151/$F151)))</f>
        <v>0</v>
      </c>
      <c r="S151" s="420">
        <f>IF( $F151=0,0,((($F151/$E$150)*'PLAN DE ADQUISICIONES'!Q$57)*($G151/$F151)))</f>
        <v>0</v>
      </c>
      <c r="T151" s="423">
        <f>H151+I151+J151+K151+L151+M151+N151+O151+P151+Q151+R151+S151</f>
        <v>0</v>
      </c>
      <c r="U151" s="424">
        <f>IF( $F151=0,0,((($F151/$E$150)*'PLAN DE ADQUISICIONES'!R$57)*($G151/$F151)))</f>
        <v>0</v>
      </c>
      <c r="V151" s="420">
        <f>IF( $F151=0,0,((($F151/$E$150)*'PLAN DE ADQUISICIONES'!S$57)*($G151/$F151)))</f>
        <v>0</v>
      </c>
      <c r="W151" s="420">
        <f>IF( $F151=0,0,((($F151/$E$150)*'PLAN DE ADQUISICIONES'!T$57)*($G151/$F151)))</f>
        <v>0</v>
      </c>
      <c r="X151" s="420">
        <f>IF( $F151=0,0,((($F151/$E$150)*'PLAN DE ADQUISICIONES'!U$57)*($G151/$F151)))</f>
        <v>0</v>
      </c>
      <c r="Y151" s="420">
        <f>IF( $F151=0,0,((($F151/$E$150)*'PLAN DE ADQUISICIONES'!V$57)*($G151/$F151)))</f>
        <v>0</v>
      </c>
      <c r="Z151" s="420">
        <f>IF( $F151=0,0,((($F151/$E$150)*'PLAN DE ADQUISICIONES'!W$57)*($G151/$F151)))</f>
        <v>0</v>
      </c>
      <c r="AA151" s="420">
        <f>IF( $F151=0,0,((($F151/$E$150)*'PLAN DE ADQUISICIONES'!X$57)*($G151/$F151)))</f>
        <v>0</v>
      </c>
      <c r="AB151" s="420">
        <f>IF( $F151=0,0,((($F151/$E$150)*'PLAN DE ADQUISICIONES'!Y$57)*($G151/$F151)))</f>
        <v>0</v>
      </c>
      <c r="AC151" s="420">
        <f>IF( $F151=0,0,((($F151/$E$150)*'PLAN DE ADQUISICIONES'!Z$57)*($G151/$F151)))</f>
        <v>0</v>
      </c>
      <c r="AD151" s="420">
        <f>IF( $F151=0,0,((($F151/$E$150)*'PLAN DE ADQUISICIONES'!AA$57)*($G151/$F151)))</f>
        <v>0</v>
      </c>
      <c r="AE151" s="420">
        <f>IF( $F151=0,0,((($F151/$E$150)*'PLAN DE ADQUISICIONES'!AB$57)*($G151/$F151)))</f>
        <v>0</v>
      </c>
      <c r="AF151" s="420">
        <f>IF( $F151=0,0,((($F151/$E$150)*'PLAN DE ADQUISICIONES'!AC$57)*($G151/$F151)))</f>
        <v>0</v>
      </c>
      <c r="AG151" s="421">
        <f>U151+V151+W151+X151+Y151+Z151+AA151+AB151+AC151+AD151+AE151+AF151</f>
        <v>0</v>
      </c>
      <c r="AH151" s="425">
        <f>IF( $F151=0,0,((($F151/$E$150)*'PLAN DE ADQUISICIONES'!AD$57)*($G151/$F151)))</f>
        <v>0</v>
      </c>
      <c r="AI151" s="420">
        <f>IF( $F151=0,0,((($F151/$E$150)*'PLAN DE ADQUISICIONES'!AE$57)*($G151/$F151)))</f>
        <v>0</v>
      </c>
      <c r="AJ151" s="420">
        <f>IF( $F151=0,0,((($F151/$E$150)*'PLAN DE ADQUISICIONES'!AF$57)*($G151/$F151)))</f>
        <v>0</v>
      </c>
      <c r="AK151" s="420">
        <f>IF( $F151=0,0,((($F151/$E$150)*'PLAN DE ADQUISICIONES'!AG$57)*($G151/$F151)))</f>
        <v>0</v>
      </c>
      <c r="AL151" s="420">
        <f>IF( $F151=0,0,((($F151/$E$150)*'PLAN DE ADQUISICIONES'!AH$57)*($G151/$F151)))</f>
        <v>0</v>
      </c>
      <c r="AM151" s="420">
        <f>IF( $F151=0,0,((($F151/$E$150)*'PLAN DE ADQUISICIONES'!AI$57)*($G151/$F151)))</f>
        <v>0</v>
      </c>
      <c r="AN151" s="420">
        <f>IF( $F151=0,0,((($F151/$E$150)*'PLAN DE ADQUISICIONES'!AJ$57)*($G151/$F151)))</f>
        <v>0</v>
      </c>
      <c r="AO151" s="420">
        <f>IF( $F151=0,0,((($F151/$E$150)*'PLAN DE ADQUISICIONES'!AK$57)*($G151/$F151)))</f>
        <v>0</v>
      </c>
      <c r="AP151" s="420">
        <f>IF( $F151=0,0,((($F151/$E$150)*'PLAN DE ADQUISICIONES'!AL$57)*($G151/$F151)))</f>
        <v>0</v>
      </c>
      <c r="AQ151" s="420">
        <f>IF( $F151=0,0,((($F151/$E$150)*'PLAN DE ADQUISICIONES'!AM$57)*($G151/$F151)))</f>
        <v>0</v>
      </c>
      <c r="AR151" s="420">
        <f>IF( $F151=0,0,((($F151/$E$150)*'PLAN DE ADQUISICIONES'!AN$57)*($G151/$F151)))</f>
        <v>0</v>
      </c>
      <c r="AS151" s="420">
        <f>IF( $F151=0,0,((($F151/$E$150)*'PLAN DE ADQUISICIONES'!AO$57)*($G151/$F151)))</f>
        <v>0</v>
      </c>
      <c r="AT151" s="423">
        <f>AH151+AI151+AJ151+AK151+AL151+AM151+AN151+AO151+AP151+AQ151+AR151+AS151</f>
        <v>0</v>
      </c>
      <c r="AU151" s="494">
        <f>AS151+AR151+AQ151+AP151+AO151+AN151+AM151+AL151+AK151+AJ151+AI151+AH151+AF151+AE151+AD151+AC151+AB151+AA151+Z151+Y151+X151+W151+V151+U151+S151+R151+Q151+P151+O151+N151+M151+L151+K151+J151+I151+H151</f>
        <v>0</v>
      </c>
      <c r="AV151" s="392">
        <f t="shared" si="40"/>
        <v>0</v>
      </c>
    </row>
    <row r="152" spans="2:48" s="60" customFormat="1" ht="12.75" customHeight="1" x14ac:dyDescent="0.25">
      <c r="B152" s="416" t="str">
        <f>+'FORMATO COSTEO C2'!C248</f>
        <v>2.2.3.2</v>
      </c>
      <c r="C152" s="417" t="str">
        <f>+'FORMATO COSTEO C2'!B248</f>
        <v>Categoría de gasto</v>
      </c>
      <c r="D152" s="428"/>
      <c r="E152" s="429"/>
      <c r="F152" s="420">
        <f>+'FORMATO COSTEO C2'!G248</f>
        <v>0</v>
      </c>
      <c r="G152" s="421">
        <f>+'FORMATO COSTEO C2'!U248</f>
        <v>0</v>
      </c>
      <c r="H152" s="425">
        <f>IF( $F152=0,0,((($F152/$E$150)*'PLAN DE ADQUISICIONES'!F$57)*($G152/$F152)))</f>
        <v>0</v>
      </c>
      <c r="I152" s="420">
        <f>IF( $F152=0,0,((($F152/$E$150)*'PLAN DE ADQUISICIONES'!G$57)*($G152/$F152)))</f>
        <v>0</v>
      </c>
      <c r="J152" s="420">
        <f>IF( $F152=0,0,((($F152/$E$150)*'PLAN DE ADQUISICIONES'!H$57)*($G152/$F152)))</f>
        <v>0</v>
      </c>
      <c r="K152" s="420">
        <f>IF( $F152=0,0,((($F152/$E$150)*'PLAN DE ADQUISICIONES'!I$57)*($G152/$F152)))</f>
        <v>0</v>
      </c>
      <c r="L152" s="420">
        <f>IF( $F152=0,0,((($F152/$E$150)*'PLAN DE ADQUISICIONES'!J$57)*($G152/$F152)))</f>
        <v>0</v>
      </c>
      <c r="M152" s="420">
        <f>IF( $F152=0,0,((($F152/$E$150)*'PLAN DE ADQUISICIONES'!K$57)*($G152/$F152)))</f>
        <v>0</v>
      </c>
      <c r="N152" s="420">
        <f>IF( $F152=0,0,((($F152/$E$150)*'PLAN DE ADQUISICIONES'!L$57)*($G152/$F152)))</f>
        <v>0</v>
      </c>
      <c r="O152" s="420">
        <f>IF( $F152=0,0,((($F152/$E$150)*'PLAN DE ADQUISICIONES'!M$57)*($G152/$F152)))</f>
        <v>0</v>
      </c>
      <c r="P152" s="420">
        <f>IF( $F152=0,0,((($F152/$E$150)*'PLAN DE ADQUISICIONES'!N$57)*($G152/$F152)))</f>
        <v>0</v>
      </c>
      <c r="Q152" s="420">
        <f>IF( $F152=0,0,((($F152/$E$150)*'PLAN DE ADQUISICIONES'!O$57)*($G152/$F152)))</f>
        <v>0</v>
      </c>
      <c r="R152" s="420">
        <f>IF( $F152=0,0,((($F152/$E$150)*'PLAN DE ADQUISICIONES'!P$57)*($G152/$F152)))</f>
        <v>0</v>
      </c>
      <c r="S152" s="420">
        <f>IF( $F152=0,0,((($F152/$E$150)*'PLAN DE ADQUISICIONES'!Q$57)*($G152/$F152)))</f>
        <v>0</v>
      </c>
      <c r="T152" s="423">
        <f>H152+I152+J152+K152+L152+M152+N152+O152+P152+Q152+R152+S152</f>
        <v>0</v>
      </c>
      <c r="U152" s="424">
        <f>IF( $F152=0,0,((($F152/$E$150)*'PLAN DE ADQUISICIONES'!R$57)*($G152/$F152)))</f>
        <v>0</v>
      </c>
      <c r="V152" s="420">
        <f>IF( $F152=0,0,((($F152/$E$150)*'PLAN DE ADQUISICIONES'!S$57)*($G152/$F152)))</f>
        <v>0</v>
      </c>
      <c r="W152" s="420">
        <f>IF( $F152=0,0,((($F152/$E$150)*'PLAN DE ADQUISICIONES'!T$57)*($G152/$F152)))</f>
        <v>0</v>
      </c>
      <c r="X152" s="420">
        <f>IF( $F152=0,0,((($F152/$E$150)*'PLAN DE ADQUISICIONES'!U$57)*($G152/$F152)))</f>
        <v>0</v>
      </c>
      <c r="Y152" s="420">
        <f>IF( $F152=0,0,((($F152/$E$150)*'PLAN DE ADQUISICIONES'!V$57)*($G152/$F152)))</f>
        <v>0</v>
      </c>
      <c r="Z152" s="420">
        <f>IF( $F152=0,0,((($F152/$E$150)*'PLAN DE ADQUISICIONES'!W$57)*($G152/$F152)))</f>
        <v>0</v>
      </c>
      <c r="AA152" s="420">
        <f>IF( $F152=0,0,((($F152/$E$150)*'PLAN DE ADQUISICIONES'!X$57)*($G152/$F152)))</f>
        <v>0</v>
      </c>
      <c r="AB152" s="420">
        <f>IF( $F152=0,0,((($F152/$E$150)*'PLAN DE ADQUISICIONES'!Y$57)*($G152/$F152)))</f>
        <v>0</v>
      </c>
      <c r="AC152" s="420">
        <f>IF( $F152=0,0,((($F152/$E$150)*'PLAN DE ADQUISICIONES'!Z$57)*($G152/$F152)))</f>
        <v>0</v>
      </c>
      <c r="AD152" s="420">
        <f>IF( $F152=0,0,((($F152/$E$150)*'PLAN DE ADQUISICIONES'!AA$57)*($G152/$F152)))</f>
        <v>0</v>
      </c>
      <c r="AE152" s="420">
        <f>IF( $F152=0,0,((($F152/$E$150)*'PLAN DE ADQUISICIONES'!AB$57)*($G152/$F152)))</f>
        <v>0</v>
      </c>
      <c r="AF152" s="420">
        <f>IF( $F152=0,0,((($F152/$E$150)*'PLAN DE ADQUISICIONES'!AC$57)*($G152/$F152)))</f>
        <v>0</v>
      </c>
      <c r="AG152" s="421">
        <f>U152+V152+W152+X152+Y152+Z152+AA152+AB152+AC152+AD152+AE152+AF152</f>
        <v>0</v>
      </c>
      <c r="AH152" s="425">
        <f>IF( $F152=0,0,((($F152/$E$150)*'PLAN DE ADQUISICIONES'!AD$57)*($G152/$F152)))</f>
        <v>0</v>
      </c>
      <c r="AI152" s="420">
        <f>IF( $F152=0,0,((($F152/$E$150)*'PLAN DE ADQUISICIONES'!AE$57)*($G152/$F152)))</f>
        <v>0</v>
      </c>
      <c r="AJ152" s="420">
        <f>IF( $F152=0,0,((($F152/$E$150)*'PLAN DE ADQUISICIONES'!AF$57)*($G152/$F152)))</f>
        <v>0</v>
      </c>
      <c r="AK152" s="420">
        <f>IF( $F152=0,0,((($F152/$E$150)*'PLAN DE ADQUISICIONES'!AG$57)*($G152/$F152)))</f>
        <v>0</v>
      </c>
      <c r="AL152" s="420">
        <f>IF( $F152=0,0,((($F152/$E$150)*'PLAN DE ADQUISICIONES'!AH$57)*($G152/$F152)))</f>
        <v>0</v>
      </c>
      <c r="AM152" s="420">
        <f>IF( $F152=0,0,((($F152/$E$150)*'PLAN DE ADQUISICIONES'!AI$57)*($G152/$F152)))</f>
        <v>0</v>
      </c>
      <c r="AN152" s="420">
        <f>IF( $F152=0,0,((($F152/$E$150)*'PLAN DE ADQUISICIONES'!AJ$57)*($G152/$F152)))</f>
        <v>0</v>
      </c>
      <c r="AO152" s="420">
        <f>IF( $F152=0,0,((($F152/$E$150)*'PLAN DE ADQUISICIONES'!AK$57)*($G152/$F152)))</f>
        <v>0</v>
      </c>
      <c r="AP152" s="420">
        <f>IF( $F152=0,0,((($F152/$E$150)*'PLAN DE ADQUISICIONES'!AL$57)*($G152/$F152)))</f>
        <v>0</v>
      </c>
      <c r="AQ152" s="420">
        <f>IF( $F152=0,0,((($F152/$E$150)*'PLAN DE ADQUISICIONES'!AM$57)*($G152/$F152)))</f>
        <v>0</v>
      </c>
      <c r="AR152" s="420">
        <f>IF( $F152=0,0,((($F152/$E$150)*'PLAN DE ADQUISICIONES'!AN$57)*($G152/$F152)))</f>
        <v>0</v>
      </c>
      <c r="AS152" s="420">
        <f>IF( $F152=0,0,((($F152/$E$150)*'PLAN DE ADQUISICIONES'!AO$57)*($G152/$F152)))</f>
        <v>0</v>
      </c>
      <c r="AT152" s="423">
        <f>AH152+AI152+AJ152+AK152+AL152+AM152+AN152+AO152+AP152+AQ152+AR152+AS152</f>
        <v>0</v>
      </c>
      <c r="AU152" s="494">
        <f>AS152+AR152+AQ152+AP152+AO152+AN152+AM152+AL152+AK152+AJ152+AI152+AH152+AF152+AE152+AD152+AC152+AB152+AA152+Z152+Y152+X152+W152+V152+U152+S152+R152+Q152+P152+O152+N152+M152+L152+K152+J152+I152+H152</f>
        <v>0</v>
      </c>
      <c r="AV152" s="392">
        <f t="shared" si="40"/>
        <v>0</v>
      </c>
    </row>
    <row r="153" spans="2:48" s="60" customFormat="1" ht="12.75" customHeight="1" x14ac:dyDescent="0.25">
      <c r="B153" s="416" t="str">
        <f>+'FORMATO COSTEO C2'!C254</f>
        <v>2.2.3.3</v>
      </c>
      <c r="C153" s="417" t="str">
        <f>+'FORMATO COSTEO C2'!B254</f>
        <v>Categoría de gasto</v>
      </c>
      <c r="D153" s="428"/>
      <c r="E153" s="429"/>
      <c r="F153" s="420">
        <f>+'FORMATO COSTEO C2'!G254</f>
        <v>0</v>
      </c>
      <c r="G153" s="421">
        <f>+'FORMATO COSTEO C2'!U254</f>
        <v>0</v>
      </c>
      <c r="H153" s="425">
        <f>IF( $F153=0,0,((($F153/$E$150)*'PLAN DE ADQUISICIONES'!F$57)*($G153/$F153)))</f>
        <v>0</v>
      </c>
      <c r="I153" s="420">
        <f>IF( $F153=0,0,((($F153/$E$150)*'PLAN DE ADQUISICIONES'!G$57)*($G153/$F153)))</f>
        <v>0</v>
      </c>
      <c r="J153" s="420">
        <f>IF( $F153=0,0,((($F153/$E$150)*'PLAN DE ADQUISICIONES'!H$57)*($G153/$F153)))</f>
        <v>0</v>
      </c>
      <c r="K153" s="420">
        <f>IF( $F153=0,0,((($F153/$E$150)*'PLAN DE ADQUISICIONES'!I$57)*($G153/$F153)))</f>
        <v>0</v>
      </c>
      <c r="L153" s="420">
        <f>IF( $F153=0,0,((($F153/$E$150)*'PLAN DE ADQUISICIONES'!J$57)*($G153/$F153)))</f>
        <v>0</v>
      </c>
      <c r="M153" s="420">
        <f>IF( $F153=0,0,((($F153/$E$150)*'PLAN DE ADQUISICIONES'!K$57)*($G153/$F153)))</f>
        <v>0</v>
      </c>
      <c r="N153" s="420">
        <f>IF( $F153=0,0,((($F153/$E$150)*'PLAN DE ADQUISICIONES'!L$57)*($G153/$F153)))</f>
        <v>0</v>
      </c>
      <c r="O153" s="420">
        <f>IF( $F153=0,0,((($F153/$E$150)*'PLAN DE ADQUISICIONES'!M$57)*($G153/$F153)))</f>
        <v>0</v>
      </c>
      <c r="P153" s="420">
        <f>IF( $F153=0,0,((($F153/$E$150)*'PLAN DE ADQUISICIONES'!N$57)*($G153/$F153)))</f>
        <v>0</v>
      </c>
      <c r="Q153" s="420">
        <f>IF( $F153=0,0,((($F153/$E$150)*'PLAN DE ADQUISICIONES'!O$57)*($G153/$F153)))</f>
        <v>0</v>
      </c>
      <c r="R153" s="420">
        <f>IF( $F153=0,0,((($F153/$E$150)*'PLAN DE ADQUISICIONES'!P$57)*($G153/$F153)))</f>
        <v>0</v>
      </c>
      <c r="S153" s="420">
        <f>IF( $F153=0,0,((($F153/$E$150)*'PLAN DE ADQUISICIONES'!Q$57)*($G153/$F153)))</f>
        <v>0</v>
      </c>
      <c r="T153" s="423">
        <f>H153+I153+J153+K153+L153+M153+N153+O153+P153+Q153+R153+S153</f>
        <v>0</v>
      </c>
      <c r="U153" s="424">
        <f>IF( $F153=0,0,((($F153/$E$150)*'PLAN DE ADQUISICIONES'!R$57)*($G153/$F153)))</f>
        <v>0</v>
      </c>
      <c r="V153" s="420">
        <f>IF( $F153=0,0,((($F153/$E$150)*'PLAN DE ADQUISICIONES'!S$57)*($G153/$F153)))</f>
        <v>0</v>
      </c>
      <c r="W153" s="420">
        <f>IF( $F153=0,0,((($F153/$E$150)*'PLAN DE ADQUISICIONES'!T$57)*($G153/$F153)))</f>
        <v>0</v>
      </c>
      <c r="X153" s="420">
        <f>IF( $F153=0,0,((($F153/$E$150)*'PLAN DE ADQUISICIONES'!U$57)*($G153/$F153)))</f>
        <v>0</v>
      </c>
      <c r="Y153" s="420">
        <f>IF( $F153=0,0,((($F153/$E$150)*'PLAN DE ADQUISICIONES'!V$57)*($G153/$F153)))</f>
        <v>0</v>
      </c>
      <c r="Z153" s="420">
        <f>IF( $F153=0,0,((($F153/$E$150)*'PLAN DE ADQUISICIONES'!W$57)*($G153/$F153)))</f>
        <v>0</v>
      </c>
      <c r="AA153" s="420">
        <f>IF( $F153=0,0,((($F153/$E$150)*'PLAN DE ADQUISICIONES'!X$57)*($G153/$F153)))</f>
        <v>0</v>
      </c>
      <c r="AB153" s="420">
        <f>IF( $F153=0,0,((($F153/$E$150)*'PLAN DE ADQUISICIONES'!Y$57)*($G153/$F153)))</f>
        <v>0</v>
      </c>
      <c r="AC153" s="420">
        <f>IF( $F153=0,0,((($F153/$E$150)*'PLAN DE ADQUISICIONES'!Z$57)*($G153/$F153)))</f>
        <v>0</v>
      </c>
      <c r="AD153" s="420">
        <f>IF( $F153=0,0,((($F153/$E$150)*'PLAN DE ADQUISICIONES'!AA$57)*($G153/$F153)))</f>
        <v>0</v>
      </c>
      <c r="AE153" s="420">
        <f>IF( $F153=0,0,((($F153/$E$150)*'PLAN DE ADQUISICIONES'!AB$57)*($G153/$F153)))</f>
        <v>0</v>
      </c>
      <c r="AF153" s="420">
        <f>IF( $F153=0,0,((($F153/$E$150)*'PLAN DE ADQUISICIONES'!AC$57)*($G153/$F153)))</f>
        <v>0</v>
      </c>
      <c r="AG153" s="421">
        <f>U153+V153+W153+X153+Y153+Z153+AA153+AB153+AC153+AD153+AE153+AF153</f>
        <v>0</v>
      </c>
      <c r="AH153" s="425">
        <f>IF( $F153=0,0,((($F153/$E$150)*'PLAN DE ADQUISICIONES'!AD$57)*($G153/$F153)))</f>
        <v>0</v>
      </c>
      <c r="AI153" s="420">
        <f>IF( $F153=0,0,((($F153/$E$150)*'PLAN DE ADQUISICIONES'!AE$57)*($G153/$F153)))</f>
        <v>0</v>
      </c>
      <c r="AJ153" s="420">
        <f>IF( $F153=0,0,((($F153/$E$150)*'PLAN DE ADQUISICIONES'!AF$57)*($G153/$F153)))</f>
        <v>0</v>
      </c>
      <c r="AK153" s="420">
        <f>IF( $F153=0,0,((($F153/$E$150)*'PLAN DE ADQUISICIONES'!AG$57)*($G153/$F153)))</f>
        <v>0</v>
      </c>
      <c r="AL153" s="420">
        <f>IF( $F153=0,0,((($F153/$E$150)*'PLAN DE ADQUISICIONES'!AH$57)*($G153/$F153)))</f>
        <v>0</v>
      </c>
      <c r="AM153" s="420">
        <f>IF( $F153=0,0,((($F153/$E$150)*'PLAN DE ADQUISICIONES'!AI$57)*($G153/$F153)))</f>
        <v>0</v>
      </c>
      <c r="AN153" s="420">
        <f>IF( $F153=0,0,((($F153/$E$150)*'PLAN DE ADQUISICIONES'!AJ$57)*($G153/$F153)))</f>
        <v>0</v>
      </c>
      <c r="AO153" s="420">
        <f>IF( $F153=0,0,((($F153/$E$150)*'PLAN DE ADQUISICIONES'!AK$57)*($G153/$F153)))</f>
        <v>0</v>
      </c>
      <c r="AP153" s="420">
        <f>IF( $F153=0,0,((($F153/$E$150)*'PLAN DE ADQUISICIONES'!AL$57)*($G153/$F153)))</f>
        <v>0</v>
      </c>
      <c r="AQ153" s="420">
        <f>IF( $F153=0,0,((($F153/$E$150)*'PLAN DE ADQUISICIONES'!AM$57)*($G153/$F153)))</f>
        <v>0</v>
      </c>
      <c r="AR153" s="420">
        <f>IF( $F153=0,0,((($F153/$E$150)*'PLAN DE ADQUISICIONES'!AN$57)*($G153/$F153)))</f>
        <v>0</v>
      </c>
      <c r="AS153" s="420">
        <f>IF( $F153=0,0,((($F153/$E$150)*'PLAN DE ADQUISICIONES'!AO$57)*($G153/$F153)))</f>
        <v>0</v>
      </c>
      <c r="AT153" s="423">
        <f>AH153+AI153+AJ153+AK153+AL153+AM153+AN153+AO153+AP153+AQ153+AR153+AS153</f>
        <v>0</v>
      </c>
      <c r="AU153" s="494">
        <f>AS153+AR153+AQ153+AP153+AO153+AN153+AM153+AL153+AK153+AJ153+AI153+AH153+AF153+AE153+AD153+AC153+AB153+AA153+Z153+Y153+X153+W153+V153+U153+S153+R153+Q153+P153+O153+N153+M153+L153+K153+J153+I153+H153</f>
        <v>0</v>
      </c>
      <c r="AV153" s="392">
        <f t="shared" si="40"/>
        <v>0</v>
      </c>
    </row>
    <row r="154" spans="2:48" s="60" customFormat="1" ht="12.75" customHeight="1" x14ac:dyDescent="0.25">
      <c r="B154" s="416" t="str">
        <f>+'FORMATO COSTEO C2'!C260</f>
        <v>2.2.3.4</v>
      </c>
      <c r="C154" s="417" t="str">
        <f>+'FORMATO COSTEO C2'!B260</f>
        <v>Categoría de gasto</v>
      </c>
      <c r="D154" s="428"/>
      <c r="E154" s="429"/>
      <c r="F154" s="420">
        <f>+'FORMATO COSTEO C2'!G260</f>
        <v>0</v>
      </c>
      <c r="G154" s="421">
        <f>+'FORMATO COSTEO C2'!U260</f>
        <v>0</v>
      </c>
      <c r="H154" s="425">
        <f>IF( $F154=0,0,((($F154/$E$150)*'PLAN DE ADQUISICIONES'!F$57)*($G154/$F154)))</f>
        <v>0</v>
      </c>
      <c r="I154" s="420">
        <f>IF( $F154=0,0,((($F154/$E$150)*'PLAN DE ADQUISICIONES'!G$57)*($G154/$F154)))</f>
        <v>0</v>
      </c>
      <c r="J154" s="420">
        <f>IF( $F154=0,0,((($F154/$E$150)*'PLAN DE ADQUISICIONES'!H$57)*($G154/$F154)))</f>
        <v>0</v>
      </c>
      <c r="K154" s="420">
        <f>IF( $F154=0,0,((($F154/$E$150)*'PLAN DE ADQUISICIONES'!I$57)*($G154/$F154)))</f>
        <v>0</v>
      </c>
      <c r="L154" s="420">
        <f>IF( $F154=0,0,((($F154/$E$150)*'PLAN DE ADQUISICIONES'!J$57)*($G154/$F154)))</f>
        <v>0</v>
      </c>
      <c r="M154" s="420">
        <f>IF( $F154=0,0,((($F154/$E$150)*'PLAN DE ADQUISICIONES'!K$57)*($G154/$F154)))</f>
        <v>0</v>
      </c>
      <c r="N154" s="420">
        <f>IF( $F154=0,0,((($F154/$E$150)*'PLAN DE ADQUISICIONES'!L$57)*($G154/$F154)))</f>
        <v>0</v>
      </c>
      <c r="O154" s="420">
        <f>IF( $F154=0,0,((($F154/$E$150)*'PLAN DE ADQUISICIONES'!M$57)*($G154/$F154)))</f>
        <v>0</v>
      </c>
      <c r="P154" s="420">
        <f>IF( $F154=0,0,((($F154/$E$150)*'PLAN DE ADQUISICIONES'!N$57)*($G154/$F154)))</f>
        <v>0</v>
      </c>
      <c r="Q154" s="420">
        <f>IF( $F154=0,0,((($F154/$E$150)*'PLAN DE ADQUISICIONES'!O$57)*($G154/$F154)))</f>
        <v>0</v>
      </c>
      <c r="R154" s="420">
        <f>IF( $F154=0,0,((($F154/$E$150)*'PLAN DE ADQUISICIONES'!P$57)*($G154/$F154)))</f>
        <v>0</v>
      </c>
      <c r="S154" s="420">
        <f>IF( $F154=0,0,((($F154/$E$150)*'PLAN DE ADQUISICIONES'!Q$57)*($G154/$F154)))</f>
        <v>0</v>
      </c>
      <c r="T154" s="423">
        <f>H154+I154+J154+K154+L154+M154+N154+O154+P154+Q154+R154+S154</f>
        <v>0</v>
      </c>
      <c r="U154" s="424">
        <f>IF( $F154=0,0,((($F154/$E$150)*'PLAN DE ADQUISICIONES'!R$57)*($G154/$F154)))</f>
        <v>0</v>
      </c>
      <c r="V154" s="420">
        <f>IF( $F154=0,0,((($F154/$E$150)*'PLAN DE ADQUISICIONES'!S$57)*($G154/$F154)))</f>
        <v>0</v>
      </c>
      <c r="W154" s="420">
        <f>IF( $F154=0,0,((($F154/$E$150)*'PLAN DE ADQUISICIONES'!T$57)*($G154/$F154)))</f>
        <v>0</v>
      </c>
      <c r="X154" s="420">
        <f>IF( $F154=0,0,((($F154/$E$150)*'PLAN DE ADQUISICIONES'!U$57)*($G154/$F154)))</f>
        <v>0</v>
      </c>
      <c r="Y154" s="420">
        <f>IF( $F154=0,0,((($F154/$E$150)*'PLAN DE ADQUISICIONES'!V$57)*($G154/$F154)))</f>
        <v>0</v>
      </c>
      <c r="Z154" s="420">
        <f>IF( $F154=0,0,((($F154/$E$150)*'PLAN DE ADQUISICIONES'!W$57)*($G154/$F154)))</f>
        <v>0</v>
      </c>
      <c r="AA154" s="420">
        <f>IF( $F154=0,0,((($F154/$E$150)*'PLAN DE ADQUISICIONES'!X$57)*($G154/$F154)))</f>
        <v>0</v>
      </c>
      <c r="AB154" s="420">
        <f>IF( $F154=0,0,((($F154/$E$150)*'PLAN DE ADQUISICIONES'!Y$57)*($G154/$F154)))</f>
        <v>0</v>
      </c>
      <c r="AC154" s="420">
        <f>IF( $F154=0,0,((($F154/$E$150)*'PLAN DE ADQUISICIONES'!Z$57)*($G154/$F154)))</f>
        <v>0</v>
      </c>
      <c r="AD154" s="420">
        <f>IF( $F154=0,0,((($F154/$E$150)*'PLAN DE ADQUISICIONES'!AA$57)*($G154/$F154)))</f>
        <v>0</v>
      </c>
      <c r="AE154" s="420">
        <f>IF( $F154=0,0,((($F154/$E$150)*'PLAN DE ADQUISICIONES'!AB$57)*($G154/$F154)))</f>
        <v>0</v>
      </c>
      <c r="AF154" s="420">
        <f>IF( $F154=0,0,((($F154/$E$150)*'PLAN DE ADQUISICIONES'!AC$57)*($G154/$F154)))</f>
        <v>0</v>
      </c>
      <c r="AG154" s="421">
        <f>U154+V154+W154+X154+Y154+Z154+AA154+AB154+AC154+AD154+AE154+AF154</f>
        <v>0</v>
      </c>
      <c r="AH154" s="425">
        <f>IF( $F154=0,0,((($F154/$E$150)*'PLAN DE ADQUISICIONES'!AD$57)*($G154/$F154)))</f>
        <v>0</v>
      </c>
      <c r="AI154" s="420">
        <f>IF( $F154=0,0,((($F154/$E$150)*'PLAN DE ADQUISICIONES'!AE$57)*($G154/$F154)))</f>
        <v>0</v>
      </c>
      <c r="AJ154" s="420">
        <f>IF( $F154=0,0,((($F154/$E$150)*'PLAN DE ADQUISICIONES'!AF$57)*($G154/$F154)))</f>
        <v>0</v>
      </c>
      <c r="AK154" s="420">
        <f>IF( $F154=0,0,((($F154/$E$150)*'PLAN DE ADQUISICIONES'!AG$57)*($G154/$F154)))</f>
        <v>0</v>
      </c>
      <c r="AL154" s="420">
        <f>IF( $F154=0,0,((($F154/$E$150)*'PLAN DE ADQUISICIONES'!AH$57)*($G154/$F154)))</f>
        <v>0</v>
      </c>
      <c r="AM154" s="420">
        <f>IF( $F154=0,0,((($F154/$E$150)*'PLAN DE ADQUISICIONES'!AI$57)*($G154/$F154)))</f>
        <v>0</v>
      </c>
      <c r="AN154" s="420">
        <f>IF( $F154=0,0,((($F154/$E$150)*'PLAN DE ADQUISICIONES'!AJ$57)*($G154/$F154)))</f>
        <v>0</v>
      </c>
      <c r="AO154" s="420">
        <f>IF( $F154=0,0,((($F154/$E$150)*'PLAN DE ADQUISICIONES'!AK$57)*($G154/$F154)))</f>
        <v>0</v>
      </c>
      <c r="AP154" s="420">
        <f>IF( $F154=0,0,((($F154/$E$150)*'PLAN DE ADQUISICIONES'!AL$57)*($G154/$F154)))</f>
        <v>0</v>
      </c>
      <c r="AQ154" s="420">
        <f>IF( $F154=0,0,((($F154/$E$150)*'PLAN DE ADQUISICIONES'!AM$57)*($G154/$F154)))</f>
        <v>0</v>
      </c>
      <c r="AR154" s="420">
        <f>IF( $F154=0,0,((($F154/$E$150)*'PLAN DE ADQUISICIONES'!AN$57)*($G154/$F154)))</f>
        <v>0</v>
      </c>
      <c r="AS154" s="420">
        <f>IF( $F154=0,0,((($F154/$E$150)*'PLAN DE ADQUISICIONES'!AO$57)*($G154/$F154)))</f>
        <v>0</v>
      </c>
      <c r="AT154" s="423">
        <f>AH154+AI154+AJ154+AK154+AL154+AM154+AN154+AO154+AP154+AQ154+AR154+AS154</f>
        <v>0</v>
      </c>
      <c r="AU154" s="494">
        <f>AS154+AR154+AQ154+AP154+AO154+AN154+AM154+AL154+AK154+AJ154+AI154+AH154+AF154+AE154+AD154+AC154+AB154+AA154+Z154+Y154+X154+W154+V154+U154+S154+R154+Q154+P154+O154+N154+M154+L154+K154+J154+I154+H154</f>
        <v>0</v>
      </c>
      <c r="AV154" s="392">
        <f t="shared" si="40"/>
        <v>0</v>
      </c>
    </row>
    <row r="155" spans="2:48" s="60" customFormat="1" ht="12.75" customHeight="1" x14ac:dyDescent="0.25">
      <c r="B155" s="416" t="str">
        <f>+'FORMATO COSTEO C2'!C266</f>
        <v>2.2.3.5</v>
      </c>
      <c r="C155" s="417" t="str">
        <f>+'FORMATO COSTEO C2'!B266</f>
        <v>Categoría de gasto</v>
      </c>
      <c r="D155" s="428"/>
      <c r="E155" s="429"/>
      <c r="F155" s="420">
        <f>+'FORMATO COSTEO C2'!G266</f>
        <v>0</v>
      </c>
      <c r="G155" s="421">
        <f>+'FORMATO COSTEO C2'!U266</f>
        <v>0</v>
      </c>
      <c r="H155" s="425">
        <f>IF( $F155=0,0,((($F155/$E$150)*'PLAN DE ADQUISICIONES'!F$57)*($G155/$F155)))</f>
        <v>0</v>
      </c>
      <c r="I155" s="420">
        <f>IF( $F155=0,0,((($F155/$E$150)*'PLAN DE ADQUISICIONES'!G$57)*($G155/$F155)))</f>
        <v>0</v>
      </c>
      <c r="J155" s="420">
        <f>IF( $F155=0,0,((($F155/$E$150)*'PLAN DE ADQUISICIONES'!H$57)*($G155/$F155)))</f>
        <v>0</v>
      </c>
      <c r="K155" s="420">
        <f>IF( $F155=0,0,((($F155/$E$150)*'PLAN DE ADQUISICIONES'!I$57)*($G155/$F155)))</f>
        <v>0</v>
      </c>
      <c r="L155" s="420">
        <f>IF( $F155=0,0,((($F155/$E$150)*'PLAN DE ADQUISICIONES'!J$57)*($G155/$F155)))</f>
        <v>0</v>
      </c>
      <c r="M155" s="420">
        <f>IF( $F155=0,0,((($F155/$E$150)*'PLAN DE ADQUISICIONES'!K$57)*($G155/$F155)))</f>
        <v>0</v>
      </c>
      <c r="N155" s="420">
        <f>IF( $F155=0,0,((($F155/$E$150)*'PLAN DE ADQUISICIONES'!L$57)*($G155/$F155)))</f>
        <v>0</v>
      </c>
      <c r="O155" s="420">
        <f>IF( $F155=0,0,((($F155/$E$150)*'PLAN DE ADQUISICIONES'!M$57)*($G155/$F155)))</f>
        <v>0</v>
      </c>
      <c r="P155" s="420">
        <f>IF( $F155=0,0,((($F155/$E$150)*'PLAN DE ADQUISICIONES'!N$57)*($G155/$F155)))</f>
        <v>0</v>
      </c>
      <c r="Q155" s="420">
        <f>IF( $F155=0,0,((($F155/$E$150)*'PLAN DE ADQUISICIONES'!O$57)*($G155/$F155)))</f>
        <v>0</v>
      </c>
      <c r="R155" s="420">
        <f>IF( $F155=0,0,((($F155/$E$150)*'PLAN DE ADQUISICIONES'!P$57)*($G155/$F155)))</f>
        <v>0</v>
      </c>
      <c r="S155" s="420">
        <f>IF( $F155=0,0,((($F155/$E$150)*'PLAN DE ADQUISICIONES'!Q$57)*($G155/$F155)))</f>
        <v>0</v>
      </c>
      <c r="T155" s="423">
        <f>H155+I155+J155+K155+L155+M155+N155+O155+P155+Q155+R155+S155</f>
        <v>0</v>
      </c>
      <c r="U155" s="424">
        <f>IF( $F155=0,0,((($F155/$E$150)*'PLAN DE ADQUISICIONES'!R$57)*($G155/$F155)))</f>
        <v>0</v>
      </c>
      <c r="V155" s="420">
        <f>IF( $F155=0,0,((($F155/$E$150)*'PLAN DE ADQUISICIONES'!S$57)*($G155/$F155)))</f>
        <v>0</v>
      </c>
      <c r="W155" s="420">
        <f>IF( $F155=0,0,((($F155/$E$150)*'PLAN DE ADQUISICIONES'!T$57)*($G155/$F155)))</f>
        <v>0</v>
      </c>
      <c r="X155" s="420">
        <f>IF( $F155=0,0,((($F155/$E$150)*'PLAN DE ADQUISICIONES'!U$57)*($G155/$F155)))</f>
        <v>0</v>
      </c>
      <c r="Y155" s="420">
        <f>IF( $F155=0,0,((($F155/$E$150)*'PLAN DE ADQUISICIONES'!V$57)*($G155/$F155)))</f>
        <v>0</v>
      </c>
      <c r="Z155" s="420">
        <f>IF( $F155=0,0,((($F155/$E$150)*'PLAN DE ADQUISICIONES'!W$57)*($G155/$F155)))</f>
        <v>0</v>
      </c>
      <c r="AA155" s="420">
        <f>IF( $F155=0,0,((($F155/$E$150)*'PLAN DE ADQUISICIONES'!X$57)*($G155/$F155)))</f>
        <v>0</v>
      </c>
      <c r="AB155" s="420">
        <f>IF( $F155=0,0,((($F155/$E$150)*'PLAN DE ADQUISICIONES'!Y$57)*($G155/$F155)))</f>
        <v>0</v>
      </c>
      <c r="AC155" s="420">
        <f>IF( $F155=0,0,((($F155/$E$150)*'PLAN DE ADQUISICIONES'!Z$57)*($G155/$F155)))</f>
        <v>0</v>
      </c>
      <c r="AD155" s="420">
        <f>IF( $F155=0,0,((($F155/$E$150)*'PLAN DE ADQUISICIONES'!AA$57)*($G155/$F155)))</f>
        <v>0</v>
      </c>
      <c r="AE155" s="420">
        <f>IF( $F155=0,0,((($F155/$E$150)*'PLAN DE ADQUISICIONES'!AB$57)*($G155/$F155)))</f>
        <v>0</v>
      </c>
      <c r="AF155" s="420">
        <f>IF( $F155=0,0,((($F155/$E$150)*'PLAN DE ADQUISICIONES'!AC$57)*($G155/$F155)))</f>
        <v>0</v>
      </c>
      <c r="AG155" s="421">
        <f>U155+V155+W155+X155+Y155+Z155+AA155+AB155+AC155+AD155+AE155+AF155</f>
        <v>0</v>
      </c>
      <c r="AH155" s="425">
        <f>IF( $F155=0,0,((($F155/$E$150)*'PLAN DE ADQUISICIONES'!AD$57)*($G155/$F155)))</f>
        <v>0</v>
      </c>
      <c r="AI155" s="420">
        <f>IF( $F155=0,0,((($F155/$E$150)*'PLAN DE ADQUISICIONES'!AE$57)*($G155/$F155)))</f>
        <v>0</v>
      </c>
      <c r="AJ155" s="420">
        <f>IF( $F155=0,0,((($F155/$E$150)*'PLAN DE ADQUISICIONES'!AF$57)*($G155/$F155)))</f>
        <v>0</v>
      </c>
      <c r="AK155" s="420">
        <f>IF( $F155=0,0,((($F155/$E$150)*'PLAN DE ADQUISICIONES'!AG$57)*($G155/$F155)))</f>
        <v>0</v>
      </c>
      <c r="AL155" s="420">
        <f>IF( $F155=0,0,((($F155/$E$150)*'PLAN DE ADQUISICIONES'!AH$57)*($G155/$F155)))</f>
        <v>0</v>
      </c>
      <c r="AM155" s="420">
        <f>IF( $F155=0,0,((($F155/$E$150)*'PLAN DE ADQUISICIONES'!AI$57)*($G155/$F155)))</f>
        <v>0</v>
      </c>
      <c r="AN155" s="420">
        <f>IF( $F155=0,0,((($F155/$E$150)*'PLAN DE ADQUISICIONES'!AJ$57)*($G155/$F155)))</f>
        <v>0</v>
      </c>
      <c r="AO155" s="420">
        <f>IF( $F155=0,0,((($F155/$E$150)*'PLAN DE ADQUISICIONES'!AK$57)*($G155/$F155)))</f>
        <v>0</v>
      </c>
      <c r="AP155" s="420">
        <f>IF( $F155=0,0,((($F155/$E$150)*'PLAN DE ADQUISICIONES'!AL$57)*($G155/$F155)))</f>
        <v>0</v>
      </c>
      <c r="AQ155" s="420">
        <f>IF( $F155=0,0,((($F155/$E$150)*'PLAN DE ADQUISICIONES'!AM$57)*($G155/$F155)))</f>
        <v>0</v>
      </c>
      <c r="AR155" s="420">
        <f>IF( $F155=0,0,((($F155/$E$150)*'PLAN DE ADQUISICIONES'!AN$57)*($G155/$F155)))</f>
        <v>0</v>
      </c>
      <c r="AS155" s="420">
        <f>IF( $F155=0,0,((($F155/$E$150)*'PLAN DE ADQUISICIONES'!AO$57)*($G155/$F155)))</f>
        <v>0</v>
      </c>
      <c r="AT155" s="423">
        <f>AH155+AI155+AJ155+AK155+AL155+AM155+AN155+AO155+AP155+AQ155+AR155+AS155</f>
        <v>0</v>
      </c>
      <c r="AU155" s="494">
        <f>AS155+AR155+AQ155+AP155+AO155+AN155+AM155+AL155+AK155+AJ155+AI155+AH155+AF155+AE155+AD155+AC155+AB155+AA155+Z155+Y155+X155+W155+V155+U155+S155+R155+Q155+P155+O155+N155+M155+L155+K155+J155+I155+H155</f>
        <v>0</v>
      </c>
      <c r="AV155" s="392">
        <f t="shared" si="40"/>
        <v>0</v>
      </c>
    </row>
    <row r="156" spans="2:48" s="60" customFormat="1" ht="12.75" customHeight="1" x14ac:dyDescent="0.25">
      <c r="B156" s="406" t="str">
        <f>+'FORMATO COSTEO C2'!C272</f>
        <v>2.2.4</v>
      </c>
      <c r="C156" s="430">
        <f>+'FORMATO COSTEO C2'!B272</f>
        <v>0</v>
      </c>
      <c r="D156" s="408" t="str">
        <f>+'FORMATO COSTEO C2'!D272</f>
        <v>Unidad medida</v>
      </c>
      <c r="E156" s="409">
        <f>+'FORMATO COSTEO C2'!E272</f>
        <v>0</v>
      </c>
      <c r="F156" s="410">
        <f>SUM(F157:F161)</f>
        <v>0</v>
      </c>
      <c r="G156" s="411">
        <f t="shared" ref="G156:AS156" si="43">SUM(G157:G161)</f>
        <v>0</v>
      </c>
      <c r="H156" s="412">
        <f t="shared" si="43"/>
        <v>0</v>
      </c>
      <c r="I156" s="410">
        <f t="shared" si="43"/>
        <v>0</v>
      </c>
      <c r="J156" s="410">
        <f t="shared" si="43"/>
        <v>0</v>
      </c>
      <c r="K156" s="410">
        <f t="shared" si="43"/>
        <v>0</v>
      </c>
      <c r="L156" s="410">
        <f t="shared" si="43"/>
        <v>0</v>
      </c>
      <c r="M156" s="410">
        <f t="shared" si="43"/>
        <v>0</v>
      </c>
      <c r="N156" s="410">
        <f t="shared" si="43"/>
        <v>0</v>
      </c>
      <c r="O156" s="410">
        <f t="shared" si="43"/>
        <v>0</v>
      </c>
      <c r="P156" s="410">
        <f t="shared" si="43"/>
        <v>0</v>
      </c>
      <c r="Q156" s="410">
        <f t="shared" si="43"/>
        <v>0</v>
      </c>
      <c r="R156" s="410">
        <f t="shared" si="43"/>
        <v>0</v>
      </c>
      <c r="S156" s="410">
        <f t="shared" si="43"/>
        <v>0</v>
      </c>
      <c r="T156" s="413">
        <f>SUM(T157:T161)</f>
        <v>0</v>
      </c>
      <c r="U156" s="414">
        <f t="shared" si="43"/>
        <v>0</v>
      </c>
      <c r="V156" s="410">
        <f t="shared" si="43"/>
        <v>0</v>
      </c>
      <c r="W156" s="410">
        <f t="shared" si="43"/>
        <v>0</v>
      </c>
      <c r="X156" s="410">
        <f t="shared" si="43"/>
        <v>0</v>
      </c>
      <c r="Y156" s="410">
        <f t="shared" si="43"/>
        <v>0</v>
      </c>
      <c r="Z156" s="410">
        <f t="shared" si="43"/>
        <v>0</v>
      </c>
      <c r="AA156" s="410">
        <f t="shared" si="43"/>
        <v>0</v>
      </c>
      <c r="AB156" s="410">
        <f t="shared" si="43"/>
        <v>0</v>
      </c>
      <c r="AC156" s="410">
        <f t="shared" si="43"/>
        <v>0</v>
      </c>
      <c r="AD156" s="410">
        <f t="shared" si="43"/>
        <v>0</v>
      </c>
      <c r="AE156" s="410">
        <f t="shared" si="43"/>
        <v>0</v>
      </c>
      <c r="AF156" s="410">
        <f t="shared" si="43"/>
        <v>0</v>
      </c>
      <c r="AG156" s="411">
        <f t="shared" si="43"/>
        <v>0</v>
      </c>
      <c r="AH156" s="412">
        <f t="shared" si="43"/>
        <v>0</v>
      </c>
      <c r="AI156" s="410">
        <f t="shared" si="43"/>
        <v>0</v>
      </c>
      <c r="AJ156" s="410">
        <f t="shared" si="43"/>
        <v>0</v>
      </c>
      <c r="AK156" s="410">
        <f t="shared" si="43"/>
        <v>0</v>
      </c>
      <c r="AL156" s="410">
        <f t="shared" si="43"/>
        <v>0</v>
      </c>
      <c r="AM156" s="410">
        <f t="shared" si="43"/>
        <v>0</v>
      </c>
      <c r="AN156" s="410">
        <f t="shared" si="43"/>
        <v>0</v>
      </c>
      <c r="AO156" s="410">
        <f t="shared" si="43"/>
        <v>0</v>
      </c>
      <c r="AP156" s="410">
        <f t="shared" si="43"/>
        <v>0</v>
      </c>
      <c r="AQ156" s="410">
        <f t="shared" si="43"/>
        <v>0</v>
      </c>
      <c r="AR156" s="410">
        <f t="shared" si="43"/>
        <v>0</v>
      </c>
      <c r="AS156" s="410">
        <f t="shared" si="43"/>
        <v>0</v>
      </c>
      <c r="AT156" s="413">
        <f>SUM(AT157:AT161)</f>
        <v>0</v>
      </c>
      <c r="AU156" s="415">
        <f>SUM(AU157:AU161)</f>
        <v>0</v>
      </c>
      <c r="AV156" s="392">
        <f t="shared" si="40"/>
        <v>0</v>
      </c>
    </row>
    <row r="157" spans="2:48" s="60" customFormat="1" ht="12.75" customHeight="1" x14ac:dyDescent="0.25">
      <c r="B157" s="416" t="str">
        <f>+'FORMATO COSTEO C2'!C274</f>
        <v>2.2.4.1</v>
      </c>
      <c r="C157" s="417" t="str">
        <f>+'FORMATO COSTEO C2'!B274</f>
        <v>Categoría de gasto</v>
      </c>
      <c r="D157" s="428"/>
      <c r="E157" s="429"/>
      <c r="F157" s="420">
        <f>+'FORMATO COSTEO C2'!G274</f>
        <v>0</v>
      </c>
      <c r="G157" s="421">
        <f>+'FORMATO COSTEO C2'!U274</f>
        <v>0</v>
      </c>
      <c r="H157" s="422">
        <f>IF( $F157=0,0,((($F157/$E$156)*'PLAN DE ADQUISICIONES'!F$58)*($G157/$F157)))</f>
        <v>0</v>
      </c>
      <c r="I157" s="420">
        <f>IF( $F157=0,0,((($F157/$E$156)*'PLAN DE ADQUISICIONES'!G$58)*($G157/$F157)))</f>
        <v>0</v>
      </c>
      <c r="J157" s="420">
        <f>IF( $F157=0,0,((($F157/$E$156)*'PLAN DE ADQUISICIONES'!H$58)*($G157/$F157)))</f>
        <v>0</v>
      </c>
      <c r="K157" s="420">
        <f>IF( $F157=0,0,((($F157/$E$156)*'PLAN DE ADQUISICIONES'!I$58)*($G157/$F157)))</f>
        <v>0</v>
      </c>
      <c r="L157" s="420">
        <f>IF( $F157=0,0,((($F157/$E$156)*'PLAN DE ADQUISICIONES'!J$58)*($G157/$F157)))</f>
        <v>0</v>
      </c>
      <c r="M157" s="420">
        <f>IF( $F157=0,0,((($F157/$E$156)*'PLAN DE ADQUISICIONES'!K$58)*($G157/$F157)))</f>
        <v>0</v>
      </c>
      <c r="N157" s="420">
        <f>IF( $F157=0,0,((($F157/$E$156)*'PLAN DE ADQUISICIONES'!L$58)*($G157/$F157)))</f>
        <v>0</v>
      </c>
      <c r="O157" s="420">
        <f>IF( $F157=0,0,((($F157/$E$156)*'PLAN DE ADQUISICIONES'!M$58)*($G157/$F157)))</f>
        <v>0</v>
      </c>
      <c r="P157" s="420">
        <f>IF( $F157=0,0,((($F157/$E$156)*'PLAN DE ADQUISICIONES'!N$58)*($G157/$F157)))</f>
        <v>0</v>
      </c>
      <c r="Q157" s="420">
        <f>IF( $F157=0,0,((($F157/$E$156)*'PLAN DE ADQUISICIONES'!O$58)*($G157/$F157)))</f>
        <v>0</v>
      </c>
      <c r="R157" s="420">
        <f>IF( $F157=0,0,((($F157/$E$156)*'PLAN DE ADQUISICIONES'!P$58)*($G157/$F157)))</f>
        <v>0</v>
      </c>
      <c r="S157" s="420">
        <f>IF( $F157=0,0,((($F157/$E$156)*'PLAN DE ADQUISICIONES'!Q$58)*($G157/$F157)))</f>
        <v>0</v>
      </c>
      <c r="T157" s="423">
        <f>H157+I157+J157+K157+L157+M157+N157+O157+P157+Q157+R157+S157</f>
        <v>0</v>
      </c>
      <c r="U157" s="424">
        <f>IF( $F157=0,0,((($F157/$E$156)*'PLAN DE ADQUISICIONES'!R$58)*($G157/$F157)))</f>
        <v>0</v>
      </c>
      <c r="V157" s="420">
        <f>IF( $F157=0,0,((($F157/$E$156)*'PLAN DE ADQUISICIONES'!S$58)*($G157/$F157)))</f>
        <v>0</v>
      </c>
      <c r="W157" s="420">
        <f>IF( $F157=0,0,((($F157/$E$156)*'PLAN DE ADQUISICIONES'!T$58)*($G157/$F157)))</f>
        <v>0</v>
      </c>
      <c r="X157" s="420">
        <f>IF( $F157=0,0,((($F157/$E$156)*'PLAN DE ADQUISICIONES'!U$58)*($G157/$F157)))</f>
        <v>0</v>
      </c>
      <c r="Y157" s="420">
        <f>IF( $F157=0,0,((($F157/$E$156)*'PLAN DE ADQUISICIONES'!V$58)*($G157/$F157)))</f>
        <v>0</v>
      </c>
      <c r="Z157" s="420">
        <f>IF( $F157=0,0,((($F157/$E$156)*'PLAN DE ADQUISICIONES'!W$58)*($G157/$F157)))</f>
        <v>0</v>
      </c>
      <c r="AA157" s="420">
        <f>IF( $F157=0,0,((($F157/$E$156)*'PLAN DE ADQUISICIONES'!X$58)*($G157/$F157)))</f>
        <v>0</v>
      </c>
      <c r="AB157" s="420">
        <f>IF( $F157=0,0,((($F157/$E$156)*'PLAN DE ADQUISICIONES'!Y$58)*($G157/$F157)))</f>
        <v>0</v>
      </c>
      <c r="AC157" s="420">
        <f>IF( $F157=0,0,((($F157/$E$156)*'PLAN DE ADQUISICIONES'!Z$58)*($G157/$F157)))</f>
        <v>0</v>
      </c>
      <c r="AD157" s="420">
        <f>IF( $F157=0,0,((($F157/$E$156)*'PLAN DE ADQUISICIONES'!AA$58)*($G157/$F157)))</f>
        <v>0</v>
      </c>
      <c r="AE157" s="420">
        <f>IF( $F157=0,0,((($F157/$E$156)*'PLAN DE ADQUISICIONES'!AB$58)*($G157/$F157)))</f>
        <v>0</v>
      </c>
      <c r="AF157" s="420">
        <f>IF( $F157=0,0,((($F157/$E$156)*'PLAN DE ADQUISICIONES'!AC$58)*($G157/$F157)))</f>
        <v>0</v>
      </c>
      <c r="AG157" s="421">
        <f>U157+V157+W157+X157+Y157+Z157+AA157+AB157+AC157+AD157+AE157+AF157</f>
        <v>0</v>
      </c>
      <c r="AH157" s="425">
        <f>IF( $F157=0,0,((($F157/$E$156)*'PLAN DE ADQUISICIONES'!AD$58)*($G157/$F157)))</f>
        <v>0</v>
      </c>
      <c r="AI157" s="420">
        <f>IF( $F157=0,0,((($F157/$E$156)*'PLAN DE ADQUISICIONES'!AE$58)*($G157/$F157)))</f>
        <v>0</v>
      </c>
      <c r="AJ157" s="420">
        <f>IF( $F157=0,0,((($F157/$E$156)*'PLAN DE ADQUISICIONES'!AF$58)*($G157/$F157)))</f>
        <v>0</v>
      </c>
      <c r="AK157" s="420">
        <f>IF( $F157=0,0,((($F157/$E$156)*'PLAN DE ADQUISICIONES'!AG$58)*($G157/$F157)))</f>
        <v>0</v>
      </c>
      <c r="AL157" s="420">
        <f>IF( $F157=0,0,((($F157/$E$156)*'PLAN DE ADQUISICIONES'!AH$58)*($G157/$F157)))</f>
        <v>0</v>
      </c>
      <c r="AM157" s="420">
        <f>IF( $F157=0,0,((($F157/$E$156)*'PLAN DE ADQUISICIONES'!AI$58)*($G157/$F157)))</f>
        <v>0</v>
      </c>
      <c r="AN157" s="420">
        <f>IF( $F157=0,0,((($F157/$E$156)*'PLAN DE ADQUISICIONES'!AJ$58)*($G157/$F157)))</f>
        <v>0</v>
      </c>
      <c r="AO157" s="420">
        <f>IF( $F157=0,0,((($F157/$E$156)*'PLAN DE ADQUISICIONES'!AK$58)*($G157/$F157)))</f>
        <v>0</v>
      </c>
      <c r="AP157" s="420">
        <f>IF( $F157=0,0,((($F157/$E$156)*'PLAN DE ADQUISICIONES'!AL$58)*($G157/$F157)))</f>
        <v>0</v>
      </c>
      <c r="AQ157" s="420">
        <f>IF( $F157=0,0,((($F157/$E$156)*'PLAN DE ADQUISICIONES'!AM$58)*($G157/$F157)))</f>
        <v>0</v>
      </c>
      <c r="AR157" s="420">
        <f>IF( $F157=0,0,((($F157/$E$156)*'PLAN DE ADQUISICIONES'!AN$58)*($G157/$F157)))</f>
        <v>0</v>
      </c>
      <c r="AS157" s="420">
        <f>IF( $F157=0,0,((($F157/$E$156)*'PLAN DE ADQUISICIONES'!AO$58)*($G157/$F157)))</f>
        <v>0</v>
      </c>
      <c r="AT157" s="423">
        <f>AH157+AI157+AJ157+AK157+AL157+AM157+AN157+AO157+AP157+AQ157+AR157+AS157</f>
        <v>0</v>
      </c>
      <c r="AU157" s="494">
        <f>AS157+AR157+AQ157+AP157+AO157+AN157+AM157+AL157+AK157+AJ157+AI157+AH157+AF157+AE157+AD157+AC157+AB157+AA157+Z157+Y157+X157+W157+V157+U157+S157+R157+Q157+P157+O157+N157+M157+L157+K157+J157+I157+H157</f>
        <v>0</v>
      </c>
      <c r="AV157" s="392">
        <f t="shared" si="40"/>
        <v>0</v>
      </c>
    </row>
    <row r="158" spans="2:48" s="60" customFormat="1" ht="12.75" customHeight="1" x14ac:dyDescent="0.25">
      <c r="B158" s="416" t="str">
        <f>+'FORMATO COSTEO C2'!C280</f>
        <v>2.2.4.2</v>
      </c>
      <c r="C158" s="417" t="str">
        <f>+'FORMATO COSTEO C2'!B280</f>
        <v>Categoría de gasto</v>
      </c>
      <c r="D158" s="428"/>
      <c r="E158" s="429"/>
      <c r="F158" s="420">
        <f>+'FORMATO COSTEO C2'!G280</f>
        <v>0</v>
      </c>
      <c r="G158" s="421">
        <f>+'FORMATO COSTEO C2'!U280</f>
        <v>0</v>
      </c>
      <c r="H158" s="425">
        <f>IF( $F158=0,0,((($F158/$E$156)*'PLAN DE ADQUISICIONES'!F$58)*($G158/$F158)))</f>
        <v>0</v>
      </c>
      <c r="I158" s="420">
        <f>IF( $F158=0,0,((($F158/$E$156)*'PLAN DE ADQUISICIONES'!G$58)*($G158/$F158)))</f>
        <v>0</v>
      </c>
      <c r="J158" s="420">
        <f>IF( $F158=0,0,((($F158/$E$156)*'PLAN DE ADQUISICIONES'!H$58)*($G158/$F158)))</f>
        <v>0</v>
      </c>
      <c r="K158" s="420">
        <f>IF( $F158=0,0,((($F158/$E$156)*'PLAN DE ADQUISICIONES'!I$58)*($G158/$F158)))</f>
        <v>0</v>
      </c>
      <c r="L158" s="420">
        <f>IF( $F158=0,0,((($F158/$E$156)*'PLAN DE ADQUISICIONES'!J$58)*($G158/$F158)))</f>
        <v>0</v>
      </c>
      <c r="M158" s="420">
        <f>IF( $F158=0,0,((($F158/$E$156)*'PLAN DE ADQUISICIONES'!K$58)*($G158/$F158)))</f>
        <v>0</v>
      </c>
      <c r="N158" s="420">
        <f>IF( $F158=0,0,((($F158/$E$156)*'PLAN DE ADQUISICIONES'!L$58)*($G158/$F158)))</f>
        <v>0</v>
      </c>
      <c r="O158" s="420">
        <f>IF( $F158=0,0,((($F158/$E$156)*'PLAN DE ADQUISICIONES'!M$58)*($G158/$F158)))</f>
        <v>0</v>
      </c>
      <c r="P158" s="420">
        <f>IF( $F158=0,0,((($F158/$E$156)*'PLAN DE ADQUISICIONES'!N$58)*($G158/$F158)))</f>
        <v>0</v>
      </c>
      <c r="Q158" s="420">
        <f>IF( $F158=0,0,((($F158/$E$156)*'PLAN DE ADQUISICIONES'!O$58)*($G158/$F158)))</f>
        <v>0</v>
      </c>
      <c r="R158" s="420">
        <f>IF( $F158=0,0,((($F158/$E$156)*'PLAN DE ADQUISICIONES'!P$58)*($G158/$F158)))</f>
        <v>0</v>
      </c>
      <c r="S158" s="420">
        <f>IF( $F158=0,0,((($F158/$E$156)*'PLAN DE ADQUISICIONES'!Q$58)*($G158/$F158)))</f>
        <v>0</v>
      </c>
      <c r="T158" s="423">
        <f>H158+I158+J158+K158+L158+M158+N158+O158+P158+Q158+R158+S158</f>
        <v>0</v>
      </c>
      <c r="U158" s="424">
        <f>IF( $F158=0,0,((($F158/$E$156)*'PLAN DE ADQUISICIONES'!R$58)*($G158/$F158)))</f>
        <v>0</v>
      </c>
      <c r="V158" s="420">
        <f>IF( $F158=0,0,((($F158/$E$156)*'PLAN DE ADQUISICIONES'!S$58)*($G158/$F158)))</f>
        <v>0</v>
      </c>
      <c r="W158" s="420">
        <f>IF( $F158=0,0,((($F158/$E$156)*'PLAN DE ADQUISICIONES'!T$58)*($G158/$F158)))</f>
        <v>0</v>
      </c>
      <c r="X158" s="420">
        <f>IF( $F158=0,0,((($F158/$E$156)*'PLAN DE ADQUISICIONES'!U$58)*($G158/$F158)))</f>
        <v>0</v>
      </c>
      <c r="Y158" s="420">
        <f>IF( $F158=0,0,((($F158/$E$156)*'PLAN DE ADQUISICIONES'!V$58)*($G158/$F158)))</f>
        <v>0</v>
      </c>
      <c r="Z158" s="420">
        <f>IF( $F158=0,0,((($F158/$E$156)*'PLAN DE ADQUISICIONES'!W$58)*($G158/$F158)))</f>
        <v>0</v>
      </c>
      <c r="AA158" s="420">
        <f>IF( $F158=0,0,((($F158/$E$156)*'PLAN DE ADQUISICIONES'!X$58)*($G158/$F158)))</f>
        <v>0</v>
      </c>
      <c r="AB158" s="420">
        <f>IF( $F158=0,0,((($F158/$E$156)*'PLAN DE ADQUISICIONES'!Y$58)*($G158/$F158)))</f>
        <v>0</v>
      </c>
      <c r="AC158" s="420">
        <f>IF( $F158=0,0,((($F158/$E$156)*'PLAN DE ADQUISICIONES'!Z$58)*($G158/$F158)))</f>
        <v>0</v>
      </c>
      <c r="AD158" s="420">
        <f>IF( $F158=0,0,((($F158/$E$156)*'PLAN DE ADQUISICIONES'!AA$58)*($G158/$F158)))</f>
        <v>0</v>
      </c>
      <c r="AE158" s="420">
        <f>IF( $F158=0,0,((($F158/$E$156)*'PLAN DE ADQUISICIONES'!AB$58)*($G158/$F158)))</f>
        <v>0</v>
      </c>
      <c r="AF158" s="420">
        <f>IF( $F158=0,0,((($F158/$E$156)*'PLAN DE ADQUISICIONES'!AC$58)*($G158/$F158)))</f>
        <v>0</v>
      </c>
      <c r="AG158" s="421">
        <f>U158+V158+W158+X158+Y158+Z158+AA158+AB158+AC158+AD158+AE158+AF158</f>
        <v>0</v>
      </c>
      <c r="AH158" s="425">
        <f>IF( $F158=0,0,((($F158/$E$156)*'PLAN DE ADQUISICIONES'!AD$58)*($G158/$F158)))</f>
        <v>0</v>
      </c>
      <c r="AI158" s="420">
        <f>IF( $F158=0,0,((($F158/$E$156)*'PLAN DE ADQUISICIONES'!AE$58)*($G158/$F158)))</f>
        <v>0</v>
      </c>
      <c r="AJ158" s="420">
        <f>IF( $F158=0,0,((($F158/$E$156)*'PLAN DE ADQUISICIONES'!AF$58)*($G158/$F158)))</f>
        <v>0</v>
      </c>
      <c r="AK158" s="420">
        <f>IF( $F158=0,0,((($F158/$E$156)*'PLAN DE ADQUISICIONES'!AG$58)*($G158/$F158)))</f>
        <v>0</v>
      </c>
      <c r="AL158" s="420">
        <f>IF( $F158=0,0,((($F158/$E$156)*'PLAN DE ADQUISICIONES'!AH$58)*($G158/$F158)))</f>
        <v>0</v>
      </c>
      <c r="AM158" s="420">
        <f>IF( $F158=0,0,((($F158/$E$156)*'PLAN DE ADQUISICIONES'!AI$58)*($G158/$F158)))</f>
        <v>0</v>
      </c>
      <c r="AN158" s="420">
        <f>IF( $F158=0,0,((($F158/$E$156)*'PLAN DE ADQUISICIONES'!AJ$58)*($G158/$F158)))</f>
        <v>0</v>
      </c>
      <c r="AO158" s="420">
        <f>IF( $F158=0,0,((($F158/$E$156)*'PLAN DE ADQUISICIONES'!AK$58)*($G158/$F158)))</f>
        <v>0</v>
      </c>
      <c r="AP158" s="420">
        <f>IF( $F158=0,0,((($F158/$E$156)*'PLAN DE ADQUISICIONES'!AL$58)*($G158/$F158)))</f>
        <v>0</v>
      </c>
      <c r="AQ158" s="420">
        <f>IF( $F158=0,0,((($F158/$E$156)*'PLAN DE ADQUISICIONES'!AM$58)*($G158/$F158)))</f>
        <v>0</v>
      </c>
      <c r="AR158" s="420">
        <f>IF( $F158=0,0,((($F158/$E$156)*'PLAN DE ADQUISICIONES'!AN$58)*($G158/$F158)))</f>
        <v>0</v>
      </c>
      <c r="AS158" s="420">
        <f>IF( $F158=0,0,((($F158/$E$156)*'PLAN DE ADQUISICIONES'!AO$58)*($G158/$F158)))</f>
        <v>0</v>
      </c>
      <c r="AT158" s="423">
        <f>AH158+AI158+AJ158+AK158+AL158+AM158+AN158+AO158+AP158+AQ158+AR158+AS158</f>
        <v>0</v>
      </c>
      <c r="AU158" s="494">
        <f>AS158+AR158+AQ158+AP158+AO158+AN158+AM158+AL158+AK158+AJ158+AI158+AH158+AF158+AE158+AD158+AC158+AB158+AA158+Z158+Y158+X158+W158+V158+U158+S158+R158+Q158+P158+O158+N158+M158+L158+K158+J158+I158+H158</f>
        <v>0</v>
      </c>
      <c r="AV158" s="392">
        <f t="shared" si="40"/>
        <v>0</v>
      </c>
    </row>
    <row r="159" spans="2:48" s="60" customFormat="1" ht="12.75" customHeight="1" x14ac:dyDescent="0.25">
      <c r="B159" s="416" t="str">
        <f>+'FORMATO COSTEO C2'!C286</f>
        <v>2.2.4.3</v>
      </c>
      <c r="C159" s="417" t="str">
        <f>+'FORMATO COSTEO C2'!B286</f>
        <v>Categoría de gasto</v>
      </c>
      <c r="D159" s="428"/>
      <c r="E159" s="429"/>
      <c r="F159" s="420">
        <f>+'FORMATO COSTEO C2'!G286</f>
        <v>0</v>
      </c>
      <c r="G159" s="421">
        <f>+'FORMATO COSTEO C2'!U286</f>
        <v>0</v>
      </c>
      <c r="H159" s="425">
        <f>IF( $F159=0,0,((($F159/$E$156)*'PLAN DE ADQUISICIONES'!F$58)*($G159/$F159)))</f>
        <v>0</v>
      </c>
      <c r="I159" s="420">
        <f>IF( $F159=0,0,((($F159/$E$156)*'PLAN DE ADQUISICIONES'!G$58)*($G159/$F159)))</f>
        <v>0</v>
      </c>
      <c r="J159" s="420">
        <f>IF( $F159=0,0,((($F159/$E$156)*'PLAN DE ADQUISICIONES'!H$58)*($G159/$F159)))</f>
        <v>0</v>
      </c>
      <c r="K159" s="420">
        <f>IF( $F159=0,0,((($F159/$E$156)*'PLAN DE ADQUISICIONES'!I$58)*($G159/$F159)))</f>
        <v>0</v>
      </c>
      <c r="L159" s="420">
        <f>IF( $F159=0,0,((($F159/$E$156)*'PLAN DE ADQUISICIONES'!J$58)*($G159/$F159)))</f>
        <v>0</v>
      </c>
      <c r="M159" s="420">
        <f>IF( $F159=0,0,((($F159/$E$156)*'PLAN DE ADQUISICIONES'!K$58)*($G159/$F159)))</f>
        <v>0</v>
      </c>
      <c r="N159" s="420">
        <f>IF( $F159=0,0,((($F159/$E$156)*'PLAN DE ADQUISICIONES'!L$58)*($G159/$F159)))</f>
        <v>0</v>
      </c>
      <c r="O159" s="420">
        <f>IF( $F159=0,0,((($F159/$E$156)*'PLAN DE ADQUISICIONES'!M$58)*($G159/$F159)))</f>
        <v>0</v>
      </c>
      <c r="P159" s="420">
        <f>IF( $F159=0,0,((($F159/$E$156)*'PLAN DE ADQUISICIONES'!N$58)*($G159/$F159)))</f>
        <v>0</v>
      </c>
      <c r="Q159" s="420">
        <f>IF( $F159=0,0,((($F159/$E$156)*'PLAN DE ADQUISICIONES'!O$58)*($G159/$F159)))</f>
        <v>0</v>
      </c>
      <c r="R159" s="420">
        <f>IF( $F159=0,0,((($F159/$E$156)*'PLAN DE ADQUISICIONES'!P$58)*($G159/$F159)))</f>
        <v>0</v>
      </c>
      <c r="S159" s="420">
        <f>IF( $F159=0,0,((($F159/$E$156)*'PLAN DE ADQUISICIONES'!Q$58)*($G159/$F159)))</f>
        <v>0</v>
      </c>
      <c r="T159" s="423">
        <f>H159+I159+J159+K159+L159+M159+N159+O159+P159+Q159+R159+S159</f>
        <v>0</v>
      </c>
      <c r="U159" s="424">
        <f>IF( $F159=0,0,((($F159/$E$156)*'PLAN DE ADQUISICIONES'!R$58)*($G159/$F159)))</f>
        <v>0</v>
      </c>
      <c r="V159" s="420">
        <f>IF( $F159=0,0,((($F159/$E$156)*'PLAN DE ADQUISICIONES'!S$58)*($G159/$F159)))</f>
        <v>0</v>
      </c>
      <c r="W159" s="420">
        <f>IF( $F159=0,0,((($F159/$E$156)*'PLAN DE ADQUISICIONES'!T$58)*($G159/$F159)))</f>
        <v>0</v>
      </c>
      <c r="X159" s="420">
        <f>IF( $F159=0,0,((($F159/$E$156)*'PLAN DE ADQUISICIONES'!U$58)*($G159/$F159)))</f>
        <v>0</v>
      </c>
      <c r="Y159" s="420">
        <f>IF( $F159=0,0,((($F159/$E$156)*'PLAN DE ADQUISICIONES'!V$58)*($G159/$F159)))</f>
        <v>0</v>
      </c>
      <c r="Z159" s="420">
        <f>IF( $F159=0,0,((($F159/$E$156)*'PLAN DE ADQUISICIONES'!W$58)*($G159/$F159)))</f>
        <v>0</v>
      </c>
      <c r="AA159" s="420">
        <f>IF( $F159=0,0,((($F159/$E$156)*'PLAN DE ADQUISICIONES'!X$58)*($G159/$F159)))</f>
        <v>0</v>
      </c>
      <c r="AB159" s="420">
        <f>IF( $F159=0,0,((($F159/$E$156)*'PLAN DE ADQUISICIONES'!Y$58)*($G159/$F159)))</f>
        <v>0</v>
      </c>
      <c r="AC159" s="420">
        <f>IF( $F159=0,0,((($F159/$E$156)*'PLAN DE ADQUISICIONES'!Z$58)*($G159/$F159)))</f>
        <v>0</v>
      </c>
      <c r="AD159" s="420">
        <f>IF( $F159=0,0,((($F159/$E$156)*'PLAN DE ADQUISICIONES'!AA$58)*($G159/$F159)))</f>
        <v>0</v>
      </c>
      <c r="AE159" s="420">
        <f>IF( $F159=0,0,((($F159/$E$156)*'PLAN DE ADQUISICIONES'!AB$58)*($G159/$F159)))</f>
        <v>0</v>
      </c>
      <c r="AF159" s="420">
        <f>IF( $F159=0,0,((($F159/$E$156)*'PLAN DE ADQUISICIONES'!AC$58)*($G159/$F159)))</f>
        <v>0</v>
      </c>
      <c r="AG159" s="421">
        <f>U159+V159+W159+X159+Y159+Z159+AA159+AB159+AC159+AD159+AE159+AF159</f>
        <v>0</v>
      </c>
      <c r="AH159" s="425">
        <f>IF( $F159=0,0,((($F159/$E$156)*'PLAN DE ADQUISICIONES'!AD$58)*($G159/$F159)))</f>
        <v>0</v>
      </c>
      <c r="AI159" s="420">
        <f>IF( $F159=0,0,((($F159/$E$156)*'PLAN DE ADQUISICIONES'!AE$58)*($G159/$F159)))</f>
        <v>0</v>
      </c>
      <c r="AJ159" s="420">
        <f>IF( $F159=0,0,((($F159/$E$156)*'PLAN DE ADQUISICIONES'!AF$58)*($G159/$F159)))</f>
        <v>0</v>
      </c>
      <c r="AK159" s="420">
        <f>IF( $F159=0,0,((($F159/$E$156)*'PLAN DE ADQUISICIONES'!AG$58)*($G159/$F159)))</f>
        <v>0</v>
      </c>
      <c r="AL159" s="420">
        <f>IF( $F159=0,0,((($F159/$E$156)*'PLAN DE ADQUISICIONES'!AH$58)*($G159/$F159)))</f>
        <v>0</v>
      </c>
      <c r="AM159" s="420">
        <f>IF( $F159=0,0,((($F159/$E$156)*'PLAN DE ADQUISICIONES'!AI$58)*($G159/$F159)))</f>
        <v>0</v>
      </c>
      <c r="AN159" s="420">
        <f>IF( $F159=0,0,((($F159/$E$156)*'PLAN DE ADQUISICIONES'!AJ$58)*($G159/$F159)))</f>
        <v>0</v>
      </c>
      <c r="AO159" s="420">
        <f>IF( $F159=0,0,((($F159/$E$156)*'PLAN DE ADQUISICIONES'!AK$58)*($G159/$F159)))</f>
        <v>0</v>
      </c>
      <c r="AP159" s="420">
        <f>IF( $F159=0,0,((($F159/$E$156)*'PLAN DE ADQUISICIONES'!AL$58)*($G159/$F159)))</f>
        <v>0</v>
      </c>
      <c r="AQ159" s="420">
        <f>IF( $F159=0,0,((($F159/$E$156)*'PLAN DE ADQUISICIONES'!AM$58)*($G159/$F159)))</f>
        <v>0</v>
      </c>
      <c r="AR159" s="420">
        <f>IF( $F159=0,0,((($F159/$E$156)*'PLAN DE ADQUISICIONES'!AN$58)*($G159/$F159)))</f>
        <v>0</v>
      </c>
      <c r="AS159" s="420">
        <f>IF( $F159=0,0,((($F159/$E$156)*'PLAN DE ADQUISICIONES'!AO$58)*($G159/$F159)))</f>
        <v>0</v>
      </c>
      <c r="AT159" s="423">
        <f>AH159+AI159+AJ159+AK159+AL159+AM159+AN159+AO159+AP159+AQ159+AR159+AS159</f>
        <v>0</v>
      </c>
      <c r="AU159" s="494">
        <f>AS159+AR159+AQ159+AP159+AO159+AN159+AM159+AL159+AK159+AJ159+AI159+AH159+AF159+AE159+AD159+AC159+AB159+AA159+Z159+Y159+X159+W159+V159+U159+S159+R159+Q159+P159+O159+N159+M159+L159+K159+J159+I159+H159</f>
        <v>0</v>
      </c>
      <c r="AV159" s="392">
        <f t="shared" si="40"/>
        <v>0</v>
      </c>
    </row>
    <row r="160" spans="2:48" s="60" customFormat="1" ht="12.75" customHeight="1" x14ac:dyDescent="0.25">
      <c r="B160" s="416" t="str">
        <f>+'FORMATO COSTEO C2'!C292</f>
        <v>2.2.4.4</v>
      </c>
      <c r="C160" s="417" t="str">
        <f>+'FORMATO COSTEO C2'!B292</f>
        <v>Categoría de gasto</v>
      </c>
      <c r="D160" s="428"/>
      <c r="E160" s="429"/>
      <c r="F160" s="420">
        <f>+'FORMATO COSTEO C2'!G292</f>
        <v>0</v>
      </c>
      <c r="G160" s="421">
        <f>+'FORMATO COSTEO C2'!U292</f>
        <v>0</v>
      </c>
      <c r="H160" s="425">
        <f>IF( $F160=0,0,((($F160/$E$156)*'PLAN DE ADQUISICIONES'!F$58)*($G160/$F160)))</f>
        <v>0</v>
      </c>
      <c r="I160" s="420">
        <f>IF( $F160=0,0,((($F160/$E$156)*'PLAN DE ADQUISICIONES'!G$58)*($G160/$F160)))</f>
        <v>0</v>
      </c>
      <c r="J160" s="420">
        <f>IF( $F160=0,0,((($F160/$E$156)*'PLAN DE ADQUISICIONES'!H$58)*($G160/$F160)))</f>
        <v>0</v>
      </c>
      <c r="K160" s="420">
        <f>IF( $F160=0,0,((($F160/$E$156)*'PLAN DE ADQUISICIONES'!I$58)*($G160/$F160)))</f>
        <v>0</v>
      </c>
      <c r="L160" s="420">
        <f>IF( $F160=0,0,((($F160/$E$156)*'PLAN DE ADQUISICIONES'!J$58)*($G160/$F160)))</f>
        <v>0</v>
      </c>
      <c r="M160" s="420">
        <f>IF( $F160=0,0,((($F160/$E$156)*'PLAN DE ADQUISICIONES'!K$58)*($G160/$F160)))</f>
        <v>0</v>
      </c>
      <c r="N160" s="420">
        <f>IF( $F160=0,0,((($F160/$E$156)*'PLAN DE ADQUISICIONES'!L$58)*($G160/$F160)))</f>
        <v>0</v>
      </c>
      <c r="O160" s="420">
        <f>IF( $F160=0,0,((($F160/$E$156)*'PLAN DE ADQUISICIONES'!M$58)*($G160/$F160)))</f>
        <v>0</v>
      </c>
      <c r="P160" s="420">
        <f>IF( $F160=0,0,((($F160/$E$156)*'PLAN DE ADQUISICIONES'!N$58)*($G160/$F160)))</f>
        <v>0</v>
      </c>
      <c r="Q160" s="420">
        <f>IF( $F160=0,0,((($F160/$E$156)*'PLAN DE ADQUISICIONES'!O$58)*($G160/$F160)))</f>
        <v>0</v>
      </c>
      <c r="R160" s="420">
        <f>IF( $F160=0,0,((($F160/$E$156)*'PLAN DE ADQUISICIONES'!P$58)*($G160/$F160)))</f>
        <v>0</v>
      </c>
      <c r="S160" s="420">
        <f>IF( $F160=0,0,((($F160/$E$156)*'PLAN DE ADQUISICIONES'!Q$58)*($G160/$F160)))</f>
        <v>0</v>
      </c>
      <c r="T160" s="423">
        <f>H160+I160+J160+K160+L160+M160+N160+O160+P160+Q160+R160+S160</f>
        <v>0</v>
      </c>
      <c r="U160" s="424">
        <f>IF( $F160=0,0,((($F160/$E$156)*'PLAN DE ADQUISICIONES'!R$58)*($G160/$F160)))</f>
        <v>0</v>
      </c>
      <c r="V160" s="420">
        <f>IF( $F160=0,0,((($F160/$E$156)*'PLAN DE ADQUISICIONES'!S$58)*($G160/$F160)))</f>
        <v>0</v>
      </c>
      <c r="W160" s="420">
        <f>IF( $F160=0,0,((($F160/$E$156)*'PLAN DE ADQUISICIONES'!T$58)*($G160/$F160)))</f>
        <v>0</v>
      </c>
      <c r="X160" s="420">
        <f>IF( $F160=0,0,((($F160/$E$156)*'PLAN DE ADQUISICIONES'!U$58)*($G160/$F160)))</f>
        <v>0</v>
      </c>
      <c r="Y160" s="420">
        <f>IF( $F160=0,0,((($F160/$E$156)*'PLAN DE ADQUISICIONES'!V$58)*($G160/$F160)))</f>
        <v>0</v>
      </c>
      <c r="Z160" s="420">
        <f>IF( $F160=0,0,((($F160/$E$156)*'PLAN DE ADQUISICIONES'!W$58)*($G160/$F160)))</f>
        <v>0</v>
      </c>
      <c r="AA160" s="420">
        <f>IF( $F160=0,0,((($F160/$E$156)*'PLAN DE ADQUISICIONES'!X$58)*($G160/$F160)))</f>
        <v>0</v>
      </c>
      <c r="AB160" s="420">
        <f>IF( $F160=0,0,((($F160/$E$156)*'PLAN DE ADQUISICIONES'!Y$58)*($G160/$F160)))</f>
        <v>0</v>
      </c>
      <c r="AC160" s="420">
        <f>IF( $F160=0,0,((($F160/$E$156)*'PLAN DE ADQUISICIONES'!Z$58)*($G160/$F160)))</f>
        <v>0</v>
      </c>
      <c r="AD160" s="420">
        <f>IF( $F160=0,0,((($F160/$E$156)*'PLAN DE ADQUISICIONES'!AA$58)*($G160/$F160)))</f>
        <v>0</v>
      </c>
      <c r="AE160" s="420">
        <f>IF( $F160=0,0,((($F160/$E$156)*'PLAN DE ADQUISICIONES'!AB$58)*($G160/$F160)))</f>
        <v>0</v>
      </c>
      <c r="AF160" s="420">
        <f>IF( $F160=0,0,((($F160/$E$156)*'PLAN DE ADQUISICIONES'!AC$58)*($G160/$F160)))</f>
        <v>0</v>
      </c>
      <c r="AG160" s="421">
        <f>U160+V160+W160+X160+Y160+Z160+AA160+AB160+AC160+AD160+AE160+AF160</f>
        <v>0</v>
      </c>
      <c r="AH160" s="425">
        <f>IF( $F160=0,0,((($F160/$E$156)*'PLAN DE ADQUISICIONES'!AD$58)*($G160/$F160)))</f>
        <v>0</v>
      </c>
      <c r="AI160" s="420">
        <f>IF( $F160=0,0,((($F160/$E$156)*'PLAN DE ADQUISICIONES'!AE$58)*($G160/$F160)))</f>
        <v>0</v>
      </c>
      <c r="AJ160" s="420">
        <f>IF( $F160=0,0,((($F160/$E$156)*'PLAN DE ADQUISICIONES'!AF$58)*($G160/$F160)))</f>
        <v>0</v>
      </c>
      <c r="AK160" s="420">
        <f>IF( $F160=0,0,((($F160/$E$156)*'PLAN DE ADQUISICIONES'!AG$58)*($G160/$F160)))</f>
        <v>0</v>
      </c>
      <c r="AL160" s="420">
        <f>IF( $F160=0,0,((($F160/$E$156)*'PLAN DE ADQUISICIONES'!AH$58)*($G160/$F160)))</f>
        <v>0</v>
      </c>
      <c r="AM160" s="420">
        <f>IF( $F160=0,0,((($F160/$E$156)*'PLAN DE ADQUISICIONES'!AI$58)*($G160/$F160)))</f>
        <v>0</v>
      </c>
      <c r="AN160" s="420">
        <f>IF( $F160=0,0,((($F160/$E$156)*'PLAN DE ADQUISICIONES'!AJ$58)*($G160/$F160)))</f>
        <v>0</v>
      </c>
      <c r="AO160" s="420">
        <f>IF( $F160=0,0,((($F160/$E$156)*'PLAN DE ADQUISICIONES'!AK$58)*($G160/$F160)))</f>
        <v>0</v>
      </c>
      <c r="AP160" s="420">
        <f>IF( $F160=0,0,((($F160/$E$156)*'PLAN DE ADQUISICIONES'!AL$58)*($G160/$F160)))</f>
        <v>0</v>
      </c>
      <c r="AQ160" s="420">
        <f>IF( $F160=0,0,((($F160/$E$156)*'PLAN DE ADQUISICIONES'!AM$58)*($G160/$F160)))</f>
        <v>0</v>
      </c>
      <c r="AR160" s="420">
        <f>IF( $F160=0,0,((($F160/$E$156)*'PLAN DE ADQUISICIONES'!AN$58)*($G160/$F160)))</f>
        <v>0</v>
      </c>
      <c r="AS160" s="420">
        <f>IF( $F160=0,0,((($F160/$E$156)*'PLAN DE ADQUISICIONES'!AO$58)*($G160/$F160)))</f>
        <v>0</v>
      </c>
      <c r="AT160" s="423">
        <f>AH160+AI160+AJ160+AK160+AL160+AM160+AN160+AO160+AP160+AQ160+AR160+AS160</f>
        <v>0</v>
      </c>
      <c r="AU160" s="494">
        <f>AS160+AR160+AQ160+AP160+AO160+AN160+AM160+AL160+AK160+AJ160+AI160+AH160+AF160+AE160+AD160+AC160+AB160+AA160+Z160+Y160+X160+W160+V160+U160+S160+R160+Q160+P160+O160+N160+M160+L160+K160+J160+I160+H160</f>
        <v>0</v>
      </c>
      <c r="AV160" s="392">
        <f t="shared" si="40"/>
        <v>0</v>
      </c>
    </row>
    <row r="161" spans="2:48" s="60" customFormat="1" ht="12.75" customHeight="1" x14ac:dyDescent="0.25">
      <c r="B161" s="416" t="str">
        <f>+'FORMATO COSTEO C2'!C298</f>
        <v>2.2.4.5</v>
      </c>
      <c r="C161" s="417" t="str">
        <f>+'FORMATO COSTEO C2'!B298</f>
        <v>Categoría de gasto</v>
      </c>
      <c r="D161" s="428"/>
      <c r="E161" s="429"/>
      <c r="F161" s="420">
        <f>+'FORMATO COSTEO C2'!G298</f>
        <v>0</v>
      </c>
      <c r="G161" s="421">
        <f>+'FORMATO COSTEO C2'!U298</f>
        <v>0</v>
      </c>
      <c r="H161" s="425">
        <f>IF( $F161=0,0,((($F161/$E$156)*'PLAN DE ADQUISICIONES'!F$58)*($G161/$F161)))</f>
        <v>0</v>
      </c>
      <c r="I161" s="420">
        <f>IF( $F161=0,0,((($F161/$E$156)*'PLAN DE ADQUISICIONES'!G$58)*($G161/$F161)))</f>
        <v>0</v>
      </c>
      <c r="J161" s="420">
        <f>IF( $F161=0,0,((($F161/$E$156)*'PLAN DE ADQUISICIONES'!H$58)*($G161/$F161)))</f>
        <v>0</v>
      </c>
      <c r="K161" s="420">
        <f>IF( $F161=0,0,((($F161/$E$156)*'PLAN DE ADQUISICIONES'!I$58)*($G161/$F161)))</f>
        <v>0</v>
      </c>
      <c r="L161" s="420">
        <f>IF( $F161=0,0,((($F161/$E$156)*'PLAN DE ADQUISICIONES'!J$58)*($G161/$F161)))</f>
        <v>0</v>
      </c>
      <c r="M161" s="420">
        <f>IF( $F161=0,0,((($F161/$E$156)*'PLAN DE ADQUISICIONES'!K$58)*($G161/$F161)))</f>
        <v>0</v>
      </c>
      <c r="N161" s="420">
        <f>IF( $F161=0,0,((($F161/$E$156)*'PLAN DE ADQUISICIONES'!L$58)*($G161/$F161)))</f>
        <v>0</v>
      </c>
      <c r="O161" s="420">
        <f>IF( $F161=0,0,((($F161/$E$156)*'PLAN DE ADQUISICIONES'!M$58)*($G161/$F161)))</f>
        <v>0</v>
      </c>
      <c r="P161" s="420">
        <f>IF( $F161=0,0,((($F161/$E$156)*'PLAN DE ADQUISICIONES'!N$58)*($G161/$F161)))</f>
        <v>0</v>
      </c>
      <c r="Q161" s="420">
        <f>IF( $F161=0,0,((($F161/$E$156)*'PLAN DE ADQUISICIONES'!O$58)*($G161/$F161)))</f>
        <v>0</v>
      </c>
      <c r="R161" s="420">
        <f>IF( $F161=0,0,((($F161/$E$156)*'PLAN DE ADQUISICIONES'!P$58)*($G161/$F161)))</f>
        <v>0</v>
      </c>
      <c r="S161" s="420">
        <f>IF( $F161=0,0,((($F161/$E$156)*'PLAN DE ADQUISICIONES'!Q$58)*($G161/$F161)))</f>
        <v>0</v>
      </c>
      <c r="T161" s="423">
        <f>H161+I161+J161+K161+L161+M161+N161+O161+P161+Q161+R161+S161</f>
        <v>0</v>
      </c>
      <c r="U161" s="424">
        <f>IF( $F161=0,0,((($F161/$E$156)*'PLAN DE ADQUISICIONES'!R$58)*($G161/$F161)))</f>
        <v>0</v>
      </c>
      <c r="V161" s="420">
        <f>IF( $F161=0,0,((($F161/$E$156)*'PLAN DE ADQUISICIONES'!S$58)*($G161/$F161)))</f>
        <v>0</v>
      </c>
      <c r="W161" s="420">
        <f>IF( $F161=0,0,((($F161/$E$156)*'PLAN DE ADQUISICIONES'!T$58)*($G161/$F161)))</f>
        <v>0</v>
      </c>
      <c r="X161" s="420">
        <f>IF( $F161=0,0,((($F161/$E$156)*'PLAN DE ADQUISICIONES'!U$58)*($G161/$F161)))</f>
        <v>0</v>
      </c>
      <c r="Y161" s="420">
        <f>IF( $F161=0,0,((($F161/$E$156)*'PLAN DE ADQUISICIONES'!V$58)*($G161/$F161)))</f>
        <v>0</v>
      </c>
      <c r="Z161" s="420">
        <f>IF( $F161=0,0,((($F161/$E$156)*'PLAN DE ADQUISICIONES'!W$58)*($G161/$F161)))</f>
        <v>0</v>
      </c>
      <c r="AA161" s="420">
        <f>IF( $F161=0,0,((($F161/$E$156)*'PLAN DE ADQUISICIONES'!X$58)*($G161/$F161)))</f>
        <v>0</v>
      </c>
      <c r="AB161" s="420">
        <f>IF( $F161=0,0,((($F161/$E$156)*'PLAN DE ADQUISICIONES'!Y$58)*($G161/$F161)))</f>
        <v>0</v>
      </c>
      <c r="AC161" s="420">
        <f>IF( $F161=0,0,((($F161/$E$156)*'PLAN DE ADQUISICIONES'!Z$58)*($G161/$F161)))</f>
        <v>0</v>
      </c>
      <c r="AD161" s="420">
        <f>IF( $F161=0,0,((($F161/$E$156)*'PLAN DE ADQUISICIONES'!AA$58)*($G161/$F161)))</f>
        <v>0</v>
      </c>
      <c r="AE161" s="420">
        <f>IF( $F161=0,0,((($F161/$E$156)*'PLAN DE ADQUISICIONES'!AB$58)*($G161/$F161)))</f>
        <v>0</v>
      </c>
      <c r="AF161" s="420">
        <f>IF( $F161=0,0,((($F161/$E$156)*'PLAN DE ADQUISICIONES'!AC$58)*($G161/$F161)))</f>
        <v>0</v>
      </c>
      <c r="AG161" s="421">
        <f>U161+V161+W161+X161+Y161+Z161+AA161+AB161+AC161+AD161+AE161+AF161</f>
        <v>0</v>
      </c>
      <c r="AH161" s="425">
        <f>IF( $F161=0,0,((($F161/$E$156)*'PLAN DE ADQUISICIONES'!AD$58)*($G161/$F161)))</f>
        <v>0</v>
      </c>
      <c r="AI161" s="420">
        <f>IF( $F161=0,0,((($F161/$E$156)*'PLAN DE ADQUISICIONES'!AE$58)*($G161/$F161)))</f>
        <v>0</v>
      </c>
      <c r="AJ161" s="420">
        <f>IF( $F161=0,0,((($F161/$E$156)*'PLAN DE ADQUISICIONES'!AF$58)*($G161/$F161)))</f>
        <v>0</v>
      </c>
      <c r="AK161" s="420">
        <f>IF( $F161=0,0,((($F161/$E$156)*'PLAN DE ADQUISICIONES'!AG$58)*($G161/$F161)))</f>
        <v>0</v>
      </c>
      <c r="AL161" s="420">
        <f>IF( $F161=0,0,((($F161/$E$156)*'PLAN DE ADQUISICIONES'!AH$58)*($G161/$F161)))</f>
        <v>0</v>
      </c>
      <c r="AM161" s="420">
        <f>IF( $F161=0,0,((($F161/$E$156)*'PLAN DE ADQUISICIONES'!AI$58)*($G161/$F161)))</f>
        <v>0</v>
      </c>
      <c r="AN161" s="420">
        <f>IF( $F161=0,0,((($F161/$E$156)*'PLAN DE ADQUISICIONES'!AJ$58)*($G161/$F161)))</f>
        <v>0</v>
      </c>
      <c r="AO161" s="420">
        <f>IF( $F161=0,0,((($F161/$E$156)*'PLAN DE ADQUISICIONES'!AK$58)*($G161/$F161)))</f>
        <v>0</v>
      </c>
      <c r="AP161" s="420">
        <f>IF( $F161=0,0,((($F161/$E$156)*'PLAN DE ADQUISICIONES'!AL$58)*($G161/$F161)))</f>
        <v>0</v>
      </c>
      <c r="AQ161" s="420">
        <f>IF( $F161=0,0,((($F161/$E$156)*'PLAN DE ADQUISICIONES'!AM$58)*($G161/$F161)))</f>
        <v>0</v>
      </c>
      <c r="AR161" s="420">
        <f>IF( $F161=0,0,((($F161/$E$156)*'PLAN DE ADQUISICIONES'!AN$58)*($G161/$F161)))</f>
        <v>0</v>
      </c>
      <c r="AS161" s="420">
        <f>IF( $F161=0,0,((($F161/$E$156)*'PLAN DE ADQUISICIONES'!AO$58)*($G161/$F161)))</f>
        <v>0</v>
      </c>
      <c r="AT161" s="423">
        <f>AH161+AI161+AJ161+AK161+AL161+AM161+AN161+AO161+AP161+AQ161+AR161+AS161</f>
        <v>0</v>
      </c>
      <c r="AU161" s="494">
        <f>AS161+AR161+AQ161+AP161+AO161+AN161+AM161+AL161+AK161+AJ161+AI161+AH161+AF161+AE161+AD161+AC161+AB161+AA161+Z161+Y161+X161+W161+V161+U161+S161+R161+Q161+P161+O161+N161+M161+L161+K161+J161+I161+H161</f>
        <v>0</v>
      </c>
      <c r="AV161" s="392">
        <f t="shared" si="40"/>
        <v>0</v>
      </c>
    </row>
    <row r="162" spans="2:48" s="60" customFormat="1" ht="12.75" customHeight="1" x14ac:dyDescent="0.25">
      <c r="B162" s="406" t="str">
        <f>+'FORMATO COSTEO C2'!C304</f>
        <v>2.2.5</v>
      </c>
      <c r="C162" s="430">
        <f>+'FORMATO COSTEO C2'!B304</f>
        <v>0</v>
      </c>
      <c r="D162" s="435" t="str">
        <f>+'FORMATO COSTEO C2'!D304</f>
        <v>Unidad medida</v>
      </c>
      <c r="E162" s="409">
        <f>+'FORMATO COSTEO C2'!E304</f>
        <v>0</v>
      </c>
      <c r="F162" s="410">
        <f>SUM(F163:F167)</f>
        <v>0</v>
      </c>
      <c r="G162" s="411">
        <f t="shared" ref="G162:AS162" si="44">SUM(G163:G167)</f>
        <v>0</v>
      </c>
      <c r="H162" s="412">
        <f t="shared" si="44"/>
        <v>0</v>
      </c>
      <c r="I162" s="410">
        <f t="shared" si="44"/>
        <v>0</v>
      </c>
      <c r="J162" s="410">
        <f t="shared" si="44"/>
        <v>0</v>
      </c>
      <c r="K162" s="410">
        <f t="shared" si="44"/>
        <v>0</v>
      </c>
      <c r="L162" s="410">
        <f t="shared" si="44"/>
        <v>0</v>
      </c>
      <c r="M162" s="410">
        <f t="shared" si="44"/>
        <v>0</v>
      </c>
      <c r="N162" s="410">
        <f t="shared" si="44"/>
        <v>0</v>
      </c>
      <c r="O162" s="410">
        <f t="shared" si="44"/>
        <v>0</v>
      </c>
      <c r="P162" s="410">
        <f t="shared" si="44"/>
        <v>0</v>
      </c>
      <c r="Q162" s="410">
        <f t="shared" si="44"/>
        <v>0</v>
      </c>
      <c r="R162" s="410">
        <f t="shared" si="44"/>
        <v>0</v>
      </c>
      <c r="S162" s="410">
        <f t="shared" si="44"/>
        <v>0</v>
      </c>
      <c r="T162" s="413">
        <f>SUM(T163:T167)</f>
        <v>0</v>
      </c>
      <c r="U162" s="414">
        <f t="shared" si="44"/>
        <v>0</v>
      </c>
      <c r="V162" s="410">
        <f t="shared" si="44"/>
        <v>0</v>
      </c>
      <c r="W162" s="410">
        <f t="shared" si="44"/>
        <v>0</v>
      </c>
      <c r="X162" s="410">
        <f t="shared" si="44"/>
        <v>0</v>
      </c>
      <c r="Y162" s="410">
        <f t="shared" si="44"/>
        <v>0</v>
      </c>
      <c r="Z162" s="410">
        <f t="shared" si="44"/>
        <v>0</v>
      </c>
      <c r="AA162" s="410">
        <f t="shared" si="44"/>
        <v>0</v>
      </c>
      <c r="AB162" s="410">
        <f t="shared" si="44"/>
        <v>0</v>
      </c>
      <c r="AC162" s="410">
        <f t="shared" si="44"/>
        <v>0</v>
      </c>
      <c r="AD162" s="410">
        <f t="shared" si="44"/>
        <v>0</v>
      </c>
      <c r="AE162" s="410">
        <f t="shared" si="44"/>
        <v>0</v>
      </c>
      <c r="AF162" s="410">
        <f t="shared" si="44"/>
        <v>0</v>
      </c>
      <c r="AG162" s="411">
        <f t="shared" si="44"/>
        <v>0</v>
      </c>
      <c r="AH162" s="412">
        <f t="shared" si="44"/>
        <v>0</v>
      </c>
      <c r="AI162" s="410">
        <f t="shared" si="44"/>
        <v>0</v>
      </c>
      <c r="AJ162" s="410">
        <f t="shared" si="44"/>
        <v>0</v>
      </c>
      <c r="AK162" s="410">
        <f t="shared" si="44"/>
        <v>0</v>
      </c>
      <c r="AL162" s="410">
        <f t="shared" si="44"/>
        <v>0</v>
      </c>
      <c r="AM162" s="410">
        <f t="shared" si="44"/>
        <v>0</v>
      </c>
      <c r="AN162" s="410">
        <f t="shared" si="44"/>
        <v>0</v>
      </c>
      <c r="AO162" s="410">
        <f t="shared" si="44"/>
        <v>0</v>
      </c>
      <c r="AP162" s="410">
        <f t="shared" si="44"/>
        <v>0</v>
      </c>
      <c r="AQ162" s="410">
        <f t="shared" si="44"/>
        <v>0</v>
      </c>
      <c r="AR162" s="410">
        <f t="shared" si="44"/>
        <v>0</v>
      </c>
      <c r="AS162" s="410">
        <f t="shared" si="44"/>
        <v>0</v>
      </c>
      <c r="AT162" s="413">
        <f>SUM(AT163:AT167)</f>
        <v>0</v>
      </c>
      <c r="AU162" s="415">
        <f>SUM(AU163:AU167)</f>
        <v>0</v>
      </c>
      <c r="AV162" s="392">
        <f t="shared" si="40"/>
        <v>0</v>
      </c>
    </row>
    <row r="163" spans="2:48" s="60" customFormat="1" ht="12.75" customHeight="1" x14ac:dyDescent="0.25">
      <c r="B163" s="416" t="str">
        <f>+'FORMATO COSTEO C2'!C306</f>
        <v>2.2.5.1</v>
      </c>
      <c r="C163" s="417" t="str">
        <f>+'FORMATO COSTEO C2'!B306</f>
        <v>Categoría de gasto</v>
      </c>
      <c r="D163" s="428"/>
      <c r="E163" s="429"/>
      <c r="F163" s="420">
        <f>+'FORMATO COSTEO C2'!G306</f>
        <v>0</v>
      </c>
      <c r="G163" s="421">
        <f>+'FORMATO COSTEO C2'!U306</f>
        <v>0</v>
      </c>
      <c r="H163" s="422">
        <f>IF( $F163=0,0,((($F163/$E$162)*'PLAN DE ADQUISICIONES'!F$59)*($G163/$F163)))</f>
        <v>0</v>
      </c>
      <c r="I163" s="420">
        <f>IF( $F163=0,0,((($F163/$E$162)*'PLAN DE ADQUISICIONES'!G$59)*($G163/$F163)))</f>
        <v>0</v>
      </c>
      <c r="J163" s="420">
        <f>IF( $F163=0,0,((($F163/$E$162)*'PLAN DE ADQUISICIONES'!H$59)*($G163/$F163)))</f>
        <v>0</v>
      </c>
      <c r="K163" s="420">
        <f>IF( $F163=0,0,((($F163/$E$162)*'PLAN DE ADQUISICIONES'!I$59)*($G163/$F163)))</f>
        <v>0</v>
      </c>
      <c r="L163" s="420">
        <f>IF( $F163=0,0,((($F163/$E$162)*'PLAN DE ADQUISICIONES'!J$59)*($G163/$F163)))</f>
        <v>0</v>
      </c>
      <c r="M163" s="420">
        <f>IF( $F163=0,0,((($F163/$E$162)*'PLAN DE ADQUISICIONES'!K$59)*($G163/$F163)))</f>
        <v>0</v>
      </c>
      <c r="N163" s="420">
        <f>IF( $F163=0,0,((($F163/$E$162)*'PLAN DE ADQUISICIONES'!L$59)*($G163/$F163)))</f>
        <v>0</v>
      </c>
      <c r="O163" s="420">
        <f>IF( $F163=0,0,((($F163/$E$162)*'PLAN DE ADQUISICIONES'!M$59)*($G163/$F163)))</f>
        <v>0</v>
      </c>
      <c r="P163" s="420">
        <f>IF( $F163=0,0,((($F163/$E$162)*'PLAN DE ADQUISICIONES'!N$59)*($G163/$F163)))</f>
        <v>0</v>
      </c>
      <c r="Q163" s="420">
        <f>IF( $F163=0,0,((($F163/$E$162)*'PLAN DE ADQUISICIONES'!O$59)*($G163/$F163)))</f>
        <v>0</v>
      </c>
      <c r="R163" s="420">
        <f>IF( $F163=0,0,((($F163/$E$162)*'PLAN DE ADQUISICIONES'!P$59)*($G163/$F163)))</f>
        <v>0</v>
      </c>
      <c r="S163" s="420">
        <f>IF( $F163=0,0,((($F163/$E$162)*'PLAN DE ADQUISICIONES'!Q$59)*($G163/$F163)))</f>
        <v>0</v>
      </c>
      <c r="T163" s="423">
        <f>H163+I163+J163+K163+L163+M163+N163+O163+P163+Q163+R163+S163</f>
        <v>0</v>
      </c>
      <c r="U163" s="424">
        <f>IF( $F163=0,0,((($F163/$E$162)*'PLAN DE ADQUISICIONES'!R$59)*($G163/$F163)))</f>
        <v>0</v>
      </c>
      <c r="V163" s="420">
        <f>IF( $F163=0,0,((($F163/$E$162)*'PLAN DE ADQUISICIONES'!S$59)*($G163/$F163)))</f>
        <v>0</v>
      </c>
      <c r="W163" s="420">
        <f>IF( $F163=0,0,((($F163/$E$162)*'PLAN DE ADQUISICIONES'!T$59)*($G163/$F163)))</f>
        <v>0</v>
      </c>
      <c r="X163" s="420">
        <f>IF( $F163=0,0,((($F163/$E$162)*'PLAN DE ADQUISICIONES'!U$59)*($G163/$F163)))</f>
        <v>0</v>
      </c>
      <c r="Y163" s="420">
        <f>IF( $F163=0,0,((($F163/$E$162)*'PLAN DE ADQUISICIONES'!V$59)*($G163/$F163)))</f>
        <v>0</v>
      </c>
      <c r="Z163" s="420">
        <f>IF( $F163=0,0,((($F163/$E$162)*'PLAN DE ADQUISICIONES'!W$59)*($G163/$F163)))</f>
        <v>0</v>
      </c>
      <c r="AA163" s="420">
        <f>IF( $F163=0,0,((($F163/$E$162)*'PLAN DE ADQUISICIONES'!X$59)*($G163/$F163)))</f>
        <v>0</v>
      </c>
      <c r="AB163" s="420">
        <f>IF( $F163=0,0,((($F163/$E$162)*'PLAN DE ADQUISICIONES'!Y$59)*($G163/$F163)))</f>
        <v>0</v>
      </c>
      <c r="AC163" s="420">
        <f>IF( $F163=0,0,((($F163/$E$162)*'PLAN DE ADQUISICIONES'!Z$59)*($G163/$F163)))</f>
        <v>0</v>
      </c>
      <c r="AD163" s="420">
        <f>IF( $F163=0,0,((($F163/$E$162)*'PLAN DE ADQUISICIONES'!AA$59)*($G163/$F163)))</f>
        <v>0</v>
      </c>
      <c r="AE163" s="420">
        <f>IF( $F163=0,0,((($F163/$E$162)*'PLAN DE ADQUISICIONES'!AB$59)*($G163/$F163)))</f>
        <v>0</v>
      </c>
      <c r="AF163" s="420">
        <f>IF( $F163=0,0,((($F163/$E$162)*'PLAN DE ADQUISICIONES'!AC$59)*($G163/$F163)))</f>
        <v>0</v>
      </c>
      <c r="AG163" s="421">
        <f>U163+V163+W163+X163+Y163+Z163+AA163+AB163+AC163+AD163+AE163+AF163</f>
        <v>0</v>
      </c>
      <c r="AH163" s="425">
        <f>IF( $F163=0,0,((($F163/$E$162)*'PLAN DE ADQUISICIONES'!AD$59)*($G163/$F163)))</f>
        <v>0</v>
      </c>
      <c r="AI163" s="420">
        <f>IF( $F163=0,0,((($F163/$E$162)*'PLAN DE ADQUISICIONES'!AE$59)*($G163/$F163)))</f>
        <v>0</v>
      </c>
      <c r="AJ163" s="420">
        <f>IF( $F163=0,0,((($F163/$E$162)*'PLAN DE ADQUISICIONES'!AF$59)*($G163/$F163)))</f>
        <v>0</v>
      </c>
      <c r="AK163" s="420">
        <f>IF( $F163=0,0,((($F163/$E$162)*'PLAN DE ADQUISICIONES'!AG$59)*($G163/$F163)))</f>
        <v>0</v>
      </c>
      <c r="AL163" s="420">
        <f>IF( $F163=0,0,((($F163/$E$162)*'PLAN DE ADQUISICIONES'!AH$59)*($G163/$F163)))</f>
        <v>0</v>
      </c>
      <c r="AM163" s="420">
        <f>IF( $F163=0,0,((($F163/$E$162)*'PLAN DE ADQUISICIONES'!AI$59)*($G163/$F163)))</f>
        <v>0</v>
      </c>
      <c r="AN163" s="420">
        <f>IF( $F163=0,0,((($F163/$E$162)*'PLAN DE ADQUISICIONES'!AJ$59)*($G163/$F163)))</f>
        <v>0</v>
      </c>
      <c r="AO163" s="420">
        <f>IF( $F163=0,0,((($F163/$E$162)*'PLAN DE ADQUISICIONES'!AK$59)*($G163/$F163)))</f>
        <v>0</v>
      </c>
      <c r="AP163" s="420">
        <f>IF( $F163=0,0,((($F163/$E$162)*'PLAN DE ADQUISICIONES'!AL$59)*($G163/$F163)))</f>
        <v>0</v>
      </c>
      <c r="AQ163" s="420">
        <f>IF( $F163=0,0,((($F163/$E$162)*'PLAN DE ADQUISICIONES'!AM$59)*($G163/$F163)))</f>
        <v>0</v>
      </c>
      <c r="AR163" s="420">
        <f>IF( $F163=0,0,((($F163/$E$162)*'PLAN DE ADQUISICIONES'!AN$59)*($G163/$F163)))</f>
        <v>0</v>
      </c>
      <c r="AS163" s="420">
        <f>IF( $F163=0,0,((($F163/$E$162)*'PLAN DE ADQUISICIONES'!AO$59)*($G163/$F163)))</f>
        <v>0</v>
      </c>
      <c r="AT163" s="423">
        <f>AH163+AI163+AJ163+AK163+AL163+AM163+AN163+AO163+AP163+AQ163+AR163+AS163</f>
        <v>0</v>
      </c>
      <c r="AU163" s="494">
        <f>AS163+AR163+AQ163+AP163+AO163+AN163+AM163+AL163+AK163+AJ163+AI163+AH163+AF163+AE163+AD163+AC163+AB163+AA163+Z163+Y163+X163+W163+V163+U163+S163+R163+Q163+P163+O163+N163+M163+L163+K163+J163+I163+H163</f>
        <v>0</v>
      </c>
      <c r="AV163" s="392">
        <f t="shared" si="40"/>
        <v>0</v>
      </c>
    </row>
    <row r="164" spans="2:48" s="60" customFormat="1" ht="12.75" customHeight="1" x14ac:dyDescent="0.25">
      <c r="B164" s="416" t="str">
        <f>+'FORMATO COSTEO C2'!C312</f>
        <v>2.2.5.2</v>
      </c>
      <c r="C164" s="417" t="str">
        <f>+'FORMATO COSTEO C2'!B312</f>
        <v>Categoría de gasto</v>
      </c>
      <c r="D164" s="428"/>
      <c r="E164" s="429"/>
      <c r="F164" s="420">
        <f>+'FORMATO COSTEO C2'!G312</f>
        <v>0</v>
      </c>
      <c r="G164" s="421">
        <f>+'FORMATO COSTEO C2'!U312</f>
        <v>0</v>
      </c>
      <c r="H164" s="425">
        <f>IF( $F164=0,0,((($F164/$E$162)*'PLAN DE ADQUISICIONES'!F$59)*($G164/$F164)))</f>
        <v>0</v>
      </c>
      <c r="I164" s="420">
        <f>IF( $F164=0,0,((($F164/$E$162)*'PLAN DE ADQUISICIONES'!G$59)*($G164/$F164)))</f>
        <v>0</v>
      </c>
      <c r="J164" s="420">
        <f>IF( $F164=0,0,((($F164/$E$162)*'PLAN DE ADQUISICIONES'!H$59)*($G164/$F164)))</f>
        <v>0</v>
      </c>
      <c r="K164" s="420">
        <f>IF( $F164=0,0,((($F164/$E$162)*'PLAN DE ADQUISICIONES'!I$59)*($G164/$F164)))</f>
        <v>0</v>
      </c>
      <c r="L164" s="420">
        <f>IF( $F164=0,0,((($F164/$E$162)*'PLAN DE ADQUISICIONES'!J$59)*($G164/$F164)))</f>
        <v>0</v>
      </c>
      <c r="M164" s="420">
        <f>IF( $F164=0,0,((($F164/$E$162)*'PLAN DE ADQUISICIONES'!K$59)*($G164/$F164)))</f>
        <v>0</v>
      </c>
      <c r="N164" s="420">
        <f>IF( $F164=0,0,((($F164/$E$162)*'PLAN DE ADQUISICIONES'!L$59)*($G164/$F164)))</f>
        <v>0</v>
      </c>
      <c r="O164" s="420">
        <f>IF( $F164=0,0,((($F164/$E$162)*'PLAN DE ADQUISICIONES'!M$59)*($G164/$F164)))</f>
        <v>0</v>
      </c>
      <c r="P164" s="420">
        <f>IF( $F164=0,0,((($F164/$E$162)*'PLAN DE ADQUISICIONES'!N$59)*($G164/$F164)))</f>
        <v>0</v>
      </c>
      <c r="Q164" s="420">
        <f>IF( $F164=0,0,((($F164/$E$162)*'PLAN DE ADQUISICIONES'!O$59)*($G164/$F164)))</f>
        <v>0</v>
      </c>
      <c r="R164" s="420">
        <f>IF( $F164=0,0,((($F164/$E$162)*'PLAN DE ADQUISICIONES'!P$59)*($G164/$F164)))</f>
        <v>0</v>
      </c>
      <c r="S164" s="420">
        <f>IF( $F164=0,0,((($F164/$E$162)*'PLAN DE ADQUISICIONES'!Q$59)*($G164/$F164)))</f>
        <v>0</v>
      </c>
      <c r="T164" s="423">
        <f>H164+I164+J164+K164+L164+M164+N164+O164+P164+Q164+R164+S164</f>
        <v>0</v>
      </c>
      <c r="U164" s="424">
        <f>IF( $F164=0,0,((($F164/$E$162)*'PLAN DE ADQUISICIONES'!R$59)*($G164/$F164)))</f>
        <v>0</v>
      </c>
      <c r="V164" s="420">
        <f>IF( $F164=0,0,((($F164/$E$162)*'PLAN DE ADQUISICIONES'!S$59)*($G164/$F164)))</f>
        <v>0</v>
      </c>
      <c r="W164" s="420">
        <f>IF( $F164=0,0,((($F164/$E$162)*'PLAN DE ADQUISICIONES'!T$59)*($G164/$F164)))</f>
        <v>0</v>
      </c>
      <c r="X164" s="420">
        <f>IF( $F164=0,0,((($F164/$E$162)*'PLAN DE ADQUISICIONES'!U$59)*($G164/$F164)))</f>
        <v>0</v>
      </c>
      <c r="Y164" s="420">
        <f>IF( $F164=0,0,((($F164/$E$162)*'PLAN DE ADQUISICIONES'!V$59)*($G164/$F164)))</f>
        <v>0</v>
      </c>
      <c r="Z164" s="420">
        <f>IF( $F164=0,0,((($F164/$E$162)*'PLAN DE ADQUISICIONES'!W$59)*($G164/$F164)))</f>
        <v>0</v>
      </c>
      <c r="AA164" s="420">
        <f>IF( $F164=0,0,((($F164/$E$162)*'PLAN DE ADQUISICIONES'!X$59)*($G164/$F164)))</f>
        <v>0</v>
      </c>
      <c r="AB164" s="420">
        <f>IF( $F164=0,0,((($F164/$E$162)*'PLAN DE ADQUISICIONES'!Y$59)*($G164/$F164)))</f>
        <v>0</v>
      </c>
      <c r="AC164" s="420">
        <f>IF( $F164=0,0,((($F164/$E$162)*'PLAN DE ADQUISICIONES'!Z$59)*($G164/$F164)))</f>
        <v>0</v>
      </c>
      <c r="AD164" s="420">
        <f>IF( $F164=0,0,((($F164/$E$162)*'PLAN DE ADQUISICIONES'!AA$59)*($G164/$F164)))</f>
        <v>0</v>
      </c>
      <c r="AE164" s="420">
        <f>IF( $F164=0,0,((($F164/$E$162)*'PLAN DE ADQUISICIONES'!AB$59)*($G164/$F164)))</f>
        <v>0</v>
      </c>
      <c r="AF164" s="420">
        <f>IF( $F164=0,0,((($F164/$E$162)*'PLAN DE ADQUISICIONES'!AC$59)*($G164/$F164)))</f>
        <v>0</v>
      </c>
      <c r="AG164" s="421">
        <f>U164+V164+W164+X164+Y164+Z164+AA164+AB164+AC164+AD164+AE164+AF164</f>
        <v>0</v>
      </c>
      <c r="AH164" s="425">
        <f>IF( $F164=0,0,((($F164/$E$162)*'PLAN DE ADQUISICIONES'!AD$59)*($G164/$F164)))</f>
        <v>0</v>
      </c>
      <c r="AI164" s="420">
        <f>IF( $F164=0,0,((($F164/$E$162)*'PLAN DE ADQUISICIONES'!AE$59)*($G164/$F164)))</f>
        <v>0</v>
      </c>
      <c r="AJ164" s="420">
        <f>IF( $F164=0,0,((($F164/$E$162)*'PLAN DE ADQUISICIONES'!AF$59)*($G164/$F164)))</f>
        <v>0</v>
      </c>
      <c r="AK164" s="420">
        <f>IF( $F164=0,0,((($F164/$E$162)*'PLAN DE ADQUISICIONES'!AG$59)*($G164/$F164)))</f>
        <v>0</v>
      </c>
      <c r="AL164" s="420">
        <f>IF( $F164=0,0,((($F164/$E$162)*'PLAN DE ADQUISICIONES'!AH$59)*($G164/$F164)))</f>
        <v>0</v>
      </c>
      <c r="AM164" s="420">
        <f>IF( $F164=0,0,((($F164/$E$162)*'PLAN DE ADQUISICIONES'!AI$59)*($G164/$F164)))</f>
        <v>0</v>
      </c>
      <c r="AN164" s="420">
        <f>IF( $F164=0,0,((($F164/$E$162)*'PLAN DE ADQUISICIONES'!AJ$59)*($G164/$F164)))</f>
        <v>0</v>
      </c>
      <c r="AO164" s="420">
        <f>IF( $F164=0,0,((($F164/$E$162)*'PLAN DE ADQUISICIONES'!AK$59)*($G164/$F164)))</f>
        <v>0</v>
      </c>
      <c r="AP164" s="420">
        <f>IF( $F164=0,0,((($F164/$E$162)*'PLAN DE ADQUISICIONES'!AL$59)*($G164/$F164)))</f>
        <v>0</v>
      </c>
      <c r="AQ164" s="420">
        <f>IF( $F164=0,0,((($F164/$E$162)*'PLAN DE ADQUISICIONES'!AM$59)*($G164/$F164)))</f>
        <v>0</v>
      </c>
      <c r="AR164" s="420">
        <f>IF( $F164=0,0,((($F164/$E$162)*'PLAN DE ADQUISICIONES'!AN$59)*($G164/$F164)))</f>
        <v>0</v>
      </c>
      <c r="AS164" s="420">
        <f>IF( $F164=0,0,((($F164/$E$162)*'PLAN DE ADQUISICIONES'!AO$59)*($G164/$F164)))</f>
        <v>0</v>
      </c>
      <c r="AT164" s="423">
        <f>AH164+AI164+AJ164+AK164+AL164+AM164+AN164+AO164+AP164+AQ164+AR164+AS164</f>
        <v>0</v>
      </c>
      <c r="AU164" s="494">
        <f>AS164+AR164+AQ164+AP164+AO164+AN164+AM164+AL164+AK164+AJ164+AI164+AH164+AF164+AE164+AD164+AC164+AB164+AA164+Z164+Y164+X164+W164+V164+U164+S164+R164+Q164+P164+O164+N164+M164+L164+K164+J164+I164+H164</f>
        <v>0</v>
      </c>
      <c r="AV164" s="392">
        <f t="shared" si="40"/>
        <v>0</v>
      </c>
    </row>
    <row r="165" spans="2:48" s="60" customFormat="1" ht="12.75" customHeight="1" x14ac:dyDescent="0.25">
      <c r="B165" s="416" t="str">
        <f>+'FORMATO COSTEO C2'!C318</f>
        <v>2.2.5.3</v>
      </c>
      <c r="C165" s="417" t="str">
        <f>+'FORMATO COSTEO C2'!B318</f>
        <v>Categoría de gasto</v>
      </c>
      <c r="D165" s="428"/>
      <c r="E165" s="429"/>
      <c r="F165" s="420">
        <f>+'FORMATO COSTEO C2'!G318</f>
        <v>0</v>
      </c>
      <c r="G165" s="421">
        <f>+'FORMATO COSTEO C2'!U318</f>
        <v>0</v>
      </c>
      <c r="H165" s="425">
        <f>IF( $F165=0,0,((($F165/$E$162)*'PLAN DE ADQUISICIONES'!F$59)*($G165/$F165)))</f>
        <v>0</v>
      </c>
      <c r="I165" s="420">
        <f>IF( $F165=0,0,((($F165/$E$162)*'PLAN DE ADQUISICIONES'!G$59)*($G165/$F165)))</f>
        <v>0</v>
      </c>
      <c r="J165" s="420">
        <f>IF( $F165=0,0,((($F165/$E$162)*'PLAN DE ADQUISICIONES'!H$59)*($G165/$F165)))</f>
        <v>0</v>
      </c>
      <c r="K165" s="420">
        <f>IF( $F165=0,0,((($F165/$E$162)*'PLAN DE ADQUISICIONES'!I$59)*($G165/$F165)))</f>
        <v>0</v>
      </c>
      <c r="L165" s="420">
        <f>IF( $F165=0,0,((($F165/$E$162)*'PLAN DE ADQUISICIONES'!J$59)*($G165/$F165)))</f>
        <v>0</v>
      </c>
      <c r="M165" s="420">
        <f>IF( $F165=0,0,((($F165/$E$162)*'PLAN DE ADQUISICIONES'!K$59)*($G165/$F165)))</f>
        <v>0</v>
      </c>
      <c r="N165" s="420">
        <f>IF( $F165=0,0,((($F165/$E$162)*'PLAN DE ADQUISICIONES'!L$59)*($G165/$F165)))</f>
        <v>0</v>
      </c>
      <c r="O165" s="420">
        <f>IF( $F165=0,0,((($F165/$E$162)*'PLAN DE ADQUISICIONES'!M$59)*($G165/$F165)))</f>
        <v>0</v>
      </c>
      <c r="P165" s="420">
        <f>IF( $F165=0,0,((($F165/$E$162)*'PLAN DE ADQUISICIONES'!N$59)*($G165/$F165)))</f>
        <v>0</v>
      </c>
      <c r="Q165" s="420">
        <f>IF( $F165=0,0,((($F165/$E$162)*'PLAN DE ADQUISICIONES'!O$59)*($G165/$F165)))</f>
        <v>0</v>
      </c>
      <c r="R165" s="420">
        <f>IF( $F165=0,0,((($F165/$E$162)*'PLAN DE ADQUISICIONES'!P$59)*($G165/$F165)))</f>
        <v>0</v>
      </c>
      <c r="S165" s="420">
        <f>IF( $F165=0,0,((($F165/$E$162)*'PLAN DE ADQUISICIONES'!Q$59)*($G165/$F165)))</f>
        <v>0</v>
      </c>
      <c r="T165" s="423">
        <f>H165+I165+J165+K165+L165+M165+N165+O165+P165+Q165+R165+S165</f>
        <v>0</v>
      </c>
      <c r="U165" s="424">
        <f>IF( $F165=0,0,((($F165/$E$162)*'PLAN DE ADQUISICIONES'!R$59)*($G165/$F165)))</f>
        <v>0</v>
      </c>
      <c r="V165" s="420">
        <f>IF( $F165=0,0,((($F165/$E$162)*'PLAN DE ADQUISICIONES'!S$59)*($G165/$F165)))</f>
        <v>0</v>
      </c>
      <c r="W165" s="420">
        <f>IF( $F165=0,0,((($F165/$E$162)*'PLAN DE ADQUISICIONES'!T$59)*($G165/$F165)))</f>
        <v>0</v>
      </c>
      <c r="X165" s="420">
        <f>IF( $F165=0,0,((($F165/$E$162)*'PLAN DE ADQUISICIONES'!U$59)*($G165/$F165)))</f>
        <v>0</v>
      </c>
      <c r="Y165" s="420">
        <f>IF( $F165=0,0,((($F165/$E$162)*'PLAN DE ADQUISICIONES'!V$59)*($G165/$F165)))</f>
        <v>0</v>
      </c>
      <c r="Z165" s="420">
        <f>IF( $F165=0,0,((($F165/$E$162)*'PLAN DE ADQUISICIONES'!W$59)*($G165/$F165)))</f>
        <v>0</v>
      </c>
      <c r="AA165" s="420">
        <f>IF( $F165=0,0,((($F165/$E$162)*'PLAN DE ADQUISICIONES'!X$59)*($G165/$F165)))</f>
        <v>0</v>
      </c>
      <c r="AB165" s="420">
        <f>IF( $F165=0,0,((($F165/$E$162)*'PLAN DE ADQUISICIONES'!Y$59)*($G165/$F165)))</f>
        <v>0</v>
      </c>
      <c r="AC165" s="420">
        <f>IF( $F165=0,0,((($F165/$E$162)*'PLAN DE ADQUISICIONES'!Z$59)*($G165/$F165)))</f>
        <v>0</v>
      </c>
      <c r="AD165" s="420">
        <f>IF( $F165=0,0,((($F165/$E$162)*'PLAN DE ADQUISICIONES'!AA$59)*($G165/$F165)))</f>
        <v>0</v>
      </c>
      <c r="AE165" s="420">
        <f>IF( $F165=0,0,((($F165/$E$162)*'PLAN DE ADQUISICIONES'!AB$59)*($G165/$F165)))</f>
        <v>0</v>
      </c>
      <c r="AF165" s="420">
        <f>IF( $F165=0,0,((($F165/$E$162)*'PLAN DE ADQUISICIONES'!AC$59)*($G165/$F165)))</f>
        <v>0</v>
      </c>
      <c r="AG165" s="421">
        <f>U165+V165+W165+X165+Y165+Z165+AA165+AB165+AC165+AD165+AE165+AF165</f>
        <v>0</v>
      </c>
      <c r="AH165" s="425">
        <f>IF( $F165=0,0,((($F165/$E$162)*'PLAN DE ADQUISICIONES'!AD$59)*($G165/$F165)))</f>
        <v>0</v>
      </c>
      <c r="AI165" s="420">
        <f>IF( $F165=0,0,((($F165/$E$162)*'PLAN DE ADQUISICIONES'!AE$59)*($G165/$F165)))</f>
        <v>0</v>
      </c>
      <c r="AJ165" s="420">
        <f>IF( $F165=0,0,((($F165/$E$162)*'PLAN DE ADQUISICIONES'!AF$59)*($G165/$F165)))</f>
        <v>0</v>
      </c>
      <c r="AK165" s="420">
        <f>IF( $F165=0,0,((($F165/$E$162)*'PLAN DE ADQUISICIONES'!AG$59)*($G165/$F165)))</f>
        <v>0</v>
      </c>
      <c r="AL165" s="420">
        <f>IF( $F165=0,0,((($F165/$E$162)*'PLAN DE ADQUISICIONES'!AH$59)*($G165/$F165)))</f>
        <v>0</v>
      </c>
      <c r="AM165" s="420">
        <f>IF( $F165=0,0,((($F165/$E$162)*'PLAN DE ADQUISICIONES'!AI$59)*($G165/$F165)))</f>
        <v>0</v>
      </c>
      <c r="AN165" s="420">
        <f>IF( $F165=0,0,((($F165/$E$162)*'PLAN DE ADQUISICIONES'!AJ$59)*($G165/$F165)))</f>
        <v>0</v>
      </c>
      <c r="AO165" s="420">
        <f>IF( $F165=0,0,((($F165/$E$162)*'PLAN DE ADQUISICIONES'!AK$59)*($G165/$F165)))</f>
        <v>0</v>
      </c>
      <c r="AP165" s="420">
        <f>IF( $F165=0,0,((($F165/$E$162)*'PLAN DE ADQUISICIONES'!AL$59)*($G165/$F165)))</f>
        <v>0</v>
      </c>
      <c r="AQ165" s="420">
        <f>IF( $F165=0,0,((($F165/$E$162)*'PLAN DE ADQUISICIONES'!AM$59)*($G165/$F165)))</f>
        <v>0</v>
      </c>
      <c r="AR165" s="420">
        <f>IF( $F165=0,0,((($F165/$E$162)*'PLAN DE ADQUISICIONES'!AN$59)*($G165/$F165)))</f>
        <v>0</v>
      </c>
      <c r="AS165" s="420">
        <f>IF( $F165=0,0,((($F165/$E$162)*'PLAN DE ADQUISICIONES'!AO$59)*($G165/$F165)))</f>
        <v>0</v>
      </c>
      <c r="AT165" s="423">
        <f>AH165+AI165+AJ165+AK165+AL165+AM165+AN165+AO165+AP165+AQ165+AR165+AS165</f>
        <v>0</v>
      </c>
      <c r="AU165" s="494">
        <f>AS165+AR165+AQ165+AP165+AO165+AN165+AM165+AL165+AK165+AJ165+AI165+AH165+AF165+AE165+AD165+AC165+AB165+AA165+Z165+Y165+X165+W165+V165+U165+S165+R165+Q165+P165+O165+N165+M165+L165+K165+J165+I165+H165</f>
        <v>0</v>
      </c>
      <c r="AV165" s="392">
        <f t="shared" si="40"/>
        <v>0</v>
      </c>
    </row>
    <row r="166" spans="2:48" s="60" customFormat="1" ht="12.75" customHeight="1" x14ac:dyDescent="0.25">
      <c r="B166" s="416" t="str">
        <f>+'FORMATO COSTEO C2'!C324</f>
        <v>2.2.5.4</v>
      </c>
      <c r="C166" s="417" t="str">
        <f>+'FORMATO COSTEO C2'!B324</f>
        <v>Categoría de gasto</v>
      </c>
      <c r="D166" s="428"/>
      <c r="E166" s="429"/>
      <c r="F166" s="420">
        <f>+'FORMATO COSTEO C2'!G324</f>
        <v>0</v>
      </c>
      <c r="G166" s="421">
        <f>+'FORMATO COSTEO C2'!U324</f>
        <v>0</v>
      </c>
      <c r="H166" s="425">
        <f>IF( $F166=0,0,((($F166/$E$162)*'PLAN DE ADQUISICIONES'!F$59)*($G166/$F166)))</f>
        <v>0</v>
      </c>
      <c r="I166" s="420">
        <f>IF( $F166=0,0,((($F166/$E$162)*'PLAN DE ADQUISICIONES'!G$59)*($G166/$F166)))</f>
        <v>0</v>
      </c>
      <c r="J166" s="420">
        <f>IF( $F166=0,0,((($F166/$E$162)*'PLAN DE ADQUISICIONES'!H$59)*($G166/$F166)))</f>
        <v>0</v>
      </c>
      <c r="K166" s="420">
        <f>IF( $F166=0,0,((($F166/$E$162)*'PLAN DE ADQUISICIONES'!I$59)*($G166/$F166)))</f>
        <v>0</v>
      </c>
      <c r="L166" s="420">
        <f>IF( $F166=0,0,((($F166/$E$162)*'PLAN DE ADQUISICIONES'!J$59)*($G166/$F166)))</f>
        <v>0</v>
      </c>
      <c r="M166" s="420">
        <f>IF( $F166=0,0,((($F166/$E$162)*'PLAN DE ADQUISICIONES'!K$59)*($G166/$F166)))</f>
        <v>0</v>
      </c>
      <c r="N166" s="420">
        <f>IF( $F166=0,0,((($F166/$E$162)*'PLAN DE ADQUISICIONES'!L$59)*($G166/$F166)))</f>
        <v>0</v>
      </c>
      <c r="O166" s="420">
        <f>IF( $F166=0,0,((($F166/$E$162)*'PLAN DE ADQUISICIONES'!M$59)*($G166/$F166)))</f>
        <v>0</v>
      </c>
      <c r="P166" s="420">
        <f>IF( $F166=0,0,((($F166/$E$162)*'PLAN DE ADQUISICIONES'!N$59)*($G166/$F166)))</f>
        <v>0</v>
      </c>
      <c r="Q166" s="420">
        <f>IF( $F166=0,0,((($F166/$E$162)*'PLAN DE ADQUISICIONES'!O$59)*($G166/$F166)))</f>
        <v>0</v>
      </c>
      <c r="R166" s="420">
        <f>IF( $F166=0,0,((($F166/$E$162)*'PLAN DE ADQUISICIONES'!P$59)*($G166/$F166)))</f>
        <v>0</v>
      </c>
      <c r="S166" s="420">
        <f>IF( $F166=0,0,((($F166/$E$162)*'PLAN DE ADQUISICIONES'!Q$59)*($G166/$F166)))</f>
        <v>0</v>
      </c>
      <c r="T166" s="423">
        <f>H166+I166+J166+K166+L166+M166+N166+O166+P166+Q166+R166+S166</f>
        <v>0</v>
      </c>
      <c r="U166" s="424">
        <f>IF( $F166=0,0,((($F166/$E$162)*'PLAN DE ADQUISICIONES'!R$59)*($G166/$F166)))</f>
        <v>0</v>
      </c>
      <c r="V166" s="420">
        <f>IF( $F166=0,0,((($F166/$E$162)*'PLAN DE ADQUISICIONES'!S$59)*($G166/$F166)))</f>
        <v>0</v>
      </c>
      <c r="W166" s="420">
        <f>IF( $F166=0,0,((($F166/$E$162)*'PLAN DE ADQUISICIONES'!T$59)*($G166/$F166)))</f>
        <v>0</v>
      </c>
      <c r="X166" s="420">
        <f>IF( $F166=0,0,((($F166/$E$162)*'PLAN DE ADQUISICIONES'!U$59)*($G166/$F166)))</f>
        <v>0</v>
      </c>
      <c r="Y166" s="420">
        <f>IF( $F166=0,0,((($F166/$E$162)*'PLAN DE ADQUISICIONES'!V$59)*($G166/$F166)))</f>
        <v>0</v>
      </c>
      <c r="Z166" s="420">
        <f>IF( $F166=0,0,((($F166/$E$162)*'PLAN DE ADQUISICIONES'!W$59)*($G166/$F166)))</f>
        <v>0</v>
      </c>
      <c r="AA166" s="420">
        <f>IF( $F166=0,0,((($F166/$E$162)*'PLAN DE ADQUISICIONES'!X$59)*($G166/$F166)))</f>
        <v>0</v>
      </c>
      <c r="AB166" s="420">
        <f>IF( $F166=0,0,((($F166/$E$162)*'PLAN DE ADQUISICIONES'!Y$59)*($G166/$F166)))</f>
        <v>0</v>
      </c>
      <c r="AC166" s="420">
        <f>IF( $F166=0,0,((($F166/$E$162)*'PLAN DE ADQUISICIONES'!Z$59)*($G166/$F166)))</f>
        <v>0</v>
      </c>
      <c r="AD166" s="420">
        <f>IF( $F166=0,0,((($F166/$E$162)*'PLAN DE ADQUISICIONES'!AA$59)*($G166/$F166)))</f>
        <v>0</v>
      </c>
      <c r="AE166" s="420">
        <f>IF( $F166=0,0,((($F166/$E$162)*'PLAN DE ADQUISICIONES'!AB$59)*($G166/$F166)))</f>
        <v>0</v>
      </c>
      <c r="AF166" s="420">
        <f>IF( $F166=0,0,((($F166/$E$162)*'PLAN DE ADQUISICIONES'!AC$59)*($G166/$F166)))</f>
        <v>0</v>
      </c>
      <c r="AG166" s="421">
        <f>U166+V166+W166+X166+Y166+Z166+AA166+AB166+AC166+AD166+AE166+AF166</f>
        <v>0</v>
      </c>
      <c r="AH166" s="425">
        <f>IF( $F166=0,0,((($F166/$E$162)*'PLAN DE ADQUISICIONES'!AD$59)*($G166/$F166)))</f>
        <v>0</v>
      </c>
      <c r="AI166" s="420">
        <f>IF( $F166=0,0,((($F166/$E$162)*'PLAN DE ADQUISICIONES'!AE$59)*($G166/$F166)))</f>
        <v>0</v>
      </c>
      <c r="AJ166" s="420">
        <f>IF( $F166=0,0,((($F166/$E$162)*'PLAN DE ADQUISICIONES'!AF$59)*($G166/$F166)))</f>
        <v>0</v>
      </c>
      <c r="AK166" s="420">
        <f>IF( $F166=0,0,((($F166/$E$162)*'PLAN DE ADQUISICIONES'!AG$59)*($G166/$F166)))</f>
        <v>0</v>
      </c>
      <c r="AL166" s="420">
        <f>IF( $F166=0,0,((($F166/$E$162)*'PLAN DE ADQUISICIONES'!AH$59)*($G166/$F166)))</f>
        <v>0</v>
      </c>
      <c r="AM166" s="420">
        <f>IF( $F166=0,0,((($F166/$E$162)*'PLAN DE ADQUISICIONES'!AI$59)*($G166/$F166)))</f>
        <v>0</v>
      </c>
      <c r="AN166" s="420">
        <f>IF( $F166=0,0,((($F166/$E$162)*'PLAN DE ADQUISICIONES'!AJ$59)*($G166/$F166)))</f>
        <v>0</v>
      </c>
      <c r="AO166" s="420">
        <f>IF( $F166=0,0,((($F166/$E$162)*'PLAN DE ADQUISICIONES'!AK$59)*($G166/$F166)))</f>
        <v>0</v>
      </c>
      <c r="AP166" s="420">
        <f>IF( $F166=0,0,((($F166/$E$162)*'PLAN DE ADQUISICIONES'!AL$59)*($G166/$F166)))</f>
        <v>0</v>
      </c>
      <c r="AQ166" s="420">
        <f>IF( $F166=0,0,((($F166/$E$162)*'PLAN DE ADQUISICIONES'!AM$59)*($G166/$F166)))</f>
        <v>0</v>
      </c>
      <c r="AR166" s="420">
        <f>IF( $F166=0,0,((($F166/$E$162)*'PLAN DE ADQUISICIONES'!AN$59)*($G166/$F166)))</f>
        <v>0</v>
      </c>
      <c r="AS166" s="420">
        <f>IF( $F166=0,0,((($F166/$E$162)*'PLAN DE ADQUISICIONES'!AO$59)*($G166/$F166)))</f>
        <v>0</v>
      </c>
      <c r="AT166" s="423">
        <f>AH166+AI166+AJ166+AK166+AL166+AM166+AN166+AO166+AP166+AQ166+AR166+AS166</f>
        <v>0</v>
      </c>
      <c r="AU166" s="494">
        <f>AS166+AR166+AQ166+AP166+AO166+AN166+AM166+AL166+AK166+AJ166+AI166+AH166+AF166+AE166+AD166+AC166+AB166+AA166+Z166+Y166+X166+W166+V166+U166+S166+R166+Q166+P166+O166+N166+M166+L166+K166+J166+I166+H166</f>
        <v>0</v>
      </c>
      <c r="AV166" s="392">
        <f t="shared" si="40"/>
        <v>0</v>
      </c>
    </row>
    <row r="167" spans="2:48" s="60" customFormat="1" ht="12.75" customHeight="1" x14ac:dyDescent="0.25">
      <c r="B167" s="416" t="str">
        <f>+'FORMATO COSTEO C2'!C330</f>
        <v>2.2.5.5</v>
      </c>
      <c r="C167" s="417" t="str">
        <f>+'FORMATO COSTEO C2'!B330</f>
        <v>Categoría de gasto</v>
      </c>
      <c r="D167" s="428"/>
      <c r="E167" s="429"/>
      <c r="F167" s="420">
        <f>+'FORMATO COSTEO C2'!G330</f>
        <v>0</v>
      </c>
      <c r="G167" s="421">
        <f>+'FORMATO COSTEO C2'!U330</f>
        <v>0</v>
      </c>
      <c r="H167" s="425">
        <f>IF( $F167=0,0,((($F167/$E$162)*'PLAN DE ADQUISICIONES'!F$59)*($G167/$F167)))</f>
        <v>0</v>
      </c>
      <c r="I167" s="420">
        <f>IF( $F167=0,0,((($F167/$E$162)*'PLAN DE ADQUISICIONES'!G$59)*($G167/$F167)))</f>
        <v>0</v>
      </c>
      <c r="J167" s="420">
        <f>IF( $F167=0,0,((($F167/$E$162)*'PLAN DE ADQUISICIONES'!H$59)*($G167/$F167)))</f>
        <v>0</v>
      </c>
      <c r="K167" s="420">
        <f>IF( $F167=0,0,((($F167/$E$162)*'PLAN DE ADQUISICIONES'!I$59)*($G167/$F167)))</f>
        <v>0</v>
      </c>
      <c r="L167" s="420">
        <f>IF( $F167=0,0,((($F167/$E$162)*'PLAN DE ADQUISICIONES'!J$59)*($G167/$F167)))</f>
        <v>0</v>
      </c>
      <c r="M167" s="420">
        <f>IF( $F167=0,0,((($F167/$E$162)*'PLAN DE ADQUISICIONES'!K$59)*($G167/$F167)))</f>
        <v>0</v>
      </c>
      <c r="N167" s="420">
        <f>IF( $F167=0,0,((($F167/$E$162)*'PLAN DE ADQUISICIONES'!L$59)*($G167/$F167)))</f>
        <v>0</v>
      </c>
      <c r="O167" s="420">
        <f>IF( $F167=0,0,((($F167/$E$162)*'PLAN DE ADQUISICIONES'!M$59)*($G167/$F167)))</f>
        <v>0</v>
      </c>
      <c r="P167" s="420">
        <f>IF( $F167=0,0,((($F167/$E$162)*'PLAN DE ADQUISICIONES'!N$59)*($G167/$F167)))</f>
        <v>0</v>
      </c>
      <c r="Q167" s="420">
        <f>IF( $F167=0,0,((($F167/$E$162)*'PLAN DE ADQUISICIONES'!O$59)*($G167/$F167)))</f>
        <v>0</v>
      </c>
      <c r="R167" s="420">
        <f>IF( $F167=0,0,((($F167/$E$162)*'PLAN DE ADQUISICIONES'!P$59)*($G167/$F167)))</f>
        <v>0</v>
      </c>
      <c r="S167" s="420">
        <f>IF( $F167=0,0,((($F167/$E$162)*'PLAN DE ADQUISICIONES'!Q$59)*($G167/$F167)))</f>
        <v>0</v>
      </c>
      <c r="T167" s="423">
        <f>H167+I167+J167+K167+L167+M167+N167+O167+P167+Q167+R167+S167</f>
        <v>0</v>
      </c>
      <c r="U167" s="424">
        <f>IF( $F167=0,0,((($F167/$E$162)*'PLAN DE ADQUISICIONES'!R$59)*($G167/$F167)))</f>
        <v>0</v>
      </c>
      <c r="V167" s="420">
        <f>IF( $F167=0,0,((($F167/$E$162)*'PLAN DE ADQUISICIONES'!S$59)*($G167/$F167)))</f>
        <v>0</v>
      </c>
      <c r="W167" s="420">
        <f>IF( $F167=0,0,((($F167/$E$162)*'PLAN DE ADQUISICIONES'!T$59)*($G167/$F167)))</f>
        <v>0</v>
      </c>
      <c r="X167" s="420">
        <f>IF( $F167=0,0,((($F167/$E$162)*'PLAN DE ADQUISICIONES'!U$59)*($G167/$F167)))</f>
        <v>0</v>
      </c>
      <c r="Y167" s="420">
        <f>IF( $F167=0,0,((($F167/$E$162)*'PLAN DE ADQUISICIONES'!V$59)*($G167/$F167)))</f>
        <v>0</v>
      </c>
      <c r="Z167" s="420">
        <f>IF( $F167=0,0,((($F167/$E$162)*'PLAN DE ADQUISICIONES'!W$59)*($G167/$F167)))</f>
        <v>0</v>
      </c>
      <c r="AA167" s="420">
        <f>IF( $F167=0,0,((($F167/$E$162)*'PLAN DE ADQUISICIONES'!X$59)*($G167/$F167)))</f>
        <v>0</v>
      </c>
      <c r="AB167" s="420">
        <f>IF( $F167=0,0,((($F167/$E$162)*'PLAN DE ADQUISICIONES'!Y$59)*($G167/$F167)))</f>
        <v>0</v>
      </c>
      <c r="AC167" s="420">
        <f>IF( $F167=0,0,((($F167/$E$162)*'PLAN DE ADQUISICIONES'!Z$59)*($G167/$F167)))</f>
        <v>0</v>
      </c>
      <c r="AD167" s="420">
        <f>IF( $F167=0,0,((($F167/$E$162)*'PLAN DE ADQUISICIONES'!AA$59)*($G167/$F167)))</f>
        <v>0</v>
      </c>
      <c r="AE167" s="420">
        <f>IF( $F167=0,0,((($F167/$E$162)*'PLAN DE ADQUISICIONES'!AB$59)*($G167/$F167)))</f>
        <v>0</v>
      </c>
      <c r="AF167" s="420">
        <f>IF( $F167=0,0,((($F167/$E$162)*'PLAN DE ADQUISICIONES'!AC$59)*($G167/$F167)))</f>
        <v>0</v>
      </c>
      <c r="AG167" s="421">
        <f>U167+V167+W167+X167+Y167+Z167+AA167+AB167+AC167+AD167+AE167+AF167</f>
        <v>0</v>
      </c>
      <c r="AH167" s="425">
        <f>IF( $F167=0,0,((($F167/$E$162)*'PLAN DE ADQUISICIONES'!AD$59)*($G167/$F167)))</f>
        <v>0</v>
      </c>
      <c r="AI167" s="420">
        <f>IF( $F167=0,0,((($F167/$E$162)*'PLAN DE ADQUISICIONES'!AE$59)*($G167/$F167)))</f>
        <v>0</v>
      </c>
      <c r="AJ167" s="420">
        <f>IF( $F167=0,0,((($F167/$E$162)*'PLAN DE ADQUISICIONES'!AF$59)*($G167/$F167)))</f>
        <v>0</v>
      </c>
      <c r="AK167" s="420">
        <f>IF( $F167=0,0,((($F167/$E$162)*'PLAN DE ADQUISICIONES'!AG$59)*($G167/$F167)))</f>
        <v>0</v>
      </c>
      <c r="AL167" s="420">
        <f>IF( $F167=0,0,((($F167/$E$162)*'PLAN DE ADQUISICIONES'!AH$59)*($G167/$F167)))</f>
        <v>0</v>
      </c>
      <c r="AM167" s="420">
        <f>IF( $F167=0,0,((($F167/$E$162)*'PLAN DE ADQUISICIONES'!AI$59)*($G167/$F167)))</f>
        <v>0</v>
      </c>
      <c r="AN167" s="420">
        <f>IF( $F167=0,0,((($F167/$E$162)*'PLAN DE ADQUISICIONES'!AJ$59)*($G167/$F167)))</f>
        <v>0</v>
      </c>
      <c r="AO167" s="420">
        <f>IF( $F167=0,0,((($F167/$E$162)*'PLAN DE ADQUISICIONES'!AK$59)*($G167/$F167)))</f>
        <v>0</v>
      </c>
      <c r="AP167" s="420">
        <f>IF( $F167=0,0,((($F167/$E$162)*'PLAN DE ADQUISICIONES'!AL$59)*($G167/$F167)))</f>
        <v>0</v>
      </c>
      <c r="AQ167" s="420">
        <f>IF( $F167=0,0,((($F167/$E$162)*'PLAN DE ADQUISICIONES'!AM$59)*($G167/$F167)))</f>
        <v>0</v>
      </c>
      <c r="AR167" s="420">
        <f>IF( $F167=0,0,((($F167/$E$162)*'PLAN DE ADQUISICIONES'!AN$59)*($G167/$F167)))</f>
        <v>0</v>
      </c>
      <c r="AS167" s="420">
        <f>IF( $F167=0,0,((($F167/$E$162)*'PLAN DE ADQUISICIONES'!AO$59)*($G167/$F167)))</f>
        <v>0</v>
      </c>
      <c r="AT167" s="423">
        <f>AH167+AI167+AJ167+AK167+AL167+AM167+AN167+AO167+AP167+AQ167+AR167+AS167</f>
        <v>0</v>
      </c>
      <c r="AU167" s="494">
        <f>AS167+AR167+AQ167+AP167+AO167+AN167+AM167+AL167+AK167+AJ167+AI167+AH167+AF167+AE167+AD167+AC167+AB167+AA167+Z167+Y167+X167+W167+V167+U167+S167+R167+Q167+P167+O167+N167+M167+L167+K167+J167+I167+H167</f>
        <v>0</v>
      </c>
      <c r="AV167" s="392">
        <f t="shared" si="40"/>
        <v>0</v>
      </c>
    </row>
    <row r="168" spans="2:48" s="60" customFormat="1" ht="12.75" customHeight="1" x14ac:dyDescent="0.25">
      <c r="B168" s="431">
        <f>+'FORMATO COSTEO C2'!C337</f>
        <v>2.2999999999999998</v>
      </c>
      <c r="C168" s="396">
        <f>+'FORMATO COSTEO C2'!D337</f>
        <v>0</v>
      </c>
      <c r="D168" s="397"/>
      <c r="E168" s="398"/>
      <c r="F168" s="399">
        <f t="shared" ref="F168:P168" si="45">+F169+F175+F181+F187+F193</f>
        <v>0</v>
      </c>
      <c r="G168" s="400">
        <f t="shared" si="45"/>
        <v>0</v>
      </c>
      <c r="H168" s="401">
        <f t="shared" si="45"/>
        <v>0</v>
      </c>
      <c r="I168" s="399">
        <f>+I169+I175+I181+I187+I193</f>
        <v>0</v>
      </c>
      <c r="J168" s="399">
        <f>+J169+J175+J181+J187+J193</f>
        <v>0</v>
      </c>
      <c r="K168" s="399">
        <f>+K169+K175+K181+K187+K193</f>
        <v>0</v>
      </c>
      <c r="L168" s="399">
        <f>+L169+L175+L181+L187+L193</f>
        <v>0</v>
      </c>
      <c r="M168" s="399">
        <f>+M169+M175+M181+M187+M193</f>
        <v>0</v>
      </c>
      <c r="N168" s="399">
        <f t="shared" si="45"/>
        <v>0</v>
      </c>
      <c r="O168" s="399">
        <f t="shared" si="45"/>
        <v>0</v>
      </c>
      <c r="P168" s="399">
        <f t="shared" si="45"/>
        <v>0</v>
      </c>
      <c r="Q168" s="399">
        <f>+Q169+Q175+Q181+Q187+Q193</f>
        <v>0</v>
      </c>
      <c r="R168" s="399">
        <f>+R169+R175+R181+R187+R193</f>
        <v>0</v>
      </c>
      <c r="S168" s="399">
        <f>+S169+S175+S181+S187+S193</f>
        <v>0</v>
      </c>
      <c r="T168" s="402">
        <f>+T169+T175+T181+T187+T193</f>
        <v>0</v>
      </c>
      <c r="U168" s="403">
        <f t="shared" ref="U168:AS168" si="46">+U169+U175+U181+U187+U193</f>
        <v>0</v>
      </c>
      <c r="V168" s="399">
        <f t="shared" si="46"/>
        <v>0</v>
      </c>
      <c r="W168" s="399">
        <f t="shared" si="46"/>
        <v>0</v>
      </c>
      <c r="X168" s="399">
        <f t="shared" si="46"/>
        <v>0</v>
      </c>
      <c r="Y168" s="399">
        <f t="shared" si="46"/>
        <v>0</v>
      </c>
      <c r="Z168" s="399">
        <f t="shared" si="46"/>
        <v>0</v>
      </c>
      <c r="AA168" s="399">
        <f t="shared" si="46"/>
        <v>0</v>
      </c>
      <c r="AB168" s="399">
        <f t="shared" si="46"/>
        <v>0</v>
      </c>
      <c r="AC168" s="399">
        <f t="shared" si="46"/>
        <v>0</v>
      </c>
      <c r="AD168" s="399">
        <f t="shared" si="46"/>
        <v>0</v>
      </c>
      <c r="AE168" s="399">
        <f t="shared" si="46"/>
        <v>0</v>
      </c>
      <c r="AF168" s="399">
        <f t="shared" si="46"/>
        <v>0</v>
      </c>
      <c r="AG168" s="400">
        <f>+AG169+AG175+AG181+AG187+AG193</f>
        <v>0</v>
      </c>
      <c r="AH168" s="401">
        <f t="shared" si="46"/>
        <v>0</v>
      </c>
      <c r="AI168" s="399">
        <f t="shared" si="46"/>
        <v>0</v>
      </c>
      <c r="AJ168" s="399">
        <f t="shared" si="46"/>
        <v>0</v>
      </c>
      <c r="AK168" s="399">
        <f t="shared" si="46"/>
        <v>0</v>
      </c>
      <c r="AL168" s="399">
        <f t="shared" si="46"/>
        <v>0</v>
      </c>
      <c r="AM168" s="399">
        <f t="shared" si="46"/>
        <v>0</v>
      </c>
      <c r="AN168" s="399">
        <f t="shared" si="46"/>
        <v>0</v>
      </c>
      <c r="AO168" s="399">
        <f t="shared" si="46"/>
        <v>0</v>
      </c>
      <c r="AP168" s="399">
        <f t="shared" si="46"/>
        <v>0</v>
      </c>
      <c r="AQ168" s="399">
        <f t="shared" si="46"/>
        <v>0</v>
      </c>
      <c r="AR168" s="399">
        <f t="shared" si="46"/>
        <v>0</v>
      </c>
      <c r="AS168" s="399">
        <f t="shared" si="46"/>
        <v>0</v>
      </c>
      <c r="AT168" s="402">
        <f>+AT169+AT175+AT181+AT187+AT193</f>
        <v>0</v>
      </c>
      <c r="AU168" s="404">
        <f>+AU169+AU175+AU181+AU187+AU193</f>
        <v>0</v>
      </c>
      <c r="AV168" s="392">
        <f t="shared" si="40"/>
        <v>0</v>
      </c>
    </row>
    <row r="169" spans="2:48" s="60" customFormat="1" ht="12.75" customHeight="1" x14ac:dyDescent="0.25">
      <c r="B169" s="406" t="str">
        <f>+'FORMATO COSTEO C2'!C338</f>
        <v>2.3.1</v>
      </c>
      <c r="C169" s="430">
        <f>+'FORMATO COSTEO C2'!B338</f>
        <v>0</v>
      </c>
      <c r="D169" s="408" t="str">
        <f>+'FORMATO COSTEO C2'!D338</f>
        <v>Unidad medida</v>
      </c>
      <c r="E169" s="409">
        <f>+'FORMATO COSTEO C2'!E338</f>
        <v>0</v>
      </c>
      <c r="F169" s="410">
        <f>SUM(F170:F174)</f>
        <v>0</v>
      </c>
      <c r="G169" s="411">
        <f t="shared" ref="G169:AS169" si="47">SUM(G170:G174)</f>
        <v>0</v>
      </c>
      <c r="H169" s="412">
        <f t="shared" si="47"/>
        <v>0</v>
      </c>
      <c r="I169" s="410">
        <f t="shared" si="47"/>
        <v>0</v>
      </c>
      <c r="J169" s="410">
        <f t="shared" si="47"/>
        <v>0</v>
      </c>
      <c r="K169" s="410">
        <f t="shared" si="47"/>
        <v>0</v>
      </c>
      <c r="L169" s="410">
        <f t="shared" si="47"/>
        <v>0</v>
      </c>
      <c r="M169" s="410">
        <f t="shared" si="47"/>
        <v>0</v>
      </c>
      <c r="N169" s="410">
        <f t="shared" si="47"/>
        <v>0</v>
      </c>
      <c r="O169" s="410">
        <f t="shared" si="47"/>
        <v>0</v>
      </c>
      <c r="P169" s="410">
        <f t="shared" si="47"/>
        <v>0</v>
      </c>
      <c r="Q169" s="410">
        <f t="shared" si="47"/>
        <v>0</v>
      </c>
      <c r="R169" s="410">
        <f t="shared" si="47"/>
        <v>0</v>
      </c>
      <c r="S169" s="410">
        <f t="shared" si="47"/>
        <v>0</v>
      </c>
      <c r="T169" s="413">
        <f>SUM(T170:T174)</f>
        <v>0</v>
      </c>
      <c r="U169" s="414">
        <f t="shared" si="47"/>
        <v>0</v>
      </c>
      <c r="V169" s="410">
        <f t="shared" si="47"/>
        <v>0</v>
      </c>
      <c r="W169" s="410">
        <f t="shared" si="47"/>
        <v>0</v>
      </c>
      <c r="X169" s="410">
        <f t="shared" si="47"/>
        <v>0</v>
      </c>
      <c r="Y169" s="410">
        <f t="shared" si="47"/>
        <v>0</v>
      </c>
      <c r="Z169" s="410">
        <f t="shared" si="47"/>
        <v>0</v>
      </c>
      <c r="AA169" s="410">
        <f t="shared" si="47"/>
        <v>0</v>
      </c>
      <c r="AB169" s="410">
        <f t="shared" si="47"/>
        <v>0</v>
      </c>
      <c r="AC169" s="410">
        <f t="shared" si="47"/>
        <v>0</v>
      </c>
      <c r="AD169" s="410">
        <f t="shared" si="47"/>
        <v>0</v>
      </c>
      <c r="AE169" s="410">
        <f t="shared" si="47"/>
        <v>0</v>
      </c>
      <c r="AF169" s="410">
        <f t="shared" si="47"/>
        <v>0</v>
      </c>
      <c r="AG169" s="411">
        <f t="shared" si="47"/>
        <v>0</v>
      </c>
      <c r="AH169" s="412">
        <f t="shared" si="47"/>
        <v>0</v>
      </c>
      <c r="AI169" s="410">
        <f t="shared" si="47"/>
        <v>0</v>
      </c>
      <c r="AJ169" s="410">
        <f t="shared" si="47"/>
        <v>0</v>
      </c>
      <c r="AK169" s="410">
        <f t="shared" si="47"/>
        <v>0</v>
      </c>
      <c r="AL169" s="410">
        <f t="shared" si="47"/>
        <v>0</v>
      </c>
      <c r="AM169" s="410">
        <f t="shared" si="47"/>
        <v>0</v>
      </c>
      <c r="AN169" s="410">
        <f t="shared" si="47"/>
        <v>0</v>
      </c>
      <c r="AO169" s="410">
        <f t="shared" si="47"/>
        <v>0</v>
      </c>
      <c r="AP169" s="410">
        <f t="shared" si="47"/>
        <v>0</v>
      </c>
      <c r="AQ169" s="410">
        <f t="shared" si="47"/>
        <v>0</v>
      </c>
      <c r="AR169" s="410">
        <f t="shared" si="47"/>
        <v>0</v>
      </c>
      <c r="AS169" s="410">
        <f t="shared" si="47"/>
        <v>0</v>
      </c>
      <c r="AT169" s="413">
        <f>SUM(AT170:AT174)</f>
        <v>0</v>
      </c>
      <c r="AU169" s="415">
        <f>SUM(AU170:AU174)</f>
        <v>0</v>
      </c>
      <c r="AV169" s="392">
        <f t="shared" si="40"/>
        <v>0</v>
      </c>
    </row>
    <row r="170" spans="2:48" s="60" customFormat="1" ht="12.75" customHeight="1" x14ac:dyDescent="0.25">
      <c r="B170" s="416" t="str">
        <f>+'FORMATO COSTEO C2'!C340</f>
        <v>2.3.1.1</v>
      </c>
      <c r="C170" s="417" t="str">
        <f>+'FORMATO COSTEO C2'!B340</f>
        <v>Categoría de gasto</v>
      </c>
      <c r="D170" s="418"/>
      <c r="E170" s="419"/>
      <c r="F170" s="420">
        <f>+'FORMATO COSTEO C2'!G340</f>
        <v>0</v>
      </c>
      <c r="G170" s="421">
        <f>+'FORMATO COSTEO C2'!U340</f>
        <v>0</v>
      </c>
      <c r="H170" s="422">
        <f>IF( $F170=0,0,((($F170/$E$169)*'PLAN DE ADQUISICIONES'!F$64)*($G170/$F170)))</f>
        <v>0</v>
      </c>
      <c r="I170" s="420">
        <f>IF( $F170=0,0,((($F170/$E$169)*'PLAN DE ADQUISICIONES'!G$64)*($G170/$F170)))</f>
        <v>0</v>
      </c>
      <c r="J170" s="420">
        <f>IF( $F170=0,0,((($F170/$E$169)*'PLAN DE ADQUISICIONES'!H$64)*($G170/$F170)))</f>
        <v>0</v>
      </c>
      <c r="K170" s="420">
        <f>IF( $F170=0,0,((($F170/$E$169)*'PLAN DE ADQUISICIONES'!I$64)*($G170/$F170)))</f>
        <v>0</v>
      </c>
      <c r="L170" s="420">
        <f>IF( $F170=0,0,((($F170/$E$169)*'PLAN DE ADQUISICIONES'!J$64)*($G170/$F170)))</f>
        <v>0</v>
      </c>
      <c r="M170" s="420">
        <f>IF( $F170=0,0,((($F170/$E$169)*'PLAN DE ADQUISICIONES'!K$64)*($G170/$F170)))</f>
        <v>0</v>
      </c>
      <c r="N170" s="420">
        <f>IF( $F170=0,0,((($F170/$E$169)*'PLAN DE ADQUISICIONES'!L$64)*($G170/$F170)))</f>
        <v>0</v>
      </c>
      <c r="O170" s="420">
        <f>IF( $F170=0,0,((($F170/$E$169)*'PLAN DE ADQUISICIONES'!M$64)*($G170/$F170)))</f>
        <v>0</v>
      </c>
      <c r="P170" s="420">
        <f>IF( $F170=0,0,((($F170/$E$169)*'PLAN DE ADQUISICIONES'!N$64)*($G170/$F170)))</f>
        <v>0</v>
      </c>
      <c r="Q170" s="420">
        <f>IF( $F170=0,0,((($F170/$E$169)*'PLAN DE ADQUISICIONES'!O$64)*($G170/$F170)))</f>
        <v>0</v>
      </c>
      <c r="R170" s="420">
        <f>IF( $F170=0,0,((($F170/$E$169)*'PLAN DE ADQUISICIONES'!P$64)*($G170/$F170)))</f>
        <v>0</v>
      </c>
      <c r="S170" s="420">
        <f>IF( $F170=0,0,((($F170/$E$169)*'PLAN DE ADQUISICIONES'!Q$64)*($G170/$F170)))</f>
        <v>0</v>
      </c>
      <c r="T170" s="423">
        <f>H170+I170+J170+K170+L170+M170+N170+O170+P170+Q170+R170+S170</f>
        <v>0</v>
      </c>
      <c r="U170" s="424">
        <f>IF( $F170=0,0,((($F170/$E$169)*'PLAN DE ADQUISICIONES'!R$64)*($G170/$F170)))</f>
        <v>0</v>
      </c>
      <c r="V170" s="420">
        <f>IF( $F170=0,0,((($F170/$E$169)*'PLAN DE ADQUISICIONES'!S$64)*($G170/$F170)))</f>
        <v>0</v>
      </c>
      <c r="W170" s="420">
        <f>IF( $F170=0,0,((($F170/$E$169)*'PLAN DE ADQUISICIONES'!T$64)*($G170/$F170)))</f>
        <v>0</v>
      </c>
      <c r="X170" s="420">
        <f>IF( $F170=0,0,((($F170/$E$169)*'PLAN DE ADQUISICIONES'!U$64)*($G170/$F170)))</f>
        <v>0</v>
      </c>
      <c r="Y170" s="420">
        <f>IF( $F170=0,0,((($F170/$E$169)*'PLAN DE ADQUISICIONES'!V$64)*($G170/$F170)))</f>
        <v>0</v>
      </c>
      <c r="Z170" s="420">
        <f>IF( $F170=0,0,((($F170/$E$169)*'PLAN DE ADQUISICIONES'!W$64)*($G170/$F170)))</f>
        <v>0</v>
      </c>
      <c r="AA170" s="420">
        <f>IF( $F170=0,0,((($F170/$E$169)*'PLAN DE ADQUISICIONES'!X$64)*($G170/$F170)))</f>
        <v>0</v>
      </c>
      <c r="AB170" s="420">
        <f>IF( $F170=0,0,((($F170/$E$169)*'PLAN DE ADQUISICIONES'!Y$64)*($G170/$F170)))</f>
        <v>0</v>
      </c>
      <c r="AC170" s="420">
        <f>IF( $F170=0,0,((($F170/$E$169)*'PLAN DE ADQUISICIONES'!Z$64)*($G170/$F170)))</f>
        <v>0</v>
      </c>
      <c r="AD170" s="420">
        <f>IF( $F170=0,0,((($F170/$E$169)*'PLAN DE ADQUISICIONES'!AA$64)*($G170/$F170)))</f>
        <v>0</v>
      </c>
      <c r="AE170" s="420">
        <f>IF( $F170=0,0,((($F170/$E$169)*'PLAN DE ADQUISICIONES'!AB$64)*($G170/$F170)))</f>
        <v>0</v>
      </c>
      <c r="AF170" s="420">
        <f>IF( $F170=0,0,((($F170/$E$169)*'PLAN DE ADQUISICIONES'!AC$64)*($G170/$F170)))</f>
        <v>0</v>
      </c>
      <c r="AG170" s="421">
        <f>U170+V170+W170+X170+Y170+Z170+AA170+AB170+AC170+AD170+AE170+AF170</f>
        <v>0</v>
      </c>
      <c r="AH170" s="425">
        <f>IF( $F170=0,0,((($F170/$E$169)*'PLAN DE ADQUISICIONES'!AD$64)*($G170/$F170)))</f>
        <v>0</v>
      </c>
      <c r="AI170" s="420">
        <f>IF( $F170=0,0,((($F170/$E$169)*'PLAN DE ADQUISICIONES'!AE$64)*($G170/$F170)))</f>
        <v>0</v>
      </c>
      <c r="AJ170" s="420">
        <f>IF( $F170=0,0,((($F170/$E$169)*'PLAN DE ADQUISICIONES'!AF$64)*($G170/$F170)))</f>
        <v>0</v>
      </c>
      <c r="AK170" s="420">
        <f>IF( $F170=0,0,((($F170/$E$169)*'PLAN DE ADQUISICIONES'!AG$64)*($G170/$F170)))</f>
        <v>0</v>
      </c>
      <c r="AL170" s="420">
        <f>IF( $F170=0,0,((($F170/$E$169)*'PLAN DE ADQUISICIONES'!AH$64)*($G170/$F170)))</f>
        <v>0</v>
      </c>
      <c r="AM170" s="420">
        <f>IF( $F170=0,0,((($F170/$E$169)*'PLAN DE ADQUISICIONES'!AI$64)*($G170/$F170)))</f>
        <v>0</v>
      </c>
      <c r="AN170" s="420">
        <f>IF( $F170=0,0,((($F170/$E$169)*'PLAN DE ADQUISICIONES'!AJ$64)*($G170/$F170)))</f>
        <v>0</v>
      </c>
      <c r="AO170" s="420">
        <f>IF( $F170=0,0,((($F170/$E$169)*'PLAN DE ADQUISICIONES'!AK$64)*($G170/$F170)))</f>
        <v>0</v>
      </c>
      <c r="AP170" s="420">
        <f>IF( $F170=0,0,((($F170/$E$169)*'PLAN DE ADQUISICIONES'!AL$64)*($G170/$F170)))</f>
        <v>0</v>
      </c>
      <c r="AQ170" s="420">
        <f>IF( $F170=0,0,((($F170/$E$169)*'PLAN DE ADQUISICIONES'!AM$64)*($G170/$F170)))</f>
        <v>0</v>
      </c>
      <c r="AR170" s="420">
        <f>IF( $F170=0,0,((($F170/$E$169)*'PLAN DE ADQUISICIONES'!AN$64)*($G170/$F170)))</f>
        <v>0</v>
      </c>
      <c r="AS170" s="420">
        <f>IF( $F170=0,0,((($F170/$E$169)*'PLAN DE ADQUISICIONES'!AO$64)*($G170/$F170)))</f>
        <v>0</v>
      </c>
      <c r="AT170" s="423">
        <f>AH170+AI170+AJ170+AK170+AL170+AM170+AN170+AO170+AP170+AQ170+AR170+AS170</f>
        <v>0</v>
      </c>
      <c r="AU170" s="494">
        <f>AS170+AR170+AQ170+AP170+AO170+AN170+AM170+AL170+AK170+AJ170+AI170+AH170+AF170+AE170+AD170+AC170+AB170+AA170+Z170+Y170+X170+W170+V170+U170+S170+R170+Q170+P170+O170+N170+M170+L170+K170+J170+I170+H170</f>
        <v>0</v>
      </c>
      <c r="AV170" s="392">
        <f t="shared" si="40"/>
        <v>0</v>
      </c>
    </row>
    <row r="171" spans="2:48" s="60" customFormat="1" ht="12.75" customHeight="1" x14ac:dyDescent="0.25">
      <c r="B171" s="416" t="str">
        <f>+'FORMATO COSTEO C2'!C346</f>
        <v>2.3.1.2</v>
      </c>
      <c r="C171" s="417" t="str">
        <f>+'FORMATO COSTEO C2'!B346</f>
        <v>Categoría de gasto</v>
      </c>
      <c r="D171" s="418"/>
      <c r="E171" s="419"/>
      <c r="F171" s="420">
        <f>+'FORMATO COSTEO C2'!G346</f>
        <v>0</v>
      </c>
      <c r="G171" s="421">
        <f>+'FORMATO COSTEO C2'!U346</f>
        <v>0</v>
      </c>
      <c r="H171" s="425">
        <f>IF( $F171=0,0,((($F171/$E$169)*'PLAN DE ADQUISICIONES'!F$64)*($G171/$F171)))</f>
        <v>0</v>
      </c>
      <c r="I171" s="420">
        <f>IF( $F171=0,0,((($F171/$E$169)*'PLAN DE ADQUISICIONES'!G$64)*($G171/$F171)))</f>
        <v>0</v>
      </c>
      <c r="J171" s="420">
        <f>IF( $F171=0,0,((($F171/$E$169)*'PLAN DE ADQUISICIONES'!H$64)*($G171/$F171)))</f>
        <v>0</v>
      </c>
      <c r="K171" s="420">
        <f>IF( $F171=0,0,((($F171/$E$169)*'PLAN DE ADQUISICIONES'!I$64)*($G171/$F171)))</f>
        <v>0</v>
      </c>
      <c r="L171" s="420">
        <f>IF( $F171=0,0,((($F171/$E$169)*'PLAN DE ADQUISICIONES'!J$64)*($G171/$F171)))</f>
        <v>0</v>
      </c>
      <c r="M171" s="420">
        <f>IF( $F171=0,0,((($F171/$E$169)*'PLAN DE ADQUISICIONES'!K$64)*($G171/$F171)))</f>
        <v>0</v>
      </c>
      <c r="N171" s="420">
        <f>IF( $F171=0,0,((($F171/$E$169)*'PLAN DE ADQUISICIONES'!L$64)*($G171/$F171)))</f>
        <v>0</v>
      </c>
      <c r="O171" s="420">
        <f>IF( $F171=0,0,((($F171/$E$169)*'PLAN DE ADQUISICIONES'!M$64)*($G171/$F171)))</f>
        <v>0</v>
      </c>
      <c r="P171" s="420">
        <f>IF( $F171=0,0,((($F171/$E$169)*'PLAN DE ADQUISICIONES'!N$64)*($G171/$F171)))</f>
        <v>0</v>
      </c>
      <c r="Q171" s="420">
        <f>IF( $F171=0,0,((($F171/$E$169)*'PLAN DE ADQUISICIONES'!O$64)*($G171/$F171)))</f>
        <v>0</v>
      </c>
      <c r="R171" s="420">
        <f>IF( $F171=0,0,((($F171/$E$169)*'PLAN DE ADQUISICIONES'!P$64)*($G171/$F171)))</f>
        <v>0</v>
      </c>
      <c r="S171" s="420">
        <f>IF( $F171=0,0,((($F171/$E$169)*'PLAN DE ADQUISICIONES'!Q$64)*($G171/$F171)))</f>
        <v>0</v>
      </c>
      <c r="T171" s="423">
        <f>H171+I171+J171+K171+L171+M171+N171+O171+P171+Q171+R171+S171</f>
        <v>0</v>
      </c>
      <c r="U171" s="424">
        <f>IF( $F171=0,0,((($F171/$E$169)*'PLAN DE ADQUISICIONES'!R$64)*($G171/$F171)))</f>
        <v>0</v>
      </c>
      <c r="V171" s="420">
        <f>IF( $F171=0,0,((($F171/$E$169)*'PLAN DE ADQUISICIONES'!S$64)*($G171/$F171)))</f>
        <v>0</v>
      </c>
      <c r="W171" s="420">
        <f>IF( $F171=0,0,((($F171/$E$169)*'PLAN DE ADQUISICIONES'!T$64)*($G171/$F171)))</f>
        <v>0</v>
      </c>
      <c r="X171" s="420">
        <f>IF( $F171=0,0,((($F171/$E$169)*'PLAN DE ADQUISICIONES'!U$64)*($G171/$F171)))</f>
        <v>0</v>
      </c>
      <c r="Y171" s="420">
        <f>IF( $F171=0,0,((($F171/$E$169)*'PLAN DE ADQUISICIONES'!V$64)*($G171/$F171)))</f>
        <v>0</v>
      </c>
      <c r="Z171" s="420">
        <f>IF( $F171=0,0,((($F171/$E$169)*'PLAN DE ADQUISICIONES'!W$64)*($G171/$F171)))</f>
        <v>0</v>
      </c>
      <c r="AA171" s="420">
        <f>IF( $F171=0,0,((($F171/$E$169)*'PLAN DE ADQUISICIONES'!X$64)*($G171/$F171)))</f>
        <v>0</v>
      </c>
      <c r="AB171" s="420">
        <f>IF( $F171=0,0,((($F171/$E$169)*'PLAN DE ADQUISICIONES'!Y$64)*($G171/$F171)))</f>
        <v>0</v>
      </c>
      <c r="AC171" s="420">
        <f>IF( $F171=0,0,((($F171/$E$169)*'PLAN DE ADQUISICIONES'!Z$64)*($G171/$F171)))</f>
        <v>0</v>
      </c>
      <c r="AD171" s="420">
        <f>IF( $F171=0,0,((($F171/$E$169)*'PLAN DE ADQUISICIONES'!AA$64)*($G171/$F171)))</f>
        <v>0</v>
      </c>
      <c r="AE171" s="420">
        <f>IF( $F171=0,0,((($F171/$E$169)*'PLAN DE ADQUISICIONES'!AB$64)*($G171/$F171)))</f>
        <v>0</v>
      </c>
      <c r="AF171" s="420">
        <f>IF( $F171=0,0,((($F171/$E$169)*'PLAN DE ADQUISICIONES'!AC$64)*($G171/$F171)))</f>
        <v>0</v>
      </c>
      <c r="AG171" s="421">
        <f>U171+V171+W171+X171+Y171+Z171+AA171+AB171+AC171+AD171+AE171+AF171</f>
        <v>0</v>
      </c>
      <c r="AH171" s="425">
        <f>IF( $F171=0,0,((($F171/$E$169)*'PLAN DE ADQUISICIONES'!AD$64)*($G171/$F171)))</f>
        <v>0</v>
      </c>
      <c r="AI171" s="420">
        <f>IF( $F171=0,0,((($F171/$E$169)*'PLAN DE ADQUISICIONES'!AE$64)*($G171/$F171)))</f>
        <v>0</v>
      </c>
      <c r="AJ171" s="420">
        <f>IF( $F171=0,0,((($F171/$E$169)*'PLAN DE ADQUISICIONES'!AF$64)*($G171/$F171)))</f>
        <v>0</v>
      </c>
      <c r="AK171" s="420">
        <f>IF( $F171=0,0,((($F171/$E$169)*'PLAN DE ADQUISICIONES'!AG$64)*($G171/$F171)))</f>
        <v>0</v>
      </c>
      <c r="AL171" s="420">
        <f>IF( $F171=0,0,((($F171/$E$169)*'PLAN DE ADQUISICIONES'!AH$64)*($G171/$F171)))</f>
        <v>0</v>
      </c>
      <c r="AM171" s="420">
        <f>IF( $F171=0,0,((($F171/$E$169)*'PLAN DE ADQUISICIONES'!AI$64)*($G171/$F171)))</f>
        <v>0</v>
      </c>
      <c r="AN171" s="420">
        <f>IF( $F171=0,0,((($F171/$E$169)*'PLAN DE ADQUISICIONES'!AJ$64)*($G171/$F171)))</f>
        <v>0</v>
      </c>
      <c r="AO171" s="420">
        <f>IF( $F171=0,0,((($F171/$E$169)*'PLAN DE ADQUISICIONES'!AK$64)*($G171/$F171)))</f>
        <v>0</v>
      </c>
      <c r="AP171" s="420">
        <f>IF( $F171=0,0,((($F171/$E$169)*'PLAN DE ADQUISICIONES'!AL$64)*($G171/$F171)))</f>
        <v>0</v>
      </c>
      <c r="AQ171" s="420">
        <f>IF( $F171=0,0,((($F171/$E$169)*'PLAN DE ADQUISICIONES'!AM$64)*($G171/$F171)))</f>
        <v>0</v>
      </c>
      <c r="AR171" s="420">
        <f>IF( $F171=0,0,((($F171/$E$169)*'PLAN DE ADQUISICIONES'!AN$64)*($G171/$F171)))</f>
        <v>0</v>
      </c>
      <c r="AS171" s="420">
        <f>IF( $F171=0,0,((($F171/$E$169)*'PLAN DE ADQUISICIONES'!AO$64)*($G171/$F171)))</f>
        <v>0</v>
      </c>
      <c r="AT171" s="423">
        <f>AH171+AI171+AJ171+AK171+AL171+AM171+AN171+AO171+AP171+AQ171+AR171+AS171</f>
        <v>0</v>
      </c>
      <c r="AU171" s="494">
        <f>AS171+AR171+AQ171+AP171+AO171+AN171+AM171+AL171+AK171+AJ171+AI171+AH171+AF171+AE171+AD171+AC171+AB171+AA171+Z171+Y171+X171+W171+V171+U171+S171+R171+Q171+P171+O171+N171+M171+L171+K171+J171+I171+H171</f>
        <v>0</v>
      </c>
      <c r="AV171" s="392">
        <f t="shared" si="40"/>
        <v>0</v>
      </c>
    </row>
    <row r="172" spans="2:48" s="60" customFormat="1" ht="12.75" customHeight="1" x14ac:dyDescent="0.25">
      <c r="B172" s="416" t="str">
        <f>+'FORMATO COSTEO C2'!C352</f>
        <v>2.3.1.3</v>
      </c>
      <c r="C172" s="417" t="str">
        <f>+'FORMATO COSTEO C2'!B352</f>
        <v>Categoría de gasto</v>
      </c>
      <c r="D172" s="418"/>
      <c r="E172" s="419"/>
      <c r="F172" s="420">
        <f>+'FORMATO COSTEO C2'!G352</f>
        <v>0</v>
      </c>
      <c r="G172" s="421">
        <f>+'FORMATO COSTEO C2'!U352</f>
        <v>0</v>
      </c>
      <c r="H172" s="425">
        <f>IF( $F172=0,0,((($F172/$E$169)*'PLAN DE ADQUISICIONES'!F$64)*($G172/$F172)))</f>
        <v>0</v>
      </c>
      <c r="I172" s="420">
        <f>IF( $F172=0,0,((($F172/$E$169)*'PLAN DE ADQUISICIONES'!G$64)*($G172/$F172)))</f>
        <v>0</v>
      </c>
      <c r="J172" s="420">
        <f>IF( $F172=0,0,((($F172/$E$169)*'PLAN DE ADQUISICIONES'!H$64)*($G172/$F172)))</f>
        <v>0</v>
      </c>
      <c r="K172" s="420">
        <f>IF( $F172=0,0,((($F172/$E$169)*'PLAN DE ADQUISICIONES'!I$64)*($G172/$F172)))</f>
        <v>0</v>
      </c>
      <c r="L172" s="420">
        <f>IF( $F172=0,0,((($F172/$E$169)*'PLAN DE ADQUISICIONES'!J$64)*($G172/$F172)))</f>
        <v>0</v>
      </c>
      <c r="M172" s="420">
        <f>IF( $F172=0,0,((($F172/$E$169)*'PLAN DE ADQUISICIONES'!K$64)*($G172/$F172)))</f>
        <v>0</v>
      </c>
      <c r="N172" s="420">
        <f>IF( $F172=0,0,((($F172/$E$169)*'PLAN DE ADQUISICIONES'!L$64)*($G172/$F172)))</f>
        <v>0</v>
      </c>
      <c r="O172" s="420">
        <f>IF( $F172=0,0,((($F172/$E$169)*'PLAN DE ADQUISICIONES'!M$64)*($G172/$F172)))</f>
        <v>0</v>
      </c>
      <c r="P172" s="420">
        <f>IF( $F172=0,0,((($F172/$E$169)*'PLAN DE ADQUISICIONES'!N$64)*($G172/$F172)))</f>
        <v>0</v>
      </c>
      <c r="Q172" s="420">
        <f>IF( $F172=0,0,((($F172/$E$169)*'PLAN DE ADQUISICIONES'!O$64)*($G172/$F172)))</f>
        <v>0</v>
      </c>
      <c r="R172" s="420">
        <f>IF( $F172=0,0,((($F172/$E$169)*'PLAN DE ADQUISICIONES'!P$64)*($G172/$F172)))</f>
        <v>0</v>
      </c>
      <c r="S172" s="420">
        <f>IF( $F172=0,0,((($F172/$E$169)*'PLAN DE ADQUISICIONES'!Q$64)*($G172/$F172)))</f>
        <v>0</v>
      </c>
      <c r="T172" s="423">
        <f>H172+I172+J172+K172+L172+M172+N172+O172+P172+Q172+R172+S172</f>
        <v>0</v>
      </c>
      <c r="U172" s="424">
        <f>IF( $F172=0,0,((($F172/$E$169)*'PLAN DE ADQUISICIONES'!R$64)*($G172/$F172)))</f>
        <v>0</v>
      </c>
      <c r="V172" s="420">
        <f>IF( $F172=0,0,((($F172/$E$169)*'PLAN DE ADQUISICIONES'!S$64)*($G172/$F172)))</f>
        <v>0</v>
      </c>
      <c r="W172" s="420">
        <f>IF( $F172=0,0,((($F172/$E$169)*'PLAN DE ADQUISICIONES'!T$64)*($G172/$F172)))</f>
        <v>0</v>
      </c>
      <c r="X172" s="420">
        <f>IF( $F172=0,0,((($F172/$E$169)*'PLAN DE ADQUISICIONES'!U$64)*($G172/$F172)))</f>
        <v>0</v>
      </c>
      <c r="Y172" s="420">
        <f>IF( $F172=0,0,((($F172/$E$169)*'PLAN DE ADQUISICIONES'!V$64)*($G172/$F172)))</f>
        <v>0</v>
      </c>
      <c r="Z172" s="420">
        <f>IF( $F172=0,0,((($F172/$E$169)*'PLAN DE ADQUISICIONES'!W$64)*($G172/$F172)))</f>
        <v>0</v>
      </c>
      <c r="AA172" s="420">
        <f>IF( $F172=0,0,((($F172/$E$169)*'PLAN DE ADQUISICIONES'!X$64)*($G172/$F172)))</f>
        <v>0</v>
      </c>
      <c r="AB172" s="420">
        <f>IF( $F172=0,0,((($F172/$E$169)*'PLAN DE ADQUISICIONES'!Y$64)*($G172/$F172)))</f>
        <v>0</v>
      </c>
      <c r="AC172" s="420">
        <f>IF( $F172=0,0,((($F172/$E$169)*'PLAN DE ADQUISICIONES'!Z$64)*($G172/$F172)))</f>
        <v>0</v>
      </c>
      <c r="AD172" s="420">
        <f>IF( $F172=0,0,((($F172/$E$169)*'PLAN DE ADQUISICIONES'!AA$64)*($G172/$F172)))</f>
        <v>0</v>
      </c>
      <c r="AE172" s="420">
        <f>IF( $F172=0,0,((($F172/$E$169)*'PLAN DE ADQUISICIONES'!AB$64)*($G172/$F172)))</f>
        <v>0</v>
      </c>
      <c r="AF172" s="420">
        <f>IF( $F172=0,0,((($F172/$E$169)*'PLAN DE ADQUISICIONES'!AC$64)*($G172/$F172)))</f>
        <v>0</v>
      </c>
      <c r="AG172" s="421">
        <f>U172+V172+W172+X172+Y172+Z172+AA172+AB172+AC172+AD172+AE172+AF172</f>
        <v>0</v>
      </c>
      <c r="AH172" s="425">
        <f>IF( $F172=0,0,((($F172/$E$169)*'PLAN DE ADQUISICIONES'!AD$64)*($G172/$F172)))</f>
        <v>0</v>
      </c>
      <c r="AI172" s="420">
        <f>IF( $F172=0,0,((($F172/$E$169)*'PLAN DE ADQUISICIONES'!AE$64)*($G172/$F172)))</f>
        <v>0</v>
      </c>
      <c r="AJ172" s="420">
        <f>IF( $F172=0,0,((($F172/$E$169)*'PLAN DE ADQUISICIONES'!AF$64)*($G172/$F172)))</f>
        <v>0</v>
      </c>
      <c r="AK172" s="420">
        <f>IF( $F172=0,0,((($F172/$E$169)*'PLAN DE ADQUISICIONES'!AG$64)*($G172/$F172)))</f>
        <v>0</v>
      </c>
      <c r="AL172" s="420">
        <f>IF( $F172=0,0,((($F172/$E$169)*'PLAN DE ADQUISICIONES'!AH$64)*($G172/$F172)))</f>
        <v>0</v>
      </c>
      <c r="AM172" s="420">
        <f>IF( $F172=0,0,((($F172/$E$169)*'PLAN DE ADQUISICIONES'!AI$64)*($G172/$F172)))</f>
        <v>0</v>
      </c>
      <c r="AN172" s="420">
        <f>IF( $F172=0,0,((($F172/$E$169)*'PLAN DE ADQUISICIONES'!AJ$64)*($G172/$F172)))</f>
        <v>0</v>
      </c>
      <c r="AO172" s="420">
        <f>IF( $F172=0,0,((($F172/$E$169)*'PLAN DE ADQUISICIONES'!AK$64)*($G172/$F172)))</f>
        <v>0</v>
      </c>
      <c r="AP172" s="420">
        <f>IF( $F172=0,0,((($F172/$E$169)*'PLAN DE ADQUISICIONES'!AL$64)*($G172/$F172)))</f>
        <v>0</v>
      </c>
      <c r="AQ172" s="420">
        <f>IF( $F172=0,0,((($F172/$E$169)*'PLAN DE ADQUISICIONES'!AM$64)*($G172/$F172)))</f>
        <v>0</v>
      </c>
      <c r="AR172" s="420">
        <f>IF( $F172=0,0,((($F172/$E$169)*'PLAN DE ADQUISICIONES'!AN$64)*($G172/$F172)))</f>
        <v>0</v>
      </c>
      <c r="AS172" s="420">
        <f>IF( $F172=0,0,((($F172/$E$169)*'PLAN DE ADQUISICIONES'!AO$64)*($G172/$F172)))</f>
        <v>0</v>
      </c>
      <c r="AT172" s="423">
        <f>AH172+AI172+AJ172+AK172+AL172+AM172+AN172+AO172+AP172+AQ172+AR172+AS172</f>
        <v>0</v>
      </c>
      <c r="AU172" s="494">
        <f>AS172+AR172+AQ172+AP172+AO172+AN172+AM172+AL172+AK172+AJ172+AI172+AH172+AF172+AE172+AD172+AC172+AB172+AA172+Z172+Y172+X172+W172+V172+U172+S172+R172+Q172+P172+O172+N172+M172+L172+K172+J172+I172+H172</f>
        <v>0</v>
      </c>
      <c r="AV172" s="392">
        <f t="shared" si="40"/>
        <v>0</v>
      </c>
    </row>
    <row r="173" spans="2:48" s="60" customFormat="1" ht="12.75" customHeight="1" x14ac:dyDescent="0.25">
      <c r="B173" s="416" t="str">
        <f>+'FORMATO COSTEO C2'!C358</f>
        <v>2.3.1.4</v>
      </c>
      <c r="C173" s="417" t="str">
        <f>+'FORMATO COSTEO C2'!B358</f>
        <v>Categoría de gasto</v>
      </c>
      <c r="D173" s="418"/>
      <c r="E173" s="419"/>
      <c r="F173" s="420">
        <f>+'FORMATO COSTEO C2'!G358</f>
        <v>0</v>
      </c>
      <c r="G173" s="421">
        <f>+'FORMATO COSTEO C2'!U358</f>
        <v>0</v>
      </c>
      <c r="H173" s="425">
        <f>IF( $F173=0,0,((($F173/$E$169)*'PLAN DE ADQUISICIONES'!F$64)*($G173/$F173)))</f>
        <v>0</v>
      </c>
      <c r="I173" s="420">
        <f>IF( $F173=0,0,((($F173/$E$169)*'PLAN DE ADQUISICIONES'!G$64)*($G173/$F173)))</f>
        <v>0</v>
      </c>
      <c r="J173" s="420">
        <f>IF( $F173=0,0,((($F173/$E$169)*'PLAN DE ADQUISICIONES'!H$64)*($G173/$F173)))</f>
        <v>0</v>
      </c>
      <c r="K173" s="420">
        <f>IF( $F173=0,0,((($F173/$E$169)*'PLAN DE ADQUISICIONES'!I$64)*($G173/$F173)))</f>
        <v>0</v>
      </c>
      <c r="L173" s="420">
        <f>IF( $F173=0,0,((($F173/$E$169)*'PLAN DE ADQUISICIONES'!J$64)*($G173/$F173)))</f>
        <v>0</v>
      </c>
      <c r="M173" s="420">
        <f>IF( $F173=0,0,((($F173/$E$169)*'PLAN DE ADQUISICIONES'!K$64)*($G173/$F173)))</f>
        <v>0</v>
      </c>
      <c r="N173" s="420">
        <f>IF( $F173=0,0,((($F173/$E$169)*'PLAN DE ADQUISICIONES'!L$64)*($G173/$F173)))</f>
        <v>0</v>
      </c>
      <c r="O173" s="420">
        <f>IF( $F173=0,0,((($F173/$E$169)*'PLAN DE ADQUISICIONES'!M$64)*($G173/$F173)))</f>
        <v>0</v>
      </c>
      <c r="P173" s="420">
        <f>IF( $F173=0,0,((($F173/$E$169)*'PLAN DE ADQUISICIONES'!N$64)*($G173/$F173)))</f>
        <v>0</v>
      </c>
      <c r="Q173" s="420">
        <f>IF( $F173=0,0,((($F173/$E$169)*'PLAN DE ADQUISICIONES'!O$64)*($G173/$F173)))</f>
        <v>0</v>
      </c>
      <c r="R173" s="420">
        <f>IF( $F173=0,0,((($F173/$E$169)*'PLAN DE ADQUISICIONES'!P$64)*($G173/$F173)))</f>
        <v>0</v>
      </c>
      <c r="S173" s="420">
        <f>IF( $F173=0,0,((($F173/$E$169)*'PLAN DE ADQUISICIONES'!Q$64)*($G173/$F173)))</f>
        <v>0</v>
      </c>
      <c r="T173" s="423">
        <f>H173+I173+J173+K173+L173+M173+N173+O173+P173+Q173+R173+S173</f>
        <v>0</v>
      </c>
      <c r="U173" s="424">
        <f>IF( $F173=0,0,((($F173/$E$169)*'PLAN DE ADQUISICIONES'!R$64)*($G173/$F173)))</f>
        <v>0</v>
      </c>
      <c r="V173" s="420">
        <f>IF( $F173=0,0,((($F173/$E$169)*'PLAN DE ADQUISICIONES'!S$64)*($G173/$F173)))</f>
        <v>0</v>
      </c>
      <c r="W173" s="420">
        <f>IF( $F173=0,0,((($F173/$E$169)*'PLAN DE ADQUISICIONES'!T$64)*($G173/$F173)))</f>
        <v>0</v>
      </c>
      <c r="X173" s="420">
        <f>IF( $F173=0,0,((($F173/$E$169)*'PLAN DE ADQUISICIONES'!U$64)*($G173/$F173)))</f>
        <v>0</v>
      </c>
      <c r="Y173" s="420">
        <f>IF( $F173=0,0,((($F173/$E$169)*'PLAN DE ADQUISICIONES'!V$64)*($G173/$F173)))</f>
        <v>0</v>
      </c>
      <c r="Z173" s="420">
        <f>IF( $F173=0,0,((($F173/$E$169)*'PLAN DE ADQUISICIONES'!W$64)*($G173/$F173)))</f>
        <v>0</v>
      </c>
      <c r="AA173" s="420">
        <f>IF( $F173=0,0,((($F173/$E$169)*'PLAN DE ADQUISICIONES'!X$64)*($G173/$F173)))</f>
        <v>0</v>
      </c>
      <c r="AB173" s="420">
        <f>IF( $F173=0,0,((($F173/$E$169)*'PLAN DE ADQUISICIONES'!Y$64)*($G173/$F173)))</f>
        <v>0</v>
      </c>
      <c r="AC173" s="420">
        <f>IF( $F173=0,0,((($F173/$E$169)*'PLAN DE ADQUISICIONES'!Z$64)*($G173/$F173)))</f>
        <v>0</v>
      </c>
      <c r="AD173" s="420">
        <f>IF( $F173=0,0,((($F173/$E$169)*'PLAN DE ADQUISICIONES'!AA$64)*($G173/$F173)))</f>
        <v>0</v>
      </c>
      <c r="AE173" s="420">
        <f>IF( $F173=0,0,((($F173/$E$169)*'PLAN DE ADQUISICIONES'!AB$64)*($G173/$F173)))</f>
        <v>0</v>
      </c>
      <c r="AF173" s="420">
        <f>IF( $F173=0,0,((($F173/$E$169)*'PLAN DE ADQUISICIONES'!AC$64)*($G173/$F173)))</f>
        <v>0</v>
      </c>
      <c r="AG173" s="421">
        <f>U173+V173+W173+X173+Y173+Z173+AA173+AB173+AC173+AD173+AE173+AF173</f>
        <v>0</v>
      </c>
      <c r="AH173" s="425">
        <f>IF( $F173=0,0,((($F173/$E$169)*'PLAN DE ADQUISICIONES'!AD$64)*($G173/$F173)))</f>
        <v>0</v>
      </c>
      <c r="AI173" s="420">
        <f>IF( $F173=0,0,((($F173/$E$169)*'PLAN DE ADQUISICIONES'!AE$64)*($G173/$F173)))</f>
        <v>0</v>
      </c>
      <c r="AJ173" s="420">
        <f>IF( $F173=0,0,((($F173/$E$169)*'PLAN DE ADQUISICIONES'!AF$64)*($G173/$F173)))</f>
        <v>0</v>
      </c>
      <c r="AK173" s="420">
        <f>IF( $F173=0,0,((($F173/$E$169)*'PLAN DE ADQUISICIONES'!AG$64)*($G173/$F173)))</f>
        <v>0</v>
      </c>
      <c r="AL173" s="420">
        <f>IF( $F173=0,0,((($F173/$E$169)*'PLAN DE ADQUISICIONES'!AH$64)*($G173/$F173)))</f>
        <v>0</v>
      </c>
      <c r="AM173" s="420">
        <f>IF( $F173=0,0,((($F173/$E$169)*'PLAN DE ADQUISICIONES'!AI$64)*($G173/$F173)))</f>
        <v>0</v>
      </c>
      <c r="AN173" s="420">
        <f>IF( $F173=0,0,((($F173/$E$169)*'PLAN DE ADQUISICIONES'!AJ$64)*($G173/$F173)))</f>
        <v>0</v>
      </c>
      <c r="AO173" s="420">
        <f>IF( $F173=0,0,((($F173/$E$169)*'PLAN DE ADQUISICIONES'!AK$64)*($G173/$F173)))</f>
        <v>0</v>
      </c>
      <c r="AP173" s="420">
        <f>IF( $F173=0,0,((($F173/$E$169)*'PLAN DE ADQUISICIONES'!AL$64)*($G173/$F173)))</f>
        <v>0</v>
      </c>
      <c r="AQ173" s="420">
        <f>IF( $F173=0,0,((($F173/$E$169)*'PLAN DE ADQUISICIONES'!AM$64)*($G173/$F173)))</f>
        <v>0</v>
      </c>
      <c r="AR173" s="420">
        <f>IF( $F173=0,0,((($F173/$E$169)*'PLAN DE ADQUISICIONES'!AN$64)*($G173/$F173)))</f>
        <v>0</v>
      </c>
      <c r="AS173" s="420">
        <f>IF( $F173=0,0,((($F173/$E$169)*'PLAN DE ADQUISICIONES'!AO$64)*($G173/$F173)))</f>
        <v>0</v>
      </c>
      <c r="AT173" s="423">
        <f>AH173+AI173+AJ173+AK173+AL173+AM173+AN173+AO173+AP173+AQ173+AR173+AS173</f>
        <v>0</v>
      </c>
      <c r="AU173" s="494">
        <f>AS173+AR173+AQ173+AP173+AO173+AN173+AM173+AL173+AK173+AJ173+AI173+AH173+AF173+AE173+AD173+AC173+AB173+AA173+Z173+Y173+X173+W173+V173+U173+S173+R173+Q173+P173+O173+N173+M173+L173+K173+J173+I173+H173</f>
        <v>0</v>
      </c>
      <c r="AV173" s="392">
        <f t="shared" si="40"/>
        <v>0</v>
      </c>
    </row>
    <row r="174" spans="2:48" s="60" customFormat="1" ht="12.75" customHeight="1" x14ac:dyDescent="0.25">
      <c r="B174" s="416" t="str">
        <f>+'FORMATO COSTEO C2'!C364</f>
        <v>2.3.1.5</v>
      </c>
      <c r="C174" s="417" t="str">
        <f>+'FORMATO COSTEO C2'!B364</f>
        <v>Categoría de gasto</v>
      </c>
      <c r="D174" s="418"/>
      <c r="E174" s="419"/>
      <c r="F174" s="420">
        <f>+'FORMATO COSTEO C2'!G364</f>
        <v>0</v>
      </c>
      <c r="G174" s="421">
        <f>+'FORMATO COSTEO C2'!U364</f>
        <v>0</v>
      </c>
      <c r="H174" s="425">
        <f>IF( $F174=0,0,((($F174/$E$169)*'PLAN DE ADQUISICIONES'!F$64)*($G174/$F174)))</f>
        <v>0</v>
      </c>
      <c r="I174" s="420">
        <f>IF( $F174=0,0,((($F174/$E$169)*'PLAN DE ADQUISICIONES'!G$64)*($G174/$F174)))</f>
        <v>0</v>
      </c>
      <c r="J174" s="420">
        <f>IF( $F174=0,0,((($F174/$E$169)*'PLAN DE ADQUISICIONES'!H$64)*($G174/$F174)))</f>
        <v>0</v>
      </c>
      <c r="K174" s="420">
        <f>IF( $F174=0,0,((($F174/$E$169)*'PLAN DE ADQUISICIONES'!I$64)*($G174/$F174)))</f>
        <v>0</v>
      </c>
      <c r="L174" s="420">
        <f>IF( $F174=0,0,((($F174/$E$169)*'PLAN DE ADQUISICIONES'!J$64)*($G174/$F174)))</f>
        <v>0</v>
      </c>
      <c r="M174" s="420">
        <f>IF( $F174=0,0,((($F174/$E$169)*'PLAN DE ADQUISICIONES'!K$64)*($G174/$F174)))</f>
        <v>0</v>
      </c>
      <c r="N174" s="420">
        <f>IF( $F174=0,0,((($F174/$E$169)*'PLAN DE ADQUISICIONES'!L$64)*($G174/$F174)))</f>
        <v>0</v>
      </c>
      <c r="O174" s="420">
        <f>IF( $F174=0,0,((($F174/$E$169)*'PLAN DE ADQUISICIONES'!M$64)*($G174/$F174)))</f>
        <v>0</v>
      </c>
      <c r="P174" s="420">
        <f>IF( $F174=0,0,((($F174/$E$169)*'PLAN DE ADQUISICIONES'!N$64)*($G174/$F174)))</f>
        <v>0</v>
      </c>
      <c r="Q174" s="420">
        <f>IF( $F174=0,0,((($F174/$E$169)*'PLAN DE ADQUISICIONES'!O$64)*($G174/$F174)))</f>
        <v>0</v>
      </c>
      <c r="R174" s="420">
        <f>IF( $F174=0,0,((($F174/$E$169)*'PLAN DE ADQUISICIONES'!P$64)*($G174/$F174)))</f>
        <v>0</v>
      </c>
      <c r="S174" s="420">
        <f>IF( $F174=0,0,((($F174/$E$169)*'PLAN DE ADQUISICIONES'!Q$64)*($G174/$F174)))</f>
        <v>0</v>
      </c>
      <c r="T174" s="423">
        <f>H174+I174+J174+K174+L174+M174+N174+O174+P174+Q174+R174+S174</f>
        <v>0</v>
      </c>
      <c r="U174" s="424">
        <f>IF( $F174=0,0,((($F174/$E$169)*'PLAN DE ADQUISICIONES'!R$64)*($G174/$F174)))</f>
        <v>0</v>
      </c>
      <c r="V174" s="420">
        <f>IF( $F174=0,0,((($F174/$E$169)*'PLAN DE ADQUISICIONES'!S$64)*($G174/$F174)))</f>
        <v>0</v>
      </c>
      <c r="W174" s="420">
        <f>IF( $F174=0,0,((($F174/$E$169)*'PLAN DE ADQUISICIONES'!T$64)*($G174/$F174)))</f>
        <v>0</v>
      </c>
      <c r="X174" s="420">
        <f>IF( $F174=0,0,((($F174/$E$169)*'PLAN DE ADQUISICIONES'!U$64)*($G174/$F174)))</f>
        <v>0</v>
      </c>
      <c r="Y174" s="420">
        <f>IF( $F174=0,0,((($F174/$E$169)*'PLAN DE ADQUISICIONES'!V$64)*($G174/$F174)))</f>
        <v>0</v>
      </c>
      <c r="Z174" s="420">
        <f>IF( $F174=0,0,((($F174/$E$169)*'PLAN DE ADQUISICIONES'!W$64)*($G174/$F174)))</f>
        <v>0</v>
      </c>
      <c r="AA174" s="420">
        <f>IF( $F174=0,0,((($F174/$E$169)*'PLAN DE ADQUISICIONES'!X$64)*($G174/$F174)))</f>
        <v>0</v>
      </c>
      <c r="AB174" s="420">
        <f>IF( $F174=0,0,((($F174/$E$169)*'PLAN DE ADQUISICIONES'!Y$64)*($G174/$F174)))</f>
        <v>0</v>
      </c>
      <c r="AC174" s="420">
        <f>IF( $F174=0,0,((($F174/$E$169)*'PLAN DE ADQUISICIONES'!Z$64)*($G174/$F174)))</f>
        <v>0</v>
      </c>
      <c r="AD174" s="420">
        <f>IF( $F174=0,0,((($F174/$E$169)*'PLAN DE ADQUISICIONES'!AA$64)*($G174/$F174)))</f>
        <v>0</v>
      </c>
      <c r="AE174" s="420">
        <f>IF( $F174=0,0,((($F174/$E$169)*'PLAN DE ADQUISICIONES'!AB$64)*($G174/$F174)))</f>
        <v>0</v>
      </c>
      <c r="AF174" s="420">
        <f>IF( $F174=0,0,((($F174/$E$169)*'PLAN DE ADQUISICIONES'!AC$64)*($G174/$F174)))</f>
        <v>0</v>
      </c>
      <c r="AG174" s="421">
        <f>U174+V174+W174+X174+Y174+Z174+AA174+AB174+AC174+AD174+AE174+AF174</f>
        <v>0</v>
      </c>
      <c r="AH174" s="425">
        <f>IF( $F174=0,0,((($F174/$E$169)*'PLAN DE ADQUISICIONES'!AD$64)*($G174/$F174)))</f>
        <v>0</v>
      </c>
      <c r="AI174" s="420">
        <f>IF( $F174=0,0,((($F174/$E$169)*'PLAN DE ADQUISICIONES'!AE$64)*($G174/$F174)))</f>
        <v>0</v>
      </c>
      <c r="AJ174" s="420">
        <f>IF( $F174=0,0,((($F174/$E$169)*'PLAN DE ADQUISICIONES'!AF$64)*($G174/$F174)))</f>
        <v>0</v>
      </c>
      <c r="AK174" s="420">
        <f>IF( $F174=0,0,((($F174/$E$169)*'PLAN DE ADQUISICIONES'!AG$64)*($G174/$F174)))</f>
        <v>0</v>
      </c>
      <c r="AL174" s="420">
        <f>IF( $F174=0,0,((($F174/$E$169)*'PLAN DE ADQUISICIONES'!AH$64)*($G174/$F174)))</f>
        <v>0</v>
      </c>
      <c r="AM174" s="420">
        <f>IF( $F174=0,0,((($F174/$E$169)*'PLAN DE ADQUISICIONES'!AI$64)*($G174/$F174)))</f>
        <v>0</v>
      </c>
      <c r="AN174" s="420">
        <f>IF( $F174=0,0,((($F174/$E$169)*'PLAN DE ADQUISICIONES'!AJ$64)*($G174/$F174)))</f>
        <v>0</v>
      </c>
      <c r="AO174" s="420">
        <f>IF( $F174=0,0,((($F174/$E$169)*'PLAN DE ADQUISICIONES'!AK$64)*($G174/$F174)))</f>
        <v>0</v>
      </c>
      <c r="AP174" s="420">
        <f>IF( $F174=0,0,((($F174/$E$169)*'PLAN DE ADQUISICIONES'!AL$64)*($G174/$F174)))</f>
        <v>0</v>
      </c>
      <c r="AQ174" s="420">
        <f>IF( $F174=0,0,((($F174/$E$169)*'PLAN DE ADQUISICIONES'!AM$64)*($G174/$F174)))</f>
        <v>0</v>
      </c>
      <c r="AR174" s="420">
        <f>IF( $F174=0,0,((($F174/$E$169)*'PLAN DE ADQUISICIONES'!AN$64)*($G174/$F174)))</f>
        <v>0</v>
      </c>
      <c r="AS174" s="420">
        <f>IF( $F174=0,0,((($F174/$E$169)*'PLAN DE ADQUISICIONES'!AO$64)*($G174/$F174)))</f>
        <v>0</v>
      </c>
      <c r="AT174" s="423">
        <f>AH174+AI174+AJ174+AK174+AL174+AM174+AN174+AO174+AP174+AQ174+AR174+AS174</f>
        <v>0</v>
      </c>
      <c r="AU174" s="494">
        <f>AS174+AR174+AQ174+AP174+AO174+AN174+AM174+AL174+AK174+AJ174+AI174+AH174+AF174+AE174+AD174+AC174+AB174+AA174+Z174+Y174+X174+W174+V174+U174+S174+R174+Q174+P174+O174+N174+M174+L174+K174+J174+I174+H174</f>
        <v>0</v>
      </c>
      <c r="AV174" s="392">
        <f t="shared" si="40"/>
        <v>0</v>
      </c>
    </row>
    <row r="175" spans="2:48" s="60" customFormat="1" ht="12.75" customHeight="1" x14ac:dyDescent="0.25">
      <c r="B175" s="406" t="str">
        <f>+'FORMATO COSTEO C2'!C370</f>
        <v>2.3.2</v>
      </c>
      <c r="C175" s="430">
        <f>+'FORMATO COSTEO C2'!B370</f>
        <v>0</v>
      </c>
      <c r="D175" s="408" t="str">
        <f>+'FORMATO COSTEO C2'!D370</f>
        <v>Unidad medida</v>
      </c>
      <c r="E175" s="409">
        <f>+'FORMATO COSTEO C2'!E370</f>
        <v>0</v>
      </c>
      <c r="F175" s="410">
        <f>SUM(F176:F180)</f>
        <v>0</v>
      </c>
      <c r="G175" s="411">
        <f t="shared" ref="G175:AS175" si="48">SUM(G176:G180)</f>
        <v>0</v>
      </c>
      <c r="H175" s="412">
        <f t="shared" si="48"/>
        <v>0</v>
      </c>
      <c r="I175" s="410">
        <f t="shared" si="48"/>
        <v>0</v>
      </c>
      <c r="J175" s="410">
        <f t="shared" si="48"/>
        <v>0</v>
      </c>
      <c r="K175" s="410">
        <f t="shared" si="48"/>
        <v>0</v>
      </c>
      <c r="L175" s="410">
        <f t="shared" si="48"/>
        <v>0</v>
      </c>
      <c r="M175" s="410">
        <f t="shared" si="48"/>
        <v>0</v>
      </c>
      <c r="N175" s="410">
        <f t="shared" si="48"/>
        <v>0</v>
      </c>
      <c r="O175" s="410">
        <f t="shared" si="48"/>
        <v>0</v>
      </c>
      <c r="P175" s="410">
        <f t="shared" si="48"/>
        <v>0</v>
      </c>
      <c r="Q175" s="410">
        <f t="shared" si="48"/>
        <v>0</v>
      </c>
      <c r="R175" s="410">
        <f t="shared" si="48"/>
        <v>0</v>
      </c>
      <c r="S175" s="410">
        <f t="shared" si="48"/>
        <v>0</v>
      </c>
      <c r="T175" s="413">
        <f>SUM(T176:T180)</f>
        <v>0</v>
      </c>
      <c r="U175" s="414">
        <f t="shared" si="48"/>
        <v>0</v>
      </c>
      <c r="V175" s="410">
        <f t="shared" si="48"/>
        <v>0</v>
      </c>
      <c r="W175" s="410">
        <f t="shared" si="48"/>
        <v>0</v>
      </c>
      <c r="X175" s="410">
        <f t="shared" si="48"/>
        <v>0</v>
      </c>
      <c r="Y175" s="410">
        <f t="shared" si="48"/>
        <v>0</v>
      </c>
      <c r="Z175" s="410">
        <f t="shared" si="48"/>
        <v>0</v>
      </c>
      <c r="AA175" s="410">
        <f t="shared" si="48"/>
        <v>0</v>
      </c>
      <c r="AB175" s="410">
        <f t="shared" si="48"/>
        <v>0</v>
      </c>
      <c r="AC175" s="410">
        <f t="shared" si="48"/>
        <v>0</v>
      </c>
      <c r="AD175" s="410">
        <f t="shared" si="48"/>
        <v>0</v>
      </c>
      <c r="AE175" s="410">
        <f t="shared" si="48"/>
        <v>0</v>
      </c>
      <c r="AF175" s="410">
        <f t="shared" si="48"/>
        <v>0</v>
      </c>
      <c r="AG175" s="411">
        <f t="shared" si="48"/>
        <v>0</v>
      </c>
      <c r="AH175" s="412">
        <f t="shared" si="48"/>
        <v>0</v>
      </c>
      <c r="AI175" s="410">
        <f t="shared" si="48"/>
        <v>0</v>
      </c>
      <c r="AJ175" s="410">
        <f t="shared" si="48"/>
        <v>0</v>
      </c>
      <c r="AK175" s="410">
        <f t="shared" si="48"/>
        <v>0</v>
      </c>
      <c r="AL175" s="410">
        <f t="shared" si="48"/>
        <v>0</v>
      </c>
      <c r="AM175" s="410">
        <f t="shared" si="48"/>
        <v>0</v>
      </c>
      <c r="AN175" s="410">
        <f t="shared" si="48"/>
        <v>0</v>
      </c>
      <c r="AO175" s="410">
        <f t="shared" si="48"/>
        <v>0</v>
      </c>
      <c r="AP175" s="410">
        <f t="shared" si="48"/>
        <v>0</v>
      </c>
      <c r="AQ175" s="410">
        <f t="shared" si="48"/>
        <v>0</v>
      </c>
      <c r="AR175" s="410">
        <f t="shared" si="48"/>
        <v>0</v>
      </c>
      <c r="AS175" s="410">
        <f t="shared" si="48"/>
        <v>0</v>
      </c>
      <c r="AT175" s="413">
        <f>SUM(AT176:AT180)</f>
        <v>0</v>
      </c>
      <c r="AU175" s="415">
        <f>SUM(AU176:AU180)</f>
        <v>0</v>
      </c>
      <c r="AV175" s="392">
        <f t="shared" si="40"/>
        <v>0</v>
      </c>
    </row>
    <row r="176" spans="2:48" s="60" customFormat="1" ht="12.75" customHeight="1" x14ac:dyDescent="0.25">
      <c r="B176" s="416" t="str">
        <f>+'FORMATO COSTEO C2'!C372</f>
        <v>2.3.2.1</v>
      </c>
      <c r="C176" s="417" t="str">
        <f>+'FORMATO COSTEO C2'!B372</f>
        <v>Categoría de gasto</v>
      </c>
      <c r="D176" s="428"/>
      <c r="E176" s="429"/>
      <c r="F176" s="420">
        <f>+'FORMATO COSTEO C2'!G372</f>
        <v>0</v>
      </c>
      <c r="G176" s="421">
        <f>+'FORMATO COSTEO C2'!U372</f>
        <v>0</v>
      </c>
      <c r="H176" s="422">
        <f>IF( $F176=0,0,((($F176/$E$175)*'PLAN DE ADQUISICIONES'!F$65)*($G176/$F176)))</f>
        <v>0</v>
      </c>
      <c r="I176" s="420">
        <f>IF( $F176=0,0,((($F176/$E$175)*'PLAN DE ADQUISICIONES'!G$65)*($G176/$F176)))</f>
        <v>0</v>
      </c>
      <c r="J176" s="420">
        <f>IF( $F176=0,0,((($F176/$E$175)*'PLAN DE ADQUISICIONES'!H$65)*($G176/$F176)))</f>
        <v>0</v>
      </c>
      <c r="K176" s="420">
        <f>IF( $F176=0,0,((($F176/$E$175)*'PLAN DE ADQUISICIONES'!I$65)*($G176/$F176)))</f>
        <v>0</v>
      </c>
      <c r="L176" s="420">
        <f>IF( $F176=0,0,((($F176/$E$175)*'PLAN DE ADQUISICIONES'!J$65)*($G176/$F176)))</f>
        <v>0</v>
      </c>
      <c r="M176" s="420">
        <f>IF( $F176=0,0,((($F176/$E$175)*'PLAN DE ADQUISICIONES'!K$65)*($G176/$F176)))</f>
        <v>0</v>
      </c>
      <c r="N176" s="420">
        <f>IF( $F176=0,0,((($F176/$E$175)*'PLAN DE ADQUISICIONES'!L$65)*($G176/$F176)))</f>
        <v>0</v>
      </c>
      <c r="O176" s="420">
        <f>IF( $F176=0,0,((($F176/$E$175)*'PLAN DE ADQUISICIONES'!M$65)*($G176/$F176)))</f>
        <v>0</v>
      </c>
      <c r="P176" s="420">
        <f>IF( $F176=0,0,((($F176/$E$175)*'PLAN DE ADQUISICIONES'!N$65)*($G176/$F176)))</f>
        <v>0</v>
      </c>
      <c r="Q176" s="420">
        <f>IF( $F176=0,0,((($F176/$E$175)*'PLAN DE ADQUISICIONES'!O$65)*($G176/$F176)))</f>
        <v>0</v>
      </c>
      <c r="R176" s="420">
        <f>IF( $F176=0,0,((($F176/$E$175)*'PLAN DE ADQUISICIONES'!P$65)*($G176/$F176)))</f>
        <v>0</v>
      </c>
      <c r="S176" s="420">
        <f>IF( $F176=0,0,((($F176/$E$175)*'PLAN DE ADQUISICIONES'!Q$65)*($G176/$F176)))</f>
        <v>0</v>
      </c>
      <c r="T176" s="423">
        <f>H176+I176+J176+K176+L176+M176+N176+O176+P176+Q176+R176+S176</f>
        <v>0</v>
      </c>
      <c r="U176" s="424">
        <f>IF( $F176=0,0,((($F176/$E$175)*'PLAN DE ADQUISICIONES'!R$65)*($G176/$F176)))</f>
        <v>0</v>
      </c>
      <c r="V176" s="420">
        <f>IF( $F176=0,0,((($F176/$E$175)*'PLAN DE ADQUISICIONES'!S$65)*($G176/$F176)))</f>
        <v>0</v>
      </c>
      <c r="W176" s="420">
        <f>IF( $F176=0,0,((($F176/$E$175)*'PLAN DE ADQUISICIONES'!T$65)*($G176/$F176)))</f>
        <v>0</v>
      </c>
      <c r="X176" s="420">
        <f>IF( $F176=0,0,((($F176/$E$175)*'PLAN DE ADQUISICIONES'!U$65)*($G176/$F176)))</f>
        <v>0</v>
      </c>
      <c r="Y176" s="420">
        <f>IF( $F176=0,0,((($F176/$E$175)*'PLAN DE ADQUISICIONES'!V$65)*($G176/$F176)))</f>
        <v>0</v>
      </c>
      <c r="Z176" s="420">
        <f>IF( $F176=0,0,((($F176/$E$175)*'PLAN DE ADQUISICIONES'!W$65)*($G176/$F176)))</f>
        <v>0</v>
      </c>
      <c r="AA176" s="420">
        <f>IF( $F176=0,0,((($F176/$E$175)*'PLAN DE ADQUISICIONES'!X$65)*($G176/$F176)))</f>
        <v>0</v>
      </c>
      <c r="AB176" s="420">
        <f>IF( $F176=0,0,((($F176/$E$175)*'PLAN DE ADQUISICIONES'!Y$65)*($G176/$F176)))</f>
        <v>0</v>
      </c>
      <c r="AC176" s="420">
        <f>IF( $F176=0,0,((($F176/$E$175)*'PLAN DE ADQUISICIONES'!Z$65)*($G176/$F176)))</f>
        <v>0</v>
      </c>
      <c r="AD176" s="420">
        <f>IF( $F176=0,0,((($F176/$E$175)*'PLAN DE ADQUISICIONES'!AA$65)*($G176/$F176)))</f>
        <v>0</v>
      </c>
      <c r="AE176" s="420">
        <f>IF( $F176=0,0,((($F176/$E$175)*'PLAN DE ADQUISICIONES'!AB$65)*($G176/$F176)))</f>
        <v>0</v>
      </c>
      <c r="AF176" s="420">
        <f>IF( $F176=0,0,((($F176/$E$175)*'PLAN DE ADQUISICIONES'!AC$65)*($G176/$F176)))</f>
        <v>0</v>
      </c>
      <c r="AG176" s="421">
        <f>U176+V176+W176+X176+Y176+Z176+AA176+AB176+AC176+AD176+AE176+AF176</f>
        <v>0</v>
      </c>
      <c r="AH176" s="425">
        <f>IF( $F176=0,0,((($F176/$E$175)*'PLAN DE ADQUISICIONES'!AD$65)*($G176/$F176)))</f>
        <v>0</v>
      </c>
      <c r="AI176" s="420">
        <f>IF( $F176=0,0,((($F176/$E$175)*'PLAN DE ADQUISICIONES'!AE$65)*($G176/$F176)))</f>
        <v>0</v>
      </c>
      <c r="AJ176" s="420">
        <f>IF( $F176=0,0,((($F176/$E$175)*'PLAN DE ADQUISICIONES'!AF$65)*($G176/$F176)))</f>
        <v>0</v>
      </c>
      <c r="AK176" s="420">
        <f>IF( $F176=0,0,((($F176/$E$175)*'PLAN DE ADQUISICIONES'!AG$65)*($G176/$F176)))</f>
        <v>0</v>
      </c>
      <c r="AL176" s="420">
        <f>IF( $F176=0,0,((($F176/$E$175)*'PLAN DE ADQUISICIONES'!AH$65)*($G176/$F176)))</f>
        <v>0</v>
      </c>
      <c r="AM176" s="420">
        <f>IF( $F176=0,0,((($F176/$E$175)*'PLAN DE ADQUISICIONES'!AI$65)*($G176/$F176)))</f>
        <v>0</v>
      </c>
      <c r="AN176" s="420">
        <f>IF( $F176=0,0,((($F176/$E$175)*'PLAN DE ADQUISICIONES'!AJ$65)*($G176/$F176)))</f>
        <v>0</v>
      </c>
      <c r="AO176" s="420">
        <f>IF( $F176=0,0,((($F176/$E$175)*'PLAN DE ADQUISICIONES'!AK$65)*($G176/$F176)))</f>
        <v>0</v>
      </c>
      <c r="AP176" s="420">
        <f>IF( $F176=0,0,((($F176/$E$175)*'PLAN DE ADQUISICIONES'!AL$65)*($G176/$F176)))</f>
        <v>0</v>
      </c>
      <c r="AQ176" s="420">
        <f>IF( $F176=0,0,((($F176/$E$175)*'PLAN DE ADQUISICIONES'!AM$65)*($G176/$F176)))</f>
        <v>0</v>
      </c>
      <c r="AR176" s="420">
        <f>IF( $F176=0,0,((($F176/$E$175)*'PLAN DE ADQUISICIONES'!AN$65)*($G176/$F176)))</f>
        <v>0</v>
      </c>
      <c r="AS176" s="420">
        <f>IF( $F176=0,0,((($F176/$E$175)*'PLAN DE ADQUISICIONES'!AO$65)*($G176/$F176)))</f>
        <v>0</v>
      </c>
      <c r="AT176" s="423">
        <f>AH176+AI176+AJ176+AK176+AL176+AM176+AN176+AO176+AP176+AQ176+AR176+AS176</f>
        <v>0</v>
      </c>
      <c r="AU176" s="494">
        <f>AS176+AR176+AQ176+AP176+AO176+AN176+AM176+AL176+AK176+AJ176+AI176+AH176+AF176+AE176+AD176+AC176+AB176+AA176+Z176+Y176+X176+W176+V176+U176+S176+R176+Q176+P176+O176+N176+M176+L176+K176+J176+I176+H176</f>
        <v>0</v>
      </c>
      <c r="AV176" s="392">
        <f t="shared" si="40"/>
        <v>0</v>
      </c>
    </row>
    <row r="177" spans="2:48" s="60" customFormat="1" ht="12.75" customHeight="1" x14ac:dyDescent="0.25">
      <c r="B177" s="416" t="str">
        <f>+'FORMATO COSTEO C2'!C378</f>
        <v>2.3.2.2</v>
      </c>
      <c r="C177" s="417" t="str">
        <f>+'FORMATO COSTEO C2'!B378</f>
        <v>Categoría de gasto</v>
      </c>
      <c r="D177" s="428"/>
      <c r="E177" s="429"/>
      <c r="F177" s="420">
        <f>+'FORMATO COSTEO C2'!G378</f>
        <v>0</v>
      </c>
      <c r="G177" s="421">
        <f>+'FORMATO COSTEO C2'!U378</f>
        <v>0</v>
      </c>
      <c r="H177" s="425">
        <f>IF( $F177=0,0,((($F177/$E$175)*'PLAN DE ADQUISICIONES'!F$65)*($G177/$F177)))</f>
        <v>0</v>
      </c>
      <c r="I177" s="420">
        <f>IF( $F177=0,0,((($F177/$E$175)*'PLAN DE ADQUISICIONES'!G$65)*($G177/$F177)))</f>
        <v>0</v>
      </c>
      <c r="J177" s="420">
        <f>IF( $F177=0,0,((($F177/$E$175)*'PLAN DE ADQUISICIONES'!H$65)*($G177/$F177)))</f>
        <v>0</v>
      </c>
      <c r="K177" s="420">
        <f>IF( $F177=0,0,((($F177/$E$175)*'PLAN DE ADQUISICIONES'!I$65)*($G177/$F177)))</f>
        <v>0</v>
      </c>
      <c r="L177" s="420">
        <f>IF( $F177=0,0,((($F177/$E$175)*'PLAN DE ADQUISICIONES'!J$65)*($G177/$F177)))</f>
        <v>0</v>
      </c>
      <c r="M177" s="420">
        <f>IF( $F177=0,0,((($F177/$E$175)*'PLAN DE ADQUISICIONES'!K$65)*($G177/$F177)))</f>
        <v>0</v>
      </c>
      <c r="N177" s="420">
        <f>IF( $F177=0,0,((($F177/$E$175)*'PLAN DE ADQUISICIONES'!L$65)*($G177/$F177)))</f>
        <v>0</v>
      </c>
      <c r="O177" s="420">
        <f>IF( $F177=0,0,((($F177/$E$175)*'PLAN DE ADQUISICIONES'!M$65)*($G177/$F177)))</f>
        <v>0</v>
      </c>
      <c r="P177" s="420">
        <f>IF( $F177=0,0,((($F177/$E$175)*'PLAN DE ADQUISICIONES'!N$65)*($G177/$F177)))</f>
        <v>0</v>
      </c>
      <c r="Q177" s="420">
        <f>IF( $F177=0,0,((($F177/$E$175)*'PLAN DE ADQUISICIONES'!O$65)*($G177/$F177)))</f>
        <v>0</v>
      </c>
      <c r="R177" s="420">
        <f>IF( $F177=0,0,((($F177/$E$175)*'PLAN DE ADQUISICIONES'!P$65)*($G177/$F177)))</f>
        <v>0</v>
      </c>
      <c r="S177" s="420">
        <f>IF( $F177=0,0,((($F177/$E$175)*'PLAN DE ADQUISICIONES'!Q$65)*($G177/$F177)))</f>
        <v>0</v>
      </c>
      <c r="T177" s="423">
        <f>H177+I177+J177+K177+L177+M177+N177+O177+P177+Q177+R177+S177</f>
        <v>0</v>
      </c>
      <c r="U177" s="424">
        <f>IF( $F177=0,0,((($F177/$E$175)*'PLAN DE ADQUISICIONES'!R$65)*($G177/$F177)))</f>
        <v>0</v>
      </c>
      <c r="V177" s="420">
        <f>IF( $F177=0,0,((($F177/$E$175)*'PLAN DE ADQUISICIONES'!S$65)*($G177/$F177)))</f>
        <v>0</v>
      </c>
      <c r="W177" s="420">
        <f>IF( $F177=0,0,((($F177/$E$175)*'PLAN DE ADQUISICIONES'!T$65)*($G177/$F177)))</f>
        <v>0</v>
      </c>
      <c r="X177" s="420">
        <f>IF( $F177=0,0,((($F177/$E$175)*'PLAN DE ADQUISICIONES'!U$65)*($G177/$F177)))</f>
        <v>0</v>
      </c>
      <c r="Y177" s="420">
        <f>IF( $F177=0,0,((($F177/$E$175)*'PLAN DE ADQUISICIONES'!V$65)*($G177/$F177)))</f>
        <v>0</v>
      </c>
      <c r="Z177" s="420">
        <f>IF( $F177=0,0,((($F177/$E$175)*'PLAN DE ADQUISICIONES'!W$65)*($G177/$F177)))</f>
        <v>0</v>
      </c>
      <c r="AA177" s="420">
        <f>IF( $F177=0,0,((($F177/$E$175)*'PLAN DE ADQUISICIONES'!X$65)*($G177/$F177)))</f>
        <v>0</v>
      </c>
      <c r="AB177" s="420">
        <f>IF( $F177=0,0,((($F177/$E$175)*'PLAN DE ADQUISICIONES'!Y$65)*($G177/$F177)))</f>
        <v>0</v>
      </c>
      <c r="AC177" s="420">
        <f>IF( $F177=0,0,((($F177/$E$175)*'PLAN DE ADQUISICIONES'!Z$65)*($G177/$F177)))</f>
        <v>0</v>
      </c>
      <c r="AD177" s="420">
        <f>IF( $F177=0,0,((($F177/$E$175)*'PLAN DE ADQUISICIONES'!AA$65)*($G177/$F177)))</f>
        <v>0</v>
      </c>
      <c r="AE177" s="420">
        <f>IF( $F177=0,0,((($F177/$E$175)*'PLAN DE ADQUISICIONES'!AB$65)*($G177/$F177)))</f>
        <v>0</v>
      </c>
      <c r="AF177" s="420">
        <f>IF( $F177=0,0,((($F177/$E$175)*'PLAN DE ADQUISICIONES'!AC$65)*($G177/$F177)))</f>
        <v>0</v>
      </c>
      <c r="AG177" s="421">
        <f>U177+V177+W177+X177+Y177+Z177+AA177+AB177+AC177+AD177+AE177+AF177</f>
        <v>0</v>
      </c>
      <c r="AH177" s="425">
        <f>IF( $F177=0,0,((($F177/$E$175)*'PLAN DE ADQUISICIONES'!AD$65)*($G177/$F177)))</f>
        <v>0</v>
      </c>
      <c r="AI177" s="420">
        <f>IF( $F177=0,0,((($F177/$E$175)*'PLAN DE ADQUISICIONES'!AE$65)*($G177/$F177)))</f>
        <v>0</v>
      </c>
      <c r="AJ177" s="420">
        <f>IF( $F177=0,0,((($F177/$E$175)*'PLAN DE ADQUISICIONES'!AF$65)*($G177/$F177)))</f>
        <v>0</v>
      </c>
      <c r="AK177" s="420">
        <f>IF( $F177=0,0,((($F177/$E$175)*'PLAN DE ADQUISICIONES'!AG$65)*($G177/$F177)))</f>
        <v>0</v>
      </c>
      <c r="AL177" s="420">
        <f>IF( $F177=0,0,((($F177/$E$175)*'PLAN DE ADQUISICIONES'!AH$65)*($G177/$F177)))</f>
        <v>0</v>
      </c>
      <c r="AM177" s="420">
        <f>IF( $F177=0,0,((($F177/$E$175)*'PLAN DE ADQUISICIONES'!AI$65)*($G177/$F177)))</f>
        <v>0</v>
      </c>
      <c r="AN177" s="420">
        <f>IF( $F177=0,0,((($F177/$E$175)*'PLAN DE ADQUISICIONES'!AJ$65)*($G177/$F177)))</f>
        <v>0</v>
      </c>
      <c r="AO177" s="420">
        <f>IF( $F177=0,0,((($F177/$E$175)*'PLAN DE ADQUISICIONES'!AK$65)*($G177/$F177)))</f>
        <v>0</v>
      </c>
      <c r="AP177" s="420">
        <f>IF( $F177=0,0,((($F177/$E$175)*'PLAN DE ADQUISICIONES'!AL$65)*($G177/$F177)))</f>
        <v>0</v>
      </c>
      <c r="AQ177" s="420">
        <f>IF( $F177=0,0,((($F177/$E$175)*'PLAN DE ADQUISICIONES'!AM$65)*($G177/$F177)))</f>
        <v>0</v>
      </c>
      <c r="AR177" s="420">
        <f>IF( $F177=0,0,((($F177/$E$175)*'PLAN DE ADQUISICIONES'!AN$65)*($G177/$F177)))</f>
        <v>0</v>
      </c>
      <c r="AS177" s="420">
        <f>IF( $F177=0,0,((($F177/$E$175)*'PLAN DE ADQUISICIONES'!AO$65)*($G177/$F177)))</f>
        <v>0</v>
      </c>
      <c r="AT177" s="423">
        <f>AH177+AI177+AJ177+AK177+AL177+AM177+AN177+AO177+AP177+AQ177+AR177+AS177</f>
        <v>0</v>
      </c>
      <c r="AU177" s="494">
        <f>AS177+AR177+AQ177+AP177+AO177+AN177+AM177+AL177+AK177+AJ177+AI177+AH177+AF177+AE177+AD177+AC177+AB177+AA177+Z177+Y177+X177+W177+V177+U177+S177+R177+Q177+P177+O177+N177+M177+L177+K177+J177+I177+H177</f>
        <v>0</v>
      </c>
      <c r="AV177" s="392">
        <f t="shared" si="40"/>
        <v>0</v>
      </c>
    </row>
    <row r="178" spans="2:48" s="60" customFormat="1" ht="12.75" customHeight="1" x14ac:dyDescent="0.25">
      <c r="B178" s="416" t="str">
        <f>+'FORMATO COSTEO C2'!C384</f>
        <v>2.3.2.3</v>
      </c>
      <c r="C178" s="417" t="str">
        <f>+'FORMATO COSTEO C2'!B384</f>
        <v>Categoría de gasto</v>
      </c>
      <c r="D178" s="428"/>
      <c r="E178" s="429"/>
      <c r="F178" s="420">
        <f>+'FORMATO COSTEO C2'!G384</f>
        <v>0</v>
      </c>
      <c r="G178" s="421">
        <f>+'FORMATO COSTEO C2'!U384</f>
        <v>0</v>
      </c>
      <c r="H178" s="425">
        <f>IF( $F178=0,0,((($F178/$E$175)*'PLAN DE ADQUISICIONES'!F$65)*($G178/$F178)))</f>
        <v>0</v>
      </c>
      <c r="I178" s="420">
        <f>IF( $F178=0,0,((($F178/$E$175)*'PLAN DE ADQUISICIONES'!G$65)*($G178/$F178)))</f>
        <v>0</v>
      </c>
      <c r="J178" s="420">
        <f>IF( $F178=0,0,((($F178/$E$175)*'PLAN DE ADQUISICIONES'!H$65)*($G178/$F178)))</f>
        <v>0</v>
      </c>
      <c r="K178" s="420">
        <f>IF( $F178=0,0,((($F178/$E$175)*'PLAN DE ADQUISICIONES'!I$65)*($G178/$F178)))</f>
        <v>0</v>
      </c>
      <c r="L178" s="420">
        <f>IF( $F178=0,0,((($F178/$E$175)*'PLAN DE ADQUISICIONES'!J$65)*($G178/$F178)))</f>
        <v>0</v>
      </c>
      <c r="M178" s="420">
        <f>IF( $F178=0,0,((($F178/$E$175)*'PLAN DE ADQUISICIONES'!K$65)*($G178/$F178)))</f>
        <v>0</v>
      </c>
      <c r="N178" s="420">
        <f>IF( $F178=0,0,((($F178/$E$175)*'PLAN DE ADQUISICIONES'!L$65)*($G178/$F178)))</f>
        <v>0</v>
      </c>
      <c r="O178" s="420">
        <f>IF( $F178=0,0,((($F178/$E$175)*'PLAN DE ADQUISICIONES'!M$65)*($G178/$F178)))</f>
        <v>0</v>
      </c>
      <c r="P178" s="420">
        <f>IF( $F178=0,0,((($F178/$E$175)*'PLAN DE ADQUISICIONES'!N$65)*($G178/$F178)))</f>
        <v>0</v>
      </c>
      <c r="Q178" s="420">
        <f>IF( $F178=0,0,((($F178/$E$175)*'PLAN DE ADQUISICIONES'!O$65)*($G178/$F178)))</f>
        <v>0</v>
      </c>
      <c r="R178" s="420">
        <f>IF( $F178=0,0,((($F178/$E$175)*'PLAN DE ADQUISICIONES'!P$65)*($G178/$F178)))</f>
        <v>0</v>
      </c>
      <c r="S178" s="420">
        <f>IF( $F178=0,0,((($F178/$E$175)*'PLAN DE ADQUISICIONES'!Q$65)*($G178/$F178)))</f>
        <v>0</v>
      </c>
      <c r="T178" s="423">
        <f>H178+I178+J178+K178+L178+M178+N178+O178+P178+Q178+R178+S178</f>
        <v>0</v>
      </c>
      <c r="U178" s="424">
        <f>IF( $F178=0,0,((($F178/$E$175)*'PLAN DE ADQUISICIONES'!R$65)*($G178/$F178)))</f>
        <v>0</v>
      </c>
      <c r="V178" s="420">
        <f>IF( $F178=0,0,((($F178/$E$175)*'PLAN DE ADQUISICIONES'!S$65)*($G178/$F178)))</f>
        <v>0</v>
      </c>
      <c r="W178" s="420">
        <f>IF( $F178=0,0,((($F178/$E$175)*'PLAN DE ADQUISICIONES'!T$65)*($G178/$F178)))</f>
        <v>0</v>
      </c>
      <c r="X178" s="420">
        <f>IF( $F178=0,0,((($F178/$E$175)*'PLAN DE ADQUISICIONES'!U$65)*($G178/$F178)))</f>
        <v>0</v>
      </c>
      <c r="Y178" s="420">
        <f>IF( $F178=0,0,((($F178/$E$175)*'PLAN DE ADQUISICIONES'!V$65)*($G178/$F178)))</f>
        <v>0</v>
      </c>
      <c r="Z178" s="420">
        <f>IF( $F178=0,0,((($F178/$E$175)*'PLAN DE ADQUISICIONES'!W$65)*($G178/$F178)))</f>
        <v>0</v>
      </c>
      <c r="AA178" s="420">
        <f>IF( $F178=0,0,((($F178/$E$175)*'PLAN DE ADQUISICIONES'!X$65)*($G178/$F178)))</f>
        <v>0</v>
      </c>
      <c r="AB178" s="420">
        <f>IF( $F178=0,0,((($F178/$E$175)*'PLAN DE ADQUISICIONES'!Y$65)*($G178/$F178)))</f>
        <v>0</v>
      </c>
      <c r="AC178" s="420">
        <f>IF( $F178=0,0,((($F178/$E$175)*'PLAN DE ADQUISICIONES'!Z$65)*($G178/$F178)))</f>
        <v>0</v>
      </c>
      <c r="AD178" s="420">
        <f>IF( $F178=0,0,((($F178/$E$175)*'PLAN DE ADQUISICIONES'!AA$65)*($G178/$F178)))</f>
        <v>0</v>
      </c>
      <c r="AE178" s="420">
        <f>IF( $F178=0,0,((($F178/$E$175)*'PLAN DE ADQUISICIONES'!AB$65)*($G178/$F178)))</f>
        <v>0</v>
      </c>
      <c r="AF178" s="420">
        <f>IF( $F178=0,0,((($F178/$E$175)*'PLAN DE ADQUISICIONES'!AC$65)*($G178/$F178)))</f>
        <v>0</v>
      </c>
      <c r="AG178" s="421">
        <f>U178+V178+W178+X178+Y178+Z178+AA178+AB178+AC178+AD178+AE178+AF178</f>
        <v>0</v>
      </c>
      <c r="AH178" s="425">
        <f>IF( $F178=0,0,((($F178/$E$175)*'PLAN DE ADQUISICIONES'!AD$65)*($G178/$F178)))</f>
        <v>0</v>
      </c>
      <c r="AI178" s="420">
        <f>IF( $F178=0,0,((($F178/$E$175)*'PLAN DE ADQUISICIONES'!AE$65)*($G178/$F178)))</f>
        <v>0</v>
      </c>
      <c r="AJ178" s="420">
        <f>IF( $F178=0,0,((($F178/$E$175)*'PLAN DE ADQUISICIONES'!AF$65)*($G178/$F178)))</f>
        <v>0</v>
      </c>
      <c r="AK178" s="420">
        <f>IF( $F178=0,0,((($F178/$E$175)*'PLAN DE ADQUISICIONES'!AG$65)*($G178/$F178)))</f>
        <v>0</v>
      </c>
      <c r="AL178" s="420">
        <f>IF( $F178=0,0,((($F178/$E$175)*'PLAN DE ADQUISICIONES'!AH$65)*($G178/$F178)))</f>
        <v>0</v>
      </c>
      <c r="AM178" s="420">
        <f>IF( $F178=0,0,((($F178/$E$175)*'PLAN DE ADQUISICIONES'!AI$65)*($G178/$F178)))</f>
        <v>0</v>
      </c>
      <c r="AN178" s="420">
        <f>IF( $F178=0,0,((($F178/$E$175)*'PLAN DE ADQUISICIONES'!AJ$65)*($G178/$F178)))</f>
        <v>0</v>
      </c>
      <c r="AO178" s="420">
        <f>IF( $F178=0,0,((($F178/$E$175)*'PLAN DE ADQUISICIONES'!AK$65)*($G178/$F178)))</f>
        <v>0</v>
      </c>
      <c r="AP178" s="420">
        <f>IF( $F178=0,0,((($F178/$E$175)*'PLAN DE ADQUISICIONES'!AL$65)*($G178/$F178)))</f>
        <v>0</v>
      </c>
      <c r="AQ178" s="420">
        <f>IF( $F178=0,0,((($F178/$E$175)*'PLAN DE ADQUISICIONES'!AM$65)*($G178/$F178)))</f>
        <v>0</v>
      </c>
      <c r="AR178" s="420">
        <f>IF( $F178=0,0,((($F178/$E$175)*'PLAN DE ADQUISICIONES'!AN$65)*($G178/$F178)))</f>
        <v>0</v>
      </c>
      <c r="AS178" s="420">
        <f>IF( $F178=0,0,((($F178/$E$175)*'PLAN DE ADQUISICIONES'!AO$65)*($G178/$F178)))</f>
        <v>0</v>
      </c>
      <c r="AT178" s="423">
        <f>AH178+AI178+AJ178+AK178+AL178+AM178+AN178+AO178+AP178+AQ178+AR178+AS178</f>
        <v>0</v>
      </c>
      <c r="AU178" s="494">
        <f>AS178+AR178+AQ178+AP178+AO178+AN178+AM178+AL178+AK178+AJ178+AI178+AH178+AF178+AE178+AD178+AC178+AB178+AA178+Z178+Y178+X178+W178+V178+U178+S178+R178+Q178+P178+O178+N178+M178+L178+K178+J178+I178+H178</f>
        <v>0</v>
      </c>
      <c r="AV178" s="392">
        <f t="shared" si="40"/>
        <v>0</v>
      </c>
    </row>
    <row r="179" spans="2:48" s="60" customFormat="1" ht="12.75" customHeight="1" x14ac:dyDescent="0.25">
      <c r="B179" s="416" t="str">
        <f>+'FORMATO COSTEO C2'!C390</f>
        <v>2.3.2.4</v>
      </c>
      <c r="C179" s="417" t="str">
        <f>+'FORMATO COSTEO C2'!B390</f>
        <v>Categoría de gasto</v>
      </c>
      <c r="D179" s="428"/>
      <c r="E179" s="429"/>
      <c r="F179" s="420">
        <f>+'FORMATO COSTEO C2'!G390</f>
        <v>0</v>
      </c>
      <c r="G179" s="421">
        <f>+'FORMATO COSTEO C2'!U390</f>
        <v>0</v>
      </c>
      <c r="H179" s="425">
        <f>IF( $F179=0,0,((($F179/$E$175)*'PLAN DE ADQUISICIONES'!F$65)*($G179/$F179)))</f>
        <v>0</v>
      </c>
      <c r="I179" s="420">
        <f>IF( $F179=0,0,((($F179/$E$175)*'PLAN DE ADQUISICIONES'!G$65)*($G179/$F179)))</f>
        <v>0</v>
      </c>
      <c r="J179" s="420">
        <f>IF( $F179=0,0,((($F179/$E$175)*'PLAN DE ADQUISICIONES'!H$65)*($G179/$F179)))</f>
        <v>0</v>
      </c>
      <c r="K179" s="420">
        <f>IF( $F179=0,0,((($F179/$E$175)*'PLAN DE ADQUISICIONES'!I$65)*($G179/$F179)))</f>
        <v>0</v>
      </c>
      <c r="L179" s="420">
        <f>IF( $F179=0,0,((($F179/$E$175)*'PLAN DE ADQUISICIONES'!J$65)*($G179/$F179)))</f>
        <v>0</v>
      </c>
      <c r="M179" s="420">
        <f>IF( $F179=0,0,((($F179/$E$175)*'PLAN DE ADQUISICIONES'!K$65)*($G179/$F179)))</f>
        <v>0</v>
      </c>
      <c r="N179" s="420">
        <f>IF( $F179=0,0,((($F179/$E$175)*'PLAN DE ADQUISICIONES'!L$65)*($G179/$F179)))</f>
        <v>0</v>
      </c>
      <c r="O179" s="420">
        <f>IF( $F179=0,0,((($F179/$E$175)*'PLAN DE ADQUISICIONES'!M$65)*($G179/$F179)))</f>
        <v>0</v>
      </c>
      <c r="P179" s="420">
        <f>IF( $F179=0,0,((($F179/$E$175)*'PLAN DE ADQUISICIONES'!N$65)*($G179/$F179)))</f>
        <v>0</v>
      </c>
      <c r="Q179" s="420">
        <f>IF( $F179=0,0,((($F179/$E$175)*'PLAN DE ADQUISICIONES'!O$65)*($G179/$F179)))</f>
        <v>0</v>
      </c>
      <c r="R179" s="420">
        <f>IF( $F179=0,0,((($F179/$E$175)*'PLAN DE ADQUISICIONES'!P$65)*($G179/$F179)))</f>
        <v>0</v>
      </c>
      <c r="S179" s="420">
        <f>IF( $F179=0,0,((($F179/$E$175)*'PLAN DE ADQUISICIONES'!Q$65)*($G179/$F179)))</f>
        <v>0</v>
      </c>
      <c r="T179" s="423">
        <f>H179+I179+J179+K179+L179+M179+N179+O179+P179+Q179+R179+S179</f>
        <v>0</v>
      </c>
      <c r="U179" s="424">
        <f>IF( $F179=0,0,((($F179/$E$175)*'PLAN DE ADQUISICIONES'!R$65)*($G179/$F179)))</f>
        <v>0</v>
      </c>
      <c r="V179" s="420">
        <f>IF( $F179=0,0,((($F179/$E$175)*'PLAN DE ADQUISICIONES'!S$65)*($G179/$F179)))</f>
        <v>0</v>
      </c>
      <c r="W179" s="420">
        <f>IF( $F179=0,0,((($F179/$E$175)*'PLAN DE ADQUISICIONES'!T$65)*($G179/$F179)))</f>
        <v>0</v>
      </c>
      <c r="X179" s="420">
        <f>IF( $F179=0,0,((($F179/$E$175)*'PLAN DE ADQUISICIONES'!U$65)*($G179/$F179)))</f>
        <v>0</v>
      </c>
      <c r="Y179" s="420">
        <f>IF( $F179=0,0,((($F179/$E$175)*'PLAN DE ADQUISICIONES'!V$65)*($G179/$F179)))</f>
        <v>0</v>
      </c>
      <c r="Z179" s="420">
        <f>IF( $F179=0,0,((($F179/$E$175)*'PLAN DE ADQUISICIONES'!W$65)*($G179/$F179)))</f>
        <v>0</v>
      </c>
      <c r="AA179" s="420">
        <f>IF( $F179=0,0,((($F179/$E$175)*'PLAN DE ADQUISICIONES'!X$65)*($G179/$F179)))</f>
        <v>0</v>
      </c>
      <c r="AB179" s="420">
        <f>IF( $F179=0,0,((($F179/$E$175)*'PLAN DE ADQUISICIONES'!Y$65)*($G179/$F179)))</f>
        <v>0</v>
      </c>
      <c r="AC179" s="420">
        <f>IF( $F179=0,0,((($F179/$E$175)*'PLAN DE ADQUISICIONES'!Z$65)*($G179/$F179)))</f>
        <v>0</v>
      </c>
      <c r="AD179" s="420">
        <f>IF( $F179=0,0,((($F179/$E$175)*'PLAN DE ADQUISICIONES'!AA$65)*($G179/$F179)))</f>
        <v>0</v>
      </c>
      <c r="AE179" s="420">
        <f>IF( $F179=0,0,((($F179/$E$175)*'PLAN DE ADQUISICIONES'!AB$65)*($G179/$F179)))</f>
        <v>0</v>
      </c>
      <c r="AF179" s="420">
        <f>IF( $F179=0,0,((($F179/$E$175)*'PLAN DE ADQUISICIONES'!AC$65)*($G179/$F179)))</f>
        <v>0</v>
      </c>
      <c r="AG179" s="421">
        <f>U179+V179+W179+X179+Y179+Z179+AA179+AB179+AC179+AD179+AE179+AF179</f>
        <v>0</v>
      </c>
      <c r="AH179" s="425">
        <f>IF( $F179=0,0,((($F179/$E$175)*'PLAN DE ADQUISICIONES'!AD$65)*($G179/$F179)))</f>
        <v>0</v>
      </c>
      <c r="AI179" s="420">
        <f>IF( $F179=0,0,((($F179/$E$175)*'PLAN DE ADQUISICIONES'!AE$65)*($G179/$F179)))</f>
        <v>0</v>
      </c>
      <c r="AJ179" s="420">
        <f>IF( $F179=0,0,((($F179/$E$175)*'PLAN DE ADQUISICIONES'!AF$65)*($G179/$F179)))</f>
        <v>0</v>
      </c>
      <c r="AK179" s="420">
        <f>IF( $F179=0,0,((($F179/$E$175)*'PLAN DE ADQUISICIONES'!AG$65)*($G179/$F179)))</f>
        <v>0</v>
      </c>
      <c r="AL179" s="420">
        <f>IF( $F179=0,0,((($F179/$E$175)*'PLAN DE ADQUISICIONES'!AH$65)*($G179/$F179)))</f>
        <v>0</v>
      </c>
      <c r="AM179" s="420">
        <f>IF( $F179=0,0,((($F179/$E$175)*'PLAN DE ADQUISICIONES'!AI$65)*($G179/$F179)))</f>
        <v>0</v>
      </c>
      <c r="AN179" s="420">
        <f>IF( $F179=0,0,((($F179/$E$175)*'PLAN DE ADQUISICIONES'!AJ$65)*($G179/$F179)))</f>
        <v>0</v>
      </c>
      <c r="AO179" s="420">
        <f>IF( $F179=0,0,((($F179/$E$175)*'PLAN DE ADQUISICIONES'!AK$65)*($G179/$F179)))</f>
        <v>0</v>
      </c>
      <c r="AP179" s="420">
        <f>IF( $F179=0,0,((($F179/$E$175)*'PLAN DE ADQUISICIONES'!AL$65)*($G179/$F179)))</f>
        <v>0</v>
      </c>
      <c r="AQ179" s="420">
        <f>IF( $F179=0,0,((($F179/$E$175)*'PLAN DE ADQUISICIONES'!AM$65)*($G179/$F179)))</f>
        <v>0</v>
      </c>
      <c r="AR179" s="420">
        <f>IF( $F179=0,0,((($F179/$E$175)*'PLAN DE ADQUISICIONES'!AN$65)*($G179/$F179)))</f>
        <v>0</v>
      </c>
      <c r="AS179" s="420">
        <f>IF( $F179=0,0,((($F179/$E$175)*'PLAN DE ADQUISICIONES'!AO$65)*($G179/$F179)))</f>
        <v>0</v>
      </c>
      <c r="AT179" s="423">
        <f>AH179+AI179+AJ179+AK179+AL179+AM179+AN179+AO179+AP179+AQ179+AR179+AS179</f>
        <v>0</v>
      </c>
      <c r="AU179" s="494">
        <f>AS179+AR179+AQ179+AP179+AO179+AN179+AM179+AL179+AK179+AJ179+AI179+AH179+AF179+AE179+AD179+AC179+AB179+AA179+Z179+Y179+X179+W179+V179+U179+S179+R179+Q179+P179+O179+N179+M179+L179+K179+J179+I179+H179</f>
        <v>0</v>
      </c>
      <c r="AV179" s="392">
        <f t="shared" si="40"/>
        <v>0</v>
      </c>
    </row>
    <row r="180" spans="2:48" s="60" customFormat="1" ht="12.75" customHeight="1" x14ac:dyDescent="0.25">
      <c r="B180" s="416" t="str">
        <f>+'FORMATO COSTEO C2'!C396</f>
        <v>2.3.2.5</v>
      </c>
      <c r="C180" s="417" t="str">
        <f>+'FORMATO COSTEO C2'!B396</f>
        <v>Categoría de gasto</v>
      </c>
      <c r="D180" s="428"/>
      <c r="E180" s="429"/>
      <c r="F180" s="420">
        <f>+'FORMATO COSTEO C2'!G396</f>
        <v>0</v>
      </c>
      <c r="G180" s="421">
        <f>+'FORMATO COSTEO C2'!U396</f>
        <v>0</v>
      </c>
      <c r="H180" s="425">
        <f>IF( $F180=0,0,((($F180/$E$175)*'PLAN DE ADQUISICIONES'!F$65)*($G180/$F180)))</f>
        <v>0</v>
      </c>
      <c r="I180" s="420">
        <f>IF( $F180=0,0,((($F180/$E$175)*'PLAN DE ADQUISICIONES'!G$65)*($G180/$F180)))</f>
        <v>0</v>
      </c>
      <c r="J180" s="420">
        <f>IF( $F180=0,0,((($F180/$E$175)*'PLAN DE ADQUISICIONES'!H$65)*($G180/$F180)))</f>
        <v>0</v>
      </c>
      <c r="K180" s="420">
        <f>IF( $F180=0,0,((($F180/$E$175)*'PLAN DE ADQUISICIONES'!I$65)*($G180/$F180)))</f>
        <v>0</v>
      </c>
      <c r="L180" s="420">
        <f>IF( $F180=0,0,((($F180/$E$175)*'PLAN DE ADQUISICIONES'!J$65)*($G180/$F180)))</f>
        <v>0</v>
      </c>
      <c r="M180" s="420">
        <f>IF( $F180=0,0,((($F180/$E$175)*'PLAN DE ADQUISICIONES'!K$65)*($G180/$F180)))</f>
        <v>0</v>
      </c>
      <c r="N180" s="420">
        <f>IF( $F180=0,0,((($F180/$E$175)*'PLAN DE ADQUISICIONES'!L$65)*($G180/$F180)))</f>
        <v>0</v>
      </c>
      <c r="O180" s="420">
        <f>IF( $F180=0,0,((($F180/$E$175)*'PLAN DE ADQUISICIONES'!M$65)*($G180/$F180)))</f>
        <v>0</v>
      </c>
      <c r="P180" s="420">
        <f>IF( $F180=0,0,((($F180/$E$175)*'PLAN DE ADQUISICIONES'!N$65)*($G180/$F180)))</f>
        <v>0</v>
      </c>
      <c r="Q180" s="420">
        <f>IF( $F180=0,0,((($F180/$E$175)*'PLAN DE ADQUISICIONES'!O$65)*($G180/$F180)))</f>
        <v>0</v>
      </c>
      <c r="R180" s="420">
        <f>IF( $F180=0,0,((($F180/$E$175)*'PLAN DE ADQUISICIONES'!P$65)*($G180/$F180)))</f>
        <v>0</v>
      </c>
      <c r="S180" s="420">
        <f>IF( $F180=0,0,((($F180/$E$175)*'PLAN DE ADQUISICIONES'!Q$65)*($G180/$F180)))</f>
        <v>0</v>
      </c>
      <c r="T180" s="423">
        <f>H180+I180+J180+K180+L180+M180+N180+O180+P180+Q180+R180+S180</f>
        <v>0</v>
      </c>
      <c r="U180" s="424">
        <f>IF( $F180=0,0,((($F180/$E$175)*'PLAN DE ADQUISICIONES'!R$65)*($G180/$F180)))</f>
        <v>0</v>
      </c>
      <c r="V180" s="420">
        <f>IF( $F180=0,0,((($F180/$E$175)*'PLAN DE ADQUISICIONES'!S$65)*($G180/$F180)))</f>
        <v>0</v>
      </c>
      <c r="W180" s="420">
        <f>IF( $F180=0,0,((($F180/$E$175)*'PLAN DE ADQUISICIONES'!T$65)*($G180/$F180)))</f>
        <v>0</v>
      </c>
      <c r="X180" s="420">
        <f>IF( $F180=0,0,((($F180/$E$175)*'PLAN DE ADQUISICIONES'!U$65)*($G180/$F180)))</f>
        <v>0</v>
      </c>
      <c r="Y180" s="420">
        <f>IF( $F180=0,0,((($F180/$E$175)*'PLAN DE ADQUISICIONES'!V$65)*($G180/$F180)))</f>
        <v>0</v>
      </c>
      <c r="Z180" s="420">
        <f>IF( $F180=0,0,((($F180/$E$175)*'PLAN DE ADQUISICIONES'!W$65)*($G180/$F180)))</f>
        <v>0</v>
      </c>
      <c r="AA180" s="420">
        <f>IF( $F180=0,0,((($F180/$E$175)*'PLAN DE ADQUISICIONES'!X$65)*($G180/$F180)))</f>
        <v>0</v>
      </c>
      <c r="AB180" s="420">
        <f>IF( $F180=0,0,((($F180/$E$175)*'PLAN DE ADQUISICIONES'!Y$65)*($G180/$F180)))</f>
        <v>0</v>
      </c>
      <c r="AC180" s="420">
        <f>IF( $F180=0,0,((($F180/$E$175)*'PLAN DE ADQUISICIONES'!Z$65)*($G180/$F180)))</f>
        <v>0</v>
      </c>
      <c r="AD180" s="420">
        <f>IF( $F180=0,0,((($F180/$E$175)*'PLAN DE ADQUISICIONES'!AA$65)*($G180/$F180)))</f>
        <v>0</v>
      </c>
      <c r="AE180" s="420">
        <f>IF( $F180=0,0,((($F180/$E$175)*'PLAN DE ADQUISICIONES'!AB$65)*($G180/$F180)))</f>
        <v>0</v>
      </c>
      <c r="AF180" s="420">
        <f>IF( $F180=0,0,((($F180/$E$175)*'PLAN DE ADQUISICIONES'!AC$65)*($G180/$F180)))</f>
        <v>0</v>
      </c>
      <c r="AG180" s="421">
        <f>U180+V180+W180+X180+Y180+Z180+AA180+AB180+AC180+AD180+AE180+AF180</f>
        <v>0</v>
      </c>
      <c r="AH180" s="425">
        <f>IF( $F180=0,0,((($F180/$E$175)*'PLAN DE ADQUISICIONES'!AD$65)*($G180/$F180)))</f>
        <v>0</v>
      </c>
      <c r="AI180" s="420">
        <f>IF( $F180=0,0,((($F180/$E$175)*'PLAN DE ADQUISICIONES'!AE$65)*($G180/$F180)))</f>
        <v>0</v>
      </c>
      <c r="AJ180" s="420">
        <f>IF( $F180=0,0,((($F180/$E$175)*'PLAN DE ADQUISICIONES'!AF$65)*($G180/$F180)))</f>
        <v>0</v>
      </c>
      <c r="AK180" s="420">
        <f>IF( $F180=0,0,((($F180/$E$175)*'PLAN DE ADQUISICIONES'!AG$65)*($G180/$F180)))</f>
        <v>0</v>
      </c>
      <c r="AL180" s="420">
        <f>IF( $F180=0,0,((($F180/$E$175)*'PLAN DE ADQUISICIONES'!AH$65)*($G180/$F180)))</f>
        <v>0</v>
      </c>
      <c r="AM180" s="420">
        <f>IF( $F180=0,0,((($F180/$E$175)*'PLAN DE ADQUISICIONES'!AI$65)*($G180/$F180)))</f>
        <v>0</v>
      </c>
      <c r="AN180" s="420">
        <f>IF( $F180=0,0,((($F180/$E$175)*'PLAN DE ADQUISICIONES'!AJ$65)*($G180/$F180)))</f>
        <v>0</v>
      </c>
      <c r="AO180" s="420">
        <f>IF( $F180=0,0,((($F180/$E$175)*'PLAN DE ADQUISICIONES'!AK$65)*($G180/$F180)))</f>
        <v>0</v>
      </c>
      <c r="AP180" s="420">
        <f>IF( $F180=0,0,((($F180/$E$175)*'PLAN DE ADQUISICIONES'!AL$65)*($G180/$F180)))</f>
        <v>0</v>
      </c>
      <c r="AQ180" s="420">
        <f>IF( $F180=0,0,((($F180/$E$175)*'PLAN DE ADQUISICIONES'!AM$65)*($G180/$F180)))</f>
        <v>0</v>
      </c>
      <c r="AR180" s="420">
        <f>IF( $F180=0,0,((($F180/$E$175)*'PLAN DE ADQUISICIONES'!AN$65)*($G180/$F180)))</f>
        <v>0</v>
      </c>
      <c r="AS180" s="420">
        <f>IF( $F180=0,0,((($F180/$E$175)*'PLAN DE ADQUISICIONES'!AO$65)*($G180/$F180)))</f>
        <v>0</v>
      </c>
      <c r="AT180" s="423">
        <f>AH180+AI180+AJ180+AK180+AL180+AM180+AN180+AO180+AP180+AQ180+AR180+AS180</f>
        <v>0</v>
      </c>
      <c r="AU180" s="494">
        <f>AS180+AR180+AQ180+AP180+AO180+AN180+AM180+AL180+AK180+AJ180+AI180+AH180+AF180+AE180+AD180+AC180+AB180+AA180+Z180+Y180+X180+W180+V180+U180+S180+R180+Q180+P180+O180+N180+M180+L180+K180+J180+I180+H180</f>
        <v>0</v>
      </c>
      <c r="AV180" s="392">
        <f t="shared" si="40"/>
        <v>0</v>
      </c>
    </row>
    <row r="181" spans="2:48" s="60" customFormat="1" ht="12.75" customHeight="1" x14ac:dyDescent="0.25">
      <c r="B181" s="406" t="str">
        <f>+'FORMATO COSTEO C2'!C402</f>
        <v>2.3.3</v>
      </c>
      <c r="C181" s="430">
        <f>+'FORMATO COSTEO C2'!B402</f>
        <v>0</v>
      </c>
      <c r="D181" s="408" t="str">
        <f>+'FORMATO COSTEO C2'!D402</f>
        <v>Unidad medida</v>
      </c>
      <c r="E181" s="409">
        <f>+'FORMATO COSTEO C2'!E402</f>
        <v>0</v>
      </c>
      <c r="F181" s="410">
        <f>SUM(F182:F186)</f>
        <v>0</v>
      </c>
      <c r="G181" s="411">
        <f t="shared" ref="G181:AS181" si="49">SUM(G182:G186)</f>
        <v>0</v>
      </c>
      <c r="H181" s="412">
        <f t="shared" si="49"/>
        <v>0</v>
      </c>
      <c r="I181" s="410">
        <f t="shared" si="49"/>
        <v>0</v>
      </c>
      <c r="J181" s="410">
        <f t="shared" si="49"/>
        <v>0</v>
      </c>
      <c r="K181" s="410">
        <f t="shared" si="49"/>
        <v>0</v>
      </c>
      <c r="L181" s="410">
        <f t="shared" si="49"/>
        <v>0</v>
      </c>
      <c r="M181" s="410">
        <f t="shared" si="49"/>
        <v>0</v>
      </c>
      <c r="N181" s="410">
        <f t="shared" si="49"/>
        <v>0</v>
      </c>
      <c r="O181" s="410">
        <f t="shared" si="49"/>
        <v>0</v>
      </c>
      <c r="P181" s="410">
        <f t="shared" si="49"/>
        <v>0</v>
      </c>
      <c r="Q181" s="410">
        <f t="shared" si="49"/>
        <v>0</v>
      </c>
      <c r="R181" s="410">
        <f t="shared" si="49"/>
        <v>0</v>
      </c>
      <c r="S181" s="410">
        <f t="shared" si="49"/>
        <v>0</v>
      </c>
      <c r="T181" s="413">
        <f>SUM(T182:T186)</f>
        <v>0</v>
      </c>
      <c r="U181" s="414">
        <f t="shared" si="49"/>
        <v>0</v>
      </c>
      <c r="V181" s="410">
        <f t="shared" si="49"/>
        <v>0</v>
      </c>
      <c r="W181" s="410">
        <f t="shared" si="49"/>
        <v>0</v>
      </c>
      <c r="X181" s="410">
        <f t="shared" si="49"/>
        <v>0</v>
      </c>
      <c r="Y181" s="410">
        <f t="shared" si="49"/>
        <v>0</v>
      </c>
      <c r="Z181" s="410">
        <f t="shared" si="49"/>
        <v>0</v>
      </c>
      <c r="AA181" s="410">
        <f t="shared" si="49"/>
        <v>0</v>
      </c>
      <c r="AB181" s="410">
        <f t="shared" si="49"/>
        <v>0</v>
      </c>
      <c r="AC181" s="410">
        <f t="shared" si="49"/>
        <v>0</v>
      </c>
      <c r="AD181" s="410">
        <f t="shared" si="49"/>
        <v>0</v>
      </c>
      <c r="AE181" s="410">
        <f t="shared" si="49"/>
        <v>0</v>
      </c>
      <c r="AF181" s="410">
        <f t="shared" si="49"/>
        <v>0</v>
      </c>
      <c r="AG181" s="411">
        <f t="shared" si="49"/>
        <v>0</v>
      </c>
      <c r="AH181" s="412">
        <f t="shared" si="49"/>
        <v>0</v>
      </c>
      <c r="AI181" s="410">
        <f t="shared" si="49"/>
        <v>0</v>
      </c>
      <c r="AJ181" s="410">
        <f t="shared" si="49"/>
        <v>0</v>
      </c>
      <c r="AK181" s="410">
        <f t="shared" si="49"/>
        <v>0</v>
      </c>
      <c r="AL181" s="410">
        <f t="shared" si="49"/>
        <v>0</v>
      </c>
      <c r="AM181" s="410">
        <f t="shared" si="49"/>
        <v>0</v>
      </c>
      <c r="AN181" s="410">
        <f t="shared" si="49"/>
        <v>0</v>
      </c>
      <c r="AO181" s="410">
        <f t="shared" si="49"/>
        <v>0</v>
      </c>
      <c r="AP181" s="410">
        <f t="shared" si="49"/>
        <v>0</v>
      </c>
      <c r="AQ181" s="410">
        <f t="shared" si="49"/>
        <v>0</v>
      </c>
      <c r="AR181" s="410">
        <f t="shared" si="49"/>
        <v>0</v>
      </c>
      <c r="AS181" s="410">
        <f t="shared" si="49"/>
        <v>0</v>
      </c>
      <c r="AT181" s="413">
        <f>SUM(AT182:AT186)</f>
        <v>0</v>
      </c>
      <c r="AU181" s="415">
        <f>SUM(AU182:AU186)</f>
        <v>0</v>
      </c>
      <c r="AV181" s="392">
        <f t="shared" si="40"/>
        <v>0</v>
      </c>
    </row>
    <row r="182" spans="2:48" s="60" customFormat="1" ht="12.75" customHeight="1" x14ac:dyDescent="0.25">
      <c r="B182" s="416" t="str">
        <f>+'FORMATO COSTEO C2'!C404</f>
        <v>2.3.3.1</v>
      </c>
      <c r="C182" s="417" t="str">
        <f>+'FORMATO COSTEO C2'!B404</f>
        <v>Categoría de gasto</v>
      </c>
      <c r="D182" s="428"/>
      <c r="E182" s="429"/>
      <c r="F182" s="420">
        <f>+'FORMATO COSTEO C2'!G404</f>
        <v>0</v>
      </c>
      <c r="G182" s="421">
        <f>+'FORMATO COSTEO C2'!U404</f>
        <v>0</v>
      </c>
      <c r="H182" s="422">
        <f>IF( $F182=0,0,((($F182/$E$181)*'PLAN DE ADQUISICIONES'!F$66)*($G182/$F182)))</f>
        <v>0</v>
      </c>
      <c r="I182" s="420">
        <f>IF( $F182=0,0,((($F182/$E$181)*'PLAN DE ADQUISICIONES'!G$66)*($G182/$F182)))</f>
        <v>0</v>
      </c>
      <c r="J182" s="420">
        <f>IF( $F182=0,0,((($F182/$E$181)*'PLAN DE ADQUISICIONES'!H$66)*($G182/$F182)))</f>
        <v>0</v>
      </c>
      <c r="K182" s="420">
        <f>IF( $F182=0,0,((($F182/$E$181)*'PLAN DE ADQUISICIONES'!I$66)*($G182/$F182)))</f>
        <v>0</v>
      </c>
      <c r="L182" s="420">
        <f>IF( $F182=0,0,((($F182/$E$181)*'PLAN DE ADQUISICIONES'!J$66)*($G182/$F182)))</f>
        <v>0</v>
      </c>
      <c r="M182" s="420">
        <f>IF( $F182=0,0,((($F182/$E$181)*'PLAN DE ADQUISICIONES'!K$66)*($G182/$F182)))</f>
        <v>0</v>
      </c>
      <c r="N182" s="420">
        <f>IF( $F182=0,0,((($F182/$E$181)*'PLAN DE ADQUISICIONES'!L$66)*($G182/$F182)))</f>
        <v>0</v>
      </c>
      <c r="O182" s="420">
        <f>IF( $F182=0,0,((($F182/$E$181)*'PLAN DE ADQUISICIONES'!M$66)*($G182/$F182)))</f>
        <v>0</v>
      </c>
      <c r="P182" s="420">
        <f>IF( $F182=0,0,((($F182/$E$181)*'PLAN DE ADQUISICIONES'!N$66)*($G182/$F182)))</f>
        <v>0</v>
      </c>
      <c r="Q182" s="420">
        <f>IF( $F182=0,0,((($F182/$E$181)*'PLAN DE ADQUISICIONES'!O$66)*($G182/$F182)))</f>
        <v>0</v>
      </c>
      <c r="R182" s="420">
        <f>IF( $F182=0,0,((($F182/$E$181)*'PLAN DE ADQUISICIONES'!P$66)*($G182/$F182)))</f>
        <v>0</v>
      </c>
      <c r="S182" s="420">
        <f>IF( $F182=0,0,((($F182/$E$181)*'PLAN DE ADQUISICIONES'!Q$66)*($G182/$F182)))</f>
        <v>0</v>
      </c>
      <c r="T182" s="423">
        <f>H182+I182+J182+K182+L182+M182+N182+O182+P182+Q182+R182+S182</f>
        <v>0</v>
      </c>
      <c r="U182" s="424">
        <f>IF( $F182=0,0,((($F182/$E$181)*'PLAN DE ADQUISICIONES'!R$66)*($G182/$F182)))</f>
        <v>0</v>
      </c>
      <c r="V182" s="420">
        <f>IF( $F182=0,0,((($F182/$E$181)*'PLAN DE ADQUISICIONES'!S$66)*($G182/$F182)))</f>
        <v>0</v>
      </c>
      <c r="W182" s="420">
        <f>IF( $F182=0,0,((($F182/$E$181)*'PLAN DE ADQUISICIONES'!T$66)*($G182/$F182)))</f>
        <v>0</v>
      </c>
      <c r="X182" s="420">
        <f>IF( $F182=0,0,((($F182/$E$181)*'PLAN DE ADQUISICIONES'!U$66)*($G182/$F182)))</f>
        <v>0</v>
      </c>
      <c r="Y182" s="420">
        <f>IF( $F182=0,0,((($F182/$E$181)*'PLAN DE ADQUISICIONES'!V$66)*($G182/$F182)))</f>
        <v>0</v>
      </c>
      <c r="Z182" s="420">
        <f>IF( $F182=0,0,((($F182/$E$181)*'PLAN DE ADQUISICIONES'!W$66)*($G182/$F182)))</f>
        <v>0</v>
      </c>
      <c r="AA182" s="420">
        <f>IF( $F182=0,0,((($F182/$E$181)*'PLAN DE ADQUISICIONES'!X$66)*($G182/$F182)))</f>
        <v>0</v>
      </c>
      <c r="AB182" s="420">
        <f>IF( $F182=0,0,((($F182/$E$181)*'PLAN DE ADQUISICIONES'!Y$66)*($G182/$F182)))</f>
        <v>0</v>
      </c>
      <c r="AC182" s="420">
        <f>IF( $F182=0,0,((($F182/$E$181)*'PLAN DE ADQUISICIONES'!Z$66)*($G182/$F182)))</f>
        <v>0</v>
      </c>
      <c r="AD182" s="420">
        <f>IF( $F182=0,0,((($F182/$E$181)*'PLAN DE ADQUISICIONES'!AA$66)*($G182/$F182)))</f>
        <v>0</v>
      </c>
      <c r="AE182" s="420">
        <f>IF( $F182=0,0,((($F182/$E$181)*'PLAN DE ADQUISICIONES'!AB$66)*($G182/$F182)))</f>
        <v>0</v>
      </c>
      <c r="AF182" s="420">
        <f>IF( $F182=0,0,((($F182/$E$181)*'PLAN DE ADQUISICIONES'!AC$66)*($G182/$F182)))</f>
        <v>0</v>
      </c>
      <c r="AG182" s="421">
        <f>U182+V182+W182+X182+Y182+Z182+AA182+AB182+AC182+AD182+AE182+AF182</f>
        <v>0</v>
      </c>
      <c r="AH182" s="425">
        <f>IF( $F182=0,0,((($F182/$E$181)*'PLAN DE ADQUISICIONES'!AD$66)*($G182/$F182)))</f>
        <v>0</v>
      </c>
      <c r="AI182" s="420">
        <f>IF( $F182=0,0,((($F182/$E$181)*'PLAN DE ADQUISICIONES'!AE$66)*($G182/$F182)))</f>
        <v>0</v>
      </c>
      <c r="AJ182" s="420">
        <f>IF( $F182=0,0,((($F182/$E$181)*'PLAN DE ADQUISICIONES'!AF$66)*($G182/$F182)))</f>
        <v>0</v>
      </c>
      <c r="AK182" s="420">
        <f>IF( $F182=0,0,((($F182/$E$181)*'PLAN DE ADQUISICIONES'!AG$66)*($G182/$F182)))</f>
        <v>0</v>
      </c>
      <c r="AL182" s="420">
        <f>IF( $F182=0,0,((($F182/$E$181)*'PLAN DE ADQUISICIONES'!AH$66)*($G182/$F182)))</f>
        <v>0</v>
      </c>
      <c r="AM182" s="420">
        <f>IF( $F182=0,0,((($F182/$E$181)*'PLAN DE ADQUISICIONES'!AI$66)*($G182/$F182)))</f>
        <v>0</v>
      </c>
      <c r="AN182" s="420">
        <f>IF( $F182=0,0,((($F182/$E$181)*'PLAN DE ADQUISICIONES'!AJ$66)*($G182/$F182)))</f>
        <v>0</v>
      </c>
      <c r="AO182" s="420">
        <f>IF( $F182=0,0,((($F182/$E$181)*'PLAN DE ADQUISICIONES'!AK$66)*($G182/$F182)))</f>
        <v>0</v>
      </c>
      <c r="AP182" s="420">
        <f>IF( $F182=0,0,((($F182/$E$181)*'PLAN DE ADQUISICIONES'!AL$66)*($G182/$F182)))</f>
        <v>0</v>
      </c>
      <c r="AQ182" s="420">
        <f>IF( $F182=0,0,((($F182/$E$181)*'PLAN DE ADQUISICIONES'!AM$66)*($G182/$F182)))</f>
        <v>0</v>
      </c>
      <c r="AR182" s="420">
        <f>IF( $F182=0,0,((($F182/$E$181)*'PLAN DE ADQUISICIONES'!AN$66)*($G182/$F182)))</f>
        <v>0</v>
      </c>
      <c r="AS182" s="420">
        <f>IF( $F182=0,0,((($F182/$E$181)*'PLAN DE ADQUISICIONES'!AO$66)*($G182/$F182)))</f>
        <v>0</v>
      </c>
      <c r="AT182" s="423">
        <f>AH182+AI182+AJ182+AK182+AL182+AM182+AN182+AO182+AP182+AQ182+AR182+AS182</f>
        <v>0</v>
      </c>
      <c r="AU182" s="494">
        <f>AS182+AR182+AQ182+AP182+AO182+AN182+AM182+AL182+AK182+AJ182+AI182+AH182+AF182+AE182+AD182+AC182+AB182+AA182+Z182+Y182+X182+W182+V182+U182+S182+R182+Q182+P182+O182+N182+M182+L182+K182+J182+I182+H182</f>
        <v>0</v>
      </c>
      <c r="AV182" s="392">
        <f t="shared" si="40"/>
        <v>0</v>
      </c>
    </row>
    <row r="183" spans="2:48" s="60" customFormat="1" ht="12.75" customHeight="1" x14ac:dyDescent="0.25">
      <c r="B183" s="416" t="str">
        <f>+'FORMATO COSTEO C2'!C410</f>
        <v>2.3.3.2</v>
      </c>
      <c r="C183" s="417" t="str">
        <f>+'FORMATO COSTEO C2'!B410</f>
        <v>Categoría de gasto</v>
      </c>
      <c r="D183" s="428"/>
      <c r="E183" s="429"/>
      <c r="F183" s="420">
        <f>+'FORMATO COSTEO C2'!G410</f>
        <v>0</v>
      </c>
      <c r="G183" s="421">
        <f>+'FORMATO COSTEO C2'!U410</f>
        <v>0</v>
      </c>
      <c r="H183" s="425">
        <f>IF( $F183=0,0,((($F183/$E$181)*'PLAN DE ADQUISICIONES'!F$66)*($G183/$F183)))</f>
        <v>0</v>
      </c>
      <c r="I183" s="420">
        <f>IF( $F183=0,0,((($F183/$E$181)*'PLAN DE ADQUISICIONES'!G$66)*($G183/$F183)))</f>
        <v>0</v>
      </c>
      <c r="J183" s="420">
        <f>IF( $F183=0,0,((($F183/$E$181)*'PLAN DE ADQUISICIONES'!H$66)*($G183/$F183)))</f>
        <v>0</v>
      </c>
      <c r="K183" s="420">
        <f>IF( $F183=0,0,((($F183/$E$181)*'PLAN DE ADQUISICIONES'!I$66)*($G183/$F183)))</f>
        <v>0</v>
      </c>
      <c r="L183" s="420">
        <f>IF( $F183=0,0,((($F183/$E$181)*'PLAN DE ADQUISICIONES'!J$66)*($G183/$F183)))</f>
        <v>0</v>
      </c>
      <c r="M183" s="420">
        <f>IF( $F183=0,0,((($F183/$E$181)*'PLAN DE ADQUISICIONES'!K$66)*($G183/$F183)))</f>
        <v>0</v>
      </c>
      <c r="N183" s="420">
        <f>IF( $F183=0,0,((($F183/$E$181)*'PLAN DE ADQUISICIONES'!L$66)*($G183/$F183)))</f>
        <v>0</v>
      </c>
      <c r="O183" s="420">
        <f>IF( $F183=0,0,((($F183/$E$181)*'PLAN DE ADQUISICIONES'!M$66)*($G183/$F183)))</f>
        <v>0</v>
      </c>
      <c r="P183" s="420">
        <f>IF( $F183=0,0,((($F183/$E$181)*'PLAN DE ADQUISICIONES'!N$66)*($G183/$F183)))</f>
        <v>0</v>
      </c>
      <c r="Q183" s="420">
        <f>IF( $F183=0,0,((($F183/$E$181)*'PLAN DE ADQUISICIONES'!O$66)*($G183/$F183)))</f>
        <v>0</v>
      </c>
      <c r="R183" s="420">
        <f>IF( $F183=0,0,((($F183/$E$181)*'PLAN DE ADQUISICIONES'!P$66)*($G183/$F183)))</f>
        <v>0</v>
      </c>
      <c r="S183" s="420">
        <f>IF( $F183=0,0,((($F183/$E$181)*'PLAN DE ADQUISICIONES'!Q$66)*($G183/$F183)))</f>
        <v>0</v>
      </c>
      <c r="T183" s="423">
        <f>H183+I183+J183+K183+L183+M183+N183+O183+P183+Q183+R183+S183</f>
        <v>0</v>
      </c>
      <c r="U183" s="424">
        <f>IF( $F183=0,0,((($F183/$E$181)*'PLAN DE ADQUISICIONES'!R$66)*($G183/$F183)))</f>
        <v>0</v>
      </c>
      <c r="V183" s="420">
        <f>IF( $F183=0,0,((($F183/$E$181)*'PLAN DE ADQUISICIONES'!S$66)*($G183/$F183)))</f>
        <v>0</v>
      </c>
      <c r="W183" s="420">
        <f>IF( $F183=0,0,((($F183/$E$181)*'PLAN DE ADQUISICIONES'!T$66)*($G183/$F183)))</f>
        <v>0</v>
      </c>
      <c r="X183" s="420">
        <f>IF( $F183=0,0,((($F183/$E$181)*'PLAN DE ADQUISICIONES'!U$66)*($G183/$F183)))</f>
        <v>0</v>
      </c>
      <c r="Y183" s="420">
        <f>IF( $F183=0,0,((($F183/$E$181)*'PLAN DE ADQUISICIONES'!V$66)*($G183/$F183)))</f>
        <v>0</v>
      </c>
      <c r="Z183" s="420">
        <f>IF( $F183=0,0,((($F183/$E$181)*'PLAN DE ADQUISICIONES'!W$66)*($G183/$F183)))</f>
        <v>0</v>
      </c>
      <c r="AA183" s="420">
        <f>IF( $F183=0,0,((($F183/$E$181)*'PLAN DE ADQUISICIONES'!X$66)*($G183/$F183)))</f>
        <v>0</v>
      </c>
      <c r="AB183" s="420">
        <f>IF( $F183=0,0,((($F183/$E$181)*'PLAN DE ADQUISICIONES'!Y$66)*($G183/$F183)))</f>
        <v>0</v>
      </c>
      <c r="AC183" s="420">
        <f>IF( $F183=0,0,((($F183/$E$181)*'PLAN DE ADQUISICIONES'!Z$66)*($G183/$F183)))</f>
        <v>0</v>
      </c>
      <c r="AD183" s="420">
        <f>IF( $F183=0,0,((($F183/$E$181)*'PLAN DE ADQUISICIONES'!AA$66)*($G183/$F183)))</f>
        <v>0</v>
      </c>
      <c r="AE183" s="420">
        <f>IF( $F183=0,0,((($F183/$E$181)*'PLAN DE ADQUISICIONES'!AB$66)*($G183/$F183)))</f>
        <v>0</v>
      </c>
      <c r="AF183" s="420">
        <f>IF( $F183=0,0,((($F183/$E$181)*'PLAN DE ADQUISICIONES'!AC$66)*($G183/$F183)))</f>
        <v>0</v>
      </c>
      <c r="AG183" s="421">
        <f>U183+V183+W183+X183+Y183+Z183+AA183+AB183+AC183+AD183+AE183+AF183</f>
        <v>0</v>
      </c>
      <c r="AH183" s="425">
        <f>IF( $F183=0,0,((($F183/$E$181)*'PLAN DE ADQUISICIONES'!AD$66)*($G183/$F183)))</f>
        <v>0</v>
      </c>
      <c r="AI183" s="420">
        <f>IF( $F183=0,0,((($F183/$E$181)*'PLAN DE ADQUISICIONES'!AE$66)*($G183/$F183)))</f>
        <v>0</v>
      </c>
      <c r="AJ183" s="420">
        <f>IF( $F183=0,0,((($F183/$E$181)*'PLAN DE ADQUISICIONES'!AF$66)*($G183/$F183)))</f>
        <v>0</v>
      </c>
      <c r="AK183" s="420">
        <f>IF( $F183=0,0,((($F183/$E$181)*'PLAN DE ADQUISICIONES'!AG$66)*($G183/$F183)))</f>
        <v>0</v>
      </c>
      <c r="AL183" s="420">
        <f>IF( $F183=0,0,((($F183/$E$181)*'PLAN DE ADQUISICIONES'!AH$66)*($G183/$F183)))</f>
        <v>0</v>
      </c>
      <c r="AM183" s="420">
        <f>IF( $F183=0,0,((($F183/$E$181)*'PLAN DE ADQUISICIONES'!AI$66)*($G183/$F183)))</f>
        <v>0</v>
      </c>
      <c r="AN183" s="420">
        <f>IF( $F183=0,0,((($F183/$E$181)*'PLAN DE ADQUISICIONES'!AJ$66)*($G183/$F183)))</f>
        <v>0</v>
      </c>
      <c r="AO183" s="420">
        <f>IF( $F183=0,0,((($F183/$E$181)*'PLAN DE ADQUISICIONES'!AK$66)*($G183/$F183)))</f>
        <v>0</v>
      </c>
      <c r="AP183" s="420">
        <f>IF( $F183=0,0,((($F183/$E$181)*'PLAN DE ADQUISICIONES'!AL$66)*($G183/$F183)))</f>
        <v>0</v>
      </c>
      <c r="AQ183" s="420">
        <f>IF( $F183=0,0,((($F183/$E$181)*'PLAN DE ADQUISICIONES'!AM$66)*($G183/$F183)))</f>
        <v>0</v>
      </c>
      <c r="AR183" s="420">
        <f>IF( $F183=0,0,((($F183/$E$181)*'PLAN DE ADQUISICIONES'!AN$66)*($G183/$F183)))</f>
        <v>0</v>
      </c>
      <c r="AS183" s="420">
        <f>IF( $F183=0,0,((($F183/$E$181)*'PLAN DE ADQUISICIONES'!AO$66)*($G183/$F183)))</f>
        <v>0</v>
      </c>
      <c r="AT183" s="423">
        <f>AH183+AI183+AJ183+AK183+AL183+AM183+AN183+AO183+AP183+AQ183+AR183+AS183</f>
        <v>0</v>
      </c>
      <c r="AU183" s="494">
        <f>AS183+AR183+AQ183+AP183+AO183+AN183+AM183+AL183+AK183+AJ183+AI183+AH183+AF183+AE183+AD183+AC183+AB183+AA183+Z183+Y183+X183+W183+V183+U183+S183+R183+Q183+P183+O183+N183+M183+L183+K183+J183+I183+H183</f>
        <v>0</v>
      </c>
      <c r="AV183" s="392">
        <f t="shared" si="40"/>
        <v>0</v>
      </c>
    </row>
    <row r="184" spans="2:48" s="60" customFormat="1" ht="12.75" customHeight="1" x14ac:dyDescent="0.25">
      <c r="B184" s="416" t="str">
        <f>+'FORMATO COSTEO C2'!C416</f>
        <v>2.3.3.3</v>
      </c>
      <c r="C184" s="417" t="str">
        <f>+'FORMATO COSTEO C2'!B416</f>
        <v>Categoría de gasto</v>
      </c>
      <c r="D184" s="428"/>
      <c r="E184" s="429"/>
      <c r="F184" s="420">
        <f>+'FORMATO COSTEO C2'!G416</f>
        <v>0</v>
      </c>
      <c r="G184" s="421">
        <f>+'FORMATO COSTEO C2'!U416</f>
        <v>0</v>
      </c>
      <c r="H184" s="425">
        <f>IF( $F184=0,0,((($F184/$E$181)*'PLAN DE ADQUISICIONES'!F$66)*($G184/$F184)))</f>
        <v>0</v>
      </c>
      <c r="I184" s="420">
        <f>IF( $F184=0,0,((($F184/$E$181)*'PLAN DE ADQUISICIONES'!G$66)*($G184/$F184)))</f>
        <v>0</v>
      </c>
      <c r="J184" s="420">
        <f>IF( $F184=0,0,((($F184/$E$181)*'PLAN DE ADQUISICIONES'!H$66)*($G184/$F184)))</f>
        <v>0</v>
      </c>
      <c r="K184" s="420">
        <f>IF( $F184=0,0,((($F184/$E$181)*'PLAN DE ADQUISICIONES'!I$66)*($G184/$F184)))</f>
        <v>0</v>
      </c>
      <c r="L184" s="420">
        <f>IF( $F184=0,0,((($F184/$E$181)*'PLAN DE ADQUISICIONES'!J$66)*($G184/$F184)))</f>
        <v>0</v>
      </c>
      <c r="M184" s="420">
        <f>IF( $F184=0,0,((($F184/$E$181)*'PLAN DE ADQUISICIONES'!K$66)*($G184/$F184)))</f>
        <v>0</v>
      </c>
      <c r="N184" s="420">
        <f>IF( $F184=0,0,((($F184/$E$181)*'PLAN DE ADQUISICIONES'!L$66)*($G184/$F184)))</f>
        <v>0</v>
      </c>
      <c r="O184" s="420">
        <f>IF( $F184=0,0,((($F184/$E$181)*'PLAN DE ADQUISICIONES'!M$66)*($G184/$F184)))</f>
        <v>0</v>
      </c>
      <c r="P184" s="420">
        <f>IF( $F184=0,0,((($F184/$E$181)*'PLAN DE ADQUISICIONES'!N$66)*($G184/$F184)))</f>
        <v>0</v>
      </c>
      <c r="Q184" s="420">
        <f>IF( $F184=0,0,((($F184/$E$181)*'PLAN DE ADQUISICIONES'!O$66)*($G184/$F184)))</f>
        <v>0</v>
      </c>
      <c r="R184" s="420">
        <f>IF( $F184=0,0,((($F184/$E$181)*'PLAN DE ADQUISICIONES'!P$66)*($G184/$F184)))</f>
        <v>0</v>
      </c>
      <c r="S184" s="420">
        <f>IF( $F184=0,0,((($F184/$E$181)*'PLAN DE ADQUISICIONES'!Q$66)*($G184/$F184)))</f>
        <v>0</v>
      </c>
      <c r="T184" s="423">
        <f>H184+I184+J184+K184+L184+M184+N184+O184+P184+Q184+R184+S184</f>
        <v>0</v>
      </c>
      <c r="U184" s="424">
        <f>IF( $F184=0,0,((($F184/$E$181)*'PLAN DE ADQUISICIONES'!R$66)*($G184/$F184)))</f>
        <v>0</v>
      </c>
      <c r="V184" s="420">
        <f>IF( $F184=0,0,((($F184/$E$181)*'PLAN DE ADQUISICIONES'!S$66)*($G184/$F184)))</f>
        <v>0</v>
      </c>
      <c r="W184" s="420">
        <f>IF( $F184=0,0,((($F184/$E$181)*'PLAN DE ADQUISICIONES'!T$66)*($G184/$F184)))</f>
        <v>0</v>
      </c>
      <c r="X184" s="420">
        <f>IF( $F184=0,0,((($F184/$E$181)*'PLAN DE ADQUISICIONES'!U$66)*($G184/$F184)))</f>
        <v>0</v>
      </c>
      <c r="Y184" s="420">
        <f>IF( $F184=0,0,((($F184/$E$181)*'PLAN DE ADQUISICIONES'!V$66)*($G184/$F184)))</f>
        <v>0</v>
      </c>
      <c r="Z184" s="420">
        <f>IF( $F184=0,0,((($F184/$E$181)*'PLAN DE ADQUISICIONES'!W$66)*($G184/$F184)))</f>
        <v>0</v>
      </c>
      <c r="AA184" s="420">
        <f>IF( $F184=0,0,((($F184/$E$181)*'PLAN DE ADQUISICIONES'!X$66)*($G184/$F184)))</f>
        <v>0</v>
      </c>
      <c r="AB184" s="420">
        <f>IF( $F184=0,0,((($F184/$E$181)*'PLAN DE ADQUISICIONES'!Y$66)*($G184/$F184)))</f>
        <v>0</v>
      </c>
      <c r="AC184" s="420">
        <f>IF( $F184=0,0,((($F184/$E$181)*'PLAN DE ADQUISICIONES'!Z$66)*($G184/$F184)))</f>
        <v>0</v>
      </c>
      <c r="AD184" s="420">
        <f>IF( $F184=0,0,((($F184/$E$181)*'PLAN DE ADQUISICIONES'!AA$66)*($G184/$F184)))</f>
        <v>0</v>
      </c>
      <c r="AE184" s="420">
        <f>IF( $F184=0,0,((($F184/$E$181)*'PLAN DE ADQUISICIONES'!AB$66)*($G184/$F184)))</f>
        <v>0</v>
      </c>
      <c r="AF184" s="420">
        <f>IF( $F184=0,0,((($F184/$E$181)*'PLAN DE ADQUISICIONES'!AC$66)*($G184/$F184)))</f>
        <v>0</v>
      </c>
      <c r="AG184" s="421">
        <f>U184+V184+W184+X184+Y184+Z184+AA184+AB184+AC184+AD184+AE184+AF184</f>
        <v>0</v>
      </c>
      <c r="AH184" s="425">
        <f>IF( $F184=0,0,((($F184/$E$181)*'PLAN DE ADQUISICIONES'!AD$66)*($G184/$F184)))</f>
        <v>0</v>
      </c>
      <c r="AI184" s="420">
        <f>IF( $F184=0,0,((($F184/$E$181)*'PLAN DE ADQUISICIONES'!AE$66)*($G184/$F184)))</f>
        <v>0</v>
      </c>
      <c r="AJ184" s="420">
        <f>IF( $F184=0,0,((($F184/$E$181)*'PLAN DE ADQUISICIONES'!AF$66)*($G184/$F184)))</f>
        <v>0</v>
      </c>
      <c r="AK184" s="420">
        <f>IF( $F184=0,0,((($F184/$E$181)*'PLAN DE ADQUISICIONES'!AG$66)*($G184/$F184)))</f>
        <v>0</v>
      </c>
      <c r="AL184" s="420">
        <f>IF( $F184=0,0,((($F184/$E$181)*'PLAN DE ADQUISICIONES'!AH$66)*($G184/$F184)))</f>
        <v>0</v>
      </c>
      <c r="AM184" s="420">
        <f>IF( $F184=0,0,((($F184/$E$181)*'PLAN DE ADQUISICIONES'!AI$66)*($G184/$F184)))</f>
        <v>0</v>
      </c>
      <c r="AN184" s="420">
        <f>IF( $F184=0,0,((($F184/$E$181)*'PLAN DE ADQUISICIONES'!AJ$66)*($G184/$F184)))</f>
        <v>0</v>
      </c>
      <c r="AO184" s="420">
        <f>IF( $F184=0,0,((($F184/$E$181)*'PLAN DE ADQUISICIONES'!AK$66)*($G184/$F184)))</f>
        <v>0</v>
      </c>
      <c r="AP184" s="420">
        <f>IF( $F184=0,0,((($F184/$E$181)*'PLAN DE ADQUISICIONES'!AL$66)*($G184/$F184)))</f>
        <v>0</v>
      </c>
      <c r="AQ184" s="420">
        <f>IF( $F184=0,0,((($F184/$E$181)*'PLAN DE ADQUISICIONES'!AM$66)*($G184/$F184)))</f>
        <v>0</v>
      </c>
      <c r="AR184" s="420">
        <f>IF( $F184=0,0,((($F184/$E$181)*'PLAN DE ADQUISICIONES'!AN$66)*($G184/$F184)))</f>
        <v>0</v>
      </c>
      <c r="AS184" s="420">
        <f>IF( $F184=0,0,((($F184/$E$181)*'PLAN DE ADQUISICIONES'!AO$66)*($G184/$F184)))</f>
        <v>0</v>
      </c>
      <c r="AT184" s="423">
        <f>AH184+AI184+AJ184+AK184+AL184+AM184+AN184+AO184+AP184+AQ184+AR184+AS184</f>
        <v>0</v>
      </c>
      <c r="AU184" s="494">
        <f>AS184+AR184+AQ184+AP184+AO184+AN184+AM184+AL184+AK184+AJ184+AI184+AH184+AF184+AE184+AD184+AC184+AB184+AA184+Z184+Y184+X184+W184+V184+U184+S184+R184+Q184+P184+O184+N184+M184+L184+K184+J184+I184+H184</f>
        <v>0</v>
      </c>
      <c r="AV184" s="392">
        <f t="shared" si="40"/>
        <v>0</v>
      </c>
    </row>
    <row r="185" spans="2:48" s="60" customFormat="1" ht="12.75" customHeight="1" x14ac:dyDescent="0.25">
      <c r="B185" s="416" t="str">
        <f>+'FORMATO COSTEO C2'!C422</f>
        <v>2.3.3.4</v>
      </c>
      <c r="C185" s="417" t="str">
        <f>+'FORMATO COSTEO C2'!B422</f>
        <v>Categoría de gasto</v>
      </c>
      <c r="D185" s="428"/>
      <c r="E185" s="429"/>
      <c r="F185" s="420">
        <f>+'FORMATO COSTEO C2'!G422</f>
        <v>0</v>
      </c>
      <c r="G185" s="421">
        <f>+'FORMATO COSTEO C2'!U422</f>
        <v>0</v>
      </c>
      <c r="H185" s="425">
        <f>IF( $F185=0,0,((($F185/$E$181)*'PLAN DE ADQUISICIONES'!F$66)*($G185/$F185)))</f>
        <v>0</v>
      </c>
      <c r="I185" s="420">
        <f>IF( $F185=0,0,((($F185/$E$181)*'PLAN DE ADQUISICIONES'!G$66)*($G185/$F185)))</f>
        <v>0</v>
      </c>
      <c r="J185" s="420">
        <f>IF( $F185=0,0,((($F185/$E$181)*'PLAN DE ADQUISICIONES'!H$66)*($G185/$F185)))</f>
        <v>0</v>
      </c>
      <c r="K185" s="420">
        <f>IF( $F185=0,0,((($F185/$E$181)*'PLAN DE ADQUISICIONES'!I$66)*($G185/$F185)))</f>
        <v>0</v>
      </c>
      <c r="L185" s="420">
        <f>IF( $F185=0,0,((($F185/$E$181)*'PLAN DE ADQUISICIONES'!J$66)*($G185/$F185)))</f>
        <v>0</v>
      </c>
      <c r="M185" s="420">
        <f>IF( $F185=0,0,((($F185/$E$181)*'PLAN DE ADQUISICIONES'!K$66)*($G185/$F185)))</f>
        <v>0</v>
      </c>
      <c r="N185" s="420">
        <f>IF( $F185=0,0,((($F185/$E$181)*'PLAN DE ADQUISICIONES'!L$66)*($G185/$F185)))</f>
        <v>0</v>
      </c>
      <c r="O185" s="420">
        <f>IF( $F185=0,0,((($F185/$E$181)*'PLAN DE ADQUISICIONES'!M$66)*($G185/$F185)))</f>
        <v>0</v>
      </c>
      <c r="P185" s="420">
        <f>IF( $F185=0,0,((($F185/$E$181)*'PLAN DE ADQUISICIONES'!N$66)*($G185/$F185)))</f>
        <v>0</v>
      </c>
      <c r="Q185" s="420">
        <f>IF( $F185=0,0,((($F185/$E$181)*'PLAN DE ADQUISICIONES'!O$66)*($G185/$F185)))</f>
        <v>0</v>
      </c>
      <c r="R185" s="420">
        <f>IF( $F185=0,0,((($F185/$E$181)*'PLAN DE ADQUISICIONES'!P$66)*($G185/$F185)))</f>
        <v>0</v>
      </c>
      <c r="S185" s="420">
        <f>IF( $F185=0,0,((($F185/$E$181)*'PLAN DE ADQUISICIONES'!Q$66)*($G185/$F185)))</f>
        <v>0</v>
      </c>
      <c r="T185" s="423">
        <f>H185+I185+J185+K185+L185+M185+N185+O185+P185+Q185+R185+S185</f>
        <v>0</v>
      </c>
      <c r="U185" s="424">
        <f>IF( $F185=0,0,((($F185/$E$181)*'PLAN DE ADQUISICIONES'!R$66)*($G185/$F185)))</f>
        <v>0</v>
      </c>
      <c r="V185" s="420">
        <f>IF( $F185=0,0,((($F185/$E$181)*'PLAN DE ADQUISICIONES'!S$66)*($G185/$F185)))</f>
        <v>0</v>
      </c>
      <c r="W185" s="420">
        <f>IF( $F185=0,0,((($F185/$E$181)*'PLAN DE ADQUISICIONES'!T$66)*($G185/$F185)))</f>
        <v>0</v>
      </c>
      <c r="X185" s="420">
        <f>IF( $F185=0,0,((($F185/$E$181)*'PLAN DE ADQUISICIONES'!U$66)*($G185/$F185)))</f>
        <v>0</v>
      </c>
      <c r="Y185" s="420">
        <f>IF( $F185=0,0,((($F185/$E$181)*'PLAN DE ADQUISICIONES'!V$66)*($G185/$F185)))</f>
        <v>0</v>
      </c>
      <c r="Z185" s="420">
        <f>IF( $F185=0,0,((($F185/$E$181)*'PLAN DE ADQUISICIONES'!W$66)*($G185/$F185)))</f>
        <v>0</v>
      </c>
      <c r="AA185" s="420">
        <f>IF( $F185=0,0,((($F185/$E$181)*'PLAN DE ADQUISICIONES'!X$66)*($G185/$F185)))</f>
        <v>0</v>
      </c>
      <c r="AB185" s="420">
        <f>IF( $F185=0,0,((($F185/$E$181)*'PLAN DE ADQUISICIONES'!Y$66)*($G185/$F185)))</f>
        <v>0</v>
      </c>
      <c r="AC185" s="420">
        <f>IF( $F185=0,0,((($F185/$E$181)*'PLAN DE ADQUISICIONES'!Z$66)*($G185/$F185)))</f>
        <v>0</v>
      </c>
      <c r="AD185" s="420">
        <f>IF( $F185=0,0,((($F185/$E$181)*'PLAN DE ADQUISICIONES'!AA$66)*($G185/$F185)))</f>
        <v>0</v>
      </c>
      <c r="AE185" s="420">
        <f>IF( $F185=0,0,((($F185/$E$181)*'PLAN DE ADQUISICIONES'!AB$66)*($G185/$F185)))</f>
        <v>0</v>
      </c>
      <c r="AF185" s="420">
        <f>IF( $F185=0,0,((($F185/$E$181)*'PLAN DE ADQUISICIONES'!AC$66)*($G185/$F185)))</f>
        <v>0</v>
      </c>
      <c r="AG185" s="421">
        <f>U185+V185+W185+X185+Y185+Z185+AA185+AB185+AC185+AD185+AE185+AF185</f>
        <v>0</v>
      </c>
      <c r="AH185" s="425">
        <f>IF( $F185=0,0,((($F185/$E$181)*'PLAN DE ADQUISICIONES'!AD$66)*($G185/$F185)))</f>
        <v>0</v>
      </c>
      <c r="AI185" s="420">
        <f>IF( $F185=0,0,((($F185/$E$181)*'PLAN DE ADQUISICIONES'!AE$66)*($G185/$F185)))</f>
        <v>0</v>
      </c>
      <c r="AJ185" s="420">
        <f>IF( $F185=0,0,((($F185/$E$181)*'PLAN DE ADQUISICIONES'!AF$66)*($G185/$F185)))</f>
        <v>0</v>
      </c>
      <c r="AK185" s="420">
        <f>IF( $F185=0,0,((($F185/$E$181)*'PLAN DE ADQUISICIONES'!AG$66)*($G185/$F185)))</f>
        <v>0</v>
      </c>
      <c r="AL185" s="420">
        <f>IF( $F185=0,0,((($F185/$E$181)*'PLAN DE ADQUISICIONES'!AH$66)*($G185/$F185)))</f>
        <v>0</v>
      </c>
      <c r="AM185" s="420">
        <f>IF( $F185=0,0,((($F185/$E$181)*'PLAN DE ADQUISICIONES'!AI$66)*($G185/$F185)))</f>
        <v>0</v>
      </c>
      <c r="AN185" s="420">
        <f>IF( $F185=0,0,((($F185/$E$181)*'PLAN DE ADQUISICIONES'!AJ$66)*($G185/$F185)))</f>
        <v>0</v>
      </c>
      <c r="AO185" s="420">
        <f>IF( $F185=0,0,((($F185/$E$181)*'PLAN DE ADQUISICIONES'!AK$66)*($G185/$F185)))</f>
        <v>0</v>
      </c>
      <c r="AP185" s="420">
        <f>IF( $F185=0,0,((($F185/$E$181)*'PLAN DE ADQUISICIONES'!AL$66)*($G185/$F185)))</f>
        <v>0</v>
      </c>
      <c r="AQ185" s="420">
        <f>IF( $F185=0,0,((($F185/$E$181)*'PLAN DE ADQUISICIONES'!AM$66)*($G185/$F185)))</f>
        <v>0</v>
      </c>
      <c r="AR185" s="420">
        <f>IF( $F185=0,0,((($F185/$E$181)*'PLAN DE ADQUISICIONES'!AN$66)*($G185/$F185)))</f>
        <v>0</v>
      </c>
      <c r="AS185" s="420">
        <f>IF( $F185=0,0,((($F185/$E$181)*'PLAN DE ADQUISICIONES'!AO$66)*($G185/$F185)))</f>
        <v>0</v>
      </c>
      <c r="AT185" s="423">
        <f>AH185+AI185+AJ185+AK185+AL185+AM185+AN185+AO185+AP185+AQ185+AR185+AS185</f>
        <v>0</v>
      </c>
      <c r="AU185" s="494">
        <f>AS185+AR185+AQ185+AP185+AO185+AN185+AM185+AL185+AK185+AJ185+AI185+AH185+AF185+AE185+AD185+AC185+AB185+AA185+Z185+Y185+X185+W185+V185+U185+S185+R185+Q185+P185+O185+N185+M185+L185+K185+J185+I185+H185</f>
        <v>0</v>
      </c>
      <c r="AV185" s="392">
        <f t="shared" si="40"/>
        <v>0</v>
      </c>
    </row>
    <row r="186" spans="2:48" s="60" customFormat="1" ht="12.75" customHeight="1" x14ac:dyDescent="0.25">
      <c r="B186" s="416" t="str">
        <f>+'FORMATO COSTEO C2'!C428</f>
        <v>2.3.3.5</v>
      </c>
      <c r="C186" s="417" t="str">
        <f>+'FORMATO COSTEO C2'!B428</f>
        <v>Categoría de gasto</v>
      </c>
      <c r="D186" s="428"/>
      <c r="E186" s="429"/>
      <c r="F186" s="420">
        <f>+'FORMATO COSTEO C2'!G428</f>
        <v>0</v>
      </c>
      <c r="G186" s="421">
        <f>+'FORMATO COSTEO C2'!U428</f>
        <v>0</v>
      </c>
      <c r="H186" s="425">
        <f>IF( $F186=0,0,((($F186/$E$181)*'PLAN DE ADQUISICIONES'!F$66)*($G186/$F186)))</f>
        <v>0</v>
      </c>
      <c r="I186" s="420">
        <f>IF( $F186=0,0,((($F186/$E$181)*'PLAN DE ADQUISICIONES'!G$66)*($G186/$F186)))</f>
        <v>0</v>
      </c>
      <c r="J186" s="420">
        <f>IF( $F186=0,0,((($F186/$E$181)*'PLAN DE ADQUISICIONES'!H$66)*($G186/$F186)))</f>
        <v>0</v>
      </c>
      <c r="K186" s="420">
        <f>IF( $F186=0,0,((($F186/$E$181)*'PLAN DE ADQUISICIONES'!I$66)*($G186/$F186)))</f>
        <v>0</v>
      </c>
      <c r="L186" s="420">
        <f>IF( $F186=0,0,((($F186/$E$181)*'PLAN DE ADQUISICIONES'!J$66)*($G186/$F186)))</f>
        <v>0</v>
      </c>
      <c r="M186" s="420">
        <f>IF( $F186=0,0,((($F186/$E$181)*'PLAN DE ADQUISICIONES'!K$66)*($G186/$F186)))</f>
        <v>0</v>
      </c>
      <c r="N186" s="420">
        <f>IF( $F186=0,0,((($F186/$E$181)*'PLAN DE ADQUISICIONES'!L$66)*($G186/$F186)))</f>
        <v>0</v>
      </c>
      <c r="O186" s="420">
        <f>IF( $F186=0,0,((($F186/$E$181)*'PLAN DE ADQUISICIONES'!M$66)*($G186/$F186)))</f>
        <v>0</v>
      </c>
      <c r="P186" s="420">
        <f>IF( $F186=0,0,((($F186/$E$181)*'PLAN DE ADQUISICIONES'!N$66)*($G186/$F186)))</f>
        <v>0</v>
      </c>
      <c r="Q186" s="420">
        <f>IF( $F186=0,0,((($F186/$E$181)*'PLAN DE ADQUISICIONES'!O$66)*($G186/$F186)))</f>
        <v>0</v>
      </c>
      <c r="R186" s="420">
        <f>IF( $F186=0,0,((($F186/$E$181)*'PLAN DE ADQUISICIONES'!P$66)*($G186/$F186)))</f>
        <v>0</v>
      </c>
      <c r="S186" s="420">
        <f>IF( $F186=0,0,((($F186/$E$181)*'PLAN DE ADQUISICIONES'!Q$66)*($G186/$F186)))</f>
        <v>0</v>
      </c>
      <c r="T186" s="423">
        <f>H186+I186+J186+K186+L186+M186+N186+O186+P186+Q186+R186+S186</f>
        <v>0</v>
      </c>
      <c r="U186" s="424">
        <f>IF( $F186=0,0,((($F186/$E$181)*'PLAN DE ADQUISICIONES'!R$66)*($G186/$F186)))</f>
        <v>0</v>
      </c>
      <c r="V186" s="420">
        <f>IF( $F186=0,0,((($F186/$E$181)*'PLAN DE ADQUISICIONES'!S$66)*($G186/$F186)))</f>
        <v>0</v>
      </c>
      <c r="W186" s="420">
        <f>IF( $F186=0,0,((($F186/$E$181)*'PLAN DE ADQUISICIONES'!T$66)*($G186/$F186)))</f>
        <v>0</v>
      </c>
      <c r="X186" s="420">
        <f>IF( $F186=0,0,((($F186/$E$181)*'PLAN DE ADQUISICIONES'!U$66)*($G186/$F186)))</f>
        <v>0</v>
      </c>
      <c r="Y186" s="420">
        <f>IF( $F186=0,0,((($F186/$E$181)*'PLAN DE ADQUISICIONES'!V$66)*($G186/$F186)))</f>
        <v>0</v>
      </c>
      <c r="Z186" s="420">
        <f>IF( $F186=0,0,((($F186/$E$181)*'PLAN DE ADQUISICIONES'!W$66)*($G186/$F186)))</f>
        <v>0</v>
      </c>
      <c r="AA186" s="420">
        <f>IF( $F186=0,0,((($F186/$E$181)*'PLAN DE ADQUISICIONES'!X$66)*($G186/$F186)))</f>
        <v>0</v>
      </c>
      <c r="AB186" s="420">
        <f>IF( $F186=0,0,((($F186/$E$181)*'PLAN DE ADQUISICIONES'!Y$66)*($G186/$F186)))</f>
        <v>0</v>
      </c>
      <c r="AC186" s="420">
        <f>IF( $F186=0,0,((($F186/$E$181)*'PLAN DE ADQUISICIONES'!Z$66)*($G186/$F186)))</f>
        <v>0</v>
      </c>
      <c r="AD186" s="420">
        <f>IF( $F186=0,0,((($F186/$E$181)*'PLAN DE ADQUISICIONES'!AA$66)*($G186/$F186)))</f>
        <v>0</v>
      </c>
      <c r="AE186" s="420">
        <f>IF( $F186=0,0,((($F186/$E$181)*'PLAN DE ADQUISICIONES'!AB$66)*($G186/$F186)))</f>
        <v>0</v>
      </c>
      <c r="AF186" s="420">
        <f>IF( $F186=0,0,((($F186/$E$181)*'PLAN DE ADQUISICIONES'!AC$66)*($G186/$F186)))</f>
        <v>0</v>
      </c>
      <c r="AG186" s="421">
        <f>U186+V186+W186+X186+Y186+Z186+AA186+AB186+AC186+AD186+AE186+AF186</f>
        <v>0</v>
      </c>
      <c r="AH186" s="425">
        <f>IF( $F186=0,0,((($F186/$E$181)*'PLAN DE ADQUISICIONES'!AD$66)*($G186/$F186)))</f>
        <v>0</v>
      </c>
      <c r="AI186" s="420">
        <f>IF( $F186=0,0,((($F186/$E$181)*'PLAN DE ADQUISICIONES'!AE$66)*($G186/$F186)))</f>
        <v>0</v>
      </c>
      <c r="AJ186" s="420">
        <f>IF( $F186=0,0,((($F186/$E$181)*'PLAN DE ADQUISICIONES'!AF$66)*($G186/$F186)))</f>
        <v>0</v>
      </c>
      <c r="AK186" s="420">
        <f>IF( $F186=0,0,((($F186/$E$181)*'PLAN DE ADQUISICIONES'!AG$66)*($G186/$F186)))</f>
        <v>0</v>
      </c>
      <c r="AL186" s="420">
        <f>IF( $F186=0,0,((($F186/$E$181)*'PLAN DE ADQUISICIONES'!AH$66)*($G186/$F186)))</f>
        <v>0</v>
      </c>
      <c r="AM186" s="420">
        <f>IF( $F186=0,0,((($F186/$E$181)*'PLAN DE ADQUISICIONES'!AI$66)*($G186/$F186)))</f>
        <v>0</v>
      </c>
      <c r="AN186" s="420">
        <f>IF( $F186=0,0,((($F186/$E$181)*'PLAN DE ADQUISICIONES'!AJ$66)*($G186/$F186)))</f>
        <v>0</v>
      </c>
      <c r="AO186" s="420">
        <f>IF( $F186=0,0,((($F186/$E$181)*'PLAN DE ADQUISICIONES'!AK$66)*($G186/$F186)))</f>
        <v>0</v>
      </c>
      <c r="AP186" s="420">
        <f>IF( $F186=0,0,((($F186/$E$181)*'PLAN DE ADQUISICIONES'!AL$66)*($G186/$F186)))</f>
        <v>0</v>
      </c>
      <c r="AQ186" s="420">
        <f>IF( $F186=0,0,((($F186/$E$181)*'PLAN DE ADQUISICIONES'!AM$66)*($G186/$F186)))</f>
        <v>0</v>
      </c>
      <c r="AR186" s="420">
        <f>IF( $F186=0,0,((($F186/$E$181)*'PLAN DE ADQUISICIONES'!AN$66)*($G186/$F186)))</f>
        <v>0</v>
      </c>
      <c r="AS186" s="420">
        <f>IF( $F186=0,0,((($F186/$E$181)*'PLAN DE ADQUISICIONES'!AO$66)*($G186/$F186)))</f>
        <v>0</v>
      </c>
      <c r="AT186" s="423">
        <f>AH186+AI186+AJ186+AK186+AL186+AM186+AN186+AO186+AP186+AQ186+AR186+AS186</f>
        <v>0</v>
      </c>
      <c r="AU186" s="494">
        <f>AS186+AR186+AQ186+AP186+AO186+AN186+AM186+AL186+AK186+AJ186+AI186+AH186+AF186+AE186+AD186+AC186+AB186+AA186+Z186+Y186+X186+W186+V186+U186+S186+R186+Q186+P186+O186+N186+M186+L186+K186+J186+I186+H186</f>
        <v>0</v>
      </c>
      <c r="AV186" s="392">
        <f t="shared" si="40"/>
        <v>0</v>
      </c>
    </row>
    <row r="187" spans="2:48" s="60" customFormat="1" ht="12.75" customHeight="1" x14ac:dyDescent="0.25">
      <c r="B187" s="406" t="str">
        <f>+'FORMATO COSTEO C2'!C434</f>
        <v>2.3.4</v>
      </c>
      <c r="C187" s="430">
        <f>+'FORMATO COSTEO C2'!B434</f>
        <v>0</v>
      </c>
      <c r="D187" s="408" t="str">
        <f>+'FORMATO COSTEO C2'!D434</f>
        <v>Unidad medida</v>
      </c>
      <c r="E187" s="409">
        <f>+'FORMATO COSTEO C2'!E434</f>
        <v>0</v>
      </c>
      <c r="F187" s="410">
        <f>SUM(F188:F192)</f>
        <v>0</v>
      </c>
      <c r="G187" s="411">
        <f t="shared" ref="G187:AS187" si="50">SUM(G188:G192)</f>
        <v>0</v>
      </c>
      <c r="H187" s="412">
        <f t="shared" si="50"/>
        <v>0</v>
      </c>
      <c r="I187" s="410">
        <f t="shared" si="50"/>
        <v>0</v>
      </c>
      <c r="J187" s="410">
        <f t="shared" si="50"/>
        <v>0</v>
      </c>
      <c r="K187" s="410">
        <f t="shared" si="50"/>
        <v>0</v>
      </c>
      <c r="L187" s="410">
        <f t="shared" si="50"/>
        <v>0</v>
      </c>
      <c r="M187" s="410">
        <f t="shared" si="50"/>
        <v>0</v>
      </c>
      <c r="N187" s="410">
        <f t="shared" si="50"/>
        <v>0</v>
      </c>
      <c r="O187" s="410">
        <f t="shared" si="50"/>
        <v>0</v>
      </c>
      <c r="P187" s="410">
        <f t="shared" si="50"/>
        <v>0</v>
      </c>
      <c r="Q187" s="410">
        <f t="shared" si="50"/>
        <v>0</v>
      </c>
      <c r="R187" s="410">
        <f t="shared" si="50"/>
        <v>0</v>
      </c>
      <c r="S187" s="410">
        <f t="shared" si="50"/>
        <v>0</v>
      </c>
      <c r="T187" s="413">
        <f>SUM(T188:T192)</f>
        <v>0</v>
      </c>
      <c r="U187" s="414">
        <f t="shared" si="50"/>
        <v>0</v>
      </c>
      <c r="V187" s="410">
        <f t="shared" si="50"/>
        <v>0</v>
      </c>
      <c r="W187" s="410">
        <f t="shared" si="50"/>
        <v>0</v>
      </c>
      <c r="X187" s="410">
        <f t="shared" si="50"/>
        <v>0</v>
      </c>
      <c r="Y187" s="410">
        <f t="shared" si="50"/>
        <v>0</v>
      </c>
      <c r="Z187" s="410">
        <f t="shared" si="50"/>
        <v>0</v>
      </c>
      <c r="AA187" s="410">
        <f t="shared" si="50"/>
        <v>0</v>
      </c>
      <c r="AB187" s="410">
        <f t="shared" si="50"/>
        <v>0</v>
      </c>
      <c r="AC187" s="410">
        <f t="shared" si="50"/>
        <v>0</v>
      </c>
      <c r="AD187" s="410">
        <f t="shared" si="50"/>
        <v>0</v>
      </c>
      <c r="AE187" s="410">
        <f t="shared" si="50"/>
        <v>0</v>
      </c>
      <c r="AF187" s="410">
        <f t="shared" si="50"/>
        <v>0</v>
      </c>
      <c r="AG187" s="411">
        <f t="shared" si="50"/>
        <v>0</v>
      </c>
      <c r="AH187" s="412">
        <f t="shared" si="50"/>
        <v>0</v>
      </c>
      <c r="AI187" s="410">
        <f t="shared" si="50"/>
        <v>0</v>
      </c>
      <c r="AJ187" s="410">
        <f t="shared" si="50"/>
        <v>0</v>
      </c>
      <c r="AK187" s="410">
        <f t="shared" si="50"/>
        <v>0</v>
      </c>
      <c r="AL187" s="410">
        <f t="shared" si="50"/>
        <v>0</v>
      </c>
      <c r="AM187" s="410">
        <f t="shared" si="50"/>
        <v>0</v>
      </c>
      <c r="AN187" s="410">
        <f t="shared" si="50"/>
        <v>0</v>
      </c>
      <c r="AO187" s="410">
        <f t="shared" si="50"/>
        <v>0</v>
      </c>
      <c r="AP187" s="410">
        <f t="shared" si="50"/>
        <v>0</v>
      </c>
      <c r="AQ187" s="410">
        <f t="shared" si="50"/>
        <v>0</v>
      </c>
      <c r="AR187" s="410">
        <f t="shared" si="50"/>
        <v>0</v>
      </c>
      <c r="AS187" s="410">
        <f t="shared" si="50"/>
        <v>0</v>
      </c>
      <c r="AT187" s="413">
        <f>SUM(AT188:AT192)</f>
        <v>0</v>
      </c>
      <c r="AU187" s="415">
        <f>SUM(AU188:AU192)</f>
        <v>0</v>
      </c>
      <c r="AV187" s="392">
        <f t="shared" si="40"/>
        <v>0</v>
      </c>
    </row>
    <row r="188" spans="2:48" s="60" customFormat="1" ht="12.75" customHeight="1" x14ac:dyDescent="0.25">
      <c r="B188" s="416" t="str">
        <f>+'FORMATO COSTEO C2'!C436</f>
        <v>2.3.4.1</v>
      </c>
      <c r="C188" s="417" t="str">
        <f>+'FORMATO COSTEO C2'!B436</f>
        <v>Categoría de gasto</v>
      </c>
      <c r="D188" s="428"/>
      <c r="E188" s="429"/>
      <c r="F188" s="420">
        <f>+'FORMATO COSTEO C2'!G436</f>
        <v>0</v>
      </c>
      <c r="G188" s="421">
        <f>+'FORMATO COSTEO C2'!U436</f>
        <v>0</v>
      </c>
      <c r="H188" s="422">
        <f>IF( $F188=0,0,((($F188/$E$187)*'PLAN DE ADQUISICIONES'!F$67)*($G188/$F188)))</f>
        <v>0</v>
      </c>
      <c r="I188" s="420">
        <f>IF( $F188=0,0,((($F188/$E$187)*'PLAN DE ADQUISICIONES'!G$67)*($G188/$F188)))</f>
        <v>0</v>
      </c>
      <c r="J188" s="420">
        <f>IF( $F188=0,0,((($F188/$E$187)*'PLAN DE ADQUISICIONES'!H$67)*($G188/$F188)))</f>
        <v>0</v>
      </c>
      <c r="K188" s="420">
        <f>IF( $F188=0,0,((($F188/$E$187)*'PLAN DE ADQUISICIONES'!I$67)*($G188/$F188)))</f>
        <v>0</v>
      </c>
      <c r="L188" s="420">
        <f>IF( $F188=0,0,((($F188/$E$187)*'PLAN DE ADQUISICIONES'!J$67)*($G188/$F188)))</f>
        <v>0</v>
      </c>
      <c r="M188" s="420">
        <f>IF( $F188=0,0,((($F188/$E$187)*'PLAN DE ADQUISICIONES'!K$67)*($G188/$F188)))</f>
        <v>0</v>
      </c>
      <c r="N188" s="420">
        <f>IF( $F188=0,0,((($F188/$E$187)*'PLAN DE ADQUISICIONES'!L$67)*($G188/$F188)))</f>
        <v>0</v>
      </c>
      <c r="O188" s="420">
        <f>IF( $F188=0,0,((($F188/$E$187)*'PLAN DE ADQUISICIONES'!M$67)*($G188/$F188)))</f>
        <v>0</v>
      </c>
      <c r="P188" s="420">
        <f>IF( $F188=0,0,((($F188/$E$187)*'PLAN DE ADQUISICIONES'!N$67)*($G188/$F188)))</f>
        <v>0</v>
      </c>
      <c r="Q188" s="420">
        <f>IF( $F188=0,0,((($F188/$E$187)*'PLAN DE ADQUISICIONES'!O$67)*($G188/$F188)))</f>
        <v>0</v>
      </c>
      <c r="R188" s="420">
        <f>IF( $F188=0,0,((($F188/$E$187)*'PLAN DE ADQUISICIONES'!P$67)*($G188/$F188)))</f>
        <v>0</v>
      </c>
      <c r="S188" s="420">
        <f>IF( $F188=0,0,((($F188/$E$187)*'PLAN DE ADQUISICIONES'!Q$67)*($G188/$F188)))</f>
        <v>0</v>
      </c>
      <c r="T188" s="423">
        <f>H188+I188+J188+K188+L188+M188+N188+O188+P188+Q188+R188+S188</f>
        <v>0</v>
      </c>
      <c r="U188" s="424">
        <f>IF( $F188=0,0,((($F188/$E$187)*'PLAN DE ADQUISICIONES'!R$67)*($G188/$F188)))</f>
        <v>0</v>
      </c>
      <c r="V188" s="420">
        <f>IF( $F188=0,0,((($F188/$E$187)*'PLAN DE ADQUISICIONES'!S$67)*($G188/$F188)))</f>
        <v>0</v>
      </c>
      <c r="W188" s="420">
        <f>IF( $F188=0,0,((($F188/$E$187)*'PLAN DE ADQUISICIONES'!T$67)*($G188/$F188)))</f>
        <v>0</v>
      </c>
      <c r="X188" s="420">
        <f>IF( $F188=0,0,((($F188/$E$187)*'PLAN DE ADQUISICIONES'!U$67)*($G188/$F188)))</f>
        <v>0</v>
      </c>
      <c r="Y188" s="420">
        <f>IF( $F188=0,0,((($F188/$E$187)*'PLAN DE ADQUISICIONES'!V$67)*($G188/$F188)))</f>
        <v>0</v>
      </c>
      <c r="Z188" s="420">
        <f>IF( $F188=0,0,((($F188/$E$187)*'PLAN DE ADQUISICIONES'!W$67)*($G188/$F188)))</f>
        <v>0</v>
      </c>
      <c r="AA188" s="420">
        <f>IF( $F188=0,0,((($F188/$E$187)*'PLAN DE ADQUISICIONES'!X$67)*($G188/$F188)))</f>
        <v>0</v>
      </c>
      <c r="AB188" s="420">
        <f>IF( $F188=0,0,((($F188/$E$187)*'PLAN DE ADQUISICIONES'!Y$67)*($G188/$F188)))</f>
        <v>0</v>
      </c>
      <c r="AC188" s="420">
        <f>IF( $F188=0,0,((($F188/$E$187)*'PLAN DE ADQUISICIONES'!Z$67)*($G188/$F188)))</f>
        <v>0</v>
      </c>
      <c r="AD188" s="420">
        <f>IF( $F188=0,0,((($F188/$E$187)*'PLAN DE ADQUISICIONES'!AA$67)*($G188/$F188)))</f>
        <v>0</v>
      </c>
      <c r="AE188" s="420">
        <f>IF( $F188=0,0,((($F188/$E$187)*'PLAN DE ADQUISICIONES'!AB$67)*($G188/$F188)))</f>
        <v>0</v>
      </c>
      <c r="AF188" s="420">
        <f>IF( $F188=0,0,((($F188/$E$187)*'PLAN DE ADQUISICIONES'!AC$67)*($G188/$F188)))</f>
        <v>0</v>
      </c>
      <c r="AG188" s="421">
        <f>U188+V188+W188+X188+Y188+Z188+AA188+AB188+AC188+AD188+AE188+AF188</f>
        <v>0</v>
      </c>
      <c r="AH188" s="425">
        <f>IF( $F188=0,0,((($F188/$E$187)*'PLAN DE ADQUISICIONES'!AD$67)*($G188/$F188)))</f>
        <v>0</v>
      </c>
      <c r="AI188" s="420">
        <f>IF( $F188=0,0,((($F188/$E$187)*'PLAN DE ADQUISICIONES'!AE$67)*($G188/$F188)))</f>
        <v>0</v>
      </c>
      <c r="AJ188" s="420">
        <f>IF( $F188=0,0,((($F188/$E$187)*'PLAN DE ADQUISICIONES'!AF$67)*($G188/$F188)))</f>
        <v>0</v>
      </c>
      <c r="AK188" s="420">
        <f>IF( $F188=0,0,((($F188/$E$187)*'PLAN DE ADQUISICIONES'!AG$67)*($G188/$F188)))</f>
        <v>0</v>
      </c>
      <c r="AL188" s="420">
        <f>IF( $F188=0,0,((($F188/$E$187)*'PLAN DE ADQUISICIONES'!AH$67)*($G188/$F188)))</f>
        <v>0</v>
      </c>
      <c r="AM188" s="420">
        <f>IF( $F188=0,0,((($F188/$E$187)*'PLAN DE ADQUISICIONES'!AI$67)*($G188/$F188)))</f>
        <v>0</v>
      </c>
      <c r="AN188" s="420">
        <f>IF( $F188=0,0,((($F188/$E$187)*'PLAN DE ADQUISICIONES'!AJ$67)*($G188/$F188)))</f>
        <v>0</v>
      </c>
      <c r="AO188" s="420">
        <f>IF( $F188=0,0,((($F188/$E$187)*'PLAN DE ADQUISICIONES'!AK$67)*($G188/$F188)))</f>
        <v>0</v>
      </c>
      <c r="AP188" s="420">
        <f>IF( $F188=0,0,((($F188/$E$187)*'PLAN DE ADQUISICIONES'!AL$67)*($G188/$F188)))</f>
        <v>0</v>
      </c>
      <c r="AQ188" s="420">
        <f>IF( $F188=0,0,((($F188/$E$187)*'PLAN DE ADQUISICIONES'!AM$67)*($G188/$F188)))</f>
        <v>0</v>
      </c>
      <c r="AR188" s="420">
        <f>IF( $F188=0,0,((($F188/$E$187)*'PLAN DE ADQUISICIONES'!AN$67)*($G188/$F188)))</f>
        <v>0</v>
      </c>
      <c r="AS188" s="420">
        <f>IF( $F188=0,0,((($F188/$E$187)*'PLAN DE ADQUISICIONES'!AO$67)*($G188/$F188)))</f>
        <v>0</v>
      </c>
      <c r="AT188" s="423">
        <f>AH188+AI188+AJ188+AK188+AL188+AM188+AN188+AO188+AP188+AQ188+AR188+AS188</f>
        <v>0</v>
      </c>
      <c r="AU188" s="494">
        <f>AS188+AR188+AQ188+AP188+AO188+AN188+AM188+AL188+AK188+AJ188+AI188+AH188+AF188+AE188+AD188+AC188+AB188+AA188+Z188+Y188+X188+W188+V188+U188+S188+R188+Q188+P188+O188+N188+M188+L188+K188+J188+I188+H188</f>
        <v>0</v>
      </c>
      <c r="AV188" s="392">
        <f t="shared" si="40"/>
        <v>0</v>
      </c>
    </row>
    <row r="189" spans="2:48" s="60" customFormat="1" ht="12.75" customHeight="1" x14ac:dyDescent="0.25">
      <c r="B189" s="416" t="str">
        <f>+'FORMATO COSTEO C2'!C442</f>
        <v>2.3.4.2</v>
      </c>
      <c r="C189" s="417" t="str">
        <f>+'FORMATO COSTEO C2'!B442</f>
        <v>Categoría de gasto</v>
      </c>
      <c r="D189" s="428"/>
      <c r="E189" s="429"/>
      <c r="F189" s="420">
        <f>+'FORMATO COSTEO C2'!G442</f>
        <v>0</v>
      </c>
      <c r="G189" s="421">
        <f>+'FORMATO COSTEO C2'!U442</f>
        <v>0</v>
      </c>
      <c r="H189" s="425">
        <f>IF( $F189=0,0,((($F189/$E$187)*'PLAN DE ADQUISICIONES'!F$67)*($G189/$F189)))</f>
        <v>0</v>
      </c>
      <c r="I189" s="420">
        <f>IF( $F189=0,0,((($F189/$E$187)*'PLAN DE ADQUISICIONES'!G$67)*($G189/$F189)))</f>
        <v>0</v>
      </c>
      <c r="J189" s="420">
        <f>IF( $F189=0,0,((($F189/$E$187)*'PLAN DE ADQUISICIONES'!H$67)*($G189/$F189)))</f>
        <v>0</v>
      </c>
      <c r="K189" s="420">
        <f>IF( $F189=0,0,((($F189/$E$187)*'PLAN DE ADQUISICIONES'!I$67)*($G189/$F189)))</f>
        <v>0</v>
      </c>
      <c r="L189" s="420">
        <f>IF( $F189=0,0,((($F189/$E$187)*'PLAN DE ADQUISICIONES'!J$67)*($G189/$F189)))</f>
        <v>0</v>
      </c>
      <c r="M189" s="420">
        <f>IF( $F189=0,0,((($F189/$E$187)*'PLAN DE ADQUISICIONES'!K$67)*($G189/$F189)))</f>
        <v>0</v>
      </c>
      <c r="N189" s="420">
        <f>IF( $F189=0,0,((($F189/$E$187)*'PLAN DE ADQUISICIONES'!L$67)*($G189/$F189)))</f>
        <v>0</v>
      </c>
      <c r="O189" s="420">
        <f>IF( $F189=0,0,((($F189/$E$187)*'PLAN DE ADQUISICIONES'!M$67)*($G189/$F189)))</f>
        <v>0</v>
      </c>
      <c r="P189" s="420">
        <f>IF( $F189=0,0,((($F189/$E$187)*'PLAN DE ADQUISICIONES'!N$67)*($G189/$F189)))</f>
        <v>0</v>
      </c>
      <c r="Q189" s="420">
        <f>IF( $F189=0,0,((($F189/$E$187)*'PLAN DE ADQUISICIONES'!O$67)*($G189/$F189)))</f>
        <v>0</v>
      </c>
      <c r="R189" s="420">
        <f>IF( $F189=0,0,((($F189/$E$187)*'PLAN DE ADQUISICIONES'!P$67)*($G189/$F189)))</f>
        <v>0</v>
      </c>
      <c r="S189" s="420">
        <f>IF( $F189=0,0,((($F189/$E$187)*'PLAN DE ADQUISICIONES'!Q$67)*($G189/$F189)))</f>
        <v>0</v>
      </c>
      <c r="T189" s="423">
        <f>H189+I189+J189+K189+L189+M189+N189+O189+P189+Q189+R189+S189</f>
        <v>0</v>
      </c>
      <c r="U189" s="424">
        <f>IF( $F189=0,0,((($F189/$E$187)*'PLAN DE ADQUISICIONES'!R$67)*($G189/$F189)))</f>
        <v>0</v>
      </c>
      <c r="V189" s="420">
        <f>IF( $F189=0,0,((($F189/$E$187)*'PLAN DE ADQUISICIONES'!S$67)*($G189/$F189)))</f>
        <v>0</v>
      </c>
      <c r="W189" s="420">
        <f>IF( $F189=0,0,((($F189/$E$187)*'PLAN DE ADQUISICIONES'!T$67)*($G189/$F189)))</f>
        <v>0</v>
      </c>
      <c r="X189" s="420">
        <f>IF( $F189=0,0,((($F189/$E$187)*'PLAN DE ADQUISICIONES'!U$67)*($G189/$F189)))</f>
        <v>0</v>
      </c>
      <c r="Y189" s="420">
        <f>IF( $F189=0,0,((($F189/$E$187)*'PLAN DE ADQUISICIONES'!V$67)*($G189/$F189)))</f>
        <v>0</v>
      </c>
      <c r="Z189" s="420">
        <f>IF( $F189=0,0,((($F189/$E$187)*'PLAN DE ADQUISICIONES'!W$67)*($G189/$F189)))</f>
        <v>0</v>
      </c>
      <c r="AA189" s="420">
        <f>IF( $F189=0,0,((($F189/$E$187)*'PLAN DE ADQUISICIONES'!X$67)*($G189/$F189)))</f>
        <v>0</v>
      </c>
      <c r="AB189" s="420">
        <f>IF( $F189=0,0,((($F189/$E$187)*'PLAN DE ADQUISICIONES'!Y$67)*($G189/$F189)))</f>
        <v>0</v>
      </c>
      <c r="AC189" s="420">
        <f>IF( $F189=0,0,((($F189/$E$187)*'PLAN DE ADQUISICIONES'!Z$67)*($G189/$F189)))</f>
        <v>0</v>
      </c>
      <c r="AD189" s="420">
        <f>IF( $F189=0,0,((($F189/$E$187)*'PLAN DE ADQUISICIONES'!AA$67)*($G189/$F189)))</f>
        <v>0</v>
      </c>
      <c r="AE189" s="420">
        <f>IF( $F189=0,0,((($F189/$E$187)*'PLAN DE ADQUISICIONES'!AB$67)*($G189/$F189)))</f>
        <v>0</v>
      </c>
      <c r="AF189" s="420">
        <f>IF( $F189=0,0,((($F189/$E$187)*'PLAN DE ADQUISICIONES'!AC$67)*($G189/$F189)))</f>
        <v>0</v>
      </c>
      <c r="AG189" s="421">
        <f>U189+V189+W189+X189+Y189+Z189+AA189+AB189+AC189+AD189+AE189+AF189</f>
        <v>0</v>
      </c>
      <c r="AH189" s="425">
        <f>IF( $F189=0,0,((($F189/$E$187)*'PLAN DE ADQUISICIONES'!AD$67)*($G189/$F189)))</f>
        <v>0</v>
      </c>
      <c r="AI189" s="420">
        <f>IF( $F189=0,0,((($F189/$E$187)*'PLAN DE ADQUISICIONES'!AE$67)*($G189/$F189)))</f>
        <v>0</v>
      </c>
      <c r="AJ189" s="420">
        <f>IF( $F189=0,0,((($F189/$E$187)*'PLAN DE ADQUISICIONES'!AF$67)*($G189/$F189)))</f>
        <v>0</v>
      </c>
      <c r="AK189" s="420">
        <f>IF( $F189=0,0,((($F189/$E$187)*'PLAN DE ADQUISICIONES'!AG$67)*($G189/$F189)))</f>
        <v>0</v>
      </c>
      <c r="AL189" s="420">
        <f>IF( $F189=0,0,((($F189/$E$187)*'PLAN DE ADQUISICIONES'!AH$67)*($G189/$F189)))</f>
        <v>0</v>
      </c>
      <c r="AM189" s="420">
        <f>IF( $F189=0,0,((($F189/$E$187)*'PLAN DE ADQUISICIONES'!AI$67)*($G189/$F189)))</f>
        <v>0</v>
      </c>
      <c r="AN189" s="420">
        <f>IF( $F189=0,0,((($F189/$E$187)*'PLAN DE ADQUISICIONES'!AJ$67)*($G189/$F189)))</f>
        <v>0</v>
      </c>
      <c r="AO189" s="420">
        <f>IF( $F189=0,0,((($F189/$E$187)*'PLAN DE ADQUISICIONES'!AK$67)*($G189/$F189)))</f>
        <v>0</v>
      </c>
      <c r="AP189" s="420">
        <f>IF( $F189=0,0,((($F189/$E$187)*'PLAN DE ADQUISICIONES'!AL$67)*($G189/$F189)))</f>
        <v>0</v>
      </c>
      <c r="AQ189" s="420">
        <f>IF( $F189=0,0,((($F189/$E$187)*'PLAN DE ADQUISICIONES'!AM$67)*($G189/$F189)))</f>
        <v>0</v>
      </c>
      <c r="AR189" s="420">
        <f>IF( $F189=0,0,((($F189/$E$187)*'PLAN DE ADQUISICIONES'!AN$67)*($G189/$F189)))</f>
        <v>0</v>
      </c>
      <c r="AS189" s="420">
        <f>IF( $F189=0,0,((($F189/$E$187)*'PLAN DE ADQUISICIONES'!AO$67)*($G189/$F189)))</f>
        <v>0</v>
      </c>
      <c r="AT189" s="423">
        <f>AH189+AI189+AJ189+AK189+AL189+AM189+AN189+AO189+AP189+AQ189+AR189+AS189</f>
        <v>0</v>
      </c>
      <c r="AU189" s="494">
        <f>AS189+AR189+AQ189+AP189+AO189+AN189+AM189+AL189+AK189+AJ189+AI189+AH189+AF189+AE189+AD189+AC189+AB189+AA189+Z189+Y189+X189+W189+V189+U189+S189+R189+Q189+P189+O189+N189+M189+L189+K189+J189+I189+H189</f>
        <v>0</v>
      </c>
      <c r="AV189" s="392">
        <f t="shared" si="40"/>
        <v>0</v>
      </c>
    </row>
    <row r="190" spans="2:48" s="60" customFormat="1" ht="12.75" customHeight="1" x14ac:dyDescent="0.25">
      <c r="B190" s="416" t="str">
        <f>+'FORMATO COSTEO C2'!C448</f>
        <v>2.3.4.3</v>
      </c>
      <c r="C190" s="417" t="str">
        <f>+'FORMATO COSTEO C2'!B448</f>
        <v>Categoría de gasto</v>
      </c>
      <c r="D190" s="428"/>
      <c r="E190" s="429"/>
      <c r="F190" s="420">
        <f>+'FORMATO COSTEO C2'!G448</f>
        <v>0</v>
      </c>
      <c r="G190" s="421">
        <f>+'FORMATO COSTEO C2'!U448</f>
        <v>0</v>
      </c>
      <c r="H190" s="425">
        <f>IF( $F190=0,0,((($F190/$E$187)*'PLAN DE ADQUISICIONES'!F$67)*($G190/$F190)))</f>
        <v>0</v>
      </c>
      <c r="I190" s="420">
        <f>IF( $F190=0,0,((($F190/$E$187)*'PLAN DE ADQUISICIONES'!G$67)*($G190/$F190)))</f>
        <v>0</v>
      </c>
      <c r="J190" s="420">
        <f>IF( $F190=0,0,((($F190/$E$187)*'PLAN DE ADQUISICIONES'!H$67)*($G190/$F190)))</f>
        <v>0</v>
      </c>
      <c r="K190" s="420">
        <f>IF( $F190=0,0,((($F190/$E$187)*'PLAN DE ADQUISICIONES'!I$67)*($G190/$F190)))</f>
        <v>0</v>
      </c>
      <c r="L190" s="420">
        <f>IF( $F190=0,0,((($F190/$E$187)*'PLAN DE ADQUISICIONES'!J$67)*($G190/$F190)))</f>
        <v>0</v>
      </c>
      <c r="M190" s="420">
        <f>IF( $F190=0,0,((($F190/$E$187)*'PLAN DE ADQUISICIONES'!K$67)*($G190/$F190)))</f>
        <v>0</v>
      </c>
      <c r="N190" s="420">
        <f>IF( $F190=0,0,((($F190/$E$187)*'PLAN DE ADQUISICIONES'!L$67)*($G190/$F190)))</f>
        <v>0</v>
      </c>
      <c r="O190" s="420">
        <f>IF( $F190=0,0,((($F190/$E$187)*'PLAN DE ADQUISICIONES'!M$67)*($G190/$F190)))</f>
        <v>0</v>
      </c>
      <c r="P190" s="420">
        <f>IF( $F190=0,0,((($F190/$E$187)*'PLAN DE ADQUISICIONES'!N$67)*($G190/$F190)))</f>
        <v>0</v>
      </c>
      <c r="Q190" s="420">
        <f>IF( $F190=0,0,((($F190/$E$187)*'PLAN DE ADQUISICIONES'!O$67)*($G190/$F190)))</f>
        <v>0</v>
      </c>
      <c r="R190" s="420">
        <f>IF( $F190=0,0,((($F190/$E$187)*'PLAN DE ADQUISICIONES'!P$67)*($G190/$F190)))</f>
        <v>0</v>
      </c>
      <c r="S190" s="420">
        <f>IF( $F190=0,0,((($F190/$E$187)*'PLAN DE ADQUISICIONES'!Q$67)*($G190/$F190)))</f>
        <v>0</v>
      </c>
      <c r="T190" s="423">
        <f>H190+I190+J190+K190+L190+M190+N190+O190+P190+Q190+R190+S190</f>
        <v>0</v>
      </c>
      <c r="U190" s="424">
        <f>IF( $F190=0,0,((($F190/$E$187)*'PLAN DE ADQUISICIONES'!R$67)*($G190/$F190)))</f>
        <v>0</v>
      </c>
      <c r="V190" s="420">
        <f>IF( $F190=0,0,((($F190/$E$187)*'PLAN DE ADQUISICIONES'!S$67)*($G190/$F190)))</f>
        <v>0</v>
      </c>
      <c r="W190" s="420">
        <f>IF( $F190=0,0,((($F190/$E$187)*'PLAN DE ADQUISICIONES'!T$67)*($G190/$F190)))</f>
        <v>0</v>
      </c>
      <c r="X190" s="420">
        <f>IF( $F190=0,0,((($F190/$E$187)*'PLAN DE ADQUISICIONES'!U$67)*($G190/$F190)))</f>
        <v>0</v>
      </c>
      <c r="Y190" s="420">
        <f>IF( $F190=0,0,((($F190/$E$187)*'PLAN DE ADQUISICIONES'!V$67)*($G190/$F190)))</f>
        <v>0</v>
      </c>
      <c r="Z190" s="420">
        <f>IF( $F190=0,0,((($F190/$E$187)*'PLAN DE ADQUISICIONES'!W$67)*($G190/$F190)))</f>
        <v>0</v>
      </c>
      <c r="AA190" s="420">
        <f>IF( $F190=0,0,((($F190/$E$187)*'PLAN DE ADQUISICIONES'!X$67)*($G190/$F190)))</f>
        <v>0</v>
      </c>
      <c r="AB190" s="420">
        <f>IF( $F190=0,0,((($F190/$E$187)*'PLAN DE ADQUISICIONES'!Y$67)*($G190/$F190)))</f>
        <v>0</v>
      </c>
      <c r="AC190" s="420">
        <f>IF( $F190=0,0,((($F190/$E$187)*'PLAN DE ADQUISICIONES'!Z$67)*($G190/$F190)))</f>
        <v>0</v>
      </c>
      <c r="AD190" s="420">
        <f>IF( $F190=0,0,((($F190/$E$187)*'PLAN DE ADQUISICIONES'!AA$67)*($G190/$F190)))</f>
        <v>0</v>
      </c>
      <c r="AE190" s="420">
        <f>IF( $F190=0,0,((($F190/$E$187)*'PLAN DE ADQUISICIONES'!AB$67)*($G190/$F190)))</f>
        <v>0</v>
      </c>
      <c r="AF190" s="420">
        <f>IF( $F190=0,0,((($F190/$E$187)*'PLAN DE ADQUISICIONES'!AC$67)*($G190/$F190)))</f>
        <v>0</v>
      </c>
      <c r="AG190" s="421">
        <f>U190+V190+W190+X190+Y190+Z190+AA190+AB190+AC190+AD190+AE190+AF190</f>
        <v>0</v>
      </c>
      <c r="AH190" s="425">
        <f>IF( $F190=0,0,((($F190/$E$187)*'PLAN DE ADQUISICIONES'!AD$67)*($G190/$F190)))</f>
        <v>0</v>
      </c>
      <c r="AI190" s="420">
        <f>IF( $F190=0,0,((($F190/$E$187)*'PLAN DE ADQUISICIONES'!AE$67)*($G190/$F190)))</f>
        <v>0</v>
      </c>
      <c r="AJ190" s="420">
        <f>IF( $F190=0,0,((($F190/$E$187)*'PLAN DE ADQUISICIONES'!AF$67)*($G190/$F190)))</f>
        <v>0</v>
      </c>
      <c r="AK190" s="420">
        <f>IF( $F190=0,0,((($F190/$E$187)*'PLAN DE ADQUISICIONES'!AG$67)*($G190/$F190)))</f>
        <v>0</v>
      </c>
      <c r="AL190" s="420">
        <f>IF( $F190=0,0,((($F190/$E$187)*'PLAN DE ADQUISICIONES'!AH$67)*($G190/$F190)))</f>
        <v>0</v>
      </c>
      <c r="AM190" s="420">
        <f>IF( $F190=0,0,((($F190/$E$187)*'PLAN DE ADQUISICIONES'!AI$67)*($G190/$F190)))</f>
        <v>0</v>
      </c>
      <c r="AN190" s="420">
        <f>IF( $F190=0,0,((($F190/$E$187)*'PLAN DE ADQUISICIONES'!AJ$67)*($G190/$F190)))</f>
        <v>0</v>
      </c>
      <c r="AO190" s="420">
        <f>IF( $F190=0,0,((($F190/$E$187)*'PLAN DE ADQUISICIONES'!AK$67)*($G190/$F190)))</f>
        <v>0</v>
      </c>
      <c r="AP190" s="420">
        <f>IF( $F190=0,0,((($F190/$E$187)*'PLAN DE ADQUISICIONES'!AL$67)*($G190/$F190)))</f>
        <v>0</v>
      </c>
      <c r="AQ190" s="420">
        <f>IF( $F190=0,0,((($F190/$E$187)*'PLAN DE ADQUISICIONES'!AM$67)*($G190/$F190)))</f>
        <v>0</v>
      </c>
      <c r="AR190" s="420">
        <f>IF( $F190=0,0,((($F190/$E$187)*'PLAN DE ADQUISICIONES'!AN$67)*($G190/$F190)))</f>
        <v>0</v>
      </c>
      <c r="AS190" s="420">
        <f>IF( $F190=0,0,((($F190/$E$187)*'PLAN DE ADQUISICIONES'!AO$67)*($G190/$F190)))</f>
        <v>0</v>
      </c>
      <c r="AT190" s="423">
        <f>AH190+AI190+AJ190+AK190+AL190+AM190+AN190+AO190+AP190+AQ190+AR190+AS190</f>
        <v>0</v>
      </c>
      <c r="AU190" s="494">
        <f>AS190+AR190+AQ190+AP190+AO190+AN190+AM190+AL190+AK190+AJ190+AI190+AH190+AF190+AE190+AD190+AC190+AB190+AA190+Z190+Y190+X190+W190+V190+U190+S190+R190+Q190+P190+O190+N190+M190+L190+K190+J190+I190+H190</f>
        <v>0</v>
      </c>
      <c r="AV190" s="392">
        <f t="shared" si="40"/>
        <v>0</v>
      </c>
    </row>
    <row r="191" spans="2:48" s="60" customFormat="1" ht="12.75" customHeight="1" x14ac:dyDescent="0.25">
      <c r="B191" s="416" t="str">
        <f>+'FORMATO COSTEO C2'!C454</f>
        <v>2.3.4.4</v>
      </c>
      <c r="C191" s="417" t="str">
        <f>+'FORMATO COSTEO C2'!B454</f>
        <v>Categoría de gasto</v>
      </c>
      <c r="D191" s="428"/>
      <c r="E191" s="429"/>
      <c r="F191" s="420">
        <f>+'FORMATO COSTEO C2'!G454</f>
        <v>0</v>
      </c>
      <c r="G191" s="421">
        <f>+'FORMATO COSTEO C2'!U454</f>
        <v>0</v>
      </c>
      <c r="H191" s="425">
        <f>IF( $F191=0,0,((($F191/$E$187)*'PLAN DE ADQUISICIONES'!F$67)*($G191/$F191)))</f>
        <v>0</v>
      </c>
      <c r="I191" s="420">
        <f>IF( $F191=0,0,((($F191/$E$187)*'PLAN DE ADQUISICIONES'!G$67)*($G191/$F191)))</f>
        <v>0</v>
      </c>
      <c r="J191" s="420">
        <f>IF( $F191=0,0,((($F191/$E$187)*'PLAN DE ADQUISICIONES'!H$67)*($G191/$F191)))</f>
        <v>0</v>
      </c>
      <c r="K191" s="420">
        <f>IF( $F191=0,0,((($F191/$E$187)*'PLAN DE ADQUISICIONES'!I$67)*($G191/$F191)))</f>
        <v>0</v>
      </c>
      <c r="L191" s="420">
        <f>IF( $F191=0,0,((($F191/$E$187)*'PLAN DE ADQUISICIONES'!J$67)*($G191/$F191)))</f>
        <v>0</v>
      </c>
      <c r="M191" s="420">
        <f>IF( $F191=0,0,((($F191/$E$187)*'PLAN DE ADQUISICIONES'!K$67)*($G191/$F191)))</f>
        <v>0</v>
      </c>
      <c r="N191" s="420">
        <f>IF( $F191=0,0,((($F191/$E$187)*'PLAN DE ADQUISICIONES'!L$67)*($G191/$F191)))</f>
        <v>0</v>
      </c>
      <c r="O191" s="420">
        <f>IF( $F191=0,0,((($F191/$E$187)*'PLAN DE ADQUISICIONES'!M$67)*($G191/$F191)))</f>
        <v>0</v>
      </c>
      <c r="P191" s="420">
        <f>IF( $F191=0,0,((($F191/$E$187)*'PLAN DE ADQUISICIONES'!N$67)*($G191/$F191)))</f>
        <v>0</v>
      </c>
      <c r="Q191" s="420">
        <f>IF( $F191=0,0,((($F191/$E$187)*'PLAN DE ADQUISICIONES'!O$67)*($G191/$F191)))</f>
        <v>0</v>
      </c>
      <c r="R191" s="420">
        <f>IF( $F191=0,0,((($F191/$E$187)*'PLAN DE ADQUISICIONES'!P$67)*($G191/$F191)))</f>
        <v>0</v>
      </c>
      <c r="S191" s="420">
        <f>IF( $F191=0,0,((($F191/$E$187)*'PLAN DE ADQUISICIONES'!Q$67)*($G191/$F191)))</f>
        <v>0</v>
      </c>
      <c r="T191" s="423">
        <f>H191+I191+J191+K191+L191+M191+N191+O191+P191+Q191+R191+S191</f>
        <v>0</v>
      </c>
      <c r="U191" s="424">
        <f>IF( $F191=0,0,((($F191/$E$187)*'PLAN DE ADQUISICIONES'!R$67)*($G191/$F191)))</f>
        <v>0</v>
      </c>
      <c r="V191" s="420">
        <f>IF( $F191=0,0,((($F191/$E$187)*'PLAN DE ADQUISICIONES'!S$67)*($G191/$F191)))</f>
        <v>0</v>
      </c>
      <c r="W191" s="420">
        <f>IF( $F191=0,0,((($F191/$E$187)*'PLAN DE ADQUISICIONES'!T$67)*($G191/$F191)))</f>
        <v>0</v>
      </c>
      <c r="X191" s="420">
        <f>IF( $F191=0,0,((($F191/$E$187)*'PLAN DE ADQUISICIONES'!U$67)*($G191/$F191)))</f>
        <v>0</v>
      </c>
      <c r="Y191" s="420">
        <f>IF( $F191=0,0,((($F191/$E$187)*'PLAN DE ADQUISICIONES'!V$67)*($G191/$F191)))</f>
        <v>0</v>
      </c>
      <c r="Z191" s="420">
        <f>IF( $F191=0,0,((($F191/$E$187)*'PLAN DE ADQUISICIONES'!W$67)*($G191/$F191)))</f>
        <v>0</v>
      </c>
      <c r="AA191" s="420">
        <f>IF( $F191=0,0,((($F191/$E$187)*'PLAN DE ADQUISICIONES'!X$67)*($G191/$F191)))</f>
        <v>0</v>
      </c>
      <c r="AB191" s="420">
        <f>IF( $F191=0,0,((($F191/$E$187)*'PLAN DE ADQUISICIONES'!Y$67)*($G191/$F191)))</f>
        <v>0</v>
      </c>
      <c r="AC191" s="420">
        <f>IF( $F191=0,0,((($F191/$E$187)*'PLAN DE ADQUISICIONES'!Z$67)*($G191/$F191)))</f>
        <v>0</v>
      </c>
      <c r="AD191" s="420">
        <f>IF( $F191=0,0,((($F191/$E$187)*'PLAN DE ADQUISICIONES'!AA$67)*($G191/$F191)))</f>
        <v>0</v>
      </c>
      <c r="AE191" s="420">
        <f>IF( $F191=0,0,((($F191/$E$187)*'PLAN DE ADQUISICIONES'!AB$67)*($G191/$F191)))</f>
        <v>0</v>
      </c>
      <c r="AF191" s="420">
        <f>IF( $F191=0,0,((($F191/$E$187)*'PLAN DE ADQUISICIONES'!AC$67)*($G191/$F191)))</f>
        <v>0</v>
      </c>
      <c r="AG191" s="421">
        <f>U191+V191+W191+X191+Y191+Z191+AA191+AB191+AC191+AD191+AE191+AF191</f>
        <v>0</v>
      </c>
      <c r="AH191" s="425">
        <f>IF( $F191=0,0,((($F191/$E$187)*'PLAN DE ADQUISICIONES'!AD$67)*($G191/$F191)))</f>
        <v>0</v>
      </c>
      <c r="AI191" s="420">
        <f>IF( $F191=0,0,((($F191/$E$187)*'PLAN DE ADQUISICIONES'!AE$67)*($G191/$F191)))</f>
        <v>0</v>
      </c>
      <c r="AJ191" s="420">
        <f>IF( $F191=0,0,((($F191/$E$187)*'PLAN DE ADQUISICIONES'!AF$67)*($G191/$F191)))</f>
        <v>0</v>
      </c>
      <c r="AK191" s="420">
        <f>IF( $F191=0,0,((($F191/$E$187)*'PLAN DE ADQUISICIONES'!AG$67)*($G191/$F191)))</f>
        <v>0</v>
      </c>
      <c r="AL191" s="420">
        <f>IF( $F191=0,0,((($F191/$E$187)*'PLAN DE ADQUISICIONES'!AH$67)*($G191/$F191)))</f>
        <v>0</v>
      </c>
      <c r="AM191" s="420">
        <f>IF( $F191=0,0,((($F191/$E$187)*'PLAN DE ADQUISICIONES'!AI$67)*($G191/$F191)))</f>
        <v>0</v>
      </c>
      <c r="AN191" s="420">
        <f>IF( $F191=0,0,((($F191/$E$187)*'PLAN DE ADQUISICIONES'!AJ$67)*($G191/$F191)))</f>
        <v>0</v>
      </c>
      <c r="AO191" s="420">
        <f>IF( $F191=0,0,((($F191/$E$187)*'PLAN DE ADQUISICIONES'!AK$67)*($G191/$F191)))</f>
        <v>0</v>
      </c>
      <c r="AP191" s="420">
        <f>IF( $F191=0,0,((($F191/$E$187)*'PLAN DE ADQUISICIONES'!AL$67)*($G191/$F191)))</f>
        <v>0</v>
      </c>
      <c r="AQ191" s="420">
        <f>IF( $F191=0,0,((($F191/$E$187)*'PLAN DE ADQUISICIONES'!AM$67)*($G191/$F191)))</f>
        <v>0</v>
      </c>
      <c r="AR191" s="420">
        <f>IF( $F191=0,0,((($F191/$E$187)*'PLAN DE ADQUISICIONES'!AN$67)*($G191/$F191)))</f>
        <v>0</v>
      </c>
      <c r="AS191" s="420">
        <f>IF( $F191=0,0,((($F191/$E$187)*'PLAN DE ADQUISICIONES'!AO$67)*($G191/$F191)))</f>
        <v>0</v>
      </c>
      <c r="AT191" s="423">
        <f>AH191+AI191+AJ191+AK191+AL191+AM191+AN191+AO191+AP191+AQ191+AR191+AS191</f>
        <v>0</v>
      </c>
      <c r="AU191" s="494">
        <f>AS191+AR191+AQ191+AP191+AO191+AN191+AM191+AL191+AK191+AJ191+AI191+AH191+AF191+AE191+AD191+AC191+AB191+AA191+Z191+Y191+X191+W191+V191+U191+S191+R191+Q191+P191+O191+N191+M191+L191+K191+J191+I191+H191</f>
        <v>0</v>
      </c>
      <c r="AV191" s="392">
        <f t="shared" si="40"/>
        <v>0</v>
      </c>
    </row>
    <row r="192" spans="2:48" s="60" customFormat="1" ht="12.75" customHeight="1" x14ac:dyDescent="0.25">
      <c r="B192" s="416" t="str">
        <f>+'FORMATO COSTEO C2'!C460</f>
        <v>2.3.4.5</v>
      </c>
      <c r="C192" s="417" t="str">
        <f>+'FORMATO COSTEO C2'!B460</f>
        <v>Categoría de gasto</v>
      </c>
      <c r="D192" s="428"/>
      <c r="E192" s="429"/>
      <c r="F192" s="420">
        <f>+'FORMATO COSTEO C2'!G460</f>
        <v>0</v>
      </c>
      <c r="G192" s="421">
        <f>+'FORMATO COSTEO C2'!U460</f>
        <v>0</v>
      </c>
      <c r="H192" s="425">
        <f>IF( $F192=0,0,((($F192/$E$187)*'PLAN DE ADQUISICIONES'!F$67)*($G192/$F192)))</f>
        <v>0</v>
      </c>
      <c r="I192" s="420">
        <f>IF( $F192=0,0,((($F192/$E$187)*'PLAN DE ADQUISICIONES'!G$67)*($G192/$F192)))</f>
        <v>0</v>
      </c>
      <c r="J192" s="420">
        <f>IF( $F192=0,0,((($F192/$E$187)*'PLAN DE ADQUISICIONES'!H$67)*($G192/$F192)))</f>
        <v>0</v>
      </c>
      <c r="K192" s="420">
        <f>IF( $F192=0,0,((($F192/$E$187)*'PLAN DE ADQUISICIONES'!I$67)*($G192/$F192)))</f>
        <v>0</v>
      </c>
      <c r="L192" s="420">
        <f>IF( $F192=0,0,((($F192/$E$187)*'PLAN DE ADQUISICIONES'!J$67)*($G192/$F192)))</f>
        <v>0</v>
      </c>
      <c r="M192" s="420">
        <f>IF( $F192=0,0,((($F192/$E$187)*'PLAN DE ADQUISICIONES'!K$67)*($G192/$F192)))</f>
        <v>0</v>
      </c>
      <c r="N192" s="420">
        <f>IF( $F192=0,0,((($F192/$E$187)*'PLAN DE ADQUISICIONES'!L$67)*($G192/$F192)))</f>
        <v>0</v>
      </c>
      <c r="O192" s="420">
        <f>IF( $F192=0,0,((($F192/$E$187)*'PLAN DE ADQUISICIONES'!M$67)*($G192/$F192)))</f>
        <v>0</v>
      </c>
      <c r="P192" s="420">
        <f>IF( $F192=0,0,((($F192/$E$187)*'PLAN DE ADQUISICIONES'!N$67)*($G192/$F192)))</f>
        <v>0</v>
      </c>
      <c r="Q192" s="420">
        <f>IF( $F192=0,0,((($F192/$E$187)*'PLAN DE ADQUISICIONES'!O$67)*($G192/$F192)))</f>
        <v>0</v>
      </c>
      <c r="R192" s="420">
        <f>IF( $F192=0,0,((($F192/$E$187)*'PLAN DE ADQUISICIONES'!P$67)*($G192/$F192)))</f>
        <v>0</v>
      </c>
      <c r="S192" s="420">
        <f>IF( $F192=0,0,((($F192/$E$187)*'PLAN DE ADQUISICIONES'!Q$67)*($G192/$F192)))</f>
        <v>0</v>
      </c>
      <c r="T192" s="423">
        <f>H192+I192+J192+K192+L192+M192+N192+O192+P192+Q192+R192+S192</f>
        <v>0</v>
      </c>
      <c r="U192" s="424">
        <f>IF( $F192=0,0,((($F192/$E$187)*'PLAN DE ADQUISICIONES'!R$67)*($G192/$F192)))</f>
        <v>0</v>
      </c>
      <c r="V192" s="420">
        <f>IF( $F192=0,0,((($F192/$E$187)*'PLAN DE ADQUISICIONES'!S$67)*($G192/$F192)))</f>
        <v>0</v>
      </c>
      <c r="W192" s="420">
        <f>IF( $F192=0,0,((($F192/$E$187)*'PLAN DE ADQUISICIONES'!T$67)*($G192/$F192)))</f>
        <v>0</v>
      </c>
      <c r="X192" s="420">
        <f>IF( $F192=0,0,((($F192/$E$187)*'PLAN DE ADQUISICIONES'!U$67)*($G192/$F192)))</f>
        <v>0</v>
      </c>
      <c r="Y192" s="420">
        <f>IF( $F192=0,0,((($F192/$E$187)*'PLAN DE ADQUISICIONES'!V$67)*($G192/$F192)))</f>
        <v>0</v>
      </c>
      <c r="Z192" s="420">
        <f>IF( $F192=0,0,((($F192/$E$187)*'PLAN DE ADQUISICIONES'!W$67)*($G192/$F192)))</f>
        <v>0</v>
      </c>
      <c r="AA192" s="420">
        <f>IF( $F192=0,0,((($F192/$E$187)*'PLAN DE ADQUISICIONES'!X$67)*($G192/$F192)))</f>
        <v>0</v>
      </c>
      <c r="AB192" s="420">
        <f>IF( $F192=0,0,((($F192/$E$187)*'PLAN DE ADQUISICIONES'!Y$67)*($G192/$F192)))</f>
        <v>0</v>
      </c>
      <c r="AC192" s="420">
        <f>IF( $F192=0,0,((($F192/$E$187)*'PLAN DE ADQUISICIONES'!Z$67)*($G192/$F192)))</f>
        <v>0</v>
      </c>
      <c r="AD192" s="420">
        <f>IF( $F192=0,0,((($F192/$E$187)*'PLAN DE ADQUISICIONES'!AA$67)*($G192/$F192)))</f>
        <v>0</v>
      </c>
      <c r="AE192" s="420">
        <f>IF( $F192=0,0,((($F192/$E$187)*'PLAN DE ADQUISICIONES'!AB$67)*($G192/$F192)))</f>
        <v>0</v>
      </c>
      <c r="AF192" s="420">
        <f>IF( $F192=0,0,((($F192/$E$187)*'PLAN DE ADQUISICIONES'!AC$67)*($G192/$F192)))</f>
        <v>0</v>
      </c>
      <c r="AG192" s="421">
        <f>U192+V192+W192+X192+Y192+Z192+AA192+AB192+AC192+AD192+AE192+AF192</f>
        <v>0</v>
      </c>
      <c r="AH192" s="425">
        <f>IF( $F192=0,0,((($F192/$E$187)*'PLAN DE ADQUISICIONES'!AD$67)*($G192/$F192)))</f>
        <v>0</v>
      </c>
      <c r="AI192" s="420">
        <f>IF( $F192=0,0,((($F192/$E$187)*'PLAN DE ADQUISICIONES'!AE$67)*($G192/$F192)))</f>
        <v>0</v>
      </c>
      <c r="AJ192" s="420">
        <f>IF( $F192=0,0,((($F192/$E$187)*'PLAN DE ADQUISICIONES'!AF$67)*($G192/$F192)))</f>
        <v>0</v>
      </c>
      <c r="AK192" s="420">
        <f>IF( $F192=0,0,((($F192/$E$187)*'PLAN DE ADQUISICIONES'!AG$67)*($G192/$F192)))</f>
        <v>0</v>
      </c>
      <c r="AL192" s="420">
        <f>IF( $F192=0,0,((($F192/$E$187)*'PLAN DE ADQUISICIONES'!AH$67)*($G192/$F192)))</f>
        <v>0</v>
      </c>
      <c r="AM192" s="420">
        <f>IF( $F192=0,0,((($F192/$E$187)*'PLAN DE ADQUISICIONES'!AI$67)*($G192/$F192)))</f>
        <v>0</v>
      </c>
      <c r="AN192" s="420">
        <f>IF( $F192=0,0,((($F192/$E$187)*'PLAN DE ADQUISICIONES'!AJ$67)*($G192/$F192)))</f>
        <v>0</v>
      </c>
      <c r="AO192" s="420">
        <f>IF( $F192=0,0,((($F192/$E$187)*'PLAN DE ADQUISICIONES'!AK$67)*($G192/$F192)))</f>
        <v>0</v>
      </c>
      <c r="AP192" s="420">
        <f>IF( $F192=0,0,((($F192/$E$187)*'PLAN DE ADQUISICIONES'!AL$67)*($G192/$F192)))</f>
        <v>0</v>
      </c>
      <c r="AQ192" s="420">
        <f>IF( $F192=0,0,((($F192/$E$187)*'PLAN DE ADQUISICIONES'!AM$67)*($G192/$F192)))</f>
        <v>0</v>
      </c>
      <c r="AR192" s="420">
        <f>IF( $F192=0,0,((($F192/$E$187)*'PLAN DE ADQUISICIONES'!AN$67)*($G192/$F192)))</f>
        <v>0</v>
      </c>
      <c r="AS192" s="420">
        <f>IF( $F192=0,0,((($F192/$E$187)*'PLAN DE ADQUISICIONES'!AO$67)*($G192/$F192)))</f>
        <v>0</v>
      </c>
      <c r="AT192" s="423">
        <f>AH192+AI192+AJ192+AK192+AL192+AM192+AN192+AO192+AP192+AQ192+AR192+AS192</f>
        <v>0</v>
      </c>
      <c r="AU192" s="494">
        <f>AS192+AR192+AQ192+AP192+AO192+AN192+AM192+AL192+AK192+AJ192+AI192+AH192+AF192+AE192+AD192+AC192+AB192+AA192+Z192+Y192+X192+W192+V192+U192+S192+R192+Q192+P192+O192+N192+M192+L192+K192+J192+I192+H192</f>
        <v>0</v>
      </c>
      <c r="AV192" s="392">
        <f t="shared" si="40"/>
        <v>0</v>
      </c>
    </row>
    <row r="193" spans="2:49" s="60" customFormat="1" ht="12.75" customHeight="1" x14ac:dyDescent="0.25">
      <c r="B193" s="406" t="str">
        <f>+'FORMATO COSTEO C2'!C466</f>
        <v>2.3.5</v>
      </c>
      <c r="C193" s="430">
        <f>+'FORMATO COSTEO C2'!B466</f>
        <v>0</v>
      </c>
      <c r="D193" s="408" t="str">
        <f>+'FORMATO COSTEO C2'!D466</f>
        <v>Unidad medida</v>
      </c>
      <c r="E193" s="409">
        <f>+'FORMATO COSTEO C2'!E466</f>
        <v>0</v>
      </c>
      <c r="F193" s="410">
        <f>SUM(F194:F198)</f>
        <v>0</v>
      </c>
      <c r="G193" s="411">
        <f t="shared" ref="G193:AS193" si="51">SUM(G194:G198)</f>
        <v>0</v>
      </c>
      <c r="H193" s="412">
        <f t="shared" si="51"/>
        <v>0</v>
      </c>
      <c r="I193" s="410">
        <f t="shared" si="51"/>
        <v>0</v>
      </c>
      <c r="J193" s="410">
        <f t="shared" si="51"/>
        <v>0</v>
      </c>
      <c r="K193" s="410">
        <f t="shared" si="51"/>
        <v>0</v>
      </c>
      <c r="L193" s="410">
        <f t="shared" si="51"/>
        <v>0</v>
      </c>
      <c r="M193" s="410">
        <f t="shared" si="51"/>
        <v>0</v>
      </c>
      <c r="N193" s="410">
        <f t="shared" si="51"/>
        <v>0</v>
      </c>
      <c r="O193" s="410">
        <f t="shared" si="51"/>
        <v>0</v>
      </c>
      <c r="P193" s="410">
        <f t="shared" si="51"/>
        <v>0</v>
      </c>
      <c r="Q193" s="410">
        <f t="shared" si="51"/>
        <v>0</v>
      </c>
      <c r="R193" s="410">
        <f t="shared" si="51"/>
        <v>0</v>
      </c>
      <c r="S193" s="410">
        <f t="shared" si="51"/>
        <v>0</v>
      </c>
      <c r="T193" s="413">
        <f>SUM(T194:T198)</f>
        <v>0</v>
      </c>
      <c r="U193" s="414">
        <f t="shared" si="51"/>
        <v>0</v>
      </c>
      <c r="V193" s="410">
        <f t="shared" si="51"/>
        <v>0</v>
      </c>
      <c r="W193" s="410">
        <f t="shared" si="51"/>
        <v>0</v>
      </c>
      <c r="X193" s="410">
        <f t="shared" si="51"/>
        <v>0</v>
      </c>
      <c r="Y193" s="410">
        <f t="shared" si="51"/>
        <v>0</v>
      </c>
      <c r="Z193" s="410">
        <f t="shared" si="51"/>
        <v>0</v>
      </c>
      <c r="AA193" s="410">
        <f t="shared" si="51"/>
        <v>0</v>
      </c>
      <c r="AB193" s="410">
        <f t="shared" si="51"/>
        <v>0</v>
      </c>
      <c r="AC193" s="410">
        <f t="shared" si="51"/>
        <v>0</v>
      </c>
      <c r="AD193" s="410">
        <f t="shared" si="51"/>
        <v>0</v>
      </c>
      <c r="AE193" s="410">
        <f t="shared" si="51"/>
        <v>0</v>
      </c>
      <c r="AF193" s="410">
        <f t="shared" si="51"/>
        <v>0</v>
      </c>
      <c r="AG193" s="411">
        <f t="shared" si="51"/>
        <v>0</v>
      </c>
      <c r="AH193" s="412">
        <f t="shared" si="51"/>
        <v>0</v>
      </c>
      <c r="AI193" s="410">
        <f t="shared" si="51"/>
        <v>0</v>
      </c>
      <c r="AJ193" s="410">
        <f t="shared" si="51"/>
        <v>0</v>
      </c>
      <c r="AK193" s="410">
        <f t="shared" si="51"/>
        <v>0</v>
      </c>
      <c r="AL193" s="410">
        <f t="shared" si="51"/>
        <v>0</v>
      </c>
      <c r="AM193" s="410">
        <f t="shared" si="51"/>
        <v>0</v>
      </c>
      <c r="AN193" s="410">
        <f t="shared" si="51"/>
        <v>0</v>
      </c>
      <c r="AO193" s="410">
        <f t="shared" si="51"/>
        <v>0</v>
      </c>
      <c r="AP193" s="410">
        <f t="shared" si="51"/>
        <v>0</v>
      </c>
      <c r="AQ193" s="410">
        <f t="shared" si="51"/>
        <v>0</v>
      </c>
      <c r="AR193" s="410">
        <f t="shared" si="51"/>
        <v>0</v>
      </c>
      <c r="AS193" s="410">
        <f t="shared" si="51"/>
        <v>0</v>
      </c>
      <c r="AT193" s="413">
        <f>SUM(AT194:AT198)</f>
        <v>0</v>
      </c>
      <c r="AU193" s="415">
        <f>SUM(AU194:AU198)</f>
        <v>0</v>
      </c>
      <c r="AV193" s="392">
        <f t="shared" si="40"/>
        <v>0</v>
      </c>
    </row>
    <row r="194" spans="2:49" s="60" customFormat="1" ht="12.75" customHeight="1" x14ac:dyDescent="0.25">
      <c r="B194" s="416" t="str">
        <f>+'FORMATO COSTEO C2'!C468</f>
        <v>2.3.5.1</v>
      </c>
      <c r="C194" s="417" t="str">
        <f>+'FORMATO COSTEO C2'!B468</f>
        <v>Categoría de gasto</v>
      </c>
      <c r="D194" s="428"/>
      <c r="E194" s="429"/>
      <c r="F194" s="420">
        <f>+'FORMATO COSTEO C2'!G468</f>
        <v>0</v>
      </c>
      <c r="G194" s="421">
        <f>+'FORMATO COSTEO C2'!U468</f>
        <v>0</v>
      </c>
      <c r="H194" s="422">
        <f>IF( $F194=0,0,((($F194/$E$193)*'PLAN DE ADQUISICIONES'!F$68)*($G194/$F194)))</f>
        <v>0</v>
      </c>
      <c r="I194" s="420">
        <f>IF( $F194=0,0,((($F194/$E$193)*'PLAN DE ADQUISICIONES'!G$68)*($G194/$F194)))</f>
        <v>0</v>
      </c>
      <c r="J194" s="420">
        <f>IF( $F194=0,0,((($F194/$E$193)*'PLAN DE ADQUISICIONES'!H$68)*($G194/$F194)))</f>
        <v>0</v>
      </c>
      <c r="K194" s="420">
        <f>IF( $F194=0,0,((($F194/$E$193)*'PLAN DE ADQUISICIONES'!I$68)*($G194/$F194)))</f>
        <v>0</v>
      </c>
      <c r="L194" s="420">
        <f>IF( $F194=0,0,((($F194/$E$193)*'PLAN DE ADQUISICIONES'!J$68)*($G194/$F194)))</f>
        <v>0</v>
      </c>
      <c r="M194" s="420">
        <f>IF( $F194=0,0,((($F194/$E$193)*'PLAN DE ADQUISICIONES'!K$68)*($G194/$F194)))</f>
        <v>0</v>
      </c>
      <c r="N194" s="420">
        <f>IF( $F194=0,0,((($F194/$E$193)*'PLAN DE ADQUISICIONES'!L$68)*($G194/$F194)))</f>
        <v>0</v>
      </c>
      <c r="O194" s="420">
        <f>IF( $F194=0,0,((($F194/$E$193)*'PLAN DE ADQUISICIONES'!M$68)*($G194/$F194)))</f>
        <v>0</v>
      </c>
      <c r="P194" s="420">
        <f>IF( $F194=0,0,((($F194/$E$193)*'PLAN DE ADQUISICIONES'!N$68)*($G194/$F194)))</f>
        <v>0</v>
      </c>
      <c r="Q194" s="420">
        <f>IF( $F194=0,0,((($F194/$E$193)*'PLAN DE ADQUISICIONES'!O$68)*($G194/$F194)))</f>
        <v>0</v>
      </c>
      <c r="R194" s="420">
        <f>IF( $F194=0,0,((($F194/$E$193)*'PLAN DE ADQUISICIONES'!P$68)*($G194/$F194)))</f>
        <v>0</v>
      </c>
      <c r="S194" s="420">
        <f>IF( $F194=0,0,((($F194/$E$193)*'PLAN DE ADQUISICIONES'!Q$68)*($G194/$F194)))</f>
        <v>0</v>
      </c>
      <c r="T194" s="423">
        <f>H194+I194+J194+K194+L194+M194+N194+O194+P194+Q194+R194+S194</f>
        <v>0</v>
      </c>
      <c r="U194" s="424">
        <f>IF( $F194=0,0,((($F194/$E$193)*'PLAN DE ADQUISICIONES'!R$68)*($G194/$F194)))</f>
        <v>0</v>
      </c>
      <c r="V194" s="420">
        <f>IF( $F194=0,0,((($F194/$E$193)*'PLAN DE ADQUISICIONES'!S$68)*($G194/$F194)))</f>
        <v>0</v>
      </c>
      <c r="W194" s="420">
        <f>IF( $F194=0,0,((($F194/$E$193)*'PLAN DE ADQUISICIONES'!T$68)*($G194/$F194)))</f>
        <v>0</v>
      </c>
      <c r="X194" s="420">
        <f>IF( $F194=0,0,((($F194/$E$193)*'PLAN DE ADQUISICIONES'!U$68)*($G194/$F194)))</f>
        <v>0</v>
      </c>
      <c r="Y194" s="420">
        <f>IF( $F194=0,0,((($F194/$E$193)*'PLAN DE ADQUISICIONES'!V$68)*($G194/$F194)))</f>
        <v>0</v>
      </c>
      <c r="Z194" s="420">
        <f>IF( $F194=0,0,((($F194/$E$193)*'PLAN DE ADQUISICIONES'!W$68)*($G194/$F194)))</f>
        <v>0</v>
      </c>
      <c r="AA194" s="420">
        <f>IF( $F194=0,0,((($F194/$E$193)*'PLAN DE ADQUISICIONES'!X$68)*($G194/$F194)))</f>
        <v>0</v>
      </c>
      <c r="AB194" s="420">
        <f>IF( $F194=0,0,((($F194/$E$193)*'PLAN DE ADQUISICIONES'!Y$68)*($G194/$F194)))</f>
        <v>0</v>
      </c>
      <c r="AC194" s="420">
        <f>IF( $F194=0,0,((($F194/$E$193)*'PLAN DE ADQUISICIONES'!Z$68)*($G194/$F194)))</f>
        <v>0</v>
      </c>
      <c r="AD194" s="420">
        <f>IF( $F194=0,0,((($F194/$E$193)*'PLAN DE ADQUISICIONES'!AA$68)*($G194/$F194)))</f>
        <v>0</v>
      </c>
      <c r="AE194" s="420">
        <f>IF( $F194=0,0,((($F194/$E$193)*'PLAN DE ADQUISICIONES'!AB$68)*($G194/$F194)))</f>
        <v>0</v>
      </c>
      <c r="AF194" s="420">
        <f>IF( $F194=0,0,((($F194/$E$193)*'PLAN DE ADQUISICIONES'!AC$68)*($G194/$F194)))</f>
        <v>0</v>
      </c>
      <c r="AG194" s="421">
        <f>U194+V194+W194+X194+Y194+Z194+AA194+AB194+AC194+AD194+AE194+AF194</f>
        <v>0</v>
      </c>
      <c r="AH194" s="425">
        <f>IF( $F194=0,0,((($F194/$E$193)*'PLAN DE ADQUISICIONES'!AD$68)*($G194/$F194)))</f>
        <v>0</v>
      </c>
      <c r="AI194" s="420">
        <f>IF( $F194=0,0,((($F194/$E$193)*'PLAN DE ADQUISICIONES'!AE$68)*($G194/$F194)))</f>
        <v>0</v>
      </c>
      <c r="AJ194" s="420">
        <f>IF( $F194=0,0,((($F194/$E$193)*'PLAN DE ADQUISICIONES'!AF$68)*($G194/$F194)))</f>
        <v>0</v>
      </c>
      <c r="AK194" s="420">
        <f>IF( $F194=0,0,((($F194/$E$193)*'PLAN DE ADQUISICIONES'!AG$68)*($G194/$F194)))</f>
        <v>0</v>
      </c>
      <c r="AL194" s="420">
        <f>IF( $F194=0,0,((($F194/$E$193)*'PLAN DE ADQUISICIONES'!AH$68)*($G194/$F194)))</f>
        <v>0</v>
      </c>
      <c r="AM194" s="420">
        <f>IF( $F194=0,0,((($F194/$E$193)*'PLAN DE ADQUISICIONES'!AI$68)*($G194/$F194)))</f>
        <v>0</v>
      </c>
      <c r="AN194" s="420">
        <f>IF( $F194=0,0,((($F194/$E$193)*'PLAN DE ADQUISICIONES'!AJ$68)*($G194/$F194)))</f>
        <v>0</v>
      </c>
      <c r="AO194" s="420">
        <f>IF( $F194=0,0,((($F194/$E$193)*'PLAN DE ADQUISICIONES'!AK$68)*($G194/$F194)))</f>
        <v>0</v>
      </c>
      <c r="AP194" s="420">
        <f>IF( $F194=0,0,((($F194/$E$193)*'PLAN DE ADQUISICIONES'!AL$68)*($G194/$F194)))</f>
        <v>0</v>
      </c>
      <c r="AQ194" s="420">
        <f>IF( $F194=0,0,((($F194/$E$193)*'PLAN DE ADQUISICIONES'!AM$68)*($G194/$F194)))</f>
        <v>0</v>
      </c>
      <c r="AR194" s="420">
        <f>IF( $F194=0,0,((($F194/$E$193)*'PLAN DE ADQUISICIONES'!AN$68)*($G194/$F194)))</f>
        <v>0</v>
      </c>
      <c r="AS194" s="420">
        <f>IF( $F194=0,0,((($F194/$E$193)*'PLAN DE ADQUISICIONES'!AO$68)*($G194/$F194)))</f>
        <v>0</v>
      </c>
      <c r="AT194" s="423">
        <f>AH194+AI194+AJ194+AK194+AL194+AM194+AN194+AO194+AP194+AQ194+AR194+AS194</f>
        <v>0</v>
      </c>
      <c r="AU194" s="494">
        <f>AS194+AR194+AQ194+AP194+AO194+AN194+AM194+AL194+AK194+AJ194+AI194+AH194+AF194+AE194+AD194+AC194+AB194+AA194+Z194+Y194+X194+W194+V194+U194+S194+R194+Q194+P194+O194+N194+M194+L194+K194+J194+I194+H194</f>
        <v>0</v>
      </c>
      <c r="AV194" s="392">
        <f t="shared" si="40"/>
        <v>0</v>
      </c>
    </row>
    <row r="195" spans="2:49" s="60" customFormat="1" ht="12.75" customHeight="1" x14ac:dyDescent="0.25">
      <c r="B195" s="416" t="str">
        <f>+'FORMATO COSTEO C2'!C474</f>
        <v>2.3.5.2</v>
      </c>
      <c r="C195" s="417" t="str">
        <f>+'FORMATO COSTEO C2'!B474</f>
        <v>Categoría de gasto</v>
      </c>
      <c r="D195" s="428"/>
      <c r="E195" s="429"/>
      <c r="F195" s="420">
        <f>+'FORMATO COSTEO C2'!G474</f>
        <v>0</v>
      </c>
      <c r="G195" s="421">
        <f>+'FORMATO COSTEO C2'!U474</f>
        <v>0</v>
      </c>
      <c r="H195" s="425">
        <f>IF( $F195=0,0,((($F195/$E$193)*'PLAN DE ADQUISICIONES'!F$68)*($G195/$F195)))</f>
        <v>0</v>
      </c>
      <c r="I195" s="420">
        <f>IF( $F195=0,0,((($F195/$E$193)*'PLAN DE ADQUISICIONES'!G$68)*($G195/$F195)))</f>
        <v>0</v>
      </c>
      <c r="J195" s="420">
        <f>IF( $F195=0,0,((($F195/$E$193)*'PLAN DE ADQUISICIONES'!H$68)*($G195/$F195)))</f>
        <v>0</v>
      </c>
      <c r="K195" s="420">
        <f>IF( $F195=0,0,((($F195/$E$193)*'PLAN DE ADQUISICIONES'!I$68)*($G195/$F195)))</f>
        <v>0</v>
      </c>
      <c r="L195" s="420">
        <f>IF( $F195=0,0,((($F195/$E$193)*'PLAN DE ADQUISICIONES'!J$68)*($G195/$F195)))</f>
        <v>0</v>
      </c>
      <c r="M195" s="420">
        <f>IF( $F195=0,0,((($F195/$E$193)*'PLAN DE ADQUISICIONES'!K$68)*($G195/$F195)))</f>
        <v>0</v>
      </c>
      <c r="N195" s="420">
        <f>IF( $F195=0,0,((($F195/$E$193)*'PLAN DE ADQUISICIONES'!L$68)*($G195/$F195)))</f>
        <v>0</v>
      </c>
      <c r="O195" s="420">
        <f>IF( $F195=0,0,((($F195/$E$193)*'PLAN DE ADQUISICIONES'!M$68)*($G195/$F195)))</f>
        <v>0</v>
      </c>
      <c r="P195" s="420">
        <f>IF( $F195=0,0,((($F195/$E$193)*'PLAN DE ADQUISICIONES'!N$68)*($G195/$F195)))</f>
        <v>0</v>
      </c>
      <c r="Q195" s="420">
        <f>IF( $F195=0,0,((($F195/$E$193)*'PLAN DE ADQUISICIONES'!O$68)*($G195/$F195)))</f>
        <v>0</v>
      </c>
      <c r="R195" s="420">
        <f>IF( $F195=0,0,((($F195/$E$193)*'PLAN DE ADQUISICIONES'!P$68)*($G195/$F195)))</f>
        <v>0</v>
      </c>
      <c r="S195" s="420">
        <f>IF( $F195=0,0,((($F195/$E$193)*'PLAN DE ADQUISICIONES'!Q$68)*($G195/$F195)))</f>
        <v>0</v>
      </c>
      <c r="T195" s="423">
        <f>H195+I195+J195+K195+L195+M195+N195+O195+P195+Q195+R195+S195</f>
        <v>0</v>
      </c>
      <c r="U195" s="424">
        <f>IF( $F195=0,0,((($F195/$E$193)*'PLAN DE ADQUISICIONES'!R$68)*($G195/$F195)))</f>
        <v>0</v>
      </c>
      <c r="V195" s="420">
        <f>IF( $F195=0,0,((($F195/$E$193)*'PLAN DE ADQUISICIONES'!S$68)*($G195/$F195)))</f>
        <v>0</v>
      </c>
      <c r="W195" s="420">
        <f>IF( $F195=0,0,((($F195/$E$193)*'PLAN DE ADQUISICIONES'!T$68)*($G195/$F195)))</f>
        <v>0</v>
      </c>
      <c r="X195" s="420">
        <f>IF( $F195=0,0,((($F195/$E$193)*'PLAN DE ADQUISICIONES'!U$68)*($G195/$F195)))</f>
        <v>0</v>
      </c>
      <c r="Y195" s="420">
        <f>IF( $F195=0,0,((($F195/$E$193)*'PLAN DE ADQUISICIONES'!V$68)*($G195/$F195)))</f>
        <v>0</v>
      </c>
      <c r="Z195" s="420">
        <f>IF( $F195=0,0,((($F195/$E$193)*'PLAN DE ADQUISICIONES'!W$68)*($G195/$F195)))</f>
        <v>0</v>
      </c>
      <c r="AA195" s="420">
        <f>IF( $F195=0,0,((($F195/$E$193)*'PLAN DE ADQUISICIONES'!X$68)*($G195/$F195)))</f>
        <v>0</v>
      </c>
      <c r="AB195" s="420">
        <f>IF( $F195=0,0,((($F195/$E$193)*'PLAN DE ADQUISICIONES'!Y$68)*($G195/$F195)))</f>
        <v>0</v>
      </c>
      <c r="AC195" s="420">
        <f>IF( $F195=0,0,((($F195/$E$193)*'PLAN DE ADQUISICIONES'!Z$68)*($G195/$F195)))</f>
        <v>0</v>
      </c>
      <c r="AD195" s="420">
        <f>IF( $F195=0,0,((($F195/$E$193)*'PLAN DE ADQUISICIONES'!AA$68)*($G195/$F195)))</f>
        <v>0</v>
      </c>
      <c r="AE195" s="420">
        <f>IF( $F195=0,0,((($F195/$E$193)*'PLAN DE ADQUISICIONES'!AB$68)*($G195/$F195)))</f>
        <v>0</v>
      </c>
      <c r="AF195" s="420">
        <f>IF( $F195=0,0,((($F195/$E$193)*'PLAN DE ADQUISICIONES'!AC$68)*($G195/$F195)))</f>
        <v>0</v>
      </c>
      <c r="AG195" s="421">
        <f>U195+V195+W195+X195+Y195+Z195+AA195+AB195+AC195+AD195+AE195+AF195</f>
        <v>0</v>
      </c>
      <c r="AH195" s="425">
        <f>IF( $F195=0,0,((($F195/$E$193)*'PLAN DE ADQUISICIONES'!AD$68)*($G195/$F195)))</f>
        <v>0</v>
      </c>
      <c r="AI195" s="420">
        <f>IF( $F195=0,0,((($F195/$E$193)*'PLAN DE ADQUISICIONES'!AE$68)*($G195/$F195)))</f>
        <v>0</v>
      </c>
      <c r="AJ195" s="420">
        <f>IF( $F195=0,0,((($F195/$E$193)*'PLAN DE ADQUISICIONES'!AF$68)*($G195/$F195)))</f>
        <v>0</v>
      </c>
      <c r="AK195" s="420">
        <f>IF( $F195=0,0,((($F195/$E$193)*'PLAN DE ADQUISICIONES'!AG$68)*($G195/$F195)))</f>
        <v>0</v>
      </c>
      <c r="AL195" s="420">
        <f>IF( $F195=0,0,((($F195/$E$193)*'PLAN DE ADQUISICIONES'!AH$68)*($G195/$F195)))</f>
        <v>0</v>
      </c>
      <c r="AM195" s="420">
        <f>IF( $F195=0,0,((($F195/$E$193)*'PLAN DE ADQUISICIONES'!AI$68)*($G195/$F195)))</f>
        <v>0</v>
      </c>
      <c r="AN195" s="420">
        <f>IF( $F195=0,0,((($F195/$E$193)*'PLAN DE ADQUISICIONES'!AJ$68)*($G195/$F195)))</f>
        <v>0</v>
      </c>
      <c r="AO195" s="420">
        <f>IF( $F195=0,0,((($F195/$E$193)*'PLAN DE ADQUISICIONES'!AK$68)*($G195/$F195)))</f>
        <v>0</v>
      </c>
      <c r="AP195" s="420">
        <f>IF( $F195=0,0,((($F195/$E$193)*'PLAN DE ADQUISICIONES'!AL$68)*($G195/$F195)))</f>
        <v>0</v>
      </c>
      <c r="AQ195" s="420">
        <f>IF( $F195=0,0,((($F195/$E$193)*'PLAN DE ADQUISICIONES'!AM$68)*($G195/$F195)))</f>
        <v>0</v>
      </c>
      <c r="AR195" s="420">
        <f>IF( $F195=0,0,((($F195/$E$193)*'PLAN DE ADQUISICIONES'!AN$68)*($G195/$F195)))</f>
        <v>0</v>
      </c>
      <c r="AS195" s="420">
        <f>IF( $F195=0,0,((($F195/$E$193)*'PLAN DE ADQUISICIONES'!AO$68)*($G195/$F195)))</f>
        <v>0</v>
      </c>
      <c r="AT195" s="423">
        <f>AH195+AI195+AJ195+AK195+AL195+AM195+AN195+AO195+AP195+AQ195+AR195+AS195</f>
        <v>0</v>
      </c>
      <c r="AU195" s="494">
        <f>AS195+AR195+AQ195+AP195+AO195+AN195+AM195+AL195+AK195+AJ195+AI195+AH195+AF195+AE195+AD195+AC195+AB195+AA195+Z195+Y195+X195+W195+V195+U195+S195+R195+Q195+P195+O195+N195+M195+L195+K195+J195+I195+H195</f>
        <v>0</v>
      </c>
      <c r="AV195" s="392">
        <f t="shared" si="40"/>
        <v>0</v>
      </c>
    </row>
    <row r="196" spans="2:49" s="60" customFormat="1" ht="12.75" customHeight="1" x14ac:dyDescent="0.25">
      <c r="B196" s="416" t="str">
        <f>+'FORMATO COSTEO C2'!C480</f>
        <v>2.3.5.3</v>
      </c>
      <c r="C196" s="417" t="str">
        <f>+'FORMATO COSTEO C2'!B480</f>
        <v>Categoría de gasto</v>
      </c>
      <c r="D196" s="428"/>
      <c r="E196" s="429"/>
      <c r="F196" s="420">
        <f>+'FORMATO COSTEO C2'!G480</f>
        <v>0</v>
      </c>
      <c r="G196" s="421">
        <f>+'FORMATO COSTEO C2'!U480</f>
        <v>0</v>
      </c>
      <c r="H196" s="425">
        <f>IF( $F196=0,0,((($F196/$E$193)*'PLAN DE ADQUISICIONES'!F$68)*($G196/$F196)))</f>
        <v>0</v>
      </c>
      <c r="I196" s="420">
        <f>IF( $F196=0,0,((($F196/$E$193)*'PLAN DE ADQUISICIONES'!G$68)*($G196/$F196)))</f>
        <v>0</v>
      </c>
      <c r="J196" s="420">
        <f>IF( $F196=0,0,((($F196/$E$193)*'PLAN DE ADQUISICIONES'!H$68)*($G196/$F196)))</f>
        <v>0</v>
      </c>
      <c r="K196" s="420">
        <f>IF( $F196=0,0,((($F196/$E$193)*'PLAN DE ADQUISICIONES'!I$68)*($G196/$F196)))</f>
        <v>0</v>
      </c>
      <c r="L196" s="420">
        <f>IF( $F196=0,0,((($F196/$E$193)*'PLAN DE ADQUISICIONES'!J$68)*($G196/$F196)))</f>
        <v>0</v>
      </c>
      <c r="M196" s="420">
        <f>IF( $F196=0,0,((($F196/$E$193)*'PLAN DE ADQUISICIONES'!K$68)*($G196/$F196)))</f>
        <v>0</v>
      </c>
      <c r="N196" s="420">
        <f>IF( $F196=0,0,((($F196/$E$193)*'PLAN DE ADQUISICIONES'!L$68)*($G196/$F196)))</f>
        <v>0</v>
      </c>
      <c r="O196" s="420">
        <f>IF( $F196=0,0,((($F196/$E$193)*'PLAN DE ADQUISICIONES'!M$68)*($G196/$F196)))</f>
        <v>0</v>
      </c>
      <c r="P196" s="420">
        <f>IF( $F196=0,0,((($F196/$E$193)*'PLAN DE ADQUISICIONES'!N$68)*($G196/$F196)))</f>
        <v>0</v>
      </c>
      <c r="Q196" s="420">
        <f>IF( $F196=0,0,((($F196/$E$193)*'PLAN DE ADQUISICIONES'!O$68)*($G196/$F196)))</f>
        <v>0</v>
      </c>
      <c r="R196" s="420">
        <f>IF( $F196=0,0,((($F196/$E$193)*'PLAN DE ADQUISICIONES'!P$68)*($G196/$F196)))</f>
        <v>0</v>
      </c>
      <c r="S196" s="420">
        <f>IF( $F196=0,0,((($F196/$E$193)*'PLAN DE ADQUISICIONES'!Q$68)*($G196/$F196)))</f>
        <v>0</v>
      </c>
      <c r="T196" s="423">
        <f>H196+I196+J196+K196+L196+M196+N196+O196+P196+Q196+R196+S196</f>
        <v>0</v>
      </c>
      <c r="U196" s="424">
        <f>IF( $F196=0,0,((($F196/$E$193)*'PLAN DE ADQUISICIONES'!R$68)*($G196/$F196)))</f>
        <v>0</v>
      </c>
      <c r="V196" s="420">
        <f>IF( $F196=0,0,((($F196/$E$193)*'PLAN DE ADQUISICIONES'!S$68)*($G196/$F196)))</f>
        <v>0</v>
      </c>
      <c r="W196" s="420">
        <f>IF( $F196=0,0,((($F196/$E$193)*'PLAN DE ADQUISICIONES'!T$68)*($G196/$F196)))</f>
        <v>0</v>
      </c>
      <c r="X196" s="420">
        <f>IF( $F196=0,0,((($F196/$E$193)*'PLAN DE ADQUISICIONES'!U$68)*($G196/$F196)))</f>
        <v>0</v>
      </c>
      <c r="Y196" s="420">
        <f>IF( $F196=0,0,((($F196/$E$193)*'PLAN DE ADQUISICIONES'!V$68)*($G196/$F196)))</f>
        <v>0</v>
      </c>
      <c r="Z196" s="420">
        <f>IF( $F196=0,0,((($F196/$E$193)*'PLAN DE ADQUISICIONES'!W$68)*($G196/$F196)))</f>
        <v>0</v>
      </c>
      <c r="AA196" s="420">
        <f>IF( $F196=0,0,((($F196/$E$193)*'PLAN DE ADQUISICIONES'!X$68)*($G196/$F196)))</f>
        <v>0</v>
      </c>
      <c r="AB196" s="420">
        <f>IF( $F196=0,0,((($F196/$E$193)*'PLAN DE ADQUISICIONES'!Y$68)*($G196/$F196)))</f>
        <v>0</v>
      </c>
      <c r="AC196" s="420">
        <f>IF( $F196=0,0,((($F196/$E$193)*'PLAN DE ADQUISICIONES'!Z$68)*($G196/$F196)))</f>
        <v>0</v>
      </c>
      <c r="AD196" s="420">
        <f>IF( $F196=0,0,((($F196/$E$193)*'PLAN DE ADQUISICIONES'!AA$68)*($G196/$F196)))</f>
        <v>0</v>
      </c>
      <c r="AE196" s="420">
        <f>IF( $F196=0,0,((($F196/$E$193)*'PLAN DE ADQUISICIONES'!AB$68)*($G196/$F196)))</f>
        <v>0</v>
      </c>
      <c r="AF196" s="420">
        <f>IF( $F196=0,0,((($F196/$E$193)*'PLAN DE ADQUISICIONES'!AC$68)*($G196/$F196)))</f>
        <v>0</v>
      </c>
      <c r="AG196" s="421">
        <f>U196+V196+W196+X196+Y196+Z196+AA196+AB196+AC196+AD196+AE196+AF196</f>
        <v>0</v>
      </c>
      <c r="AH196" s="425">
        <f>IF( $F196=0,0,((($F196/$E$193)*'PLAN DE ADQUISICIONES'!AD$68)*($G196/$F196)))</f>
        <v>0</v>
      </c>
      <c r="AI196" s="420">
        <f>IF( $F196=0,0,((($F196/$E$193)*'PLAN DE ADQUISICIONES'!AE$68)*($G196/$F196)))</f>
        <v>0</v>
      </c>
      <c r="AJ196" s="420">
        <f>IF( $F196=0,0,((($F196/$E$193)*'PLAN DE ADQUISICIONES'!AF$68)*($G196/$F196)))</f>
        <v>0</v>
      </c>
      <c r="AK196" s="420">
        <f>IF( $F196=0,0,((($F196/$E$193)*'PLAN DE ADQUISICIONES'!AG$68)*($G196/$F196)))</f>
        <v>0</v>
      </c>
      <c r="AL196" s="420">
        <f>IF( $F196=0,0,((($F196/$E$193)*'PLAN DE ADQUISICIONES'!AH$68)*($G196/$F196)))</f>
        <v>0</v>
      </c>
      <c r="AM196" s="420">
        <f>IF( $F196=0,0,((($F196/$E$193)*'PLAN DE ADQUISICIONES'!AI$68)*($G196/$F196)))</f>
        <v>0</v>
      </c>
      <c r="AN196" s="420">
        <f>IF( $F196=0,0,((($F196/$E$193)*'PLAN DE ADQUISICIONES'!AJ$68)*($G196/$F196)))</f>
        <v>0</v>
      </c>
      <c r="AO196" s="420">
        <f>IF( $F196=0,0,((($F196/$E$193)*'PLAN DE ADQUISICIONES'!AK$68)*($G196/$F196)))</f>
        <v>0</v>
      </c>
      <c r="AP196" s="420">
        <f>IF( $F196=0,0,((($F196/$E$193)*'PLAN DE ADQUISICIONES'!AL$68)*($G196/$F196)))</f>
        <v>0</v>
      </c>
      <c r="AQ196" s="420">
        <f>IF( $F196=0,0,((($F196/$E$193)*'PLAN DE ADQUISICIONES'!AM$68)*($G196/$F196)))</f>
        <v>0</v>
      </c>
      <c r="AR196" s="420">
        <f>IF( $F196=0,0,((($F196/$E$193)*'PLAN DE ADQUISICIONES'!AN$68)*($G196/$F196)))</f>
        <v>0</v>
      </c>
      <c r="AS196" s="420">
        <f>IF( $F196=0,0,((($F196/$E$193)*'PLAN DE ADQUISICIONES'!AO$68)*($G196/$F196)))</f>
        <v>0</v>
      </c>
      <c r="AT196" s="423">
        <f>AH196+AI196+AJ196+AK196+AL196+AM196+AN196+AO196+AP196+AQ196+AR196+AS196</f>
        <v>0</v>
      </c>
      <c r="AU196" s="494">
        <f>AS196+AR196+AQ196+AP196+AO196+AN196+AM196+AL196+AK196+AJ196+AI196+AH196+AF196+AE196+AD196+AC196+AB196+AA196+Z196+Y196+X196+W196+V196+U196+S196+R196+Q196+P196+O196+N196+M196+L196+K196+J196+I196+H196</f>
        <v>0</v>
      </c>
      <c r="AV196" s="392">
        <f t="shared" si="40"/>
        <v>0</v>
      </c>
    </row>
    <row r="197" spans="2:49" s="60" customFormat="1" ht="12.75" customHeight="1" x14ac:dyDescent="0.25">
      <c r="B197" s="416" t="str">
        <f>+'FORMATO COSTEO C2'!C486</f>
        <v>2.3.5.4</v>
      </c>
      <c r="C197" s="417" t="str">
        <f>+'FORMATO COSTEO C2'!B486</f>
        <v>Categoría de gasto</v>
      </c>
      <c r="D197" s="428"/>
      <c r="E197" s="429"/>
      <c r="F197" s="420">
        <f>+'FORMATO COSTEO C2'!G486</f>
        <v>0</v>
      </c>
      <c r="G197" s="421">
        <f>+'FORMATO COSTEO C2'!U486</f>
        <v>0</v>
      </c>
      <c r="H197" s="425">
        <f>IF( $F197=0,0,((($F197/$E$193)*'PLAN DE ADQUISICIONES'!F$68)*($G197/$F197)))</f>
        <v>0</v>
      </c>
      <c r="I197" s="420">
        <f>IF( $F197=0,0,((($F197/$E$193)*'PLAN DE ADQUISICIONES'!G$68)*($G197/$F197)))</f>
        <v>0</v>
      </c>
      <c r="J197" s="420">
        <f>IF( $F197=0,0,((($F197/$E$193)*'PLAN DE ADQUISICIONES'!H$68)*($G197/$F197)))</f>
        <v>0</v>
      </c>
      <c r="K197" s="420">
        <f>IF( $F197=0,0,((($F197/$E$193)*'PLAN DE ADQUISICIONES'!I$68)*($G197/$F197)))</f>
        <v>0</v>
      </c>
      <c r="L197" s="420">
        <f>IF( $F197=0,0,((($F197/$E$193)*'PLAN DE ADQUISICIONES'!J$68)*($G197/$F197)))</f>
        <v>0</v>
      </c>
      <c r="M197" s="420">
        <f>IF( $F197=0,0,((($F197/$E$193)*'PLAN DE ADQUISICIONES'!K$68)*($G197/$F197)))</f>
        <v>0</v>
      </c>
      <c r="N197" s="420">
        <f>IF( $F197=0,0,((($F197/$E$193)*'PLAN DE ADQUISICIONES'!L$68)*($G197/$F197)))</f>
        <v>0</v>
      </c>
      <c r="O197" s="420">
        <f>IF( $F197=0,0,((($F197/$E$193)*'PLAN DE ADQUISICIONES'!M$68)*($G197/$F197)))</f>
        <v>0</v>
      </c>
      <c r="P197" s="420">
        <f>IF( $F197=0,0,((($F197/$E$193)*'PLAN DE ADQUISICIONES'!N$68)*($G197/$F197)))</f>
        <v>0</v>
      </c>
      <c r="Q197" s="420">
        <f>IF( $F197=0,0,((($F197/$E$193)*'PLAN DE ADQUISICIONES'!O$68)*($G197/$F197)))</f>
        <v>0</v>
      </c>
      <c r="R197" s="420">
        <f>IF( $F197=0,0,((($F197/$E$193)*'PLAN DE ADQUISICIONES'!P$68)*($G197/$F197)))</f>
        <v>0</v>
      </c>
      <c r="S197" s="420">
        <f>IF( $F197=0,0,((($F197/$E$193)*'PLAN DE ADQUISICIONES'!Q$68)*($G197/$F197)))</f>
        <v>0</v>
      </c>
      <c r="T197" s="423">
        <f>H197+I197+J197+K197+L197+M197+N197+O197+P197+Q197+R197+S197</f>
        <v>0</v>
      </c>
      <c r="U197" s="424">
        <f>IF( $F197=0,0,((($F197/$E$193)*'PLAN DE ADQUISICIONES'!R$68)*($G197/$F197)))</f>
        <v>0</v>
      </c>
      <c r="V197" s="420">
        <f>IF( $F197=0,0,((($F197/$E$193)*'PLAN DE ADQUISICIONES'!S$68)*($G197/$F197)))</f>
        <v>0</v>
      </c>
      <c r="W197" s="420">
        <f>IF( $F197=0,0,((($F197/$E$193)*'PLAN DE ADQUISICIONES'!T$68)*($G197/$F197)))</f>
        <v>0</v>
      </c>
      <c r="X197" s="420">
        <f>IF( $F197=0,0,((($F197/$E$193)*'PLAN DE ADQUISICIONES'!U$68)*($G197/$F197)))</f>
        <v>0</v>
      </c>
      <c r="Y197" s="420">
        <f>IF( $F197=0,0,((($F197/$E$193)*'PLAN DE ADQUISICIONES'!V$68)*($G197/$F197)))</f>
        <v>0</v>
      </c>
      <c r="Z197" s="420">
        <f>IF( $F197=0,0,((($F197/$E$193)*'PLAN DE ADQUISICIONES'!W$68)*($G197/$F197)))</f>
        <v>0</v>
      </c>
      <c r="AA197" s="420">
        <f>IF( $F197=0,0,((($F197/$E$193)*'PLAN DE ADQUISICIONES'!X$68)*($G197/$F197)))</f>
        <v>0</v>
      </c>
      <c r="AB197" s="420">
        <f>IF( $F197=0,0,((($F197/$E$193)*'PLAN DE ADQUISICIONES'!Y$68)*($G197/$F197)))</f>
        <v>0</v>
      </c>
      <c r="AC197" s="420">
        <f>IF( $F197=0,0,((($F197/$E$193)*'PLAN DE ADQUISICIONES'!Z$68)*($G197/$F197)))</f>
        <v>0</v>
      </c>
      <c r="AD197" s="420">
        <f>IF( $F197=0,0,((($F197/$E$193)*'PLAN DE ADQUISICIONES'!AA$68)*($G197/$F197)))</f>
        <v>0</v>
      </c>
      <c r="AE197" s="420">
        <f>IF( $F197=0,0,((($F197/$E$193)*'PLAN DE ADQUISICIONES'!AB$68)*($G197/$F197)))</f>
        <v>0</v>
      </c>
      <c r="AF197" s="420">
        <f>IF( $F197=0,0,((($F197/$E$193)*'PLAN DE ADQUISICIONES'!AC$68)*($G197/$F197)))</f>
        <v>0</v>
      </c>
      <c r="AG197" s="421">
        <f>U197+V197+W197+X197+Y197+Z197+AA197+AB197+AC197+AD197+AE197+AF197</f>
        <v>0</v>
      </c>
      <c r="AH197" s="425">
        <f>IF( $F197=0,0,((($F197/$E$193)*'PLAN DE ADQUISICIONES'!AD$68)*($G197/$F197)))</f>
        <v>0</v>
      </c>
      <c r="AI197" s="420">
        <f>IF( $F197=0,0,((($F197/$E$193)*'PLAN DE ADQUISICIONES'!AE$68)*($G197/$F197)))</f>
        <v>0</v>
      </c>
      <c r="AJ197" s="420">
        <f>IF( $F197=0,0,((($F197/$E$193)*'PLAN DE ADQUISICIONES'!AF$68)*($G197/$F197)))</f>
        <v>0</v>
      </c>
      <c r="AK197" s="420">
        <f>IF( $F197=0,0,((($F197/$E$193)*'PLAN DE ADQUISICIONES'!AG$68)*($G197/$F197)))</f>
        <v>0</v>
      </c>
      <c r="AL197" s="420">
        <f>IF( $F197=0,0,((($F197/$E$193)*'PLAN DE ADQUISICIONES'!AH$68)*($G197/$F197)))</f>
        <v>0</v>
      </c>
      <c r="AM197" s="420">
        <f>IF( $F197=0,0,((($F197/$E$193)*'PLAN DE ADQUISICIONES'!AI$68)*($G197/$F197)))</f>
        <v>0</v>
      </c>
      <c r="AN197" s="420">
        <f>IF( $F197=0,0,((($F197/$E$193)*'PLAN DE ADQUISICIONES'!AJ$68)*($G197/$F197)))</f>
        <v>0</v>
      </c>
      <c r="AO197" s="420">
        <f>IF( $F197=0,0,((($F197/$E$193)*'PLAN DE ADQUISICIONES'!AK$68)*($G197/$F197)))</f>
        <v>0</v>
      </c>
      <c r="AP197" s="420">
        <f>IF( $F197=0,0,((($F197/$E$193)*'PLAN DE ADQUISICIONES'!AL$68)*($G197/$F197)))</f>
        <v>0</v>
      </c>
      <c r="AQ197" s="420">
        <f>IF( $F197=0,0,((($F197/$E$193)*'PLAN DE ADQUISICIONES'!AM$68)*($G197/$F197)))</f>
        <v>0</v>
      </c>
      <c r="AR197" s="420">
        <f>IF( $F197=0,0,((($F197/$E$193)*'PLAN DE ADQUISICIONES'!AN$68)*($G197/$F197)))</f>
        <v>0</v>
      </c>
      <c r="AS197" s="420">
        <f>IF( $F197=0,0,((($F197/$E$193)*'PLAN DE ADQUISICIONES'!AO$68)*($G197/$F197)))</f>
        <v>0</v>
      </c>
      <c r="AT197" s="423">
        <f>AH197+AI197+AJ197+AK197+AL197+AM197+AN197+AO197+AP197+AQ197+AR197+AS197</f>
        <v>0</v>
      </c>
      <c r="AU197" s="494">
        <f>AS197+AR197+AQ197+AP197+AO197+AN197+AM197+AL197+AK197+AJ197+AI197+AH197+AF197+AE197+AD197+AC197+AB197+AA197+Z197+Y197+X197+W197+V197+U197+S197+R197+Q197+P197+O197+N197+M197+L197+K197+J197+I197+H197</f>
        <v>0</v>
      </c>
      <c r="AV197" s="392">
        <f t="shared" si="40"/>
        <v>0</v>
      </c>
    </row>
    <row r="198" spans="2:49" s="60" customFormat="1" ht="12.75" customHeight="1" x14ac:dyDescent="0.25">
      <c r="B198" s="416" t="str">
        <f>+'FORMATO COSTEO C2'!C492</f>
        <v>2.3.5.5</v>
      </c>
      <c r="C198" s="417" t="str">
        <f>+'FORMATO COSTEO C2'!B492</f>
        <v>Categoría de gasto</v>
      </c>
      <c r="D198" s="428"/>
      <c r="E198" s="429"/>
      <c r="F198" s="420">
        <f>+'FORMATO COSTEO C2'!G492</f>
        <v>0</v>
      </c>
      <c r="G198" s="421">
        <f>+'FORMATO COSTEO C2'!U492</f>
        <v>0</v>
      </c>
      <c r="H198" s="425">
        <f>IF( $F198=0,0,((($F198/$E$193)*'PLAN DE ADQUISICIONES'!F$68)*($G198/$F198)))</f>
        <v>0</v>
      </c>
      <c r="I198" s="420">
        <f>IF( $F198=0,0,((($F198/$E$193)*'PLAN DE ADQUISICIONES'!G$68)*($G198/$F198)))</f>
        <v>0</v>
      </c>
      <c r="J198" s="420">
        <f>IF( $F198=0,0,((($F198/$E$193)*'PLAN DE ADQUISICIONES'!H$68)*($G198/$F198)))</f>
        <v>0</v>
      </c>
      <c r="K198" s="420">
        <f>IF( $F198=0,0,((($F198/$E$193)*'PLAN DE ADQUISICIONES'!I$68)*($G198/$F198)))</f>
        <v>0</v>
      </c>
      <c r="L198" s="420">
        <f>IF( $F198=0,0,((($F198/$E$193)*'PLAN DE ADQUISICIONES'!J$68)*($G198/$F198)))</f>
        <v>0</v>
      </c>
      <c r="M198" s="420">
        <f>IF( $F198=0,0,((($F198/$E$193)*'PLAN DE ADQUISICIONES'!K$68)*($G198/$F198)))</f>
        <v>0</v>
      </c>
      <c r="N198" s="420">
        <f>IF( $F198=0,0,((($F198/$E$193)*'PLAN DE ADQUISICIONES'!L$68)*($G198/$F198)))</f>
        <v>0</v>
      </c>
      <c r="O198" s="420">
        <f>IF( $F198=0,0,((($F198/$E$193)*'PLAN DE ADQUISICIONES'!M$68)*($G198/$F198)))</f>
        <v>0</v>
      </c>
      <c r="P198" s="420">
        <f>IF( $F198=0,0,((($F198/$E$193)*'PLAN DE ADQUISICIONES'!N$68)*($G198/$F198)))</f>
        <v>0</v>
      </c>
      <c r="Q198" s="420">
        <f>IF( $F198=0,0,((($F198/$E$193)*'PLAN DE ADQUISICIONES'!O$68)*($G198/$F198)))</f>
        <v>0</v>
      </c>
      <c r="R198" s="420">
        <f>IF( $F198=0,0,((($F198/$E$193)*'PLAN DE ADQUISICIONES'!P$68)*($G198/$F198)))</f>
        <v>0</v>
      </c>
      <c r="S198" s="420">
        <f>IF( $F198=0,0,((($F198/$E$193)*'PLAN DE ADQUISICIONES'!Q$68)*($G198/$F198)))</f>
        <v>0</v>
      </c>
      <c r="T198" s="423">
        <f>H198+I198+J198+K198+L198+M198+N198+O198+P198+Q198+R198+S198</f>
        <v>0</v>
      </c>
      <c r="U198" s="424">
        <f>IF( $F198=0,0,((($F198/$E$193)*'PLAN DE ADQUISICIONES'!R$68)*($G198/$F198)))</f>
        <v>0</v>
      </c>
      <c r="V198" s="420">
        <f>IF( $F198=0,0,((($F198/$E$193)*'PLAN DE ADQUISICIONES'!S$68)*($G198/$F198)))</f>
        <v>0</v>
      </c>
      <c r="W198" s="420">
        <f>IF( $F198=0,0,((($F198/$E$193)*'PLAN DE ADQUISICIONES'!T$68)*($G198/$F198)))</f>
        <v>0</v>
      </c>
      <c r="X198" s="420">
        <f>IF( $F198=0,0,((($F198/$E$193)*'PLAN DE ADQUISICIONES'!U$68)*($G198/$F198)))</f>
        <v>0</v>
      </c>
      <c r="Y198" s="420">
        <f>IF( $F198=0,0,((($F198/$E$193)*'PLAN DE ADQUISICIONES'!V$68)*($G198/$F198)))</f>
        <v>0</v>
      </c>
      <c r="Z198" s="420">
        <f>IF( $F198=0,0,((($F198/$E$193)*'PLAN DE ADQUISICIONES'!W$68)*($G198/$F198)))</f>
        <v>0</v>
      </c>
      <c r="AA198" s="420">
        <f>IF( $F198=0,0,((($F198/$E$193)*'PLAN DE ADQUISICIONES'!X$68)*($G198/$F198)))</f>
        <v>0</v>
      </c>
      <c r="AB198" s="420">
        <f>IF( $F198=0,0,((($F198/$E$193)*'PLAN DE ADQUISICIONES'!Y$68)*($G198/$F198)))</f>
        <v>0</v>
      </c>
      <c r="AC198" s="420">
        <f>IF( $F198=0,0,((($F198/$E$193)*'PLAN DE ADQUISICIONES'!Z$68)*($G198/$F198)))</f>
        <v>0</v>
      </c>
      <c r="AD198" s="420">
        <f>IF( $F198=0,0,((($F198/$E$193)*'PLAN DE ADQUISICIONES'!AA$68)*($G198/$F198)))</f>
        <v>0</v>
      </c>
      <c r="AE198" s="420">
        <f>IF( $F198=0,0,((($F198/$E$193)*'PLAN DE ADQUISICIONES'!AB$68)*($G198/$F198)))</f>
        <v>0</v>
      </c>
      <c r="AF198" s="420">
        <f>IF( $F198=0,0,((($F198/$E$193)*'PLAN DE ADQUISICIONES'!AC$68)*($G198/$F198)))</f>
        <v>0</v>
      </c>
      <c r="AG198" s="421">
        <f>U198+V198+W198+X198+Y198+Z198+AA198+AB198+AC198+AD198+AE198+AF198</f>
        <v>0</v>
      </c>
      <c r="AH198" s="425">
        <f>IF( $F198=0,0,((($F198/$E$193)*'PLAN DE ADQUISICIONES'!AD$68)*($G198/$F198)))</f>
        <v>0</v>
      </c>
      <c r="AI198" s="420">
        <f>IF( $F198=0,0,((($F198/$E$193)*'PLAN DE ADQUISICIONES'!AE$68)*($G198/$F198)))</f>
        <v>0</v>
      </c>
      <c r="AJ198" s="420">
        <f>IF( $F198=0,0,((($F198/$E$193)*'PLAN DE ADQUISICIONES'!AF$68)*($G198/$F198)))</f>
        <v>0</v>
      </c>
      <c r="AK198" s="420">
        <f>IF( $F198=0,0,((($F198/$E$193)*'PLAN DE ADQUISICIONES'!AG$68)*($G198/$F198)))</f>
        <v>0</v>
      </c>
      <c r="AL198" s="420">
        <f>IF( $F198=0,0,((($F198/$E$193)*'PLAN DE ADQUISICIONES'!AH$68)*($G198/$F198)))</f>
        <v>0</v>
      </c>
      <c r="AM198" s="420">
        <f>IF( $F198=0,0,((($F198/$E$193)*'PLAN DE ADQUISICIONES'!AI$68)*($G198/$F198)))</f>
        <v>0</v>
      </c>
      <c r="AN198" s="420">
        <f>IF( $F198=0,0,((($F198/$E$193)*'PLAN DE ADQUISICIONES'!AJ$68)*($G198/$F198)))</f>
        <v>0</v>
      </c>
      <c r="AO198" s="420">
        <f>IF( $F198=0,0,((($F198/$E$193)*'PLAN DE ADQUISICIONES'!AK$68)*($G198/$F198)))</f>
        <v>0</v>
      </c>
      <c r="AP198" s="420">
        <f>IF( $F198=0,0,((($F198/$E$193)*'PLAN DE ADQUISICIONES'!AL$68)*($G198/$F198)))</f>
        <v>0</v>
      </c>
      <c r="AQ198" s="420">
        <f>IF( $F198=0,0,((($F198/$E$193)*'PLAN DE ADQUISICIONES'!AM$68)*($G198/$F198)))</f>
        <v>0</v>
      </c>
      <c r="AR198" s="420">
        <f>IF( $F198=0,0,((($F198/$E$193)*'PLAN DE ADQUISICIONES'!AN$68)*($G198/$F198)))</f>
        <v>0</v>
      </c>
      <c r="AS198" s="420">
        <f>IF( $F198=0,0,((($F198/$E$193)*'PLAN DE ADQUISICIONES'!AO$68)*($G198/$F198)))</f>
        <v>0</v>
      </c>
      <c r="AT198" s="423">
        <f>AH198+AI198+AJ198+AK198+AL198+AM198+AN198+AO198+AP198+AQ198+AR198+AS198</f>
        <v>0</v>
      </c>
      <c r="AU198" s="494">
        <f>AS198+AR198+AQ198+AP198+AO198+AN198+AM198+AL198+AK198+AJ198+AI198+AH198+AF198+AE198+AD198+AC198+AB198+AA198+Z198+Y198+X198+W198+V198+U198+S198+R198+Q198+P198+O198+N198+M198+L198+K198+J198+I198+H198</f>
        <v>0</v>
      </c>
      <c r="AV198" s="392">
        <f t="shared" si="40"/>
        <v>0</v>
      </c>
    </row>
    <row r="199" spans="2:49" s="60" customFormat="1" ht="30" customHeight="1" x14ac:dyDescent="0.25">
      <c r="B199" s="382">
        <f>'FORMATO COSTEO C6'!C12</f>
        <v>6</v>
      </c>
      <c r="C199" s="436" t="str">
        <f>'FORMATO COSTEO C6'!D12</f>
        <v>MANEJO DEL PROYECTO</v>
      </c>
      <c r="D199" s="384"/>
      <c r="E199" s="385"/>
      <c r="F199" s="386">
        <f>+F200+F211+F222</f>
        <v>93500</v>
      </c>
      <c r="G199" s="387">
        <f>+G200+G211+G222</f>
        <v>0</v>
      </c>
      <c r="H199" s="388">
        <f>+H200+H211+H222</f>
        <v>0</v>
      </c>
      <c r="I199" s="386">
        <f t="shared" ref="I199:AT199" si="52">+I200+I211+I222</f>
        <v>0</v>
      </c>
      <c r="J199" s="386">
        <f t="shared" si="52"/>
        <v>0</v>
      </c>
      <c r="K199" s="386">
        <f t="shared" si="52"/>
        <v>0</v>
      </c>
      <c r="L199" s="386">
        <f t="shared" si="52"/>
        <v>0</v>
      </c>
      <c r="M199" s="386">
        <f t="shared" si="52"/>
        <v>0</v>
      </c>
      <c r="N199" s="386">
        <f t="shared" si="52"/>
        <v>0</v>
      </c>
      <c r="O199" s="386">
        <f t="shared" si="52"/>
        <v>0</v>
      </c>
      <c r="P199" s="386">
        <f t="shared" si="52"/>
        <v>0</v>
      </c>
      <c r="Q199" s="386">
        <f t="shared" si="52"/>
        <v>0</v>
      </c>
      <c r="R199" s="386">
        <f t="shared" si="52"/>
        <v>0</v>
      </c>
      <c r="S199" s="386">
        <f t="shared" si="52"/>
        <v>0</v>
      </c>
      <c r="T199" s="389">
        <f t="shared" si="52"/>
        <v>0</v>
      </c>
      <c r="U199" s="390">
        <f t="shared" si="52"/>
        <v>0</v>
      </c>
      <c r="V199" s="386">
        <f t="shared" si="52"/>
        <v>0</v>
      </c>
      <c r="W199" s="386">
        <f t="shared" si="52"/>
        <v>0</v>
      </c>
      <c r="X199" s="386">
        <f t="shared" si="52"/>
        <v>0</v>
      </c>
      <c r="Y199" s="386">
        <f t="shared" si="52"/>
        <v>0</v>
      </c>
      <c r="Z199" s="386">
        <f t="shared" si="52"/>
        <v>0</v>
      </c>
      <c r="AA199" s="386">
        <f t="shared" si="52"/>
        <v>0</v>
      </c>
      <c r="AB199" s="386">
        <f t="shared" si="52"/>
        <v>0</v>
      </c>
      <c r="AC199" s="386">
        <f t="shared" si="52"/>
        <v>0</v>
      </c>
      <c r="AD199" s="386">
        <f t="shared" si="52"/>
        <v>0</v>
      </c>
      <c r="AE199" s="386">
        <f t="shared" si="52"/>
        <v>0</v>
      </c>
      <c r="AF199" s="386">
        <f t="shared" si="52"/>
        <v>0</v>
      </c>
      <c r="AG199" s="387">
        <f>+AG200+AG211+AG222</f>
        <v>0</v>
      </c>
      <c r="AH199" s="388">
        <f t="shared" si="52"/>
        <v>0</v>
      </c>
      <c r="AI199" s="386">
        <f t="shared" si="52"/>
        <v>0</v>
      </c>
      <c r="AJ199" s="386">
        <f t="shared" si="52"/>
        <v>0</v>
      </c>
      <c r="AK199" s="386">
        <f t="shared" si="52"/>
        <v>0</v>
      </c>
      <c r="AL199" s="386">
        <f t="shared" si="52"/>
        <v>0</v>
      </c>
      <c r="AM199" s="386">
        <f t="shared" si="52"/>
        <v>0</v>
      </c>
      <c r="AN199" s="386">
        <f t="shared" si="52"/>
        <v>0</v>
      </c>
      <c r="AO199" s="386">
        <f t="shared" si="52"/>
        <v>0</v>
      </c>
      <c r="AP199" s="386">
        <f t="shared" si="52"/>
        <v>0</v>
      </c>
      <c r="AQ199" s="386">
        <f t="shared" si="52"/>
        <v>0</v>
      </c>
      <c r="AR199" s="386">
        <f t="shared" si="52"/>
        <v>0</v>
      </c>
      <c r="AS199" s="386">
        <f t="shared" si="52"/>
        <v>0</v>
      </c>
      <c r="AT199" s="389">
        <f t="shared" si="52"/>
        <v>0</v>
      </c>
      <c r="AU199" s="391">
        <f>+AU200+AU211+AU222</f>
        <v>0</v>
      </c>
      <c r="AV199" s="392">
        <f t="shared" ref="AV199:AV206" si="53">+G199-AU199</f>
        <v>0</v>
      </c>
      <c r="AW199" s="393"/>
    </row>
    <row r="200" spans="2:49" s="60" customFormat="1" ht="13.5" x14ac:dyDescent="0.25">
      <c r="B200" s="395">
        <f>'FORMATO COSTEO C6'!C15</f>
        <v>6.1</v>
      </c>
      <c r="C200" s="396" t="str">
        <f>+'FORMATO COSTEO C6'!B15</f>
        <v>Equipo técnico del proyecto</v>
      </c>
      <c r="D200" s="437"/>
      <c r="E200" s="438"/>
      <c r="F200" s="399">
        <f>+'FORMATO COSTEO C6'!G15</f>
        <v>93500</v>
      </c>
      <c r="G200" s="400">
        <f>+'FORMATO COSTEO C6'!U15</f>
        <v>0</v>
      </c>
      <c r="H200" s="401">
        <f>SUM(H201:H210)</f>
        <v>0</v>
      </c>
      <c r="I200" s="399">
        <f t="shared" ref="I200:AU200" si="54">SUM(I201:I210)</f>
        <v>0</v>
      </c>
      <c r="J200" s="399">
        <f t="shared" si="54"/>
        <v>0</v>
      </c>
      <c r="K200" s="399">
        <f t="shared" si="54"/>
        <v>0</v>
      </c>
      <c r="L200" s="399">
        <f t="shared" si="54"/>
        <v>0</v>
      </c>
      <c r="M200" s="399">
        <f t="shared" si="54"/>
        <v>0</v>
      </c>
      <c r="N200" s="399">
        <f t="shared" si="54"/>
        <v>0</v>
      </c>
      <c r="O200" s="399">
        <f t="shared" si="54"/>
        <v>0</v>
      </c>
      <c r="P200" s="399">
        <f t="shared" si="54"/>
        <v>0</v>
      </c>
      <c r="Q200" s="399">
        <f t="shared" si="54"/>
        <v>0</v>
      </c>
      <c r="R200" s="399">
        <f t="shared" si="54"/>
        <v>0</v>
      </c>
      <c r="S200" s="399">
        <f t="shared" si="54"/>
        <v>0</v>
      </c>
      <c r="T200" s="402">
        <f t="shared" si="54"/>
        <v>0</v>
      </c>
      <c r="U200" s="403">
        <f t="shared" si="54"/>
        <v>0</v>
      </c>
      <c r="V200" s="399">
        <f t="shared" si="54"/>
        <v>0</v>
      </c>
      <c r="W200" s="399">
        <f t="shared" si="54"/>
        <v>0</v>
      </c>
      <c r="X200" s="399">
        <f t="shared" si="54"/>
        <v>0</v>
      </c>
      <c r="Y200" s="399">
        <f t="shared" si="54"/>
        <v>0</v>
      </c>
      <c r="Z200" s="399">
        <f t="shared" si="54"/>
        <v>0</v>
      </c>
      <c r="AA200" s="399">
        <f t="shared" si="54"/>
        <v>0</v>
      </c>
      <c r="AB200" s="399">
        <f t="shared" si="54"/>
        <v>0</v>
      </c>
      <c r="AC200" s="399">
        <f t="shared" si="54"/>
        <v>0</v>
      </c>
      <c r="AD200" s="399">
        <f t="shared" si="54"/>
        <v>0</v>
      </c>
      <c r="AE200" s="399">
        <f t="shared" si="54"/>
        <v>0</v>
      </c>
      <c r="AF200" s="399">
        <f t="shared" si="54"/>
        <v>0</v>
      </c>
      <c r="AG200" s="400">
        <f>SUM(AG201:AG210)</f>
        <v>0</v>
      </c>
      <c r="AH200" s="401">
        <f t="shared" si="54"/>
        <v>0</v>
      </c>
      <c r="AI200" s="399">
        <f t="shared" si="54"/>
        <v>0</v>
      </c>
      <c r="AJ200" s="399">
        <f t="shared" si="54"/>
        <v>0</v>
      </c>
      <c r="AK200" s="399">
        <f t="shared" si="54"/>
        <v>0</v>
      </c>
      <c r="AL200" s="399">
        <f t="shared" si="54"/>
        <v>0</v>
      </c>
      <c r="AM200" s="399">
        <f t="shared" si="54"/>
        <v>0</v>
      </c>
      <c r="AN200" s="399">
        <f t="shared" si="54"/>
        <v>0</v>
      </c>
      <c r="AO200" s="399">
        <f t="shared" si="54"/>
        <v>0</v>
      </c>
      <c r="AP200" s="399">
        <f t="shared" si="54"/>
        <v>0</v>
      </c>
      <c r="AQ200" s="399">
        <f t="shared" si="54"/>
        <v>0</v>
      </c>
      <c r="AR200" s="399">
        <f t="shared" si="54"/>
        <v>0</v>
      </c>
      <c r="AS200" s="399">
        <f t="shared" si="54"/>
        <v>0</v>
      </c>
      <c r="AT200" s="402">
        <f t="shared" si="54"/>
        <v>0</v>
      </c>
      <c r="AU200" s="404">
        <f t="shared" si="54"/>
        <v>0</v>
      </c>
      <c r="AV200" s="392">
        <f t="shared" si="53"/>
        <v>0</v>
      </c>
    </row>
    <row r="201" spans="2:49" s="60" customFormat="1" ht="13.5" x14ac:dyDescent="0.25">
      <c r="B201" s="416" t="str">
        <f>'FORMATO COSTEO C6'!C16</f>
        <v>6.1.1</v>
      </c>
      <c r="C201" s="439" t="str">
        <f>'FORMATO COSTEO C6'!B16</f>
        <v>Jefe de proyecto</v>
      </c>
      <c r="D201" s="428" t="str">
        <f>'FORMATO COSTEO C6'!D16</f>
        <v>Remuneración mensual</v>
      </c>
      <c r="E201" s="440">
        <f>'FORMATO COSTEO C6'!E16</f>
        <v>17</v>
      </c>
      <c r="F201" s="429">
        <f>'FORMATO COSTEO C6'!G16</f>
        <v>93500</v>
      </c>
      <c r="G201" s="442">
        <f>'FORMATO COSTEO C6'!U16</f>
        <v>0</v>
      </c>
      <c r="H201" s="495">
        <f>IF( $F201=0,0,((($F201/$E201)*'PLAN DE ADQUISICIONES'!F$71)*($G201/$F201)))</f>
        <v>0</v>
      </c>
      <c r="I201" s="429">
        <f>IF( $F201=0,0,((($F201/$E201)*'PLAN DE ADQUISICIONES'!G$71)*($G201/$F201)))</f>
        <v>0</v>
      </c>
      <c r="J201" s="429">
        <f>IF( $F201=0,0,((($F201/$E201)*'PLAN DE ADQUISICIONES'!H$71)*($G201/$F201)))</f>
        <v>0</v>
      </c>
      <c r="K201" s="429">
        <f>IF( $F201=0,0,((($F201/$E201)*'PLAN DE ADQUISICIONES'!I$71)*($G201/$F201)))</f>
        <v>0</v>
      </c>
      <c r="L201" s="429">
        <f>IF( $F201=0,0,((($F201/$E201)*'PLAN DE ADQUISICIONES'!J$71)*($G201/$F201)))</f>
        <v>0</v>
      </c>
      <c r="M201" s="429">
        <f>IF( $F201=0,0,((($F201/$E201)*'PLAN DE ADQUISICIONES'!K$71)*($G201/$F201)))</f>
        <v>0</v>
      </c>
      <c r="N201" s="429">
        <f>IF( $F201=0,0,((($F201/$E201)*'PLAN DE ADQUISICIONES'!L$71)*($G201/$F201)))</f>
        <v>0</v>
      </c>
      <c r="O201" s="429">
        <f>IF( $F201=0,0,((($F201/$E201)*'PLAN DE ADQUISICIONES'!M$71)*($G201/$F201)))</f>
        <v>0</v>
      </c>
      <c r="P201" s="429">
        <f>IF( $F201=0,0,((($F201/$E201)*'PLAN DE ADQUISICIONES'!N$71)*($G201/$F201)))</f>
        <v>0</v>
      </c>
      <c r="Q201" s="429">
        <f>IF( $F201=0,0,((($F201/$E201)*'PLAN DE ADQUISICIONES'!O$71)*($G201/$F201)))</f>
        <v>0</v>
      </c>
      <c r="R201" s="429">
        <f>IF( $F201=0,0,((($F201/$E201)*'PLAN DE ADQUISICIONES'!P$71)*($G201/$F201)))</f>
        <v>0</v>
      </c>
      <c r="S201" s="429">
        <f>IF( $F201=0,0,((($F201/$E201)*'PLAN DE ADQUISICIONES'!Q$71)*($G201/$F201)))</f>
        <v>0</v>
      </c>
      <c r="T201" s="423">
        <f t="shared" ref="T201:T210" si="55">H201+I201+J201+K201+L201+M201+N201+O201+P201+Q201+R201+S201</f>
        <v>0</v>
      </c>
      <c r="U201" s="496">
        <f>IF( $F201=0,0,((($F201/$E201)*'PLAN DE ADQUISICIONES'!R$71)*($G201/$F201)))</f>
        <v>0</v>
      </c>
      <c r="V201" s="429">
        <f>IF( $F201=0,0,((($F201/$E201)*'PLAN DE ADQUISICIONES'!S$71)*($G201/$F201)))</f>
        <v>0</v>
      </c>
      <c r="W201" s="429">
        <f>IF( $F201=0,0,((($F201/$E201)*'PLAN DE ADQUISICIONES'!T$71)*($G201/$F201)))</f>
        <v>0</v>
      </c>
      <c r="X201" s="429">
        <f>IF( $F201=0,0,((($F201/$E201)*'PLAN DE ADQUISICIONES'!U$71)*($G201/$F201)))</f>
        <v>0</v>
      </c>
      <c r="Y201" s="429">
        <f>IF( $F201=0,0,((($F201/$E201)*'PLAN DE ADQUISICIONES'!V$71)*($G201/$F201)))</f>
        <v>0</v>
      </c>
      <c r="Z201" s="429">
        <f>IF( $F201=0,0,((($F201/$E201)*'PLAN DE ADQUISICIONES'!W$71)*($G201/$F201)))</f>
        <v>0</v>
      </c>
      <c r="AA201" s="429">
        <f>IF( $F201=0,0,((($F201/$E201)*'PLAN DE ADQUISICIONES'!X$71)*($G201/$F201)))</f>
        <v>0</v>
      </c>
      <c r="AB201" s="429">
        <f>IF( $F201=0,0,((($F201/$E201)*'PLAN DE ADQUISICIONES'!Y$71)*($G201/$F201)))</f>
        <v>0</v>
      </c>
      <c r="AC201" s="429">
        <f>IF( $F201=0,0,((($F201/$E201)*'PLAN DE ADQUISICIONES'!Z$71)*($G201/$F201)))</f>
        <v>0</v>
      </c>
      <c r="AD201" s="429">
        <f>IF( $F201=0,0,((($F201/$E201)*'PLAN DE ADQUISICIONES'!AA$71)*($G201/$F201)))</f>
        <v>0</v>
      </c>
      <c r="AE201" s="429">
        <f>IF( $F201=0,0,((($F201/$E201)*'PLAN DE ADQUISICIONES'!AB$71)*($G201/$F201)))</f>
        <v>0</v>
      </c>
      <c r="AF201" s="429">
        <f>IF( $F201=0,0,((($F201/$E201)*'PLAN DE ADQUISICIONES'!AC$71)*($G201/$F201)))</f>
        <v>0</v>
      </c>
      <c r="AG201" s="421">
        <f t="shared" ref="AG201:AG210" si="56">U201+V201+W201+X201+Y201+Z201+AA201+AB201+AC201+AD201+AE201+AF201</f>
        <v>0</v>
      </c>
      <c r="AH201" s="495">
        <f>IF( $F201=0,0,((($F201/$E201)*'PLAN DE ADQUISICIONES'!AD$71)*($G201/$F201)))</f>
        <v>0</v>
      </c>
      <c r="AI201" s="429">
        <f>IF( $F201=0,0,((($F201/$E201)*'PLAN DE ADQUISICIONES'!AE$71)*($G201/$F201)))</f>
        <v>0</v>
      </c>
      <c r="AJ201" s="429">
        <f>IF( $F201=0,0,((($F201/$E201)*'PLAN DE ADQUISICIONES'!AF$71)*($G201/$F201)))</f>
        <v>0</v>
      </c>
      <c r="AK201" s="429">
        <f>IF( $F201=0,0,((($F201/$E201)*'PLAN DE ADQUISICIONES'!AG$71)*($G201/$F201)))</f>
        <v>0</v>
      </c>
      <c r="AL201" s="429">
        <f>IF( $F201=0,0,((($F201/$E201)*'PLAN DE ADQUISICIONES'!AH$71)*($G201/$F201)))</f>
        <v>0</v>
      </c>
      <c r="AM201" s="429">
        <f>IF( $F201=0,0,((($F201/$E201)*'PLAN DE ADQUISICIONES'!AI$71)*($G201/$F201)))</f>
        <v>0</v>
      </c>
      <c r="AN201" s="429">
        <f>IF( $F201=0,0,((($F201/$E201)*'PLAN DE ADQUISICIONES'!AJ$71)*($G201/$F201)))</f>
        <v>0</v>
      </c>
      <c r="AO201" s="429">
        <f>IF( $F201=0,0,((($F201/$E201)*'PLAN DE ADQUISICIONES'!AK$71)*($G201/$F201)))</f>
        <v>0</v>
      </c>
      <c r="AP201" s="429">
        <f>IF( $F201=0,0,((($F201/$E201)*'PLAN DE ADQUISICIONES'!AL$71)*($G201/$F201)))</f>
        <v>0</v>
      </c>
      <c r="AQ201" s="429">
        <f>IF( $F201=0,0,((($F201/$E201)*'PLAN DE ADQUISICIONES'!AM$71)*($G201/$F201)))</f>
        <v>0</v>
      </c>
      <c r="AR201" s="429">
        <f>IF( $F201=0,0,((($F201/$E201)*'PLAN DE ADQUISICIONES'!AN$71)*($G201/$F201)))</f>
        <v>0</v>
      </c>
      <c r="AS201" s="429">
        <f>IF( $F201=0,0,((($F201/$E201)*'PLAN DE ADQUISICIONES'!AO$71)*($G201/$F201)))</f>
        <v>0</v>
      </c>
      <c r="AT201" s="423">
        <f t="shared" ref="AT201:AT210" si="57">AH201+AI201+AJ201+AK201+AL201+AM201+AN201+AO201+AP201+AQ201+AR201+AS201</f>
        <v>0</v>
      </c>
      <c r="AU201" s="494">
        <f t="shared" ref="AU201:AU210" si="58">AS201+AR201+AQ201+AP201+AO201+AN201+AM201+AL201+AK201+AJ201+AI201+AH201+AF201+AE201+AD201+AC201+AB201+AA201+Z201+Y201+X201+W201+V201+U201+S201+R201+Q201+P201+O201+N201+M201+L201+K201+J201+I201+H201</f>
        <v>0</v>
      </c>
      <c r="AV201" s="392">
        <f t="shared" si="53"/>
        <v>0</v>
      </c>
    </row>
    <row r="202" spans="2:49" s="60" customFormat="1" ht="13.5" x14ac:dyDescent="0.25">
      <c r="B202" s="416" t="str">
        <f>'FORMATO COSTEO C6'!C17</f>
        <v>6.1.2</v>
      </c>
      <c r="C202" s="439" t="str">
        <f>'FORMATO COSTEO C6'!B17</f>
        <v>Especilista técnico</v>
      </c>
      <c r="D202" s="428" t="str">
        <f>'FORMATO COSTEO C6'!D17</f>
        <v>Remuneración mensual</v>
      </c>
      <c r="E202" s="440">
        <f>'FORMATO COSTEO C6'!E17</f>
        <v>0</v>
      </c>
      <c r="F202" s="429">
        <f>'FORMATO COSTEO C6'!G17</f>
        <v>0</v>
      </c>
      <c r="G202" s="497">
        <f>'FORMATO COSTEO C6'!U17</f>
        <v>0</v>
      </c>
      <c r="H202" s="495">
        <f>IF( $F202=0,0,((($F202/$E202)*'PLAN DE ADQUISICIONES'!F$72)*($G202/$F202)))</f>
        <v>0</v>
      </c>
      <c r="I202" s="429">
        <f>IF( $F202=0,0,((($F202/$E202)*'PLAN DE ADQUISICIONES'!G$72)*($G202/$F202)))</f>
        <v>0</v>
      </c>
      <c r="J202" s="429">
        <f>IF( $F202=0,0,((($F202/$E202)*'PLAN DE ADQUISICIONES'!H$72)*($G202/$F202)))</f>
        <v>0</v>
      </c>
      <c r="K202" s="429">
        <f>IF( $F202=0,0,((($F202/$E202)*'PLAN DE ADQUISICIONES'!I$72)*($G202/$F202)))</f>
        <v>0</v>
      </c>
      <c r="L202" s="429">
        <f>IF( $F202=0,0,((($F202/$E202)*'PLAN DE ADQUISICIONES'!J$72)*($G202/$F202)))</f>
        <v>0</v>
      </c>
      <c r="M202" s="429">
        <f>IF( $F202=0,0,((($F202/$E202)*'PLAN DE ADQUISICIONES'!K$72)*($G202/$F202)))</f>
        <v>0</v>
      </c>
      <c r="N202" s="429">
        <f>IF( $F202=0,0,((($F202/$E202)*'PLAN DE ADQUISICIONES'!L$72)*($G202/$F202)))</f>
        <v>0</v>
      </c>
      <c r="O202" s="429">
        <f>IF( $F202=0,0,((($F202/$E202)*'PLAN DE ADQUISICIONES'!M$72)*($G202/$F202)))</f>
        <v>0</v>
      </c>
      <c r="P202" s="429">
        <f>IF( $F202=0,0,((($F202/$E202)*'PLAN DE ADQUISICIONES'!N$72)*($G202/$F202)))</f>
        <v>0</v>
      </c>
      <c r="Q202" s="429">
        <f>IF( $F202=0,0,((($F202/$E202)*'PLAN DE ADQUISICIONES'!O$72)*($G202/$F202)))</f>
        <v>0</v>
      </c>
      <c r="R202" s="429">
        <f>IF( $F202=0,0,((($F202/$E202)*'PLAN DE ADQUISICIONES'!P$72)*($G202/$F202)))</f>
        <v>0</v>
      </c>
      <c r="S202" s="429">
        <f>IF( $F202=0,0,((($F202/$E202)*'PLAN DE ADQUISICIONES'!Q$72)*($G202/$F202)))</f>
        <v>0</v>
      </c>
      <c r="T202" s="423">
        <f t="shared" si="55"/>
        <v>0</v>
      </c>
      <c r="U202" s="496">
        <f>IF( $F202=0,0,((($F202/$E202)*'PLAN DE ADQUISICIONES'!R$72)*($G202/$F202)))</f>
        <v>0</v>
      </c>
      <c r="V202" s="429">
        <f>IF( $F202=0,0,((($F202/$E202)*'PLAN DE ADQUISICIONES'!S$72)*($G202/$F202)))</f>
        <v>0</v>
      </c>
      <c r="W202" s="429">
        <f>IF( $F202=0,0,((($F202/$E202)*'PLAN DE ADQUISICIONES'!T$72)*($G202/$F202)))</f>
        <v>0</v>
      </c>
      <c r="X202" s="429">
        <f>IF( $F202=0,0,((($F202/$E202)*'PLAN DE ADQUISICIONES'!U$72)*($G202/$F202)))</f>
        <v>0</v>
      </c>
      <c r="Y202" s="429">
        <f>IF( $F202=0,0,((($F202/$E202)*'PLAN DE ADQUISICIONES'!V$72)*($G202/$F202)))</f>
        <v>0</v>
      </c>
      <c r="Z202" s="429">
        <f>IF( $F202=0,0,((($F202/$E202)*'PLAN DE ADQUISICIONES'!W$72)*($G202/$F202)))</f>
        <v>0</v>
      </c>
      <c r="AA202" s="429">
        <f>IF( $F202=0,0,((($F202/$E202)*'PLAN DE ADQUISICIONES'!X$72)*($G202/$F202)))</f>
        <v>0</v>
      </c>
      <c r="AB202" s="429">
        <f>IF( $F202=0,0,((($F202/$E202)*'PLAN DE ADQUISICIONES'!Y$72)*($G202/$F202)))</f>
        <v>0</v>
      </c>
      <c r="AC202" s="429">
        <f>IF( $F202=0,0,((($F202/$E202)*'PLAN DE ADQUISICIONES'!Z$72)*($G202/$F202)))</f>
        <v>0</v>
      </c>
      <c r="AD202" s="429">
        <f>IF( $F202=0,0,((($F202/$E202)*'PLAN DE ADQUISICIONES'!AA$72)*($G202/$F202)))</f>
        <v>0</v>
      </c>
      <c r="AE202" s="429">
        <f>IF( $F202=0,0,((($F202/$E202)*'PLAN DE ADQUISICIONES'!AB$72)*($G202/$F202)))</f>
        <v>0</v>
      </c>
      <c r="AF202" s="429">
        <f>IF( $F202=0,0,((($F202/$E202)*'PLAN DE ADQUISICIONES'!AC$72)*($G202/$F202)))</f>
        <v>0</v>
      </c>
      <c r="AG202" s="421">
        <f t="shared" si="56"/>
        <v>0</v>
      </c>
      <c r="AH202" s="495">
        <f>IF( $F202=0,0,((($F202/$E202)*'PLAN DE ADQUISICIONES'!AD$72)*($G202/$F202)))</f>
        <v>0</v>
      </c>
      <c r="AI202" s="429">
        <f>IF( $F202=0,0,((($F202/$E202)*'PLAN DE ADQUISICIONES'!AE$72)*($G202/$F202)))</f>
        <v>0</v>
      </c>
      <c r="AJ202" s="429">
        <f>IF( $F202=0,0,((($F202/$E202)*'PLAN DE ADQUISICIONES'!AF$72)*($G202/$F202)))</f>
        <v>0</v>
      </c>
      <c r="AK202" s="429">
        <f>IF( $F202=0,0,((($F202/$E202)*'PLAN DE ADQUISICIONES'!AG$72)*($G202/$F202)))</f>
        <v>0</v>
      </c>
      <c r="AL202" s="429">
        <f>IF( $F202=0,0,((($F202/$E202)*'PLAN DE ADQUISICIONES'!AH$72)*($G202/$F202)))</f>
        <v>0</v>
      </c>
      <c r="AM202" s="429">
        <f>IF( $F202=0,0,((($F202/$E202)*'PLAN DE ADQUISICIONES'!AI$72)*($G202/$F202)))</f>
        <v>0</v>
      </c>
      <c r="AN202" s="429">
        <f>IF( $F202=0,0,((($F202/$E202)*'PLAN DE ADQUISICIONES'!AJ$72)*($G202/$F202)))</f>
        <v>0</v>
      </c>
      <c r="AO202" s="429">
        <f>IF( $F202=0,0,((($F202/$E202)*'PLAN DE ADQUISICIONES'!AK$72)*($G202/$F202)))</f>
        <v>0</v>
      </c>
      <c r="AP202" s="429">
        <f>IF( $F202=0,0,((($F202/$E202)*'PLAN DE ADQUISICIONES'!AL$72)*($G202/$F202)))</f>
        <v>0</v>
      </c>
      <c r="AQ202" s="429">
        <f>IF( $F202=0,0,((($F202/$E202)*'PLAN DE ADQUISICIONES'!AM$72)*($G202/$F202)))</f>
        <v>0</v>
      </c>
      <c r="AR202" s="429">
        <f>IF( $F202=0,0,((($F202/$E202)*'PLAN DE ADQUISICIONES'!AN$72)*($G202/$F202)))</f>
        <v>0</v>
      </c>
      <c r="AS202" s="429">
        <f>IF( $F202=0,0,((($F202/$E202)*'PLAN DE ADQUISICIONES'!AO$72)*($G202/$F202)))</f>
        <v>0</v>
      </c>
      <c r="AT202" s="423">
        <f t="shared" si="57"/>
        <v>0</v>
      </c>
      <c r="AU202" s="494">
        <f t="shared" si="58"/>
        <v>0</v>
      </c>
      <c r="AV202" s="392">
        <f t="shared" si="53"/>
        <v>0</v>
      </c>
    </row>
    <row r="203" spans="2:49" s="60" customFormat="1" ht="13.5" x14ac:dyDescent="0.25">
      <c r="B203" s="416" t="str">
        <f>'FORMATO COSTEO C6'!C18</f>
        <v>6.1.3</v>
      </c>
      <c r="C203" s="439" t="str">
        <f>'FORMATO COSTEO C6'!B18</f>
        <v>Asistente del proyecto</v>
      </c>
      <c r="D203" s="428" t="str">
        <f>'FORMATO COSTEO C6'!D18</f>
        <v>Unidad medida</v>
      </c>
      <c r="E203" s="440">
        <f>'FORMATO COSTEO C6'!E18</f>
        <v>0</v>
      </c>
      <c r="F203" s="429">
        <f>'FORMATO COSTEO C6'!G18</f>
        <v>0</v>
      </c>
      <c r="G203" s="497">
        <f>'FORMATO COSTEO C6'!U18</f>
        <v>0</v>
      </c>
      <c r="H203" s="495">
        <f>IF( $F203=0,0,((($F203/$E203)*'PLAN DE ADQUISICIONES'!F$73)*($G203/$F203)))</f>
        <v>0</v>
      </c>
      <c r="I203" s="429">
        <f>IF( $F203=0,0,((($F203/$E203)*'PLAN DE ADQUISICIONES'!G$73)*($G203/$F203)))</f>
        <v>0</v>
      </c>
      <c r="J203" s="429">
        <f>IF( $F203=0,0,((($F203/$E203)*'PLAN DE ADQUISICIONES'!H$73)*($G203/$F203)))</f>
        <v>0</v>
      </c>
      <c r="K203" s="429">
        <f>IF( $F203=0,0,((($F203/$E203)*'PLAN DE ADQUISICIONES'!I$73)*($G203/$F203)))</f>
        <v>0</v>
      </c>
      <c r="L203" s="429">
        <f>IF( $F203=0,0,((($F203/$E203)*'PLAN DE ADQUISICIONES'!J$73)*($G203/$F203)))</f>
        <v>0</v>
      </c>
      <c r="M203" s="429">
        <f>IF( $F203=0,0,((($F203/$E203)*'PLAN DE ADQUISICIONES'!K$73)*($G203/$F203)))</f>
        <v>0</v>
      </c>
      <c r="N203" s="429">
        <f>IF( $F203=0,0,((($F203/$E203)*'PLAN DE ADQUISICIONES'!L$73)*($G203/$F203)))</f>
        <v>0</v>
      </c>
      <c r="O203" s="429">
        <f>IF( $F203=0,0,((($F203/$E203)*'PLAN DE ADQUISICIONES'!M$73)*($G203/$F203)))</f>
        <v>0</v>
      </c>
      <c r="P203" s="429">
        <f>IF( $F203=0,0,((($F203/$E203)*'PLAN DE ADQUISICIONES'!N$73)*($G203/$F203)))</f>
        <v>0</v>
      </c>
      <c r="Q203" s="429">
        <f>IF( $F203=0,0,((($F203/$E203)*'PLAN DE ADQUISICIONES'!O$73)*($G203/$F203)))</f>
        <v>0</v>
      </c>
      <c r="R203" s="429">
        <f>IF( $F203=0,0,((($F203/$E203)*'PLAN DE ADQUISICIONES'!P$73)*($G203/$F203)))</f>
        <v>0</v>
      </c>
      <c r="S203" s="429">
        <f>IF( $F203=0,0,((($F203/$E203)*'PLAN DE ADQUISICIONES'!Q$73)*($G203/$F203)))</f>
        <v>0</v>
      </c>
      <c r="T203" s="423">
        <f t="shared" si="55"/>
        <v>0</v>
      </c>
      <c r="U203" s="496">
        <f>IF( $F203=0,0,((($F203/$E203)*'PLAN DE ADQUISICIONES'!R$73)*($G203/$F203)))</f>
        <v>0</v>
      </c>
      <c r="V203" s="429">
        <f>IF( $F203=0,0,((($F203/$E203)*'PLAN DE ADQUISICIONES'!S$73)*($G203/$F203)))</f>
        <v>0</v>
      </c>
      <c r="W203" s="429">
        <f>IF( $F203=0,0,((($F203/$E203)*'PLAN DE ADQUISICIONES'!T$73)*($G203/$F203)))</f>
        <v>0</v>
      </c>
      <c r="X203" s="429">
        <f>IF( $F203=0,0,((($F203/$E203)*'PLAN DE ADQUISICIONES'!U$73)*($G203/$F203)))</f>
        <v>0</v>
      </c>
      <c r="Y203" s="429">
        <f>IF( $F203=0,0,((($F203/$E203)*'PLAN DE ADQUISICIONES'!V$73)*($G203/$F203)))</f>
        <v>0</v>
      </c>
      <c r="Z203" s="429">
        <f>IF( $F203=0,0,((($F203/$E203)*'PLAN DE ADQUISICIONES'!W$73)*($G203/$F203)))</f>
        <v>0</v>
      </c>
      <c r="AA203" s="429">
        <f>IF( $F203=0,0,((($F203/$E203)*'PLAN DE ADQUISICIONES'!X$73)*($G203/$F203)))</f>
        <v>0</v>
      </c>
      <c r="AB203" s="429">
        <f>IF( $F203=0,0,((($F203/$E203)*'PLAN DE ADQUISICIONES'!Y$73)*($G203/$F203)))</f>
        <v>0</v>
      </c>
      <c r="AC203" s="429">
        <f>IF( $F203=0,0,((($F203/$E203)*'PLAN DE ADQUISICIONES'!Z$73)*($G203/$F203)))</f>
        <v>0</v>
      </c>
      <c r="AD203" s="429">
        <f>IF( $F203=0,0,((($F203/$E203)*'PLAN DE ADQUISICIONES'!AA$73)*($G203/$F203)))</f>
        <v>0</v>
      </c>
      <c r="AE203" s="429">
        <f>IF( $F203=0,0,((($F203/$E203)*'PLAN DE ADQUISICIONES'!AB$73)*($G203/$F203)))</f>
        <v>0</v>
      </c>
      <c r="AF203" s="429">
        <f>IF( $F203=0,0,((($F203/$E203)*'PLAN DE ADQUISICIONES'!AC$73)*($G203/$F203)))</f>
        <v>0</v>
      </c>
      <c r="AG203" s="421">
        <f t="shared" si="56"/>
        <v>0</v>
      </c>
      <c r="AH203" s="495">
        <f>IF( $F203=0,0,((($F203/$E203)*'PLAN DE ADQUISICIONES'!AD$73)*($G203/$F203)))</f>
        <v>0</v>
      </c>
      <c r="AI203" s="429">
        <f>IF( $F203=0,0,((($F203/$E203)*'PLAN DE ADQUISICIONES'!AE$73)*($G203/$F203)))</f>
        <v>0</v>
      </c>
      <c r="AJ203" s="429">
        <f>IF( $F203=0,0,((($F203/$E203)*'PLAN DE ADQUISICIONES'!AF$73)*($G203/$F203)))</f>
        <v>0</v>
      </c>
      <c r="AK203" s="429">
        <f>IF( $F203=0,0,((($F203/$E203)*'PLAN DE ADQUISICIONES'!AG$73)*($G203/$F203)))</f>
        <v>0</v>
      </c>
      <c r="AL203" s="429">
        <f>IF( $F203=0,0,((($F203/$E203)*'PLAN DE ADQUISICIONES'!AH$73)*($G203/$F203)))</f>
        <v>0</v>
      </c>
      <c r="AM203" s="429">
        <f>IF( $F203=0,0,((($F203/$E203)*'PLAN DE ADQUISICIONES'!AI$73)*($G203/$F203)))</f>
        <v>0</v>
      </c>
      <c r="AN203" s="429">
        <f>IF( $F203=0,0,((($F203/$E203)*'PLAN DE ADQUISICIONES'!AJ$73)*($G203/$F203)))</f>
        <v>0</v>
      </c>
      <c r="AO203" s="429">
        <f>IF( $F203=0,0,((($F203/$E203)*'PLAN DE ADQUISICIONES'!AK$73)*($G203/$F203)))</f>
        <v>0</v>
      </c>
      <c r="AP203" s="429">
        <f>IF( $F203=0,0,((($F203/$E203)*'PLAN DE ADQUISICIONES'!AL$73)*($G203/$F203)))</f>
        <v>0</v>
      </c>
      <c r="AQ203" s="429">
        <f>IF( $F203=0,0,((($F203/$E203)*'PLAN DE ADQUISICIONES'!AM$73)*($G203/$F203)))</f>
        <v>0</v>
      </c>
      <c r="AR203" s="429">
        <f>IF( $F203=0,0,((($F203/$E203)*'PLAN DE ADQUISICIONES'!AN$73)*($G203/$F203)))</f>
        <v>0</v>
      </c>
      <c r="AS203" s="429">
        <f>IF( $F203=0,0,((($F203/$E203)*'PLAN DE ADQUISICIONES'!AO$73)*($G203/$F203)))</f>
        <v>0</v>
      </c>
      <c r="AT203" s="423">
        <f t="shared" si="57"/>
        <v>0</v>
      </c>
      <c r="AU203" s="494">
        <f t="shared" si="58"/>
        <v>0</v>
      </c>
      <c r="AV203" s="392">
        <f t="shared" si="53"/>
        <v>0</v>
      </c>
    </row>
    <row r="204" spans="2:49" s="60" customFormat="1" ht="13.5" x14ac:dyDescent="0.25">
      <c r="B204" s="416" t="str">
        <f>'FORMATO COSTEO C6'!C19</f>
        <v>6.1.4</v>
      </c>
      <c r="C204" s="439">
        <f>'FORMATO COSTEO C6'!B19</f>
        <v>0</v>
      </c>
      <c r="D204" s="428" t="str">
        <f>'FORMATO COSTEO C6'!D19</f>
        <v>Unidad medida</v>
      </c>
      <c r="E204" s="440">
        <f>'FORMATO COSTEO C6'!E19</f>
        <v>0</v>
      </c>
      <c r="F204" s="429">
        <f>'FORMATO COSTEO C6'!G19</f>
        <v>0</v>
      </c>
      <c r="G204" s="497">
        <f>'FORMATO COSTEO C6'!U19</f>
        <v>0</v>
      </c>
      <c r="H204" s="495">
        <f>IF( $F204=0,0,((($F204/$E204)*'PLAN DE ADQUISICIONES'!F$74)*($G204/$F204)))</f>
        <v>0</v>
      </c>
      <c r="I204" s="429">
        <f>IF( $F204=0,0,((($F204/$E204)*'PLAN DE ADQUISICIONES'!G$74)*($G204/$F204)))</f>
        <v>0</v>
      </c>
      <c r="J204" s="429">
        <f>IF( $F204=0,0,((($F204/$E204)*'PLAN DE ADQUISICIONES'!H$74)*($G204/$F204)))</f>
        <v>0</v>
      </c>
      <c r="K204" s="429">
        <f>IF( $F204=0,0,((($F204/$E204)*'PLAN DE ADQUISICIONES'!I$74)*($G204/$F204)))</f>
        <v>0</v>
      </c>
      <c r="L204" s="429">
        <f>IF( $F204=0,0,((($F204/$E204)*'PLAN DE ADQUISICIONES'!J$74)*($G204/$F204)))</f>
        <v>0</v>
      </c>
      <c r="M204" s="429">
        <f>IF( $F204=0,0,((($F204/$E204)*'PLAN DE ADQUISICIONES'!K$74)*($G204/$F204)))</f>
        <v>0</v>
      </c>
      <c r="N204" s="429">
        <f>IF( $F204=0,0,((($F204/$E204)*'PLAN DE ADQUISICIONES'!L$74)*($G204/$F204)))</f>
        <v>0</v>
      </c>
      <c r="O204" s="429">
        <f>IF( $F204=0,0,((($F204/$E204)*'PLAN DE ADQUISICIONES'!M$74)*($G204/$F204)))</f>
        <v>0</v>
      </c>
      <c r="P204" s="429">
        <f>IF( $F204=0,0,((($F204/$E204)*'PLAN DE ADQUISICIONES'!N$74)*($G204/$F204)))</f>
        <v>0</v>
      </c>
      <c r="Q204" s="429">
        <f>IF( $F204=0,0,((($F204/$E204)*'PLAN DE ADQUISICIONES'!O$74)*($G204/$F204)))</f>
        <v>0</v>
      </c>
      <c r="R204" s="429">
        <f>IF( $F204=0,0,((($F204/$E204)*'PLAN DE ADQUISICIONES'!P$74)*($G204/$F204)))</f>
        <v>0</v>
      </c>
      <c r="S204" s="429">
        <f>IF( $F204=0,0,((($F204/$E204)*'PLAN DE ADQUISICIONES'!Q$74)*($G204/$F204)))</f>
        <v>0</v>
      </c>
      <c r="T204" s="423">
        <f t="shared" si="55"/>
        <v>0</v>
      </c>
      <c r="U204" s="496">
        <f>IF( $F204=0,0,((($F204/$E204)*'PLAN DE ADQUISICIONES'!R$74)*($G204/$F204)))</f>
        <v>0</v>
      </c>
      <c r="V204" s="429">
        <f>IF( $F204=0,0,((($F204/$E204)*'PLAN DE ADQUISICIONES'!S$74)*($G204/$F204)))</f>
        <v>0</v>
      </c>
      <c r="W204" s="429">
        <f>IF( $F204=0,0,((($F204/$E204)*'PLAN DE ADQUISICIONES'!T$74)*($G204/$F204)))</f>
        <v>0</v>
      </c>
      <c r="X204" s="429">
        <f>IF( $F204=0,0,((($F204/$E204)*'PLAN DE ADQUISICIONES'!U$74)*($G204/$F204)))</f>
        <v>0</v>
      </c>
      <c r="Y204" s="429">
        <f>IF( $F204=0,0,((($F204/$E204)*'PLAN DE ADQUISICIONES'!V$74)*($G204/$F204)))</f>
        <v>0</v>
      </c>
      <c r="Z204" s="429">
        <f>IF( $F204=0,0,((($F204/$E204)*'PLAN DE ADQUISICIONES'!W$74)*($G204/$F204)))</f>
        <v>0</v>
      </c>
      <c r="AA204" s="429">
        <f>IF( $F204=0,0,((($F204/$E204)*'PLAN DE ADQUISICIONES'!X$74)*($G204/$F204)))</f>
        <v>0</v>
      </c>
      <c r="AB204" s="429">
        <f>IF( $F204=0,0,((($F204/$E204)*'PLAN DE ADQUISICIONES'!Y$74)*($G204/$F204)))</f>
        <v>0</v>
      </c>
      <c r="AC204" s="429">
        <f>IF( $F204=0,0,((($F204/$E204)*'PLAN DE ADQUISICIONES'!Z$74)*($G204/$F204)))</f>
        <v>0</v>
      </c>
      <c r="AD204" s="429">
        <f>IF( $F204=0,0,((($F204/$E204)*'PLAN DE ADQUISICIONES'!AA$74)*($G204/$F204)))</f>
        <v>0</v>
      </c>
      <c r="AE204" s="429">
        <f>IF( $F204=0,0,((($F204/$E204)*'PLAN DE ADQUISICIONES'!AB$74)*($G204/$F204)))</f>
        <v>0</v>
      </c>
      <c r="AF204" s="429">
        <f>IF( $F204=0,0,((($F204/$E204)*'PLAN DE ADQUISICIONES'!AC$74)*($G204/$F204)))</f>
        <v>0</v>
      </c>
      <c r="AG204" s="421">
        <f t="shared" si="56"/>
        <v>0</v>
      </c>
      <c r="AH204" s="495">
        <f>IF( $F204=0,0,((($F204/$E204)*'PLAN DE ADQUISICIONES'!AD$74)*($G204/$F204)))</f>
        <v>0</v>
      </c>
      <c r="AI204" s="429">
        <f>IF( $F204=0,0,((($F204/$E204)*'PLAN DE ADQUISICIONES'!AE$74)*($G204/$F204)))</f>
        <v>0</v>
      </c>
      <c r="AJ204" s="429">
        <f>IF( $F204=0,0,((($F204/$E204)*'PLAN DE ADQUISICIONES'!AF$74)*($G204/$F204)))</f>
        <v>0</v>
      </c>
      <c r="AK204" s="429">
        <f>IF( $F204=0,0,((($F204/$E204)*'PLAN DE ADQUISICIONES'!AG$74)*($G204/$F204)))</f>
        <v>0</v>
      </c>
      <c r="AL204" s="429">
        <f>IF( $F204=0,0,((($F204/$E204)*'PLAN DE ADQUISICIONES'!AH$74)*($G204/$F204)))</f>
        <v>0</v>
      </c>
      <c r="AM204" s="429">
        <f>IF( $F204=0,0,((($F204/$E204)*'PLAN DE ADQUISICIONES'!AI$74)*($G204/$F204)))</f>
        <v>0</v>
      </c>
      <c r="AN204" s="429">
        <f>IF( $F204=0,0,((($F204/$E204)*'PLAN DE ADQUISICIONES'!AJ$74)*($G204/$F204)))</f>
        <v>0</v>
      </c>
      <c r="AO204" s="429">
        <f>IF( $F204=0,0,((($F204/$E204)*'PLAN DE ADQUISICIONES'!AK$74)*($G204/$F204)))</f>
        <v>0</v>
      </c>
      <c r="AP204" s="429">
        <f>IF( $F204=0,0,((($F204/$E204)*'PLAN DE ADQUISICIONES'!AL$74)*($G204/$F204)))</f>
        <v>0</v>
      </c>
      <c r="AQ204" s="429">
        <f>IF( $F204=0,0,((($F204/$E204)*'PLAN DE ADQUISICIONES'!AM$74)*($G204/$F204)))</f>
        <v>0</v>
      </c>
      <c r="AR204" s="429">
        <f>IF( $F204=0,0,((($F204/$E204)*'PLAN DE ADQUISICIONES'!AN$74)*($G204/$F204)))</f>
        <v>0</v>
      </c>
      <c r="AS204" s="429">
        <f>IF( $F204=0,0,((($F204/$E204)*'PLAN DE ADQUISICIONES'!AO$74)*($G204/$F204)))</f>
        <v>0</v>
      </c>
      <c r="AT204" s="423">
        <f t="shared" si="57"/>
        <v>0</v>
      </c>
      <c r="AU204" s="494">
        <f t="shared" si="58"/>
        <v>0</v>
      </c>
      <c r="AV204" s="392">
        <f t="shared" si="53"/>
        <v>0</v>
      </c>
    </row>
    <row r="205" spans="2:49" s="60" customFormat="1" ht="13.5" x14ac:dyDescent="0.25">
      <c r="B205" s="416" t="str">
        <f>'FORMATO COSTEO C6'!C20</f>
        <v>6.1.5</v>
      </c>
      <c r="C205" s="439">
        <f>'FORMATO COSTEO C6'!B20</f>
        <v>0</v>
      </c>
      <c r="D205" s="428" t="str">
        <f>'FORMATO COSTEO C6'!D20</f>
        <v>Unidad medida</v>
      </c>
      <c r="E205" s="440">
        <f>'FORMATO COSTEO C6'!E20</f>
        <v>0</v>
      </c>
      <c r="F205" s="429">
        <f>'FORMATO COSTEO C6'!G20</f>
        <v>0</v>
      </c>
      <c r="G205" s="497">
        <f>'FORMATO COSTEO C6'!U20</f>
        <v>0</v>
      </c>
      <c r="H205" s="495">
        <f>IF( $F205=0,0,((($F205/$E205)*'PLAN DE ADQUISICIONES'!F$75)*($G205/$F205)))</f>
        <v>0</v>
      </c>
      <c r="I205" s="429">
        <f>IF( $F205=0,0,((($F205/$E205)*'PLAN DE ADQUISICIONES'!G$75)*($G205/$F205)))</f>
        <v>0</v>
      </c>
      <c r="J205" s="429">
        <f>IF( $F205=0,0,((($F205/$E205)*'PLAN DE ADQUISICIONES'!H$75)*($G205/$F205)))</f>
        <v>0</v>
      </c>
      <c r="K205" s="429">
        <f>IF( $F205=0,0,((($F205/$E205)*'PLAN DE ADQUISICIONES'!I$75)*($G205/$F205)))</f>
        <v>0</v>
      </c>
      <c r="L205" s="429">
        <f>IF( $F205=0,0,((($F205/$E205)*'PLAN DE ADQUISICIONES'!J$75)*($G205/$F205)))</f>
        <v>0</v>
      </c>
      <c r="M205" s="429">
        <f>IF( $F205=0,0,((($F205/$E205)*'PLAN DE ADQUISICIONES'!K$75)*($G205/$F205)))</f>
        <v>0</v>
      </c>
      <c r="N205" s="429">
        <f>IF( $F205=0,0,((($F205/$E205)*'PLAN DE ADQUISICIONES'!L$75)*($G205/$F205)))</f>
        <v>0</v>
      </c>
      <c r="O205" s="429">
        <f>IF( $F205=0,0,((($F205/$E205)*'PLAN DE ADQUISICIONES'!M$75)*($G205/$F205)))</f>
        <v>0</v>
      </c>
      <c r="P205" s="429">
        <f>IF( $F205=0,0,((($F205/$E205)*'PLAN DE ADQUISICIONES'!N$75)*($G205/$F205)))</f>
        <v>0</v>
      </c>
      <c r="Q205" s="429">
        <f>IF( $F205=0,0,((($F205/$E205)*'PLAN DE ADQUISICIONES'!O$75)*($G205/$F205)))</f>
        <v>0</v>
      </c>
      <c r="R205" s="429">
        <f>IF( $F205=0,0,((($F205/$E205)*'PLAN DE ADQUISICIONES'!P$75)*($G205/$F205)))</f>
        <v>0</v>
      </c>
      <c r="S205" s="429">
        <f>IF( $F205=0,0,((($F205/$E205)*'PLAN DE ADQUISICIONES'!Q$75)*($G205/$F205)))</f>
        <v>0</v>
      </c>
      <c r="T205" s="423">
        <f t="shared" si="55"/>
        <v>0</v>
      </c>
      <c r="U205" s="496">
        <f>IF( $F205=0,0,((($F205/$E205)*'PLAN DE ADQUISICIONES'!R$75)*($G205/$F205)))</f>
        <v>0</v>
      </c>
      <c r="V205" s="429">
        <f>IF( $F205=0,0,((($F205/$E205)*'PLAN DE ADQUISICIONES'!S$75)*($G205/$F205)))</f>
        <v>0</v>
      </c>
      <c r="W205" s="429">
        <f>IF( $F205=0,0,((($F205/$E205)*'PLAN DE ADQUISICIONES'!T$75)*($G205/$F205)))</f>
        <v>0</v>
      </c>
      <c r="X205" s="429">
        <f>IF( $F205=0,0,((($F205/$E205)*'PLAN DE ADQUISICIONES'!U$75)*($G205/$F205)))</f>
        <v>0</v>
      </c>
      <c r="Y205" s="429">
        <f>IF( $F205=0,0,((($F205/$E205)*'PLAN DE ADQUISICIONES'!V$75)*($G205/$F205)))</f>
        <v>0</v>
      </c>
      <c r="Z205" s="429">
        <f>IF( $F205=0,0,((($F205/$E205)*'PLAN DE ADQUISICIONES'!W$75)*($G205/$F205)))</f>
        <v>0</v>
      </c>
      <c r="AA205" s="429">
        <f>IF( $F205=0,0,((($F205/$E205)*'PLAN DE ADQUISICIONES'!X$75)*($G205/$F205)))</f>
        <v>0</v>
      </c>
      <c r="AB205" s="429">
        <f>IF( $F205=0,0,((($F205/$E205)*'PLAN DE ADQUISICIONES'!Y$75)*($G205/$F205)))</f>
        <v>0</v>
      </c>
      <c r="AC205" s="429">
        <f>IF( $F205=0,0,((($F205/$E205)*'PLAN DE ADQUISICIONES'!Z$75)*($G205/$F205)))</f>
        <v>0</v>
      </c>
      <c r="AD205" s="429">
        <f>IF( $F205=0,0,((($F205/$E205)*'PLAN DE ADQUISICIONES'!AA$75)*($G205/$F205)))</f>
        <v>0</v>
      </c>
      <c r="AE205" s="429">
        <f>IF( $F205=0,0,((($F205/$E205)*'PLAN DE ADQUISICIONES'!AB$75)*($G205/$F205)))</f>
        <v>0</v>
      </c>
      <c r="AF205" s="429">
        <f>IF( $F205=0,0,((($F205/$E205)*'PLAN DE ADQUISICIONES'!AC$75)*($G205/$F205)))</f>
        <v>0</v>
      </c>
      <c r="AG205" s="421">
        <f t="shared" si="56"/>
        <v>0</v>
      </c>
      <c r="AH205" s="495">
        <f>IF( $F205=0,0,((($F205/$E205)*'PLAN DE ADQUISICIONES'!AD$75)*($G205/$F205)))</f>
        <v>0</v>
      </c>
      <c r="AI205" s="429">
        <f>IF( $F205=0,0,((($F205/$E205)*'PLAN DE ADQUISICIONES'!AE$75)*($G205/$F205)))</f>
        <v>0</v>
      </c>
      <c r="AJ205" s="429">
        <f>IF( $F205=0,0,((($F205/$E205)*'PLAN DE ADQUISICIONES'!AF$75)*($G205/$F205)))</f>
        <v>0</v>
      </c>
      <c r="AK205" s="429">
        <f>IF( $F205=0,0,((($F205/$E205)*'PLAN DE ADQUISICIONES'!AG$75)*($G205/$F205)))</f>
        <v>0</v>
      </c>
      <c r="AL205" s="429">
        <f>IF( $F205=0,0,((($F205/$E205)*'PLAN DE ADQUISICIONES'!AH$75)*($G205/$F205)))</f>
        <v>0</v>
      </c>
      <c r="AM205" s="429">
        <f>IF( $F205=0,0,((($F205/$E205)*'PLAN DE ADQUISICIONES'!AI$75)*($G205/$F205)))</f>
        <v>0</v>
      </c>
      <c r="AN205" s="429">
        <f>IF( $F205=0,0,((($F205/$E205)*'PLAN DE ADQUISICIONES'!AJ$75)*($G205/$F205)))</f>
        <v>0</v>
      </c>
      <c r="AO205" s="429">
        <f>IF( $F205=0,0,((($F205/$E205)*'PLAN DE ADQUISICIONES'!AK$75)*($G205/$F205)))</f>
        <v>0</v>
      </c>
      <c r="AP205" s="429">
        <f>IF( $F205=0,0,((($F205/$E205)*'PLAN DE ADQUISICIONES'!AL$75)*($G205/$F205)))</f>
        <v>0</v>
      </c>
      <c r="AQ205" s="429">
        <f>IF( $F205=0,0,((($F205/$E205)*'PLAN DE ADQUISICIONES'!AM$75)*($G205/$F205)))</f>
        <v>0</v>
      </c>
      <c r="AR205" s="429">
        <f>IF( $F205=0,0,((($F205/$E205)*'PLAN DE ADQUISICIONES'!AN$75)*($G205/$F205)))</f>
        <v>0</v>
      </c>
      <c r="AS205" s="429">
        <f>IF( $F205=0,0,((($F205/$E205)*'PLAN DE ADQUISICIONES'!AO$75)*($G205/$F205)))</f>
        <v>0</v>
      </c>
      <c r="AT205" s="423">
        <f t="shared" si="57"/>
        <v>0</v>
      </c>
      <c r="AU205" s="494">
        <f t="shared" si="58"/>
        <v>0</v>
      </c>
      <c r="AV205" s="392">
        <f t="shared" si="53"/>
        <v>0</v>
      </c>
    </row>
    <row r="206" spans="2:49" s="60" customFormat="1" ht="13.5" x14ac:dyDescent="0.25">
      <c r="B206" s="416" t="str">
        <f>'FORMATO COSTEO C6'!C21</f>
        <v>6.1.6</v>
      </c>
      <c r="C206" s="439">
        <f>'FORMATO COSTEO C6'!B21</f>
        <v>0</v>
      </c>
      <c r="D206" s="428" t="str">
        <f>'FORMATO COSTEO C6'!D21</f>
        <v>Unidad medida</v>
      </c>
      <c r="E206" s="440">
        <f>'FORMATO COSTEO C6'!E21</f>
        <v>0</v>
      </c>
      <c r="F206" s="429">
        <f>'FORMATO COSTEO C6'!G21</f>
        <v>0</v>
      </c>
      <c r="G206" s="497">
        <f>'FORMATO COSTEO C6'!U21</f>
        <v>0</v>
      </c>
      <c r="H206" s="495">
        <f>IF( $F206=0,0,((($F206/$E206)*'PLAN DE ADQUISICIONES'!F$76)*($G206/$F206)))</f>
        <v>0</v>
      </c>
      <c r="I206" s="429">
        <f>IF( $F206=0,0,((($F206/$E206)*'PLAN DE ADQUISICIONES'!G$76)*($G206/$F206)))</f>
        <v>0</v>
      </c>
      <c r="J206" s="429">
        <f>IF( $F206=0,0,((($F206/$E206)*'PLAN DE ADQUISICIONES'!H$76)*($G206/$F206)))</f>
        <v>0</v>
      </c>
      <c r="K206" s="429">
        <f>IF( $F206=0,0,((($F206/$E206)*'PLAN DE ADQUISICIONES'!I$76)*($G206/$F206)))</f>
        <v>0</v>
      </c>
      <c r="L206" s="429">
        <f>IF( $F206=0,0,((($F206/$E206)*'PLAN DE ADQUISICIONES'!J$76)*($G206/$F206)))</f>
        <v>0</v>
      </c>
      <c r="M206" s="429">
        <f>IF( $F206=0,0,((($F206/$E206)*'PLAN DE ADQUISICIONES'!K$76)*($G206/$F206)))</f>
        <v>0</v>
      </c>
      <c r="N206" s="429">
        <f>IF( $F206=0,0,((($F206/$E206)*'PLAN DE ADQUISICIONES'!L$76)*($G206/$F206)))</f>
        <v>0</v>
      </c>
      <c r="O206" s="429">
        <f>IF( $F206=0,0,((($F206/$E206)*'PLAN DE ADQUISICIONES'!M$76)*($G206/$F206)))</f>
        <v>0</v>
      </c>
      <c r="P206" s="429">
        <f>IF( $F206=0,0,((($F206/$E206)*'PLAN DE ADQUISICIONES'!N$76)*($G206/$F206)))</f>
        <v>0</v>
      </c>
      <c r="Q206" s="429">
        <f>IF( $F206=0,0,((($F206/$E206)*'PLAN DE ADQUISICIONES'!O$76)*($G206/$F206)))</f>
        <v>0</v>
      </c>
      <c r="R206" s="429">
        <f>IF( $F206=0,0,((($F206/$E206)*'PLAN DE ADQUISICIONES'!P$76)*($G206/$F206)))</f>
        <v>0</v>
      </c>
      <c r="S206" s="429">
        <f>IF( $F206=0,0,((($F206/$E206)*'PLAN DE ADQUISICIONES'!Q$76)*($G206/$F206)))</f>
        <v>0</v>
      </c>
      <c r="T206" s="423">
        <f t="shared" si="55"/>
        <v>0</v>
      </c>
      <c r="U206" s="496">
        <f>IF( $F206=0,0,((($F206/$E206)*'PLAN DE ADQUISICIONES'!R$76)*($G206/$F206)))</f>
        <v>0</v>
      </c>
      <c r="V206" s="429">
        <f>IF( $F206=0,0,((($F206/$E206)*'PLAN DE ADQUISICIONES'!S$76)*($G206/$F206)))</f>
        <v>0</v>
      </c>
      <c r="W206" s="429">
        <f>IF( $F206=0,0,((($F206/$E206)*'PLAN DE ADQUISICIONES'!T$76)*($G206/$F206)))</f>
        <v>0</v>
      </c>
      <c r="X206" s="429">
        <f>IF( $F206=0,0,((($F206/$E206)*'PLAN DE ADQUISICIONES'!U$76)*($G206/$F206)))</f>
        <v>0</v>
      </c>
      <c r="Y206" s="429">
        <f>IF( $F206=0,0,((($F206/$E206)*'PLAN DE ADQUISICIONES'!V$76)*($G206/$F206)))</f>
        <v>0</v>
      </c>
      <c r="Z206" s="429">
        <f>IF( $F206=0,0,((($F206/$E206)*'PLAN DE ADQUISICIONES'!W$76)*($G206/$F206)))</f>
        <v>0</v>
      </c>
      <c r="AA206" s="429">
        <f>IF( $F206=0,0,((($F206/$E206)*'PLAN DE ADQUISICIONES'!X$76)*($G206/$F206)))</f>
        <v>0</v>
      </c>
      <c r="AB206" s="429">
        <f>IF( $F206=0,0,((($F206/$E206)*'PLAN DE ADQUISICIONES'!Y$76)*($G206/$F206)))</f>
        <v>0</v>
      </c>
      <c r="AC206" s="429">
        <f>IF( $F206=0,0,((($F206/$E206)*'PLAN DE ADQUISICIONES'!Z$76)*($G206/$F206)))</f>
        <v>0</v>
      </c>
      <c r="AD206" s="429">
        <f>IF( $F206=0,0,((($F206/$E206)*'PLAN DE ADQUISICIONES'!AA$76)*($G206/$F206)))</f>
        <v>0</v>
      </c>
      <c r="AE206" s="429">
        <f>IF( $F206=0,0,((($F206/$E206)*'PLAN DE ADQUISICIONES'!AB$76)*($G206/$F206)))</f>
        <v>0</v>
      </c>
      <c r="AF206" s="429">
        <f>IF( $F206=0,0,((($F206/$E206)*'PLAN DE ADQUISICIONES'!AC$76)*($G206/$F206)))</f>
        <v>0</v>
      </c>
      <c r="AG206" s="421">
        <f t="shared" si="56"/>
        <v>0</v>
      </c>
      <c r="AH206" s="495">
        <f>IF( $F206=0,0,((($F206/$E206)*'PLAN DE ADQUISICIONES'!AD$76)*($G206/$F206)))</f>
        <v>0</v>
      </c>
      <c r="AI206" s="429">
        <f>IF( $F206=0,0,((($F206/$E206)*'PLAN DE ADQUISICIONES'!AE$76)*($G206/$F206)))</f>
        <v>0</v>
      </c>
      <c r="AJ206" s="429">
        <f>IF( $F206=0,0,((($F206/$E206)*'PLAN DE ADQUISICIONES'!AF$76)*($G206/$F206)))</f>
        <v>0</v>
      </c>
      <c r="AK206" s="429">
        <f>IF( $F206=0,0,((($F206/$E206)*'PLAN DE ADQUISICIONES'!AG$76)*($G206/$F206)))</f>
        <v>0</v>
      </c>
      <c r="AL206" s="429">
        <f>IF( $F206=0,0,((($F206/$E206)*'PLAN DE ADQUISICIONES'!AH$76)*($G206/$F206)))</f>
        <v>0</v>
      </c>
      <c r="AM206" s="429">
        <f>IF( $F206=0,0,((($F206/$E206)*'PLAN DE ADQUISICIONES'!AI$76)*($G206/$F206)))</f>
        <v>0</v>
      </c>
      <c r="AN206" s="429">
        <f>IF( $F206=0,0,((($F206/$E206)*'PLAN DE ADQUISICIONES'!AJ$76)*($G206/$F206)))</f>
        <v>0</v>
      </c>
      <c r="AO206" s="429">
        <f>IF( $F206=0,0,((($F206/$E206)*'PLAN DE ADQUISICIONES'!AK$76)*($G206/$F206)))</f>
        <v>0</v>
      </c>
      <c r="AP206" s="429">
        <f>IF( $F206=0,0,((($F206/$E206)*'PLAN DE ADQUISICIONES'!AL$76)*($G206/$F206)))</f>
        <v>0</v>
      </c>
      <c r="AQ206" s="429">
        <f>IF( $F206=0,0,((($F206/$E206)*'PLAN DE ADQUISICIONES'!AM$76)*($G206/$F206)))</f>
        <v>0</v>
      </c>
      <c r="AR206" s="429">
        <f>IF( $F206=0,0,((($F206/$E206)*'PLAN DE ADQUISICIONES'!AN$76)*($G206/$F206)))</f>
        <v>0</v>
      </c>
      <c r="AS206" s="429">
        <f>IF( $F206=0,0,((($F206/$E206)*'PLAN DE ADQUISICIONES'!AO$76)*($G206/$F206)))</f>
        <v>0</v>
      </c>
      <c r="AT206" s="423">
        <f t="shared" si="57"/>
        <v>0</v>
      </c>
      <c r="AU206" s="494">
        <f t="shared" si="58"/>
        <v>0</v>
      </c>
      <c r="AV206" s="392">
        <f t="shared" si="53"/>
        <v>0</v>
      </c>
    </row>
    <row r="207" spans="2:49" s="60" customFormat="1" ht="13.5" x14ac:dyDescent="0.25">
      <c r="B207" s="416" t="str">
        <f>'FORMATO COSTEO C6'!C22</f>
        <v>6.1.7</v>
      </c>
      <c r="C207" s="439">
        <f>'FORMATO COSTEO C6'!B22</f>
        <v>0</v>
      </c>
      <c r="D207" s="428" t="str">
        <f>'FORMATO COSTEO C6'!D22</f>
        <v>Unidad medida</v>
      </c>
      <c r="E207" s="440">
        <f>'FORMATO COSTEO C6'!E22</f>
        <v>0</v>
      </c>
      <c r="F207" s="429">
        <f>'FORMATO COSTEO C6'!G22</f>
        <v>0</v>
      </c>
      <c r="G207" s="497">
        <f>'FORMATO COSTEO C6'!U22</f>
        <v>0</v>
      </c>
      <c r="H207" s="495">
        <f>IF( $F207=0,0,((($F207/$E207)*'PLAN DE ADQUISICIONES'!F$77)*($G207/$F207)))</f>
        <v>0</v>
      </c>
      <c r="I207" s="429">
        <f>IF( $F207=0,0,((($F207/$E207)*'PLAN DE ADQUISICIONES'!G$77)*($G207/$F207)))</f>
        <v>0</v>
      </c>
      <c r="J207" s="429">
        <f>IF( $F207=0,0,((($F207/$E207)*'PLAN DE ADQUISICIONES'!H$77)*($G207/$F207)))</f>
        <v>0</v>
      </c>
      <c r="K207" s="429">
        <f>IF( $F207=0,0,((($F207/$E207)*'PLAN DE ADQUISICIONES'!I$77)*($G207/$F207)))</f>
        <v>0</v>
      </c>
      <c r="L207" s="429">
        <f>IF( $F207=0,0,((($F207/$E207)*'PLAN DE ADQUISICIONES'!J$77)*($G207/$F207)))</f>
        <v>0</v>
      </c>
      <c r="M207" s="429">
        <f>IF( $F207=0,0,((($F207/$E207)*'PLAN DE ADQUISICIONES'!K$77)*($G207/$F207)))</f>
        <v>0</v>
      </c>
      <c r="N207" s="429">
        <f>IF( $F207=0,0,((($F207/$E207)*'PLAN DE ADQUISICIONES'!L$77)*($G207/$F207)))</f>
        <v>0</v>
      </c>
      <c r="O207" s="429">
        <f>IF( $F207=0,0,((($F207/$E207)*'PLAN DE ADQUISICIONES'!M$77)*($G207/$F207)))</f>
        <v>0</v>
      </c>
      <c r="P207" s="429">
        <f>IF( $F207=0,0,((($F207/$E207)*'PLAN DE ADQUISICIONES'!N$77)*($G207/$F207)))</f>
        <v>0</v>
      </c>
      <c r="Q207" s="429">
        <f>IF( $F207=0,0,((($F207/$E207)*'PLAN DE ADQUISICIONES'!O$77)*($G207/$F207)))</f>
        <v>0</v>
      </c>
      <c r="R207" s="429">
        <f>IF( $F207=0,0,((($F207/$E207)*'PLAN DE ADQUISICIONES'!P$77)*($G207/$F207)))</f>
        <v>0</v>
      </c>
      <c r="S207" s="429">
        <f>IF( $F207=0,0,((($F207/$E207)*'PLAN DE ADQUISICIONES'!Q$77)*($G207/$F207)))</f>
        <v>0</v>
      </c>
      <c r="T207" s="423">
        <f t="shared" si="55"/>
        <v>0</v>
      </c>
      <c r="U207" s="496">
        <f>IF( $F207=0,0,((($F207/$E207)*'PLAN DE ADQUISICIONES'!R$77)*($G207/$F207)))</f>
        <v>0</v>
      </c>
      <c r="V207" s="429">
        <f>IF( $F207=0,0,((($F207/$E207)*'PLAN DE ADQUISICIONES'!S$77)*($G207/$F207)))</f>
        <v>0</v>
      </c>
      <c r="W207" s="429">
        <f>IF( $F207=0,0,((($F207/$E207)*'PLAN DE ADQUISICIONES'!T$77)*($G207/$F207)))</f>
        <v>0</v>
      </c>
      <c r="X207" s="429">
        <f>IF( $F207=0,0,((($F207/$E207)*'PLAN DE ADQUISICIONES'!U$77)*($G207/$F207)))</f>
        <v>0</v>
      </c>
      <c r="Y207" s="429">
        <f>IF( $F207=0,0,((($F207/$E207)*'PLAN DE ADQUISICIONES'!V$77)*($G207/$F207)))</f>
        <v>0</v>
      </c>
      <c r="Z207" s="429">
        <f>IF( $F207=0,0,((($F207/$E207)*'PLAN DE ADQUISICIONES'!W$77)*($G207/$F207)))</f>
        <v>0</v>
      </c>
      <c r="AA207" s="429">
        <f>IF( $F207=0,0,((($F207/$E207)*'PLAN DE ADQUISICIONES'!X$77)*($G207/$F207)))</f>
        <v>0</v>
      </c>
      <c r="AB207" s="429">
        <f>IF( $F207=0,0,((($F207/$E207)*'PLAN DE ADQUISICIONES'!Y$77)*($G207/$F207)))</f>
        <v>0</v>
      </c>
      <c r="AC207" s="429">
        <f>IF( $F207=0,0,((($F207/$E207)*'PLAN DE ADQUISICIONES'!Z$77)*($G207/$F207)))</f>
        <v>0</v>
      </c>
      <c r="AD207" s="429">
        <f>IF( $F207=0,0,((($F207/$E207)*'PLAN DE ADQUISICIONES'!AA$77)*($G207/$F207)))</f>
        <v>0</v>
      </c>
      <c r="AE207" s="429">
        <f>IF( $F207=0,0,((($F207/$E207)*'PLAN DE ADQUISICIONES'!AB$77)*($G207/$F207)))</f>
        <v>0</v>
      </c>
      <c r="AF207" s="429">
        <f>IF( $F207=0,0,((($F207/$E207)*'PLAN DE ADQUISICIONES'!AC$77)*($G207/$F207)))</f>
        <v>0</v>
      </c>
      <c r="AG207" s="421">
        <f t="shared" si="56"/>
        <v>0</v>
      </c>
      <c r="AH207" s="495">
        <f>IF( $F207=0,0,((($F207/$E207)*'PLAN DE ADQUISICIONES'!AD$77)*($G207/$F207)))</f>
        <v>0</v>
      </c>
      <c r="AI207" s="429">
        <f>IF( $F207=0,0,((($F207/$E207)*'PLAN DE ADQUISICIONES'!AE$77)*($G207/$F207)))</f>
        <v>0</v>
      </c>
      <c r="AJ207" s="429">
        <f>IF( $F207=0,0,((($F207/$E207)*'PLAN DE ADQUISICIONES'!AF$77)*($G207/$F207)))</f>
        <v>0</v>
      </c>
      <c r="AK207" s="429">
        <f>IF( $F207=0,0,((($F207/$E207)*'PLAN DE ADQUISICIONES'!AG$77)*($G207/$F207)))</f>
        <v>0</v>
      </c>
      <c r="AL207" s="429">
        <f>IF( $F207=0,0,((($F207/$E207)*'PLAN DE ADQUISICIONES'!AH$77)*($G207/$F207)))</f>
        <v>0</v>
      </c>
      <c r="AM207" s="429">
        <f>IF( $F207=0,0,((($F207/$E207)*'PLAN DE ADQUISICIONES'!AI$77)*($G207/$F207)))</f>
        <v>0</v>
      </c>
      <c r="AN207" s="429">
        <f>IF( $F207=0,0,((($F207/$E207)*'PLAN DE ADQUISICIONES'!AJ$77)*($G207/$F207)))</f>
        <v>0</v>
      </c>
      <c r="AO207" s="429">
        <f>IF( $F207=0,0,((($F207/$E207)*'PLAN DE ADQUISICIONES'!AK$77)*($G207/$F207)))</f>
        <v>0</v>
      </c>
      <c r="AP207" s="429">
        <f>IF( $F207=0,0,((($F207/$E207)*'PLAN DE ADQUISICIONES'!AL$77)*($G207/$F207)))</f>
        <v>0</v>
      </c>
      <c r="AQ207" s="429">
        <f>IF( $F207=0,0,((($F207/$E207)*'PLAN DE ADQUISICIONES'!AM$77)*($G207/$F207)))</f>
        <v>0</v>
      </c>
      <c r="AR207" s="429">
        <f>IF( $F207=0,0,((($F207/$E207)*'PLAN DE ADQUISICIONES'!AN$77)*($G207/$F207)))</f>
        <v>0</v>
      </c>
      <c r="AS207" s="429">
        <f>IF( $F207=0,0,((($F207/$E207)*'PLAN DE ADQUISICIONES'!AO$77)*($G207/$F207)))</f>
        <v>0</v>
      </c>
      <c r="AT207" s="423">
        <f t="shared" si="57"/>
        <v>0</v>
      </c>
      <c r="AU207" s="494">
        <f t="shared" si="58"/>
        <v>0</v>
      </c>
      <c r="AV207" s="392">
        <f t="shared" ref="AV207:AV250" si="59">+G207-AU207</f>
        <v>0</v>
      </c>
    </row>
    <row r="208" spans="2:49" s="60" customFormat="1" ht="13.5" x14ac:dyDescent="0.25">
      <c r="B208" s="416" t="str">
        <f>'FORMATO COSTEO C6'!C23</f>
        <v>6.1.8</v>
      </c>
      <c r="C208" s="439">
        <f>'FORMATO COSTEO C6'!B23</f>
        <v>0</v>
      </c>
      <c r="D208" s="428" t="str">
        <f>'FORMATO COSTEO C6'!D23</f>
        <v>Unidad medida</v>
      </c>
      <c r="E208" s="440">
        <f>'FORMATO COSTEO C6'!E23</f>
        <v>0</v>
      </c>
      <c r="F208" s="429">
        <f>'FORMATO COSTEO C6'!G23</f>
        <v>0</v>
      </c>
      <c r="G208" s="497">
        <f>'FORMATO COSTEO C6'!U23</f>
        <v>0</v>
      </c>
      <c r="H208" s="495">
        <f>IF( $F208=0,0,((($F208/$E208)*'PLAN DE ADQUISICIONES'!F$78)*($G208/$F208)))</f>
        <v>0</v>
      </c>
      <c r="I208" s="429">
        <f>IF( $F208=0,0,((($F208/$E208)*'PLAN DE ADQUISICIONES'!G$78)*($G208/$F208)))</f>
        <v>0</v>
      </c>
      <c r="J208" s="429">
        <f>IF( $F208=0,0,((($F208/$E208)*'PLAN DE ADQUISICIONES'!H$78)*($G208/$F208)))</f>
        <v>0</v>
      </c>
      <c r="K208" s="429">
        <f>IF( $F208=0,0,((($F208/$E208)*'PLAN DE ADQUISICIONES'!I$78)*($G208/$F208)))</f>
        <v>0</v>
      </c>
      <c r="L208" s="429">
        <f>IF( $F208=0,0,((($F208/$E208)*'PLAN DE ADQUISICIONES'!J$78)*($G208/$F208)))</f>
        <v>0</v>
      </c>
      <c r="M208" s="429">
        <f>IF( $F208=0,0,((($F208/$E208)*'PLAN DE ADQUISICIONES'!K$78)*($G208/$F208)))</f>
        <v>0</v>
      </c>
      <c r="N208" s="429">
        <f>IF( $F208=0,0,((($F208/$E208)*'PLAN DE ADQUISICIONES'!L$78)*($G208/$F208)))</f>
        <v>0</v>
      </c>
      <c r="O208" s="429">
        <f>IF( $F208=0,0,((($F208/$E208)*'PLAN DE ADQUISICIONES'!M$78)*($G208/$F208)))</f>
        <v>0</v>
      </c>
      <c r="P208" s="429">
        <f>IF( $F208=0,0,((($F208/$E208)*'PLAN DE ADQUISICIONES'!N$78)*($G208/$F208)))</f>
        <v>0</v>
      </c>
      <c r="Q208" s="429">
        <f>IF( $F208=0,0,((($F208/$E208)*'PLAN DE ADQUISICIONES'!O$78)*($G208/$F208)))</f>
        <v>0</v>
      </c>
      <c r="R208" s="429">
        <f>IF( $F208=0,0,((($F208/$E208)*'PLAN DE ADQUISICIONES'!P$78)*($G208/$F208)))</f>
        <v>0</v>
      </c>
      <c r="S208" s="429">
        <f>IF( $F208=0,0,((($F208/$E208)*'PLAN DE ADQUISICIONES'!Q$78)*($G208/$F208)))</f>
        <v>0</v>
      </c>
      <c r="T208" s="423">
        <f t="shared" si="55"/>
        <v>0</v>
      </c>
      <c r="U208" s="496">
        <f>IF( $F208=0,0,((($F208/$E208)*'PLAN DE ADQUISICIONES'!R$78)*($G208/$F208)))</f>
        <v>0</v>
      </c>
      <c r="V208" s="429">
        <f>IF( $F208=0,0,((($F208/$E208)*'PLAN DE ADQUISICIONES'!S$78)*($G208/$F208)))</f>
        <v>0</v>
      </c>
      <c r="W208" s="429">
        <f>IF( $F208=0,0,((($F208/$E208)*'PLAN DE ADQUISICIONES'!T$78)*($G208/$F208)))</f>
        <v>0</v>
      </c>
      <c r="X208" s="429">
        <f>IF( $F208=0,0,((($F208/$E208)*'PLAN DE ADQUISICIONES'!U$78)*($G208/$F208)))</f>
        <v>0</v>
      </c>
      <c r="Y208" s="429">
        <f>IF( $F208=0,0,((($F208/$E208)*'PLAN DE ADQUISICIONES'!V$78)*($G208/$F208)))</f>
        <v>0</v>
      </c>
      <c r="Z208" s="429">
        <f>IF( $F208=0,0,((($F208/$E208)*'PLAN DE ADQUISICIONES'!W$78)*($G208/$F208)))</f>
        <v>0</v>
      </c>
      <c r="AA208" s="429">
        <f>IF( $F208=0,0,((($F208/$E208)*'PLAN DE ADQUISICIONES'!X$78)*($G208/$F208)))</f>
        <v>0</v>
      </c>
      <c r="AB208" s="429">
        <f>IF( $F208=0,0,((($F208/$E208)*'PLAN DE ADQUISICIONES'!Y$78)*($G208/$F208)))</f>
        <v>0</v>
      </c>
      <c r="AC208" s="429">
        <f>IF( $F208=0,0,((($F208/$E208)*'PLAN DE ADQUISICIONES'!Z$78)*($G208/$F208)))</f>
        <v>0</v>
      </c>
      <c r="AD208" s="429">
        <f>IF( $F208=0,0,((($F208/$E208)*'PLAN DE ADQUISICIONES'!AA$78)*($G208/$F208)))</f>
        <v>0</v>
      </c>
      <c r="AE208" s="429">
        <f>IF( $F208=0,0,((($F208/$E208)*'PLAN DE ADQUISICIONES'!AB$78)*($G208/$F208)))</f>
        <v>0</v>
      </c>
      <c r="AF208" s="429">
        <f>IF( $F208=0,0,((($F208/$E208)*'PLAN DE ADQUISICIONES'!AC$78)*($G208/$F208)))</f>
        <v>0</v>
      </c>
      <c r="AG208" s="421">
        <f t="shared" si="56"/>
        <v>0</v>
      </c>
      <c r="AH208" s="495">
        <f>IF( $F208=0,0,((($F208/$E208)*'PLAN DE ADQUISICIONES'!AD$78)*($G208/$F208)))</f>
        <v>0</v>
      </c>
      <c r="AI208" s="429">
        <f>IF( $F208=0,0,((($F208/$E208)*'PLAN DE ADQUISICIONES'!AE$78)*($G208/$F208)))</f>
        <v>0</v>
      </c>
      <c r="AJ208" s="429">
        <f>IF( $F208=0,0,((($F208/$E208)*'PLAN DE ADQUISICIONES'!AF$78)*($G208/$F208)))</f>
        <v>0</v>
      </c>
      <c r="AK208" s="429">
        <f>IF( $F208=0,0,((($F208/$E208)*'PLAN DE ADQUISICIONES'!AG$78)*($G208/$F208)))</f>
        <v>0</v>
      </c>
      <c r="AL208" s="429">
        <f>IF( $F208=0,0,((($F208/$E208)*'PLAN DE ADQUISICIONES'!AH$78)*($G208/$F208)))</f>
        <v>0</v>
      </c>
      <c r="AM208" s="429">
        <f>IF( $F208=0,0,((($F208/$E208)*'PLAN DE ADQUISICIONES'!AI$78)*($G208/$F208)))</f>
        <v>0</v>
      </c>
      <c r="AN208" s="429">
        <f>IF( $F208=0,0,((($F208/$E208)*'PLAN DE ADQUISICIONES'!AJ$78)*($G208/$F208)))</f>
        <v>0</v>
      </c>
      <c r="AO208" s="429">
        <f>IF( $F208=0,0,((($F208/$E208)*'PLAN DE ADQUISICIONES'!AK$78)*($G208/$F208)))</f>
        <v>0</v>
      </c>
      <c r="AP208" s="429">
        <f>IF( $F208=0,0,((($F208/$E208)*'PLAN DE ADQUISICIONES'!AL$78)*($G208/$F208)))</f>
        <v>0</v>
      </c>
      <c r="AQ208" s="429">
        <f>IF( $F208=0,0,((($F208/$E208)*'PLAN DE ADQUISICIONES'!AM$78)*($G208/$F208)))</f>
        <v>0</v>
      </c>
      <c r="AR208" s="429">
        <f>IF( $F208=0,0,((($F208/$E208)*'PLAN DE ADQUISICIONES'!AN$78)*($G208/$F208)))</f>
        <v>0</v>
      </c>
      <c r="AS208" s="429">
        <f>IF( $F208=0,0,((($F208/$E208)*'PLAN DE ADQUISICIONES'!AO$78)*($G208/$F208)))</f>
        <v>0</v>
      </c>
      <c r="AT208" s="423">
        <f t="shared" si="57"/>
        <v>0</v>
      </c>
      <c r="AU208" s="494">
        <f t="shared" si="58"/>
        <v>0</v>
      </c>
      <c r="AV208" s="392">
        <f t="shared" si="59"/>
        <v>0</v>
      </c>
    </row>
    <row r="209" spans="2:48" s="60" customFormat="1" ht="13.5" x14ac:dyDescent="0.25">
      <c r="B209" s="416" t="str">
        <f>'FORMATO COSTEO C6'!C24</f>
        <v>6.1.9</v>
      </c>
      <c r="C209" s="439">
        <f>'FORMATO COSTEO C6'!B24</f>
        <v>0</v>
      </c>
      <c r="D209" s="428" t="str">
        <f>'FORMATO COSTEO C6'!D24</f>
        <v>Unidad medida</v>
      </c>
      <c r="E209" s="440">
        <f>'FORMATO COSTEO C6'!E24</f>
        <v>0</v>
      </c>
      <c r="F209" s="429">
        <f>'FORMATO COSTEO C6'!G24</f>
        <v>0</v>
      </c>
      <c r="G209" s="497">
        <f>'FORMATO COSTEO C6'!U24</f>
        <v>0</v>
      </c>
      <c r="H209" s="495">
        <f>IF( $F209=0,0,((($F209/$E209)*'PLAN DE ADQUISICIONES'!F$79)*($G209/$F209)))</f>
        <v>0</v>
      </c>
      <c r="I209" s="429">
        <f>IF( $F209=0,0,((($F209/$E209)*'PLAN DE ADQUISICIONES'!G$79)*($G209/$F209)))</f>
        <v>0</v>
      </c>
      <c r="J209" s="429">
        <f>IF( $F209=0,0,((($F209/$E209)*'PLAN DE ADQUISICIONES'!H$79)*($G209/$F209)))</f>
        <v>0</v>
      </c>
      <c r="K209" s="429">
        <f>IF( $F209=0,0,((($F209/$E209)*'PLAN DE ADQUISICIONES'!I$79)*($G209/$F209)))</f>
        <v>0</v>
      </c>
      <c r="L209" s="429">
        <f>IF( $F209=0,0,((($F209/$E209)*'PLAN DE ADQUISICIONES'!J$79)*($G209/$F209)))</f>
        <v>0</v>
      </c>
      <c r="M209" s="429">
        <f>IF( $F209=0,0,((($F209/$E209)*'PLAN DE ADQUISICIONES'!K$79)*($G209/$F209)))</f>
        <v>0</v>
      </c>
      <c r="N209" s="429">
        <f>IF( $F209=0,0,((($F209/$E209)*'PLAN DE ADQUISICIONES'!L$79)*($G209/$F209)))</f>
        <v>0</v>
      </c>
      <c r="O209" s="429">
        <f>IF( $F209=0,0,((($F209/$E209)*'PLAN DE ADQUISICIONES'!M$79)*($G209/$F209)))</f>
        <v>0</v>
      </c>
      <c r="P209" s="429">
        <f>IF( $F209=0,0,((($F209/$E209)*'PLAN DE ADQUISICIONES'!N$79)*($G209/$F209)))</f>
        <v>0</v>
      </c>
      <c r="Q209" s="429">
        <f>IF( $F209=0,0,((($F209/$E209)*'PLAN DE ADQUISICIONES'!O$79)*($G209/$F209)))</f>
        <v>0</v>
      </c>
      <c r="R209" s="429">
        <f>IF( $F209=0,0,((($F209/$E209)*'PLAN DE ADQUISICIONES'!P$79)*($G209/$F209)))</f>
        <v>0</v>
      </c>
      <c r="S209" s="429">
        <f>IF( $F209=0,0,((($F209/$E209)*'PLAN DE ADQUISICIONES'!Q$79)*($G209/$F209)))</f>
        <v>0</v>
      </c>
      <c r="T209" s="423">
        <f t="shared" si="55"/>
        <v>0</v>
      </c>
      <c r="U209" s="496">
        <f>IF( $F209=0,0,((($F209/$E209)*'PLAN DE ADQUISICIONES'!R$79)*($G209/$F209)))</f>
        <v>0</v>
      </c>
      <c r="V209" s="429">
        <f>IF( $F209=0,0,((($F209/$E209)*'PLAN DE ADQUISICIONES'!S$79)*($G209/$F209)))</f>
        <v>0</v>
      </c>
      <c r="W209" s="429">
        <f>IF( $F209=0,0,((($F209/$E209)*'PLAN DE ADQUISICIONES'!T$79)*($G209/$F209)))</f>
        <v>0</v>
      </c>
      <c r="X209" s="429">
        <f>IF( $F209=0,0,((($F209/$E209)*'PLAN DE ADQUISICIONES'!U$79)*($G209/$F209)))</f>
        <v>0</v>
      </c>
      <c r="Y209" s="429">
        <f>IF( $F209=0,0,((($F209/$E209)*'PLAN DE ADQUISICIONES'!V$79)*($G209/$F209)))</f>
        <v>0</v>
      </c>
      <c r="Z209" s="429">
        <f>IF( $F209=0,0,((($F209/$E209)*'PLAN DE ADQUISICIONES'!W$79)*($G209/$F209)))</f>
        <v>0</v>
      </c>
      <c r="AA209" s="429">
        <f>IF( $F209=0,0,((($F209/$E209)*'PLAN DE ADQUISICIONES'!X$79)*($G209/$F209)))</f>
        <v>0</v>
      </c>
      <c r="AB209" s="429">
        <f>IF( $F209=0,0,((($F209/$E209)*'PLAN DE ADQUISICIONES'!Y$79)*($G209/$F209)))</f>
        <v>0</v>
      </c>
      <c r="AC209" s="429">
        <f>IF( $F209=0,0,((($F209/$E209)*'PLAN DE ADQUISICIONES'!Z$79)*($G209/$F209)))</f>
        <v>0</v>
      </c>
      <c r="AD209" s="429">
        <f>IF( $F209=0,0,((($F209/$E209)*'PLAN DE ADQUISICIONES'!AA$79)*($G209/$F209)))</f>
        <v>0</v>
      </c>
      <c r="AE209" s="429">
        <f>IF( $F209=0,0,((($F209/$E209)*'PLAN DE ADQUISICIONES'!AB$79)*($G209/$F209)))</f>
        <v>0</v>
      </c>
      <c r="AF209" s="429">
        <f>IF( $F209=0,0,((($F209/$E209)*'PLAN DE ADQUISICIONES'!AC$79)*($G209/$F209)))</f>
        <v>0</v>
      </c>
      <c r="AG209" s="421">
        <f t="shared" si="56"/>
        <v>0</v>
      </c>
      <c r="AH209" s="495">
        <f>IF( $F209=0,0,((($F209/$E209)*'PLAN DE ADQUISICIONES'!AD$79)*($G209/$F209)))</f>
        <v>0</v>
      </c>
      <c r="AI209" s="429">
        <f>IF( $F209=0,0,((($F209/$E209)*'PLAN DE ADQUISICIONES'!AE$79)*($G209/$F209)))</f>
        <v>0</v>
      </c>
      <c r="AJ209" s="429">
        <f>IF( $F209=0,0,((($F209/$E209)*'PLAN DE ADQUISICIONES'!AF$79)*($G209/$F209)))</f>
        <v>0</v>
      </c>
      <c r="AK209" s="429">
        <f>IF( $F209=0,0,((($F209/$E209)*'PLAN DE ADQUISICIONES'!AG$79)*($G209/$F209)))</f>
        <v>0</v>
      </c>
      <c r="AL209" s="429">
        <f>IF( $F209=0,0,((($F209/$E209)*'PLAN DE ADQUISICIONES'!AH$79)*($G209/$F209)))</f>
        <v>0</v>
      </c>
      <c r="AM209" s="429">
        <f>IF( $F209=0,0,((($F209/$E209)*'PLAN DE ADQUISICIONES'!AI$79)*($G209/$F209)))</f>
        <v>0</v>
      </c>
      <c r="AN209" s="429">
        <f>IF( $F209=0,0,((($F209/$E209)*'PLAN DE ADQUISICIONES'!AJ$79)*($G209/$F209)))</f>
        <v>0</v>
      </c>
      <c r="AO209" s="429">
        <f>IF( $F209=0,0,((($F209/$E209)*'PLAN DE ADQUISICIONES'!AK$79)*($G209/$F209)))</f>
        <v>0</v>
      </c>
      <c r="AP209" s="429">
        <f>IF( $F209=0,0,((($F209/$E209)*'PLAN DE ADQUISICIONES'!AL$79)*($G209/$F209)))</f>
        <v>0</v>
      </c>
      <c r="AQ209" s="429">
        <f>IF( $F209=0,0,((($F209/$E209)*'PLAN DE ADQUISICIONES'!AM$79)*($G209/$F209)))</f>
        <v>0</v>
      </c>
      <c r="AR209" s="429">
        <f>IF( $F209=0,0,((($F209/$E209)*'PLAN DE ADQUISICIONES'!AN$79)*($G209/$F209)))</f>
        <v>0</v>
      </c>
      <c r="AS209" s="429">
        <f>IF( $F209=0,0,((($F209/$E209)*'PLAN DE ADQUISICIONES'!AO$79)*($G209/$F209)))</f>
        <v>0</v>
      </c>
      <c r="AT209" s="423">
        <f t="shared" si="57"/>
        <v>0</v>
      </c>
      <c r="AU209" s="494">
        <f t="shared" si="58"/>
        <v>0</v>
      </c>
      <c r="AV209" s="392">
        <f t="shared" si="59"/>
        <v>0</v>
      </c>
    </row>
    <row r="210" spans="2:48" s="60" customFormat="1" ht="13.5" x14ac:dyDescent="0.25">
      <c r="B210" s="416" t="str">
        <f>'FORMATO COSTEO C6'!C25</f>
        <v>6.1.10</v>
      </c>
      <c r="C210" s="439">
        <f>'FORMATO COSTEO C6'!B25</f>
        <v>0</v>
      </c>
      <c r="D210" s="428" t="str">
        <f>'FORMATO COSTEO C6'!D25</f>
        <v>Unidad medida</v>
      </c>
      <c r="E210" s="440">
        <f>'FORMATO COSTEO C6'!E25</f>
        <v>0</v>
      </c>
      <c r="F210" s="429">
        <f>'FORMATO COSTEO C6'!G25</f>
        <v>0</v>
      </c>
      <c r="G210" s="497">
        <f>'FORMATO COSTEO C6'!U25</f>
        <v>0</v>
      </c>
      <c r="H210" s="495">
        <f>IF( $F210=0,0,((($F210/$E210)*'PLAN DE ADQUISICIONES'!F$80)*($G210/$F210)))</f>
        <v>0</v>
      </c>
      <c r="I210" s="429">
        <f>IF( $F210=0,0,((($F210/$E210)*'PLAN DE ADQUISICIONES'!G$80)*($G210/$F210)))</f>
        <v>0</v>
      </c>
      <c r="J210" s="429">
        <f>IF( $F210=0,0,((($F210/$E210)*'PLAN DE ADQUISICIONES'!H$80)*($G210/$F210)))</f>
        <v>0</v>
      </c>
      <c r="K210" s="429">
        <f>IF( $F210=0,0,((($F210/$E210)*'PLAN DE ADQUISICIONES'!I$80)*($G210/$F210)))</f>
        <v>0</v>
      </c>
      <c r="L210" s="429">
        <f>IF( $F210=0,0,((($F210/$E210)*'PLAN DE ADQUISICIONES'!J$80)*($G210/$F210)))</f>
        <v>0</v>
      </c>
      <c r="M210" s="429">
        <f>IF( $F210=0,0,((($F210/$E210)*'PLAN DE ADQUISICIONES'!K$80)*($G210/$F210)))</f>
        <v>0</v>
      </c>
      <c r="N210" s="429">
        <f>IF( $F210=0,0,((($F210/$E210)*'PLAN DE ADQUISICIONES'!L$80)*($G210/$F210)))</f>
        <v>0</v>
      </c>
      <c r="O210" s="429">
        <f>IF( $F210=0,0,((($F210/$E210)*'PLAN DE ADQUISICIONES'!M$80)*($G210/$F210)))</f>
        <v>0</v>
      </c>
      <c r="P210" s="429">
        <f>IF( $F210=0,0,((($F210/$E210)*'PLAN DE ADQUISICIONES'!N$80)*($G210/$F210)))</f>
        <v>0</v>
      </c>
      <c r="Q210" s="429">
        <f>IF( $F210=0,0,((($F210/$E210)*'PLAN DE ADQUISICIONES'!O$80)*($G210/$F210)))</f>
        <v>0</v>
      </c>
      <c r="R210" s="429">
        <f>IF( $F210=0,0,((($F210/$E210)*'PLAN DE ADQUISICIONES'!P$80)*($G210/$F210)))</f>
        <v>0</v>
      </c>
      <c r="S210" s="429">
        <f>IF( $F210=0,0,((($F210/$E210)*'PLAN DE ADQUISICIONES'!Q$80)*($G210/$F210)))</f>
        <v>0</v>
      </c>
      <c r="T210" s="423">
        <f t="shared" si="55"/>
        <v>0</v>
      </c>
      <c r="U210" s="496">
        <f>IF( $F210=0,0,((($F210/$E210)*'PLAN DE ADQUISICIONES'!R$80)*($G210/$F210)))</f>
        <v>0</v>
      </c>
      <c r="V210" s="429">
        <f>IF( $F210=0,0,((($F210/$E210)*'PLAN DE ADQUISICIONES'!S$80)*($G210/$F210)))</f>
        <v>0</v>
      </c>
      <c r="W210" s="429">
        <f>IF( $F210=0,0,((($F210/$E210)*'PLAN DE ADQUISICIONES'!T$80)*($G210/$F210)))</f>
        <v>0</v>
      </c>
      <c r="X210" s="429">
        <f>IF( $F210=0,0,((($F210/$E210)*'PLAN DE ADQUISICIONES'!U$80)*($G210/$F210)))</f>
        <v>0</v>
      </c>
      <c r="Y210" s="429">
        <f>IF( $F210=0,0,((($F210/$E210)*'PLAN DE ADQUISICIONES'!V$80)*($G210/$F210)))</f>
        <v>0</v>
      </c>
      <c r="Z210" s="429">
        <f>IF( $F210=0,0,((($F210/$E210)*'PLAN DE ADQUISICIONES'!W$80)*($G210/$F210)))</f>
        <v>0</v>
      </c>
      <c r="AA210" s="429">
        <f>IF( $F210=0,0,((($F210/$E210)*'PLAN DE ADQUISICIONES'!X$80)*($G210/$F210)))</f>
        <v>0</v>
      </c>
      <c r="AB210" s="429">
        <f>IF( $F210=0,0,((($F210/$E210)*'PLAN DE ADQUISICIONES'!Y$80)*($G210/$F210)))</f>
        <v>0</v>
      </c>
      <c r="AC210" s="429">
        <f>IF( $F210=0,0,((($F210/$E210)*'PLAN DE ADQUISICIONES'!Z$80)*($G210/$F210)))</f>
        <v>0</v>
      </c>
      <c r="AD210" s="429">
        <f>IF( $F210=0,0,((($F210/$E210)*'PLAN DE ADQUISICIONES'!AA$80)*($G210/$F210)))</f>
        <v>0</v>
      </c>
      <c r="AE210" s="429">
        <f>IF( $F210=0,0,((($F210/$E210)*'PLAN DE ADQUISICIONES'!AB$80)*($G210/$F210)))</f>
        <v>0</v>
      </c>
      <c r="AF210" s="429">
        <f>IF( $F210=0,0,((($F210/$E210)*'PLAN DE ADQUISICIONES'!AC$80)*($G210/$F210)))</f>
        <v>0</v>
      </c>
      <c r="AG210" s="421">
        <f t="shared" si="56"/>
        <v>0</v>
      </c>
      <c r="AH210" s="495">
        <f>IF( $F210=0,0,((($F210/$E210)*'PLAN DE ADQUISICIONES'!AD$80)*($G210/$F210)))</f>
        <v>0</v>
      </c>
      <c r="AI210" s="429">
        <f>IF( $F210=0,0,((($F210/$E210)*'PLAN DE ADQUISICIONES'!AE$80)*($G210/$F210)))</f>
        <v>0</v>
      </c>
      <c r="AJ210" s="429">
        <f>IF( $F210=0,0,((($F210/$E210)*'PLAN DE ADQUISICIONES'!AF$80)*($G210/$F210)))</f>
        <v>0</v>
      </c>
      <c r="AK210" s="429">
        <f>IF( $F210=0,0,((($F210/$E210)*'PLAN DE ADQUISICIONES'!AG$80)*($G210/$F210)))</f>
        <v>0</v>
      </c>
      <c r="AL210" s="429">
        <f>IF( $F210=0,0,((($F210/$E210)*'PLAN DE ADQUISICIONES'!AH$80)*($G210/$F210)))</f>
        <v>0</v>
      </c>
      <c r="AM210" s="429">
        <f>IF( $F210=0,0,((($F210/$E210)*'PLAN DE ADQUISICIONES'!AI$80)*($G210/$F210)))</f>
        <v>0</v>
      </c>
      <c r="AN210" s="429">
        <f>IF( $F210=0,0,((($F210/$E210)*'PLAN DE ADQUISICIONES'!AJ$80)*($G210/$F210)))</f>
        <v>0</v>
      </c>
      <c r="AO210" s="429">
        <f>IF( $F210=0,0,((($F210/$E210)*'PLAN DE ADQUISICIONES'!AK$80)*($G210/$F210)))</f>
        <v>0</v>
      </c>
      <c r="AP210" s="429">
        <f>IF( $F210=0,0,((($F210/$E210)*'PLAN DE ADQUISICIONES'!AL$80)*($G210/$F210)))</f>
        <v>0</v>
      </c>
      <c r="AQ210" s="429">
        <f>IF( $F210=0,0,((($F210/$E210)*'PLAN DE ADQUISICIONES'!AM$80)*($G210/$F210)))</f>
        <v>0</v>
      </c>
      <c r="AR210" s="429">
        <f>IF( $F210=0,0,((($F210/$E210)*'PLAN DE ADQUISICIONES'!AN$80)*($G210/$F210)))</f>
        <v>0</v>
      </c>
      <c r="AS210" s="429">
        <f>IF( $F210=0,0,((($F210/$E210)*'PLAN DE ADQUISICIONES'!AO$80)*($G210/$F210)))</f>
        <v>0</v>
      </c>
      <c r="AT210" s="423">
        <f t="shared" si="57"/>
        <v>0</v>
      </c>
      <c r="AU210" s="494">
        <f t="shared" si="58"/>
        <v>0</v>
      </c>
      <c r="AV210" s="392">
        <f t="shared" si="59"/>
        <v>0</v>
      </c>
    </row>
    <row r="211" spans="2:48" s="60" customFormat="1" ht="13.5" x14ac:dyDescent="0.25">
      <c r="B211" s="395">
        <f>'FORMATO COSTEO C6'!C29</f>
        <v>6.2</v>
      </c>
      <c r="C211" s="396" t="str">
        <f>+'FORMATO COSTEO C6'!B29</f>
        <v>Equipamiento para gestión del proyecto</v>
      </c>
      <c r="D211" s="437"/>
      <c r="E211" s="445"/>
      <c r="F211" s="399">
        <f>+'FORMATO COSTEO C6'!G29</f>
        <v>0</v>
      </c>
      <c r="G211" s="400">
        <f>+'FORMATO COSTEO C6'!U29</f>
        <v>0</v>
      </c>
      <c r="H211" s="401">
        <f>SUM(H212:H221)</f>
        <v>0</v>
      </c>
      <c r="I211" s="399">
        <f t="shared" ref="I211:AU211" si="60">SUM(I212:I221)</f>
        <v>0</v>
      </c>
      <c r="J211" s="399">
        <f t="shared" si="60"/>
        <v>0</v>
      </c>
      <c r="K211" s="399">
        <f t="shared" si="60"/>
        <v>0</v>
      </c>
      <c r="L211" s="399">
        <f t="shared" si="60"/>
        <v>0</v>
      </c>
      <c r="M211" s="399">
        <f t="shared" si="60"/>
        <v>0</v>
      </c>
      <c r="N211" s="399">
        <f t="shared" si="60"/>
        <v>0</v>
      </c>
      <c r="O211" s="399">
        <f t="shared" si="60"/>
        <v>0</v>
      </c>
      <c r="P211" s="399">
        <f t="shared" si="60"/>
        <v>0</v>
      </c>
      <c r="Q211" s="399">
        <f t="shared" si="60"/>
        <v>0</v>
      </c>
      <c r="R211" s="399">
        <f t="shared" si="60"/>
        <v>0</v>
      </c>
      <c r="S211" s="399">
        <f t="shared" si="60"/>
        <v>0</v>
      </c>
      <c r="T211" s="402">
        <f t="shared" si="60"/>
        <v>0</v>
      </c>
      <c r="U211" s="403">
        <f t="shared" si="60"/>
        <v>0</v>
      </c>
      <c r="V211" s="399">
        <f t="shared" si="60"/>
        <v>0</v>
      </c>
      <c r="W211" s="399">
        <f t="shared" si="60"/>
        <v>0</v>
      </c>
      <c r="X211" s="399">
        <f t="shared" si="60"/>
        <v>0</v>
      </c>
      <c r="Y211" s="399">
        <f t="shared" si="60"/>
        <v>0</v>
      </c>
      <c r="Z211" s="399">
        <f t="shared" si="60"/>
        <v>0</v>
      </c>
      <c r="AA211" s="399">
        <f t="shared" si="60"/>
        <v>0</v>
      </c>
      <c r="AB211" s="399">
        <f t="shared" si="60"/>
        <v>0</v>
      </c>
      <c r="AC211" s="399">
        <f t="shared" si="60"/>
        <v>0</v>
      </c>
      <c r="AD211" s="399">
        <f t="shared" si="60"/>
        <v>0</v>
      </c>
      <c r="AE211" s="399">
        <f t="shared" si="60"/>
        <v>0</v>
      </c>
      <c r="AF211" s="399">
        <f t="shared" si="60"/>
        <v>0</v>
      </c>
      <c r="AG211" s="400">
        <f>SUM(AG212:AG221)</f>
        <v>0</v>
      </c>
      <c r="AH211" s="401">
        <f t="shared" si="60"/>
        <v>0</v>
      </c>
      <c r="AI211" s="399">
        <f t="shared" si="60"/>
        <v>0</v>
      </c>
      <c r="AJ211" s="399">
        <f t="shared" si="60"/>
        <v>0</v>
      </c>
      <c r="AK211" s="399">
        <f t="shared" si="60"/>
        <v>0</v>
      </c>
      <c r="AL211" s="399">
        <f t="shared" si="60"/>
        <v>0</v>
      </c>
      <c r="AM211" s="399">
        <f t="shared" si="60"/>
        <v>0</v>
      </c>
      <c r="AN211" s="399">
        <f t="shared" si="60"/>
        <v>0</v>
      </c>
      <c r="AO211" s="399">
        <f t="shared" si="60"/>
        <v>0</v>
      </c>
      <c r="AP211" s="399">
        <f t="shared" si="60"/>
        <v>0</v>
      </c>
      <c r="AQ211" s="399">
        <f t="shared" si="60"/>
        <v>0</v>
      </c>
      <c r="AR211" s="399">
        <f t="shared" si="60"/>
        <v>0</v>
      </c>
      <c r="AS211" s="399">
        <f t="shared" si="60"/>
        <v>0</v>
      </c>
      <c r="AT211" s="402">
        <f t="shared" si="60"/>
        <v>0</v>
      </c>
      <c r="AU211" s="404">
        <f t="shared" si="60"/>
        <v>0</v>
      </c>
      <c r="AV211" s="392">
        <f t="shared" si="59"/>
        <v>0</v>
      </c>
    </row>
    <row r="212" spans="2:48" s="60" customFormat="1" ht="13.5" x14ac:dyDescent="0.25">
      <c r="B212" s="416" t="str">
        <f>'FORMATO COSTEO C6'!C30</f>
        <v>6.2.1</v>
      </c>
      <c r="C212" s="439" t="str">
        <f>'FORMATO COSTEO C6'!B30</f>
        <v>Laptopos</v>
      </c>
      <c r="D212" s="428" t="str">
        <f>'FORMATO COSTEO C6'!D30</f>
        <v>Unidad</v>
      </c>
      <c r="E212" s="440">
        <f>'FORMATO COSTEO C6'!E30</f>
        <v>2</v>
      </c>
      <c r="F212" s="429">
        <f>'FORMATO COSTEO C6'!G30</f>
        <v>0</v>
      </c>
      <c r="G212" s="498">
        <f>'FORMATO COSTEO C6'!U30</f>
        <v>0</v>
      </c>
      <c r="H212" s="495">
        <f>IF( $F212=0,0,((($F212/$E212)*'PLAN DE ADQUISICIONES'!F$82)*($G212/$F212)))</f>
        <v>0</v>
      </c>
      <c r="I212" s="429">
        <f>IF( $F212=0,0,((($F212/$E212)*'PLAN DE ADQUISICIONES'!G$82)*($G212/$F212)))</f>
        <v>0</v>
      </c>
      <c r="J212" s="429">
        <f>IF( $F212=0,0,((($F212/$E212)*'PLAN DE ADQUISICIONES'!H$82)*($G212/$F212)))</f>
        <v>0</v>
      </c>
      <c r="K212" s="429">
        <f>IF( $F212=0,0,((($F212/$E212)*'PLAN DE ADQUISICIONES'!I$82)*($G212/$F212)))</f>
        <v>0</v>
      </c>
      <c r="L212" s="429">
        <f>IF( $F212=0,0,((($F212/$E212)*'PLAN DE ADQUISICIONES'!J$82)*($G212/$F212)))</f>
        <v>0</v>
      </c>
      <c r="M212" s="429">
        <f>IF( $F212=0,0,((($F212/$E212)*'PLAN DE ADQUISICIONES'!K$82)*($G212/$F212)))</f>
        <v>0</v>
      </c>
      <c r="N212" s="429">
        <f>IF( $F212=0,0,((($F212/$E212)*'PLAN DE ADQUISICIONES'!L$82)*($G212/$F212)))</f>
        <v>0</v>
      </c>
      <c r="O212" s="429">
        <f>IF( $F212=0,0,((($F212/$E212)*'PLAN DE ADQUISICIONES'!M$82)*($G212/$F212)))</f>
        <v>0</v>
      </c>
      <c r="P212" s="429">
        <f>IF( $F212=0,0,((($F212/$E212)*'PLAN DE ADQUISICIONES'!N$82)*($G212/$F212)))</f>
        <v>0</v>
      </c>
      <c r="Q212" s="429">
        <f>IF( $F212=0,0,((($F212/$E212)*'PLAN DE ADQUISICIONES'!O$82)*($G212/$F212)))</f>
        <v>0</v>
      </c>
      <c r="R212" s="429">
        <f>IF( $F212=0,0,((($F212/$E212)*'PLAN DE ADQUISICIONES'!P$82)*($G212/$F212)))</f>
        <v>0</v>
      </c>
      <c r="S212" s="429">
        <f>IF( $F212=0,0,((($F212/$E212)*'PLAN DE ADQUISICIONES'!Q$82)*($G212/$F212)))</f>
        <v>0</v>
      </c>
      <c r="T212" s="423">
        <f t="shared" ref="T212:T221" si="61">H212+I212+J212+K212+L212+M212+N212+O212+P212+Q212+R212+S212</f>
        <v>0</v>
      </c>
      <c r="U212" s="496">
        <f>IF( $F212=0,0,((($F212/$E212)*'PLAN DE ADQUISICIONES'!R$82)*($G212/$F212)))</f>
        <v>0</v>
      </c>
      <c r="V212" s="429">
        <f>IF( $F212=0,0,((($F212/$E212)*'PLAN DE ADQUISICIONES'!S$82)*($G212/$F212)))</f>
        <v>0</v>
      </c>
      <c r="W212" s="429">
        <f>IF( $F212=0,0,((($F212/$E212)*'PLAN DE ADQUISICIONES'!T$82)*($G212/$F212)))</f>
        <v>0</v>
      </c>
      <c r="X212" s="429">
        <f>IF( $F212=0,0,((($F212/$E212)*'PLAN DE ADQUISICIONES'!U$82)*($G212/$F212)))</f>
        <v>0</v>
      </c>
      <c r="Y212" s="429">
        <f>IF( $F212=0,0,((($F212/$E212)*'PLAN DE ADQUISICIONES'!V$82)*($G212/$F212)))</f>
        <v>0</v>
      </c>
      <c r="Z212" s="429">
        <f>IF( $F212=0,0,((($F212/$E212)*'PLAN DE ADQUISICIONES'!W$82)*($G212/$F212)))</f>
        <v>0</v>
      </c>
      <c r="AA212" s="429">
        <f>IF( $F212=0,0,((($F212/$E212)*'PLAN DE ADQUISICIONES'!X$82)*($G212/$F212)))</f>
        <v>0</v>
      </c>
      <c r="AB212" s="429">
        <f>IF( $F212=0,0,((($F212/$E212)*'PLAN DE ADQUISICIONES'!Y$82)*($G212/$F212)))</f>
        <v>0</v>
      </c>
      <c r="AC212" s="429">
        <f>IF( $F212=0,0,((($F212/$E212)*'PLAN DE ADQUISICIONES'!Z$82)*($G212/$F212)))</f>
        <v>0</v>
      </c>
      <c r="AD212" s="429">
        <f>IF( $F212=0,0,((($F212/$E212)*'PLAN DE ADQUISICIONES'!AA$82)*($G212/$F212)))</f>
        <v>0</v>
      </c>
      <c r="AE212" s="429">
        <f>IF( $F212=0,0,((($F212/$E212)*'PLAN DE ADQUISICIONES'!AB$82)*($G212/$F212)))</f>
        <v>0</v>
      </c>
      <c r="AF212" s="429">
        <f>IF( $F212=0,0,((($F212/$E212)*'PLAN DE ADQUISICIONES'!AC$82)*($G212/$F212)))</f>
        <v>0</v>
      </c>
      <c r="AG212" s="421">
        <f t="shared" ref="AG212:AG221" si="62">U212+V212+W212+X212+Y212+Z212+AA212+AB212+AC212+AD212+AE212+AF212</f>
        <v>0</v>
      </c>
      <c r="AH212" s="495">
        <f>IF( $F212=0,0,((($F212/$E212)*'PLAN DE ADQUISICIONES'!AD$82)*($G212/$F212)))</f>
        <v>0</v>
      </c>
      <c r="AI212" s="429">
        <f>IF( $F212=0,0,((($F212/$E212)*'PLAN DE ADQUISICIONES'!AE$82)*($G212/$F212)))</f>
        <v>0</v>
      </c>
      <c r="AJ212" s="429">
        <f>IF( $F212=0,0,((($F212/$E212)*'PLAN DE ADQUISICIONES'!AF$82)*($G212/$F212)))</f>
        <v>0</v>
      </c>
      <c r="AK212" s="429">
        <f>IF( $F212=0,0,((($F212/$E212)*'PLAN DE ADQUISICIONES'!AG$82)*($G212/$F212)))</f>
        <v>0</v>
      </c>
      <c r="AL212" s="429">
        <f>IF( $F212=0,0,((($F212/$E212)*'PLAN DE ADQUISICIONES'!AH$82)*($G212/$F212)))</f>
        <v>0</v>
      </c>
      <c r="AM212" s="429">
        <f>IF( $F212=0,0,((($F212/$E212)*'PLAN DE ADQUISICIONES'!AI$82)*($G212/$F212)))</f>
        <v>0</v>
      </c>
      <c r="AN212" s="429">
        <f>IF( $F212=0,0,((($F212/$E212)*'PLAN DE ADQUISICIONES'!AJ$82)*($G212/$F212)))</f>
        <v>0</v>
      </c>
      <c r="AO212" s="429">
        <f>IF( $F212=0,0,((($F212/$E212)*'PLAN DE ADQUISICIONES'!AK$82)*($G212/$F212)))</f>
        <v>0</v>
      </c>
      <c r="AP212" s="429">
        <f>IF( $F212=0,0,((($F212/$E212)*'PLAN DE ADQUISICIONES'!AL$82)*($G212/$F212)))</f>
        <v>0</v>
      </c>
      <c r="AQ212" s="429">
        <f>IF( $F212=0,0,((($F212/$E212)*'PLAN DE ADQUISICIONES'!AM$82)*($G212/$F212)))</f>
        <v>0</v>
      </c>
      <c r="AR212" s="429">
        <f>IF( $F212=0,0,((($F212/$E212)*'PLAN DE ADQUISICIONES'!AN$82)*($G212/$F212)))</f>
        <v>0</v>
      </c>
      <c r="AS212" s="429">
        <f>IF( $F212=0,0,((($F212/$E212)*'PLAN DE ADQUISICIONES'!AO$82)*($G212/$F212)))</f>
        <v>0</v>
      </c>
      <c r="AT212" s="423">
        <f t="shared" ref="AT212:AT221" si="63">AH212+AI212+AJ212+AK212+AL212+AM212+AN212+AO212+AP212+AQ212+AR212+AS212</f>
        <v>0</v>
      </c>
      <c r="AU212" s="494">
        <f t="shared" ref="AU212:AU221" si="64">AS212+AR212+AQ212+AP212+AO212+AN212+AM212+AL212+AK212+AJ212+AI212+AH212+AF212+AE212+AD212+AC212+AB212+AA212+Z212+Y212+X212+W212+V212+U212+S212+R212+Q212+P212+O212+N212+M212+L212+K212+J212+I212+H212</f>
        <v>0</v>
      </c>
      <c r="AV212" s="392">
        <f t="shared" si="59"/>
        <v>0</v>
      </c>
    </row>
    <row r="213" spans="2:48" s="60" customFormat="1" ht="13.5" x14ac:dyDescent="0.25">
      <c r="B213" s="416" t="str">
        <f>'FORMATO COSTEO C6'!C31</f>
        <v>6.2.2</v>
      </c>
      <c r="C213" s="439" t="str">
        <f>'FORMATO COSTEO C6'!B31</f>
        <v xml:space="preserve">Camara </v>
      </c>
      <c r="D213" s="428" t="str">
        <f>'FORMATO COSTEO C6'!D31</f>
        <v>Unidad</v>
      </c>
      <c r="E213" s="440">
        <f>'FORMATO COSTEO C6'!E31</f>
        <v>1</v>
      </c>
      <c r="F213" s="429">
        <f>'FORMATO COSTEO C6'!G31</f>
        <v>0</v>
      </c>
      <c r="G213" s="498">
        <f>'FORMATO COSTEO C6'!U31</f>
        <v>0</v>
      </c>
      <c r="H213" s="495">
        <f>IF( $F213=0,0,((($F213/$E213)*'PLAN DE ADQUISICIONES'!F$83)*($G213/$F213)))</f>
        <v>0</v>
      </c>
      <c r="I213" s="429">
        <f>IF( $F213=0,0,((($F213/$E213)*'PLAN DE ADQUISICIONES'!G$83)*($G213/$F213)))</f>
        <v>0</v>
      </c>
      <c r="J213" s="429">
        <f>IF( $F213=0,0,((($F213/$E213)*'PLAN DE ADQUISICIONES'!H$83)*($G213/$F213)))</f>
        <v>0</v>
      </c>
      <c r="K213" s="429">
        <f>IF( $F213=0,0,((($F213/$E213)*'PLAN DE ADQUISICIONES'!I$83)*($G213/$F213)))</f>
        <v>0</v>
      </c>
      <c r="L213" s="429">
        <f>IF( $F213=0,0,((($F213/$E213)*'PLAN DE ADQUISICIONES'!J$83)*($G213/$F213)))</f>
        <v>0</v>
      </c>
      <c r="M213" s="429">
        <f>IF( $F213=0,0,((($F213/$E213)*'PLAN DE ADQUISICIONES'!K$83)*($G213/$F213)))</f>
        <v>0</v>
      </c>
      <c r="N213" s="429">
        <f>IF( $F213=0,0,((($F213/$E213)*'PLAN DE ADQUISICIONES'!L$83)*($G213/$F213)))</f>
        <v>0</v>
      </c>
      <c r="O213" s="429">
        <f>IF( $F213=0,0,((($F213/$E213)*'PLAN DE ADQUISICIONES'!M$83)*($G213/$F213)))</f>
        <v>0</v>
      </c>
      <c r="P213" s="429">
        <f>IF( $F213=0,0,((($F213/$E213)*'PLAN DE ADQUISICIONES'!N$83)*($G213/$F213)))</f>
        <v>0</v>
      </c>
      <c r="Q213" s="429">
        <f>IF( $F213=0,0,((($F213/$E213)*'PLAN DE ADQUISICIONES'!O$83)*($G213/$F213)))</f>
        <v>0</v>
      </c>
      <c r="R213" s="429">
        <f>IF( $F213=0,0,((($F213/$E213)*'PLAN DE ADQUISICIONES'!P$83)*($G213/$F213)))</f>
        <v>0</v>
      </c>
      <c r="S213" s="429">
        <f>IF( $F213=0,0,((($F213/$E213)*'PLAN DE ADQUISICIONES'!Q$83)*($G213/$F213)))</f>
        <v>0</v>
      </c>
      <c r="T213" s="423">
        <f t="shared" si="61"/>
        <v>0</v>
      </c>
      <c r="U213" s="496">
        <f>IF( $F213=0,0,((($F213/$E213)*'PLAN DE ADQUISICIONES'!R$83)*($G213/$F213)))</f>
        <v>0</v>
      </c>
      <c r="V213" s="429">
        <f>IF( $F213=0,0,((($F213/$E213)*'PLAN DE ADQUISICIONES'!S$83)*($G213/$F213)))</f>
        <v>0</v>
      </c>
      <c r="W213" s="429">
        <f>IF( $F213=0,0,((($F213/$E213)*'PLAN DE ADQUISICIONES'!T$83)*($G213/$F213)))</f>
        <v>0</v>
      </c>
      <c r="X213" s="429">
        <f>IF( $F213=0,0,((($F213/$E213)*'PLAN DE ADQUISICIONES'!U$83)*($G213/$F213)))</f>
        <v>0</v>
      </c>
      <c r="Y213" s="429">
        <f>IF( $F213=0,0,((($F213/$E213)*'PLAN DE ADQUISICIONES'!V$83)*($G213/$F213)))</f>
        <v>0</v>
      </c>
      <c r="Z213" s="429">
        <f>IF( $F213=0,0,((($F213/$E213)*'PLAN DE ADQUISICIONES'!W$83)*($G213/$F213)))</f>
        <v>0</v>
      </c>
      <c r="AA213" s="429">
        <f>IF( $F213=0,0,((($F213/$E213)*'PLAN DE ADQUISICIONES'!X$83)*($G213/$F213)))</f>
        <v>0</v>
      </c>
      <c r="AB213" s="429">
        <f>IF( $F213=0,0,((($F213/$E213)*'PLAN DE ADQUISICIONES'!Y$83)*($G213/$F213)))</f>
        <v>0</v>
      </c>
      <c r="AC213" s="429">
        <f>IF( $F213=0,0,((($F213/$E213)*'PLAN DE ADQUISICIONES'!Z$83)*($G213/$F213)))</f>
        <v>0</v>
      </c>
      <c r="AD213" s="429">
        <f>IF( $F213=0,0,((($F213/$E213)*'PLAN DE ADQUISICIONES'!AA$83)*($G213/$F213)))</f>
        <v>0</v>
      </c>
      <c r="AE213" s="429">
        <f>IF( $F213=0,0,((($F213/$E213)*'PLAN DE ADQUISICIONES'!AB$83)*($G213/$F213)))</f>
        <v>0</v>
      </c>
      <c r="AF213" s="429">
        <f>IF( $F213=0,0,((($F213/$E213)*'PLAN DE ADQUISICIONES'!AC$83)*($G213/$F213)))</f>
        <v>0</v>
      </c>
      <c r="AG213" s="421">
        <f t="shared" si="62"/>
        <v>0</v>
      </c>
      <c r="AH213" s="495">
        <f>IF( $F213=0,0,((($F213/$E213)*'PLAN DE ADQUISICIONES'!AD$83)*($G213/$F213)))</f>
        <v>0</v>
      </c>
      <c r="AI213" s="429">
        <f>IF( $F213=0,0,((($F213/$E213)*'PLAN DE ADQUISICIONES'!AE$83)*($G213/$F213)))</f>
        <v>0</v>
      </c>
      <c r="AJ213" s="429">
        <f>IF( $F213=0,0,((($F213/$E213)*'PLAN DE ADQUISICIONES'!AF$83)*($G213/$F213)))</f>
        <v>0</v>
      </c>
      <c r="AK213" s="429">
        <f>IF( $F213=0,0,((($F213/$E213)*'PLAN DE ADQUISICIONES'!AG$83)*($G213/$F213)))</f>
        <v>0</v>
      </c>
      <c r="AL213" s="429">
        <f>IF( $F213=0,0,((($F213/$E213)*'PLAN DE ADQUISICIONES'!AH$83)*($G213/$F213)))</f>
        <v>0</v>
      </c>
      <c r="AM213" s="429">
        <f>IF( $F213=0,0,((($F213/$E213)*'PLAN DE ADQUISICIONES'!AI$83)*($G213/$F213)))</f>
        <v>0</v>
      </c>
      <c r="AN213" s="429">
        <f>IF( $F213=0,0,((($F213/$E213)*'PLAN DE ADQUISICIONES'!AJ$83)*($G213/$F213)))</f>
        <v>0</v>
      </c>
      <c r="AO213" s="429">
        <f>IF( $F213=0,0,((($F213/$E213)*'PLAN DE ADQUISICIONES'!AK$83)*($G213/$F213)))</f>
        <v>0</v>
      </c>
      <c r="AP213" s="429">
        <f>IF( $F213=0,0,((($F213/$E213)*'PLAN DE ADQUISICIONES'!AL$83)*($G213/$F213)))</f>
        <v>0</v>
      </c>
      <c r="AQ213" s="429">
        <f>IF( $F213=0,0,((($F213/$E213)*'PLAN DE ADQUISICIONES'!AM$83)*($G213/$F213)))</f>
        <v>0</v>
      </c>
      <c r="AR213" s="429">
        <f>IF( $F213=0,0,((($F213/$E213)*'PLAN DE ADQUISICIONES'!AN$83)*($G213/$F213)))</f>
        <v>0</v>
      </c>
      <c r="AS213" s="429">
        <f>IF( $F213=0,0,((($F213/$E213)*'PLAN DE ADQUISICIONES'!AO$83)*($G213/$F213)))</f>
        <v>0</v>
      </c>
      <c r="AT213" s="423">
        <f t="shared" si="63"/>
        <v>0</v>
      </c>
      <c r="AU213" s="494">
        <f t="shared" si="64"/>
        <v>0</v>
      </c>
      <c r="AV213" s="392">
        <f t="shared" si="59"/>
        <v>0</v>
      </c>
    </row>
    <row r="214" spans="2:48" s="60" customFormat="1" ht="13.5" x14ac:dyDescent="0.25">
      <c r="B214" s="416" t="str">
        <f>'FORMATO COSTEO C6'!C32</f>
        <v>6.2.3</v>
      </c>
      <c r="C214" s="439" t="str">
        <f>'FORMATO COSTEO C6'!B32</f>
        <v>Impresora</v>
      </c>
      <c r="D214" s="428" t="str">
        <f>'FORMATO COSTEO C6'!D32</f>
        <v>Unidad</v>
      </c>
      <c r="E214" s="440">
        <f>'FORMATO COSTEO C6'!E32</f>
        <v>1</v>
      </c>
      <c r="F214" s="429">
        <f>'FORMATO COSTEO C6'!G32</f>
        <v>0</v>
      </c>
      <c r="G214" s="498">
        <f>'FORMATO COSTEO C6'!U32</f>
        <v>0</v>
      </c>
      <c r="H214" s="495">
        <f>IF( $F214=0,0,((($F214/$E214)*'PLAN DE ADQUISICIONES'!F$84)*($G214/$F214)))</f>
        <v>0</v>
      </c>
      <c r="I214" s="429">
        <f>IF( $F214=0,0,((($F214/$E214)*'PLAN DE ADQUISICIONES'!G$84)*($G214/$F214)))</f>
        <v>0</v>
      </c>
      <c r="J214" s="429">
        <f>IF( $F214=0,0,((($F214/$E214)*'PLAN DE ADQUISICIONES'!H$84)*($G214/$F214)))</f>
        <v>0</v>
      </c>
      <c r="K214" s="429">
        <f>IF( $F214=0,0,((($F214/$E214)*'PLAN DE ADQUISICIONES'!I$84)*($G214/$F214)))</f>
        <v>0</v>
      </c>
      <c r="L214" s="429">
        <f>IF( $F214=0,0,((($F214/$E214)*'PLAN DE ADQUISICIONES'!J$84)*($G214/$F214)))</f>
        <v>0</v>
      </c>
      <c r="M214" s="429">
        <f>IF( $F214=0,0,((($F214/$E214)*'PLAN DE ADQUISICIONES'!K$84)*($G214/$F214)))</f>
        <v>0</v>
      </c>
      <c r="N214" s="429">
        <f>IF( $F214=0,0,((($F214/$E214)*'PLAN DE ADQUISICIONES'!L$84)*($G214/$F214)))</f>
        <v>0</v>
      </c>
      <c r="O214" s="429">
        <f>IF( $F214=0,0,((($F214/$E214)*'PLAN DE ADQUISICIONES'!M$84)*($G214/$F214)))</f>
        <v>0</v>
      </c>
      <c r="P214" s="429">
        <f>IF( $F214=0,0,((($F214/$E214)*'PLAN DE ADQUISICIONES'!N$84)*($G214/$F214)))</f>
        <v>0</v>
      </c>
      <c r="Q214" s="429">
        <f>IF( $F214=0,0,((($F214/$E214)*'PLAN DE ADQUISICIONES'!O$84)*($G214/$F214)))</f>
        <v>0</v>
      </c>
      <c r="R214" s="429">
        <f>IF( $F214=0,0,((($F214/$E214)*'PLAN DE ADQUISICIONES'!P$84)*($G214/$F214)))</f>
        <v>0</v>
      </c>
      <c r="S214" s="429">
        <f>IF( $F214=0,0,((($F214/$E214)*'PLAN DE ADQUISICIONES'!Q$84)*($G214/$F214)))</f>
        <v>0</v>
      </c>
      <c r="T214" s="423">
        <f t="shared" si="61"/>
        <v>0</v>
      </c>
      <c r="U214" s="496">
        <f>IF( $F214=0,0,((($F214/$E214)*'PLAN DE ADQUISICIONES'!R$84)*($G214/$F214)))</f>
        <v>0</v>
      </c>
      <c r="V214" s="429">
        <f>IF( $F214=0,0,((($F214/$E214)*'PLAN DE ADQUISICIONES'!S$84)*($G214/$F214)))</f>
        <v>0</v>
      </c>
      <c r="W214" s="429">
        <f>IF( $F214=0,0,((($F214/$E214)*'PLAN DE ADQUISICIONES'!T$84)*($G214/$F214)))</f>
        <v>0</v>
      </c>
      <c r="X214" s="429">
        <f>IF( $F214=0,0,((($F214/$E214)*'PLAN DE ADQUISICIONES'!U$84)*($G214/$F214)))</f>
        <v>0</v>
      </c>
      <c r="Y214" s="429">
        <f>IF( $F214=0,0,((($F214/$E214)*'PLAN DE ADQUISICIONES'!V$84)*($G214/$F214)))</f>
        <v>0</v>
      </c>
      <c r="Z214" s="429">
        <f>IF( $F214=0,0,((($F214/$E214)*'PLAN DE ADQUISICIONES'!W$84)*($G214/$F214)))</f>
        <v>0</v>
      </c>
      <c r="AA214" s="429">
        <f>IF( $F214=0,0,((($F214/$E214)*'PLAN DE ADQUISICIONES'!X$84)*($G214/$F214)))</f>
        <v>0</v>
      </c>
      <c r="AB214" s="429">
        <f>IF( $F214=0,0,((($F214/$E214)*'PLAN DE ADQUISICIONES'!Y$84)*($G214/$F214)))</f>
        <v>0</v>
      </c>
      <c r="AC214" s="429">
        <f>IF( $F214=0,0,((($F214/$E214)*'PLAN DE ADQUISICIONES'!Z$84)*($G214/$F214)))</f>
        <v>0</v>
      </c>
      <c r="AD214" s="429">
        <f>IF( $F214=0,0,((($F214/$E214)*'PLAN DE ADQUISICIONES'!AA$84)*($G214/$F214)))</f>
        <v>0</v>
      </c>
      <c r="AE214" s="429">
        <f>IF( $F214=0,0,((($F214/$E214)*'PLAN DE ADQUISICIONES'!AB$84)*($G214/$F214)))</f>
        <v>0</v>
      </c>
      <c r="AF214" s="429">
        <f>IF( $F214=0,0,((($F214/$E214)*'PLAN DE ADQUISICIONES'!AC$84)*($G214/$F214)))</f>
        <v>0</v>
      </c>
      <c r="AG214" s="421">
        <f t="shared" si="62"/>
        <v>0</v>
      </c>
      <c r="AH214" s="495">
        <f>IF( $F214=0,0,((($F214/$E214)*'PLAN DE ADQUISICIONES'!AD$84)*($G214/$F214)))</f>
        <v>0</v>
      </c>
      <c r="AI214" s="429">
        <f>IF( $F214=0,0,((($F214/$E214)*'PLAN DE ADQUISICIONES'!AE$84)*($G214/$F214)))</f>
        <v>0</v>
      </c>
      <c r="AJ214" s="429">
        <f>IF( $F214=0,0,((($F214/$E214)*'PLAN DE ADQUISICIONES'!AF$84)*($G214/$F214)))</f>
        <v>0</v>
      </c>
      <c r="AK214" s="429">
        <f>IF( $F214=0,0,((($F214/$E214)*'PLAN DE ADQUISICIONES'!AG$84)*($G214/$F214)))</f>
        <v>0</v>
      </c>
      <c r="AL214" s="429">
        <f>IF( $F214=0,0,((($F214/$E214)*'PLAN DE ADQUISICIONES'!AH$84)*($G214/$F214)))</f>
        <v>0</v>
      </c>
      <c r="AM214" s="429">
        <f>IF( $F214=0,0,((($F214/$E214)*'PLAN DE ADQUISICIONES'!AI$84)*($G214/$F214)))</f>
        <v>0</v>
      </c>
      <c r="AN214" s="429">
        <f>IF( $F214=0,0,((($F214/$E214)*'PLAN DE ADQUISICIONES'!AJ$84)*($G214/$F214)))</f>
        <v>0</v>
      </c>
      <c r="AO214" s="429">
        <f>IF( $F214=0,0,((($F214/$E214)*'PLAN DE ADQUISICIONES'!AK$84)*($G214/$F214)))</f>
        <v>0</v>
      </c>
      <c r="AP214" s="429">
        <f>IF( $F214=0,0,((($F214/$E214)*'PLAN DE ADQUISICIONES'!AL$84)*($G214/$F214)))</f>
        <v>0</v>
      </c>
      <c r="AQ214" s="429">
        <f>IF( $F214=0,0,((($F214/$E214)*'PLAN DE ADQUISICIONES'!AM$84)*($G214/$F214)))</f>
        <v>0</v>
      </c>
      <c r="AR214" s="429">
        <f>IF( $F214=0,0,((($F214/$E214)*'PLAN DE ADQUISICIONES'!AN$84)*($G214/$F214)))</f>
        <v>0</v>
      </c>
      <c r="AS214" s="429">
        <f>IF( $F214=0,0,((($F214/$E214)*'PLAN DE ADQUISICIONES'!AO$84)*($G214/$F214)))</f>
        <v>0</v>
      </c>
      <c r="AT214" s="423">
        <f t="shared" si="63"/>
        <v>0</v>
      </c>
      <c r="AU214" s="494">
        <f t="shared" si="64"/>
        <v>0</v>
      </c>
      <c r="AV214" s="392">
        <f t="shared" si="59"/>
        <v>0</v>
      </c>
    </row>
    <row r="215" spans="2:48" s="60" customFormat="1" ht="13.5" x14ac:dyDescent="0.25">
      <c r="B215" s="416" t="str">
        <f>'FORMATO COSTEO C6'!C33</f>
        <v>6.2.4</v>
      </c>
      <c r="C215" s="439" t="str">
        <f>'FORMATO COSTEO C6'!B33</f>
        <v>Mobiliario oficina</v>
      </c>
      <c r="D215" s="428" t="str">
        <f>'FORMATO COSTEO C6'!D33</f>
        <v>Unidad</v>
      </c>
      <c r="E215" s="440">
        <f>'FORMATO COSTEO C6'!E33</f>
        <v>4</v>
      </c>
      <c r="F215" s="429">
        <f>'FORMATO COSTEO C6'!G33</f>
        <v>0</v>
      </c>
      <c r="G215" s="498">
        <f>'FORMATO COSTEO C6'!U33</f>
        <v>0</v>
      </c>
      <c r="H215" s="495">
        <f>IF( $F215=0,0,((($F215/$E215)*'PLAN DE ADQUISICIONES'!F$85)*($G215/$F215)))</f>
        <v>0</v>
      </c>
      <c r="I215" s="429">
        <f>IF( $F215=0,0,((($F215/$E215)*'PLAN DE ADQUISICIONES'!G$85)*($G215/$F215)))</f>
        <v>0</v>
      </c>
      <c r="J215" s="429">
        <f>IF( $F215=0,0,((($F215/$E215)*'PLAN DE ADQUISICIONES'!H$85)*($G215/$F215)))</f>
        <v>0</v>
      </c>
      <c r="K215" s="429">
        <f>IF( $F215=0,0,((($F215/$E215)*'PLAN DE ADQUISICIONES'!I$85)*($G215/$F215)))</f>
        <v>0</v>
      </c>
      <c r="L215" s="429">
        <f>IF( $F215=0,0,((($F215/$E215)*'PLAN DE ADQUISICIONES'!J$85)*($G215/$F215)))</f>
        <v>0</v>
      </c>
      <c r="M215" s="429">
        <f>IF( $F215=0,0,((($F215/$E215)*'PLAN DE ADQUISICIONES'!K$85)*($G215/$F215)))</f>
        <v>0</v>
      </c>
      <c r="N215" s="429">
        <f>IF( $F215=0,0,((($F215/$E215)*'PLAN DE ADQUISICIONES'!L$85)*($G215/$F215)))</f>
        <v>0</v>
      </c>
      <c r="O215" s="429">
        <f>IF( $F215=0,0,((($F215/$E215)*'PLAN DE ADQUISICIONES'!M$85)*($G215/$F215)))</f>
        <v>0</v>
      </c>
      <c r="P215" s="429">
        <f>IF( $F215=0,0,((($F215/$E215)*'PLAN DE ADQUISICIONES'!N$85)*($G215/$F215)))</f>
        <v>0</v>
      </c>
      <c r="Q215" s="429">
        <f>IF( $F215=0,0,((($F215/$E215)*'PLAN DE ADQUISICIONES'!O$85)*($G215/$F215)))</f>
        <v>0</v>
      </c>
      <c r="R215" s="429">
        <f>IF( $F215=0,0,((($F215/$E215)*'PLAN DE ADQUISICIONES'!P$85)*($G215/$F215)))</f>
        <v>0</v>
      </c>
      <c r="S215" s="429">
        <f>IF( $F215=0,0,((($F215/$E215)*'PLAN DE ADQUISICIONES'!Q$85)*($G215/$F215)))</f>
        <v>0</v>
      </c>
      <c r="T215" s="423">
        <f t="shared" si="61"/>
        <v>0</v>
      </c>
      <c r="U215" s="496">
        <f>IF( $F215=0,0,((($F215/$E215)*'PLAN DE ADQUISICIONES'!R$85)*($G215/$F215)))</f>
        <v>0</v>
      </c>
      <c r="V215" s="429">
        <f>IF( $F215=0,0,((($F215/$E215)*'PLAN DE ADQUISICIONES'!S$85)*($G215/$F215)))</f>
        <v>0</v>
      </c>
      <c r="W215" s="429">
        <f>IF( $F215=0,0,((($F215/$E215)*'PLAN DE ADQUISICIONES'!T$85)*($G215/$F215)))</f>
        <v>0</v>
      </c>
      <c r="X215" s="429">
        <f>IF( $F215=0,0,((($F215/$E215)*'PLAN DE ADQUISICIONES'!U$85)*($G215/$F215)))</f>
        <v>0</v>
      </c>
      <c r="Y215" s="429">
        <f>IF( $F215=0,0,((($F215/$E215)*'PLAN DE ADQUISICIONES'!V$85)*($G215/$F215)))</f>
        <v>0</v>
      </c>
      <c r="Z215" s="429">
        <f>IF( $F215=0,0,((($F215/$E215)*'PLAN DE ADQUISICIONES'!W$85)*($G215/$F215)))</f>
        <v>0</v>
      </c>
      <c r="AA215" s="429">
        <f>IF( $F215=0,0,((($F215/$E215)*'PLAN DE ADQUISICIONES'!X$85)*($G215/$F215)))</f>
        <v>0</v>
      </c>
      <c r="AB215" s="429">
        <f>IF( $F215=0,0,((($F215/$E215)*'PLAN DE ADQUISICIONES'!Y$85)*($G215/$F215)))</f>
        <v>0</v>
      </c>
      <c r="AC215" s="429">
        <f>IF( $F215=0,0,((($F215/$E215)*'PLAN DE ADQUISICIONES'!Z$85)*($G215/$F215)))</f>
        <v>0</v>
      </c>
      <c r="AD215" s="429">
        <f>IF( $F215=0,0,((($F215/$E215)*'PLAN DE ADQUISICIONES'!AA$85)*($G215/$F215)))</f>
        <v>0</v>
      </c>
      <c r="AE215" s="429">
        <f>IF( $F215=0,0,((($F215/$E215)*'PLAN DE ADQUISICIONES'!AB$85)*($G215/$F215)))</f>
        <v>0</v>
      </c>
      <c r="AF215" s="429">
        <f>IF( $F215=0,0,((($F215/$E215)*'PLAN DE ADQUISICIONES'!AC$85)*($G215/$F215)))</f>
        <v>0</v>
      </c>
      <c r="AG215" s="421">
        <f t="shared" si="62"/>
        <v>0</v>
      </c>
      <c r="AH215" s="495">
        <f>IF( $F215=0,0,((($F215/$E215)*'PLAN DE ADQUISICIONES'!AD$85)*($G215/$F215)))</f>
        <v>0</v>
      </c>
      <c r="AI215" s="429">
        <f>IF( $F215=0,0,((($F215/$E215)*'PLAN DE ADQUISICIONES'!AE$85)*($G215/$F215)))</f>
        <v>0</v>
      </c>
      <c r="AJ215" s="429">
        <f>IF( $F215=0,0,((($F215/$E215)*'PLAN DE ADQUISICIONES'!AF$85)*($G215/$F215)))</f>
        <v>0</v>
      </c>
      <c r="AK215" s="429">
        <f>IF( $F215=0,0,((($F215/$E215)*'PLAN DE ADQUISICIONES'!AG$85)*($G215/$F215)))</f>
        <v>0</v>
      </c>
      <c r="AL215" s="429">
        <f>IF( $F215=0,0,((($F215/$E215)*'PLAN DE ADQUISICIONES'!AH$85)*($G215/$F215)))</f>
        <v>0</v>
      </c>
      <c r="AM215" s="429">
        <f>IF( $F215=0,0,((($F215/$E215)*'PLAN DE ADQUISICIONES'!AI$85)*($G215/$F215)))</f>
        <v>0</v>
      </c>
      <c r="AN215" s="429">
        <f>IF( $F215=0,0,((($F215/$E215)*'PLAN DE ADQUISICIONES'!AJ$85)*($G215/$F215)))</f>
        <v>0</v>
      </c>
      <c r="AO215" s="429">
        <f>IF( $F215=0,0,((($F215/$E215)*'PLAN DE ADQUISICIONES'!AK$85)*($G215/$F215)))</f>
        <v>0</v>
      </c>
      <c r="AP215" s="429">
        <f>IF( $F215=0,0,((($F215/$E215)*'PLAN DE ADQUISICIONES'!AL$85)*($G215/$F215)))</f>
        <v>0</v>
      </c>
      <c r="AQ215" s="429">
        <f>IF( $F215=0,0,((($F215/$E215)*'PLAN DE ADQUISICIONES'!AM$85)*($G215/$F215)))</f>
        <v>0</v>
      </c>
      <c r="AR215" s="429">
        <f>IF( $F215=0,0,((($F215/$E215)*'PLAN DE ADQUISICIONES'!AN$85)*($G215/$F215)))</f>
        <v>0</v>
      </c>
      <c r="AS215" s="429">
        <f>IF( $F215=0,0,((($F215/$E215)*'PLAN DE ADQUISICIONES'!AO$85)*($G215/$F215)))</f>
        <v>0</v>
      </c>
      <c r="AT215" s="423">
        <f t="shared" si="63"/>
        <v>0</v>
      </c>
      <c r="AU215" s="494">
        <f t="shared" si="64"/>
        <v>0</v>
      </c>
      <c r="AV215" s="392">
        <f t="shared" si="59"/>
        <v>0</v>
      </c>
    </row>
    <row r="216" spans="2:48" s="60" customFormat="1" ht="13.5" x14ac:dyDescent="0.25">
      <c r="B216" s="416" t="str">
        <f>'FORMATO COSTEO C6'!C34</f>
        <v>6.2.5</v>
      </c>
      <c r="C216" s="439">
        <f>'FORMATO COSTEO C6'!B34</f>
        <v>0</v>
      </c>
      <c r="D216" s="428" t="str">
        <f>'FORMATO COSTEO C6'!D34</f>
        <v>Unidad medida</v>
      </c>
      <c r="E216" s="440">
        <f>'FORMATO COSTEO C6'!E34</f>
        <v>0</v>
      </c>
      <c r="F216" s="429">
        <f>'FORMATO COSTEO C6'!G34</f>
        <v>0</v>
      </c>
      <c r="G216" s="498">
        <f>'FORMATO COSTEO C6'!U34</f>
        <v>0</v>
      </c>
      <c r="H216" s="495">
        <f>IF( $F216=0,0,((($F216/$E216)*'PLAN DE ADQUISICIONES'!F$86)*($G216/$F216)))</f>
        <v>0</v>
      </c>
      <c r="I216" s="429">
        <f>IF( $F216=0,0,((($F216/$E216)*'PLAN DE ADQUISICIONES'!G$86)*($G216/$F216)))</f>
        <v>0</v>
      </c>
      <c r="J216" s="429">
        <f>IF( $F216=0,0,((($F216/$E216)*'PLAN DE ADQUISICIONES'!H$86)*($G216/$F216)))</f>
        <v>0</v>
      </c>
      <c r="K216" s="429">
        <f>IF( $F216=0,0,((($F216/$E216)*'PLAN DE ADQUISICIONES'!I$86)*($G216/$F216)))</f>
        <v>0</v>
      </c>
      <c r="L216" s="429">
        <f>IF( $F216=0,0,((($F216/$E216)*'PLAN DE ADQUISICIONES'!J$86)*($G216/$F216)))</f>
        <v>0</v>
      </c>
      <c r="M216" s="429">
        <f>IF( $F216=0,0,((($F216/$E216)*'PLAN DE ADQUISICIONES'!K$86)*($G216/$F216)))</f>
        <v>0</v>
      </c>
      <c r="N216" s="429">
        <f>IF( $F216=0,0,((($F216/$E216)*'PLAN DE ADQUISICIONES'!L$86)*($G216/$F216)))</f>
        <v>0</v>
      </c>
      <c r="O216" s="429">
        <f>IF( $F216=0,0,((($F216/$E216)*'PLAN DE ADQUISICIONES'!M$86)*($G216/$F216)))</f>
        <v>0</v>
      </c>
      <c r="P216" s="429">
        <f>IF( $F216=0,0,((($F216/$E216)*'PLAN DE ADQUISICIONES'!N$86)*($G216/$F216)))</f>
        <v>0</v>
      </c>
      <c r="Q216" s="429">
        <f>IF( $F216=0,0,((($F216/$E216)*'PLAN DE ADQUISICIONES'!O$86)*($G216/$F216)))</f>
        <v>0</v>
      </c>
      <c r="R216" s="429">
        <f>IF( $F216=0,0,((($F216/$E216)*'PLAN DE ADQUISICIONES'!P$86)*($G216/$F216)))</f>
        <v>0</v>
      </c>
      <c r="S216" s="429">
        <f>IF( $F216=0,0,((($F216/$E216)*'PLAN DE ADQUISICIONES'!Q$86)*($G216/$F216)))</f>
        <v>0</v>
      </c>
      <c r="T216" s="423">
        <f t="shared" si="61"/>
        <v>0</v>
      </c>
      <c r="U216" s="496">
        <f>IF( $F216=0,0,((($F216/$E216)*'PLAN DE ADQUISICIONES'!R$86)*($G216/$F216)))</f>
        <v>0</v>
      </c>
      <c r="V216" s="429">
        <f>IF( $F216=0,0,((($F216/$E216)*'PLAN DE ADQUISICIONES'!S$86)*($G216/$F216)))</f>
        <v>0</v>
      </c>
      <c r="W216" s="429">
        <f>IF( $F216=0,0,((($F216/$E216)*'PLAN DE ADQUISICIONES'!T$86)*($G216/$F216)))</f>
        <v>0</v>
      </c>
      <c r="X216" s="429">
        <f>IF( $F216=0,0,((($F216/$E216)*'PLAN DE ADQUISICIONES'!U$86)*($G216/$F216)))</f>
        <v>0</v>
      </c>
      <c r="Y216" s="429">
        <f>IF( $F216=0,0,((($F216/$E216)*'PLAN DE ADQUISICIONES'!V$86)*($G216/$F216)))</f>
        <v>0</v>
      </c>
      <c r="Z216" s="429">
        <f>IF( $F216=0,0,((($F216/$E216)*'PLAN DE ADQUISICIONES'!W$86)*($G216/$F216)))</f>
        <v>0</v>
      </c>
      <c r="AA216" s="429">
        <f>IF( $F216=0,0,((($F216/$E216)*'PLAN DE ADQUISICIONES'!X$86)*($G216/$F216)))</f>
        <v>0</v>
      </c>
      <c r="AB216" s="429">
        <f>IF( $F216=0,0,((($F216/$E216)*'PLAN DE ADQUISICIONES'!Y$86)*($G216/$F216)))</f>
        <v>0</v>
      </c>
      <c r="AC216" s="429">
        <f>IF( $F216=0,0,((($F216/$E216)*'PLAN DE ADQUISICIONES'!Z$86)*($G216/$F216)))</f>
        <v>0</v>
      </c>
      <c r="AD216" s="429">
        <f>IF( $F216=0,0,((($F216/$E216)*'PLAN DE ADQUISICIONES'!AA$86)*($G216/$F216)))</f>
        <v>0</v>
      </c>
      <c r="AE216" s="429">
        <f>IF( $F216=0,0,((($F216/$E216)*'PLAN DE ADQUISICIONES'!AB$86)*($G216/$F216)))</f>
        <v>0</v>
      </c>
      <c r="AF216" s="429">
        <f>IF( $F216=0,0,((($F216/$E216)*'PLAN DE ADQUISICIONES'!AC$86)*($G216/$F216)))</f>
        <v>0</v>
      </c>
      <c r="AG216" s="421">
        <f t="shared" si="62"/>
        <v>0</v>
      </c>
      <c r="AH216" s="495">
        <f>IF( $F216=0,0,((($F216/$E216)*'PLAN DE ADQUISICIONES'!AD$86)*($G216/$F216)))</f>
        <v>0</v>
      </c>
      <c r="AI216" s="429">
        <f>IF( $F216=0,0,((($F216/$E216)*'PLAN DE ADQUISICIONES'!AE$86)*($G216/$F216)))</f>
        <v>0</v>
      </c>
      <c r="AJ216" s="429">
        <f>IF( $F216=0,0,((($F216/$E216)*'PLAN DE ADQUISICIONES'!AF$86)*($G216/$F216)))</f>
        <v>0</v>
      </c>
      <c r="AK216" s="429">
        <f>IF( $F216=0,0,((($F216/$E216)*'PLAN DE ADQUISICIONES'!AG$86)*($G216/$F216)))</f>
        <v>0</v>
      </c>
      <c r="AL216" s="429">
        <f>IF( $F216=0,0,((($F216/$E216)*'PLAN DE ADQUISICIONES'!AH$86)*($G216/$F216)))</f>
        <v>0</v>
      </c>
      <c r="AM216" s="429">
        <f>IF( $F216=0,0,((($F216/$E216)*'PLAN DE ADQUISICIONES'!AI$86)*($G216/$F216)))</f>
        <v>0</v>
      </c>
      <c r="AN216" s="429">
        <f>IF( $F216=0,0,((($F216/$E216)*'PLAN DE ADQUISICIONES'!AJ$86)*($G216/$F216)))</f>
        <v>0</v>
      </c>
      <c r="AO216" s="429">
        <f>IF( $F216=0,0,((($F216/$E216)*'PLAN DE ADQUISICIONES'!AK$86)*($G216/$F216)))</f>
        <v>0</v>
      </c>
      <c r="AP216" s="429">
        <f>IF( $F216=0,0,((($F216/$E216)*'PLAN DE ADQUISICIONES'!AL$86)*($G216/$F216)))</f>
        <v>0</v>
      </c>
      <c r="AQ216" s="429">
        <f>IF( $F216=0,0,((($F216/$E216)*'PLAN DE ADQUISICIONES'!AM$86)*($G216/$F216)))</f>
        <v>0</v>
      </c>
      <c r="AR216" s="429">
        <f>IF( $F216=0,0,((($F216/$E216)*'PLAN DE ADQUISICIONES'!AN$86)*($G216/$F216)))</f>
        <v>0</v>
      </c>
      <c r="AS216" s="429">
        <f>IF( $F216=0,0,((($F216/$E216)*'PLAN DE ADQUISICIONES'!AO$86)*($G216/$F216)))</f>
        <v>0</v>
      </c>
      <c r="AT216" s="423">
        <f t="shared" si="63"/>
        <v>0</v>
      </c>
      <c r="AU216" s="494">
        <f t="shared" si="64"/>
        <v>0</v>
      </c>
      <c r="AV216" s="392">
        <f t="shared" si="59"/>
        <v>0</v>
      </c>
    </row>
    <row r="217" spans="2:48" s="60" customFormat="1" ht="13.5" x14ac:dyDescent="0.25">
      <c r="B217" s="416" t="str">
        <f>'FORMATO COSTEO C6'!C35</f>
        <v>6.2.6</v>
      </c>
      <c r="C217" s="439">
        <f>'FORMATO COSTEO C6'!B35</f>
        <v>0</v>
      </c>
      <c r="D217" s="428" t="str">
        <f>'FORMATO COSTEO C6'!D35</f>
        <v>Unidad medida</v>
      </c>
      <c r="E217" s="440">
        <f>'FORMATO COSTEO C6'!E35</f>
        <v>0</v>
      </c>
      <c r="F217" s="429">
        <f>'FORMATO COSTEO C6'!G35</f>
        <v>0</v>
      </c>
      <c r="G217" s="498">
        <f>'FORMATO COSTEO C6'!U35</f>
        <v>0</v>
      </c>
      <c r="H217" s="495">
        <f>IF( $F217=0,0,((($F217/$E217)*'PLAN DE ADQUISICIONES'!F$87)*($G217/$F217)))</f>
        <v>0</v>
      </c>
      <c r="I217" s="429">
        <f>IF( $F217=0,0,((($F217/$E217)*'PLAN DE ADQUISICIONES'!G$87)*($G217/$F217)))</f>
        <v>0</v>
      </c>
      <c r="J217" s="429">
        <f>IF( $F217=0,0,((($F217/$E217)*'PLAN DE ADQUISICIONES'!H$87)*($G217/$F217)))</f>
        <v>0</v>
      </c>
      <c r="K217" s="429">
        <f>IF( $F217=0,0,((($F217/$E217)*'PLAN DE ADQUISICIONES'!I$87)*($G217/$F217)))</f>
        <v>0</v>
      </c>
      <c r="L217" s="429">
        <f>IF( $F217=0,0,((($F217/$E217)*'PLAN DE ADQUISICIONES'!J$87)*($G217/$F217)))</f>
        <v>0</v>
      </c>
      <c r="M217" s="429">
        <f>IF( $F217=0,0,((($F217/$E217)*'PLAN DE ADQUISICIONES'!K$87)*($G217/$F217)))</f>
        <v>0</v>
      </c>
      <c r="N217" s="429">
        <f>IF( $F217=0,0,((($F217/$E217)*'PLAN DE ADQUISICIONES'!L$87)*($G217/$F217)))</f>
        <v>0</v>
      </c>
      <c r="O217" s="429">
        <f>IF( $F217=0,0,((($F217/$E217)*'PLAN DE ADQUISICIONES'!M$87)*($G217/$F217)))</f>
        <v>0</v>
      </c>
      <c r="P217" s="429">
        <f>IF( $F217=0,0,((($F217/$E217)*'PLAN DE ADQUISICIONES'!N$87)*($G217/$F217)))</f>
        <v>0</v>
      </c>
      <c r="Q217" s="429">
        <f>IF( $F217=0,0,((($F217/$E217)*'PLAN DE ADQUISICIONES'!O$87)*($G217/$F217)))</f>
        <v>0</v>
      </c>
      <c r="R217" s="429">
        <f>IF( $F217=0,0,((($F217/$E217)*'PLAN DE ADQUISICIONES'!P$87)*($G217/$F217)))</f>
        <v>0</v>
      </c>
      <c r="S217" s="429">
        <f>IF( $F217=0,0,((($F217/$E217)*'PLAN DE ADQUISICIONES'!Q$87)*($G217/$F217)))</f>
        <v>0</v>
      </c>
      <c r="T217" s="423">
        <f t="shared" si="61"/>
        <v>0</v>
      </c>
      <c r="U217" s="496">
        <f>IF( $F217=0,0,((($F217/$E217)*'PLAN DE ADQUISICIONES'!R$87)*($G217/$F217)))</f>
        <v>0</v>
      </c>
      <c r="V217" s="429">
        <f>IF( $F217=0,0,((($F217/$E217)*'PLAN DE ADQUISICIONES'!S$87)*($G217/$F217)))</f>
        <v>0</v>
      </c>
      <c r="W217" s="429">
        <f>IF( $F217=0,0,((($F217/$E217)*'PLAN DE ADQUISICIONES'!T$87)*($G217/$F217)))</f>
        <v>0</v>
      </c>
      <c r="X217" s="429">
        <f>IF( $F217=0,0,((($F217/$E217)*'PLAN DE ADQUISICIONES'!U$87)*($G217/$F217)))</f>
        <v>0</v>
      </c>
      <c r="Y217" s="429">
        <f>IF( $F217=0,0,((($F217/$E217)*'PLAN DE ADQUISICIONES'!V$87)*($G217/$F217)))</f>
        <v>0</v>
      </c>
      <c r="Z217" s="429">
        <f>IF( $F217=0,0,((($F217/$E217)*'PLAN DE ADQUISICIONES'!W$87)*($G217/$F217)))</f>
        <v>0</v>
      </c>
      <c r="AA217" s="429">
        <f>IF( $F217=0,0,((($F217/$E217)*'PLAN DE ADQUISICIONES'!X$87)*($G217/$F217)))</f>
        <v>0</v>
      </c>
      <c r="AB217" s="429">
        <f>IF( $F217=0,0,((($F217/$E217)*'PLAN DE ADQUISICIONES'!Y$87)*($G217/$F217)))</f>
        <v>0</v>
      </c>
      <c r="AC217" s="429">
        <f>IF( $F217=0,0,((($F217/$E217)*'PLAN DE ADQUISICIONES'!Z$87)*($G217/$F217)))</f>
        <v>0</v>
      </c>
      <c r="AD217" s="429">
        <f>IF( $F217=0,0,((($F217/$E217)*'PLAN DE ADQUISICIONES'!AA$87)*($G217/$F217)))</f>
        <v>0</v>
      </c>
      <c r="AE217" s="429">
        <f>IF( $F217=0,0,((($F217/$E217)*'PLAN DE ADQUISICIONES'!AB$87)*($G217/$F217)))</f>
        <v>0</v>
      </c>
      <c r="AF217" s="429">
        <f>IF( $F217=0,0,((($F217/$E217)*'PLAN DE ADQUISICIONES'!AC$87)*($G217/$F217)))</f>
        <v>0</v>
      </c>
      <c r="AG217" s="421">
        <f t="shared" si="62"/>
        <v>0</v>
      </c>
      <c r="AH217" s="495">
        <f>IF( $F217=0,0,((($F217/$E217)*'PLAN DE ADQUISICIONES'!AD$87)*($G217/$F217)))</f>
        <v>0</v>
      </c>
      <c r="AI217" s="429">
        <f>IF( $F217=0,0,((($F217/$E217)*'PLAN DE ADQUISICIONES'!AE$87)*($G217/$F217)))</f>
        <v>0</v>
      </c>
      <c r="AJ217" s="429">
        <f>IF( $F217=0,0,((($F217/$E217)*'PLAN DE ADQUISICIONES'!AF$87)*($G217/$F217)))</f>
        <v>0</v>
      </c>
      <c r="AK217" s="429">
        <f>IF( $F217=0,0,((($F217/$E217)*'PLAN DE ADQUISICIONES'!AG$87)*($G217/$F217)))</f>
        <v>0</v>
      </c>
      <c r="AL217" s="429">
        <f>IF( $F217=0,0,((($F217/$E217)*'PLAN DE ADQUISICIONES'!AH$87)*($G217/$F217)))</f>
        <v>0</v>
      </c>
      <c r="AM217" s="429">
        <f>IF( $F217=0,0,((($F217/$E217)*'PLAN DE ADQUISICIONES'!AI$87)*($G217/$F217)))</f>
        <v>0</v>
      </c>
      <c r="AN217" s="429">
        <f>IF( $F217=0,0,((($F217/$E217)*'PLAN DE ADQUISICIONES'!AJ$87)*($G217/$F217)))</f>
        <v>0</v>
      </c>
      <c r="AO217" s="429">
        <f>IF( $F217=0,0,((($F217/$E217)*'PLAN DE ADQUISICIONES'!AK$87)*($G217/$F217)))</f>
        <v>0</v>
      </c>
      <c r="AP217" s="429">
        <f>IF( $F217=0,0,((($F217/$E217)*'PLAN DE ADQUISICIONES'!AL$87)*($G217/$F217)))</f>
        <v>0</v>
      </c>
      <c r="AQ217" s="429">
        <f>IF( $F217=0,0,((($F217/$E217)*'PLAN DE ADQUISICIONES'!AM$87)*($G217/$F217)))</f>
        <v>0</v>
      </c>
      <c r="AR217" s="429">
        <f>IF( $F217=0,0,((($F217/$E217)*'PLAN DE ADQUISICIONES'!AN$87)*($G217/$F217)))</f>
        <v>0</v>
      </c>
      <c r="AS217" s="429">
        <f>IF( $F217=0,0,((($F217/$E217)*'PLAN DE ADQUISICIONES'!AO$87)*($G217/$F217)))</f>
        <v>0</v>
      </c>
      <c r="AT217" s="423">
        <f t="shared" si="63"/>
        <v>0</v>
      </c>
      <c r="AU217" s="494">
        <f t="shared" si="64"/>
        <v>0</v>
      </c>
      <c r="AV217" s="392">
        <f t="shared" si="59"/>
        <v>0</v>
      </c>
    </row>
    <row r="218" spans="2:48" s="60" customFormat="1" ht="13.5" x14ac:dyDescent="0.25">
      <c r="B218" s="416" t="str">
        <f>'FORMATO COSTEO C6'!C36</f>
        <v>6.2.7</v>
      </c>
      <c r="C218" s="439">
        <f>'FORMATO COSTEO C6'!B36</f>
        <v>0</v>
      </c>
      <c r="D218" s="428" t="str">
        <f>'FORMATO COSTEO C6'!D36</f>
        <v>Unidad medida</v>
      </c>
      <c r="E218" s="440">
        <f>'FORMATO COSTEO C6'!E36</f>
        <v>0</v>
      </c>
      <c r="F218" s="429">
        <f>'FORMATO COSTEO C6'!G36</f>
        <v>0</v>
      </c>
      <c r="G218" s="498">
        <f>'FORMATO COSTEO C6'!U36</f>
        <v>0</v>
      </c>
      <c r="H218" s="495">
        <f>IF( $F218=0,0,((($F218/$E218)*'PLAN DE ADQUISICIONES'!F$88)*($G218/$F218)))</f>
        <v>0</v>
      </c>
      <c r="I218" s="429">
        <f>IF( $F218=0,0,((($F218/$E218)*'PLAN DE ADQUISICIONES'!G$88)*($G218/$F218)))</f>
        <v>0</v>
      </c>
      <c r="J218" s="429">
        <f>IF( $F218=0,0,((($F218/$E218)*'PLAN DE ADQUISICIONES'!H$88)*($G218/$F218)))</f>
        <v>0</v>
      </c>
      <c r="K218" s="429">
        <f>IF( $F218=0,0,((($F218/$E218)*'PLAN DE ADQUISICIONES'!I$88)*($G218/$F218)))</f>
        <v>0</v>
      </c>
      <c r="L218" s="429">
        <f>IF( $F218=0,0,((($F218/$E218)*'PLAN DE ADQUISICIONES'!J$88)*($G218/$F218)))</f>
        <v>0</v>
      </c>
      <c r="M218" s="429">
        <f>IF( $F218=0,0,((($F218/$E218)*'PLAN DE ADQUISICIONES'!K$88)*($G218/$F218)))</f>
        <v>0</v>
      </c>
      <c r="N218" s="429">
        <f>IF( $F218=0,0,((($F218/$E218)*'PLAN DE ADQUISICIONES'!L$88)*($G218/$F218)))</f>
        <v>0</v>
      </c>
      <c r="O218" s="429">
        <f>IF( $F218=0,0,((($F218/$E218)*'PLAN DE ADQUISICIONES'!M$88)*($G218/$F218)))</f>
        <v>0</v>
      </c>
      <c r="P218" s="429">
        <f>IF( $F218=0,0,((($F218/$E218)*'PLAN DE ADQUISICIONES'!N$88)*($G218/$F218)))</f>
        <v>0</v>
      </c>
      <c r="Q218" s="429">
        <f>IF( $F218=0,0,((($F218/$E218)*'PLAN DE ADQUISICIONES'!O$88)*($G218/$F218)))</f>
        <v>0</v>
      </c>
      <c r="R218" s="429">
        <f>IF( $F218=0,0,((($F218/$E218)*'PLAN DE ADQUISICIONES'!P$88)*($G218/$F218)))</f>
        <v>0</v>
      </c>
      <c r="S218" s="429">
        <f>IF( $F218=0,0,((($F218/$E218)*'PLAN DE ADQUISICIONES'!Q$88)*($G218/$F218)))</f>
        <v>0</v>
      </c>
      <c r="T218" s="423">
        <f t="shared" si="61"/>
        <v>0</v>
      </c>
      <c r="U218" s="496">
        <f>IF( $F218=0,0,((($F218/$E218)*'PLAN DE ADQUISICIONES'!R$88)*($G218/$F218)))</f>
        <v>0</v>
      </c>
      <c r="V218" s="429">
        <f>IF( $F218=0,0,((($F218/$E218)*'PLAN DE ADQUISICIONES'!S$88)*($G218/$F218)))</f>
        <v>0</v>
      </c>
      <c r="W218" s="429">
        <f>IF( $F218=0,0,((($F218/$E218)*'PLAN DE ADQUISICIONES'!T$88)*($G218/$F218)))</f>
        <v>0</v>
      </c>
      <c r="X218" s="429">
        <f>IF( $F218=0,0,((($F218/$E218)*'PLAN DE ADQUISICIONES'!U$88)*($G218/$F218)))</f>
        <v>0</v>
      </c>
      <c r="Y218" s="429">
        <f>IF( $F218=0,0,((($F218/$E218)*'PLAN DE ADQUISICIONES'!V$88)*($G218/$F218)))</f>
        <v>0</v>
      </c>
      <c r="Z218" s="429">
        <f>IF( $F218=0,0,((($F218/$E218)*'PLAN DE ADQUISICIONES'!W$88)*($G218/$F218)))</f>
        <v>0</v>
      </c>
      <c r="AA218" s="429">
        <f>IF( $F218=0,0,((($F218/$E218)*'PLAN DE ADQUISICIONES'!X$88)*($G218/$F218)))</f>
        <v>0</v>
      </c>
      <c r="AB218" s="429">
        <f>IF( $F218=0,0,((($F218/$E218)*'PLAN DE ADQUISICIONES'!Y$88)*($G218/$F218)))</f>
        <v>0</v>
      </c>
      <c r="AC218" s="429">
        <f>IF( $F218=0,0,((($F218/$E218)*'PLAN DE ADQUISICIONES'!Z$88)*($G218/$F218)))</f>
        <v>0</v>
      </c>
      <c r="AD218" s="429">
        <f>IF( $F218=0,0,((($F218/$E218)*'PLAN DE ADQUISICIONES'!AA$88)*($G218/$F218)))</f>
        <v>0</v>
      </c>
      <c r="AE218" s="429">
        <f>IF( $F218=0,0,((($F218/$E218)*'PLAN DE ADQUISICIONES'!AB$88)*($G218/$F218)))</f>
        <v>0</v>
      </c>
      <c r="AF218" s="429">
        <f>IF( $F218=0,0,((($F218/$E218)*'PLAN DE ADQUISICIONES'!AC$88)*($G218/$F218)))</f>
        <v>0</v>
      </c>
      <c r="AG218" s="421">
        <f t="shared" si="62"/>
        <v>0</v>
      </c>
      <c r="AH218" s="495">
        <f>IF( $F218=0,0,((($F218/$E218)*'PLAN DE ADQUISICIONES'!AD$88)*($G218/$F218)))</f>
        <v>0</v>
      </c>
      <c r="AI218" s="429">
        <f>IF( $F218=0,0,((($F218/$E218)*'PLAN DE ADQUISICIONES'!AE$88)*($G218/$F218)))</f>
        <v>0</v>
      </c>
      <c r="AJ218" s="429">
        <f>IF( $F218=0,0,((($F218/$E218)*'PLAN DE ADQUISICIONES'!AF$88)*($G218/$F218)))</f>
        <v>0</v>
      </c>
      <c r="AK218" s="429">
        <f>IF( $F218=0,0,((($F218/$E218)*'PLAN DE ADQUISICIONES'!AG$88)*($G218/$F218)))</f>
        <v>0</v>
      </c>
      <c r="AL218" s="429">
        <f>IF( $F218=0,0,((($F218/$E218)*'PLAN DE ADQUISICIONES'!AH$88)*($G218/$F218)))</f>
        <v>0</v>
      </c>
      <c r="AM218" s="429">
        <f>IF( $F218=0,0,((($F218/$E218)*'PLAN DE ADQUISICIONES'!AI$88)*($G218/$F218)))</f>
        <v>0</v>
      </c>
      <c r="AN218" s="429">
        <f>IF( $F218=0,0,((($F218/$E218)*'PLAN DE ADQUISICIONES'!AJ$88)*($G218/$F218)))</f>
        <v>0</v>
      </c>
      <c r="AO218" s="429">
        <f>IF( $F218=0,0,((($F218/$E218)*'PLAN DE ADQUISICIONES'!AK$88)*($G218/$F218)))</f>
        <v>0</v>
      </c>
      <c r="AP218" s="429">
        <f>IF( $F218=0,0,((($F218/$E218)*'PLAN DE ADQUISICIONES'!AL$88)*($G218/$F218)))</f>
        <v>0</v>
      </c>
      <c r="AQ218" s="429">
        <f>IF( $F218=0,0,((($F218/$E218)*'PLAN DE ADQUISICIONES'!AM$88)*($G218/$F218)))</f>
        <v>0</v>
      </c>
      <c r="AR218" s="429">
        <f>IF( $F218=0,0,((($F218/$E218)*'PLAN DE ADQUISICIONES'!AN$88)*($G218/$F218)))</f>
        <v>0</v>
      </c>
      <c r="AS218" s="429">
        <f>IF( $F218=0,0,((($F218/$E218)*'PLAN DE ADQUISICIONES'!AO$88)*($G218/$F218)))</f>
        <v>0</v>
      </c>
      <c r="AT218" s="423">
        <f t="shared" si="63"/>
        <v>0</v>
      </c>
      <c r="AU218" s="494">
        <f t="shared" si="64"/>
        <v>0</v>
      </c>
      <c r="AV218" s="392">
        <f t="shared" si="59"/>
        <v>0</v>
      </c>
    </row>
    <row r="219" spans="2:48" s="60" customFormat="1" ht="13.5" x14ac:dyDescent="0.25">
      <c r="B219" s="416" t="str">
        <f>'FORMATO COSTEO C6'!C37</f>
        <v>6.2.8</v>
      </c>
      <c r="C219" s="439">
        <f>'FORMATO COSTEO C6'!B37</f>
        <v>0</v>
      </c>
      <c r="D219" s="428" t="str">
        <f>'FORMATO COSTEO C6'!D37</f>
        <v>Unidad medida</v>
      </c>
      <c r="E219" s="440">
        <f>'FORMATO COSTEO C6'!E37</f>
        <v>0</v>
      </c>
      <c r="F219" s="429">
        <f>'FORMATO COSTEO C6'!G37</f>
        <v>0</v>
      </c>
      <c r="G219" s="498">
        <f>'FORMATO COSTEO C6'!U37</f>
        <v>0</v>
      </c>
      <c r="H219" s="495">
        <f>IF( $F219=0,0,((($F219/$E219)*'PLAN DE ADQUISICIONES'!F$89)*($G219/$F219)))</f>
        <v>0</v>
      </c>
      <c r="I219" s="429">
        <f>IF( $F219=0,0,((($F219/$E219)*'PLAN DE ADQUISICIONES'!G$89)*($G219/$F219)))</f>
        <v>0</v>
      </c>
      <c r="J219" s="429">
        <f>IF( $F219=0,0,((($F219/$E219)*'PLAN DE ADQUISICIONES'!H$89)*($G219/$F219)))</f>
        <v>0</v>
      </c>
      <c r="K219" s="429">
        <f>IF( $F219=0,0,((($F219/$E219)*'PLAN DE ADQUISICIONES'!I$89)*($G219/$F219)))</f>
        <v>0</v>
      </c>
      <c r="L219" s="429">
        <f>IF( $F219=0,0,((($F219/$E219)*'PLAN DE ADQUISICIONES'!J$89)*($G219/$F219)))</f>
        <v>0</v>
      </c>
      <c r="M219" s="429">
        <f>IF( $F219=0,0,((($F219/$E219)*'PLAN DE ADQUISICIONES'!K$89)*($G219/$F219)))</f>
        <v>0</v>
      </c>
      <c r="N219" s="429">
        <f>IF( $F219=0,0,((($F219/$E219)*'PLAN DE ADQUISICIONES'!L$89)*($G219/$F219)))</f>
        <v>0</v>
      </c>
      <c r="O219" s="429">
        <f>IF( $F219=0,0,((($F219/$E219)*'PLAN DE ADQUISICIONES'!M$89)*($G219/$F219)))</f>
        <v>0</v>
      </c>
      <c r="P219" s="429">
        <f>IF( $F219=0,0,((($F219/$E219)*'PLAN DE ADQUISICIONES'!N$89)*($G219/$F219)))</f>
        <v>0</v>
      </c>
      <c r="Q219" s="429">
        <f>IF( $F219=0,0,((($F219/$E219)*'PLAN DE ADQUISICIONES'!O$89)*($G219/$F219)))</f>
        <v>0</v>
      </c>
      <c r="R219" s="429">
        <f>IF( $F219=0,0,((($F219/$E219)*'PLAN DE ADQUISICIONES'!P$89)*($G219/$F219)))</f>
        <v>0</v>
      </c>
      <c r="S219" s="429">
        <f>IF( $F219=0,0,((($F219/$E219)*'PLAN DE ADQUISICIONES'!Q$89)*($G219/$F219)))</f>
        <v>0</v>
      </c>
      <c r="T219" s="423">
        <f t="shared" si="61"/>
        <v>0</v>
      </c>
      <c r="U219" s="496">
        <f>IF( $F219=0,0,((($F219/$E219)*'PLAN DE ADQUISICIONES'!R$89)*($G219/$F219)))</f>
        <v>0</v>
      </c>
      <c r="V219" s="429">
        <f>IF( $F219=0,0,((($F219/$E219)*'PLAN DE ADQUISICIONES'!S$89)*($G219/$F219)))</f>
        <v>0</v>
      </c>
      <c r="W219" s="429">
        <f>IF( $F219=0,0,((($F219/$E219)*'PLAN DE ADQUISICIONES'!T$89)*($G219/$F219)))</f>
        <v>0</v>
      </c>
      <c r="X219" s="429">
        <f>IF( $F219=0,0,((($F219/$E219)*'PLAN DE ADQUISICIONES'!U$89)*($G219/$F219)))</f>
        <v>0</v>
      </c>
      <c r="Y219" s="429">
        <f>IF( $F219=0,0,((($F219/$E219)*'PLAN DE ADQUISICIONES'!V$89)*($G219/$F219)))</f>
        <v>0</v>
      </c>
      <c r="Z219" s="429">
        <f>IF( $F219=0,0,((($F219/$E219)*'PLAN DE ADQUISICIONES'!W$89)*($G219/$F219)))</f>
        <v>0</v>
      </c>
      <c r="AA219" s="429">
        <f>IF( $F219=0,0,((($F219/$E219)*'PLAN DE ADQUISICIONES'!X$89)*($G219/$F219)))</f>
        <v>0</v>
      </c>
      <c r="AB219" s="429">
        <f>IF( $F219=0,0,((($F219/$E219)*'PLAN DE ADQUISICIONES'!Y$89)*($G219/$F219)))</f>
        <v>0</v>
      </c>
      <c r="AC219" s="429">
        <f>IF( $F219=0,0,((($F219/$E219)*'PLAN DE ADQUISICIONES'!Z$89)*($G219/$F219)))</f>
        <v>0</v>
      </c>
      <c r="AD219" s="429">
        <f>IF( $F219=0,0,((($F219/$E219)*'PLAN DE ADQUISICIONES'!AA$89)*($G219/$F219)))</f>
        <v>0</v>
      </c>
      <c r="AE219" s="429">
        <f>IF( $F219=0,0,((($F219/$E219)*'PLAN DE ADQUISICIONES'!AB$89)*($G219/$F219)))</f>
        <v>0</v>
      </c>
      <c r="AF219" s="429">
        <f>IF( $F219=0,0,((($F219/$E219)*'PLAN DE ADQUISICIONES'!AC$89)*($G219/$F219)))</f>
        <v>0</v>
      </c>
      <c r="AG219" s="421">
        <f t="shared" si="62"/>
        <v>0</v>
      </c>
      <c r="AH219" s="495">
        <f>IF( $F219=0,0,((($F219/$E219)*'PLAN DE ADQUISICIONES'!AD$89)*($G219/$F219)))</f>
        <v>0</v>
      </c>
      <c r="AI219" s="429">
        <f>IF( $F219=0,0,((($F219/$E219)*'PLAN DE ADQUISICIONES'!AE$89)*($G219/$F219)))</f>
        <v>0</v>
      </c>
      <c r="AJ219" s="429">
        <f>IF( $F219=0,0,((($F219/$E219)*'PLAN DE ADQUISICIONES'!AF$89)*($G219/$F219)))</f>
        <v>0</v>
      </c>
      <c r="AK219" s="429">
        <f>IF( $F219=0,0,((($F219/$E219)*'PLAN DE ADQUISICIONES'!AG$89)*($G219/$F219)))</f>
        <v>0</v>
      </c>
      <c r="AL219" s="429">
        <f>IF( $F219=0,0,((($F219/$E219)*'PLAN DE ADQUISICIONES'!AH$89)*($G219/$F219)))</f>
        <v>0</v>
      </c>
      <c r="AM219" s="429">
        <f>IF( $F219=0,0,((($F219/$E219)*'PLAN DE ADQUISICIONES'!AI$89)*($G219/$F219)))</f>
        <v>0</v>
      </c>
      <c r="AN219" s="429">
        <f>IF( $F219=0,0,((($F219/$E219)*'PLAN DE ADQUISICIONES'!AJ$89)*($G219/$F219)))</f>
        <v>0</v>
      </c>
      <c r="AO219" s="429">
        <f>IF( $F219=0,0,((($F219/$E219)*'PLAN DE ADQUISICIONES'!AK$89)*($G219/$F219)))</f>
        <v>0</v>
      </c>
      <c r="AP219" s="429">
        <f>IF( $F219=0,0,((($F219/$E219)*'PLAN DE ADQUISICIONES'!AL$89)*($G219/$F219)))</f>
        <v>0</v>
      </c>
      <c r="AQ219" s="429">
        <f>IF( $F219=0,0,((($F219/$E219)*'PLAN DE ADQUISICIONES'!AM$89)*($G219/$F219)))</f>
        <v>0</v>
      </c>
      <c r="AR219" s="429">
        <f>IF( $F219=0,0,((($F219/$E219)*'PLAN DE ADQUISICIONES'!AN$89)*($G219/$F219)))</f>
        <v>0</v>
      </c>
      <c r="AS219" s="429">
        <f>IF( $F219=0,0,((($F219/$E219)*'PLAN DE ADQUISICIONES'!AO$89)*($G219/$F219)))</f>
        <v>0</v>
      </c>
      <c r="AT219" s="423">
        <f t="shared" si="63"/>
        <v>0</v>
      </c>
      <c r="AU219" s="494">
        <f t="shared" si="64"/>
        <v>0</v>
      </c>
      <c r="AV219" s="392">
        <f t="shared" si="59"/>
        <v>0</v>
      </c>
    </row>
    <row r="220" spans="2:48" s="60" customFormat="1" ht="13.5" x14ac:dyDescent="0.25">
      <c r="B220" s="416" t="str">
        <f>'FORMATO COSTEO C6'!C38</f>
        <v>6.2.9</v>
      </c>
      <c r="C220" s="439">
        <f>'FORMATO COSTEO C6'!B38</f>
        <v>0</v>
      </c>
      <c r="D220" s="428" t="str">
        <f>'FORMATO COSTEO C6'!D38</f>
        <v>Unidad medida</v>
      </c>
      <c r="E220" s="440">
        <f>'FORMATO COSTEO C6'!E38</f>
        <v>0</v>
      </c>
      <c r="F220" s="429">
        <f>'FORMATO COSTEO C6'!G38</f>
        <v>0</v>
      </c>
      <c r="G220" s="498">
        <f>'FORMATO COSTEO C6'!U38</f>
        <v>0</v>
      </c>
      <c r="H220" s="495">
        <f>IF( $F220=0,0,((($F220/$E220)*'PLAN DE ADQUISICIONES'!F$90)*($G220/$F220)))</f>
        <v>0</v>
      </c>
      <c r="I220" s="429">
        <f>IF( $F220=0,0,((($F220/$E220)*'PLAN DE ADQUISICIONES'!G$90)*($G220/$F220)))</f>
        <v>0</v>
      </c>
      <c r="J220" s="429">
        <f>IF( $F220=0,0,((($F220/$E220)*'PLAN DE ADQUISICIONES'!H$90)*($G220/$F220)))</f>
        <v>0</v>
      </c>
      <c r="K220" s="429">
        <f>IF( $F220=0,0,((($F220/$E220)*'PLAN DE ADQUISICIONES'!I$90)*($G220/$F220)))</f>
        <v>0</v>
      </c>
      <c r="L220" s="429">
        <f>IF( $F220=0,0,((($F220/$E220)*'PLAN DE ADQUISICIONES'!J$90)*($G220/$F220)))</f>
        <v>0</v>
      </c>
      <c r="M220" s="429">
        <f>IF( $F220=0,0,((($F220/$E220)*'PLAN DE ADQUISICIONES'!K$90)*($G220/$F220)))</f>
        <v>0</v>
      </c>
      <c r="N220" s="429">
        <f>IF( $F220=0,0,((($F220/$E220)*'PLAN DE ADQUISICIONES'!L$90)*($G220/$F220)))</f>
        <v>0</v>
      </c>
      <c r="O220" s="429">
        <f>IF( $F220=0,0,((($F220/$E220)*'PLAN DE ADQUISICIONES'!M$90)*($G220/$F220)))</f>
        <v>0</v>
      </c>
      <c r="P220" s="429">
        <f>IF( $F220=0,0,((($F220/$E220)*'PLAN DE ADQUISICIONES'!N$90)*($G220/$F220)))</f>
        <v>0</v>
      </c>
      <c r="Q220" s="429">
        <f>IF( $F220=0,0,((($F220/$E220)*'PLAN DE ADQUISICIONES'!O$90)*($G220/$F220)))</f>
        <v>0</v>
      </c>
      <c r="R220" s="429">
        <f>IF( $F220=0,0,((($F220/$E220)*'PLAN DE ADQUISICIONES'!P$90)*($G220/$F220)))</f>
        <v>0</v>
      </c>
      <c r="S220" s="429">
        <f>IF( $F220=0,0,((($F220/$E220)*'PLAN DE ADQUISICIONES'!Q$90)*($G220/$F220)))</f>
        <v>0</v>
      </c>
      <c r="T220" s="423">
        <f t="shared" si="61"/>
        <v>0</v>
      </c>
      <c r="U220" s="496">
        <f>IF( $F220=0,0,((($F220/$E220)*'PLAN DE ADQUISICIONES'!R$90)*($G220/$F220)))</f>
        <v>0</v>
      </c>
      <c r="V220" s="429">
        <f>IF( $F220=0,0,((($F220/$E220)*'PLAN DE ADQUISICIONES'!S$90)*($G220/$F220)))</f>
        <v>0</v>
      </c>
      <c r="W220" s="429">
        <f>IF( $F220=0,0,((($F220/$E220)*'PLAN DE ADQUISICIONES'!T$90)*($G220/$F220)))</f>
        <v>0</v>
      </c>
      <c r="X220" s="429">
        <f>IF( $F220=0,0,((($F220/$E220)*'PLAN DE ADQUISICIONES'!U$90)*($G220/$F220)))</f>
        <v>0</v>
      </c>
      <c r="Y220" s="429">
        <f>IF( $F220=0,0,((($F220/$E220)*'PLAN DE ADQUISICIONES'!V$90)*($G220/$F220)))</f>
        <v>0</v>
      </c>
      <c r="Z220" s="429">
        <f>IF( $F220=0,0,((($F220/$E220)*'PLAN DE ADQUISICIONES'!W$90)*($G220/$F220)))</f>
        <v>0</v>
      </c>
      <c r="AA220" s="429">
        <f>IF( $F220=0,0,((($F220/$E220)*'PLAN DE ADQUISICIONES'!X$90)*($G220/$F220)))</f>
        <v>0</v>
      </c>
      <c r="AB220" s="429">
        <f>IF( $F220=0,0,((($F220/$E220)*'PLAN DE ADQUISICIONES'!Y$90)*($G220/$F220)))</f>
        <v>0</v>
      </c>
      <c r="AC220" s="429">
        <f>IF( $F220=0,0,((($F220/$E220)*'PLAN DE ADQUISICIONES'!Z$90)*($G220/$F220)))</f>
        <v>0</v>
      </c>
      <c r="AD220" s="429">
        <f>IF( $F220=0,0,((($F220/$E220)*'PLAN DE ADQUISICIONES'!AA$90)*($G220/$F220)))</f>
        <v>0</v>
      </c>
      <c r="AE220" s="429">
        <f>IF( $F220=0,0,((($F220/$E220)*'PLAN DE ADQUISICIONES'!AB$90)*($G220/$F220)))</f>
        <v>0</v>
      </c>
      <c r="AF220" s="429">
        <f>IF( $F220=0,0,((($F220/$E220)*'PLAN DE ADQUISICIONES'!AC$90)*($G220/$F220)))</f>
        <v>0</v>
      </c>
      <c r="AG220" s="421">
        <f t="shared" si="62"/>
        <v>0</v>
      </c>
      <c r="AH220" s="495">
        <f>IF( $F220=0,0,((($F220/$E220)*'PLAN DE ADQUISICIONES'!AD$90)*($G220/$F220)))</f>
        <v>0</v>
      </c>
      <c r="AI220" s="429">
        <f>IF( $F220=0,0,((($F220/$E220)*'PLAN DE ADQUISICIONES'!AE$90)*($G220/$F220)))</f>
        <v>0</v>
      </c>
      <c r="AJ220" s="429">
        <f>IF( $F220=0,0,((($F220/$E220)*'PLAN DE ADQUISICIONES'!AF$90)*($G220/$F220)))</f>
        <v>0</v>
      </c>
      <c r="AK220" s="429">
        <f>IF( $F220=0,0,((($F220/$E220)*'PLAN DE ADQUISICIONES'!AG$90)*($G220/$F220)))</f>
        <v>0</v>
      </c>
      <c r="AL220" s="429">
        <f>IF( $F220=0,0,((($F220/$E220)*'PLAN DE ADQUISICIONES'!AH$90)*($G220/$F220)))</f>
        <v>0</v>
      </c>
      <c r="AM220" s="429">
        <f>IF( $F220=0,0,((($F220/$E220)*'PLAN DE ADQUISICIONES'!AI$90)*($G220/$F220)))</f>
        <v>0</v>
      </c>
      <c r="AN220" s="429">
        <f>IF( $F220=0,0,((($F220/$E220)*'PLAN DE ADQUISICIONES'!AJ$90)*($G220/$F220)))</f>
        <v>0</v>
      </c>
      <c r="AO220" s="429">
        <f>IF( $F220=0,0,((($F220/$E220)*'PLAN DE ADQUISICIONES'!AK$90)*($G220/$F220)))</f>
        <v>0</v>
      </c>
      <c r="AP220" s="429">
        <f>IF( $F220=0,0,((($F220/$E220)*'PLAN DE ADQUISICIONES'!AL$90)*($G220/$F220)))</f>
        <v>0</v>
      </c>
      <c r="AQ220" s="429">
        <f>IF( $F220=0,0,((($F220/$E220)*'PLAN DE ADQUISICIONES'!AM$90)*($G220/$F220)))</f>
        <v>0</v>
      </c>
      <c r="AR220" s="429">
        <f>IF( $F220=0,0,((($F220/$E220)*'PLAN DE ADQUISICIONES'!AN$90)*($G220/$F220)))</f>
        <v>0</v>
      </c>
      <c r="AS220" s="429">
        <f>IF( $F220=0,0,((($F220/$E220)*'PLAN DE ADQUISICIONES'!AO$90)*($G220/$F220)))</f>
        <v>0</v>
      </c>
      <c r="AT220" s="423">
        <f t="shared" si="63"/>
        <v>0</v>
      </c>
      <c r="AU220" s="494">
        <f t="shared" si="64"/>
        <v>0</v>
      </c>
      <c r="AV220" s="392">
        <f t="shared" si="59"/>
        <v>0</v>
      </c>
    </row>
    <row r="221" spans="2:48" s="60" customFormat="1" ht="13.5" x14ac:dyDescent="0.25">
      <c r="B221" s="416" t="str">
        <f>'FORMATO COSTEO C6'!C39</f>
        <v>6.2.10</v>
      </c>
      <c r="C221" s="439">
        <f>'FORMATO COSTEO C6'!B39</f>
        <v>0</v>
      </c>
      <c r="D221" s="428" t="str">
        <f>'FORMATO COSTEO C6'!D39</f>
        <v>Unidad medida</v>
      </c>
      <c r="E221" s="440">
        <f>'FORMATO COSTEO C6'!E39</f>
        <v>0</v>
      </c>
      <c r="F221" s="429">
        <f>'FORMATO COSTEO C6'!G39</f>
        <v>0</v>
      </c>
      <c r="G221" s="498">
        <f>'FORMATO COSTEO C6'!U39</f>
        <v>0</v>
      </c>
      <c r="H221" s="495">
        <f>IF( $F221=0,0,((($F221/$E221)*'PLAN DE ADQUISICIONES'!F$91)*($G221/$F221)))</f>
        <v>0</v>
      </c>
      <c r="I221" s="429">
        <f>IF( $F221=0,0,((($F221/$E221)*'PLAN DE ADQUISICIONES'!G$91)*($G221/$F221)))</f>
        <v>0</v>
      </c>
      <c r="J221" s="429">
        <f>IF( $F221=0,0,((($F221/$E221)*'PLAN DE ADQUISICIONES'!H$91)*($G221/$F221)))</f>
        <v>0</v>
      </c>
      <c r="K221" s="429">
        <f>IF( $F221=0,0,((($F221/$E221)*'PLAN DE ADQUISICIONES'!I$91)*($G221/$F221)))</f>
        <v>0</v>
      </c>
      <c r="L221" s="429">
        <f>IF( $F221=0,0,((($F221/$E221)*'PLAN DE ADQUISICIONES'!J$91)*($G221/$F221)))</f>
        <v>0</v>
      </c>
      <c r="M221" s="429">
        <f>IF( $F221=0,0,((($F221/$E221)*'PLAN DE ADQUISICIONES'!K$91)*($G221/$F221)))</f>
        <v>0</v>
      </c>
      <c r="N221" s="429">
        <f>IF( $F221=0,0,((($F221/$E221)*'PLAN DE ADQUISICIONES'!L$91)*($G221/$F221)))</f>
        <v>0</v>
      </c>
      <c r="O221" s="429">
        <f>IF( $F221=0,0,((($F221/$E221)*'PLAN DE ADQUISICIONES'!M$91)*($G221/$F221)))</f>
        <v>0</v>
      </c>
      <c r="P221" s="429">
        <f>IF( $F221=0,0,((($F221/$E221)*'PLAN DE ADQUISICIONES'!N$91)*($G221/$F221)))</f>
        <v>0</v>
      </c>
      <c r="Q221" s="429">
        <f>IF( $F221=0,0,((($F221/$E221)*'PLAN DE ADQUISICIONES'!O$91)*($G221/$F221)))</f>
        <v>0</v>
      </c>
      <c r="R221" s="429">
        <f>IF( $F221=0,0,((($F221/$E221)*'PLAN DE ADQUISICIONES'!P$91)*($G221/$F221)))</f>
        <v>0</v>
      </c>
      <c r="S221" s="429">
        <f>IF( $F221=0,0,((($F221/$E221)*'PLAN DE ADQUISICIONES'!Q$91)*($G221/$F221)))</f>
        <v>0</v>
      </c>
      <c r="T221" s="423">
        <f t="shared" si="61"/>
        <v>0</v>
      </c>
      <c r="U221" s="496">
        <f>IF( $F221=0,0,((($F221/$E221)*'PLAN DE ADQUISICIONES'!R$91)*($G221/$F221)))</f>
        <v>0</v>
      </c>
      <c r="V221" s="429">
        <f>IF( $F221=0,0,((($F221/$E221)*'PLAN DE ADQUISICIONES'!S$91)*($G221/$F221)))</f>
        <v>0</v>
      </c>
      <c r="W221" s="429">
        <f>IF( $F221=0,0,((($F221/$E221)*'PLAN DE ADQUISICIONES'!T$91)*($G221/$F221)))</f>
        <v>0</v>
      </c>
      <c r="X221" s="429">
        <f>IF( $F221=0,0,((($F221/$E221)*'PLAN DE ADQUISICIONES'!U$91)*($G221/$F221)))</f>
        <v>0</v>
      </c>
      <c r="Y221" s="429">
        <f>IF( $F221=0,0,((($F221/$E221)*'PLAN DE ADQUISICIONES'!V$91)*($G221/$F221)))</f>
        <v>0</v>
      </c>
      <c r="Z221" s="429">
        <f>IF( $F221=0,0,((($F221/$E221)*'PLAN DE ADQUISICIONES'!W$91)*($G221/$F221)))</f>
        <v>0</v>
      </c>
      <c r="AA221" s="429">
        <f>IF( $F221=0,0,((($F221/$E221)*'PLAN DE ADQUISICIONES'!X$91)*($G221/$F221)))</f>
        <v>0</v>
      </c>
      <c r="AB221" s="429">
        <f>IF( $F221=0,0,((($F221/$E221)*'PLAN DE ADQUISICIONES'!Y$91)*($G221/$F221)))</f>
        <v>0</v>
      </c>
      <c r="AC221" s="429">
        <f>IF( $F221=0,0,((($F221/$E221)*'PLAN DE ADQUISICIONES'!Z$91)*($G221/$F221)))</f>
        <v>0</v>
      </c>
      <c r="AD221" s="429">
        <f>IF( $F221=0,0,((($F221/$E221)*'PLAN DE ADQUISICIONES'!AA$91)*($G221/$F221)))</f>
        <v>0</v>
      </c>
      <c r="AE221" s="429">
        <f>IF( $F221=0,0,((($F221/$E221)*'PLAN DE ADQUISICIONES'!AB$91)*($G221/$F221)))</f>
        <v>0</v>
      </c>
      <c r="AF221" s="429">
        <f>IF( $F221=0,0,((($F221/$E221)*'PLAN DE ADQUISICIONES'!AC$91)*($G221/$F221)))</f>
        <v>0</v>
      </c>
      <c r="AG221" s="421">
        <f t="shared" si="62"/>
        <v>0</v>
      </c>
      <c r="AH221" s="495">
        <f>IF( $F221=0,0,((($F221/$E221)*'PLAN DE ADQUISICIONES'!AD$91)*($G221/$F221)))</f>
        <v>0</v>
      </c>
      <c r="AI221" s="429">
        <f>IF( $F221=0,0,((($F221/$E221)*'PLAN DE ADQUISICIONES'!AE$91)*($G221/$F221)))</f>
        <v>0</v>
      </c>
      <c r="AJ221" s="429">
        <f>IF( $F221=0,0,((($F221/$E221)*'PLAN DE ADQUISICIONES'!AF$91)*($G221/$F221)))</f>
        <v>0</v>
      </c>
      <c r="AK221" s="429">
        <f>IF( $F221=0,0,((($F221/$E221)*'PLAN DE ADQUISICIONES'!AG$91)*($G221/$F221)))</f>
        <v>0</v>
      </c>
      <c r="AL221" s="429">
        <f>IF( $F221=0,0,((($F221/$E221)*'PLAN DE ADQUISICIONES'!AH$91)*($G221/$F221)))</f>
        <v>0</v>
      </c>
      <c r="AM221" s="429">
        <f>IF( $F221=0,0,((($F221/$E221)*'PLAN DE ADQUISICIONES'!AI$91)*($G221/$F221)))</f>
        <v>0</v>
      </c>
      <c r="AN221" s="429">
        <f>IF( $F221=0,0,((($F221/$E221)*'PLAN DE ADQUISICIONES'!AJ$91)*($G221/$F221)))</f>
        <v>0</v>
      </c>
      <c r="AO221" s="429">
        <f>IF( $F221=0,0,((($F221/$E221)*'PLAN DE ADQUISICIONES'!AK$91)*($G221/$F221)))</f>
        <v>0</v>
      </c>
      <c r="AP221" s="429">
        <f>IF( $F221=0,0,((($F221/$E221)*'PLAN DE ADQUISICIONES'!AL$91)*($G221/$F221)))</f>
        <v>0</v>
      </c>
      <c r="AQ221" s="429">
        <f>IF( $F221=0,0,((($F221/$E221)*'PLAN DE ADQUISICIONES'!AM$91)*($G221/$F221)))</f>
        <v>0</v>
      </c>
      <c r="AR221" s="429">
        <f>IF( $F221=0,0,((($F221/$E221)*'PLAN DE ADQUISICIONES'!AN$91)*($G221/$F221)))</f>
        <v>0</v>
      </c>
      <c r="AS221" s="429">
        <f>IF( $F221=0,0,((($F221/$E221)*'PLAN DE ADQUISICIONES'!AO$91)*($G221/$F221)))</f>
        <v>0</v>
      </c>
      <c r="AT221" s="423">
        <f t="shared" si="63"/>
        <v>0</v>
      </c>
      <c r="AU221" s="494">
        <f t="shared" si="64"/>
        <v>0</v>
      </c>
      <c r="AV221" s="392">
        <f t="shared" si="59"/>
        <v>0</v>
      </c>
    </row>
    <row r="222" spans="2:48" s="60" customFormat="1" ht="13.5" x14ac:dyDescent="0.25">
      <c r="B222" s="395">
        <f>'FORMATO COSTEO C6'!C41</f>
        <v>6.3</v>
      </c>
      <c r="C222" s="396" t="str">
        <f>'FORMATO COSTEO C6'!D41</f>
        <v>GASTOS DE FUNCIONAMIENTO</v>
      </c>
      <c r="D222" s="437"/>
      <c r="E222" s="445"/>
      <c r="F222" s="399">
        <f>F223+F227+F231+F235+F239+F243+F247</f>
        <v>0</v>
      </c>
      <c r="G222" s="400">
        <f>G223+G227+G231+G235+G239+G243+G247</f>
        <v>0</v>
      </c>
      <c r="H222" s="401">
        <f>H223+H227+H231+H235+H239+H243+H247</f>
        <v>0</v>
      </c>
      <c r="I222" s="399">
        <f t="shared" ref="I222:AU222" si="65">I223+I227+I231+I235+I239+I243+I247</f>
        <v>0</v>
      </c>
      <c r="J222" s="399">
        <f t="shared" si="65"/>
        <v>0</v>
      </c>
      <c r="K222" s="399">
        <f t="shared" si="65"/>
        <v>0</v>
      </c>
      <c r="L222" s="399">
        <f t="shared" si="65"/>
        <v>0</v>
      </c>
      <c r="M222" s="399">
        <f t="shared" si="65"/>
        <v>0</v>
      </c>
      <c r="N222" s="399">
        <f t="shared" si="65"/>
        <v>0</v>
      </c>
      <c r="O222" s="399">
        <f t="shared" si="65"/>
        <v>0</v>
      </c>
      <c r="P222" s="399">
        <f t="shared" si="65"/>
        <v>0</v>
      </c>
      <c r="Q222" s="399">
        <f t="shared" si="65"/>
        <v>0</v>
      </c>
      <c r="R222" s="399">
        <f t="shared" si="65"/>
        <v>0</v>
      </c>
      <c r="S222" s="399">
        <f t="shared" si="65"/>
        <v>0</v>
      </c>
      <c r="T222" s="402">
        <f t="shared" si="65"/>
        <v>0</v>
      </c>
      <c r="U222" s="403">
        <f t="shared" si="65"/>
        <v>0</v>
      </c>
      <c r="V222" s="399">
        <f t="shared" si="65"/>
        <v>0</v>
      </c>
      <c r="W222" s="399">
        <f t="shared" si="65"/>
        <v>0</v>
      </c>
      <c r="X222" s="399">
        <f t="shared" si="65"/>
        <v>0</v>
      </c>
      <c r="Y222" s="399">
        <f t="shared" si="65"/>
        <v>0</v>
      </c>
      <c r="Z222" s="399">
        <f t="shared" si="65"/>
        <v>0</v>
      </c>
      <c r="AA222" s="399">
        <f t="shared" si="65"/>
        <v>0</v>
      </c>
      <c r="AB222" s="399">
        <f t="shared" si="65"/>
        <v>0</v>
      </c>
      <c r="AC222" s="399">
        <f t="shared" si="65"/>
        <v>0</v>
      </c>
      <c r="AD222" s="399">
        <f t="shared" si="65"/>
        <v>0</v>
      </c>
      <c r="AE222" s="399">
        <f t="shared" si="65"/>
        <v>0</v>
      </c>
      <c r="AF222" s="399">
        <f t="shared" si="65"/>
        <v>0</v>
      </c>
      <c r="AG222" s="400">
        <f>AG223+AG227+AG231+AG235+AG239+AG243+AG247</f>
        <v>0</v>
      </c>
      <c r="AH222" s="401">
        <f t="shared" si="65"/>
        <v>0</v>
      </c>
      <c r="AI222" s="399">
        <f t="shared" si="65"/>
        <v>0</v>
      </c>
      <c r="AJ222" s="399">
        <f t="shared" si="65"/>
        <v>0</v>
      </c>
      <c r="AK222" s="399">
        <f t="shared" si="65"/>
        <v>0</v>
      </c>
      <c r="AL222" s="399">
        <f t="shared" si="65"/>
        <v>0</v>
      </c>
      <c r="AM222" s="399">
        <f t="shared" si="65"/>
        <v>0</v>
      </c>
      <c r="AN222" s="399">
        <f t="shared" si="65"/>
        <v>0</v>
      </c>
      <c r="AO222" s="399">
        <f t="shared" si="65"/>
        <v>0</v>
      </c>
      <c r="AP222" s="399">
        <f t="shared" si="65"/>
        <v>0</v>
      </c>
      <c r="AQ222" s="399">
        <f t="shared" si="65"/>
        <v>0</v>
      </c>
      <c r="AR222" s="399">
        <f t="shared" si="65"/>
        <v>0</v>
      </c>
      <c r="AS222" s="399">
        <f t="shared" si="65"/>
        <v>0</v>
      </c>
      <c r="AT222" s="402">
        <f t="shared" si="65"/>
        <v>0</v>
      </c>
      <c r="AU222" s="404">
        <f t="shared" si="65"/>
        <v>0</v>
      </c>
      <c r="AV222" s="392">
        <f t="shared" si="59"/>
        <v>0</v>
      </c>
    </row>
    <row r="223" spans="2:48" s="60" customFormat="1" ht="13.5" x14ac:dyDescent="0.25">
      <c r="B223" s="446" t="str">
        <f>'FORMATO COSTEO C6'!C43</f>
        <v>6.3.1</v>
      </c>
      <c r="C223" s="462" t="str">
        <f>'FORMATO COSTEO C6'!B43</f>
        <v>Mantenimiento y reparaciones</v>
      </c>
      <c r="D223" s="448"/>
      <c r="E223" s="456"/>
      <c r="F223" s="450">
        <f>'FORMATO COSTEO C6'!G43</f>
        <v>0</v>
      </c>
      <c r="G223" s="451">
        <f>'FORMATO COSTEO C6'!U43</f>
        <v>0</v>
      </c>
      <c r="H223" s="452">
        <f>SUM(H224:H226)</f>
        <v>0</v>
      </c>
      <c r="I223" s="450">
        <f t="shared" ref="I223:AU223" si="66">SUM(I224:I226)</f>
        <v>0</v>
      </c>
      <c r="J223" s="450">
        <f t="shared" si="66"/>
        <v>0</v>
      </c>
      <c r="K223" s="450">
        <f t="shared" si="66"/>
        <v>0</v>
      </c>
      <c r="L223" s="450">
        <f t="shared" si="66"/>
        <v>0</v>
      </c>
      <c r="M223" s="450">
        <f t="shared" si="66"/>
        <v>0</v>
      </c>
      <c r="N223" s="450">
        <f t="shared" si="66"/>
        <v>0</v>
      </c>
      <c r="O223" s="450">
        <f t="shared" si="66"/>
        <v>0</v>
      </c>
      <c r="P223" s="450">
        <f t="shared" si="66"/>
        <v>0</v>
      </c>
      <c r="Q223" s="450">
        <f t="shared" si="66"/>
        <v>0</v>
      </c>
      <c r="R223" s="450">
        <f t="shared" si="66"/>
        <v>0</v>
      </c>
      <c r="S223" s="450">
        <f t="shared" si="66"/>
        <v>0</v>
      </c>
      <c r="T223" s="453">
        <f t="shared" si="66"/>
        <v>0</v>
      </c>
      <c r="U223" s="454">
        <f t="shared" si="66"/>
        <v>0</v>
      </c>
      <c r="V223" s="450">
        <f t="shared" si="66"/>
        <v>0</v>
      </c>
      <c r="W223" s="450">
        <f t="shared" si="66"/>
        <v>0</v>
      </c>
      <c r="X223" s="450">
        <f t="shared" si="66"/>
        <v>0</v>
      </c>
      <c r="Y223" s="450">
        <f t="shared" si="66"/>
        <v>0</v>
      </c>
      <c r="Z223" s="450">
        <f t="shared" si="66"/>
        <v>0</v>
      </c>
      <c r="AA223" s="450">
        <f t="shared" si="66"/>
        <v>0</v>
      </c>
      <c r="AB223" s="450">
        <f t="shared" si="66"/>
        <v>0</v>
      </c>
      <c r="AC223" s="450">
        <f t="shared" si="66"/>
        <v>0</v>
      </c>
      <c r="AD223" s="450">
        <f t="shared" si="66"/>
        <v>0</v>
      </c>
      <c r="AE223" s="450">
        <f t="shared" si="66"/>
        <v>0</v>
      </c>
      <c r="AF223" s="450">
        <f t="shared" si="66"/>
        <v>0</v>
      </c>
      <c r="AG223" s="451">
        <f>SUM(AG224:AG226)</f>
        <v>0</v>
      </c>
      <c r="AH223" s="452">
        <f t="shared" si="66"/>
        <v>0</v>
      </c>
      <c r="AI223" s="450">
        <f t="shared" si="66"/>
        <v>0</v>
      </c>
      <c r="AJ223" s="450">
        <f t="shared" si="66"/>
        <v>0</v>
      </c>
      <c r="AK223" s="450">
        <f t="shared" si="66"/>
        <v>0</v>
      </c>
      <c r="AL223" s="450">
        <f t="shared" si="66"/>
        <v>0</v>
      </c>
      <c r="AM223" s="450">
        <f t="shared" si="66"/>
        <v>0</v>
      </c>
      <c r="AN223" s="450">
        <f t="shared" si="66"/>
        <v>0</v>
      </c>
      <c r="AO223" s="450">
        <f t="shared" si="66"/>
        <v>0</v>
      </c>
      <c r="AP223" s="450">
        <f t="shared" si="66"/>
        <v>0</v>
      </c>
      <c r="AQ223" s="450">
        <f t="shared" si="66"/>
        <v>0</v>
      </c>
      <c r="AR223" s="450">
        <f t="shared" si="66"/>
        <v>0</v>
      </c>
      <c r="AS223" s="450">
        <f t="shared" si="66"/>
        <v>0</v>
      </c>
      <c r="AT223" s="453">
        <f t="shared" si="66"/>
        <v>0</v>
      </c>
      <c r="AU223" s="455">
        <f t="shared" si="66"/>
        <v>0</v>
      </c>
      <c r="AV223" s="392">
        <f t="shared" si="59"/>
        <v>0</v>
      </c>
    </row>
    <row r="224" spans="2:48" s="60" customFormat="1" ht="13.5" x14ac:dyDescent="0.25">
      <c r="B224" s="416" t="str">
        <f>'FORMATO COSTEO C6'!C44</f>
        <v>6.3.1.1</v>
      </c>
      <c r="C224" s="439" t="str">
        <f>'FORMATO COSTEO C6'!B44</f>
        <v>Mantenimiento y reparaciones</v>
      </c>
      <c r="D224" s="428" t="str">
        <f>'FORMATO COSTEO C6'!D44</f>
        <v>Unidad</v>
      </c>
      <c r="E224" s="440">
        <f>'FORMATO COSTEO C6'!E44</f>
        <v>14</v>
      </c>
      <c r="F224" s="441">
        <f>'FORMATO COSTEO C6'!G44</f>
        <v>0</v>
      </c>
      <c r="G224" s="442">
        <f>'FORMATO COSTEO C6'!U44</f>
        <v>0</v>
      </c>
      <c r="H224" s="443">
        <f>IF( $F224=0,0,((($F224/$E224)*'PLAN DE ADQUISICIONES'!F$94)*($G224/$F224)))</f>
        <v>0</v>
      </c>
      <c r="I224" s="441">
        <f>IF( $F224=0,0,((($F224/$E224)*'PLAN DE ADQUISICIONES'!G$94)*($G224/$F224)))</f>
        <v>0</v>
      </c>
      <c r="J224" s="441">
        <f>IF( $F224=0,0,((($F224/$E224)*'PLAN DE ADQUISICIONES'!H$94)*($G224/$F224)))</f>
        <v>0</v>
      </c>
      <c r="K224" s="441">
        <f>IF( $F224=0,0,((($F224/$E224)*'PLAN DE ADQUISICIONES'!I$94)*($G224/$F224)))</f>
        <v>0</v>
      </c>
      <c r="L224" s="441">
        <f>IF( $F224=0,0,((($F224/$E224)*'PLAN DE ADQUISICIONES'!J$94)*($G224/$F224)))</f>
        <v>0</v>
      </c>
      <c r="M224" s="441">
        <f>IF( $F224=0,0,((($F224/$E224)*'PLAN DE ADQUISICIONES'!K$94)*($G224/$F224)))</f>
        <v>0</v>
      </c>
      <c r="N224" s="441">
        <f>IF( $F224=0,0,((($F224/$E224)*'PLAN DE ADQUISICIONES'!L$94)*($G224/$F224)))</f>
        <v>0</v>
      </c>
      <c r="O224" s="441">
        <f>IF( $F224=0,0,((($F224/$E224)*'PLAN DE ADQUISICIONES'!M$94)*($G224/$F224)))</f>
        <v>0</v>
      </c>
      <c r="P224" s="441">
        <f>IF( $F224=0,0,((($F224/$E224)*'PLAN DE ADQUISICIONES'!N$94)*($G224/$F224)))</f>
        <v>0</v>
      </c>
      <c r="Q224" s="441">
        <f>IF( $F224=0,0,((($F224/$E224)*'PLAN DE ADQUISICIONES'!O$94)*($G224/$F224)))</f>
        <v>0</v>
      </c>
      <c r="R224" s="441">
        <f>IF( $F224=0,0,((($F224/$E224)*'PLAN DE ADQUISICIONES'!P$94)*($G224/$F224)))</f>
        <v>0</v>
      </c>
      <c r="S224" s="441">
        <f>IF( $F224=0,0,((($F224/$E224)*'PLAN DE ADQUISICIONES'!Q$94)*($G224/$F224)))</f>
        <v>0</v>
      </c>
      <c r="T224" s="423">
        <f t="shared" ref="T224:T250" si="67">H224+I224+J224+K224+L224+M224+N224+O224+P224+Q224+R224+S224</f>
        <v>0</v>
      </c>
      <c r="U224" s="444">
        <f>IF( $F224=0,0,((($F224/$E224)*'PLAN DE ADQUISICIONES'!R$94)*($G224/$F224)))</f>
        <v>0</v>
      </c>
      <c r="V224" s="441">
        <f>IF( $F224=0,0,((($F224/$E224)*'PLAN DE ADQUISICIONES'!S$94)*($G224/$F224)))</f>
        <v>0</v>
      </c>
      <c r="W224" s="441">
        <f>IF( $F224=0,0,((($F224/$E224)*'PLAN DE ADQUISICIONES'!T$94)*($G224/$F224)))</f>
        <v>0</v>
      </c>
      <c r="X224" s="441">
        <f>IF( $F224=0,0,((($F224/$E224)*'PLAN DE ADQUISICIONES'!U$94)*($G224/$F224)))</f>
        <v>0</v>
      </c>
      <c r="Y224" s="441">
        <f>IF( $F224=0,0,((($F224/$E224)*'PLAN DE ADQUISICIONES'!V$94)*($G224/$F224)))</f>
        <v>0</v>
      </c>
      <c r="Z224" s="441">
        <f>IF( $F224=0,0,((($F224/$E224)*'PLAN DE ADQUISICIONES'!W$94)*($G224/$F224)))</f>
        <v>0</v>
      </c>
      <c r="AA224" s="441">
        <f>IF( $F224=0,0,((($F224/$E224)*'PLAN DE ADQUISICIONES'!X$94)*($G224/$F224)))</f>
        <v>0</v>
      </c>
      <c r="AB224" s="441">
        <f>IF( $F224=0,0,((($F224/$E224)*'PLAN DE ADQUISICIONES'!Y$94)*($G224/$F224)))</f>
        <v>0</v>
      </c>
      <c r="AC224" s="441">
        <f>IF( $F224=0,0,((($F224/$E224)*'PLAN DE ADQUISICIONES'!Z$94)*($G224/$F224)))</f>
        <v>0</v>
      </c>
      <c r="AD224" s="441">
        <f>IF( $F224=0,0,((($F224/$E224)*'PLAN DE ADQUISICIONES'!AA$94)*($G224/$F224)))</f>
        <v>0</v>
      </c>
      <c r="AE224" s="441">
        <f>IF( $F224=0,0,((($F224/$E224)*'PLAN DE ADQUISICIONES'!AB$94)*($G224/$F224)))</f>
        <v>0</v>
      </c>
      <c r="AF224" s="441">
        <f>IF( $F224=0,0,((($F224/$E224)*'PLAN DE ADQUISICIONES'!AC$94)*($G224/$F224)))</f>
        <v>0</v>
      </c>
      <c r="AG224" s="421">
        <f t="shared" ref="AG224:AG250" si="68">U224+V224+W224+X224+Y224+Z224+AA224+AB224+AC224+AD224+AE224+AF224</f>
        <v>0</v>
      </c>
      <c r="AH224" s="443">
        <f>IF( $F224=0,0,((($F224/$E224)*'PLAN DE ADQUISICIONES'!AD$94)*($G224/$F224)))</f>
        <v>0</v>
      </c>
      <c r="AI224" s="441">
        <f>IF( $F224=0,0,((($F224/$E224)*'PLAN DE ADQUISICIONES'!AE$94)*($G224/$F224)))</f>
        <v>0</v>
      </c>
      <c r="AJ224" s="441">
        <f>IF( $F224=0,0,((($F224/$E224)*'PLAN DE ADQUISICIONES'!AF$94)*($G224/$F224)))</f>
        <v>0</v>
      </c>
      <c r="AK224" s="441">
        <f>IF( $F224=0,0,((($F224/$E224)*'PLAN DE ADQUISICIONES'!AG$94)*($G224/$F224)))</f>
        <v>0</v>
      </c>
      <c r="AL224" s="441">
        <f>IF( $F224=0,0,((($F224/$E224)*'PLAN DE ADQUISICIONES'!AH$94)*($G224/$F224)))</f>
        <v>0</v>
      </c>
      <c r="AM224" s="441">
        <f>IF( $F224=0,0,((($F224/$E224)*'PLAN DE ADQUISICIONES'!AI$94)*($G224/$F224)))</f>
        <v>0</v>
      </c>
      <c r="AN224" s="441">
        <f>IF( $F224=0,0,((($F224/$E224)*'PLAN DE ADQUISICIONES'!AJ$94)*($G224/$F224)))</f>
        <v>0</v>
      </c>
      <c r="AO224" s="441">
        <f>IF( $F224=0,0,((($F224/$E224)*'PLAN DE ADQUISICIONES'!AK$94)*($G224/$F224)))</f>
        <v>0</v>
      </c>
      <c r="AP224" s="441">
        <f>IF( $F224=0,0,((($F224/$E224)*'PLAN DE ADQUISICIONES'!AL$94)*($G224/$F224)))</f>
        <v>0</v>
      </c>
      <c r="AQ224" s="441">
        <f>IF( $F224=0,0,((($F224/$E224)*'PLAN DE ADQUISICIONES'!AM$94)*($G224/$F224)))</f>
        <v>0</v>
      </c>
      <c r="AR224" s="441">
        <f>IF( $F224=0,0,((($F224/$E224)*'PLAN DE ADQUISICIONES'!AN$94)*($G224/$F224)))</f>
        <v>0</v>
      </c>
      <c r="AS224" s="441">
        <f>IF( $F224=0,0,((($F224/$E224)*'PLAN DE ADQUISICIONES'!AO$94)*($G224/$F224)))</f>
        <v>0</v>
      </c>
      <c r="AT224" s="423">
        <f t="shared" ref="AT224:AT250" si="69">AH224+AI224+AJ224+AK224+AL224+AM224+AN224+AO224+AP224+AQ224+AR224+AS224</f>
        <v>0</v>
      </c>
      <c r="AU224" s="494">
        <f>AS224+AR224+AQ224+AP224+AO224+AN224+AM224+AL224+AK224+AJ224+AI224+AH224+AF224+AE224+AD224+AC224+AB224+AA224+Z224+Y224+X224+W224+V224+U224+S224+R224+Q224+P224+O224+N224+M224+L224+K224+J224+I224+H224</f>
        <v>0</v>
      </c>
      <c r="AV224" s="392">
        <f t="shared" si="59"/>
        <v>0</v>
      </c>
    </row>
    <row r="225" spans="2:48" s="60" customFormat="1" ht="13.5" x14ac:dyDescent="0.25">
      <c r="B225" s="416" t="str">
        <f>'FORMATO COSTEO C6'!C45</f>
        <v>6.3.1.2</v>
      </c>
      <c r="C225" s="439" t="str">
        <f>'FORMATO COSTEO C6'!B45</f>
        <v>Limpieza de oficina</v>
      </c>
      <c r="D225" s="428" t="str">
        <f>'FORMATO COSTEO C6'!D45</f>
        <v>Unidad</v>
      </c>
      <c r="E225" s="440">
        <f>'FORMATO COSTEO C6'!E45</f>
        <v>0</v>
      </c>
      <c r="F225" s="441">
        <f>'FORMATO COSTEO C6'!G45</f>
        <v>0</v>
      </c>
      <c r="G225" s="442">
        <f>'FORMATO COSTEO C6'!U45</f>
        <v>0</v>
      </c>
      <c r="H225" s="443">
        <f>IF( $F225=0,0,((($F225/$E225)*'PLAN DE ADQUISICIONES'!F$95)*($G225/$F225)))</f>
        <v>0</v>
      </c>
      <c r="I225" s="441">
        <f>IF( $F225=0,0,((($F225/$E225)*'PLAN DE ADQUISICIONES'!G$95)*($G225/$F225)))</f>
        <v>0</v>
      </c>
      <c r="J225" s="441">
        <f>IF( $F225=0,0,((($F225/$E225)*'PLAN DE ADQUISICIONES'!H$95)*($G225/$F225)))</f>
        <v>0</v>
      </c>
      <c r="K225" s="441">
        <f>IF( $F225=0,0,((($F225/$E225)*'PLAN DE ADQUISICIONES'!I$95)*($G225/$F225)))</f>
        <v>0</v>
      </c>
      <c r="L225" s="441">
        <f>IF( $F225=0,0,((($F225/$E225)*'PLAN DE ADQUISICIONES'!J$95)*($G225/$F225)))</f>
        <v>0</v>
      </c>
      <c r="M225" s="441">
        <f>IF( $F225=0,0,((($F225/$E225)*'PLAN DE ADQUISICIONES'!K$95)*($G225/$F225)))</f>
        <v>0</v>
      </c>
      <c r="N225" s="441">
        <f>IF( $F225=0,0,((($F225/$E225)*'PLAN DE ADQUISICIONES'!L$95)*($G225/$F225)))</f>
        <v>0</v>
      </c>
      <c r="O225" s="441">
        <f>IF( $F225=0,0,((($F225/$E225)*'PLAN DE ADQUISICIONES'!M$95)*($G225/$F225)))</f>
        <v>0</v>
      </c>
      <c r="P225" s="441">
        <f>IF( $F225=0,0,((($F225/$E225)*'PLAN DE ADQUISICIONES'!N$95)*($G225/$F225)))</f>
        <v>0</v>
      </c>
      <c r="Q225" s="441">
        <f>IF( $F225=0,0,((($F225/$E225)*'PLAN DE ADQUISICIONES'!O$95)*($G225/$F225)))</f>
        <v>0</v>
      </c>
      <c r="R225" s="441">
        <f>IF( $F225=0,0,((($F225/$E225)*'PLAN DE ADQUISICIONES'!P$95)*($G225/$F225)))</f>
        <v>0</v>
      </c>
      <c r="S225" s="441">
        <f>IF( $F225=0,0,((($F225/$E225)*'PLAN DE ADQUISICIONES'!Q$95)*($G225/$F225)))</f>
        <v>0</v>
      </c>
      <c r="T225" s="423">
        <f t="shared" si="67"/>
        <v>0</v>
      </c>
      <c r="U225" s="444">
        <f>IF( $F225=0,0,((($F225/$E225)*'PLAN DE ADQUISICIONES'!R$95)*($G225/$F225)))</f>
        <v>0</v>
      </c>
      <c r="V225" s="441">
        <f>IF( $F225=0,0,((($F225/$E225)*'PLAN DE ADQUISICIONES'!S$95)*($G225/$F225)))</f>
        <v>0</v>
      </c>
      <c r="W225" s="441">
        <f>IF( $F225=0,0,((($F225/$E225)*'PLAN DE ADQUISICIONES'!T$95)*($G225/$F225)))</f>
        <v>0</v>
      </c>
      <c r="X225" s="441">
        <f>IF( $F225=0,0,((($F225/$E225)*'PLAN DE ADQUISICIONES'!U$95)*($G225/$F225)))</f>
        <v>0</v>
      </c>
      <c r="Y225" s="441">
        <f>IF( $F225=0,0,((($F225/$E225)*'PLAN DE ADQUISICIONES'!V$95)*($G225/$F225)))</f>
        <v>0</v>
      </c>
      <c r="Z225" s="441">
        <f>IF( $F225=0,0,((($F225/$E225)*'PLAN DE ADQUISICIONES'!W$95)*($G225/$F225)))</f>
        <v>0</v>
      </c>
      <c r="AA225" s="441">
        <f>IF( $F225=0,0,((($F225/$E225)*'PLAN DE ADQUISICIONES'!X$95)*($G225/$F225)))</f>
        <v>0</v>
      </c>
      <c r="AB225" s="441">
        <f>IF( $F225=0,0,((($F225/$E225)*'PLAN DE ADQUISICIONES'!Y$95)*($G225/$F225)))</f>
        <v>0</v>
      </c>
      <c r="AC225" s="441">
        <f>IF( $F225=0,0,((($F225/$E225)*'PLAN DE ADQUISICIONES'!Z$95)*($G225/$F225)))</f>
        <v>0</v>
      </c>
      <c r="AD225" s="441">
        <f>IF( $F225=0,0,((($F225/$E225)*'PLAN DE ADQUISICIONES'!AA$95)*($G225/$F225)))</f>
        <v>0</v>
      </c>
      <c r="AE225" s="441">
        <f>IF( $F225=0,0,((($F225/$E225)*'PLAN DE ADQUISICIONES'!AB$95)*($G225/$F225)))</f>
        <v>0</v>
      </c>
      <c r="AF225" s="441">
        <f>IF( $F225=0,0,((($F225/$E225)*'PLAN DE ADQUISICIONES'!AC$95)*($G225/$F225)))</f>
        <v>0</v>
      </c>
      <c r="AG225" s="421">
        <f t="shared" si="68"/>
        <v>0</v>
      </c>
      <c r="AH225" s="443">
        <f>IF( $F225=0,0,((($F225/$E225)*'PLAN DE ADQUISICIONES'!AD$95)*($G225/$F225)))</f>
        <v>0</v>
      </c>
      <c r="AI225" s="441">
        <f>IF( $F225=0,0,((($F225/$E225)*'PLAN DE ADQUISICIONES'!AE$95)*($G225/$F225)))</f>
        <v>0</v>
      </c>
      <c r="AJ225" s="441">
        <f>IF( $F225=0,0,((($F225/$E225)*'PLAN DE ADQUISICIONES'!AF$95)*($G225/$F225)))</f>
        <v>0</v>
      </c>
      <c r="AK225" s="441">
        <f>IF( $F225=0,0,((($F225/$E225)*'PLAN DE ADQUISICIONES'!AG$95)*($G225/$F225)))</f>
        <v>0</v>
      </c>
      <c r="AL225" s="441">
        <f>IF( $F225=0,0,((($F225/$E225)*'PLAN DE ADQUISICIONES'!AH$95)*($G225/$F225)))</f>
        <v>0</v>
      </c>
      <c r="AM225" s="441">
        <f>IF( $F225=0,0,((($F225/$E225)*'PLAN DE ADQUISICIONES'!AI$95)*($G225/$F225)))</f>
        <v>0</v>
      </c>
      <c r="AN225" s="441">
        <f>IF( $F225=0,0,((($F225/$E225)*'PLAN DE ADQUISICIONES'!AJ$95)*($G225/$F225)))</f>
        <v>0</v>
      </c>
      <c r="AO225" s="441">
        <f>IF( $F225=0,0,((($F225/$E225)*'PLAN DE ADQUISICIONES'!AK$95)*($G225/$F225)))</f>
        <v>0</v>
      </c>
      <c r="AP225" s="441">
        <f>IF( $F225=0,0,((($F225/$E225)*'PLAN DE ADQUISICIONES'!AL$95)*($G225/$F225)))</f>
        <v>0</v>
      </c>
      <c r="AQ225" s="441">
        <f>IF( $F225=0,0,((($F225/$E225)*'PLAN DE ADQUISICIONES'!AM$95)*($G225/$F225)))</f>
        <v>0</v>
      </c>
      <c r="AR225" s="441">
        <f>IF( $F225=0,0,((($F225/$E225)*'PLAN DE ADQUISICIONES'!AN$95)*($G225/$F225)))</f>
        <v>0</v>
      </c>
      <c r="AS225" s="441">
        <f>IF( $F225=0,0,((($F225/$E225)*'PLAN DE ADQUISICIONES'!AO$95)*($G225/$F225)))</f>
        <v>0</v>
      </c>
      <c r="AT225" s="423">
        <f t="shared" si="69"/>
        <v>0</v>
      </c>
      <c r="AU225" s="494">
        <f>AS225+AR225+AQ225+AP225+AO225+AN225+AM225+AL225+AK225+AJ225+AI225+AH225+AF225+AE225+AD225+AC225+AB225+AA225+Z225+Y225+X225+W225+V225+U225+S225+R225+Q225+P225+O225+N225+M225+L225+K225+J225+I225+H225</f>
        <v>0</v>
      </c>
      <c r="AV225" s="392">
        <f t="shared" si="59"/>
        <v>0</v>
      </c>
    </row>
    <row r="226" spans="2:48" s="60" customFormat="1" ht="13.5" x14ac:dyDescent="0.25">
      <c r="B226" s="416" t="str">
        <f>'FORMATO COSTEO C6'!C46</f>
        <v>6.3.1.3</v>
      </c>
      <c r="C226" s="439">
        <f>'FORMATO COSTEO C6'!B46</f>
        <v>0</v>
      </c>
      <c r="D226" s="428" t="str">
        <f>'FORMATO COSTEO C6'!D46</f>
        <v>Unidad medida</v>
      </c>
      <c r="E226" s="440">
        <f>'FORMATO COSTEO C6'!E46</f>
        <v>0</v>
      </c>
      <c r="F226" s="441">
        <f>'FORMATO COSTEO C6'!G46</f>
        <v>0</v>
      </c>
      <c r="G226" s="442">
        <f>'FORMATO COSTEO C6'!U46</f>
        <v>0</v>
      </c>
      <c r="H226" s="443">
        <f>IF( $F226=0,0,((($F226/$E226)*'PLAN DE ADQUISICIONES'!F$96)*($G226/$F226)))</f>
        <v>0</v>
      </c>
      <c r="I226" s="441">
        <f>IF( $F226=0,0,((($F226/$E226)*'PLAN DE ADQUISICIONES'!G$96)*($G226/$F226)))</f>
        <v>0</v>
      </c>
      <c r="J226" s="441">
        <f>IF( $F226=0,0,((($F226/$E226)*'PLAN DE ADQUISICIONES'!H$96)*($G226/$F226)))</f>
        <v>0</v>
      </c>
      <c r="K226" s="441">
        <f>IF( $F226=0,0,((($F226/$E226)*'PLAN DE ADQUISICIONES'!I$96)*($G226/$F226)))</f>
        <v>0</v>
      </c>
      <c r="L226" s="441">
        <f>IF( $F226=0,0,((($F226/$E226)*'PLAN DE ADQUISICIONES'!J$96)*($G226/$F226)))</f>
        <v>0</v>
      </c>
      <c r="M226" s="441">
        <f>IF( $F226=0,0,((($F226/$E226)*'PLAN DE ADQUISICIONES'!K$96)*($G226/$F226)))</f>
        <v>0</v>
      </c>
      <c r="N226" s="441">
        <f>IF( $F226=0,0,((($F226/$E226)*'PLAN DE ADQUISICIONES'!L$96)*($G226/$F226)))</f>
        <v>0</v>
      </c>
      <c r="O226" s="441">
        <f>IF( $F226=0,0,((($F226/$E226)*'PLAN DE ADQUISICIONES'!M$96)*($G226/$F226)))</f>
        <v>0</v>
      </c>
      <c r="P226" s="441">
        <f>IF( $F226=0,0,((($F226/$E226)*'PLAN DE ADQUISICIONES'!N$96)*($G226/$F226)))</f>
        <v>0</v>
      </c>
      <c r="Q226" s="441">
        <f>IF( $F226=0,0,((($F226/$E226)*'PLAN DE ADQUISICIONES'!O$96)*($G226/$F226)))</f>
        <v>0</v>
      </c>
      <c r="R226" s="441">
        <f>IF( $F226=0,0,((($F226/$E226)*'PLAN DE ADQUISICIONES'!P$96)*($G226/$F226)))</f>
        <v>0</v>
      </c>
      <c r="S226" s="441">
        <f>IF( $F226=0,0,((($F226/$E226)*'PLAN DE ADQUISICIONES'!Q$96)*($G226/$F226)))</f>
        <v>0</v>
      </c>
      <c r="T226" s="423">
        <f t="shared" si="67"/>
        <v>0</v>
      </c>
      <c r="U226" s="444">
        <f>IF( $F226=0,0,((($F226/$E226)*'PLAN DE ADQUISICIONES'!R$96)*($G226/$F226)))</f>
        <v>0</v>
      </c>
      <c r="V226" s="441">
        <f>IF( $F226=0,0,((($F226/$E226)*'PLAN DE ADQUISICIONES'!S$96)*($G226/$F226)))</f>
        <v>0</v>
      </c>
      <c r="W226" s="441">
        <f>IF( $F226=0,0,((($F226/$E226)*'PLAN DE ADQUISICIONES'!T$96)*($G226/$F226)))</f>
        <v>0</v>
      </c>
      <c r="X226" s="441">
        <f>IF( $F226=0,0,((($F226/$E226)*'PLAN DE ADQUISICIONES'!U$96)*($G226/$F226)))</f>
        <v>0</v>
      </c>
      <c r="Y226" s="441">
        <f>IF( $F226=0,0,((($F226/$E226)*'PLAN DE ADQUISICIONES'!V$96)*($G226/$F226)))</f>
        <v>0</v>
      </c>
      <c r="Z226" s="441">
        <f>IF( $F226=0,0,((($F226/$E226)*'PLAN DE ADQUISICIONES'!W$96)*($G226/$F226)))</f>
        <v>0</v>
      </c>
      <c r="AA226" s="441">
        <f>IF( $F226=0,0,((($F226/$E226)*'PLAN DE ADQUISICIONES'!X$96)*($G226/$F226)))</f>
        <v>0</v>
      </c>
      <c r="AB226" s="441">
        <f>IF( $F226=0,0,((($F226/$E226)*'PLAN DE ADQUISICIONES'!Y$96)*($G226/$F226)))</f>
        <v>0</v>
      </c>
      <c r="AC226" s="441">
        <f>IF( $F226=0,0,((($F226/$E226)*'PLAN DE ADQUISICIONES'!Z$96)*($G226/$F226)))</f>
        <v>0</v>
      </c>
      <c r="AD226" s="441">
        <f>IF( $F226=0,0,((($F226/$E226)*'PLAN DE ADQUISICIONES'!AA$96)*($G226/$F226)))</f>
        <v>0</v>
      </c>
      <c r="AE226" s="441">
        <f>IF( $F226=0,0,((($F226/$E226)*'PLAN DE ADQUISICIONES'!AB$96)*($G226/$F226)))</f>
        <v>0</v>
      </c>
      <c r="AF226" s="441">
        <f>IF( $F226=0,0,((($F226/$E226)*'PLAN DE ADQUISICIONES'!AC$96)*($G226/$F226)))</f>
        <v>0</v>
      </c>
      <c r="AG226" s="421">
        <f t="shared" si="68"/>
        <v>0</v>
      </c>
      <c r="AH226" s="443">
        <f>IF( $F226=0,0,((($F226/$E226)*'PLAN DE ADQUISICIONES'!AD$96)*($G226/$F226)))</f>
        <v>0</v>
      </c>
      <c r="AI226" s="441">
        <f>IF( $F226=0,0,((($F226/$E226)*'PLAN DE ADQUISICIONES'!AE$96)*($G226/$F226)))</f>
        <v>0</v>
      </c>
      <c r="AJ226" s="441">
        <f>IF( $F226=0,0,((($F226/$E226)*'PLAN DE ADQUISICIONES'!AF$96)*($G226/$F226)))</f>
        <v>0</v>
      </c>
      <c r="AK226" s="441">
        <f>IF( $F226=0,0,((($F226/$E226)*'PLAN DE ADQUISICIONES'!AG$96)*($G226/$F226)))</f>
        <v>0</v>
      </c>
      <c r="AL226" s="441">
        <f>IF( $F226=0,0,((($F226/$E226)*'PLAN DE ADQUISICIONES'!AH$96)*($G226/$F226)))</f>
        <v>0</v>
      </c>
      <c r="AM226" s="441">
        <f>IF( $F226=0,0,((($F226/$E226)*'PLAN DE ADQUISICIONES'!AI$96)*($G226/$F226)))</f>
        <v>0</v>
      </c>
      <c r="AN226" s="441">
        <f>IF( $F226=0,0,((($F226/$E226)*'PLAN DE ADQUISICIONES'!AJ$96)*($G226/$F226)))</f>
        <v>0</v>
      </c>
      <c r="AO226" s="441">
        <f>IF( $F226=0,0,((($F226/$E226)*'PLAN DE ADQUISICIONES'!AK$96)*($G226/$F226)))</f>
        <v>0</v>
      </c>
      <c r="AP226" s="441">
        <f>IF( $F226=0,0,((($F226/$E226)*'PLAN DE ADQUISICIONES'!AL$96)*($G226/$F226)))</f>
        <v>0</v>
      </c>
      <c r="AQ226" s="441">
        <f>IF( $F226=0,0,((($F226/$E226)*'PLAN DE ADQUISICIONES'!AM$96)*($G226/$F226)))</f>
        <v>0</v>
      </c>
      <c r="AR226" s="441">
        <f>IF( $F226=0,0,((($F226/$E226)*'PLAN DE ADQUISICIONES'!AN$96)*($G226/$F226)))</f>
        <v>0</v>
      </c>
      <c r="AS226" s="441">
        <f>IF( $F226=0,0,((($F226/$E226)*'PLAN DE ADQUISICIONES'!AO$96)*($G226/$F226)))</f>
        <v>0</v>
      </c>
      <c r="AT226" s="423">
        <f t="shared" si="69"/>
        <v>0</v>
      </c>
      <c r="AU226" s="494">
        <f>AS226+AR226+AQ226+AP226+AO226+AN226+AM226+AL226+AK226+AJ226+AI226+AH226+AF226+AE226+AD226+AC226+AB226+AA226+Z226+Y226+X226+W226+V226+U226+S226+R226+Q226+P226+O226+N226+M226+L226+K226+J226+I226+H226</f>
        <v>0</v>
      </c>
      <c r="AV226" s="392">
        <f t="shared" si="59"/>
        <v>0</v>
      </c>
    </row>
    <row r="227" spans="2:48" s="60" customFormat="1" ht="13.5" x14ac:dyDescent="0.25">
      <c r="B227" s="446" t="str">
        <f>'FORMATO COSTEO C6'!C47</f>
        <v>6.3.2</v>
      </c>
      <c r="C227" s="462" t="str">
        <f>+'FORMATO COSTEO C6'!B47</f>
        <v>Seguros</v>
      </c>
      <c r="D227" s="448"/>
      <c r="E227" s="456"/>
      <c r="F227" s="450">
        <f>+'FORMATO COSTEO C6'!G47</f>
        <v>0</v>
      </c>
      <c r="G227" s="451">
        <f>+'FORMATO COSTEO C6'!U47</f>
        <v>0</v>
      </c>
      <c r="H227" s="452">
        <f>SUM(H228:H230)</f>
        <v>0</v>
      </c>
      <c r="I227" s="450">
        <f t="shared" ref="I227:AU227" si="70">SUM(I228:I230)</f>
        <v>0</v>
      </c>
      <c r="J227" s="450">
        <f t="shared" si="70"/>
        <v>0</v>
      </c>
      <c r="K227" s="450">
        <f t="shared" si="70"/>
        <v>0</v>
      </c>
      <c r="L227" s="450">
        <f t="shared" si="70"/>
        <v>0</v>
      </c>
      <c r="M227" s="450">
        <f t="shared" si="70"/>
        <v>0</v>
      </c>
      <c r="N227" s="450">
        <f t="shared" si="70"/>
        <v>0</v>
      </c>
      <c r="O227" s="450">
        <f t="shared" si="70"/>
        <v>0</v>
      </c>
      <c r="P227" s="450">
        <f t="shared" si="70"/>
        <v>0</v>
      </c>
      <c r="Q227" s="450">
        <f t="shared" si="70"/>
        <v>0</v>
      </c>
      <c r="R227" s="450">
        <f t="shared" si="70"/>
        <v>0</v>
      </c>
      <c r="S227" s="450">
        <f t="shared" si="70"/>
        <v>0</v>
      </c>
      <c r="T227" s="453">
        <f t="shared" si="70"/>
        <v>0</v>
      </c>
      <c r="U227" s="454">
        <f t="shared" si="70"/>
        <v>0</v>
      </c>
      <c r="V227" s="450">
        <f t="shared" si="70"/>
        <v>0</v>
      </c>
      <c r="W227" s="450">
        <f t="shared" si="70"/>
        <v>0</v>
      </c>
      <c r="X227" s="450">
        <f t="shared" si="70"/>
        <v>0</v>
      </c>
      <c r="Y227" s="450">
        <f t="shared" si="70"/>
        <v>0</v>
      </c>
      <c r="Z227" s="450">
        <f t="shared" si="70"/>
        <v>0</v>
      </c>
      <c r="AA227" s="450">
        <f t="shared" si="70"/>
        <v>0</v>
      </c>
      <c r="AB227" s="450">
        <f t="shared" si="70"/>
        <v>0</v>
      </c>
      <c r="AC227" s="450">
        <f t="shared" si="70"/>
        <v>0</v>
      </c>
      <c r="AD227" s="450">
        <f t="shared" si="70"/>
        <v>0</v>
      </c>
      <c r="AE227" s="450">
        <f t="shared" si="70"/>
        <v>0</v>
      </c>
      <c r="AF227" s="450">
        <f t="shared" si="70"/>
        <v>0</v>
      </c>
      <c r="AG227" s="451">
        <f>SUM(AG228:AG230)</f>
        <v>0</v>
      </c>
      <c r="AH227" s="452">
        <f t="shared" si="70"/>
        <v>0</v>
      </c>
      <c r="AI227" s="450">
        <f t="shared" si="70"/>
        <v>0</v>
      </c>
      <c r="AJ227" s="450">
        <f t="shared" si="70"/>
        <v>0</v>
      </c>
      <c r="AK227" s="450">
        <f t="shared" si="70"/>
        <v>0</v>
      </c>
      <c r="AL227" s="450">
        <f t="shared" si="70"/>
        <v>0</v>
      </c>
      <c r="AM227" s="450">
        <f t="shared" si="70"/>
        <v>0</v>
      </c>
      <c r="AN227" s="450">
        <f t="shared" si="70"/>
        <v>0</v>
      </c>
      <c r="AO227" s="450">
        <f t="shared" si="70"/>
        <v>0</v>
      </c>
      <c r="AP227" s="450">
        <f t="shared" si="70"/>
        <v>0</v>
      </c>
      <c r="AQ227" s="450">
        <f t="shared" si="70"/>
        <v>0</v>
      </c>
      <c r="AR227" s="450">
        <f t="shared" si="70"/>
        <v>0</v>
      </c>
      <c r="AS227" s="450">
        <f t="shared" si="70"/>
        <v>0</v>
      </c>
      <c r="AT227" s="453">
        <f t="shared" si="70"/>
        <v>0</v>
      </c>
      <c r="AU227" s="455">
        <f t="shared" si="70"/>
        <v>0</v>
      </c>
      <c r="AV227" s="392">
        <f t="shared" si="59"/>
        <v>0</v>
      </c>
    </row>
    <row r="228" spans="2:48" s="60" customFormat="1" ht="13.5" x14ac:dyDescent="0.25">
      <c r="B228" s="416" t="str">
        <f>'FORMATO COSTEO C6'!C48</f>
        <v>6.3.2.1</v>
      </c>
      <c r="C228" s="439">
        <f>'FORMATO COSTEO C6'!B48</f>
        <v>0</v>
      </c>
      <c r="D228" s="428" t="str">
        <f>'FORMATO COSTEO C6'!D48</f>
        <v>Unidad medida</v>
      </c>
      <c r="E228" s="440">
        <f>'FORMATO COSTEO C6'!E48</f>
        <v>0</v>
      </c>
      <c r="F228" s="441">
        <f>'FORMATO COSTEO C6'!G48</f>
        <v>0</v>
      </c>
      <c r="G228" s="442">
        <f>'FORMATO COSTEO C6'!U48</f>
        <v>0</v>
      </c>
      <c r="H228" s="443">
        <f>IF( $F228=0,0,((($F228/$E228)*'PLAN DE ADQUISICIONES'!F$98)*($G228/$F228)))</f>
        <v>0</v>
      </c>
      <c r="I228" s="441">
        <f>IF( $F228=0,0,((($F228/$E228)*'PLAN DE ADQUISICIONES'!G$98)*($G228/$F228)))</f>
        <v>0</v>
      </c>
      <c r="J228" s="441">
        <f>IF( $F228=0,0,((($F228/$E228)*'PLAN DE ADQUISICIONES'!H$98)*($G228/$F228)))</f>
        <v>0</v>
      </c>
      <c r="K228" s="441">
        <f>IF( $F228=0,0,((($F228/$E228)*'PLAN DE ADQUISICIONES'!I$98)*($G228/$F228)))</f>
        <v>0</v>
      </c>
      <c r="L228" s="441">
        <f>IF( $F228=0,0,((($F228/$E228)*'PLAN DE ADQUISICIONES'!J$98)*($G228/$F228)))</f>
        <v>0</v>
      </c>
      <c r="M228" s="441">
        <f>IF( $F228=0,0,((($F228/$E228)*'PLAN DE ADQUISICIONES'!K$98)*($G228/$F228)))</f>
        <v>0</v>
      </c>
      <c r="N228" s="441">
        <f>IF( $F228=0,0,((($F228/$E228)*'PLAN DE ADQUISICIONES'!L$98)*($G228/$F228)))</f>
        <v>0</v>
      </c>
      <c r="O228" s="441">
        <f>IF( $F228=0,0,((($F228/$E228)*'PLAN DE ADQUISICIONES'!M$98)*($G228/$F228)))</f>
        <v>0</v>
      </c>
      <c r="P228" s="441">
        <f>IF( $F228=0,0,((($F228/$E228)*'PLAN DE ADQUISICIONES'!N$98)*($G228/$F228)))</f>
        <v>0</v>
      </c>
      <c r="Q228" s="441">
        <f>IF( $F228=0,0,((($F228/$E228)*'PLAN DE ADQUISICIONES'!O$98)*($G228/$F228)))</f>
        <v>0</v>
      </c>
      <c r="R228" s="441">
        <f>IF( $F228=0,0,((($F228/$E228)*'PLAN DE ADQUISICIONES'!P$98)*($G228/$F228)))</f>
        <v>0</v>
      </c>
      <c r="S228" s="441">
        <f>IF( $F228=0,0,((($F228/$E228)*'PLAN DE ADQUISICIONES'!Q$98)*($G228/$F228)))</f>
        <v>0</v>
      </c>
      <c r="T228" s="423">
        <f t="shared" si="67"/>
        <v>0</v>
      </c>
      <c r="U228" s="444">
        <f>IF( $F228=0,0,((($F228/$E228)*'PLAN DE ADQUISICIONES'!R$98)*($G228/$F228)))</f>
        <v>0</v>
      </c>
      <c r="V228" s="441">
        <f>IF( $F228=0,0,((($F228/$E228)*'PLAN DE ADQUISICIONES'!S$98)*($G228/$F228)))</f>
        <v>0</v>
      </c>
      <c r="W228" s="441">
        <f>IF( $F228=0,0,((($F228/$E228)*'PLAN DE ADQUISICIONES'!T$98)*($G228/$F228)))</f>
        <v>0</v>
      </c>
      <c r="X228" s="441">
        <f>IF( $F228=0,0,((($F228/$E228)*'PLAN DE ADQUISICIONES'!U$98)*($G228/$F228)))</f>
        <v>0</v>
      </c>
      <c r="Y228" s="441">
        <f>IF( $F228=0,0,((($F228/$E228)*'PLAN DE ADQUISICIONES'!V$98)*($G228/$F228)))</f>
        <v>0</v>
      </c>
      <c r="Z228" s="441">
        <f>IF( $F228=0,0,((($F228/$E228)*'PLAN DE ADQUISICIONES'!W$98)*($G228/$F228)))</f>
        <v>0</v>
      </c>
      <c r="AA228" s="441">
        <f>IF( $F228=0,0,((($F228/$E228)*'PLAN DE ADQUISICIONES'!X$98)*($G228/$F228)))</f>
        <v>0</v>
      </c>
      <c r="AB228" s="441">
        <f>IF( $F228=0,0,((($F228/$E228)*'PLAN DE ADQUISICIONES'!Y$98)*($G228/$F228)))</f>
        <v>0</v>
      </c>
      <c r="AC228" s="441">
        <f>IF( $F228=0,0,((($F228/$E228)*'PLAN DE ADQUISICIONES'!Z$98)*($G228/$F228)))</f>
        <v>0</v>
      </c>
      <c r="AD228" s="441">
        <f>IF( $F228=0,0,((($F228/$E228)*'PLAN DE ADQUISICIONES'!AA$98)*($G228/$F228)))</f>
        <v>0</v>
      </c>
      <c r="AE228" s="441">
        <f>IF( $F228=0,0,((($F228/$E228)*'PLAN DE ADQUISICIONES'!AB$98)*($G228/$F228)))</f>
        <v>0</v>
      </c>
      <c r="AF228" s="441">
        <f>IF( $F228=0,0,((($F228/$E228)*'PLAN DE ADQUISICIONES'!AC$98)*($G228/$F228)))</f>
        <v>0</v>
      </c>
      <c r="AG228" s="421">
        <f t="shared" si="68"/>
        <v>0</v>
      </c>
      <c r="AH228" s="443">
        <f>IF( $F228=0,0,((($F228/$E228)*'PLAN DE ADQUISICIONES'!AD$98)*($G228/$F228)))</f>
        <v>0</v>
      </c>
      <c r="AI228" s="441">
        <f>IF( $F228=0,0,((($F228/$E228)*'PLAN DE ADQUISICIONES'!AE$98)*($G228/$F228)))</f>
        <v>0</v>
      </c>
      <c r="AJ228" s="441">
        <f>IF( $F228=0,0,((($F228/$E228)*'PLAN DE ADQUISICIONES'!AF$98)*($G228/$F228)))</f>
        <v>0</v>
      </c>
      <c r="AK228" s="441">
        <f>IF( $F228=0,0,((($F228/$E228)*'PLAN DE ADQUISICIONES'!AG$98)*($G228/$F228)))</f>
        <v>0</v>
      </c>
      <c r="AL228" s="441">
        <f>IF( $F228=0,0,((($F228/$E228)*'PLAN DE ADQUISICIONES'!AH$98)*($G228/$F228)))</f>
        <v>0</v>
      </c>
      <c r="AM228" s="441">
        <f>IF( $F228=0,0,((($F228/$E228)*'PLAN DE ADQUISICIONES'!AI$98)*($G228/$F228)))</f>
        <v>0</v>
      </c>
      <c r="AN228" s="441">
        <f>IF( $F228=0,0,((($F228/$E228)*'PLAN DE ADQUISICIONES'!AJ$98)*($G228/$F228)))</f>
        <v>0</v>
      </c>
      <c r="AO228" s="441">
        <f>IF( $F228=0,0,((($F228/$E228)*'PLAN DE ADQUISICIONES'!AK$98)*($G228/$F228)))</f>
        <v>0</v>
      </c>
      <c r="AP228" s="441">
        <f>IF( $F228=0,0,((($F228/$E228)*'PLAN DE ADQUISICIONES'!AL$98)*($G228/$F228)))</f>
        <v>0</v>
      </c>
      <c r="AQ228" s="441">
        <f>IF( $F228=0,0,((($F228/$E228)*'PLAN DE ADQUISICIONES'!AM$98)*($G228/$F228)))</f>
        <v>0</v>
      </c>
      <c r="AR228" s="441">
        <f>IF( $F228=0,0,((($F228/$E228)*'PLAN DE ADQUISICIONES'!AN$98)*($G228/$F228)))</f>
        <v>0</v>
      </c>
      <c r="AS228" s="441">
        <f>IF( $F228=0,0,((($F228/$E228)*'PLAN DE ADQUISICIONES'!AO$98)*($G228/$F228)))</f>
        <v>0</v>
      </c>
      <c r="AT228" s="423">
        <f t="shared" si="69"/>
        <v>0</v>
      </c>
      <c r="AU228" s="494">
        <f>AS228+AR228+AQ228+AP228+AO228+AN228+AM228+AL228+AK228+AJ228+AI228+AH228+AF228+AE228+AD228+AC228+AB228+AA228+Z228+Y228+X228+W228+V228+U228+S228+R228+Q228+P228+O228+N228+M228+L228+K228+J228+I228+H228</f>
        <v>0</v>
      </c>
      <c r="AV228" s="392">
        <f t="shared" si="59"/>
        <v>0</v>
      </c>
    </row>
    <row r="229" spans="2:48" s="60" customFormat="1" ht="13.5" x14ac:dyDescent="0.25">
      <c r="B229" s="416" t="str">
        <f>'FORMATO COSTEO C6'!C49</f>
        <v>6.3.2.2</v>
      </c>
      <c r="C229" s="439">
        <f>'FORMATO COSTEO C6'!B49</f>
        <v>0</v>
      </c>
      <c r="D229" s="428" t="str">
        <f>'FORMATO COSTEO C6'!D49</f>
        <v>Unidad medida</v>
      </c>
      <c r="E229" s="440">
        <f>'FORMATO COSTEO C6'!E49</f>
        <v>0</v>
      </c>
      <c r="F229" s="441">
        <f>'FORMATO COSTEO C6'!G49</f>
        <v>0</v>
      </c>
      <c r="G229" s="442">
        <f>'FORMATO COSTEO C6'!U49</f>
        <v>0</v>
      </c>
      <c r="H229" s="443">
        <f>IF( $F229=0,0,((($F229/$E229)*'PLAN DE ADQUISICIONES'!F$99)*($G229/$F229)))</f>
        <v>0</v>
      </c>
      <c r="I229" s="441">
        <f>IF( $F229=0,0,((($F229/$E229)*'PLAN DE ADQUISICIONES'!G$99)*($G229/$F229)))</f>
        <v>0</v>
      </c>
      <c r="J229" s="441">
        <f>IF( $F229=0,0,((($F229/$E229)*'PLAN DE ADQUISICIONES'!H$99)*($G229/$F229)))</f>
        <v>0</v>
      </c>
      <c r="K229" s="441">
        <f>IF( $F229=0,0,((($F229/$E229)*'PLAN DE ADQUISICIONES'!I$99)*($G229/$F229)))</f>
        <v>0</v>
      </c>
      <c r="L229" s="441">
        <f>IF( $F229=0,0,((($F229/$E229)*'PLAN DE ADQUISICIONES'!J$99)*($G229/$F229)))</f>
        <v>0</v>
      </c>
      <c r="M229" s="441">
        <f>IF( $F229=0,0,((($F229/$E229)*'PLAN DE ADQUISICIONES'!K$99)*($G229/$F229)))</f>
        <v>0</v>
      </c>
      <c r="N229" s="441">
        <f>IF( $F229=0,0,((($F229/$E229)*'PLAN DE ADQUISICIONES'!L$99)*($G229/$F229)))</f>
        <v>0</v>
      </c>
      <c r="O229" s="441">
        <f>IF( $F229=0,0,((($F229/$E229)*'PLAN DE ADQUISICIONES'!M$99)*($G229/$F229)))</f>
        <v>0</v>
      </c>
      <c r="P229" s="441">
        <f>IF( $F229=0,0,((($F229/$E229)*'PLAN DE ADQUISICIONES'!N$99)*($G229/$F229)))</f>
        <v>0</v>
      </c>
      <c r="Q229" s="441">
        <f>IF( $F229=0,0,((($F229/$E229)*'PLAN DE ADQUISICIONES'!O$99)*($G229/$F229)))</f>
        <v>0</v>
      </c>
      <c r="R229" s="441">
        <f>IF( $F229=0,0,((($F229/$E229)*'PLAN DE ADQUISICIONES'!P$99)*($G229/$F229)))</f>
        <v>0</v>
      </c>
      <c r="S229" s="441">
        <f>IF( $F229=0,0,((($F229/$E229)*'PLAN DE ADQUISICIONES'!Q$99)*($G229/$F229)))</f>
        <v>0</v>
      </c>
      <c r="T229" s="423">
        <f t="shared" si="67"/>
        <v>0</v>
      </c>
      <c r="U229" s="444">
        <f>IF( $F229=0,0,((($F229/$E229)*'PLAN DE ADQUISICIONES'!R$99)*($G229/$F229)))</f>
        <v>0</v>
      </c>
      <c r="V229" s="441">
        <f>IF( $F229=0,0,((($F229/$E229)*'PLAN DE ADQUISICIONES'!S$99)*($G229/$F229)))</f>
        <v>0</v>
      </c>
      <c r="W229" s="441">
        <f>IF( $F229=0,0,((($F229/$E229)*'PLAN DE ADQUISICIONES'!T$99)*($G229/$F229)))</f>
        <v>0</v>
      </c>
      <c r="X229" s="441">
        <f>IF( $F229=0,0,((($F229/$E229)*'PLAN DE ADQUISICIONES'!U$99)*($G229/$F229)))</f>
        <v>0</v>
      </c>
      <c r="Y229" s="441">
        <f>IF( $F229=0,0,((($F229/$E229)*'PLAN DE ADQUISICIONES'!V$99)*($G229/$F229)))</f>
        <v>0</v>
      </c>
      <c r="Z229" s="441">
        <f>IF( $F229=0,0,((($F229/$E229)*'PLAN DE ADQUISICIONES'!W$99)*($G229/$F229)))</f>
        <v>0</v>
      </c>
      <c r="AA229" s="441">
        <f>IF( $F229=0,0,((($F229/$E229)*'PLAN DE ADQUISICIONES'!X$99)*($G229/$F229)))</f>
        <v>0</v>
      </c>
      <c r="AB229" s="441">
        <f>IF( $F229=0,0,((($F229/$E229)*'PLAN DE ADQUISICIONES'!Y$99)*($G229/$F229)))</f>
        <v>0</v>
      </c>
      <c r="AC229" s="441">
        <f>IF( $F229=0,0,((($F229/$E229)*'PLAN DE ADQUISICIONES'!Z$99)*($G229/$F229)))</f>
        <v>0</v>
      </c>
      <c r="AD229" s="441">
        <f>IF( $F229=0,0,((($F229/$E229)*'PLAN DE ADQUISICIONES'!AA$99)*($G229/$F229)))</f>
        <v>0</v>
      </c>
      <c r="AE229" s="441">
        <f>IF( $F229=0,0,((($F229/$E229)*'PLAN DE ADQUISICIONES'!AB$99)*($G229/$F229)))</f>
        <v>0</v>
      </c>
      <c r="AF229" s="441">
        <f>IF( $F229=0,0,((($F229/$E229)*'PLAN DE ADQUISICIONES'!AC$99)*($G229/$F229)))</f>
        <v>0</v>
      </c>
      <c r="AG229" s="421">
        <f t="shared" si="68"/>
        <v>0</v>
      </c>
      <c r="AH229" s="443">
        <f>IF( $F229=0,0,((($F229/$E229)*'PLAN DE ADQUISICIONES'!AD$99)*($G229/$F229)))</f>
        <v>0</v>
      </c>
      <c r="AI229" s="441">
        <f>IF( $F229=0,0,((($F229/$E229)*'PLAN DE ADQUISICIONES'!AE$99)*($G229/$F229)))</f>
        <v>0</v>
      </c>
      <c r="AJ229" s="441">
        <f>IF( $F229=0,0,((($F229/$E229)*'PLAN DE ADQUISICIONES'!AF$99)*($G229/$F229)))</f>
        <v>0</v>
      </c>
      <c r="AK229" s="441">
        <f>IF( $F229=0,0,((($F229/$E229)*'PLAN DE ADQUISICIONES'!AG$99)*($G229/$F229)))</f>
        <v>0</v>
      </c>
      <c r="AL229" s="441">
        <f>IF( $F229=0,0,((($F229/$E229)*'PLAN DE ADQUISICIONES'!AH$99)*($G229/$F229)))</f>
        <v>0</v>
      </c>
      <c r="AM229" s="441">
        <f>IF( $F229=0,0,((($F229/$E229)*'PLAN DE ADQUISICIONES'!AI$99)*($G229/$F229)))</f>
        <v>0</v>
      </c>
      <c r="AN229" s="441">
        <f>IF( $F229=0,0,((($F229/$E229)*'PLAN DE ADQUISICIONES'!AJ$99)*($G229/$F229)))</f>
        <v>0</v>
      </c>
      <c r="AO229" s="441">
        <f>IF( $F229=0,0,((($F229/$E229)*'PLAN DE ADQUISICIONES'!AK$99)*($G229/$F229)))</f>
        <v>0</v>
      </c>
      <c r="AP229" s="441">
        <f>IF( $F229=0,0,((($F229/$E229)*'PLAN DE ADQUISICIONES'!AL$99)*($G229/$F229)))</f>
        <v>0</v>
      </c>
      <c r="AQ229" s="441">
        <f>IF( $F229=0,0,((($F229/$E229)*'PLAN DE ADQUISICIONES'!AM$99)*($G229/$F229)))</f>
        <v>0</v>
      </c>
      <c r="AR229" s="441">
        <f>IF( $F229=0,0,((($F229/$E229)*'PLAN DE ADQUISICIONES'!AN$99)*($G229/$F229)))</f>
        <v>0</v>
      </c>
      <c r="AS229" s="441">
        <f>IF( $F229=0,0,((($F229/$E229)*'PLAN DE ADQUISICIONES'!AO$99)*($G229/$F229)))</f>
        <v>0</v>
      </c>
      <c r="AT229" s="423">
        <f t="shared" si="69"/>
        <v>0</v>
      </c>
      <c r="AU229" s="494">
        <f>AS229+AR229+AQ229+AP229+AO229+AN229+AM229+AL229+AK229+AJ229+AI229+AH229+AF229+AE229+AD229+AC229+AB229+AA229+Z229+Y229+X229+W229+V229+U229+S229+R229+Q229+P229+O229+N229+M229+L229+K229+J229+I229+H229</f>
        <v>0</v>
      </c>
      <c r="AV229" s="392">
        <f t="shared" si="59"/>
        <v>0</v>
      </c>
    </row>
    <row r="230" spans="2:48" s="60" customFormat="1" ht="13.5" x14ac:dyDescent="0.25">
      <c r="B230" s="416" t="str">
        <f>'FORMATO COSTEO C6'!C50</f>
        <v>6.3.2.3</v>
      </c>
      <c r="C230" s="439">
        <f>'FORMATO COSTEO C6'!B50</f>
        <v>0</v>
      </c>
      <c r="D230" s="428" t="str">
        <f>'FORMATO COSTEO C6'!D50</f>
        <v>Unidad medida</v>
      </c>
      <c r="E230" s="440">
        <f>'FORMATO COSTEO C6'!E50</f>
        <v>0</v>
      </c>
      <c r="F230" s="441">
        <f>'FORMATO COSTEO C6'!G50</f>
        <v>0</v>
      </c>
      <c r="G230" s="442">
        <f>'FORMATO COSTEO C6'!U50</f>
        <v>0</v>
      </c>
      <c r="H230" s="443">
        <f>IF( $F230=0,0,((($F230/$E230)*'PLAN DE ADQUISICIONES'!F$100)*($G230/$F230)))</f>
        <v>0</v>
      </c>
      <c r="I230" s="441">
        <f>IF( $F230=0,0,((($F230/$E230)*'PLAN DE ADQUISICIONES'!G$100)*($G230/$F230)))</f>
        <v>0</v>
      </c>
      <c r="J230" s="441">
        <f>IF( $F230=0,0,((($F230/$E230)*'PLAN DE ADQUISICIONES'!H$100)*($G230/$F230)))</f>
        <v>0</v>
      </c>
      <c r="K230" s="441">
        <f>IF( $F230=0,0,((($F230/$E230)*'PLAN DE ADQUISICIONES'!I$100)*($G230/$F230)))</f>
        <v>0</v>
      </c>
      <c r="L230" s="441">
        <f>IF( $F230=0,0,((($F230/$E230)*'PLAN DE ADQUISICIONES'!J$100)*($G230/$F230)))</f>
        <v>0</v>
      </c>
      <c r="M230" s="441">
        <f>IF( $F230=0,0,((($F230/$E230)*'PLAN DE ADQUISICIONES'!K$100)*($G230/$F230)))</f>
        <v>0</v>
      </c>
      <c r="N230" s="441">
        <f>IF( $F230=0,0,((($F230/$E230)*'PLAN DE ADQUISICIONES'!L$100)*($G230/$F230)))</f>
        <v>0</v>
      </c>
      <c r="O230" s="441">
        <f>IF( $F230=0,0,((($F230/$E230)*'PLAN DE ADQUISICIONES'!M$100)*($G230/$F230)))</f>
        <v>0</v>
      </c>
      <c r="P230" s="441">
        <f>IF( $F230=0,0,((($F230/$E230)*'PLAN DE ADQUISICIONES'!N$100)*($G230/$F230)))</f>
        <v>0</v>
      </c>
      <c r="Q230" s="441">
        <f>IF( $F230=0,0,((($F230/$E230)*'PLAN DE ADQUISICIONES'!O$100)*($G230/$F230)))</f>
        <v>0</v>
      </c>
      <c r="R230" s="441">
        <f>IF( $F230=0,0,((($F230/$E230)*'PLAN DE ADQUISICIONES'!P$100)*($G230/$F230)))</f>
        <v>0</v>
      </c>
      <c r="S230" s="441">
        <f>IF( $F230=0,0,((($F230/$E230)*'PLAN DE ADQUISICIONES'!Q$100)*($G230/$F230)))</f>
        <v>0</v>
      </c>
      <c r="T230" s="423">
        <f t="shared" si="67"/>
        <v>0</v>
      </c>
      <c r="U230" s="444">
        <f>IF( $F230=0,0,((($F230/$E230)*'PLAN DE ADQUISICIONES'!R$100)*($G230/$F230)))</f>
        <v>0</v>
      </c>
      <c r="V230" s="441">
        <f>IF( $F230=0,0,((($F230/$E230)*'PLAN DE ADQUISICIONES'!S$100)*($G230/$F230)))</f>
        <v>0</v>
      </c>
      <c r="W230" s="441">
        <f>IF( $F230=0,0,((($F230/$E230)*'PLAN DE ADQUISICIONES'!T$100)*($G230/$F230)))</f>
        <v>0</v>
      </c>
      <c r="X230" s="441">
        <f>IF( $F230=0,0,((($F230/$E230)*'PLAN DE ADQUISICIONES'!U$100)*($G230/$F230)))</f>
        <v>0</v>
      </c>
      <c r="Y230" s="441">
        <f>IF( $F230=0,0,((($F230/$E230)*'PLAN DE ADQUISICIONES'!V$100)*($G230/$F230)))</f>
        <v>0</v>
      </c>
      <c r="Z230" s="441">
        <f>IF( $F230=0,0,((($F230/$E230)*'PLAN DE ADQUISICIONES'!W$100)*($G230/$F230)))</f>
        <v>0</v>
      </c>
      <c r="AA230" s="441">
        <f>IF( $F230=0,0,((($F230/$E230)*'PLAN DE ADQUISICIONES'!X$100)*($G230/$F230)))</f>
        <v>0</v>
      </c>
      <c r="AB230" s="441">
        <f>IF( $F230=0,0,((($F230/$E230)*'PLAN DE ADQUISICIONES'!Y$100)*($G230/$F230)))</f>
        <v>0</v>
      </c>
      <c r="AC230" s="441">
        <f>IF( $F230=0,0,((($F230/$E230)*'PLAN DE ADQUISICIONES'!Z$100)*($G230/$F230)))</f>
        <v>0</v>
      </c>
      <c r="AD230" s="441">
        <f>IF( $F230=0,0,((($F230/$E230)*'PLAN DE ADQUISICIONES'!AA$100)*($G230/$F230)))</f>
        <v>0</v>
      </c>
      <c r="AE230" s="441">
        <f>IF( $F230=0,0,((($F230/$E230)*'PLAN DE ADQUISICIONES'!AB$100)*($G230/$F230)))</f>
        <v>0</v>
      </c>
      <c r="AF230" s="441">
        <f>IF( $F230=0,0,((($F230/$E230)*'PLAN DE ADQUISICIONES'!AC$100)*($G230/$F230)))</f>
        <v>0</v>
      </c>
      <c r="AG230" s="421">
        <f t="shared" si="68"/>
        <v>0</v>
      </c>
      <c r="AH230" s="443">
        <f>IF( $F230=0,0,((($F230/$E230)*'PLAN DE ADQUISICIONES'!AD$100)*($G230/$F230)))</f>
        <v>0</v>
      </c>
      <c r="AI230" s="441">
        <f>IF( $F230=0,0,((($F230/$E230)*'PLAN DE ADQUISICIONES'!AE$100)*($G230/$F230)))</f>
        <v>0</v>
      </c>
      <c r="AJ230" s="441">
        <f>IF( $F230=0,0,((($F230/$E230)*'PLAN DE ADQUISICIONES'!AF$100)*($G230/$F230)))</f>
        <v>0</v>
      </c>
      <c r="AK230" s="441">
        <f>IF( $F230=0,0,((($F230/$E230)*'PLAN DE ADQUISICIONES'!AG$100)*($G230/$F230)))</f>
        <v>0</v>
      </c>
      <c r="AL230" s="441">
        <f>IF( $F230=0,0,((($F230/$E230)*'PLAN DE ADQUISICIONES'!AH$100)*($G230/$F230)))</f>
        <v>0</v>
      </c>
      <c r="AM230" s="441">
        <f>IF( $F230=0,0,((($F230/$E230)*'PLAN DE ADQUISICIONES'!AI$100)*($G230/$F230)))</f>
        <v>0</v>
      </c>
      <c r="AN230" s="441">
        <f>IF( $F230=0,0,((($F230/$E230)*'PLAN DE ADQUISICIONES'!AJ$100)*($G230/$F230)))</f>
        <v>0</v>
      </c>
      <c r="AO230" s="441">
        <f>IF( $F230=0,0,((($F230/$E230)*'PLAN DE ADQUISICIONES'!AK$100)*($G230/$F230)))</f>
        <v>0</v>
      </c>
      <c r="AP230" s="441">
        <f>IF( $F230=0,0,((($F230/$E230)*'PLAN DE ADQUISICIONES'!AL$100)*($G230/$F230)))</f>
        <v>0</v>
      </c>
      <c r="AQ230" s="441">
        <f>IF( $F230=0,0,((($F230/$E230)*'PLAN DE ADQUISICIONES'!AM$100)*($G230/$F230)))</f>
        <v>0</v>
      </c>
      <c r="AR230" s="441">
        <f>IF( $F230=0,0,((($F230/$E230)*'PLAN DE ADQUISICIONES'!AN$100)*($G230/$F230)))</f>
        <v>0</v>
      </c>
      <c r="AS230" s="441">
        <f>IF( $F230=0,0,((($F230/$E230)*'PLAN DE ADQUISICIONES'!AO$100)*($G230/$F230)))</f>
        <v>0</v>
      </c>
      <c r="AT230" s="423">
        <f t="shared" si="69"/>
        <v>0</v>
      </c>
      <c r="AU230" s="494">
        <f>AS230+AR230+AQ230+AP230+AO230+AN230+AM230+AL230+AK230+AJ230+AI230+AH230+AF230+AE230+AD230+AC230+AB230+AA230+Z230+Y230+X230+W230+V230+U230+S230+R230+Q230+P230+O230+N230+M230+L230+K230+J230+I230+H230</f>
        <v>0</v>
      </c>
      <c r="AV230" s="392">
        <f t="shared" si="59"/>
        <v>0</v>
      </c>
    </row>
    <row r="231" spans="2:48" s="60" customFormat="1" ht="13.5" x14ac:dyDescent="0.25">
      <c r="B231" s="446" t="str">
        <f>'FORMATO COSTEO C6'!C51</f>
        <v>6.3.3</v>
      </c>
      <c r="C231" s="462" t="str">
        <f>+'FORMATO COSTEO C6'!B51</f>
        <v>Oficina de proyecto</v>
      </c>
      <c r="D231" s="448"/>
      <c r="E231" s="456"/>
      <c r="F231" s="450">
        <f>+'FORMATO COSTEO C6'!G51</f>
        <v>0</v>
      </c>
      <c r="G231" s="451">
        <f>+'FORMATO COSTEO C6'!U51</f>
        <v>0</v>
      </c>
      <c r="H231" s="452">
        <f>SUM(H232:H234)</f>
        <v>0</v>
      </c>
      <c r="I231" s="450">
        <f t="shared" ref="I231:AU231" si="71">SUM(I232:I234)</f>
        <v>0</v>
      </c>
      <c r="J231" s="450">
        <f t="shared" si="71"/>
        <v>0</v>
      </c>
      <c r="K231" s="450">
        <f t="shared" si="71"/>
        <v>0</v>
      </c>
      <c r="L231" s="450">
        <f t="shared" si="71"/>
        <v>0</v>
      </c>
      <c r="M231" s="450">
        <f t="shared" si="71"/>
        <v>0</v>
      </c>
      <c r="N231" s="450">
        <f t="shared" si="71"/>
        <v>0</v>
      </c>
      <c r="O231" s="450">
        <f t="shared" si="71"/>
        <v>0</v>
      </c>
      <c r="P231" s="450">
        <f t="shared" si="71"/>
        <v>0</v>
      </c>
      <c r="Q231" s="450">
        <f t="shared" si="71"/>
        <v>0</v>
      </c>
      <c r="R231" s="450">
        <f t="shared" si="71"/>
        <v>0</v>
      </c>
      <c r="S231" s="450">
        <f t="shared" si="71"/>
        <v>0</v>
      </c>
      <c r="T231" s="453">
        <f t="shared" si="71"/>
        <v>0</v>
      </c>
      <c r="U231" s="454">
        <f t="shared" si="71"/>
        <v>0</v>
      </c>
      <c r="V231" s="450">
        <f t="shared" si="71"/>
        <v>0</v>
      </c>
      <c r="W231" s="450">
        <f t="shared" si="71"/>
        <v>0</v>
      </c>
      <c r="X231" s="450">
        <f t="shared" si="71"/>
        <v>0</v>
      </c>
      <c r="Y231" s="450">
        <f t="shared" si="71"/>
        <v>0</v>
      </c>
      <c r="Z231" s="450">
        <f t="shared" si="71"/>
        <v>0</v>
      </c>
      <c r="AA231" s="450">
        <f t="shared" si="71"/>
        <v>0</v>
      </c>
      <c r="AB231" s="450">
        <f t="shared" si="71"/>
        <v>0</v>
      </c>
      <c r="AC231" s="450">
        <f t="shared" si="71"/>
        <v>0</v>
      </c>
      <c r="AD231" s="450">
        <f t="shared" si="71"/>
        <v>0</v>
      </c>
      <c r="AE231" s="450">
        <f t="shared" si="71"/>
        <v>0</v>
      </c>
      <c r="AF231" s="450">
        <f t="shared" si="71"/>
        <v>0</v>
      </c>
      <c r="AG231" s="451">
        <f>SUM(AG232:AG234)</f>
        <v>0</v>
      </c>
      <c r="AH231" s="452">
        <f t="shared" si="71"/>
        <v>0</v>
      </c>
      <c r="AI231" s="450">
        <f t="shared" si="71"/>
        <v>0</v>
      </c>
      <c r="AJ231" s="450">
        <f t="shared" si="71"/>
        <v>0</v>
      </c>
      <c r="AK231" s="450">
        <f t="shared" si="71"/>
        <v>0</v>
      </c>
      <c r="AL231" s="450">
        <f t="shared" si="71"/>
        <v>0</v>
      </c>
      <c r="AM231" s="450">
        <f t="shared" si="71"/>
        <v>0</v>
      </c>
      <c r="AN231" s="450">
        <f t="shared" si="71"/>
        <v>0</v>
      </c>
      <c r="AO231" s="450">
        <f t="shared" si="71"/>
        <v>0</v>
      </c>
      <c r="AP231" s="450">
        <f t="shared" si="71"/>
        <v>0</v>
      </c>
      <c r="AQ231" s="450">
        <f t="shared" si="71"/>
        <v>0</v>
      </c>
      <c r="AR231" s="450">
        <f t="shared" si="71"/>
        <v>0</v>
      </c>
      <c r="AS231" s="450">
        <f t="shared" si="71"/>
        <v>0</v>
      </c>
      <c r="AT231" s="453">
        <f t="shared" si="71"/>
        <v>0</v>
      </c>
      <c r="AU231" s="455">
        <f t="shared" si="71"/>
        <v>0</v>
      </c>
      <c r="AV231" s="392">
        <f t="shared" si="59"/>
        <v>0</v>
      </c>
    </row>
    <row r="232" spans="2:48" s="60" customFormat="1" ht="13.5" x14ac:dyDescent="0.25">
      <c r="B232" s="416" t="str">
        <f>'FORMATO COSTEO C6'!C52</f>
        <v>6.3.3.1</v>
      </c>
      <c r="C232" s="439" t="str">
        <f>'FORMATO COSTEO C6'!B52</f>
        <v>Alquiler</v>
      </c>
      <c r="D232" s="428" t="str">
        <f>'FORMATO COSTEO C6'!D52</f>
        <v>Unidad medida</v>
      </c>
      <c r="E232" s="440">
        <f>'FORMATO COSTEO C6'!E52</f>
        <v>0</v>
      </c>
      <c r="F232" s="441">
        <f>'FORMATO COSTEO C6'!G52</f>
        <v>0</v>
      </c>
      <c r="G232" s="442">
        <f>'FORMATO COSTEO C6'!U52</f>
        <v>0</v>
      </c>
      <c r="H232" s="443">
        <f>IF( $F232=0,0,((($F232/$E232)*'PLAN DE ADQUISICIONES'!F$102)*($G232/$F232)))</f>
        <v>0</v>
      </c>
      <c r="I232" s="441">
        <f>IF( $F232=0,0,((($F232/$E232)*'PLAN DE ADQUISICIONES'!G$102)*($G232/$F232)))</f>
        <v>0</v>
      </c>
      <c r="J232" s="441">
        <f>IF( $F232=0,0,((($F232/$E232)*'PLAN DE ADQUISICIONES'!H$102)*($G232/$F232)))</f>
        <v>0</v>
      </c>
      <c r="K232" s="441">
        <f>IF( $F232=0,0,((($F232/$E232)*'PLAN DE ADQUISICIONES'!I$102)*($G232/$F232)))</f>
        <v>0</v>
      </c>
      <c r="L232" s="441">
        <f>IF( $F232=0,0,((($F232/$E232)*'PLAN DE ADQUISICIONES'!J$102)*($G232/$F232)))</f>
        <v>0</v>
      </c>
      <c r="M232" s="441">
        <f>IF( $F232=0,0,((($F232/$E232)*'PLAN DE ADQUISICIONES'!K$102)*($G232/$F232)))</f>
        <v>0</v>
      </c>
      <c r="N232" s="441">
        <f>IF( $F232=0,0,((($F232/$E232)*'PLAN DE ADQUISICIONES'!L$102)*($G232/$F232)))</f>
        <v>0</v>
      </c>
      <c r="O232" s="441">
        <f>IF( $F232=0,0,((($F232/$E232)*'PLAN DE ADQUISICIONES'!M$102)*($G232/$F232)))</f>
        <v>0</v>
      </c>
      <c r="P232" s="441">
        <f>IF( $F232=0,0,((($F232/$E232)*'PLAN DE ADQUISICIONES'!N$102)*($G232/$F232)))</f>
        <v>0</v>
      </c>
      <c r="Q232" s="441">
        <f>IF( $F232=0,0,((($F232/$E232)*'PLAN DE ADQUISICIONES'!O$102)*($G232/$F232)))</f>
        <v>0</v>
      </c>
      <c r="R232" s="441">
        <f>IF( $F232=0,0,((($F232/$E232)*'PLAN DE ADQUISICIONES'!P$102)*($G232/$F232)))</f>
        <v>0</v>
      </c>
      <c r="S232" s="441">
        <f>IF( $F232=0,0,((($F232/$E232)*'PLAN DE ADQUISICIONES'!Q$102)*($G232/$F232)))</f>
        <v>0</v>
      </c>
      <c r="T232" s="423">
        <f t="shared" si="67"/>
        <v>0</v>
      </c>
      <c r="U232" s="444">
        <f>IF( $F232=0,0,((($F232/$E232)*'PLAN DE ADQUISICIONES'!R$102)*($G232/$F232)))</f>
        <v>0</v>
      </c>
      <c r="V232" s="441">
        <f>IF( $F232=0,0,((($F232/$E232)*'PLAN DE ADQUISICIONES'!S$102)*($G232/$F232)))</f>
        <v>0</v>
      </c>
      <c r="W232" s="441">
        <f>IF( $F232=0,0,((($F232/$E232)*'PLAN DE ADQUISICIONES'!T$102)*($G232/$F232)))</f>
        <v>0</v>
      </c>
      <c r="X232" s="441">
        <f>IF( $F232=0,0,((($F232/$E232)*'PLAN DE ADQUISICIONES'!U$102)*($G232/$F232)))</f>
        <v>0</v>
      </c>
      <c r="Y232" s="441">
        <f>IF( $F232=0,0,((($F232/$E232)*'PLAN DE ADQUISICIONES'!V$102)*($G232/$F232)))</f>
        <v>0</v>
      </c>
      <c r="Z232" s="441">
        <f>IF( $F232=0,0,((($F232/$E232)*'PLAN DE ADQUISICIONES'!W$102)*($G232/$F232)))</f>
        <v>0</v>
      </c>
      <c r="AA232" s="441">
        <f>IF( $F232=0,0,((($F232/$E232)*'PLAN DE ADQUISICIONES'!X$102)*($G232/$F232)))</f>
        <v>0</v>
      </c>
      <c r="AB232" s="441">
        <f>IF( $F232=0,0,((($F232/$E232)*'PLAN DE ADQUISICIONES'!Y$102)*($G232/$F232)))</f>
        <v>0</v>
      </c>
      <c r="AC232" s="441">
        <f>IF( $F232=0,0,((($F232/$E232)*'PLAN DE ADQUISICIONES'!Z$102)*($G232/$F232)))</f>
        <v>0</v>
      </c>
      <c r="AD232" s="441">
        <f>IF( $F232=0,0,((($F232/$E232)*'PLAN DE ADQUISICIONES'!AA$102)*($G232/$F232)))</f>
        <v>0</v>
      </c>
      <c r="AE232" s="441">
        <f>IF( $F232=0,0,((($F232/$E232)*'PLAN DE ADQUISICIONES'!AB$102)*($G232/$F232)))</f>
        <v>0</v>
      </c>
      <c r="AF232" s="441">
        <f>IF( $F232=0,0,((($F232/$E232)*'PLAN DE ADQUISICIONES'!AC$102)*($G232/$F232)))</f>
        <v>0</v>
      </c>
      <c r="AG232" s="421">
        <f t="shared" si="68"/>
        <v>0</v>
      </c>
      <c r="AH232" s="443">
        <f>IF( $F232=0,0,((($F232/$E232)*'PLAN DE ADQUISICIONES'!AD$102)*($G232/$F232)))</f>
        <v>0</v>
      </c>
      <c r="AI232" s="441">
        <f>IF( $F232=0,0,((($F232/$E232)*'PLAN DE ADQUISICIONES'!AE$102)*($G232/$F232)))</f>
        <v>0</v>
      </c>
      <c r="AJ232" s="441">
        <f>IF( $F232=0,0,((($F232/$E232)*'PLAN DE ADQUISICIONES'!AF$102)*($G232/$F232)))</f>
        <v>0</v>
      </c>
      <c r="AK232" s="441">
        <f>IF( $F232=0,0,((($F232/$E232)*'PLAN DE ADQUISICIONES'!AG$102)*($G232/$F232)))</f>
        <v>0</v>
      </c>
      <c r="AL232" s="441">
        <f>IF( $F232=0,0,((($F232/$E232)*'PLAN DE ADQUISICIONES'!AH$102)*($G232/$F232)))</f>
        <v>0</v>
      </c>
      <c r="AM232" s="441">
        <f>IF( $F232=0,0,((($F232/$E232)*'PLAN DE ADQUISICIONES'!AI$102)*($G232/$F232)))</f>
        <v>0</v>
      </c>
      <c r="AN232" s="441">
        <f>IF( $F232=0,0,((($F232/$E232)*'PLAN DE ADQUISICIONES'!AJ$102)*($G232/$F232)))</f>
        <v>0</v>
      </c>
      <c r="AO232" s="441">
        <f>IF( $F232=0,0,((($F232/$E232)*'PLAN DE ADQUISICIONES'!AK$102)*($G232/$F232)))</f>
        <v>0</v>
      </c>
      <c r="AP232" s="441">
        <f>IF( $F232=0,0,((($F232/$E232)*'PLAN DE ADQUISICIONES'!AL$102)*($G232/$F232)))</f>
        <v>0</v>
      </c>
      <c r="AQ232" s="441">
        <f>IF( $F232=0,0,((($F232/$E232)*'PLAN DE ADQUISICIONES'!AM$102)*($G232/$F232)))</f>
        <v>0</v>
      </c>
      <c r="AR232" s="441">
        <f>IF( $F232=0,0,((($F232/$E232)*'PLAN DE ADQUISICIONES'!AN$102)*($G232/$F232)))</f>
        <v>0</v>
      </c>
      <c r="AS232" s="441">
        <f>IF( $F232=0,0,((($F232/$E232)*'PLAN DE ADQUISICIONES'!AO$102)*($G232/$F232)))</f>
        <v>0</v>
      </c>
      <c r="AT232" s="423">
        <f t="shared" si="69"/>
        <v>0</v>
      </c>
      <c r="AU232" s="494">
        <f>AS232+AR232+AQ232+AP232+AO232+AN232+AM232+AL232+AK232+AJ232+AI232+AH232+AF232+AE232+AD232+AC232+AB232+AA232+Z232+Y232+X232+W232+V232+U232+S232+R232+Q232+P232+O232+N232+M232+L232+K232+J232+I232+H232</f>
        <v>0</v>
      </c>
      <c r="AV232" s="392">
        <f t="shared" si="59"/>
        <v>0</v>
      </c>
    </row>
    <row r="233" spans="2:48" s="60" customFormat="1" ht="13.5" x14ac:dyDescent="0.25">
      <c r="B233" s="416" t="str">
        <f>'FORMATO COSTEO C6'!C53</f>
        <v>6.3.3.2</v>
      </c>
      <c r="C233" s="439">
        <f>'FORMATO COSTEO C6'!B53</f>
        <v>0</v>
      </c>
      <c r="D233" s="428" t="str">
        <f>'FORMATO COSTEO C6'!D53</f>
        <v>Unidad medida</v>
      </c>
      <c r="E233" s="440">
        <f>'FORMATO COSTEO C6'!E53</f>
        <v>0</v>
      </c>
      <c r="F233" s="441">
        <f>'FORMATO COSTEO C6'!G53</f>
        <v>0</v>
      </c>
      <c r="G233" s="442">
        <f>'FORMATO COSTEO C6'!U53</f>
        <v>0</v>
      </c>
      <c r="H233" s="443">
        <f>IF( $F233=0,0,((($F233/$E233)*'PLAN DE ADQUISICIONES'!F$103)*($G233/$F233)))</f>
        <v>0</v>
      </c>
      <c r="I233" s="441">
        <f>IF( $F233=0,0,((($F233/$E233)*'PLAN DE ADQUISICIONES'!G$103)*($G233/$F233)))</f>
        <v>0</v>
      </c>
      <c r="J233" s="441">
        <f>IF( $F233=0,0,((($F233/$E233)*'PLAN DE ADQUISICIONES'!H$103)*($G233/$F233)))</f>
        <v>0</v>
      </c>
      <c r="K233" s="441">
        <f>IF( $F233=0,0,((($F233/$E233)*'PLAN DE ADQUISICIONES'!I$103)*($G233/$F233)))</f>
        <v>0</v>
      </c>
      <c r="L233" s="441">
        <f>IF( $F233=0,0,((($F233/$E233)*'PLAN DE ADQUISICIONES'!J$103)*($G233/$F233)))</f>
        <v>0</v>
      </c>
      <c r="M233" s="441">
        <f>IF( $F233=0,0,((($F233/$E233)*'PLAN DE ADQUISICIONES'!K$103)*($G233/$F233)))</f>
        <v>0</v>
      </c>
      <c r="N233" s="441">
        <f>IF( $F233=0,0,((($F233/$E233)*'PLAN DE ADQUISICIONES'!L$103)*($G233/$F233)))</f>
        <v>0</v>
      </c>
      <c r="O233" s="441">
        <f>IF( $F233=0,0,((($F233/$E233)*'PLAN DE ADQUISICIONES'!M$103)*($G233/$F233)))</f>
        <v>0</v>
      </c>
      <c r="P233" s="441">
        <f>IF( $F233=0,0,((($F233/$E233)*'PLAN DE ADQUISICIONES'!N$103)*($G233/$F233)))</f>
        <v>0</v>
      </c>
      <c r="Q233" s="441">
        <f>IF( $F233=0,0,((($F233/$E233)*'PLAN DE ADQUISICIONES'!O$103)*($G233/$F233)))</f>
        <v>0</v>
      </c>
      <c r="R233" s="441">
        <f>IF( $F233=0,0,((($F233/$E233)*'PLAN DE ADQUISICIONES'!P$103)*($G233/$F233)))</f>
        <v>0</v>
      </c>
      <c r="S233" s="441">
        <f>IF( $F233=0,0,((($F233/$E233)*'PLAN DE ADQUISICIONES'!Q$103)*($G233/$F233)))</f>
        <v>0</v>
      </c>
      <c r="T233" s="423">
        <f t="shared" si="67"/>
        <v>0</v>
      </c>
      <c r="U233" s="444">
        <f>IF( $F233=0,0,((($F233/$E233)*'PLAN DE ADQUISICIONES'!R$103)*($G233/$F233)))</f>
        <v>0</v>
      </c>
      <c r="V233" s="441">
        <f>IF( $F233=0,0,((($F233/$E233)*'PLAN DE ADQUISICIONES'!S$103)*($G233/$F233)))</f>
        <v>0</v>
      </c>
      <c r="W233" s="441">
        <f>IF( $F233=0,0,((($F233/$E233)*'PLAN DE ADQUISICIONES'!T$103)*($G233/$F233)))</f>
        <v>0</v>
      </c>
      <c r="X233" s="441">
        <f>IF( $F233=0,0,((($F233/$E233)*'PLAN DE ADQUISICIONES'!U$103)*($G233/$F233)))</f>
        <v>0</v>
      </c>
      <c r="Y233" s="441">
        <f>IF( $F233=0,0,((($F233/$E233)*'PLAN DE ADQUISICIONES'!V$103)*($G233/$F233)))</f>
        <v>0</v>
      </c>
      <c r="Z233" s="441">
        <f>IF( $F233=0,0,((($F233/$E233)*'PLAN DE ADQUISICIONES'!W$103)*($G233/$F233)))</f>
        <v>0</v>
      </c>
      <c r="AA233" s="441">
        <f>IF( $F233=0,0,((($F233/$E233)*'PLAN DE ADQUISICIONES'!X$103)*($G233/$F233)))</f>
        <v>0</v>
      </c>
      <c r="AB233" s="441">
        <f>IF( $F233=0,0,((($F233/$E233)*'PLAN DE ADQUISICIONES'!Y$103)*($G233/$F233)))</f>
        <v>0</v>
      </c>
      <c r="AC233" s="441">
        <f>IF( $F233=0,0,((($F233/$E233)*'PLAN DE ADQUISICIONES'!Z$103)*($G233/$F233)))</f>
        <v>0</v>
      </c>
      <c r="AD233" s="441">
        <f>IF( $F233=0,0,((($F233/$E233)*'PLAN DE ADQUISICIONES'!AA$103)*($G233/$F233)))</f>
        <v>0</v>
      </c>
      <c r="AE233" s="441">
        <f>IF( $F233=0,0,((($F233/$E233)*'PLAN DE ADQUISICIONES'!AB$103)*($G233/$F233)))</f>
        <v>0</v>
      </c>
      <c r="AF233" s="441">
        <f>IF( $F233=0,0,((($F233/$E233)*'PLAN DE ADQUISICIONES'!AC$103)*($G233/$F233)))</f>
        <v>0</v>
      </c>
      <c r="AG233" s="421">
        <f t="shared" si="68"/>
        <v>0</v>
      </c>
      <c r="AH233" s="443">
        <f>IF( $F233=0,0,((($F233/$E233)*'PLAN DE ADQUISICIONES'!AD$103)*($G233/$F233)))</f>
        <v>0</v>
      </c>
      <c r="AI233" s="441">
        <f>IF( $F233=0,0,((($F233/$E233)*'PLAN DE ADQUISICIONES'!AE$103)*($G233/$F233)))</f>
        <v>0</v>
      </c>
      <c r="AJ233" s="441">
        <f>IF( $F233=0,0,((($F233/$E233)*'PLAN DE ADQUISICIONES'!AF$103)*($G233/$F233)))</f>
        <v>0</v>
      </c>
      <c r="AK233" s="441">
        <f>IF( $F233=0,0,((($F233/$E233)*'PLAN DE ADQUISICIONES'!AG$103)*($G233/$F233)))</f>
        <v>0</v>
      </c>
      <c r="AL233" s="441">
        <f>IF( $F233=0,0,((($F233/$E233)*'PLAN DE ADQUISICIONES'!AH$103)*($G233/$F233)))</f>
        <v>0</v>
      </c>
      <c r="AM233" s="441">
        <f>IF( $F233=0,0,((($F233/$E233)*'PLAN DE ADQUISICIONES'!AI$103)*($G233/$F233)))</f>
        <v>0</v>
      </c>
      <c r="AN233" s="441">
        <f>IF( $F233=0,0,((($F233/$E233)*'PLAN DE ADQUISICIONES'!AJ$103)*($G233/$F233)))</f>
        <v>0</v>
      </c>
      <c r="AO233" s="441">
        <f>IF( $F233=0,0,((($F233/$E233)*'PLAN DE ADQUISICIONES'!AK$103)*($G233/$F233)))</f>
        <v>0</v>
      </c>
      <c r="AP233" s="441">
        <f>IF( $F233=0,0,((($F233/$E233)*'PLAN DE ADQUISICIONES'!AL$103)*($G233/$F233)))</f>
        <v>0</v>
      </c>
      <c r="AQ233" s="441">
        <f>IF( $F233=0,0,((($F233/$E233)*'PLAN DE ADQUISICIONES'!AM$103)*($G233/$F233)))</f>
        <v>0</v>
      </c>
      <c r="AR233" s="441">
        <f>IF( $F233=0,0,((($F233/$E233)*'PLAN DE ADQUISICIONES'!AN$103)*($G233/$F233)))</f>
        <v>0</v>
      </c>
      <c r="AS233" s="441">
        <f>IF( $F233=0,0,((($F233/$E233)*'PLAN DE ADQUISICIONES'!AO$103)*($G233/$F233)))</f>
        <v>0</v>
      </c>
      <c r="AT233" s="423">
        <f t="shared" si="69"/>
        <v>0</v>
      </c>
      <c r="AU233" s="494">
        <f>AS233+AR233+AQ233+AP233+AO233+AN233+AM233+AL233+AK233+AJ233+AI233+AH233+AF233+AE233+AD233+AC233+AB233+AA233+Z233+Y233+X233+W233+V233+U233+S233+R233+Q233+P233+O233+N233+M233+L233+K233+J233+I233+H233</f>
        <v>0</v>
      </c>
      <c r="AV233" s="392">
        <f t="shared" si="59"/>
        <v>0</v>
      </c>
    </row>
    <row r="234" spans="2:48" s="60" customFormat="1" ht="13.5" x14ac:dyDescent="0.25">
      <c r="B234" s="416" t="str">
        <f>'FORMATO COSTEO C6'!C54</f>
        <v>6.3.3.3</v>
      </c>
      <c r="C234" s="439">
        <f>'FORMATO COSTEO C6'!B54</f>
        <v>0</v>
      </c>
      <c r="D234" s="428" t="str">
        <f>'FORMATO COSTEO C6'!D54</f>
        <v>Unidad medida</v>
      </c>
      <c r="E234" s="440">
        <f>'FORMATO COSTEO C6'!E54</f>
        <v>0</v>
      </c>
      <c r="F234" s="441">
        <f>'FORMATO COSTEO C6'!G54</f>
        <v>0</v>
      </c>
      <c r="G234" s="442">
        <f>'FORMATO COSTEO C6'!U54</f>
        <v>0</v>
      </c>
      <c r="H234" s="443">
        <f>IF( $F234=0,0,((($F234/$E234)*'PLAN DE ADQUISICIONES'!F$104)*($G234/$F234)))</f>
        <v>0</v>
      </c>
      <c r="I234" s="441">
        <f>IF( $F234=0,0,((($F234/$E234)*'PLAN DE ADQUISICIONES'!G$104)*($G234/$F234)))</f>
        <v>0</v>
      </c>
      <c r="J234" s="441">
        <f>IF( $F234=0,0,((($F234/$E234)*'PLAN DE ADQUISICIONES'!H$104)*($G234/$F234)))</f>
        <v>0</v>
      </c>
      <c r="K234" s="441">
        <f>IF( $F234=0,0,((($F234/$E234)*'PLAN DE ADQUISICIONES'!I$104)*($G234/$F234)))</f>
        <v>0</v>
      </c>
      <c r="L234" s="441">
        <f>IF( $F234=0,0,((($F234/$E234)*'PLAN DE ADQUISICIONES'!J$104)*($G234/$F234)))</f>
        <v>0</v>
      </c>
      <c r="M234" s="441">
        <f>IF( $F234=0,0,((($F234/$E234)*'PLAN DE ADQUISICIONES'!K$104)*($G234/$F234)))</f>
        <v>0</v>
      </c>
      <c r="N234" s="441">
        <f>IF( $F234=0,0,((($F234/$E234)*'PLAN DE ADQUISICIONES'!L$104)*($G234/$F234)))</f>
        <v>0</v>
      </c>
      <c r="O234" s="441">
        <f>IF( $F234=0,0,((($F234/$E234)*'PLAN DE ADQUISICIONES'!M$104)*($G234/$F234)))</f>
        <v>0</v>
      </c>
      <c r="P234" s="441">
        <f>IF( $F234=0,0,((($F234/$E234)*'PLAN DE ADQUISICIONES'!N$104)*($G234/$F234)))</f>
        <v>0</v>
      </c>
      <c r="Q234" s="441">
        <f>IF( $F234=0,0,((($F234/$E234)*'PLAN DE ADQUISICIONES'!O$104)*($G234/$F234)))</f>
        <v>0</v>
      </c>
      <c r="R234" s="441">
        <f>IF( $F234=0,0,((($F234/$E234)*'PLAN DE ADQUISICIONES'!P$104)*($G234/$F234)))</f>
        <v>0</v>
      </c>
      <c r="S234" s="441">
        <f>IF( $F234=0,0,((($F234/$E234)*'PLAN DE ADQUISICIONES'!Q$104)*($G234/$F234)))</f>
        <v>0</v>
      </c>
      <c r="T234" s="423">
        <f t="shared" si="67"/>
        <v>0</v>
      </c>
      <c r="U234" s="444">
        <f>IF( $F234=0,0,((($F234/$E234)*'PLAN DE ADQUISICIONES'!R$104)*($G234/$F234)))</f>
        <v>0</v>
      </c>
      <c r="V234" s="441">
        <f>IF( $F234=0,0,((($F234/$E234)*'PLAN DE ADQUISICIONES'!S$104)*($G234/$F234)))</f>
        <v>0</v>
      </c>
      <c r="W234" s="441">
        <f>IF( $F234=0,0,((($F234/$E234)*'PLAN DE ADQUISICIONES'!T$104)*($G234/$F234)))</f>
        <v>0</v>
      </c>
      <c r="X234" s="441">
        <f>IF( $F234=0,0,((($F234/$E234)*'PLAN DE ADQUISICIONES'!U$104)*($G234/$F234)))</f>
        <v>0</v>
      </c>
      <c r="Y234" s="441">
        <f>IF( $F234=0,0,((($F234/$E234)*'PLAN DE ADQUISICIONES'!V$104)*($G234/$F234)))</f>
        <v>0</v>
      </c>
      <c r="Z234" s="441">
        <f>IF( $F234=0,0,((($F234/$E234)*'PLAN DE ADQUISICIONES'!W$104)*($G234/$F234)))</f>
        <v>0</v>
      </c>
      <c r="AA234" s="441">
        <f>IF( $F234=0,0,((($F234/$E234)*'PLAN DE ADQUISICIONES'!X$104)*($G234/$F234)))</f>
        <v>0</v>
      </c>
      <c r="AB234" s="441">
        <f>IF( $F234=0,0,((($F234/$E234)*'PLAN DE ADQUISICIONES'!Y$104)*($G234/$F234)))</f>
        <v>0</v>
      </c>
      <c r="AC234" s="441">
        <f>IF( $F234=0,0,((($F234/$E234)*'PLAN DE ADQUISICIONES'!Z$104)*($G234/$F234)))</f>
        <v>0</v>
      </c>
      <c r="AD234" s="441">
        <f>IF( $F234=0,0,((($F234/$E234)*'PLAN DE ADQUISICIONES'!AA$104)*($G234/$F234)))</f>
        <v>0</v>
      </c>
      <c r="AE234" s="441">
        <f>IF( $F234=0,0,((($F234/$E234)*'PLAN DE ADQUISICIONES'!AB$104)*($G234/$F234)))</f>
        <v>0</v>
      </c>
      <c r="AF234" s="441">
        <f>IF( $F234=0,0,((($F234/$E234)*'PLAN DE ADQUISICIONES'!AC$104)*($G234/$F234)))</f>
        <v>0</v>
      </c>
      <c r="AG234" s="421">
        <f t="shared" si="68"/>
        <v>0</v>
      </c>
      <c r="AH234" s="443">
        <f>IF( $F234=0,0,((($F234/$E234)*'PLAN DE ADQUISICIONES'!AD$104)*($G234/$F234)))</f>
        <v>0</v>
      </c>
      <c r="AI234" s="441">
        <f>IF( $F234=0,0,((($F234/$E234)*'PLAN DE ADQUISICIONES'!AE$104)*($G234/$F234)))</f>
        <v>0</v>
      </c>
      <c r="AJ234" s="441">
        <f>IF( $F234=0,0,((($F234/$E234)*'PLAN DE ADQUISICIONES'!AF$104)*($G234/$F234)))</f>
        <v>0</v>
      </c>
      <c r="AK234" s="441">
        <f>IF( $F234=0,0,((($F234/$E234)*'PLAN DE ADQUISICIONES'!AG$104)*($G234/$F234)))</f>
        <v>0</v>
      </c>
      <c r="AL234" s="441">
        <f>IF( $F234=0,0,((($F234/$E234)*'PLAN DE ADQUISICIONES'!AH$104)*($G234/$F234)))</f>
        <v>0</v>
      </c>
      <c r="AM234" s="441">
        <f>IF( $F234=0,0,((($F234/$E234)*'PLAN DE ADQUISICIONES'!AI$104)*($G234/$F234)))</f>
        <v>0</v>
      </c>
      <c r="AN234" s="441">
        <f>IF( $F234=0,0,((($F234/$E234)*'PLAN DE ADQUISICIONES'!AJ$104)*($G234/$F234)))</f>
        <v>0</v>
      </c>
      <c r="AO234" s="441">
        <f>IF( $F234=0,0,((($F234/$E234)*'PLAN DE ADQUISICIONES'!AK$104)*($G234/$F234)))</f>
        <v>0</v>
      </c>
      <c r="AP234" s="441">
        <f>IF( $F234=0,0,((($F234/$E234)*'PLAN DE ADQUISICIONES'!AL$104)*($G234/$F234)))</f>
        <v>0</v>
      </c>
      <c r="AQ234" s="441">
        <f>IF( $F234=0,0,((($F234/$E234)*'PLAN DE ADQUISICIONES'!AM$104)*($G234/$F234)))</f>
        <v>0</v>
      </c>
      <c r="AR234" s="441">
        <f>IF( $F234=0,0,((($F234/$E234)*'PLAN DE ADQUISICIONES'!AN$104)*($G234/$F234)))</f>
        <v>0</v>
      </c>
      <c r="AS234" s="441">
        <f>IF( $F234=0,0,((($F234/$E234)*'PLAN DE ADQUISICIONES'!AO$104)*($G234/$F234)))</f>
        <v>0</v>
      </c>
      <c r="AT234" s="423">
        <f t="shared" si="69"/>
        <v>0</v>
      </c>
      <c r="AU234" s="494">
        <f>AS234+AR234+AQ234+AP234+AO234+AN234+AM234+AL234+AK234+AJ234+AI234+AH234+AF234+AE234+AD234+AC234+AB234+AA234+Z234+Y234+X234+W234+V234+U234+S234+R234+Q234+P234+O234+N234+M234+L234+K234+J234+I234+H234</f>
        <v>0</v>
      </c>
      <c r="AV234" s="392">
        <f t="shared" si="59"/>
        <v>0</v>
      </c>
    </row>
    <row r="235" spans="2:48" s="60" customFormat="1" ht="13.5" x14ac:dyDescent="0.25">
      <c r="B235" s="457" t="str">
        <f>'FORMATO COSTEO C6'!C55</f>
        <v>6.3.4</v>
      </c>
      <c r="C235" s="462" t="str">
        <f>+'FORMATO COSTEO C6'!B55</f>
        <v xml:space="preserve">Servicios básicos para oficina </v>
      </c>
      <c r="D235" s="458"/>
      <c r="E235" s="456"/>
      <c r="F235" s="450">
        <f>+'FORMATO COSTEO C6'!G55</f>
        <v>0</v>
      </c>
      <c r="G235" s="451">
        <f>+'FORMATO COSTEO C6'!U55</f>
        <v>0</v>
      </c>
      <c r="H235" s="452">
        <f>SUM(H236:H238)</f>
        <v>0</v>
      </c>
      <c r="I235" s="450">
        <f t="shared" ref="I235:AU235" si="72">SUM(I236:I238)</f>
        <v>0</v>
      </c>
      <c r="J235" s="450">
        <f t="shared" si="72"/>
        <v>0</v>
      </c>
      <c r="K235" s="450">
        <f t="shared" si="72"/>
        <v>0</v>
      </c>
      <c r="L235" s="450">
        <f t="shared" si="72"/>
        <v>0</v>
      </c>
      <c r="M235" s="450">
        <f t="shared" si="72"/>
        <v>0</v>
      </c>
      <c r="N235" s="450">
        <f t="shared" si="72"/>
        <v>0</v>
      </c>
      <c r="O235" s="450">
        <f t="shared" si="72"/>
        <v>0</v>
      </c>
      <c r="P235" s="450">
        <f t="shared" si="72"/>
        <v>0</v>
      </c>
      <c r="Q235" s="450">
        <f t="shared" si="72"/>
        <v>0</v>
      </c>
      <c r="R235" s="450">
        <f t="shared" si="72"/>
        <v>0</v>
      </c>
      <c r="S235" s="450">
        <f t="shared" si="72"/>
        <v>0</v>
      </c>
      <c r="T235" s="453">
        <f t="shared" si="72"/>
        <v>0</v>
      </c>
      <c r="U235" s="454">
        <f t="shared" si="72"/>
        <v>0</v>
      </c>
      <c r="V235" s="450">
        <f t="shared" si="72"/>
        <v>0</v>
      </c>
      <c r="W235" s="450">
        <f t="shared" si="72"/>
        <v>0</v>
      </c>
      <c r="X235" s="450">
        <f t="shared" si="72"/>
        <v>0</v>
      </c>
      <c r="Y235" s="450">
        <f t="shared" si="72"/>
        <v>0</v>
      </c>
      <c r="Z235" s="450">
        <f t="shared" si="72"/>
        <v>0</v>
      </c>
      <c r="AA235" s="450">
        <f t="shared" si="72"/>
        <v>0</v>
      </c>
      <c r="AB235" s="450">
        <f t="shared" si="72"/>
        <v>0</v>
      </c>
      <c r="AC235" s="450">
        <f t="shared" si="72"/>
        <v>0</v>
      </c>
      <c r="AD235" s="450">
        <f t="shared" si="72"/>
        <v>0</v>
      </c>
      <c r="AE235" s="450">
        <f t="shared" si="72"/>
        <v>0</v>
      </c>
      <c r="AF235" s="450">
        <f t="shared" si="72"/>
        <v>0</v>
      </c>
      <c r="AG235" s="451">
        <f>SUM(AG236:AG238)</f>
        <v>0</v>
      </c>
      <c r="AH235" s="452">
        <f t="shared" si="72"/>
        <v>0</v>
      </c>
      <c r="AI235" s="450">
        <f t="shared" si="72"/>
        <v>0</v>
      </c>
      <c r="AJ235" s="450">
        <f t="shared" si="72"/>
        <v>0</v>
      </c>
      <c r="AK235" s="450">
        <f t="shared" si="72"/>
        <v>0</v>
      </c>
      <c r="AL235" s="450">
        <f t="shared" si="72"/>
        <v>0</v>
      </c>
      <c r="AM235" s="450">
        <f t="shared" si="72"/>
        <v>0</v>
      </c>
      <c r="AN235" s="450">
        <f t="shared" si="72"/>
        <v>0</v>
      </c>
      <c r="AO235" s="450">
        <f t="shared" si="72"/>
        <v>0</v>
      </c>
      <c r="AP235" s="450">
        <f t="shared" si="72"/>
        <v>0</v>
      </c>
      <c r="AQ235" s="450">
        <f t="shared" si="72"/>
        <v>0</v>
      </c>
      <c r="AR235" s="450">
        <f t="shared" si="72"/>
        <v>0</v>
      </c>
      <c r="AS235" s="450">
        <f t="shared" si="72"/>
        <v>0</v>
      </c>
      <c r="AT235" s="453">
        <f t="shared" si="72"/>
        <v>0</v>
      </c>
      <c r="AU235" s="455">
        <f t="shared" si="72"/>
        <v>0</v>
      </c>
      <c r="AV235" s="392">
        <f t="shared" si="59"/>
        <v>0</v>
      </c>
    </row>
    <row r="236" spans="2:48" s="60" customFormat="1" ht="13.5" x14ac:dyDescent="0.25">
      <c r="B236" s="416" t="str">
        <f>'FORMATO COSTEO C6'!C56</f>
        <v>6.3.4.1</v>
      </c>
      <c r="C236" s="439">
        <f>'FORMATO COSTEO C6'!B56</f>
        <v>0</v>
      </c>
      <c r="D236" s="428" t="str">
        <f>'FORMATO COSTEO C6'!D56</f>
        <v>Unidad medida</v>
      </c>
      <c r="E236" s="440">
        <f>'FORMATO COSTEO C6'!E56</f>
        <v>0</v>
      </c>
      <c r="F236" s="441">
        <f>'FORMATO COSTEO C6'!G56</f>
        <v>0</v>
      </c>
      <c r="G236" s="442">
        <f>'FORMATO COSTEO C6'!U56</f>
        <v>0</v>
      </c>
      <c r="H236" s="443">
        <f>IF( $F236=0,0,((($F236/$E236)*'PLAN DE ADQUISICIONES'!F$106)*($G236/$F236)))</f>
        <v>0</v>
      </c>
      <c r="I236" s="441">
        <f>IF( $F236=0,0,((($F236/$E236)*'PLAN DE ADQUISICIONES'!G$106)*($G236/$F236)))</f>
        <v>0</v>
      </c>
      <c r="J236" s="441">
        <f>IF( $F236=0,0,((($F236/$E236)*'PLAN DE ADQUISICIONES'!H$106)*($G236/$F236)))</f>
        <v>0</v>
      </c>
      <c r="K236" s="441">
        <f>IF( $F236=0,0,((($F236/$E236)*'PLAN DE ADQUISICIONES'!I$106)*($G236/$F236)))</f>
        <v>0</v>
      </c>
      <c r="L236" s="441">
        <f>IF( $F236=0,0,((($F236/$E236)*'PLAN DE ADQUISICIONES'!J$106)*($G236/$F236)))</f>
        <v>0</v>
      </c>
      <c r="M236" s="441">
        <f>IF( $F236=0,0,((($F236/$E236)*'PLAN DE ADQUISICIONES'!K$106)*($G236/$F236)))</f>
        <v>0</v>
      </c>
      <c r="N236" s="441">
        <f>IF( $F236=0,0,((($F236/$E236)*'PLAN DE ADQUISICIONES'!L$106)*($G236/$F236)))</f>
        <v>0</v>
      </c>
      <c r="O236" s="441">
        <f>IF( $F236=0,0,((($F236/$E236)*'PLAN DE ADQUISICIONES'!M$106)*($G236/$F236)))</f>
        <v>0</v>
      </c>
      <c r="P236" s="441">
        <f>IF( $F236=0,0,((($F236/$E236)*'PLAN DE ADQUISICIONES'!N$106)*($G236/$F236)))</f>
        <v>0</v>
      </c>
      <c r="Q236" s="441">
        <f>IF( $F236=0,0,((($F236/$E236)*'PLAN DE ADQUISICIONES'!O$106)*($G236/$F236)))</f>
        <v>0</v>
      </c>
      <c r="R236" s="441">
        <f>IF( $F236=0,0,((($F236/$E236)*'PLAN DE ADQUISICIONES'!P$106)*($G236/$F236)))</f>
        <v>0</v>
      </c>
      <c r="S236" s="441">
        <f>IF( $F236=0,0,((($F236/$E236)*'PLAN DE ADQUISICIONES'!Q$106)*($G236/$F236)))</f>
        <v>0</v>
      </c>
      <c r="T236" s="423">
        <f t="shared" si="67"/>
        <v>0</v>
      </c>
      <c r="U236" s="444">
        <f>IF( $F236=0,0,((($F236/$E236)*'PLAN DE ADQUISICIONES'!R$106)*($G236/$F236)))</f>
        <v>0</v>
      </c>
      <c r="V236" s="441">
        <f>IF( $F236=0,0,((($F236/$E236)*'PLAN DE ADQUISICIONES'!S$106)*($G236/$F236)))</f>
        <v>0</v>
      </c>
      <c r="W236" s="441">
        <f>IF( $F236=0,0,((($F236/$E236)*'PLAN DE ADQUISICIONES'!T$106)*($G236/$F236)))</f>
        <v>0</v>
      </c>
      <c r="X236" s="441">
        <f>IF( $F236=0,0,((($F236/$E236)*'PLAN DE ADQUISICIONES'!U$106)*($G236/$F236)))</f>
        <v>0</v>
      </c>
      <c r="Y236" s="441">
        <f>IF( $F236=0,0,((($F236/$E236)*'PLAN DE ADQUISICIONES'!V$106)*($G236/$F236)))</f>
        <v>0</v>
      </c>
      <c r="Z236" s="441">
        <f>IF( $F236=0,0,((($F236/$E236)*'PLAN DE ADQUISICIONES'!W$106)*($G236/$F236)))</f>
        <v>0</v>
      </c>
      <c r="AA236" s="441">
        <f>IF( $F236=0,0,((($F236/$E236)*'PLAN DE ADQUISICIONES'!X$106)*($G236/$F236)))</f>
        <v>0</v>
      </c>
      <c r="AB236" s="441">
        <f>IF( $F236=0,0,((($F236/$E236)*'PLAN DE ADQUISICIONES'!Y$106)*($G236/$F236)))</f>
        <v>0</v>
      </c>
      <c r="AC236" s="441">
        <f>IF( $F236=0,0,((($F236/$E236)*'PLAN DE ADQUISICIONES'!Z$106)*($G236/$F236)))</f>
        <v>0</v>
      </c>
      <c r="AD236" s="441">
        <f>IF( $F236=0,0,((($F236/$E236)*'PLAN DE ADQUISICIONES'!AA$106)*($G236/$F236)))</f>
        <v>0</v>
      </c>
      <c r="AE236" s="441">
        <f>IF( $F236=0,0,((($F236/$E236)*'PLAN DE ADQUISICIONES'!AB$106)*($G236/$F236)))</f>
        <v>0</v>
      </c>
      <c r="AF236" s="441">
        <f>IF( $F236=0,0,((($F236/$E236)*'PLAN DE ADQUISICIONES'!AC$106)*($G236/$F236)))</f>
        <v>0</v>
      </c>
      <c r="AG236" s="421">
        <f t="shared" si="68"/>
        <v>0</v>
      </c>
      <c r="AH236" s="443">
        <f>IF( $F236=0,0,((($F236/$E236)*'PLAN DE ADQUISICIONES'!AD$106)*($G236/$F236)))</f>
        <v>0</v>
      </c>
      <c r="AI236" s="441">
        <f>IF( $F236=0,0,((($F236/$E236)*'PLAN DE ADQUISICIONES'!AE$106)*($G236/$F236)))</f>
        <v>0</v>
      </c>
      <c r="AJ236" s="441">
        <f>IF( $F236=0,0,((($F236/$E236)*'PLAN DE ADQUISICIONES'!AF$106)*($G236/$F236)))</f>
        <v>0</v>
      </c>
      <c r="AK236" s="441">
        <f>IF( $F236=0,0,((($F236/$E236)*'PLAN DE ADQUISICIONES'!AG$106)*($G236/$F236)))</f>
        <v>0</v>
      </c>
      <c r="AL236" s="441">
        <f>IF( $F236=0,0,((($F236/$E236)*'PLAN DE ADQUISICIONES'!AH$106)*($G236/$F236)))</f>
        <v>0</v>
      </c>
      <c r="AM236" s="441">
        <f>IF( $F236=0,0,((($F236/$E236)*'PLAN DE ADQUISICIONES'!AI$106)*($G236/$F236)))</f>
        <v>0</v>
      </c>
      <c r="AN236" s="441">
        <f>IF( $F236=0,0,((($F236/$E236)*'PLAN DE ADQUISICIONES'!AJ$106)*($G236/$F236)))</f>
        <v>0</v>
      </c>
      <c r="AO236" s="441">
        <f>IF( $F236=0,0,((($F236/$E236)*'PLAN DE ADQUISICIONES'!AK$106)*($G236/$F236)))</f>
        <v>0</v>
      </c>
      <c r="AP236" s="441">
        <f>IF( $F236=0,0,((($F236/$E236)*'PLAN DE ADQUISICIONES'!AL$106)*($G236/$F236)))</f>
        <v>0</v>
      </c>
      <c r="AQ236" s="441">
        <f>IF( $F236=0,0,((($F236/$E236)*'PLAN DE ADQUISICIONES'!AM$106)*($G236/$F236)))</f>
        <v>0</v>
      </c>
      <c r="AR236" s="441">
        <f>IF( $F236=0,0,((($F236/$E236)*'PLAN DE ADQUISICIONES'!AN$106)*($G236/$F236)))</f>
        <v>0</v>
      </c>
      <c r="AS236" s="441">
        <f>IF( $F236=0,0,((($F236/$E236)*'PLAN DE ADQUISICIONES'!AO$106)*($G236/$F236)))</f>
        <v>0</v>
      </c>
      <c r="AT236" s="423">
        <f t="shared" si="69"/>
        <v>0</v>
      </c>
      <c r="AU236" s="494">
        <f>AS236+AR236+AQ236+AP236+AO236+AN236+AM236+AL236+AK236+AJ236+AI236+AH236+AF236+AE236+AD236+AC236+AB236+AA236+Z236+Y236+X236+W236+V236+U236+S236+R236+Q236+P236+O236+N236+M236+L236+K236+J236+I236+H236</f>
        <v>0</v>
      </c>
      <c r="AV236" s="392">
        <f t="shared" si="59"/>
        <v>0</v>
      </c>
    </row>
    <row r="237" spans="2:48" s="60" customFormat="1" ht="13.5" x14ac:dyDescent="0.25">
      <c r="B237" s="416" t="str">
        <f>'FORMATO COSTEO C6'!C57</f>
        <v>6.3.4.2</v>
      </c>
      <c r="C237" s="439">
        <f>'FORMATO COSTEO C6'!B57</f>
        <v>0</v>
      </c>
      <c r="D237" s="428" t="str">
        <f>'FORMATO COSTEO C6'!D57</f>
        <v>Unidad medida</v>
      </c>
      <c r="E237" s="440">
        <f>'FORMATO COSTEO C6'!E57</f>
        <v>0</v>
      </c>
      <c r="F237" s="441">
        <f>'FORMATO COSTEO C6'!G57</f>
        <v>0</v>
      </c>
      <c r="G237" s="442">
        <f>'FORMATO COSTEO C6'!U57</f>
        <v>0</v>
      </c>
      <c r="H237" s="443">
        <f>IF( $F237=0,0,((($F237/$E237)*'PLAN DE ADQUISICIONES'!F$107)*($G237/$F237)))</f>
        <v>0</v>
      </c>
      <c r="I237" s="441">
        <f>IF( $F237=0,0,((($F237/$E237)*'PLAN DE ADQUISICIONES'!G$107)*($G237/$F237)))</f>
        <v>0</v>
      </c>
      <c r="J237" s="441">
        <f>IF( $F237=0,0,((($F237/$E237)*'PLAN DE ADQUISICIONES'!H$107)*($G237/$F237)))</f>
        <v>0</v>
      </c>
      <c r="K237" s="441">
        <f>IF( $F237=0,0,((($F237/$E237)*'PLAN DE ADQUISICIONES'!I$107)*($G237/$F237)))</f>
        <v>0</v>
      </c>
      <c r="L237" s="441">
        <f>IF( $F237=0,0,((($F237/$E237)*'PLAN DE ADQUISICIONES'!J$107)*($G237/$F237)))</f>
        <v>0</v>
      </c>
      <c r="M237" s="441">
        <f>IF( $F237=0,0,((($F237/$E237)*'PLAN DE ADQUISICIONES'!K$107)*($G237/$F237)))</f>
        <v>0</v>
      </c>
      <c r="N237" s="441">
        <f>IF( $F237=0,0,((($F237/$E237)*'PLAN DE ADQUISICIONES'!L$107)*($G237/$F237)))</f>
        <v>0</v>
      </c>
      <c r="O237" s="441">
        <f>IF( $F237=0,0,((($F237/$E237)*'PLAN DE ADQUISICIONES'!M$107)*($G237/$F237)))</f>
        <v>0</v>
      </c>
      <c r="P237" s="441">
        <f>IF( $F237=0,0,((($F237/$E237)*'PLAN DE ADQUISICIONES'!N$107)*($G237/$F237)))</f>
        <v>0</v>
      </c>
      <c r="Q237" s="441">
        <f>IF( $F237=0,0,((($F237/$E237)*'PLAN DE ADQUISICIONES'!O$107)*($G237/$F237)))</f>
        <v>0</v>
      </c>
      <c r="R237" s="441">
        <f>IF( $F237=0,0,((($F237/$E237)*'PLAN DE ADQUISICIONES'!P$107)*($G237/$F237)))</f>
        <v>0</v>
      </c>
      <c r="S237" s="441">
        <f>IF( $F237=0,0,((($F237/$E237)*'PLAN DE ADQUISICIONES'!Q$107)*($G237/$F237)))</f>
        <v>0</v>
      </c>
      <c r="T237" s="423">
        <f t="shared" si="67"/>
        <v>0</v>
      </c>
      <c r="U237" s="444">
        <f>IF( $F237=0,0,((($F237/$E237)*'PLAN DE ADQUISICIONES'!R$107)*($G237/$F237)))</f>
        <v>0</v>
      </c>
      <c r="V237" s="441">
        <f>IF( $F237=0,0,((($F237/$E237)*'PLAN DE ADQUISICIONES'!S$107)*($G237/$F237)))</f>
        <v>0</v>
      </c>
      <c r="W237" s="441">
        <f>IF( $F237=0,0,((($F237/$E237)*'PLAN DE ADQUISICIONES'!T$107)*($G237/$F237)))</f>
        <v>0</v>
      </c>
      <c r="X237" s="441">
        <f>IF( $F237=0,0,((($F237/$E237)*'PLAN DE ADQUISICIONES'!U$107)*($G237/$F237)))</f>
        <v>0</v>
      </c>
      <c r="Y237" s="441">
        <f>IF( $F237=0,0,((($F237/$E237)*'PLAN DE ADQUISICIONES'!V$107)*($G237/$F237)))</f>
        <v>0</v>
      </c>
      <c r="Z237" s="441">
        <f>IF( $F237=0,0,((($F237/$E237)*'PLAN DE ADQUISICIONES'!W$107)*($G237/$F237)))</f>
        <v>0</v>
      </c>
      <c r="AA237" s="441">
        <f>IF( $F237=0,0,((($F237/$E237)*'PLAN DE ADQUISICIONES'!X$107)*($G237/$F237)))</f>
        <v>0</v>
      </c>
      <c r="AB237" s="441">
        <f>IF( $F237=0,0,((($F237/$E237)*'PLAN DE ADQUISICIONES'!Y$107)*($G237/$F237)))</f>
        <v>0</v>
      </c>
      <c r="AC237" s="441">
        <f>IF( $F237=0,0,((($F237/$E237)*'PLAN DE ADQUISICIONES'!Z$107)*($G237/$F237)))</f>
        <v>0</v>
      </c>
      <c r="AD237" s="441">
        <f>IF( $F237=0,0,((($F237/$E237)*'PLAN DE ADQUISICIONES'!AA$107)*($G237/$F237)))</f>
        <v>0</v>
      </c>
      <c r="AE237" s="441">
        <f>IF( $F237=0,0,((($F237/$E237)*'PLAN DE ADQUISICIONES'!AB$107)*($G237/$F237)))</f>
        <v>0</v>
      </c>
      <c r="AF237" s="441">
        <f>IF( $F237=0,0,((($F237/$E237)*'PLAN DE ADQUISICIONES'!AC$107)*($G237/$F237)))</f>
        <v>0</v>
      </c>
      <c r="AG237" s="421">
        <f t="shared" si="68"/>
        <v>0</v>
      </c>
      <c r="AH237" s="443">
        <f>IF( $F237=0,0,((($F237/$E237)*'PLAN DE ADQUISICIONES'!AD$107)*($G237/$F237)))</f>
        <v>0</v>
      </c>
      <c r="AI237" s="441">
        <f>IF( $F237=0,0,((($F237/$E237)*'PLAN DE ADQUISICIONES'!AE$107)*($G237/$F237)))</f>
        <v>0</v>
      </c>
      <c r="AJ237" s="441">
        <f>IF( $F237=0,0,((($F237/$E237)*'PLAN DE ADQUISICIONES'!AF$107)*($G237/$F237)))</f>
        <v>0</v>
      </c>
      <c r="AK237" s="441">
        <f>IF( $F237=0,0,((($F237/$E237)*'PLAN DE ADQUISICIONES'!AG$107)*($G237/$F237)))</f>
        <v>0</v>
      </c>
      <c r="AL237" s="441">
        <f>IF( $F237=0,0,((($F237/$E237)*'PLAN DE ADQUISICIONES'!AH$107)*($G237/$F237)))</f>
        <v>0</v>
      </c>
      <c r="AM237" s="441">
        <f>IF( $F237=0,0,((($F237/$E237)*'PLAN DE ADQUISICIONES'!AI$107)*($G237/$F237)))</f>
        <v>0</v>
      </c>
      <c r="AN237" s="441">
        <f>IF( $F237=0,0,((($F237/$E237)*'PLAN DE ADQUISICIONES'!AJ$107)*($G237/$F237)))</f>
        <v>0</v>
      </c>
      <c r="AO237" s="441">
        <f>IF( $F237=0,0,((($F237/$E237)*'PLAN DE ADQUISICIONES'!AK$107)*($G237/$F237)))</f>
        <v>0</v>
      </c>
      <c r="AP237" s="441">
        <f>IF( $F237=0,0,((($F237/$E237)*'PLAN DE ADQUISICIONES'!AL$107)*($G237/$F237)))</f>
        <v>0</v>
      </c>
      <c r="AQ237" s="441">
        <f>IF( $F237=0,0,((($F237/$E237)*'PLAN DE ADQUISICIONES'!AM$107)*($G237/$F237)))</f>
        <v>0</v>
      </c>
      <c r="AR237" s="441">
        <f>IF( $F237=0,0,((($F237/$E237)*'PLAN DE ADQUISICIONES'!AN$107)*($G237/$F237)))</f>
        <v>0</v>
      </c>
      <c r="AS237" s="441">
        <f>IF( $F237=0,0,((($F237/$E237)*'PLAN DE ADQUISICIONES'!AO$107)*($G237/$F237)))</f>
        <v>0</v>
      </c>
      <c r="AT237" s="423">
        <f t="shared" si="69"/>
        <v>0</v>
      </c>
      <c r="AU237" s="494">
        <f>AS237+AR237+AQ237+AP237+AO237+AN237+AM237+AL237+AK237+AJ237+AI237+AH237+AF237+AE237+AD237+AC237+AB237+AA237+Z237+Y237+X237+W237+V237+U237+S237+R237+Q237+P237+O237+N237+M237+L237+K237+J237+I237+H237</f>
        <v>0</v>
      </c>
      <c r="AV237" s="392">
        <f t="shared" si="59"/>
        <v>0</v>
      </c>
    </row>
    <row r="238" spans="2:48" s="60" customFormat="1" ht="13.5" x14ac:dyDescent="0.25">
      <c r="B238" s="416" t="str">
        <f>'FORMATO COSTEO C6'!C58</f>
        <v>6.3.4.3</v>
      </c>
      <c r="C238" s="439">
        <f>'FORMATO COSTEO C6'!B58</f>
        <v>0</v>
      </c>
      <c r="D238" s="428" t="str">
        <f>'FORMATO COSTEO C6'!D58</f>
        <v>Unidad medida</v>
      </c>
      <c r="E238" s="440">
        <f>'FORMATO COSTEO C6'!E58</f>
        <v>0</v>
      </c>
      <c r="F238" s="441">
        <f>'FORMATO COSTEO C6'!G58</f>
        <v>0</v>
      </c>
      <c r="G238" s="442">
        <f>'FORMATO COSTEO C6'!U58</f>
        <v>0</v>
      </c>
      <c r="H238" s="443">
        <f>IF( $F238=0,0,((($F238/$E238)*'PLAN DE ADQUISICIONES'!F$108)*($G238/$F238)))</f>
        <v>0</v>
      </c>
      <c r="I238" s="441">
        <f>IF( $F238=0,0,((($F238/$E238)*'PLAN DE ADQUISICIONES'!G$108)*($G238/$F238)))</f>
        <v>0</v>
      </c>
      <c r="J238" s="441">
        <f>IF( $F238=0,0,((($F238/$E238)*'PLAN DE ADQUISICIONES'!H$108)*($G238/$F238)))</f>
        <v>0</v>
      </c>
      <c r="K238" s="441">
        <f>IF( $F238=0,0,((($F238/$E238)*'PLAN DE ADQUISICIONES'!I$108)*($G238/$F238)))</f>
        <v>0</v>
      </c>
      <c r="L238" s="441">
        <f>IF( $F238=0,0,((($F238/$E238)*'PLAN DE ADQUISICIONES'!J$108)*($G238/$F238)))</f>
        <v>0</v>
      </c>
      <c r="M238" s="441">
        <f>IF( $F238=0,0,((($F238/$E238)*'PLAN DE ADQUISICIONES'!K$108)*($G238/$F238)))</f>
        <v>0</v>
      </c>
      <c r="N238" s="441">
        <f>IF( $F238=0,0,((($F238/$E238)*'PLAN DE ADQUISICIONES'!L$108)*($G238/$F238)))</f>
        <v>0</v>
      </c>
      <c r="O238" s="441">
        <f>IF( $F238=0,0,((($F238/$E238)*'PLAN DE ADQUISICIONES'!M$108)*($G238/$F238)))</f>
        <v>0</v>
      </c>
      <c r="P238" s="441">
        <f>IF( $F238=0,0,((($F238/$E238)*'PLAN DE ADQUISICIONES'!N$108)*($G238/$F238)))</f>
        <v>0</v>
      </c>
      <c r="Q238" s="441">
        <f>IF( $F238=0,0,((($F238/$E238)*'PLAN DE ADQUISICIONES'!O$108)*($G238/$F238)))</f>
        <v>0</v>
      </c>
      <c r="R238" s="441">
        <f>IF( $F238=0,0,((($F238/$E238)*'PLAN DE ADQUISICIONES'!P$108)*($G238/$F238)))</f>
        <v>0</v>
      </c>
      <c r="S238" s="441">
        <f>IF( $F238=0,0,((($F238/$E238)*'PLAN DE ADQUISICIONES'!Q$108)*($G238/$F238)))</f>
        <v>0</v>
      </c>
      <c r="T238" s="423">
        <f t="shared" si="67"/>
        <v>0</v>
      </c>
      <c r="U238" s="444">
        <f>IF( $F238=0,0,((($F238/$E238)*'PLAN DE ADQUISICIONES'!R$108)*($G238/$F238)))</f>
        <v>0</v>
      </c>
      <c r="V238" s="441">
        <f>IF( $F238=0,0,((($F238/$E238)*'PLAN DE ADQUISICIONES'!S$108)*($G238/$F238)))</f>
        <v>0</v>
      </c>
      <c r="W238" s="441">
        <f>IF( $F238=0,0,((($F238/$E238)*'PLAN DE ADQUISICIONES'!T$108)*($G238/$F238)))</f>
        <v>0</v>
      </c>
      <c r="X238" s="441">
        <f>IF( $F238=0,0,((($F238/$E238)*'PLAN DE ADQUISICIONES'!U$108)*($G238/$F238)))</f>
        <v>0</v>
      </c>
      <c r="Y238" s="441">
        <f>IF( $F238=0,0,((($F238/$E238)*'PLAN DE ADQUISICIONES'!V$108)*($G238/$F238)))</f>
        <v>0</v>
      </c>
      <c r="Z238" s="441">
        <f>IF( $F238=0,0,((($F238/$E238)*'PLAN DE ADQUISICIONES'!W$108)*($G238/$F238)))</f>
        <v>0</v>
      </c>
      <c r="AA238" s="441">
        <f>IF( $F238=0,0,((($F238/$E238)*'PLAN DE ADQUISICIONES'!X$108)*($G238/$F238)))</f>
        <v>0</v>
      </c>
      <c r="AB238" s="441">
        <f>IF( $F238=0,0,((($F238/$E238)*'PLAN DE ADQUISICIONES'!Y$108)*($G238/$F238)))</f>
        <v>0</v>
      </c>
      <c r="AC238" s="441">
        <f>IF( $F238=0,0,((($F238/$E238)*'PLAN DE ADQUISICIONES'!Z$108)*($G238/$F238)))</f>
        <v>0</v>
      </c>
      <c r="AD238" s="441">
        <f>IF( $F238=0,0,((($F238/$E238)*'PLAN DE ADQUISICIONES'!AA$108)*($G238/$F238)))</f>
        <v>0</v>
      </c>
      <c r="AE238" s="441">
        <f>IF( $F238=0,0,((($F238/$E238)*'PLAN DE ADQUISICIONES'!AB$108)*($G238/$F238)))</f>
        <v>0</v>
      </c>
      <c r="AF238" s="441">
        <f>IF( $F238=0,0,((($F238/$E238)*'PLAN DE ADQUISICIONES'!AC$108)*($G238/$F238)))</f>
        <v>0</v>
      </c>
      <c r="AG238" s="421">
        <f t="shared" si="68"/>
        <v>0</v>
      </c>
      <c r="AH238" s="443">
        <f>IF( $F238=0,0,((($F238/$E238)*'PLAN DE ADQUISICIONES'!AD$108)*($G238/$F238)))</f>
        <v>0</v>
      </c>
      <c r="AI238" s="441">
        <f>IF( $F238=0,0,((($F238/$E238)*'PLAN DE ADQUISICIONES'!AE$108)*($G238/$F238)))</f>
        <v>0</v>
      </c>
      <c r="AJ238" s="441">
        <f>IF( $F238=0,0,((($F238/$E238)*'PLAN DE ADQUISICIONES'!AF$108)*($G238/$F238)))</f>
        <v>0</v>
      </c>
      <c r="AK238" s="441">
        <f>IF( $F238=0,0,((($F238/$E238)*'PLAN DE ADQUISICIONES'!AG$108)*($G238/$F238)))</f>
        <v>0</v>
      </c>
      <c r="AL238" s="441">
        <f>IF( $F238=0,0,((($F238/$E238)*'PLAN DE ADQUISICIONES'!AH$108)*($G238/$F238)))</f>
        <v>0</v>
      </c>
      <c r="AM238" s="441">
        <f>IF( $F238=0,0,((($F238/$E238)*'PLAN DE ADQUISICIONES'!AI$108)*($G238/$F238)))</f>
        <v>0</v>
      </c>
      <c r="AN238" s="441">
        <f>IF( $F238=0,0,((($F238/$E238)*'PLAN DE ADQUISICIONES'!AJ$108)*($G238/$F238)))</f>
        <v>0</v>
      </c>
      <c r="AO238" s="441">
        <f>IF( $F238=0,0,((($F238/$E238)*'PLAN DE ADQUISICIONES'!AK$108)*($G238/$F238)))</f>
        <v>0</v>
      </c>
      <c r="AP238" s="441">
        <f>IF( $F238=0,0,((($F238/$E238)*'PLAN DE ADQUISICIONES'!AL$108)*($G238/$F238)))</f>
        <v>0</v>
      </c>
      <c r="AQ238" s="441">
        <f>IF( $F238=0,0,((($F238/$E238)*'PLAN DE ADQUISICIONES'!AM$108)*($G238/$F238)))</f>
        <v>0</v>
      </c>
      <c r="AR238" s="441">
        <f>IF( $F238=0,0,((($F238/$E238)*'PLAN DE ADQUISICIONES'!AN$108)*($G238/$F238)))</f>
        <v>0</v>
      </c>
      <c r="AS238" s="441">
        <f>IF( $F238=0,0,((($F238/$E238)*'PLAN DE ADQUISICIONES'!AO$108)*($G238/$F238)))</f>
        <v>0</v>
      </c>
      <c r="AT238" s="423">
        <f t="shared" si="69"/>
        <v>0</v>
      </c>
      <c r="AU238" s="494">
        <f>AS238+AR238+AQ238+AP238+AO238+AN238+AM238+AL238+AK238+AJ238+AI238+AH238+AF238+AE238+AD238+AC238+AB238+AA238+Z238+Y238+X238+W238+V238+U238+S238+R238+Q238+P238+O238+N238+M238+L238+K238+J238+I238+H238</f>
        <v>0</v>
      </c>
      <c r="AV238" s="392">
        <f t="shared" si="59"/>
        <v>0</v>
      </c>
    </row>
    <row r="239" spans="2:48" s="60" customFormat="1" ht="13.5" x14ac:dyDescent="0.25">
      <c r="B239" s="460" t="str">
        <f>+'FORMATO COSTEO C6'!C59</f>
        <v>6.3.5</v>
      </c>
      <c r="C239" s="462" t="str">
        <f>+'FORMATO COSTEO C6'!B59</f>
        <v>Materiales y suministros de oficina</v>
      </c>
      <c r="D239" s="458"/>
      <c r="E239" s="456"/>
      <c r="F239" s="450">
        <f>+'FORMATO COSTEO C6'!G59</f>
        <v>0</v>
      </c>
      <c r="G239" s="451">
        <f>+'FORMATO COSTEO C6'!U59</f>
        <v>0</v>
      </c>
      <c r="H239" s="452">
        <f>SUM(H240:H242)</f>
        <v>0</v>
      </c>
      <c r="I239" s="450">
        <f t="shared" ref="I239:AU239" si="73">SUM(I240:I242)</f>
        <v>0</v>
      </c>
      <c r="J239" s="450">
        <f t="shared" si="73"/>
        <v>0</v>
      </c>
      <c r="K239" s="450">
        <f t="shared" si="73"/>
        <v>0</v>
      </c>
      <c r="L239" s="450">
        <f t="shared" si="73"/>
        <v>0</v>
      </c>
      <c r="M239" s="450">
        <f t="shared" si="73"/>
        <v>0</v>
      </c>
      <c r="N239" s="450">
        <f t="shared" si="73"/>
        <v>0</v>
      </c>
      <c r="O239" s="450">
        <f t="shared" si="73"/>
        <v>0</v>
      </c>
      <c r="P239" s="450">
        <f t="shared" si="73"/>
        <v>0</v>
      </c>
      <c r="Q239" s="450">
        <f t="shared" si="73"/>
        <v>0</v>
      </c>
      <c r="R239" s="450">
        <f t="shared" si="73"/>
        <v>0</v>
      </c>
      <c r="S239" s="450">
        <f t="shared" si="73"/>
        <v>0</v>
      </c>
      <c r="T239" s="453">
        <f t="shared" si="73"/>
        <v>0</v>
      </c>
      <c r="U239" s="454">
        <f t="shared" si="73"/>
        <v>0</v>
      </c>
      <c r="V239" s="450">
        <f t="shared" si="73"/>
        <v>0</v>
      </c>
      <c r="W239" s="450">
        <f t="shared" si="73"/>
        <v>0</v>
      </c>
      <c r="X239" s="450">
        <f t="shared" si="73"/>
        <v>0</v>
      </c>
      <c r="Y239" s="450">
        <f t="shared" si="73"/>
        <v>0</v>
      </c>
      <c r="Z239" s="450">
        <f t="shared" si="73"/>
        <v>0</v>
      </c>
      <c r="AA239" s="450">
        <f t="shared" si="73"/>
        <v>0</v>
      </c>
      <c r="AB239" s="450">
        <f t="shared" si="73"/>
        <v>0</v>
      </c>
      <c r="AC239" s="450">
        <f t="shared" si="73"/>
        <v>0</v>
      </c>
      <c r="AD239" s="450">
        <f t="shared" si="73"/>
        <v>0</v>
      </c>
      <c r="AE239" s="450">
        <f t="shared" si="73"/>
        <v>0</v>
      </c>
      <c r="AF239" s="450">
        <f t="shared" si="73"/>
        <v>0</v>
      </c>
      <c r="AG239" s="451">
        <f>SUM(AG240:AG242)</f>
        <v>0</v>
      </c>
      <c r="AH239" s="452">
        <f t="shared" si="73"/>
        <v>0</v>
      </c>
      <c r="AI239" s="450">
        <f t="shared" si="73"/>
        <v>0</v>
      </c>
      <c r="AJ239" s="450">
        <f t="shared" si="73"/>
        <v>0</v>
      </c>
      <c r="AK239" s="450">
        <f t="shared" si="73"/>
        <v>0</v>
      </c>
      <c r="AL239" s="450">
        <f t="shared" si="73"/>
        <v>0</v>
      </c>
      <c r="AM239" s="450">
        <f t="shared" si="73"/>
        <v>0</v>
      </c>
      <c r="AN239" s="450">
        <f t="shared" si="73"/>
        <v>0</v>
      </c>
      <c r="AO239" s="450">
        <f t="shared" si="73"/>
        <v>0</v>
      </c>
      <c r="AP239" s="450">
        <f t="shared" si="73"/>
        <v>0</v>
      </c>
      <c r="AQ239" s="450">
        <f t="shared" si="73"/>
        <v>0</v>
      </c>
      <c r="AR239" s="450">
        <f t="shared" si="73"/>
        <v>0</v>
      </c>
      <c r="AS239" s="450">
        <f t="shared" si="73"/>
        <v>0</v>
      </c>
      <c r="AT239" s="453">
        <f t="shared" si="73"/>
        <v>0</v>
      </c>
      <c r="AU239" s="455">
        <f t="shared" si="73"/>
        <v>0</v>
      </c>
      <c r="AV239" s="392">
        <f t="shared" si="59"/>
        <v>0</v>
      </c>
    </row>
    <row r="240" spans="2:48" s="60" customFormat="1" ht="13.5" x14ac:dyDescent="0.25">
      <c r="B240" s="416" t="str">
        <f>'FORMATO COSTEO C6'!C60</f>
        <v>6.3.5.1</v>
      </c>
      <c r="C240" s="439">
        <f>'FORMATO COSTEO C6'!B60</f>
        <v>0</v>
      </c>
      <c r="D240" s="428" t="str">
        <f>'FORMATO COSTEO C6'!D60</f>
        <v>Unidad medida</v>
      </c>
      <c r="E240" s="440">
        <f>'FORMATO COSTEO C6'!E60</f>
        <v>0</v>
      </c>
      <c r="F240" s="441">
        <f>'FORMATO COSTEO C6'!G60</f>
        <v>0</v>
      </c>
      <c r="G240" s="442">
        <f>'FORMATO COSTEO C6'!U60</f>
        <v>0</v>
      </c>
      <c r="H240" s="443">
        <f>IF( $F240=0,0,((($F240/$E240)*'PLAN DE ADQUISICIONES'!F$110)*($G240/$F240)))</f>
        <v>0</v>
      </c>
      <c r="I240" s="441">
        <f>IF( $F240=0,0,((($F240/$E240)*'PLAN DE ADQUISICIONES'!G$110)*($G240/$F240)))</f>
        <v>0</v>
      </c>
      <c r="J240" s="441">
        <f>IF( $F240=0,0,((($F240/$E240)*'PLAN DE ADQUISICIONES'!H$110)*($G240/$F240)))</f>
        <v>0</v>
      </c>
      <c r="K240" s="441">
        <f>IF( $F240=0,0,((($F240/$E240)*'PLAN DE ADQUISICIONES'!I$110)*($G240/$F240)))</f>
        <v>0</v>
      </c>
      <c r="L240" s="441">
        <f>IF( $F240=0,0,((($F240/$E240)*'PLAN DE ADQUISICIONES'!J$110)*($G240/$F240)))</f>
        <v>0</v>
      </c>
      <c r="M240" s="441">
        <f>IF( $F240=0,0,((($F240/$E240)*'PLAN DE ADQUISICIONES'!K$110)*($G240/$F240)))</f>
        <v>0</v>
      </c>
      <c r="N240" s="441">
        <f>IF( $F240=0,0,((($F240/$E240)*'PLAN DE ADQUISICIONES'!L$110)*($G240/$F240)))</f>
        <v>0</v>
      </c>
      <c r="O240" s="441">
        <f>IF( $F240=0,0,((($F240/$E240)*'PLAN DE ADQUISICIONES'!M$110)*($G240/$F240)))</f>
        <v>0</v>
      </c>
      <c r="P240" s="441">
        <f>IF( $F240=0,0,((($F240/$E240)*'PLAN DE ADQUISICIONES'!N$110)*($G240/$F240)))</f>
        <v>0</v>
      </c>
      <c r="Q240" s="441">
        <f>IF( $F240=0,0,((($F240/$E240)*'PLAN DE ADQUISICIONES'!O$110)*($G240/$F240)))</f>
        <v>0</v>
      </c>
      <c r="R240" s="441">
        <f>IF( $F240=0,0,((($F240/$E240)*'PLAN DE ADQUISICIONES'!P$110)*($G240/$F240)))</f>
        <v>0</v>
      </c>
      <c r="S240" s="441">
        <f>IF( $F240=0,0,((($F240/$E240)*'PLAN DE ADQUISICIONES'!Q$110)*($G240/$F240)))</f>
        <v>0</v>
      </c>
      <c r="T240" s="423">
        <f t="shared" si="67"/>
        <v>0</v>
      </c>
      <c r="U240" s="444">
        <f>IF( $F240=0,0,((($F240/$E240)*'PLAN DE ADQUISICIONES'!R$110)*($G240/$F240)))</f>
        <v>0</v>
      </c>
      <c r="V240" s="441">
        <f>IF( $F240=0,0,((($F240/$E240)*'PLAN DE ADQUISICIONES'!S$110)*($G240/$F240)))</f>
        <v>0</v>
      </c>
      <c r="W240" s="441">
        <f>IF( $F240=0,0,((($F240/$E240)*'PLAN DE ADQUISICIONES'!T$110)*($G240/$F240)))</f>
        <v>0</v>
      </c>
      <c r="X240" s="441">
        <f>IF( $F240=0,0,((($F240/$E240)*'PLAN DE ADQUISICIONES'!U$110)*($G240/$F240)))</f>
        <v>0</v>
      </c>
      <c r="Y240" s="441">
        <f>IF( $F240=0,0,((($F240/$E240)*'PLAN DE ADQUISICIONES'!V$110)*($G240/$F240)))</f>
        <v>0</v>
      </c>
      <c r="Z240" s="441">
        <f>IF( $F240=0,0,((($F240/$E240)*'PLAN DE ADQUISICIONES'!W$110)*($G240/$F240)))</f>
        <v>0</v>
      </c>
      <c r="AA240" s="441">
        <f>IF( $F240=0,0,((($F240/$E240)*'PLAN DE ADQUISICIONES'!X$110)*($G240/$F240)))</f>
        <v>0</v>
      </c>
      <c r="AB240" s="441">
        <f>IF( $F240=0,0,((($F240/$E240)*'PLAN DE ADQUISICIONES'!Y$110)*($G240/$F240)))</f>
        <v>0</v>
      </c>
      <c r="AC240" s="441">
        <f>IF( $F240=0,0,((($F240/$E240)*'PLAN DE ADQUISICIONES'!Z$110)*($G240/$F240)))</f>
        <v>0</v>
      </c>
      <c r="AD240" s="441">
        <f>IF( $F240=0,0,((($F240/$E240)*'PLAN DE ADQUISICIONES'!AA$110)*($G240/$F240)))</f>
        <v>0</v>
      </c>
      <c r="AE240" s="441">
        <f>IF( $F240=0,0,((($F240/$E240)*'PLAN DE ADQUISICIONES'!AB$110)*($G240/$F240)))</f>
        <v>0</v>
      </c>
      <c r="AF240" s="441">
        <f>IF( $F240=0,0,((($F240/$E240)*'PLAN DE ADQUISICIONES'!AC$110)*($G240/$F240)))</f>
        <v>0</v>
      </c>
      <c r="AG240" s="421">
        <f t="shared" si="68"/>
        <v>0</v>
      </c>
      <c r="AH240" s="443">
        <f>IF( $F240=0,0,((($F240/$E240)*'PLAN DE ADQUISICIONES'!AD$110)*($G240/$F240)))</f>
        <v>0</v>
      </c>
      <c r="AI240" s="441">
        <f>IF( $F240=0,0,((($F240/$E240)*'PLAN DE ADQUISICIONES'!AE$110)*($G240/$F240)))</f>
        <v>0</v>
      </c>
      <c r="AJ240" s="441">
        <f>IF( $F240=0,0,((($F240/$E240)*'PLAN DE ADQUISICIONES'!AF$110)*($G240/$F240)))</f>
        <v>0</v>
      </c>
      <c r="AK240" s="441">
        <f>IF( $F240=0,0,((($F240/$E240)*'PLAN DE ADQUISICIONES'!AG$110)*($G240/$F240)))</f>
        <v>0</v>
      </c>
      <c r="AL240" s="441">
        <f>IF( $F240=0,0,((($F240/$E240)*'PLAN DE ADQUISICIONES'!AH$110)*($G240/$F240)))</f>
        <v>0</v>
      </c>
      <c r="AM240" s="441">
        <f>IF( $F240=0,0,((($F240/$E240)*'PLAN DE ADQUISICIONES'!AI$110)*($G240/$F240)))</f>
        <v>0</v>
      </c>
      <c r="AN240" s="441">
        <f>IF( $F240=0,0,((($F240/$E240)*'PLAN DE ADQUISICIONES'!AJ$110)*($G240/$F240)))</f>
        <v>0</v>
      </c>
      <c r="AO240" s="441">
        <f>IF( $F240=0,0,((($F240/$E240)*'PLAN DE ADQUISICIONES'!AK$110)*($G240/$F240)))</f>
        <v>0</v>
      </c>
      <c r="AP240" s="441">
        <f>IF( $F240=0,0,((($F240/$E240)*'PLAN DE ADQUISICIONES'!AL$110)*($G240/$F240)))</f>
        <v>0</v>
      </c>
      <c r="AQ240" s="441">
        <f>IF( $F240=0,0,((($F240/$E240)*'PLAN DE ADQUISICIONES'!AM$110)*($G240/$F240)))</f>
        <v>0</v>
      </c>
      <c r="AR240" s="441">
        <f>IF( $F240=0,0,((($F240/$E240)*'PLAN DE ADQUISICIONES'!AN$110)*($G240/$F240)))</f>
        <v>0</v>
      </c>
      <c r="AS240" s="441">
        <f>IF( $F240=0,0,((($F240/$E240)*'PLAN DE ADQUISICIONES'!AO$110)*($G240/$F240)))</f>
        <v>0</v>
      </c>
      <c r="AT240" s="423">
        <f t="shared" si="69"/>
        <v>0</v>
      </c>
      <c r="AU240" s="494">
        <f>AS240+AR240+AQ240+AP240+AO240+AN240+AM240+AL240+AK240+AJ240+AI240+AH240+AF240+AE240+AD240+AC240+AB240+AA240+Z240+Y240+X240+W240+V240+U240+S240+R240+Q240+P240+O240+N240+M240+L240+K240+J240+I240+H240</f>
        <v>0</v>
      </c>
      <c r="AV240" s="392">
        <f t="shared" si="59"/>
        <v>0</v>
      </c>
    </row>
    <row r="241" spans="2:48" s="60" customFormat="1" ht="13.5" x14ac:dyDescent="0.25">
      <c r="B241" s="416" t="str">
        <f>'FORMATO COSTEO C6'!C61</f>
        <v>6.3.5.2</v>
      </c>
      <c r="C241" s="439">
        <f>'FORMATO COSTEO C6'!B61</f>
        <v>0</v>
      </c>
      <c r="D241" s="428" t="str">
        <f>'FORMATO COSTEO C6'!D61</f>
        <v>Unidad medida</v>
      </c>
      <c r="E241" s="440">
        <f>'FORMATO COSTEO C6'!E61</f>
        <v>0</v>
      </c>
      <c r="F241" s="441">
        <f>'FORMATO COSTEO C6'!G61</f>
        <v>0</v>
      </c>
      <c r="G241" s="442">
        <f>'FORMATO COSTEO C6'!U61</f>
        <v>0</v>
      </c>
      <c r="H241" s="443">
        <f>IF( $F241=0,0,((($F241/$E241)*'PLAN DE ADQUISICIONES'!F$111)*($G241/$F241)))</f>
        <v>0</v>
      </c>
      <c r="I241" s="441">
        <f>IF( $F241=0,0,((($F241/$E241)*'PLAN DE ADQUISICIONES'!G$111)*($G241/$F241)))</f>
        <v>0</v>
      </c>
      <c r="J241" s="441">
        <f>IF( $F241=0,0,((($F241/$E241)*'PLAN DE ADQUISICIONES'!H$111)*($G241/$F241)))</f>
        <v>0</v>
      </c>
      <c r="K241" s="441">
        <f>IF( $F241=0,0,((($F241/$E241)*'PLAN DE ADQUISICIONES'!I$111)*($G241/$F241)))</f>
        <v>0</v>
      </c>
      <c r="L241" s="441">
        <f>IF( $F241=0,0,((($F241/$E241)*'PLAN DE ADQUISICIONES'!J$111)*($G241/$F241)))</f>
        <v>0</v>
      </c>
      <c r="M241" s="441">
        <f>IF( $F241=0,0,((($F241/$E241)*'PLAN DE ADQUISICIONES'!K$111)*($G241/$F241)))</f>
        <v>0</v>
      </c>
      <c r="N241" s="441">
        <f>IF( $F241=0,0,((($F241/$E241)*'PLAN DE ADQUISICIONES'!L$111)*($G241/$F241)))</f>
        <v>0</v>
      </c>
      <c r="O241" s="441">
        <f>IF( $F241=0,0,((($F241/$E241)*'PLAN DE ADQUISICIONES'!M$111)*($G241/$F241)))</f>
        <v>0</v>
      </c>
      <c r="P241" s="441">
        <f>IF( $F241=0,0,((($F241/$E241)*'PLAN DE ADQUISICIONES'!N$111)*($G241/$F241)))</f>
        <v>0</v>
      </c>
      <c r="Q241" s="441">
        <f>IF( $F241=0,0,((($F241/$E241)*'PLAN DE ADQUISICIONES'!O$111)*($G241/$F241)))</f>
        <v>0</v>
      </c>
      <c r="R241" s="441">
        <f>IF( $F241=0,0,((($F241/$E241)*'PLAN DE ADQUISICIONES'!P$111)*($G241/$F241)))</f>
        <v>0</v>
      </c>
      <c r="S241" s="441">
        <f>IF( $F241=0,0,((($F241/$E241)*'PLAN DE ADQUISICIONES'!Q$111)*($G241/$F241)))</f>
        <v>0</v>
      </c>
      <c r="T241" s="423">
        <f t="shared" si="67"/>
        <v>0</v>
      </c>
      <c r="U241" s="444">
        <f>IF( $F241=0,0,((($F241/$E241)*'PLAN DE ADQUISICIONES'!R$111)*($G241/$F241)))</f>
        <v>0</v>
      </c>
      <c r="V241" s="441">
        <f>IF( $F241=0,0,((($F241/$E241)*'PLAN DE ADQUISICIONES'!S$111)*($G241/$F241)))</f>
        <v>0</v>
      </c>
      <c r="W241" s="441">
        <f>IF( $F241=0,0,((($F241/$E241)*'PLAN DE ADQUISICIONES'!T$111)*($G241/$F241)))</f>
        <v>0</v>
      </c>
      <c r="X241" s="441">
        <f>IF( $F241=0,0,((($F241/$E241)*'PLAN DE ADQUISICIONES'!U$111)*($G241/$F241)))</f>
        <v>0</v>
      </c>
      <c r="Y241" s="441">
        <f>IF( $F241=0,0,((($F241/$E241)*'PLAN DE ADQUISICIONES'!V$111)*($G241/$F241)))</f>
        <v>0</v>
      </c>
      <c r="Z241" s="441">
        <f>IF( $F241=0,0,((($F241/$E241)*'PLAN DE ADQUISICIONES'!W$111)*($G241/$F241)))</f>
        <v>0</v>
      </c>
      <c r="AA241" s="441">
        <f>IF( $F241=0,0,((($F241/$E241)*'PLAN DE ADQUISICIONES'!X$111)*($G241/$F241)))</f>
        <v>0</v>
      </c>
      <c r="AB241" s="441">
        <f>IF( $F241=0,0,((($F241/$E241)*'PLAN DE ADQUISICIONES'!Y$111)*($G241/$F241)))</f>
        <v>0</v>
      </c>
      <c r="AC241" s="441">
        <f>IF( $F241=0,0,((($F241/$E241)*'PLAN DE ADQUISICIONES'!Z$111)*($G241/$F241)))</f>
        <v>0</v>
      </c>
      <c r="AD241" s="441">
        <f>IF( $F241=0,0,((($F241/$E241)*'PLAN DE ADQUISICIONES'!AA$111)*($G241/$F241)))</f>
        <v>0</v>
      </c>
      <c r="AE241" s="441">
        <f>IF( $F241=0,0,((($F241/$E241)*'PLAN DE ADQUISICIONES'!AB$111)*($G241/$F241)))</f>
        <v>0</v>
      </c>
      <c r="AF241" s="441">
        <f>IF( $F241=0,0,((($F241/$E241)*'PLAN DE ADQUISICIONES'!AC$111)*($G241/$F241)))</f>
        <v>0</v>
      </c>
      <c r="AG241" s="421">
        <f t="shared" si="68"/>
        <v>0</v>
      </c>
      <c r="AH241" s="443">
        <f>IF( $F241=0,0,((($F241/$E241)*'PLAN DE ADQUISICIONES'!AD$111)*($G241/$F241)))</f>
        <v>0</v>
      </c>
      <c r="AI241" s="441">
        <f>IF( $F241=0,0,((($F241/$E241)*'PLAN DE ADQUISICIONES'!AE$111)*($G241/$F241)))</f>
        <v>0</v>
      </c>
      <c r="AJ241" s="441">
        <f>IF( $F241=0,0,((($F241/$E241)*'PLAN DE ADQUISICIONES'!AF$111)*($G241/$F241)))</f>
        <v>0</v>
      </c>
      <c r="AK241" s="441">
        <f>IF( $F241=0,0,((($F241/$E241)*'PLAN DE ADQUISICIONES'!AG$111)*($G241/$F241)))</f>
        <v>0</v>
      </c>
      <c r="AL241" s="441">
        <f>IF( $F241=0,0,((($F241/$E241)*'PLAN DE ADQUISICIONES'!AH$111)*($G241/$F241)))</f>
        <v>0</v>
      </c>
      <c r="AM241" s="441">
        <f>IF( $F241=0,0,((($F241/$E241)*'PLAN DE ADQUISICIONES'!AI$111)*($G241/$F241)))</f>
        <v>0</v>
      </c>
      <c r="AN241" s="441">
        <f>IF( $F241=0,0,((($F241/$E241)*'PLAN DE ADQUISICIONES'!AJ$111)*($G241/$F241)))</f>
        <v>0</v>
      </c>
      <c r="AO241" s="441">
        <f>IF( $F241=0,0,((($F241/$E241)*'PLAN DE ADQUISICIONES'!AK$111)*($G241/$F241)))</f>
        <v>0</v>
      </c>
      <c r="AP241" s="441">
        <f>IF( $F241=0,0,((($F241/$E241)*'PLAN DE ADQUISICIONES'!AL$111)*($G241/$F241)))</f>
        <v>0</v>
      </c>
      <c r="AQ241" s="441">
        <f>IF( $F241=0,0,((($F241/$E241)*'PLAN DE ADQUISICIONES'!AM$111)*($G241/$F241)))</f>
        <v>0</v>
      </c>
      <c r="AR241" s="441">
        <f>IF( $F241=0,0,((($F241/$E241)*'PLAN DE ADQUISICIONES'!AN$111)*($G241/$F241)))</f>
        <v>0</v>
      </c>
      <c r="AS241" s="441">
        <f>IF( $F241=0,0,((($F241/$E241)*'PLAN DE ADQUISICIONES'!AO$111)*($G241/$F241)))</f>
        <v>0</v>
      </c>
      <c r="AT241" s="423">
        <f t="shared" si="69"/>
        <v>0</v>
      </c>
      <c r="AU241" s="494">
        <f>AS241+AR241+AQ241+AP241+AO241+AN241+AM241+AL241+AK241+AJ241+AI241+AH241+AF241+AE241+AD241+AC241+AB241+AA241+Z241+Y241+X241+W241+V241+U241+S241+R241+Q241+P241+O241+N241+M241+L241+K241+J241+I241+H241</f>
        <v>0</v>
      </c>
      <c r="AV241" s="392">
        <f t="shared" si="59"/>
        <v>0</v>
      </c>
    </row>
    <row r="242" spans="2:48" s="60" customFormat="1" ht="13.5" x14ac:dyDescent="0.25">
      <c r="B242" s="416" t="str">
        <f>'FORMATO COSTEO C6'!C62</f>
        <v>6.3.5.3</v>
      </c>
      <c r="C242" s="439">
        <f>'FORMATO COSTEO C6'!B62</f>
        <v>0</v>
      </c>
      <c r="D242" s="428" t="str">
        <f>'FORMATO COSTEO C6'!D62</f>
        <v>Unidad medida</v>
      </c>
      <c r="E242" s="440">
        <f>'FORMATO COSTEO C6'!E62</f>
        <v>0</v>
      </c>
      <c r="F242" s="441">
        <f>'FORMATO COSTEO C6'!G62</f>
        <v>0</v>
      </c>
      <c r="G242" s="442">
        <f>'FORMATO COSTEO C6'!U62</f>
        <v>0</v>
      </c>
      <c r="H242" s="443">
        <f>IF( $F242=0,0,((($F242/$E242)*'PLAN DE ADQUISICIONES'!F$112)*($G242/$F242)))</f>
        <v>0</v>
      </c>
      <c r="I242" s="441">
        <f>IF( $F242=0,0,((($F242/$E242)*'PLAN DE ADQUISICIONES'!G$112)*($G242/$F242)))</f>
        <v>0</v>
      </c>
      <c r="J242" s="441">
        <f>IF( $F242=0,0,((($F242/$E242)*'PLAN DE ADQUISICIONES'!H$112)*($G242/$F242)))</f>
        <v>0</v>
      </c>
      <c r="K242" s="441">
        <f>IF( $F242=0,0,((($F242/$E242)*'PLAN DE ADQUISICIONES'!I$112)*($G242/$F242)))</f>
        <v>0</v>
      </c>
      <c r="L242" s="441">
        <f>IF( $F242=0,0,((($F242/$E242)*'PLAN DE ADQUISICIONES'!J$112)*($G242/$F242)))</f>
        <v>0</v>
      </c>
      <c r="M242" s="441">
        <f>IF( $F242=0,0,((($F242/$E242)*'PLAN DE ADQUISICIONES'!K$112)*($G242/$F242)))</f>
        <v>0</v>
      </c>
      <c r="N242" s="441">
        <f>IF( $F242=0,0,((($F242/$E242)*'PLAN DE ADQUISICIONES'!L$112)*($G242/$F242)))</f>
        <v>0</v>
      </c>
      <c r="O242" s="441">
        <f>IF( $F242=0,0,((($F242/$E242)*'PLAN DE ADQUISICIONES'!M$112)*($G242/$F242)))</f>
        <v>0</v>
      </c>
      <c r="P242" s="441">
        <f>IF( $F242=0,0,((($F242/$E242)*'PLAN DE ADQUISICIONES'!N$112)*($G242/$F242)))</f>
        <v>0</v>
      </c>
      <c r="Q242" s="441">
        <f>IF( $F242=0,0,((($F242/$E242)*'PLAN DE ADQUISICIONES'!O$112)*($G242/$F242)))</f>
        <v>0</v>
      </c>
      <c r="R242" s="441">
        <f>IF( $F242=0,0,((($F242/$E242)*'PLAN DE ADQUISICIONES'!P$112)*($G242/$F242)))</f>
        <v>0</v>
      </c>
      <c r="S242" s="441">
        <f>IF( $F242=0,0,((($F242/$E242)*'PLAN DE ADQUISICIONES'!Q$112)*($G242/$F242)))</f>
        <v>0</v>
      </c>
      <c r="T242" s="423">
        <f t="shared" si="67"/>
        <v>0</v>
      </c>
      <c r="U242" s="444">
        <f>IF( $F242=0,0,((($F242/$E242)*'PLAN DE ADQUISICIONES'!R$112)*($G242/$F242)))</f>
        <v>0</v>
      </c>
      <c r="V242" s="441">
        <f>IF( $F242=0,0,((($F242/$E242)*'PLAN DE ADQUISICIONES'!S$112)*($G242/$F242)))</f>
        <v>0</v>
      </c>
      <c r="W242" s="441">
        <f>IF( $F242=0,0,((($F242/$E242)*'PLAN DE ADQUISICIONES'!T$112)*($G242/$F242)))</f>
        <v>0</v>
      </c>
      <c r="X242" s="441">
        <f>IF( $F242=0,0,((($F242/$E242)*'PLAN DE ADQUISICIONES'!U$112)*($G242/$F242)))</f>
        <v>0</v>
      </c>
      <c r="Y242" s="441">
        <f>IF( $F242=0,0,((($F242/$E242)*'PLAN DE ADQUISICIONES'!V$112)*($G242/$F242)))</f>
        <v>0</v>
      </c>
      <c r="Z242" s="441">
        <f>IF( $F242=0,0,((($F242/$E242)*'PLAN DE ADQUISICIONES'!W$112)*($G242/$F242)))</f>
        <v>0</v>
      </c>
      <c r="AA242" s="441">
        <f>IF( $F242=0,0,((($F242/$E242)*'PLAN DE ADQUISICIONES'!X$112)*($G242/$F242)))</f>
        <v>0</v>
      </c>
      <c r="AB242" s="441">
        <f>IF( $F242=0,0,((($F242/$E242)*'PLAN DE ADQUISICIONES'!Y$112)*($G242/$F242)))</f>
        <v>0</v>
      </c>
      <c r="AC242" s="441">
        <f>IF( $F242=0,0,((($F242/$E242)*'PLAN DE ADQUISICIONES'!Z$112)*($G242/$F242)))</f>
        <v>0</v>
      </c>
      <c r="AD242" s="441">
        <f>IF( $F242=0,0,((($F242/$E242)*'PLAN DE ADQUISICIONES'!AA$112)*($G242/$F242)))</f>
        <v>0</v>
      </c>
      <c r="AE242" s="441">
        <f>IF( $F242=0,0,((($F242/$E242)*'PLAN DE ADQUISICIONES'!AB$112)*($G242/$F242)))</f>
        <v>0</v>
      </c>
      <c r="AF242" s="441">
        <f>IF( $F242=0,0,((($F242/$E242)*'PLAN DE ADQUISICIONES'!AC$112)*($G242/$F242)))</f>
        <v>0</v>
      </c>
      <c r="AG242" s="421">
        <f t="shared" si="68"/>
        <v>0</v>
      </c>
      <c r="AH242" s="443">
        <f>IF( $F242=0,0,((($F242/$E242)*'PLAN DE ADQUISICIONES'!AD$112)*($G242/$F242)))</f>
        <v>0</v>
      </c>
      <c r="AI242" s="441">
        <f>IF( $F242=0,0,((($F242/$E242)*'PLAN DE ADQUISICIONES'!AE$112)*($G242/$F242)))</f>
        <v>0</v>
      </c>
      <c r="AJ242" s="441">
        <f>IF( $F242=0,0,((($F242/$E242)*'PLAN DE ADQUISICIONES'!AF$112)*($G242/$F242)))</f>
        <v>0</v>
      </c>
      <c r="AK242" s="441">
        <f>IF( $F242=0,0,((($F242/$E242)*'PLAN DE ADQUISICIONES'!AG$112)*($G242/$F242)))</f>
        <v>0</v>
      </c>
      <c r="AL242" s="441">
        <f>IF( $F242=0,0,((($F242/$E242)*'PLAN DE ADQUISICIONES'!AH$112)*($G242/$F242)))</f>
        <v>0</v>
      </c>
      <c r="AM242" s="441">
        <f>IF( $F242=0,0,((($F242/$E242)*'PLAN DE ADQUISICIONES'!AI$112)*($G242/$F242)))</f>
        <v>0</v>
      </c>
      <c r="AN242" s="441">
        <f>IF( $F242=0,0,((($F242/$E242)*'PLAN DE ADQUISICIONES'!AJ$112)*($G242/$F242)))</f>
        <v>0</v>
      </c>
      <c r="AO242" s="441">
        <f>IF( $F242=0,0,((($F242/$E242)*'PLAN DE ADQUISICIONES'!AK$112)*($G242/$F242)))</f>
        <v>0</v>
      </c>
      <c r="AP242" s="441">
        <f>IF( $F242=0,0,((($F242/$E242)*'PLAN DE ADQUISICIONES'!AL$112)*($G242/$F242)))</f>
        <v>0</v>
      </c>
      <c r="AQ242" s="441">
        <f>IF( $F242=0,0,((($F242/$E242)*'PLAN DE ADQUISICIONES'!AM$112)*($G242/$F242)))</f>
        <v>0</v>
      </c>
      <c r="AR242" s="441">
        <f>IF( $F242=0,0,((($F242/$E242)*'PLAN DE ADQUISICIONES'!AN$112)*($G242/$F242)))</f>
        <v>0</v>
      </c>
      <c r="AS242" s="441">
        <f>IF( $F242=0,0,((($F242/$E242)*'PLAN DE ADQUISICIONES'!AO$112)*($G242/$F242)))</f>
        <v>0</v>
      </c>
      <c r="AT242" s="423">
        <f t="shared" si="69"/>
        <v>0</v>
      </c>
      <c r="AU242" s="494">
        <f>AS242+AR242+AQ242+AP242+AO242+AN242+AM242+AL242+AK242+AJ242+AI242+AH242+AF242+AE242+AD242+AC242+AB242+AA242+Z242+Y242+X242+W242+V242+U242+S242+R242+Q242+P242+O242+N242+M242+L242+K242+J242+I242+H242</f>
        <v>0</v>
      </c>
      <c r="AV242" s="392">
        <f t="shared" si="59"/>
        <v>0</v>
      </c>
    </row>
    <row r="243" spans="2:48" s="60" customFormat="1" ht="13.5" x14ac:dyDescent="0.25">
      <c r="B243" s="461" t="str">
        <f>+'FORMATO COSTEO C6'!C63</f>
        <v>6.3.6</v>
      </c>
      <c r="C243" s="462" t="str">
        <f>+'FORMATO COSTEO C6'!B63</f>
        <v>Comunicaciones</v>
      </c>
      <c r="D243" s="458"/>
      <c r="E243" s="456"/>
      <c r="F243" s="450">
        <f>+'FORMATO COSTEO C6'!G63</f>
        <v>0</v>
      </c>
      <c r="G243" s="451">
        <f>+'FORMATO COSTEO C6'!U63</f>
        <v>0</v>
      </c>
      <c r="H243" s="452">
        <f>SUM(H244:H246)</f>
        <v>0</v>
      </c>
      <c r="I243" s="450">
        <f t="shared" ref="I243:AU243" si="74">SUM(I244:I246)</f>
        <v>0</v>
      </c>
      <c r="J243" s="450">
        <f t="shared" si="74"/>
        <v>0</v>
      </c>
      <c r="K243" s="450">
        <f t="shared" si="74"/>
        <v>0</v>
      </c>
      <c r="L243" s="450">
        <f t="shared" si="74"/>
        <v>0</v>
      </c>
      <c r="M243" s="450">
        <f t="shared" si="74"/>
        <v>0</v>
      </c>
      <c r="N243" s="450">
        <f t="shared" si="74"/>
        <v>0</v>
      </c>
      <c r="O243" s="450">
        <f t="shared" si="74"/>
        <v>0</v>
      </c>
      <c r="P243" s="450">
        <f t="shared" si="74"/>
        <v>0</v>
      </c>
      <c r="Q243" s="450">
        <f t="shared" si="74"/>
        <v>0</v>
      </c>
      <c r="R243" s="450">
        <f t="shared" si="74"/>
        <v>0</v>
      </c>
      <c r="S243" s="450">
        <f t="shared" si="74"/>
        <v>0</v>
      </c>
      <c r="T243" s="453">
        <f t="shared" si="74"/>
        <v>0</v>
      </c>
      <c r="U243" s="454">
        <f t="shared" si="74"/>
        <v>0</v>
      </c>
      <c r="V243" s="450">
        <f t="shared" si="74"/>
        <v>0</v>
      </c>
      <c r="W243" s="450">
        <f t="shared" si="74"/>
        <v>0</v>
      </c>
      <c r="X243" s="450">
        <f t="shared" si="74"/>
        <v>0</v>
      </c>
      <c r="Y243" s="450">
        <f t="shared" si="74"/>
        <v>0</v>
      </c>
      <c r="Z243" s="450">
        <f t="shared" si="74"/>
        <v>0</v>
      </c>
      <c r="AA243" s="450">
        <f t="shared" si="74"/>
        <v>0</v>
      </c>
      <c r="AB243" s="450">
        <f t="shared" si="74"/>
        <v>0</v>
      </c>
      <c r="AC243" s="450">
        <f t="shared" si="74"/>
        <v>0</v>
      </c>
      <c r="AD243" s="450">
        <f t="shared" si="74"/>
        <v>0</v>
      </c>
      <c r="AE243" s="450">
        <f t="shared" si="74"/>
        <v>0</v>
      </c>
      <c r="AF243" s="450">
        <f t="shared" si="74"/>
        <v>0</v>
      </c>
      <c r="AG243" s="451">
        <f>SUM(AG244:AG246)</f>
        <v>0</v>
      </c>
      <c r="AH243" s="452">
        <f t="shared" si="74"/>
        <v>0</v>
      </c>
      <c r="AI243" s="450">
        <f t="shared" si="74"/>
        <v>0</v>
      </c>
      <c r="AJ243" s="450">
        <f t="shared" si="74"/>
        <v>0</v>
      </c>
      <c r="AK243" s="450">
        <f t="shared" si="74"/>
        <v>0</v>
      </c>
      <c r="AL243" s="450">
        <f t="shared" si="74"/>
        <v>0</v>
      </c>
      <c r="AM243" s="450">
        <f t="shared" si="74"/>
        <v>0</v>
      </c>
      <c r="AN243" s="450">
        <f t="shared" si="74"/>
        <v>0</v>
      </c>
      <c r="AO243" s="450">
        <f t="shared" si="74"/>
        <v>0</v>
      </c>
      <c r="AP243" s="450">
        <f t="shared" si="74"/>
        <v>0</v>
      </c>
      <c r="AQ243" s="450">
        <f t="shared" si="74"/>
        <v>0</v>
      </c>
      <c r="AR243" s="450">
        <f t="shared" si="74"/>
        <v>0</v>
      </c>
      <c r="AS243" s="450">
        <f t="shared" si="74"/>
        <v>0</v>
      </c>
      <c r="AT243" s="453">
        <f t="shared" si="74"/>
        <v>0</v>
      </c>
      <c r="AU243" s="455">
        <f t="shared" si="74"/>
        <v>0</v>
      </c>
      <c r="AV243" s="392">
        <f t="shared" si="59"/>
        <v>0</v>
      </c>
    </row>
    <row r="244" spans="2:48" s="60" customFormat="1" ht="13.5" x14ac:dyDescent="0.25">
      <c r="B244" s="416" t="str">
        <f>'FORMATO COSTEO C6'!C64</f>
        <v>6.3.6.1</v>
      </c>
      <c r="C244" s="439">
        <f>'FORMATO COSTEO C6'!B64</f>
        <v>0</v>
      </c>
      <c r="D244" s="428" t="str">
        <f>'FORMATO COSTEO C6'!D64</f>
        <v>Unidad medida</v>
      </c>
      <c r="E244" s="440">
        <f>'FORMATO COSTEO C6'!E64</f>
        <v>0</v>
      </c>
      <c r="F244" s="441">
        <f>'FORMATO COSTEO C6'!G64</f>
        <v>0</v>
      </c>
      <c r="G244" s="442">
        <f>'FORMATO COSTEO C6'!U64</f>
        <v>0</v>
      </c>
      <c r="H244" s="443">
        <f>IF( $F244=0,0,((($F244/$E244)*'PLAN DE ADQUISICIONES'!F$114)*($G244/$F244)))</f>
        <v>0</v>
      </c>
      <c r="I244" s="441">
        <f>IF( $F244=0,0,((($F244/$E244)*'PLAN DE ADQUISICIONES'!G$114)*($G244/$F244)))</f>
        <v>0</v>
      </c>
      <c r="J244" s="441">
        <f>IF( $F244=0,0,((($F244/$E244)*'PLAN DE ADQUISICIONES'!H$114)*($G244/$F244)))</f>
        <v>0</v>
      </c>
      <c r="K244" s="441">
        <f>IF( $F244=0,0,((($F244/$E244)*'PLAN DE ADQUISICIONES'!I$114)*($G244/$F244)))</f>
        <v>0</v>
      </c>
      <c r="L244" s="441">
        <f>IF( $F244=0,0,((($F244/$E244)*'PLAN DE ADQUISICIONES'!J$114)*($G244/$F244)))</f>
        <v>0</v>
      </c>
      <c r="M244" s="441">
        <f>IF( $F244=0,0,((($F244/$E244)*'PLAN DE ADQUISICIONES'!K$114)*($G244/$F244)))</f>
        <v>0</v>
      </c>
      <c r="N244" s="441">
        <f>IF( $F244=0,0,((($F244/$E244)*'PLAN DE ADQUISICIONES'!L$114)*($G244/$F244)))</f>
        <v>0</v>
      </c>
      <c r="O244" s="441">
        <f>IF( $F244=0,0,((($F244/$E244)*'PLAN DE ADQUISICIONES'!M$114)*($G244/$F244)))</f>
        <v>0</v>
      </c>
      <c r="P244" s="441">
        <f>IF( $F244=0,0,((($F244/$E244)*'PLAN DE ADQUISICIONES'!N$114)*($G244/$F244)))</f>
        <v>0</v>
      </c>
      <c r="Q244" s="441">
        <f>IF( $F244=0,0,((($F244/$E244)*'PLAN DE ADQUISICIONES'!O$114)*($G244/$F244)))</f>
        <v>0</v>
      </c>
      <c r="R244" s="441">
        <f>IF( $F244=0,0,((($F244/$E244)*'PLAN DE ADQUISICIONES'!P$114)*($G244/$F244)))</f>
        <v>0</v>
      </c>
      <c r="S244" s="441">
        <f>IF( $F244=0,0,((($F244/$E244)*'PLAN DE ADQUISICIONES'!Q$114)*($G244/$F244)))</f>
        <v>0</v>
      </c>
      <c r="T244" s="423">
        <f t="shared" si="67"/>
        <v>0</v>
      </c>
      <c r="U244" s="444">
        <f>IF( $F244=0,0,((($F244/$E244)*'PLAN DE ADQUISICIONES'!R$114)*($G244/$F244)))</f>
        <v>0</v>
      </c>
      <c r="V244" s="441">
        <f>IF( $F244=0,0,((($F244/$E244)*'PLAN DE ADQUISICIONES'!S$114)*($G244/$F244)))</f>
        <v>0</v>
      </c>
      <c r="W244" s="441">
        <f>IF( $F244=0,0,((($F244/$E244)*'PLAN DE ADQUISICIONES'!T$114)*($G244/$F244)))</f>
        <v>0</v>
      </c>
      <c r="X244" s="441">
        <f>IF( $F244=0,0,((($F244/$E244)*'PLAN DE ADQUISICIONES'!U$114)*($G244/$F244)))</f>
        <v>0</v>
      </c>
      <c r="Y244" s="441">
        <f>IF( $F244=0,0,((($F244/$E244)*'PLAN DE ADQUISICIONES'!V$114)*($G244/$F244)))</f>
        <v>0</v>
      </c>
      <c r="Z244" s="441">
        <f>IF( $F244=0,0,((($F244/$E244)*'PLAN DE ADQUISICIONES'!W$114)*($G244/$F244)))</f>
        <v>0</v>
      </c>
      <c r="AA244" s="441">
        <f>IF( $F244=0,0,((($F244/$E244)*'PLAN DE ADQUISICIONES'!X$114)*($G244/$F244)))</f>
        <v>0</v>
      </c>
      <c r="AB244" s="441">
        <f>IF( $F244=0,0,((($F244/$E244)*'PLAN DE ADQUISICIONES'!Y$114)*($G244/$F244)))</f>
        <v>0</v>
      </c>
      <c r="AC244" s="441">
        <f>IF( $F244=0,0,((($F244/$E244)*'PLAN DE ADQUISICIONES'!Z$114)*($G244/$F244)))</f>
        <v>0</v>
      </c>
      <c r="AD244" s="441">
        <f>IF( $F244=0,0,((($F244/$E244)*'PLAN DE ADQUISICIONES'!AA$114)*($G244/$F244)))</f>
        <v>0</v>
      </c>
      <c r="AE244" s="441">
        <f>IF( $F244=0,0,((($F244/$E244)*'PLAN DE ADQUISICIONES'!AB$114)*($G244/$F244)))</f>
        <v>0</v>
      </c>
      <c r="AF244" s="441">
        <f>IF( $F244=0,0,((($F244/$E244)*'PLAN DE ADQUISICIONES'!AC$114)*($G244/$F244)))</f>
        <v>0</v>
      </c>
      <c r="AG244" s="421">
        <f t="shared" si="68"/>
        <v>0</v>
      </c>
      <c r="AH244" s="443">
        <f>IF( $F244=0,0,((($F244/$E244)*'PLAN DE ADQUISICIONES'!AD$114)*($G244/$F244)))</f>
        <v>0</v>
      </c>
      <c r="AI244" s="441">
        <f>IF( $F244=0,0,((($F244/$E244)*'PLAN DE ADQUISICIONES'!AE$114)*($G244/$F244)))</f>
        <v>0</v>
      </c>
      <c r="AJ244" s="441">
        <f>IF( $F244=0,0,((($F244/$E244)*'PLAN DE ADQUISICIONES'!AF$114)*($G244/$F244)))</f>
        <v>0</v>
      </c>
      <c r="AK244" s="441">
        <f>IF( $F244=0,0,((($F244/$E244)*'PLAN DE ADQUISICIONES'!AG$114)*($G244/$F244)))</f>
        <v>0</v>
      </c>
      <c r="AL244" s="441">
        <f>IF( $F244=0,0,((($F244/$E244)*'PLAN DE ADQUISICIONES'!AH$114)*($G244/$F244)))</f>
        <v>0</v>
      </c>
      <c r="AM244" s="441">
        <f>IF( $F244=0,0,((($F244/$E244)*'PLAN DE ADQUISICIONES'!AI$114)*($G244/$F244)))</f>
        <v>0</v>
      </c>
      <c r="AN244" s="441">
        <f>IF( $F244=0,0,((($F244/$E244)*'PLAN DE ADQUISICIONES'!AJ$114)*($G244/$F244)))</f>
        <v>0</v>
      </c>
      <c r="AO244" s="441">
        <f>IF( $F244=0,0,((($F244/$E244)*'PLAN DE ADQUISICIONES'!AK$114)*($G244/$F244)))</f>
        <v>0</v>
      </c>
      <c r="AP244" s="441">
        <f>IF( $F244=0,0,((($F244/$E244)*'PLAN DE ADQUISICIONES'!AL$114)*($G244/$F244)))</f>
        <v>0</v>
      </c>
      <c r="AQ244" s="441">
        <f>IF( $F244=0,0,((($F244/$E244)*'PLAN DE ADQUISICIONES'!AM$114)*($G244/$F244)))</f>
        <v>0</v>
      </c>
      <c r="AR244" s="441">
        <f>IF( $F244=0,0,((($F244/$E244)*'PLAN DE ADQUISICIONES'!AN$114)*($G244/$F244)))</f>
        <v>0</v>
      </c>
      <c r="AS244" s="441">
        <f>IF( $F244=0,0,((($F244/$E244)*'PLAN DE ADQUISICIONES'!AO$114)*($G244/$F244)))</f>
        <v>0</v>
      </c>
      <c r="AT244" s="423">
        <f t="shared" si="69"/>
        <v>0</v>
      </c>
      <c r="AU244" s="494">
        <f>AS244+AR244+AQ244+AP244+AO244+AN244+AM244+AL244+AK244+AJ244+AI244+AH244+AF244+AE244+AD244+AC244+AB244+AA244+Z244+Y244+X244+W244+V244+U244+S244+R244+Q244+P244+O244+N244+M244+L244+K244+J244+I244+H244</f>
        <v>0</v>
      </c>
      <c r="AV244" s="392">
        <f t="shared" si="59"/>
        <v>0</v>
      </c>
    </row>
    <row r="245" spans="2:48" s="60" customFormat="1" ht="13.5" x14ac:dyDescent="0.25">
      <c r="B245" s="416" t="str">
        <f>'FORMATO COSTEO C6'!C65</f>
        <v>6.3.6.2</v>
      </c>
      <c r="C245" s="439">
        <f>'FORMATO COSTEO C6'!B65</f>
        <v>0</v>
      </c>
      <c r="D245" s="428" t="str">
        <f>'FORMATO COSTEO C6'!D65</f>
        <v>Unidad medida</v>
      </c>
      <c r="E245" s="440">
        <f>'FORMATO COSTEO C6'!E65</f>
        <v>0</v>
      </c>
      <c r="F245" s="441">
        <f>'FORMATO COSTEO C6'!G65</f>
        <v>0</v>
      </c>
      <c r="G245" s="442">
        <f>'FORMATO COSTEO C6'!U65</f>
        <v>0</v>
      </c>
      <c r="H245" s="443">
        <f>IF( $F245=0,0,((($F245/$E245)*'PLAN DE ADQUISICIONES'!F$115)*($G245/$F245)))</f>
        <v>0</v>
      </c>
      <c r="I245" s="441">
        <f>IF( $F245=0,0,((($F245/$E245)*'PLAN DE ADQUISICIONES'!G$115)*($G245/$F245)))</f>
        <v>0</v>
      </c>
      <c r="J245" s="441">
        <f>IF( $F245=0,0,((($F245/$E245)*'PLAN DE ADQUISICIONES'!H$115)*($G245/$F245)))</f>
        <v>0</v>
      </c>
      <c r="K245" s="441">
        <f>IF( $F245=0,0,((($F245/$E245)*'PLAN DE ADQUISICIONES'!I$115)*($G245/$F245)))</f>
        <v>0</v>
      </c>
      <c r="L245" s="441">
        <f>IF( $F245=0,0,((($F245/$E245)*'PLAN DE ADQUISICIONES'!J$115)*($G245/$F245)))</f>
        <v>0</v>
      </c>
      <c r="M245" s="441">
        <f>IF( $F245=0,0,((($F245/$E245)*'PLAN DE ADQUISICIONES'!K$115)*($G245/$F245)))</f>
        <v>0</v>
      </c>
      <c r="N245" s="441">
        <f>IF( $F245=0,0,((($F245/$E245)*'PLAN DE ADQUISICIONES'!L$115)*($G245/$F245)))</f>
        <v>0</v>
      </c>
      <c r="O245" s="441">
        <f>IF( $F245=0,0,((($F245/$E245)*'PLAN DE ADQUISICIONES'!M$115)*($G245/$F245)))</f>
        <v>0</v>
      </c>
      <c r="P245" s="441">
        <f>IF( $F245=0,0,((($F245/$E245)*'PLAN DE ADQUISICIONES'!N$115)*($G245/$F245)))</f>
        <v>0</v>
      </c>
      <c r="Q245" s="441">
        <f>IF( $F245=0,0,((($F245/$E245)*'PLAN DE ADQUISICIONES'!O$115)*($G245/$F245)))</f>
        <v>0</v>
      </c>
      <c r="R245" s="441">
        <f>IF( $F245=0,0,((($F245/$E245)*'PLAN DE ADQUISICIONES'!P$115)*($G245/$F245)))</f>
        <v>0</v>
      </c>
      <c r="S245" s="441">
        <f>IF( $F245=0,0,((($F245/$E245)*'PLAN DE ADQUISICIONES'!Q$115)*($G245/$F245)))</f>
        <v>0</v>
      </c>
      <c r="T245" s="423">
        <f t="shared" si="67"/>
        <v>0</v>
      </c>
      <c r="U245" s="444">
        <f>IF( $F245=0,0,((($F245/$E245)*'PLAN DE ADQUISICIONES'!R$115)*($G245/$F245)))</f>
        <v>0</v>
      </c>
      <c r="V245" s="441">
        <f>IF( $F245=0,0,((($F245/$E245)*'PLAN DE ADQUISICIONES'!S$115)*($G245/$F245)))</f>
        <v>0</v>
      </c>
      <c r="W245" s="441">
        <f>IF( $F245=0,0,((($F245/$E245)*'PLAN DE ADQUISICIONES'!T$115)*($G245/$F245)))</f>
        <v>0</v>
      </c>
      <c r="X245" s="441">
        <f>IF( $F245=0,0,((($F245/$E245)*'PLAN DE ADQUISICIONES'!U$115)*($G245/$F245)))</f>
        <v>0</v>
      </c>
      <c r="Y245" s="441">
        <f>IF( $F245=0,0,((($F245/$E245)*'PLAN DE ADQUISICIONES'!V$115)*($G245/$F245)))</f>
        <v>0</v>
      </c>
      <c r="Z245" s="441">
        <f>IF( $F245=0,0,((($F245/$E245)*'PLAN DE ADQUISICIONES'!W$115)*($G245/$F245)))</f>
        <v>0</v>
      </c>
      <c r="AA245" s="441">
        <f>IF( $F245=0,0,((($F245/$E245)*'PLAN DE ADQUISICIONES'!X$115)*($G245/$F245)))</f>
        <v>0</v>
      </c>
      <c r="AB245" s="441">
        <f>IF( $F245=0,0,((($F245/$E245)*'PLAN DE ADQUISICIONES'!Y$115)*($G245/$F245)))</f>
        <v>0</v>
      </c>
      <c r="AC245" s="441">
        <f>IF( $F245=0,0,((($F245/$E245)*'PLAN DE ADQUISICIONES'!Z$115)*($G245/$F245)))</f>
        <v>0</v>
      </c>
      <c r="AD245" s="441">
        <f>IF( $F245=0,0,((($F245/$E245)*'PLAN DE ADQUISICIONES'!AA$115)*($G245/$F245)))</f>
        <v>0</v>
      </c>
      <c r="AE245" s="441">
        <f>IF( $F245=0,0,((($F245/$E245)*'PLAN DE ADQUISICIONES'!AB$115)*($G245/$F245)))</f>
        <v>0</v>
      </c>
      <c r="AF245" s="441">
        <f>IF( $F245=0,0,((($F245/$E245)*'PLAN DE ADQUISICIONES'!AC$115)*($G245/$F245)))</f>
        <v>0</v>
      </c>
      <c r="AG245" s="421">
        <f t="shared" si="68"/>
        <v>0</v>
      </c>
      <c r="AH245" s="443">
        <f>IF( $F245=0,0,((($F245/$E245)*'PLAN DE ADQUISICIONES'!AD$115)*($G245/$F245)))</f>
        <v>0</v>
      </c>
      <c r="AI245" s="441">
        <f>IF( $F245=0,0,((($F245/$E245)*'PLAN DE ADQUISICIONES'!AE$115)*($G245/$F245)))</f>
        <v>0</v>
      </c>
      <c r="AJ245" s="441">
        <f>IF( $F245=0,0,((($F245/$E245)*'PLAN DE ADQUISICIONES'!AF$115)*($G245/$F245)))</f>
        <v>0</v>
      </c>
      <c r="AK245" s="441">
        <f>IF( $F245=0,0,((($F245/$E245)*'PLAN DE ADQUISICIONES'!AG$115)*($G245/$F245)))</f>
        <v>0</v>
      </c>
      <c r="AL245" s="441">
        <f>IF( $F245=0,0,((($F245/$E245)*'PLAN DE ADQUISICIONES'!AH$115)*($G245/$F245)))</f>
        <v>0</v>
      </c>
      <c r="AM245" s="441">
        <f>IF( $F245=0,0,((($F245/$E245)*'PLAN DE ADQUISICIONES'!AI$115)*($G245/$F245)))</f>
        <v>0</v>
      </c>
      <c r="AN245" s="441">
        <f>IF( $F245=0,0,((($F245/$E245)*'PLAN DE ADQUISICIONES'!AJ$115)*($G245/$F245)))</f>
        <v>0</v>
      </c>
      <c r="AO245" s="441">
        <f>IF( $F245=0,0,((($F245/$E245)*'PLAN DE ADQUISICIONES'!AK$115)*($G245/$F245)))</f>
        <v>0</v>
      </c>
      <c r="AP245" s="441">
        <f>IF( $F245=0,0,((($F245/$E245)*'PLAN DE ADQUISICIONES'!AL$115)*($G245/$F245)))</f>
        <v>0</v>
      </c>
      <c r="AQ245" s="441">
        <f>IF( $F245=0,0,((($F245/$E245)*'PLAN DE ADQUISICIONES'!AM$115)*($G245/$F245)))</f>
        <v>0</v>
      </c>
      <c r="AR245" s="441">
        <f>IF( $F245=0,0,((($F245/$E245)*'PLAN DE ADQUISICIONES'!AN$115)*($G245/$F245)))</f>
        <v>0</v>
      </c>
      <c r="AS245" s="441">
        <f>IF( $F245=0,0,((($F245/$E245)*'PLAN DE ADQUISICIONES'!AO$115)*($G245/$F245)))</f>
        <v>0</v>
      </c>
      <c r="AT245" s="423">
        <f t="shared" si="69"/>
        <v>0</v>
      </c>
      <c r="AU245" s="494">
        <f>AS245+AR245+AQ245+AP245+AO245+AN245+AM245+AL245+AK245+AJ245+AI245+AH245+AF245+AE245+AD245+AC245+AB245+AA245+Z245+Y245+X245+W245+V245+U245+S245+R245+Q245+P245+O245+N245+M245+L245+K245+J245+I245+H245</f>
        <v>0</v>
      </c>
      <c r="AV245" s="392">
        <f t="shared" si="59"/>
        <v>0</v>
      </c>
    </row>
    <row r="246" spans="2:48" s="60" customFormat="1" ht="13.5" x14ac:dyDescent="0.25">
      <c r="B246" s="416" t="str">
        <f>'FORMATO COSTEO C6'!C66</f>
        <v>6.3.6.3</v>
      </c>
      <c r="C246" s="439">
        <f>'FORMATO COSTEO C6'!B66</f>
        <v>0</v>
      </c>
      <c r="D246" s="428" t="str">
        <f>'FORMATO COSTEO C6'!D66</f>
        <v>Unidad medida</v>
      </c>
      <c r="E246" s="440">
        <f>'FORMATO COSTEO C6'!E66</f>
        <v>0</v>
      </c>
      <c r="F246" s="441">
        <f>'FORMATO COSTEO C6'!G66</f>
        <v>0</v>
      </c>
      <c r="G246" s="442">
        <f>'FORMATO COSTEO C6'!U66</f>
        <v>0</v>
      </c>
      <c r="H246" s="443">
        <f>IF( $F246=0,0,((($F246/$E246)*'PLAN DE ADQUISICIONES'!F$116)*($G246/$F246)))</f>
        <v>0</v>
      </c>
      <c r="I246" s="441">
        <f>IF( $F246=0,0,((($F246/$E246)*'PLAN DE ADQUISICIONES'!G$116)*($G246/$F246)))</f>
        <v>0</v>
      </c>
      <c r="J246" s="441">
        <f>IF( $F246=0,0,((($F246/$E246)*'PLAN DE ADQUISICIONES'!H$116)*($G246/$F246)))</f>
        <v>0</v>
      </c>
      <c r="K246" s="441">
        <f>IF( $F246=0,0,((($F246/$E246)*'PLAN DE ADQUISICIONES'!I$116)*($G246/$F246)))</f>
        <v>0</v>
      </c>
      <c r="L246" s="441">
        <f>IF( $F246=0,0,((($F246/$E246)*'PLAN DE ADQUISICIONES'!J$116)*($G246/$F246)))</f>
        <v>0</v>
      </c>
      <c r="M246" s="441">
        <f>IF( $F246=0,0,((($F246/$E246)*'PLAN DE ADQUISICIONES'!K$116)*($G246/$F246)))</f>
        <v>0</v>
      </c>
      <c r="N246" s="441">
        <f>IF( $F246=0,0,((($F246/$E246)*'PLAN DE ADQUISICIONES'!L$116)*($G246/$F246)))</f>
        <v>0</v>
      </c>
      <c r="O246" s="441">
        <f>IF( $F246=0,0,((($F246/$E246)*'PLAN DE ADQUISICIONES'!M$116)*($G246/$F246)))</f>
        <v>0</v>
      </c>
      <c r="P246" s="441">
        <f>IF( $F246=0,0,((($F246/$E246)*'PLAN DE ADQUISICIONES'!N$116)*($G246/$F246)))</f>
        <v>0</v>
      </c>
      <c r="Q246" s="441">
        <f>IF( $F246=0,0,((($F246/$E246)*'PLAN DE ADQUISICIONES'!O$116)*($G246/$F246)))</f>
        <v>0</v>
      </c>
      <c r="R246" s="441">
        <f>IF( $F246=0,0,((($F246/$E246)*'PLAN DE ADQUISICIONES'!P$116)*($G246/$F246)))</f>
        <v>0</v>
      </c>
      <c r="S246" s="441">
        <f>IF( $F246=0,0,((($F246/$E246)*'PLAN DE ADQUISICIONES'!Q$116)*($G246/$F246)))</f>
        <v>0</v>
      </c>
      <c r="T246" s="423">
        <f t="shared" si="67"/>
        <v>0</v>
      </c>
      <c r="U246" s="444">
        <f>IF( $F246=0,0,((($F246/$E246)*'PLAN DE ADQUISICIONES'!R$116)*($G246/$F246)))</f>
        <v>0</v>
      </c>
      <c r="V246" s="441">
        <f>IF( $F246=0,0,((($F246/$E246)*'PLAN DE ADQUISICIONES'!S$116)*($G246/$F246)))</f>
        <v>0</v>
      </c>
      <c r="W246" s="441">
        <f>IF( $F246=0,0,((($F246/$E246)*'PLAN DE ADQUISICIONES'!T$116)*($G246/$F246)))</f>
        <v>0</v>
      </c>
      <c r="X246" s="441">
        <f>IF( $F246=0,0,((($F246/$E246)*'PLAN DE ADQUISICIONES'!U$116)*($G246/$F246)))</f>
        <v>0</v>
      </c>
      <c r="Y246" s="441">
        <f>IF( $F246=0,0,((($F246/$E246)*'PLAN DE ADQUISICIONES'!V$116)*($G246/$F246)))</f>
        <v>0</v>
      </c>
      <c r="Z246" s="441">
        <f>IF( $F246=0,0,((($F246/$E246)*'PLAN DE ADQUISICIONES'!W$116)*($G246/$F246)))</f>
        <v>0</v>
      </c>
      <c r="AA246" s="441">
        <f>IF( $F246=0,0,((($F246/$E246)*'PLAN DE ADQUISICIONES'!X$116)*($G246/$F246)))</f>
        <v>0</v>
      </c>
      <c r="AB246" s="441">
        <f>IF( $F246=0,0,((($F246/$E246)*'PLAN DE ADQUISICIONES'!Y$116)*($G246/$F246)))</f>
        <v>0</v>
      </c>
      <c r="AC246" s="441">
        <f>IF( $F246=0,0,((($F246/$E246)*'PLAN DE ADQUISICIONES'!Z$116)*($G246/$F246)))</f>
        <v>0</v>
      </c>
      <c r="AD246" s="441">
        <f>IF( $F246=0,0,((($F246/$E246)*'PLAN DE ADQUISICIONES'!AA$116)*($G246/$F246)))</f>
        <v>0</v>
      </c>
      <c r="AE246" s="441">
        <f>IF( $F246=0,0,((($F246/$E246)*'PLAN DE ADQUISICIONES'!AB$116)*($G246/$F246)))</f>
        <v>0</v>
      </c>
      <c r="AF246" s="441">
        <f>IF( $F246=0,0,((($F246/$E246)*'PLAN DE ADQUISICIONES'!AC$116)*($G246/$F246)))</f>
        <v>0</v>
      </c>
      <c r="AG246" s="421">
        <f t="shared" si="68"/>
        <v>0</v>
      </c>
      <c r="AH246" s="443">
        <f>IF( $F246=0,0,((($F246/$E246)*'PLAN DE ADQUISICIONES'!AD$116)*($G246/$F246)))</f>
        <v>0</v>
      </c>
      <c r="AI246" s="441">
        <f>IF( $F246=0,0,((($F246/$E246)*'PLAN DE ADQUISICIONES'!AE$116)*($G246/$F246)))</f>
        <v>0</v>
      </c>
      <c r="AJ246" s="441">
        <f>IF( $F246=0,0,((($F246/$E246)*'PLAN DE ADQUISICIONES'!AF$116)*($G246/$F246)))</f>
        <v>0</v>
      </c>
      <c r="AK246" s="441">
        <f>IF( $F246=0,0,((($F246/$E246)*'PLAN DE ADQUISICIONES'!AG$116)*($G246/$F246)))</f>
        <v>0</v>
      </c>
      <c r="AL246" s="441">
        <f>IF( $F246=0,0,((($F246/$E246)*'PLAN DE ADQUISICIONES'!AH$116)*($G246/$F246)))</f>
        <v>0</v>
      </c>
      <c r="AM246" s="441">
        <f>IF( $F246=0,0,((($F246/$E246)*'PLAN DE ADQUISICIONES'!AI$116)*($G246/$F246)))</f>
        <v>0</v>
      </c>
      <c r="AN246" s="441">
        <f>IF( $F246=0,0,((($F246/$E246)*'PLAN DE ADQUISICIONES'!AJ$116)*($G246/$F246)))</f>
        <v>0</v>
      </c>
      <c r="AO246" s="441">
        <f>IF( $F246=0,0,((($F246/$E246)*'PLAN DE ADQUISICIONES'!AK$116)*($G246/$F246)))</f>
        <v>0</v>
      </c>
      <c r="AP246" s="441">
        <f>IF( $F246=0,0,((($F246/$E246)*'PLAN DE ADQUISICIONES'!AL$116)*($G246/$F246)))</f>
        <v>0</v>
      </c>
      <c r="AQ246" s="441">
        <f>IF( $F246=0,0,((($F246/$E246)*'PLAN DE ADQUISICIONES'!AM$116)*($G246/$F246)))</f>
        <v>0</v>
      </c>
      <c r="AR246" s="441">
        <f>IF( $F246=0,0,((($F246/$E246)*'PLAN DE ADQUISICIONES'!AN$116)*($G246/$F246)))</f>
        <v>0</v>
      </c>
      <c r="AS246" s="441">
        <f>IF( $F246=0,0,((($F246/$E246)*'PLAN DE ADQUISICIONES'!AO$116)*($G246/$F246)))</f>
        <v>0</v>
      </c>
      <c r="AT246" s="423">
        <f t="shared" si="69"/>
        <v>0</v>
      </c>
      <c r="AU246" s="494">
        <f>AS246+AR246+AQ246+AP246+AO246+AN246+AM246+AL246+AK246+AJ246+AI246+AH246+AF246+AE246+AD246+AC246+AB246+AA246+Z246+Y246+X246+W246+V246+U246+S246+R246+Q246+P246+O246+N246+M246+L246+K246+J246+I246+H246</f>
        <v>0</v>
      </c>
      <c r="AV246" s="392">
        <f t="shared" si="59"/>
        <v>0</v>
      </c>
    </row>
    <row r="247" spans="2:48" s="60" customFormat="1" ht="13.5" x14ac:dyDescent="0.25">
      <c r="B247" s="461" t="str">
        <f>+'FORMATO COSTEO C6'!C67</f>
        <v>6.3.7</v>
      </c>
      <c r="C247" s="462" t="str">
        <f>+'FORMATO COSTEO C6'!B67</f>
        <v>Coordinaciones con FONDOEMPLEO</v>
      </c>
      <c r="D247" s="458"/>
      <c r="E247" s="456"/>
      <c r="F247" s="450">
        <f>+'FORMATO COSTEO C6'!G67</f>
        <v>0</v>
      </c>
      <c r="G247" s="451">
        <f>+'FORMATO COSTEO C6'!U67</f>
        <v>0</v>
      </c>
      <c r="H247" s="452">
        <f>SUM(H248:H250)</f>
        <v>0</v>
      </c>
      <c r="I247" s="450">
        <f t="shared" ref="I247:AU247" si="75">SUM(I248:I250)</f>
        <v>0</v>
      </c>
      <c r="J247" s="450">
        <f t="shared" si="75"/>
        <v>0</v>
      </c>
      <c r="K247" s="450">
        <f t="shared" si="75"/>
        <v>0</v>
      </c>
      <c r="L247" s="450">
        <f t="shared" si="75"/>
        <v>0</v>
      </c>
      <c r="M247" s="450">
        <f t="shared" si="75"/>
        <v>0</v>
      </c>
      <c r="N247" s="450">
        <f t="shared" si="75"/>
        <v>0</v>
      </c>
      <c r="O247" s="450">
        <f t="shared" si="75"/>
        <v>0</v>
      </c>
      <c r="P247" s="450">
        <f t="shared" si="75"/>
        <v>0</v>
      </c>
      <c r="Q247" s="450">
        <f t="shared" si="75"/>
        <v>0</v>
      </c>
      <c r="R247" s="450">
        <f t="shared" si="75"/>
        <v>0</v>
      </c>
      <c r="S247" s="450">
        <f t="shared" si="75"/>
        <v>0</v>
      </c>
      <c r="T247" s="453">
        <f t="shared" si="75"/>
        <v>0</v>
      </c>
      <c r="U247" s="454">
        <f t="shared" si="75"/>
        <v>0</v>
      </c>
      <c r="V247" s="450">
        <f t="shared" si="75"/>
        <v>0</v>
      </c>
      <c r="W247" s="450">
        <f t="shared" si="75"/>
        <v>0</v>
      </c>
      <c r="X247" s="450">
        <f t="shared" si="75"/>
        <v>0</v>
      </c>
      <c r="Y247" s="450">
        <f t="shared" si="75"/>
        <v>0</v>
      </c>
      <c r="Z247" s="450">
        <f t="shared" si="75"/>
        <v>0</v>
      </c>
      <c r="AA247" s="450">
        <f t="shared" si="75"/>
        <v>0</v>
      </c>
      <c r="AB247" s="450">
        <f t="shared" si="75"/>
        <v>0</v>
      </c>
      <c r="AC247" s="450">
        <f t="shared" si="75"/>
        <v>0</v>
      </c>
      <c r="AD247" s="450">
        <f t="shared" si="75"/>
        <v>0</v>
      </c>
      <c r="AE247" s="450">
        <f t="shared" si="75"/>
        <v>0</v>
      </c>
      <c r="AF247" s="450">
        <f t="shared" si="75"/>
        <v>0</v>
      </c>
      <c r="AG247" s="451">
        <f>SUM(AG248:AG250)</f>
        <v>0</v>
      </c>
      <c r="AH247" s="452">
        <f t="shared" si="75"/>
        <v>0</v>
      </c>
      <c r="AI247" s="450">
        <f t="shared" si="75"/>
        <v>0</v>
      </c>
      <c r="AJ247" s="450">
        <f t="shared" si="75"/>
        <v>0</v>
      </c>
      <c r="AK247" s="450">
        <f t="shared" si="75"/>
        <v>0</v>
      </c>
      <c r="AL247" s="450">
        <f t="shared" si="75"/>
        <v>0</v>
      </c>
      <c r="AM247" s="450">
        <f t="shared" si="75"/>
        <v>0</v>
      </c>
      <c r="AN247" s="450">
        <f t="shared" si="75"/>
        <v>0</v>
      </c>
      <c r="AO247" s="450">
        <f t="shared" si="75"/>
        <v>0</v>
      </c>
      <c r="AP247" s="450">
        <f t="shared" si="75"/>
        <v>0</v>
      </c>
      <c r="AQ247" s="450">
        <f t="shared" si="75"/>
        <v>0</v>
      </c>
      <c r="AR247" s="450">
        <f t="shared" si="75"/>
        <v>0</v>
      </c>
      <c r="AS247" s="450">
        <f t="shared" si="75"/>
        <v>0</v>
      </c>
      <c r="AT247" s="453">
        <f t="shared" si="75"/>
        <v>0</v>
      </c>
      <c r="AU247" s="455">
        <f t="shared" si="75"/>
        <v>0</v>
      </c>
      <c r="AV247" s="392">
        <f t="shared" si="59"/>
        <v>0</v>
      </c>
    </row>
    <row r="248" spans="2:48" s="60" customFormat="1" ht="13.5" x14ac:dyDescent="0.25">
      <c r="B248" s="416" t="str">
        <f>'FORMATO COSTEO C6'!C68</f>
        <v>6.3.7.1</v>
      </c>
      <c r="C248" s="439" t="str">
        <f>'FORMATO COSTEO C6'!B68</f>
        <v>Pasajes</v>
      </c>
      <c r="D248" s="428" t="str">
        <f>'FORMATO COSTEO C6'!D68</f>
        <v>Unidad</v>
      </c>
      <c r="E248" s="440">
        <f>'FORMATO COSTEO C6'!E68</f>
        <v>2</v>
      </c>
      <c r="F248" s="441">
        <f>'FORMATO COSTEO C6'!G68</f>
        <v>0</v>
      </c>
      <c r="G248" s="442">
        <f>'FORMATO COSTEO C6'!U68</f>
        <v>0</v>
      </c>
      <c r="H248" s="443">
        <f>IF( $F248=0,0,((($F248/$E248)*'PLAN DE ADQUISICIONES'!F$118)*($G248/$F248)))</f>
        <v>0</v>
      </c>
      <c r="I248" s="441">
        <f>IF( $F248=0,0,((($F248/$E248)*'PLAN DE ADQUISICIONES'!G$118)*($G248/$F248)))</f>
        <v>0</v>
      </c>
      <c r="J248" s="441">
        <f>IF( $F248=0,0,((($F248/$E248)*'PLAN DE ADQUISICIONES'!H$118)*($G248/$F248)))</f>
        <v>0</v>
      </c>
      <c r="K248" s="441">
        <f>IF( $F248=0,0,((($F248/$E248)*'PLAN DE ADQUISICIONES'!I$118)*($G248/$F248)))</f>
        <v>0</v>
      </c>
      <c r="L248" s="441">
        <f>IF( $F248=0,0,((($F248/$E248)*'PLAN DE ADQUISICIONES'!J$118)*($G248/$F248)))</f>
        <v>0</v>
      </c>
      <c r="M248" s="441">
        <f>IF( $F248=0,0,((($F248/$E248)*'PLAN DE ADQUISICIONES'!K$118)*($G248/$F248)))</f>
        <v>0</v>
      </c>
      <c r="N248" s="441">
        <f>IF( $F248=0,0,((($F248/$E248)*'PLAN DE ADQUISICIONES'!L$118)*($G248/$F248)))</f>
        <v>0</v>
      </c>
      <c r="O248" s="441">
        <f>IF( $F248=0,0,((($F248/$E248)*'PLAN DE ADQUISICIONES'!M$118)*($G248/$F248)))</f>
        <v>0</v>
      </c>
      <c r="P248" s="441">
        <f>IF( $F248=0,0,((($F248/$E248)*'PLAN DE ADQUISICIONES'!N$118)*($G248/$F248)))</f>
        <v>0</v>
      </c>
      <c r="Q248" s="441">
        <f>IF( $F248=0,0,((($F248/$E248)*'PLAN DE ADQUISICIONES'!O$118)*($G248/$F248)))</f>
        <v>0</v>
      </c>
      <c r="R248" s="441">
        <f>IF( $F248=0,0,((($F248/$E248)*'PLAN DE ADQUISICIONES'!P$118)*($G248/$F248)))</f>
        <v>0</v>
      </c>
      <c r="S248" s="441">
        <f>IF( $F248=0,0,((($F248/$E248)*'PLAN DE ADQUISICIONES'!Q$118)*($G248/$F248)))</f>
        <v>0</v>
      </c>
      <c r="T248" s="423">
        <f t="shared" si="67"/>
        <v>0</v>
      </c>
      <c r="U248" s="444">
        <f>IF( $F248=0,0,((($F248/$E248)*'PLAN DE ADQUISICIONES'!R$118)*($G248/$F248)))</f>
        <v>0</v>
      </c>
      <c r="V248" s="441">
        <f>IF( $F248=0,0,((($F248/$E248)*'PLAN DE ADQUISICIONES'!S$118)*($G248/$F248)))</f>
        <v>0</v>
      </c>
      <c r="W248" s="441">
        <f>IF( $F248=0,0,((($F248/$E248)*'PLAN DE ADQUISICIONES'!T$118)*($G248/$F248)))</f>
        <v>0</v>
      </c>
      <c r="X248" s="441">
        <f>IF( $F248=0,0,((($F248/$E248)*'PLAN DE ADQUISICIONES'!U$118)*($G248/$F248)))</f>
        <v>0</v>
      </c>
      <c r="Y248" s="441">
        <f>IF( $F248=0,0,((($F248/$E248)*'PLAN DE ADQUISICIONES'!V$118)*($G248/$F248)))</f>
        <v>0</v>
      </c>
      <c r="Z248" s="441">
        <f>IF( $F248=0,0,((($F248/$E248)*'PLAN DE ADQUISICIONES'!W$118)*($G248/$F248)))</f>
        <v>0</v>
      </c>
      <c r="AA248" s="441">
        <f>IF( $F248=0,0,((($F248/$E248)*'PLAN DE ADQUISICIONES'!X$118)*($G248/$F248)))</f>
        <v>0</v>
      </c>
      <c r="AB248" s="441">
        <f>IF( $F248=0,0,((($F248/$E248)*'PLAN DE ADQUISICIONES'!Y$118)*($G248/$F248)))</f>
        <v>0</v>
      </c>
      <c r="AC248" s="441">
        <f>IF( $F248=0,0,((($F248/$E248)*'PLAN DE ADQUISICIONES'!Z$118)*($G248/$F248)))</f>
        <v>0</v>
      </c>
      <c r="AD248" s="441">
        <f>IF( $F248=0,0,((($F248/$E248)*'PLAN DE ADQUISICIONES'!AA$118)*($G248/$F248)))</f>
        <v>0</v>
      </c>
      <c r="AE248" s="441">
        <f>IF( $F248=0,0,((($F248/$E248)*'PLAN DE ADQUISICIONES'!AB$118)*($G248/$F248)))</f>
        <v>0</v>
      </c>
      <c r="AF248" s="441">
        <f>IF( $F248=0,0,((($F248/$E248)*'PLAN DE ADQUISICIONES'!AC$118)*($G248/$F248)))</f>
        <v>0</v>
      </c>
      <c r="AG248" s="421">
        <f t="shared" si="68"/>
        <v>0</v>
      </c>
      <c r="AH248" s="443">
        <f>IF( $F248=0,0,((($F248/$E248)*'PLAN DE ADQUISICIONES'!AD$118)*($G248/$F248)))</f>
        <v>0</v>
      </c>
      <c r="AI248" s="441">
        <f>IF( $F248=0,0,((($F248/$E248)*'PLAN DE ADQUISICIONES'!AE$118)*($G248/$F248)))</f>
        <v>0</v>
      </c>
      <c r="AJ248" s="441">
        <f>IF( $F248=0,0,((($F248/$E248)*'PLAN DE ADQUISICIONES'!AF$118)*($G248/$F248)))</f>
        <v>0</v>
      </c>
      <c r="AK248" s="441">
        <f>IF( $F248=0,0,((($F248/$E248)*'PLAN DE ADQUISICIONES'!AG$118)*($G248/$F248)))</f>
        <v>0</v>
      </c>
      <c r="AL248" s="441">
        <f>IF( $F248=0,0,((($F248/$E248)*'PLAN DE ADQUISICIONES'!AH$118)*($G248/$F248)))</f>
        <v>0</v>
      </c>
      <c r="AM248" s="441">
        <f>IF( $F248=0,0,((($F248/$E248)*'PLAN DE ADQUISICIONES'!AI$118)*($G248/$F248)))</f>
        <v>0</v>
      </c>
      <c r="AN248" s="441">
        <f>IF( $F248=0,0,((($F248/$E248)*'PLAN DE ADQUISICIONES'!AJ$118)*($G248/$F248)))</f>
        <v>0</v>
      </c>
      <c r="AO248" s="441">
        <f>IF( $F248=0,0,((($F248/$E248)*'PLAN DE ADQUISICIONES'!AK$118)*($G248/$F248)))</f>
        <v>0</v>
      </c>
      <c r="AP248" s="441">
        <f>IF( $F248=0,0,((($F248/$E248)*'PLAN DE ADQUISICIONES'!AL$118)*($G248/$F248)))</f>
        <v>0</v>
      </c>
      <c r="AQ248" s="441">
        <f>IF( $F248=0,0,((($F248/$E248)*'PLAN DE ADQUISICIONES'!AM$118)*($G248/$F248)))</f>
        <v>0</v>
      </c>
      <c r="AR248" s="441">
        <f>IF( $F248=0,0,((($F248/$E248)*'PLAN DE ADQUISICIONES'!AN$118)*($G248/$F248)))</f>
        <v>0</v>
      </c>
      <c r="AS248" s="441">
        <f>IF( $F248=0,0,((($F248/$E248)*'PLAN DE ADQUISICIONES'!AO$118)*($G248/$F248)))</f>
        <v>0</v>
      </c>
      <c r="AT248" s="423">
        <f t="shared" si="69"/>
        <v>0</v>
      </c>
      <c r="AU248" s="494">
        <f>AS248+AR248+AQ248+AP248+AO248+AN248+AM248+AL248+AK248+AJ248+AI248+AH248+AF248+AE248+AD248+AC248+AB248+AA248+Z248+Y248+X248+W248+V248+U248+S248+R248+Q248+P248+O248+N248+M248+L248+K248+J248+I248+H248</f>
        <v>0</v>
      </c>
      <c r="AV248" s="392">
        <f t="shared" si="59"/>
        <v>0</v>
      </c>
    </row>
    <row r="249" spans="2:48" s="60" customFormat="1" ht="13.5" x14ac:dyDescent="0.25">
      <c r="B249" s="416" t="str">
        <f>'FORMATO COSTEO C6'!C69</f>
        <v>6.3.7.2</v>
      </c>
      <c r="C249" s="439" t="str">
        <f>'FORMATO COSTEO C6'!B69</f>
        <v>Viáticos</v>
      </c>
      <c r="D249" s="428" t="str">
        <f>'FORMATO COSTEO C6'!D69</f>
        <v>Unidad</v>
      </c>
      <c r="E249" s="440">
        <f>'FORMATO COSTEO C6'!E69</f>
        <v>2</v>
      </c>
      <c r="F249" s="441">
        <f>'FORMATO COSTEO C6'!G69</f>
        <v>0</v>
      </c>
      <c r="G249" s="442">
        <f>'FORMATO COSTEO C6'!U69</f>
        <v>0</v>
      </c>
      <c r="H249" s="443">
        <f>IF( $F249=0,0,((($F249/$E249)*'PLAN DE ADQUISICIONES'!F$119)*($G249/$F249)))</f>
        <v>0</v>
      </c>
      <c r="I249" s="441">
        <f>IF( $F249=0,0,((($F249/$E249)*'PLAN DE ADQUISICIONES'!G$119)*($G249/$F249)))</f>
        <v>0</v>
      </c>
      <c r="J249" s="441">
        <f>IF( $F249=0,0,((($F249/$E249)*'PLAN DE ADQUISICIONES'!H$119)*($G249/$F249)))</f>
        <v>0</v>
      </c>
      <c r="K249" s="441">
        <f>IF( $F249=0,0,((($F249/$E249)*'PLAN DE ADQUISICIONES'!I$119)*($G249/$F249)))</f>
        <v>0</v>
      </c>
      <c r="L249" s="441">
        <f>IF( $F249=0,0,((($F249/$E249)*'PLAN DE ADQUISICIONES'!J$119)*($G249/$F249)))</f>
        <v>0</v>
      </c>
      <c r="M249" s="441">
        <f>IF( $F249=0,0,((($F249/$E249)*'PLAN DE ADQUISICIONES'!K$119)*($G249/$F249)))</f>
        <v>0</v>
      </c>
      <c r="N249" s="441">
        <f>IF( $F249=0,0,((($F249/$E249)*'PLAN DE ADQUISICIONES'!L$119)*($G249/$F249)))</f>
        <v>0</v>
      </c>
      <c r="O249" s="441">
        <f>IF( $F249=0,0,((($F249/$E249)*'PLAN DE ADQUISICIONES'!M$119)*($G249/$F249)))</f>
        <v>0</v>
      </c>
      <c r="P249" s="441">
        <f>IF( $F249=0,0,((($F249/$E249)*'PLAN DE ADQUISICIONES'!N$119)*($G249/$F249)))</f>
        <v>0</v>
      </c>
      <c r="Q249" s="441">
        <f>IF( $F249=0,0,((($F249/$E249)*'PLAN DE ADQUISICIONES'!O$119)*($G249/$F249)))</f>
        <v>0</v>
      </c>
      <c r="R249" s="441">
        <f>IF( $F249=0,0,((($F249/$E249)*'PLAN DE ADQUISICIONES'!P$119)*($G249/$F249)))</f>
        <v>0</v>
      </c>
      <c r="S249" s="441">
        <f>IF( $F249=0,0,((($F249/$E249)*'PLAN DE ADQUISICIONES'!Q$119)*($G249/$F249)))</f>
        <v>0</v>
      </c>
      <c r="T249" s="423">
        <f t="shared" si="67"/>
        <v>0</v>
      </c>
      <c r="U249" s="444">
        <f>IF( $F249=0,0,((($F249/$E249)*'PLAN DE ADQUISICIONES'!R$119)*($G249/$F249)))</f>
        <v>0</v>
      </c>
      <c r="V249" s="441">
        <f>IF( $F249=0,0,((($F249/$E249)*'PLAN DE ADQUISICIONES'!S$119)*($G249/$F249)))</f>
        <v>0</v>
      </c>
      <c r="W249" s="441">
        <f>IF( $F249=0,0,((($F249/$E249)*'PLAN DE ADQUISICIONES'!T$119)*($G249/$F249)))</f>
        <v>0</v>
      </c>
      <c r="X249" s="441">
        <f>IF( $F249=0,0,((($F249/$E249)*'PLAN DE ADQUISICIONES'!U$119)*($G249/$F249)))</f>
        <v>0</v>
      </c>
      <c r="Y249" s="441">
        <f>IF( $F249=0,0,((($F249/$E249)*'PLAN DE ADQUISICIONES'!V$119)*($G249/$F249)))</f>
        <v>0</v>
      </c>
      <c r="Z249" s="441">
        <f>IF( $F249=0,0,((($F249/$E249)*'PLAN DE ADQUISICIONES'!W$119)*($G249/$F249)))</f>
        <v>0</v>
      </c>
      <c r="AA249" s="441">
        <f>IF( $F249=0,0,((($F249/$E249)*'PLAN DE ADQUISICIONES'!X$119)*($G249/$F249)))</f>
        <v>0</v>
      </c>
      <c r="AB249" s="441">
        <f>IF( $F249=0,0,((($F249/$E249)*'PLAN DE ADQUISICIONES'!Y$119)*($G249/$F249)))</f>
        <v>0</v>
      </c>
      <c r="AC249" s="441">
        <f>IF( $F249=0,0,((($F249/$E249)*'PLAN DE ADQUISICIONES'!Z$119)*($G249/$F249)))</f>
        <v>0</v>
      </c>
      <c r="AD249" s="441">
        <f>IF( $F249=0,0,((($F249/$E249)*'PLAN DE ADQUISICIONES'!AA$119)*($G249/$F249)))</f>
        <v>0</v>
      </c>
      <c r="AE249" s="441">
        <f>IF( $F249=0,0,((($F249/$E249)*'PLAN DE ADQUISICIONES'!AB$119)*($G249/$F249)))</f>
        <v>0</v>
      </c>
      <c r="AF249" s="441">
        <f>IF( $F249=0,0,((($F249/$E249)*'PLAN DE ADQUISICIONES'!AC$119)*($G249/$F249)))</f>
        <v>0</v>
      </c>
      <c r="AG249" s="421">
        <f t="shared" si="68"/>
        <v>0</v>
      </c>
      <c r="AH249" s="443">
        <f>IF( $F249=0,0,((($F249/$E249)*'PLAN DE ADQUISICIONES'!AD$119)*($G249/$F249)))</f>
        <v>0</v>
      </c>
      <c r="AI249" s="441">
        <f>IF( $F249=0,0,((($F249/$E249)*'PLAN DE ADQUISICIONES'!AE$119)*($G249/$F249)))</f>
        <v>0</v>
      </c>
      <c r="AJ249" s="441">
        <f>IF( $F249=0,0,((($F249/$E249)*'PLAN DE ADQUISICIONES'!AF$119)*($G249/$F249)))</f>
        <v>0</v>
      </c>
      <c r="AK249" s="441">
        <f>IF( $F249=0,0,((($F249/$E249)*'PLAN DE ADQUISICIONES'!AG$119)*($G249/$F249)))</f>
        <v>0</v>
      </c>
      <c r="AL249" s="441">
        <f>IF( $F249=0,0,((($F249/$E249)*'PLAN DE ADQUISICIONES'!AH$119)*($G249/$F249)))</f>
        <v>0</v>
      </c>
      <c r="AM249" s="441">
        <f>IF( $F249=0,0,((($F249/$E249)*'PLAN DE ADQUISICIONES'!AI$119)*($G249/$F249)))</f>
        <v>0</v>
      </c>
      <c r="AN249" s="441">
        <f>IF( $F249=0,0,((($F249/$E249)*'PLAN DE ADQUISICIONES'!AJ$119)*($G249/$F249)))</f>
        <v>0</v>
      </c>
      <c r="AO249" s="441">
        <f>IF( $F249=0,0,((($F249/$E249)*'PLAN DE ADQUISICIONES'!AK$119)*($G249/$F249)))</f>
        <v>0</v>
      </c>
      <c r="AP249" s="441">
        <f>IF( $F249=0,0,((($F249/$E249)*'PLAN DE ADQUISICIONES'!AL$119)*($G249/$F249)))</f>
        <v>0</v>
      </c>
      <c r="AQ249" s="441">
        <f>IF( $F249=0,0,((($F249/$E249)*'PLAN DE ADQUISICIONES'!AM$119)*($G249/$F249)))</f>
        <v>0</v>
      </c>
      <c r="AR249" s="441">
        <f>IF( $F249=0,0,((($F249/$E249)*'PLAN DE ADQUISICIONES'!AN$119)*($G249/$F249)))</f>
        <v>0</v>
      </c>
      <c r="AS249" s="441">
        <f>IF( $F249=0,0,((($F249/$E249)*'PLAN DE ADQUISICIONES'!AO$119)*($G249/$F249)))</f>
        <v>0</v>
      </c>
      <c r="AT249" s="423">
        <f t="shared" si="69"/>
        <v>0</v>
      </c>
      <c r="AU249" s="494">
        <f>AS249+AR249+AQ249+AP249+AO249+AN249+AM249+AL249+AK249+AJ249+AI249+AH249+AF249+AE249+AD249+AC249+AB249+AA249+Z249+Y249+X249+W249+V249+U249+S249+R249+Q249+P249+O249+N249+M249+L249+K249+J249+I249+H249</f>
        <v>0</v>
      </c>
      <c r="AV249" s="392">
        <f t="shared" si="59"/>
        <v>0</v>
      </c>
    </row>
    <row r="250" spans="2:48" s="60" customFormat="1" ht="13.5" x14ac:dyDescent="0.25">
      <c r="B250" s="416" t="str">
        <f>'FORMATO COSTEO C6'!C70</f>
        <v>6.3.7.3</v>
      </c>
      <c r="C250" s="439">
        <f>'FORMATO COSTEO C6'!B70</f>
        <v>0</v>
      </c>
      <c r="D250" s="428" t="str">
        <f>'FORMATO COSTEO C6'!D70</f>
        <v>Unidad medida</v>
      </c>
      <c r="E250" s="440">
        <f>'FORMATO COSTEO C6'!E70</f>
        <v>0</v>
      </c>
      <c r="F250" s="441">
        <f>'FORMATO COSTEO C6'!G70</f>
        <v>0</v>
      </c>
      <c r="G250" s="442">
        <f>'FORMATO COSTEO C6'!U70</f>
        <v>0</v>
      </c>
      <c r="H250" s="443">
        <f>IF( $F250=0,0,((($F250/$E250)*'PLAN DE ADQUISICIONES'!F$120)*($G250/$F250)))</f>
        <v>0</v>
      </c>
      <c r="I250" s="441">
        <f>IF( $F250=0,0,((($F250/$E250)*'PLAN DE ADQUISICIONES'!G$120)*($G250/$F250)))</f>
        <v>0</v>
      </c>
      <c r="J250" s="441">
        <f>IF( $F250=0,0,((($F250/$E250)*'PLAN DE ADQUISICIONES'!H$120)*($G250/$F250)))</f>
        <v>0</v>
      </c>
      <c r="K250" s="441">
        <f>IF( $F250=0,0,((($F250/$E250)*'PLAN DE ADQUISICIONES'!I$120)*($G250/$F250)))</f>
        <v>0</v>
      </c>
      <c r="L250" s="441">
        <f>IF( $F250=0,0,((($F250/$E250)*'PLAN DE ADQUISICIONES'!J$120)*($G250/$F250)))</f>
        <v>0</v>
      </c>
      <c r="M250" s="441">
        <f>IF( $F250=0,0,((($F250/$E250)*'PLAN DE ADQUISICIONES'!K$120)*($G250/$F250)))</f>
        <v>0</v>
      </c>
      <c r="N250" s="441">
        <f>IF( $F250=0,0,((($F250/$E250)*'PLAN DE ADQUISICIONES'!L$120)*($G250/$F250)))</f>
        <v>0</v>
      </c>
      <c r="O250" s="441">
        <f>IF( $F250=0,0,((($F250/$E250)*'PLAN DE ADQUISICIONES'!M$120)*($G250/$F250)))</f>
        <v>0</v>
      </c>
      <c r="P250" s="441">
        <f>IF( $F250=0,0,((($F250/$E250)*'PLAN DE ADQUISICIONES'!N$120)*($G250/$F250)))</f>
        <v>0</v>
      </c>
      <c r="Q250" s="441">
        <f>IF( $F250=0,0,((($F250/$E250)*'PLAN DE ADQUISICIONES'!O$120)*($G250/$F250)))</f>
        <v>0</v>
      </c>
      <c r="R250" s="441">
        <f>IF( $F250=0,0,((($F250/$E250)*'PLAN DE ADQUISICIONES'!P$120)*($G250/$F250)))</f>
        <v>0</v>
      </c>
      <c r="S250" s="441">
        <f>IF( $F250=0,0,((($F250/$E250)*'PLAN DE ADQUISICIONES'!Q$120)*($G250/$F250)))</f>
        <v>0</v>
      </c>
      <c r="T250" s="423">
        <f t="shared" si="67"/>
        <v>0</v>
      </c>
      <c r="U250" s="444">
        <f>IF( $F250=0,0,((($F250/$E250)*'PLAN DE ADQUISICIONES'!R$120)*($G250/$F250)))</f>
        <v>0</v>
      </c>
      <c r="V250" s="441">
        <f>IF( $F250=0,0,((($F250/$E250)*'PLAN DE ADQUISICIONES'!S$120)*($G250/$F250)))</f>
        <v>0</v>
      </c>
      <c r="W250" s="441">
        <f>IF( $F250=0,0,((($F250/$E250)*'PLAN DE ADQUISICIONES'!T$120)*($G250/$F250)))</f>
        <v>0</v>
      </c>
      <c r="X250" s="441">
        <f>IF( $F250=0,0,((($F250/$E250)*'PLAN DE ADQUISICIONES'!U$120)*($G250/$F250)))</f>
        <v>0</v>
      </c>
      <c r="Y250" s="441">
        <f>IF( $F250=0,0,((($F250/$E250)*'PLAN DE ADQUISICIONES'!V$120)*($G250/$F250)))</f>
        <v>0</v>
      </c>
      <c r="Z250" s="441">
        <f>IF( $F250=0,0,((($F250/$E250)*'PLAN DE ADQUISICIONES'!W$120)*($G250/$F250)))</f>
        <v>0</v>
      </c>
      <c r="AA250" s="441">
        <f>IF( $F250=0,0,((($F250/$E250)*'PLAN DE ADQUISICIONES'!X$120)*($G250/$F250)))</f>
        <v>0</v>
      </c>
      <c r="AB250" s="441">
        <f>IF( $F250=0,0,((($F250/$E250)*'PLAN DE ADQUISICIONES'!Y$120)*($G250/$F250)))</f>
        <v>0</v>
      </c>
      <c r="AC250" s="441">
        <f>IF( $F250=0,0,((($F250/$E250)*'PLAN DE ADQUISICIONES'!Z$120)*($G250/$F250)))</f>
        <v>0</v>
      </c>
      <c r="AD250" s="441">
        <f>IF( $F250=0,0,((($F250/$E250)*'PLAN DE ADQUISICIONES'!AA$120)*($G250/$F250)))</f>
        <v>0</v>
      </c>
      <c r="AE250" s="441">
        <f>IF( $F250=0,0,((($F250/$E250)*'PLAN DE ADQUISICIONES'!AB$120)*($G250/$F250)))</f>
        <v>0</v>
      </c>
      <c r="AF250" s="441">
        <f>IF( $F250=0,0,((($F250/$E250)*'PLAN DE ADQUISICIONES'!AC$120)*($G250/$F250)))</f>
        <v>0</v>
      </c>
      <c r="AG250" s="421">
        <f t="shared" si="68"/>
        <v>0</v>
      </c>
      <c r="AH250" s="443">
        <f>IF( $F250=0,0,((($F250/$E250)*'PLAN DE ADQUISICIONES'!AD$120)*($G250/$F250)))</f>
        <v>0</v>
      </c>
      <c r="AI250" s="441">
        <f>IF( $F250=0,0,((($F250/$E250)*'PLAN DE ADQUISICIONES'!AE$120)*($G250/$F250)))</f>
        <v>0</v>
      </c>
      <c r="AJ250" s="441">
        <f>IF( $F250=0,0,((($F250/$E250)*'PLAN DE ADQUISICIONES'!AF$120)*($G250/$F250)))</f>
        <v>0</v>
      </c>
      <c r="AK250" s="441">
        <f>IF( $F250=0,0,((($F250/$E250)*'PLAN DE ADQUISICIONES'!AG$120)*($G250/$F250)))</f>
        <v>0</v>
      </c>
      <c r="AL250" s="441">
        <f>IF( $F250=0,0,((($F250/$E250)*'PLAN DE ADQUISICIONES'!AH$120)*($G250/$F250)))</f>
        <v>0</v>
      </c>
      <c r="AM250" s="441">
        <f>IF( $F250=0,0,((($F250/$E250)*'PLAN DE ADQUISICIONES'!AI$120)*($G250/$F250)))</f>
        <v>0</v>
      </c>
      <c r="AN250" s="441">
        <f>IF( $F250=0,0,((($F250/$E250)*'PLAN DE ADQUISICIONES'!AJ$120)*($G250/$F250)))</f>
        <v>0</v>
      </c>
      <c r="AO250" s="441">
        <f>IF( $F250=0,0,((($F250/$E250)*'PLAN DE ADQUISICIONES'!AK$120)*($G250/$F250)))</f>
        <v>0</v>
      </c>
      <c r="AP250" s="441">
        <f>IF( $F250=0,0,((($F250/$E250)*'PLAN DE ADQUISICIONES'!AL$120)*($G250/$F250)))</f>
        <v>0</v>
      </c>
      <c r="AQ250" s="441">
        <f>IF( $F250=0,0,((($F250/$E250)*'PLAN DE ADQUISICIONES'!AM$120)*($G250/$F250)))</f>
        <v>0</v>
      </c>
      <c r="AR250" s="441">
        <f>IF( $F250=0,0,((($F250/$E250)*'PLAN DE ADQUISICIONES'!AN$120)*($G250/$F250)))</f>
        <v>0</v>
      </c>
      <c r="AS250" s="441">
        <f>IF( $F250=0,0,((($F250/$E250)*'PLAN DE ADQUISICIONES'!AO$120)*($G250/$F250)))</f>
        <v>0</v>
      </c>
      <c r="AT250" s="423">
        <f t="shared" si="69"/>
        <v>0</v>
      </c>
      <c r="AU250" s="494">
        <f>AS250+AR250+AQ250+AP250+AO250+AN250+AM250+AL250+AK250+AJ250+AI250+AH250+AF250+AE250+AD250+AC250+AB250+AA250+Z250+Y250+X250+W250+V250+U250+S250+R250+Q250+P250+O250+N250+M250+L250+K250+J250+I250+H250</f>
        <v>0</v>
      </c>
      <c r="AV250" s="392">
        <f t="shared" si="59"/>
        <v>0</v>
      </c>
    </row>
    <row r="251" spans="2:48" s="60" customFormat="1" ht="30" customHeight="1" thickBot="1" x14ac:dyDescent="0.3">
      <c r="B251" s="2122" t="s">
        <v>167</v>
      </c>
      <c r="C251" s="2123"/>
      <c r="D251" s="2123"/>
      <c r="E251" s="2123"/>
      <c r="F251" s="463">
        <f>+F11+F105+F199</f>
        <v>276688</v>
      </c>
      <c r="G251" s="464">
        <f t="shared" ref="G251:AU251" si="76">+G11+G105+G199</f>
        <v>0</v>
      </c>
      <c r="H251" s="465">
        <f t="shared" si="76"/>
        <v>0</v>
      </c>
      <c r="I251" s="463">
        <f t="shared" si="76"/>
        <v>0</v>
      </c>
      <c r="J251" s="463">
        <f t="shared" si="76"/>
        <v>0</v>
      </c>
      <c r="K251" s="463">
        <f t="shared" si="76"/>
        <v>0</v>
      </c>
      <c r="L251" s="463">
        <f t="shared" si="76"/>
        <v>0</v>
      </c>
      <c r="M251" s="463">
        <f t="shared" si="76"/>
        <v>0</v>
      </c>
      <c r="N251" s="463">
        <f t="shared" si="76"/>
        <v>0</v>
      </c>
      <c r="O251" s="463">
        <f t="shared" si="76"/>
        <v>0</v>
      </c>
      <c r="P251" s="463">
        <f t="shared" si="76"/>
        <v>0</v>
      </c>
      <c r="Q251" s="463">
        <f t="shared" si="76"/>
        <v>0</v>
      </c>
      <c r="R251" s="463">
        <f t="shared" si="76"/>
        <v>0</v>
      </c>
      <c r="S251" s="463">
        <f t="shared" si="76"/>
        <v>0</v>
      </c>
      <c r="T251" s="466">
        <f t="shared" si="76"/>
        <v>0</v>
      </c>
      <c r="U251" s="467">
        <f t="shared" si="76"/>
        <v>0</v>
      </c>
      <c r="V251" s="463">
        <f t="shared" si="76"/>
        <v>0</v>
      </c>
      <c r="W251" s="463">
        <f t="shared" si="76"/>
        <v>0</v>
      </c>
      <c r="X251" s="463">
        <f t="shared" si="76"/>
        <v>0</v>
      </c>
      <c r="Y251" s="463">
        <f t="shared" si="76"/>
        <v>0</v>
      </c>
      <c r="Z251" s="463">
        <f t="shared" si="76"/>
        <v>0</v>
      </c>
      <c r="AA251" s="463">
        <f t="shared" si="76"/>
        <v>0</v>
      </c>
      <c r="AB251" s="463">
        <f t="shared" si="76"/>
        <v>0</v>
      </c>
      <c r="AC251" s="463">
        <f t="shared" si="76"/>
        <v>0</v>
      </c>
      <c r="AD251" s="463">
        <f t="shared" si="76"/>
        <v>0</v>
      </c>
      <c r="AE251" s="463">
        <f t="shared" si="76"/>
        <v>0</v>
      </c>
      <c r="AF251" s="463">
        <f t="shared" si="76"/>
        <v>0</v>
      </c>
      <c r="AG251" s="464">
        <f t="shared" si="76"/>
        <v>0</v>
      </c>
      <c r="AH251" s="465">
        <f t="shared" si="76"/>
        <v>0</v>
      </c>
      <c r="AI251" s="463">
        <f t="shared" si="76"/>
        <v>0</v>
      </c>
      <c r="AJ251" s="463">
        <f t="shared" si="76"/>
        <v>0</v>
      </c>
      <c r="AK251" s="463">
        <f t="shared" si="76"/>
        <v>0</v>
      </c>
      <c r="AL251" s="463">
        <f t="shared" si="76"/>
        <v>0</v>
      </c>
      <c r="AM251" s="463">
        <f t="shared" si="76"/>
        <v>0</v>
      </c>
      <c r="AN251" s="463">
        <f t="shared" si="76"/>
        <v>0</v>
      </c>
      <c r="AO251" s="463">
        <f t="shared" si="76"/>
        <v>0</v>
      </c>
      <c r="AP251" s="463">
        <f t="shared" si="76"/>
        <v>0</v>
      </c>
      <c r="AQ251" s="463">
        <f t="shared" si="76"/>
        <v>0</v>
      </c>
      <c r="AR251" s="463">
        <f t="shared" si="76"/>
        <v>0</v>
      </c>
      <c r="AS251" s="463">
        <f t="shared" si="76"/>
        <v>0</v>
      </c>
      <c r="AT251" s="466">
        <f t="shared" si="76"/>
        <v>0</v>
      </c>
      <c r="AU251" s="468">
        <f t="shared" si="76"/>
        <v>0</v>
      </c>
      <c r="AV251" s="392">
        <f>+G251-AU251</f>
        <v>0</v>
      </c>
    </row>
    <row r="252" spans="2:48" s="60" customFormat="1" ht="10.5" customHeight="1" thickBot="1" x14ac:dyDescent="0.3">
      <c r="B252" s="469"/>
      <c r="C252" s="469"/>
      <c r="D252" s="469"/>
      <c r="E252" s="469"/>
      <c r="F252" s="470"/>
      <c r="G252" s="470"/>
      <c r="H252" s="470"/>
      <c r="I252" s="470"/>
      <c r="J252" s="470"/>
      <c r="K252" s="470"/>
      <c r="L252" s="470"/>
      <c r="M252" s="470"/>
      <c r="N252" s="470"/>
      <c r="O252" s="470"/>
      <c r="P252" s="470"/>
      <c r="Q252" s="470"/>
      <c r="R252" s="470"/>
      <c r="S252" s="470"/>
      <c r="T252" s="470"/>
      <c r="U252" s="470"/>
      <c r="V252" s="470"/>
      <c r="W252" s="470"/>
      <c r="X252" s="470"/>
      <c r="Y252" s="470"/>
      <c r="Z252" s="470"/>
      <c r="AA252" s="470"/>
      <c r="AB252" s="470"/>
      <c r="AC252" s="470"/>
      <c r="AD252" s="470"/>
      <c r="AE252" s="470"/>
      <c r="AF252" s="470"/>
      <c r="AG252" s="470"/>
      <c r="AH252" s="470"/>
      <c r="AI252" s="470"/>
      <c r="AJ252" s="470"/>
      <c r="AK252" s="470"/>
      <c r="AL252" s="470"/>
      <c r="AM252" s="470"/>
      <c r="AN252" s="470"/>
      <c r="AO252" s="470"/>
      <c r="AP252" s="470"/>
      <c r="AQ252" s="470"/>
      <c r="AR252" s="470"/>
      <c r="AS252" s="470"/>
      <c r="AT252" s="470"/>
      <c r="AU252" s="470"/>
      <c r="AV252" s="392"/>
    </row>
    <row r="253" spans="2:48" s="60" customFormat="1" ht="13.5" customHeight="1" x14ac:dyDescent="0.25">
      <c r="B253" s="472">
        <f>+'FORMATO COSTEO C6'!C80</f>
        <v>6.4</v>
      </c>
      <c r="C253" s="473" t="str">
        <f>+'FORMATO COSTEO C6'!D80</f>
        <v>Gastos administrativos del proyecto</v>
      </c>
      <c r="D253" s="474" t="str">
        <f>+'FORMATO COSTEO C6'!D82</f>
        <v>Mes</v>
      </c>
      <c r="E253" s="475">
        <f>+'FORMATO COSTEO C6'!E82</f>
        <v>14</v>
      </c>
      <c r="F253" s="501">
        <f>+'FORMATO COSTEO C6'!G83</f>
        <v>20047.04</v>
      </c>
      <c r="G253" s="501">
        <f>+'FORMATO COSTEO C6'!U83</f>
        <v>0</v>
      </c>
      <c r="H253" s="477">
        <f>IF( $F253=0,0,((($F253/$E253)*'PLAN DE ADQUISICIONES'!F$121)*($G253/$F253)))</f>
        <v>0</v>
      </c>
      <c r="I253" s="477">
        <f>IF( $F253=0,0,((($F253/$E253)*'PLAN DE ADQUISICIONES'!G$121)*($G253/$F253)))</f>
        <v>0</v>
      </c>
      <c r="J253" s="477">
        <f>IF( $F253=0,0,((($F253/$E253)*'PLAN DE ADQUISICIONES'!H$121)*($G253/$F253)))</f>
        <v>0</v>
      </c>
      <c r="K253" s="477">
        <f>IF( $F253=0,0,((($F253/$E253)*'PLAN DE ADQUISICIONES'!I$121)*($G253/$F253)))</f>
        <v>0</v>
      </c>
      <c r="L253" s="477">
        <f>IF( $F253=0,0,((($F253/$E253)*'PLAN DE ADQUISICIONES'!J$121)*($G253/$F253)))</f>
        <v>0</v>
      </c>
      <c r="M253" s="477">
        <f>IF( $F253=0,0,((($F253/$E253)*'PLAN DE ADQUISICIONES'!K$121)*($G253/$F253)))</f>
        <v>0</v>
      </c>
      <c r="N253" s="477">
        <f>IF( $F253=0,0,((($F253/$E253)*'PLAN DE ADQUISICIONES'!L$121)*($G253/$F253)))</f>
        <v>0</v>
      </c>
      <c r="O253" s="477">
        <f>IF( $F253=0,0,((($F253/$E253)*'PLAN DE ADQUISICIONES'!M$121)*($G253/$F253)))</f>
        <v>0</v>
      </c>
      <c r="P253" s="477">
        <f>IF( $F253=0,0,((($F253/$E253)*'PLAN DE ADQUISICIONES'!N$121)*($G253/$F253)))</f>
        <v>0</v>
      </c>
      <c r="Q253" s="477">
        <f>IF( $F253=0,0,((($F253/$E253)*'PLAN DE ADQUISICIONES'!O$121)*($G253/$F253)))</f>
        <v>0</v>
      </c>
      <c r="R253" s="477">
        <f>IF( $F253=0,0,((($F253/$E253)*'PLAN DE ADQUISICIONES'!P$121)*($G253/$F253)))</f>
        <v>0</v>
      </c>
      <c r="S253" s="502">
        <f>IF( $F253=0,0,((($F253/$E253)*'PLAN DE ADQUISICIONES'!Q$121)*($G253/$F253)))</f>
        <v>0</v>
      </c>
      <c r="T253" s="503">
        <f>H253+I253+J253+K253+L253+M253+N253+O253+P253+Q253+R253+S253</f>
        <v>0</v>
      </c>
      <c r="U253" s="504">
        <f>IF( $F253=0,0,((($F253/$E253)*'PLAN DE ADQUISICIONES'!R$121)*($G253/$F253)))</f>
        <v>0</v>
      </c>
      <c r="V253" s="477">
        <f>IF( $F253=0,0,((($F253/$E253)*'PLAN DE ADQUISICIONES'!S$121)*($G253/$F253)))</f>
        <v>0</v>
      </c>
      <c r="W253" s="477">
        <f>IF( $F253=0,0,((($F253/$E253)*'PLAN DE ADQUISICIONES'!T$121)*($G253/$F253)))</f>
        <v>0</v>
      </c>
      <c r="X253" s="477">
        <f>IF( $F253=0,0,((($F253/$E253)*'PLAN DE ADQUISICIONES'!U$121)*($G253/$F253)))</f>
        <v>0</v>
      </c>
      <c r="Y253" s="477">
        <f>IF( $F253=0,0,((($F253/$E253)*'PLAN DE ADQUISICIONES'!V$121)*($G253/$F253)))</f>
        <v>0</v>
      </c>
      <c r="Z253" s="477">
        <f>IF( $F253=0,0,((($F253/$E253)*'PLAN DE ADQUISICIONES'!W$121)*($G253/$F253)))</f>
        <v>0</v>
      </c>
      <c r="AA253" s="477">
        <f>IF( $F253=0,0,((($F253/$E253)*'PLAN DE ADQUISICIONES'!X$121)*($G253/$F253)))</f>
        <v>0</v>
      </c>
      <c r="AB253" s="477">
        <f>IF( $F253=0,0,((($F253/$E253)*'PLAN DE ADQUISICIONES'!Y$121)*($G253/$F253)))</f>
        <v>0</v>
      </c>
      <c r="AC253" s="477">
        <f>IF( $F253=0,0,((($F253/$E253)*'PLAN DE ADQUISICIONES'!Z$121)*($G253/$F253)))</f>
        <v>0</v>
      </c>
      <c r="AD253" s="477">
        <f>IF( $F253=0,0,((($F253/$E253)*'PLAN DE ADQUISICIONES'!AA$121)*($G253/$F253)))</f>
        <v>0</v>
      </c>
      <c r="AE253" s="477">
        <f>IF( $F253=0,0,((($F253/$E253)*'PLAN DE ADQUISICIONES'!AB$121)*($G253/$F253)))</f>
        <v>0</v>
      </c>
      <c r="AF253" s="477">
        <f>IF( $F253=0,0,((($F253/$E253)*'PLAN DE ADQUISICIONES'!AC$121)*($G253/$F253)))</f>
        <v>0</v>
      </c>
      <c r="AG253" s="503">
        <f>U253+V253+W253+X253+Y253+Z253+AA253+AB253+AC253+AD253+AE253+AF253</f>
        <v>0</v>
      </c>
      <c r="AH253" s="477">
        <f>IF( $F253=0,0,((($F253/$E253)*'PLAN DE ADQUISICIONES'!AD$121)*($G253/$F253)))</f>
        <v>0</v>
      </c>
      <c r="AI253" s="477">
        <f>IF( $F253=0,0,((($F253/$E253)*'PLAN DE ADQUISICIONES'!AE$121)*($G253/$F253)))</f>
        <v>0</v>
      </c>
      <c r="AJ253" s="477">
        <f>IF( $F253=0,0,((($F253/$E253)*'PLAN DE ADQUISICIONES'!AF$121)*($G253/$F253)))</f>
        <v>0</v>
      </c>
      <c r="AK253" s="477">
        <f>IF( $F253=0,0,((($F253/$E253)*'PLAN DE ADQUISICIONES'!AG$121)*($G253/$F253)))</f>
        <v>0</v>
      </c>
      <c r="AL253" s="477">
        <f>IF( $F253=0,0,((($F253/$E253)*'PLAN DE ADQUISICIONES'!AH$121)*($G253/$F253)))</f>
        <v>0</v>
      </c>
      <c r="AM253" s="477">
        <f>IF( $F253=0,0,((($F253/$E253)*'PLAN DE ADQUISICIONES'!AI$121)*($G253/$F253)))</f>
        <v>0</v>
      </c>
      <c r="AN253" s="477">
        <f>IF( $F253=0,0,((($F253/$E253)*'PLAN DE ADQUISICIONES'!AJ$121)*($G253/$F253)))</f>
        <v>0</v>
      </c>
      <c r="AO253" s="477">
        <f>IF( $F253=0,0,((($F253/$E253)*'PLAN DE ADQUISICIONES'!AK$121)*($G253/$F253)))</f>
        <v>0</v>
      </c>
      <c r="AP253" s="477">
        <f>IF( $F253=0,0,((($F253/$E253)*'PLAN DE ADQUISICIONES'!AL$121)*($G253/$F253)))</f>
        <v>0</v>
      </c>
      <c r="AQ253" s="477">
        <f>IF( $F253=0,0,((($F253/$E253)*'PLAN DE ADQUISICIONES'!AM$121)*($G253/$F253)))</f>
        <v>0</v>
      </c>
      <c r="AR253" s="477">
        <f>IF( $F253=0,0,((($F253/$E253)*'PLAN DE ADQUISICIONES'!AN$121)*($G253/$F253)))</f>
        <v>0</v>
      </c>
      <c r="AS253" s="502">
        <f>IF( $F253=0,0,((($F253/$E253)*'PLAN DE ADQUISICIONES'!AO$121)*($G253/$F253)))</f>
        <v>0</v>
      </c>
      <c r="AT253" s="503">
        <f>AH253+AI253+AJ253+AK253+AL253+AM253+AN253+AO253+AP253+AQ253+AR253+AS253</f>
        <v>0</v>
      </c>
      <c r="AU253" s="503">
        <f>AS253+AR253+AQ253+AP253+AO253+AN253+AM253+AL253+AK253+AJ253+AI253+AH253+AF253+AE253+AD253+AC253+AB253+AA253+Z253+Y253+X253+W253+V253+U253+S253+R253+Q253+P253+O253+N253+M253+L253+K253+J253+I253+H253</f>
        <v>0</v>
      </c>
      <c r="AV253" s="392">
        <f t="shared" ref="AV253:AV258" si="77">+G253-AU253</f>
        <v>0</v>
      </c>
    </row>
    <row r="254" spans="2:48" s="60" customFormat="1" ht="13.5" x14ac:dyDescent="0.25">
      <c r="B254" s="395">
        <f>'FORMATO COSTEO C6'!C84</f>
        <v>6.5</v>
      </c>
      <c r="C254" s="396" t="str">
        <f>'FORMATO COSTEO C6'!D84</f>
        <v>Línea de base y evaluaciones del proyecto</v>
      </c>
      <c r="D254" s="397" t="str">
        <f>+'FORMATO COSTEO C6'!D86</f>
        <v>Documento</v>
      </c>
      <c r="E254" s="398">
        <f>+'FORMATO COSTEO C6'!E86</f>
        <v>2</v>
      </c>
      <c r="F254" s="477">
        <f>+'FORMATO COSTEO C6'!G87</f>
        <v>15035.279999999999</v>
      </c>
      <c r="G254" s="477">
        <f>+'FORMATO COSTEO C6'!U87</f>
        <v>0</v>
      </c>
      <c r="H254" s="477"/>
      <c r="I254" s="477">
        <v>0</v>
      </c>
      <c r="J254" s="477"/>
      <c r="K254" s="477"/>
      <c r="L254" s="477"/>
      <c r="M254" s="477"/>
      <c r="N254" s="477"/>
      <c r="O254" s="477"/>
      <c r="P254" s="477"/>
      <c r="Q254" s="477"/>
      <c r="R254" s="477"/>
      <c r="S254" s="502"/>
      <c r="T254" s="505">
        <f>H254+I254+J254+K254+L254+M254+N254+O254+P254+Q254+R254+S254</f>
        <v>0</v>
      </c>
      <c r="U254" s="504"/>
      <c r="V254" s="477"/>
      <c r="W254" s="477"/>
      <c r="X254" s="477"/>
      <c r="Y254" s="477"/>
      <c r="Z254" s="477"/>
      <c r="AA254" s="477"/>
      <c r="AB254" s="477"/>
      <c r="AC254" s="477"/>
      <c r="AD254" s="477"/>
      <c r="AE254" s="477"/>
      <c r="AF254" s="477"/>
      <c r="AG254" s="505">
        <f>U254+V254+W254+X254+Y254+Z254+AA254+AB254+AC254+AD254+AE254+AF254</f>
        <v>0</v>
      </c>
      <c r="AH254" s="477"/>
      <c r="AI254" s="477"/>
      <c r="AJ254" s="477"/>
      <c r="AK254" s="477"/>
      <c r="AL254" s="477"/>
      <c r="AM254" s="477"/>
      <c r="AN254" s="477"/>
      <c r="AO254" s="477"/>
      <c r="AP254" s="477"/>
      <c r="AQ254" s="477"/>
      <c r="AR254" s="477">
        <v>0</v>
      </c>
      <c r="AS254" s="502"/>
      <c r="AT254" s="505">
        <f>AH254+AI254+AJ254+AK254+AL254+AM254+AN254+AO254+AP254+AQ254+AR254+AS254</f>
        <v>0</v>
      </c>
      <c r="AU254" s="505">
        <f>+G254</f>
        <v>0</v>
      </c>
      <c r="AV254" s="392">
        <f t="shared" si="77"/>
        <v>0</v>
      </c>
    </row>
    <row r="255" spans="2:48" s="60" customFormat="1" ht="13.5" x14ac:dyDescent="0.25">
      <c r="B255" s="395">
        <f>'FORMATO COSTEO C6'!C88</f>
        <v>6.6</v>
      </c>
      <c r="C255" s="396" t="str">
        <f>'FORMATO COSTEO C6'!D88</f>
        <v>Imprevistos</v>
      </c>
      <c r="D255" s="482" t="str">
        <f>+'FORMATO COSTEO C6'!D90</f>
        <v>Mes</v>
      </c>
      <c r="E255" s="398">
        <f>+'FORMATO COSTEO C6'!E90</f>
        <v>2</v>
      </c>
      <c r="F255" s="477">
        <f>+'FORMATO COSTEO C6'!G91</f>
        <v>5011.76</v>
      </c>
      <c r="G255" s="477">
        <f>+'FORMATO COSTEO C6'!U91</f>
        <v>0</v>
      </c>
      <c r="H255" s="477">
        <f>IF( $F255=0,0,((($F255/$E255)*'PLAN DE ADQUISICIONES'!F$123)*($G255/$F255)))</f>
        <v>0</v>
      </c>
      <c r="I255" s="477">
        <f>IF( $F255=0,0,((($F255/$E255)*'PLAN DE ADQUISICIONES'!G$123)*($G255/$F255)))</f>
        <v>0</v>
      </c>
      <c r="J255" s="477">
        <f>IF( $F255=0,0,((($F255/$E255)*'PLAN DE ADQUISICIONES'!H$123)*($G255/$F255)))</f>
        <v>0</v>
      </c>
      <c r="K255" s="477">
        <f>IF( $F255=0,0,((($F255/$E255)*'PLAN DE ADQUISICIONES'!I$123)*($G255/$F255)))</f>
        <v>0</v>
      </c>
      <c r="L255" s="477">
        <f>IF( $F255=0,0,((($F255/$E255)*'PLAN DE ADQUISICIONES'!J$123)*($G255/$F255)))</f>
        <v>0</v>
      </c>
      <c r="M255" s="477">
        <f>IF( $F255=0,0,((($F255/$E255)*'PLAN DE ADQUISICIONES'!K$123)*($G255/$F255)))</f>
        <v>0</v>
      </c>
      <c r="N255" s="477">
        <f>IF( $F255=0,0,((($F255/$E255)*'PLAN DE ADQUISICIONES'!L$123)*($G255/$F255)))</f>
        <v>0</v>
      </c>
      <c r="O255" s="477">
        <f>IF( $F255=0,0,((($F255/$E255)*'PLAN DE ADQUISICIONES'!M$123)*($G255/$F255)))</f>
        <v>0</v>
      </c>
      <c r="P255" s="477">
        <f>IF( $F255=0,0,((($F255/$E255)*'PLAN DE ADQUISICIONES'!N$123)*($G255/$F255)))</f>
        <v>0</v>
      </c>
      <c r="Q255" s="477">
        <f>IF( $F255=0,0,((($F255/$E255)*'PLAN DE ADQUISICIONES'!O$123)*($G255/$F255)))</f>
        <v>0</v>
      </c>
      <c r="R255" s="477">
        <f>IF( $F255=0,0,((($F255/$E255)*'PLAN DE ADQUISICIONES'!P$123)*($G255/$F255)))</f>
        <v>0</v>
      </c>
      <c r="S255" s="502">
        <f>IF( $F255=0,0,((($F255/$E255)*'PLAN DE ADQUISICIONES'!Q$123)*($G255/$F255)))</f>
        <v>0</v>
      </c>
      <c r="T255" s="505">
        <f>H255+I255+J255+K255+L255+M255+N255+O255+P255+Q255+R255+S255</f>
        <v>0</v>
      </c>
      <c r="U255" s="504">
        <f>IF( $F255=0,0,((($F255/$E255)*'PLAN DE ADQUISICIONES'!R$123)*($G255/$F255)))</f>
        <v>0</v>
      </c>
      <c r="V255" s="477">
        <f>IF( $F255=0,0,((($F255/$E255)*'PLAN DE ADQUISICIONES'!S$123)*($G255/$F255)))</f>
        <v>0</v>
      </c>
      <c r="W255" s="477">
        <f>IF( $F255=0,0,((($F255/$E255)*'PLAN DE ADQUISICIONES'!T$123)*($G255/$F255)))</f>
        <v>0</v>
      </c>
      <c r="X255" s="477">
        <f>IF( $F255=0,0,((($F255/$E255)*'PLAN DE ADQUISICIONES'!U$123)*($G255/$F255)))</f>
        <v>0</v>
      </c>
      <c r="Y255" s="477">
        <f>IF( $F255=0,0,((($F255/$E255)*'PLAN DE ADQUISICIONES'!V$123)*($G255/$F255)))</f>
        <v>0</v>
      </c>
      <c r="Z255" s="477">
        <f>IF( $F255=0,0,((($F255/$E255)*'PLAN DE ADQUISICIONES'!W$123)*($G255/$F255)))</f>
        <v>0</v>
      </c>
      <c r="AA255" s="477">
        <f>IF( $F255=0,0,((($F255/$E255)*'PLAN DE ADQUISICIONES'!X$123)*($G255/$F255)))</f>
        <v>0</v>
      </c>
      <c r="AB255" s="477">
        <f>IF( $F255=0,0,((($F255/$E255)*'PLAN DE ADQUISICIONES'!Y$123)*($G255/$F255)))</f>
        <v>0</v>
      </c>
      <c r="AC255" s="477">
        <f>IF( $F255=0,0,((($F255/$E255)*'PLAN DE ADQUISICIONES'!Z$123)*($G255/$F255)))</f>
        <v>0</v>
      </c>
      <c r="AD255" s="477">
        <f>IF( $F255=0,0,((($F255/$E255)*'PLAN DE ADQUISICIONES'!AA$123)*($G255/$F255)))</f>
        <v>0</v>
      </c>
      <c r="AE255" s="477">
        <f>IF( $F255=0,0,((($F255/$E255)*'PLAN DE ADQUISICIONES'!AB$123)*($G255/$F255)))</f>
        <v>0</v>
      </c>
      <c r="AF255" s="477">
        <f>IF( $F255=0,0,((($F255/$E255)*'PLAN DE ADQUISICIONES'!AC$123)*($G255/$F255)))</f>
        <v>0</v>
      </c>
      <c r="AG255" s="505">
        <f>U255+V255+W255+X255+Y255+Z255+AA255+AB255+AC255+AD255+AE255+AF255</f>
        <v>0</v>
      </c>
      <c r="AH255" s="477">
        <f>IF( $F255=0,0,((($F255/$E255)*'PLAN DE ADQUISICIONES'!AD$123)*($G255/$F255)))</f>
        <v>0</v>
      </c>
      <c r="AI255" s="477">
        <f>IF( $F255=0,0,((($F255/$E255)*'PLAN DE ADQUISICIONES'!AE$123)*($G255/$F255)))</f>
        <v>0</v>
      </c>
      <c r="AJ255" s="477">
        <f>IF( $F255=0,0,((($F255/$E255)*'PLAN DE ADQUISICIONES'!AF$123)*($G255/$F255)))</f>
        <v>0</v>
      </c>
      <c r="AK255" s="477">
        <f>IF( $F255=0,0,((($F255/$E255)*'PLAN DE ADQUISICIONES'!AG$123)*($G255/$F255)))</f>
        <v>0</v>
      </c>
      <c r="AL255" s="477">
        <f>IF( $F255=0,0,((($F255/$E255)*'PLAN DE ADQUISICIONES'!AH$123)*($G255/$F255)))</f>
        <v>0</v>
      </c>
      <c r="AM255" s="477">
        <f>IF( $F255=0,0,((($F255/$E255)*'PLAN DE ADQUISICIONES'!AI$123)*($G255/$F255)))</f>
        <v>0</v>
      </c>
      <c r="AN255" s="477">
        <f>IF( $F255=0,0,((($F255/$E255)*'PLAN DE ADQUISICIONES'!AJ$123)*($G255/$F255)))</f>
        <v>0</v>
      </c>
      <c r="AO255" s="477">
        <f>IF( $F255=0,0,((($F255/$E255)*'PLAN DE ADQUISICIONES'!AK$123)*($G255/$F255)))</f>
        <v>0</v>
      </c>
      <c r="AP255" s="477">
        <f>IF( $F255=0,0,((($F255/$E255)*'PLAN DE ADQUISICIONES'!AL$123)*($G255/$F255)))</f>
        <v>0</v>
      </c>
      <c r="AQ255" s="477">
        <f>IF( $F255=0,0,((($F255/$E255)*'PLAN DE ADQUISICIONES'!AM$123)*($G255/$F255)))</f>
        <v>0</v>
      </c>
      <c r="AR255" s="477">
        <f>IF( $F255=0,0,((($F255/$E255)*'PLAN DE ADQUISICIONES'!AN$123)*($G255/$F255)))</f>
        <v>0</v>
      </c>
      <c r="AS255" s="502">
        <f>IF( $F255=0,0,((($F255/$E255)*'PLAN DE ADQUISICIONES'!AO$123)*($G255/$F255)))</f>
        <v>0</v>
      </c>
      <c r="AT255" s="505">
        <f>AH255+AI255+AJ255+AK255+AL255+AM255+AN255+AO255+AP255+AQ255+AR255+AS255</f>
        <v>0</v>
      </c>
      <c r="AU255" s="505">
        <f>AS255+AR255+AQ255+AP255+AO255+AN255+AM255+AL255+AK255+AJ255+AI255+AH255+AF255+AE255+AD255+AC255+AB255+AA255+Z255+Y255+X255+W255+V255+U255+S255+R255+Q255+P255+O255+N255+M255+L255+K255+J255+I255+H255</f>
        <v>0</v>
      </c>
      <c r="AV255" s="392">
        <f t="shared" si="77"/>
        <v>0</v>
      </c>
    </row>
    <row r="256" spans="2:48" s="60" customFormat="1" ht="13.5" x14ac:dyDescent="0.25">
      <c r="B256" s="395">
        <f>'FORMATO COSTEO C6'!C92</f>
        <v>6.7</v>
      </c>
      <c r="C256" s="396" t="str">
        <f>'FORMATO COSTEO C6'!D92</f>
        <v>Supervisión interna</v>
      </c>
      <c r="D256" s="482" t="str">
        <f>+'FORMATO COSTEO C6'!D94</f>
        <v>Visita</v>
      </c>
      <c r="E256" s="398">
        <f>+'FORMATO COSTEO C6'!E94</f>
        <v>2</v>
      </c>
      <c r="F256" s="477">
        <f>+'FORMATO COSTEO C6'!G95</f>
        <v>2505.88</v>
      </c>
      <c r="G256" s="477">
        <f>+'FORMATO COSTEO C6'!U95</f>
        <v>0</v>
      </c>
      <c r="H256" s="477">
        <f>IF( $F256=0,0,((($F256/$E256)*'PLAN DE ADQUISICIONES'!F$124)*($G256/$F256)))</f>
        <v>0</v>
      </c>
      <c r="I256" s="477">
        <f>IF( $F256=0,0,((($F256/$E256)*'PLAN DE ADQUISICIONES'!G$124)*($G256/$F256)))</f>
        <v>0</v>
      </c>
      <c r="J256" s="477">
        <f>IF( $F256=0,0,((($F256/$E256)*'PLAN DE ADQUISICIONES'!H$124)*($G256/$F256)))</f>
        <v>0</v>
      </c>
      <c r="K256" s="477">
        <f>IF( $F256=0,0,((($F256/$E256)*'PLAN DE ADQUISICIONES'!I$124)*($G256/$F256)))</f>
        <v>0</v>
      </c>
      <c r="L256" s="477">
        <f>IF( $F256=0,0,((($F256/$E256)*'PLAN DE ADQUISICIONES'!J$124)*($G256/$F256)))</f>
        <v>0</v>
      </c>
      <c r="M256" s="477">
        <f>IF( $F256=0,0,((($F256/$E256)*'PLAN DE ADQUISICIONES'!K$124)*($G256/$F256)))</f>
        <v>0</v>
      </c>
      <c r="N256" s="477">
        <f>IF( $F256=0,0,((($F256/$E256)*'PLAN DE ADQUISICIONES'!L$124)*($G256/$F256)))</f>
        <v>0</v>
      </c>
      <c r="O256" s="477">
        <f>IF( $F256=0,0,((($F256/$E256)*'PLAN DE ADQUISICIONES'!M$124)*($G256/$F256)))</f>
        <v>0</v>
      </c>
      <c r="P256" s="477">
        <f>IF( $F256=0,0,((($F256/$E256)*'PLAN DE ADQUISICIONES'!N$124)*($G256/$F256)))</f>
        <v>0</v>
      </c>
      <c r="Q256" s="477">
        <f>IF( $F256=0,0,((($F256/$E256)*'PLAN DE ADQUISICIONES'!O$124)*($G256/$F256)))</f>
        <v>0</v>
      </c>
      <c r="R256" s="477">
        <f>IF( $F256=0,0,((($F256/$E256)*'PLAN DE ADQUISICIONES'!P$124)*($G256/$F256)))</f>
        <v>0</v>
      </c>
      <c r="S256" s="502">
        <f>IF( $F256=0,0,((($F256/$E256)*'PLAN DE ADQUISICIONES'!Q$124)*($G256/$F256)))</f>
        <v>0</v>
      </c>
      <c r="T256" s="505">
        <f>H256+I256+J256+K256+L256+M256+N256+O256+P256+Q256+R256+S256</f>
        <v>0</v>
      </c>
      <c r="U256" s="504">
        <f>IF( $F256=0,0,((($F256/$E256)*'PLAN DE ADQUISICIONES'!R$124)*($G256/$F256)))</f>
        <v>0</v>
      </c>
      <c r="V256" s="477">
        <f>IF( $F256=0,0,((($F256/$E256)*'PLAN DE ADQUISICIONES'!S$124)*($G256/$F256)))</f>
        <v>0</v>
      </c>
      <c r="W256" s="477">
        <f>IF( $F256=0,0,((($F256/$E256)*'PLAN DE ADQUISICIONES'!T$124)*($G256/$F256)))</f>
        <v>0</v>
      </c>
      <c r="X256" s="477">
        <f>IF( $F256=0,0,((($F256/$E256)*'PLAN DE ADQUISICIONES'!U$124)*($G256/$F256)))</f>
        <v>0</v>
      </c>
      <c r="Y256" s="477">
        <f>IF( $F256=0,0,((($F256/$E256)*'PLAN DE ADQUISICIONES'!V$124)*($G256/$F256)))</f>
        <v>0</v>
      </c>
      <c r="Z256" s="477">
        <f>IF( $F256=0,0,((($F256/$E256)*'PLAN DE ADQUISICIONES'!W$124)*($G256/$F256)))</f>
        <v>0</v>
      </c>
      <c r="AA256" s="477">
        <f>IF( $F256=0,0,((($F256/$E256)*'PLAN DE ADQUISICIONES'!X$124)*($G256/$F256)))</f>
        <v>0</v>
      </c>
      <c r="AB256" s="477">
        <f>IF( $F256=0,0,((($F256/$E256)*'PLAN DE ADQUISICIONES'!Y$124)*($G256/$F256)))</f>
        <v>0</v>
      </c>
      <c r="AC256" s="477">
        <f>IF( $F256=0,0,((($F256/$E256)*'PLAN DE ADQUISICIONES'!Z$124)*($G256/$F256)))</f>
        <v>0</v>
      </c>
      <c r="AD256" s="477">
        <f>IF( $F256=0,0,((($F256/$E256)*'PLAN DE ADQUISICIONES'!AA$124)*($G256/$F256)))</f>
        <v>0</v>
      </c>
      <c r="AE256" s="477">
        <f>IF( $F256=0,0,((($F256/$E256)*'PLAN DE ADQUISICIONES'!AB$124)*($G256/$F256)))</f>
        <v>0</v>
      </c>
      <c r="AF256" s="477">
        <f>IF( $F256=0,0,((($F256/$E256)*'PLAN DE ADQUISICIONES'!AC$124)*($G256/$F256)))</f>
        <v>0</v>
      </c>
      <c r="AG256" s="505">
        <f>U256+V256+W256+X256+Y256+Z256+AA256+AB256+AC256+AD256+AE256+AF256</f>
        <v>0</v>
      </c>
      <c r="AH256" s="477">
        <f>IF( $F256=0,0,((($F256/$E256)*'PLAN DE ADQUISICIONES'!AD$124)*($G256/$F256)))</f>
        <v>0</v>
      </c>
      <c r="AI256" s="477">
        <f>IF( $F256=0,0,((($F256/$E256)*'PLAN DE ADQUISICIONES'!AE$124)*($G256/$F256)))</f>
        <v>0</v>
      </c>
      <c r="AJ256" s="477">
        <f>IF( $F256=0,0,((($F256/$E256)*'PLAN DE ADQUISICIONES'!AF$124)*($G256/$F256)))</f>
        <v>0</v>
      </c>
      <c r="AK256" s="477">
        <f>IF( $F256=0,0,((($F256/$E256)*'PLAN DE ADQUISICIONES'!AG$124)*($G256/$F256)))</f>
        <v>0</v>
      </c>
      <c r="AL256" s="477">
        <f>IF( $F256=0,0,((($F256/$E256)*'PLAN DE ADQUISICIONES'!AH$124)*($G256/$F256)))</f>
        <v>0</v>
      </c>
      <c r="AM256" s="477">
        <f>IF( $F256=0,0,((($F256/$E256)*'PLAN DE ADQUISICIONES'!AI$124)*($G256/$F256)))</f>
        <v>0</v>
      </c>
      <c r="AN256" s="477">
        <f>IF( $F256=0,0,((($F256/$E256)*'PLAN DE ADQUISICIONES'!AJ$124)*($G256/$F256)))</f>
        <v>0</v>
      </c>
      <c r="AO256" s="477">
        <f>IF( $F256=0,0,((($F256/$E256)*'PLAN DE ADQUISICIONES'!AK$124)*($G256/$F256)))</f>
        <v>0</v>
      </c>
      <c r="AP256" s="477">
        <f>IF( $F256=0,0,((($F256/$E256)*'PLAN DE ADQUISICIONES'!AL$124)*($G256/$F256)))</f>
        <v>0</v>
      </c>
      <c r="AQ256" s="477">
        <f>IF( $F256=0,0,((($F256/$E256)*'PLAN DE ADQUISICIONES'!AM$124)*($G256/$F256)))</f>
        <v>0</v>
      </c>
      <c r="AR256" s="477">
        <f>IF( $F256=0,0,((($F256/$E256)*'PLAN DE ADQUISICIONES'!AN$124)*($G256/$F256)))</f>
        <v>0</v>
      </c>
      <c r="AS256" s="502">
        <f>IF( $F256=0,0,((($F256/$E256)*'PLAN DE ADQUISICIONES'!AO$124)*($G256/$F256)))</f>
        <v>0</v>
      </c>
      <c r="AT256" s="505">
        <f>AH256+AI256+AJ256+AK256+AL256+AM256+AN256+AO256+AP256+AQ256+AR256+AS256</f>
        <v>0</v>
      </c>
      <c r="AU256" s="505">
        <f>AS256+AR256+AQ256+AP256+AO256+AN256+AM256+AL256+AK256+AJ256+AI256+AH256+AF256+AE256+AD256+AC256+AB256+AA256+Z256+Y256+X256+W256+V256+U256+S256+R256+Q256+P256+O256+N256+M256+L256+K256+J256+I256+H256</f>
        <v>0</v>
      </c>
      <c r="AV256" s="392">
        <f t="shared" si="77"/>
        <v>0</v>
      </c>
    </row>
    <row r="257" spans="2:48" s="60" customFormat="1" ht="30" customHeight="1" x14ac:dyDescent="0.25">
      <c r="B257" s="2126" t="s">
        <v>172</v>
      </c>
      <c r="C257" s="2127"/>
      <c r="D257" s="2127"/>
      <c r="E257" s="2127"/>
      <c r="F257" s="483">
        <f t="shared" ref="F257:AS257" si="78">+F253+F254+F255+F256</f>
        <v>42599.96</v>
      </c>
      <c r="G257" s="483">
        <f t="shared" si="78"/>
        <v>0</v>
      </c>
      <c r="H257" s="483">
        <f t="shared" si="78"/>
        <v>0</v>
      </c>
      <c r="I257" s="483">
        <f t="shared" si="78"/>
        <v>0</v>
      </c>
      <c r="J257" s="483">
        <f t="shared" si="78"/>
        <v>0</v>
      </c>
      <c r="K257" s="483">
        <f t="shared" si="78"/>
        <v>0</v>
      </c>
      <c r="L257" s="483">
        <f t="shared" si="78"/>
        <v>0</v>
      </c>
      <c r="M257" s="483">
        <f t="shared" si="78"/>
        <v>0</v>
      </c>
      <c r="N257" s="483">
        <f t="shared" si="78"/>
        <v>0</v>
      </c>
      <c r="O257" s="483">
        <f t="shared" si="78"/>
        <v>0</v>
      </c>
      <c r="P257" s="483">
        <f t="shared" si="78"/>
        <v>0</v>
      </c>
      <c r="Q257" s="483">
        <f t="shared" si="78"/>
        <v>0</v>
      </c>
      <c r="R257" s="483">
        <f t="shared" si="78"/>
        <v>0</v>
      </c>
      <c r="S257" s="484">
        <f t="shared" si="78"/>
        <v>0</v>
      </c>
      <c r="T257" s="485">
        <f>T253+T254+T255+T256</f>
        <v>0</v>
      </c>
      <c r="U257" s="486">
        <f t="shared" si="78"/>
        <v>0</v>
      </c>
      <c r="V257" s="483">
        <f t="shared" si="78"/>
        <v>0</v>
      </c>
      <c r="W257" s="483">
        <f t="shared" si="78"/>
        <v>0</v>
      </c>
      <c r="X257" s="483">
        <f t="shared" si="78"/>
        <v>0</v>
      </c>
      <c r="Y257" s="483">
        <f t="shared" si="78"/>
        <v>0</v>
      </c>
      <c r="Z257" s="483">
        <f t="shared" si="78"/>
        <v>0</v>
      </c>
      <c r="AA257" s="483">
        <f t="shared" si="78"/>
        <v>0</v>
      </c>
      <c r="AB257" s="483">
        <f t="shared" si="78"/>
        <v>0</v>
      </c>
      <c r="AC257" s="483">
        <f t="shared" si="78"/>
        <v>0</v>
      </c>
      <c r="AD257" s="483">
        <f t="shared" si="78"/>
        <v>0</v>
      </c>
      <c r="AE257" s="483">
        <f t="shared" si="78"/>
        <v>0</v>
      </c>
      <c r="AF257" s="483">
        <f t="shared" si="78"/>
        <v>0</v>
      </c>
      <c r="AG257" s="485">
        <f>AG253+AG254+AG255+AG256</f>
        <v>0</v>
      </c>
      <c r="AH257" s="483">
        <f t="shared" si="78"/>
        <v>0</v>
      </c>
      <c r="AI257" s="483">
        <f t="shared" si="78"/>
        <v>0</v>
      </c>
      <c r="AJ257" s="483">
        <f t="shared" si="78"/>
        <v>0</v>
      </c>
      <c r="AK257" s="483">
        <f t="shared" si="78"/>
        <v>0</v>
      </c>
      <c r="AL257" s="483">
        <f t="shared" si="78"/>
        <v>0</v>
      </c>
      <c r="AM257" s="483">
        <f t="shared" si="78"/>
        <v>0</v>
      </c>
      <c r="AN257" s="483">
        <f t="shared" si="78"/>
        <v>0</v>
      </c>
      <c r="AO257" s="483">
        <f t="shared" si="78"/>
        <v>0</v>
      </c>
      <c r="AP257" s="483">
        <f t="shared" si="78"/>
        <v>0</v>
      </c>
      <c r="AQ257" s="483">
        <f t="shared" si="78"/>
        <v>0</v>
      </c>
      <c r="AR257" s="483">
        <f t="shared" si="78"/>
        <v>0</v>
      </c>
      <c r="AS257" s="484">
        <f t="shared" si="78"/>
        <v>0</v>
      </c>
      <c r="AT257" s="485">
        <f>AT253+AT254+AT255+AT256</f>
        <v>0</v>
      </c>
      <c r="AU257" s="485">
        <f>AU253+AU254+AU255+AU256</f>
        <v>0</v>
      </c>
      <c r="AV257" s="392">
        <f t="shared" si="77"/>
        <v>0</v>
      </c>
    </row>
    <row r="258" spans="2:48" s="60" customFormat="1" ht="30" customHeight="1" thickBot="1" x14ac:dyDescent="0.3">
      <c r="B258" s="2120" t="s">
        <v>173</v>
      </c>
      <c r="C258" s="2121"/>
      <c r="D258" s="2121"/>
      <c r="E258" s="2121"/>
      <c r="F258" s="487">
        <f t="shared" ref="F258:AS258" si="79">+F257+F251</f>
        <v>319287.96000000002</v>
      </c>
      <c r="G258" s="487">
        <f t="shared" si="79"/>
        <v>0</v>
      </c>
      <c r="H258" s="487">
        <f t="shared" si="79"/>
        <v>0</v>
      </c>
      <c r="I258" s="487">
        <f t="shared" si="79"/>
        <v>0</v>
      </c>
      <c r="J258" s="487">
        <f t="shared" si="79"/>
        <v>0</v>
      </c>
      <c r="K258" s="487">
        <f t="shared" si="79"/>
        <v>0</v>
      </c>
      <c r="L258" s="487">
        <f t="shared" si="79"/>
        <v>0</v>
      </c>
      <c r="M258" s="487">
        <f t="shared" si="79"/>
        <v>0</v>
      </c>
      <c r="N258" s="487">
        <f t="shared" si="79"/>
        <v>0</v>
      </c>
      <c r="O258" s="487">
        <f t="shared" si="79"/>
        <v>0</v>
      </c>
      <c r="P258" s="487">
        <f t="shared" si="79"/>
        <v>0</v>
      </c>
      <c r="Q258" s="487">
        <f t="shared" si="79"/>
        <v>0</v>
      </c>
      <c r="R258" s="487">
        <f t="shared" si="79"/>
        <v>0</v>
      </c>
      <c r="S258" s="488">
        <f t="shared" si="79"/>
        <v>0</v>
      </c>
      <c r="T258" s="489">
        <f>T257+T251</f>
        <v>0</v>
      </c>
      <c r="U258" s="490">
        <f t="shared" si="79"/>
        <v>0</v>
      </c>
      <c r="V258" s="487">
        <f t="shared" si="79"/>
        <v>0</v>
      </c>
      <c r="W258" s="487">
        <f t="shared" si="79"/>
        <v>0</v>
      </c>
      <c r="X258" s="487">
        <f t="shared" si="79"/>
        <v>0</v>
      </c>
      <c r="Y258" s="487">
        <f t="shared" si="79"/>
        <v>0</v>
      </c>
      <c r="Z258" s="487">
        <f t="shared" si="79"/>
        <v>0</v>
      </c>
      <c r="AA258" s="487">
        <f t="shared" si="79"/>
        <v>0</v>
      </c>
      <c r="AB258" s="487">
        <f t="shared" si="79"/>
        <v>0</v>
      </c>
      <c r="AC258" s="487">
        <f t="shared" si="79"/>
        <v>0</v>
      </c>
      <c r="AD258" s="487">
        <f t="shared" si="79"/>
        <v>0</v>
      </c>
      <c r="AE258" s="487">
        <f t="shared" si="79"/>
        <v>0</v>
      </c>
      <c r="AF258" s="487">
        <f t="shared" si="79"/>
        <v>0</v>
      </c>
      <c r="AG258" s="489">
        <f>AG257+AG251</f>
        <v>0</v>
      </c>
      <c r="AH258" s="487">
        <f t="shared" si="79"/>
        <v>0</v>
      </c>
      <c r="AI258" s="487">
        <f t="shared" si="79"/>
        <v>0</v>
      </c>
      <c r="AJ258" s="487">
        <f t="shared" si="79"/>
        <v>0</v>
      </c>
      <c r="AK258" s="487">
        <f t="shared" si="79"/>
        <v>0</v>
      </c>
      <c r="AL258" s="487">
        <f t="shared" si="79"/>
        <v>0</v>
      </c>
      <c r="AM258" s="487">
        <f t="shared" si="79"/>
        <v>0</v>
      </c>
      <c r="AN258" s="487">
        <f t="shared" si="79"/>
        <v>0</v>
      </c>
      <c r="AO258" s="487">
        <f t="shared" si="79"/>
        <v>0</v>
      </c>
      <c r="AP258" s="487">
        <f t="shared" si="79"/>
        <v>0</v>
      </c>
      <c r="AQ258" s="487">
        <f t="shared" si="79"/>
        <v>0</v>
      </c>
      <c r="AR258" s="487">
        <f t="shared" si="79"/>
        <v>0</v>
      </c>
      <c r="AS258" s="488">
        <f t="shared" si="79"/>
        <v>0</v>
      </c>
      <c r="AT258" s="489">
        <f>AT257+AT251</f>
        <v>0</v>
      </c>
      <c r="AU258" s="489">
        <f>AU257+AU251</f>
        <v>0</v>
      </c>
      <c r="AV258" s="392">
        <f t="shared" si="77"/>
        <v>0</v>
      </c>
    </row>
    <row r="259" spans="2:48" s="60" customFormat="1" ht="13.5" x14ac:dyDescent="0.25">
      <c r="B259" s="506"/>
      <c r="C259" s="507"/>
      <c r="D259" s="508"/>
      <c r="E259" s="509"/>
      <c r="F259" s="510"/>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392"/>
    </row>
    <row r="260" spans="2:48" s="60" customFormat="1" ht="13.5" x14ac:dyDescent="0.25">
      <c r="B260" s="58"/>
      <c r="C260" s="58"/>
      <c r="D260" s="61"/>
      <c r="E260" s="511"/>
      <c r="F260" s="62"/>
      <c r="G260" s="59">
        <f>+G258-G254</f>
        <v>0</v>
      </c>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392"/>
    </row>
    <row r="261" spans="2:48" x14ac:dyDescent="0.2">
      <c r="C261" s="1"/>
      <c r="F261" s="312"/>
      <c r="T261" s="5" t="e">
        <f>+#REF!+#REF!+#REF!+#REF!</f>
        <v>#REF!</v>
      </c>
      <c r="AG261" s="5" t="e">
        <f>+#REF!+#REF!+#REF!+#REF!</f>
        <v>#REF!</v>
      </c>
      <c r="AT261" s="5" t="e">
        <f>+#REF!+#REF!+#REF!+#REF!</f>
        <v>#REF!</v>
      </c>
      <c r="AV261" s="304"/>
    </row>
    <row r="262" spans="2:48" x14ac:dyDescent="0.2">
      <c r="C262" s="1"/>
      <c r="F262" s="312"/>
      <c r="AU262" s="5" t="e">
        <f>+#REF!+#REF!+AT261</f>
        <v>#REF!</v>
      </c>
      <c r="AV262" s="304"/>
    </row>
    <row r="263" spans="2:48" x14ac:dyDescent="0.2">
      <c r="C263" s="1"/>
      <c r="F263" s="312"/>
      <c r="AV263" s="304"/>
    </row>
    <row r="264" spans="2:48" x14ac:dyDescent="0.2">
      <c r="C264" s="1"/>
      <c r="AV264" s="304"/>
    </row>
    <row r="265" spans="2:48" x14ac:dyDescent="0.2">
      <c r="C265" s="1"/>
      <c r="F265" s="312"/>
      <c r="AV265" s="304"/>
    </row>
    <row r="266" spans="2:48" x14ac:dyDescent="0.2">
      <c r="C266" s="1"/>
      <c r="F266" s="312"/>
      <c r="AV266" s="304"/>
    </row>
    <row r="267" spans="2:48" x14ac:dyDescent="0.2">
      <c r="C267" s="1"/>
      <c r="F267" s="312"/>
      <c r="AV267" s="304"/>
    </row>
    <row r="268" spans="2:48" x14ac:dyDescent="0.2">
      <c r="C268" s="1"/>
      <c r="F268" s="312"/>
      <c r="AV268" s="304"/>
    </row>
    <row r="269" spans="2:48" x14ac:dyDescent="0.2">
      <c r="C269" s="1"/>
      <c r="F269" s="312"/>
      <c r="AV269" s="304"/>
    </row>
    <row r="270" spans="2:48" x14ac:dyDescent="0.2">
      <c r="C270" s="1"/>
      <c r="F270" s="312"/>
      <c r="AV270" s="304"/>
    </row>
    <row r="271" spans="2:48" x14ac:dyDescent="0.2">
      <c r="AV271" s="304"/>
    </row>
    <row r="272" spans="2:48" x14ac:dyDescent="0.2">
      <c r="AV272" s="304"/>
    </row>
    <row r="273" spans="48:48" x14ac:dyDescent="0.2">
      <c r="AV273" s="304"/>
    </row>
    <row r="274" spans="48:48" x14ac:dyDescent="0.2">
      <c r="AV274" s="304"/>
    </row>
    <row r="275" spans="48:48" x14ac:dyDescent="0.2">
      <c r="AV275" s="304"/>
    </row>
    <row r="276" spans="48:48" x14ac:dyDescent="0.2">
      <c r="AV276" s="304"/>
    </row>
    <row r="277" spans="48:48" x14ac:dyDescent="0.2">
      <c r="AV277" s="304"/>
    </row>
    <row r="278" spans="48:48" x14ac:dyDescent="0.2">
      <c r="AV278" s="304"/>
    </row>
    <row r="279" spans="48:48" x14ac:dyDescent="0.2">
      <c r="AV279" s="304"/>
    </row>
    <row r="280" spans="48:48" x14ac:dyDescent="0.2">
      <c r="AV280" s="304"/>
    </row>
    <row r="281" spans="48:48" x14ac:dyDescent="0.2">
      <c r="AV281" s="304"/>
    </row>
    <row r="282" spans="48:48" x14ac:dyDescent="0.2">
      <c r="AV282" s="304"/>
    </row>
    <row r="283" spans="48:48" x14ac:dyDescent="0.2">
      <c r="AV283" s="304"/>
    </row>
    <row r="284" spans="48:48" x14ac:dyDescent="0.2">
      <c r="AV284" s="304"/>
    </row>
    <row r="285" spans="48:48" x14ac:dyDescent="0.2">
      <c r="AV285" s="304"/>
    </row>
    <row r="286" spans="48:48" x14ac:dyDescent="0.2">
      <c r="AV286" s="304"/>
    </row>
    <row r="287" spans="48:48" x14ac:dyDescent="0.2">
      <c r="AV287" s="304"/>
    </row>
    <row r="288" spans="48:48" x14ac:dyDescent="0.2">
      <c r="AV288" s="304"/>
    </row>
    <row r="289" spans="48:48" x14ac:dyDescent="0.2">
      <c r="AV289" s="304"/>
    </row>
    <row r="290" spans="48:48" x14ac:dyDescent="0.2">
      <c r="AV290" s="304"/>
    </row>
    <row r="291" spans="48:48" x14ac:dyDescent="0.2">
      <c r="AV291" s="304"/>
    </row>
    <row r="292" spans="48:48" x14ac:dyDescent="0.2">
      <c r="AV292" s="304"/>
    </row>
    <row r="293" spans="48:48" x14ac:dyDescent="0.2">
      <c r="AV293" s="304"/>
    </row>
    <row r="294" spans="48:48" x14ac:dyDescent="0.2">
      <c r="AV294" s="304"/>
    </row>
    <row r="295" spans="48:48" x14ac:dyDescent="0.2">
      <c r="AV295" s="304"/>
    </row>
    <row r="296" spans="48:48" x14ac:dyDescent="0.2">
      <c r="AV296" s="304"/>
    </row>
    <row r="297" spans="48:48" x14ac:dyDescent="0.2">
      <c r="AV297" s="304"/>
    </row>
    <row r="298" spans="48:48" x14ac:dyDescent="0.2">
      <c r="AV298" s="304"/>
    </row>
    <row r="299" spans="48:48" x14ac:dyDescent="0.2">
      <c r="AV299" s="304"/>
    </row>
    <row r="300" spans="48:48" x14ac:dyDescent="0.2">
      <c r="AV300" s="304"/>
    </row>
    <row r="301" spans="48:48" x14ac:dyDescent="0.2">
      <c r="AV301" s="304"/>
    </row>
    <row r="302" spans="48:48" x14ac:dyDescent="0.2">
      <c r="AV302" s="304"/>
    </row>
    <row r="303" spans="48:48" x14ac:dyDescent="0.2">
      <c r="AV303" s="304"/>
    </row>
    <row r="304" spans="48:48" x14ac:dyDescent="0.2">
      <c r="AV304" s="304"/>
    </row>
    <row r="305" spans="48:48" x14ac:dyDescent="0.2">
      <c r="AV305" s="304"/>
    </row>
    <row r="306" spans="48:48" x14ac:dyDescent="0.2">
      <c r="AV306" s="304"/>
    </row>
    <row r="307" spans="48:48" x14ac:dyDescent="0.2">
      <c r="AV307" s="304"/>
    </row>
    <row r="308" spans="48:48" x14ac:dyDescent="0.2">
      <c r="AV308" s="304"/>
    </row>
    <row r="309" spans="48:48" x14ac:dyDescent="0.2">
      <c r="AV309" s="304"/>
    </row>
    <row r="310" spans="48:48" x14ac:dyDescent="0.2">
      <c r="AV310" s="304"/>
    </row>
    <row r="311" spans="48:48" x14ac:dyDescent="0.2">
      <c r="AV311" s="304"/>
    </row>
    <row r="312" spans="48:48" x14ac:dyDescent="0.2">
      <c r="AV312" s="304"/>
    </row>
    <row r="313" spans="48:48" x14ac:dyDescent="0.2">
      <c r="AV313" s="304"/>
    </row>
    <row r="314" spans="48:48" x14ac:dyDescent="0.2">
      <c r="AV314" s="304"/>
    </row>
    <row r="315" spans="48:48" x14ac:dyDescent="0.2">
      <c r="AV315" s="304"/>
    </row>
    <row r="316" spans="48:48" x14ac:dyDescent="0.2">
      <c r="AV316" s="304"/>
    </row>
    <row r="317" spans="48:48" x14ac:dyDescent="0.2">
      <c r="AV317" s="304"/>
    </row>
    <row r="318" spans="48:48" x14ac:dyDescent="0.2">
      <c r="AV318" s="304"/>
    </row>
    <row r="319" spans="48:48" x14ac:dyDescent="0.2">
      <c r="AV319" s="304"/>
    </row>
    <row r="320" spans="48:48" x14ac:dyDescent="0.2">
      <c r="AV320" s="304"/>
    </row>
    <row r="321" spans="48:48" x14ac:dyDescent="0.2">
      <c r="AV321" s="304"/>
    </row>
    <row r="322" spans="48:48" x14ac:dyDescent="0.2">
      <c r="AV322" s="304"/>
    </row>
    <row r="323" spans="48:48" x14ac:dyDescent="0.2">
      <c r="AV323" s="304"/>
    </row>
    <row r="324" spans="48:48" x14ac:dyDescent="0.2">
      <c r="AV324" s="304"/>
    </row>
    <row r="325" spans="48:48" x14ac:dyDescent="0.2">
      <c r="AV325" s="304"/>
    </row>
    <row r="326" spans="48:48" x14ac:dyDescent="0.2">
      <c r="AV326" s="304"/>
    </row>
    <row r="327" spans="48:48" x14ac:dyDescent="0.2">
      <c r="AV327" s="304"/>
    </row>
    <row r="328" spans="48:48" x14ac:dyDescent="0.2">
      <c r="AV328" s="304"/>
    </row>
    <row r="329" spans="48:48" x14ac:dyDescent="0.2">
      <c r="AV329" s="304"/>
    </row>
    <row r="330" spans="48:48" x14ac:dyDescent="0.2">
      <c r="AV330" s="304"/>
    </row>
    <row r="331" spans="48:48" x14ac:dyDescent="0.2">
      <c r="AV331" s="304"/>
    </row>
    <row r="332" spans="48:48" x14ac:dyDescent="0.2">
      <c r="AV332" s="304"/>
    </row>
    <row r="333" spans="48:48" x14ac:dyDescent="0.2">
      <c r="AV333" s="304"/>
    </row>
    <row r="334" spans="48:48" x14ac:dyDescent="0.2">
      <c r="AV334" s="304"/>
    </row>
    <row r="335" spans="48:48" x14ac:dyDescent="0.2">
      <c r="AV335" s="304"/>
    </row>
    <row r="336" spans="48:48" x14ac:dyDescent="0.2">
      <c r="AV336" s="304"/>
    </row>
    <row r="337" spans="48:48" x14ac:dyDescent="0.2">
      <c r="AV337" s="304"/>
    </row>
    <row r="338" spans="48:48" x14ac:dyDescent="0.2">
      <c r="AV338" s="304"/>
    </row>
    <row r="339" spans="48:48" x14ac:dyDescent="0.2">
      <c r="AV339" s="304"/>
    </row>
    <row r="340" spans="48:48" x14ac:dyDescent="0.2">
      <c r="AV340" s="304"/>
    </row>
    <row r="341" spans="48:48" x14ac:dyDescent="0.2">
      <c r="AV341" s="304"/>
    </row>
    <row r="342" spans="48:48" x14ac:dyDescent="0.2">
      <c r="AV342" s="304"/>
    </row>
    <row r="343" spans="48:48" x14ac:dyDescent="0.2">
      <c r="AV343" s="304"/>
    </row>
    <row r="344" spans="48:48" x14ac:dyDescent="0.2">
      <c r="AV344" s="304"/>
    </row>
    <row r="345" spans="48:48" x14ac:dyDescent="0.2">
      <c r="AV345" s="304"/>
    </row>
    <row r="346" spans="48:48" x14ac:dyDescent="0.2">
      <c r="AV346" s="304"/>
    </row>
    <row r="347" spans="48:48" x14ac:dyDescent="0.2">
      <c r="AV347" s="304"/>
    </row>
    <row r="348" spans="48:48" x14ac:dyDescent="0.2">
      <c r="AV348" s="304"/>
    </row>
  </sheetData>
  <sheetProtection password="C493" sheet="1" scenarios="1" formatColumns="0" formatRows="0"/>
  <mergeCells count="20">
    <mergeCell ref="B1:AU1"/>
    <mergeCell ref="B4:J4"/>
    <mergeCell ref="B6:C6"/>
    <mergeCell ref="D6:M6"/>
    <mergeCell ref="B257:E257"/>
    <mergeCell ref="B258:E258"/>
    <mergeCell ref="AU9:AU10"/>
    <mergeCell ref="B251:E251"/>
    <mergeCell ref="B7:C7"/>
    <mergeCell ref="D7:F7"/>
    <mergeCell ref="B9:C10"/>
    <mergeCell ref="D9:D10"/>
    <mergeCell ref="E9:E10"/>
    <mergeCell ref="F9:F10"/>
    <mergeCell ref="G9:G10"/>
    <mergeCell ref="H9:T9"/>
    <mergeCell ref="U9:AG9"/>
    <mergeCell ref="AH9:AT9"/>
    <mergeCell ref="G7:J7"/>
    <mergeCell ref="K7:M7"/>
  </mergeCells>
  <conditionalFormatting sqref="AV11:AV250 AV252:AV258">
    <cfRule type="cellIs" dxfId="3" priority="2" operator="notEqual">
      <formula>0</formula>
    </cfRule>
  </conditionalFormatting>
  <conditionalFormatting sqref="AV251">
    <cfRule type="cellIs" dxfId="2"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FF0000"/>
  </sheetPr>
  <dimension ref="B1:AW348"/>
  <sheetViews>
    <sheetView showGridLines="0" zoomScale="90" zoomScaleNormal="90" zoomScaleSheetLayoutView="100" workbookViewId="0">
      <selection activeCell="I14" sqref="I14"/>
    </sheetView>
  </sheetViews>
  <sheetFormatPr baseColWidth="10" defaultColWidth="11.42578125" defaultRowHeight="12.75" outlineLevelRow="1" outlineLevelCol="2" x14ac:dyDescent="0.2"/>
  <cols>
    <col min="1" max="1" width="5.7109375" style="297" customWidth="1"/>
    <col min="2" max="2" width="6.7109375" style="1" customWidth="1"/>
    <col min="3" max="3" width="35.7109375" style="313" customWidth="1"/>
    <col min="4" max="4" width="12.7109375" style="311" customWidth="1" outlineLevel="1"/>
    <col min="5" max="5" width="9.5703125" style="316" customWidth="1" outlineLevel="1"/>
    <col min="6" max="6" width="9.570312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297"/>
  </cols>
  <sheetData>
    <row r="1" spans="2:49" ht="15" customHeight="1" x14ac:dyDescent="0.2">
      <c r="B1" s="2130" t="s">
        <v>187</v>
      </c>
      <c r="C1" s="2130"/>
      <c r="D1" s="2130"/>
      <c r="E1" s="2130"/>
      <c r="F1" s="2130"/>
      <c r="G1" s="2130"/>
      <c r="H1" s="2130"/>
      <c r="I1" s="2130"/>
      <c r="J1" s="2130"/>
      <c r="K1" s="2130"/>
      <c r="L1" s="2130"/>
      <c r="M1" s="2130"/>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c r="AL1" s="2130"/>
      <c r="AM1" s="2130"/>
      <c r="AN1" s="2130"/>
      <c r="AO1" s="2130"/>
      <c r="AP1" s="2130"/>
      <c r="AQ1" s="2130"/>
      <c r="AR1" s="2130"/>
      <c r="AS1" s="2130"/>
      <c r="AT1" s="2130"/>
      <c r="AU1" s="2130"/>
    </row>
    <row r="2" spans="2:49" s="314" customFormat="1" ht="15" customHeight="1" x14ac:dyDescent="0.25">
      <c r="B2" s="236" t="s">
        <v>49</v>
      </c>
      <c r="C2" s="235"/>
      <c r="D2" s="227"/>
      <c r="E2" s="227"/>
      <c r="F2" s="241"/>
      <c r="G2" s="883"/>
      <c r="H2" s="185" t="str">
        <f>+'INFORMACION GENERAL PROYECTO'!$G$2</f>
        <v>Línea 3. Promoción y Fortalecimiento de Capacidades para el Emprendimiento</v>
      </c>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83"/>
      <c r="AJ2" s="883"/>
      <c r="AK2" s="883"/>
      <c r="AL2" s="883"/>
      <c r="AM2" s="883"/>
      <c r="AN2" s="883"/>
      <c r="AO2" s="883"/>
      <c r="AP2" s="883"/>
      <c r="AQ2" s="883"/>
      <c r="AR2" s="883"/>
      <c r="AS2" s="883"/>
      <c r="AT2" s="883"/>
      <c r="AU2" s="883"/>
    </row>
    <row r="3" spans="2:49" ht="10.5" customHeight="1" x14ac:dyDescent="0.2">
      <c r="B3" s="882"/>
      <c r="C3" s="882"/>
      <c r="D3" s="882"/>
      <c r="E3" s="882"/>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row>
    <row r="4" spans="2:49" ht="30" customHeight="1" x14ac:dyDescent="0.2">
      <c r="B4" s="2139" t="s">
        <v>488</v>
      </c>
      <c r="C4" s="2139"/>
      <c r="D4" s="2139"/>
      <c r="E4" s="2139"/>
      <c r="F4" s="2139"/>
      <c r="G4" s="2139"/>
      <c r="H4" s="2139"/>
      <c r="I4" s="2139"/>
      <c r="J4" s="2139"/>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row>
    <row r="5" spans="2:49" ht="11.25" customHeight="1" x14ac:dyDescent="0.2">
      <c r="B5" s="66"/>
      <c r="C5" s="66"/>
      <c r="D5" s="285"/>
      <c r="E5" s="285"/>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row>
    <row r="6" spans="2:49" s="60" customFormat="1" ht="30" customHeight="1" x14ac:dyDescent="0.25">
      <c r="B6" s="2165" t="s">
        <v>267</v>
      </c>
      <c r="C6" s="2165"/>
      <c r="D6" s="2166" t="str">
        <f>+'INFORMACION GENERAL PROYECTO'!E6</f>
        <v>Promoción y fortalecimiento de capacidades para el emprendimiento - Turismo - Calca, Cusco</v>
      </c>
      <c r="E6" s="2166"/>
      <c r="F6" s="2166"/>
      <c r="G6" s="2166"/>
      <c r="H6" s="2166"/>
      <c r="I6" s="2166"/>
      <c r="J6" s="2166"/>
      <c r="K6" s="2166"/>
      <c r="L6" s="2166"/>
      <c r="M6" s="2166"/>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row>
    <row r="7" spans="2:49" s="60" customFormat="1" ht="15" customHeight="1" x14ac:dyDescent="0.25">
      <c r="B7" s="2165" t="s">
        <v>283</v>
      </c>
      <c r="C7" s="2165"/>
      <c r="D7" s="2166">
        <f>+'INFORMACION GENERAL PROYECTO'!K7</f>
        <v>0</v>
      </c>
      <c r="E7" s="2166"/>
      <c r="F7" s="2166"/>
      <c r="G7" s="2170" t="s">
        <v>271</v>
      </c>
      <c r="H7" s="2170"/>
      <c r="I7" s="2170"/>
      <c r="J7" s="2170"/>
      <c r="K7" s="2171">
        <f>+'INFORMACION GENERAL PROYECTO'!K24</f>
        <v>14.005479452054796</v>
      </c>
      <c r="L7" s="2171"/>
      <c r="M7" s="2171"/>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row>
    <row r="8" spans="2:49" ht="10.5" customHeight="1" thickBot="1" x14ac:dyDescent="0.25">
      <c r="B8" s="2167" t="s">
        <v>56</v>
      </c>
      <c r="C8" s="2168"/>
      <c r="D8" s="2168"/>
      <c r="E8" s="2168"/>
      <c r="F8" s="2168"/>
      <c r="G8" s="2168"/>
      <c r="H8" s="2168"/>
      <c r="I8" s="2168"/>
      <c r="J8" s="2168"/>
      <c r="K8" s="2168"/>
      <c r="L8" s="2168"/>
      <c r="M8" s="2168"/>
      <c r="N8" s="2168"/>
      <c r="O8" s="2168"/>
      <c r="P8" s="2168"/>
      <c r="Q8" s="2168"/>
      <c r="R8" s="2168"/>
      <c r="S8" s="2168"/>
      <c r="T8" s="2168"/>
      <c r="U8" s="2168"/>
      <c r="V8" s="2168"/>
      <c r="W8" s="2168"/>
      <c r="X8" s="2168"/>
      <c r="Y8" s="2168"/>
      <c r="Z8" s="2168"/>
      <c r="AA8" s="2168"/>
      <c r="AB8" s="2168"/>
      <c r="AC8" s="2168"/>
      <c r="AD8" s="2168"/>
      <c r="AE8" s="2168"/>
      <c r="AF8" s="2168"/>
      <c r="AG8" s="2168"/>
      <c r="AH8" s="2168"/>
      <c r="AI8" s="2168"/>
      <c r="AJ8" s="2168"/>
      <c r="AK8" s="2168"/>
      <c r="AL8" s="2168"/>
      <c r="AM8" s="2168"/>
      <c r="AN8" s="2168"/>
      <c r="AO8" s="2168"/>
      <c r="AP8" s="2168"/>
      <c r="AQ8" s="2168"/>
      <c r="AR8" s="2168"/>
      <c r="AS8" s="2168"/>
      <c r="AT8" s="2168"/>
      <c r="AU8" s="2169"/>
      <c r="AV8" s="65"/>
    </row>
    <row r="9" spans="2:49" s="376" customFormat="1" ht="15" customHeight="1" x14ac:dyDescent="0.15">
      <c r="B9" s="2104" t="s">
        <v>211</v>
      </c>
      <c r="C9" s="2124"/>
      <c r="D9" s="2128" t="s">
        <v>284</v>
      </c>
      <c r="E9" s="2128" t="s">
        <v>285</v>
      </c>
      <c r="F9" s="2128" t="s">
        <v>213</v>
      </c>
      <c r="G9" s="2105" t="str">
        <f>+'INFORMACION GENERAL PROYECTO'!B17</f>
        <v>BENEFICIARIOS</v>
      </c>
      <c r="H9" s="2157" t="s">
        <v>53</v>
      </c>
      <c r="I9" s="2158"/>
      <c r="J9" s="2158"/>
      <c r="K9" s="2158"/>
      <c r="L9" s="2158"/>
      <c r="M9" s="2158"/>
      <c r="N9" s="2158"/>
      <c r="O9" s="2158"/>
      <c r="P9" s="2158"/>
      <c r="Q9" s="2158"/>
      <c r="R9" s="2158"/>
      <c r="S9" s="2158"/>
      <c r="T9" s="2159"/>
      <c r="U9" s="2160" t="s">
        <v>54</v>
      </c>
      <c r="V9" s="2158"/>
      <c r="W9" s="2158"/>
      <c r="X9" s="2158"/>
      <c r="Y9" s="2158"/>
      <c r="Z9" s="2158"/>
      <c r="AA9" s="2158"/>
      <c r="AB9" s="2158"/>
      <c r="AC9" s="2158"/>
      <c r="AD9" s="2158"/>
      <c r="AE9" s="2158"/>
      <c r="AF9" s="2158"/>
      <c r="AG9" s="2161"/>
      <c r="AH9" s="2157" t="s">
        <v>55</v>
      </c>
      <c r="AI9" s="2158"/>
      <c r="AJ9" s="2158"/>
      <c r="AK9" s="2158"/>
      <c r="AL9" s="2158"/>
      <c r="AM9" s="2158"/>
      <c r="AN9" s="2158"/>
      <c r="AO9" s="2158"/>
      <c r="AP9" s="2158"/>
      <c r="AQ9" s="2158"/>
      <c r="AR9" s="2158"/>
      <c r="AS9" s="2158"/>
      <c r="AT9" s="2159"/>
      <c r="AU9" s="2147" t="s">
        <v>46</v>
      </c>
    </row>
    <row r="10" spans="2:49" s="376" customFormat="1" ht="15" customHeight="1" x14ac:dyDescent="0.15">
      <c r="B10" s="2106"/>
      <c r="C10" s="2125"/>
      <c r="D10" s="2129"/>
      <c r="E10" s="2129"/>
      <c r="F10" s="2129"/>
      <c r="G10" s="2107" t="str">
        <f>+'INFORMACION GENERAL PROYECTO'!B11</f>
        <v>APORTE DE FONDOEMPLEO</v>
      </c>
      <c r="H10" s="377">
        <f>'CRONOGRAMA PRODUCTOS'!H22</f>
        <v>42675</v>
      </c>
      <c r="I10" s="378">
        <f>'CRONOGRAMA PRODUCTOS'!I22</f>
        <v>42705</v>
      </c>
      <c r="J10" s="378">
        <f>'CRONOGRAMA PRODUCTOS'!J22</f>
        <v>42736</v>
      </c>
      <c r="K10" s="378">
        <f>'CRONOGRAMA PRODUCTOS'!K22</f>
        <v>42767</v>
      </c>
      <c r="L10" s="378">
        <f>'CRONOGRAMA PRODUCTOS'!L22</f>
        <v>42795</v>
      </c>
      <c r="M10" s="378">
        <f>'CRONOGRAMA PRODUCTOS'!M22</f>
        <v>42826</v>
      </c>
      <c r="N10" s="378">
        <f>'CRONOGRAMA PRODUCTOS'!N22</f>
        <v>42856</v>
      </c>
      <c r="O10" s="378">
        <f>'CRONOGRAMA PRODUCTOS'!O22</f>
        <v>42887</v>
      </c>
      <c r="P10" s="378">
        <f>'CRONOGRAMA PRODUCTOS'!P22</f>
        <v>42917</v>
      </c>
      <c r="Q10" s="378">
        <f>'CRONOGRAMA PRODUCTOS'!Q22</f>
        <v>42948</v>
      </c>
      <c r="R10" s="378">
        <f>'CRONOGRAMA PRODUCTOS'!R22</f>
        <v>42979</v>
      </c>
      <c r="S10" s="378">
        <f>'CRONOGRAMA PRODUCTOS'!S22</f>
        <v>43009</v>
      </c>
      <c r="T10" s="379" t="s">
        <v>476</v>
      </c>
      <c r="U10" s="380">
        <f>'CRONOGRAMA PRODUCTOS'!T22</f>
        <v>43040</v>
      </c>
      <c r="V10" s="378">
        <f>'CRONOGRAMA PRODUCTOS'!U22</f>
        <v>43070</v>
      </c>
      <c r="W10" s="378">
        <f>'CRONOGRAMA PRODUCTOS'!V22</f>
        <v>43101</v>
      </c>
      <c r="X10" s="378">
        <f>'CRONOGRAMA PRODUCTOS'!W22</f>
        <v>43132</v>
      </c>
      <c r="Y10" s="378">
        <f>'CRONOGRAMA PRODUCTOS'!X22</f>
        <v>43160</v>
      </c>
      <c r="Z10" s="378">
        <f>'CRONOGRAMA PRODUCTOS'!Y22</f>
        <v>43191</v>
      </c>
      <c r="AA10" s="378">
        <f>'CRONOGRAMA PRODUCTOS'!Z22</f>
        <v>43221</v>
      </c>
      <c r="AB10" s="378">
        <f>'CRONOGRAMA PRODUCTOS'!AA22</f>
        <v>43252</v>
      </c>
      <c r="AC10" s="378">
        <f>'CRONOGRAMA PRODUCTOS'!AB22</f>
        <v>43282</v>
      </c>
      <c r="AD10" s="378">
        <f>'CRONOGRAMA PRODUCTOS'!AC22</f>
        <v>43313</v>
      </c>
      <c r="AE10" s="378">
        <f>'CRONOGRAMA PRODUCTOS'!AD22</f>
        <v>43344</v>
      </c>
      <c r="AF10" s="378">
        <f>'CRONOGRAMA PRODUCTOS'!AE22</f>
        <v>43374</v>
      </c>
      <c r="AG10" s="381" t="s">
        <v>476</v>
      </c>
      <c r="AH10" s="377">
        <f>'CRONOGRAMA PRODUCTOS'!AF22</f>
        <v>43405</v>
      </c>
      <c r="AI10" s="378">
        <f>'CRONOGRAMA PRODUCTOS'!AG22</f>
        <v>43435</v>
      </c>
      <c r="AJ10" s="378">
        <f>'CRONOGRAMA PRODUCTOS'!AH22</f>
        <v>43466</v>
      </c>
      <c r="AK10" s="378">
        <f>'CRONOGRAMA PRODUCTOS'!AI22</f>
        <v>43497</v>
      </c>
      <c r="AL10" s="378">
        <f>'CRONOGRAMA PRODUCTOS'!AJ22</f>
        <v>43525</v>
      </c>
      <c r="AM10" s="378">
        <f>'CRONOGRAMA PRODUCTOS'!AK22</f>
        <v>43556</v>
      </c>
      <c r="AN10" s="378">
        <f>'CRONOGRAMA PRODUCTOS'!AL22</f>
        <v>43586</v>
      </c>
      <c r="AO10" s="378">
        <f>'CRONOGRAMA PRODUCTOS'!AM22</f>
        <v>43617</v>
      </c>
      <c r="AP10" s="378">
        <f>'CRONOGRAMA PRODUCTOS'!AN22</f>
        <v>43647</v>
      </c>
      <c r="AQ10" s="378">
        <f>'CRONOGRAMA PRODUCTOS'!AO22</f>
        <v>43678</v>
      </c>
      <c r="AR10" s="378">
        <f>'CRONOGRAMA PRODUCTOS'!AP22</f>
        <v>43709</v>
      </c>
      <c r="AS10" s="378">
        <f>'CRONOGRAMA PRODUCTOS'!AQ22</f>
        <v>43739</v>
      </c>
      <c r="AT10" s="379" t="s">
        <v>476</v>
      </c>
      <c r="AU10" s="2162"/>
    </row>
    <row r="11" spans="2:49" s="394" customFormat="1" ht="27" customHeight="1" x14ac:dyDescent="0.25">
      <c r="B11" s="382">
        <f>'FORMATO COSTEO C1'!$C$12</f>
        <v>1</v>
      </c>
      <c r="C11" s="383" t="str">
        <f>'FORMATO COSTEO C1'!D$12</f>
        <v xml:space="preserve">Capacitación en Gestión de negocios a Emprendedores del sector turismo de los distritos de Pisac, Taray, Lamay, Coya y Calca, provincia de Calca - región Cusco, con idea de negocio o negocio propio en marcha  </v>
      </c>
      <c r="D11" s="384"/>
      <c r="E11" s="385"/>
      <c r="F11" s="386">
        <f>+F12+F43+F74</f>
        <v>4600</v>
      </c>
      <c r="G11" s="387">
        <f>+G12+G43+G74</f>
        <v>0</v>
      </c>
      <c r="H11" s="388">
        <f>+H12+H43+H74</f>
        <v>0</v>
      </c>
      <c r="I11" s="386">
        <f t="shared" ref="I11:AS11" si="0">+I12+I43+I74</f>
        <v>0</v>
      </c>
      <c r="J11" s="386">
        <f t="shared" si="0"/>
        <v>0</v>
      </c>
      <c r="K11" s="386">
        <f t="shared" si="0"/>
        <v>0</v>
      </c>
      <c r="L11" s="386">
        <f t="shared" si="0"/>
        <v>0</v>
      </c>
      <c r="M11" s="386">
        <f t="shared" si="0"/>
        <v>0</v>
      </c>
      <c r="N11" s="386">
        <f t="shared" si="0"/>
        <v>0</v>
      </c>
      <c r="O11" s="386">
        <f t="shared" si="0"/>
        <v>0</v>
      </c>
      <c r="P11" s="386">
        <f t="shared" si="0"/>
        <v>0</v>
      </c>
      <c r="Q11" s="386">
        <f t="shared" si="0"/>
        <v>0</v>
      </c>
      <c r="R11" s="386">
        <f t="shared" si="0"/>
        <v>0</v>
      </c>
      <c r="S11" s="386">
        <f t="shared" si="0"/>
        <v>0</v>
      </c>
      <c r="T11" s="389">
        <f>+T12+T43+T74</f>
        <v>0</v>
      </c>
      <c r="U11" s="390">
        <f t="shared" si="0"/>
        <v>0</v>
      </c>
      <c r="V11" s="386">
        <f t="shared" si="0"/>
        <v>0</v>
      </c>
      <c r="W11" s="386">
        <f t="shared" si="0"/>
        <v>0</v>
      </c>
      <c r="X11" s="386">
        <f t="shared" si="0"/>
        <v>0</v>
      </c>
      <c r="Y11" s="386">
        <f t="shared" si="0"/>
        <v>0</v>
      </c>
      <c r="Z11" s="386">
        <f t="shared" si="0"/>
        <v>0</v>
      </c>
      <c r="AA11" s="386">
        <f t="shared" si="0"/>
        <v>0</v>
      </c>
      <c r="AB11" s="386">
        <f t="shared" si="0"/>
        <v>0</v>
      </c>
      <c r="AC11" s="386">
        <f t="shared" si="0"/>
        <v>0</v>
      </c>
      <c r="AD11" s="386">
        <f t="shared" si="0"/>
        <v>0</v>
      </c>
      <c r="AE11" s="386">
        <f t="shared" si="0"/>
        <v>0</v>
      </c>
      <c r="AF11" s="386">
        <f t="shared" si="0"/>
        <v>0</v>
      </c>
      <c r="AG11" s="387">
        <f>+AG12+AG43+AG74</f>
        <v>0</v>
      </c>
      <c r="AH11" s="388">
        <f t="shared" si="0"/>
        <v>0</v>
      </c>
      <c r="AI11" s="386">
        <f t="shared" si="0"/>
        <v>0</v>
      </c>
      <c r="AJ11" s="386">
        <f t="shared" si="0"/>
        <v>0</v>
      </c>
      <c r="AK11" s="386">
        <f t="shared" si="0"/>
        <v>0</v>
      </c>
      <c r="AL11" s="386">
        <f t="shared" si="0"/>
        <v>0</v>
      </c>
      <c r="AM11" s="386">
        <f t="shared" si="0"/>
        <v>0</v>
      </c>
      <c r="AN11" s="386">
        <f t="shared" si="0"/>
        <v>0</v>
      </c>
      <c r="AO11" s="386">
        <f t="shared" si="0"/>
        <v>0</v>
      </c>
      <c r="AP11" s="386">
        <f t="shared" si="0"/>
        <v>0</v>
      </c>
      <c r="AQ11" s="386">
        <f t="shared" si="0"/>
        <v>0</v>
      </c>
      <c r="AR11" s="386">
        <f t="shared" si="0"/>
        <v>0</v>
      </c>
      <c r="AS11" s="386">
        <f t="shared" si="0"/>
        <v>0</v>
      </c>
      <c r="AT11" s="389">
        <f>+AT12+AT43+AT74</f>
        <v>0</v>
      </c>
      <c r="AU11" s="391">
        <f>+AU12+AU43+AU74</f>
        <v>0</v>
      </c>
      <c r="AV11" s="392">
        <f t="shared" ref="AV11:AV74" si="1">+G11-AU11</f>
        <v>0</v>
      </c>
      <c r="AW11" s="393"/>
    </row>
    <row r="12" spans="2:49" s="405" customFormat="1" ht="12.75" customHeight="1" outlineLevel="1" x14ac:dyDescent="0.25">
      <c r="B12" s="395">
        <f>'FORMATO COSTEO C1'!C$13</f>
        <v>1.1000000000000001</v>
      </c>
      <c r="C12" s="396" t="str">
        <f>'FORMATO COSTEO C1'!D$13</f>
        <v>Emprendedores del sector turismo de los distritos de Pisac, Taray, Lamay, Coya y Calca, provincia de Calca - región Cusco, con idea de negocio o negocio propio en marcha pre seleccionados</v>
      </c>
      <c r="D12" s="397"/>
      <c r="E12" s="398"/>
      <c r="F12" s="399">
        <f>+F13+F19+F25+F31+F37</f>
        <v>4600</v>
      </c>
      <c r="G12" s="400">
        <f t="shared" ref="G12:P12" si="2">+G13+G19+G25+G31+G37</f>
        <v>0</v>
      </c>
      <c r="H12" s="401">
        <f t="shared" si="2"/>
        <v>0</v>
      </c>
      <c r="I12" s="399">
        <f>+I13+I19+I25+I31+I37</f>
        <v>0</v>
      </c>
      <c r="J12" s="399">
        <f>+J13+J19+J25+J31+J37</f>
        <v>0</v>
      </c>
      <c r="K12" s="399">
        <f>+K13+K19+K25+K31+K37</f>
        <v>0</v>
      </c>
      <c r="L12" s="399">
        <f>+L13+L19+L25+L31+L37</f>
        <v>0</v>
      </c>
      <c r="M12" s="399">
        <f>+M13+M19+M25+M31+M37</f>
        <v>0</v>
      </c>
      <c r="N12" s="399">
        <f t="shared" si="2"/>
        <v>0</v>
      </c>
      <c r="O12" s="399">
        <f t="shared" si="2"/>
        <v>0</v>
      </c>
      <c r="P12" s="399">
        <f t="shared" si="2"/>
        <v>0</v>
      </c>
      <c r="Q12" s="399">
        <f>+Q13+Q19+Q25+Q31+Q37</f>
        <v>0</v>
      </c>
      <c r="R12" s="399">
        <f>+R13+R19+R25+R31+R37</f>
        <v>0</v>
      </c>
      <c r="S12" s="399">
        <f>+S13+S19+S25+S31+S37</f>
        <v>0</v>
      </c>
      <c r="T12" s="402">
        <f>+T13+T19+T25+T31+T37</f>
        <v>0</v>
      </c>
      <c r="U12" s="403">
        <f t="shared" ref="U12:AS12" si="3">+U13+U19+U25+U31+U37</f>
        <v>0</v>
      </c>
      <c r="V12" s="399">
        <f t="shared" si="3"/>
        <v>0</v>
      </c>
      <c r="W12" s="399">
        <f t="shared" si="3"/>
        <v>0</v>
      </c>
      <c r="X12" s="399">
        <f t="shared" si="3"/>
        <v>0</v>
      </c>
      <c r="Y12" s="399">
        <f t="shared" si="3"/>
        <v>0</v>
      </c>
      <c r="Z12" s="399">
        <f t="shared" si="3"/>
        <v>0</v>
      </c>
      <c r="AA12" s="399">
        <f t="shared" si="3"/>
        <v>0</v>
      </c>
      <c r="AB12" s="399">
        <f t="shared" si="3"/>
        <v>0</v>
      </c>
      <c r="AC12" s="399">
        <f t="shared" si="3"/>
        <v>0</v>
      </c>
      <c r="AD12" s="399">
        <f t="shared" si="3"/>
        <v>0</v>
      </c>
      <c r="AE12" s="399">
        <f t="shared" si="3"/>
        <v>0</v>
      </c>
      <c r="AF12" s="399">
        <f t="shared" si="3"/>
        <v>0</v>
      </c>
      <c r="AG12" s="400">
        <f>+AG13+AG19+AG25+AG31+AG37</f>
        <v>0</v>
      </c>
      <c r="AH12" s="401">
        <f t="shared" si="3"/>
        <v>0</v>
      </c>
      <c r="AI12" s="399">
        <f t="shared" si="3"/>
        <v>0</v>
      </c>
      <c r="AJ12" s="399">
        <f t="shared" si="3"/>
        <v>0</v>
      </c>
      <c r="AK12" s="399">
        <f t="shared" si="3"/>
        <v>0</v>
      </c>
      <c r="AL12" s="399">
        <f t="shared" si="3"/>
        <v>0</v>
      </c>
      <c r="AM12" s="399">
        <f t="shared" si="3"/>
        <v>0</v>
      </c>
      <c r="AN12" s="399">
        <f t="shared" si="3"/>
        <v>0</v>
      </c>
      <c r="AO12" s="399">
        <f t="shared" si="3"/>
        <v>0</v>
      </c>
      <c r="AP12" s="399">
        <f t="shared" si="3"/>
        <v>0</v>
      </c>
      <c r="AQ12" s="399">
        <f t="shared" si="3"/>
        <v>0</v>
      </c>
      <c r="AR12" s="399">
        <f t="shared" si="3"/>
        <v>0</v>
      </c>
      <c r="AS12" s="399">
        <f t="shared" si="3"/>
        <v>0</v>
      </c>
      <c r="AT12" s="402">
        <f>+AT13+AT19+AT25+AT31+AT37</f>
        <v>0</v>
      </c>
      <c r="AU12" s="404">
        <f>+AU13+AU19+AU25+AU31+AU37</f>
        <v>0</v>
      </c>
      <c r="AV12" s="392">
        <f t="shared" si="1"/>
        <v>0</v>
      </c>
    </row>
    <row r="13" spans="2:49" s="394" customFormat="1" ht="12.75" customHeight="1" x14ac:dyDescent="0.15">
      <c r="B13" s="406" t="str">
        <f>+'FORMATO COSTEO C1'!C$14</f>
        <v>1.1.1</v>
      </c>
      <c r="C13" s="407" t="str">
        <f>+'FORMATO COSTEO C1'!$B$14</f>
        <v>Difundir y promocionar el proyecto</v>
      </c>
      <c r="D13" s="408" t="str">
        <f>+'FORMATO COSTEO C1'!$D$14</f>
        <v>Evento</v>
      </c>
      <c r="E13" s="409">
        <f>+'FORMATO COSTEO C1'!$E$14</f>
        <v>2</v>
      </c>
      <c r="F13" s="410">
        <f>SUM(F14:F18)</f>
        <v>3100</v>
      </c>
      <c r="G13" s="411">
        <f t="shared" ref="G13:P13" si="4">SUM(G14:G18)</f>
        <v>0</v>
      </c>
      <c r="H13" s="412">
        <f t="shared" si="4"/>
        <v>0</v>
      </c>
      <c r="I13" s="410">
        <f>SUM(I14:I18)</f>
        <v>0</v>
      </c>
      <c r="J13" s="410">
        <f>SUM(J14:J18)</f>
        <v>0</v>
      </c>
      <c r="K13" s="410">
        <f>SUM(K14:K18)</f>
        <v>0</v>
      </c>
      <c r="L13" s="410">
        <f>SUM(L14:L18)</f>
        <v>0</v>
      </c>
      <c r="M13" s="410">
        <f>SUM(M14:M18)</f>
        <v>0</v>
      </c>
      <c r="N13" s="410">
        <f t="shared" si="4"/>
        <v>0</v>
      </c>
      <c r="O13" s="410">
        <f t="shared" si="4"/>
        <v>0</v>
      </c>
      <c r="P13" s="410">
        <f t="shared" si="4"/>
        <v>0</v>
      </c>
      <c r="Q13" s="410">
        <f>SUM(Q14:Q18)</f>
        <v>0</v>
      </c>
      <c r="R13" s="410">
        <f>SUM(R14:R18)</f>
        <v>0</v>
      </c>
      <c r="S13" s="410">
        <f>SUM(S14:S18)</f>
        <v>0</v>
      </c>
      <c r="T13" s="413">
        <f>SUM(T14:T18)</f>
        <v>0</v>
      </c>
      <c r="U13" s="414">
        <f t="shared" ref="U13:AU13" si="5">SUM(U14:U18)</f>
        <v>0</v>
      </c>
      <c r="V13" s="410">
        <f t="shared" si="5"/>
        <v>0</v>
      </c>
      <c r="W13" s="410">
        <f t="shared" si="5"/>
        <v>0</v>
      </c>
      <c r="X13" s="410">
        <f t="shared" si="5"/>
        <v>0</v>
      </c>
      <c r="Y13" s="410">
        <f t="shared" si="5"/>
        <v>0</v>
      </c>
      <c r="Z13" s="410">
        <f t="shared" si="5"/>
        <v>0</v>
      </c>
      <c r="AA13" s="410">
        <f t="shared" si="5"/>
        <v>0</v>
      </c>
      <c r="AB13" s="410">
        <f t="shared" si="5"/>
        <v>0</v>
      </c>
      <c r="AC13" s="410">
        <f t="shared" si="5"/>
        <v>0</v>
      </c>
      <c r="AD13" s="410">
        <f t="shared" si="5"/>
        <v>0</v>
      </c>
      <c r="AE13" s="410">
        <f t="shared" si="5"/>
        <v>0</v>
      </c>
      <c r="AF13" s="410">
        <f t="shared" si="5"/>
        <v>0</v>
      </c>
      <c r="AG13" s="411">
        <f>SUM(AG14:AG18)</f>
        <v>0</v>
      </c>
      <c r="AH13" s="412">
        <f t="shared" si="5"/>
        <v>0</v>
      </c>
      <c r="AI13" s="410">
        <f t="shared" si="5"/>
        <v>0</v>
      </c>
      <c r="AJ13" s="410">
        <f t="shared" si="5"/>
        <v>0</v>
      </c>
      <c r="AK13" s="410">
        <f t="shared" si="5"/>
        <v>0</v>
      </c>
      <c r="AL13" s="410">
        <f t="shared" si="5"/>
        <v>0</v>
      </c>
      <c r="AM13" s="410">
        <f t="shared" si="5"/>
        <v>0</v>
      </c>
      <c r="AN13" s="410">
        <f t="shared" si="5"/>
        <v>0</v>
      </c>
      <c r="AO13" s="410">
        <f t="shared" si="5"/>
        <v>0</v>
      </c>
      <c r="AP13" s="410">
        <f t="shared" si="5"/>
        <v>0</v>
      </c>
      <c r="AQ13" s="410">
        <f t="shared" si="5"/>
        <v>0</v>
      </c>
      <c r="AR13" s="410">
        <f t="shared" si="5"/>
        <v>0</v>
      </c>
      <c r="AS13" s="410">
        <f t="shared" si="5"/>
        <v>0</v>
      </c>
      <c r="AT13" s="413">
        <f t="shared" si="5"/>
        <v>0</v>
      </c>
      <c r="AU13" s="415">
        <f t="shared" si="5"/>
        <v>0</v>
      </c>
      <c r="AV13" s="392">
        <f t="shared" si="1"/>
        <v>0</v>
      </c>
    </row>
    <row r="14" spans="2:49" s="394" customFormat="1" ht="12.75" customHeight="1" x14ac:dyDescent="0.15">
      <c r="B14" s="416" t="str">
        <f>+'FORMATO COSTEO C1'!C$16</f>
        <v>1.1.1.1</v>
      </c>
      <c r="C14" s="417" t="str">
        <f>+'FORMATO COSTEO C1'!B$16</f>
        <v>Alquileres</v>
      </c>
      <c r="D14" s="418"/>
      <c r="E14" s="419"/>
      <c r="F14" s="420">
        <f>+'FORMATO COSTEO C1'!G16</f>
        <v>600</v>
      </c>
      <c r="G14" s="421">
        <f>+'FORMATO COSTEO C1'!X16</f>
        <v>0</v>
      </c>
      <c r="H14" s="422">
        <f>IF( $F14=0,0,((($F14/$E$13)*'PLAN DE ADQUISICIONES'!F$18)*($G14/$F14)))</f>
        <v>0</v>
      </c>
      <c r="I14" s="420">
        <f>IF( $F14=0,0,((($F14/$E$13)*'PLAN DE ADQUISICIONES'!G$18)*($G14/$F14)))</f>
        <v>0</v>
      </c>
      <c r="J14" s="420">
        <f>IF( $F14=0,0,((($F14/$E$13)*'PLAN DE ADQUISICIONES'!H$18)*($G14/$F14)))</f>
        <v>0</v>
      </c>
      <c r="K14" s="420">
        <f>IF( $F14=0,0,((($F14/$E$13)*'PLAN DE ADQUISICIONES'!I$18)*($G14/$F14)))</f>
        <v>0</v>
      </c>
      <c r="L14" s="420">
        <f>IF( $F14=0,0,((($F14/$E$13)*'PLAN DE ADQUISICIONES'!J$18)*($G14/$F14)))</f>
        <v>0</v>
      </c>
      <c r="M14" s="420">
        <f>IF( $F14=0,0,((($F14/$E$13)*'PLAN DE ADQUISICIONES'!K$18)*($G14/$F14)))</f>
        <v>0</v>
      </c>
      <c r="N14" s="420">
        <f>IF( $F14=0,0,((($F14/$E$13)*'PLAN DE ADQUISICIONES'!L$18)*($G14/$F14)))</f>
        <v>0</v>
      </c>
      <c r="O14" s="420">
        <f>IF( $F14=0,0,((($F14/$E$13)*'PLAN DE ADQUISICIONES'!M$18)*($G14/$F14)))</f>
        <v>0</v>
      </c>
      <c r="P14" s="420">
        <f>IF( $F14=0,0,((($F14/$E$13)*'PLAN DE ADQUISICIONES'!N$18)*($G14/$F14)))</f>
        <v>0</v>
      </c>
      <c r="Q14" s="420">
        <f>IF( $F14=0,0,((($F14/$E$13)*'PLAN DE ADQUISICIONES'!O$18)*($G14/$F14)))</f>
        <v>0</v>
      </c>
      <c r="R14" s="420">
        <f>IF( $F14=0,0,((($F14/$E$13)*'PLAN DE ADQUISICIONES'!P$18)*($G14/$F14)))</f>
        <v>0</v>
      </c>
      <c r="S14" s="420">
        <f>IF( $F14=0,0,((($F14/$E$13)*'PLAN DE ADQUISICIONES'!Q$18)*($G14/$F14)))</f>
        <v>0</v>
      </c>
      <c r="T14" s="423">
        <f>H14+I14+J14+K14+L14+M14+N14+O14+P14+Q14+R14+S14</f>
        <v>0</v>
      </c>
      <c r="U14" s="424">
        <f>IF( $F14=0,0,((($F14/$E$13)*'PLAN DE ADQUISICIONES'!R$18)*($G14/$F14)))</f>
        <v>0</v>
      </c>
      <c r="V14" s="420">
        <f>IF( $F14=0,0,((($F14/$E$13)*'PLAN DE ADQUISICIONES'!S$18)*($G14/$F14)))</f>
        <v>0</v>
      </c>
      <c r="W14" s="420">
        <f>IF( $F14=0,0,((($F14/$E$13)*'PLAN DE ADQUISICIONES'!T$18)*($G14/$F14)))</f>
        <v>0</v>
      </c>
      <c r="X14" s="420">
        <f>IF( $F14=0,0,((($F14/$E$13)*'PLAN DE ADQUISICIONES'!U$18)*($G14/$F14)))</f>
        <v>0</v>
      </c>
      <c r="Y14" s="420">
        <f>IF( $F14=0,0,((($F14/$E$13)*'PLAN DE ADQUISICIONES'!V$18)*($G14/$F14)))</f>
        <v>0</v>
      </c>
      <c r="Z14" s="420">
        <f>IF( $F14=0,0,((($F14/$E$13)*'PLAN DE ADQUISICIONES'!W$18)*($G14/$F14)))</f>
        <v>0</v>
      </c>
      <c r="AA14" s="420">
        <f>IF( $F14=0,0,((($F14/$E$13)*'PLAN DE ADQUISICIONES'!X$18)*($G14/$F14)))</f>
        <v>0</v>
      </c>
      <c r="AB14" s="420">
        <f>IF( $F14=0,0,((($F14/$E$13)*'PLAN DE ADQUISICIONES'!Y$18)*($G14/$F14)))</f>
        <v>0</v>
      </c>
      <c r="AC14" s="420">
        <f>IF( $F14=0,0,((($F14/$E$13)*'PLAN DE ADQUISICIONES'!Z$18)*($G14/$F14)))</f>
        <v>0</v>
      </c>
      <c r="AD14" s="420">
        <f>IF( $F14=0,0,((($F14/$E$13)*'PLAN DE ADQUISICIONES'!AA$18)*($G14/$F14)))</f>
        <v>0</v>
      </c>
      <c r="AE14" s="420">
        <f>IF( $F14=0,0,((($F14/$E$13)*'PLAN DE ADQUISICIONES'!AB$18)*($G14/$F14)))</f>
        <v>0</v>
      </c>
      <c r="AF14" s="420">
        <f>IF( $F14=0,0,((($F14/$E$13)*'PLAN DE ADQUISICIONES'!AC$18)*($G14/$F14)))</f>
        <v>0</v>
      </c>
      <c r="AG14" s="421">
        <f>U14+V14+W14+X14+Y14+Z14+AA14+AB14+AC14+AD14+AE14+AF14</f>
        <v>0</v>
      </c>
      <c r="AH14" s="425">
        <f>IF( $F14=0,0,((($F14/$E$13)*'PLAN DE ADQUISICIONES'!AD$18)*($G14/$F14)))</f>
        <v>0</v>
      </c>
      <c r="AI14" s="420">
        <f>IF( $F14=0,0,((($F14/$E$13)*'PLAN DE ADQUISICIONES'!AE$18)*($G14/$F14)))</f>
        <v>0</v>
      </c>
      <c r="AJ14" s="420">
        <f>IF( $F14=0,0,((($F14/$E$13)*'PLAN DE ADQUISICIONES'!AF$18)*($G14/$F14)))</f>
        <v>0</v>
      </c>
      <c r="AK14" s="420">
        <f>IF( $F14=0,0,((($F14/$E$13)*'PLAN DE ADQUISICIONES'!AG$18)*($G14/$F14)))</f>
        <v>0</v>
      </c>
      <c r="AL14" s="420">
        <f>IF( $F14=0,0,((($F14/$E$13)*'PLAN DE ADQUISICIONES'!AH$18)*($G14/$F14)))</f>
        <v>0</v>
      </c>
      <c r="AM14" s="420">
        <f>IF( $F14=0,0,((($F14/$E$13)*'PLAN DE ADQUISICIONES'!AI$18)*($G14/$F14)))</f>
        <v>0</v>
      </c>
      <c r="AN14" s="420">
        <f>IF( $F14=0,0,((($F14/$E$13)*'PLAN DE ADQUISICIONES'!AJ$18)*($G14/$F14)))</f>
        <v>0</v>
      </c>
      <c r="AO14" s="420">
        <f>IF( $F14=0,0,((($F14/$E$13)*'PLAN DE ADQUISICIONES'!AK$18)*($G14/$F14)))</f>
        <v>0</v>
      </c>
      <c r="AP14" s="420">
        <f>IF( $F14=0,0,((($F14/$E$13)*'PLAN DE ADQUISICIONES'!AL$18)*($G14/$F14)))</f>
        <v>0</v>
      </c>
      <c r="AQ14" s="420">
        <f>IF( $F14=0,0,((($F14/$E$13)*'PLAN DE ADQUISICIONES'!AM$18)*($G14/$F14)))</f>
        <v>0</v>
      </c>
      <c r="AR14" s="420">
        <f>IF( $F14=0,0,((($F14/$E$13)*'PLAN DE ADQUISICIONES'!AN$18)*($G14/$F14)))</f>
        <v>0</v>
      </c>
      <c r="AS14" s="420">
        <f>IF( $F14=0,0,((($F14/$E$13)*'PLAN DE ADQUISICIONES'!AO$18)*($G14/$F14)))</f>
        <v>0</v>
      </c>
      <c r="AT14" s="423">
        <f>AH14+AI14+AJ14+AK14+AL14+AM14+AN14+AO14+AP14+AQ14+AR14+AS14</f>
        <v>0</v>
      </c>
      <c r="AU14" s="426">
        <f>AS14+AR14+AQ14+AP14+AO14+AN14+AM14+AL14+AK14+AJ14+AI14+AH14+AF14+AE14+AD14+AC14+AB14+AA14+Z14+Y14+X14+W14+V14+U14+S14+R14+Q14+P14+O14+N14+M14+L14+K14+J14+I14+H14</f>
        <v>0</v>
      </c>
      <c r="AV14" s="392">
        <f t="shared" si="1"/>
        <v>0</v>
      </c>
    </row>
    <row r="15" spans="2:49" s="394" customFormat="1" ht="12.75" customHeight="1" x14ac:dyDescent="0.15">
      <c r="B15" s="416" t="str">
        <f>'FORMATO COSTEO C1'!C$22</f>
        <v>1.1.1.2</v>
      </c>
      <c r="C15" s="417" t="str">
        <f>+'FORMATO COSTEO C1'!B$22</f>
        <v>Refrigerios</v>
      </c>
      <c r="D15" s="418"/>
      <c r="E15" s="419"/>
      <c r="F15" s="420">
        <f>+'FORMATO COSTEO C1'!G22</f>
        <v>2500</v>
      </c>
      <c r="G15" s="421">
        <f>+'FORMATO COSTEO C1'!X22</f>
        <v>0</v>
      </c>
      <c r="H15" s="425">
        <f>IF( $F15=0,0,((($F15/$E$13)*'PLAN DE ADQUISICIONES'!F$18)*($G15/$F15)))</f>
        <v>0</v>
      </c>
      <c r="I15" s="420">
        <f>IF( $F15=0,0,((($F15/$E$13)*'PLAN DE ADQUISICIONES'!G$18)*($G15/$F15)))</f>
        <v>0</v>
      </c>
      <c r="J15" s="420">
        <f>IF( $F15=0,0,((($F15/$E$13)*'PLAN DE ADQUISICIONES'!H$18)*($G15/$F15)))</f>
        <v>0</v>
      </c>
      <c r="K15" s="420">
        <f>IF( $F15=0,0,((($F15/$E$13)*'PLAN DE ADQUISICIONES'!I$18)*($G15/$F15)))</f>
        <v>0</v>
      </c>
      <c r="L15" s="420">
        <f>IF( $F15=0,0,((($F15/$E$13)*'PLAN DE ADQUISICIONES'!J$18)*($G15/$F15)))</f>
        <v>0</v>
      </c>
      <c r="M15" s="420">
        <f>IF( $F15=0,0,((($F15/$E$13)*'PLAN DE ADQUISICIONES'!K$18)*($G15/$F15)))</f>
        <v>0</v>
      </c>
      <c r="N15" s="420">
        <f>IF( $F15=0,0,((($F15/$E$13)*'PLAN DE ADQUISICIONES'!L$18)*($G15/$F15)))</f>
        <v>0</v>
      </c>
      <c r="O15" s="420">
        <f>IF( $F15=0,0,((($F15/$E$13)*'PLAN DE ADQUISICIONES'!M$18)*($G15/$F15)))</f>
        <v>0</v>
      </c>
      <c r="P15" s="420">
        <f>IF( $F15=0,0,((($F15/$E$13)*'PLAN DE ADQUISICIONES'!N$18)*($G15/$F15)))</f>
        <v>0</v>
      </c>
      <c r="Q15" s="420">
        <f>IF( $F15=0,0,((($F15/$E$13)*'PLAN DE ADQUISICIONES'!O$18)*($G15/$F15)))</f>
        <v>0</v>
      </c>
      <c r="R15" s="420">
        <f>IF( $F15=0,0,((($F15/$E$13)*'PLAN DE ADQUISICIONES'!P$18)*($G15/$F15)))</f>
        <v>0</v>
      </c>
      <c r="S15" s="420">
        <f>IF( $F15=0,0,((($F15/$E$13)*'PLAN DE ADQUISICIONES'!Q$18)*($G15/$F15)))</f>
        <v>0</v>
      </c>
      <c r="T15" s="423">
        <f>H15+I15+J15+K15+L15+M15+N15+O15+P15+Q15+R15+S15</f>
        <v>0</v>
      </c>
      <c r="U15" s="424">
        <f>IF( $F15=0,0,((($F15/$E$13)*'PLAN DE ADQUISICIONES'!R$18)*($G15/$F15)))</f>
        <v>0</v>
      </c>
      <c r="V15" s="420">
        <f>IF( $F15=0,0,((($F15/$E$13)*'PLAN DE ADQUISICIONES'!S$18)*($G15/$F15)))</f>
        <v>0</v>
      </c>
      <c r="W15" s="420">
        <f>IF( $F15=0,0,((($F15/$E$13)*'PLAN DE ADQUISICIONES'!T$18)*($G15/$F15)))</f>
        <v>0</v>
      </c>
      <c r="X15" s="420">
        <f>IF( $F15=0,0,((($F15/$E$13)*'PLAN DE ADQUISICIONES'!U$18)*($G15/$F15)))</f>
        <v>0</v>
      </c>
      <c r="Y15" s="420">
        <f>IF( $F15=0,0,((($F15/$E$13)*'PLAN DE ADQUISICIONES'!V$18)*($G15/$F15)))</f>
        <v>0</v>
      </c>
      <c r="Z15" s="420">
        <f>IF( $F15=0,0,((($F15/$E$13)*'PLAN DE ADQUISICIONES'!W$18)*($G15/$F15)))</f>
        <v>0</v>
      </c>
      <c r="AA15" s="420">
        <f>IF( $F15=0,0,((($F15/$E$13)*'PLAN DE ADQUISICIONES'!X$18)*($G15/$F15)))</f>
        <v>0</v>
      </c>
      <c r="AB15" s="420">
        <f>IF( $F15=0,0,((($F15/$E$13)*'PLAN DE ADQUISICIONES'!Y$18)*($G15/$F15)))</f>
        <v>0</v>
      </c>
      <c r="AC15" s="420">
        <f>IF( $F15=0,0,((($F15/$E$13)*'PLAN DE ADQUISICIONES'!Z$18)*($G15/$F15)))</f>
        <v>0</v>
      </c>
      <c r="AD15" s="420">
        <f>IF( $F15=0,0,((($F15/$E$13)*'PLAN DE ADQUISICIONES'!AA$18)*($G15/$F15)))</f>
        <v>0</v>
      </c>
      <c r="AE15" s="420">
        <f>IF( $F15=0,0,((($F15/$E$13)*'PLAN DE ADQUISICIONES'!AB$18)*($G15/$F15)))</f>
        <v>0</v>
      </c>
      <c r="AF15" s="420">
        <f>IF( $F15=0,0,((($F15/$E$13)*'PLAN DE ADQUISICIONES'!AC$18)*($G15/$F15)))</f>
        <v>0</v>
      </c>
      <c r="AG15" s="421">
        <f>U15+V15+W15+X15+Y15+Z15+AA15+AB15+AC15+AD15+AE15+AF15</f>
        <v>0</v>
      </c>
      <c r="AH15" s="425">
        <f>IF( $F15=0,0,((($F15/$E$13)*'PLAN DE ADQUISICIONES'!AD$18)*($G15/$F15)))</f>
        <v>0</v>
      </c>
      <c r="AI15" s="420">
        <f>IF( $F15=0,0,((($F15/$E$13)*'PLAN DE ADQUISICIONES'!AE$18)*($G15/$F15)))</f>
        <v>0</v>
      </c>
      <c r="AJ15" s="420">
        <f>IF( $F15=0,0,((($F15/$E$13)*'PLAN DE ADQUISICIONES'!AF$18)*($G15/$F15)))</f>
        <v>0</v>
      </c>
      <c r="AK15" s="420">
        <f>IF( $F15=0,0,((($F15/$E$13)*'PLAN DE ADQUISICIONES'!AG$18)*($G15/$F15)))</f>
        <v>0</v>
      </c>
      <c r="AL15" s="420">
        <f>IF( $F15=0,0,((($F15/$E$13)*'PLAN DE ADQUISICIONES'!AH$18)*($G15/$F15)))</f>
        <v>0</v>
      </c>
      <c r="AM15" s="420">
        <f>IF( $F15=0,0,((($F15/$E$13)*'PLAN DE ADQUISICIONES'!AI$18)*($G15/$F15)))</f>
        <v>0</v>
      </c>
      <c r="AN15" s="420">
        <f>IF( $F15=0,0,((($F15/$E$13)*'PLAN DE ADQUISICIONES'!AJ$18)*($G15/$F15)))</f>
        <v>0</v>
      </c>
      <c r="AO15" s="420">
        <f>IF( $F15=0,0,((($F15/$E$13)*'PLAN DE ADQUISICIONES'!AK$18)*($G15/$F15)))</f>
        <v>0</v>
      </c>
      <c r="AP15" s="420">
        <f>IF( $F15=0,0,((($F15/$E$13)*'PLAN DE ADQUISICIONES'!AL$18)*($G15/$F15)))</f>
        <v>0</v>
      </c>
      <c r="AQ15" s="420">
        <f>IF( $F15=0,0,((($F15/$E$13)*'PLAN DE ADQUISICIONES'!AM$18)*($G15/$F15)))</f>
        <v>0</v>
      </c>
      <c r="AR15" s="420">
        <f>IF( $F15=0,0,((($F15/$E$13)*'PLAN DE ADQUISICIONES'!AN$18)*($G15/$F15)))</f>
        <v>0</v>
      </c>
      <c r="AS15" s="420">
        <f>IF( $F15=0,0,((($F15/$E$13)*'PLAN DE ADQUISICIONES'!AO$18)*($G15/$F15)))</f>
        <v>0</v>
      </c>
      <c r="AT15" s="423">
        <f>AH15+AI15+AJ15+AK15+AL15+AM15+AN15+AO15+AP15+AQ15+AR15+AS15</f>
        <v>0</v>
      </c>
      <c r="AU15" s="426">
        <f>AS15+AR15+AQ15+AP15+AO15+AN15+AM15+AL15+AK15+AJ15+AI15+AH15+AF15+AE15+AD15+AC15+AB15+AA15+Z15+Y15+X15+W15+V15+U15+S15+R15+Q15+P15+O15+N15+M15+L15+K15+J15+I15+H15</f>
        <v>0</v>
      </c>
      <c r="AV15" s="392">
        <f t="shared" si="1"/>
        <v>0</v>
      </c>
    </row>
    <row r="16" spans="2:49" s="394" customFormat="1" ht="12.75" customHeight="1" x14ac:dyDescent="0.15">
      <c r="B16" s="416" t="str">
        <f>'FORMATO COSTEO C1'!C$28</f>
        <v>1.1.1.3</v>
      </c>
      <c r="C16" s="417" t="str">
        <f>+'FORMATO COSTEO C1'!B$28</f>
        <v>Categoría de gasto</v>
      </c>
      <c r="D16" s="418"/>
      <c r="E16" s="419"/>
      <c r="F16" s="420">
        <f>+'FORMATO COSTEO C1'!G28</f>
        <v>0</v>
      </c>
      <c r="G16" s="421">
        <f>+'FORMATO COSTEO C1'!X28</f>
        <v>0</v>
      </c>
      <c r="H16" s="425">
        <f>IF( $F16=0,0,((($F16/$E$13)*'PLAN DE ADQUISICIONES'!F$18)*($G16/$F16)))</f>
        <v>0</v>
      </c>
      <c r="I16" s="420">
        <f>IF( $F16=0,0,((($F16/$E$13)*'PLAN DE ADQUISICIONES'!G$18)*($G16/$F16)))</f>
        <v>0</v>
      </c>
      <c r="J16" s="420">
        <f>IF( $F16=0,0,((($F16/$E$13)*'PLAN DE ADQUISICIONES'!H$18)*($G16/$F16)))</f>
        <v>0</v>
      </c>
      <c r="K16" s="420">
        <f>IF( $F16=0,0,((($F16/$E$13)*'PLAN DE ADQUISICIONES'!I$18)*($G16/$F16)))</f>
        <v>0</v>
      </c>
      <c r="L16" s="420">
        <f>IF( $F16=0,0,((($F16/$E$13)*'PLAN DE ADQUISICIONES'!J$18)*($G16/$F16)))</f>
        <v>0</v>
      </c>
      <c r="M16" s="420">
        <f>IF( $F16=0,0,((($F16/$E$13)*'PLAN DE ADQUISICIONES'!K$18)*($G16/$F16)))</f>
        <v>0</v>
      </c>
      <c r="N16" s="420">
        <f>IF( $F16=0,0,((($F16/$E$13)*'PLAN DE ADQUISICIONES'!L$18)*($G16/$F16)))</f>
        <v>0</v>
      </c>
      <c r="O16" s="420">
        <f>IF( $F16=0,0,((($F16/$E$13)*'PLAN DE ADQUISICIONES'!M$18)*($G16/$F16)))</f>
        <v>0</v>
      </c>
      <c r="P16" s="420">
        <f>IF( $F16=0,0,((($F16/$E$13)*'PLAN DE ADQUISICIONES'!N$18)*($G16/$F16)))</f>
        <v>0</v>
      </c>
      <c r="Q16" s="420">
        <f>IF( $F16=0,0,((($F16/$E$13)*'PLAN DE ADQUISICIONES'!O$18)*($G16/$F16)))</f>
        <v>0</v>
      </c>
      <c r="R16" s="420">
        <f>IF( $F16=0,0,((($F16/$E$13)*'PLAN DE ADQUISICIONES'!P$18)*($G16/$F16)))</f>
        <v>0</v>
      </c>
      <c r="S16" s="420">
        <f>IF( $F16=0,0,((($F16/$E$13)*'PLAN DE ADQUISICIONES'!Q$18)*($G16/$F16)))</f>
        <v>0</v>
      </c>
      <c r="T16" s="423">
        <f>H16+I16+J16+K16+L16+M16+N16+O16+P16+Q16+R16+S16</f>
        <v>0</v>
      </c>
      <c r="U16" s="424">
        <f>IF( $F16=0,0,((($F16/$E$13)*'PLAN DE ADQUISICIONES'!R$18)*($G16/$F16)))</f>
        <v>0</v>
      </c>
      <c r="V16" s="420">
        <f>IF( $F16=0,0,((($F16/$E$13)*'PLAN DE ADQUISICIONES'!S$18)*($G16/$F16)))</f>
        <v>0</v>
      </c>
      <c r="W16" s="420">
        <f>IF( $F16=0,0,((($F16/$E$13)*'PLAN DE ADQUISICIONES'!T$18)*($G16/$F16)))</f>
        <v>0</v>
      </c>
      <c r="X16" s="420">
        <f>IF( $F16=0,0,((($F16/$E$13)*'PLAN DE ADQUISICIONES'!U$18)*($G16/$F16)))</f>
        <v>0</v>
      </c>
      <c r="Y16" s="420">
        <f>IF( $F16=0,0,((($F16/$E$13)*'PLAN DE ADQUISICIONES'!V$18)*($G16/$F16)))</f>
        <v>0</v>
      </c>
      <c r="Z16" s="420">
        <f>IF( $F16=0,0,((($F16/$E$13)*'PLAN DE ADQUISICIONES'!W$18)*($G16/$F16)))</f>
        <v>0</v>
      </c>
      <c r="AA16" s="420">
        <f>IF( $F16=0,0,((($F16/$E$13)*'PLAN DE ADQUISICIONES'!X$18)*($G16/$F16)))</f>
        <v>0</v>
      </c>
      <c r="AB16" s="420">
        <f>IF( $F16=0,0,((($F16/$E$13)*'PLAN DE ADQUISICIONES'!Y$18)*($G16/$F16)))</f>
        <v>0</v>
      </c>
      <c r="AC16" s="420">
        <f>IF( $F16=0,0,((($F16/$E$13)*'PLAN DE ADQUISICIONES'!Z$18)*($G16/$F16)))</f>
        <v>0</v>
      </c>
      <c r="AD16" s="420">
        <f>IF( $F16=0,0,((($F16/$E$13)*'PLAN DE ADQUISICIONES'!AA$18)*($G16/$F16)))</f>
        <v>0</v>
      </c>
      <c r="AE16" s="420">
        <f>IF( $F16=0,0,((($F16/$E$13)*'PLAN DE ADQUISICIONES'!AB$18)*($G16/$F16)))</f>
        <v>0</v>
      </c>
      <c r="AF16" s="420">
        <f>IF( $F16=0,0,((($F16/$E$13)*'PLAN DE ADQUISICIONES'!AC$18)*($G16/$F16)))</f>
        <v>0</v>
      </c>
      <c r="AG16" s="421">
        <f>U16+V16+W16+X16+Y16+Z16+AA16+AB16+AC16+AD16+AE16+AF16</f>
        <v>0</v>
      </c>
      <c r="AH16" s="425">
        <f>IF( $F16=0,0,((($F16/$E$13)*'PLAN DE ADQUISICIONES'!AD$18)*($G16/$F16)))</f>
        <v>0</v>
      </c>
      <c r="AI16" s="420">
        <f>IF( $F16=0,0,((($F16/$E$13)*'PLAN DE ADQUISICIONES'!AE$18)*($G16/$F16)))</f>
        <v>0</v>
      </c>
      <c r="AJ16" s="420">
        <f>IF( $F16=0,0,((($F16/$E$13)*'PLAN DE ADQUISICIONES'!AF$18)*($G16/$F16)))</f>
        <v>0</v>
      </c>
      <c r="AK16" s="420">
        <f>IF( $F16=0,0,((($F16/$E$13)*'PLAN DE ADQUISICIONES'!AG$18)*($G16/$F16)))</f>
        <v>0</v>
      </c>
      <c r="AL16" s="420">
        <f>IF( $F16=0,0,((($F16/$E$13)*'PLAN DE ADQUISICIONES'!AH$18)*($G16/$F16)))</f>
        <v>0</v>
      </c>
      <c r="AM16" s="420">
        <f>IF( $F16=0,0,((($F16/$E$13)*'PLAN DE ADQUISICIONES'!AI$18)*($G16/$F16)))</f>
        <v>0</v>
      </c>
      <c r="AN16" s="420">
        <f>IF( $F16=0,0,((($F16/$E$13)*'PLAN DE ADQUISICIONES'!AJ$18)*($G16/$F16)))</f>
        <v>0</v>
      </c>
      <c r="AO16" s="420">
        <f>IF( $F16=0,0,((($F16/$E$13)*'PLAN DE ADQUISICIONES'!AK$18)*($G16/$F16)))</f>
        <v>0</v>
      </c>
      <c r="AP16" s="420">
        <f>IF( $F16=0,0,((($F16/$E$13)*'PLAN DE ADQUISICIONES'!AL$18)*($G16/$F16)))</f>
        <v>0</v>
      </c>
      <c r="AQ16" s="420">
        <f>IF( $F16=0,0,((($F16/$E$13)*'PLAN DE ADQUISICIONES'!AM$18)*($G16/$F16)))</f>
        <v>0</v>
      </c>
      <c r="AR16" s="420">
        <f>IF( $F16=0,0,((($F16/$E$13)*'PLAN DE ADQUISICIONES'!AN$18)*($G16/$F16)))</f>
        <v>0</v>
      </c>
      <c r="AS16" s="420">
        <f>IF( $F16=0,0,((($F16/$E$13)*'PLAN DE ADQUISICIONES'!AO$18)*($G16/$F16)))</f>
        <v>0</v>
      </c>
      <c r="AT16" s="423">
        <f>AH16+AI16+AJ16+AK16+AL16+AM16+AN16+AO16+AP16+AQ16+AR16+AS16</f>
        <v>0</v>
      </c>
      <c r="AU16" s="426">
        <f>AS16+AR16+AQ16+AP16+AO16+AN16+AM16+AL16+AK16+AJ16+AI16+AH16+AF16+AE16+AD16+AC16+AB16+AA16+Z16+Y16+X16+W16+V16+U16+S16+R16+Q16+P16+O16+N16+M16+L16+K16+J16+I16+H16</f>
        <v>0</v>
      </c>
      <c r="AV16" s="392">
        <f t="shared" si="1"/>
        <v>0</v>
      </c>
    </row>
    <row r="17" spans="2:48" s="394" customFormat="1" ht="12.75" customHeight="1" x14ac:dyDescent="0.15">
      <c r="B17" s="416" t="str">
        <f>+'FORMATO COSTEO C1'!C$34</f>
        <v>1.1.1.4</v>
      </c>
      <c r="C17" s="417" t="str">
        <f>+'FORMATO COSTEO C1'!B$34</f>
        <v>Categoría de gasto</v>
      </c>
      <c r="D17" s="418"/>
      <c r="E17" s="419"/>
      <c r="F17" s="420">
        <f>+'FORMATO COSTEO C1'!G34</f>
        <v>0</v>
      </c>
      <c r="G17" s="421">
        <f>+'FORMATO COSTEO C1'!X34</f>
        <v>0</v>
      </c>
      <c r="H17" s="425">
        <f>IF( $F17=0,0,((($F17/$E$13)*'PLAN DE ADQUISICIONES'!F$18)*($G17/$F17)))</f>
        <v>0</v>
      </c>
      <c r="I17" s="420">
        <f>IF( $F17=0,0,((($F17/$E$13)*'PLAN DE ADQUISICIONES'!G$18)*($G17/$F17)))</f>
        <v>0</v>
      </c>
      <c r="J17" s="420">
        <f>IF( $F17=0,0,((($F17/$E$13)*'PLAN DE ADQUISICIONES'!H$18)*($G17/$F17)))</f>
        <v>0</v>
      </c>
      <c r="K17" s="420">
        <f>IF( $F17=0,0,((($F17/$E$13)*'PLAN DE ADQUISICIONES'!I$18)*($G17/$F17)))</f>
        <v>0</v>
      </c>
      <c r="L17" s="420">
        <f>IF( $F17=0,0,((($F17/$E$13)*'PLAN DE ADQUISICIONES'!J$18)*($G17/$F17)))</f>
        <v>0</v>
      </c>
      <c r="M17" s="420">
        <f>IF( $F17=0,0,((($F17/$E$13)*'PLAN DE ADQUISICIONES'!K$18)*($G17/$F17)))</f>
        <v>0</v>
      </c>
      <c r="N17" s="420">
        <f>IF( $F17=0,0,((($F17/$E$13)*'PLAN DE ADQUISICIONES'!L$18)*($G17/$F17)))</f>
        <v>0</v>
      </c>
      <c r="O17" s="420">
        <f>IF( $F17=0,0,((($F17/$E$13)*'PLAN DE ADQUISICIONES'!M$18)*($G17/$F17)))</f>
        <v>0</v>
      </c>
      <c r="P17" s="420">
        <f>IF( $F17=0,0,((($F17/$E$13)*'PLAN DE ADQUISICIONES'!N$18)*($G17/$F17)))</f>
        <v>0</v>
      </c>
      <c r="Q17" s="420">
        <f>IF( $F17=0,0,((($F17/$E$13)*'PLAN DE ADQUISICIONES'!O$18)*($G17/$F17)))</f>
        <v>0</v>
      </c>
      <c r="R17" s="420">
        <f>IF( $F17=0,0,((($F17/$E$13)*'PLAN DE ADQUISICIONES'!P$18)*($G17/$F17)))</f>
        <v>0</v>
      </c>
      <c r="S17" s="420">
        <f>IF( $F17=0,0,((($F17/$E$13)*'PLAN DE ADQUISICIONES'!Q$18)*($G17/$F17)))</f>
        <v>0</v>
      </c>
      <c r="T17" s="423">
        <f>H17+I17+J17+K17+L17+M17+N17+O17+P17+Q17+R17+S17</f>
        <v>0</v>
      </c>
      <c r="U17" s="424">
        <f>IF( $F17=0,0,((($F17/$E$13)*'PLAN DE ADQUISICIONES'!R$18)*($G17/$F17)))</f>
        <v>0</v>
      </c>
      <c r="V17" s="420">
        <f>IF( $F17=0,0,((($F17/$E$13)*'PLAN DE ADQUISICIONES'!S$18)*($G17/$F17)))</f>
        <v>0</v>
      </c>
      <c r="W17" s="420">
        <f>IF( $F17=0,0,((($F17/$E$13)*'PLAN DE ADQUISICIONES'!T$18)*($G17/$F17)))</f>
        <v>0</v>
      </c>
      <c r="X17" s="420">
        <f>IF( $F17=0,0,((($F17/$E$13)*'PLAN DE ADQUISICIONES'!U$18)*($G17/$F17)))</f>
        <v>0</v>
      </c>
      <c r="Y17" s="420">
        <f>IF( $F17=0,0,((($F17/$E$13)*'PLAN DE ADQUISICIONES'!V$18)*($G17/$F17)))</f>
        <v>0</v>
      </c>
      <c r="Z17" s="420">
        <f>IF( $F17=0,0,((($F17/$E$13)*'PLAN DE ADQUISICIONES'!W$18)*($G17/$F17)))</f>
        <v>0</v>
      </c>
      <c r="AA17" s="420">
        <f>IF( $F17=0,0,((($F17/$E$13)*'PLAN DE ADQUISICIONES'!X$18)*($G17/$F17)))</f>
        <v>0</v>
      </c>
      <c r="AB17" s="420">
        <f>IF( $F17=0,0,((($F17/$E$13)*'PLAN DE ADQUISICIONES'!Y$18)*($G17/$F17)))</f>
        <v>0</v>
      </c>
      <c r="AC17" s="420">
        <f>IF( $F17=0,0,((($F17/$E$13)*'PLAN DE ADQUISICIONES'!Z$18)*($G17/$F17)))</f>
        <v>0</v>
      </c>
      <c r="AD17" s="420">
        <f>IF( $F17=0,0,((($F17/$E$13)*'PLAN DE ADQUISICIONES'!AA$18)*($G17/$F17)))</f>
        <v>0</v>
      </c>
      <c r="AE17" s="420">
        <f>IF( $F17=0,0,((($F17/$E$13)*'PLAN DE ADQUISICIONES'!AB$18)*($G17/$F17)))</f>
        <v>0</v>
      </c>
      <c r="AF17" s="420">
        <f>IF( $F17=0,0,((($F17/$E$13)*'PLAN DE ADQUISICIONES'!AC$18)*($G17/$F17)))</f>
        <v>0</v>
      </c>
      <c r="AG17" s="421">
        <f>U17+V17+W17+X17+Y17+Z17+AA17+AB17+AC17+AD17+AE17+AF17</f>
        <v>0</v>
      </c>
      <c r="AH17" s="425">
        <f>IF( $F17=0,0,((($F17/$E$13)*'PLAN DE ADQUISICIONES'!AD$18)*($G17/$F17)))</f>
        <v>0</v>
      </c>
      <c r="AI17" s="420">
        <f>IF( $F17=0,0,((($F17/$E$13)*'PLAN DE ADQUISICIONES'!AE$18)*($G17/$F17)))</f>
        <v>0</v>
      </c>
      <c r="AJ17" s="420">
        <f>IF( $F17=0,0,((($F17/$E$13)*'PLAN DE ADQUISICIONES'!AF$18)*($G17/$F17)))</f>
        <v>0</v>
      </c>
      <c r="AK17" s="420">
        <f>IF( $F17=0,0,((($F17/$E$13)*'PLAN DE ADQUISICIONES'!AG$18)*($G17/$F17)))</f>
        <v>0</v>
      </c>
      <c r="AL17" s="420">
        <f>IF( $F17=0,0,((($F17/$E$13)*'PLAN DE ADQUISICIONES'!AH$18)*($G17/$F17)))</f>
        <v>0</v>
      </c>
      <c r="AM17" s="420">
        <f>IF( $F17=0,0,((($F17/$E$13)*'PLAN DE ADQUISICIONES'!AI$18)*($G17/$F17)))</f>
        <v>0</v>
      </c>
      <c r="AN17" s="420">
        <f>IF( $F17=0,0,((($F17/$E$13)*'PLAN DE ADQUISICIONES'!AJ$18)*($G17/$F17)))</f>
        <v>0</v>
      </c>
      <c r="AO17" s="420">
        <f>IF( $F17=0,0,((($F17/$E$13)*'PLAN DE ADQUISICIONES'!AK$18)*($G17/$F17)))</f>
        <v>0</v>
      </c>
      <c r="AP17" s="420">
        <f>IF( $F17=0,0,((($F17/$E$13)*'PLAN DE ADQUISICIONES'!AL$18)*($G17/$F17)))</f>
        <v>0</v>
      </c>
      <c r="AQ17" s="420">
        <f>IF( $F17=0,0,((($F17/$E$13)*'PLAN DE ADQUISICIONES'!AM$18)*($G17/$F17)))</f>
        <v>0</v>
      </c>
      <c r="AR17" s="420">
        <f>IF( $F17=0,0,((($F17/$E$13)*'PLAN DE ADQUISICIONES'!AN$18)*($G17/$F17)))</f>
        <v>0</v>
      </c>
      <c r="AS17" s="420">
        <f>IF( $F17=0,0,((($F17/$E$13)*'PLAN DE ADQUISICIONES'!AO$18)*($G17/$F17)))</f>
        <v>0</v>
      </c>
      <c r="AT17" s="423">
        <f>AH17+AI17+AJ17+AK17+AL17+AM17+AN17+AO17+AP17+AQ17+AR17+AS17</f>
        <v>0</v>
      </c>
      <c r="AU17" s="426">
        <f>AS17+AR17+AQ17+AP17+AO17+AN17+AM17+AL17+AK17+AJ17+AI17+AH17+AF17+AE17+AD17+AC17+AB17+AA17+Z17+Y17+X17+W17+V17+U17+S17+R17+Q17+P17+O17+N17+M17+L17+K17+J17+I17+H17</f>
        <v>0</v>
      </c>
      <c r="AV17" s="392">
        <f t="shared" si="1"/>
        <v>0</v>
      </c>
    </row>
    <row r="18" spans="2:48" s="394" customFormat="1" ht="12.75" customHeight="1" x14ac:dyDescent="0.15">
      <c r="B18" s="416" t="str">
        <f>'FORMATO COSTEO C1'!C$40</f>
        <v>1.1.1.5</v>
      </c>
      <c r="C18" s="417" t="str">
        <f>+'FORMATO COSTEO C1'!B$40</f>
        <v>Categoría de gasto</v>
      </c>
      <c r="D18" s="418"/>
      <c r="E18" s="419"/>
      <c r="F18" s="420">
        <f>+'FORMATO COSTEO C1'!G40</f>
        <v>0</v>
      </c>
      <c r="G18" s="421">
        <f>+'FORMATO COSTEO C1'!X40</f>
        <v>0</v>
      </c>
      <c r="H18" s="425">
        <f>IF( $F18=0,0,((($F18/$E$13)*'PLAN DE ADQUISICIONES'!F$18)*($G18/$F18)))</f>
        <v>0</v>
      </c>
      <c r="I18" s="420">
        <f>IF( $F18=0,0,((($F18/$E$13)*'PLAN DE ADQUISICIONES'!G$18)*($G18/$F18)))</f>
        <v>0</v>
      </c>
      <c r="J18" s="420">
        <f>IF( $F18=0,0,((($F18/$E$13)*'PLAN DE ADQUISICIONES'!H$18)*($G18/$F18)))</f>
        <v>0</v>
      </c>
      <c r="K18" s="420">
        <f>IF( $F18=0,0,((($F18/$E$13)*'PLAN DE ADQUISICIONES'!I$18)*($G18/$F18)))</f>
        <v>0</v>
      </c>
      <c r="L18" s="420">
        <f>IF( $F18=0,0,((($F18/$E$13)*'PLAN DE ADQUISICIONES'!J$18)*($G18/$F18)))</f>
        <v>0</v>
      </c>
      <c r="M18" s="420">
        <f>IF( $F18=0,0,((($F18/$E$13)*'PLAN DE ADQUISICIONES'!K$18)*($G18/$F18)))</f>
        <v>0</v>
      </c>
      <c r="N18" s="420">
        <f>IF( $F18=0,0,((($F18/$E$13)*'PLAN DE ADQUISICIONES'!L$18)*($G18/$F18)))</f>
        <v>0</v>
      </c>
      <c r="O18" s="420">
        <f>IF( $F18=0,0,((($F18/$E$13)*'PLAN DE ADQUISICIONES'!M$18)*($G18/$F18)))</f>
        <v>0</v>
      </c>
      <c r="P18" s="420">
        <f>IF( $F18=0,0,((($F18/$E$13)*'PLAN DE ADQUISICIONES'!N$18)*($G18/$F18)))</f>
        <v>0</v>
      </c>
      <c r="Q18" s="420">
        <f>IF( $F18=0,0,((($F18/$E$13)*'PLAN DE ADQUISICIONES'!O$18)*($G18/$F18)))</f>
        <v>0</v>
      </c>
      <c r="R18" s="420">
        <f>IF( $F18=0,0,((($F18/$E$13)*'PLAN DE ADQUISICIONES'!P$18)*($G18/$F18)))</f>
        <v>0</v>
      </c>
      <c r="S18" s="420">
        <f>IF( $F18=0,0,((($F18/$E$13)*'PLAN DE ADQUISICIONES'!Q$18)*($G18/$F18)))</f>
        <v>0</v>
      </c>
      <c r="T18" s="423">
        <f>H18+I18+J18+K18+L18+M18+N18+O18+P18+Q18+R18+S18</f>
        <v>0</v>
      </c>
      <c r="U18" s="424">
        <f>IF( $F18=0,0,((($F18/$E$13)*'PLAN DE ADQUISICIONES'!R$18)*($G18/$F18)))</f>
        <v>0</v>
      </c>
      <c r="V18" s="420">
        <f>IF( $F18=0,0,((($F18/$E$13)*'PLAN DE ADQUISICIONES'!S$18)*($G18/$F18)))</f>
        <v>0</v>
      </c>
      <c r="W18" s="420">
        <f>IF( $F18=0,0,((($F18/$E$13)*'PLAN DE ADQUISICIONES'!T$18)*($G18/$F18)))</f>
        <v>0</v>
      </c>
      <c r="X18" s="420">
        <f>IF( $F18=0,0,((($F18/$E$13)*'PLAN DE ADQUISICIONES'!U$18)*($G18/$F18)))</f>
        <v>0</v>
      </c>
      <c r="Y18" s="420">
        <f>IF( $F18=0,0,((($F18/$E$13)*'PLAN DE ADQUISICIONES'!V$18)*($G18/$F18)))</f>
        <v>0</v>
      </c>
      <c r="Z18" s="420">
        <f>IF( $F18=0,0,((($F18/$E$13)*'PLAN DE ADQUISICIONES'!W$18)*($G18/$F18)))</f>
        <v>0</v>
      </c>
      <c r="AA18" s="420">
        <f>IF( $F18=0,0,((($F18/$E$13)*'PLAN DE ADQUISICIONES'!X$18)*($G18/$F18)))</f>
        <v>0</v>
      </c>
      <c r="AB18" s="420">
        <f>IF( $F18=0,0,((($F18/$E$13)*'PLAN DE ADQUISICIONES'!Y$18)*($G18/$F18)))</f>
        <v>0</v>
      </c>
      <c r="AC18" s="420">
        <f>IF( $F18=0,0,((($F18/$E$13)*'PLAN DE ADQUISICIONES'!Z$18)*($G18/$F18)))</f>
        <v>0</v>
      </c>
      <c r="AD18" s="420">
        <f>IF( $F18=0,0,((($F18/$E$13)*'PLAN DE ADQUISICIONES'!AA$18)*($G18/$F18)))</f>
        <v>0</v>
      </c>
      <c r="AE18" s="420">
        <f>IF( $F18=0,0,((($F18/$E$13)*'PLAN DE ADQUISICIONES'!AB$18)*($G18/$F18)))</f>
        <v>0</v>
      </c>
      <c r="AF18" s="420">
        <f>IF( $F18=0,0,((($F18/$E$13)*'PLAN DE ADQUISICIONES'!AC$18)*($G18/$F18)))</f>
        <v>0</v>
      </c>
      <c r="AG18" s="421">
        <f>U18+V18+W18+X18+Y18+Z18+AA18+AB18+AC18+AD18+AE18+AF18</f>
        <v>0</v>
      </c>
      <c r="AH18" s="425">
        <f>IF( $F18=0,0,((($F18/$E$13)*'PLAN DE ADQUISICIONES'!AD$18)*($G18/$F18)))</f>
        <v>0</v>
      </c>
      <c r="AI18" s="420">
        <f>IF( $F18=0,0,((($F18/$E$13)*'PLAN DE ADQUISICIONES'!AE$18)*($G18/$F18)))</f>
        <v>0</v>
      </c>
      <c r="AJ18" s="420">
        <f>IF( $F18=0,0,((($F18/$E$13)*'PLAN DE ADQUISICIONES'!AF$18)*($G18/$F18)))</f>
        <v>0</v>
      </c>
      <c r="AK18" s="420">
        <f>IF( $F18=0,0,((($F18/$E$13)*'PLAN DE ADQUISICIONES'!AG$18)*($G18/$F18)))</f>
        <v>0</v>
      </c>
      <c r="AL18" s="420">
        <f>IF( $F18=0,0,((($F18/$E$13)*'PLAN DE ADQUISICIONES'!AH$18)*($G18/$F18)))</f>
        <v>0</v>
      </c>
      <c r="AM18" s="420">
        <f>IF( $F18=0,0,((($F18/$E$13)*'PLAN DE ADQUISICIONES'!AI$18)*($G18/$F18)))</f>
        <v>0</v>
      </c>
      <c r="AN18" s="420">
        <f>IF( $F18=0,0,((($F18/$E$13)*'PLAN DE ADQUISICIONES'!AJ$18)*($G18/$F18)))</f>
        <v>0</v>
      </c>
      <c r="AO18" s="420">
        <f>IF( $F18=0,0,((($F18/$E$13)*'PLAN DE ADQUISICIONES'!AK$18)*($G18/$F18)))</f>
        <v>0</v>
      </c>
      <c r="AP18" s="420">
        <f>IF( $F18=0,0,((($F18/$E$13)*'PLAN DE ADQUISICIONES'!AL$18)*($G18/$F18)))</f>
        <v>0</v>
      </c>
      <c r="AQ18" s="420">
        <f>IF( $F18=0,0,((($F18/$E$13)*'PLAN DE ADQUISICIONES'!AM$18)*($G18/$F18)))</f>
        <v>0</v>
      </c>
      <c r="AR18" s="420">
        <f>IF( $F18=0,0,((($F18/$E$13)*'PLAN DE ADQUISICIONES'!AN$18)*($G18/$F18)))</f>
        <v>0</v>
      </c>
      <c r="AS18" s="420">
        <f>IF( $F18=0,0,((($F18/$E$13)*'PLAN DE ADQUISICIONES'!AO$18)*($G18/$F18)))</f>
        <v>0</v>
      </c>
      <c r="AT18" s="423">
        <f>AH18+AI18+AJ18+AK18+AL18+AM18+AN18+AO18+AP18+AQ18+AR18+AS18</f>
        <v>0</v>
      </c>
      <c r="AU18" s="426">
        <f>AS18+AR18+AQ18+AP18+AO18+AN18+AM18+AL18+AK18+AJ18+AI18+AH18+AF18+AE18+AD18+AC18+AB18+AA18+Z18+Y18+X18+W18+V18+U18+S18+R18+Q18+P18+O18+N18+M18+L18+K18+J18+I18+H18</f>
        <v>0</v>
      </c>
      <c r="AV18" s="392">
        <f t="shared" si="1"/>
        <v>0</v>
      </c>
    </row>
    <row r="19" spans="2:48" s="394" customFormat="1" ht="12.75" customHeight="1" x14ac:dyDescent="0.15">
      <c r="B19" s="406" t="str">
        <f>+'FORMATO COSTEO C1'!C$46</f>
        <v>1.1.2</v>
      </c>
      <c r="C19" s="427" t="str">
        <f>+'FORMATO COSTEO C1'!B$46</f>
        <v>Registrar a los participantes</v>
      </c>
      <c r="D19" s="408" t="str">
        <f>+'FORMATO COSTEO C1'!D$46</f>
        <v>Persona</v>
      </c>
      <c r="E19" s="409">
        <f>+'FORMATO COSTEO C1'!E$46</f>
        <v>500</v>
      </c>
      <c r="F19" s="410">
        <f>SUM(F20:F24)</f>
        <v>1500</v>
      </c>
      <c r="G19" s="411">
        <f t="shared" ref="G19:P19" si="6">SUM(G20:G24)</f>
        <v>0</v>
      </c>
      <c r="H19" s="412">
        <f t="shared" si="6"/>
        <v>0</v>
      </c>
      <c r="I19" s="410">
        <f>SUM(I20:I24)</f>
        <v>0</v>
      </c>
      <c r="J19" s="410">
        <f>SUM(J20:J24)</f>
        <v>0</v>
      </c>
      <c r="K19" s="410">
        <f>SUM(K20:K24)</f>
        <v>0</v>
      </c>
      <c r="L19" s="410">
        <f>SUM(L20:L24)</f>
        <v>0</v>
      </c>
      <c r="M19" s="410">
        <f>SUM(M20:M24)</f>
        <v>0</v>
      </c>
      <c r="N19" s="410">
        <f t="shared" si="6"/>
        <v>0</v>
      </c>
      <c r="O19" s="410">
        <f t="shared" si="6"/>
        <v>0</v>
      </c>
      <c r="P19" s="410">
        <f t="shared" si="6"/>
        <v>0</v>
      </c>
      <c r="Q19" s="410">
        <f>SUM(Q20:Q24)</f>
        <v>0</v>
      </c>
      <c r="R19" s="410">
        <f>SUM(R20:R24)</f>
        <v>0</v>
      </c>
      <c r="S19" s="410">
        <f>SUM(S20:S24)</f>
        <v>0</v>
      </c>
      <c r="T19" s="413">
        <f>SUM(T20:T24)</f>
        <v>0</v>
      </c>
      <c r="U19" s="414">
        <f t="shared" ref="U19:AS19" si="7">SUM(U20:U24)</f>
        <v>0</v>
      </c>
      <c r="V19" s="410">
        <f t="shared" si="7"/>
        <v>0</v>
      </c>
      <c r="W19" s="410">
        <f t="shared" si="7"/>
        <v>0</v>
      </c>
      <c r="X19" s="410">
        <f t="shared" si="7"/>
        <v>0</v>
      </c>
      <c r="Y19" s="410">
        <f t="shared" si="7"/>
        <v>0</v>
      </c>
      <c r="Z19" s="410">
        <f t="shared" si="7"/>
        <v>0</v>
      </c>
      <c r="AA19" s="410">
        <f t="shared" si="7"/>
        <v>0</v>
      </c>
      <c r="AB19" s="410">
        <f t="shared" si="7"/>
        <v>0</v>
      </c>
      <c r="AC19" s="410">
        <f t="shared" si="7"/>
        <v>0</v>
      </c>
      <c r="AD19" s="410">
        <f t="shared" si="7"/>
        <v>0</v>
      </c>
      <c r="AE19" s="410">
        <f t="shared" si="7"/>
        <v>0</v>
      </c>
      <c r="AF19" s="410">
        <f t="shared" si="7"/>
        <v>0</v>
      </c>
      <c r="AG19" s="411">
        <f t="shared" si="7"/>
        <v>0</v>
      </c>
      <c r="AH19" s="412">
        <f t="shared" si="7"/>
        <v>0</v>
      </c>
      <c r="AI19" s="410">
        <f t="shared" si="7"/>
        <v>0</v>
      </c>
      <c r="AJ19" s="410">
        <f t="shared" si="7"/>
        <v>0</v>
      </c>
      <c r="AK19" s="410">
        <f t="shared" si="7"/>
        <v>0</v>
      </c>
      <c r="AL19" s="410">
        <f t="shared" si="7"/>
        <v>0</v>
      </c>
      <c r="AM19" s="410">
        <f t="shared" si="7"/>
        <v>0</v>
      </c>
      <c r="AN19" s="410">
        <f t="shared" si="7"/>
        <v>0</v>
      </c>
      <c r="AO19" s="410">
        <f t="shared" si="7"/>
        <v>0</v>
      </c>
      <c r="AP19" s="410">
        <f t="shared" si="7"/>
        <v>0</v>
      </c>
      <c r="AQ19" s="410">
        <f t="shared" si="7"/>
        <v>0</v>
      </c>
      <c r="AR19" s="410">
        <f t="shared" si="7"/>
        <v>0</v>
      </c>
      <c r="AS19" s="410">
        <f t="shared" si="7"/>
        <v>0</v>
      </c>
      <c r="AT19" s="413">
        <f>SUM(AT20:AT24)</f>
        <v>0</v>
      </c>
      <c r="AU19" s="415">
        <f>SUM(AU20:AU24)</f>
        <v>0</v>
      </c>
      <c r="AV19" s="392">
        <f t="shared" si="1"/>
        <v>0</v>
      </c>
    </row>
    <row r="20" spans="2:48" s="394" customFormat="1" ht="12.75" customHeight="1" x14ac:dyDescent="0.15">
      <c r="B20" s="416" t="str">
        <f>+'FORMATO COSTEO C1'!C$48</f>
        <v>1.1.2.1</v>
      </c>
      <c r="C20" s="417" t="str">
        <f>+'FORMATO COSTEO C1'!B$48</f>
        <v>Servicios de terceros</v>
      </c>
      <c r="D20" s="428"/>
      <c r="E20" s="429"/>
      <c r="F20" s="420">
        <f>+'FORMATO COSTEO C1'!G48</f>
        <v>500</v>
      </c>
      <c r="G20" s="421">
        <f>+'FORMATO COSTEO C1'!X48</f>
        <v>0</v>
      </c>
      <c r="H20" s="422">
        <f>IF( $F20=0,0,((($F20/$E$19)*'PLAN DE ADQUISICIONES'!F$19)*($G20/$F20)))</f>
        <v>0</v>
      </c>
      <c r="I20" s="420">
        <f>IF( $F20=0,0,((($F20/$E$19)*'PLAN DE ADQUISICIONES'!G$19)*($G20/$F20)))</f>
        <v>0</v>
      </c>
      <c r="J20" s="420">
        <f>IF( $F20=0,0,((($F20/$E$19)*'PLAN DE ADQUISICIONES'!H$19)*($G20/$F20)))</f>
        <v>0</v>
      </c>
      <c r="K20" s="420">
        <f>IF( $F20=0,0,((($F20/$E$19)*'PLAN DE ADQUISICIONES'!I$19)*($G20/$F20)))</f>
        <v>0</v>
      </c>
      <c r="L20" s="420">
        <f>IF( $F20=0,0,((($F20/$E$19)*'PLAN DE ADQUISICIONES'!J$19)*($G20/$F20)))</f>
        <v>0</v>
      </c>
      <c r="M20" s="420">
        <f>IF( $F20=0,0,((($F20/$E$19)*'PLAN DE ADQUISICIONES'!K$19)*($G20/$F20)))</f>
        <v>0</v>
      </c>
      <c r="N20" s="420">
        <f>IF( $F20=0,0,((($F20/$E$19)*'PLAN DE ADQUISICIONES'!L$19)*($G20/$F20)))</f>
        <v>0</v>
      </c>
      <c r="O20" s="420">
        <f>IF( $F20=0,0,((($F20/$E$19)*'PLAN DE ADQUISICIONES'!M$19)*($G20/$F20)))</f>
        <v>0</v>
      </c>
      <c r="P20" s="420">
        <f>IF( $F20=0,0,((($F20/$E$19)*'PLAN DE ADQUISICIONES'!N$19)*($G20/$F20)))</f>
        <v>0</v>
      </c>
      <c r="Q20" s="420">
        <f>IF( $F20=0,0,((($F20/$E$19)*'PLAN DE ADQUISICIONES'!O$19)*($G20/$F20)))</f>
        <v>0</v>
      </c>
      <c r="R20" s="420">
        <f>IF( $F20=0,0,((($F20/$E$19)*'PLAN DE ADQUISICIONES'!P$19)*($G20/$F20)))</f>
        <v>0</v>
      </c>
      <c r="S20" s="420">
        <f>IF( $F20=0,0,((($F20/$E$19)*'PLAN DE ADQUISICIONES'!Q$19)*($G20/$F20)))</f>
        <v>0</v>
      </c>
      <c r="T20" s="423">
        <f>H20+I20+J20+K20+L20+M20+N20+O20+P20+Q20+R20+S20</f>
        <v>0</v>
      </c>
      <c r="U20" s="424">
        <f>IF( $F20=0,0,((($F20/$E$19)*'PLAN DE ADQUISICIONES'!R$19)*($G20/$F20)))</f>
        <v>0</v>
      </c>
      <c r="V20" s="420">
        <f>IF( $F20=0,0,((($F20/$E$19)*'PLAN DE ADQUISICIONES'!S$19)*($G20/$F20)))</f>
        <v>0</v>
      </c>
      <c r="W20" s="420">
        <f>IF( $F20=0,0,((($F20/$E$19)*'PLAN DE ADQUISICIONES'!T$19)*($G20/$F20)))</f>
        <v>0</v>
      </c>
      <c r="X20" s="420">
        <f>IF( $F20=0,0,((($F20/$E$19)*'PLAN DE ADQUISICIONES'!U$19)*($G20/$F20)))</f>
        <v>0</v>
      </c>
      <c r="Y20" s="420">
        <f>IF( $F20=0,0,((($F20/$E$19)*'PLAN DE ADQUISICIONES'!V$19)*($G20/$F20)))</f>
        <v>0</v>
      </c>
      <c r="Z20" s="420">
        <f>IF( $F20=0,0,((($F20/$E$19)*'PLAN DE ADQUISICIONES'!W$19)*($G20/$F20)))</f>
        <v>0</v>
      </c>
      <c r="AA20" s="420">
        <f>IF( $F20=0,0,((($F20/$E$19)*'PLAN DE ADQUISICIONES'!X$19)*($G20/$F20)))</f>
        <v>0</v>
      </c>
      <c r="AB20" s="420">
        <f>IF( $F20=0,0,((($F20/$E$19)*'PLAN DE ADQUISICIONES'!Y$19)*($G20/$F20)))</f>
        <v>0</v>
      </c>
      <c r="AC20" s="420">
        <f>IF( $F20=0,0,((($F20/$E$19)*'PLAN DE ADQUISICIONES'!Z$19)*($G20/$F20)))</f>
        <v>0</v>
      </c>
      <c r="AD20" s="420">
        <f>IF( $F20=0,0,((($F20/$E$19)*'PLAN DE ADQUISICIONES'!AA$19)*($G20/$F20)))</f>
        <v>0</v>
      </c>
      <c r="AE20" s="420">
        <f>IF( $F20=0,0,((($F20/$E$19)*'PLAN DE ADQUISICIONES'!AB$19)*($G20/$F20)))</f>
        <v>0</v>
      </c>
      <c r="AF20" s="420">
        <f>IF( $F20=0,0,((($F20/$E$19)*'PLAN DE ADQUISICIONES'!AC$19)*($G20/$F20)))</f>
        <v>0</v>
      </c>
      <c r="AG20" s="421">
        <f>U20+V20+W20+X20+Y20+Z20+AA20+AB20+AC20+AD20+AE20+AF20</f>
        <v>0</v>
      </c>
      <c r="AH20" s="425">
        <f>IF( $F20=0,0,((($F20/$E$19)*'PLAN DE ADQUISICIONES'!AD$19)*($G20/$F20)))</f>
        <v>0</v>
      </c>
      <c r="AI20" s="420">
        <f>IF( $F20=0,0,((($F20/$E$19)*'PLAN DE ADQUISICIONES'!AE$19)*($G20/$F20)))</f>
        <v>0</v>
      </c>
      <c r="AJ20" s="420">
        <f>IF( $F20=0,0,((($F20/$E$19)*'PLAN DE ADQUISICIONES'!AF$19)*($G20/$F20)))</f>
        <v>0</v>
      </c>
      <c r="AK20" s="420">
        <f>IF( $F20=0,0,((($F20/$E$19)*'PLAN DE ADQUISICIONES'!AG$19)*($G20/$F20)))</f>
        <v>0</v>
      </c>
      <c r="AL20" s="420">
        <f>IF( $F20=0,0,((($F20/$E$19)*'PLAN DE ADQUISICIONES'!AH$19)*($G20/$F20)))</f>
        <v>0</v>
      </c>
      <c r="AM20" s="420">
        <f>IF( $F20=0,0,((($F20/$E$19)*'PLAN DE ADQUISICIONES'!AI$19)*($G20/$F20)))</f>
        <v>0</v>
      </c>
      <c r="AN20" s="420">
        <f>IF( $F20=0,0,((($F20/$E$19)*'PLAN DE ADQUISICIONES'!AJ$19)*($G20/$F20)))</f>
        <v>0</v>
      </c>
      <c r="AO20" s="420">
        <f>IF( $F20=0,0,((($F20/$E$19)*'PLAN DE ADQUISICIONES'!AK$19)*($G20/$F20)))</f>
        <v>0</v>
      </c>
      <c r="AP20" s="420">
        <f>IF( $F20=0,0,((($F20/$E$19)*'PLAN DE ADQUISICIONES'!AL$19)*($G20/$F20)))</f>
        <v>0</v>
      </c>
      <c r="AQ20" s="420">
        <f>IF( $F20=0,0,((($F20/$E$19)*'PLAN DE ADQUISICIONES'!AM$19)*($G20/$F20)))</f>
        <v>0</v>
      </c>
      <c r="AR20" s="420">
        <f>IF( $F20=0,0,((($F20/$E$19)*'PLAN DE ADQUISICIONES'!AN$19)*($G20/$F20)))</f>
        <v>0</v>
      </c>
      <c r="AS20" s="420">
        <f>IF( $F20=0,0,((($F20/$E$19)*'PLAN DE ADQUISICIONES'!AO$19)*($G20/$F20)))</f>
        <v>0</v>
      </c>
      <c r="AT20" s="423">
        <f>AH20+AI20+AJ20+AK20+AL20+AM20+AN20+AO20+AP20+AQ20+AR20+AS20</f>
        <v>0</v>
      </c>
      <c r="AU20" s="426">
        <f>AS20+AR20+AQ20+AP20+AO20+AN20+AM20+AL20+AK20+AJ20+AI20+AH20+AF20+AE20+AD20+AC20+AB20+AA20+Z20+Y20+X20+W20+V20+U20+S20+R20+Q20+P20+O20+N20+M20+L20+K20+J20+I20+H20</f>
        <v>0</v>
      </c>
      <c r="AV20" s="392">
        <f t="shared" si="1"/>
        <v>0</v>
      </c>
    </row>
    <row r="21" spans="2:48" s="394" customFormat="1" ht="12.75" customHeight="1" x14ac:dyDescent="0.15">
      <c r="B21" s="416" t="str">
        <f>+'FORMATO COSTEO C1'!C$54</f>
        <v>1.1.2.2</v>
      </c>
      <c r="C21" s="417" t="str">
        <f>+'FORMATO COSTEO C1'!B$54</f>
        <v>Consultorías</v>
      </c>
      <c r="D21" s="428"/>
      <c r="E21" s="429"/>
      <c r="F21" s="420">
        <f>+'FORMATO COSTEO C1'!G54</f>
        <v>1000</v>
      </c>
      <c r="G21" s="421">
        <f>+'FORMATO COSTEO C1'!X54</f>
        <v>0</v>
      </c>
      <c r="H21" s="425">
        <f>IF( $F21=0,0,((($F21/$E$19)*'PLAN DE ADQUISICIONES'!F$19)*($G21/$F21)))</f>
        <v>0</v>
      </c>
      <c r="I21" s="420">
        <f>IF( $F21=0,0,((($F21/$E$19)*'PLAN DE ADQUISICIONES'!G$19)*($G21/$F21)))</f>
        <v>0</v>
      </c>
      <c r="J21" s="420">
        <f>IF( $F21=0,0,((($F21/$E$19)*'PLAN DE ADQUISICIONES'!H$19)*($G21/$F21)))</f>
        <v>0</v>
      </c>
      <c r="K21" s="420">
        <f>IF( $F21=0,0,((($F21/$E$19)*'PLAN DE ADQUISICIONES'!I$19)*($G21/$F21)))</f>
        <v>0</v>
      </c>
      <c r="L21" s="420">
        <f>IF( $F21=0,0,((($F21/$E$19)*'PLAN DE ADQUISICIONES'!J$19)*($G21/$F21)))</f>
        <v>0</v>
      </c>
      <c r="M21" s="420">
        <f>IF( $F21=0,0,((($F21/$E$19)*'PLAN DE ADQUISICIONES'!K$19)*($G21/$F21)))</f>
        <v>0</v>
      </c>
      <c r="N21" s="420">
        <f>IF( $F21=0,0,((($F21/$E$19)*'PLAN DE ADQUISICIONES'!L$19)*($G21/$F21)))</f>
        <v>0</v>
      </c>
      <c r="O21" s="420">
        <f>IF( $F21=0,0,((($F21/$E$19)*'PLAN DE ADQUISICIONES'!M$19)*($G21/$F21)))</f>
        <v>0</v>
      </c>
      <c r="P21" s="420">
        <f>IF( $F21=0,0,((($F21/$E$19)*'PLAN DE ADQUISICIONES'!N$19)*($G21/$F21)))</f>
        <v>0</v>
      </c>
      <c r="Q21" s="420">
        <f>IF( $F21=0,0,((($F21/$E$19)*'PLAN DE ADQUISICIONES'!O$19)*($G21/$F21)))</f>
        <v>0</v>
      </c>
      <c r="R21" s="420">
        <f>IF( $F21=0,0,((($F21/$E$19)*'PLAN DE ADQUISICIONES'!P$19)*($G21/$F21)))</f>
        <v>0</v>
      </c>
      <c r="S21" s="420">
        <f>IF( $F21=0,0,((($F21/$E$19)*'PLAN DE ADQUISICIONES'!Q$19)*($G21/$F21)))</f>
        <v>0</v>
      </c>
      <c r="T21" s="423">
        <f>H21+I21+J21+K21+L21+M21+N21+O21+P21+Q21+R21+S21</f>
        <v>0</v>
      </c>
      <c r="U21" s="424">
        <f>IF( $F21=0,0,((($F21/$E$19)*'PLAN DE ADQUISICIONES'!R$19)*($G21/$F21)))</f>
        <v>0</v>
      </c>
      <c r="V21" s="420">
        <f>IF( $F21=0,0,((($F21/$E$19)*'PLAN DE ADQUISICIONES'!S$19)*($G21/$F21)))</f>
        <v>0</v>
      </c>
      <c r="W21" s="420">
        <f>IF( $F21=0,0,((($F21/$E$19)*'PLAN DE ADQUISICIONES'!T$19)*($G21/$F21)))</f>
        <v>0</v>
      </c>
      <c r="X21" s="420">
        <f>IF( $F21=0,0,((($F21/$E$19)*'PLAN DE ADQUISICIONES'!U$19)*($G21/$F21)))</f>
        <v>0</v>
      </c>
      <c r="Y21" s="420">
        <f>IF( $F21=0,0,((($F21/$E$19)*'PLAN DE ADQUISICIONES'!V$19)*($G21/$F21)))</f>
        <v>0</v>
      </c>
      <c r="Z21" s="420">
        <f>IF( $F21=0,0,((($F21/$E$19)*'PLAN DE ADQUISICIONES'!W$19)*($G21/$F21)))</f>
        <v>0</v>
      </c>
      <c r="AA21" s="420">
        <f>IF( $F21=0,0,((($F21/$E$19)*'PLAN DE ADQUISICIONES'!X$19)*($G21/$F21)))</f>
        <v>0</v>
      </c>
      <c r="AB21" s="420">
        <f>IF( $F21=0,0,((($F21/$E$19)*'PLAN DE ADQUISICIONES'!Y$19)*($G21/$F21)))</f>
        <v>0</v>
      </c>
      <c r="AC21" s="420">
        <f>IF( $F21=0,0,((($F21/$E$19)*'PLAN DE ADQUISICIONES'!Z$19)*($G21/$F21)))</f>
        <v>0</v>
      </c>
      <c r="AD21" s="420">
        <f>IF( $F21=0,0,((($F21/$E$19)*'PLAN DE ADQUISICIONES'!AA$19)*($G21/$F21)))</f>
        <v>0</v>
      </c>
      <c r="AE21" s="420">
        <f>IF( $F21=0,0,((($F21/$E$19)*'PLAN DE ADQUISICIONES'!AB$19)*($G21/$F21)))</f>
        <v>0</v>
      </c>
      <c r="AF21" s="420">
        <f>IF( $F21=0,0,((($F21/$E$19)*'PLAN DE ADQUISICIONES'!AC$19)*($G21/$F21)))</f>
        <v>0</v>
      </c>
      <c r="AG21" s="421">
        <f>U21+V21+W21+X21+Y21+Z21+AA21+AB21+AC21+AD21+AE21+AF21</f>
        <v>0</v>
      </c>
      <c r="AH21" s="425">
        <f>IF( $F21=0,0,((($F21/$E$19)*'PLAN DE ADQUISICIONES'!AD$19)*($G21/$F21)))</f>
        <v>0</v>
      </c>
      <c r="AI21" s="420">
        <f>IF( $F21=0,0,((($F21/$E$19)*'PLAN DE ADQUISICIONES'!AE$19)*($G21/$F21)))</f>
        <v>0</v>
      </c>
      <c r="AJ21" s="420">
        <f>IF( $F21=0,0,((($F21/$E$19)*'PLAN DE ADQUISICIONES'!AF$19)*($G21/$F21)))</f>
        <v>0</v>
      </c>
      <c r="AK21" s="420">
        <f>IF( $F21=0,0,((($F21/$E$19)*'PLAN DE ADQUISICIONES'!AG$19)*($G21/$F21)))</f>
        <v>0</v>
      </c>
      <c r="AL21" s="420">
        <f>IF( $F21=0,0,((($F21/$E$19)*'PLAN DE ADQUISICIONES'!AH$19)*($G21/$F21)))</f>
        <v>0</v>
      </c>
      <c r="AM21" s="420">
        <f>IF( $F21=0,0,((($F21/$E$19)*'PLAN DE ADQUISICIONES'!AI$19)*($G21/$F21)))</f>
        <v>0</v>
      </c>
      <c r="AN21" s="420">
        <f>IF( $F21=0,0,((($F21/$E$19)*'PLAN DE ADQUISICIONES'!AJ$19)*($G21/$F21)))</f>
        <v>0</v>
      </c>
      <c r="AO21" s="420">
        <f>IF( $F21=0,0,((($F21/$E$19)*'PLAN DE ADQUISICIONES'!AK$19)*($G21/$F21)))</f>
        <v>0</v>
      </c>
      <c r="AP21" s="420">
        <f>IF( $F21=0,0,((($F21/$E$19)*'PLAN DE ADQUISICIONES'!AL$19)*($G21/$F21)))</f>
        <v>0</v>
      </c>
      <c r="AQ21" s="420">
        <f>IF( $F21=0,0,((($F21/$E$19)*'PLAN DE ADQUISICIONES'!AM$19)*($G21/$F21)))</f>
        <v>0</v>
      </c>
      <c r="AR21" s="420">
        <f>IF( $F21=0,0,((($F21/$E$19)*'PLAN DE ADQUISICIONES'!AN$19)*($G21/$F21)))</f>
        <v>0</v>
      </c>
      <c r="AS21" s="420">
        <f>IF( $F21=0,0,((($F21/$E$19)*'PLAN DE ADQUISICIONES'!AO$19)*($G21/$F21)))</f>
        <v>0</v>
      </c>
      <c r="AT21" s="423">
        <f>AH21+AI21+AJ21+AK21+AL21+AM21+AN21+AO21+AP21+AQ21+AR21+AS21</f>
        <v>0</v>
      </c>
      <c r="AU21" s="426">
        <f>AS21+AR21+AQ21+AP21+AO21+AN21+AM21+AL21+AK21+AJ21+AI21+AH21+AF21+AE21+AD21+AC21+AB21+AA21+Z21+Y21+X21+W21+V21+U21+S21+R21+Q21+P21+O21+N21+M21+L21+K21+J21+I21+H21</f>
        <v>0</v>
      </c>
      <c r="AV21" s="392">
        <f t="shared" si="1"/>
        <v>0</v>
      </c>
    </row>
    <row r="22" spans="2:48" s="394" customFormat="1" ht="12.75" customHeight="1" x14ac:dyDescent="0.15">
      <c r="B22" s="416" t="str">
        <f>+'FORMATO COSTEO C1'!C$60</f>
        <v>1.1.2.3.</v>
      </c>
      <c r="C22" s="417" t="str">
        <f>+'FORMATO COSTEO C1'!B$60</f>
        <v>Categoría de gasto</v>
      </c>
      <c r="D22" s="428"/>
      <c r="E22" s="429"/>
      <c r="F22" s="420">
        <f>+'FORMATO COSTEO C1'!G60</f>
        <v>0</v>
      </c>
      <c r="G22" s="421">
        <f>+'FORMATO COSTEO C1'!X60</f>
        <v>0</v>
      </c>
      <c r="H22" s="425">
        <f>IF( $F22=0,0,((($F22/$E$19)*'PLAN DE ADQUISICIONES'!F$19)*($G22/$F22)))</f>
        <v>0</v>
      </c>
      <c r="I22" s="420">
        <f>IF( $F22=0,0,((($F22/$E$19)*'PLAN DE ADQUISICIONES'!G$19)*($G22/$F22)))</f>
        <v>0</v>
      </c>
      <c r="J22" s="420">
        <f>IF( $F22=0,0,((($F22/$E$19)*'PLAN DE ADQUISICIONES'!H$19)*($G22/$F22)))</f>
        <v>0</v>
      </c>
      <c r="K22" s="420">
        <f>IF( $F22=0,0,((($F22/$E$19)*'PLAN DE ADQUISICIONES'!I$19)*($G22/$F22)))</f>
        <v>0</v>
      </c>
      <c r="L22" s="420">
        <f>IF( $F22=0,0,((($F22/$E$19)*'PLAN DE ADQUISICIONES'!J$19)*($G22/$F22)))</f>
        <v>0</v>
      </c>
      <c r="M22" s="420">
        <f>IF( $F22=0,0,((($F22/$E$19)*'PLAN DE ADQUISICIONES'!K$19)*($G22/$F22)))</f>
        <v>0</v>
      </c>
      <c r="N22" s="420">
        <f>IF( $F22=0,0,((($F22/$E$19)*'PLAN DE ADQUISICIONES'!L$19)*($G22/$F22)))</f>
        <v>0</v>
      </c>
      <c r="O22" s="420">
        <f>IF( $F22=0,0,((($F22/$E$19)*'PLAN DE ADQUISICIONES'!M$19)*($G22/$F22)))</f>
        <v>0</v>
      </c>
      <c r="P22" s="420">
        <f>IF( $F22=0,0,((($F22/$E$19)*'PLAN DE ADQUISICIONES'!N$19)*($G22/$F22)))</f>
        <v>0</v>
      </c>
      <c r="Q22" s="420">
        <f>IF( $F22=0,0,((($F22/$E$19)*'PLAN DE ADQUISICIONES'!O$19)*($G22/$F22)))</f>
        <v>0</v>
      </c>
      <c r="R22" s="420">
        <f>IF( $F22=0,0,((($F22/$E$19)*'PLAN DE ADQUISICIONES'!P$19)*($G22/$F22)))</f>
        <v>0</v>
      </c>
      <c r="S22" s="420">
        <f>IF( $F22=0,0,((($F22/$E$19)*'PLAN DE ADQUISICIONES'!Q$19)*($G22/$F22)))</f>
        <v>0</v>
      </c>
      <c r="T22" s="423">
        <f>H22+I22+J22+K22+L22+M22+N22+O22+P22+Q22+R22+S22</f>
        <v>0</v>
      </c>
      <c r="U22" s="424">
        <f>IF( $F22=0,0,((($F22/$E$19)*'PLAN DE ADQUISICIONES'!R$19)*($G22/$F22)))</f>
        <v>0</v>
      </c>
      <c r="V22" s="420">
        <f>IF( $F22=0,0,((($F22/$E$19)*'PLAN DE ADQUISICIONES'!S$19)*($G22/$F22)))</f>
        <v>0</v>
      </c>
      <c r="W22" s="420">
        <f>IF( $F22=0,0,((($F22/$E$19)*'PLAN DE ADQUISICIONES'!T$19)*($G22/$F22)))</f>
        <v>0</v>
      </c>
      <c r="X22" s="420">
        <f>IF( $F22=0,0,((($F22/$E$19)*'PLAN DE ADQUISICIONES'!U$19)*($G22/$F22)))</f>
        <v>0</v>
      </c>
      <c r="Y22" s="420">
        <f>IF( $F22=0,0,((($F22/$E$19)*'PLAN DE ADQUISICIONES'!V$19)*($G22/$F22)))</f>
        <v>0</v>
      </c>
      <c r="Z22" s="420">
        <f>IF( $F22=0,0,((($F22/$E$19)*'PLAN DE ADQUISICIONES'!W$19)*($G22/$F22)))</f>
        <v>0</v>
      </c>
      <c r="AA22" s="420">
        <f>IF( $F22=0,0,((($F22/$E$19)*'PLAN DE ADQUISICIONES'!X$19)*($G22/$F22)))</f>
        <v>0</v>
      </c>
      <c r="AB22" s="420">
        <f>IF( $F22=0,0,((($F22/$E$19)*'PLAN DE ADQUISICIONES'!Y$19)*($G22/$F22)))</f>
        <v>0</v>
      </c>
      <c r="AC22" s="420">
        <f>IF( $F22=0,0,((($F22/$E$19)*'PLAN DE ADQUISICIONES'!Z$19)*($G22/$F22)))</f>
        <v>0</v>
      </c>
      <c r="AD22" s="420">
        <f>IF( $F22=0,0,((($F22/$E$19)*'PLAN DE ADQUISICIONES'!AA$19)*($G22/$F22)))</f>
        <v>0</v>
      </c>
      <c r="AE22" s="420">
        <f>IF( $F22=0,0,((($F22/$E$19)*'PLAN DE ADQUISICIONES'!AB$19)*($G22/$F22)))</f>
        <v>0</v>
      </c>
      <c r="AF22" s="420">
        <f>IF( $F22=0,0,((($F22/$E$19)*'PLAN DE ADQUISICIONES'!AC$19)*($G22/$F22)))</f>
        <v>0</v>
      </c>
      <c r="AG22" s="421">
        <f>U22+V22+W22+X22+Y22+Z22+AA22+AB22+AC22+AD22+AE22+AF22</f>
        <v>0</v>
      </c>
      <c r="AH22" s="425">
        <f>IF( $F22=0,0,((($F22/$E$19)*'PLAN DE ADQUISICIONES'!AD$19)*($G22/$F22)))</f>
        <v>0</v>
      </c>
      <c r="AI22" s="420">
        <f>IF( $F22=0,0,((($F22/$E$19)*'PLAN DE ADQUISICIONES'!AE$19)*($G22/$F22)))</f>
        <v>0</v>
      </c>
      <c r="AJ22" s="420">
        <f>IF( $F22=0,0,((($F22/$E$19)*'PLAN DE ADQUISICIONES'!AF$19)*($G22/$F22)))</f>
        <v>0</v>
      </c>
      <c r="AK22" s="420">
        <f>IF( $F22=0,0,((($F22/$E$19)*'PLAN DE ADQUISICIONES'!AG$19)*($G22/$F22)))</f>
        <v>0</v>
      </c>
      <c r="AL22" s="420">
        <f>IF( $F22=0,0,((($F22/$E$19)*'PLAN DE ADQUISICIONES'!AH$19)*($G22/$F22)))</f>
        <v>0</v>
      </c>
      <c r="AM22" s="420">
        <f>IF( $F22=0,0,((($F22/$E$19)*'PLAN DE ADQUISICIONES'!AI$19)*($G22/$F22)))</f>
        <v>0</v>
      </c>
      <c r="AN22" s="420">
        <f>IF( $F22=0,0,((($F22/$E$19)*'PLAN DE ADQUISICIONES'!AJ$19)*($G22/$F22)))</f>
        <v>0</v>
      </c>
      <c r="AO22" s="420">
        <f>IF( $F22=0,0,((($F22/$E$19)*'PLAN DE ADQUISICIONES'!AK$19)*($G22/$F22)))</f>
        <v>0</v>
      </c>
      <c r="AP22" s="420">
        <f>IF( $F22=0,0,((($F22/$E$19)*'PLAN DE ADQUISICIONES'!AL$19)*($G22/$F22)))</f>
        <v>0</v>
      </c>
      <c r="AQ22" s="420">
        <f>IF( $F22=0,0,((($F22/$E$19)*'PLAN DE ADQUISICIONES'!AM$19)*($G22/$F22)))</f>
        <v>0</v>
      </c>
      <c r="AR22" s="420">
        <f>IF( $F22=0,0,((($F22/$E$19)*'PLAN DE ADQUISICIONES'!AN$19)*($G22/$F22)))</f>
        <v>0</v>
      </c>
      <c r="AS22" s="420">
        <f>IF( $F22=0,0,((($F22/$E$19)*'PLAN DE ADQUISICIONES'!AO$19)*($G22/$F22)))</f>
        <v>0</v>
      </c>
      <c r="AT22" s="423">
        <f>AH22+AI22+AJ22+AK22+AL22+AM22+AN22+AO22+AP22+AQ22+AR22+AS22</f>
        <v>0</v>
      </c>
      <c r="AU22" s="426">
        <f>AS22+AR22+AQ22+AP22+AO22+AN22+AM22+AL22+AK22+AJ22+AI22+AH22+AF22+AE22+AD22+AC22+AB22+AA22+Z22+Y22+X22+W22+V22+U22+S22+R22+Q22+P22+O22+N22+M22+L22+K22+J22+I22+H22</f>
        <v>0</v>
      </c>
      <c r="AV22" s="392">
        <f t="shared" si="1"/>
        <v>0</v>
      </c>
    </row>
    <row r="23" spans="2:48" s="394" customFormat="1" ht="12.75" customHeight="1" x14ac:dyDescent="0.15">
      <c r="B23" s="416" t="str">
        <f>+'FORMATO COSTEO C1'!C$66</f>
        <v>1.1.2.4</v>
      </c>
      <c r="C23" s="417" t="str">
        <f>+'FORMATO COSTEO C1'!B$66</f>
        <v>Categoría de gasto</v>
      </c>
      <c r="D23" s="428"/>
      <c r="E23" s="429"/>
      <c r="F23" s="420">
        <f>+'FORMATO COSTEO C1'!G66</f>
        <v>0</v>
      </c>
      <c r="G23" s="421">
        <f>+'FORMATO COSTEO C1'!X66</f>
        <v>0</v>
      </c>
      <c r="H23" s="425">
        <f>IF( $F23=0,0,((($F23/$E$19)*'PLAN DE ADQUISICIONES'!F$19)*($G23/$F23)))</f>
        <v>0</v>
      </c>
      <c r="I23" s="420">
        <f>IF( $F23=0,0,((($F23/$E$19)*'PLAN DE ADQUISICIONES'!G$19)*($G23/$F23)))</f>
        <v>0</v>
      </c>
      <c r="J23" s="420">
        <f>IF( $F23=0,0,((($F23/$E$19)*'PLAN DE ADQUISICIONES'!H$19)*($G23/$F23)))</f>
        <v>0</v>
      </c>
      <c r="K23" s="420">
        <f>IF( $F23=0,0,((($F23/$E$19)*'PLAN DE ADQUISICIONES'!I$19)*($G23/$F23)))</f>
        <v>0</v>
      </c>
      <c r="L23" s="420">
        <f>IF( $F23=0,0,((($F23/$E$19)*'PLAN DE ADQUISICIONES'!J$19)*($G23/$F23)))</f>
        <v>0</v>
      </c>
      <c r="M23" s="420">
        <f>IF( $F23=0,0,((($F23/$E$19)*'PLAN DE ADQUISICIONES'!K$19)*($G23/$F23)))</f>
        <v>0</v>
      </c>
      <c r="N23" s="420">
        <f>IF( $F23=0,0,((($F23/$E$19)*'PLAN DE ADQUISICIONES'!L$19)*($G23/$F23)))</f>
        <v>0</v>
      </c>
      <c r="O23" s="420">
        <f>IF( $F23=0,0,((($F23/$E$19)*'PLAN DE ADQUISICIONES'!M$19)*($G23/$F23)))</f>
        <v>0</v>
      </c>
      <c r="P23" s="420">
        <f>IF( $F23=0,0,((($F23/$E$19)*'PLAN DE ADQUISICIONES'!N$19)*($G23/$F23)))</f>
        <v>0</v>
      </c>
      <c r="Q23" s="420">
        <f>IF( $F23=0,0,((($F23/$E$19)*'PLAN DE ADQUISICIONES'!O$19)*($G23/$F23)))</f>
        <v>0</v>
      </c>
      <c r="R23" s="420">
        <f>IF( $F23=0,0,((($F23/$E$19)*'PLAN DE ADQUISICIONES'!P$19)*($G23/$F23)))</f>
        <v>0</v>
      </c>
      <c r="S23" s="420">
        <f>IF( $F23=0,0,((($F23/$E$19)*'PLAN DE ADQUISICIONES'!Q$19)*($G23/$F23)))</f>
        <v>0</v>
      </c>
      <c r="T23" s="423">
        <f>H23+I23+J23+K23+L23+M23+N23+O23+P23+Q23+R23+S23</f>
        <v>0</v>
      </c>
      <c r="U23" s="424">
        <f>IF( $F23=0,0,((($F23/$E$19)*'PLAN DE ADQUISICIONES'!R$19)*($G23/$F23)))</f>
        <v>0</v>
      </c>
      <c r="V23" s="420">
        <f>IF( $F23=0,0,((($F23/$E$19)*'PLAN DE ADQUISICIONES'!S$19)*($G23/$F23)))</f>
        <v>0</v>
      </c>
      <c r="W23" s="420">
        <f>IF( $F23=0,0,((($F23/$E$19)*'PLAN DE ADQUISICIONES'!T$19)*($G23/$F23)))</f>
        <v>0</v>
      </c>
      <c r="X23" s="420">
        <f>IF( $F23=0,0,((($F23/$E$19)*'PLAN DE ADQUISICIONES'!U$19)*($G23/$F23)))</f>
        <v>0</v>
      </c>
      <c r="Y23" s="420">
        <f>IF( $F23=0,0,((($F23/$E$19)*'PLAN DE ADQUISICIONES'!V$19)*($G23/$F23)))</f>
        <v>0</v>
      </c>
      <c r="Z23" s="420">
        <f>IF( $F23=0,0,((($F23/$E$19)*'PLAN DE ADQUISICIONES'!W$19)*($G23/$F23)))</f>
        <v>0</v>
      </c>
      <c r="AA23" s="420">
        <f>IF( $F23=0,0,((($F23/$E$19)*'PLAN DE ADQUISICIONES'!X$19)*($G23/$F23)))</f>
        <v>0</v>
      </c>
      <c r="AB23" s="420">
        <f>IF( $F23=0,0,((($F23/$E$19)*'PLAN DE ADQUISICIONES'!Y$19)*($G23/$F23)))</f>
        <v>0</v>
      </c>
      <c r="AC23" s="420">
        <f>IF( $F23=0,0,((($F23/$E$19)*'PLAN DE ADQUISICIONES'!Z$19)*($G23/$F23)))</f>
        <v>0</v>
      </c>
      <c r="AD23" s="420">
        <f>IF( $F23=0,0,((($F23/$E$19)*'PLAN DE ADQUISICIONES'!AA$19)*($G23/$F23)))</f>
        <v>0</v>
      </c>
      <c r="AE23" s="420">
        <f>IF( $F23=0,0,((($F23/$E$19)*'PLAN DE ADQUISICIONES'!AB$19)*($G23/$F23)))</f>
        <v>0</v>
      </c>
      <c r="AF23" s="420">
        <f>IF( $F23=0,0,((($F23/$E$19)*'PLAN DE ADQUISICIONES'!AC$19)*($G23/$F23)))</f>
        <v>0</v>
      </c>
      <c r="AG23" s="421">
        <f>U23+V23+W23+X23+Y23+Z23+AA23+AB23+AC23+AD23+AE23+AF23</f>
        <v>0</v>
      </c>
      <c r="AH23" s="425">
        <f>IF( $F23=0,0,((($F23/$E$19)*'PLAN DE ADQUISICIONES'!AD$19)*($G23/$F23)))</f>
        <v>0</v>
      </c>
      <c r="AI23" s="420">
        <f>IF( $F23=0,0,((($F23/$E$19)*'PLAN DE ADQUISICIONES'!AE$19)*($G23/$F23)))</f>
        <v>0</v>
      </c>
      <c r="AJ23" s="420">
        <f>IF( $F23=0,0,((($F23/$E$19)*'PLAN DE ADQUISICIONES'!AF$19)*($G23/$F23)))</f>
        <v>0</v>
      </c>
      <c r="AK23" s="420">
        <f>IF( $F23=0,0,((($F23/$E$19)*'PLAN DE ADQUISICIONES'!AG$19)*($G23/$F23)))</f>
        <v>0</v>
      </c>
      <c r="AL23" s="420">
        <f>IF( $F23=0,0,((($F23/$E$19)*'PLAN DE ADQUISICIONES'!AH$19)*($G23/$F23)))</f>
        <v>0</v>
      </c>
      <c r="AM23" s="420">
        <f>IF( $F23=0,0,((($F23/$E$19)*'PLAN DE ADQUISICIONES'!AI$19)*($G23/$F23)))</f>
        <v>0</v>
      </c>
      <c r="AN23" s="420">
        <f>IF( $F23=0,0,((($F23/$E$19)*'PLAN DE ADQUISICIONES'!AJ$19)*($G23/$F23)))</f>
        <v>0</v>
      </c>
      <c r="AO23" s="420">
        <f>IF( $F23=0,0,((($F23/$E$19)*'PLAN DE ADQUISICIONES'!AK$19)*($G23/$F23)))</f>
        <v>0</v>
      </c>
      <c r="AP23" s="420">
        <f>IF( $F23=0,0,((($F23/$E$19)*'PLAN DE ADQUISICIONES'!AL$19)*($G23/$F23)))</f>
        <v>0</v>
      </c>
      <c r="AQ23" s="420">
        <f>IF( $F23=0,0,((($F23/$E$19)*'PLAN DE ADQUISICIONES'!AM$19)*($G23/$F23)))</f>
        <v>0</v>
      </c>
      <c r="AR23" s="420">
        <f>IF( $F23=0,0,((($F23/$E$19)*'PLAN DE ADQUISICIONES'!AN$19)*($G23/$F23)))</f>
        <v>0</v>
      </c>
      <c r="AS23" s="420">
        <f>IF( $F23=0,0,((($F23/$E$19)*'PLAN DE ADQUISICIONES'!AO$19)*($G23/$F23)))</f>
        <v>0</v>
      </c>
      <c r="AT23" s="423">
        <f>AH23+AI23+AJ23+AK23+AL23+AM23+AN23+AO23+AP23+AQ23+AR23+AS23</f>
        <v>0</v>
      </c>
      <c r="AU23" s="426">
        <f>AS23+AR23+AQ23+AP23+AO23+AN23+AM23+AL23+AK23+AJ23+AI23+AH23+AF23+AE23+AD23+AC23+AB23+AA23+Z23+Y23+X23+W23+V23+U23+S23+R23+Q23+P23+O23+N23+M23+L23+K23+J23+I23+H23</f>
        <v>0</v>
      </c>
      <c r="AV23" s="392">
        <f t="shared" si="1"/>
        <v>0</v>
      </c>
    </row>
    <row r="24" spans="2:48" s="394" customFormat="1" ht="12.75" customHeight="1" x14ac:dyDescent="0.15">
      <c r="B24" s="416" t="str">
        <f>+'FORMATO COSTEO C1'!C$72</f>
        <v>1.1.2.5</v>
      </c>
      <c r="C24" s="417" t="str">
        <f>+'FORMATO COSTEO C1'!B$72</f>
        <v>Categoría de gasto</v>
      </c>
      <c r="D24" s="428"/>
      <c r="E24" s="429"/>
      <c r="F24" s="420">
        <f>+'FORMATO COSTEO C1'!G72</f>
        <v>0</v>
      </c>
      <c r="G24" s="421">
        <f>+'FORMATO COSTEO C1'!X72</f>
        <v>0</v>
      </c>
      <c r="H24" s="425">
        <f>IF( $F24=0,0,((($F24/$E$19)*'PLAN DE ADQUISICIONES'!F$19)*($G24/$F24)))</f>
        <v>0</v>
      </c>
      <c r="I24" s="420">
        <f>IF( $F24=0,0,((($F24/$E$19)*'PLAN DE ADQUISICIONES'!G$19)*($G24/$F24)))</f>
        <v>0</v>
      </c>
      <c r="J24" s="420">
        <f>IF( $F24=0,0,((($F24/$E$19)*'PLAN DE ADQUISICIONES'!H$19)*($G24/$F24)))</f>
        <v>0</v>
      </c>
      <c r="K24" s="420">
        <f>IF( $F24=0,0,((($F24/$E$19)*'PLAN DE ADQUISICIONES'!I$19)*($G24/$F24)))</f>
        <v>0</v>
      </c>
      <c r="L24" s="420">
        <f>IF( $F24=0,0,((($F24/$E$19)*'PLAN DE ADQUISICIONES'!J$19)*($G24/$F24)))</f>
        <v>0</v>
      </c>
      <c r="M24" s="420">
        <f>IF( $F24=0,0,((($F24/$E$19)*'PLAN DE ADQUISICIONES'!K$19)*($G24/$F24)))</f>
        <v>0</v>
      </c>
      <c r="N24" s="420">
        <f>IF( $F24=0,0,((($F24/$E$19)*'PLAN DE ADQUISICIONES'!L$19)*($G24/$F24)))</f>
        <v>0</v>
      </c>
      <c r="O24" s="420">
        <f>IF( $F24=0,0,((($F24/$E$19)*'PLAN DE ADQUISICIONES'!M$19)*($G24/$F24)))</f>
        <v>0</v>
      </c>
      <c r="P24" s="420">
        <f>IF( $F24=0,0,((($F24/$E$19)*'PLAN DE ADQUISICIONES'!N$19)*($G24/$F24)))</f>
        <v>0</v>
      </c>
      <c r="Q24" s="420">
        <f>IF( $F24=0,0,((($F24/$E$19)*'PLAN DE ADQUISICIONES'!O$19)*($G24/$F24)))</f>
        <v>0</v>
      </c>
      <c r="R24" s="420">
        <f>IF( $F24=0,0,((($F24/$E$19)*'PLAN DE ADQUISICIONES'!P$19)*($G24/$F24)))</f>
        <v>0</v>
      </c>
      <c r="S24" s="420">
        <f>IF( $F24=0,0,((($F24/$E$19)*'PLAN DE ADQUISICIONES'!Q$19)*($G24/$F24)))</f>
        <v>0</v>
      </c>
      <c r="T24" s="423">
        <f>H24+I24+J24+K24+L24+M24+N24+O24+P24+Q24+R24+S24</f>
        <v>0</v>
      </c>
      <c r="U24" s="424">
        <f>IF( $F24=0,0,((($F24/$E$19)*'PLAN DE ADQUISICIONES'!R$19)*($G24/$F24)))</f>
        <v>0</v>
      </c>
      <c r="V24" s="420">
        <f>IF( $F24=0,0,((($F24/$E$19)*'PLAN DE ADQUISICIONES'!S$19)*($G24/$F24)))</f>
        <v>0</v>
      </c>
      <c r="W24" s="420">
        <f>IF( $F24=0,0,((($F24/$E$19)*'PLAN DE ADQUISICIONES'!T$19)*($G24/$F24)))</f>
        <v>0</v>
      </c>
      <c r="X24" s="420">
        <f>IF( $F24=0,0,((($F24/$E$19)*'PLAN DE ADQUISICIONES'!U$19)*($G24/$F24)))</f>
        <v>0</v>
      </c>
      <c r="Y24" s="420">
        <f>IF( $F24=0,0,((($F24/$E$19)*'PLAN DE ADQUISICIONES'!V$19)*($G24/$F24)))</f>
        <v>0</v>
      </c>
      <c r="Z24" s="420">
        <f>IF( $F24=0,0,((($F24/$E$19)*'PLAN DE ADQUISICIONES'!W$19)*($G24/$F24)))</f>
        <v>0</v>
      </c>
      <c r="AA24" s="420">
        <f>IF( $F24=0,0,((($F24/$E$19)*'PLAN DE ADQUISICIONES'!X$19)*($G24/$F24)))</f>
        <v>0</v>
      </c>
      <c r="AB24" s="420">
        <f>IF( $F24=0,0,((($F24/$E$19)*'PLAN DE ADQUISICIONES'!Y$19)*($G24/$F24)))</f>
        <v>0</v>
      </c>
      <c r="AC24" s="420">
        <f>IF( $F24=0,0,((($F24/$E$19)*'PLAN DE ADQUISICIONES'!Z$19)*($G24/$F24)))</f>
        <v>0</v>
      </c>
      <c r="AD24" s="420">
        <f>IF( $F24=0,0,((($F24/$E$19)*'PLAN DE ADQUISICIONES'!AA$19)*($G24/$F24)))</f>
        <v>0</v>
      </c>
      <c r="AE24" s="420">
        <f>IF( $F24=0,0,((($F24/$E$19)*'PLAN DE ADQUISICIONES'!AB$19)*($G24/$F24)))</f>
        <v>0</v>
      </c>
      <c r="AF24" s="420">
        <f>IF( $F24=0,0,((($F24/$E$19)*'PLAN DE ADQUISICIONES'!AC$19)*($G24/$F24)))</f>
        <v>0</v>
      </c>
      <c r="AG24" s="421">
        <f>U24+V24+W24+X24+Y24+Z24+AA24+AB24+AC24+AD24+AE24+AF24</f>
        <v>0</v>
      </c>
      <c r="AH24" s="425">
        <f>IF( $F24=0,0,((($F24/$E$19)*'PLAN DE ADQUISICIONES'!AD$19)*($G24/$F24)))</f>
        <v>0</v>
      </c>
      <c r="AI24" s="420">
        <f>IF( $F24=0,0,((($F24/$E$19)*'PLAN DE ADQUISICIONES'!AE$19)*($G24/$F24)))</f>
        <v>0</v>
      </c>
      <c r="AJ24" s="420">
        <f>IF( $F24=0,0,((($F24/$E$19)*'PLAN DE ADQUISICIONES'!AF$19)*($G24/$F24)))</f>
        <v>0</v>
      </c>
      <c r="AK24" s="420">
        <f>IF( $F24=0,0,((($F24/$E$19)*'PLAN DE ADQUISICIONES'!AG$19)*($G24/$F24)))</f>
        <v>0</v>
      </c>
      <c r="AL24" s="420">
        <f>IF( $F24=0,0,((($F24/$E$19)*'PLAN DE ADQUISICIONES'!AH$19)*($G24/$F24)))</f>
        <v>0</v>
      </c>
      <c r="AM24" s="420">
        <f>IF( $F24=0,0,((($F24/$E$19)*'PLAN DE ADQUISICIONES'!AI$19)*($G24/$F24)))</f>
        <v>0</v>
      </c>
      <c r="AN24" s="420">
        <f>IF( $F24=0,0,((($F24/$E$19)*'PLAN DE ADQUISICIONES'!AJ$19)*($G24/$F24)))</f>
        <v>0</v>
      </c>
      <c r="AO24" s="420">
        <f>IF( $F24=0,0,((($F24/$E$19)*'PLAN DE ADQUISICIONES'!AK$19)*($G24/$F24)))</f>
        <v>0</v>
      </c>
      <c r="AP24" s="420">
        <f>IF( $F24=0,0,((($F24/$E$19)*'PLAN DE ADQUISICIONES'!AL$19)*($G24/$F24)))</f>
        <v>0</v>
      </c>
      <c r="AQ24" s="420">
        <f>IF( $F24=0,0,((($F24/$E$19)*'PLAN DE ADQUISICIONES'!AM$19)*($G24/$F24)))</f>
        <v>0</v>
      </c>
      <c r="AR24" s="420">
        <f>IF( $F24=0,0,((($F24/$E$19)*'PLAN DE ADQUISICIONES'!AN$19)*($G24/$F24)))</f>
        <v>0</v>
      </c>
      <c r="AS24" s="420">
        <f>IF( $F24=0,0,((($F24/$E$19)*'PLAN DE ADQUISICIONES'!AO$19)*($G24/$F24)))</f>
        <v>0</v>
      </c>
      <c r="AT24" s="423">
        <f>AH24+AI24+AJ24+AK24+AL24+AM24+AN24+AO24+AP24+AQ24+AR24+AS24</f>
        <v>0</v>
      </c>
      <c r="AU24" s="426">
        <f>AS24+AR24+AQ24+AP24+AO24+AN24+AM24+AL24+AK24+AJ24+AI24+AH24+AF24+AE24+AD24+AC24+AB24+AA24+Z24+Y24+X24+W24+V24+U24+S24+R24+Q24+P24+O24+N24+M24+L24+K24+J24+I24+H24</f>
        <v>0</v>
      </c>
      <c r="AV24" s="392">
        <f t="shared" si="1"/>
        <v>0</v>
      </c>
    </row>
    <row r="25" spans="2:48" s="394" customFormat="1" ht="12.75" customHeight="1" x14ac:dyDescent="0.15">
      <c r="B25" s="406" t="str">
        <f>+'FORMATO COSTEO C1'!C$78</f>
        <v>1.1.3</v>
      </c>
      <c r="C25" s="430" t="str">
        <f>+'FORMATO COSTEO C1'!B$78</f>
        <v>Verificar la información y/o documentación entregada por los participantes registrados</v>
      </c>
      <c r="D25" s="408" t="str">
        <f>+'FORMATO COSTEO C1'!D$78</f>
        <v>Unidad</v>
      </c>
      <c r="E25" s="409">
        <f>+'FORMATO COSTEO C1'!E$78</f>
        <v>500</v>
      </c>
      <c r="F25" s="410">
        <f>SUM(F26:F30)</f>
        <v>0</v>
      </c>
      <c r="G25" s="411">
        <f t="shared" ref="G25:P25" si="8">SUM(G26:G30)</f>
        <v>0</v>
      </c>
      <c r="H25" s="412">
        <f t="shared" si="8"/>
        <v>0</v>
      </c>
      <c r="I25" s="410">
        <f>SUM(I26:I30)</f>
        <v>0</v>
      </c>
      <c r="J25" s="410">
        <f>SUM(J26:J30)</f>
        <v>0</v>
      </c>
      <c r="K25" s="410">
        <f>SUM(K26:K30)</f>
        <v>0</v>
      </c>
      <c r="L25" s="410">
        <f>SUM(L26:L30)</f>
        <v>0</v>
      </c>
      <c r="M25" s="410">
        <f>SUM(M26:M30)</f>
        <v>0</v>
      </c>
      <c r="N25" s="410">
        <f t="shared" si="8"/>
        <v>0</v>
      </c>
      <c r="O25" s="410">
        <f t="shared" si="8"/>
        <v>0</v>
      </c>
      <c r="P25" s="410">
        <f t="shared" si="8"/>
        <v>0</v>
      </c>
      <c r="Q25" s="410">
        <f>SUM(Q26:Q30)</f>
        <v>0</v>
      </c>
      <c r="R25" s="410">
        <f>SUM(R26:R30)</f>
        <v>0</v>
      </c>
      <c r="S25" s="410">
        <f>SUM(S26:S30)</f>
        <v>0</v>
      </c>
      <c r="T25" s="413">
        <f>SUM(T26:T30)</f>
        <v>0</v>
      </c>
      <c r="U25" s="414">
        <f t="shared" ref="U25:AS25" si="9">SUM(U26:U30)</f>
        <v>0</v>
      </c>
      <c r="V25" s="410">
        <f t="shared" si="9"/>
        <v>0</v>
      </c>
      <c r="W25" s="410">
        <f t="shared" si="9"/>
        <v>0</v>
      </c>
      <c r="X25" s="410">
        <f t="shared" si="9"/>
        <v>0</v>
      </c>
      <c r="Y25" s="410">
        <f t="shared" si="9"/>
        <v>0</v>
      </c>
      <c r="Z25" s="410">
        <f t="shared" si="9"/>
        <v>0</v>
      </c>
      <c r="AA25" s="410">
        <f t="shared" si="9"/>
        <v>0</v>
      </c>
      <c r="AB25" s="410">
        <f t="shared" si="9"/>
        <v>0</v>
      </c>
      <c r="AC25" s="410">
        <f t="shared" si="9"/>
        <v>0</v>
      </c>
      <c r="AD25" s="410">
        <f t="shared" si="9"/>
        <v>0</v>
      </c>
      <c r="AE25" s="410">
        <f t="shared" si="9"/>
        <v>0</v>
      </c>
      <c r="AF25" s="410">
        <f t="shared" si="9"/>
        <v>0</v>
      </c>
      <c r="AG25" s="411">
        <f t="shared" si="9"/>
        <v>0</v>
      </c>
      <c r="AH25" s="412">
        <f t="shared" si="9"/>
        <v>0</v>
      </c>
      <c r="AI25" s="410">
        <f t="shared" si="9"/>
        <v>0</v>
      </c>
      <c r="AJ25" s="410">
        <f t="shared" si="9"/>
        <v>0</v>
      </c>
      <c r="AK25" s="410">
        <f t="shared" si="9"/>
        <v>0</v>
      </c>
      <c r="AL25" s="410">
        <f t="shared" si="9"/>
        <v>0</v>
      </c>
      <c r="AM25" s="410">
        <f t="shared" si="9"/>
        <v>0</v>
      </c>
      <c r="AN25" s="410">
        <f t="shared" si="9"/>
        <v>0</v>
      </c>
      <c r="AO25" s="410">
        <f t="shared" si="9"/>
        <v>0</v>
      </c>
      <c r="AP25" s="410">
        <f t="shared" si="9"/>
        <v>0</v>
      </c>
      <c r="AQ25" s="410">
        <f t="shared" si="9"/>
        <v>0</v>
      </c>
      <c r="AR25" s="410">
        <f t="shared" si="9"/>
        <v>0</v>
      </c>
      <c r="AS25" s="410">
        <f t="shared" si="9"/>
        <v>0</v>
      </c>
      <c r="AT25" s="413">
        <f>SUM(AT26:AT30)</f>
        <v>0</v>
      </c>
      <c r="AU25" s="415">
        <f>SUM(AU26:AU30)</f>
        <v>0</v>
      </c>
      <c r="AV25" s="392">
        <f t="shared" si="1"/>
        <v>0</v>
      </c>
    </row>
    <row r="26" spans="2:48" s="394" customFormat="1" ht="12.75" customHeight="1" x14ac:dyDescent="0.15">
      <c r="B26" s="416" t="str">
        <f>+'FORMATO COSTEO C1'!C$80</f>
        <v>1.1.3.1</v>
      </c>
      <c r="C26" s="417">
        <f>+'FORMATO COSTEO C1'!B$80</f>
        <v>0</v>
      </c>
      <c r="D26" s="428"/>
      <c r="E26" s="429"/>
      <c r="F26" s="420">
        <f>+'FORMATO COSTEO C1'!G80</f>
        <v>0</v>
      </c>
      <c r="G26" s="421">
        <f>+'FORMATO COSTEO C1'!X80</f>
        <v>0</v>
      </c>
      <c r="H26" s="422">
        <f>IF( $F26=0,0,((($F26/$E$25)*'PLAN DE ADQUISICIONES'!F$20)*($G26/$F26)))</f>
        <v>0</v>
      </c>
      <c r="I26" s="420">
        <f>IF( $F26=0,0,((($F26/$E$25)*'PLAN DE ADQUISICIONES'!G$20)*($G26/$F26)))</f>
        <v>0</v>
      </c>
      <c r="J26" s="420">
        <f>IF( $F26=0,0,((($F26/$E$25)*'PLAN DE ADQUISICIONES'!H$20)*($G26/$F26)))</f>
        <v>0</v>
      </c>
      <c r="K26" s="420">
        <f>IF( $F26=0,0,((($F26/$E$25)*'PLAN DE ADQUISICIONES'!I$20)*($G26/$F26)))</f>
        <v>0</v>
      </c>
      <c r="L26" s="420">
        <f>IF( $F26=0,0,((($F26/$E$25)*'PLAN DE ADQUISICIONES'!J$20)*($G26/$F26)))</f>
        <v>0</v>
      </c>
      <c r="M26" s="420">
        <f>IF( $F26=0,0,((($F26/$E$25)*'PLAN DE ADQUISICIONES'!K$20)*($G26/$F26)))</f>
        <v>0</v>
      </c>
      <c r="N26" s="420">
        <f>IF( $F26=0,0,((($F26/$E$25)*'PLAN DE ADQUISICIONES'!L$20)*($G26/$F26)))</f>
        <v>0</v>
      </c>
      <c r="O26" s="420">
        <f>IF( $F26=0,0,((($F26/$E$25)*'PLAN DE ADQUISICIONES'!M$20)*($G26/$F26)))</f>
        <v>0</v>
      </c>
      <c r="P26" s="420">
        <f>IF( $F26=0,0,((($F26/$E$25)*'PLAN DE ADQUISICIONES'!N$20)*($G26/$F26)))</f>
        <v>0</v>
      </c>
      <c r="Q26" s="420">
        <f>IF( $F26=0,0,((($F26/$E$25)*'PLAN DE ADQUISICIONES'!O$20)*($G26/$F26)))</f>
        <v>0</v>
      </c>
      <c r="R26" s="420">
        <f>IF( $F26=0,0,((($F26/$E$25)*'PLAN DE ADQUISICIONES'!P$20)*($G26/$F26)))</f>
        <v>0</v>
      </c>
      <c r="S26" s="420">
        <f>IF( $F26=0,0,((($F26/$E$25)*'PLAN DE ADQUISICIONES'!Q$20)*($G26/$F26)))</f>
        <v>0</v>
      </c>
      <c r="T26" s="423">
        <f>H26+I26+J26+K26+L26+M26+N26+O26+P26+Q26+R26+S26</f>
        <v>0</v>
      </c>
      <c r="U26" s="424">
        <f>IF( $F26=0,0,((($F26/$E$25)*'PLAN DE ADQUISICIONES'!R$20)*($G26/$F26)))</f>
        <v>0</v>
      </c>
      <c r="V26" s="420">
        <f>IF( $F26=0,0,((($F26/$E$25)*'PLAN DE ADQUISICIONES'!S$20)*($G26/$F26)))</f>
        <v>0</v>
      </c>
      <c r="W26" s="420">
        <f>IF( $F26=0,0,((($F26/$E$25)*'PLAN DE ADQUISICIONES'!T$20)*($G26/$F26)))</f>
        <v>0</v>
      </c>
      <c r="X26" s="420">
        <f>IF( $F26=0,0,((($F26/$E$25)*'PLAN DE ADQUISICIONES'!U$20)*($G26/$F26)))</f>
        <v>0</v>
      </c>
      <c r="Y26" s="420">
        <f>IF( $F26=0,0,((($F26/$E$25)*'PLAN DE ADQUISICIONES'!V$20)*($G26/$F26)))</f>
        <v>0</v>
      </c>
      <c r="Z26" s="420">
        <f>IF( $F26=0,0,((($F26/$E$25)*'PLAN DE ADQUISICIONES'!W$20)*($G26/$F26)))</f>
        <v>0</v>
      </c>
      <c r="AA26" s="420">
        <f>IF( $F26=0,0,((($F26/$E$25)*'PLAN DE ADQUISICIONES'!X$20)*($G26/$F26)))</f>
        <v>0</v>
      </c>
      <c r="AB26" s="420">
        <f>IF( $F26=0,0,((($F26/$E$25)*'PLAN DE ADQUISICIONES'!Y$20)*($G26/$F26)))</f>
        <v>0</v>
      </c>
      <c r="AC26" s="420">
        <f>IF( $F26=0,0,((($F26/$E$25)*'PLAN DE ADQUISICIONES'!Z$20)*($G26/$F26)))</f>
        <v>0</v>
      </c>
      <c r="AD26" s="420">
        <f>IF( $F26=0,0,((($F26/$E$25)*'PLAN DE ADQUISICIONES'!AA$20)*($G26/$F26)))</f>
        <v>0</v>
      </c>
      <c r="AE26" s="420">
        <f>IF( $F26=0,0,((($F26/$E$25)*'PLAN DE ADQUISICIONES'!AB$20)*($G26/$F26)))</f>
        <v>0</v>
      </c>
      <c r="AF26" s="420">
        <f>IF( $F26=0,0,((($F26/$E$25)*'PLAN DE ADQUISICIONES'!AC$20)*($G26/$F26)))</f>
        <v>0</v>
      </c>
      <c r="AG26" s="421">
        <f>U26+V26+W26+X26+Y26+Z26+AA26+AB26+AC26+AD26+AE26+AF26</f>
        <v>0</v>
      </c>
      <c r="AH26" s="425">
        <f>IF( $F26=0,0,((($F26/$E$25)*'PLAN DE ADQUISICIONES'!AD$20)*($G26/$F26)))</f>
        <v>0</v>
      </c>
      <c r="AI26" s="420">
        <f>IF( $F26=0,0,((($F26/$E$25)*'PLAN DE ADQUISICIONES'!AE$20)*($G26/$F26)))</f>
        <v>0</v>
      </c>
      <c r="AJ26" s="420">
        <f>IF( $F26=0,0,((($F26/$E$25)*'PLAN DE ADQUISICIONES'!AF$20)*($G26/$F26)))</f>
        <v>0</v>
      </c>
      <c r="AK26" s="420">
        <f>IF( $F26=0,0,((($F26/$E$25)*'PLAN DE ADQUISICIONES'!AG$20)*($G26/$F26)))</f>
        <v>0</v>
      </c>
      <c r="AL26" s="420">
        <f>IF( $F26=0,0,((($F26/$E$25)*'PLAN DE ADQUISICIONES'!AH$20)*($G26/$F26)))</f>
        <v>0</v>
      </c>
      <c r="AM26" s="420">
        <f>IF( $F26=0,0,((($F26/$E$25)*'PLAN DE ADQUISICIONES'!AI$20)*($G26/$F26)))</f>
        <v>0</v>
      </c>
      <c r="AN26" s="420">
        <f>IF( $F26=0,0,((($F26/$E$25)*'PLAN DE ADQUISICIONES'!AJ$20)*($G26/$F26)))</f>
        <v>0</v>
      </c>
      <c r="AO26" s="420">
        <f>IF( $F26=0,0,((($F26/$E$25)*'PLAN DE ADQUISICIONES'!AK$20)*($G26/$F26)))</f>
        <v>0</v>
      </c>
      <c r="AP26" s="420">
        <f>IF( $F26=0,0,((($F26/$E$25)*'PLAN DE ADQUISICIONES'!AL$20)*($G26/$F26)))</f>
        <v>0</v>
      </c>
      <c r="AQ26" s="420">
        <f>IF( $F26=0,0,((($F26/$E$25)*'PLAN DE ADQUISICIONES'!AM$20)*($G26/$F26)))</f>
        <v>0</v>
      </c>
      <c r="AR26" s="420">
        <f>IF( $F26=0,0,((($F26/$E$25)*'PLAN DE ADQUISICIONES'!AN$20)*($G26/$F26)))</f>
        <v>0</v>
      </c>
      <c r="AS26" s="420">
        <f>IF( $F26=0,0,((($F26/$E$25)*'PLAN DE ADQUISICIONES'!AO$20)*($G26/$F26)))</f>
        <v>0</v>
      </c>
      <c r="AT26" s="423">
        <f>AH26+AI26+AJ26+AK26+AL26+AM26+AN26+AO26+AP26+AQ26+AR26+AS26</f>
        <v>0</v>
      </c>
      <c r="AU26" s="426">
        <f>AS26+AR26+AQ26+AP26+AO26+AN26+AM26+AL26+AK26+AJ26+AI26+AH26+AF26+AE26+AD26+AC26+AB26+AA26+Z26+Y26+X26+W26+V26+U26+S26+R26+Q26+P26+O26+N26+M26+L26+K26+J26+I26+H26</f>
        <v>0</v>
      </c>
      <c r="AV26" s="392">
        <f t="shared" si="1"/>
        <v>0</v>
      </c>
    </row>
    <row r="27" spans="2:48" s="394" customFormat="1" ht="12.75" customHeight="1" x14ac:dyDescent="0.15">
      <c r="B27" s="416" t="str">
        <f>+'FORMATO COSTEO C1'!C$86</f>
        <v>1.1.3.2</v>
      </c>
      <c r="C27" s="417" t="str">
        <f>+'FORMATO COSTEO C1'!B$86</f>
        <v>Categoría de gasto</v>
      </c>
      <c r="D27" s="428"/>
      <c r="E27" s="429"/>
      <c r="F27" s="420">
        <f>+'FORMATO COSTEO C1'!G86</f>
        <v>0</v>
      </c>
      <c r="G27" s="421">
        <f>+'FORMATO COSTEO C1'!X86</f>
        <v>0</v>
      </c>
      <c r="H27" s="425">
        <f>IF( $F27=0,0,((($F27/$E$25)*'PLAN DE ADQUISICIONES'!F$20)*($G27/$F27)))</f>
        <v>0</v>
      </c>
      <c r="I27" s="420">
        <f>IF( $F27=0,0,((($F27/$E$25)*'PLAN DE ADQUISICIONES'!G$20)*($G27/$F27)))</f>
        <v>0</v>
      </c>
      <c r="J27" s="420">
        <f>IF( $F27=0,0,((($F27/$E$25)*'PLAN DE ADQUISICIONES'!H$20)*($G27/$F27)))</f>
        <v>0</v>
      </c>
      <c r="K27" s="420">
        <f>IF( $F27=0,0,((($F27/$E$25)*'PLAN DE ADQUISICIONES'!I$20)*($G27/$F27)))</f>
        <v>0</v>
      </c>
      <c r="L27" s="420">
        <f>IF( $F27=0,0,((($F27/$E$25)*'PLAN DE ADQUISICIONES'!J$20)*($G27/$F27)))</f>
        <v>0</v>
      </c>
      <c r="M27" s="420">
        <f>IF( $F27=0,0,((($F27/$E$25)*'PLAN DE ADQUISICIONES'!K$20)*($G27/$F27)))</f>
        <v>0</v>
      </c>
      <c r="N27" s="420">
        <f>IF( $F27=0,0,((($F27/$E$25)*'PLAN DE ADQUISICIONES'!L$20)*($G27/$F27)))</f>
        <v>0</v>
      </c>
      <c r="O27" s="420">
        <f>IF( $F27=0,0,((($F27/$E$25)*'PLAN DE ADQUISICIONES'!M$20)*($G27/$F27)))</f>
        <v>0</v>
      </c>
      <c r="P27" s="420">
        <f>IF( $F27=0,0,((($F27/$E$25)*'PLAN DE ADQUISICIONES'!N$20)*($G27/$F27)))</f>
        <v>0</v>
      </c>
      <c r="Q27" s="420">
        <f>IF( $F27=0,0,((($F27/$E$25)*'PLAN DE ADQUISICIONES'!O$20)*($G27/$F27)))</f>
        <v>0</v>
      </c>
      <c r="R27" s="420">
        <f>IF( $F27=0,0,((($F27/$E$25)*'PLAN DE ADQUISICIONES'!P$20)*($G27/$F27)))</f>
        <v>0</v>
      </c>
      <c r="S27" s="420">
        <f>IF( $F27=0,0,((($F27/$E$25)*'PLAN DE ADQUISICIONES'!Q$20)*($G27/$F27)))</f>
        <v>0</v>
      </c>
      <c r="T27" s="423">
        <f>H27+I27+J27+K27+L27+M27+N27+O27+P27+Q27+R27+S27</f>
        <v>0</v>
      </c>
      <c r="U27" s="424">
        <f>IF( $F27=0,0,((($F27/$E$25)*'PLAN DE ADQUISICIONES'!R$20)*($G27/$F27)))</f>
        <v>0</v>
      </c>
      <c r="V27" s="420">
        <f>IF( $F27=0,0,((($F27/$E$25)*'PLAN DE ADQUISICIONES'!S$20)*($G27/$F27)))</f>
        <v>0</v>
      </c>
      <c r="W27" s="420">
        <f>IF( $F27=0,0,((($F27/$E$25)*'PLAN DE ADQUISICIONES'!T$20)*($G27/$F27)))</f>
        <v>0</v>
      </c>
      <c r="X27" s="420">
        <f>IF( $F27=0,0,((($F27/$E$25)*'PLAN DE ADQUISICIONES'!U$20)*($G27/$F27)))</f>
        <v>0</v>
      </c>
      <c r="Y27" s="420">
        <f>IF( $F27=0,0,((($F27/$E$25)*'PLAN DE ADQUISICIONES'!V$20)*($G27/$F27)))</f>
        <v>0</v>
      </c>
      <c r="Z27" s="420">
        <f>IF( $F27=0,0,((($F27/$E$25)*'PLAN DE ADQUISICIONES'!W$20)*($G27/$F27)))</f>
        <v>0</v>
      </c>
      <c r="AA27" s="420">
        <f>IF( $F27=0,0,((($F27/$E$25)*'PLAN DE ADQUISICIONES'!X$20)*($G27/$F27)))</f>
        <v>0</v>
      </c>
      <c r="AB27" s="420">
        <f>IF( $F27=0,0,((($F27/$E$25)*'PLAN DE ADQUISICIONES'!Y$20)*($G27/$F27)))</f>
        <v>0</v>
      </c>
      <c r="AC27" s="420">
        <f>IF( $F27=0,0,((($F27/$E$25)*'PLAN DE ADQUISICIONES'!Z$20)*($G27/$F27)))</f>
        <v>0</v>
      </c>
      <c r="AD27" s="420">
        <f>IF( $F27=0,0,((($F27/$E$25)*'PLAN DE ADQUISICIONES'!AA$20)*($G27/$F27)))</f>
        <v>0</v>
      </c>
      <c r="AE27" s="420">
        <f>IF( $F27=0,0,((($F27/$E$25)*'PLAN DE ADQUISICIONES'!AB$20)*($G27/$F27)))</f>
        <v>0</v>
      </c>
      <c r="AF27" s="420">
        <f>IF( $F27=0,0,((($F27/$E$25)*'PLAN DE ADQUISICIONES'!AC$20)*($G27/$F27)))</f>
        <v>0</v>
      </c>
      <c r="AG27" s="421">
        <f>U27+V27+W27+X27+Y27+Z27+AA27+AB27+AC27+AD27+AE27+AF27</f>
        <v>0</v>
      </c>
      <c r="AH27" s="425">
        <f>IF( $F27=0,0,((($F27/$E$25)*'PLAN DE ADQUISICIONES'!AD$20)*($G27/$F27)))</f>
        <v>0</v>
      </c>
      <c r="AI27" s="420">
        <f>IF( $F27=0,0,((($F27/$E$25)*'PLAN DE ADQUISICIONES'!AE$20)*($G27/$F27)))</f>
        <v>0</v>
      </c>
      <c r="AJ27" s="420">
        <f>IF( $F27=0,0,((($F27/$E$25)*'PLAN DE ADQUISICIONES'!AF$20)*($G27/$F27)))</f>
        <v>0</v>
      </c>
      <c r="AK27" s="420">
        <f>IF( $F27=0,0,((($F27/$E$25)*'PLAN DE ADQUISICIONES'!AG$20)*($G27/$F27)))</f>
        <v>0</v>
      </c>
      <c r="AL27" s="420">
        <f>IF( $F27=0,0,((($F27/$E$25)*'PLAN DE ADQUISICIONES'!AH$20)*($G27/$F27)))</f>
        <v>0</v>
      </c>
      <c r="AM27" s="420">
        <f>IF( $F27=0,0,((($F27/$E$25)*'PLAN DE ADQUISICIONES'!AI$20)*($G27/$F27)))</f>
        <v>0</v>
      </c>
      <c r="AN27" s="420">
        <f>IF( $F27=0,0,((($F27/$E$25)*'PLAN DE ADQUISICIONES'!AJ$20)*($G27/$F27)))</f>
        <v>0</v>
      </c>
      <c r="AO27" s="420">
        <f>IF( $F27=0,0,((($F27/$E$25)*'PLAN DE ADQUISICIONES'!AK$20)*($G27/$F27)))</f>
        <v>0</v>
      </c>
      <c r="AP27" s="420">
        <f>IF( $F27=0,0,((($F27/$E$25)*'PLAN DE ADQUISICIONES'!AL$20)*($G27/$F27)))</f>
        <v>0</v>
      </c>
      <c r="AQ27" s="420">
        <f>IF( $F27=0,0,((($F27/$E$25)*'PLAN DE ADQUISICIONES'!AM$20)*($G27/$F27)))</f>
        <v>0</v>
      </c>
      <c r="AR27" s="420">
        <f>IF( $F27=0,0,((($F27/$E$25)*'PLAN DE ADQUISICIONES'!AN$20)*($G27/$F27)))</f>
        <v>0</v>
      </c>
      <c r="AS27" s="420">
        <f>IF( $F27=0,0,((($F27/$E$25)*'PLAN DE ADQUISICIONES'!AO$20)*($G27/$F27)))</f>
        <v>0</v>
      </c>
      <c r="AT27" s="423">
        <f>AH27+AI27+AJ27+AK27+AL27+AM27+AN27+AO27+AP27+AQ27+AR27+AS27</f>
        <v>0</v>
      </c>
      <c r="AU27" s="426">
        <f>AS27+AR27+AQ27+AP27+AO27+AN27+AM27+AL27+AK27+AJ27+AI27+AH27+AF27+AE27+AD27+AC27+AB27+AA27+Z27+Y27+X27+W27+V27+U27+S27+R27+Q27+P27+O27+N27+M27+L27+K27+J27+I27+H27</f>
        <v>0</v>
      </c>
      <c r="AV27" s="392">
        <f t="shared" si="1"/>
        <v>0</v>
      </c>
    </row>
    <row r="28" spans="2:48" s="394" customFormat="1" ht="12.75" customHeight="1" x14ac:dyDescent="0.15">
      <c r="B28" s="416" t="str">
        <f>+'FORMATO COSTEO C1'!C$92</f>
        <v>1.1.3.3</v>
      </c>
      <c r="C28" s="417" t="str">
        <f>+'FORMATO COSTEO C1'!B$92</f>
        <v>Categoría de gasto</v>
      </c>
      <c r="D28" s="428"/>
      <c r="E28" s="429"/>
      <c r="F28" s="420">
        <f>+'FORMATO COSTEO C1'!G92</f>
        <v>0</v>
      </c>
      <c r="G28" s="421">
        <f>+'FORMATO COSTEO C1'!X92</f>
        <v>0</v>
      </c>
      <c r="H28" s="425">
        <f>IF( $F28=0,0,((($F28/$E$25)*'PLAN DE ADQUISICIONES'!F$20)*($G28/$F28)))</f>
        <v>0</v>
      </c>
      <c r="I28" s="420">
        <f>IF( $F28=0,0,((($F28/$E$25)*'PLAN DE ADQUISICIONES'!G$20)*($G28/$F28)))</f>
        <v>0</v>
      </c>
      <c r="J28" s="420">
        <f>IF( $F28=0,0,((($F28/$E$25)*'PLAN DE ADQUISICIONES'!H$20)*($G28/$F28)))</f>
        <v>0</v>
      </c>
      <c r="K28" s="420">
        <f>IF( $F28=0,0,((($F28/$E$25)*'PLAN DE ADQUISICIONES'!I$20)*($G28/$F28)))</f>
        <v>0</v>
      </c>
      <c r="L28" s="420">
        <f>IF( $F28=0,0,((($F28/$E$25)*'PLAN DE ADQUISICIONES'!J$20)*($G28/$F28)))</f>
        <v>0</v>
      </c>
      <c r="M28" s="420">
        <f>IF( $F28=0,0,((($F28/$E$25)*'PLAN DE ADQUISICIONES'!K$20)*($G28/$F28)))</f>
        <v>0</v>
      </c>
      <c r="N28" s="420">
        <f>IF( $F28=0,0,((($F28/$E$25)*'PLAN DE ADQUISICIONES'!L$20)*($G28/$F28)))</f>
        <v>0</v>
      </c>
      <c r="O28" s="420">
        <f>IF( $F28=0,0,((($F28/$E$25)*'PLAN DE ADQUISICIONES'!M$20)*($G28/$F28)))</f>
        <v>0</v>
      </c>
      <c r="P28" s="420">
        <f>IF( $F28=0,0,((($F28/$E$25)*'PLAN DE ADQUISICIONES'!N$20)*($G28/$F28)))</f>
        <v>0</v>
      </c>
      <c r="Q28" s="420">
        <f>IF( $F28=0,0,((($F28/$E$25)*'PLAN DE ADQUISICIONES'!O$20)*($G28/$F28)))</f>
        <v>0</v>
      </c>
      <c r="R28" s="420">
        <f>IF( $F28=0,0,((($F28/$E$25)*'PLAN DE ADQUISICIONES'!P$20)*($G28/$F28)))</f>
        <v>0</v>
      </c>
      <c r="S28" s="420">
        <f>IF( $F28=0,0,((($F28/$E$25)*'PLAN DE ADQUISICIONES'!Q$20)*($G28/$F28)))</f>
        <v>0</v>
      </c>
      <c r="T28" s="423">
        <f>H28+I28+J28+K28+L28+M28+N28+O28+P28+Q28+R28+S28</f>
        <v>0</v>
      </c>
      <c r="U28" s="424">
        <f>IF( $F28=0,0,((($F28/$E$25)*'PLAN DE ADQUISICIONES'!R$20)*($G28/$F28)))</f>
        <v>0</v>
      </c>
      <c r="V28" s="420">
        <f>IF( $F28=0,0,((($F28/$E$25)*'PLAN DE ADQUISICIONES'!S$20)*($G28/$F28)))</f>
        <v>0</v>
      </c>
      <c r="W28" s="420">
        <f>IF( $F28=0,0,((($F28/$E$25)*'PLAN DE ADQUISICIONES'!T$20)*($G28/$F28)))</f>
        <v>0</v>
      </c>
      <c r="X28" s="420">
        <f>IF( $F28=0,0,((($F28/$E$25)*'PLAN DE ADQUISICIONES'!U$20)*($G28/$F28)))</f>
        <v>0</v>
      </c>
      <c r="Y28" s="420">
        <f>IF( $F28=0,0,((($F28/$E$25)*'PLAN DE ADQUISICIONES'!V$20)*($G28/$F28)))</f>
        <v>0</v>
      </c>
      <c r="Z28" s="420">
        <f>IF( $F28=0,0,((($F28/$E$25)*'PLAN DE ADQUISICIONES'!W$20)*($G28/$F28)))</f>
        <v>0</v>
      </c>
      <c r="AA28" s="420">
        <f>IF( $F28=0,0,((($F28/$E$25)*'PLAN DE ADQUISICIONES'!X$20)*($G28/$F28)))</f>
        <v>0</v>
      </c>
      <c r="AB28" s="420">
        <f>IF( $F28=0,0,((($F28/$E$25)*'PLAN DE ADQUISICIONES'!Y$20)*($G28/$F28)))</f>
        <v>0</v>
      </c>
      <c r="AC28" s="420">
        <f>IF( $F28=0,0,((($F28/$E$25)*'PLAN DE ADQUISICIONES'!Z$20)*($G28/$F28)))</f>
        <v>0</v>
      </c>
      <c r="AD28" s="420">
        <f>IF( $F28=0,0,((($F28/$E$25)*'PLAN DE ADQUISICIONES'!AA$20)*($G28/$F28)))</f>
        <v>0</v>
      </c>
      <c r="AE28" s="420">
        <f>IF( $F28=0,0,((($F28/$E$25)*'PLAN DE ADQUISICIONES'!AB$20)*($G28/$F28)))</f>
        <v>0</v>
      </c>
      <c r="AF28" s="420">
        <f>IF( $F28=0,0,((($F28/$E$25)*'PLAN DE ADQUISICIONES'!AC$20)*($G28/$F28)))</f>
        <v>0</v>
      </c>
      <c r="AG28" s="421">
        <f>U28+V28+W28+X28+Y28+Z28+AA28+AB28+AC28+AD28+AE28+AF28</f>
        <v>0</v>
      </c>
      <c r="AH28" s="425">
        <f>IF( $F28=0,0,((($F28/$E$25)*'PLAN DE ADQUISICIONES'!AD$20)*($G28/$F28)))</f>
        <v>0</v>
      </c>
      <c r="AI28" s="420">
        <f>IF( $F28=0,0,((($F28/$E$25)*'PLAN DE ADQUISICIONES'!AE$20)*($G28/$F28)))</f>
        <v>0</v>
      </c>
      <c r="AJ28" s="420">
        <f>IF( $F28=0,0,((($F28/$E$25)*'PLAN DE ADQUISICIONES'!AF$20)*($G28/$F28)))</f>
        <v>0</v>
      </c>
      <c r="AK28" s="420">
        <f>IF( $F28=0,0,((($F28/$E$25)*'PLAN DE ADQUISICIONES'!AG$20)*($G28/$F28)))</f>
        <v>0</v>
      </c>
      <c r="AL28" s="420">
        <f>IF( $F28=0,0,((($F28/$E$25)*'PLAN DE ADQUISICIONES'!AH$20)*($G28/$F28)))</f>
        <v>0</v>
      </c>
      <c r="AM28" s="420">
        <f>IF( $F28=0,0,((($F28/$E$25)*'PLAN DE ADQUISICIONES'!AI$20)*($G28/$F28)))</f>
        <v>0</v>
      </c>
      <c r="AN28" s="420">
        <f>IF( $F28=0,0,((($F28/$E$25)*'PLAN DE ADQUISICIONES'!AJ$20)*($G28/$F28)))</f>
        <v>0</v>
      </c>
      <c r="AO28" s="420">
        <f>IF( $F28=0,0,((($F28/$E$25)*'PLAN DE ADQUISICIONES'!AK$20)*($G28/$F28)))</f>
        <v>0</v>
      </c>
      <c r="AP28" s="420">
        <f>IF( $F28=0,0,((($F28/$E$25)*'PLAN DE ADQUISICIONES'!AL$20)*($G28/$F28)))</f>
        <v>0</v>
      </c>
      <c r="AQ28" s="420">
        <f>IF( $F28=0,0,((($F28/$E$25)*'PLAN DE ADQUISICIONES'!AM$20)*($G28/$F28)))</f>
        <v>0</v>
      </c>
      <c r="AR28" s="420">
        <f>IF( $F28=0,0,((($F28/$E$25)*'PLAN DE ADQUISICIONES'!AN$20)*($G28/$F28)))</f>
        <v>0</v>
      </c>
      <c r="AS28" s="420">
        <f>IF( $F28=0,0,((($F28/$E$25)*'PLAN DE ADQUISICIONES'!AO$20)*($G28/$F28)))</f>
        <v>0</v>
      </c>
      <c r="AT28" s="423">
        <f>AH28+AI28+AJ28+AK28+AL28+AM28+AN28+AO28+AP28+AQ28+AR28+AS28</f>
        <v>0</v>
      </c>
      <c r="AU28" s="426">
        <f>AS28+AR28+AQ28+AP28+AO28+AN28+AM28+AL28+AK28+AJ28+AI28+AH28+AF28+AE28+AD28+AC28+AB28+AA28+Z28+Y28+X28+W28+V28+U28+S28+R28+Q28+P28+O28+N28+M28+L28+K28+J28+I28+H28</f>
        <v>0</v>
      </c>
      <c r="AV28" s="392">
        <f t="shared" si="1"/>
        <v>0</v>
      </c>
    </row>
    <row r="29" spans="2:48" s="394" customFormat="1" ht="12.75" customHeight="1" x14ac:dyDescent="0.15">
      <c r="B29" s="416" t="str">
        <f>+'FORMATO COSTEO C1'!C$98</f>
        <v>1.1.3.4</v>
      </c>
      <c r="C29" s="417" t="str">
        <f>+'FORMATO COSTEO C1'!B$98</f>
        <v>Categoría de gasto</v>
      </c>
      <c r="D29" s="428"/>
      <c r="E29" s="429"/>
      <c r="F29" s="420">
        <f>+'FORMATO COSTEO C1'!G98</f>
        <v>0</v>
      </c>
      <c r="G29" s="421">
        <f>+'FORMATO COSTEO C1'!X98</f>
        <v>0</v>
      </c>
      <c r="H29" s="425">
        <f>IF( $F29=0,0,((($F29/$E$25)*'PLAN DE ADQUISICIONES'!F$20)*($G29/$F29)))</f>
        <v>0</v>
      </c>
      <c r="I29" s="420">
        <f>IF( $F29=0,0,((($F29/$E$25)*'PLAN DE ADQUISICIONES'!G$20)*($G29/$F29)))</f>
        <v>0</v>
      </c>
      <c r="J29" s="420">
        <f>IF( $F29=0,0,((($F29/$E$25)*'PLAN DE ADQUISICIONES'!H$20)*($G29/$F29)))</f>
        <v>0</v>
      </c>
      <c r="K29" s="420">
        <f>IF( $F29=0,0,((($F29/$E$25)*'PLAN DE ADQUISICIONES'!I$20)*($G29/$F29)))</f>
        <v>0</v>
      </c>
      <c r="L29" s="420">
        <f>IF( $F29=0,0,((($F29/$E$25)*'PLAN DE ADQUISICIONES'!J$20)*($G29/$F29)))</f>
        <v>0</v>
      </c>
      <c r="M29" s="420">
        <f>IF( $F29=0,0,((($F29/$E$25)*'PLAN DE ADQUISICIONES'!K$20)*($G29/$F29)))</f>
        <v>0</v>
      </c>
      <c r="N29" s="420">
        <f>IF( $F29=0,0,((($F29/$E$25)*'PLAN DE ADQUISICIONES'!L$20)*($G29/$F29)))</f>
        <v>0</v>
      </c>
      <c r="O29" s="420">
        <f>IF( $F29=0,0,((($F29/$E$25)*'PLAN DE ADQUISICIONES'!M$20)*($G29/$F29)))</f>
        <v>0</v>
      </c>
      <c r="P29" s="420">
        <f>IF( $F29=0,0,((($F29/$E$25)*'PLAN DE ADQUISICIONES'!N$20)*($G29/$F29)))</f>
        <v>0</v>
      </c>
      <c r="Q29" s="420">
        <f>IF( $F29=0,0,((($F29/$E$25)*'PLAN DE ADQUISICIONES'!O$20)*($G29/$F29)))</f>
        <v>0</v>
      </c>
      <c r="R29" s="420">
        <f>IF( $F29=0,0,((($F29/$E$25)*'PLAN DE ADQUISICIONES'!P$20)*($G29/$F29)))</f>
        <v>0</v>
      </c>
      <c r="S29" s="420">
        <f>IF( $F29=0,0,((($F29/$E$25)*'PLAN DE ADQUISICIONES'!Q$20)*($G29/$F29)))</f>
        <v>0</v>
      </c>
      <c r="T29" s="423">
        <f>H29+I29+J29+K29+L29+M29+N29+O29+P29+Q29+R29+S29</f>
        <v>0</v>
      </c>
      <c r="U29" s="424">
        <f>IF( $F29=0,0,((($F29/$E$25)*'PLAN DE ADQUISICIONES'!R$20)*($G29/$F29)))</f>
        <v>0</v>
      </c>
      <c r="V29" s="420">
        <f>IF( $F29=0,0,((($F29/$E$25)*'PLAN DE ADQUISICIONES'!S$20)*($G29/$F29)))</f>
        <v>0</v>
      </c>
      <c r="W29" s="420">
        <f>IF( $F29=0,0,((($F29/$E$25)*'PLAN DE ADQUISICIONES'!T$20)*($G29/$F29)))</f>
        <v>0</v>
      </c>
      <c r="X29" s="420">
        <f>IF( $F29=0,0,((($F29/$E$25)*'PLAN DE ADQUISICIONES'!U$20)*($G29/$F29)))</f>
        <v>0</v>
      </c>
      <c r="Y29" s="420">
        <f>IF( $F29=0,0,((($F29/$E$25)*'PLAN DE ADQUISICIONES'!V$20)*($G29/$F29)))</f>
        <v>0</v>
      </c>
      <c r="Z29" s="420">
        <f>IF( $F29=0,0,((($F29/$E$25)*'PLAN DE ADQUISICIONES'!W$20)*($G29/$F29)))</f>
        <v>0</v>
      </c>
      <c r="AA29" s="420">
        <f>IF( $F29=0,0,((($F29/$E$25)*'PLAN DE ADQUISICIONES'!X$20)*($G29/$F29)))</f>
        <v>0</v>
      </c>
      <c r="AB29" s="420">
        <f>IF( $F29=0,0,((($F29/$E$25)*'PLAN DE ADQUISICIONES'!Y$20)*($G29/$F29)))</f>
        <v>0</v>
      </c>
      <c r="AC29" s="420">
        <f>IF( $F29=0,0,((($F29/$E$25)*'PLAN DE ADQUISICIONES'!Z$20)*($G29/$F29)))</f>
        <v>0</v>
      </c>
      <c r="AD29" s="420">
        <f>IF( $F29=0,0,((($F29/$E$25)*'PLAN DE ADQUISICIONES'!AA$20)*($G29/$F29)))</f>
        <v>0</v>
      </c>
      <c r="AE29" s="420">
        <f>IF( $F29=0,0,((($F29/$E$25)*'PLAN DE ADQUISICIONES'!AB$20)*($G29/$F29)))</f>
        <v>0</v>
      </c>
      <c r="AF29" s="420">
        <f>IF( $F29=0,0,((($F29/$E$25)*'PLAN DE ADQUISICIONES'!AC$20)*($G29/$F29)))</f>
        <v>0</v>
      </c>
      <c r="AG29" s="421">
        <f>U29+V29+W29+X29+Y29+Z29+AA29+AB29+AC29+AD29+AE29+AF29</f>
        <v>0</v>
      </c>
      <c r="AH29" s="425">
        <f>IF( $F29=0,0,((($F29/$E$25)*'PLAN DE ADQUISICIONES'!AD$20)*($G29/$F29)))</f>
        <v>0</v>
      </c>
      <c r="AI29" s="420">
        <f>IF( $F29=0,0,((($F29/$E$25)*'PLAN DE ADQUISICIONES'!AE$20)*($G29/$F29)))</f>
        <v>0</v>
      </c>
      <c r="AJ29" s="420">
        <f>IF( $F29=0,0,((($F29/$E$25)*'PLAN DE ADQUISICIONES'!AF$20)*($G29/$F29)))</f>
        <v>0</v>
      </c>
      <c r="AK29" s="420">
        <f>IF( $F29=0,0,((($F29/$E$25)*'PLAN DE ADQUISICIONES'!AG$20)*($G29/$F29)))</f>
        <v>0</v>
      </c>
      <c r="AL29" s="420">
        <f>IF( $F29=0,0,((($F29/$E$25)*'PLAN DE ADQUISICIONES'!AH$20)*($G29/$F29)))</f>
        <v>0</v>
      </c>
      <c r="AM29" s="420">
        <f>IF( $F29=0,0,((($F29/$E$25)*'PLAN DE ADQUISICIONES'!AI$20)*($G29/$F29)))</f>
        <v>0</v>
      </c>
      <c r="AN29" s="420">
        <f>IF( $F29=0,0,((($F29/$E$25)*'PLAN DE ADQUISICIONES'!AJ$20)*($G29/$F29)))</f>
        <v>0</v>
      </c>
      <c r="AO29" s="420">
        <f>IF( $F29=0,0,((($F29/$E$25)*'PLAN DE ADQUISICIONES'!AK$20)*($G29/$F29)))</f>
        <v>0</v>
      </c>
      <c r="AP29" s="420">
        <f>IF( $F29=0,0,((($F29/$E$25)*'PLAN DE ADQUISICIONES'!AL$20)*($G29/$F29)))</f>
        <v>0</v>
      </c>
      <c r="AQ29" s="420">
        <f>IF( $F29=0,0,((($F29/$E$25)*'PLAN DE ADQUISICIONES'!AM$20)*($G29/$F29)))</f>
        <v>0</v>
      </c>
      <c r="AR29" s="420">
        <f>IF( $F29=0,0,((($F29/$E$25)*'PLAN DE ADQUISICIONES'!AN$20)*($G29/$F29)))</f>
        <v>0</v>
      </c>
      <c r="AS29" s="420">
        <f>IF( $F29=0,0,((($F29/$E$25)*'PLAN DE ADQUISICIONES'!AO$20)*($G29/$F29)))</f>
        <v>0</v>
      </c>
      <c r="AT29" s="423">
        <f>AH29+AI29+AJ29+AK29+AL29+AM29+AN29+AO29+AP29+AQ29+AR29+AS29</f>
        <v>0</v>
      </c>
      <c r="AU29" s="426">
        <f>AS29+AR29+AQ29+AP29+AO29+AN29+AM29+AL29+AK29+AJ29+AI29+AH29+AF29+AE29+AD29+AC29+AB29+AA29+Z29+Y29+X29+W29+V29+U29+S29+R29+Q29+P29+O29+N29+M29+L29+K29+J29+I29+H29</f>
        <v>0</v>
      </c>
      <c r="AV29" s="392">
        <f t="shared" si="1"/>
        <v>0</v>
      </c>
    </row>
    <row r="30" spans="2:48" s="394" customFormat="1" ht="12.75" customHeight="1" x14ac:dyDescent="0.15">
      <c r="B30" s="416" t="str">
        <f>+'FORMATO COSTEO C1'!C$104</f>
        <v>1.1.3.5</v>
      </c>
      <c r="C30" s="417" t="str">
        <f>+'FORMATO COSTEO C1'!B$104</f>
        <v>Categoría de gasto</v>
      </c>
      <c r="D30" s="428"/>
      <c r="E30" s="429"/>
      <c r="F30" s="420">
        <f>+'FORMATO COSTEO C1'!G104</f>
        <v>0</v>
      </c>
      <c r="G30" s="421">
        <f>+'FORMATO COSTEO C1'!X104</f>
        <v>0</v>
      </c>
      <c r="H30" s="425">
        <f>IF( $F30=0,0,((($F30/$E$25)*'PLAN DE ADQUISICIONES'!F$20)*($G30/$F30)))</f>
        <v>0</v>
      </c>
      <c r="I30" s="420">
        <f>IF( $F30=0,0,((($F30/$E$25)*'PLAN DE ADQUISICIONES'!G$20)*($G30/$F30)))</f>
        <v>0</v>
      </c>
      <c r="J30" s="420">
        <f>IF( $F30=0,0,((($F30/$E$25)*'PLAN DE ADQUISICIONES'!H$20)*($G30/$F30)))</f>
        <v>0</v>
      </c>
      <c r="K30" s="420">
        <f>IF( $F30=0,0,((($F30/$E$25)*'PLAN DE ADQUISICIONES'!I$20)*($G30/$F30)))</f>
        <v>0</v>
      </c>
      <c r="L30" s="420">
        <f>IF( $F30=0,0,((($F30/$E$25)*'PLAN DE ADQUISICIONES'!J$20)*($G30/$F30)))</f>
        <v>0</v>
      </c>
      <c r="M30" s="420">
        <f>IF( $F30=0,0,((($F30/$E$25)*'PLAN DE ADQUISICIONES'!K$20)*($G30/$F30)))</f>
        <v>0</v>
      </c>
      <c r="N30" s="420">
        <f>IF( $F30=0,0,((($F30/$E$25)*'PLAN DE ADQUISICIONES'!L$20)*($G30/$F30)))</f>
        <v>0</v>
      </c>
      <c r="O30" s="420">
        <f>IF( $F30=0,0,((($F30/$E$25)*'PLAN DE ADQUISICIONES'!M$20)*($G30/$F30)))</f>
        <v>0</v>
      </c>
      <c r="P30" s="420">
        <f>IF( $F30=0,0,((($F30/$E$25)*'PLAN DE ADQUISICIONES'!N$20)*($G30/$F30)))</f>
        <v>0</v>
      </c>
      <c r="Q30" s="420">
        <f>IF( $F30=0,0,((($F30/$E$25)*'PLAN DE ADQUISICIONES'!O$20)*($G30/$F30)))</f>
        <v>0</v>
      </c>
      <c r="R30" s="420">
        <f>IF( $F30=0,0,((($F30/$E$25)*'PLAN DE ADQUISICIONES'!P$20)*($G30/$F30)))</f>
        <v>0</v>
      </c>
      <c r="S30" s="420">
        <f>IF( $F30=0,0,((($F30/$E$25)*'PLAN DE ADQUISICIONES'!Q$20)*($G30/$F30)))</f>
        <v>0</v>
      </c>
      <c r="T30" s="423">
        <f>H30+I30+J30+K30+L30+M30+N30+O30+P30+Q30+R30+S30</f>
        <v>0</v>
      </c>
      <c r="U30" s="424">
        <f>IF( $F30=0,0,((($F30/$E$25)*'PLAN DE ADQUISICIONES'!R$20)*($G30/$F30)))</f>
        <v>0</v>
      </c>
      <c r="V30" s="420">
        <f>IF( $F30=0,0,((($F30/$E$25)*'PLAN DE ADQUISICIONES'!S$20)*($G30/$F30)))</f>
        <v>0</v>
      </c>
      <c r="W30" s="420">
        <f>IF( $F30=0,0,((($F30/$E$25)*'PLAN DE ADQUISICIONES'!T$20)*($G30/$F30)))</f>
        <v>0</v>
      </c>
      <c r="X30" s="420">
        <f>IF( $F30=0,0,((($F30/$E$25)*'PLAN DE ADQUISICIONES'!U$20)*($G30/$F30)))</f>
        <v>0</v>
      </c>
      <c r="Y30" s="420">
        <f>IF( $F30=0,0,((($F30/$E$25)*'PLAN DE ADQUISICIONES'!V$20)*($G30/$F30)))</f>
        <v>0</v>
      </c>
      <c r="Z30" s="420">
        <f>IF( $F30=0,0,((($F30/$E$25)*'PLAN DE ADQUISICIONES'!W$20)*($G30/$F30)))</f>
        <v>0</v>
      </c>
      <c r="AA30" s="420">
        <f>IF( $F30=0,0,((($F30/$E$25)*'PLAN DE ADQUISICIONES'!X$20)*($G30/$F30)))</f>
        <v>0</v>
      </c>
      <c r="AB30" s="420">
        <f>IF( $F30=0,0,((($F30/$E$25)*'PLAN DE ADQUISICIONES'!Y$20)*($G30/$F30)))</f>
        <v>0</v>
      </c>
      <c r="AC30" s="420">
        <f>IF( $F30=0,0,((($F30/$E$25)*'PLAN DE ADQUISICIONES'!Z$20)*($G30/$F30)))</f>
        <v>0</v>
      </c>
      <c r="AD30" s="420">
        <f>IF( $F30=0,0,((($F30/$E$25)*'PLAN DE ADQUISICIONES'!AA$20)*($G30/$F30)))</f>
        <v>0</v>
      </c>
      <c r="AE30" s="420">
        <f>IF( $F30=0,0,((($F30/$E$25)*'PLAN DE ADQUISICIONES'!AB$20)*($G30/$F30)))</f>
        <v>0</v>
      </c>
      <c r="AF30" s="420">
        <f>IF( $F30=0,0,((($F30/$E$25)*'PLAN DE ADQUISICIONES'!AC$20)*($G30/$F30)))</f>
        <v>0</v>
      </c>
      <c r="AG30" s="421">
        <f>U30+V30+W30+X30+Y30+Z30+AA30+AB30+AC30+AD30+AE30+AF30</f>
        <v>0</v>
      </c>
      <c r="AH30" s="425">
        <f>IF( $F30=0,0,((($F30/$E$25)*'PLAN DE ADQUISICIONES'!AD$20)*($G30/$F30)))</f>
        <v>0</v>
      </c>
      <c r="AI30" s="420">
        <f>IF( $F30=0,0,((($F30/$E$25)*'PLAN DE ADQUISICIONES'!AE$20)*($G30/$F30)))</f>
        <v>0</v>
      </c>
      <c r="AJ30" s="420">
        <f>IF( $F30=0,0,((($F30/$E$25)*'PLAN DE ADQUISICIONES'!AF$20)*($G30/$F30)))</f>
        <v>0</v>
      </c>
      <c r="AK30" s="420">
        <f>IF( $F30=0,0,((($F30/$E$25)*'PLAN DE ADQUISICIONES'!AG$20)*($G30/$F30)))</f>
        <v>0</v>
      </c>
      <c r="AL30" s="420">
        <f>IF( $F30=0,0,((($F30/$E$25)*'PLAN DE ADQUISICIONES'!AH$20)*($G30/$F30)))</f>
        <v>0</v>
      </c>
      <c r="AM30" s="420">
        <f>IF( $F30=0,0,((($F30/$E$25)*'PLAN DE ADQUISICIONES'!AI$20)*($G30/$F30)))</f>
        <v>0</v>
      </c>
      <c r="AN30" s="420">
        <f>IF( $F30=0,0,((($F30/$E$25)*'PLAN DE ADQUISICIONES'!AJ$20)*($G30/$F30)))</f>
        <v>0</v>
      </c>
      <c r="AO30" s="420">
        <f>IF( $F30=0,0,((($F30/$E$25)*'PLAN DE ADQUISICIONES'!AK$20)*($G30/$F30)))</f>
        <v>0</v>
      </c>
      <c r="AP30" s="420">
        <f>IF( $F30=0,0,((($F30/$E$25)*'PLAN DE ADQUISICIONES'!AL$20)*($G30/$F30)))</f>
        <v>0</v>
      </c>
      <c r="AQ30" s="420">
        <f>IF( $F30=0,0,((($F30/$E$25)*'PLAN DE ADQUISICIONES'!AM$20)*($G30/$F30)))</f>
        <v>0</v>
      </c>
      <c r="AR30" s="420">
        <f>IF( $F30=0,0,((($F30/$E$25)*'PLAN DE ADQUISICIONES'!AN$20)*($G30/$F30)))</f>
        <v>0</v>
      </c>
      <c r="AS30" s="420">
        <f>IF( $F30=0,0,((($F30/$E$25)*'PLAN DE ADQUISICIONES'!AO$20)*($G30/$F30)))</f>
        <v>0</v>
      </c>
      <c r="AT30" s="423">
        <f>AH30+AI30+AJ30+AK30+AL30+AM30+AN30+AO30+AP30+AQ30+AR30+AS30</f>
        <v>0</v>
      </c>
      <c r="AU30" s="426">
        <f>AS30+AR30+AQ30+AP30+AO30+AN30+AM30+AL30+AK30+AJ30+AI30+AH30+AF30+AE30+AD30+AC30+AB30+AA30+Z30+Y30+X30+W30+V30+U30+S30+R30+Q30+P30+O30+N30+M30+L30+K30+J30+I30+H30</f>
        <v>0</v>
      </c>
      <c r="AV30" s="392">
        <f t="shared" si="1"/>
        <v>0</v>
      </c>
    </row>
    <row r="31" spans="2:48" s="394" customFormat="1" ht="12.75" customHeight="1" x14ac:dyDescent="0.15">
      <c r="B31" s="406" t="str">
        <f>+'FORMATO COSTEO C1'!C$110</f>
        <v>1.1.4</v>
      </c>
      <c r="C31" s="430" t="str">
        <f>+'FORMATO COSTEO C1'!B$110</f>
        <v>Evaluar a los potenciales beneficiarios</v>
      </c>
      <c r="D31" s="408" t="str">
        <f>+'FORMATO COSTEO C1'!D$110</f>
        <v>Persona</v>
      </c>
      <c r="E31" s="409">
        <f>+'FORMATO COSTEO C1'!E$110</f>
        <v>450</v>
      </c>
      <c r="F31" s="410">
        <f>SUM(F32:F36)</f>
        <v>0</v>
      </c>
      <c r="G31" s="411">
        <f t="shared" ref="G31:P31" si="10">SUM(G32:G36)</f>
        <v>0</v>
      </c>
      <c r="H31" s="412">
        <f t="shared" si="10"/>
        <v>0</v>
      </c>
      <c r="I31" s="410">
        <f>SUM(I32:I36)</f>
        <v>0</v>
      </c>
      <c r="J31" s="410">
        <f>SUM(J32:J36)</f>
        <v>0</v>
      </c>
      <c r="K31" s="410">
        <f>SUM(K32:K36)</f>
        <v>0</v>
      </c>
      <c r="L31" s="410">
        <f>SUM(L32:L36)</f>
        <v>0</v>
      </c>
      <c r="M31" s="410">
        <f>SUM(M32:M36)</f>
        <v>0</v>
      </c>
      <c r="N31" s="410">
        <f t="shared" si="10"/>
        <v>0</v>
      </c>
      <c r="O31" s="410">
        <f t="shared" si="10"/>
        <v>0</v>
      </c>
      <c r="P31" s="410">
        <f t="shared" si="10"/>
        <v>0</v>
      </c>
      <c r="Q31" s="410">
        <f>SUM(Q32:Q36)</f>
        <v>0</v>
      </c>
      <c r="R31" s="410">
        <f>SUM(R32:R36)</f>
        <v>0</v>
      </c>
      <c r="S31" s="410">
        <f>SUM(S32:S36)</f>
        <v>0</v>
      </c>
      <c r="T31" s="413">
        <f>SUM(T32:T36)</f>
        <v>0</v>
      </c>
      <c r="U31" s="414">
        <f t="shared" ref="U31:AS31" si="11">SUM(U32:U36)</f>
        <v>0</v>
      </c>
      <c r="V31" s="410">
        <f t="shared" si="11"/>
        <v>0</v>
      </c>
      <c r="W31" s="410">
        <f t="shared" si="11"/>
        <v>0</v>
      </c>
      <c r="X31" s="410">
        <f t="shared" si="11"/>
        <v>0</v>
      </c>
      <c r="Y31" s="410">
        <f t="shared" si="11"/>
        <v>0</v>
      </c>
      <c r="Z31" s="410">
        <f t="shared" si="11"/>
        <v>0</v>
      </c>
      <c r="AA31" s="410">
        <f t="shared" si="11"/>
        <v>0</v>
      </c>
      <c r="AB31" s="410">
        <f t="shared" si="11"/>
        <v>0</v>
      </c>
      <c r="AC31" s="410">
        <f t="shared" si="11"/>
        <v>0</v>
      </c>
      <c r="AD31" s="410">
        <f t="shared" si="11"/>
        <v>0</v>
      </c>
      <c r="AE31" s="410">
        <f t="shared" si="11"/>
        <v>0</v>
      </c>
      <c r="AF31" s="410">
        <f t="shared" si="11"/>
        <v>0</v>
      </c>
      <c r="AG31" s="411">
        <f t="shared" si="11"/>
        <v>0</v>
      </c>
      <c r="AH31" s="412">
        <f t="shared" si="11"/>
        <v>0</v>
      </c>
      <c r="AI31" s="410">
        <f t="shared" si="11"/>
        <v>0</v>
      </c>
      <c r="AJ31" s="410">
        <f t="shared" si="11"/>
        <v>0</v>
      </c>
      <c r="AK31" s="410">
        <f t="shared" si="11"/>
        <v>0</v>
      </c>
      <c r="AL31" s="410">
        <f t="shared" si="11"/>
        <v>0</v>
      </c>
      <c r="AM31" s="410">
        <f t="shared" si="11"/>
        <v>0</v>
      </c>
      <c r="AN31" s="410">
        <f t="shared" si="11"/>
        <v>0</v>
      </c>
      <c r="AO31" s="410">
        <f t="shared" si="11"/>
        <v>0</v>
      </c>
      <c r="AP31" s="410">
        <f t="shared" si="11"/>
        <v>0</v>
      </c>
      <c r="AQ31" s="410">
        <f t="shared" si="11"/>
        <v>0</v>
      </c>
      <c r="AR31" s="410">
        <f t="shared" si="11"/>
        <v>0</v>
      </c>
      <c r="AS31" s="410">
        <f t="shared" si="11"/>
        <v>0</v>
      </c>
      <c r="AT31" s="413">
        <f>SUM(AT32:AT36)</f>
        <v>0</v>
      </c>
      <c r="AU31" s="415">
        <f>SUM(AU32:AU36)</f>
        <v>0</v>
      </c>
      <c r="AV31" s="392">
        <f t="shared" si="1"/>
        <v>0</v>
      </c>
    </row>
    <row r="32" spans="2:48" s="394" customFormat="1" ht="12.75" customHeight="1" x14ac:dyDescent="0.15">
      <c r="B32" s="416" t="str">
        <f>+'FORMATO COSTEO C1'!C$112</f>
        <v>1.1.4.1</v>
      </c>
      <c r="C32" s="417" t="str">
        <f>+'FORMATO COSTEO C1'!B$112</f>
        <v>Categoría de gasto</v>
      </c>
      <c r="D32" s="428"/>
      <c r="E32" s="429"/>
      <c r="F32" s="420">
        <f>+'FORMATO COSTEO C1'!G112</f>
        <v>0</v>
      </c>
      <c r="G32" s="421">
        <f>+'FORMATO COSTEO C1'!X112</f>
        <v>0</v>
      </c>
      <c r="H32" s="422">
        <f>IF( $F32=0,0,((($F32/$E$31)*'PLAN DE ADQUISICIONES'!F$21)*($G32/$F32)))</f>
        <v>0</v>
      </c>
      <c r="I32" s="420">
        <f>IF( $F32=0,0,((($F32/$E$31)*'PLAN DE ADQUISICIONES'!G$21)*($G32/$F32)))</f>
        <v>0</v>
      </c>
      <c r="J32" s="420">
        <f>IF( $F32=0,0,((($F32/$E$31)*'PLAN DE ADQUISICIONES'!H$21)*($G32/$F32)))</f>
        <v>0</v>
      </c>
      <c r="K32" s="420">
        <f>IF( $F32=0,0,((($F32/$E$31)*'PLAN DE ADQUISICIONES'!I$21)*($G32/$F32)))</f>
        <v>0</v>
      </c>
      <c r="L32" s="420">
        <f>IF( $F32=0,0,((($F32/$E$31)*'PLAN DE ADQUISICIONES'!J$21)*($G32/$F32)))</f>
        <v>0</v>
      </c>
      <c r="M32" s="420">
        <f>IF( $F32=0,0,((($F32/$E$31)*'PLAN DE ADQUISICIONES'!K$21)*($G32/$F32)))</f>
        <v>0</v>
      </c>
      <c r="N32" s="420">
        <f>IF( $F32=0,0,((($F32/$E$31)*'PLAN DE ADQUISICIONES'!L$21)*($G32/$F32)))</f>
        <v>0</v>
      </c>
      <c r="O32" s="420">
        <f>IF( $F32=0,0,((($F32/$E$31)*'PLAN DE ADQUISICIONES'!M$21)*($G32/$F32)))</f>
        <v>0</v>
      </c>
      <c r="P32" s="420">
        <f>IF( $F32=0,0,((($F32/$E$31)*'PLAN DE ADQUISICIONES'!N$21)*($G32/$F32)))</f>
        <v>0</v>
      </c>
      <c r="Q32" s="420">
        <f>IF( $F32=0,0,((($F32/$E$31)*'PLAN DE ADQUISICIONES'!O$21)*($G32/$F32)))</f>
        <v>0</v>
      </c>
      <c r="R32" s="420">
        <f>IF( $F32=0,0,((($F32/$E$31)*'PLAN DE ADQUISICIONES'!P$21)*($G32/$F32)))</f>
        <v>0</v>
      </c>
      <c r="S32" s="420">
        <f>IF( $F32=0,0,((($F32/$E$31)*'PLAN DE ADQUISICIONES'!Q$21)*($G32/$F32)))</f>
        <v>0</v>
      </c>
      <c r="T32" s="423">
        <f>H32+I32+J32+K32+L32+M32+N32+O32+P32+Q32+R32+S32</f>
        <v>0</v>
      </c>
      <c r="U32" s="424">
        <f>IF( $F32=0,0,((($F32/$E$31)*'PLAN DE ADQUISICIONES'!R$21)*($G32/$F32)))</f>
        <v>0</v>
      </c>
      <c r="V32" s="420">
        <f>IF( $F32=0,0,((($F32/$E$31)*'PLAN DE ADQUISICIONES'!S$21)*($G32/$F32)))</f>
        <v>0</v>
      </c>
      <c r="W32" s="420">
        <f>IF( $F32=0,0,((($F32/$E$31)*'PLAN DE ADQUISICIONES'!T$21)*($G32/$F32)))</f>
        <v>0</v>
      </c>
      <c r="X32" s="420">
        <f>IF( $F32=0,0,((($F32/$E$31)*'PLAN DE ADQUISICIONES'!U$21)*($G32/$F32)))</f>
        <v>0</v>
      </c>
      <c r="Y32" s="420">
        <f>IF( $F32=0,0,((($F32/$E$31)*'PLAN DE ADQUISICIONES'!V$21)*($G32/$F32)))</f>
        <v>0</v>
      </c>
      <c r="Z32" s="420">
        <f>IF( $F32=0,0,((($F32/$E$31)*'PLAN DE ADQUISICIONES'!W$21)*($G32/$F32)))</f>
        <v>0</v>
      </c>
      <c r="AA32" s="420">
        <f>IF( $F32=0,0,((($F32/$E$31)*'PLAN DE ADQUISICIONES'!X$21)*($G32/$F32)))</f>
        <v>0</v>
      </c>
      <c r="AB32" s="420">
        <f>IF( $F32=0,0,((($F32/$E$31)*'PLAN DE ADQUISICIONES'!Y$21)*($G32/$F32)))</f>
        <v>0</v>
      </c>
      <c r="AC32" s="420">
        <f>IF( $F32=0,0,((($F32/$E$31)*'PLAN DE ADQUISICIONES'!Z$21)*($G32/$F32)))</f>
        <v>0</v>
      </c>
      <c r="AD32" s="420">
        <f>IF( $F32=0,0,((($F32/$E$31)*'PLAN DE ADQUISICIONES'!AA$21)*($G32/$F32)))</f>
        <v>0</v>
      </c>
      <c r="AE32" s="420">
        <f>IF( $F32=0,0,((($F32/$E$31)*'PLAN DE ADQUISICIONES'!AB$21)*($G32/$F32)))</f>
        <v>0</v>
      </c>
      <c r="AF32" s="420">
        <f>IF( $F32=0,0,((($F32/$E$31)*'PLAN DE ADQUISICIONES'!AC$21)*($G32/$F32)))</f>
        <v>0</v>
      </c>
      <c r="AG32" s="421">
        <f>U32+V32+W32+X32+Y32+Z32+AA32+AB32+AC32+AD32+AE32+AF32</f>
        <v>0</v>
      </c>
      <c r="AH32" s="425">
        <f>IF( $F32=0,0,((($F32/$E$31)*'PLAN DE ADQUISICIONES'!AD$21)*($G32/$F32)))</f>
        <v>0</v>
      </c>
      <c r="AI32" s="420">
        <f>IF( $F32=0,0,((($F32/$E$31)*'PLAN DE ADQUISICIONES'!AE$21)*($G32/$F32)))</f>
        <v>0</v>
      </c>
      <c r="AJ32" s="420">
        <f>IF( $F32=0,0,((($F32/$E$31)*'PLAN DE ADQUISICIONES'!AF$21)*($G32/$F32)))</f>
        <v>0</v>
      </c>
      <c r="AK32" s="420">
        <f>IF( $F32=0,0,((($F32/$E$31)*'PLAN DE ADQUISICIONES'!AG$21)*($G32/$F32)))</f>
        <v>0</v>
      </c>
      <c r="AL32" s="420">
        <f>IF( $F32=0,0,((($F32/$E$31)*'PLAN DE ADQUISICIONES'!AH$21)*($G32/$F32)))</f>
        <v>0</v>
      </c>
      <c r="AM32" s="420">
        <f>IF( $F32=0,0,((($F32/$E$31)*'PLAN DE ADQUISICIONES'!AI$21)*($G32/$F32)))</f>
        <v>0</v>
      </c>
      <c r="AN32" s="420">
        <f>IF( $F32=0,0,((($F32/$E$31)*'PLAN DE ADQUISICIONES'!AJ$21)*($G32/$F32)))</f>
        <v>0</v>
      </c>
      <c r="AO32" s="420">
        <f>IF( $F32=0,0,((($F32/$E$31)*'PLAN DE ADQUISICIONES'!AK$21)*($G32/$F32)))</f>
        <v>0</v>
      </c>
      <c r="AP32" s="420">
        <f>IF( $F32=0,0,((($F32/$E$31)*'PLAN DE ADQUISICIONES'!AL$21)*($G32/$F32)))</f>
        <v>0</v>
      </c>
      <c r="AQ32" s="420">
        <f>IF( $F32=0,0,((($F32/$E$31)*'PLAN DE ADQUISICIONES'!AM$21)*($G32/$F32)))</f>
        <v>0</v>
      </c>
      <c r="AR32" s="420">
        <f>IF( $F32=0,0,((($F32/$E$31)*'PLAN DE ADQUISICIONES'!AN$21)*($G32/$F32)))</f>
        <v>0</v>
      </c>
      <c r="AS32" s="420">
        <f>IF( $F32=0,0,((($F32/$E$31)*'PLAN DE ADQUISICIONES'!AO$21)*($G32/$F32)))</f>
        <v>0</v>
      </c>
      <c r="AT32" s="423">
        <f>AH32+AI32+AJ32+AK32+AL32+AM32+AN32+AO32+AP32+AQ32+AR32+AS32</f>
        <v>0</v>
      </c>
      <c r="AU32" s="426">
        <f>AS32+AR32+AQ32+AP32+AO32+AN32+AM32+AL32+AK32+AJ32+AI32+AH32+AF32+AE32+AD32+AC32+AB32+AA32+Z32+Y32+X32+W32+V32+U32+S32+R32+Q32+P32+O32+N32+M32+L32+K32+J32+I32+H32</f>
        <v>0</v>
      </c>
      <c r="AV32" s="392">
        <f t="shared" si="1"/>
        <v>0</v>
      </c>
    </row>
    <row r="33" spans="2:48" s="394" customFormat="1" ht="12.75" customHeight="1" x14ac:dyDescent="0.15">
      <c r="B33" s="416" t="str">
        <f>+'FORMATO COSTEO C1'!C$118</f>
        <v>1.1.4.2</v>
      </c>
      <c r="C33" s="417" t="str">
        <f>+'FORMATO COSTEO C1'!B$118</f>
        <v>Categoría de gasto</v>
      </c>
      <c r="D33" s="428"/>
      <c r="E33" s="429"/>
      <c r="F33" s="420">
        <f>+'FORMATO COSTEO C1'!G118</f>
        <v>0</v>
      </c>
      <c r="G33" s="421">
        <f>+'FORMATO COSTEO C1'!X118</f>
        <v>0</v>
      </c>
      <c r="H33" s="425">
        <f>IF( $F33=0,0,((($F33/$E$31)*'PLAN DE ADQUISICIONES'!F$21)*($G33/$F33)))</f>
        <v>0</v>
      </c>
      <c r="I33" s="420">
        <f>IF( $F33=0,0,((($F33/$E$31)*'PLAN DE ADQUISICIONES'!G$21)*($G33/$F33)))</f>
        <v>0</v>
      </c>
      <c r="J33" s="420">
        <f>IF( $F33=0,0,((($F33/$E$31)*'PLAN DE ADQUISICIONES'!H$21)*($G33/$F33)))</f>
        <v>0</v>
      </c>
      <c r="K33" s="420">
        <f>IF( $F33=0,0,((($F33/$E$31)*'PLAN DE ADQUISICIONES'!I$21)*($G33/$F33)))</f>
        <v>0</v>
      </c>
      <c r="L33" s="420">
        <f>IF( $F33=0,0,((($F33/$E$31)*'PLAN DE ADQUISICIONES'!J$21)*($G33/$F33)))</f>
        <v>0</v>
      </c>
      <c r="M33" s="420">
        <f>IF( $F33=0,0,((($F33/$E$31)*'PLAN DE ADQUISICIONES'!K$21)*($G33/$F33)))</f>
        <v>0</v>
      </c>
      <c r="N33" s="420">
        <f>IF( $F33=0,0,((($F33/$E$31)*'PLAN DE ADQUISICIONES'!L$21)*($G33/$F33)))</f>
        <v>0</v>
      </c>
      <c r="O33" s="420">
        <f>IF( $F33=0,0,((($F33/$E$31)*'PLAN DE ADQUISICIONES'!M$21)*($G33/$F33)))</f>
        <v>0</v>
      </c>
      <c r="P33" s="420">
        <f>IF( $F33=0,0,((($F33/$E$31)*'PLAN DE ADQUISICIONES'!N$21)*($G33/$F33)))</f>
        <v>0</v>
      </c>
      <c r="Q33" s="420">
        <f>IF( $F33=0,0,((($F33/$E$31)*'PLAN DE ADQUISICIONES'!O$21)*($G33/$F33)))</f>
        <v>0</v>
      </c>
      <c r="R33" s="420">
        <f>IF( $F33=0,0,((($F33/$E$31)*'PLAN DE ADQUISICIONES'!P$21)*($G33/$F33)))</f>
        <v>0</v>
      </c>
      <c r="S33" s="420">
        <f>IF( $F33=0,0,((($F33/$E$31)*'PLAN DE ADQUISICIONES'!Q$21)*($G33/$F33)))</f>
        <v>0</v>
      </c>
      <c r="T33" s="423">
        <f>H33+I33+J33+K33+L33+M33+N33+O33+P33+Q33+R33+S33</f>
        <v>0</v>
      </c>
      <c r="U33" s="424">
        <f>IF( $F33=0,0,((($F33/$E$31)*'PLAN DE ADQUISICIONES'!R$21)*($G33/$F33)))</f>
        <v>0</v>
      </c>
      <c r="V33" s="420">
        <f>IF( $F33=0,0,((($F33/$E$31)*'PLAN DE ADQUISICIONES'!S$21)*($G33/$F33)))</f>
        <v>0</v>
      </c>
      <c r="W33" s="420">
        <f>IF( $F33=0,0,((($F33/$E$31)*'PLAN DE ADQUISICIONES'!T$21)*($G33/$F33)))</f>
        <v>0</v>
      </c>
      <c r="X33" s="420">
        <f>IF( $F33=0,0,((($F33/$E$31)*'PLAN DE ADQUISICIONES'!U$21)*($G33/$F33)))</f>
        <v>0</v>
      </c>
      <c r="Y33" s="420">
        <f>IF( $F33=0,0,((($F33/$E$31)*'PLAN DE ADQUISICIONES'!V$21)*($G33/$F33)))</f>
        <v>0</v>
      </c>
      <c r="Z33" s="420">
        <f>IF( $F33=0,0,((($F33/$E$31)*'PLAN DE ADQUISICIONES'!W$21)*($G33/$F33)))</f>
        <v>0</v>
      </c>
      <c r="AA33" s="420">
        <f>IF( $F33=0,0,((($F33/$E$31)*'PLAN DE ADQUISICIONES'!X$21)*($G33/$F33)))</f>
        <v>0</v>
      </c>
      <c r="AB33" s="420">
        <f>IF( $F33=0,0,((($F33/$E$31)*'PLAN DE ADQUISICIONES'!Y$21)*($G33/$F33)))</f>
        <v>0</v>
      </c>
      <c r="AC33" s="420">
        <f>IF( $F33=0,0,((($F33/$E$31)*'PLAN DE ADQUISICIONES'!Z$21)*($G33/$F33)))</f>
        <v>0</v>
      </c>
      <c r="AD33" s="420">
        <f>IF( $F33=0,0,((($F33/$E$31)*'PLAN DE ADQUISICIONES'!AA$21)*($G33/$F33)))</f>
        <v>0</v>
      </c>
      <c r="AE33" s="420">
        <f>IF( $F33=0,0,((($F33/$E$31)*'PLAN DE ADQUISICIONES'!AB$21)*($G33/$F33)))</f>
        <v>0</v>
      </c>
      <c r="AF33" s="420">
        <f>IF( $F33=0,0,((($F33/$E$31)*'PLAN DE ADQUISICIONES'!AC$21)*($G33/$F33)))</f>
        <v>0</v>
      </c>
      <c r="AG33" s="421">
        <f>U33+V33+W33+X33+Y33+Z33+AA33+AB33+AC33+AD33+AE33+AF33</f>
        <v>0</v>
      </c>
      <c r="AH33" s="425">
        <f>IF( $F33=0,0,((($F33/$E$31)*'PLAN DE ADQUISICIONES'!AD$21)*($G33/$F33)))</f>
        <v>0</v>
      </c>
      <c r="AI33" s="420">
        <f>IF( $F33=0,0,((($F33/$E$31)*'PLAN DE ADQUISICIONES'!AE$21)*($G33/$F33)))</f>
        <v>0</v>
      </c>
      <c r="AJ33" s="420">
        <f>IF( $F33=0,0,((($F33/$E$31)*'PLAN DE ADQUISICIONES'!AF$21)*($G33/$F33)))</f>
        <v>0</v>
      </c>
      <c r="AK33" s="420">
        <f>IF( $F33=0,0,((($F33/$E$31)*'PLAN DE ADQUISICIONES'!AG$21)*($G33/$F33)))</f>
        <v>0</v>
      </c>
      <c r="AL33" s="420">
        <f>IF( $F33=0,0,((($F33/$E$31)*'PLAN DE ADQUISICIONES'!AH$21)*($G33/$F33)))</f>
        <v>0</v>
      </c>
      <c r="AM33" s="420">
        <f>IF( $F33=0,0,((($F33/$E$31)*'PLAN DE ADQUISICIONES'!AI$21)*($G33/$F33)))</f>
        <v>0</v>
      </c>
      <c r="AN33" s="420">
        <f>IF( $F33=0,0,((($F33/$E$31)*'PLAN DE ADQUISICIONES'!AJ$21)*($G33/$F33)))</f>
        <v>0</v>
      </c>
      <c r="AO33" s="420">
        <f>IF( $F33=0,0,((($F33/$E$31)*'PLAN DE ADQUISICIONES'!AK$21)*($G33/$F33)))</f>
        <v>0</v>
      </c>
      <c r="AP33" s="420">
        <f>IF( $F33=0,0,((($F33/$E$31)*'PLAN DE ADQUISICIONES'!AL$21)*($G33/$F33)))</f>
        <v>0</v>
      </c>
      <c r="AQ33" s="420">
        <f>IF( $F33=0,0,((($F33/$E$31)*'PLAN DE ADQUISICIONES'!AM$21)*($G33/$F33)))</f>
        <v>0</v>
      </c>
      <c r="AR33" s="420">
        <f>IF( $F33=0,0,((($F33/$E$31)*'PLAN DE ADQUISICIONES'!AN$21)*($G33/$F33)))</f>
        <v>0</v>
      </c>
      <c r="AS33" s="420">
        <f>IF( $F33=0,0,((($F33/$E$31)*'PLAN DE ADQUISICIONES'!AO$21)*($G33/$F33)))</f>
        <v>0</v>
      </c>
      <c r="AT33" s="423">
        <f>AH33+AI33+AJ33+AK33+AL33+AM33+AN33+AO33+AP33+AQ33+AR33+AS33</f>
        <v>0</v>
      </c>
      <c r="AU33" s="426">
        <f>AS33+AR33+AQ33+AP33+AO33+AN33+AM33+AL33+AK33+AJ33+AI33+AH33+AF33+AE33+AD33+AC33+AB33+AA33+Z33+Y33+X33+W33+V33+U33+S33+R33+Q33+P33+O33+N33+M33+L33+K33+J33+I33+H33</f>
        <v>0</v>
      </c>
      <c r="AV33" s="392">
        <f t="shared" si="1"/>
        <v>0</v>
      </c>
    </row>
    <row r="34" spans="2:48" s="394" customFormat="1" ht="12.75" customHeight="1" x14ac:dyDescent="0.15">
      <c r="B34" s="416" t="str">
        <f>+'FORMATO COSTEO C1'!C$124</f>
        <v>1.1.4.3</v>
      </c>
      <c r="C34" s="417" t="str">
        <f>+'FORMATO COSTEO C1'!B$124</f>
        <v>Categoría de gasto</v>
      </c>
      <c r="D34" s="428"/>
      <c r="E34" s="429"/>
      <c r="F34" s="420">
        <f>+'FORMATO COSTEO C1'!G124</f>
        <v>0</v>
      </c>
      <c r="G34" s="421">
        <f>+'FORMATO COSTEO C1'!X124</f>
        <v>0</v>
      </c>
      <c r="H34" s="425">
        <f>IF( $F34=0,0,((($F34/$E$31)*'PLAN DE ADQUISICIONES'!F$21)*($G34/$F34)))</f>
        <v>0</v>
      </c>
      <c r="I34" s="420">
        <f>IF( $F34=0,0,((($F34/$E$31)*'PLAN DE ADQUISICIONES'!G$21)*($G34/$F34)))</f>
        <v>0</v>
      </c>
      <c r="J34" s="420">
        <f>IF( $F34=0,0,((($F34/$E$31)*'PLAN DE ADQUISICIONES'!H$21)*($G34/$F34)))</f>
        <v>0</v>
      </c>
      <c r="K34" s="420">
        <f>IF( $F34=0,0,((($F34/$E$31)*'PLAN DE ADQUISICIONES'!I$21)*($G34/$F34)))</f>
        <v>0</v>
      </c>
      <c r="L34" s="420">
        <f>IF( $F34=0,0,((($F34/$E$31)*'PLAN DE ADQUISICIONES'!J$21)*($G34/$F34)))</f>
        <v>0</v>
      </c>
      <c r="M34" s="420">
        <f>IF( $F34=0,0,((($F34/$E$31)*'PLAN DE ADQUISICIONES'!K$21)*($G34/$F34)))</f>
        <v>0</v>
      </c>
      <c r="N34" s="420">
        <f>IF( $F34=0,0,((($F34/$E$31)*'PLAN DE ADQUISICIONES'!L$21)*($G34/$F34)))</f>
        <v>0</v>
      </c>
      <c r="O34" s="420">
        <f>IF( $F34=0,0,((($F34/$E$31)*'PLAN DE ADQUISICIONES'!M$21)*($G34/$F34)))</f>
        <v>0</v>
      </c>
      <c r="P34" s="420">
        <f>IF( $F34=0,0,((($F34/$E$31)*'PLAN DE ADQUISICIONES'!N$21)*($G34/$F34)))</f>
        <v>0</v>
      </c>
      <c r="Q34" s="420">
        <f>IF( $F34=0,0,((($F34/$E$31)*'PLAN DE ADQUISICIONES'!O$21)*($G34/$F34)))</f>
        <v>0</v>
      </c>
      <c r="R34" s="420">
        <f>IF( $F34=0,0,((($F34/$E$31)*'PLAN DE ADQUISICIONES'!P$21)*($G34/$F34)))</f>
        <v>0</v>
      </c>
      <c r="S34" s="420">
        <f>IF( $F34=0,0,((($F34/$E$31)*'PLAN DE ADQUISICIONES'!Q$21)*($G34/$F34)))</f>
        <v>0</v>
      </c>
      <c r="T34" s="423">
        <f>H34+I34+J34+K34+L34+M34+N34+O34+P34+Q34+R34+S34</f>
        <v>0</v>
      </c>
      <c r="U34" s="424">
        <f>IF( $F34=0,0,((($F34/$E$31)*'PLAN DE ADQUISICIONES'!R$21)*($G34/$F34)))</f>
        <v>0</v>
      </c>
      <c r="V34" s="420">
        <f>IF( $F34=0,0,((($F34/$E$31)*'PLAN DE ADQUISICIONES'!S$21)*($G34/$F34)))</f>
        <v>0</v>
      </c>
      <c r="W34" s="420">
        <f>IF( $F34=0,0,((($F34/$E$31)*'PLAN DE ADQUISICIONES'!T$21)*($G34/$F34)))</f>
        <v>0</v>
      </c>
      <c r="X34" s="420">
        <f>IF( $F34=0,0,((($F34/$E$31)*'PLAN DE ADQUISICIONES'!U$21)*($G34/$F34)))</f>
        <v>0</v>
      </c>
      <c r="Y34" s="420">
        <f>IF( $F34=0,0,((($F34/$E$31)*'PLAN DE ADQUISICIONES'!V$21)*($G34/$F34)))</f>
        <v>0</v>
      </c>
      <c r="Z34" s="420">
        <f>IF( $F34=0,0,((($F34/$E$31)*'PLAN DE ADQUISICIONES'!W$21)*($G34/$F34)))</f>
        <v>0</v>
      </c>
      <c r="AA34" s="420">
        <f>IF( $F34=0,0,((($F34/$E$31)*'PLAN DE ADQUISICIONES'!X$21)*($G34/$F34)))</f>
        <v>0</v>
      </c>
      <c r="AB34" s="420">
        <f>IF( $F34=0,0,((($F34/$E$31)*'PLAN DE ADQUISICIONES'!Y$21)*($G34/$F34)))</f>
        <v>0</v>
      </c>
      <c r="AC34" s="420">
        <f>IF( $F34=0,0,((($F34/$E$31)*'PLAN DE ADQUISICIONES'!Z$21)*($G34/$F34)))</f>
        <v>0</v>
      </c>
      <c r="AD34" s="420">
        <f>IF( $F34=0,0,((($F34/$E$31)*'PLAN DE ADQUISICIONES'!AA$21)*($G34/$F34)))</f>
        <v>0</v>
      </c>
      <c r="AE34" s="420">
        <f>IF( $F34=0,0,((($F34/$E$31)*'PLAN DE ADQUISICIONES'!AB$21)*($G34/$F34)))</f>
        <v>0</v>
      </c>
      <c r="AF34" s="420">
        <f>IF( $F34=0,0,((($F34/$E$31)*'PLAN DE ADQUISICIONES'!AC$21)*($G34/$F34)))</f>
        <v>0</v>
      </c>
      <c r="AG34" s="421">
        <f>U34+V34+W34+X34+Y34+Z34+AA34+AB34+AC34+AD34+AE34+AF34</f>
        <v>0</v>
      </c>
      <c r="AH34" s="425">
        <f>IF( $F34=0,0,((($F34/$E$31)*'PLAN DE ADQUISICIONES'!AD$21)*($G34/$F34)))</f>
        <v>0</v>
      </c>
      <c r="AI34" s="420">
        <f>IF( $F34=0,0,((($F34/$E$31)*'PLAN DE ADQUISICIONES'!AE$21)*($G34/$F34)))</f>
        <v>0</v>
      </c>
      <c r="AJ34" s="420">
        <f>IF( $F34=0,0,((($F34/$E$31)*'PLAN DE ADQUISICIONES'!AF$21)*($G34/$F34)))</f>
        <v>0</v>
      </c>
      <c r="AK34" s="420">
        <f>IF( $F34=0,0,((($F34/$E$31)*'PLAN DE ADQUISICIONES'!AG$21)*($G34/$F34)))</f>
        <v>0</v>
      </c>
      <c r="AL34" s="420">
        <f>IF( $F34=0,0,((($F34/$E$31)*'PLAN DE ADQUISICIONES'!AH$21)*($G34/$F34)))</f>
        <v>0</v>
      </c>
      <c r="AM34" s="420">
        <f>IF( $F34=0,0,((($F34/$E$31)*'PLAN DE ADQUISICIONES'!AI$21)*($G34/$F34)))</f>
        <v>0</v>
      </c>
      <c r="AN34" s="420">
        <f>IF( $F34=0,0,((($F34/$E$31)*'PLAN DE ADQUISICIONES'!AJ$21)*($G34/$F34)))</f>
        <v>0</v>
      </c>
      <c r="AO34" s="420">
        <f>IF( $F34=0,0,((($F34/$E$31)*'PLAN DE ADQUISICIONES'!AK$21)*($G34/$F34)))</f>
        <v>0</v>
      </c>
      <c r="AP34" s="420">
        <f>IF( $F34=0,0,((($F34/$E$31)*'PLAN DE ADQUISICIONES'!AL$21)*($G34/$F34)))</f>
        <v>0</v>
      </c>
      <c r="AQ34" s="420">
        <f>IF( $F34=0,0,((($F34/$E$31)*'PLAN DE ADQUISICIONES'!AM$21)*($G34/$F34)))</f>
        <v>0</v>
      </c>
      <c r="AR34" s="420">
        <f>IF( $F34=0,0,((($F34/$E$31)*'PLAN DE ADQUISICIONES'!AN$21)*($G34/$F34)))</f>
        <v>0</v>
      </c>
      <c r="AS34" s="420">
        <f>IF( $F34=0,0,((($F34/$E$31)*'PLAN DE ADQUISICIONES'!AO$21)*($G34/$F34)))</f>
        <v>0</v>
      </c>
      <c r="AT34" s="423">
        <f>AH34+AI34+AJ34+AK34+AL34+AM34+AN34+AO34+AP34+AQ34+AR34+AS34</f>
        <v>0</v>
      </c>
      <c r="AU34" s="426">
        <f>AS34+AR34+AQ34+AP34+AO34+AN34+AM34+AL34+AK34+AJ34+AI34+AH34+AF34+AE34+AD34+AC34+AB34+AA34+Z34+Y34+X34+W34+V34+U34+S34+R34+Q34+P34+O34+N34+M34+L34+K34+J34+I34+H34</f>
        <v>0</v>
      </c>
      <c r="AV34" s="392">
        <f t="shared" si="1"/>
        <v>0</v>
      </c>
    </row>
    <row r="35" spans="2:48" s="394" customFormat="1" ht="12.75" customHeight="1" x14ac:dyDescent="0.15">
      <c r="B35" s="416" t="str">
        <f>+'FORMATO COSTEO C1'!C$130</f>
        <v>1.1.4.4</v>
      </c>
      <c r="C35" s="417" t="str">
        <f>++'FORMATO COSTEO C1'!B$130</f>
        <v>Categoría de gasto</v>
      </c>
      <c r="D35" s="428"/>
      <c r="E35" s="429"/>
      <c r="F35" s="420">
        <f>+'FORMATO COSTEO C1'!G130</f>
        <v>0</v>
      </c>
      <c r="G35" s="421">
        <f>+'FORMATO COSTEO C1'!X130</f>
        <v>0</v>
      </c>
      <c r="H35" s="425">
        <f>IF( $F35=0,0,((($F35/$E$31)*'PLAN DE ADQUISICIONES'!F$21)*($G35/$F35)))</f>
        <v>0</v>
      </c>
      <c r="I35" s="420">
        <f>IF( $F35=0,0,((($F35/$E$31)*'PLAN DE ADQUISICIONES'!G$21)*($G35/$F35)))</f>
        <v>0</v>
      </c>
      <c r="J35" s="420">
        <f>IF( $F35=0,0,((($F35/$E$31)*'PLAN DE ADQUISICIONES'!H$21)*($G35/$F35)))</f>
        <v>0</v>
      </c>
      <c r="K35" s="420">
        <f>IF( $F35=0,0,((($F35/$E$31)*'PLAN DE ADQUISICIONES'!I$21)*($G35/$F35)))</f>
        <v>0</v>
      </c>
      <c r="L35" s="420">
        <f>IF( $F35=0,0,((($F35/$E$31)*'PLAN DE ADQUISICIONES'!J$21)*($G35/$F35)))</f>
        <v>0</v>
      </c>
      <c r="M35" s="420">
        <f>IF( $F35=0,0,((($F35/$E$31)*'PLAN DE ADQUISICIONES'!K$21)*($G35/$F35)))</f>
        <v>0</v>
      </c>
      <c r="N35" s="420">
        <f>IF( $F35=0,0,((($F35/$E$31)*'PLAN DE ADQUISICIONES'!L$21)*($G35/$F35)))</f>
        <v>0</v>
      </c>
      <c r="O35" s="420">
        <f>IF( $F35=0,0,((($F35/$E$31)*'PLAN DE ADQUISICIONES'!M$21)*($G35/$F35)))</f>
        <v>0</v>
      </c>
      <c r="P35" s="420">
        <f>IF( $F35=0,0,((($F35/$E$31)*'PLAN DE ADQUISICIONES'!N$21)*($G35/$F35)))</f>
        <v>0</v>
      </c>
      <c r="Q35" s="420">
        <f>IF( $F35=0,0,((($F35/$E$31)*'PLAN DE ADQUISICIONES'!O$21)*($G35/$F35)))</f>
        <v>0</v>
      </c>
      <c r="R35" s="420">
        <f>IF( $F35=0,0,((($F35/$E$31)*'PLAN DE ADQUISICIONES'!P$21)*($G35/$F35)))</f>
        <v>0</v>
      </c>
      <c r="S35" s="420">
        <f>IF( $F35=0,0,((($F35/$E$31)*'PLAN DE ADQUISICIONES'!Q$21)*($G35/$F35)))</f>
        <v>0</v>
      </c>
      <c r="T35" s="423">
        <f>H35+I35+J35+K35+L35+M35+N35+O35+P35+Q35+R35+S35</f>
        <v>0</v>
      </c>
      <c r="U35" s="424">
        <f>IF( $F35=0,0,((($F35/$E$31)*'PLAN DE ADQUISICIONES'!R$21)*($G35/$F35)))</f>
        <v>0</v>
      </c>
      <c r="V35" s="420">
        <f>IF( $F35=0,0,((($F35/$E$31)*'PLAN DE ADQUISICIONES'!S$21)*($G35/$F35)))</f>
        <v>0</v>
      </c>
      <c r="W35" s="420">
        <f>IF( $F35=0,0,((($F35/$E$31)*'PLAN DE ADQUISICIONES'!T$21)*($G35/$F35)))</f>
        <v>0</v>
      </c>
      <c r="X35" s="420">
        <f>IF( $F35=0,0,((($F35/$E$31)*'PLAN DE ADQUISICIONES'!U$21)*($G35/$F35)))</f>
        <v>0</v>
      </c>
      <c r="Y35" s="420">
        <f>IF( $F35=0,0,((($F35/$E$31)*'PLAN DE ADQUISICIONES'!V$21)*($G35/$F35)))</f>
        <v>0</v>
      </c>
      <c r="Z35" s="420">
        <f>IF( $F35=0,0,((($F35/$E$31)*'PLAN DE ADQUISICIONES'!W$21)*($G35/$F35)))</f>
        <v>0</v>
      </c>
      <c r="AA35" s="420">
        <f>IF( $F35=0,0,((($F35/$E$31)*'PLAN DE ADQUISICIONES'!X$21)*($G35/$F35)))</f>
        <v>0</v>
      </c>
      <c r="AB35" s="420">
        <f>IF( $F35=0,0,((($F35/$E$31)*'PLAN DE ADQUISICIONES'!Y$21)*($G35/$F35)))</f>
        <v>0</v>
      </c>
      <c r="AC35" s="420">
        <f>IF( $F35=0,0,((($F35/$E$31)*'PLAN DE ADQUISICIONES'!Z$21)*($G35/$F35)))</f>
        <v>0</v>
      </c>
      <c r="AD35" s="420">
        <f>IF( $F35=0,0,((($F35/$E$31)*'PLAN DE ADQUISICIONES'!AA$21)*($G35/$F35)))</f>
        <v>0</v>
      </c>
      <c r="AE35" s="420">
        <f>IF( $F35=0,0,((($F35/$E$31)*'PLAN DE ADQUISICIONES'!AB$21)*($G35/$F35)))</f>
        <v>0</v>
      </c>
      <c r="AF35" s="420">
        <f>IF( $F35=0,0,((($F35/$E$31)*'PLAN DE ADQUISICIONES'!AC$21)*($G35/$F35)))</f>
        <v>0</v>
      </c>
      <c r="AG35" s="421">
        <f>U35+V35+W35+X35+Y35+Z35+AA35+AB35+AC35+AD35+AE35+AF35</f>
        <v>0</v>
      </c>
      <c r="AH35" s="425">
        <f>IF( $F35=0,0,((($F35/$E$31)*'PLAN DE ADQUISICIONES'!AD$21)*($G35/$F35)))</f>
        <v>0</v>
      </c>
      <c r="AI35" s="420">
        <f>IF( $F35=0,0,((($F35/$E$31)*'PLAN DE ADQUISICIONES'!AE$21)*($G35/$F35)))</f>
        <v>0</v>
      </c>
      <c r="AJ35" s="420">
        <f>IF( $F35=0,0,((($F35/$E$31)*'PLAN DE ADQUISICIONES'!AF$21)*($G35/$F35)))</f>
        <v>0</v>
      </c>
      <c r="AK35" s="420">
        <f>IF( $F35=0,0,((($F35/$E$31)*'PLAN DE ADQUISICIONES'!AG$21)*($G35/$F35)))</f>
        <v>0</v>
      </c>
      <c r="AL35" s="420">
        <f>IF( $F35=0,0,((($F35/$E$31)*'PLAN DE ADQUISICIONES'!AH$21)*($G35/$F35)))</f>
        <v>0</v>
      </c>
      <c r="AM35" s="420">
        <f>IF( $F35=0,0,((($F35/$E$31)*'PLAN DE ADQUISICIONES'!AI$21)*($G35/$F35)))</f>
        <v>0</v>
      </c>
      <c r="AN35" s="420">
        <f>IF( $F35=0,0,((($F35/$E$31)*'PLAN DE ADQUISICIONES'!AJ$21)*($G35/$F35)))</f>
        <v>0</v>
      </c>
      <c r="AO35" s="420">
        <f>IF( $F35=0,0,((($F35/$E$31)*'PLAN DE ADQUISICIONES'!AK$21)*($G35/$F35)))</f>
        <v>0</v>
      </c>
      <c r="AP35" s="420">
        <f>IF( $F35=0,0,((($F35/$E$31)*'PLAN DE ADQUISICIONES'!AL$21)*($G35/$F35)))</f>
        <v>0</v>
      </c>
      <c r="AQ35" s="420">
        <f>IF( $F35=0,0,((($F35/$E$31)*'PLAN DE ADQUISICIONES'!AM$21)*($G35/$F35)))</f>
        <v>0</v>
      </c>
      <c r="AR35" s="420">
        <f>IF( $F35=0,0,((($F35/$E$31)*'PLAN DE ADQUISICIONES'!AN$21)*($G35/$F35)))</f>
        <v>0</v>
      </c>
      <c r="AS35" s="420">
        <f>IF( $F35=0,0,((($F35/$E$31)*'PLAN DE ADQUISICIONES'!AO$21)*($G35/$F35)))</f>
        <v>0</v>
      </c>
      <c r="AT35" s="423">
        <f>AH35+AI35+AJ35+AK35+AL35+AM35+AN35+AO35+AP35+AQ35+AR35+AS35</f>
        <v>0</v>
      </c>
      <c r="AU35" s="426">
        <f>AS35+AR35+AQ35+AP35+AO35+AN35+AM35+AL35+AK35+AJ35+AI35+AH35+AF35+AE35+AD35+AC35+AB35+AA35+Z35+Y35+X35+W35+V35+U35+S35+R35+Q35+P35+O35+N35+M35+L35+K35+J35+I35+H35</f>
        <v>0</v>
      </c>
      <c r="AV35" s="392">
        <f t="shared" si="1"/>
        <v>0</v>
      </c>
    </row>
    <row r="36" spans="2:48" s="394" customFormat="1" ht="12.75" customHeight="1" x14ac:dyDescent="0.15">
      <c r="B36" s="416" t="str">
        <f>+'FORMATO COSTEO C1'!C$136</f>
        <v>1.1.4.5</v>
      </c>
      <c r="C36" s="417" t="str">
        <f>+'FORMATO COSTEO C1'!B$136</f>
        <v>Categoría de gasto</v>
      </c>
      <c r="D36" s="428"/>
      <c r="E36" s="429"/>
      <c r="F36" s="420">
        <f>+'FORMATO COSTEO C1'!G136</f>
        <v>0</v>
      </c>
      <c r="G36" s="421">
        <f>+'FORMATO COSTEO C1'!X136</f>
        <v>0</v>
      </c>
      <c r="H36" s="425">
        <f>IF( $F36=0,0,((($F36/$E$31)*'PLAN DE ADQUISICIONES'!F$21)*($G36/$F36)))</f>
        <v>0</v>
      </c>
      <c r="I36" s="420">
        <f>IF( $F36=0,0,((($F36/$E$31)*'PLAN DE ADQUISICIONES'!G$21)*($G36/$F36)))</f>
        <v>0</v>
      </c>
      <c r="J36" s="420">
        <f>IF( $F36=0,0,((($F36/$E$31)*'PLAN DE ADQUISICIONES'!H$21)*($G36/$F36)))</f>
        <v>0</v>
      </c>
      <c r="K36" s="420">
        <f>IF( $F36=0,0,((($F36/$E$31)*'PLAN DE ADQUISICIONES'!I$21)*($G36/$F36)))</f>
        <v>0</v>
      </c>
      <c r="L36" s="420">
        <f>IF( $F36=0,0,((($F36/$E$31)*'PLAN DE ADQUISICIONES'!J$21)*($G36/$F36)))</f>
        <v>0</v>
      </c>
      <c r="M36" s="420">
        <f>IF( $F36=0,0,((($F36/$E$31)*'PLAN DE ADQUISICIONES'!K$21)*($G36/$F36)))</f>
        <v>0</v>
      </c>
      <c r="N36" s="420">
        <f>IF( $F36=0,0,((($F36/$E$31)*'PLAN DE ADQUISICIONES'!L$21)*($G36/$F36)))</f>
        <v>0</v>
      </c>
      <c r="O36" s="420">
        <f>IF( $F36=0,0,((($F36/$E$31)*'PLAN DE ADQUISICIONES'!M$21)*($G36/$F36)))</f>
        <v>0</v>
      </c>
      <c r="P36" s="420">
        <f>IF( $F36=0,0,((($F36/$E$31)*'PLAN DE ADQUISICIONES'!N$21)*($G36/$F36)))</f>
        <v>0</v>
      </c>
      <c r="Q36" s="420">
        <f>IF( $F36=0,0,((($F36/$E$31)*'PLAN DE ADQUISICIONES'!O$21)*($G36/$F36)))</f>
        <v>0</v>
      </c>
      <c r="R36" s="420">
        <f>IF( $F36=0,0,((($F36/$E$31)*'PLAN DE ADQUISICIONES'!P$21)*($G36/$F36)))</f>
        <v>0</v>
      </c>
      <c r="S36" s="420">
        <f>IF( $F36=0,0,((($F36/$E$31)*'PLAN DE ADQUISICIONES'!Q$21)*($G36/$F36)))</f>
        <v>0</v>
      </c>
      <c r="T36" s="423">
        <f>H36+I36+J36+K36+L36+M36+N36+O36+P36+Q36+R36+S36</f>
        <v>0</v>
      </c>
      <c r="U36" s="424">
        <f>IF( $F36=0,0,((($F36/$E$31)*'PLAN DE ADQUISICIONES'!R$21)*($G36/$F36)))</f>
        <v>0</v>
      </c>
      <c r="V36" s="420">
        <f>IF( $F36=0,0,((($F36/$E$31)*'PLAN DE ADQUISICIONES'!S$21)*($G36/$F36)))</f>
        <v>0</v>
      </c>
      <c r="W36" s="420">
        <f>IF( $F36=0,0,((($F36/$E$31)*'PLAN DE ADQUISICIONES'!T$21)*($G36/$F36)))</f>
        <v>0</v>
      </c>
      <c r="X36" s="420">
        <f>IF( $F36=0,0,((($F36/$E$31)*'PLAN DE ADQUISICIONES'!U$21)*($G36/$F36)))</f>
        <v>0</v>
      </c>
      <c r="Y36" s="420">
        <f>IF( $F36=0,0,((($F36/$E$31)*'PLAN DE ADQUISICIONES'!V$21)*($G36/$F36)))</f>
        <v>0</v>
      </c>
      <c r="Z36" s="420">
        <f>IF( $F36=0,0,((($F36/$E$31)*'PLAN DE ADQUISICIONES'!W$21)*($G36/$F36)))</f>
        <v>0</v>
      </c>
      <c r="AA36" s="420">
        <f>IF( $F36=0,0,((($F36/$E$31)*'PLAN DE ADQUISICIONES'!X$21)*($G36/$F36)))</f>
        <v>0</v>
      </c>
      <c r="AB36" s="420">
        <f>IF( $F36=0,0,((($F36/$E$31)*'PLAN DE ADQUISICIONES'!Y$21)*($G36/$F36)))</f>
        <v>0</v>
      </c>
      <c r="AC36" s="420">
        <f>IF( $F36=0,0,((($F36/$E$31)*'PLAN DE ADQUISICIONES'!Z$21)*($G36/$F36)))</f>
        <v>0</v>
      </c>
      <c r="AD36" s="420">
        <f>IF( $F36=0,0,((($F36/$E$31)*'PLAN DE ADQUISICIONES'!AA$21)*($G36/$F36)))</f>
        <v>0</v>
      </c>
      <c r="AE36" s="420">
        <f>IF( $F36=0,0,((($F36/$E$31)*'PLAN DE ADQUISICIONES'!AB$21)*($G36/$F36)))</f>
        <v>0</v>
      </c>
      <c r="AF36" s="420">
        <f>IF( $F36=0,0,((($F36/$E$31)*'PLAN DE ADQUISICIONES'!AC$21)*($G36/$F36)))</f>
        <v>0</v>
      </c>
      <c r="AG36" s="421">
        <f>U36+V36+W36+X36+Y36+Z36+AA36+AB36+AC36+AD36+AE36+AF36</f>
        <v>0</v>
      </c>
      <c r="AH36" s="425">
        <f>IF( $F36=0,0,((($F36/$E$31)*'PLAN DE ADQUISICIONES'!AD$21)*($G36/$F36)))</f>
        <v>0</v>
      </c>
      <c r="AI36" s="420">
        <f>IF( $F36=0,0,((($F36/$E$31)*'PLAN DE ADQUISICIONES'!AE$21)*($G36/$F36)))</f>
        <v>0</v>
      </c>
      <c r="AJ36" s="420">
        <f>IF( $F36=0,0,((($F36/$E$31)*'PLAN DE ADQUISICIONES'!AF$21)*($G36/$F36)))</f>
        <v>0</v>
      </c>
      <c r="AK36" s="420">
        <f>IF( $F36=0,0,((($F36/$E$31)*'PLAN DE ADQUISICIONES'!AG$21)*($G36/$F36)))</f>
        <v>0</v>
      </c>
      <c r="AL36" s="420">
        <f>IF( $F36=0,0,((($F36/$E$31)*'PLAN DE ADQUISICIONES'!AH$21)*($G36/$F36)))</f>
        <v>0</v>
      </c>
      <c r="AM36" s="420">
        <f>IF( $F36=0,0,((($F36/$E$31)*'PLAN DE ADQUISICIONES'!AI$21)*($G36/$F36)))</f>
        <v>0</v>
      </c>
      <c r="AN36" s="420">
        <f>IF( $F36=0,0,((($F36/$E$31)*'PLAN DE ADQUISICIONES'!AJ$21)*($G36/$F36)))</f>
        <v>0</v>
      </c>
      <c r="AO36" s="420">
        <f>IF( $F36=0,0,((($F36/$E$31)*'PLAN DE ADQUISICIONES'!AK$21)*($G36/$F36)))</f>
        <v>0</v>
      </c>
      <c r="AP36" s="420">
        <f>IF( $F36=0,0,((($F36/$E$31)*'PLAN DE ADQUISICIONES'!AL$21)*($G36/$F36)))</f>
        <v>0</v>
      </c>
      <c r="AQ36" s="420">
        <f>IF( $F36=0,0,((($F36/$E$31)*'PLAN DE ADQUISICIONES'!AM$21)*($G36/$F36)))</f>
        <v>0</v>
      </c>
      <c r="AR36" s="420">
        <f>IF( $F36=0,0,((($F36/$E$31)*'PLAN DE ADQUISICIONES'!AN$21)*($G36/$F36)))</f>
        <v>0</v>
      </c>
      <c r="AS36" s="420">
        <f>IF( $F36=0,0,((($F36/$E$31)*'PLAN DE ADQUISICIONES'!AO$21)*($G36/$F36)))</f>
        <v>0</v>
      </c>
      <c r="AT36" s="423">
        <f>AH36+AI36+AJ36+AK36+AL36+AM36+AN36+AO36+AP36+AQ36+AR36+AS36</f>
        <v>0</v>
      </c>
      <c r="AU36" s="426">
        <f>AS36+AR36+AQ36+AP36+AO36+AN36+AM36+AL36+AK36+AJ36+AI36+AH36+AF36+AE36+AD36+AC36+AB36+AA36+Z36+Y36+X36+W36+V36+U36+S36+R36+Q36+P36+O36+N36+M36+L36+K36+J36+I36+H36</f>
        <v>0</v>
      </c>
      <c r="AV36" s="392">
        <f t="shared" si="1"/>
        <v>0</v>
      </c>
    </row>
    <row r="37" spans="2:48" s="394" customFormat="1" ht="12.75" customHeight="1" x14ac:dyDescent="0.15">
      <c r="B37" s="406" t="str">
        <f>+'FORMATO COSTEO C1'!C$142</f>
        <v>1.1.5</v>
      </c>
      <c r="C37" s="430" t="str">
        <f>+'FORMATO COSTEO C1'!B$142</f>
        <v>Pre seleccionar a los beneficiarios a ser capacitados</v>
      </c>
      <c r="D37" s="408" t="str">
        <f>+'FORMATO COSTEO C1'!D$142</f>
        <v>Persona</v>
      </c>
      <c r="E37" s="409">
        <f>+'FORMATO COSTEO C1'!E$142</f>
        <v>396</v>
      </c>
      <c r="F37" s="410">
        <f>SUM(F38:F42)</f>
        <v>0</v>
      </c>
      <c r="G37" s="411">
        <f t="shared" ref="G37:P37" si="12">SUM(G38:G42)</f>
        <v>0</v>
      </c>
      <c r="H37" s="412">
        <f t="shared" si="12"/>
        <v>0</v>
      </c>
      <c r="I37" s="410">
        <f>SUM(I38:I42)</f>
        <v>0</v>
      </c>
      <c r="J37" s="410">
        <f>SUM(J38:J42)</f>
        <v>0</v>
      </c>
      <c r="K37" s="410">
        <f>SUM(K38:K42)</f>
        <v>0</v>
      </c>
      <c r="L37" s="410">
        <f>SUM(L38:L42)</f>
        <v>0</v>
      </c>
      <c r="M37" s="410">
        <f>SUM(M38:M42)</f>
        <v>0</v>
      </c>
      <c r="N37" s="410">
        <f t="shared" si="12"/>
        <v>0</v>
      </c>
      <c r="O37" s="410">
        <f t="shared" si="12"/>
        <v>0</v>
      </c>
      <c r="P37" s="410">
        <f t="shared" si="12"/>
        <v>0</v>
      </c>
      <c r="Q37" s="410">
        <f>SUM(Q38:Q42)</f>
        <v>0</v>
      </c>
      <c r="R37" s="410">
        <f>SUM(R38:R42)</f>
        <v>0</v>
      </c>
      <c r="S37" s="410">
        <f>SUM(S38:S42)</f>
        <v>0</v>
      </c>
      <c r="T37" s="413">
        <f>SUM(T38:T42)</f>
        <v>0</v>
      </c>
      <c r="U37" s="414">
        <f t="shared" ref="U37:AS37" si="13">SUM(U38:U42)</f>
        <v>0</v>
      </c>
      <c r="V37" s="410">
        <f t="shared" si="13"/>
        <v>0</v>
      </c>
      <c r="W37" s="410">
        <f t="shared" si="13"/>
        <v>0</v>
      </c>
      <c r="X37" s="410">
        <f t="shared" si="13"/>
        <v>0</v>
      </c>
      <c r="Y37" s="410">
        <f t="shared" si="13"/>
        <v>0</v>
      </c>
      <c r="Z37" s="410">
        <f t="shared" si="13"/>
        <v>0</v>
      </c>
      <c r="AA37" s="410">
        <f t="shared" si="13"/>
        <v>0</v>
      </c>
      <c r="AB37" s="410">
        <f t="shared" si="13"/>
        <v>0</v>
      </c>
      <c r="AC37" s="410">
        <f t="shared" si="13"/>
        <v>0</v>
      </c>
      <c r="AD37" s="410">
        <f t="shared" si="13"/>
        <v>0</v>
      </c>
      <c r="AE37" s="410">
        <f t="shared" si="13"/>
        <v>0</v>
      </c>
      <c r="AF37" s="410">
        <f t="shared" si="13"/>
        <v>0</v>
      </c>
      <c r="AG37" s="411">
        <f t="shared" si="13"/>
        <v>0</v>
      </c>
      <c r="AH37" s="412">
        <f t="shared" si="13"/>
        <v>0</v>
      </c>
      <c r="AI37" s="410">
        <f t="shared" si="13"/>
        <v>0</v>
      </c>
      <c r="AJ37" s="410">
        <f t="shared" si="13"/>
        <v>0</v>
      </c>
      <c r="AK37" s="410">
        <f t="shared" si="13"/>
        <v>0</v>
      </c>
      <c r="AL37" s="410">
        <f t="shared" si="13"/>
        <v>0</v>
      </c>
      <c r="AM37" s="410">
        <f t="shared" si="13"/>
        <v>0</v>
      </c>
      <c r="AN37" s="410">
        <f t="shared" si="13"/>
        <v>0</v>
      </c>
      <c r="AO37" s="410">
        <f t="shared" si="13"/>
        <v>0</v>
      </c>
      <c r="AP37" s="410">
        <f t="shared" si="13"/>
        <v>0</v>
      </c>
      <c r="AQ37" s="410">
        <f t="shared" si="13"/>
        <v>0</v>
      </c>
      <c r="AR37" s="410">
        <f t="shared" si="13"/>
        <v>0</v>
      </c>
      <c r="AS37" s="410">
        <f t="shared" si="13"/>
        <v>0</v>
      </c>
      <c r="AT37" s="413">
        <f>SUM(AT38:AT42)</f>
        <v>0</v>
      </c>
      <c r="AU37" s="415">
        <f>SUM(AU38:AU42)</f>
        <v>0</v>
      </c>
      <c r="AV37" s="392">
        <f t="shared" si="1"/>
        <v>0</v>
      </c>
    </row>
    <row r="38" spans="2:48" s="394" customFormat="1" ht="12.75" customHeight="1" x14ac:dyDescent="0.15">
      <c r="B38" s="416" t="str">
        <f>+'FORMATO COSTEO C1'!C$144</f>
        <v>1.1.5.1</v>
      </c>
      <c r="C38" s="417" t="str">
        <f>+'FORMATO COSTEO C1'!B$144</f>
        <v>Categoría de gasto</v>
      </c>
      <c r="D38" s="428"/>
      <c r="E38" s="429"/>
      <c r="F38" s="420">
        <f>+'FORMATO COSTEO C1'!G144</f>
        <v>0</v>
      </c>
      <c r="G38" s="421">
        <f>+'FORMATO COSTEO C1'!X144</f>
        <v>0</v>
      </c>
      <c r="H38" s="422">
        <f>IF( $F38=0,0,((($F38/$E$37)*'PLAN DE ADQUISICIONES'!F$22)*($G38/$F38)))</f>
        <v>0</v>
      </c>
      <c r="I38" s="420">
        <f>IF( $F38=0,0,((($F38/$E$37)*'PLAN DE ADQUISICIONES'!G$22)*($G38/$F38)))</f>
        <v>0</v>
      </c>
      <c r="J38" s="420">
        <f>IF( $F38=0,0,((($F38/$E$37)*'PLAN DE ADQUISICIONES'!H$22)*($G38/$F38)))</f>
        <v>0</v>
      </c>
      <c r="K38" s="420">
        <f>IF( $F38=0,0,((($F38/$E$37)*'PLAN DE ADQUISICIONES'!I$22)*($G38/$F38)))</f>
        <v>0</v>
      </c>
      <c r="L38" s="420">
        <f>IF( $F38=0,0,((($F38/$E$37)*'PLAN DE ADQUISICIONES'!J$22)*($G38/$F38)))</f>
        <v>0</v>
      </c>
      <c r="M38" s="420">
        <f>IF( $F38=0,0,((($F38/$E$37)*'PLAN DE ADQUISICIONES'!K$22)*($G38/$F38)))</f>
        <v>0</v>
      </c>
      <c r="N38" s="420">
        <f>IF( $F38=0,0,((($F38/$E$37)*'PLAN DE ADQUISICIONES'!L$22)*($G38/$F38)))</f>
        <v>0</v>
      </c>
      <c r="O38" s="420">
        <f>IF( $F38=0,0,((($F38/$E$37)*'PLAN DE ADQUISICIONES'!M$22)*($G38/$F38)))</f>
        <v>0</v>
      </c>
      <c r="P38" s="420">
        <f>IF( $F38=0,0,((($F38/$E$37)*'PLAN DE ADQUISICIONES'!N$22)*($G38/$F38)))</f>
        <v>0</v>
      </c>
      <c r="Q38" s="420">
        <f>IF( $F38=0,0,((($F38/$E$37)*'PLAN DE ADQUISICIONES'!O$22)*($G38/$F38)))</f>
        <v>0</v>
      </c>
      <c r="R38" s="420">
        <f>IF( $F38=0,0,((($F38/$E$37)*'PLAN DE ADQUISICIONES'!P$22)*($G38/$F38)))</f>
        <v>0</v>
      </c>
      <c r="S38" s="420">
        <f>IF( $F38=0,0,((($F38/$E$37)*'PLAN DE ADQUISICIONES'!Q$22)*($G38/$F38)))</f>
        <v>0</v>
      </c>
      <c r="T38" s="423">
        <f>H38+I38+J38+K38+L38+M38+N38+O38+P38+Q38+R38+S38</f>
        <v>0</v>
      </c>
      <c r="U38" s="424">
        <f>IF( $F38=0,0,((($F38/$E$37)*'PLAN DE ADQUISICIONES'!R$22)*($G38/$F38)))</f>
        <v>0</v>
      </c>
      <c r="V38" s="420">
        <f>IF( $F38=0,0,((($F38/$E$37)*'PLAN DE ADQUISICIONES'!S$22)*($G38/$F38)))</f>
        <v>0</v>
      </c>
      <c r="W38" s="420">
        <f>IF( $F38=0,0,((($F38/$E$37)*'PLAN DE ADQUISICIONES'!T$22)*($G38/$F38)))</f>
        <v>0</v>
      </c>
      <c r="X38" s="420">
        <f>IF( $F38=0,0,((($F38/$E$37)*'PLAN DE ADQUISICIONES'!U$22)*($G38/$F38)))</f>
        <v>0</v>
      </c>
      <c r="Y38" s="420">
        <f>IF( $F38=0,0,((($F38/$E$37)*'PLAN DE ADQUISICIONES'!V$22)*($G38/$F38)))</f>
        <v>0</v>
      </c>
      <c r="Z38" s="420">
        <f>IF( $F38=0,0,((($F38/$E$37)*'PLAN DE ADQUISICIONES'!W$22)*($G38/$F38)))</f>
        <v>0</v>
      </c>
      <c r="AA38" s="420">
        <f>IF( $F38=0,0,((($F38/$E$37)*'PLAN DE ADQUISICIONES'!X$22)*($G38/$F38)))</f>
        <v>0</v>
      </c>
      <c r="AB38" s="420">
        <f>IF( $F38=0,0,((($F38/$E$37)*'PLAN DE ADQUISICIONES'!Y$22)*($G38/$F38)))</f>
        <v>0</v>
      </c>
      <c r="AC38" s="420">
        <f>IF( $F38=0,0,((($F38/$E$37)*'PLAN DE ADQUISICIONES'!Z$22)*($G38/$F38)))</f>
        <v>0</v>
      </c>
      <c r="AD38" s="420">
        <f>IF( $F38=0,0,((($F38/$E$37)*'PLAN DE ADQUISICIONES'!AA$22)*($G38/$F38)))</f>
        <v>0</v>
      </c>
      <c r="AE38" s="420">
        <f>IF( $F38=0,0,((($F38/$E$37)*'PLAN DE ADQUISICIONES'!AB$22)*($G38/$F38)))</f>
        <v>0</v>
      </c>
      <c r="AF38" s="420">
        <f>IF( $F38=0,0,((($F38/$E$37)*'PLAN DE ADQUISICIONES'!AC$22)*($G38/$F38)))</f>
        <v>0</v>
      </c>
      <c r="AG38" s="421">
        <f>U38+V38+W38+X38+Y38+Z38+AA38+AB38+AC38+AD38+AE38+AF38</f>
        <v>0</v>
      </c>
      <c r="AH38" s="425">
        <f>IF( $F38=0,0,((($F38/$E$37)*'PLAN DE ADQUISICIONES'!AD$22)*($G38/$F38)))</f>
        <v>0</v>
      </c>
      <c r="AI38" s="420">
        <f>IF( $F38=0,0,((($F38/$E$37)*'PLAN DE ADQUISICIONES'!AE$22)*($G38/$F38)))</f>
        <v>0</v>
      </c>
      <c r="AJ38" s="420">
        <f>IF( $F38=0,0,((($F38/$E$37)*'PLAN DE ADQUISICIONES'!AF$22)*($G38/$F38)))</f>
        <v>0</v>
      </c>
      <c r="AK38" s="420">
        <f>IF( $F38=0,0,((($F38/$E$37)*'PLAN DE ADQUISICIONES'!AG$22)*($G38/$F38)))</f>
        <v>0</v>
      </c>
      <c r="AL38" s="420">
        <f>IF( $F38=0,0,((($F38/$E$37)*'PLAN DE ADQUISICIONES'!AH$22)*($G38/$F38)))</f>
        <v>0</v>
      </c>
      <c r="AM38" s="420">
        <f>IF( $F38=0,0,((($F38/$E$37)*'PLAN DE ADQUISICIONES'!AI$22)*($G38/$F38)))</f>
        <v>0</v>
      </c>
      <c r="AN38" s="420">
        <f>IF( $F38=0,0,((($F38/$E$37)*'PLAN DE ADQUISICIONES'!AJ$22)*($G38/$F38)))</f>
        <v>0</v>
      </c>
      <c r="AO38" s="420">
        <f>IF( $F38=0,0,((($F38/$E$37)*'PLAN DE ADQUISICIONES'!AK$22)*($G38/$F38)))</f>
        <v>0</v>
      </c>
      <c r="AP38" s="420">
        <f>IF( $F38=0,0,((($F38/$E$37)*'PLAN DE ADQUISICIONES'!AL$22)*($G38/$F38)))</f>
        <v>0</v>
      </c>
      <c r="AQ38" s="420">
        <f>IF( $F38=0,0,((($F38/$E$37)*'PLAN DE ADQUISICIONES'!AM$22)*($G38/$F38)))</f>
        <v>0</v>
      </c>
      <c r="AR38" s="420">
        <f>IF( $F38=0,0,((($F38/$E$37)*'PLAN DE ADQUISICIONES'!AN$22)*($G38/$F38)))</f>
        <v>0</v>
      </c>
      <c r="AS38" s="420">
        <f>IF( $F38=0,0,((($F38/$E$37)*'PLAN DE ADQUISICIONES'!AO$22)*($G38/$F38)))</f>
        <v>0</v>
      </c>
      <c r="AT38" s="423">
        <f>AH38+AI38+AJ38+AK38+AL38+AM38+AN38+AO38+AP38+AQ38+AR38+AS38</f>
        <v>0</v>
      </c>
      <c r="AU38" s="426">
        <f>AS38+AR38+AQ38+AP38+AO38+AN38+AM38+AL38+AK38+AJ38+AI38+AH38+AF38+AE38+AD38+AC38+AB38+AA38+Z38+Y38+X38+W38+V38+U38+S38+R38+Q38+P38+O38+N38+M38+L38+K38+J38+I38+H38</f>
        <v>0</v>
      </c>
      <c r="AV38" s="392">
        <f t="shared" si="1"/>
        <v>0</v>
      </c>
    </row>
    <row r="39" spans="2:48" s="394" customFormat="1" ht="12.75" customHeight="1" x14ac:dyDescent="0.15">
      <c r="B39" s="416" t="str">
        <f>+'FORMATO COSTEO C1'!C$150</f>
        <v>1.1.5.2</v>
      </c>
      <c r="C39" s="417" t="str">
        <f>+'FORMATO COSTEO C1'!B$150</f>
        <v>Categoría de gasto</v>
      </c>
      <c r="D39" s="428"/>
      <c r="E39" s="429"/>
      <c r="F39" s="420">
        <f>+'FORMATO COSTEO C1'!G150</f>
        <v>0</v>
      </c>
      <c r="G39" s="421">
        <f>+'FORMATO COSTEO C1'!X150</f>
        <v>0</v>
      </c>
      <c r="H39" s="425">
        <f>IF( $F39=0,0,((($F39/$E$37)*'PLAN DE ADQUISICIONES'!F$22)*($G39/$F39)))</f>
        <v>0</v>
      </c>
      <c r="I39" s="420">
        <f>IF( $F39=0,0,((($F39/$E$37)*'PLAN DE ADQUISICIONES'!G$22)*($G39/$F39)))</f>
        <v>0</v>
      </c>
      <c r="J39" s="420">
        <f>IF( $F39=0,0,((($F39/$E$37)*'PLAN DE ADQUISICIONES'!H$22)*($G39/$F39)))</f>
        <v>0</v>
      </c>
      <c r="K39" s="420">
        <f>IF( $F39=0,0,((($F39/$E$37)*'PLAN DE ADQUISICIONES'!I$22)*($G39/$F39)))</f>
        <v>0</v>
      </c>
      <c r="L39" s="420">
        <f>IF( $F39=0,0,((($F39/$E$37)*'PLAN DE ADQUISICIONES'!J$22)*($G39/$F39)))</f>
        <v>0</v>
      </c>
      <c r="M39" s="420">
        <f>IF( $F39=0,0,((($F39/$E$37)*'PLAN DE ADQUISICIONES'!K$22)*($G39/$F39)))</f>
        <v>0</v>
      </c>
      <c r="N39" s="420">
        <f>IF( $F39=0,0,((($F39/$E$37)*'PLAN DE ADQUISICIONES'!L$22)*($G39/$F39)))</f>
        <v>0</v>
      </c>
      <c r="O39" s="420">
        <f>IF( $F39=0,0,((($F39/$E$37)*'PLAN DE ADQUISICIONES'!M$22)*($G39/$F39)))</f>
        <v>0</v>
      </c>
      <c r="P39" s="420">
        <f>IF( $F39=0,0,((($F39/$E$37)*'PLAN DE ADQUISICIONES'!N$22)*($G39/$F39)))</f>
        <v>0</v>
      </c>
      <c r="Q39" s="420">
        <f>IF( $F39=0,0,((($F39/$E$37)*'PLAN DE ADQUISICIONES'!O$22)*($G39/$F39)))</f>
        <v>0</v>
      </c>
      <c r="R39" s="420">
        <f>IF( $F39=0,0,((($F39/$E$37)*'PLAN DE ADQUISICIONES'!P$22)*($G39/$F39)))</f>
        <v>0</v>
      </c>
      <c r="S39" s="420">
        <f>IF( $F39=0,0,((($F39/$E$37)*'PLAN DE ADQUISICIONES'!Q$22)*($G39/$F39)))</f>
        <v>0</v>
      </c>
      <c r="T39" s="423">
        <f>H39+I39+J39+K39+L39+M39+N39+O39+P39+Q39+R39+S39</f>
        <v>0</v>
      </c>
      <c r="U39" s="424">
        <f>IF( $F39=0,0,((($F39/$E$37)*'PLAN DE ADQUISICIONES'!R$22)*($G39/$F39)))</f>
        <v>0</v>
      </c>
      <c r="V39" s="420">
        <f>IF( $F39=0,0,((($F39/$E$37)*'PLAN DE ADQUISICIONES'!S$22)*($G39/$F39)))</f>
        <v>0</v>
      </c>
      <c r="W39" s="420">
        <f>IF( $F39=0,0,((($F39/$E$37)*'PLAN DE ADQUISICIONES'!T$22)*($G39/$F39)))</f>
        <v>0</v>
      </c>
      <c r="X39" s="420">
        <f>IF( $F39=0,0,((($F39/$E$37)*'PLAN DE ADQUISICIONES'!U$22)*($G39/$F39)))</f>
        <v>0</v>
      </c>
      <c r="Y39" s="420">
        <f>IF( $F39=0,0,((($F39/$E$37)*'PLAN DE ADQUISICIONES'!V$22)*($G39/$F39)))</f>
        <v>0</v>
      </c>
      <c r="Z39" s="420">
        <f>IF( $F39=0,0,((($F39/$E$37)*'PLAN DE ADQUISICIONES'!W$22)*($G39/$F39)))</f>
        <v>0</v>
      </c>
      <c r="AA39" s="420">
        <f>IF( $F39=0,0,((($F39/$E$37)*'PLAN DE ADQUISICIONES'!X$22)*($G39/$F39)))</f>
        <v>0</v>
      </c>
      <c r="AB39" s="420">
        <f>IF( $F39=0,0,((($F39/$E$37)*'PLAN DE ADQUISICIONES'!Y$22)*($G39/$F39)))</f>
        <v>0</v>
      </c>
      <c r="AC39" s="420">
        <f>IF( $F39=0,0,((($F39/$E$37)*'PLAN DE ADQUISICIONES'!Z$22)*($G39/$F39)))</f>
        <v>0</v>
      </c>
      <c r="AD39" s="420">
        <f>IF( $F39=0,0,((($F39/$E$37)*'PLAN DE ADQUISICIONES'!AA$22)*($G39/$F39)))</f>
        <v>0</v>
      </c>
      <c r="AE39" s="420">
        <f>IF( $F39=0,0,((($F39/$E$37)*'PLAN DE ADQUISICIONES'!AB$22)*($G39/$F39)))</f>
        <v>0</v>
      </c>
      <c r="AF39" s="420">
        <f>IF( $F39=0,0,((($F39/$E$37)*'PLAN DE ADQUISICIONES'!AC$22)*($G39/$F39)))</f>
        <v>0</v>
      </c>
      <c r="AG39" s="421">
        <f>U39+V39+W39+X39+Y39+Z39+AA39+AB39+AC39+AD39+AE39+AF39</f>
        <v>0</v>
      </c>
      <c r="AH39" s="425">
        <f>IF( $F39=0,0,((($F39/$E$37)*'PLAN DE ADQUISICIONES'!AD$22)*($G39/$F39)))</f>
        <v>0</v>
      </c>
      <c r="AI39" s="420">
        <f>IF( $F39=0,0,((($F39/$E$37)*'PLAN DE ADQUISICIONES'!AE$22)*($G39/$F39)))</f>
        <v>0</v>
      </c>
      <c r="AJ39" s="420">
        <f>IF( $F39=0,0,((($F39/$E$37)*'PLAN DE ADQUISICIONES'!AF$22)*($G39/$F39)))</f>
        <v>0</v>
      </c>
      <c r="AK39" s="420">
        <f>IF( $F39=0,0,((($F39/$E$37)*'PLAN DE ADQUISICIONES'!AG$22)*($G39/$F39)))</f>
        <v>0</v>
      </c>
      <c r="AL39" s="420">
        <f>IF( $F39=0,0,((($F39/$E$37)*'PLAN DE ADQUISICIONES'!AH$22)*($G39/$F39)))</f>
        <v>0</v>
      </c>
      <c r="AM39" s="420">
        <f>IF( $F39=0,0,((($F39/$E$37)*'PLAN DE ADQUISICIONES'!AI$22)*($G39/$F39)))</f>
        <v>0</v>
      </c>
      <c r="AN39" s="420">
        <f>IF( $F39=0,0,((($F39/$E$37)*'PLAN DE ADQUISICIONES'!AJ$22)*($G39/$F39)))</f>
        <v>0</v>
      </c>
      <c r="AO39" s="420">
        <f>IF( $F39=0,0,((($F39/$E$37)*'PLAN DE ADQUISICIONES'!AK$22)*($G39/$F39)))</f>
        <v>0</v>
      </c>
      <c r="AP39" s="420">
        <f>IF( $F39=0,0,((($F39/$E$37)*'PLAN DE ADQUISICIONES'!AL$22)*($G39/$F39)))</f>
        <v>0</v>
      </c>
      <c r="AQ39" s="420">
        <f>IF( $F39=0,0,((($F39/$E$37)*'PLAN DE ADQUISICIONES'!AM$22)*($G39/$F39)))</f>
        <v>0</v>
      </c>
      <c r="AR39" s="420">
        <f>IF( $F39=0,0,((($F39/$E$37)*'PLAN DE ADQUISICIONES'!AN$22)*($G39/$F39)))</f>
        <v>0</v>
      </c>
      <c r="AS39" s="420">
        <f>IF( $F39=0,0,((($F39/$E$37)*'PLAN DE ADQUISICIONES'!AO$22)*($G39/$F39)))</f>
        <v>0</v>
      </c>
      <c r="AT39" s="423">
        <f>AH39+AI39+AJ39+AK39+AL39+AM39+AN39+AO39+AP39+AQ39+AR39+AS39</f>
        <v>0</v>
      </c>
      <c r="AU39" s="426">
        <f>AS39+AR39+AQ39+AP39+AO39+AN39+AM39+AL39+AK39+AJ39+AI39+AH39+AF39+AE39+AD39+AC39+AB39+AA39+Z39+Y39+X39+W39+V39+U39+S39+R39+Q39+P39+O39+N39+M39+L39+K39+J39+I39+H39</f>
        <v>0</v>
      </c>
      <c r="AV39" s="392">
        <f t="shared" si="1"/>
        <v>0</v>
      </c>
    </row>
    <row r="40" spans="2:48" s="405" customFormat="1" ht="12.75" customHeight="1" outlineLevel="1" x14ac:dyDescent="0.15">
      <c r="B40" s="416" t="str">
        <f>+'FORMATO COSTEO C1'!C$156</f>
        <v>1.1.5.3</v>
      </c>
      <c r="C40" s="417" t="str">
        <f>+'FORMATO COSTEO C1'!B$156</f>
        <v>Categoría de gasto</v>
      </c>
      <c r="D40" s="428"/>
      <c r="E40" s="429"/>
      <c r="F40" s="420">
        <f>+'FORMATO COSTEO C1'!G156</f>
        <v>0</v>
      </c>
      <c r="G40" s="421">
        <f>+'FORMATO COSTEO C1'!X156</f>
        <v>0</v>
      </c>
      <c r="H40" s="425">
        <f>IF( $F40=0,0,((($F40/$E$37)*'PLAN DE ADQUISICIONES'!F$22)*($G40/$F40)))</f>
        <v>0</v>
      </c>
      <c r="I40" s="420">
        <f>IF( $F40=0,0,((($F40/$E$37)*'PLAN DE ADQUISICIONES'!G$22)*($G40/$F40)))</f>
        <v>0</v>
      </c>
      <c r="J40" s="420">
        <f>IF( $F40=0,0,((($F40/$E$37)*'PLAN DE ADQUISICIONES'!H$22)*($G40/$F40)))</f>
        <v>0</v>
      </c>
      <c r="K40" s="420">
        <f>IF( $F40=0,0,((($F40/$E$37)*'PLAN DE ADQUISICIONES'!I$22)*($G40/$F40)))</f>
        <v>0</v>
      </c>
      <c r="L40" s="420">
        <f>IF( $F40=0,0,((($F40/$E$37)*'PLAN DE ADQUISICIONES'!J$22)*($G40/$F40)))</f>
        <v>0</v>
      </c>
      <c r="M40" s="420">
        <f>IF( $F40=0,0,((($F40/$E$37)*'PLAN DE ADQUISICIONES'!K$22)*($G40/$F40)))</f>
        <v>0</v>
      </c>
      <c r="N40" s="420">
        <f>IF( $F40=0,0,((($F40/$E$37)*'PLAN DE ADQUISICIONES'!L$22)*($G40/$F40)))</f>
        <v>0</v>
      </c>
      <c r="O40" s="420">
        <f>IF( $F40=0,0,((($F40/$E$37)*'PLAN DE ADQUISICIONES'!M$22)*($G40/$F40)))</f>
        <v>0</v>
      </c>
      <c r="P40" s="420">
        <f>IF( $F40=0,0,((($F40/$E$37)*'PLAN DE ADQUISICIONES'!N$22)*($G40/$F40)))</f>
        <v>0</v>
      </c>
      <c r="Q40" s="420">
        <f>IF( $F40=0,0,((($F40/$E$37)*'PLAN DE ADQUISICIONES'!O$22)*($G40/$F40)))</f>
        <v>0</v>
      </c>
      <c r="R40" s="420">
        <f>IF( $F40=0,0,((($F40/$E$37)*'PLAN DE ADQUISICIONES'!P$22)*($G40/$F40)))</f>
        <v>0</v>
      </c>
      <c r="S40" s="420">
        <f>IF( $F40=0,0,((($F40/$E$37)*'PLAN DE ADQUISICIONES'!Q$22)*($G40/$F40)))</f>
        <v>0</v>
      </c>
      <c r="T40" s="423">
        <f>H40+I40+J40+K40+L40+M40+N40+O40+P40+Q40+R40+S40</f>
        <v>0</v>
      </c>
      <c r="U40" s="424">
        <f>IF( $F40=0,0,((($F40/$E$37)*'PLAN DE ADQUISICIONES'!R$22)*($G40/$F40)))</f>
        <v>0</v>
      </c>
      <c r="V40" s="420">
        <f>IF( $F40=0,0,((($F40/$E$37)*'PLAN DE ADQUISICIONES'!S$22)*($G40/$F40)))</f>
        <v>0</v>
      </c>
      <c r="W40" s="420">
        <f>IF( $F40=0,0,((($F40/$E$37)*'PLAN DE ADQUISICIONES'!T$22)*($G40/$F40)))</f>
        <v>0</v>
      </c>
      <c r="X40" s="420">
        <f>IF( $F40=0,0,((($F40/$E$37)*'PLAN DE ADQUISICIONES'!U$22)*($G40/$F40)))</f>
        <v>0</v>
      </c>
      <c r="Y40" s="420">
        <f>IF( $F40=0,0,((($F40/$E$37)*'PLAN DE ADQUISICIONES'!V$22)*($G40/$F40)))</f>
        <v>0</v>
      </c>
      <c r="Z40" s="420">
        <f>IF( $F40=0,0,((($F40/$E$37)*'PLAN DE ADQUISICIONES'!W$22)*($G40/$F40)))</f>
        <v>0</v>
      </c>
      <c r="AA40" s="420">
        <f>IF( $F40=0,0,((($F40/$E$37)*'PLAN DE ADQUISICIONES'!X$22)*($G40/$F40)))</f>
        <v>0</v>
      </c>
      <c r="AB40" s="420">
        <f>IF( $F40=0,0,((($F40/$E$37)*'PLAN DE ADQUISICIONES'!Y$22)*($G40/$F40)))</f>
        <v>0</v>
      </c>
      <c r="AC40" s="420">
        <f>IF( $F40=0,0,((($F40/$E$37)*'PLAN DE ADQUISICIONES'!Z$22)*($G40/$F40)))</f>
        <v>0</v>
      </c>
      <c r="AD40" s="420">
        <f>IF( $F40=0,0,((($F40/$E$37)*'PLAN DE ADQUISICIONES'!AA$22)*($G40/$F40)))</f>
        <v>0</v>
      </c>
      <c r="AE40" s="420">
        <f>IF( $F40=0,0,((($F40/$E$37)*'PLAN DE ADQUISICIONES'!AB$22)*($G40/$F40)))</f>
        <v>0</v>
      </c>
      <c r="AF40" s="420">
        <f>IF( $F40=0,0,((($F40/$E$37)*'PLAN DE ADQUISICIONES'!AC$22)*($G40/$F40)))</f>
        <v>0</v>
      </c>
      <c r="AG40" s="421">
        <f>U40+V40+W40+X40+Y40+Z40+AA40+AB40+AC40+AD40+AE40+AF40</f>
        <v>0</v>
      </c>
      <c r="AH40" s="425">
        <f>IF( $F40=0,0,((($F40/$E$37)*'PLAN DE ADQUISICIONES'!AD$22)*($G40/$F40)))</f>
        <v>0</v>
      </c>
      <c r="AI40" s="420">
        <f>IF( $F40=0,0,((($F40/$E$37)*'PLAN DE ADQUISICIONES'!AE$22)*($G40/$F40)))</f>
        <v>0</v>
      </c>
      <c r="AJ40" s="420">
        <f>IF( $F40=0,0,((($F40/$E$37)*'PLAN DE ADQUISICIONES'!AF$22)*($G40/$F40)))</f>
        <v>0</v>
      </c>
      <c r="AK40" s="420">
        <f>IF( $F40=0,0,((($F40/$E$37)*'PLAN DE ADQUISICIONES'!AG$22)*($G40/$F40)))</f>
        <v>0</v>
      </c>
      <c r="AL40" s="420">
        <f>IF( $F40=0,0,((($F40/$E$37)*'PLAN DE ADQUISICIONES'!AH$22)*($G40/$F40)))</f>
        <v>0</v>
      </c>
      <c r="AM40" s="420">
        <f>IF( $F40=0,0,((($F40/$E$37)*'PLAN DE ADQUISICIONES'!AI$22)*($G40/$F40)))</f>
        <v>0</v>
      </c>
      <c r="AN40" s="420">
        <f>IF( $F40=0,0,((($F40/$E$37)*'PLAN DE ADQUISICIONES'!AJ$22)*($G40/$F40)))</f>
        <v>0</v>
      </c>
      <c r="AO40" s="420">
        <f>IF( $F40=0,0,((($F40/$E$37)*'PLAN DE ADQUISICIONES'!AK$22)*($G40/$F40)))</f>
        <v>0</v>
      </c>
      <c r="AP40" s="420">
        <f>IF( $F40=0,0,((($F40/$E$37)*'PLAN DE ADQUISICIONES'!AL$22)*($G40/$F40)))</f>
        <v>0</v>
      </c>
      <c r="AQ40" s="420">
        <f>IF( $F40=0,0,((($F40/$E$37)*'PLAN DE ADQUISICIONES'!AM$22)*($G40/$F40)))</f>
        <v>0</v>
      </c>
      <c r="AR40" s="420">
        <f>IF( $F40=0,0,((($F40/$E$37)*'PLAN DE ADQUISICIONES'!AN$22)*($G40/$F40)))</f>
        <v>0</v>
      </c>
      <c r="AS40" s="420">
        <f>IF( $F40=0,0,((($F40/$E$37)*'PLAN DE ADQUISICIONES'!AO$22)*($G40/$F40)))</f>
        <v>0</v>
      </c>
      <c r="AT40" s="423">
        <f>AH40+AI40+AJ40+AK40+AL40+AM40+AN40+AO40+AP40+AQ40+AR40+AS40</f>
        <v>0</v>
      </c>
      <c r="AU40" s="426">
        <f>AS40+AR40+AQ40+AP40+AO40+AN40+AM40+AL40+AK40+AJ40+AI40+AH40+AF40+AE40+AD40+AC40+AB40+AA40+Z40+Y40+X40+W40+V40+U40+S40+R40+Q40+P40+O40+N40+M40+L40+K40+J40+I40+H40</f>
        <v>0</v>
      </c>
      <c r="AV40" s="392">
        <f t="shared" si="1"/>
        <v>0</v>
      </c>
    </row>
    <row r="41" spans="2:48" s="394" customFormat="1" ht="12.75" customHeight="1" x14ac:dyDescent="0.15">
      <c r="B41" s="416" t="str">
        <f>+'FORMATO COSTEO C1'!C$162</f>
        <v>1.1.5.4</v>
      </c>
      <c r="C41" s="417" t="str">
        <f>+'FORMATO COSTEO C1'!B$162</f>
        <v>Categoría de gasto</v>
      </c>
      <c r="D41" s="428"/>
      <c r="E41" s="429"/>
      <c r="F41" s="420">
        <f>+'FORMATO COSTEO C1'!G162</f>
        <v>0</v>
      </c>
      <c r="G41" s="421">
        <f>+'FORMATO COSTEO C1'!X162</f>
        <v>0</v>
      </c>
      <c r="H41" s="425">
        <f>IF( $F41=0,0,((($F41/$E$37)*'PLAN DE ADQUISICIONES'!F$22)*($G41/$F41)))</f>
        <v>0</v>
      </c>
      <c r="I41" s="420">
        <f>IF( $F41=0,0,((($F41/$E$37)*'PLAN DE ADQUISICIONES'!G$22)*($G41/$F41)))</f>
        <v>0</v>
      </c>
      <c r="J41" s="420">
        <f>IF( $F41=0,0,((($F41/$E$37)*'PLAN DE ADQUISICIONES'!H$22)*($G41/$F41)))</f>
        <v>0</v>
      </c>
      <c r="K41" s="420">
        <f>IF( $F41=0,0,((($F41/$E$37)*'PLAN DE ADQUISICIONES'!I$22)*($G41/$F41)))</f>
        <v>0</v>
      </c>
      <c r="L41" s="420">
        <f>IF( $F41=0,0,((($F41/$E$37)*'PLAN DE ADQUISICIONES'!J$22)*($G41/$F41)))</f>
        <v>0</v>
      </c>
      <c r="M41" s="420">
        <f>IF( $F41=0,0,((($F41/$E$37)*'PLAN DE ADQUISICIONES'!K$22)*($G41/$F41)))</f>
        <v>0</v>
      </c>
      <c r="N41" s="420">
        <f>IF( $F41=0,0,((($F41/$E$37)*'PLAN DE ADQUISICIONES'!L$22)*($G41/$F41)))</f>
        <v>0</v>
      </c>
      <c r="O41" s="420">
        <f>IF( $F41=0,0,((($F41/$E$37)*'PLAN DE ADQUISICIONES'!M$22)*($G41/$F41)))</f>
        <v>0</v>
      </c>
      <c r="P41" s="420">
        <f>IF( $F41=0,0,((($F41/$E$37)*'PLAN DE ADQUISICIONES'!N$22)*($G41/$F41)))</f>
        <v>0</v>
      </c>
      <c r="Q41" s="420">
        <f>IF( $F41=0,0,((($F41/$E$37)*'PLAN DE ADQUISICIONES'!O$22)*($G41/$F41)))</f>
        <v>0</v>
      </c>
      <c r="R41" s="420">
        <f>IF( $F41=0,0,((($F41/$E$37)*'PLAN DE ADQUISICIONES'!P$22)*($G41/$F41)))</f>
        <v>0</v>
      </c>
      <c r="S41" s="420">
        <f>IF( $F41=0,0,((($F41/$E$37)*'PLAN DE ADQUISICIONES'!Q$22)*($G41/$F41)))</f>
        <v>0</v>
      </c>
      <c r="T41" s="423">
        <f>H41+I41+J41+K41+L41+M41+N41+O41+P41+Q41+R41+S41</f>
        <v>0</v>
      </c>
      <c r="U41" s="424">
        <f>IF( $F41=0,0,((($F41/$E$37)*'PLAN DE ADQUISICIONES'!R$22)*($G41/$F41)))</f>
        <v>0</v>
      </c>
      <c r="V41" s="420">
        <f>IF( $F41=0,0,((($F41/$E$37)*'PLAN DE ADQUISICIONES'!S$22)*($G41/$F41)))</f>
        <v>0</v>
      </c>
      <c r="W41" s="420">
        <f>IF( $F41=0,0,((($F41/$E$37)*'PLAN DE ADQUISICIONES'!T$22)*($G41/$F41)))</f>
        <v>0</v>
      </c>
      <c r="X41" s="420">
        <f>IF( $F41=0,0,((($F41/$E$37)*'PLAN DE ADQUISICIONES'!U$22)*($G41/$F41)))</f>
        <v>0</v>
      </c>
      <c r="Y41" s="420">
        <f>IF( $F41=0,0,((($F41/$E$37)*'PLAN DE ADQUISICIONES'!V$22)*($G41/$F41)))</f>
        <v>0</v>
      </c>
      <c r="Z41" s="420">
        <f>IF( $F41=0,0,((($F41/$E$37)*'PLAN DE ADQUISICIONES'!W$22)*($G41/$F41)))</f>
        <v>0</v>
      </c>
      <c r="AA41" s="420">
        <f>IF( $F41=0,0,((($F41/$E$37)*'PLAN DE ADQUISICIONES'!X$22)*($G41/$F41)))</f>
        <v>0</v>
      </c>
      <c r="AB41" s="420">
        <f>IF( $F41=0,0,((($F41/$E$37)*'PLAN DE ADQUISICIONES'!Y$22)*($G41/$F41)))</f>
        <v>0</v>
      </c>
      <c r="AC41" s="420">
        <f>IF( $F41=0,0,((($F41/$E$37)*'PLAN DE ADQUISICIONES'!Z$22)*($G41/$F41)))</f>
        <v>0</v>
      </c>
      <c r="AD41" s="420">
        <f>IF( $F41=0,0,((($F41/$E$37)*'PLAN DE ADQUISICIONES'!AA$22)*($G41/$F41)))</f>
        <v>0</v>
      </c>
      <c r="AE41" s="420">
        <f>IF( $F41=0,0,((($F41/$E$37)*'PLAN DE ADQUISICIONES'!AB$22)*($G41/$F41)))</f>
        <v>0</v>
      </c>
      <c r="AF41" s="420">
        <f>IF( $F41=0,0,((($F41/$E$37)*'PLAN DE ADQUISICIONES'!AC$22)*($G41/$F41)))</f>
        <v>0</v>
      </c>
      <c r="AG41" s="421">
        <f>U41+V41+W41+X41+Y41+Z41+AA41+AB41+AC41+AD41+AE41+AF41</f>
        <v>0</v>
      </c>
      <c r="AH41" s="425">
        <f>IF( $F41=0,0,((($F41/$E$37)*'PLAN DE ADQUISICIONES'!AD$22)*($G41/$F41)))</f>
        <v>0</v>
      </c>
      <c r="AI41" s="420">
        <f>IF( $F41=0,0,((($F41/$E$37)*'PLAN DE ADQUISICIONES'!AE$22)*($G41/$F41)))</f>
        <v>0</v>
      </c>
      <c r="AJ41" s="420">
        <f>IF( $F41=0,0,((($F41/$E$37)*'PLAN DE ADQUISICIONES'!AF$22)*($G41/$F41)))</f>
        <v>0</v>
      </c>
      <c r="AK41" s="420">
        <f>IF( $F41=0,0,((($F41/$E$37)*'PLAN DE ADQUISICIONES'!AG$22)*($G41/$F41)))</f>
        <v>0</v>
      </c>
      <c r="AL41" s="420">
        <f>IF( $F41=0,0,((($F41/$E$37)*'PLAN DE ADQUISICIONES'!AH$22)*($G41/$F41)))</f>
        <v>0</v>
      </c>
      <c r="AM41" s="420">
        <f>IF( $F41=0,0,((($F41/$E$37)*'PLAN DE ADQUISICIONES'!AI$22)*($G41/$F41)))</f>
        <v>0</v>
      </c>
      <c r="AN41" s="420">
        <f>IF( $F41=0,0,((($F41/$E$37)*'PLAN DE ADQUISICIONES'!AJ$22)*($G41/$F41)))</f>
        <v>0</v>
      </c>
      <c r="AO41" s="420">
        <f>IF( $F41=0,0,((($F41/$E$37)*'PLAN DE ADQUISICIONES'!AK$22)*($G41/$F41)))</f>
        <v>0</v>
      </c>
      <c r="AP41" s="420">
        <f>IF( $F41=0,0,((($F41/$E$37)*'PLAN DE ADQUISICIONES'!AL$22)*($G41/$F41)))</f>
        <v>0</v>
      </c>
      <c r="AQ41" s="420">
        <f>IF( $F41=0,0,((($F41/$E$37)*'PLAN DE ADQUISICIONES'!AM$22)*($G41/$F41)))</f>
        <v>0</v>
      </c>
      <c r="AR41" s="420">
        <f>IF( $F41=0,0,((($F41/$E$37)*'PLAN DE ADQUISICIONES'!AN$22)*($G41/$F41)))</f>
        <v>0</v>
      </c>
      <c r="AS41" s="420">
        <f>IF( $F41=0,0,((($F41/$E$37)*'PLAN DE ADQUISICIONES'!AO$22)*($G41/$F41)))</f>
        <v>0</v>
      </c>
      <c r="AT41" s="423">
        <f>AH41+AI41+AJ41+AK41+AL41+AM41+AN41+AO41+AP41+AQ41+AR41+AS41</f>
        <v>0</v>
      </c>
      <c r="AU41" s="426">
        <f>AS41+AR41+AQ41+AP41+AO41+AN41+AM41+AL41+AK41+AJ41+AI41+AH41+AF41+AE41+AD41+AC41+AB41+AA41+Z41+Y41+X41+W41+V41+U41+S41+R41+Q41+P41+O41+N41+M41+L41+K41+J41+I41+H41</f>
        <v>0</v>
      </c>
      <c r="AV41" s="392">
        <f t="shared" si="1"/>
        <v>0</v>
      </c>
    </row>
    <row r="42" spans="2:48" s="394" customFormat="1" ht="12.75" customHeight="1" x14ac:dyDescent="0.15">
      <c r="B42" s="416" t="str">
        <f>+'FORMATO COSTEO C1'!C$168</f>
        <v>1.1.5.5</v>
      </c>
      <c r="C42" s="417" t="str">
        <f>+'FORMATO COSTEO C1'!B$168</f>
        <v>Categoría de gasto</v>
      </c>
      <c r="D42" s="428"/>
      <c r="E42" s="429"/>
      <c r="F42" s="420">
        <f>+'FORMATO COSTEO C1'!G168</f>
        <v>0</v>
      </c>
      <c r="G42" s="421">
        <f>+'FORMATO COSTEO C1'!X168</f>
        <v>0</v>
      </c>
      <c r="H42" s="425">
        <f>IF( $F42=0,0,((($F42/$E$37)*'PLAN DE ADQUISICIONES'!F$22)*($G42/$F42)))</f>
        <v>0</v>
      </c>
      <c r="I42" s="420">
        <f>IF( $F42=0,0,((($F42/$E$37)*'PLAN DE ADQUISICIONES'!G$22)*($G42/$F42)))</f>
        <v>0</v>
      </c>
      <c r="J42" s="420">
        <f>IF( $F42=0,0,((($F42/$E$37)*'PLAN DE ADQUISICIONES'!H$22)*($G42/$F42)))</f>
        <v>0</v>
      </c>
      <c r="K42" s="420">
        <f>IF( $F42=0,0,((($F42/$E$37)*'PLAN DE ADQUISICIONES'!I$22)*($G42/$F42)))</f>
        <v>0</v>
      </c>
      <c r="L42" s="420">
        <f>IF( $F42=0,0,((($F42/$E$37)*'PLAN DE ADQUISICIONES'!J$22)*($G42/$F42)))</f>
        <v>0</v>
      </c>
      <c r="M42" s="420">
        <f>IF( $F42=0,0,((($F42/$E$37)*'PLAN DE ADQUISICIONES'!K$22)*($G42/$F42)))</f>
        <v>0</v>
      </c>
      <c r="N42" s="420">
        <f>IF( $F42=0,0,((($F42/$E$37)*'PLAN DE ADQUISICIONES'!L$22)*($G42/$F42)))</f>
        <v>0</v>
      </c>
      <c r="O42" s="420">
        <f>IF( $F42=0,0,((($F42/$E$37)*'PLAN DE ADQUISICIONES'!M$22)*($G42/$F42)))</f>
        <v>0</v>
      </c>
      <c r="P42" s="420">
        <f>IF( $F42=0,0,((($F42/$E$37)*'PLAN DE ADQUISICIONES'!N$22)*($G42/$F42)))</f>
        <v>0</v>
      </c>
      <c r="Q42" s="420">
        <f>IF( $F42=0,0,((($F42/$E$37)*'PLAN DE ADQUISICIONES'!O$22)*($G42/$F42)))</f>
        <v>0</v>
      </c>
      <c r="R42" s="420">
        <f>IF( $F42=0,0,((($F42/$E$37)*'PLAN DE ADQUISICIONES'!P$22)*($G42/$F42)))</f>
        <v>0</v>
      </c>
      <c r="S42" s="420">
        <f>IF( $F42=0,0,((($F42/$E$37)*'PLAN DE ADQUISICIONES'!Q$22)*($G42/$F42)))</f>
        <v>0</v>
      </c>
      <c r="T42" s="423">
        <f>H42+I42+J42+K42+L42+M42+N42+O42+P42+Q42+R42+S42</f>
        <v>0</v>
      </c>
      <c r="U42" s="424">
        <f>IF( $F42=0,0,((($F42/$E$37)*'PLAN DE ADQUISICIONES'!R$22)*($G42/$F42)))</f>
        <v>0</v>
      </c>
      <c r="V42" s="420">
        <f>IF( $F42=0,0,((($F42/$E$37)*'PLAN DE ADQUISICIONES'!S$22)*($G42/$F42)))</f>
        <v>0</v>
      </c>
      <c r="W42" s="420">
        <f>IF( $F42=0,0,((($F42/$E$37)*'PLAN DE ADQUISICIONES'!T$22)*($G42/$F42)))</f>
        <v>0</v>
      </c>
      <c r="X42" s="420">
        <f>IF( $F42=0,0,((($F42/$E$37)*'PLAN DE ADQUISICIONES'!U$22)*($G42/$F42)))</f>
        <v>0</v>
      </c>
      <c r="Y42" s="420">
        <f>IF( $F42=0,0,((($F42/$E$37)*'PLAN DE ADQUISICIONES'!V$22)*($G42/$F42)))</f>
        <v>0</v>
      </c>
      <c r="Z42" s="420">
        <f>IF( $F42=0,0,((($F42/$E$37)*'PLAN DE ADQUISICIONES'!W$22)*($G42/$F42)))</f>
        <v>0</v>
      </c>
      <c r="AA42" s="420">
        <f>IF( $F42=0,0,((($F42/$E$37)*'PLAN DE ADQUISICIONES'!X$22)*($G42/$F42)))</f>
        <v>0</v>
      </c>
      <c r="AB42" s="420">
        <f>IF( $F42=0,0,((($F42/$E$37)*'PLAN DE ADQUISICIONES'!Y$22)*($G42/$F42)))</f>
        <v>0</v>
      </c>
      <c r="AC42" s="420">
        <f>IF( $F42=0,0,((($F42/$E$37)*'PLAN DE ADQUISICIONES'!Z$22)*($G42/$F42)))</f>
        <v>0</v>
      </c>
      <c r="AD42" s="420">
        <f>IF( $F42=0,0,((($F42/$E$37)*'PLAN DE ADQUISICIONES'!AA$22)*($G42/$F42)))</f>
        <v>0</v>
      </c>
      <c r="AE42" s="420">
        <f>IF( $F42=0,0,((($F42/$E$37)*'PLAN DE ADQUISICIONES'!AB$22)*($G42/$F42)))</f>
        <v>0</v>
      </c>
      <c r="AF42" s="420">
        <f>IF( $F42=0,0,((($F42/$E$37)*'PLAN DE ADQUISICIONES'!AC$22)*($G42/$F42)))</f>
        <v>0</v>
      </c>
      <c r="AG42" s="421">
        <f>U42+V42+W42+X42+Y42+Z42+AA42+AB42+AC42+AD42+AE42+AF42</f>
        <v>0</v>
      </c>
      <c r="AH42" s="425">
        <f>IF( $F42=0,0,((($F42/$E$37)*'PLAN DE ADQUISICIONES'!AD$22)*($G42/$F42)))</f>
        <v>0</v>
      </c>
      <c r="AI42" s="420">
        <f>IF( $F42=0,0,((($F42/$E$37)*'PLAN DE ADQUISICIONES'!AE$22)*($G42/$F42)))</f>
        <v>0</v>
      </c>
      <c r="AJ42" s="420">
        <f>IF( $F42=0,0,((($F42/$E$37)*'PLAN DE ADQUISICIONES'!AF$22)*($G42/$F42)))</f>
        <v>0</v>
      </c>
      <c r="AK42" s="420">
        <f>IF( $F42=0,0,((($F42/$E$37)*'PLAN DE ADQUISICIONES'!AG$22)*($G42/$F42)))</f>
        <v>0</v>
      </c>
      <c r="AL42" s="420">
        <f>IF( $F42=0,0,((($F42/$E$37)*'PLAN DE ADQUISICIONES'!AH$22)*($G42/$F42)))</f>
        <v>0</v>
      </c>
      <c r="AM42" s="420">
        <f>IF( $F42=0,0,((($F42/$E$37)*'PLAN DE ADQUISICIONES'!AI$22)*($G42/$F42)))</f>
        <v>0</v>
      </c>
      <c r="AN42" s="420">
        <f>IF( $F42=0,0,((($F42/$E$37)*'PLAN DE ADQUISICIONES'!AJ$22)*($G42/$F42)))</f>
        <v>0</v>
      </c>
      <c r="AO42" s="420">
        <f>IF( $F42=0,0,((($F42/$E$37)*'PLAN DE ADQUISICIONES'!AK$22)*($G42/$F42)))</f>
        <v>0</v>
      </c>
      <c r="AP42" s="420">
        <f>IF( $F42=0,0,((($F42/$E$37)*'PLAN DE ADQUISICIONES'!AL$22)*($G42/$F42)))</f>
        <v>0</v>
      </c>
      <c r="AQ42" s="420">
        <f>IF( $F42=0,0,((($F42/$E$37)*'PLAN DE ADQUISICIONES'!AM$22)*($G42/$F42)))</f>
        <v>0</v>
      </c>
      <c r="AR42" s="420">
        <f>IF( $F42=0,0,((($F42/$E$37)*'PLAN DE ADQUISICIONES'!AN$22)*($G42/$F42)))</f>
        <v>0</v>
      </c>
      <c r="AS42" s="420">
        <f>IF( $F42=0,0,((($F42/$E$37)*'PLAN DE ADQUISICIONES'!AO$22)*($G42/$F42)))</f>
        <v>0</v>
      </c>
      <c r="AT42" s="423">
        <f>AH42+AI42+AJ42+AK42+AL42+AM42+AN42+AO42+AP42+AQ42+AR42+AS42</f>
        <v>0</v>
      </c>
      <c r="AU42" s="426">
        <f>AS42+AR42+AQ42+AP42+AO42+AN42+AM42+AL42+AK42+AJ42+AI42+AH42+AF42+AE42+AD42+AC42+AB42+AA42+Z42+Y42+X42+W42+V42+U42+S42+R42+Q42+P42+O42+N42+M42+L42+K42+J42+I42+H42</f>
        <v>0</v>
      </c>
      <c r="AV42" s="392">
        <f t="shared" si="1"/>
        <v>0</v>
      </c>
    </row>
    <row r="43" spans="2:48" s="394" customFormat="1" ht="12.75" customHeight="1" x14ac:dyDescent="0.25">
      <c r="B43" s="395">
        <f>+'FORMATO COSTEO C1'!C$175</f>
        <v>1.2</v>
      </c>
      <c r="C43" s="396" t="str">
        <f>+'FORMATO COSTEO C1'!D175</f>
        <v>Emprendedores del sector turismo de los distritos de Pisac, Taray, Lamay, Coya y Calca, provincia de Calca - región Cusco, con idea de negocio o negocio propio en marcha seleccionados</v>
      </c>
      <c r="D43" s="397"/>
      <c r="E43" s="398"/>
      <c r="F43" s="399">
        <f>+F44+F50+F56+F62+F68</f>
        <v>0</v>
      </c>
      <c r="G43" s="400">
        <f t="shared" ref="G43:P43" si="14">+G44+G50+G56+G62+G68</f>
        <v>0</v>
      </c>
      <c r="H43" s="401">
        <f t="shared" si="14"/>
        <v>0</v>
      </c>
      <c r="I43" s="399">
        <f>+I44+I50+I56+I62+I68</f>
        <v>0</v>
      </c>
      <c r="J43" s="399">
        <f>+J44+J50+J56+J62+J68</f>
        <v>0</v>
      </c>
      <c r="K43" s="399">
        <f>+K44+K50+K56+K62+K68</f>
        <v>0</v>
      </c>
      <c r="L43" s="399">
        <f>+L44+L50+L56+L62+L68</f>
        <v>0</v>
      </c>
      <c r="M43" s="399">
        <f>+M44+M50+M56+M62+M68</f>
        <v>0</v>
      </c>
      <c r="N43" s="399">
        <f t="shared" si="14"/>
        <v>0</v>
      </c>
      <c r="O43" s="399">
        <f t="shared" si="14"/>
        <v>0</v>
      </c>
      <c r="P43" s="399">
        <f t="shared" si="14"/>
        <v>0</v>
      </c>
      <c r="Q43" s="399">
        <f>+Q44+Q50+Q56+Q62+Q68</f>
        <v>0</v>
      </c>
      <c r="R43" s="399">
        <f>+R44+R50+R56+R62+R68</f>
        <v>0</v>
      </c>
      <c r="S43" s="399">
        <f>+S44+S50+S56+S62+S68</f>
        <v>0</v>
      </c>
      <c r="T43" s="402">
        <f>+T44+T50+T56+T62+T68</f>
        <v>0</v>
      </c>
      <c r="U43" s="403">
        <f t="shared" ref="U43:AS43" si="15">+U44+U50+U56+U62+U68</f>
        <v>0</v>
      </c>
      <c r="V43" s="399">
        <f t="shared" si="15"/>
        <v>0</v>
      </c>
      <c r="W43" s="399">
        <f t="shared" si="15"/>
        <v>0</v>
      </c>
      <c r="X43" s="399">
        <f t="shared" si="15"/>
        <v>0</v>
      </c>
      <c r="Y43" s="399">
        <f t="shared" si="15"/>
        <v>0</v>
      </c>
      <c r="Z43" s="399">
        <f t="shared" si="15"/>
        <v>0</v>
      </c>
      <c r="AA43" s="399">
        <f t="shared" si="15"/>
        <v>0</v>
      </c>
      <c r="AB43" s="399">
        <f t="shared" si="15"/>
        <v>0</v>
      </c>
      <c r="AC43" s="399">
        <f t="shared" si="15"/>
        <v>0</v>
      </c>
      <c r="AD43" s="399">
        <f t="shared" si="15"/>
        <v>0</v>
      </c>
      <c r="AE43" s="399">
        <f t="shared" si="15"/>
        <v>0</v>
      </c>
      <c r="AF43" s="399">
        <f t="shared" si="15"/>
        <v>0</v>
      </c>
      <c r="AG43" s="400">
        <f>+AG44+AG50+AG56+AG62+AG68</f>
        <v>0</v>
      </c>
      <c r="AH43" s="401">
        <f t="shared" si="15"/>
        <v>0</v>
      </c>
      <c r="AI43" s="399">
        <f t="shared" si="15"/>
        <v>0</v>
      </c>
      <c r="AJ43" s="399">
        <f t="shared" si="15"/>
        <v>0</v>
      </c>
      <c r="AK43" s="399">
        <f t="shared" si="15"/>
        <v>0</v>
      </c>
      <c r="AL43" s="399">
        <f t="shared" si="15"/>
        <v>0</v>
      </c>
      <c r="AM43" s="399">
        <f t="shared" si="15"/>
        <v>0</v>
      </c>
      <c r="AN43" s="399">
        <f t="shared" si="15"/>
        <v>0</v>
      </c>
      <c r="AO43" s="399">
        <f t="shared" si="15"/>
        <v>0</v>
      </c>
      <c r="AP43" s="399">
        <f t="shared" si="15"/>
        <v>0</v>
      </c>
      <c r="AQ43" s="399">
        <f t="shared" si="15"/>
        <v>0</v>
      </c>
      <c r="AR43" s="399">
        <f t="shared" si="15"/>
        <v>0</v>
      </c>
      <c r="AS43" s="399">
        <f t="shared" si="15"/>
        <v>0</v>
      </c>
      <c r="AT43" s="402">
        <f>+AT44+AT50+AT56+AT62+AT68</f>
        <v>0</v>
      </c>
      <c r="AU43" s="404">
        <f>+AU44+AU50+AU56+AU62+AU68</f>
        <v>0</v>
      </c>
      <c r="AV43" s="392">
        <f t="shared" si="1"/>
        <v>0</v>
      </c>
    </row>
    <row r="44" spans="2:48" s="394" customFormat="1" ht="12.75" customHeight="1" x14ac:dyDescent="0.15">
      <c r="B44" s="406" t="str">
        <f>+'FORMATO COSTEO C1'!C$176</f>
        <v>1.2.1</v>
      </c>
      <c r="C44" s="430" t="str">
        <f>+'FORMATO COSTEO C1'!B$176</f>
        <v>Proporcionar información de los preseleccionados a FE</v>
      </c>
      <c r="D44" s="408" t="str">
        <f>+'FORMATO COSTEO C1'!D$176</f>
        <v>Unidad medida</v>
      </c>
      <c r="E44" s="409">
        <f>+'FORMATO COSTEO C1'!E$176</f>
        <v>0</v>
      </c>
      <c r="F44" s="410">
        <f>SUM(F45:F49)</f>
        <v>0</v>
      </c>
      <c r="G44" s="411">
        <f t="shared" ref="G44:AU44" si="16">SUM(G45:G49)</f>
        <v>0</v>
      </c>
      <c r="H44" s="412">
        <f t="shared" si="16"/>
        <v>0</v>
      </c>
      <c r="I44" s="410">
        <f>SUM(I45:I49)</f>
        <v>0</v>
      </c>
      <c r="J44" s="410">
        <f>SUM(J45:J49)</f>
        <v>0</v>
      </c>
      <c r="K44" s="410">
        <f>SUM(K45:K49)</f>
        <v>0</v>
      </c>
      <c r="L44" s="410">
        <f>SUM(L45:L49)</f>
        <v>0</v>
      </c>
      <c r="M44" s="410">
        <f>SUM(M45:M49)</f>
        <v>0</v>
      </c>
      <c r="N44" s="410">
        <f t="shared" si="16"/>
        <v>0</v>
      </c>
      <c r="O44" s="410">
        <f t="shared" si="16"/>
        <v>0</v>
      </c>
      <c r="P44" s="410">
        <f t="shared" si="16"/>
        <v>0</v>
      </c>
      <c r="Q44" s="410">
        <f t="shared" si="16"/>
        <v>0</v>
      </c>
      <c r="R44" s="410">
        <f t="shared" si="16"/>
        <v>0</v>
      </c>
      <c r="S44" s="410">
        <f t="shared" si="16"/>
        <v>0</v>
      </c>
      <c r="T44" s="413">
        <f>SUM(T45:T49)</f>
        <v>0</v>
      </c>
      <c r="U44" s="414">
        <f t="shared" si="16"/>
        <v>0</v>
      </c>
      <c r="V44" s="410">
        <f t="shared" si="16"/>
        <v>0</v>
      </c>
      <c r="W44" s="410">
        <f t="shared" si="16"/>
        <v>0</v>
      </c>
      <c r="X44" s="410">
        <f t="shared" si="16"/>
        <v>0</v>
      </c>
      <c r="Y44" s="410">
        <f t="shared" si="16"/>
        <v>0</v>
      </c>
      <c r="Z44" s="410">
        <f t="shared" si="16"/>
        <v>0</v>
      </c>
      <c r="AA44" s="410">
        <f t="shared" si="16"/>
        <v>0</v>
      </c>
      <c r="AB44" s="410">
        <f t="shared" si="16"/>
        <v>0</v>
      </c>
      <c r="AC44" s="410">
        <f t="shared" si="16"/>
        <v>0</v>
      </c>
      <c r="AD44" s="410">
        <f t="shared" si="16"/>
        <v>0</v>
      </c>
      <c r="AE44" s="410">
        <f t="shared" si="16"/>
        <v>0</v>
      </c>
      <c r="AF44" s="410">
        <f t="shared" si="16"/>
        <v>0</v>
      </c>
      <c r="AG44" s="411">
        <f>SUM(AG45:AG49)</f>
        <v>0</v>
      </c>
      <c r="AH44" s="412">
        <f t="shared" si="16"/>
        <v>0</v>
      </c>
      <c r="AI44" s="410">
        <f t="shared" si="16"/>
        <v>0</v>
      </c>
      <c r="AJ44" s="410">
        <f t="shared" si="16"/>
        <v>0</v>
      </c>
      <c r="AK44" s="410">
        <f t="shared" si="16"/>
        <v>0</v>
      </c>
      <c r="AL44" s="410">
        <f t="shared" si="16"/>
        <v>0</v>
      </c>
      <c r="AM44" s="410">
        <f t="shared" si="16"/>
        <v>0</v>
      </c>
      <c r="AN44" s="410">
        <f t="shared" si="16"/>
        <v>0</v>
      </c>
      <c r="AO44" s="410">
        <f t="shared" si="16"/>
        <v>0</v>
      </c>
      <c r="AP44" s="410">
        <f t="shared" si="16"/>
        <v>0</v>
      </c>
      <c r="AQ44" s="410">
        <f t="shared" si="16"/>
        <v>0</v>
      </c>
      <c r="AR44" s="410">
        <f t="shared" si="16"/>
        <v>0</v>
      </c>
      <c r="AS44" s="410">
        <f t="shared" si="16"/>
        <v>0</v>
      </c>
      <c r="AT44" s="413">
        <f t="shared" si="16"/>
        <v>0</v>
      </c>
      <c r="AU44" s="415">
        <f t="shared" si="16"/>
        <v>0</v>
      </c>
      <c r="AV44" s="392">
        <f t="shared" si="1"/>
        <v>0</v>
      </c>
    </row>
    <row r="45" spans="2:48" s="394" customFormat="1" ht="12.75" customHeight="1" x14ac:dyDescent="0.15">
      <c r="B45" s="416" t="str">
        <f>+'FORMATO COSTEO C1'!C$178</f>
        <v>1.2.1.1</v>
      </c>
      <c r="C45" s="417" t="str">
        <f>+'FORMATO COSTEO C1'!B$178</f>
        <v>Categoría de gasto</v>
      </c>
      <c r="D45" s="418"/>
      <c r="E45" s="419"/>
      <c r="F45" s="420">
        <f>+'FORMATO COSTEO C1'!G178</f>
        <v>0</v>
      </c>
      <c r="G45" s="421">
        <f>+'FORMATO COSTEO C1'!X178</f>
        <v>0</v>
      </c>
      <c r="H45" s="422">
        <f>IF( $F45=0,0,((($F45/$E$44)*'PLAN DE ADQUISICIONES'!F$27)*($G45/$F45)))</f>
        <v>0</v>
      </c>
      <c r="I45" s="420">
        <f>IF( $F45=0,0,((($F45/$E$44)*'PLAN DE ADQUISICIONES'!G$27)*($G45/$F45)))</f>
        <v>0</v>
      </c>
      <c r="J45" s="420">
        <f>IF( $F45=0,0,((($F45/$E$44)*'PLAN DE ADQUISICIONES'!H$27)*($G45/$F45)))</f>
        <v>0</v>
      </c>
      <c r="K45" s="420">
        <f>IF( $F45=0,0,((($F45/$E$44)*'PLAN DE ADQUISICIONES'!I$27)*($G45/$F45)))</f>
        <v>0</v>
      </c>
      <c r="L45" s="420">
        <f>IF( $F45=0,0,((($F45/$E$44)*'PLAN DE ADQUISICIONES'!J$27)*($G45/$F45)))</f>
        <v>0</v>
      </c>
      <c r="M45" s="420">
        <f>IF( $F45=0,0,((($F45/$E$44)*'PLAN DE ADQUISICIONES'!K$27)*($G45/$F45)))</f>
        <v>0</v>
      </c>
      <c r="N45" s="420">
        <f>IF( $F45=0,0,((($F45/$E$44)*'PLAN DE ADQUISICIONES'!L$27)*($G45/$F45)))</f>
        <v>0</v>
      </c>
      <c r="O45" s="420">
        <f>IF( $F45=0,0,((($F45/$E$44)*'PLAN DE ADQUISICIONES'!M$27)*($G45/$F45)))</f>
        <v>0</v>
      </c>
      <c r="P45" s="420">
        <f>IF( $F45=0,0,((($F45/$E$44)*'PLAN DE ADQUISICIONES'!N$27)*($G45/$F45)))</f>
        <v>0</v>
      </c>
      <c r="Q45" s="420">
        <f>IF( $F45=0,0,((($F45/$E$44)*'PLAN DE ADQUISICIONES'!O$27)*($G45/$F45)))</f>
        <v>0</v>
      </c>
      <c r="R45" s="420">
        <f>IF( $F45=0,0,((($F45/$E$44)*'PLAN DE ADQUISICIONES'!P$27)*($G45/$F45)))</f>
        <v>0</v>
      </c>
      <c r="S45" s="420">
        <f>IF( $F45=0,0,((($F45/$E$44)*'PLAN DE ADQUISICIONES'!Q$27)*($G45/$F45)))</f>
        <v>0</v>
      </c>
      <c r="T45" s="423">
        <f>H45+I45+J45+K45+L45+M45+N45+O45+P45+Q45+R45+S45</f>
        <v>0</v>
      </c>
      <c r="U45" s="424">
        <f>IF( $F45=0,0,((($F45/$E$44)*'PLAN DE ADQUISICIONES'!R$27)*($G45/$F45)))</f>
        <v>0</v>
      </c>
      <c r="V45" s="420">
        <f>IF( $F45=0,0,((($F45/$E$44)*'PLAN DE ADQUISICIONES'!S$27)*($G45/$F45)))</f>
        <v>0</v>
      </c>
      <c r="W45" s="420">
        <f>IF( $F45=0,0,((($F45/$E$44)*'PLAN DE ADQUISICIONES'!T$27)*($G45/$F45)))</f>
        <v>0</v>
      </c>
      <c r="X45" s="420">
        <f>IF( $F45=0,0,((($F45/$E$44)*'PLAN DE ADQUISICIONES'!U$27)*($G45/$F45)))</f>
        <v>0</v>
      </c>
      <c r="Y45" s="420">
        <f>IF( $F45=0,0,((($F45/$E$44)*'PLAN DE ADQUISICIONES'!V$27)*($G45/$F45)))</f>
        <v>0</v>
      </c>
      <c r="Z45" s="420">
        <f>IF( $F45=0,0,((($F45/$E$44)*'PLAN DE ADQUISICIONES'!W$27)*($G45/$F45)))</f>
        <v>0</v>
      </c>
      <c r="AA45" s="420">
        <f>IF( $F45=0,0,((($F45/$E$44)*'PLAN DE ADQUISICIONES'!X$27)*($G45/$F45)))</f>
        <v>0</v>
      </c>
      <c r="AB45" s="420">
        <f>IF( $F45=0,0,((($F45/$E$44)*'PLAN DE ADQUISICIONES'!Y$27)*($G45/$F45)))</f>
        <v>0</v>
      </c>
      <c r="AC45" s="420">
        <f>IF( $F45=0,0,((($F45/$E$44)*'PLAN DE ADQUISICIONES'!Z$27)*($G45/$F45)))</f>
        <v>0</v>
      </c>
      <c r="AD45" s="420">
        <f>IF( $F45=0,0,((($F45/$E$44)*'PLAN DE ADQUISICIONES'!AA$27)*($G45/$F45)))</f>
        <v>0</v>
      </c>
      <c r="AE45" s="420">
        <f>IF( $F45=0,0,((($F45/$E$44)*'PLAN DE ADQUISICIONES'!AB$27)*($G45/$F45)))</f>
        <v>0</v>
      </c>
      <c r="AF45" s="420">
        <f>IF( $F45=0,0,((($F45/$E$44)*'PLAN DE ADQUISICIONES'!AC$27)*($G45/$F45)))</f>
        <v>0</v>
      </c>
      <c r="AG45" s="421">
        <f>U45+V45+W45+X45+Y45+Z45+AA45+AB45+AC45+AD45+AE45+AF45</f>
        <v>0</v>
      </c>
      <c r="AH45" s="425">
        <f>IF( $F45=0,0,((($F45/$E$44)*'PLAN DE ADQUISICIONES'!AD$27)*($G45/$F45)))</f>
        <v>0</v>
      </c>
      <c r="AI45" s="420">
        <f>IF( $F45=0,0,((($F45/$E$44)*'PLAN DE ADQUISICIONES'!AE$27)*($G45/$F45)))</f>
        <v>0</v>
      </c>
      <c r="AJ45" s="420">
        <f>IF( $F45=0,0,((($F45/$E$44)*'PLAN DE ADQUISICIONES'!AF$27)*($G45/$F45)))</f>
        <v>0</v>
      </c>
      <c r="AK45" s="420">
        <f>IF( $F45=0,0,((($F45/$E$44)*'PLAN DE ADQUISICIONES'!AG$27)*($G45/$F45)))</f>
        <v>0</v>
      </c>
      <c r="AL45" s="420">
        <f>IF( $F45=0,0,((($F45/$E$44)*'PLAN DE ADQUISICIONES'!AH$27)*($G45/$F45)))</f>
        <v>0</v>
      </c>
      <c r="AM45" s="420">
        <f>IF( $F45=0,0,((($F45/$E$44)*'PLAN DE ADQUISICIONES'!AI$27)*($G45/$F45)))</f>
        <v>0</v>
      </c>
      <c r="AN45" s="420">
        <f>IF( $F45=0,0,((($F45/$E$44)*'PLAN DE ADQUISICIONES'!AJ$27)*($G45/$F45)))</f>
        <v>0</v>
      </c>
      <c r="AO45" s="420">
        <f>IF( $F45=0,0,((($F45/$E$44)*'PLAN DE ADQUISICIONES'!AK$27)*($G45/$F45)))</f>
        <v>0</v>
      </c>
      <c r="AP45" s="420">
        <f>IF( $F45=0,0,((($F45/$E$44)*'PLAN DE ADQUISICIONES'!AL$27)*($G45/$F45)))</f>
        <v>0</v>
      </c>
      <c r="AQ45" s="420">
        <f>IF( $F45=0,0,((($F45/$E$44)*'PLAN DE ADQUISICIONES'!AM$27)*($G45/$F45)))</f>
        <v>0</v>
      </c>
      <c r="AR45" s="420">
        <f>IF( $F45=0,0,((($F45/$E$44)*'PLAN DE ADQUISICIONES'!AN$27)*($G45/$F45)))</f>
        <v>0</v>
      </c>
      <c r="AS45" s="420">
        <f>IF( $F45=0,0,((($F45/$E$44)*'PLAN DE ADQUISICIONES'!AO$27)*($G45/$F45)))</f>
        <v>0</v>
      </c>
      <c r="AT45" s="423">
        <f>AH45+AI45+AJ45+AK45+AL45+AM45+AN45+AO45+AP45+AQ45+AR45+AS45</f>
        <v>0</v>
      </c>
      <c r="AU45" s="426">
        <f>AS45+AR45+AQ45+AP45+AO45+AN45+AM45+AL45+AK45+AJ45+AI45+AH45+AF45+AE45+AD45+AC45+AB45+AA45+Z45+Y45+X45+W45+V45+U45+S45+R45+Q45+P45+O45+N45+M45+L45+K45+J45+I45+H45</f>
        <v>0</v>
      </c>
      <c r="AV45" s="392">
        <f t="shared" si="1"/>
        <v>0</v>
      </c>
    </row>
    <row r="46" spans="2:48" s="394" customFormat="1" ht="12.75" customHeight="1" x14ac:dyDescent="0.15">
      <c r="B46" s="416" t="str">
        <f>+'FORMATO COSTEO C1'!C$184</f>
        <v>1.2.1.2</v>
      </c>
      <c r="C46" s="417" t="str">
        <f>+'FORMATO COSTEO C1'!B$184</f>
        <v>Categoría de gasto</v>
      </c>
      <c r="D46" s="418"/>
      <c r="E46" s="419"/>
      <c r="F46" s="420">
        <f>+'FORMATO COSTEO C1'!G184</f>
        <v>0</v>
      </c>
      <c r="G46" s="421">
        <f>+'FORMATO COSTEO C1'!X184</f>
        <v>0</v>
      </c>
      <c r="H46" s="425">
        <f>IF( $F46=0,0,((($F46/$E$44)*'PLAN DE ADQUISICIONES'!F$27)*($G46/$F46)))</f>
        <v>0</v>
      </c>
      <c r="I46" s="420">
        <f>IF( $F46=0,0,((($F46/$E$44)*'PLAN DE ADQUISICIONES'!G$27)*($G46/$F46)))</f>
        <v>0</v>
      </c>
      <c r="J46" s="420">
        <f>IF( $F46=0,0,((($F46/$E$44)*'PLAN DE ADQUISICIONES'!H$27)*($G46/$F46)))</f>
        <v>0</v>
      </c>
      <c r="K46" s="420">
        <f>IF( $F46=0,0,((($F46/$E$44)*'PLAN DE ADQUISICIONES'!I$27)*($G46/$F46)))</f>
        <v>0</v>
      </c>
      <c r="L46" s="420">
        <f>IF( $F46=0,0,((($F46/$E$44)*'PLAN DE ADQUISICIONES'!J$27)*($G46/$F46)))</f>
        <v>0</v>
      </c>
      <c r="M46" s="420">
        <f>IF( $F46=0,0,((($F46/$E$44)*'PLAN DE ADQUISICIONES'!K$27)*($G46/$F46)))</f>
        <v>0</v>
      </c>
      <c r="N46" s="420">
        <f>IF( $F46=0,0,((($F46/$E$44)*'PLAN DE ADQUISICIONES'!L$27)*($G46/$F46)))</f>
        <v>0</v>
      </c>
      <c r="O46" s="420">
        <f>IF( $F46=0,0,((($F46/$E$44)*'PLAN DE ADQUISICIONES'!M$27)*($G46/$F46)))</f>
        <v>0</v>
      </c>
      <c r="P46" s="420">
        <f>IF( $F46=0,0,((($F46/$E$44)*'PLAN DE ADQUISICIONES'!N$27)*($G46/$F46)))</f>
        <v>0</v>
      </c>
      <c r="Q46" s="420">
        <f>IF( $F46=0,0,((($F46/$E$44)*'PLAN DE ADQUISICIONES'!O$27)*($G46/$F46)))</f>
        <v>0</v>
      </c>
      <c r="R46" s="420">
        <f>IF( $F46=0,0,((($F46/$E$44)*'PLAN DE ADQUISICIONES'!P$27)*($G46/$F46)))</f>
        <v>0</v>
      </c>
      <c r="S46" s="420">
        <f>IF( $F46=0,0,((($F46/$E$44)*'PLAN DE ADQUISICIONES'!Q$27)*($G46/$F46)))</f>
        <v>0</v>
      </c>
      <c r="T46" s="423">
        <f>H46+I46+J46+K46+L46+M46+N46+O46+P46+Q46+R46+S46</f>
        <v>0</v>
      </c>
      <c r="U46" s="424">
        <f>IF( $F46=0,0,((($F46/$E$44)*'PLAN DE ADQUISICIONES'!R$27)*($G46/$F46)))</f>
        <v>0</v>
      </c>
      <c r="V46" s="420">
        <f>IF( $F46=0,0,((($F46/$E$44)*'PLAN DE ADQUISICIONES'!S$27)*($G46/$F46)))</f>
        <v>0</v>
      </c>
      <c r="W46" s="420">
        <f>IF( $F46=0,0,((($F46/$E$44)*'PLAN DE ADQUISICIONES'!T$27)*($G46/$F46)))</f>
        <v>0</v>
      </c>
      <c r="X46" s="420">
        <f>IF( $F46=0,0,((($F46/$E$44)*'PLAN DE ADQUISICIONES'!U$27)*($G46/$F46)))</f>
        <v>0</v>
      </c>
      <c r="Y46" s="420">
        <f>IF( $F46=0,0,((($F46/$E$44)*'PLAN DE ADQUISICIONES'!V$27)*($G46/$F46)))</f>
        <v>0</v>
      </c>
      <c r="Z46" s="420">
        <f>IF( $F46=0,0,((($F46/$E$44)*'PLAN DE ADQUISICIONES'!W$27)*($G46/$F46)))</f>
        <v>0</v>
      </c>
      <c r="AA46" s="420">
        <f>IF( $F46=0,0,((($F46/$E$44)*'PLAN DE ADQUISICIONES'!X$27)*($G46/$F46)))</f>
        <v>0</v>
      </c>
      <c r="AB46" s="420">
        <f>IF( $F46=0,0,((($F46/$E$44)*'PLAN DE ADQUISICIONES'!Y$27)*($G46/$F46)))</f>
        <v>0</v>
      </c>
      <c r="AC46" s="420">
        <f>IF( $F46=0,0,((($F46/$E$44)*'PLAN DE ADQUISICIONES'!Z$27)*($G46/$F46)))</f>
        <v>0</v>
      </c>
      <c r="AD46" s="420">
        <f>IF( $F46=0,0,((($F46/$E$44)*'PLAN DE ADQUISICIONES'!AA$27)*($G46/$F46)))</f>
        <v>0</v>
      </c>
      <c r="AE46" s="420">
        <f>IF( $F46=0,0,((($F46/$E$44)*'PLAN DE ADQUISICIONES'!AB$27)*($G46/$F46)))</f>
        <v>0</v>
      </c>
      <c r="AF46" s="420">
        <f>IF( $F46=0,0,((($F46/$E$44)*'PLAN DE ADQUISICIONES'!AC$27)*($G46/$F46)))</f>
        <v>0</v>
      </c>
      <c r="AG46" s="421">
        <f>U46+V46+W46+X46+Y46+Z46+AA46+AB46+AC46+AD46+AE46+AF46</f>
        <v>0</v>
      </c>
      <c r="AH46" s="425">
        <f>IF( $F46=0,0,((($F46/$E$44)*'PLAN DE ADQUISICIONES'!AD$27)*($G46/$F46)))</f>
        <v>0</v>
      </c>
      <c r="AI46" s="420">
        <f>IF( $F46=0,0,((($F46/$E$44)*'PLAN DE ADQUISICIONES'!AE$27)*($G46/$F46)))</f>
        <v>0</v>
      </c>
      <c r="AJ46" s="420">
        <f>IF( $F46=0,0,((($F46/$E$44)*'PLAN DE ADQUISICIONES'!AF$27)*($G46/$F46)))</f>
        <v>0</v>
      </c>
      <c r="AK46" s="420">
        <f>IF( $F46=0,0,((($F46/$E$44)*'PLAN DE ADQUISICIONES'!AG$27)*($G46/$F46)))</f>
        <v>0</v>
      </c>
      <c r="AL46" s="420">
        <f>IF( $F46=0,0,((($F46/$E$44)*'PLAN DE ADQUISICIONES'!AH$27)*($G46/$F46)))</f>
        <v>0</v>
      </c>
      <c r="AM46" s="420">
        <f>IF( $F46=0,0,((($F46/$E$44)*'PLAN DE ADQUISICIONES'!AI$27)*($G46/$F46)))</f>
        <v>0</v>
      </c>
      <c r="AN46" s="420">
        <f>IF( $F46=0,0,((($F46/$E$44)*'PLAN DE ADQUISICIONES'!AJ$27)*($G46/$F46)))</f>
        <v>0</v>
      </c>
      <c r="AO46" s="420">
        <f>IF( $F46=0,0,((($F46/$E$44)*'PLAN DE ADQUISICIONES'!AK$27)*($G46/$F46)))</f>
        <v>0</v>
      </c>
      <c r="AP46" s="420">
        <f>IF( $F46=0,0,((($F46/$E$44)*'PLAN DE ADQUISICIONES'!AL$27)*($G46/$F46)))</f>
        <v>0</v>
      </c>
      <c r="AQ46" s="420">
        <f>IF( $F46=0,0,((($F46/$E$44)*'PLAN DE ADQUISICIONES'!AM$27)*($G46/$F46)))</f>
        <v>0</v>
      </c>
      <c r="AR46" s="420">
        <f>IF( $F46=0,0,((($F46/$E$44)*'PLAN DE ADQUISICIONES'!AN$27)*($G46/$F46)))</f>
        <v>0</v>
      </c>
      <c r="AS46" s="420">
        <f>IF( $F46=0,0,((($F46/$E$44)*'PLAN DE ADQUISICIONES'!AO$27)*($G46/$F46)))</f>
        <v>0</v>
      </c>
      <c r="AT46" s="423">
        <f>AH46+AI46+AJ46+AK46+AL46+AM46+AN46+AO46+AP46+AQ46+AR46+AS46</f>
        <v>0</v>
      </c>
      <c r="AU46" s="426">
        <f>AS46+AR46+AQ46+AP46+AO46+AN46+AM46+AL46+AK46+AJ46+AI46+AH46+AF46+AE46+AD46+AC46+AB46+AA46+Z46+Y46+X46+W46+V46+U46+S46+R46+Q46+P46+O46+N46+M46+L46+K46+J46+I46+H46</f>
        <v>0</v>
      </c>
      <c r="AV46" s="392">
        <f t="shared" si="1"/>
        <v>0</v>
      </c>
    </row>
    <row r="47" spans="2:48" s="394" customFormat="1" ht="12.75" customHeight="1" x14ac:dyDescent="0.15">
      <c r="B47" s="416" t="str">
        <f>+'FORMATO COSTEO C1'!C$190</f>
        <v>1.2.1.3</v>
      </c>
      <c r="C47" s="417" t="str">
        <f>+'FORMATO COSTEO C1'!B$190</f>
        <v>Categoría de gasto</v>
      </c>
      <c r="D47" s="418"/>
      <c r="E47" s="419"/>
      <c r="F47" s="420">
        <f>+'FORMATO COSTEO C1'!G190</f>
        <v>0</v>
      </c>
      <c r="G47" s="421">
        <f>+'FORMATO COSTEO C1'!X190</f>
        <v>0</v>
      </c>
      <c r="H47" s="425">
        <f>IF( $F47=0,0,((($F47/$E$44)*'PLAN DE ADQUISICIONES'!F$27)*($G47/$F47)))</f>
        <v>0</v>
      </c>
      <c r="I47" s="420">
        <f>IF( $F47=0,0,((($F47/$E$44)*'PLAN DE ADQUISICIONES'!G$27)*($G47/$F47)))</f>
        <v>0</v>
      </c>
      <c r="J47" s="420">
        <f>IF( $F47=0,0,((($F47/$E$44)*'PLAN DE ADQUISICIONES'!H$27)*($G47/$F47)))</f>
        <v>0</v>
      </c>
      <c r="K47" s="420">
        <f>IF( $F47=0,0,((($F47/$E$44)*'PLAN DE ADQUISICIONES'!I$27)*($G47/$F47)))</f>
        <v>0</v>
      </c>
      <c r="L47" s="420">
        <f>IF( $F47=0,0,((($F47/$E$44)*'PLAN DE ADQUISICIONES'!J$27)*($G47/$F47)))</f>
        <v>0</v>
      </c>
      <c r="M47" s="420">
        <f>IF( $F47=0,0,((($F47/$E$44)*'PLAN DE ADQUISICIONES'!K$27)*($G47/$F47)))</f>
        <v>0</v>
      </c>
      <c r="N47" s="420">
        <f>IF( $F47=0,0,((($F47/$E$44)*'PLAN DE ADQUISICIONES'!L$27)*($G47/$F47)))</f>
        <v>0</v>
      </c>
      <c r="O47" s="420">
        <f>IF( $F47=0,0,((($F47/$E$44)*'PLAN DE ADQUISICIONES'!M$27)*($G47/$F47)))</f>
        <v>0</v>
      </c>
      <c r="P47" s="420">
        <f>IF( $F47=0,0,((($F47/$E$44)*'PLAN DE ADQUISICIONES'!N$27)*($G47/$F47)))</f>
        <v>0</v>
      </c>
      <c r="Q47" s="420">
        <f>IF( $F47=0,0,((($F47/$E$44)*'PLAN DE ADQUISICIONES'!O$27)*($G47/$F47)))</f>
        <v>0</v>
      </c>
      <c r="R47" s="420">
        <f>IF( $F47=0,0,((($F47/$E$44)*'PLAN DE ADQUISICIONES'!P$27)*($G47/$F47)))</f>
        <v>0</v>
      </c>
      <c r="S47" s="420">
        <f>IF( $F47=0,0,((($F47/$E$44)*'PLAN DE ADQUISICIONES'!Q$27)*($G47/$F47)))</f>
        <v>0</v>
      </c>
      <c r="T47" s="423">
        <f>H47+I47+J47+K47+L47+M47+N47+O47+P47+Q47+R47+S47</f>
        <v>0</v>
      </c>
      <c r="U47" s="424">
        <f>IF( $F47=0,0,((($F47/$E$44)*'PLAN DE ADQUISICIONES'!R$27)*($G47/$F47)))</f>
        <v>0</v>
      </c>
      <c r="V47" s="420">
        <f>IF( $F47=0,0,((($F47/$E$44)*'PLAN DE ADQUISICIONES'!S$27)*($G47/$F47)))</f>
        <v>0</v>
      </c>
      <c r="W47" s="420">
        <f>IF( $F47=0,0,((($F47/$E$44)*'PLAN DE ADQUISICIONES'!T$27)*($G47/$F47)))</f>
        <v>0</v>
      </c>
      <c r="X47" s="420">
        <f>IF( $F47=0,0,((($F47/$E$44)*'PLAN DE ADQUISICIONES'!U$27)*($G47/$F47)))</f>
        <v>0</v>
      </c>
      <c r="Y47" s="420">
        <f>IF( $F47=0,0,((($F47/$E$44)*'PLAN DE ADQUISICIONES'!V$27)*($G47/$F47)))</f>
        <v>0</v>
      </c>
      <c r="Z47" s="420">
        <f>IF( $F47=0,0,((($F47/$E$44)*'PLAN DE ADQUISICIONES'!W$27)*($G47/$F47)))</f>
        <v>0</v>
      </c>
      <c r="AA47" s="420">
        <f>IF( $F47=0,0,((($F47/$E$44)*'PLAN DE ADQUISICIONES'!X$27)*($G47/$F47)))</f>
        <v>0</v>
      </c>
      <c r="AB47" s="420">
        <f>IF( $F47=0,0,((($F47/$E$44)*'PLAN DE ADQUISICIONES'!Y$27)*($G47/$F47)))</f>
        <v>0</v>
      </c>
      <c r="AC47" s="420">
        <f>IF( $F47=0,0,((($F47/$E$44)*'PLAN DE ADQUISICIONES'!Z$27)*($G47/$F47)))</f>
        <v>0</v>
      </c>
      <c r="AD47" s="420">
        <f>IF( $F47=0,0,((($F47/$E$44)*'PLAN DE ADQUISICIONES'!AA$27)*($G47/$F47)))</f>
        <v>0</v>
      </c>
      <c r="AE47" s="420">
        <f>IF( $F47=0,0,((($F47/$E$44)*'PLAN DE ADQUISICIONES'!AB$27)*($G47/$F47)))</f>
        <v>0</v>
      </c>
      <c r="AF47" s="420">
        <f>IF( $F47=0,0,((($F47/$E$44)*'PLAN DE ADQUISICIONES'!AC$27)*($G47/$F47)))</f>
        <v>0</v>
      </c>
      <c r="AG47" s="421">
        <f>U47+V47+W47+X47+Y47+Z47+AA47+AB47+AC47+AD47+AE47+AF47</f>
        <v>0</v>
      </c>
      <c r="AH47" s="425">
        <f>IF( $F47=0,0,((($F47/$E$44)*'PLAN DE ADQUISICIONES'!AD$27)*($G47/$F47)))</f>
        <v>0</v>
      </c>
      <c r="AI47" s="420">
        <f>IF( $F47=0,0,((($F47/$E$44)*'PLAN DE ADQUISICIONES'!AE$27)*($G47/$F47)))</f>
        <v>0</v>
      </c>
      <c r="AJ47" s="420">
        <f>IF( $F47=0,0,((($F47/$E$44)*'PLAN DE ADQUISICIONES'!AF$27)*($G47/$F47)))</f>
        <v>0</v>
      </c>
      <c r="AK47" s="420">
        <f>IF( $F47=0,0,((($F47/$E$44)*'PLAN DE ADQUISICIONES'!AG$27)*($G47/$F47)))</f>
        <v>0</v>
      </c>
      <c r="AL47" s="420">
        <f>IF( $F47=0,0,((($F47/$E$44)*'PLAN DE ADQUISICIONES'!AH$27)*($G47/$F47)))</f>
        <v>0</v>
      </c>
      <c r="AM47" s="420">
        <f>IF( $F47=0,0,((($F47/$E$44)*'PLAN DE ADQUISICIONES'!AI$27)*($G47/$F47)))</f>
        <v>0</v>
      </c>
      <c r="AN47" s="420">
        <f>IF( $F47=0,0,((($F47/$E$44)*'PLAN DE ADQUISICIONES'!AJ$27)*($G47/$F47)))</f>
        <v>0</v>
      </c>
      <c r="AO47" s="420">
        <f>IF( $F47=0,0,((($F47/$E$44)*'PLAN DE ADQUISICIONES'!AK$27)*($G47/$F47)))</f>
        <v>0</v>
      </c>
      <c r="AP47" s="420">
        <f>IF( $F47=0,0,((($F47/$E$44)*'PLAN DE ADQUISICIONES'!AL$27)*($G47/$F47)))</f>
        <v>0</v>
      </c>
      <c r="AQ47" s="420">
        <f>IF( $F47=0,0,((($F47/$E$44)*'PLAN DE ADQUISICIONES'!AM$27)*($G47/$F47)))</f>
        <v>0</v>
      </c>
      <c r="AR47" s="420">
        <f>IF( $F47=0,0,((($F47/$E$44)*'PLAN DE ADQUISICIONES'!AN$27)*($G47/$F47)))</f>
        <v>0</v>
      </c>
      <c r="AS47" s="420">
        <f>IF( $F47=0,0,((($F47/$E$44)*'PLAN DE ADQUISICIONES'!AO$27)*($G47/$F47)))</f>
        <v>0</v>
      </c>
      <c r="AT47" s="423">
        <f>AH47+AI47+AJ47+AK47+AL47+AM47+AN47+AO47+AP47+AQ47+AR47+AS47</f>
        <v>0</v>
      </c>
      <c r="AU47" s="426">
        <f>AS47+AR47+AQ47+AP47+AO47+AN47+AM47+AL47+AK47+AJ47+AI47+AH47+AF47+AE47+AD47+AC47+AB47+AA47+Z47+Y47+X47+W47+V47+U47+S47+R47+Q47+P47+O47+N47+M47+L47+K47+J47+I47+H47</f>
        <v>0</v>
      </c>
      <c r="AV47" s="392">
        <f t="shared" si="1"/>
        <v>0</v>
      </c>
    </row>
    <row r="48" spans="2:48" s="394" customFormat="1" ht="12.75" customHeight="1" x14ac:dyDescent="0.15">
      <c r="B48" s="416" t="str">
        <f>+'FORMATO COSTEO C1'!C$196</f>
        <v>1.2.1.4</v>
      </c>
      <c r="C48" s="417" t="str">
        <f>+'FORMATO COSTEO C1'!B$196</f>
        <v>Categoría de gasto</v>
      </c>
      <c r="D48" s="418"/>
      <c r="E48" s="419"/>
      <c r="F48" s="420">
        <f>+'FORMATO COSTEO C1'!G196</f>
        <v>0</v>
      </c>
      <c r="G48" s="421">
        <f>+'FORMATO COSTEO C1'!X196</f>
        <v>0</v>
      </c>
      <c r="H48" s="425">
        <f>IF( $F48=0,0,((($F48/$E$44)*'PLAN DE ADQUISICIONES'!F$27)*($G48/$F48)))</f>
        <v>0</v>
      </c>
      <c r="I48" s="420">
        <f>IF( $F48=0,0,((($F48/$E$44)*'PLAN DE ADQUISICIONES'!G$27)*($G48/$F48)))</f>
        <v>0</v>
      </c>
      <c r="J48" s="420">
        <f>IF( $F48=0,0,((($F48/$E$44)*'PLAN DE ADQUISICIONES'!H$27)*($G48/$F48)))</f>
        <v>0</v>
      </c>
      <c r="K48" s="420">
        <f>IF( $F48=0,0,((($F48/$E$44)*'PLAN DE ADQUISICIONES'!I$27)*($G48/$F48)))</f>
        <v>0</v>
      </c>
      <c r="L48" s="420">
        <f>IF( $F48=0,0,((($F48/$E$44)*'PLAN DE ADQUISICIONES'!J$27)*($G48/$F48)))</f>
        <v>0</v>
      </c>
      <c r="M48" s="420">
        <f>IF( $F48=0,0,((($F48/$E$44)*'PLAN DE ADQUISICIONES'!K$27)*($G48/$F48)))</f>
        <v>0</v>
      </c>
      <c r="N48" s="420">
        <f>IF( $F48=0,0,((($F48/$E$44)*'PLAN DE ADQUISICIONES'!L$27)*($G48/$F48)))</f>
        <v>0</v>
      </c>
      <c r="O48" s="420">
        <f>IF( $F48=0,0,((($F48/$E$44)*'PLAN DE ADQUISICIONES'!M$27)*($G48/$F48)))</f>
        <v>0</v>
      </c>
      <c r="P48" s="420">
        <f>IF( $F48=0,0,((($F48/$E$44)*'PLAN DE ADQUISICIONES'!N$27)*($G48/$F48)))</f>
        <v>0</v>
      </c>
      <c r="Q48" s="420">
        <f>IF( $F48=0,0,((($F48/$E$44)*'PLAN DE ADQUISICIONES'!O$27)*($G48/$F48)))</f>
        <v>0</v>
      </c>
      <c r="R48" s="420">
        <f>IF( $F48=0,0,((($F48/$E$44)*'PLAN DE ADQUISICIONES'!P$27)*($G48/$F48)))</f>
        <v>0</v>
      </c>
      <c r="S48" s="420">
        <f>IF( $F48=0,0,((($F48/$E$44)*'PLAN DE ADQUISICIONES'!Q$27)*($G48/$F48)))</f>
        <v>0</v>
      </c>
      <c r="T48" s="423">
        <f>H48+I48+J48+K48+L48+M48+N48+O48+P48+Q48+R48+S48</f>
        <v>0</v>
      </c>
      <c r="U48" s="424">
        <f>IF( $F48=0,0,((($F48/$E$44)*'PLAN DE ADQUISICIONES'!R$27)*($G48/$F48)))</f>
        <v>0</v>
      </c>
      <c r="V48" s="420">
        <f>IF( $F48=0,0,((($F48/$E$44)*'PLAN DE ADQUISICIONES'!S$27)*($G48/$F48)))</f>
        <v>0</v>
      </c>
      <c r="W48" s="420">
        <f>IF( $F48=0,0,((($F48/$E$44)*'PLAN DE ADQUISICIONES'!T$27)*($G48/$F48)))</f>
        <v>0</v>
      </c>
      <c r="X48" s="420">
        <f>IF( $F48=0,0,((($F48/$E$44)*'PLAN DE ADQUISICIONES'!U$27)*($G48/$F48)))</f>
        <v>0</v>
      </c>
      <c r="Y48" s="420">
        <f>IF( $F48=0,0,((($F48/$E$44)*'PLAN DE ADQUISICIONES'!V$27)*($G48/$F48)))</f>
        <v>0</v>
      </c>
      <c r="Z48" s="420">
        <f>IF( $F48=0,0,((($F48/$E$44)*'PLAN DE ADQUISICIONES'!W$27)*($G48/$F48)))</f>
        <v>0</v>
      </c>
      <c r="AA48" s="420">
        <f>IF( $F48=0,0,((($F48/$E$44)*'PLAN DE ADQUISICIONES'!X$27)*($G48/$F48)))</f>
        <v>0</v>
      </c>
      <c r="AB48" s="420">
        <f>IF( $F48=0,0,((($F48/$E$44)*'PLAN DE ADQUISICIONES'!Y$27)*($G48/$F48)))</f>
        <v>0</v>
      </c>
      <c r="AC48" s="420">
        <f>IF( $F48=0,0,((($F48/$E$44)*'PLAN DE ADQUISICIONES'!Z$27)*($G48/$F48)))</f>
        <v>0</v>
      </c>
      <c r="AD48" s="420">
        <f>IF( $F48=0,0,((($F48/$E$44)*'PLAN DE ADQUISICIONES'!AA$27)*($G48/$F48)))</f>
        <v>0</v>
      </c>
      <c r="AE48" s="420">
        <f>IF( $F48=0,0,((($F48/$E$44)*'PLAN DE ADQUISICIONES'!AB$27)*($G48/$F48)))</f>
        <v>0</v>
      </c>
      <c r="AF48" s="420">
        <f>IF( $F48=0,0,((($F48/$E$44)*'PLAN DE ADQUISICIONES'!AC$27)*($G48/$F48)))</f>
        <v>0</v>
      </c>
      <c r="AG48" s="421">
        <f>U48+V48+W48+X48+Y48+Z48+AA48+AB48+AC48+AD48+AE48+AF48</f>
        <v>0</v>
      </c>
      <c r="AH48" s="425">
        <f>IF( $F48=0,0,((($F48/$E$44)*'PLAN DE ADQUISICIONES'!AD$27)*($G48/$F48)))</f>
        <v>0</v>
      </c>
      <c r="AI48" s="420">
        <f>IF( $F48=0,0,((($F48/$E$44)*'PLAN DE ADQUISICIONES'!AE$27)*($G48/$F48)))</f>
        <v>0</v>
      </c>
      <c r="AJ48" s="420">
        <f>IF( $F48=0,0,((($F48/$E$44)*'PLAN DE ADQUISICIONES'!AF$27)*($G48/$F48)))</f>
        <v>0</v>
      </c>
      <c r="AK48" s="420">
        <f>IF( $F48=0,0,((($F48/$E$44)*'PLAN DE ADQUISICIONES'!AG$27)*($G48/$F48)))</f>
        <v>0</v>
      </c>
      <c r="AL48" s="420">
        <f>IF( $F48=0,0,((($F48/$E$44)*'PLAN DE ADQUISICIONES'!AH$27)*($G48/$F48)))</f>
        <v>0</v>
      </c>
      <c r="AM48" s="420">
        <f>IF( $F48=0,0,((($F48/$E$44)*'PLAN DE ADQUISICIONES'!AI$27)*($G48/$F48)))</f>
        <v>0</v>
      </c>
      <c r="AN48" s="420">
        <f>IF( $F48=0,0,((($F48/$E$44)*'PLAN DE ADQUISICIONES'!AJ$27)*($G48/$F48)))</f>
        <v>0</v>
      </c>
      <c r="AO48" s="420">
        <f>IF( $F48=0,0,((($F48/$E$44)*'PLAN DE ADQUISICIONES'!AK$27)*($G48/$F48)))</f>
        <v>0</v>
      </c>
      <c r="AP48" s="420">
        <f>IF( $F48=0,0,((($F48/$E$44)*'PLAN DE ADQUISICIONES'!AL$27)*($G48/$F48)))</f>
        <v>0</v>
      </c>
      <c r="AQ48" s="420">
        <f>IF( $F48=0,0,((($F48/$E$44)*'PLAN DE ADQUISICIONES'!AM$27)*($G48/$F48)))</f>
        <v>0</v>
      </c>
      <c r="AR48" s="420">
        <f>IF( $F48=0,0,((($F48/$E$44)*'PLAN DE ADQUISICIONES'!AN$27)*($G48/$F48)))</f>
        <v>0</v>
      </c>
      <c r="AS48" s="420">
        <f>IF( $F48=0,0,((($F48/$E$44)*'PLAN DE ADQUISICIONES'!AO$27)*($G48/$F48)))</f>
        <v>0</v>
      </c>
      <c r="AT48" s="423">
        <f>AH48+AI48+AJ48+AK48+AL48+AM48+AN48+AO48+AP48+AQ48+AR48+AS48</f>
        <v>0</v>
      </c>
      <c r="AU48" s="426">
        <f>AS48+AR48+AQ48+AP48+AO48+AN48+AM48+AL48+AK48+AJ48+AI48+AH48+AF48+AE48+AD48+AC48+AB48+AA48+Z48+Y48+X48+W48+V48+U48+S48+R48+Q48+P48+O48+N48+M48+L48+K48+J48+I48+H48</f>
        <v>0</v>
      </c>
      <c r="AV48" s="392">
        <f t="shared" si="1"/>
        <v>0</v>
      </c>
    </row>
    <row r="49" spans="2:48" s="394" customFormat="1" ht="12.75" customHeight="1" x14ac:dyDescent="0.15">
      <c r="B49" s="416" t="str">
        <f>+'FORMATO COSTEO C1'!C$202</f>
        <v>1.2.1.5</v>
      </c>
      <c r="C49" s="417" t="str">
        <f>+'FORMATO COSTEO C1'!B$202</f>
        <v>Categoría de gasto</v>
      </c>
      <c r="D49" s="418"/>
      <c r="E49" s="419"/>
      <c r="F49" s="420">
        <f>+'FORMATO COSTEO C1'!G202</f>
        <v>0</v>
      </c>
      <c r="G49" s="421">
        <f>+'FORMATO COSTEO C1'!X202</f>
        <v>0</v>
      </c>
      <c r="H49" s="425">
        <f>IF( $F49=0,0,((($F49/$E$44)*'PLAN DE ADQUISICIONES'!F$27)*($G49/$F49)))</f>
        <v>0</v>
      </c>
      <c r="I49" s="420">
        <f>IF( $F49=0,0,((($F49/$E$44)*'PLAN DE ADQUISICIONES'!G$27)*($G49/$F49)))</f>
        <v>0</v>
      </c>
      <c r="J49" s="420">
        <f>IF( $F49=0,0,((($F49/$E$44)*'PLAN DE ADQUISICIONES'!H$27)*($G49/$F49)))</f>
        <v>0</v>
      </c>
      <c r="K49" s="420">
        <f>IF( $F49=0,0,((($F49/$E$44)*'PLAN DE ADQUISICIONES'!I$27)*($G49/$F49)))</f>
        <v>0</v>
      </c>
      <c r="L49" s="420">
        <f>IF( $F49=0,0,((($F49/$E$44)*'PLAN DE ADQUISICIONES'!J$27)*($G49/$F49)))</f>
        <v>0</v>
      </c>
      <c r="M49" s="420">
        <f>IF( $F49=0,0,((($F49/$E$44)*'PLAN DE ADQUISICIONES'!K$27)*($G49/$F49)))</f>
        <v>0</v>
      </c>
      <c r="N49" s="420">
        <f>IF( $F49=0,0,((($F49/$E$44)*'PLAN DE ADQUISICIONES'!L$27)*($G49/$F49)))</f>
        <v>0</v>
      </c>
      <c r="O49" s="420">
        <f>IF( $F49=0,0,((($F49/$E$44)*'PLAN DE ADQUISICIONES'!M$27)*($G49/$F49)))</f>
        <v>0</v>
      </c>
      <c r="P49" s="420">
        <f>IF( $F49=0,0,((($F49/$E$44)*'PLAN DE ADQUISICIONES'!N$27)*($G49/$F49)))</f>
        <v>0</v>
      </c>
      <c r="Q49" s="420">
        <f>IF( $F49=0,0,((($F49/$E$44)*'PLAN DE ADQUISICIONES'!O$27)*($G49/$F49)))</f>
        <v>0</v>
      </c>
      <c r="R49" s="420">
        <f>IF( $F49=0,0,((($F49/$E$44)*'PLAN DE ADQUISICIONES'!P$27)*($G49/$F49)))</f>
        <v>0</v>
      </c>
      <c r="S49" s="420">
        <f>IF( $F49=0,0,((($F49/$E$44)*'PLAN DE ADQUISICIONES'!Q$27)*($G49/$F49)))</f>
        <v>0</v>
      </c>
      <c r="T49" s="423">
        <f>H49+I49+J49+K49+L49+M49+N49+O49+P49+Q49+R49+S49</f>
        <v>0</v>
      </c>
      <c r="U49" s="424">
        <f>IF( $F49=0,0,((($F49/$E$44)*'PLAN DE ADQUISICIONES'!R$27)*($G49/$F49)))</f>
        <v>0</v>
      </c>
      <c r="V49" s="420">
        <f>IF( $F49=0,0,((($F49/$E$44)*'PLAN DE ADQUISICIONES'!S$27)*($G49/$F49)))</f>
        <v>0</v>
      </c>
      <c r="W49" s="420">
        <f>IF( $F49=0,0,((($F49/$E$44)*'PLAN DE ADQUISICIONES'!T$27)*($G49/$F49)))</f>
        <v>0</v>
      </c>
      <c r="X49" s="420">
        <f>IF( $F49=0,0,((($F49/$E$44)*'PLAN DE ADQUISICIONES'!U$27)*($G49/$F49)))</f>
        <v>0</v>
      </c>
      <c r="Y49" s="420">
        <f>IF( $F49=0,0,((($F49/$E$44)*'PLAN DE ADQUISICIONES'!V$27)*($G49/$F49)))</f>
        <v>0</v>
      </c>
      <c r="Z49" s="420">
        <f>IF( $F49=0,0,((($F49/$E$44)*'PLAN DE ADQUISICIONES'!W$27)*($G49/$F49)))</f>
        <v>0</v>
      </c>
      <c r="AA49" s="420">
        <f>IF( $F49=0,0,((($F49/$E$44)*'PLAN DE ADQUISICIONES'!X$27)*($G49/$F49)))</f>
        <v>0</v>
      </c>
      <c r="AB49" s="420">
        <f>IF( $F49=0,0,((($F49/$E$44)*'PLAN DE ADQUISICIONES'!Y$27)*($G49/$F49)))</f>
        <v>0</v>
      </c>
      <c r="AC49" s="420">
        <f>IF( $F49=0,0,((($F49/$E$44)*'PLAN DE ADQUISICIONES'!Z$27)*($G49/$F49)))</f>
        <v>0</v>
      </c>
      <c r="AD49" s="420">
        <f>IF( $F49=0,0,((($F49/$E$44)*'PLAN DE ADQUISICIONES'!AA$27)*($G49/$F49)))</f>
        <v>0</v>
      </c>
      <c r="AE49" s="420">
        <f>IF( $F49=0,0,((($F49/$E$44)*'PLAN DE ADQUISICIONES'!AB$27)*($G49/$F49)))</f>
        <v>0</v>
      </c>
      <c r="AF49" s="420">
        <f>IF( $F49=0,0,((($F49/$E$44)*'PLAN DE ADQUISICIONES'!AC$27)*($G49/$F49)))</f>
        <v>0</v>
      </c>
      <c r="AG49" s="421">
        <f>U49+V49+W49+X49+Y49+Z49+AA49+AB49+AC49+AD49+AE49+AF49</f>
        <v>0</v>
      </c>
      <c r="AH49" s="425">
        <f>IF( $F49=0,0,((($F49/$E$44)*'PLAN DE ADQUISICIONES'!AD$27)*($G49/$F49)))</f>
        <v>0</v>
      </c>
      <c r="AI49" s="420">
        <f>IF( $F49=0,0,((($F49/$E$44)*'PLAN DE ADQUISICIONES'!AE$27)*($G49/$F49)))</f>
        <v>0</v>
      </c>
      <c r="AJ49" s="420">
        <f>IF( $F49=0,0,((($F49/$E$44)*'PLAN DE ADQUISICIONES'!AF$27)*($G49/$F49)))</f>
        <v>0</v>
      </c>
      <c r="AK49" s="420">
        <f>IF( $F49=0,0,((($F49/$E$44)*'PLAN DE ADQUISICIONES'!AG$27)*($G49/$F49)))</f>
        <v>0</v>
      </c>
      <c r="AL49" s="420">
        <f>IF( $F49=0,0,((($F49/$E$44)*'PLAN DE ADQUISICIONES'!AH$27)*($G49/$F49)))</f>
        <v>0</v>
      </c>
      <c r="AM49" s="420">
        <f>IF( $F49=0,0,((($F49/$E$44)*'PLAN DE ADQUISICIONES'!AI$27)*($G49/$F49)))</f>
        <v>0</v>
      </c>
      <c r="AN49" s="420">
        <f>IF( $F49=0,0,((($F49/$E$44)*'PLAN DE ADQUISICIONES'!AJ$27)*($G49/$F49)))</f>
        <v>0</v>
      </c>
      <c r="AO49" s="420">
        <f>IF( $F49=0,0,((($F49/$E$44)*'PLAN DE ADQUISICIONES'!AK$27)*($G49/$F49)))</f>
        <v>0</v>
      </c>
      <c r="AP49" s="420">
        <f>IF( $F49=0,0,((($F49/$E$44)*'PLAN DE ADQUISICIONES'!AL$27)*($G49/$F49)))</f>
        <v>0</v>
      </c>
      <c r="AQ49" s="420">
        <f>IF( $F49=0,0,((($F49/$E$44)*'PLAN DE ADQUISICIONES'!AM$27)*($G49/$F49)))</f>
        <v>0</v>
      </c>
      <c r="AR49" s="420">
        <f>IF( $F49=0,0,((($F49/$E$44)*'PLAN DE ADQUISICIONES'!AN$27)*($G49/$F49)))</f>
        <v>0</v>
      </c>
      <c r="AS49" s="420">
        <f>IF( $F49=0,0,((($F49/$E$44)*'PLAN DE ADQUISICIONES'!AO$27)*($G49/$F49)))</f>
        <v>0</v>
      </c>
      <c r="AT49" s="423">
        <f>AH49+AI49+AJ49+AK49+AL49+AM49+AN49+AO49+AP49+AQ49+AR49+AS49</f>
        <v>0</v>
      </c>
      <c r="AU49" s="426">
        <f>AS49+AR49+AQ49+AP49+AO49+AN49+AM49+AL49+AK49+AJ49+AI49+AH49+AF49+AE49+AD49+AC49+AB49+AA49+Z49+Y49+X49+W49+V49+U49+S49+R49+Q49+P49+O49+N49+M49+L49+K49+J49+I49+H49</f>
        <v>0</v>
      </c>
      <c r="AV49" s="392">
        <f t="shared" si="1"/>
        <v>0</v>
      </c>
    </row>
    <row r="50" spans="2:48" s="394" customFormat="1" ht="12.75" customHeight="1" x14ac:dyDescent="0.15">
      <c r="B50" s="406" t="str">
        <f>+'FORMATO COSTEO C1'!C$208</f>
        <v>1.2.2</v>
      </c>
      <c r="C50" s="430" t="str">
        <f>+'FORMATO COSTEO C1'!B$208</f>
        <v>Selección de beneficiarios</v>
      </c>
      <c r="D50" s="408" t="str">
        <f>+'FORMATO COSTEO C1'!D$208</f>
        <v>Unidad medida</v>
      </c>
      <c r="E50" s="409">
        <f>+'FORMATO COSTEO C1'!E$208</f>
        <v>0</v>
      </c>
      <c r="F50" s="410">
        <f>SUM(F51:F55)</f>
        <v>0</v>
      </c>
      <c r="G50" s="411">
        <f t="shared" ref="G50:AS50" si="17">SUM(G51:G55)</f>
        <v>0</v>
      </c>
      <c r="H50" s="412">
        <f t="shared" si="17"/>
        <v>0</v>
      </c>
      <c r="I50" s="410">
        <f>SUM(I51:I55)</f>
        <v>0</v>
      </c>
      <c r="J50" s="410">
        <f>SUM(J51:J55)</f>
        <v>0</v>
      </c>
      <c r="K50" s="410">
        <f>SUM(K51:K55)</f>
        <v>0</v>
      </c>
      <c r="L50" s="410">
        <f>SUM(L51:L55)</f>
        <v>0</v>
      </c>
      <c r="M50" s="410">
        <f>SUM(M51:M55)</f>
        <v>0</v>
      </c>
      <c r="N50" s="410">
        <f t="shared" si="17"/>
        <v>0</v>
      </c>
      <c r="O50" s="410">
        <f t="shared" si="17"/>
        <v>0</v>
      </c>
      <c r="P50" s="410">
        <f t="shared" si="17"/>
        <v>0</v>
      </c>
      <c r="Q50" s="410">
        <f t="shared" si="17"/>
        <v>0</v>
      </c>
      <c r="R50" s="410">
        <f t="shared" si="17"/>
        <v>0</v>
      </c>
      <c r="S50" s="410">
        <f t="shared" si="17"/>
        <v>0</v>
      </c>
      <c r="T50" s="413">
        <f t="shared" si="17"/>
        <v>0</v>
      </c>
      <c r="U50" s="414">
        <f t="shared" si="17"/>
        <v>0</v>
      </c>
      <c r="V50" s="410">
        <f t="shared" si="17"/>
        <v>0</v>
      </c>
      <c r="W50" s="410">
        <f t="shared" si="17"/>
        <v>0</v>
      </c>
      <c r="X50" s="410">
        <f t="shared" si="17"/>
        <v>0</v>
      </c>
      <c r="Y50" s="410">
        <f t="shared" si="17"/>
        <v>0</v>
      </c>
      <c r="Z50" s="410">
        <f t="shared" si="17"/>
        <v>0</v>
      </c>
      <c r="AA50" s="410">
        <f t="shared" si="17"/>
        <v>0</v>
      </c>
      <c r="AB50" s="410">
        <f t="shared" si="17"/>
        <v>0</v>
      </c>
      <c r="AC50" s="410">
        <f t="shared" si="17"/>
        <v>0</v>
      </c>
      <c r="AD50" s="410">
        <f t="shared" si="17"/>
        <v>0</v>
      </c>
      <c r="AE50" s="410">
        <f t="shared" si="17"/>
        <v>0</v>
      </c>
      <c r="AF50" s="410">
        <f t="shared" si="17"/>
        <v>0</v>
      </c>
      <c r="AG50" s="411">
        <f t="shared" si="17"/>
        <v>0</v>
      </c>
      <c r="AH50" s="412">
        <f t="shared" si="17"/>
        <v>0</v>
      </c>
      <c r="AI50" s="410">
        <f t="shared" si="17"/>
        <v>0</v>
      </c>
      <c r="AJ50" s="410">
        <f t="shared" si="17"/>
        <v>0</v>
      </c>
      <c r="AK50" s="410">
        <f t="shared" si="17"/>
        <v>0</v>
      </c>
      <c r="AL50" s="410">
        <f t="shared" si="17"/>
        <v>0</v>
      </c>
      <c r="AM50" s="410">
        <f t="shared" si="17"/>
        <v>0</v>
      </c>
      <c r="AN50" s="410">
        <f t="shared" si="17"/>
        <v>0</v>
      </c>
      <c r="AO50" s="410">
        <f t="shared" si="17"/>
        <v>0</v>
      </c>
      <c r="AP50" s="410">
        <f t="shared" si="17"/>
        <v>0</v>
      </c>
      <c r="AQ50" s="410">
        <f t="shared" si="17"/>
        <v>0</v>
      </c>
      <c r="AR50" s="410">
        <f t="shared" si="17"/>
        <v>0</v>
      </c>
      <c r="AS50" s="410">
        <f t="shared" si="17"/>
        <v>0</v>
      </c>
      <c r="AT50" s="413">
        <f>SUM(AT51:AT55)</f>
        <v>0</v>
      </c>
      <c r="AU50" s="415">
        <f>SUM(AU51:AU55)</f>
        <v>0</v>
      </c>
      <c r="AV50" s="392">
        <f t="shared" si="1"/>
        <v>0</v>
      </c>
    </row>
    <row r="51" spans="2:48" s="394" customFormat="1" ht="12.75" customHeight="1" x14ac:dyDescent="0.15">
      <c r="B51" s="416" t="str">
        <f>+'FORMATO COSTEO C1'!C$210</f>
        <v>1.2.2.1</v>
      </c>
      <c r="C51" s="417" t="str">
        <f>+'FORMATO COSTEO C1'!B$210</f>
        <v>Categoría de gasto</v>
      </c>
      <c r="D51" s="428"/>
      <c r="E51" s="429"/>
      <c r="F51" s="420">
        <f>+'FORMATO COSTEO C1'!G210</f>
        <v>0</v>
      </c>
      <c r="G51" s="421">
        <f>+'FORMATO COSTEO C1'!X210</f>
        <v>0</v>
      </c>
      <c r="H51" s="422">
        <f>IF( $F51=0,0,((($F51/$E$50)*'PLAN DE ADQUISICIONES'!F$28)*($G51/$F51)))</f>
        <v>0</v>
      </c>
      <c r="I51" s="420">
        <f>IF( $F51=0,0,((($F51/$E$50)*'PLAN DE ADQUISICIONES'!G$28)*($G51/$F51)))</f>
        <v>0</v>
      </c>
      <c r="J51" s="420">
        <f>IF( $F51=0,0,((($F51/$E$50)*'PLAN DE ADQUISICIONES'!H$28)*($G51/$F51)))</f>
        <v>0</v>
      </c>
      <c r="K51" s="420">
        <f>IF( $F51=0,0,((($F51/$E$50)*'PLAN DE ADQUISICIONES'!I$28)*($G51/$F51)))</f>
        <v>0</v>
      </c>
      <c r="L51" s="420">
        <f>IF( $F51=0,0,((($F51/$E$50)*'PLAN DE ADQUISICIONES'!J$28)*($G51/$F51)))</f>
        <v>0</v>
      </c>
      <c r="M51" s="420">
        <f>IF( $F51=0,0,((($F51/$E$50)*'PLAN DE ADQUISICIONES'!K$28)*($G51/$F51)))</f>
        <v>0</v>
      </c>
      <c r="N51" s="420">
        <f>IF( $F51=0,0,((($F51/$E$50)*'PLAN DE ADQUISICIONES'!L$28)*($G51/$F51)))</f>
        <v>0</v>
      </c>
      <c r="O51" s="420">
        <f>IF( $F51=0,0,((($F51/$E$50)*'PLAN DE ADQUISICIONES'!M$28)*($G51/$F51)))</f>
        <v>0</v>
      </c>
      <c r="P51" s="420">
        <f>IF( $F51=0,0,((($F51/$E$50)*'PLAN DE ADQUISICIONES'!N$28)*($G51/$F51)))</f>
        <v>0</v>
      </c>
      <c r="Q51" s="420">
        <f>IF( $F51=0,0,((($F51/$E$50)*'PLAN DE ADQUISICIONES'!O$28)*($G51/$F51)))</f>
        <v>0</v>
      </c>
      <c r="R51" s="420">
        <f>IF( $F51=0,0,((($F51/$E$50)*'PLAN DE ADQUISICIONES'!P$28)*($G51/$F51)))</f>
        <v>0</v>
      </c>
      <c r="S51" s="420">
        <f>IF( $F51=0,0,((($F51/$E$50)*'PLAN DE ADQUISICIONES'!Q$28)*($G51/$F51)))</f>
        <v>0</v>
      </c>
      <c r="T51" s="423">
        <f>H51+I51+J51+K51+L51+M51+N51+O51+P51+Q51+R51+S51</f>
        <v>0</v>
      </c>
      <c r="U51" s="424">
        <f>IF( $F51=0,0,((($F51/$E$50)*'PLAN DE ADQUISICIONES'!R$28)*($G51/$F51)))</f>
        <v>0</v>
      </c>
      <c r="V51" s="420">
        <f>IF( $F51=0,0,((($F51/$E$50)*'PLAN DE ADQUISICIONES'!S$28)*($G51/$F51)))</f>
        <v>0</v>
      </c>
      <c r="W51" s="420">
        <f>IF( $F51=0,0,((($F51/$E$50)*'PLAN DE ADQUISICIONES'!T$28)*($G51/$F51)))</f>
        <v>0</v>
      </c>
      <c r="X51" s="420">
        <f>IF( $F51=0,0,((($F51/$E$50)*'PLAN DE ADQUISICIONES'!U$28)*($G51/$F51)))</f>
        <v>0</v>
      </c>
      <c r="Y51" s="420">
        <f>IF( $F51=0,0,((($F51/$E$50)*'PLAN DE ADQUISICIONES'!V$28)*($G51/$F51)))</f>
        <v>0</v>
      </c>
      <c r="Z51" s="420">
        <f>IF( $F51=0,0,((($F51/$E$50)*'PLAN DE ADQUISICIONES'!W$28)*($G51/$F51)))</f>
        <v>0</v>
      </c>
      <c r="AA51" s="420">
        <f>IF( $F51=0,0,((($F51/$E$50)*'PLAN DE ADQUISICIONES'!X$28)*($G51/$F51)))</f>
        <v>0</v>
      </c>
      <c r="AB51" s="420">
        <f>IF( $F51=0,0,((($F51/$E$50)*'PLAN DE ADQUISICIONES'!Y$28)*($G51/$F51)))</f>
        <v>0</v>
      </c>
      <c r="AC51" s="420">
        <f>IF( $F51=0,0,((($F51/$E$50)*'PLAN DE ADQUISICIONES'!Z$28)*($G51/$F51)))</f>
        <v>0</v>
      </c>
      <c r="AD51" s="420">
        <f>IF( $F51=0,0,((($F51/$E$50)*'PLAN DE ADQUISICIONES'!AA$28)*($G51/$F51)))</f>
        <v>0</v>
      </c>
      <c r="AE51" s="420">
        <f>IF( $F51=0,0,((($F51/$E$50)*'PLAN DE ADQUISICIONES'!AB$28)*($G51/$F51)))</f>
        <v>0</v>
      </c>
      <c r="AF51" s="420">
        <f>IF( $F51=0,0,((($F51/$E$50)*'PLAN DE ADQUISICIONES'!AC$28)*($G51/$F51)))</f>
        <v>0</v>
      </c>
      <c r="AG51" s="421">
        <f>U51+V51+W51+X51+Y51+Z51+AA51+AB51+AC51+AD51+AE51+AF51</f>
        <v>0</v>
      </c>
      <c r="AH51" s="425">
        <f>IF( $F51=0,0,((($F51/$E$50)*'PLAN DE ADQUISICIONES'!AD$28)*($G51/$F51)))</f>
        <v>0</v>
      </c>
      <c r="AI51" s="420">
        <f>IF( $F51=0,0,((($F51/$E$50)*'PLAN DE ADQUISICIONES'!AE$28)*($G51/$F51)))</f>
        <v>0</v>
      </c>
      <c r="AJ51" s="420">
        <f>IF( $F51=0,0,((($F51/$E$50)*'PLAN DE ADQUISICIONES'!AF$28)*($G51/$F51)))</f>
        <v>0</v>
      </c>
      <c r="AK51" s="420">
        <f>IF( $F51=0,0,((($F51/$E$50)*'PLAN DE ADQUISICIONES'!AG$28)*($G51/$F51)))</f>
        <v>0</v>
      </c>
      <c r="AL51" s="420">
        <f>IF( $F51=0,0,((($F51/$E$50)*'PLAN DE ADQUISICIONES'!AH$28)*($G51/$F51)))</f>
        <v>0</v>
      </c>
      <c r="AM51" s="420">
        <f>IF( $F51=0,0,((($F51/$E$50)*'PLAN DE ADQUISICIONES'!AI$28)*($G51/$F51)))</f>
        <v>0</v>
      </c>
      <c r="AN51" s="420">
        <f>IF( $F51=0,0,((($F51/$E$50)*'PLAN DE ADQUISICIONES'!AJ$28)*($G51/$F51)))</f>
        <v>0</v>
      </c>
      <c r="AO51" s="420">
        <f>IF( $F51=0,0,((($F51/$E$50)*'PLAN DE ADQUISICIONES'!AK$28)*($G51/$F51)))</f>
        <v>0</v>
      </c>
      <c r="AP51" s="420">
        <f>IF( $F51=0,0,((($F51/$E$50)*'PLAN DE ADQUISICIONES'!AL$28)*($G51/$F51)))</f>
        <v>0</v>
      </c>
      <c r="AQ51" s="420">
        <f>IF( $F51=0,0,((($F51/$E$50)*'PLAN DE ADQUISICIONES'!AM$28)*($G51/$F51)))</f>
        <v>0</v>
      </c>
      <c r="AR51" s="420">
        <f>IF( $F51=0,0,((($F51/$E$50)*'PLAN DE ADQUISICIONES'!AN$28)*($G51/$F51)))</f>
        <v>0</v>
      </c>
      <c r="AS51" s="420">
        <f>IF( $F51=0,0,((($F51/$E$50)*'PLAN DE ADQUISICIONES'!AO$28)*($G51/$F51)))</f>
        <v>0</v>
      </c>
      <c r="AT51" s="423">
        <f>AH51+AI51+AJ51+AK51+AL51+AM51+AN51+AO51+AP51+AQ51+AR51+AS51</f>
        <v>0</v>
      </c>
      <c r="AU51" s="426">
        <f>AS51+AR51+AQ51+AP51+AO51+AN51+AM51+AL51+AK51+AJ51+AI51+AH51+AF51+AE51+AD51+AC51+AB51+AA51+Z51+Y51+X51+W51+V51+U51+S51+R51+Q51+P51+O51+N51+M51+L51+K51+J51+I51+H51</f>
        <v>0</v>
      </c>
      <c r="AV51" s="392">
        <f t="shared" si="1"/>
        <v>0</v>
      </c>
    </row>
    <row r="52" spans="2:48" s="394" customFormat="1" ht="12.75" customHeight="1" x14ac:dyDescent="0.15">
      <c r="B52" s="416" t="str">
        <f>+'FORMATO COSTEO C1'!C$216</f>
        <v>1.2.2.2</v>
      </c>
      <c r="C52" s="417" t="str">
        <f>+'FORMATO COSTEO C1'!B$216</f>
        <v>Categoría de gasto</v>
      </c>
      <c r="D52" s="428"/>
      <c r="E52" s="429"/>
      <c r="F52" s="420">
        <f>+'FORMATO COSTEO C1'!G216</f>
        <v>0</v>
      </c>
      <c r="G52" s="421">
        <f>+'FORMATO COSTEO C1'!X216</f>
        <v>0</v>
      </c>
      <c r="H52" s="425">
        <f>IF( $F52=0,0,((($F52/$E$50)*'PLAN DE ADQUISICIONES'!F$28)*($G52/$F52)))</f>
        <v>0</v>
      </c>
      <c r="I52" s="420">
        <f>IF( $F52=0,0,((($F52/$E$50)*'PLAN DE ADQUISICIONES'!G$28)*($G52/$F52)))</f>
        <v>0</v>
      </c>
      <c r="J52" s="420">
        <f>IF( $F52=0,0,((($F52/$E$50)*'PLAN DE ADQUISICIONES'!H$28)*($G52/$F52)))</f>
        <v>0</v>
      </c>
      <c r="K52" s="420">
        <f>IF( $F52=0,0,((($F52/$E$50)*'PLAN DE ADQUISICIONES'!I$28)*($G52/$F52)))</f>
        <v>0</v>
      </c>
      <c r="L52" s="420">
        <f>IF( $F52=0,0,((($F52/$E$50)*'PLAN DE ADQUISICIONES'!J$28)*($G52/$F52)))</f>
        <v>0</v>
      </c>
      <c r="M52" s="420">
        <f>IF( $F52=0,0,((($F52/$E$50)*'PLAN DE ADQUISICIONES'!K$28)*($G52/$F52)))</f>
        <v>0</v>
      </c>
      <c r="N52" s="420">
        <f>IF( $F52=0,0,((($F52/$E$50)*'PLAN DE ADQUISICIONES'!L$28)*($G52/$F52)))</f>
        <v>0</v>
      </c>
      <c r="O52" s="420">
        <f>IF( $F52=0,0,((($F52/$E$50)*'PLAN DE ADQUISICIONES'!M$28)*($G52/$F52)))</f>
        <v>0</v>
      </c>
      <c r="P52" s="420">
        <f>IF( $F52=0,0,((($F52/$E$50)*'PLAN DE ADQUISICIONES'!N$28)*($G52/$F52)))</f>
        <v>0</v>
      </c>
      <c r="Q52" s="420">
        <f>IF( $F52=0,0,((($F52/$E$50)*'PLAN DE ADQUISICIONES'!O$28)*($G52/$F52)))</f>
        <v>0</v>
      </c>
      <c r="R52" s="420">
        <f>IF( $F52=0,0,((($F52/$E$50)*'PLAN DE ADQUISICIONES'!P$28)*($G52/$F52)))</f>
        <v>0</v>
      </c>
      <c r="S52" s="420">
        <f>IF( $F52=0,0,((($F52/$E$50)*'PLAN DE ADQUISICIONES'!Q$28)*($G52/$F52)))</f>
        <v>0</v>
      </c>
      <c r="T52" s="423">
        <f>H52+I52+J52+K52+L52+M52+N52+O52+P52+Q52+R52+S52</f>
        <v>0</v>
      </c>
      <c r="U52" s="424">
        <f>IF( $F52=0,0,((($F52/$E$50)*'PLAN DE ADQUISICIONES'!R$28)*($G52/$F52)))</f>
        <v>0</v>
      </c>
      <c r="V52" s="420">
        <f>IF( $F52=0,0,((($F52/$E$50)*'PLAN DE ADQUISICIONES'!S$28)*($G52/$F52)))</f>
        <v>0</v>
      </c>
      <c r="W52" s="420">
        <f>IF( $F52=0,0,((($F52/$E$50)*'PLAN DE ADQUISICIONES'!T$28)*($G52/$F52)))</f>
        <v>0</v>
      </c>
      <c r="X52" s="420">
        <f>IF( $F52=0,0,((($F52/$E$50)*'PLAN DE ADQUISICIONES'!U$28)*($G52/$F52)))</f>
        <v>0</v>
      </c>
      <c r="Y52" s="420">
        <f>IF( $F52=0,0,((($F52/$E$50)*'PLAN DE ADQUISICIONES'!V$28)*($G52/$F52)))</f>
        <v>0</v>
      </c>
      <c r="Z52" s="420">
        <f>IF( $F52=0,0,((($F52/$E$50)*'PLAN DE ADQUISICIONES'!W$28)*($G52/$F52)))</f>
        <v>0</v>
      </c>
      <c r="AA52" s="420">
        <f>IF( $F52=0,0,((($F52/$E$50)*'PLAN DE ADQUISICIONES'!X$28)*($G52/$F52)))</f>
        <v>0</v>
      </c>
      <c r="AB52" s="420">
        <f>IF( $F52=0,0,((($F52/$E$50)*'PLAN DE ADQUISICIONES'!Y$28)*($G52/$F52)))</f>
        <v>0</v>
      </c>
      <c r="AC52" s="420">
        <f>IF( $F52=0,0,((($F52/$E$50)*'PLAN DE ADQUISICIONES'!Z$28)*($G52/$F52)))</f>
        <v>0</v>
      </c>
      <c r="AD52" s="420">
        <f>IF( $F52=0,0,((($F52/$E$50)*'PLAN DE ADQUISICIONES'!AA$28)*($G52/$F52)))</f>
        <v>0</v>
      </c>
      <c r="AE52" s="420">
        <f>IF( $F52=0,0,((($F52/$E$50)*'PLAN DE ADQUISICIONES'!AB$28)*($G52/$F52)))</f>
        <v>0</v>
      </c>
      <c r="AF52" s="420">
        <f>IF( $F52=0,0,((($F52/$E$50)*'PLAN DE ADQUISICIONES'!AC$28)*($G52/$F52)))</f>
        <v>0</v>
      </c>
      <c r="AG52" s="421">
        <f>U52+V52+W52+X52+Y52+Z52+AA52+AB52+AC52+AD52+AE52+AF52</f>
        <v>0</v>
      </c>
      <c r="AH52" s="425">
        <f>IF( $F52=0,0,((($F52/$E$50)*'PLAN DE ADQUISICIONES'!AD$28)*($G52/$F52)))</f>
        <v>0</v>
      </c>
      <c r="AI52" s="420">
        <f>IF( $F52=0,0,((($F52/$E$50)*'PLAN DE ADQUISICIONES'!AE$28)*($G52/$F52)))</f>
        <v>0</v>
      </c>
      <c r="AJ52" s="420">
        <f>IF( $F52=0,0,((($F52/$E$50)*'PLAN DE ADQUISICIONES'!AF$28)*($G52/$F52)))</f>
        <v>0</v>
      </c>
      <c r="AK52" s="420">
        <f>IF( $F52=0,0,((($F52/$E$50)*'PLAN DE ADQUISICIONES'!AG$28)*($G52/$F52)))</f>
        <v>0</v>
      </c>
      <c r="AL52" s="420">
        <f>IF( $F52=0,0,((($F52/$E$50)*'PLAN DE ADQUISICIONES'!AH$28)*($G52/$F52)))</f>
        <v>0</v>
      </c>
      <c r="AM52" s="420">
        <f>IF( $F52=0,0,((($F52/$E$50)*'PLAN DE ADQUISICIONES'!AI$28)*($G52/$F52)))</f>
        <v>0</v>
      </c>
      <c r="AN52" s="420">
        <f>IF( $F52=0,0,((($F52/$E$50)*'PLAN DE ADQUISICIONES'!AJ$28)*($G52/$F52)))</f>
        <v>0</v>
      </c>
      <c r="AO52" s="420">
        <f>IF( $F52=0,0,((($F52/$E$50)*'PLAN DE ADQUISICIONES'!AK$28)*($G52/$F52)))</f>
        <v>0</v>
      </c>
      <c r="AP52" s="420">
        <f>IF( $F52=0,0,((($F52/$E$50)*'PLAN DE ADQUISICIONES'!AL$28)*($G52/$F52)))</f>
        <v>0</v>
      </c>
      <c r="AQ52" s="420">
        <f>IF( $F52=0,0,((($F52/$E$50)*'PLAN DE ADQUISICIONES'!AM$28)*($G52/$F52)))</f>
        <v>0</v>
      </c>
      <c r="AR52" s="420">
        <f>IF( $F52=0,0,((($F52/$E$50)*'PLAN DE ADQUISICIONES'!AN$28)*($G52/$F52)))</f>
        <v>0</v>
      </c>
      <c r="AS52" s="420">
        <f>IF( $F52=0,0,((($F52/$E$50)*'PLAN DE ADQUISICIONES'!AO$28)*($G52/$F52)))</f>
        <v>0</v>
      </c>
      <c r="AT52" s="423">
        <f>AH52+AI52+AJ52+AK52+AL52+AM52+AN52+AO52+AP52+AQ52+AR52+AS52</f>
        <v>0</v>
      </c>
      <c r="AU52" s="426">
        <f>AS52+AR52+AQ52+AP52+AO52+AN52+AM52+AL52+AK52+AJ52+AI52+AH52+AF52+AE52+AD52+AC52+AB52+AA52+Z52+Y52+X52+W52+V52+U52+S52+R52+Q52+P52+O52+N52+M52+L52+K52+J52+I52+H52</f>
        <v>0</v>
      </c>
      <c r="AV52" s="392">
        <f t="shared" si="1"/>
        <v>0</v>
      </c>
    </row>
    <row r="53" spans="2:48" s="394" customFormat="1" ht="12.75" customHeight="1" x14ac:dyDescent="0.15">
      <c r="B53" s="416" t="str">
        <f>+'FORMATO COSTEO C1'!C$222</f>
        <v>1.2.2.3</v>
      </c>
      <c r="C53" s="417" t="str">
        <f>+'FORMATO COSTEO C1'!B$222</f>
        <v>Categoría de gasto</v>
      </c>
      <c r="D53" s="428"/>
      <c r="E53" s="429"/>
      <c r="F53" s="420">
        <f>+'FORMATO COSTEO C1'!G222</f>
        <v>0</v>
      </c>
      <c r="G53" s="421">
        <f>+'FORMATO COSTEO C1'!X222</f>
        <v>0</v>
      </c>
      <c r="H53" s="425">
        <f>IF( $F53=0,0,((($F53/$E$50)*'PLAN DE ADQUISICIONES'!F$28)*($G53/$F53)))</f>
        <v>0</v>
      </c>
      <c r="I53" s="420">
        <f>IF( $F53=0,0,((($F53/$E$50)*'PLAN DE ADQUISICIONES'!G$28)*($G53/$F53)))</f>
        <v>0</v>
      </c>
      <c r="J53" s="420">
        <f>IF( $F53=0,0,((($F53/$E$50)*'PLAN DE ADQUISICIONES'!H$28)*($G53/$F53)))</f>
        <v>0</v>
      </c>
      <c r="K53" s="420">
        <f>IF( $F53=0,0,((($F53/$E$50)*'PLAN DE ADQUISICIONES'!I$28)*($G53/$F53)))</f>
        <v>0</v>
      </c>
      <c r="L53" s="420">
        <f>IF( $F53=0,0,((($F53/$E$50)*'PLAN DE ADQUISICIONES'!J$28)*($G53/$F53)))</f>
        <v>0</v>
      </c>
      <c r="M53" s="420">
        <f>IF( $F53=0,0,((($F53/$E$50)*'PLAN DE ADQUISICIONES'!K$28)*($G53/$F53)))</f>
        <v>0</v>
      </c>
      <c r="N53" s="420">
        <f>IF( $F53=0,0,((($F53/$E$50)*'PLAN DE ADQUISICIONES'!L$28)*($G53/$F53)))</f>
        <v>0</v>
      </c>
      <c r="O53" s="420">
        <f>IF( $F53=0,0,((($F53/$E$50)*'PLAN DE ADQUISICIONES'!M$28)*($G53/$F53)))</f>
        <v>0</v>
      </c>
      <c r="P53" s="420">
        <f>IF( $F53=0,0,((($F53/$E$50)*'PLAN DE ADQUISICIONES'!N$28)*($G53/$F53)))</f>
        <v>0</v>
      </c>
      <c r="Q53" s="420">
        <f>IF( $F53=0,0,((($F53/$E$50)*'PLAN DE ADQUISICIONES'!O$28)*($G53/$F53)))</f>
        <v>0</v>
      </c>
      <c r="R53" s="420">
        <f>IF( $F53=0,0,((($F53/$E$50)*'PLAN DE ADQUISICIONES'!P$28)*($G53/$F53)))</f>
        <v>0</v>
      </c>
      <c r="S53" s="420">
        <f>IF( $F53=0,0,((($F53/$E$50)*'PLAN DE ADQUISICIONES'!Q$28)*($G53/$F53)))</f>
        <v>0</v>
      </c>
      <c r="T53" s="423">
        <f>H53+I53+J53+K53+L53+M53+N53+O53+P53+Q53+R53+S53</f>
        <v>0</v>
      </c>
      <c r="U53" s="424">
        <f>IF( $F53=0,0,((($F53/$E$50)*'PLAN DE ADQUISICIONES'!R$28)*($G53/$F53)))</f>
        <v>0</v>
      </c>
      <c r="V53" s="420">
        <f>IF( $F53=0,0,((($F53/$E$50)*'PLAN DE ADQUISICIONES'!S$28)*($G53/$F53)))</f>
        <v>0</v>
      </c>
      <c r="W53" s="420">
        <f>IF( $F53=0,0,((($F53/$E$50)*'PLAN DE ADQUISICIONES'!T$28)*($G53/$F53)))</f>
        <v>0</v>
      </c>
      <c r="X53" s="420">
        <f>IF( $F53=0,0,((($F53/$E$50)*'PLAN DE ADQUISICIONES'!U$28)*($G53/$F53)))</f>
        <v>0</v>
      </c>
      <c r="Y53" s="420">
        <f>IF( $F53=0,0,((($F53/$E$50)*'PLAN DE ADQUISICIONES'!V$28)*($G53/$F53)))</f>
        <v>0</v>
      </c>
      <c r="Z53" s="420">
        <f>IF( $F53=0,0,((($F53/$E$50)*'PLAN DE ADQUISICIONES'!W$28)*($G53/$F53)))</f>
        <v>0</v>
      </c>
      <c r="AA53" s="420">
        <f>IF( $F53=0,0,((($F53/$E$50)*'PLAN DE ADQUISICIONES'!X$28)*($G53/$F53)))</f>
        <v>0</v>
      </c>
      <c r="AB53" s="420">
        <f>IF( $F53=0,0,((($F53/$E$50)*'PLAN DE ADQUISICIONES'!Y$28)*($G53/$F53)))</f>
        <v>0</v>
      </c>
      <c r="AC53" s="420">
        <f>IF( $F53=0,0,((($F53/$E$50)*'PLAN DE ADQUISICIONES'!Z$28)*($G53/$F53)))</f>
        <v>0</v>
      </c>
      <c r="AD53" s="420">
        <f>IF( $F53=0,0,((($F53/$E$50)*'PLAN DE ADQUISICIONES'!AA$28)*($G53/$F53)))</f>
        <v>0</v>
      </c>
      <c r="AE53" s="420">
        <f>IF( $F53=0,0,((($F53/$E$50)*'PLAN DE ADQUISICIONES'!AB$28)*($G53/$F53)))</f>
        <v>0</v>
      </c>
      <c r="AF53" s="420">
        <f>IF( $F53=0,0,((($F53/$E$50)*'PLAN DE ADQUISICIONES'!AC$28)*($G53/$F53)))</f>
        <v>0</v>
      </c>
      <c r="AG53" s="421">
        <f>U53+V53+W53+X53+Y53+Z53+AA53+AB53+AC53+AD53+AE53+AF53</f>
        <v>0</v>
      </c>
      <c r="AH53" s="425">
        <f>IF( $F53=0,0,((($F53/$E$50)*'PLAN DE ADQUISICIONES'!AD$28)*($G53/$F53)))</f>
        <v>0</v>
      </c>
      <c r="AI53" s="420">
        <f>IF( $F53=0,0,((($F53/$E$50)*'PLAN DE ADQUISICIONES'!AE$28)*($G53/$F53)))</f>
        <v>0</v>
      </c>
      <c r="AJ53" s="420">
        <f>IF( $F53=0,0,((($F53/$E$50)*'PLAN DE ADQUISICIONES'!AF$28)*($G53/$F53)))</f>
        <v>0</v>
      </c>
      <c r="AK53" s="420">
        <f>IF( $F53=0,0,((($F53/$E$50)*'PLAN DE ADQUISICIONES'!AG$28)*($G53/$F53)))</f>
        <v>0</v>
      </c>
      <c r="AL53" s="420">
        <f>IF( $F53=0,0,((($F53/$E$50)*'PLAN DE ADQUISICIONES'!AH$28)*($G53/$F53)))</f>
        <v>0</v>
      </c>
      <c r="AM53" s="420">
        <f>IF( $F53=0,0,((($F53/$E$50)*'PLAN DE ADQUISICIONES'!AI$28)*($G53/$F53)))</f>
        <v>0</v>
      </c>
      <c r="AN53" s="420">
        <f>IF( $F53=0,0,((($F53/$E$50)*'PLAN DE ADQUISICIONES'!AJ$28)*($G53/$F53)))</f>
        <v>0</v>
      </c>
      <c r="AO53" s="420">
        <f>IF( $F53=0,0,((($F53/$E$50)*'PLAN DE ADQUISICIONES'!AK$28)*($G53/$F53)))</f>
        <v>0</v>
      </c>
      <c r="AP53" s="420">
        <f>IF( $F53=0,0,((($F53/$E$50)*'PLAN DE ADQUISICIONES'!AL$28)*($G53/$F53)))</f>
        <v>0</v>
      </c>
      <c r="AQ53" s="420">
        <f>IF( $F53=0,0,((($F53/$E$50)*'PLAN DE ADQUISICIONES'!AM$28)*($G53/$F53)))</f>
        <v>0</v>
      </c>
      <c r="AR53" s="420">
        <f>IF( $F53=0,0,((($F53/$E$50)*'PLAN DE ADQUISICIONES'!AN$28)*($G53/$F53)))</f>
        <v>0</v>
      </c>
      <c r="AS53" s="420">
        <f>IF( $F53=0,0,((($F53/$E$50)*'PLAN DE ADQUISICIONES'!AO$28)*($G53/$F53)))</f>
        <v>0</v>
      </c>
      <c r="AT53" s="423">
        <f>AH53+AI53+AJ53+AK53+AL53+AM53+AN53+AO53+AP53+AQ53+AR53+AS53</f>
        <v>0</v>
      </c>
      <c r="AU53" s="426">
        <f>AS53+AR53+AQ53+AP53+AO53+AN53+AM53+AL53+AK53+AJ53+AI53+AH53+AF53+AE53+AD53+AC53+AB53+AA53+Z53+Y53+X53+W53+V53+U53+S53+R53+Q53+P53+O53+N53+M53+L53+K53+J53+I53+H53</f>
        <v>0</v>
      </c>
      <c r="AV53" s="392">
        <f t="shared" si="1"/>
        <v>0</v>
      </c>
    </row>
    <row r="54" spans="2:48" s="394" customFormat="1" ht="12.75" customHeight="1" x14ac:dyDescent="0.15">
      <c r="B54" s="416" t="str">
        <f>+'FORMATO COSTEO C1'!C$228</f>
        <v>1.2.2.4</v>
      </c>
      <c r="C54" s="417" t="str">
        <f>+'FORMATO COSTEO C1'!B$228</f>
        <v>Categoría de gasto</v>
      </c>
      <c r="D54" s="428"/>
      <c r="E54" s="429"/>
      <c r="F54" s="420">
        <f>+'FORMATO COSTEO C1'!G228</f>
        <v>0</v>
      </c>
      <c r="G54" s="421">
        <f>+'FORMATO COSTEO C1'!X228</f>
        <v>0</v>
      </c>
      <c r="H54" s="425">
        <f>IF( $F54=0,0,((($F54/$E$50)*'PLAN DE ADQUISICIONES'!F$28)*($G54/$F54)))</f>
        <v>0</v>
      </c>
      <c r="I54" s="420">
        <f>IF( $F54=0,0,((($F54/$E$50)*'PLAN DE ADQUISICIONES'!G$28)*($G54/$F54)))</f>
        <v>0</v>
      </c>
      <c r="J54" s="420">
        <f>IF( $F54=0,0,((($F54/$E$50)*'PLAN DE ADQUISICIONES'!H$28)*($G54/$F54)))</f>
        <v>0</v>
      </c>
      <c r="K54" s="420">
        <f>IF( $F54=0,0,((($F54/$E$50)*'PLAN DE ADQUISICIONES'!I$28)*($G54/$F54)))</f>
        <v>0</v>
      </c>
      <c r="L54" s="420">
        <f>IF( $F54=0,0,((($F54/$E$50)*'PLAN DE ADQUISICIONES'!J$28)*($G54/$F54)))</f>
        <v>0</v>
      </c>
      <c r="M54" s="420">
        <f>IF( $F54=0,0,((($F54/$E$50)*'PLAN DE ADQUISICIONES'!K$28)*($G54/$F54)))</f>
        <v>0</v>
      </c>
      <c r="N54" s="420">
        <f>IF( $F54=0,0,((($F54/$E$50)*'PLAN DE ADQUISICIONES'!L$28)*($G54/$F54)))</f>
        <v>0</v>
      </c>
      <c r="O54" s="420">
        <f>IF( $F54=0,0,((($F54/$E$50)*'PLAN DE ADQUISICIONES'!M$28)*($G54/$F54)))</f>
        <v>0</v>
      </c>
      <c r="P54" s="420">
        <f>IF( $F54=0,0,((($F54/$E$50)*'PLAN DE ADQUISICIONES'!N$28)*($G54/$F54)))</f>
        <v>0</v>
      </c>
      <c r="Q54" s="420">
        <f>IF( $F54=0,0,((($F54/$E$50)*'PLAN DE ADQUISICIONES'!O$28)*($G54/$F54)))</f>
        <v>0</v>
      </c>
      <c r="R54" s="420">
        <f>IF( $F54=0,0,((($F54/$E$50)*'PLAN DE ADQUISICIONES'!P$28)*($G54/$F54)))</f>
        <v>0</v>
      </c>
      <c r="S54" s="420">
        <f>IF( $F54=0,0,((($F54/$E$50)*'PLAN DE ADQUISICIONES'!Q$28)*($G54/$F54)))</f>
        <v>0</v>
      </c>
      <c r="T54" s="423">
        <f>H54+I54+J54+K54+L54+M54+N54+O54+P54+Q54+R54+S54</f>
        <v>0</v>
      </c>
      <c r="U54" s="424">
        <f>IF( $F54=0,0,((($F54/$E$50)*'PLAN DE ADQUISICIONES'!R$28)*($G54/$F54)))</f>
        <v>0</v>
      </c>
      <c r="V54" s="420">
        <f>IF( $F54=0,0,((($F54/$E$50)*'PLAN DE ADQUISICIONES'!S$28)*($G54/$F54)))</f>
        <v>0</v>
      </c>
      <c r="W54" s="420">
        <f>IF( $F54=0,0,((($F54/$E$50)*'PLAN DE ADQUISICIONES'!T$28)*($G54/$F54)))</f>
        <v>0</v>
      </c>
      <c r="X54" s="420">
        <f>IF( $F54=0,0,((($F54/$E$50)*'PLAN DE ADQUISICIONES'!U$28)*($G54/$F54)))</f>
        <v>0</v>
      </c>
      <c r="Y54" s="420">
        <f>IF( $F54=0,0,((($F54/$E$50)*'PLAN DE ADQUISICIONES'!V$28)*($G54/$F54)))</f>
        <v>0</v>
      </c>
      <c r="Z54" s="420">
        <f>IF( $F54=0,0,((($F54/$E$50)*'PLAN DE ADQUISICIONES'!W$28)*($G54/$F54)))</f>
        <v>0</v>
      </c>
      <c r="AA54" s="420">
        <f>IF( $F54=0,0,((($F54/$E$50)*'PLAN DE ADQUISICIONES'!X$28)*($G54/$F54)))</f>
        <v>0</v>
      </c>
      <c r="AB54" s="420">
        <f>IF( $F54=0,0,((($F54/$E$50)*'PLAN DE ADQUISICIONES'!Y$28)*($G54/$F54)))</f>
        <v>0</v>
      </c>
      <c r="AC54" s="420">
        <f>IF( $F54=0,0,((($F54/$E$50)*'PLAN DE ADQUISICIONES'!Z$28)*($G54/$F54)))</f>
        <v>0</v>
      </c>
      <c r="AD54" s="420">
        <f>IF( $F54=0,0,((($F54/$E$50)*'PLAN DE ADQUISICIONES'!AA$28)*($G54/$F54)))</f>
        <v>0</v>
      </c>
      <c r="AE54" s="420">
        <f>IF( $F54=0,0,((($F54/$E$50)*'PLAN DE ADQUISICIONES'!AB$28)*($G54/$F54)))</f>
        <v>0</v>
      </c>
      <c r="AF54" s="420">
        <f>IF( $F54=0,0,((($F54/$E$50)*'PLAN DE ADQUISICIONES'!AC$28)*($G54/$F54)))</f>
        <v>0</v>
      </c>
      <c r="AG54" s="421">
        <f>U54+V54+W54+X54+Y54+Z54+AA54+AB54+AC54+AD54+AE54+AF54</f>
        <v>0</v>
      </c>
      <c r="AH54" s="425">
        <f>IF( $F54=0,0,((($F54/$E$50)*'PLAN DE ADQUISICIONES'!AD$28)*($G54/$F54)))</f>
        <v>0</v>
      </c>
      <c r="AI54" s="420">
        <f>IF( $F54=0,0,((($F54/$E$50)*'PLAN DE ADQUISICIONES'!AE$28)*($G54/$F54)))</f>
        <v>0</v>
      </c>
      <c r="AJ54" s="420">
        <f>IF( $F54=0,0,((($F54/$E$50)*'PLAN DE ADQUISICIONES'!AF$28)*($G54/$F54)))</f>
        <v>0</v>
      </c>
      <c r="AK54" s="420">
        <f>IF( $F54=0,0,((($F54/$E$50)*'PLAN DE ADQUISICIONES'!AG$28)*($G54/$F54)))</f>
        <v>0</v>
      </c>
      <c r="AL54" s="420">
        <f>IF( $F54=0,0,((($F54/$E$50)*'PLAN DE ADQUISICIONES'!AH$28)*($G54/$F54)))</f>
        <v>0</v>
      </c>
      <c r="AM54" s="420">
        <f>IF( $F54=0,0,((($F54/$E$50)*'PLAN DE ADQUISICIONES'!AI$28)*($G54/$F54)))</f>
        <v>0</v>
      </c>
      <c r="AN54" s="420">
        <f>IF( $F54=0,0,((($F54/$E$50)*'PLAN DE ADQUISICIONES'!AJ$28)*($G54/$F54)))</f>
        <v>0</v>
      </c>
      <c r="AO54" s="420">
        <f>IF( $F54=0,0,((($F54/$E$50)*'PLAN DE ADQUISICIONES'!AK$28)*($G54/$F54)))</f>
        <v>0</v>
      </c>
      <c r="AP54" s="420">
        <f>IF( $F54=0,0,((($F54/$E$50)*'PLAN DE ADQUISICIONES'!AL$28)*($G54/$F54)))</f>
        <v>0</v>
      </c>
      <c r="AQ54" s="420">
        <f>IF( $F54=0,0,((($F54/$E$50)*'PLAN DE ADQUISICIONES'!AM$28)*($G54/$F54)))</f>
        <v>0</v>
      </c>
      <c r="AR54" s="420">
        <f>IF( $F54=0,0,((($F54/$E$50)*'PLAN DE ADQUISICIONES'!AN$28)*($G54/$F54)))</f>
        <v>0</v>
      </c>
      <c r="AS54" s="420">
        <f>IF( $F54=0,0,((($F54/$E$50)*'PLAN DE ADQUISICIONES'!AO$28)*($G54/$F54)))</f>
        <v>0</v>
      </c>
      <c r="AT54" s="423">
        <f>AH54+AI54+AJ54+AK54+AL54+AM54+AN54+AO54+AP54+AQ54+AR54+AS54</f>
        <v>0</v>
      </c>
      <c r="AU54" s="426">
        <f>AS54+AR54+AQ54+AP54+AO54+AN54+AM54+AL54+AK54+AJ54+AI54+AH54+AF54+AE54+AD54+AC54+AB54+AA54+Z54+Y54+X54+W54+V54+U54+S54+R54+Q54+P54+O54+N54+M54+L54+K54+J54+I54+H54</f>
        <v>0</v>
      </c>
      <c r="AV54" s="392">
        <f t="shared" si="1"/>
        <v>0</v>
      </c>
    </row>
    <row r="55" spans="2:48" s="394" customFormat="1" ht="12.75" customHeight="1" x14ac:dyDescent="0.15">
      <c r="B55" s="416" t="str">
        <f>+'FORMATO COSTEO C1'!C$234</f>
        <v>1.2.2.5</v>
      </c>
      <c r="C55" s="417" t="str">
        <f>+'FORMATO COSTEO C1'!B$234</f>
        <v>Categoría de gasto</v>
      </c>
      <c r="D55" s="428"/>
      <c r="E55" s="429"/>
      <c r="F55" s="420">
        <f>+'FORMATO COSTEO C1'!G234</f>
        <v>0</v>
      </c>
      <c r="G55" s="421">
        <f>+'FORMATO COSTEO C1'!X234</f>
        <v>0</v>
      </c>
      <c r="H55" s="425">
        <f>IF( $F55=0,0,((($F55/$E$50)*'PLAN DE ADQUISICIONES'!F$28)*($G55/$F55)))</f>
        <v>0</v>
      </c>
      <c r="I55" s="420">
        <f>IF( $F55=0,0,((($F55/$E$50)*'PLAN DE ADQUISICIONES'!G$28)*($G55/$F55)))</f>
        <v>0</v>
      </c>
      <c r="J55" s="420">
        <f>IF( $F55=0,0,((($F55/$E$50)*'PLAN DE ADQUISICIONES'!H$28)*($G55/$F55)))</f>
        <v>0</v>
      </c>
      <c r="K55" s="420">
        <f>IF( $F55=0,0,((($F55/$E$50)*'PLAN DE ADQUISICIONES'!I$28)*($G55/$F55)))</f>
        <v>0</v>
      </c>
      <c r="L55" s="420">
        <f>IF( $F55=0,0,((($F55/$E$50)*'PLAN DE ADQUISICIONES'!J$28)*($G55/$F55)))</f>
        <v>0</v>
      </c>
      <c r="M55" s="420">
        <f>IF( $F55=0,0,((($F55/$E$50)*'PLAN DE ADQUISICIONES'!K$28)*($G55/$F55)))</f>
        <v>0</v>
      </c>
      <c r="N55" s="420">
        <f>IF( $F55=0,0,((($F55/$E$50)*'PLAN DE ADQUISICIONES'!L$28)*($G55/$F55)))</f>
        <v>0</v>
      </c>
      <c r="O55" s="420">
        <f>IF( $F55=0,0,((($F55/$E$50)*'PLAN DE ADQUISICIONES'!M$28)*($G55/$F55)))</f>
        <v>0</v>
      </c>
      <c r="P55" s="420">
        <f>IF( $F55=0,0,((($F55/$E$50)*'PLAN DE ADQUISICIONES'!N$28)*($G55/$F55)))</f>
        <v>0</v>
      </c>
      <c r="Q55" s="420">
        <f>IF( $F55=0,0,((($F55/$E$50)*'PLAN DE ADQUISICIONES'!O$28)*($G55/$F55)))</f>
        <v>0</v>
      </c>
      <c r="R55" s="420">
        <f>IF( $F55=0,0,((($F55/$E$50)*'PLAN DE ADQUISICIONES'!P$28)*($G55/$F55)))</f>
        <v>0</v>
      </c>
      <c r="S55" s="420">
        <f>IF( $F55=0,0,((($F55/$E$50)*'PLAN DE ADQUISICIONES'!Q$28)*($G55/$F55)))</f>
        <v>0</v>
      </c>
      <c r="T55" s="423">
        <f>H55+I55+J55+K55+L55+M55+N55+O55+P55+Q55+R55+S55</f>
        <v>0</v>
      </c>
      <c r="U55" s="424">
        <f>IF( $F55=0,0,((($F55/$E$50)*'PLAN DE ADQUISICIONES'!R$28)*($G55/$F55)))</f>
        <v>0</v>
      </c>
      <c r="V55" s="420">
        <f>IF( $F55=0,0,((($F55/$E$50)*'PLAN DE ADQUISICIONES'!S$28)*($G55/$F55)))</f>
        <v>0</v>
      </c>
      <c r="W55" s="420">
        <f>IF( $F55=0,0,((($F55/$E$50)*'PLAN DE ADQUISICIONES'!T$28)*($G55/$F55)))</f>
        <v>0</v>
      </c>
      <c r="X55" s="420">
        <f>IF( $F55=0,0,((($F55/$E$50)*'PLAN DE ADQUISICIONES'!U$28)*($G55/$F55)))</f>
        <v>0</v>
      </c>
      <c r="Y55" s="420">
        <f>IF( $F55=0,0,((($F55/$E$50)*'PLAN DE ADQUISICIONES'!V$28)*($G55/$F55)))</f>
        <v>0</v>
      </c>
      <c r="Z55" s="420">
        <f>IF( $F55=0,0,((($F55/$E$50)*'PLAN DE ADQUISICIONES'!W$28)*($G55/$F55)))</f>
        <v>0</v>
      </c>
      <c r="AA55" s="420">
        <f>IF( $F55=0,0,((($F55/$E$50)*'PLAN DE ADQUISICIONES'!X$28)*($G55/$F55)))</f>
        <v>0</v>
      </c>
      <c r="AB55" s="420">
        <f>IF( $F55=0,0,((($F55/$E$50)*'PLAN DE ADQUISICIONES'!Y$28)*($G55/$F55)))</f>
        <v>0</v>
      </c>
      <c r="AC55" s="420">
        <f>IF( $F55=0,0,((($F55/$E$50)*'PLAN DE ADQUISICIONES'!Z$28)*($G55/$F55)))</f>
        <v>0</v>
      </c>
      <c r="AD55" s="420">
        <f>IF( $F55=0,0,((($F55/$E$50)*'PLAN DE ADQUISICIONES'!AA$28)*($G55/$F55)))</f>
        <v>0</v>
      </c>
      <c r="AE55" s="420">
        <f>IF( $F55=0,0,((($F55/$E$50)*'PLAN DE ADQUISICIONES'!AB$28)*($G55/$F55)))</f>
        <v>0</v>
      </c>
      <c r="AF55" s="420">
        <f>IF( $F55=0,0,((($F55/$E$50)*'PLAN DE ADQUISICIONES'!AC$28)*($G55/$F55)))</f>
        <v>0</v>
      </c>
      <c r="AG55" s="421">
        <f>U55+V55+W55+X55+Y55+Z55+AA55+AB55+AC55+AD55+AE55+AF55</f>
        <v>0</v>
      </c>
      <c r="AH55" s="425">
        <f>IF( $F55=0,0,((($F55/$E$50)*'PLAN DE ADQUISICIONES'!AD$28)*($G55/$F55)))</f>
        <v>0</v>
      </c>
      <c r="AI55" s="420">
        <f>IF( $F55=0,0,((($F55/$E$50)*'PLAN DE ADQUISICIONES'!AE$28)*($G55/$F55)))</f>
        <v>0</v>
      </c>
      <c r="AJ55" s="420">
        <f>IF( $F55=0,0,((($F55/$E$50)*'PLAN DE ADQUISICIONES'!AF$28)*($G55/$F55)))</f>
        <v>0</v>
      </c>
      <c r="AK55" s="420">
        <f>IF( $F55=0,0,((($F55/$E$50)*'PLAN DE ADQUISICIONES'!AG$28)*($G55/$F55)))</f>
        <v>0</v>
      </c>
      <c r="AL55" s="420">
        <f>IF( $F55=0,0,((($F55/$E$50)*'PLAN DE ADQUISICIONES'!AH$28)*($G55/$F55)))</f>
        <v>0</v>
      </c>
      <c r="AM55" s="420">
        <f>IF( $F55=0,0,((($F55/$E$50)*'PLAN DE ADQUISICIONES'!AI$28)*($G55/$F55)))</f>
        <v>0</v>
      </c>
      <c r="AN55" s="420">
        <f>IF( $F55=0,0,((($F55/$E$50)*'PLAN DE ADQUISICIONES'!AJ$28)*($G55/$F55)))</f>
        <v>0</v>
      </c>
      <c r="AO55" s="420">
        <f>IF( $F55=0,0,((($F55/$E$50)*'PLAN DE ADQUISICIONES'!AK$28)*($G55/$F55)))</f>
        <v>0</v>
      </c>
      <c r="AP55" s="420">
        <f>IF( $F55=0,0,((($F55/$E$50)*'PLAN DE ADQUISICIONES'!AL$28)*($G55/$F55)))</f>
        <v>0</v>
      </c>
      <c r="AQ55" s="420">
        <f>IF( $F55=0,0,((($F55/$E$50)*'PLAN DE ADQUISICIONES'!AM$28)*($G55/$F55)))</f>
        <v>0</v>
      </c>
      <c r="AR55" s="420">
        <f>IF( $F55=0,0,((($F55/$E$50)*'PLAN DE ADQUISICIONES'!AN$28)*($G55/$F55)))</f>
        <v>0</v>
      </c>
      <c r="AS55" s="420">
        <f>IF( $F55=0,0,((($F55/$E$50)*'PLAN DE ADQUISICIONES'!AO$28)*($G55/$F55)))</f>
        <v>0</v>
      </c>
      <c r="AT55" s="423">
        <f>AH55+AI55+AJ55+AK55+AL55+AM55+AN55+AO55+AP55+AQ55+AR55+AS55</f>
        <v>0</v>
      </c>
      <c r="AU55" s="426">
        <f>AS55+AR55+AQ55+AP55+AO55+AN55+AM55+AL55+AK55+AJ55+AI55+AH55+AF55+AE55+AD55+AC55+AB55+AA55+Z55+Y55+X55+W55+V55+U55+S55+R55+Q55+P55+O55+N55+M55+L55+K55+J55+I55+H55</f>
        <v>0</v>
      </c>
      <c r="AV55" s="392">
        <f t="shared" si="1"/>
        <v>0</v>
      </c>
    </row>
    <row r="56" spans="2:48" s="394" customFormat="1" ht="12.75" customHeight="1" x14ac:dyDescent="0.15">
      <c r="B56" s="406" t="str">
        <f>+'FORMATO COSTEO C1'!C$240</f>
        <v>1.2.3</v>
      </c>
      <c r="C56" s="430" t="str">
        <f>+'FORMATO COSTEO C1'!B$240</f>
        <v>Actualización de la información del grupo control (datos generales del beneficiario)</v>
      </c>
      <c r="D56" s="408" t="str">
        <f>+'FORMATO COSTEO C1'!D$240</f>
        <v>Unidad</v>
      </c>
      <c r="E56" s="409">
        <f>+'FORMATO COSTEO C1'!E$240</f>
        <v>352</v>
      </c>
      <c r="F56" s="410">
        <f>SUM(F57:F61)</f>
        <v>0</v>
      </c>
      <c r="G56" s="411">
        <f t="shared" ref="G56:AS56" si="18">SUM(G57:G61)</f>
        <v>0</v>
      </c>
      <c r="H56" s="412">
        <f t="shared" si="18"/>
        <v>0</v>
      </c>
      <c r="I56" s="410">
        <f>SUM(I57:I61)</f>
        <v>0</v>
      </c>
      <c r="J56" s="410">
        <f>SUM(J57:J61)</f>
        <v>0</v>
      </c>
      <c r="K56" s="410">
        <f>SUM(K57:K61)</f>
        <v>0</v>
      </c>
      <c r="L56" s="410">
        <f>SUM(L57:L61)</f>
        <v>0</v>
      </c>
      <c r="M56" s="410">
        <f>SUM(M57:M61)</f>
        <v>0</v>
      </c>
      <c r="N56" s="410">
        <f t="shared" si="18"/>
        <v>0</v>
      </c>
      <c r="O56" s="410">
        <f t="shared" si="18"/>
        <v>0</v>
      </c>
      <c r="P56" s="410">
        <f t="shared" si="18"/>
        <v>0</v>
      </c>
      <c r="Q56" s="410">
        <f t="shared" si="18"/>
        <v>0</v>
      </c>
      <c r="R56" s="410">
        <f t="shared" si="18"/>
        <v>0</v>
      </c>
      <c r="S56" s="410">
        <f t="shared" si="18"/>
        <v>0</v>
      </c>
      <c r="T56" s="413">
        <f t="shared" si="18"/>
        <v>0</v>
      </c>
      <c r="U56" s="414">
        <f t="shared" si="18"/>
        <v>0</v>
      </c>
      <c r="V56" s="410">
        <f t="shared" si="18"/>
        <v>0</v>
      </c>
      <c r="W56" s="410">
        <f t="shared" si="18"/>
        <v>0</v>
      </c>
      <c r="X56" s="410">
        <f t="shared" si="18"/>
        <v>0</v>
      </c>
      <c r="Y56" s="410">
        <f t="shared" si="18"/>
        <v>0</v>
      </c>
      <c r="Z56" s="410">
        <f t="shared" si="18"/>
        <v>0</v>
      </c>
      <c r="AA56" s="410">
        <f t="shared" si="18"/>
        <v>0</v>
      </c>
      <c r="AB56" s="410">
        <f t="shared" si="18"/>
        <v>0</v>
      </c>
      <c r="AC56" s="410">
        <f t="shared" si="18"/>
        <v>0</v>
      </c>
      <c r="AD56" s="410">
        <f t="shared" si="18"/>
        <v>0</v>
      </c>
      <c r="AE56" s="410">
        <f t="shared" si="18"/>
        <v>0</v>
      </c>
      <c r="AF56" s="410">
        <f t="shared" si="18"/>
        <v>0</v>
      </c>
      <c r="AG56" s="411">
        <f t="shared" si="18"/>
        <v>0</v>
      </c>
      <c r="AH56" s="412">
        <f t="shared" si="18"/>
        <v>0</v>
      </c>
      <c r="AI56" s="410">
        <f t="shared" si="18"/>
        <v>0</v>
      </c>
      <c r="AJ56" s="410">
        <f t="shared" si="18"/>
        <v>0</v>
      </c>
      <c r="AK56" s="410">
        <f t="shared" si="18"/>
        <v>0</v>
      </c>
      <c r="AL56" s="410">
        <f t="shared" si="18"/>
        <v>0</v>
      </c>
      <c r="AM56" s="410">
        <f t="shared" si="18"/>
        <v>0</v>
      </c>
      <c r="AN56" s="410">
        <f t="shared" si="18"/>
        <v>0</v>
      </c>
      <c r="AO56" s="410">
        <f t="shared" si="18"/>
        <v>0</v>
      </c>
      <c r="AP56" s="410">
        <f t="shared" si="18"/>
        <v>0</v>
      </c>
      <c r="AQ56" s="410">
        <f t="shared" si="18"/>
        <v>0</v>
      </c>
      <c r="AR56" s="410">
        <f t="shared" si="18"/>
        <v>0</v>
      </c>
      <c r="AS56" s="410">
        <f t="shared" si="18"/>
        <v>0</v>
      </c>
      <c r="AT56" s="413">
        <f>SUM(AT57:AT61)</f>
        <v>0</v>
      </c>
      <c r="AU56" s="415">
        <f>SUM(AU57:AU61)</f>
        <v>0</v>
      </c>
      <c r="AV56" s="392">
        <f t="shared" si="1"/>
        <v>0</v>
      </c>
    </row>
    <row r="57" spans="2:48" s="394" customFormat="1" ht="12.75" customHeight="1" x14ac:dyDescent="0.15">
      <c r="B57" s="416" t="str">
        <f>+'FORMATO COSTEO C1'!C$242</f>
        <v>1.2.3.1</v>
      </c>
      <c r="C57" s="417" t="str">
        <f>+'FORMATO COSTEO C1'!B$242</f>
        <v>Categoría de gasto</v>
      </c>
      <c r="D57" s="428"/>
      <c r="E57" s="429"/>
      <c r="F57" s="420">
        <f>+'FORMATO COSTEO C1'!G242</f>
        <v>0</v>
      </c>
      <c r="G57" s="421">
        <f>+'FORMATO COSTEO C1'!X242</f>
        <v>0</v>
      </c>
      <c r="H57" s="422">
        <f>IF( $F57=0,0,((($F57/$E$56)*'PLAN DE ADQUISICIONES'!F$29)*($G57/$F57)))</f>
        <v>0</v>
      </c>
      <c r="I57" s="420">
        <f>IF( $F57=0,0,((($F57/$E$56)*'PLAN DE ADQUISICIONES'!G$29)*($G57/$F57)))</f>
        <v>0</v>
      </c>
      <c r="J57" s="420">
        <f>IF( $F57=0,0,((($F57/$E$56)*'PLAN DE ADQUISICIONES'!H$29)*($G57/$F57)))</f>
        <v>0</v>
      </c>
      <c r="K57" s="420">
        <f>IF( $F57=0,0,((($F57/$E$56)*'PLAN DE ADQUISICIONES'!I$29)*($G57/$F57)))</f>
        <v>0</v>
      </c>
      <c r="L57" s="420">
        <f>IF( $F57=0,0,((($F57/$E$56)*'PLAN DE ADQUISICIONES'!J$29)*($G57/$F57)))</f>
        <v>0</v>
      </c>
      <c r="M57" s="420">
        <f>IF( $F57=0,0,((($F57/$E$56)*'PLAN DE ADQUISICIONES'!K$29)*($G57/$F57)))</f>
        <v>0</v>
      </c>
      <c r="N57" s="420">
        <f>IF( $F57=0,0,((($F57/$E$56)*'PLAN DE ADQUISICIONES'!L$29)*($G57/$F57)))</f>
        <v>0</v>
      </c>
      <c r="O57" s="420">
        <f>IF( $F57=0,0,((($F57/$E$56)*'PLAN DE ADQUISICIONES'!M$29)*($G57/$F57)))</f>
        <v>0</v>
      </c>
      <c r="P57" s="420">
        <f>IF( $F57=0,0,((($F57/$E$56)*'PLAN DE ADQUISICIONES'!N$29)*($G57/$F57)))</f>
        <v>0</v>
      </c>
      <c r="Q57" s="420">
        <f>IF( $F57=0,0,((($F57/$E$56)*'PLAN DE ADQUISICIONES'!O$29)*($G57/$F57)))</f>
        <v>0</v>
      </c>
      <c r="R57" s="420">
        <f>IF( $F57=0,0,((($F57/$E$56)*'PLAN DE ADQUISICIONES'!P$29)*($G57/$F57)))</f>
        <v>0</v>
      </c>
      <c r="S57" s="420">
        <f>IF( $F57=0,0,((($F57/$E$56)*'PLAN DE ADQUISICIONES'!Q$29)*($G57/$F57)))</f>
        <v>0</v>
      </c>
      <c r="T57" s="423">
        <f>H57+I57+J57+K57+L57+M57+N57+O57+P57+Q57+R57+S57</f>
        <v>0</v>
      </c>
      <c r="U57" s="424">
        <f>IF( $F57=0,0,((($F57/$E$56)*'PLAN DE ADQUISICIONES'!R$29)*($G57/$F57)))</f>
        <v>0</v>
      </c>
      <c r="V57" s="420">
        <f>IF( $F57=0,0,((($F57/$E$56)*'PLAN DE ADQUISICIONES'!S$29)*($G57/$F57)))</f>
        <v>0</v>
      </c>
      <c r="W57" s="420">
        <f>IF( $F57=0,0,((($F57/$E$56)*'PLAN DE ADQUISICIONES'!T$29)*($G57/$F57)))</f>
        <v>0</v>
      </c>
      <c r="X57" s="420">
        <f>IF( $F57=0,0,((($F57/$E$56)*'PLAN DE ADQUISICIONES'!U$29)*($G57/$F57)))</f>
        <v>0</v>
      </c>
      <c r="Y57" s="420">
        <f>IF( $F57=0,0,((($F57/$E$56)*'PLAN DE ADQUISICIONES'!V$29)*($G57/$F57)))</f>
        <v>0</v>
      </c>
      <c r="Z57" s="420">
        <f>IF( $F57=0,0,((($F57/$E$56)*'PLAN DE ADQUISICIONES'!W$29)*($G57/$F57)))</f>
        <v>0</v>
      </c>
      <c r="AA57" s="420">
        <f>IF( $F57=0,0,((($F57/$E$56)*'PLAN DE ADQUISICIONES'!X$29)*($G57/$F57)))</f>
        <v>0</v>
      </c>
      <c r="AB57" s="420">
        <f>IF( $F57=0,0,((($F57/$E$56)*'PLAN DE ADQUISICIONES'!Y$29)*($G57/$F57)))</f>
        <v>0</v>
      </c>
      <c r="AC57" s="420">
        <f>IF( $F57=0,0,((($F57/$E$56)*'PLAN DE ADQUISICIONES'!Z$29)*($G57/$F57)))</f>
        <v>0</v>
      </c>
      <c r="AD57" s="420">
        <f>IF( $F57=0,0,((($F57/$E$56)*'PLAN DE ADQUISICIONES'!AA$29)*($G57/$F57)))</f>
        <v>0</v>
      </c>
      <c r="AE57" s="420">
        <f>IF( $F57=0,0,((($F57/$E$56)*'PLAN DE ADQUISICIONES'!AB$29)*($G57/$F57)))</f>
        <v>0</v>
      </c>
      <c r="AF57" s="420">
        <f>IF( $F57=0,0,((($F57/$E$56)*'PLAN DE ADQUISICIONES'!AC$29)*($G57/$F57)))</f>
        <v>0</v>
      </c>
      <c r="AG57" s="421">
        <f>U57+V57+W57+X57+Y57+Z57+AA57+AB57+AC57+AD57+AE57+AF57</f>
        <v>0</v>
      </c>
      <c r="AH57" s="425">
        <f>IF( $F57=0,0,((($F57/$E$56)*'PLAN DE ADQUISICIONES'!AD$29)*($G57/$F57)))</f>
        <v>0</v>
      </c>
      <c r="AI57" s="420">
        <f>IF( $F57=0,0,((($F57/$E$56)*'PLAN DE ADQUISICIONES'!AE$29)*($G57/$F57)))</f>
        <v>0</v>
      </c>
      <c r="AJ57" s="420">
        <f>IF( $F57=0,0,((($F57/$E$56)*'PLAN DE ADQUISICIONES'!AF$29)*($G57/$F57)))</f>
        <v>0</v>
      </c>
      <c r="AK57" s="420">
        <f>IF( $F57=0,0,((($F57/$E$56)*'PLAN DE ADQUISICIONES'!AG$29)*($G57/$F57)))</f>
        <v>0</v>
      </c>
      <c r="AL57" s="420">
        <f>IF( $F57=0,0,((($F57/$E$56)*'PLAN DE ADQUISICIONES'!AH$29)*($G57/$F57)))</f>
        <v>0</v>
      </c>
      <c r="AM57" s="420">
        <f>IF( $F57=0,0,((($F57/$E$56)*'PLAN DE ADQUISICIONES'!AI$29)*($G57/$F57)))</f>
        <v>0</v>
      </c>
      <c r="AN57" s="420">
        <f>IF( $F57=0,0,((($F57/$E$56)*'PLAN DE ADQUISICIONES'!AJ$29)*($G57/$F57)))</f>
        <v>0</v>
      </c>
      <c r="AO57" s="420">
        <f>IF( $F57=0,0,((($F57/$E$56)*'PLAN DE ADQUISICIONES'!AK$29)*($G57/$F57)))</f>
        <v>0</v>
      </c>
      <c r="AP57" s="420">
        <f>IF( $F57=0,0,((($F57/$E$56)*'PLAN DE ADQUISICIONES'!AL$29)*($G57/$F57)))</f>
        <v>0</v>
      </c>
      <c r="AQ57" s="420">
        <f>IF( $F57=0,0,((($F57/$E$56)*'PLAN DE ADQUISICIONES'!AM$29)*($G57/$F57)))</f>
        <v>0</v>
      </c>
      <c r="AR57" s="420">
        <f>IF( $F57=0,0,((($F57/$E$56)*'PLAN DE ADQUISICIONES'!AN$29)*($G57/$F57)))</f>
        <v>0</v>
      </c>
      <c r="AS57" s="420">
        <f>IF( $F57=0,0,((($F57/$E$56)*'PLAN DE ADQUISICIONES'!AO$29)*($G57/$F57)))</f>
        <v>0</v>
      </c>
      <c r="AT57" s="423">
        <f>AH57+AI57+AJ57+AK57+AL57+AM57+AN57+AO57+AP57+AQ57+AR57+AS57</f>
        <v>0</v>
      </c>
      <c r="AU57" s="426">
        <f>AS57+AR57+AQ57+AP57+AO57+AN57+AM57+AL57+AK57+AJ57+AI57+AH57+AF57+AE57+AD57+AC57+AB57+AA57+Z57+Y57+X57+W57+V57+U57+S57+R57+Q57+P57+O57+N57+M57+L57+K57+J57+I57+H57</f>
        <v>0</v>
      </c>
      <c r="AV57" s="392">
        <f t="shared" si="1"/>
        <v>0</v>
      </c>
    </row>
    <row r="58" spans="2:48" s="394" customFormat="1" ht="12.75" customHeight="1" x14ac:dyDescent="0.15">
      <c r="B58" s="416" t="str">
        <f>+'FORMATO COSTEO C1'!C$248</f>
        <v>1.2.3.2</v>
      </c>
      <c r="C58" s="417" t="str">
        <f>+'FORMATO COSTEO C1'!B$248</f>
        <v>Categoría de gasto</v>
      </c>
      <c r="D58" s="428"/>
      <c r="E58" s="429"/>
      <c r="F58" s="420">
        <f>+'FORMATO COSTEO C1'!G248</f>
        <v>0</v>
      </c>
      <c r="G58" s="421">
        <f>+'FORMATO COSTEO C1'!X248</f>
        <v>0</v>
      </c>
      <c r="H58" s="425">
        <f>IF( $F58=0,0,((($F58/$E$56)*'PLAN DE ADQUISICIONES'!F$29)*($G58/$F58)))</f>
        <v>0</v>
      </c>
      <c r="I58" s="420">
        <f>IF( $F58=0,0,((($F58/$E$56)*'PLAN DE ADQUISICIONES'!G$29)*($G58/$F58)))</f>
        <v>0</v>
      </c>
      <c r="J58" s="420">
        <f>IF( $F58=0,0,((($F58/$E$56)*'PLAN DE ADQUISICIONES'!H$29)*($G58/$F58)))</f>
        <v>0</v>
      </c>
      <c r="K58" s="420">
        <f>IF( $F58=0,0,((($F58/$E$56)*'PLAN DE ADQUISICIONES'!I$29)*($G58/$F58)))</f>
        <v>0</v>
      </c>
      <c r="L58" s="420">
        <f>IF( $F58=0,0,((($F58/$E$56)*'PLAN DE ADQUISICIONES'!J$29)*($G58/$F58)))</f>
        <v>0</v>
      </c>
      <c r="M58" s="420">
        <f>IF( $F58=0,0,((($F58/$E$56)*'PLAN DE ADQUISICIONES'!K$29)*($G58/$F58)))</f>
        <v>0</v>
      </c>
      <c r="N58" s="420">
        <f>IF( $F58=0,0,((($F58/$E$56)*'PLAN DE ADQUISICIONES'!L$29)*($G58/$F58)))</f>
        <v>0</v>
      </c>
      <c r="O58" s="420">
        <f>IF( $F58=0,0,((($F58/$E$56)*'PLAN DE ADQUISICIONES'!M$29)*($G58/$F58)))</f>
        <v>0</v>
      </c>
      <c r="P58" s="420">
        <f>IF( $F58=0,0,((($F58/$E$56)*'PLAN DE ADQUISICIONES'!N$29)*($G58/$F58)))</f>
        <v>0</v>
      </c>
      <c r="Q58" s="420">
        <f>IF( $F58=0,0,((($F58/$E$56)*'PLAN DE ADQUISICIONES'!O$29)*($G58/$F58)))</f>
        <v>0</v>
      </c>
      <c r="R58" s="420">
        <f>IF( $F58=0,0,((($F58/$E$56)*'PLAN DE ADQUISICIONES'!P$29)*($G58/$F58)))</f>
        <v>0</v>
      </c>
      <c r="S58" s="420">
        <f>IF( $F58=0,0,((($F58/$E$56)*'PLAN DE ADQUISICIONES'!Q$29)*($G58/$F58)))</f>
        <v>0</v>
      </c>
      <c r="T58" s="423">
        <f>H58+I58+J58+K58+L58+M58+N58+O58+P58+Q58+R58+S58</f>
        <v>0</v>
      </c>
      <c r="U58" s="424">
        <f>IF( $F58=0,0,((($F58/$E$56)*'PLAN DE ADQUISICIONES'!R$29)*($G58/$F58)))</f>
        <v>0</v>
      </c>
      <c r="V58" s="420">
        <f>IF( $F58=0,0,((($F58/$E$56)*'PLAN DE ADQUISICIONES'!S$29)*($G58/$F58)))</f>
        <v>0</v>
      </c>
      <c r="W58" s="420">
        <f>IF( $F58=0,0,((($F58/$E$56)*'PLAN DE ADQUISICIONES'!T$29)*($G58/$F58)))</f>
        <v>0</v>
      </c>
      <c r="X58" s="420">
        <f>IF( $F58=0,0,((($F58/$E$56)*'PLAN DE ADQUISICIONES'!U$29)*($G58/$F58)))</f>
        <v>0</v>
      </c>
      <c r="Y58" s="420">
        <f>IF( $F58=0,0,((($F58/$E$56)*'PLAN DE ADQUISICIONES'!V$29)*($G58/$F58)))</f>
        <v>0</v>
      </c>
      <c r="Z58" s="420">
        <f>IF( $F58=0,0,((($F58/$E$56)*'PLAN DE ADQUISICIONES'!W$29)*($G58/$F58)))</f>
        <v>0</v>
      </c>
      <c r="AA58" s="420">
        <f>IF( $F58=0,0,((($F58/$E$56)*'PLAN DE ADQUISICIONES'!X$29)*($G58/$F58)))</f>
        <v>0</v>
      </c>
      <c r="AB58" s="420">
        <f>IF( $F58=0,0,((($F58/$E$56)*'PLAN DE ADQUISICIONES'!Y$29)*($G58/$F58)))</f>
        <v>0</v>
      </c>
      <c r="AC58" s="420">
        <f>IF( $F58=0,0,((($F58/$E$56)*'PLAN DE ADQUISICIONES'!Z$29)*($G58/$F58)))</f>
        <v>0</v>
      </c>
      <c r="AD58" s="420">
        <f>IF( $F58=0,0,((($F58/$E$56)*'PLAN DE ADQUISICIONES'!AA$29)*($G58/$F58)))</f>
        <v>0</v>
      </c>
      <c r="AE58" s="420">
        <f>IF( $F58=0,0,((($F58/$E$56)*'PLAN DE ADQUISICIONES'!AB$29)*($G58/$F58)))</f>
        <v>0</v>
      </c>
      <c r="AF58" s="420">
        <f>IF( $F58=0,0,((($F58/$E$56)*'PLAN DE ADQUISICIONES'!AC$29)*($G58/$F58)))</f>
        <v>0</v>
      </c>
      <c r="AG58" s="421">
        <f>U58+V58+W58+X58+Y58+Z58+AA58+AB58+AC58+AD58+AE58+AF58</f>
        <v>0</v>
      </c>
      <c r="AH58" s="425">
        <f>IF( $F58=0,0,((($F58/$E$56)*'PLAN DE ADQUISICIONES'!AD$29)*($G58/$F58)))</f>
        <v>0</v>
      </c>
      <c r="AI58" s="420">
        <f>IF( $F58=0,0,((($F58/$E$56)*'PLAN DE ADQUISICIONES'!AE$29)*($G58/$F58)))</f>
        <v>0</v>
      </c>
      <c r="AJ58" s="420">
        <f>IF( $F58=0,0,((($F58/$E$56)*'PLAN DE ADQUISICIONES'!AF$29)*($G58/$F58)))</f>
        <v>0</v>
      </c>
      <c r="AK58" s="420">
        <f>IF( $F58=0,0,((($F58/$E$56)*'PLAN DE ADQUISICIONES'!AG$29)*($G58/$F58)))</f>
        <v>0</v>
      </c>
      <c r="AL58" s="420">
        <f>IF( $F58=0,0,((($F58/$E$56)*'PLAN DE ADQUISICIONES'!AH$29)*($G58/$F58)))</f>
        <v>0</v>
      </c>
      <c r="AM58" s="420">
        <f>IF( $F58=0,0,((($F58/$E$56)*'PLAN DE ADQUISICIONES'!AI$29)*($G58/$F58)))</f>
        <v>0</v>
      </c>
      <c r="AN58" s="420">
        <f>IF( $F58=0,0,((($F58/$E$56)*'PLAN DE ADQUISICIONES'!AJ$29)*($G58/$F58)))</f>
        <v>0</v>
      </c>
      <c r="AO58" s="420">
        <f>IF( $F58=0,0,((($F58/$E$56)*'PLAN DE ADQUISICIONES'!AK$29)*($G58/$F58)))</f>
        <v>0</v>
      </c>
      <c r="AP58" s="420">
        <f>IF( $F58=0,0,((($F58/$E$56)*'PLAN DE ADQUISICIONES'!AL$29)*($G58/$F58)))</f>
        <v>0</v>
      </c>
      <c r="AQ58" s="420">
        <f>IF( $F58=0,0,((($F58/$E$56)*'PLAN DE ADQUISICIONES'!AM$29)*($G58/$F58)))</f>
        <v>0</v>
      </c>
      <c r="AR58" s="420">
        <f>IF( $F58=0,0,((($F58/$E$56)*'PLAN DE ADQUISICIONES'!AN$29)*($G58/$F58)))</f>
        <v>0</v>
      </c>
      <c r="AS58" s="420">
        <f>IF( $F58=0,0,((($F58/$E$56)*'PLAN DE ADQUISICIONES'!AO$29)*($G58/$F58)))</f>
        <v>0</v>
      </c>
      <c r="AT58" s="423">
        <f>AH58+AI58+AJ58+AK58+AL58+AM58+AN58+AO58+AP58+AQ58+AR58+AS58</f>
        <v>0</v>
      </c>
      <c r="AU58" s="426">
        <f>AS58+AR58+AQ58+AP58+AO58+AN58+AM58+AL58+AK58+AJ58+AI58+AH58+AF58+AE58+AD58+AC58+AB58+AA58+Z58+Y58+X58+W58+V58+U58+S58+R58+Q58+P58+O58+N58+M58+L58+K58+J58+I58+H58</f>
        <v>0</v>
      </c>
      <c r="AV58" s="392">
        <f t="shared" si="1"/>
        <v>0</v>
      </c>
    </row>
    <row r="59" spans="2:48" s="394" customFormat="1" ht="12.75" customHeight="1" x14ac:dyDescent="0.15">
      <c r="B59" s="416" t="str">
        <f>+'FORMATO COSTEO C1'!C$254</f>
        <v>1.2.3.3</v>
      </c>
      <c r="C59" s="417" t="str">
        <f>+'FORMATO COSTEO C1'!B$254</f>
        <v>Categoría de gasto</v>
      </c>
      <c r="D59" s="428"/>
      <c r="E59" s="429"/>
      <c r="F59" s="420">
        <f>+'FORMATO COSTEO C1'!G254</f>
        <v>0</v>
      </c>
      <c r="G59" s="421">
        <f>+'FORMATO COSTEO C1'!X254</f>
        <v>0</v>
      </c>
      <c r="H59" s="425">
        <f>IF( $F59=0,0,((($F59/$E$56)*'PLAN DE ADQUISICIONES'!F$29)*($G59/$F59)))</f>
        <v>0</v>
      </c>
      <c r="I59" s="420">
        <f>IF( $F59=0,0,((($F59/$E$56)*'PLAN DE ADQUISICIONES'!G$29)*($G59/$F59)))</f>
        <v>0</v>
      </c>
      <c r="J59" s="420">
        <f>IF( $F59=0,0,((($F59/$E$56)*'PLAN DE ADQUISICIONES'!H$29)*($G59/$F59)))</f>
        <v>0</v>
      </c>
      <c r="K59" s="420">
        <f>IF( $F59=0,0,((($F59/$E$56)*'PLAN DE ADQUISICIONES'!I$29)*($G59/$F59)))</f>
        <v>0</v>
      </c>
      <c r="L59" s="420">
        <f>IF( $F59=0,0,((($F59/$E$56)*'PLAN DE ADQUISICIONES'!J$29)*($G59/$F59)))</f>
        <v>0</v>
      </c>
      <c r="M59" s="420">
        <f>IF( $F59=0,0,((($F59/$E$56)*'PLAN DE ADQUISICIONES'!K$29)*($G59/$F59)))</f>
        <v>0</v>
      </c>
      <c r="N59" s="420">
        <f>IF( $F59=0,0,((($F59/$E$56)*'PLAN DE ADQUISICIONES'!L$29)*($G59/$F59)))</f>
        <v>0</v>
      </c>
      <c r="O59" s="420">
        <f>IF( $F59=0,0,((($F59/$E$56)*'PLAN DE ADQUISICIONES'!M$29)*($G59/$F59)))</f>
        <v>0</v>
      </c>
      <c r="P59" s="420">
        <f>IF( $F59=0,0,((($F59/$E$56)*'PLAN DE ADQUISICIONES'!N$29)*($G59/$F59)))</f>
        <v>0</v>
      </c>
      <c r="Q59" s="420">
        <f>IF( $F59=0,0,((($F59/$E$56)*'PLAN DE ADQUISICIONES'!O$29)*($G59/$F59)))</f>
        <v>0</v>
      </c>
      <c r="R59" s="420">
        <f>IF( $F59=0,0,((($F59/$E$56)*'PLAN DE ADQUISICIONES'!P$29)*($G59/$F59)))</f>
        <v>0</v>
      </c>
      <c r="S59" s="420">
        <f>IF( $F59=0,0,((($F59/$E$56)*'PLAN DE ADQUISICIONES'!Q$29)*($G59/$F59)))</f>
        <v>0</v>
      </c>
      <c r="T59" s="423">
        <f>H59+I59+J59+K59+L59+M59+N59+O59+P59+Q59+R59+S59</f>
        <v>0</v>
      </c>
      <c r="U59" s="424">
        <f>IF( $F59=0,0,((($F59/$E$56)*'PLAN DE ADQUISICIONES'!R$29)*($G59/$F59)))</f>
        <v>0</v>
      </c>
      <c r="V59" s="420">
        <f>IF( $F59=0,0,((($F59/$E$56)*'PLAN DE ADQUISICIONES'!S$29)*($G59/$F59)))</f>
        <v>0</v>
      </c>
      <c r="W59" s="420">
        <f>IF( $F59=0,0,((($F59/$E$56)*'PLAN DE ADQUISICIONES'!T$29)*($G59/$F59)))</f>
        <v>0</v>
      </c>
      <c r="X59" s="420">
        <f>IF( $F59=0,0,((($F59/$E$56)*'PLAN DE ADQUISICIONES'!U$29)*($G59/$F59)))</f>
        <v>0</v>
      </c>
      <c r="Y59" s="420">
        <f>IF( $F59=0,0,((($F59/$E$56)*'PLAN DE ADQUISICIONES'!V$29)*($G59/$F59)))</f>
        <v>0</v>
      </c>
      <c r="Z59" s="420">
        <f>IF( $F59=0,0,((($F59/$E$56)*'PLAN DE ADQUISICIONES'!W$29)*($G59/$F59)))</f>
        <v>0</v>
      </c>
      <c r="AA59" s="420">
        <f>IF( $F59=0,0,((($F59/$E$56)*'PLAN DE ADQUISICIONES'!X$29)*($G59/$F59)))</f>
        <v>0</v>
      </c>
      <c r="AB59" s="420">
        <f>IF( $F59=0,0,((($F59/$E$56)*'PLAN DE ADQUISICIONES'!Y$29)*($G59/$F59)))</f>
        <v>0</v>
      </c>
      <c r="AC59" s="420">
        <f>IF( $F59=0,0,((($F59/$E$56)*'PLAN DE ADQUISICIONES'!Z$29)*($G59/$F59)))</f>
        <v>0</v>
      </c>
      <c r="AD59" s="420">
        <f>IF( $F59=0,0,((($F59/$E$56)*'PLAN DE ADQUISICIONES'!AA$29)*($G59/$F59)))</f>
        <v>0</v>
      </c>
      <c r="AE59" s="420">
        <f>IF( $F59=0,0,((($F59/$E$56)*'PLAN DE ADQUISICIONES'!AB$29)*($G59/$F59)))</f>
        <v>0</v>
      </c>
      <c r="AF59" s="420">
        <f>IF( $F59=0,0,((($F59/$E$56)*'PLAN DE ADQUISICIONES'!AC$29)*($G59/$F59)))</f>
        <v>0</v>
      </c>
      <c r="AG59" s="421">
        <f>U59+V59+W59+X59+Y59+Z59+AA59+AB59+AC59+AD59+AE59+AF59</f>
        <v>0</v>
      </c>
      <c r="AH59" s="425">
        <f>IF( $F59=0,0,((($F59/$E$56)*'PLAN DE ADQUISICIONES'!AD$29)*($G59/$F59)))</f>
        <v>0</v>
      </c>
      <c r="AI59" s="420">
        <f>IF( $F59=0,0,((($F59/$E$56)*'PLAN DE ADQUISICIONES'!AE$29)*($G59/$F59)))</f>
        <v>0</v>
      </c>
      <c r="AJ59" s="420">
        <f>IF( $F59=0,0,((($F59/$E$56)*'PLAN DE ADQUISICIONES'!AF$29)*($G59/$F59)))</f>
        <v>0</v>
      </c>
      <c r="AK59" s="420">
        <f>IF( $F59=0,0,((($F59/$E$56)*'PLAN DE ADQUISICIONES'!AG$29)*($G59/$F59)))</f>
        <v>0</v>
      </c>
      <c r="AL59" s="420">
        <f>IF( $F59=0,0,((($F59/$E$56)*'PLAN DE ADQUISICIONES'!AH$29)*($G59/$F59)))</f>
        <v>0</v>
      </c>
      <c r="AM59" s="420">
        <f>IF( $F59=0,0,((($F59/$E$56)*'PLAN DE ADQUISICIONES'!AI$29)*($G59/$F59)))</f>
        <v>0</v>
      </c>
      <c r="AN59" s="420">
        <f>IF( $F59=0,0,((($F59/$E$56)*'PLAN DE ADQUISICIONES'!AJ$29)*($G59/$F59)))</f>
        <v>0</v>
      </c>
      <c r="AO59" s="420">
        <f>IF( $F59=0,0,((($F59/$E$56)*'PLAN DE ADQUISICIONES'!AK$29)*($G59/$F59)))</f>
        <v>0</v>
      </c>
      <c r="AP59" s="420">
        <f>IF( $F59=0,0,((($F59/$E$56)*'PLAN DE ADQUISICIONES'!AL$29)*($G59/$F59)))</f>
        <v>0</v>
      </c>
      <c r="AQ59" s="420">
        <f>IF( $F59=0,0,((($F59/$E$56)*'PLAN DE ADQUISICIONES'!AM$29)*($G59/$F59)))</f>
        <v>0</v>
      </c>
      <c r="AR59" s="420">
        <f>IF( $F59=0,0,((($F59/$E$56)*'PLAN DE ADQUISICIONES'!AN$29)*($G59/$F59)))</f>
        <v>0</v>
      </c>
      <c r="AS59" s="420">
        <f>IF( $F59=0,0,((($F59/$E$56)*'PLAN DE ADQUISICIONES'!AO$29)*($G59/$F59)))</f>
        <v>0</v>
      </c>
      <c r="AT59" s="423">
        <f>AH59+AI59+AJ59+AK59+AL59+AM59+AN59+AO59+AP59+AQ59+AR59+AS59</f>
        <v>0</v>
      </c>
      <c r="AU59" s="426">
        <f>AS59+AR59+AQ59+AP59+AO59+AN59+AM59+AL59+AK59+AJ59+AI59+AH59+AF59+AE59+AD59+AC59+AB59+AA59+Z59+Y59+X59+W59+V59+U59+S59+R59+Q59+P59+O59+N59+M59+L59+K59+J59+I59+H59</f>
        <v>0</v>
      </c>
      <c r="AV59" s="392">
        <f t="shared" si="1"/>
        <v>0</v>
      </c>
    </row>
    <row r="60" spans="2:48" s="394" customFormat="1" ht="12.75" customHeight="1" x14ac:dyDescent="0.15">
      <c r="B60" s="416" t="str">
        <f>+'FORMATO COSTEO C1'!C$260</f>
        <v>1.2.3.4</v>
      </c>
      <c r="C60" s="417" t="str">
        <f>+'FORMATO COSTEO C1'!B$260</f>
        <v>Categoría de gasto</v>
      </c>
      <c r="D60" s="428"/>
      <c r="E60" s="429"/>
      <c r="F60" s="420">
        <f>+'FORMATO COSTEO C1'!G260</f>
        <v>0</v>
      </c>
      <c r="G60" s="421">
        <f>+'FORMATO COSTEO C1'!X260</f>
        <v>0</v>
      </c>
      <c r="H60" s="425">
        <f>IF( $F60=0,0,((($F60/$E$56)*'PLAN DE ADQUISICIONES'!F$29)*($G60/$F60)))</f>
        <v>0</v>
      </c>
      <c r="I60" s="420">
        <f>IF( $F60=0,0,((($F60/$E$56)*'PLAN DE ADQUISICIONES'!G$29)*($G60/$F60)))</f>
        <v>0</v>
      </c>
      <c r="J60" s="420">
        <f>IF( $F60=0,0,((($F60/$E$56)*'PLAN DE ADQUISICIONES'!H$29)*($G60/$F60)))</f>
        <v>0</v>
      </c>
      <c r="K60" s="420">
        <f>IF( $F60=0,0,((($F60/$E$56)*'PLAN DE ADQUISICIONES'!I$29)*($G60/$F60)))</f>
        <v>0</v>
      </c>
      <c r="L60" s="420">
        <f>IF( $F60=0,0,((($F60/$E$56)*'PLAN DE ADQUISICIONES'!J$29)*($G60/$F60)))</f>
        <v>0</v>
      </c>
      <c r="M60" s="420">
        <f>IF( $F60=0,0,((($F60/$E$56)*'PLAN DE ADQUISICIONES'!K$29)*($G60/$F60)))</f>
        <v>0</v>
      </c>
      <c r="N60" s="420">
        <f>IF( $F60=0,0,((($F60/$E$56)*'PLAN DE ADQUISICIONES'!L$29)*($G60/$F60)))</f>
        <v>0</v>
      </c>
      <c r="O60" s="420">
        <f>IF( $F60=0,0,((($F60/$E$56)*'PLAN DE ADQUISICIONES'!M$29)*($G60/$F60)))</f>
        <v>0</v>
      </c>
      <c r="P60" s="420">
        <f>IF( $F60=0,0,((($F60/$E$56)*'PLAN DE ADQUISICIONES'!N$29)*($G60/$F60)))</f>
        <v>0</v>
      </c>
      <c r="Q60" s="420">
        <f>IF( $F60=0,0,((($F60/$E$56)*'PLAN DE ADQUISICIONES'!O$29)*($G60/$F60)))</f>
        <v>0</v>
      </c>
      <c r="R60" s="420">
        <f>IF( $F60=0,0,((($F60/$E$56)*'PLAN DE ADQUISICIONES'!P$29)*($G60/$F60)))</f>
        <v>0</v>
      </c>
      <c r="S60" s="420">
        <f>IF( $F60=0,0,((($F60/$E$56)*'PLAN DE ADQUISICIONES'!Q$29)*($G60/$F60)))</f>
        <v>0</v>
      </c>
      <c r="T60" s="423">
        <f>H60+I60+J60+K60+L60+M60+N60+O60+P60+Q60+R60+S60</f>
        <v>0</v>
      </c>
      <c r="U60" s="424">
        <f>IF( $F60=0,0,((($F60/$E$56)*'PLAN DE ADQUISICIONES'!R$29)*($G60/$F60)))</f>
        <v>0</v>
      </c>
      <c r="V60" s="420">
        <f>IF( $F60=0,0,((($F60/$E$56)*'PLAN DE ADQUISICIONES'!S$29)*($G60/$F60)))</f>
        <v>0</v>
      </c>
      <c r="W60" s="420">
        <f>IF( $F60=0,0,((($F60/$E$56)*'PLAN DE ADQUISICIONES'!T$29)*($G60/$F60)))</f>
        <v>0</v>
      </c>
      <c r="X60" s="420">
        <f>IF( $F60=0,0,((($F60/$E$56)*'PLAN DE ADQUISICIONES'!U$29)*($G60/$F60)))</f>
        <v>0</v>
      </c>
      <c r="Y60" s="420">
        <f>IF( $F60=0,0,((($F60/$E$56)*'PLAN DE ADQUISICIONES'!V$29)*($G60/$F60)))</f>
        <v>0</v>
      </c>
      <c r="Z60" s="420">
        <f>IF( $F60=0,0,((($F60/$E$56)*'PLAN DE ADQUISICIONES'!W$29)*($G60/$F60)))</f>
        <v>0</v>
      </c>
      <c r="AA60" s="420">
        <f>IF( $F60=0,0,((($F60/$E$56)*'PLAN DE ADQUISICIONES'!X$29)*($G60/$F60)))</f>
        <v>0</v>
      </c>
      <c r="AB60" s="420">
        <f>IF( $F60=0,0,((($F60/$E$56)*'PLAN DE ADQUISICIONES'!Y$29)*($G60/$F60)))</f>
        <v>0</v>
      </c>
      <c r="AC60" s="420">
        <f>IF( $F60=0,0,((($F60/$E$56)*'PLAN DE ADQUISICIONES'!Z$29)*($G60/$F60)))</f>
        <v>0</v>
      </c>
      <c r="AD60" s="420">
        <f>IF( $F60=0,0,((($F60/$E$56)*'PLAN DE ADQUISICIONES'!AA$29)*($G60/$F60)))</f>
        <v>0</v>
      </c>
      <c r="AE60" s="420">
        <f>IF( $F60=0,0,((($F60/$E$56)*'PLAN DE ADQUISICIONES'!AB$29)*($G60/$F60)))</f>
        <v>0</v>
      </c>
      <c r="AF60" s="420">
        <f>IF( $F60=0,0,((($F60/$E$56)*'PLAN DE ADQUISICIONES'!AC$29)*($G60/$F60)))</f>
        <v>0</v>
      </c>
      <c r="AG60" s="421">
        <f>U60+V60+W60+X60+Y60+Z60+AA60+AB60+AC60+AD60+AE60+AF60</f>
        <v>0</v>
      </c>
      <c r="AH60" s="425">
        <f>IF( $F60=0,0,((($F60/$E$56)*'PLAN DE ADQUISICIONES'!AD$29)*($G60/$F60)))</f>
        <v>0</v>
      </c>
      <c r="AI60" s="420">
        <f>IF( $F60=0,0,((($F60/$E$56)*'PLAN DE ADQUISICIONES'!AE$29)*($G60/$F60)))</f>
        <v>0</v>
      </c>
      <c r="AJ60" s="420">
        <f>IF( $F60=0,0,((($F60/$E$56)*'PLAN DE ADQUISICIONES'!AF$29)*($G60/$F60)))</f>
        <v>0</v>
      </c>
      <c r="AK60" s="420">
        <f>IF( $F60=0,0,((($F60/$E$56)*'PLAN DE ADQUISICIONES'!AG$29)*($G60/$F60)))</f>
        <v>0</v>
      </c>
      <c r="AL60" s="420">
        <f>IF( $F60=0,0,((($F60/$E$56)*'PLAN DE ADQUISICIONES'!AH$29)*($G60/$F60)))</f>
        <v>0</v>
      </c>
      <c r="AM60" s="420">
        <f>IF( $F60=0,0,((($F60/$E$56)*'PLAN DE ADQUISICIONES'!AI$29)*($G60/$F60)))</f>
        <v>0</v>
      </c>
      <c r="AN60" s="420">
        <f>IF( $F60=0,0,((($F60/$E$56)*'PLAN DE ADQUISICIONES'!AJ$29)*($G60/$F60)))</f>
        <v>0</v>
      </c>
      <c r="AO60" s="420">
        <f>IF( $F60=0,0,((($F60/$E$56)*'PLAN DE ADQUISICIONES'!AK$29)*($G60/$F60)))</f>
        <v>0</v>
      </c>
      <c r="AP60" s="420">
        <f>IF( $F60=0,0,((($F60/$E$56)*'PLAN DE ADQUISICIONES'!AL$29)*($G60/$F60)))</f>
        <v>0</v>
      </c>
      <c r="AQ60" s="420">
        <f>IF( $F60=0,0,((($F60/$E$56)*'PLAN DE ADQUISICIONES'!AM$29)*($G60/$F60)))</f>
        <v>0</v>
      </c>
      <c r="AR60" s="420">
        <f>IF( $F60=0,0,((($F60/$E$56)*'PLAN DE ADQUISICIONES'!AN$29)*($G60/$F60)))</f>
        <v>0</v>
      </c>
      <c r="AS60" s="420">
        <f>IF( $F60=0,0,((($F60/$E$56)*'PLAN DE ADQUISICIONES'!AO$29)*($G60/$F60)))</f>
        <v>0</v>
      </c>
      <c r="AT60" s="423">
        <f>AH60+AI60+AJ60+AK60+AL60+AM60+AN60+AO60+AP60+AQ60+AR60+AS60</f>
        <v>0</v>
      </c>
      <c r="AU60" s="426">
        <f>AS60+AR60+AQ60+AP60+AO60+AN60+AM60+AL60+AK60+AJ60+AI60+AH60+AF60+AE60+AD60+AC60+AB60+AA60+Z60+Y60+X60+W60+V60+U60+S60+R60+Q60+P60+O60+N60+M60+L60+K60+J60+I60+H60</f>
        <v>0</v>
      </c>
      <c r="AV60" s="392">
        <f t="shared" si="1"/>
        <v>0</v>
      </c>
    </row>
    <row r="61" spans="2:48" s="394" customFormat="1" ht="12.75" customHeight="1" x14ac:dyDescent="0.15">
      <c r="B61" s="416" t="str">
        <f>+'FORMATO COSTEO C1'!C$266</f>
        <v>1.2.3.5</v>
      </c>
      <c r="C61" s="417" t="str">
        <f>+'FORMATO COSTEO C1'!B$266</f>
        <v>Categoría de gasto</v>
      </c>
      <c r="D61" s="428"/>
      <c r="E61" s="429"/>
      <c r="F61" s="420">
        <f>+'FORMATO COSTEO C1'!G266</f>
        <v>0</v>
      </c>
      <c r="G61" s="421">
        <f>+'FORMATO COSTEO C1'!X266</f>
        <v>0</v>
      </c>
      <c r="H61" s="425">
        <f>IF( $F61=0,0,((($F61/$E$56)*'PLAN DE ADQUISICIONES'!F$29)*($G61/$F61)))</f>
        <v>0</v>
      </c>
      <c r="I61" s="420">
        <f>IF( $F61=0,0,((($F61/$E$56)*'PLAN DE ADQUISICIONES'!G$29)*($G61/$F61)))</f>
        <v>0</v>
      </c>
      <c r="J61" s="420">
        <f>IF( $F61=0,0,((($F61/$E$56)*'PLAN DE ADQUISICIONES'!H$29)*($G61/$F61)))</f>
        <v>0</v>
      </c>
      <c r="K61" s="420">
        <f>IF( $F61=0,0,((($F61/$E$56)*'PLAN DE ADQUISICIONES'!I$29)*($G61/$F61)))</f>
        <v>0</v>
      </c>
      <c r="L61" s="420">
        <f>IF( $F61=0,0,((($F61/$E$56)*'PLAN DE ADQUISICIONES'!J$29)*($G61/$F61)))</f>
        <v>0</v>
      </c>
      <c r="M61" s="420">
        <f>IF( $F61=0,0,((($F61/$E$56)*'PLAN DE ADQUISICIONES'!K$29)*($G61/$F61)))</f>
        <v>0</v>
      </c>
      <c r="N61" s="420">
        <f>IF( $F61=0,0,((($F61/$E$56)*'PLAN DE ADQUISICIONES'!L$29)*($G61/$F61)))</f>
        <v>0</v>
      </c>
      <c r="O61" s="420">
        <f>IF( $F61=0,0,((($F61/$E$56)*'PLAN DE ADQUISICIONES'!M$29)*($G61/$F61)))</f>
        <v>0</v>
      </c>
      <c r="P61" s="420">
        <f>IF( $F61=0,0,((($F61/$E$56)*'PLAN DE ADQUISICIONES'!N$29)*($G61/$F61)))</f>
        <v>0</v>
      </c>
      <c r="Q61" s="420">
        <f>IF( $F61=0,0,((($F61/$E$56)*'PLAN DE ADQUISICIONES'!O$29)*($G61/$F61)))</f>
        <v>0</v>
      </c>
      <c r="R61" s="420">
        <f>IF( $F61=0,0,((($F61/$E$56)*'PLAN DE ADQUISICIONES'!P$29)*($G61/$F61)))</f>
        <v>0</v>
      </c>
      <c r="S61" s="420">
        <f>IF( $F61=0,0,((($F61/$E$56)*'PLAN DE ADQUISICIONES'!Q$29)*($G61/$F61)))</f>
        <v>0</v>
      </c>
      <c r="T61" s="423">
        <f>H61+I61+J61+K61+L61+M61+N61+O61+P61+Q61+R61+S61</f>
        <v>0</v>
      </c>
      <c r="U61" s="424">
        <f>IF( $F61=0,0,((($F61/$E$56)*'PLAN DE ADQUISICIONES'!R$29)*($G61/$F61)))</f>
        <v>0</v>
      </c>
      <c r="V61" s="420">
        <f>IF( $F61=0,0,((($F61/$E$56)*'PLAN DE ADQUISICIONES'!S$29)*($G61/$F61)))</f>
        <v>0</v>
      </c>
      <c r="W61" s="420">
        <f>IF( $F61=0,0,((($F61/$E$56)*'PLAN DE ADQUISICIONES'!T$29)*($G61/$F61)))</f>
        <v>0</v>
      </c>
      <c r="X61" s="420">
        <f>IF( $F61=0,0,((($F61/$E$56)*'PLAN DE ADQUISICIONES'!U$29)*($G61/$F61)))</f>
        <v>0</v>
      </c>
      <c r="Y61" s="420">
        <f>IF( $F61=0,0,((($F61/$E$56)*'PLAN DE ADQUISICIONES'!V$29)*($G61/$F61)))</f>
        <v>0</v>
      </c>
      <c r="Z61" s="420">
        <f>IF( $F61=0,0,((($F61/$E$56)*'PLAN DE ADQUISICIONES'!W$29)*($G61/$F61)))</f>
        <v>0</v>
      </c>
      <c r="AA61" s="420">
        <f>IF( $F61=0,0,((($F61/$E$56)*'PLAN DE ADQUISICIONES'!X$29)*($G61/$F61)))</f>
        <v>0</v>
      </c>
      <c r="AB61" s="420">
        <f>IF( $F61=0,0,((($F61/$E$56)*'PLAN DE ADQUISICIONES'!Y$29)*($G61/$F61)))</f>
        <v>0</v>
      </c>
      <c r="AC61" s="420">
        <f>IF( $F61=0,0,((($F61/$E$56)*'PLAN DE ADQUISICIONES'!Z$29)*($G61/$F61)))</f>
        <v>0</v>
      </c>
      <c r="AD61" s="420">
        <f>IF( $F61=0,0,((($F61/$E$56)*'PLAN DE ADQUISICIONES'!AA$29)*($G61/$F61)))</f>
        <v>0</v>
      </c>
      <c r="AE61" s="420">
        <f>IF( $F61=0,0,((($F61/$E$56)*'PLAN DE ADQUISICIONES'!AB$29)*($G61/$F61)))</f>
        <v>0</v>
      </c>
      <c r="AF61" s="420">
        <f>IF( $F61=0,0,((($F61/$E$56)*'PLAN DE ADQUISICIONES'!AC$29)*($G61/$F61)))</f>
        <v>0</v>
      </c>
      <c r="AG61" s="421">
        <f>U61+V61+W61+X61+Y61+Z61+AA61+AB61+AC61+AD61+AE61+AF61</f>
        <v>0</v>
      </c>
      <c r="AH61" s="425">
        <f>IF( $F61=0,0,((($F61/$E$56)*'PLAN DE ADQUISICIONES'!AD$29)*($G61/$F61)))</f>
        <v>0</v>
      </c>
      <c r="AI61" s="420">
        <f>IF( $F61=0,0,((($F61/$E$56)*'PLAN DE ADQUISICIONES'!AE$29)*($G61/$F61)))</f>
        <v>0</v>
      </c>
      <c r="AJ61" s="420">
        <f>IF( $F61=0,0,((($F61/$E$56)*'PLAN DE ADQUISICIONES'!AF$29)*($G61/$F61)))</f>
        <v>0</v>
      </c>
      <c r="AK61" s="420">
        <f>IF( $F61=0,0,((($F61/$E$56)*'PLAN DE ADQUISICIONES'!AG$29)*($G61/$F61)))</f>
        <v>0</v>
      </c>
      <c r="AL61" s="420">
        <f>IF( $F61=0,0,((($F61/$E$56)*'PLAN DE ADQUISICIONES'!AH$29)*($G61/$F61)))</f>
        <v>0</v>
      </c>
      <c r="AM61" s="420">
        <f>IF( $F61=0,0,((($F61/$E$56)*'PLAN DE ADQUISICIONES'!AI$29)*($G61/$F61)))</f>
        <v>0</v>
      </c>
      <c r="AN61" s="420">
        <f>IF( $F61=0,0,((($F61/$E$56)*'PLAN DE ADQUISICIONES'!AJ$29)*($G61/$F61)))</f>
        <v>0</v>
      </c>
      <c r="AO61" s="420">
        <f>IF( $F61=0,0,((($F61/$E$56)*'PLAN DE ADQUISICIONES'!AK$29)*($G61/$F61)))</f>
        <v>0</v>
      </c>
      <c r="AP61" s="420">
        <f>IF( $F61=0,0,((($F61/$E$56)*'PLAN DE ADQUISICIONES'!AL$29)*($G61/$F61)))</f>
        <v>0</v>
      </c>
      <c r="AQ61" s="420">
        <f>IF( $F61=0,0,((($F61/$E$56)*'PLAN DE ADQUISICIONES'!AM$29)*($G61/$F61)))</f>
        <v>0</v>
      </c>
      <c r="AR61" s="420">
        <f>IF( $F61=0,0,((($F61/$E$56)*'PLAN DE ADQUISICIONES'!AN$29)*($G61/$F61)))</f>
        <v>0</v>
      </c>
      <c r="AS61" s="420">
        <f>IF( $F61=0,0,((($F61/$E$56)*'PLAN DE ADQUISICIONES'!AO$29)*($G61/$F61)))</f>
        <v>0</v>
      </c>
      <c r="AT61" s="423">
        <f>AH61+AI61+AJ61+AK61+AL61+AM61+AN61+AO61+AP61+AQ61+AR61+AS61</f>
        <v>0</v>
      </c>
      <c r="AU61" s="426">
        <f>AS61+AR61+AQ61+AP61+AO61+AN61+AM61+AL61+AK61+AJ61+AI61+AH61+AF61+AE61+AD61+AC61+AB61+AA61+Z61+Y61+X61+W61+V61+U61+S61+R61+Q61+P61+O61+N61+M61+L61+K61+J61+I61+H61</f>
        <v>0</v>
      </c>
      <c r="AV61" s="392">
        <f t="shared" si="1"/>
        <v>0</v>
      </c>
    </row>
    <row r="62" spans="2:48" s="394" customFormat="1" ht="12.75" customHeight="1" x14ac:dyDescent="0.15">
      <c r="B62" s="406" t="str">
        <f>+'FORMATO COSTEO C1'!C$272</f>
        <v>1.2.4</v>
      </c>
      <c r="C62" s="430">
        <f>+'FORMATO COSTEO C1'!B$272</f>
        <v>0</v>
      </c>
      <c r="D62" s="408" t="str">
        <f>+'FORMATO COSTEO C1'!D$272</f>
        <v>Unidad medida</v>
      </c>
      <c r="E62" s="409">
        <f>+'FORMATO COSTEO C1'!E$272</f>
        <v>0</v>
      </c>
      <c r="F62" s="410">
        <f>SUM(F63:F67)</f>
        <v>0</v>
      </c>
      <c r="G62" s="411">
        <f t="shared" ref="G62:AS62" si="19">SUM(G63:G67)</f>
        <v>0</v>
      </c>
      <c r="H62" s="412">
        <f t="shared" si="19"/>
        <v>0</v>
      </c>
      <c r="I62" s="410">
        <f>SUM(I63:I67)</f>
        <v>0</v>
      </c>
      <c r="J62" s="410">
        <f>SUM(J63:J67)</f>
        <v>0</v>
      </c>
      <c r="K62" s="410">
        <f>SUM(K63:K67)</f>
        <v>0</v>
      </c>
      <c r="L62" s="410">
        <f>SUM(L63:L67)</f>
        <v>0</v>
      </c>
      <c r="M62" s="410">
        <f>SUM(M63:M67)</f>
        <v>0</v>
      </c>
      <c r="N62" s="410">
        <f t="shared" si="19"/>
        <v>0</v>
      </c>
      <c r="O62" s="410">
        <f t="shared" si="19"/>
        <v>0</v>
      </c>
      <c r="P62" s="410">
        <f t="shared" si="19"/>
        <v>0</v>
      </c>
      <c r="Q62" s="410">
        <f t="shared" si="19"/>
        <v>0</v>
      </c>
      <c r="R62" s="410">
        <f t="shared" si="19"/>
        <v>0</v>
      </c>
      <c r="S62" s="410">
        <f t="shared" si="19"/>
        <v>0</v>
      </c>
      <c r="T62" s="413">
        <f t="shared" si="19"/>
        <v>0</v>
      </c>
      <c r="U62" s="414">
        <f t="shared" si="19"/>
        <v>0</v>
      </c>
      <c r="V62" s="410">
        <f t="shared" si="19"/>
        <v>0</v>
      </c>
      <c r="W62" s="410">
        <f t="shared" si="19"/>
        <v>0</v>
      </c>
      <c r="X62" s="410">
        <f t="shared" si="19"/>
        <v>0</v>
      </c>
      <c r="Y62" s="410">
        <f t="shared" si="19"/>
        <v>0</v>
      </c>
      <c r="Z62" s="410">
        <f t="shared" si="19"/>
        <v>0</v>
      </c>
      <c r="AA62" s="410">
        <f t="shared" si="19"/>
        <v>0</v>
      </c>
      <c r="AB62" s="410">
        <f t="shared" si="19"/>
        <v>0</v>
      </c>
      <c r="AC62" s="410">
        <f t="shared" si="19"/>
        <v>0</v>
      </c>
      <c r="AD62" s="410">
        <f t="shared" si="19"/>
        <v>0</v>
      </c>
      <c r="AE62" s="410">
        <f t="shared" si="19"/>
        <v>0</v>
      </c>
      <c r="AF62" s="410">
        <f t="shared" si="19"/>
        <v>0</v>
      </c>
      <c r="AG62" s="411">
        <f t="shared" si="19"/>
        <v>0</v>
      </c>
      <c r="AH62" s="412">
        <f t="shared" si="19"/>
        <v>0</v>
      </c>
      <c r="AI62" s="410">
        <f t="shared" si="19"/>
        <v>0</v>
      </c>
      <c r="AJ62" s="410">
        <f t="shared" si="19"/>
        <v>0</v>
      </c>
      <c r="AK62" s="410">
        <f t="shared" si="19"/>
        <v>0</v>
      </c>
      <c r="AL62" s="410">
        <f t="shared" si="19"/>
        <v>0</v>
      </c>
      <c r="AM62" s="410">
        <f t="shared" si="19"/>
        <v>0</v>
      </c>
      <c r="AN62" s="410">
        <f t="shared" si="19"/>
        <v>0</v>
      </c>
      <c r="AO62" s="410">
        <f t="shared" si="19"/>
        <v>0</v>
      </c>
      <c r="AP62" s="410">
        <f t="shared" si="19"/>
        <v>0</v>
      </c>
      <c r="AQ62" s="410">
        <f t="shared" si="19"/>
        <v>0</v>
      </c>
      <c r="AR62" s="410">
        <f t="shared" si="19"/>
        <v>0</v>
      </c>
      <c r="AS62" s="410">
        <f t="shared" si="19"/>
        <v>0</v>
      </c>
      <c r="AT62" s="413">
        <f>SUM(AT63:AT67)</f>
        <v>0</v>
      </c>
      <c r="AU62" s="415">
        <f>SUM(AU63:AU67)</f>
        <v>0</v>
      </c>
      <c r="AV62" s="392">
        <f t="shared" si="1"/>
        <v>0</v>
      </c>
    </row>
    <row r="63" spans="2:48" s="394" customFormat="1" ht="12.75" customHeight="1" x14ac:dyDescent="0.15">
      <c r="B63" s="416" t="str">
        <f>+'FORMATO COSTEO C1'!C$274</f>
        <v>1.2.4.1</v>
      </c>
      <c r="C63" s="417" t="str">
        <f>+'FORMATO COSTEO C1'!B$274</f>
        <v>Categoría de gasto</v>
      </c>
      <c r="D63" s="428"/>
      <c r="E63" s="429"/>
      <c r="F63" s="420">
        <f>+'FORMATO COSTEO C1'!G274</f>
        <v>0</v>
      </c>
      <c r="G63" s="421">
        <f>+'FORMATO COSTEO C1'!X274</f>
        <v>0</v>
      </c>
      <c r="H63" s="422">
        <f>IF( $F63=0,0,((($F63/$E$62)*'PLAN DE ADQUISICIONES'!F$30)*($G63/$F63)))</f>
        <v>0</v>
      </c>
      <c r="I63" s="420">
        <f>IF( $F63=0,0,((($F63/$E$62)*'PLAN DE ADQUISICIONES'!G$30)*($G63/$F63)))</f>
        <v>0</v>
      </c>
      <c r="J63" s="420">
        <f>IF( $F63=0,0,((($F63/$E$62)*'PLAN DE ADQUISICIONES'!H$30)*($G63/$F63)))</f>
        <v>0</v>
      </c>
      <c r="K63" s="420">
        <f>IF( $F63=0,0,((($F63/$E$62)*'PLAN DE ADQUISICIONES'!I$30)*($G63/$F63)))</f>
        <v>0</v>
      </c>
      <c r="L63" s="420">
        <f>IF( $F63=0,0,((($F63/$E$62)*'PLAN DE ADQUISICIONES'!J$30)*($G63/$F63)))</f>
        <v>0</v>
      </c>
      <c r="M63" s="420">
        <f>IF( $F63=0,0,((($F63/$E$62)*'PLAN DE ADQUISICIONES'!K$30)*($G63/$F63)))</f>
        <v>0</v>
      </c>
      <c r="N63" s="420">
        <f>IF( $F63=0,0,((($F63/$E$62)*'PLAN DE ADQUISICIONES'!L$30)*($G63/$F63)))</f>
        <v>0</v>
      </c>
      <c r="O63" s="420">
        <f>IF( $F63=0,0,((($F63/$E$62)*'PLAN DE ADQUISICIONES'!M$30)*($G63/$F63)))</f>
        <v>0</v>
      </c>
      <c r="P63" s="420">
        <f>IF( $F63=0,0,((($F63/$E$62)*'PLAN DE ADQUISICIONES'!N$30)*($G63/$F63)))</f>
        <v>0</v>
      </c>
      <c r="Q63" s="420">
        <f>IF( $F63=0,0,((($F63/$E$62)*'PLAN DE ADQUISICIONES'!O$30)*($G63/$F63)))</f>
        <v>0</v>
      </c>
      <c r="R63" s="420">
        <f>IF( $F63=0,0,((($F63/$E$62)*'PLAN DE ADQUISICIONES'!P$30)*($G63/$F63)))</f>
        <v>0</v>
      </c>
      <c r="S63" s="420">
        <f>IF( $F63=0,0,((($F63/$E$62)*'PLAN DE ADQUISICIONES'!Q$30)*($G63/$F63)))</f>
        <v>0</v>
      </c>
      <c r="T63" s="423">
        <f>H63+I63+J63+K63+L63+M63+N63+O63+P63+Q63+R63+S63</f>
        <v>0</v>
      </c>
      <c r="U63" s="424">
        <f>IF( $F63=0,0,((($F63/$E$62)*'PLAN DE ADQUISICIONES'!R$30)*($G63/$F63)))</f>
        <v>0</v>
      </c>
      <c r="V63" s="420">
        <f>IF( $F63=0,0,((($F63/$E$62)*'PLAN DE ADQUISICIONES'!S$30)*($G63/$F63)))</f>
        <v>0</v>
      </c>
      <c r="W63" s="420">
        <f>IF( $F63=0,0,((($F63/$E$62)*'PLAN DE ADQUISICIONES'!T$30)*($G63/$F63)))</f>
        <v>0</v>
      </c>
      <c r="X63" s="420">
        <f>IF( $F63=0,0,((($F63/$E$62)*'PLAN DE ADQUISICIONES'!U$30)*($G63/$F63)))</f>
        <v>0</v>
      </c>
      <c r="Y63" s="420">
        <f>IF( $F63=0,0,((($F63/$E$62)*'PLAN DE ADQUISICIONES'!V$30)*($G63/$F63)))</f>
        <v>0</v>
      </c>
      <c r="Z63" s="420">
        <f>IF( $F63=0,0,((($F63/$E$62)*'PLAN DE ADQUISICIONES'!W$30)*($G63/$F63)))</f>
        <v>0</v>
      </c>
      <c r="AA63" s="420">
        <f>IF( $F63=0,0,((($F63/$E$62)*'PLAN DE ADQUISICIONES'!X$30)*($G63/$F63)))</f>
        <v>0</v>
      </c>
      <c r="AB63" s="420">
        <f>IF( $F63=0,0,((($F63/$E$62)*'PLAN DE ADQUISICIONES'!Y$30)*($G63/$F63)))</f>
        <v>0</v>
      </c>
      <c r="AC63" s="420">
        <f>IF( $F63=0,0,((($F63/$E$62)*'PLAN DE ADQUISICIONES'!Z$30)*($G63/$F63)))</f>
        <v>0</v>
      </c>
      <c r="AD63" s="420">
        <f>IF( $F63=0,0,((($F63/$E$62)*'PLAN DE ADQUISICIONES'!AA$30)*($G63/$F63)))</f>
        <v>0</v>
      </c>
      <c r="AE63" s="420">
        <f>IF( $F63=0,0,((($F63/$E$62)*'PLAN DE ADQUISICIONES'!AB$30)*($G63/$F63)))</f>
        <v>0</v>
      </c>
      <c r="AF63" s="420">
        <f>IF( $F63=0,0,((($F63/$E$62)*'PLAN DE ADQUISICIONES'!AC$30)*($G63/$F63)))</f>
        <v>0</v>
      </c>
      <c r="AG63" s="421">
        <f>U63+V63+W63+X63+Y63+Z63+AA63+AB63+AC63+AD63+AE63+AF63</f>
        <v>0</v>
      </c>
      <c r="AH63" s="425">
        <f>IF( $F63=0,0,((($F63/$E$62)*'PLAN DE ADQUISICIONES'!AD$30)*($G63/$F63)))</f>
        <v>0</v>
      </c>
      <c r="AI63" s="420">
        <f>IF( $F63=0,0,((($F63/$E$62)*'PLAN DE ADQUISICIONES'!AE$30)*($G63/$F63)))</f>
        <v>0</v>
      </c>
      <c r="AJ63" s="420">
        <f>IF( $F63=0,0,((($F63/$E$62)*'PLAN DE ADQUISICIONES'!AF$30)*($G63/$F63)))</f>
        <v>0</v>
      </c>
      <c r="AK63" s="420">
        <f>IF( $F63=0,0,((($F63/$E$62)*'PLAN DE ADQUISICIONES'!AG$30)*($G63/$F63)))</f>
        <v>0</v>
      </c>
      <c r="AL63" s="420">
        <f>IF( $F63=0,0,((($F63/$E$62)*'PLAN DE ADQUISICIONES'!AH$30)*($G63/$F63)))</f>
        <v>0</v>
      </c>
      <c r="AM63" s="420">
        <f>IF( $F63=0,0,((($F63/$E$62)*'PLAN DE ADQUISICIONES'!AI$30)*($G63/$F63)))</f>
        <v>0</v>
      </c>
      <c r="AN63" s="420">
        <f>IF( $F63=0,0,((($F63/$E$62)*'PLAN DE ADQUISICIONES'!AJ$30)*($G63/$F63)))</f>
        <v>0</v>
      </c>
      <c r="AO63" s="420">
        <f>IF( $F63=0,0,((($F63/$E$62)*'PLAN DE ADQUISICIONES'!AK$30)*($G63/$F63)))</f>
        <v>0</v>
      </c>
      <c r="AP63" s="420">
        <f>IF( $F63=0,0,((($F63/$E$62)*'PLAN DE ADQUISICIONES'!AL$30)*($G63/$F63)))</f>
        <v>0</v>
      </c>
      <c r="AQ63" s="420">
        <f>IF( $F63=0,0,((($F63/$E$62)*'PLAN DE ADQUISICIONES'!AM$30)*($G63/$F63)))</f>
        <v>0</v>
      </c>
      <c r="AR63" s="420">
        <f>IF( $F63=0,0,((($F63/$E$62)*'PLAN DE ADQUISICIONES'!AN$30)*($G63/$F63)))</f>
        <v>0</v>
      </c>
      <c r="AS63" s="420">
        <f>IF( $F63=0,0,((($F63/$E$62)*'PLAN DE ADQUISICIONES'!AO$30)*($G63/$F63)))</f>
        <v>0</v>
      </c>
      <c r="AT63" s="423">
        <f>AH63+AI63+AJ63+AK63+AL63+AM63+AN63+AO63+AP63+AQ63+AR63+AS63</f>
        <v>0</v>
      </c>
      <c r="AU63" s="426">
        <f>AS63+AR63+AQ63+AP63+AO63+AN63+AM63+AL63+AK63+AJ63+AI63+AH63+AF63+AE63+AD63+AC63+AB63+AA63+Z63+Y63+X63+W63+V63+U63+S63+R63+Q63+P63+O63+N63+M63+L63+K63+J63+I63+H63</f>
        <v>0</v>
      </c>
      <c r="AV63" s="392">
        <f t="shared" si="1"/>
        <v>0</v>
      </c>
    </row>
    <row r="64" spans="2:48" s="394" customFormat="1" ht="12.75" customHeight="1" x14ac:dyDescent="0.15">
      <c r="B64" s="416" t="str">
        <f>+'FORMATO COSTEO C1'!C$280</f>
        <v>1.2.4.2</v>
      </c>
      <c r="C64" s="417" t="str">
        <f>+'FORMATO COSTEO C1'!B$280</f>
        <v>Categoría de gasto</v>
      </c>
      <c r="D64" s="428"/>
      <c r="E64" s="429"/>
      <c r="F64" s="420">
        <f>+'FORMATO COSTEO C1'!G280</f>
        <v>0</v>
      </c>
      <c r="G64" s="421">
        <f>+'FORMATO COSTEO C1'!X280</f>
        <v>0</v>
      </c>
      <c r="H64" s="425">
        <f>IF( $F64=0,0,((($F64/$E$62)*'PLAN DE ADQUISICIONES'!F$30)*($G64/$F64)))</f>
        <v>0</v>
      </c>
      <c r="I64" s="420">
        <f>IF( $F64=0,0,((($F64/$E$62)*'PLAN DE ADQUISICIONES'!G$30)*($G64/$F64)))</f>
        <v>0</v>
      </c>
      <c r="J64" s="420">
        <f>IF( $F64=0,0,((($F64/$E$62)*'PLAN DE ADQUISICIONES'!H$30)*($G64/$F64)))</f>
        <v>0</v>
      </c>
      <c r="K64" s="420">
        <f>IF( $F64=0,0,((($F64/$E$62)*'PLAN DE ADQUISICIONES'!I$30)*($G64/$F64)))</f>
        <v>0</v>
      </c>
      <c r="L64" s="420">
        <f>IF( $F64=0,0,((($F64/$E$62)*'PLAN DE ADQUISICIONES'!J$30)*($G64/$F64)))</f>
        <v>0</v>
      </c>
      <c r="M64" s="420">
        <f>IF( $F64=0,0,((($F64/$E$62)*'PLAN DE ADQUISICIONES'!K$30)*($G64/$F64)))</f>
        <v>0</v>
      </c>
      <c r="N64" s="420">
        <f>IF( $F64=0,0,((($F64/$E$62)*'PLAN DE ADQUISICIONES'!L$30)*($G64/$F64)))</f>
        <v>0</v>
      </c>
      <c r="O64" s="420">
        <f>IF( $F64=0,0,((($F64/$E$62)*'PLAN DE ADQUISICIONES'!M$30)*($G64/$F64)))</f>
        <v>0</v>
      </c>
      <c r="P64" s="420">
        <f>IF( $F64=0,0,((($F64/$E$62)*'PLAN DE ADQUISICIONES'!N$30)*($G64/$F64)))</f>
        <v>0</v>
      </c>
      <c r="Q64" s="420">
        <f>IF( $F64=0,0,((($F64/$E$62)*'PLAN DE ADQUISICIONES'!O$30)*($G64/$F64)))</f>
        <v>0</v>
      </c>
      <c r="R64" s="420">
        <f>IF( $F64=0,0,((($F64/$E$62)*'PLAN DE ADQUISICIONES'!P$30)*($G64/$F64)))</f>
        <v>0</v>
      </c>
      <c r="S64" s="420">
        <f>IF( $F64=0,0,((($F64/$E$62)*'PLAN DE ADQUISICIONES'!Q$30)*($G64/$F64)))</f>
        <v>0</v>
      </c>
      <c r="T64" s="423">
        <f>H64+I64+J64+K64+L64+M64+N64+O64+P64+Q64+R64+S64</f>
        <v>0</v>
      </c>
      <c r="U64" s="424">
        <f>IF( $F64=0,0,((($F64/$E$62)*'PLAN DE ADQUISICIONES'!R$30)*($G64/$F64)))</f>
        <v>0</v>
      </c>
      <c r="V64" s="420">
        <f>IF( $F64=0,0,((($F64/$E$62)*'PLAN DE ADQUISICIONES'!S$30)*($G64/$F64)))</f>
        <v>0</v>
      </c>
      <c r="W64" s="420">
        <f>IF( $F64=0,0,((($F64/$E$62)*'PLAN DE ADQUISICIONES'!T$30)*($G64/$F64)))</f>
        <v>0</v>
      </c>
      <c r="X64" s="420">
        <f>IF( $F64=0,0,((($F64/$E$62)*'PLAN DE ADQUISICIONES'!U$30)*($G64/$F64)))</f>
        <v>0</v>
      </c>
      <c r="Y64" s="420">
        <f>IF( $F64=0,0,((($F64/$E$62)*'PLAN DE ADQUISICIONES'!V$30)*($G64/$F64)))</f>
        <v>0</v>
      </c>
      <c r="Z64" s="420">
        <f>IF( $F64=0,0,((($F64/$E$62)*'PLAN DE ADQUISICIONES'!W$30)*($G64/$F64)))</f>
        <v>0</v>
      </c>
      <c r="AA64" s="420">
        <f>IF( $F64=0,0,((($F64/$E$62)*'PLAN DE ADQUISICIONES'!X$30)*($G64/$F64)))</f>
        <v>0</v>
      </c>
      <c r="AB64" s="420">
        <f>IF( $F64=0,0,((($F64/$E$62)*'PLAN DE ADQUISICIONES'!Y$30)*($G64/$F64)))</f>
        <v>0</v>
      </c>
      <c r="AC64" s="420">
        <f>IF( $F64=0,0,((($F64/$E$62)*'PLAN DE ADQUISICIONES'!Z$30)*($G64/$F64)))</f>
        <v>0</v>
      </c>
      <c r="AD64" s="420">
        <f>IF( $F64=0,0,((($F64/$E$62)*'PLAN DE ADQUISICIONES'!AA$30)*($G64/$F64)))</f>
        <v>0</v>
      </c>
      <c r="AE64" s="420">
        <f>IF( $F64=0,0,((($F64/$E$62)*'PLAN DE ADQUISICIONES'!AB$30)*($G64/$F64)))</f>
        <v>0</v>
      </c>
      <c r="AF64" s="420">
        <f>IF( $F64=0,0,((($F64/$E$62)*'PLAN DE ADQUISICIONES'!AC$30)*($G64/$F64)))</f>
        <v>0</v>
      </c>
      <c r="AG64" s="421">
        <f>U64+V64+W64+X64+Y64+Z64+AA64+AB64+AC64+AD64+AE64+AF64</f>
        <v>0</v>
      </c>
      <c r="AH64" s="425">
        <f>IF( $F64=0,0,((($F64/$E$62)*'PLAN DE ADQUISICIONES'!AD$30)*($G64/$F64)))</f>
        <v>0</v>
      </c>
      <c r="AI64" s="420">
        <f>IF( $F64=0,0,((($F64/$E$62)*'PLAN DE ADQUISICIONES'!AE$30)*($G64/$F64)))</f>
        <v>0</v>
      </c>
      <c r="AJ64" s="420">
        <f>IF( $F64=0,0,((($F64/$E$62)*'PLAN DE ADQUISICIONES'!AF$30)*($G64/$F64)))</f>
        <v>0</v>
      </c>
      <c r="AK64" s="420">
        <f>IF( $F64=0,0,((($F64/$E$62)*'PLAN DE ADQUISICIONES'!AG$30)*($G64/$F64)))</f>
        <v>0</v>
      </c>
      <c r="AL64" s="420">
        <f>IF( $F64=0,0,((($F64/$E$62)*'PLAN DE ADQUISICIONES'!AH$30)*($G64/$F64)))</f>
        <v>0</v>
      </c>
      <c r="AM64" s="420">
        <f>IF( $F64=0,0,((($F64/$E$62)*'PLAN DE ADQUISICIONES'!AI$30)*($G64/$F64)))</f>
        <v>0</v>
      </c>
      <c r="AN64" s="420">
        <f>IF( $F64=0,0,((($F64/$E$62)*'PLAN DE ADQUISICIONES'!AJ$30)*($G64/$F64)))</f>
        <v>0</v>
      </c>
      <c r="AO64" s="420">
        <f>IF( $F64=0,0,((($F64/$E$62)*'PLAN DE ADQUISICIONES'!AK$30)*($G64/$F64)))</f>
        <v>0</v>
      </c>
      <c r="AP64" s="420">
        <f>IF( $F64=0,0,((($F64/$E$62)*'PLAN DE ADQUISICIONES'!AL$30)*($G64/$F64)))</f>
        <v>0</v>
      </c>
      <c r="AQ64" s="420">
        <f>IF( $F64=0,0,((($F64/$E$62)*'PLAN DE ADQUISICIONES'!AM$30)*($G64/$F64)))</f>
        <v>0</v>
      </c>
      <c r="AR64" s="420">
        <f>IF( $F64=0,0,((($F64/$E$62)*'PLAN DE ADQUISICIONES'!AN$30)*($G64/$F64)))</f>
        <v>0</v>
      </c>
      <c r="AS64" s="420">
        <f>IF( $F64=0,0,((($F64/$E$62)*'PLAN DE ADQUISICIONES'!AO$30)*($G64/$F64)))</f>
        <v>0</v>
      </c>
      <c r="AT64" s="423">
        <f>AH64+AI64+AJ64+AK64+AL64+AM64+AN64+AO64+AP64+AQ64+AR64+AS64</f>
        <v>0</v>
      </c>
      <c r="AU64" s="426">
        <f>AS64+AR64+AQ64+AP64+AO64+AN64+AM64+AL64+AK64+AJ64+AI64+AH64+AF64+AE64+AD64+AC64+AB64+AA64+Z64+Y64+X64+W64+V64+U64+S64+R64+Q64+P64+O64+N64+M64+L64+K64+J64+I64+H64</f>
        <v>0</v>
      </c>
      <c r="AV64" s="392">
        <f t="shared" si="1"/>
        <v>0</v>
      </c>
    </row>
    <row r="65" spans="2:48" s="394" customFormat="1" ht="12.75" customHeight="1" x14ac:dyDescent="0.15">
      <c r="B65" s="416" t="str">
        <f>+'FORMATO COSTEO C1'!C$286</f>
        <v>1.2.4.3</v>
      </c>
      <c r="C65" s="417" t="str">
        <f>+'FORMATO COSTEO C1'!B$286</f>
        <v>Categoría de gasto</v>
      </c>
      <c r="D65" s="428"/>
      <c r="E65" s="429"/>
      <c r="F65" s="420">
        <f>+'FORMATO COSTEO C1'!G286</f>
        <v>0</v>
      </c>
      <c r="G65" s="421">
        <f>+'FORMATO COSTEO C1'!X286</f>
        <v>0</v>
      </c>
      <c r="H65" s="425">
        <f>IF( $F65=0,0,((($F65/$E$62)*'PLAN DE ADQUISICIONES'!F$30)*($G65/$F65)))</f>
        <v>0</v>
      </c>
      <c r="I65" s="420">
        <f>IF( $F65=0,0,((($F65/$E$62)*'PLAN DE ADQUISICIONES'!G$30)*($G65/$F65)))</f>
        <v>0</v>
      </c>
      <c r="J65" s="420">
        <f>IF( $F65=0,0,((($F65/$E$62)*'PLAN DE ADQUISICIONES'!H$30)*($G65/$F65)))</f>
        <v>0</v>
      </c>
      <c r="K65" s="420">
        <f>IF( $F65=0,0,((($F65/$E$62)*'PLAN DE ADQUISICIONES'!I$30)*($G65/$F65)))</f>
        <v>0</v>
      </c>
      <c r="L65" s="420">
        <f>IF( $F65=0,0,((($F65/$E$62)*'PLAN DE ADQUISICIONES'!J$30)*($G65/$F65)))</f>
        <v>0</v>
      </c>
      <c r="M65" s="420">
        <f>IF( $F65=0,0,((($F65/$E$62)*'PLAN DE ADQUISICIONES'!K$30)*($G65/$F65)))</f>
        <v>0</v>
      </c>
      <c r="N65" s="420">
        <f>IF( $F65=0,0,((($F65/$E$62)*'PLAN DE ADQUISICIONES'!L$30)*($G65/$F65)))</f>
        <v>0</v>
      </c>
      <c r="O65" s="420">
        <f>IF( $F65=0,0,((($F65/$E$62)*'PLAN DE ADQUISICIONES'!M$30)*($G65/$F65)))</f>
        <v>0</v>
      </c>
      <c r="P65" s="420">
        <f>IF( $F65=0,0,((($F65/$E$62)*'PLAN DE ADQUISICIONES'!N$30)*($G65/$F65)))</f>
        <v>0</v>
      </c>
      <c r="Q65" s="420">
        <f>IF( $F65=0,0,((($F65/$E$62)*'PLAN DE ADQUISICIONES'!O$30)*($G65/$F65)))</f>
        <v>0</v>
      </c>
      <c r="R65" s="420">
        <f>IF( $F65=0,0,((($F65/$E$62)*'PLAN DE ADQUISICIONES'!P$30)*($G65/$F65)))</f>
        <v>0</v>
      </c>
      <c r="S65" s="420">
        <f>IF( $F65=0,0,((($F65/$E$62)*'PLAN DE ADQUISICIONES'!Q$30)*($G65/$F65)))</f>
        <v>0</v>
      </c>
      <c r="T65" s="423">
        <f>H65+I65+J65+K65+L65+M65+N65+O65+P65+Q65+R65+S65</f>
        <v>0</v>
      </c>
      <c r="U65" s="424">
        <f>IF( $F65=0,0,((($F65/$E$62)*'PLAN DE ADQUISICIONES'!R$30)*($G65/$F65)))</f>
        <v>0</v>
      </c>
      <c r="V65" s="420">
        <f>IF( $F65=0,0,((($F65/$E$62)*'PLAN DE ADQUISICIONES'!S$30)*($G65/$F65)))</f>
        <v>0</v>
      </c>
      <c r="W65" s="420">
        <f>IF( $F65=0,0,((($F65/$E$62)*'PLAN DE ADQUISICIONES'!T$30)*($G65/$F65)))</f>
        <v>0</v>
      </c>
      <c r="X65" s="420">
        <f>IF( $F65=0,0,((($F65/$E$62)*'PLAN DE ADQUISICIONES'!U$30)*($G65/$F65)))</f>
        <v>0</v>
      </c>
      <c r="Y65" s="420">
        <f>IF( $F65=0,0,((($F65/$E$62)*'PLAN DE ADQUISICIONES'!V$30)*($G65/$F65)))</f>
        <v>0</v>
      </c>
      <c r="Z65" s="420">
        <f>IF( $F65=0,0,((($F65/$E$62)*'PLAN DE ADQUISICIONES'!W$30)*($G65/$F65)))</f>
        <v>0</v>
      </c>
      <c r="AA65" s="420">
        <f>IF( $F65=0,0,((($F65/$E$62)*'PLAN DE ADQUISICIONES'!X$30)*($G65/$F65)))</f>
        <v>0</v>
      </c>
      <c r="AB65" s="420">
        <f>IF( $F65=0,0,((($F65/$E$62)*'PLAN DE ADQUISICIONES'!Y$30)*($G65/$F65)))</f>
        <v>0</v>
      </c>
      <c r="AC65" s="420">
        <f>IF( $F65=0,0,((($F65/$E$62)*'PLAN DE ADQUISICIONES'!Z$30)*($G65/$F65)))</f>
        <v>0</v>
      </c>
      <c r="AD65" s="420">
        <f>IF( $F65=0,0,((($F65/$E$62)*'PLAN DE ADQUISICIONES'!AA$30)*($G65/$F65)))</f>
        <v>0</v>
      </c>
      <c r="AE65" s="420">
        <f>IF( $F65=0,0,((($F65/$E$62)*'PLAN DE ADQUISICIONES'!AB$30)*($G65/$F65)))</f>
        <v>0</v>
      </c>
      <c r="AF65" s="420">
        <f>IF( $F65=0,0,((($F65/$E$62)*'PLAN DE ADQUISICIONES'!AC$30)*($G65/$F65)))</f>
        <v>0</v>
      </c>
      <c r="AG65" s="421">
        <f>U65+V65+W65+X65+Y65+Z65+AA65+AB65+AC65+AD65+AE65+AF65</f>
        <v>0</v>
      </c>
      <c r="AH65" s="425">
        <f>IF( $F65=0,0,((($F65/$E$62)*'PLAN DE ADQUISICIONES'!AD$30)*($G65/$F65)))</f>
        <v>0</v>
      </c>
      <c r="AI65" s="420">
        <f>IF( $F65=0,0,((($F65/$E$62)*'PLAN DE ADQUISICIONES'!AE$30)*($G65/$F65)))</f>
        <v>0</v>
      </c>
      <c r="AJ65" s="420">
        <f>IF( $F65=0,0,((($F65/$E$62)*'PLAN DE ADQUISICIONES'!AF$30)*($G65/$F65)))</f>
        <v>0</v>
      </c>
      <c r="AK65" s="420">
        <f>IF( $F65=0,0,((($F65/$E$62)*'PLAN DE ADQUISICIONES'!AG$30)*($G65/$F65)))</f>
        <v>0</v>
      </c>
      <c r="AL65" s="420">
        <f>IF( $F65=0,0,((($F65/$E$62)*'PLAN DE ADQUISICIONES'!AH$30)*($G65/$F65)))</f>
        <v>0</v>
      </c>
      <c r="AM65" s="420">
        <f>IF( $F65=0,0,((($F65/$E$62)*'PLAN DE ADQUISICIONES'!AI$30)*($G65/$F65)))</f>
        <v>0</v>
      </c>
      <c r="AN65" s="420">
        <f>IF( $F65=0,0,((($F65/$E$62)*'PLAN DE ADQUISICIONES'!AJ$30)*($G65/$F65)))</f>
        <v>0</v>
      </c>
      <c r="AO65" s="420">
        <f>IF( $F65=0,0,((($F65/$E$62)*'PLAN DE ADQUISICIONES'!AK$30)*($G65/$F65)))</f>
        <v>0</v>
      </c>
      <c r="AP65" s="420">
        <f>IF( $F65=0,0,((($F65/$E$62)*'PLAN DE ADQUISICIONES'!AL$30)*($G65/$F65)))</f>
        <v>0</v>
      </c>
      <c r="AQ65" s="420">
        <f>IF( $F65=0,0,((($F65/$E$62)*'PLAN DE ADQUISICIONES'!AM$30)*($G65/$F65)))</f>
        <v>0</v>
      </c>
      <c r="AR65" s="420">
        <f>IF( $F65=0,0,((($F65/$E$62)*'PLAN DE ADQUISICIONES'!AN$30)*($G65/$F65)))</f>
        <v>0</v>
      </c>
      <c r="AS65" s="420">
        <f>IF( $F65=0,0,((($F65/$E$62)*'PLAN DE ADQUISICIONES'!AO$30)*($G65/$F65)))</f>
        <v>0</v>
      </c>
      <c r="AT65" s="423">
        <f>AH65+AI65+AJ65+AK65+AL65+AM65+AN65+AO65+AP65+AQ65+AR65+AS65</f>
        <v>0</v>
      </c>
      <c r="AU65" s="426">
        <f>AS65+AR65+AQ65+AP65+AO65+AN65+AM65+AL65+AK65+AJ65+AI65+AH65+AF65+AE65+AD65+AC65+AB65+AA65+Z65+Y65+X65+W65+V65+U65+S65+R65+Q65+P65+O65+N65+M65+L65+K65+J65+I65+H65</f>
        <v>0</v>
      </c>
      <c r="AV65" s="392">
        <f t="shared" si="1"/>
        <v>0</v>
      </c>
    </row>
    <row r="66" spans="2:48" s="394" customFormat="1" ht="12.75" customHeight="1" x14ac:dyDescent="0.15">
      <c r="B66" s="416" t="str">
        <f>+'FORMATO COSTEO C1'!C$292</f>
        <v>1.2.4.4</v>
      </c>
      <c r="C66" s="417" t="str">
        <f>+'FORMATO COSTEO C1'!B$292</f>
        <v>Categoría de gasto</v>
      </c>
      <c r="D66" s="428"/>
      <c r="E66" s="429"/>
      <c r="F66" s="420">
        <f>+'FORMATO COSTEO C1'!G292</f>
        <v>0</v>
      </c>
      <c r="G66" s="421">
        <f>+'FORMATO COSTEO C1'!X292</f>
        <v>0</v>
      </c>
      <c r="H66" s="425">
        <f>IF( $F66=0,0,((($F66/$E$62)*'PLAN DE ADQUISICIONES'!F$30)*($G66/$F66)))</f>
        <v>0</v>
      </c>
      <c r="I66" s="420">
        <f>IF( $F66=0,0,((($F66/$E$62)*'PLAN DE ADQUISICIONES'!G$30)*($G66/$F66)))</f>
        <v>0</v>
      </c>
      <c r="J66" s="420">
        <f>IF( $F66=0,0,((($F66/$E$62)*'PLAN DE ADQUISICIONES'!H$30)*($G66/$F66)))</f>
        <v>0</v>
      </c>
      <c r="K66" s="420">
        <f>IF( $F66=0,0,((($F66/$E$62)*'PLAN DE ADQUISICIONES'!I$30)*($G66/$F66)))</f>
        <v>0</v>
      </c>
      <c r="L66" s="420">
        <f>IF( $F66=0,0,((($F66/$E$62)*'PLAN DE ADQUISICIONES'!J$30)*($G66/$F66)))</f>
        <v>0</v>
      </c>
      <c r="M66" s="420">
        <f>IF( $F66=0,0,((($F66/$E$62)*'PLAN DE ADQUISICIONES'!K$30)*($G66/$F66)))</f>
        <v>0</v>
      </c>
      <c r="N66" s="420">
        <f>IF( $F66=0,0,((($F66/$E$62)*'PLAN DE ADQUISICIONES'!L$30)*($G66/$F66)))</f>
        <v>0</v>
      </c>
      <c r="O66" s="420">
        <f>IF( $F66=0,0,((($F66/$E$62)*'PLAN DE ADQUISICIONES'!M$30)*($G66/$F66)))</f>
        <v>0</v>
      </c>
      <c r="P66" s="420">
        <f>IF( $F66=0,0,((($F66/$E$62)*'PLAN DE ADQUISICIONES'!N$30)*($G66/$F66)))</f>
        <v>0</v>
      </c>
      <c r="Q66" s="420">
        <f>IF( $F66=0,0,((($F66/$E$62)*'PLAN DE ADQUISICIONES'!O$30)*($G66/$F66)))</f>
        <v>0</v>
      </c>
      <c r="R66" s="420">
        <f>IF( $F66=0,0,((($F66/$E$62)*'PLAN DE ADQUISICIONES'!P$30)*($G66/$F66)))</f>
        <v>0</v>
      </c>
      <c r="S66" s="420">
        <f>IF( $F66=0,0,((($F66/$E$62)*'PLAN DE ADQUISICIONES'!Q$30)*($G66/$F66)))</f>
        <v>0</v>
      </c>
      <c r="T66" s="423">
        <f>H66+I66+J66+K66+L66+M66+N66+O66+P66+Q66+R66+S66</f>
        <v>0</v>
      </c>
      <c r="U66" s="424">
        <f>IF( $F66=0,0,((($F66/$E$62)*'PLAN DE ADQUISICIONES'!R$30)*($G66/$F66)))</f>
        <v>0</v>
      </c>
      <c r="V66" s="420">
        <f>IF( $F66=0,0,((($F66/$E$62)*'PLAN DE ADQUISICIONES'!S$30)*($G66/$F66)))</f>
        <v>0</v>
      </c>
      <c r="W66" s="420">
        <f>IF( $F66=0,0,((($F66/$E$62)*'PLAN DE ADQUISICIONES'!T$30)*($G66/$F66)))</f>
        <v>0</v>
      </c>
      <c r="X66" s="420">
        <f>IF( $F66=0,0,((($F66/$E$62)*'PLAN DE ADQUISICIONES'!U$30)*($G66/$F66)))</f>
        <v>0</v>
      </c>
      <c r="Y66" s="420">
        <f>IF( $F66=0,0,((($F66/$E$62)*'PLAN DE ADQUISICIONES'!V$30)*($G66/$F66)))</f>
        <v>0</v>
      </c>
      <c r="Z66" s="420">
        <f>IF( $F66=0,0,((($F66/$E$62)*'PLAN DE ADQUISICIONES'!W$30)*($G66/$F66)))</f>
        <v>0</v>
      </c>
      <c r="AA66" s="420">
        <f>IF( $F66=0,0,((($F66/$E$62)*'PLAN DE ADQUISICIONES'!X$30)*($G66/$F66)))</f>
        <v>0</v>
      </c>
      <c r="AB66" s="420">
        <f>IF( $F66=0,0,((($F66/$E$62)*'PLAN DE ADQUISICIONES'!Y$30)*($G66/$F66)))</f>
        <v>0</v>
      </c>
      <c r="AC66" s="420">
        <f>IF( $F66=0,0,((($F66/$E$62)*'PLAN DE ADQUISICIONES'!Z$30)*($G66/$F66)))</f>
        <v>0</v>
      </c>
      <c r="AD66" s="420">
        <f>IF( $F66=0,0,((($F66/$E$62)*'PLAN DE ADQUISICIONES'!AA$30)*($G66/$F66)))</f>
        <v>0</v>
      </c>
      <c r="AE66" s="420">
        <f>IF( $F66=0,0,((($F66/$E$62)*'PLAN DE ADQUISICIONES'!AB$30)*($G66/$F66)))</f>
        <v>0</v>
      </c>
      <c r="AF66" s="420">
        <f>IF( $F66=0,0,((($F66/$E$62)*'PLAN DE ADQUISICIONES'!AC$30)*($G66/$F66)))</f>
        <v>0</v>
      </c>
      <c r="AG66" s="421">
        <f>U66+V66+W66+X66+Y66+Z66+AA66+AB66+AC66+AD66+AE66+AF66</f>
        <v>0</v>
      </c>
      <c r="AH66" s="425">
        <f>IF( $F66=0,0,((($F66/$E$62)*'PLAN DE ADQUISICIONES'!AD$30)*($G66/$F66)))</f>
        <v>0</v>
      </c>
      <c r="AI66" s="420">
        <f>IF( $F66=0,0,((($F66/$E$62)*'PLAN DE ADQUISICIONES'!AE$30)*($G66/$F66)))</f>
        <v>0</v>
      </c>
      <c r="AJ66" s="420">
        <f>IF( $F66=0,0,((($F66/$E$62)*'PLAN DE ADQUISICIONES'!AF$30)*($G66/$F66)))</f>
        <v>0</v>
      </c>
      <c r="AK66" s="420">
        <f>IF( $F66=0,0,((($F66/$E$62)*'PLAN DE ADQUISICIONES'!AG$30)*($G66/$F66)))</f>
        <v>0</v>
      </c>
      <c r="AL66" s="420">
        <f>IF( $F66=0,0,((($F66/$E$62)*'PLAN DE ADQUISICIONES'!AH$30)*($G66/$F66)))</f>
        <v>0</v>
      </c>
      <c r="AM66" s="420">
        <f>IF( $F66=0,0,((($F66/$E$62)*'PLAN DE ADQUISICIONES'!AI$30)*($G66/$F66)))</f>
        <v>0</v>
      </c>
      <c r="AN66" s="420">
        <f>IF( $F66=0,0,((($F66/$E$62)*'PLAN DE ADQUISICIONES'!AJ$30)*($G66/$F66)))</f>
        <v>0</v>
      </c>
      <c r="AO66" s="420">
        <f>IF( $F66=0,0,((($F66/$E$62)*'PLAN DE ADQUISICIONES'!AK$30)*($G66/$F66)))</f>
        <v>0</v>
      </c>
      <c r="AP66" s="420">
        <f>IF( $F66=0,0,((($F66/$E$62)*'PLAN DE ADQUISICIONES'!AL$30)*($G66/$F66)))</f>
        <v>0</v>
      </c>
      <c r="AQ66" s="420">
        <f>IF( $F66=0,0,((($F66/$E$62)*'PLAN DE ADQUISICIONES'!AM$30)*($G66/$F66)))</f>
        <v>0</v>
      </c>
      <c r="AR66" s="420">
        <f>IF( $F66=0,0,((($F66/$E$62)*'PLAN DE ADQUISICIONES'!AN$30)*($G66/$F66)))</f>
        <v>0</v>
      </c>
      <c r="AS66" s="420">
        <f>IF( $F66=0,0,((($F66/$E$62)*'PLAN DE ADQUISICIONES'!AO$30)*($G66/$F66)))</f>
        <v>0</v>
      </c>
      <c r="AT66" s="423">
        <f>AH66+AI66+AJ66+AK66+AL66+AM66+AN66+AO66+AP66+AQ66+AR66+AS66</f>
        <v>0</v>
      </c>
      <c r="AU66" s="426">
        <f>AS66+AR66+AQ66+AP66+AO66+AN66+AM66+AL66+AK66+AJ66+AI66+AH66+AF66+AE66+AD66+AC66+AB66+AA66+Z66+Y66+X66+W66+V66+U66+S66+R66+Q66+P66+O66+N66+M66+L66+K66+J66+I66+H66</f>
        <v>0</v>
      </c>
      <c r="AV66" s="392">
        <f t="shared" si="1"/>
        <v>0</v>
      </c>
    </row>
    <row r="67" spans="2:48" s="394" customFormat="1" ht="12.75" customHeight="1" x14ac:dyDescent="0.15">
      <c r="B67" s="416" t="str">
        <f>+'FORMATO COSTEO C1'!C$298</f>
        <v>1.2.4.5</v>
      </c>
      <c r="C67" s="417" t="str">
        <f>+'FORMATO COSTEO C1'!B$298</f>
        <v>Categoría de gasto</v>
      </c>
      <c r="D67" s="428"/>
      <c r="E67" s="429"/>
      <c r="F67" s="420">
        <f>+'FORMATO COSTEO C1'!G298</f>
        <v>0</v>
      </c>
      <c r="G67" s="421">
        <f>+'FORMATO COSTEO C1'!X298</f>
        <v>0</v>
      </c>
      <c r="H67" s="425">
        <f>IF( $F67=0,0,((($F67/$E$62)*'PLAN DE ADQUISICIONES'!F$30)*($G67/$F67)))</f>
        <v>0</v>
      </c>
      <c r="I67" s="420">
        <f>IF( $F67=0,0,((($F67/$E$62)*'PLAN DE ADQUISICIONES'!G$30)*($G67/$F67)))</f>
        <v>0</v>
      </c>
      <c r="J67" s="420">
        <f>IF( $F67=0,0,((($F67/$E$62)*'PLAN DE ADQUISICIONES'!H$30)*($G67/$F67)))</f>
        <v>0</v>
      </c>
      <c r="K67" s="420">
        <f>IF( $F67=0,0,((($F67/$E$62)*'PLAN DE ADQUISICIONES'!I$30)*($G67/$F67)))</f>
        <v>0</v>
      </c>
      <c r="L67" s="420">
        <f>IF( $F67=0,0,((($F67/$E$62)*'PLAN DE ADQUISICIONES'!J$30)*($G67/$F67)))</f>
        <v>0</v>
      </c>
      <c r="M67" s="420">
        <f>IF( $F67=0,0,((($F67/$E$62)*'PLAN DE ADQUISICIONES'!K$30)*($G67/$F67)))</f>
        <v>0</v>
      </c>
      <c r="N67" s="420">
        <f>IF( $F67=0,0,((($F67/$E$62)*'PLAN DE ADQUISICIONES'!L$30)*($G67/$F67)))</f>
        <v>0</v>
      </c>
      <c r="O67" s="420">
        <f>IF( $F67=0,0,((($F67/$E$62)*'PLAN DE ADQUISICIONES'!M$30)*($G67/$F67)))</f>
        <v>0</v>
      </c>
      <c r="P67" s="420">
        <f>IF( $F67=0,0,((($F67/$E$62)*'PLAN DE ADQUISICIONES'!N$30)*($G67/$F67)))</f>
        <v>0</v>
      </c>
      <c r="Q67" s="420">
        <f>IF( $F67=0,0,((($F67/$E$62)*'PLAN DE ADQUISICIONES'!O$30)*($G67/$F67)))</f>
        <v>0</v>
      </c>
      <c r="R67" s="420">
        <f>IF( $F67=0,0,((($F67/$E$62)*'PLAN DE ADQUISICIONES'!P$30)*($G67/$F67)))</f>
        <v>0</v>
      </c>
      <c r="S67" s="420">
        <f>IF( $F67=0,0,((($F67/$E$62)*'PLAN DE ADQUISICIONES'!Q$30)*($G67/$F67)))</f>
        <v>0</v>
      </c>
      <c r="T67" s="423">
        <f>H67+I67+J67+K67+L67+M67+N67+O67+P67+Q67+R67+S67</f>
        <v>0</v>
      </c>
      <c r="U67" s="424">
        <f>IF( $F67=0,0,((($F67/$E$62)*'PLAN DE ADQUISICIONES'!R$30)*($G67/$F67)))</f>
        <v>0</v>
      </c>
      <c r="V67" s="420">
        <f>IF( $F67=0,0,((($F67/$E$62)*'PLAN DE ADQUISICIONES'!S$30)*($G67/$F67)))</f>
        <v>0</v>
      </c>
      <c r="W67" s="420">
        <f>IF( $F67=0,0,((($F67/$E$62)*'PLAN DE ADQUISICIONES'!T$30)*($G67/$F67)))</f>
        <v>0</v>
      </c>
      <c r="X67" s="420">
        <f>IF( $F67=0,0,((($F67/$E$62)*'PLAN DE ADQUISICIONES'!U$30)*($G67/$F67)))</f>
        <v>0</v>
      </c>
      <c r="Y67" s="420">
        <f>IF( $F67=0,0,((($F67/$E$62)*'PLAN DE ADQUISICIONES'!V$30)*($G67/$F67)))</f>
        <v>0</v>
      </c>
      <c r="Z67" s="420">
        <f>IF( $F67=0,0,((($F67/$E$62)*'PLAN DE ADQUISICIONES'!W$30)*($G67/$F67)))</f>
        <v>0</v>
      </c>
      <c r="AA67" s="420">
        <f>IF( $F67=0,0,((($F67/$E$62)*'PLAN DE ADQUISICIONES'!X$30)*($G67/$F67)))</f>
        <v>0</v>
      </c>
      <c r="AB67" s="420">
        <f>IF( $F67=0,0,((($F67/$E$62)*'PLAN DE ADQUISICIONES'!Y$30)*($G67/$F67)))</f>
        <v>0</v>
      </c>
      <c r="AC67" s="420">
        <f>IF( $F67=0,0,((($F67/$E$62)*'PLAN DE ADQUISICIONES'!Z$30)*($G67/$F67)))</f>
        <v>0</v>
      </c>
      <c r="AD67" s="420">
        <f>IF( $F67=0,0,((($F67/$E$62)*'PLAN DE ADQUISICIONES'!AA$30)*($G67/$F67)))</f>
        <v>0</v>
      </c>
      <c r="AE67" s="420">
        <f>IF( $F67=0,0,((($F67/$E$62)*'PLAN DE ADQUISICIONES'!AB$30)*($G67/$F67)))</f>
        <v>0</v>
      </c>
      <c r="AF67" s="420">
        <f>IF( $F67=0,0,((($F67/$E$62)*'PLAN DE ADQUISICIONES'!AC$30)*($G67/$F67)))</f>
        <v>0</v>
      </c>
      <c r="AG67" s="421">
        <f>U67+V67+W67+X67+Y67+Z67+AA67+AB67+AC67+AD67+AE67+AF67</f>
        <v>0</v>
      </c>
      <c r="AH67" s="425">
        <f>IF( $F67=0,0,((($F67/$E$62)*'PLAN DE ADQUISICIONES'!AD$30)*($G67/$F67)))</f>
        <v>0</v>
      </c>
      <c r="AI67" s="420">
        <f>IF( $F67=0,0,((($F67/$E$62)*'PLAN DE ADQUISICIONES'!AE$30)*($G67/$F67)))</f>
        <v>0</v>
      </c>
      <c r="AJ67" s="420">
        <f>IF( $F67=0,0,((($F67/$E$62)*'PLAN DE ADQUISICIONES'!AF$30)*($G67/$F67)))</f>
        <v>0</v>
      </c>
      <c r="AK67" s="420">
        <f>IF( $F67=0,0,((($F67/$E$62)*'PLAN DE ADQUISICIONES'!AG$30)*($G67/$F67)))</f>
        <v>0</v>
      </c>
      <c r="AL67" s="420">
        <f>IF( $F67=0,0,((($F67/$E$62)*'PLAN DE ADQUISICIONES'!AH$30)*($G67/$F67)))</f>
        <v>0</v>
      </c>
      <c r="AM67" s="420">
        <f>IF( $F67=0,0,((($F67/$E$62)*'PLAN DE ADQUISICIONES'!AI$30)*($G67/$F67)))</f>
        <v>0</v>
      </c>
      <c r="AN67" s="420">
        <f>IF( $F67=0,0,((($F67/$E$62)*'PLAN DE ADQUISICIONES'!AJ$30)*($G67/$F67)))</f>
        <v>0</v>
      </c>
      <c r="AO67" s="420">
        <f>IF( $F67=0,0,((($F67/$E$62)*'PLAN DE ADQUISICIONES'!AK$30)*($G67/$F67)))</f>
        <v>0</v>
      </c>
      <c r="AP67" s="420">
        <f>IF( $F67=0,0,((($F67/$E$62)*'PLAN DE ADQUISICIONES'!AL$30)*($G67/$F67)))</f>
        <v>0</v>
      </c>
      <c r="AQ67" s="420">
        <f>IF( $F67=0,0,((($F67/$E$62)*'PLAN DE ADQUISICIONES'!AM$30)*($G67/$F67)))</f>
        <v>0</v>
      </c>
      <c r="AR67" s="420">
        <f>IF( $F67=0,0,((($F67/$E$62)*'PLAN DE ADQUISICIONES'!AN$30)*($G67/$F67)))</f>
        <v>0</v>
      </c>
      <c r="AS67" s="420">
        <f>IF( $F67=0,0,((($F67/$E$62)*'PLAN DE ADQUISICIONES'!AO$30)*($G67/$F67)))</f>
        <v>0</v>
      </c>
      <c r="AT67" s="423">
        <f>AH67+AI67+AJ67+AK67+AL67+AM67+AN67+AO67+AP67+AQ67+AR67+AS67</f>
        <v>0</v>
      </c>
      <c r="AU67" s="426">
        <f>AS67+AR67+AQ67+AP67+AO67+AN67+AM67+AL67+AK67+AJ67+AI67+AH67+AF67+AE67+AD67+AC67+AB67+AA67+Z67+Y67+X67+W67+V67+U67+S67+R67+Q67+P67+O67+N67+M67+L67+K67+J67+I67+H67</f>
        <v>0</v>
      </c>
      <c r="AV67" s="392">
        <f t="shared" si="1"/>
        <v>0</v>
      </c>
    </row>
    <row r="68" spans="2:48" s="394" customFormat="1" ht="12.75" customHeight="1" x14ac:dyDescent="0.15">
      <c r="B68" s="406" t="str">
        <f>+'FORMATO COSTEO C1'!C$304</f>
        <v>1.2.5</v>
      </c>
      <c r="C68" s="430">
        <f>+'FORMATO COSTEO C1'!B$304</f>
        <v>0</v>
      </c>
      <c r="D68" s="408" t="str">
        <f>+'FORMATO COSTEO C1'!D$304</f>
        <v>Unidad medida</v>
      </c>
      <c r="E68" s="409">
        <f>+'FORMATO COSTEO C1'!E$304</f>
        <v>0</v>
      </c>
      <c r="F68" s="410">
        <f>SUM(F69:F73)</f>
        <v>0</v>
      </c>
      <c r="G68" s="411">
        <f t="shared" ref="G68:AS68" si="20">SUM(G69:G73)</f>
        <v>0</v>
      </c>
      <c r="H68" s="412">
        <f t="shared" si="20"/>
        <v>0</v>
      </c>
      <c r="I68" s="410">
        <f>SUM(I69:I73)</f>
        <v>0</v>
      </c>
      <c r="J68" s="410">
        <f>SUM(J69:J73)</f>
        <v>0</v>
      </c>
      <c r="K68" s="410">
        <f>SUM(K69:K73)</f>
        <v>0</v>
      </c>
      <c r="L68" s="410">
        <f>SUM(L69:L73)</f>
        <v>0</v>
      </c>
      <c r="M68" s="410">
        <f>SUM(M69:M73)</f>
        <v>0</v>
      </c>
      <c r="N68" s="410">
        <f t="shared" si="20"/>
        <v>0</v>
      </c>
      <c r="O68" s="410">
        <f t="shared" si="20"/>
        <v>0</v>
      </c>
      <c r="P68" s="410">
        <f t="shared" si="20"/>
        <v>0</v>
      </c>
      <c r="Q68" s="410">
        <f t="shared" si="20"/>
        <v>0</v>
      </c>
      <c r="R68" s="410">
        <f t="shared" si="20"/>
        <v>0</v>
      </c>
      <c r="S68" s="410">
        <f t="shared" si="20"/>
        <v>0</v>
      </c>
      <c r="T68" s="413">
        <f t="shared" si="20"/>
        <v>0</v>
      </c>
      <c r="U68" s="414">
        <f t="shared" si="20"/>
        <v>0</v>
      </c>
      <c r="V68" s="410">
        <f t="shared" si="20"/>
        <v>0</v>
      </c>
      <c r="W68" s="410">
        <f t="shared" si="20"/>
        <v>0</v>
      </c>
      <c r="X68" s="410">
        <f t="shared" si="20"/>
        <v>0</v>
      </c>
      <c r="Y68" s="410">
        <f t="shared" si="20"/>
        <v>0</v>
      </c>
      <c r="Z68" s="410">
        <f t="shared" si="20"/>
        <v>0</v>
      </c>
      <c r="AA68" s="410">
        <f t="shared" si="20"/>
        <v>0</v>
      </c>
      <c r="AB68" s="410">
        <f t="shared" si="20"/>
        <v>0</v>
      </c>
      <c r="AC68" s="410">
        <f t="shared" si="20"/>
        <v>0</v>
      </c>
      <c r="AD68" s="410">
        <f t="shared" si="20"/>
        <v>0</v>
      </c>
      <c r="AE68" s="410">
        <f t="shared" si="20"/>
        <v>0</v>
      </c>
      <c r="AF68" s="410">
        <f t="shared" si="20"/>
        <v>0</v>
      </c>
      <c r="AG68" s="411">
        <f t="shared" si="20"/>
        <v>0</v>
      </c>
      <c r="AH68" s="412">
        <f t="shared" si="20"/>
        <v>0</v>
      </c>
      <c r="AI68" s="410">
        <f t="shared" si="20"/>
        <v>0</v>
      </c>
      <c r="AJ68" s="410">
        <f t="shared" si="20"/>
        <v>0</v>
      </c>
      <c r="AK68" s="410">
        <f t="shared" si="20"/>
        <v>0</v>
      </c>
      <c r="AL68" s="410">
        <f t="shared" si="20"/>
        <v>0</v>
      </c>
      <c r="AM68" s="410">
        <f t="shared" si="20"/>
        <v>0</v>
      </c>
      <c r="AN68" s="410">
        <f t="shared" si="20"/>
        <v>0</v>
      </c>
      <c r="AO68" s="410">
        <f t="shared" si="20"/>
        <v>0</v>
      </c>
      <c r="AP68" s="410">
        <f t="shared" si="20"/>
        <v>0</v>
      </c>
      <c r="AQ68" s="410">
        <f t="shared" si="20"/>
        <v>0</v>
      </c>
      <c r="AR68" s="410">
        <f t="shared" si="20"/>
        <v>0</v>
      </c>
      <c r="AS68" s="410">
        <f t="shared" si="20"/>
        <v>0</v>
      </c>
      <c r="AT68" s="413">
        <f>SUM(AT69:AT73)</f>
        <v>0</v>
      </c>
      <c r="AU68" s="415">
        <f>SUM(AU69:AU73)</f>
        <v>0</v>
      </c>
      <c r="AV68" s="392">
        <f t="shared" si="1"/>
        <v>0</v>
      </c>
    </row>
    <row r="69" spans="2:48" s="394" customFormat="1" ht="12.75" customHeight="1" x14ac:dyDescent="0.15">
      <c r="B69" s="416" t="str">
        <f>+'FORMATO COSTEO C1'!C$306</f>
        <v>1.2.5.1</v>
      </c>
      <c r="C69" s="417" t="str">
        <f>+'FORMATO COSTEO C1'!B$306</f>
        <v>Categoría de gasto</v>
      </c>
      <c r="D69" s="428"/>
      <c r="E69" s="429"/>
      <c r="F69" s="420">
        <f>+'FORMATO COSTEO C1'!G306</f>
        <v>0</v>
      </c>
      <c r="G69" s="421">
        <f>+'FORMATO COSTEO C1'!X306</f>
        <v>0</v>
      </c>
      <c r="H69" s="422">
        <f>IF( $F69=0,0,((($F69/$E$68)*'PLAN DE ADQUISICIONES'!F$31)*($G69/$F69)))</f>
        <v>0</v>
      </c>
      <c r="I69" s="420">
        <f>IF( $F69=0,0,((($F69/$E$68)*'PLAN DE ADQUISICIONES'!G$31)*($G69/$F69)))</f>
        <v>0</v>
      </c>
      <c r="J69" s="420">
        <f>IF( $F69=0,0,((($F69/$E$68)*'PLAN DE ADQUISICIONES'!H$31)*($G69/$F69)))</f>
        <v>0</v>
      </c>
      <c r="K69" s="420">
        <f>IF( $F69=0,0,((($F69/$E$68)*'PLAN DE ADQUISICIONES'!I$31)*($G69/$F69)))</f>
        <v>0</v>
      </c>
      <c r="L69" s="420">
        <f>IF( $F69=0,0,((($F69/$E$68)*'PLAN DE ADQUISICIONES'!J$31)*($G69/$F69)))</f>
        <v>0</v>
      </c>
      <c r="M69" s="420">
        <f>IF( $F69=0,0,((($F69/$E$68)*'PLAN DE ADQUISICIONES'!K$31)*($G69/$F69)))</f>
        <v>0</v>
      </c>
      <c r="N69" s="420">
        <f>IF( $F69=0,0,((($F69/$E$68)*'PLAN DE ADQUISICIONES'!L$31)*($G69/$F69)))</f>
        <v>0</v>
      </c>
      <c r="O69" s="420">
        <f>IF( $F69=0,0,((($F69/$E$68)*'PLAN DE ADQUISICIONES'!M$31)*($G69/$F69)))</f>
        <v>0</v>
      </c>
      <c r="P69" s="420">
        <f>IF( $F69=0,0,((($F69/$E$68)*'PLAN DE ADQUISICIONES'!N$31)*($G69/$F69)))</f>
        <v>0</v>
      </c>
      <c r="Q69" s="420">
        <f>IF( $F69=0,0,((($F69/$E$68)*'PLAN DE ADQUISICIONES'!O$31)*($G69/$F69)))</f>
        <v>0</v>
      </c>
      <c r="R69" s="420">
        <f>IF( $F69=0,0,((($F69/$E$68)*'PLAN DE ADQUISICIONES'!P$31)*($G69/$F69)))</f>
        <v>0</v>
      </c>
      <c r="S69" s="420">
        <f>IF( $F69=0,0,((($F69/$E$68)*'PLAN DE ADQUISICIONES'!Q$31)*($G69/$F69)))</f>
        <v>0</v>
      </c>
      <c r="T69" s="423">
        <f>H69+I69+J69+K69+L69+M69+N69+O69+P69+Q69+R69+S69</f>
        <v>0</v>
      </c>
      <c r="U69" s="424">
        <f>IF( $F69=0,0,((($F69/$E$68)*'PLAN DE ADQUISICIONES'!R$31)*($G69/$F69)))</f>
        <v>0</v>
      </c>
      <c r="V69" s="420">
        <f>IF( $F69=0,0,((($F69/$E$68)*'PLAN DE ADQUISICIONES'!S$31)*($G69/$F69)))</f>
        <v>0</v>
      </c>
      <c r="W69" s="420">
        <f>IF( $F69=0,0,((($F69/$E$68)*'PLAN DE ADQUISICIONES'!T$31)*($G69/$F69)))</f>
        <v>0</v>
      </c>
      <c r="X69" s="420">
        <f>IF( $F69=0,0,((($F69/$E$68)*'PLAN DE ADQUISICIONES'!U$31)*($G69/$F69)))</f>
        <v>0</v>
      </c>
      <c r="Y69" s="420">
        <f>IF( $F69=0,0,((($F69/$E$68)*'PLAN DE ADQUISICIONES'!V$31)*($G69/$F69)))</f>
        <v>0</v>
      </c>
      <c r="Z69" s="420">
        <f>IF( $F69=0,0,((($F69/$E$68)*'PLAN DE ADQUISICIONES'!W$31)*($G69/$F69)))</f>
        <v>0</v>
      </c>
      <c r="AA69" s="420">
        <f>IF( $F69=0,0,((($F69/$E$68)*'PLAN DE ADQUISICIONES'!X$31)*($G69/$F69)))</f>
        <v>0</v>
      </c>
      <c r="AB69" s="420">
        <f>IF( $F69=0,0,((($F69/$E$68)*'PLAN DE ADQUISICIONES'!Y$31)*($G69/$F69)))</f>
        <v>0</v>
      </c>
      <c r="AC69" s="420">
        <f>IF( $F69=0,0,((($F69/$E$68)*'PLAN DE ADQUISICIONES'!Z$31)*($G69/$F69)))</f>
        <v>0</v>
      </c>
      <c r="AD69" s="420">
        <f>IF( $F69=0,0,((($F69/$E$68)*'PLAN DE ADQUISICIONES'!AA$31)*($G69/$F69)))</f>
        <v>0</v>
      </c>
      <c r="AE69" s="420">
        <f>IF( $F69=0,0,((($F69/$E$68)*'PLAN DE ADQUISICIONES'!AB$31)*($G69/$F69)))</f>
        <v>0</v>
      </c>
      <c r="AF69" s="420">
        <f>IF( $F69=0,0,((($F69/$E$68)*'PLAN DE ADQUISICIONES'!AC$31)*($G69/$F69)))</f>
        <v>0</v>
      </c>
      <c r="AG69" s="421">
        <f>U69+V69+W69+X69+Y69+Z69+AA69+AB69+AC69+AD69+AE69+AF69</f>
        <v>0</v>
      </c>
      <c r="AH69" s="425">
        <f>IF( $F69=0,0,((($F69/$E$68)*'PLAN DE ADQUISICIONES'!AD$31)*($G69/$F69)))</f>
        <v>0</v>
      </c>
      <c r="AI69" s="420">
        <f>IF( $F69=0,0,((($F69/$E$68)*'PLAN DE ADQUISICIONES'!AE$31)*($G69/$F69)))</f>
        <v>0</v>
      </c>
      <c r="AJ69" s="420">
        <f>IF( $F69=0,0,((($F69/$E$68)*'PLAN DE ADQUISICIONES'!AF$31)*($G69/$F69)))</f>
        <v>0</v>
      </c>
      <c r="AK69" s="420">
        <f>IF( $F69=0,0,((($F69/$E$68)*'PLAN DE ADQUISICIONES'!AG$31)*($G69/$F69)))</f>
        <v>0</v>
      </c>
      <c r="AL69" s="420">
        <f>IF( $F69=0,0,((($F69/$E$68)*'PLAN DE ADQUISICIONES'!AH$31)*($G69/$F69)))</f>
        <v>0</v>
      </c>
      <c r="AM69" s="420">
        <f>IF( $F69=0,0,((($F69/$E$68)*'PLAN DE ADQUISICIONES'!AI$31)*($G69/$F69)))</f>
        <v>0</v>
      </c>
      <c r="AN69" s="420">
        <f>IF( $F69=0,0,((($F69/$E$68)*'PLAN DE ADQUISICIONES'!AJ$31)*($G69/$F69)))</f>
        <v>0</v>
      </c>
      <c r="AO69" s="420">
        <f>IF( $F69=0,0,((($F69/$E$68)*'PLAN DE ADQUISICIONES'!AK$31)*($G69/$F69)))</f>
        <v>0</v>
      </c>
      <c r="AP69" s="420">
        <f>IF( $F69=0,0,((($F69/$E$68)*'PLAN DE ADQUISICIONES'!AL$31)*($G69/$F69)))</f>
        <v>0</v>
      </c>
      <c r="AQ69" s="420">
        <f>IF( $F69=0,0,((($F69/$E$68)*'PLAN DE ADQUISICIONES'!AM$31)*($G69/$F69)))</f>
        <v>0</v>
      </c>
      <c r="AR69" s="420">
        <f>IF( $F69=0,0,((($F69/$E$68)*'PLAN DE ADQUISICIONES'!AN$31)*($G69/$F69)))</f>
        <v>0</v>
      </c>
      <c r="AS69" s="420">
        <f>IF( $F69=0,0,((($F69/$E$68)*'PLAN DE ADQUISICIONES'!AO$31)*($G69/$F69)))</f>
        <v>0</v>
      </c>
      <c r="AT69" s="423">
        <f>AH69+AI69+AJ69+AK69+AL69+AM69+AN69+AO69+AP69+AQ69+AR69+AS69</f>
        <v>0</v>
      </c>
      <c r="AU69" s="426">
        <f>AS69+AR69+AQ69+AP69+AO69+AN69+AM69+AL69+AK69+AJ69+AI69+AH69+AF69+AE69+AD69+AC69+AB69+AA69+Z69+Y69+X69+W69+V69+U69+S69+R69+Q69+P69+O69+N69+M69+L69+K69+J69+I69+H69</f>
        <v>0</v>
      </c>
      <c r="AV69" s="392">
        <f t="shared" si="1"/>
        <v>0</v>
      </c>
    </row>
    <row r="70" spans="2:48" s="394" customFormat="1" ht="12.75" customHeight="1" outlineLevel="1" x14ac:dyDescent="0.15">
      <c r="B70" s="416" t="str">
        <f>+'FORMATO COSTEO C1'!C$312</f>
        <v>1.2.5.2</v>
      </c>
      <c r="C70" s="417" t="str">
        <f>+'FORMATO COSTEO C1'!B$312</f>
        <v>Categoría de gasto</v>
      </c>
      <c r="D70" s="428"/>
      <c r="E70" s="429"/>
      <c r="F70" s="420">
        <f>+'FORMATO COSTEO C1'!G312</f>
        <v>0</v>
      </c>
      <c r="G70" s="421">
        <f>+'FORMATO COSTEO C1'!X312</f>
        <v>0</v>
      </c>
      <c r="H70" s="425">
        <f>IF( $F70=0,0,((($F70/$E$68)*'PLAN DE ADQUISICIONES'!F$31)*($G70/$F70)))</f>
        <v>0</v>
      </c>
      <c r="I70" s="420">
        <f>IF( $F70=0,0,((($F70/$E$68)*'PLAN DE ADQUISICIONES'!G$31)*($G70/$F70)))</f>
        <v>0</v>
      </c>
      <c r="J70" s="420">
        <f>IF( $F70=0,0,((($F70/$E$68)*'PLAN DE ADQUISICIONES'!H$31)*($G70/$F70)))</f>
        <v>0</v>
      </c>
      <c r="K70" s="420">
        <f>IF( $F70=0,0,((($F70/$E$68)*'PLAN DE ADQUISICIONES'!I$31)*($G70/$F70)))</f>
        <v>0</v>
      </c>
      <c r="L70" s="420">
        <f>IF( $F70=0,0,((($F70/$E$68)*'PLAN DE ADQUISICIONES'!J$31)*($G70/$F70)))</f>
        <v>0</v>
      </c>
      <c r="M70" s="420">
        <f>IF( $F70=0,0,((($F70/$E$68)*'PLAN DE ADQUISICIONES'!K$31)*($G70/$F70)))</f>
        <v>0</v>
      </c>
      <c r="N70" s="420">
        <f>IF( $F70=0,0,((($F70/$E$68)*'PLAN DE ADQUISICIONES'!L$31)*($G70/$F70)))</f>
        <v>0</v>
      </c>
      <c r="O70" s="420">
        <f>IF( $F70=0,0,((($F70/$E$68)*'PLAN DE ADQUISICIONES'!M$31)*($G70/$F70)))</f>
        <v>0</v>
      </c>
      <c r="P70" s="420">
        <f>IF( $F70=0,0,((($F70/$E$68)*'PLAN DE ADQUISICIONES'!N$31)*($G70/$F70)))</f>
        <v>0</v>
      </c>
      <c r="Q70" s="420">
        <f>IF( $F70=0,0,((($F70/$E$68)*'PLAN DE ADQUISICIONES'!O$31)*($G70/$F70)))</f>
        <v>0</v>
      </c>
      <c r="R70" s="420">
        <f>IF( $F70=0,0,((($F70/$E$68)*'PLAN DE ADQUISICIONES'!P$31)*($G70/$F70)))</f>
        <v>0</v>
      </c>
      <c r="S70" s="420">
        <f>IF( $F70=0,0,((($F70/$E$68)*'PLAN DE ADQUISICIONES'!Q$31)*($G70/$F70)))</f>
        <v>0</v>
      </c>
      <c r="T70" s="423">
        <f>H70+I70+J70+K70+L70+M70+N70+O70+P70+Q70+R70+S70</f>
        <v>0</v>
      </c>
      <c r="U70" s="424">
        <f>IF( $F70=0,0,((($F70/$E$68)*'PLAN DE ADQUISICIONES'!R$31)*($G70/$F70)))</f>
        <v>0</v>
      </c>
      <c r="V70" s="420">
        <f>IF( $F70=0,0,((($F70/$E$68)*'PLAN DE ADQUISICIONES'!S$31)*($G70/$F70)))</f>
        <v>0</v>
      </c>
      <c r="W70" s="420">
        <f>IF( $F70=0,0,((($F70/$E$68)*'PLAN DE ADQUISICIONES'!T$31)*($G70/$F70)))</f>
        <v>0</v>
      </c>
      <c r="X70" s="420">
        <f>IF( $F70=0,0,((($F70/$E$68)*'PLAN DE ADQUISICIONES'!U$31)*($G70/$F70)))</f>
        <v>0</v>
      </c>
      <c r="Y70" s="420">
        <f>IF( $F70=0,0,((($F70/$E$68)*'PLAN DE ADQUISICIONES'!V$31)*($G70/$F70)))</f>
        <v>0</v>
      </c>
      <c r="Z70" s="420">
        <f>IF( $F70=0,0,((($F70/$E$68)*'PLAN DE ADQUISICIONES'!W$31)*($G70/$F70)))</f>
        <v>0</v>
      </c>
      <c r="AA70" s="420">
        <f>IF( $F70=0,0,((($F70/$E$68)*'PLAN DE ADQUISICIONES'!X$31)*($G70/$F70)))</f>
        <v>0</v>
      </c>
      <c r="AB70" s="420">
        <f>IF( $F70=0,0,((($F70/$E$68)*'PLAN DE ADQUISICIONES'!Y$31)*($G70/$F70)))</f>
        <v>0</v>
      </c>
      <c r="AC70" s="420">
        <f>IF( $F70=0,0,((($F70/$E$68)*'PLAN DE ADQUISICIONES'!Z$31)*($G70/$F70)))</f>
        <v>0</v>
      </c>
      <c r="AD70" s="420">
        <f>IF( $F70=0,0,((($F70/$E$68)*'PLAN DE ADQUISICIONES'!AA$31)*($G70/$F70)))</f>
        <v>0</v>
      </c>
      <c r="AE70" s="420">
        <f>IF( $F70=0,0,((($F70/$E$68)*'PLAN DE ADQUISICIONES'!AB$31)*($G70/$F70)))</f>
        <v>0</v>
      </c>
      <c r="AF70" s="420">
        <f>IF( $F70=0,0,((($F70/$E$68)*'PLAN DE ADQUISICIONES'!AC$31)*($G70/$F70)))</f>
        <v>0</v>
      </c>
      <c r="AG70" s="421">
        <f>U70+V70+W70+X70+Y70+Z70+AA70+AB70+AC70+AD70+AE70+AF70</f>
        <v>0</v>
      </c>
      <c r="AH70" s="425">
        <f>IF( $F70=0,0,((($F70/$E$68)*'PLAN DE ADQUISICIONES'!AD$31)*($G70/$F70)))</f>
        <v>0</v>
      </c>
      <c r="AI70" s="420">
        <f>IF( $F70=0,0,((($F70/$E$68)*'PLAN DE ADQUISICIONES'!AE$31)*($G70/$F70)))</f>
        <v>0</v>
      </c>
      <c r="AJ70" s="420">
        <f>IF( $F70=0,0,((($F70/$E$68)*'PLAN DE ADQUISICIONES'!AF$31)*($G70/$F70)))</f>
        <v>0</v>
      </c>
      <c r="AK70" s="420">
        <f>IF( $F70=0,0,((($F70/$E$68)*'PLAN DE ADQUISICIONES'!AG$31)*($G70/$F70)))</f>
        <v>0</v>
      </c>
      <c r="AL70" s="420">
        <f>IF( $F70=0,0,((($F70/$E$68)*'PLAN DE ADQUISICIONES'!AH$31)*($G70/$F70)))</f>
        <v>0</v>
      </c>
      <c r="AM70" s="420">
        <f>IF( $F70=0,0,((($F70/$E$68)*'PLAN DE ADQUISICIONES'!AI$31)*($G70/$F70)))</f>
        <v>0</v>
      </c>
      <c r="AN70" s="420">
        <f>IF( $F70=0,0,((($F70/$E$68)*'PLAN DE ADQUISICIONES'!AJ$31)*($G70/$F70)))</f>
        <v>0</v>
      </c>
      <c r="AO70" s="420">
        <f>IF( $F70=0,0,((($F70/$E$68)*'PLAN DE ADQUISICIONES'!AK$31)*($G70/$F70)))</f>
        <v>0</v>
      </c>
      <c r="AP70" s="420">
        <f>IF( $F70=0,0,((($F70/$E$68)*'PLAN DE ADQUISICIONES'!AL$31)*($G70/$F70)))</f>
        <v>0</v>
      </c>
      <c r="AQ70" s="420">
        <f>IF( $F70=0,0,((($F70/$E$68)*'PLAN DE ADQUISICIONES'!AM$31)*($G70/$F70)))</f>
        <v>0</v>
      </c>
      <c r="AR70" s="420">
        <f>IF( $F70=0,0,((($F70/$E$68)*'PLAN DE ADQUISICIONES'!AN$31)*($G70/$F70)))</f>
        <v>0</v>
      </c>
      <c r="AS70" s="420">
        <f>IF( $F70=0,0,((($F70/$E$68)*'PLAN DE ADQUISICIONES'!AO$31)*($G70/$F70)))</f>
        <v>0</v>
      </c>
      <c r="AT70" s="423">
        <f>AH70+AI70+AJ70+AK70+AL70+AM70+AN70+AO70+AP70+AQ70+AR70+AS70</f>
        <v>0</v>
      </c>
      <c r="AU70" s="426">
        <f>AS70+AR70+AQ70+AP70+AO70+AN70+AM70+AL70+AK70+AJ70+AI70+AH70+AF70+AE70+AD70+AC70+AB70+AA70+Z70+Y70+X70+W70+V70+U70+S70+R70+Q70+P70+O70+N70+M70+L70+K70+J70+I70+H70</f>
        <v>0</v>
      </c>
      <c r="AV70" s="392">
        <f t="shared" si="1"/>
        <v>0</v>
      </c>
    </row>
    <row r="71" spans="2:48" s="405" customFormat="1" ht="12.75" customHeight="1" outlineLevel="1" x14ac:dyDescent="0.15">
      <c r="B71" s="416" t="str">
        <f>+'FORMATO COSTEO C1'!C$318</f>
        <v>1.2.5.3</v>
      </c>
      <c r="C71" s="417" t="str">
        <f>+'FORMATO COSTEO C1'!B$318</f>
        <v>Categoría de gasto</v>
      </c>
      <c r="D71" s="428"/>
      <c r="E71" s="429"/>
      <c r="F71" s="420">
        <f>+'FORMATO COSTEO C1'!G318</f>
        <v>0</v>
      </c>
      <c r="G71" s="421">
        <f>+'FORMATO COSTEO C1'!X318</f>
        <v>0</v>
      </c>
      <c r="H71" s="425">
        <f>IF( $F71=0,0,((($F71/$E$68)*'PLAN DE ADQUISICIONES'!F$31)*($G71/$F71)))</f>
        <v>0</v>
      </c>
      <c r="I71" s="420">
        <f>IF( $F71=0,0,((($F71/$E$68)*'PLAN DE ADQUISICIONES'!G$31)*($G71/$F71)))</f>
        <v>0</v>
      </c>
      <c r="J71" s="420">
        <f>IF( $F71=0,0,((($F71/$E$68)*'PLAN DE ADQUISICIONES'!H$31)*($G71/$F71)))</f>
        <v>0</v>
      </c>
      <c r="K71" s="420">
        <f>IF( $F71=0,0,((($F71/$E$68)*'PLAN DE ADQUISICIONES'!I$31)*($G71/$F71)))</f>
        <v>0</v>
      </c>
      <c r="L71" s="420">
        <f>IF( $F71=0,0,((($F71/$E$68)*'PLAN DE ADQUISICIONES'!J$31)*($G71/$F71)))</f>
        <v>0</v>
      </c>
      <c r="M71" s="420">
        <f>IF( $F71=0,0,((($F71/$E$68)*'PLAN DE ADQUISICIONES'!K$31)*($G71/$F71)))</f>
        <v>0</v>
      </c>
      <c r="N71" s="420">
        <f>IF( $F71=0,0,((($F71/$E$68)*'PLAN DE ADQUISICIONES'!L$31)*($G71/$F71)))</f>
        <v>0</v>
      </c>
      <c r="O71" s="420">
        <f>IF( $F71=0,0,((($F71/$E$68)*'PLAN DE ADQUISICIONES'!M$31)*($G71/$F71)))</f>
        <v>0</v>
      </c>
      <c r="P71" s="420">
        <f>IF( $F71=0,0,((($F71/$E$68)*'PLAN DE ADQUISICIONES'!N$31)*($G71/$F71)))</f>
        <v>0</v>
      </c>
      <c r="Q71" s="420">
        <f>IF( $F71=0,0,((($F71/$E$68)*'PLAN DE ADQUISICIONES'!O$31)*($G71/$F71)))</f>
        <v>0</v>
      </c>
      <c r="R71" s="420">
        <f>IF( $F71=0,0,((($F71/$E$68)*'PLAN DE ADQUISICIONES'!P$31)*($G71/$F71)))</f>
        <v>0</v>
      </c>
      <c r="S71" s="420">
        <f>IF( $F71=0,0,((($F71/$E$68)*'PLAN DE ADQUISICIONES'!Q$31)*($G71/$F71)))</f>
        <v>0</v>
      </c>
      <c r="T71" s="423">
        <f>H71+I71+J71+K71+L71+M71+N71+O71+P71+Q71+R71+S71</f>
        <v>0</v>
      </c>
      <c r="U71" s="424">
        <f>IF( $F71=0,0,((($F71/$E$68)*'PLAN DE ADQUISICIONES'!R$31)*($G71/$F71)))</f>
        <v>0</v>
      </c>
      <c r="V71" s="420">
        <f>IF( $F71=0,0,((($F71/$E$68)*'PLAN DE ADQUISICIONES'!S$31)*($G71/$F71)))</f>
        <v>0</v>
      </c>
      <c r="W71" s="420">
        <f>IF( $F71=0,0,((($F71/$E$68)*'PLAN DE ADQUISICIONES'!T$31)*($G71/$F71)))</f>
        <v>0</v>
      </c>
      <c r="X71" s="420">
        <f>IF( $F71=0,0,((($F71/$E$68)*'PLAN DE ADQUISICIONES'!U$31)*($G71/$F71)))</f>
        <v>0</v>
      </c>
      <c r="Y71" s="420">
        <f>IF( $F71=0,0,((($F71/$E$68)*'PLAN DE ADQUISICIONES'!V$31)*($G71/$F71)))</f>
        <v>0</v>
      </c>
      <c r="Z71" s="420">
        <f>IF( $F71=0,0,((($F71/$E$68)*'PLAN DE ADQUISICIONES'!W$31)*($G71/$F71)))</f>
        <v>0</v>
      </c>
      <c r="AA71" s="420">
        <f>IF( $F71=0,0,((($F71/$E$68)*'PLAN DE ADQUISICIONES'!X$31)*($G71/$F71)))</f>
        <v>0</v>
      </c>
      <c r="AB71" s="420">
        <f>IF( $F71=0,0,((($F71/$E$68)*'PLAN DE ADQUISICIONES'!Y$31)*($G71/$F71)))</f>
        <v>0</v>
      </c>
      <c r="AC71" s="420">
        <f>IF( $F71=0,0,((($F71/$E$68)*'PLAN DE ADQUISICIONES'!Z$31)*($G71/$F71)))</f>
        <v>0</v>
      </c>
      <c r="AD71" s="420">
        <f>IF( $F71=0,0,((($F71/$E$68)*'PLAN DE ADQUISICIONES'!AA$31)*($G71/$F71)))</f>
        <v>0</v>
      </c>
      <c r="AE71" s="420">
        <f>IF( $F71=0,0,((($F71/$E$68)*'PLAN DE ADQUISICIONES'!AB$31)*($G71/$F71)))</f>
        <v>0</v>
      </c>
      <c r="AF71" s="420">
        <f>IF( $F71=0,0,((($F71/$E$68)*'PLAN DE ADQUISICIONES'!AC$31)*($G71/$F71)))</f>
        <v>0</v>
      </c>
      <c r="AG71" s="421">
        <f>U71+V71+W71+X71+Y71+Z71+AA71+AB71+AC71+AD71+AE71+AF71</f>
        <v>0</v>
      </c>
      <c r="AH71" s="425">
        <f>IF( $F71=0,0,((($F71/$E$68)*'PLAN DE ADQUISICIONES'!AD$31)*($G71/$F71)))</f>
        <v>0</v>
      </c>
      <c r="AI71" s="420">
        <f>IF( $F71=0,0,((($F71/$E$68)*'PLAN DE ADQUISICIONES'!AE$31)*($G71/$F71)))</f>
        <v>0</v>
      </c>
      <c r="AJ71" s="420">
        <f>IF( $F71=0,0,((($F71/$E$68)*'PLAN DE ADQUISICIONES'!AF$31)*($G71/$F71)))</f>
        <v>0</v>
      </c>
      <c r="AK71" s="420">
        <f>IF( $F71=0,0,((($F71/$E$68)*'PLAN DE ADQUISICIONES'!AG$31)*($G71/$F71)))</f>
        <v>0</v>
      </c>
      <c r="AL71" s="420">
        <f>IF( $F71=0,0,((($F71/$E$68)*'PLAN DE ADQUISICIONES'!AH$31)*($G71/$F71)))</f>
        <v>0</v>
      </c>
      <c r="AM71" s="420">
        <f>IF( $F71=0,0,((($F71/$E$68)*'PLAN DE ADQUISICIONES'!AI$31)*($G71/$F71)))</f>
        <v>0</v>
      </c>
      <c r="AN71" s="420">
        <f>IF( $F71=0,0,((($F71/$E$68)*'PLAN DE ADQUISICIONES'!AJ$31)*($G71/$F71)))</f>
        <v>0</v>
      </c>
      <c r="AO71" s="420">
        <f>IF( $F71=0,0,((($F71/$E$68)*'PLAN DE ADQUISICIONES'!AK$31)*($G71/$F71)))</f>
        <v>0</v>
      </c>
      <c r="AP71" s="420">
        <f>IF( $F71=0,0,((($F71/$E$68)*'PLAN DE ADQUISICIONES'!AL$31)*($G71/$F71)))</f>
        <v>0</v>
      </c>
      <c r="AQ71" s="420">
        <f>IF( $F71=0,0,((($F71/$E$68)*'PLAN DE ADQUISICIONES'!AM$31)*($G71/$F71)))</f>
        <v>0</v>
      </c>
      <c r="AR71" s="420">
        <f>IF( $F71=0,0,((($F71/$E$68)*'PLAN DE ADQUISICIONES'!AN$31)*($G71/$F71)))</f>
        <v>0</v>
      </c>
      <c r="AS71" s="420">
        <f>IF( $F71=0,0,((($F71/$E$68)*'PLAN DE ADQUISICIONES'!AO$31)*($G71/$F71)))</f>
        <v>0</v>
      </c>
      <c r="AT71" s="423">
        <f>AH71+AI71+AJ71+AK71+AL71+AM71+AN71+AO71+AP71+AQ71+AR71+AS71</f>
        <v>0</v>
      </c>
      <c r="AU71" s="426">
        <f>AS71+AR71+AQ71+AP71+AO71+AN71+AM71+AL71+AK71+AJ71+AI71+AH71+AF71+AE71+AD71+AC71+AB71+AA71+Z71+Y71+X71+W71+V71+U71+S71+R71+Q71+P71+O71+N71+M71+L71+K71+J71+I71+H71</f>
        <v>0</v>
      </c>
      <c r="AV71" s="392">
        <f t="shared" si="1"/>
        <v>0</v>
      </c>
    </row>
    <row r="72" spans="2:48" s="394" customFormat="1" ht="12.75" customHeight="1" x14ac:dyDescent="0.15">
      <c r="B72" s="416" t="str">
        <f>+'FORMATO COSTEO C1'!C$324</f>
        <v>1.2.5.4</v>
      </c>
      <c r="C72" s="417" t="str">
        <f>+'FORMATO COSTEO C1'!B$324</f>
        <v>Categoría de gasto</v>
      </c>
      <c r="D72" s="428"/>
      <c r="E72" s="429"/>
      <c r="F72" s="420">
        <f>+'FORMATO COSTEO C1'!G324</f>
        <v>0</v>
      </c>
      <c r="G72" s="421">
        <f>+'FORMATO COSTEO C1'!X324</f>
        <v>0</v>
      </c>
      <c r="H72" s="425">
        <f>IF( $F72=0,0,((($F72/$E$68)*'PLAN DE ADQUISICIONES'!F$31)*($G72/$F72)))</f>
        <v>0</v>
      </c>
      <c r="I72" s="420">
        <f>IF( $F72=0,0,((($F72/$E$68)*'PLAN DE ADQUISICIONES'!G$31)*($G72/$F72)))</f>
        <v>0</v>
      </c>
      <c r="J72" s="420">
        <f>IF( $F72=0,0,((($F72/$E$68)*'PLAN DE ADQUISICIONES'!H$31)*($G72/$F72)))</f>
        <v>0</v>
      </c>
      <c r="K72" s="420">
        <f>IF( $F72=0,0,((($F72/$E$68)*'PLAN DE ADQUISICIONES'!I$31)*($G72/$F72)))</f>
        <v>0</v>
      </c>
      <c r="L72" s="420">
        <f>IF( $F72=0,0,((($F72/$E$68)*'PLAN DE ADQUISICIONES'!J$31)*($G72/$F72)))</f>
        <v>0</v>
      </c>
      <c r="M72" s="420">
        <f>IF( $F72=0,0,((($F72/$E$68)*'PLAN DE ADQUISICIONES'!K$31)*($G72/$F72)))</f>
        <v>0</v>
      </c>
      <c r="N72" s="420">
        <f>IF( $F72=0,0,((($F72/$E$68)*'PLAN DE ADQUISICIONES'!L$31)*($G72/$F72)))</f>
        <v>0</v>
      </c>
      <c r="O72" s="420">
        <f>IF( $F72=0,0,((($F72/$E$68)*'PLAN DE ADQUISICIONES'!M$31)*($G72/$F72)))</f>
        <v>0</v>
      </c>
      <c r="P72" s="420">
        <f>IF( $F72=0,0,((($F72/$E$68)*'PLAN DE ADQUISICIONES'!N$31)*($G72/$F72)))</f>
        <v>0</v>
      </c>
      <c r="Q72" s="420">
        <f>IF( $F72=0,0,((($F72/$E$68)*'PLAN DE ADQUISICIONES'!O$31)*($G72/$F72)))</f>
        <v>0</v>
      </c>
      <c r="R72" s="420">
        <f>IF( $F72=0,0,((($F72/$E$68)*'PLAN DE ADQUISICIONES'!P$31)*($G72/$F72)))</f>
        <v>0</v>
      </c>
      <c r="S72" s="420">
        <f>IF( $F72=0,0,((($F72/$E$68)*'PLAN DE ADQUISICIONES'!Q$31)*($G72/$F72)))</f>
        <v>0</v>
      </c>
      <c r="T72" s="423">
        <f>H72+I72+J72+K72+L72+M72+N72+O72+P72+Q72+R72+S72</f>
        <v>0</v>
      </c>
      <c r="U72" s="424">
        <f>IF( $F72=0,0,((($F72/$E$68)*'PLAN DE ADQUISICIONES'!R$31)*($G72/$F72)))</f>
        <v>0</v>
      </c>
      <c r="V72" s="420">
        <f>IF( $F72=0,0,((($F72/$E$68)*'PLAN DE ADQUISICIONES'!S$31)*($G72/$F72)))</f>
        <v>0</v>
      </c>
      <c r="W72" s="420">
        <f>IF( $F72=0,0,((($F72/$E$68)*'PLAN DE ADQUISICIONES'!T$31)*($G72/$F72)))</f>
        <v>0</v>
      </c>
      <c r="X72" s="420">
        <f>IF( $F72=0,0,((($F72/$E$68)*'PLAN DE ADQUISICIONES'!U$31)*($G72/$F72)))</f>
        <v>0</v>
      </c>
      <c r="Y72" s="420">
        <f>IF( $F72=0,0,((($F72/$E$68)*'PLAN DE ADQUISICIONES'!V$31)*($G72/$F72)))</f>
        <v>0</v>
      </c>
      <c r="Z72" s="420">
        <f>IF( $F72=0,0,((($F72/$E$68)*'PLAN DE ADQUISICIONES'!W$31)*($G72/$F72)))</f>
        <v>0</v>
      </c>
      <c r="AA72" s="420">
        <f>IF( $F72=0,0,((($F72/$E$68)*'PLAN DE ADQUISICIONES'!X$31)*($G72/$F72)))</f>
        <v>0</v>
      </c>
      <c r="AB72" s="420">
        <f>IF( $F72=0,0,((($F72/$E$68)*'PLAN DE ADQUISICIONES'!Y$31)*($G72/$F72)))</f>
        <v>0</v>
      </c>
      <c r="AC72" s="420">
        <f>IF( $F72=0,0,((($F72/$E$68)*'PLAN DE ADQUISICIONES'!Z$31)*($G72/$F72)))</f>
        <v>0</v>
      </c>
      <c r="AD72" s="420">
        <f>IF( $F72=0,0,((($F72/$E$68)*'PLAN DE ADQUISICIONES'!AA$31)*($G72/$F72)))</f>
        <v>0</v>
      </c>
      <c r="AE72" s="420">
        <f>IF( $F72=0,0,((($F72/$E$68)*'PLAN DE ADQUISICIONES'!AB$31)*($G72/$F72)))</f>
        <v>0</v>
      </c>
      <c r="AF72" s="420">
        <f>IF( $F72=0,0,((($F72/$E$68)*'PLAN DE ADQUISICIONES'!AC$31)*($G72/$F72)))</f>
        <v>0</v>
      </c>
      <c r="AG72" s="421">
        <f>U72+V72+W72+X72+Y72+Z72+AA72+AB72+AC72+AD72+AE72+AF72</f>
        <v>0</v>
      </c>
      <c r="AH72" s="425">
        <f>IF( $F72=0,0,((($F72/$E$68)*'PLAN DE ADQUISICIONES'!AD$31)*($G72/$F72)))</f>
        <v>0</v>
      </c>
      <c r="AI72" s="420">
        <f>IF( $F72=0,0,((($F72/$E$68)*'PLAN DE ADQUISICIONES'!AE$31)*($G72/$F72)))</f>
        <v>0</v>
      </c>
      <c r="AJ72" s="420">
        <f>IF( $F72=0,0,((($F72/$E$68)*'PLAN DE ADQUISICIONES'!AF$31)*($G72/$F72)))</f>
        <v>0</v>
      </c>
      <c r="AK72" s="420">
        <f>IF( $F72=0,0,((($F72/$E$68)*'PLAN DE ADQUISICIONES'!AG$31)*($G72/$F72)))</f>
        <v>0</v>
      </c>
      <c r="AL72" s="420">
        <f>IF( $F72=0,0,((($F72/$E$68)*'PLAN DE ADQUISICIONES'!AH$31)*($G72/$F72)))</f>
        <v>0</v>
      </c>
      <c r="AM72" s="420">
        <f>IF( $F72=0,0,((($F72/$E$68)*'PLAN DE ADQUISICIONES'!AI$31)*($G72/$F72)))</f>
        <v>0</v>
      </c>
      <c r="AN72" s="420">
        <f>IF( $F72=0,0,((($F72/$E$68)*'PLAN DE ADQUISICIONES'!AJ$31)*($G72/$F72)))</f>
        <v>0</v>
      </c>
      <c r="AO72" s="420">
        <f>IF( $F72=0,0,((($F72/$E$68)*'PLAN DE ADQUISICIONES'!AK$31)*($G72/$F72)))</f>
        <v>0</v>
      </c>
      <c r="AP72" s="420">
        <f>IF( $F72=0,0,((($F72/$E$68)*'PLAN DE ADQUISICIONES'!AL$31)*($G72/$F72)))</f>
        <v>0</v>
      </c>
      <c r="AQ72" s="420">
        <f>IF( $F72=0,0,((($F72/$E$68)*'PLAN DE ADQUISICIONES'!AM$31)*($G72/$F72)))</f>
        <v>0</v>
      </c>
      <c r="AR72" s="420">
        <f>IF( $F72=0,0,((($F72/$E$68)*'PLAN DE ADQUISICIONES'!AN$31)*($G72/$F72)))</f>
        <v>0</v>
      </c>
      <c r="AS72" s="420">
        <f>IF( $F72=0,0,((($F72/$E$68)*'PLAN DE ADQUISICIONES'!AO$31)*($G72/$F72)))</f>
        <v>0</v>
      </c>
      <c r="AT72" s="423">
        <f>AH72+AI72+AJ72+AK72+AL72+AM72+AN72+AO72+AP72+AQ72+AR72+AS72</f>
        <v>0</v>
      </c>
      <c r="AU72" s="426">
        <f>AS72+AR72+AQ72+AP72+AO72+AN72+AM72+AL72+AK72+AJ72+AI72+AH72+AF72+AE72+AD72+AC72+AB72+AA72+Z72+Y72+X72+W72+V72+U72+S72+R72+Q72+P72+O72+N72+M72+L72+K72+J72+I72+H72</f>
        <v>0</v>
      </c>
      <c r="AV72" s="392">
        <f t="shared" si="1"/>
        <v>0</v>
      </c>
    </row>
    <row r="73" spans="2:48" s="394" customFormat="1" ht="12.75" customHeight="1" x14ac:dyDescent="0.15">
      <c r="B73" s="416" t="str">
        <f>+'FORMATO COSTEO C1'!C$330</f>
        <v>1.2.5.5</v>
      </c>
      <c r="C73" s="417" t="str">
        <f>+'FORMATO COSTEO C1'!B$330</f>
        <v>Categoría de gasto</v>
      </c>
      <c r="D73" s="428"/>
      <c r="E73" s="429"/>
      <c r="F73" s="420">
        <f>+'FORMATO COSTEO C1'!G330</f>
        <v>0</v>
      </c>
      <c r="G73" s="421">
        <f>+'FORMATO COSTEO C1'!X330</f>
        <v>0</v>
      </c>
      <c r="H73" s="425">
        <f>IF( $F73=0,0,((($F73/$E$68)*'PLAN DE ADQUISICIONES'!F$31)*($G73/$F73)))</f>
        <v>0</v>
      </c>
      <c r="I73" s="420">
        <f>IF( $F73=0,0,((($F73/$E$68)*'PLAN DE ADQUISICIONES'!G$31)*($G73/$F73)))</f>
        <v>0</v>
      </c>
      <c r="J73" s="420">
        <f>IF( $F73=0,0,((($F73/$E$68)*'PLAN DE ADQUISICIONES'!H$31)*($G73/$F73)))</f>
        <v>0</v>
      </c>
      <c r="K73" s="420">
        <f>IF( $F73=0,0,((($F73/$E$68)*'PLAN DE ADQUISICIONES'!I$31)*($G73/$F73)))</f>
        <v>0</v>
      </c>
      <c r="L73" s="420">
        <f>IF( $F73=0,0,((($F73/$E$68)*'PLAN DE ADQUISICIONES'!J$31)*($G73/$F73)))</f>
        <v>0</v>
      </c>
      <c r="M73" s="420">
        <f>IF( $F73=0,0,((($F73/$E$68)*'PLAN DE ADQUISICIONES'!K$31)*($G73/$F73)))</f>
        <v>0</v>
      </c>
      <c r="N73" s="420">
        <f>IF( $F73=0,0,((($F73/$E$68)*'PLAN DE ADQUISICIONES'!L$31)*($G73/$F73)))</f>
        <v>0</v>
      </c>
      <c r="O73" s="420">
        <f>IF( $F73=0,0,((($F73/$E$68)*'PLAN DE ADQUISICIONES'!M$31)*($G73/$F73)))</f>
        <v>0</v>
      </c>
      <c r="P73" s="420">
        <f>IF( $F73=0,0,((($F73/$E$68)*'PLAN DE ADQUISICIONES'!N$31)*($G73/$F73)))</f>
        <v>0</v>
      </c>
      <c r="Q73" s="420">
        <f>IF( $F73=0,0,((($F73/$E$68)*'PLAN DE ADQUISICIONES'!O$31)*($G73/$F73)))</f>
        <v>0</v>
      </c>
      <c r="R73" s="420">
        <f>IF( $F73=0,0,((($F73/$E$68)*'PLAN DE ADQUISICIONES'!P$31)*($G73/$F73)))</f>
        <v>0</v>
      </c>
      <c r="S73" s="420">
        <f>IF( $F73=0,0,((($F73/$E$68)*'PLAN DE ADQUISICIONES'!Q$31)*($G73/$F73)))</f>
        <v>0</v>
      </c>
      <c r="T73" s="423">
        <f>H73+I73+J73+K73+L73+M73+N73+O73+P73+Q73+R73+S73</f>
        <v>0</v>
      </c>
      <c r="U73" s="424">
        <f>IF( $F73=0,0,((($F73/$E$68)*'PLAN DE ADQUISICIONES'!R$31)*($G73/$F73)))</f>
        <v>0</v>
      </c>
      <c r="V73" s="420">
        <f>IF( $F73=0,0,((($F73/$E$68)*'PLAN DE ADQUISICIONES'!S$31)*($G73/$F73)))</f>
        <v>0</v>
      </c>
      <c r="W73" s="420">
        <f>IF( $F73=0,0,((($F73/$E$68)*'PLAN DE ADQUISICIONES'!T$31)*($G73/$F73)))</f>
        <v>0</v>
      </c>
      <c r="X73" s="420">
        <f>IF( $F73=0,0,((($F73/$E$68)*'PLAN DE ADQUISICIONES'!U$31)*($G73/$F73)))</f>
        <v>0</v>
      </c>
      <c r="Y73" s="420">
        <f>IF( $F73=0,0,((($F73/$E$68)*'PLAN DE ADQUISICIONES'!V$31)*($G73/$F73)))</f>
        <v>0</v>
      </c>
      <c r="Z73" s="420">
        <f>IF( $F73=0,0,((($F73/$E$68)*'PLAN DE ADQUISICIONES'!W$31)*($G73/$F73)))</f>
        <v>0</v>
      </c>
      <c r="AA73" s="420">
        <f>IF( $F73=0,0,((($F73/$E$68)*'PLAN DE ADQUISICIONES'!X$31)*($G73/$F73)))</f>
        <v>0</v>
      </c>
      <c r="AB73" s="420">
        <f>IF( $F73=0,0,((($F73/$E$68)*'PLAN DE ADQUISICIONES'!Y$31)*($G73/$F73)))</f>
        <v>0</v>
      </c>
      <c r="AC73" s="420">
        <f>IF( $F73=0,0,((($F73/$E$68)*'PLAN DE ADQUISICIONES'!Z$31)*($G73/$F73)))</f>
        <v>0</v>
      </c>
      <c r="AD73" s="420">
        <f>IF( $F73=0,0,((($F73/$E$68)*'PLAN DE ADQUISICIONES'!AA$31)*($G73/$F73)))</f>
        <v>0</v>
      </c>
      <c r="AE73" s="420">
        <f>IF( $F73=0,0,((($F73/$E$68)*'PLAN DE ADQUISICIONES'!AB$31)*($G73/$F73)))</f>
        <v>0</v>
      </c>
      <c r="AF73" s="420">
        <f>IF( $F73=0,0,((($F73/$E$68)*'PLAN DE ADQUISICIONES'!AC$31)*($G73/$F73)))</f>
        <v>0</v>
      </c>
      <c r="AG73" s="421">
        <f>U73+V73+W73+X73+Y73+Z73+AA73+AB73+AC73+AD73+AE73+AF73</f>
        <v>0</v>
      </c>
      <c r="AH73" s="425">
        <f>IF( $F73=0,0,((($F73/$E$68)*'PLAN DE ADQUISICIONES'!AD$31)*($G73/$F73)))</f>
        <v>0</v>
      </c>
      <c r="AI73" s="420">
        <f>IF( $F73=0,0,((($F73/$E$68)*'PLAN DE ADQUISICIONES'!AE$31)*($G73/$F73)))</f>
        <v>0</v>
      </c>
      <c r="AJ73" s="420">
        <f>IF( $F73=0,0,((($F73/$E$68)*'PLAN DE ADQUISICIONES'!AF$31)*($G73/$F73)))</f>
        <v>0</v>
      </c>
      <c r="AK73" s="420">
        <f>IF( $F73=0,0,((($F73/$E$68)*'PLAN DE ADQUISICIONES'!AG$31)*($G73/$F73)))</f>
        <v>0</v>
      </c>
      <c r="AL73" s="420">
        <f>IF( $F73=0,0,((($F73/$E$68)*'PLAN DE ADQUISICIONES'!AH$31)*($G73/$F73)))</f>
        <v>0</v>
      </c>
      <c r="AM73" s="420">
        <f>IF( $F73=0,0,((($F73/$E$68)*'PLAN DE ADQUISICIONES'!AI$31)*($G73/$F73)))</f>
        <v>0</v>
      </c>
      <c r="AN73" s="420">
        <f>IF( $F73=0,0,((($F73/$E$68)*'PLAN DE ADQUISICIONES'!AJ$31)*($G73/$F73)))</f>
        <v>0</v>
      </c>
      <c r="AO73" s="420">
        <f>IF( $F73=0,0,((($F73/$E$68)*'PLAN DE ADQUISICIONES'!AK$31)*($G73/$F73)))</f>
        <v>0</v>
      </c>
      <c r="AP73" s="420">
        <f>IF( $F73=0,0,((($F73/$E$68)*'PLAN DE ADQUISICIONES'!AL$31)*($G73/$F73)))</f>
        <v>0</v>
      </c>
      <c r="AQ73" s="420">
        <f>IF( $F73=0,0,((($F73/$E$68)*'PLAN DE ADQUISICIONES'!AM$31)*($G73/$F73)))</f>
        <v>0</v>
      </c>
      <c r="AR73" s="420">
        <f>IF( $F73=0,0,((($F73/$E$68)*'PLAN DE ADQUISICIONES'!AN$31)*($G73/$F73)))</f>
        <v>0</v>
      </c>
      <c r="AS73" s="420">
        <f>IF( $F73=0,0,((($F73/$E$68)*'PLAN DE ADQUISICIONES'!AO$31)*($G73/$F73)))</f>
        <v>0</v>
      </c>
      <c r="AT73" s="423">
        <f>AH73+AI73+AJ73+AK73+AL73+AM73+AN73+AO73+AP73+AQ73+AR73+AS73</f>
        <v>0</v>
      </c>
      <c r="AU73" s="426">
        <f>AS73+AR73+AQ73+AP73+AO73+AN73+AM73+AL73+AK73+AJ73+AI73+AH73+AF73+AE73+AD73+AC73+AB73+AA73+Z73+Y73+X73+W73+V73+U73+S73+R73+Q73+P73+O73+N73+M73+L73+K73+J73+I73+H73</f>
        <v>0</v>
      </c>
      <c r="AV73" s="392">
        <f t="shared" si="1"/>
        <v>0</v>
      </c>
    </row>
    <row r="74" spans="2:48" s="394" customFormat="1" ht="12.75" customHeight="1" x14ac:dyDescent="0.25">
      <c r="B74" s="431">
        <f>+'FORMATO COSTEO C1'!C$337</f>
        <v>1.3</v>
      </c>
      <c r="C74" s="396" t="str">
        <f>+'FORMATO COSTEO C1'!D$337</f>
        <v>Emprendedores del sector turismo de los distritos de Pisac, Taray, Lamay, Coya y Calca, provincia de Calca - región Cusco cuentan con planes de negocio o planes de mejora aprobados y viables</v>
      </c>
      <c r="D74" s="397"/>
      <c r="E74" s="398"/>
      <c r="F74" s="399">
        <f>+F75+F81+F87+F93+F99</f>
        <v>0</v>
      </c>
      <c r="G74" s="400">
        <f t="shared" ref="G74:P74" si="21">+G75+G81+G87+G93+G99</f>
        <v>0</v>
      </c>
      <c r="H74" s="401">
        <f t="shared" si="21"/>
        <v>0</v>
      </c>
      <c r="I74" s="399">
        <f>+I75+I81+I87+I93+I99</f>
        <v>0</v>
      </c>
      <c r="J74" s="399">
        <f>+J75+J81+J87+J93+J99</f>
        <v>0</v>
      </c>
      <c r="K74" s="399">
        <f>+K75+K81+K87+K93+K99</f>
        <v>0</v>
      </c>
      <c r="L74" s="399">
        <f>+L75+L81+L87+L93+L99</f>
        <v>0</v>
      </c>
      <c r="M74" s="399">
        <f>+M75+M81+M87+M93+M99</f>
        <v>0</v>
      </c>
      <c r="N74" s="399">
        <f t="shared" si="21"/>
        <v>0</v>
      </c>
      <c r="O74" s="399">
        <f t="shared" si="21"/>
        <v>0</v>
      </c>
      <c r="P74" s="399">
        <f t="shared" si="21"/>
        <v>0</v>
      </c>
      <c r="Q74" s="399">
        <f>+Q75+Q81+Q87+Q93+Q99</f>
        <v>0</v>
      </c>
      <c r="R74" s="399">
        <f>+R75+R81+R87+R93+R99</f>
        <v>0</v>
      </c>
      <c r="S74" s="399">
        <f>+S75+S81+S87+S93+S99</f>
        <v>0</v>
      </c>
      <c r="T74" s="402">
        <f>+T75+T81+T87+T93+T99</f>
        <v>0</v>
      </c>
      <c r="U74" s="403">
        <f t="shared" ref="U74:AS74" si="22">+U75+U81+U87+U93+U99</f>
        <v>0</v>
      </c>
      <c r="V74" s="399">
        <f t="shared" si="22"/>
        <v>0</v>
      </c>
      <c r="W74" s="399">
        <f t="shared" si="22"/>
        <v>0</v>
      </c>
      <c r="X74" s="399">
        <f t="shared" si="22"/>
        <v>0</v>
      </c>
      <c r="Y74" s="399">
        <f t="shared" si="22"/>
        <v>0</v>
      </c>
      <c r="Z74" s="399">
        <f t="shared" si="22"/>
        <v>0</v>
      </c>
      <c r="AA74" s="399">
        <f t="shared" si="22"/>
        <v>0</v>
      </c>
      <c r="AB74" s="399">
        <f t="shared" si="22"/>
        <v>0</v>
      </c>
      <c r="AC74" s="399">
        <f t="shared" si="22"/>
        <v>0</v>
      </c>
      <c r="AD74" s="399">
        <f t="shared" si="22"/>
        <v>0</v>
      </c>
      <c r="AE74" s="399">
        <f t="shared" si="22"/>
        <v>0</v>
      </c>
      <c r="AF74" s="399">
        <f t="shared" si="22"/>
        <v>0</v>
      </c>
      <c r="AG74" s="400">
        <f>+AG75+AG81+AG87+AG93+AG99</f>
        <v>0</v>
      </c>
      <c r="AH74" s="401">
        <f t="shared" si="22"/>
        <v>0</v>
      </c>
      <c r="AI74" s="399">
        <f t="shared" si="22"/>
        <v>0</v>
      </c>
      <c r="AJ74" s="399">
        <f t="shared" si="22"/>
        <v>0</v>
      </c>
      <c r="AK74" s="399">
        <f t="shared" si="22"/>
        <v>0</v>
      </c>
      <c r="AL74" s="399">
        <f t="shared" si="22"/>
        <v>0</v>
      </c>
      <c r="AM74" s="399">
        <f t="shared" si="22"/>
        <v>0</v>
      </c>
      <c r="AN74" s="399">
        <f t="shared" si="22"/>
        <v>0</v>
      </c>
      <c r="AO74" s="399">
        <f t="shared" si="22"/>
        <v>0</v>
      </c>
      <c r="AP74" s="399">
        <f t="shared" si="22"/>
        <v>0</v>
      </c>
      <c r="AQ74" s="399">
        <f t="shared" si="22"/>
        <v>0</v>
      </c>
      <c r="AR74" s="399">
        <f t="shared" si="22"/>
        <v>0</v>
      </c>
      <c r="AS74" s="399">
        <f t="shared" si="22"/>
        <v>0</v>
      </c>
      <c r="AT74" s="402">
        <f>+AT75+AT81+AT87+AT93+AT99</f>
        <v>0</v>
      </c>
      <c r="AU74" s="404">
        <f>+AU75+AU81+AU87+AU93+AU99</f>
        <v>0</v>
      </c>
      <c r="AV74" s="392">
        <f t="shared" si="1"/>
        <v>0</v>
      </c>
    </row>
    <row r="75" spans="2:48" s="405" customFormat="1" ht="12.75" customHeight="1" outlineLevel="1" x14ac:dyDescent="0.15">
      <c r="B75" s="406" t="str">
        <f>+'FORMATO COSTEO C1'!C$338</f>
        <v>1.3.1</v>
      </c>
      <c r="C75" s="430">
        <f>+'FORMATO COSTEO C1'!B$338</f>
        <v>0</v>
      </c>
      <c r="D75" s="408" t="str">
        <f>+'FORMATO COSTEO C1'!D$338</f>
        <v>Unidad medida</v>
      </c>
      <c r="E75" s="409">
        <f>+'FORMATO COSTEO C1'!E$338</f>
        <v>0</v>
      </c>
      <c r="F75" s="410">
        <f>SUM(F76:F80)</f>
        <v>0</v>
      </c>
      <c r="G75" s="411">
        <f t="shared" ref="G75:AU75" si="23">SUM(G76:G80)</f>
        <v>0</v>
      </c>
      <c r="H75" s="412">
        <f t="shared" si="23"/>
        <v>0</v>
      </c>
      <c r="I75" s="410">
        <f>SUM(I76:I80)</f>
        <v>0</v>
      </c>
      <c r="J75" s="410">
        <f>SUM(J76:J80)</f>
        <v>0</v>
      </c>
      <c r="K75" s="410">
        <f>SUM(K76:K80)</f>
        <v>0</v>
      </c>
      <c r="L75" s="410">
        <f>SUM(L76:L80)</f>
        <v>0</v>
      </c>
      <c r="M75" s="410">
        <f>SUM(M76:M80)</f>
        <v>0</v>
      </c>
      <c r="N75" s="410">
        <f t="shared" si="23"/>
        <v>0</v>
      </c>
      <c r="O75" s="410">
        <f t="shared" si="23"/>
        <v>0</v>
      </c>
      <c r="P75" s="410">
        <f t="shared" si="23"/>
        <v>0</v>
      </c>
      <c r="Q75" s="410">
        <f t="shared" si="23"/>
        <v>0</v>
      </c>
      <c r="R75" s="410">
        <f t="shared" si="23"/>
        <v>0</v>
      </c>
      <c r="S75" s="410">
        <f t="shared" si="23"/>
        <v>0</v>
      </c>
      <c r="T75" s="413">
        <f>SUM(T76:T80)</f>
        <v>0</v>
      </c>
      <c r="U75" s="414">
        <f t="shared" si="23"/>
        <v>0</v>
      </c>
      <c r="V75" s="410">
        <f t="shared" si="23"/>
        <v>0</v>
      </c>
      <c r="W75" s="410">
        <f t="shared" si="23"/>
        <v>0</v>
      </c>
      <c r="X75" s="410">
        <f t="shared" si="23"/>
        <v>0</v>
      </c>
      <c r="Y75" s="410">
        <f t="shared" si="23"/>
        <v>0</v>
      </c>
      <c r="Z75" s="410">
        <f t="shared" si="23"/>
        <v>0</v>
      </c>
      <c r="AA75" s="410">
        <f t="shared" si="23"/>
        <v>0</v>
      </c>
      <c r="AB75" s="410">
        <f t="shared" si="23"/>
        <v>0</v>
      </c>
      <c r="AC75" s="410">
        <f t="shared" si="23"/>
        <v>0</v>
      </c>
      <c r="AD75" s="410">
        <f t="shared" si="23"/>
        <v>0</v>
      </c>
      <c r="AE75" s="410">
        <f t="shared" si="23"/>
        <v>0</v>
      </c>
      <c r="AF75" s="410">
        <f t="shared" si="23"/>
        <v>0</v>
      </c>
      <c r="AG75" s="411">
        <f>SUM(AG76:AG80)</f>
        <v>0</v>
      </c>
      <c r="AH75" s="412">
        <f t="shared" si="23"/>
        <v>0</v>
      </c>
      <c r="AI75" s="410">
        <f t="shared" si="23"/>
        <v>0</v>
      </c>
      <c r="AJ75" s="410">
        <f t="shared" si="23"/>
        <v>0</v>
      </c>
      <c r="AK75" s="410">
        <f t="shared" si="23"/>
        <v>0</v>
      </c>
      <c r="AL75" s="410">
        <f t="shared" si="23"/>
        <v>0</v>
      </c>
      <c r="AM75" s="410">
        <f t="shared" si="23"/>
        <v>0</v>
      </c>
      <c r="AN75" s="410">
        <f t="shared" si="23"/>
        <v>0</v>
      </c>
      <c r="AO75" s="410">
        <f t="shared" si="23"/>
        <v>0</v>
      </c>
      <c r="AP75" s="410">
        <f t="shared" si="23"/>
        <v>0</v>
      </c>
      <c r="AQ75" s="410">
        <f t="shared" si="23"/>
        <v>0</v>
      </c>
      <c r="AR75" s="410">
        <f t="shared" si="23"/>
        <v>0</v>
      </c>
      <c r="AS75" s="410">
        <f t="shared" si="23"/>
        <v>0</v>
      </c>
      <c r="AT75" s="413">
        <f t="shared" si="23"/>
        <v>0</v>
      </c>
      <c r="AU75" s="415">
        <f t="shared" si="23"/>
        <v>0</v>
      </c>
      <c r="AV75" s="392">
        <f t="shared" ref="AV75:AV138" si="24">+G75-AU75</f>
        <v>0</v>
      </c>
    </row>
    <row r="76" spans="2:48" s="394" customFormat="1" ht="12.75" customHeight="1" x14ac:dyDescent="0.15">
      <c r="B76" s="416" t="str">
        <f>+'FORMATO COSTEO C1'!C$340</f>
        <v>1.3.1.1</v>
      </c>
      <c r="C76" s="417" t="str">
        <f>+'FORMATO COSTEO C1'!B$340</f>
        <v>Categoría de gasto</v>
      </c>
      <c r="D76" s="418"/>
      <c r="E76" s="419"/>
      <c r="F76" s="420">
        <f>+'FORMATO COSTEO C1'!G340</f>
        <v>0</v>
      </c>
      <c r="G76" s="421">
        <f>+'FORMATO COSTEO C1'!X340</f>
        <v>0</v>
      </c>
      <c r="H76" s="422">
        <f>IF( $F76=0,0,((($F76/$E$75)*'PLAN DE ADQUISICIONES'!F$36)*($G76/$F76)))</f>
        <v>0</v>
      </c>
      <c r="I76" s="420">
        <f>IF( $F76=0,0,((($F76/$E$75)*'PLAN DE ADQUISICIONES'!G$36)*($G76/$F76)))</f>
        <v>0</v>
      </c>
      <c r="J76" s="420">
        <f>IF( $F76=0,0,((($F76/$E$75)*'PLAN DE ADQUISICIONES'!H$36)*($G76/$F76)))</f>
        <v>0</v>
      </c>
      <c r="K76" s="420">
        <f>IF( $F76=0,0,((($F76/$E$75)*'PLAN DE ADQUISICIONES'!I$36)*($G76/$F76)))</f>
        <v>0</v>
      </c>
      <c r="L76" s="420">
        <f>IF( $F76=0,0,((($F76/$E$75)*'PLAN DE ADQUISICIONES'!J$36)*($G76/$F76)))</f>
        <v>0</v>
      </c>
      <c r="M76" s="420">
        <f>IF( $F76=0,0,((($F76/$E$75)*'PLAN DE ADQUISICIONES'!K$36)*($G76/$F76)))</f>
        <v>0</v>
      </c>
      <c r="N76" s="420">
        <f>IF( $F76=0,0,((($F76/$E$75)*'PLAN DE ADQUISICIONES'!L$36)*($G76/$F76)))</f>
        <v>0</v>
      </c>
      <c r="O76" s="420">
        <f>IF( $F76=0,0,((($F76/$E$75)*'PLAN DE ADQUISICIONES'!M$36)*($G76/$F76)))</f>
        <v>0</v>
      </c>
      <c r="P76" s="420">
        <f>IF( $F76=0,0,((($F76/$E$75)*'PLAN DE ADQUISICIONES'!N$36)*($G76/$F76)))</f>
        <v>0</v>
      </c>
      <c r="Q76" s="420">
        <f>IF( $F76=0,0,((($F76/$E$75)*'PLAN DE ADQUISICIONES'!O$36)*($G76/$F76)))</f>
        <v>0</v>
      </c>
      <c r="R76" s="420">
        <f>IF( $F76=0,0,((($F76/$E$75)*'PLAN DE ADQUISICIONES'!P$36)*($G76/$F76)))</f>
        <v>0</v>
      </c>
      <c r="S76" s="420">
        <f>IF( $F76=0,0,((($F76/$E$75)*'PLAN DE ADQUISICIONES'!Q$36)*($G76/$F76)))</f>
        <v>0</v>
      </c>
      <c r="T76" s="423">
        <f>H76+I76+J76+K76+L76+M76+N76+O76+P76+Q76+R76+S76</f>
        <v>0</v>
      </c>
      <c r="U76" s="424">
        <f>IF( $F76=0,0,((($F76/$E$75)*'PLAN DE ADQUISICIONES'!R$36)*($G76/$F76)))</f>
        <v>0</v>
      </c>
      <c r="V76" s="420">
        <f>IF( $F76=0,0,((($F76/$E$75)*'PLAN DE ADQUISICIONES'!S$36)*($G76/$F76)))</f>
        <v>0</v>
      </c>
      <c r="W76" s="420">
        <f>IF( $F76=0,0,((($F76/$E$75)*'PLAN DE ADQUISICIONES'!T$36)*($G76/$F76)))</f>
        <v>0</v>
      </c>
      <c r="X76" s="420">
        <f>IF( $F76=0,0,((($F76/$E$75)*'PLAN DE ADQUISICIONES'!U$36)*($G76/$F76)))</f>
        <v>0</v>
      </c>
      <c r="Y76" s="420">
        <f>IF( $F76=0,0,((($F76/$E$75)*'PLAN DE ADQUISICIONES'!V$36)*($G76/$F76)))</f>
        <v>0</v>
      </c>
      <c r="Z76" s="420">
        <f>IF( $F76=0,0,((($F76/$E$75)*'PLAN DE ADQUISICIONES'!W$36)*($G76/$F76)))</f>
        <v>0</v>
      </c>
      <c r="AA76" s="420">
        <f>IF( $F76=0,0,((($F76/$E$75)*'PLAN DE ADQUISICIONES'!X$36)*($G76/$F76)))</f>
        <v>0</v>
      </c>
      <c r="AB76" s="420">
        <f>IF( $F76=0,0,((($F76/$E$75)*'PLAN DE ADQUISICIONES'!Y$36)*($G76/$F76)))</f>
        <v>0</v>
      </c>
      <c r="AC76" s="420">
        <f>IF( $F76=0,0,((($F76/$E$75)*'PLAN DE ADQUISICIONES'!Z$36)*($G76/$F76)))</f>
        <v>0</v>
      </c>
      <c r="AD76" s="420">
        <f>IF( $F76=0,0,((($F76/$E$75)*'PLAN DE ADQUISICIONES'!AA$36)*($G76/$F76)))</f>
        <v>0</v>
      </c>
      <c r="AE76" s="420">
        <f>IF( $F76=0,0,((($F76/$E$75)*'PLAN DE ADQUISICIONES'!AB$36)*($G76/$F76)))</f>
        <v>0</v>
      </c>
      <c r="AF76" s="420">
        <f>IF( $F76=0,0,((($F76/$E$75)*'PLAN DE ADQUISICIONES'!AC$36)*($G76/$F76)))</f>
        <v>0</v>
      </c>
      <c r="AG76" s="421">
        <f>U76+V76+W76+X76+Y76+Z76+AA76+AB76+AC76+AD76+AE76+AF76</f>
        <v>0</v>
      </c>
      <c r="AH76" s="425">
        <f>IF( $F76=0,0,((($F76/$E$75)*'PLAN DE ADQUISICIONES'!AD$36)*($G76/$F76)))</f>
        <v>0</v>
      </c>
      <c r="AI76" s="420">
        <f>IF( $F76=0,0,((($F76/$E$75)*'PLAN DE ADQUISICIONES'!AE$36)*($G76/$F76)))</f>
        <v>0</v>
      </c>
      <c r="AJ76" s="420">
        <f>IF( $F76=0,0,((($F76/$E$75)*'PLAN DE ADQUISICIONES'!AF$36)*($G76/$F76)))</f>
        <v>0</v>
      </c>
      <c r="AK76" s="420">
        <f>IF( $F76=0,0,((($F76/$E$75)*'PLAN DE ADQUISICIONES'!AG$36)*($G76/$F76)))</f>
        <v>0</v>
      </c>
      <c r="AL76" s="420">
        <f>IF( $F76=0,0,((($F76/$E$75)*'PLAN DE ADQUISICIONES'!AH$36)*($G76/$F76)))</f>
        <v>0</v>
      </c>
      <c r="AM76" s="420">
        <f>IF( $F76=0,0,((($F76/$E$75)*'PLAN DE ADQUISICIONES'!AI$36)*($G76/$F76)))</f>
        <v>0</v>
      </c>
      <c r="AN76" s="420">
        <f>IF( $F76=0,0,((($F76/$E$75)*'PLAN DE ADQUISICIONES'!AJ$36)*($G76/$F76)))</f>
        <v>0</v>
      </c>
      <c r="AO76" s="420">
        <f>IF( $F76=0,0,((($F76/$E$75)*'PLAN DE ADQUISICIONES'!AK$36)*($G76/$F76)))</f>
        <v>0</v>
      </c>
      <c r="AP76" s="420">
        <f>IF( $F76=0,0,((($F76/$E$75)*'PLAN DE ADQUISICIONES'!AL$36)*($G76/$F76)))</f>
        <v>0</v>
      </c>
      <c r="AQ76" s="420">
        <f>IF( $F76=0,0,((($F76/$E$75)*'PLAN DE ADQUISICIONES'!AM$36)*($G76/$F76)))</f>
        <v>0</v>
      </c>
      <c r="AR76" s="420">
        <f>IF( $F76=0,0,((($F76/$E$75)*'PLAN DE ADQUISICIONES'!AN$36)*($G76/$F76)))</f>
        <v>0</v>
      </c>
      <c r="AS76" s="420">
        <f>IF( $F76=0,0,((($F76/$E$75)*'PLAN DE ADQUISICIONES'!AO$36)*($G76/$F76)))</f>
        <v>0</v>
      </c>
      <c r="AT76" s="423">
        <f>AH76+AI76+AJ76+AK76+AL76+AM76+AN76+AO76+AP76+AQ76+AR76+AS76</f>
        <v>0</v>
      </c>
      <c r="AU76" s="426">
        <f>AS76+AR76+AQ76+AP76+AO76+AN76+AM76+AL76+AK76+AJ76+AI76+AH76+AF76+AE76+AD76+AC76+AB76+AA76+Z76+Y76+X76+W76+V76+U76+S76+R76+Q76+P76+O76+N76+M76+L76+K76+J76+I76+H76</f>
        <v>0</v>
      </c>
      <c r="AV76" s="392">
        <f t="shared" si="24"/>
        <v>0</v>
      </c>
    </row>
    <row r="77" spans="2:48" s="394" customFormat="1" ht="12.75" customHeight="1" x14ac:dyDescent="0.15">
      <c r="B77" s="416" t="str">
        <f>+'FORMATO COSTEO C1'!C$346</f>
        <v>1.3.1.2</v>
      </c>
      <c r="C77" s="417" t="str">
        <f>+'FORMATO COSTEO C1'!B$346</f>
        <v>Categoría de gasto</v>
      </c>
      <c r="D77" s="418"/>
      <c r="E77" s="419"/>
      <c r="F77" s="420">
        <f>+'FORMATO COSTEO C1'!G346</f>
        <v>0</v>
      </c>
      <c r="G77" s="421">
        <f>+'FORMATO COSTEO C1'!X346</f>
        <v>0</v>
      </c>
      <c r="H77" s="425">
        <f>IF( $F77=0,0,((($F77/$E$75)*'PLAN DE ADQUISICIONES'!F$36)*($G77/$F77)))</f>
        <v>0</v>
      </c>
      <c r="I77" s="420">
        <f>IF( $F77=0,0,((($F77/$E$75)*'PLAN DE ADQUISICIONES'!G$36)*($G77/$F77)))</f>
        <v>0</v>
      </c>
      <c r="J77" s="420">
        <f>IF( $F77=0,0,((($F77/$E$75)*'PLAN DE ADQUISICIONES'!H$36)*($G77/$F77)))</f>
        <v>0</v>
      </c>
      <c r="K77" s="420">
        <f>IF( $F77=0,0,((($F77/$E$75)*'PLAN DE ADQUISICIONES'!I$36)*($G77/$F77)))</f>
        <v>0</v>
      </c>
      <c r="L77" s="420">
        <f>IF( $F77=0,0,((($F77/$E$75)*'PLAN DE ADQUISICIONES'!J$36)*($G77/$F77)))</f>
        <v>0</v>
      </c>
      <c r="M77" s="420">
        <f>IF( $F77=0,0,((($F77/$E$75)*'PLAN DE ADQUISICIONES'!K$36)*($G77/$F77)))</f>
        <v>0</v>
      </c>
      <c r="N77" s="420">
        <f>IF( $F77=0,0,((($F77/$E$75)*'PLAN DE ADQUISICIONES'!L$36)*($G77/$F77)))</f>
        <v>0</v>
      </c>
      <c r="O77" s="420">
        <f>IF( $F77=0,0,((($F77/$E$75)*'PLAN DE ADQUISICIONES'!M$36)*($G77/$F77)))</f>
        <v>0</v>
      </c>
      <c r="P77" s="420">
        <f>IF( $F77=0,0,((($F77/$E$75)*'PLAN DE ADQUISICIONES'!N$36)*($G77/$F77)))</f>
        <v>0</v>
      </c>
      <c r="Q77" s="420">
        <f>IF( $F77=0,0,((($F77/$E$75)*'PLAN DE ADQUISICIONES'!O$36)*($G77/$F77)))</f>
        <v>0</v>
      </c>
      <c r="R77" s="420">
        <f>IF( $F77=0,0,((($F77/$E$75)*'PLAN DE ADQUISICIONES'!P$36)*($G77/$F77)))</f>
        <v>0</v>
      </c>
      <c r="S77" s="420">
        <f>IF( $F77=0,0,((($F77/$E$75)*'PLAN DE ADQUISICIONES'!Q$36)*($G77/$F77)))</f>
        <v>0</v>
      </c>
      <c r="T77" s="423">
        <f>H77+I77+J77+K77+L77+M77+N77+O77+P77+Q77+R77+S77</f>
        <v>0</v>
      </c>
      <c r="U77" s="424">
        <f>IF( $F77=0,0,((($F77/$E$75)*'PLAN DE ADQUISICIONES'!R$36)*($G77/$F77)))</f>
        <v>0</v>
      </c>
      <c r="V77" s="420">
        <f>IF( $F77=0,0,((($F77/$E$75)*'PLAN DE ADQUISICIONES'!S$36)*($G77/$F77)))</f>
        <v>0</v>
      </c>
      <c r="W77" s="420">
        <f>IF( $F77=0,0,((($F77/$E$75)*'PLAN DE ADQUISICIONES'!T$36)*($G77/$F77)))</f>
        <v>0</v>
      </c>
      <c r="X77" s="420">
        <f>IF( $F77=0,0,((($F77/$E$75)*'PLAN DE ADQUISICIONES'!U$36)*($G77/$F77)))</f>
        <v>0</v>
      </c>
      <c r="Y77" s="420">
        <f>IF( $F77=0,0,((($F77/$E$75)*'PLAN DE ADQUISICIONES'!V$36)*($G77/$F77)))</f>
        <v>0</v>
      </c>
      <c r="Z77" s="420">
        <f>IF( $F77=0,0,((($F77/$E$75)*'PLAN DE ADQUISICIONES'!W$36)*($G77/$F77)))</f>
        <v>0</v>
      </c>
      <c r="AA77" s="420">
        <f>IF( $F77=0,0,((($F77/$E$75)*'PLAN DE ADQUISICIONES'!X$36)*($G77/$F77)))</f>
        <v>0</v>
      </c>
      <c r="AB77" s="420">
        <f>IF( $F77=0,0,((($F77/$E$75)*'PLAN DE ADQUISICIONES'!Y$36)*($G77/$F77)))</f>
        <v>0</v>
      </c>
      <c r="AC77" s="420">
        <f>IF( $F77=0,0,((($F77/$E$75)*'PLAN DE ADQUISICIONES'!Z$36)*($G77/$F77)))</f>
        <v>0</v>
      </c>
      <c r="AD77" s="420">
        <f>IF( $F77=0,0,((($F77/$E$75)*'PLAN DE ADQUISICIONES'!AA$36)*($G77/$F77)))</f>
        <v>0</v>
      </c>
      <c r="AE77" s="420">
        <f>IF( $F77=0,0,((($F77/$E$75)*'PLAN DE ADQUISICIONES'!AB$36)*($G77/$F77)))</f>
        <v>0</v>
      </c>
      <c r="AF77" s="420">
        <f>IF( $F77=0,0,((($F77/$E$75)*'PLAN DE ADQUISICIONES'!AC$36)*($G77/$F77)))</f>
        <v>0</v>
      </c>
      <c r="AG77" s="421">
        <f>U77+V77+W77+X77+Y77+Z77+AA77+AB77+AC77+AD77+AE77+AF77</f>
        <v>0</v>
      </c>
      <c r="AH77" s="425">
        <f>IF( $F77=0,0,((($F77/$E$75)*'PLAN DE ADQUISICIONES'!AD$36)*($G77/$F77)))</f>
        <v>0</v>
      </c>
      <c r="AI77" s="420">
        <f>IF( $F77=0,0,((($F77/$E$75)*'PLAN DE ADQUISICIONES'!AE$36)*($G77/$F77)))</f>
        <v>0</v>
      </c>
      <c r="AJ77" s="420">
        <f>IF( $F77=0,0,((($F77/$E$75)*'PLAN DE ADQUISICIONES'!AF$36)*($G77/$F77)))</f>
        <v>0</v>
      </c>
      <c r="AK77" s="420">
        <f>IF( $F77=0,0,((($F77/$E$75)*'PLAN DE ADQUISICIONES'!AG$36)*($G77/$F77)))</f>
        <v>0</v>
      </c>
      <c r="AL77" s="420">
        <f>IF( $F77=0,0,((($F77/$E$75)*'PLAN DE ADQUISICIONES'!AH$36)*($G77/$F77)))</f>
        <v>0</v>
      </c>
      <c r="AM77" s="420">
        <f>IF( $F77=0,0,((($F77/$E$75)*'PLAN DE ADQUISICIONES'!AI$36)*($G77/$F77)))</f>
        <v>0</v>
      </c>
      <c r="AN77" s="420">
        <f>IF( $F77=0,0,((($F77/$E$75)*'PLAN DE ADQUISICIONES'!AJ$36)*($G77/$F77)))</f>
        <v>0</v>
      </c>
      <c r="AO77" s="420">
        <f>IF( $F77=0,0,((($F77/$E$75)*'PLAN DE ADQUISICIONES'!AK$36)*($G77/$F77)))</f>
        <v>0</v>
      </c>
      <c r="AP77" s="420">
        <f>IF( $F77=0,0,((($F77/$E$75)*'PLAN DE ADQUISICIONES'!AL$36)*($G77/$F77)))</f>
        <v>0</v>
      </c>
      <c r="AQ77" s="420">
        <f>IF( $F77=0,0,((($F77/$E$75)*'PLAN DE ADQUISICIONES'!AM$36)*($G77/$F77)))</f>
        <v>0</v>
      </c>
      <c r="AR77" s="420">
        <f>IF( $F77=0,0,((($F77/$E$75)*'PLAN DE ADQUISICIONES'!AN$36)*($G77/$F77)))</f>
        <v>0</v>
      </c>
      <c r="AS77" s="420">
        <f>IF( $F77=0,0,((($F77/$E$75)*'PLAN DE ADQUISICIONES'!AO$36)*($G77/$F77)))</f>
        <v>0</v>
      </c>
      <c r="AT77" s="423">
        <f>AH77+AI77+AJ77+AK77+AL77+AM77+AN77+AO77+AP77+AQ77+AR77+AS77</f>
        <v>0</v>
      </c>
      <c r="AU77" s="426">
        <f>AS77+AR77+AQ77+AP77+AO77+AN77+AM77+AL77+AK77+AJ77+AI77+AH77+AF77+AE77+AD77+AC77+AB77+AA77+Z77+Y77+X77+W77+V77+U77+S77+R77+Q77+P77+O77+N77+M77+L77+K77+J77+I77+H77</f>
        <v>0</v>
      </c>
      <c r="AV77" s="392">
        <f t="shared" si="24"/>
        <v>0</v>
      </c>
    </row>
    <row r="78" spans="2:48" s="394" customFormat="1" ht="12.75" customHeight="1" x14ac:dyDescent="0.15">
      <c r="B78" s="416" t="str">
        <f>+'FORMATO COSTEO C1'!C$352</f>
        <v>1.3.1.3</v>
      </c>
      <c r="C78" s="417" t="str">
        <f>+'FORMATO COSTEO C1'!B$352</f>
        <v>Categoría de gasto</v>
      </c>
      <c r="D78" s="418"/>
      <c r="E78" s="419"/>
      <c r="F78" s="420">
        <f>+'FORMATO COSTEO C1'!G352</f>
        <v>0</v>
      </c>
      <c r="G78" s="421">
        <f>+'FORMATO COSTEO C1'!X352</f>
        <v>0</v>
      </c>
      <c r="H78" s="425">
        <f>IF( $F78=0,0,((($F78/$E$75)*'PLAN DE ADQUISICIONES'!F$36)*($G78/$F78)))</f>
        <v>0</v>
      </c>
      <c r="I78" s="420">
        <f>IF( $F78=0,0,((($F78/$E$75)*'PLAN DE ADQUISICIONES'!G$36)*($G78/$F78)))</f>
        <v>0</v>
      </c>
      <c r="J78" s="420">
        <f>IF( $F78=0,0,((($F78/$E$75)*'PLAN DE ADQUISICIONES'!H$36)*($G78/$F78)))</f>
        <v>0</v>
      </c>
      <c r="K78" s="420">
        <f>IF( $F78=0,0,((($F78/$E$75)*'PLAN DE ADQUISICIONES'!I$36)*($G78/$F78)))</f>
        <v>0</v>
      </c>
      <c r="L78" s="420">
        <f>IF( $F78=0,0,((($F78/$E$75)*'PLAN DE ADQUISICIONES'!J$36)*($G78/$F78)))</f>
        <v>0</v>
      </c>
      <c r="M78" s="420">
        <f>IF( $F78=0,0,((($F78/$E$75)*'PLAN DE ADQUISICIONES'!K$36)*($G78/$F78)))</f>
        <v>0</v>
      </c>
      <c r="N78" s="420">
        <f>IF( $F78=0,0,((($F78/$E$75)*'PLAN DE ADQUISICIONES'!L$36)*($G78/$F78)))</f>
        <v>0</v>
      </c>
      <c r="O78" s="420">
        <f>IF( $F78=0,0,((($F78/$E$75)*'PLAN DE ADQUISICIONES'!M$36)*($G78/$F78)))</f>
        <v>0</v>
      </c>
      <c r="P78" s="420">
        <f>IF( $F78=0,0,((($F78/$E$75)*'PLAN DE ADQUISICIONES'!N$36)*($G78/$F78)))</f>
        <v>0</v>
      </c>
      <c r="Q78" s="420">
        <f>IF( $F78=0,0,((($F78/$E$75)*'PLAN DE ADQUISICIONES'!O$36)*($G78/$F78)))</f>
        <v>0</v>
      </c>
      <c r="R78" s="420">
        <f>IF( $F78=0,0,((($F78/$E$75)*'PLAN DE ADQUISICIONES'!P$36)*($G78/$F78)))</f>
        <v>0</v>
      </c>
      <c r="S78" s="420">
        <f>IF( $F78=0,0,((($F78/$E$75)*'PLAN DE ADQUISICIONES'!Q$36)*($G78/$F78)))</f>
        <v>0</v>
      </c>
      <c r="T78" s="423">
        <f>H78+I78+J78+K78+L78+M78+N78+O78+P78+Q78+R78+S78</f>
        <v>0</v>
      </c>
      <c r="U78" s="424">
        <f>IF( $F78=0,0,((($F78/$E$75)*'PLAN DE ADQUISICIONES'!R$36)*($G78/$F78)))</f>
        <v>0</v>
      </c>
      <c r="V78" s="420">
        <f>IF( $F78=0,0,((($F78/$E$75)*'PLAN DE ADQUISICIONES'!S$36)*($G78/$F78)))</f>
        <v>0</v>
      </c>
      <c r="W78" s="420">
        <f>IF( $F78=0,0,((($F78/$E$75)*'PLAN DE ADQUISICIONES'!T$36)*($G78/$F78)))</f>
        <v>0</v>
      </c>
      <c r="X78" s="420">
        <f>IF( $F78=0,0,((($F78/$E$75)*'PLAN DE ADQUISICIONES'!U$36)*($G78/$F78)))</f>
        <v>0</v>
      </c>
      <c r="Y78" s="420">
        <f>IF( $F78=0,0,((($F78/$E$75)*'PLAN DE ADQUISICIONES'!V$36)*($G78/$F78)))</f>
        <v>0</v>
      </c>
      <c r="Z78" s="420">
        <f>IF( $F78=0,0,((($F78/$E$75)*'PLAN DE ADQUISICIONES'!W$36)*($G78/$F78)))</f>
        <v>0</v>
      </c>
      <c r="AA78" s="420">
        <f>IF( $F78=0,0,((($F78/$E$75)*'PLAN DE ADQUISICIONES'!X$36)*($G78/$F78)))</f>
        <v>0</v>
      </c>
      <c r="AB78" s="420">
        <f>IF( $F78=0,0,((($F78/$E$75)*'PLAN DE ADQUISICIONES'!Y$36)*($G78/$F78)))</f>
        <v>0</v>
      </c>
      <c r="AC78" s="420">
        <f>IF( $F78=0,0,((($F78/$E$75)*'PLAN DE ADQUISICIONES'!Z$36)*($G78/$F78)))</f>
        <v>0</v>
      </c>
      <c r="AD78" s="420">
        <f>IF( $F78=0,0,((($F78/$E$75)*'PLAN DE ADQUISICIONES'!AA$36)*($G78/$F78)))</f>
        <v>0</v>
      </c>
      <c r="AE78" s="420">
        <f>IF( $F78=0,0,((($F78/$E$75)*'PLAN DE ADQUISICIONES'!AB$36)*($G78/$F78)))</f>
        <v>0</v>
      </c>
      <c r="AF78" s="420">
        <f>IF( $F78=0,0,((($F78/$E$75)*'PLAN DE ADQUISICIONES'!AC$36)*($G78/$F78)))</f>
        <v>0</v>
      </c>
      <c r="AG78" s="421">
        <f>U78+V78+W78+X78+Y78+Z78+AA78+AB78+AC78+AD78+AE78+AF78</f>
        <v>0</v>
      </c>
      <c r="AH78" s="425">
        <f>IF( $F78=0,0,((($F78/$E$75)*'PLAN DE ADQUISICIONES'!AD$36)*($G78/$F78)))</f>
        <v>0</v>
      </c>
      <c r="AI78" s="420">
        <f>IF( $F78=0,0,((($F78/$E$75)*'PLAN DE ADQUISICIONES'!AE$36)*($G78/$F78)))</f>
        <v>0</v>
      </c>
      <c r="AJ78" s="420">
        <f>IF( $F78=0,0,((($F78/$E$75)*'PLAN DE ADQUISICIONES'!AF$36)*($G78/$F78)))</f>
        <v>0</v>
      </c>
      <c r="AK78" s="420">
        <f>IF( $F78=0,0,((($F78/$E$75)*'PLAN DE ADQUISICIONES'!AG$36)*($G78/$F78)))</f>
        <v>0</v>
      </c>
      <c r="AL78" s="420">
        <f>IF( $F78=0,0,((($F78/$E$75)*'PLAN DE ADQUISICIONES'!AH$36)*($G78/$F78)))</f>
        <v>0</v>
      </c>
      <c r="AM78" s="420">
        <f>IF( $F78=0,0,((($F78/$E$75)*'PLAN DE ADQUISICIONES'!AI$36)*($G78/$F78)))</f>
        <v>0</v>
      </c>
      <c r="AN78" s="420">
        <f>IF( $F78=0,0,((($F78/$E$75)*'PLAN DE ADQUISICIONES'!AJ$36)*($G78/$F78)))</f>
        <v>0</v>
      </c>
      <c r="AO78" s="420">
        <f>IF( $F78=0,0,((($F78/$E$75)*'PLAN DE ADQUISICIONES'!AK$36)*($G78/$F78)))</f>
        <v>0</v>
      </c>
      <c r="AP78" s="420">
        <f>IF( $F78=0,0,((($F78/$E$75)*'PLAN DE ADQUISICIONES'!AL$36)*($G78/$F78)))</f>
        <v>0</v>
      </c>
      <c r="AQ78" s="420">
        <f>IF( $F78=0,0,((($F78/$E$75)*'PLAN DE ADQUISICIONES'!AM$36)*($G78/$F78)))</f>
        <v>0</v>
      </c>
      <c r="AR78" s="420">
        <f>IF( $F78=0,0,((($F78/$E$75)*'PLAN DE ADQUISICIONES'!AN$36)*($G78/$F78)))</f>
        <v>0</v>
      </c>
      <c r="AS78" s="420">
        <f>IF( $F78=0,0,((($F78/$E$75)*'PLAN DE ADQUISICIONES'!AO$36)*($G78/$F78)))</f>
        <v>0</v>
      </c>
      <c r="AT78" s="423">
        <f>AH78+AI78+AJ78+AK78+AL78+AM78+AN78+AO78+AP78+AQ78+AR78+AS78</f>
        <v>0</v>
      </c>
      <c r="AU78" s="426">
        <f>AS78+AR78+AQ78+AP78+AO78+AN78+AM78+AL78+AK78+AJ78+AI78+AH78+AF78+AE78+AD78+AC78+AB78+AA78+Z78+Y78+X78+W78+V78+U78+S78+R78+Q78+P78+O78+N78+M78+L78+K78+J78+I78+H78</f>
        <v>0</v>
      </c>
      <c r="AV78" s="392">
        <f t="shared" si="24"/>
        <v>0</v>
      </c>
    </row>
    <row r="79" spans="2:48" s="405" customFormat="1" ht="12.75" customHeight="1" outlineLevel="1" x14ac:dyDescent="0.15">
      <c r="B79" s="416" t="str">
        <f>+'FORMATO COSTEO C1'!C$358</f>
        <v>1.3.1.4</v>
      </c>
      <c r="C79" s="417" t="str">
        <f>+'FORMATO COSTEO C1'!B$358</f>
        <v>Categoría de gasto</v>
      </c>
      <c r="D79" s="418"/>
      <c r="E79" s="419"/>
      <c r="F79" s="420">
        <f>+'FORMATO COSTEO C1'!G358</f>
        <v>0</v>
      </c>
      <c r="G79" s="421">
        <f>+'FORMATO COSTEO C1'!X358</f>
        <v>0</v>
      </c>
      <c r="H79" s="425">
        <f>IF( $F79=0,0,((($F79/$E$75)*'PLAN DE ADQUISICIONES'!F$36)*($G79/$F79)))</f>
        <v>0</v>
      </c>
      <c r="I79" s="420">
        <f>IF( $F79=0,0,((($F79/$E$75)*'PLAN DE ADQUISICIONES'!G$36)*($G79/$F79)))</f>
        <v>0</v>
      </c>
      <c r="J79" s="420">
        <f>IF( $F79=0,0,((($F79/$E$75)*'PLAN DE ADQUISICIONES'!H$36)*($G79/$F79)))</f>
        <v>0</v>
      </c>
      <c r="K79" s="420">
        <f>IF( $F79=0,0,((($F79/$E$75)*'PLAN DE ADQUISICIONES'!I$36)*($G79/$F79)))</f>
        <v>0</v>
      </c>
      <c r="L79" s="420">
        <f>IF( $F79=0,0,((($F79/$E$75)*'PLAN DE ADQUISICIONES'!J$36)*($G79/$F79)))</f>
        <v>0</v>
      </c>
      <c r="M79" s="420">
        <f>IF( $F79=0,0,((($F79/$E$75)*'PLAN DE ADQUISICIONES'!K$36)*($G79/$F79)))</f>
        <v>0</v>
      </c>
      <c r="N79" s="420">
        <f>IF( $F79=0,0,((($F79/$E$75)*'PLAN DE ADQUISICIONES'!L$36)*($G79/$F79)))</f>
        <v>0</v>
      </c>
      <c r="O79" s="420">
        <f>IF( $F79=0,0,((($F79/$E$75)*'PLAN DE ADQUISICIONES'!M$36)*($G79/$F79)))</f>
        <v>0</v>
      </c>
      <c r="P79" s="420">
        <f>IF( $F79=0,0,((($F79/$E$75)*'PLAN DE ADQUISICIONES'!N$36)*($G79/$F79)))</f>
        <v>0</v>
      </c>
      <c r="Q79" s="420">
        <f>IF( $F79=0,0,((($F79/$E$75)*'PLAN DE ADQUISICIONES'!O$36)*($G79/$F79)))</f>
        <v>0</v>
      </c>
      <c r="R79" s="420">
        <f>IF( $F79=0,0,((($F79/$E$75)*'PLAN DE ADQUISICIONES'!P$36)*($G79/$F79)))</f>
        <v>0</v>
      </c>
      <c r="S79" s="420">
        <f>IF( $F79=0,0,((($F79/$E$75)*'PLAN DE ADQUISICIONES'!Q$36)*($G79/$F79)))</f>
        <v>0</v>
      </c>
      <c r="T79" s="423">
        <f>H79+I79+J79+K79+L79+M79+N79+O79+P79+Q79+R79+S79</f>
        <v>0</v>
      </c>
      <c r="U79" s="424">
        <f>IF( $F79=0,0,((($F79/$E$75)*'PLAN DE ADQUISICIONES'!R$36)*($G79/$F79)))</f>
        <v>0</v>
      </c>
      <c r="V79" s="420">
        <f>IF( $F79=0,0,((($F79/$E$75)*'PLAN DE ADQUISICIONES'!S$36)*($G79/$F79)))</f>
        <v>0</v>
      </c>
      <c r="W79" s="420">
        <f>IF( $F79=0,0,((($F79/$E$75)*'PLAN DE ADQUISICIONES'!T$36)*($G79/$F79)))</f>
        <v>0</v>
      </c>
      <c r="X79" s="420">
        <f>IF( $F79=0,0,((($F79/$E$75)*'PLAN DE ADQUISICIONES'!U$36)*($G79/$F79)))</f>
        <v>0</v>
      </c>
      <c r="Y79" s="420">
        <f>IF( $F79=0,0,((($F79/$E$75)*'PLAN DE ADQUISICIONES'!V$36)*($G79/$F79)))</f>
        <v>0</v>
      </c>
      <c r="Z79" s="420">
        <f>IF( $F79=0,0,((($F79/$E$75)*'PLAN DE ADQUISICIONES'!W$36)*($G79/$F79)))</f>
        <v>0</v>
      </c>
      <c r="AA79" s="420">
        <f>IF( $F79=0,0,((($F79/$E$75)*'PLAN DE ADQUISICIONES'!X$36)*($G79/$F79)))</f>
        <v>0</v>
      </c>
      <c r="AB79" s="420">
        <f>IF( $F79=0,0,((($F79/$E$75)*'PLAN DE ADQUISICIONES'!Y$36)*($G79/$F79)))</f>
        <v>0</v>
      </c>
      <c r="AC79" s="420">
        <f>IF( $F79=0,0,((($F79/$E$75)*'PLAN DE ADQUISICIONES'!Z$36)*($G79/$F79)))</f>
        <v>0</v>
      </c>
      <c r="AD79" s="420">
        <f>IF( $F79=0,0,((($F79/$E$75)*'PLAN DE ADQUISICIONES'!AA$36)*($G79/$F79)))</f>
        <v>0</v>
      </c>
      <c r="AE79" s="420">
        <f>IF( $F79=0,0,((($F79/$E$75)*'PLAN DE ADQUISICIONES'!AB$36)*($G79/$F79)))</f>
        <v>0</v>
      </c>
      <c r="AF79" s="420">
        <f>IF( $F79=0,0,((($F79/$E$75)*'PLAN DE ADQUISICIONES'!AC$36)*($G79/$F79)))</f>
        <v>0</v>
      </c>
      <c r="AG79" s="421">
        <f>U79+V79+W79+X79+Y79+Z79+AA79+AB79+AC79+AD79+AE79+AF79</f>
        <v>0</v>
      </c>
      <c r="AH79" s="425">
        <f>IF( $F79=0,0,((($F79/$E$75)*'PLAN DE ADQUISICIONES'!AD$36)*($G79/$F79)))</f>
        <v>0</v>
      </c>
      <c r="AI79" s="420">
        <f>IF( $F79=0,0,((($F79/$E$75)*'PLAN DE ADQUISICIONES'!AE$36)*($G79/$F79)))</f>
        <v>0</v>
      </c>
      <c r="AJ79" s="420">
        <f>IF( $F79=0,0,((($F79/$E$75)*'PLAN DE ADQUISICIONES'!AF$36)*($G79/$F79)))</f>
        <v>0</v>
      </c>
      <c r="AK79" s="420">
        <f>IF( $F79=0,0,((($F79/$E$75)*'PLAN DE ADQUISICIONES'!AG$36)*($G79/$F79)))</f>
        <v>0</v>
      </c>
      <c r="AL79" s="420">
        <f>IF( $F79=0,0,((($F79/$E$75)*'PLAN DE ADQUISICIONES'!AH$36)*($G79/$F79)))</f>
        <v>0</v>
      </c>
      <c r="AM79" s="420">
        <f>IF( $F79=0,0,((($F79/$E$75)*'PLAN DE ADQUISICIONES'!AI$36)*($G79/$F79)))</f>
        <v>0</v>
      </c>
      <c r="AN79" s="420">
        <f>IF( $F79=0,0,((($F79/$E$75)*'PLAN DE ADQUISICIONES'!AJ$36)*($G79/$F79)))</f>
        <v>0</v>
      </c>
      <c r="AO79" s="420">
        <f>IF( $F79=0,0,((($F79/$E$75)*'PLAN DE ADQUISICIONES'!AK$36)*($G79/$F79)))</f>
        <v>0</v>
      </c>
      <c r="AP79" s="420">
        <f>IF( $F79=0,0,((($F79/$E$75)*'PLAN DE ADQUISICIONES'!AL$36)*($G79/$F79)))</f>
        <v>0</v>
      </c>
      <c r="AQ79" s="420">
        <f>IF( $F79=0,0,((($F79/$E$75)*'PLAN DE ADQUISICIONES'!AM$36)*($G79/$F79)))</f>
        <v>0</v>
      </c>
      <c r="AR79" s="420">
        <f>IF( $F79=0,0,((($F79/$E$75)*'PLAN DE ADQUISICIONES'!AN$36)*($G79/$F79)))</f>
        <v>0</v>
      </c>
      <c r="AS79" s="420">
        <f>IF( $F79=0,0,((($F79/$E$75)*'PLAN DE ADQUISICIONES'!AO$36)*($G79/$F79)))</f>
        <v>0</v>
      </c>
      <c r="AT79" s="423">
        <f>AH79+AI79+AJ79+AK79+AL79+AM79+AN79+AO79+AP79+AQ79+AR79+AS79</f>
        <v>0</v>
      </c>
      <c r="AU79" s="426">
        <f>AS79+AR79+AQ79+AP79+AO79+AN79+AM79+AL79+AK79+AJ79+AI79+AH79+AF79+AE79+AD79+AC79+AB79+AA79+Z79+Y79+X79+W79+V79+U79+S79+R79+Q79+P79+O79+N79+M79+L79+K79+J79+I79+H79</f>
        <v>0</v>
      </c>
      <c r="AV79" s="392">
        <f t="shared" si="24"/>
        <v>0</v>
      </c>
    </row>
    <row r="80" spans="2:48" s="405" customFormat="1" ht="12.75" customHeight="1" outlineLevel="1" x14ac:dyDescent="0.15">
      <c r="B80" s="416" t="str">
        <f>+'FORMATO COSTEO C1'!C$364</f>
        <v>1.3.1.5</v>
      </c>
      <c r="C80" s="417" t="str">
        <f>+'FORMATO COSTEO C1'!B$364</f>
        <v>Categoría de gasto</v>
      </c>
      <c r="D80" s="418"/>
      <c r="E80" s="419"/>
      <c r="F80" s="420">
        <f>+'FORMATO COSTEO C1'!G364</f>
        <v>0</v>
      </c>
      <c r="G80" s="421">
        <f>+'FORMATO COSTEO C1'!X364</f>
        <v>0</v>
      </c>
      <c r="H80" s="425">
        <f>IF( $F80=0,0,((($F80/$E$75)*'PLAN DE ADQUISICIONES'!F$36)*($G80/$F80)))</f>
        <v>0</v>
      </c>
      <c r="I80" s="420">
        <f>IF( $F80=0,0,((($F80/$E$75)*'PLAN DE ADQUISICIONES'!G$36)*($G80/$F80)))</f>
        <v>0</v>
      </c>
      <c r="J80" s="420">
        <f>IF( $F80=0,0,((($F80/$E$75)*'PLAN DE ADQUISICIONES'!H$36)*($G80/$F80)))</f>
        <v>0</v>
      </c>
      <c r="K80" s="420">
        <f>IF( $F80=0,0,((($F80/$E$75)*'PLAN DE ADQUISICIONES'!I$36)*($G80/$F80)))</f>
        <v>0</v>
      </c>
      <c r="L80" s="420">
        <f>IF( $F80=0,0,((($F80/$E$75)*'PLAN DE ADQUISICIONES'!J$36)*($G80/$F80)))</f>
        <v>0</v>
      </c>
      <c r="M80" s="420">
        <f>IF( $F80=0,0,((($F80/$E$75)*'PLAN DE ADQUISICIONES'!K$36)*($G80/$F80)))</f>
        <v>0</v>
      </c>
      <c r="N80" s="420">
        <f>IF( $F80=0,0,((($F80/$E$75)*'PLAN DE ADQUISICIONES'!L$36)*($G80/$F80)))</f>
        <v>0</v>
      </c>
      <c r="O80" s="420">
        <f>IF( $F80=0,0,((($F80/$E$75)*'PLAN DE ADQUISICIONES'!M$36)*($G80/$F80)))</f>
        <v>0</v>
      </c>
      <c r="P80" s="420">
        <f>IF( $F80=0,0,((($F80/$E$75)*'PLAN DE ADQUISICIONES'!N$36)*($G80/$F80)))</f>
        <v>0</v>
      </c>
      <c r="Q80" s="420">
        <f>IF( $F80=0,0,((($F80/$E$75)*'PLAN DE ADQUISICIONES'!O$36)*($G80/$F80)))</f>
        <v>0</v>
      </c>
      <c r="R80" s="420">
        <f>IF( $F80=0,0,((($F80/$E$75)*'PLAN DE ADQUISICIONES'!P$36)*($G80/$F80)))</f>
        <v>0</v>
      </c>
      <c r="S80" s="420">
        <f>IF( $F80=0,0,((($F80/$E$75)*'PLAN DE ADQUISICIONES'!Q$36)*($G80/$F80)))</f>
        <v>0</v>
      </c>
      <c r="T80" s="423">
        <f>H80+I80+J80+K80+L80+M80+N80+O80+P80+Q80+R80+S80</f>
        <v>0</v>
      </c>
      <c r="U80" s="424">
        <f>IF( $F80=0,0,((($F80/$E$75)*'PLAN DE ADQUISICIONES'!R$36)*($G80/$F80)))</f>
        <v>0</v>
      </c>
      <c r="V80" s="420">
        <f>IF( $F80=0,0,((($F80/$E$75)*'PLAN DE ADQUISICIONES'!S$36)*($G80/$F80)))</f>
        <v>0</v>
      </c>
      <c r="W80" s="420">
        <f>IF( $F80=0,0,((($F80/$E$75)*'PLAN DE ADQUISICIONES'!T$36)*($G80/$F80)))</f>
        <v>0</v>
      </c>
      <c r="X80" s="420">
        <f>IF( $F80=0,0,((($F80/$E$75)*'PLAN DE ADQUISICIONES'!U$36)*($G80/$F80)))</f>
        <v>0</v>
      </c>
      <c r="Y80" s="420">
        <f>IF( $F80=0,0,((($F80/$E$75)*'PLAN DE ADQUISICIONES'!V$36)*($G80/$F80)))</f>
        <v>0</v>
      </c>
      <c r="Z80" s="420">
        <f>IF( $F80=0,0,((($F80/$E$75)*'PLAN DE ADQUISICIONES'!W$36)*($G80/$F80)))</f>
        <v>0</v>
      </c>
      <c r="AA80" s="420">
        <f>IF( $F80=0,0,((($F80/$E$75)*'PLAN DE ADQUISICIONES'!X$36)*($G80/$F80)))</f>
        <v>0</v>
      </c>
      <c r="AB80" s="420">
        <f>IF( $F80=0,0,((($F80/$E$75)*'PLAN DE ADQUISICIONES'!Y$36)*($G80/$F80)))</f>
        <v>0</v>
      </c>
      <c r="AC80" s="420">
        <f>IF( $F80=0,0,((($F80/$E$75)*'PLAN DE ADQUISICIONES'!Z$36)*($G80/$F80)))</f>
        <v>0</v>
      </c>
      <c r="AD80" s="420">
        <f>IF( $F80=0,0,((($F80/$E$75)*'PLAN DE ADQUISICIONES'!AA$36)*($G80/$F80)))</f>
        <v>0</v>
      </c>
      <c r="AE80" s="420">
        <f>IF( $F80=0,0,((($F80/$E$75)*'PLAN DE ADQUISICIONES'!AB$36)*($G80/$F80)))</f>
        <v>0</v>
      </c>
      <c r="AF80" s="420">
        <f>IF( $F80=0,0,((($F80/$E$75)*'PLAN DE ADQUISICIONES'!AC$36)*($G80/$F80)))</f>
        <v>0</v>
      </c>
      <c r="AG80" s="421">
        <f>U80+V80+W80+X80+Y80+Z80+AA80+AB80+AC80+AD80+AE80+AF80</f>
        <v>0</v>
      </c>
      <c r="AH80" s="425">
        <f>IF( $F80=0,0,((($F80/$E$75)*'PLAN DE ADQUISICIONES'!AD$36)*($G80/$F80)))</f>
        <v>0</v>
      </c>
      <c r="AI80" s="420">
        <f>IF( $F80=0,0,((($F80/$E$75)*'PLAN DE ADQUISICIONES'!AE$36)*($G80/$F80)))</f>
        <v>0</v>
      </c>
      <c r="AJ80" s="420">
        <f>IF( $F80=0,0,((($F80/$E$75)*'PLAN DE ADQUISICIONES'!AF$36)*($G80/$F80)))</f>
        <v>0</v>
      </c>
      <c r="AK80" s="420">
        <f>IF( $F80=0,0,((($F80/$E$75)*'PLAN DE ADQUISICIONES'!AG$36)*($G80/$F80)))</f>
        <v>0</v>
      </c>
      <c r="AL80" s="420">
        <f>IF( $F80=0,0,((($F80/$E$75)*'PLAN DE ADQUISICIONES'!AH$36)*($G80/$F80)))</f>
        <v>0</v>
      </c>
      <c r="AM80" s="420">
        <f>IF( $F80=0,0,((($F80/$E$75)*'PLAN DE ADQUISICIONES'!AI$36)*($G80/$F80)))</f>
        <v>0</v>
      </c>
      <c r="AN80" s="420">
        <f>IF( $F80=0,0,((($F80/$E$75)*'PLAN DE ADQUISICIONES'!AJ$36)*($G80/$F80)))</f>
        <v>0</v>
      </c>
      <c r="AO80" s="420">
        <f>IF( $F80=0,0,((($F80/$E$75)*'PLAN DE ADQUISICIONES'!AK$36)*($G80/$F80)))</f>
        <v>0</v>
      </c>
      <c r="AP80" s="420">
        <f>IF( $F80=0,0,((($F80/$E$75)*'PLAN DE ADQUISICIONES'!AL$36)*($G80/$F80)))</f>
        <v>0</v>
      </c>
      <c r="AQ80" s="420">
        <f>IF( $F80=0,0,((($F80/$E$75)*'PLAN DE ADQUISICIONES'!AM$36)*($G80/$F80)))</f>
        <v>0</v>
      </c>
      <c r="AR80" s="420">
        <f>IF( $F80=0,0,((($F80/$E$75)*'PLAN DE ADQUISICIONES'!AN$36)*($G80/$F80)))</f>
        <v>0</v>
      </c>
      <c r="AS80" s="420">
        <f>IF( $F80=0,0,((($F80/$E$75)*'PLAN DE ADQUISICIONES'!AO$36)*($G80/$F80)))</f>
        <v>0</v>
      </c>
      <c r="AT80" s="423">
        <f>AH80+AI80+AJ80+AK80+AL80+AM80+AN80+AO80+AP80+AQ80+AR80+AS80</f>
        <v>0</v>
      </c>
      <c r="AU80" s="426">
        <f>AS80+AR80+AQ80+AP80+AO80+AN80+AM80+AL80+AK80+AJ80+AI80+AH80+AF80+AE80+AD80+AC80+AB80+AA80+Z80+Y80+X80+W80+V80+U80+S80+R80+Q80+P80+O80+N80+M80+L80+K80+J80+I80+H80</f>
        <v>0</v>
      </c>
      <c r="AV80" s="392">
        <f t="shared" si="24"/>
        <v>0</v>
      </c>
    </row>
    <row r="81" spans="2:48" s="394" customFormat="1" ht="12.75" customHeight="1" x14ac:dyDescent="0.15">
      <c r="B81" s="406" t="str">
        <f>+'FORMATO COSTEO C1'!C$370</f>
        <v>1.3.2</v>
      </c>
      <c r="C81" s="430">
        <f>+'FORMATO COSTEO C1'!B$370</f>
        <v>0</v>
      </c>
      <c r="D81" s="408" t="str">
        <f>+'FORMATO COSTEO C1'!D$370</f>
        <v>Unidad medida</v>
      </c>
      <c r="E81" s="409">
        <f>+'FORMATO COSTEO C1'!E$370</f>
        <v>0</v>
      </c>
      <c r="F81" s="410">
        <f>SUM(F82:F86)</f>
        <v>0</v>
      </c>
      <c r="G81" s="411">
        <f t="shared" ref="G81:AS81" si="25">SUM(G82:G86)</f>
        <v>0</v>
      </c>
      <c r="H81" s="412">
        <f t="shared" si="25"/>
        <v>0</v>
      </c>
      <c r="I81" s="410">
        <f>SUM(I82:I86)</f>
        <v>0</v>
      </c>
      <c r="J81" s="410">
        <f>SUM(J82:J86)</f>
        <v>0</v>
      </c>
      <c r="K81" s="410">
        <f>SUM(K82:K86)</f>
        <v>0</v>
      </c>
      <c r="L81" s="410">
        <f>SUM(L82:L86)</f>
        <v>0</v>
      </c>
      <c r="M81" s="410">
        <f>SUM(M82:M86)</f>
        <v>0</v>
      </c>
      <c r="N81" s="410">
        <f t="shared" si="25"/>
        <v>0</v>
      </c>
      <c r="O81" s="410">
        <f t="shared" si="25"/>
        <v>0</v>
      </c>
      <c r="P81" s="410">
        <f t="shared" si="25"/>
        <v>0</v>
      </c>
      <c r="Q81" s="410">
        <f t="shared" si="25"/>
        <v>0</v>
      </c>
      <c r="R81" s="410">
        <f t="shared" si="25"/>
        <v>0</v>
      </c>
      <c r="S81" s="410">
        <f t="shared" si="25"/>
        <v>0</v>
      </c>
      <c r="T81" s="413">
        <f t="shared" si="25"/>
        <v>0</v>
      </c>
      <c r="U81" s="414">
        <f t="shared" si="25"/>
        <v>0</v>
      </c>
      <c r="V81" s="410">
        <f t="shared" si="25"/>
        <v>0</v>
      </c>
      <c r="W81" s="410">
        <f t="shared" si="25"/>
        <v>0</v>
      </c>
      <c r="X81" s="410">
        <f t="shared" si="25"/>
        <v>0</v>
      </c>
      <c r="Y81" s="410">
        <f t="shared" si="25"/>
        <v>0</v>
      </c>
      <c r="Z81" s="410">
        <f t="shared" si="25"/>
        <v>0</v>
      </c>
      <c r="AA81" s="410">
        <f t="shared" si="25"/>
        <v>0</v>
      </c>
      <c r="AB81" s="410">
        <f t="shared" si="25"/>
        <v>0</v>
      </c>
      <c r="AC81" s="410">
        <f t="shared" si="25"/>
        <v>0</v>
      </c>
      <c r="AD81" s="410">
        <f t="shared" si="25"/>
        <v>0</v>
      </c>
      <c r="AE81" s="410">
        <f t="shared" si="25"/>
        <v>0</v>
      </c>
      <c r="AF81" s="410">
        <f t="shared" si="25"/>
        <v>0</v>
      </c>
      <c r="AG81" s="411">
        <f t="shared" si="25"/>
        <v>0</v>
      </c>
      <c r="AH81" s="412">
        <f t="shared" si="25"/>
        <v>0</v>
      </c>
      <c r="AI81" s="410">
        <f t="shared" si="25"/>
        <v>0</v>
      </c>
      <c r="AJ81" s="410">
        <f t="shared" si="25"/>
        <v>0</v>
      </c>
      <c r="AK81" s="410">
        <f t="shared" si="25"/>
        <v>0</v>
      </c>
      <c r="AL81" s="410">
        <f t="shared" si="25"/>
        <v>0</v>
      </c>
      <c r="AM81" s="410">
        <f t="shared" si="25"/>
        <v>0</v>
      </c>
      <c r="AN81" s="410">
        <f t="shared" si="25"/>
        <v>0</v>
      </c>
      <c r="AO81" s="410">
        <f t="shared" si="25"/>
        <v>0</v>
      </c>
      <c r="AP81" s="410">
        <f t="shared" si="25"/>
        <v>0</v>
      </c>
      <c r="AQ81" s="410">
        <f t="shared" si="25"/>
        <v>0</v>
      </c>
      <c r="AR81" s="410">
        <f t="shared" si="25"/>
        <v>0</v>
      </c>
      <c r="AS81" s="410">
        <f t="shared" si="25"/>
        <v>0</v>
      </c>
      <c r="AT81" s="413">
        <f>SUM(AT82:AT86)</f>
        <v>0</v>
      </c>
      <c r="AU81" s="415">
        <f>SUM(AU82:AU86)</f>
        <v>0</v>
      </c>
      <c r="AV81" s="392">
        <f t="shared" si="24"/>
        <v>0</v>
      </c>
    </row>
    <row r="82" spans="2:48" s="394" customFormat="1" ht="12.75" customHeight="1" x14ac:dyDescent="0.15">
      <c r="B82" s="416" t="str">
        <f>+'FORMATO COSTEO C1'!C372</f>
        <v>1.3.2.1</v>
      </c>
      <c r="C82" s="417" t="str">
        <f>+'FORMATO COSTEO C1'!B$372</f>
        <v>Categoría de gasto</v>
      </c>
      <c r="D82" s="428"/>
      <c r="E82" s="429"/>
      <c r="F82" s="420">
        <f>+'FORMATO COSTEO C1'!G372</f>
        <v>0</v>
      </c>
      <c r="G82" s="421">
        <f>+'FORMATO COSTEO C1'!X372</f>
        <v>0</v>
      </c>
      <c r="H82" s="422">
        <f>IF( $F82=0,0,((($F82/$E$81)*'PLAN DE ADQUISICIONES'!F$37)*($G82/$F82)))</f>
        <v>0</v>
      </c>
      <c r="I82" s="420">
        <f>IF( $F82=0,0,((($F82/$E$81)*'PLAN DE ADQUISICIONES'!G$37)*($G82/$F82)))</f>
        <v>0</v>
      </c>
      <c r="J82" s="420">
        <f>IF( $F82=0,0,((($F82/$E$81)*'PLAN DE ADQUISICIONES'!H$37)*($G82/$F82)))</f>
        <v>0</v>
      </c>
      <c r="K82" s="420">
        <f>IF( $F82=0,0,((($F82/$E$81)*'PLAN DE ADQUISICIONES'!I$37)*($G82/$F82)))</f>
        <v>0</v>
      </c>
      <c r="L82" s="420">
        <f>IF( $F82=0,0,((($F82/$E$81)*'PLAN DE ADQUISICIONES'!J$37)*($G82/$F82)))</f>
        <v>0</v>
      </c>
      <c r="M82" s="420">
        <f>IF( $F82=0,0,((($F82/$E$81)*'PLAN DE ADQUISICIONES'!K$37)*($G82/$F82)))</f>
        <v>0</v>
      </c>
      <c r="N82" s="420">
        <f>IF( $F82=0,0,((($F82/$E$81)*'PLAN DE ADQUISICIONES'!L$37)*($G82/$F82)))</f>
        <v>0</v>
      </c>
      <c r="O82" s="420">
        <f>IF( $F82=0,0,((($F82/$E$81)*'PLAN DE ADQUISICIONES'!M$37)*($G82/$F82)))</f>
        <v>0</v>
      </c>
      <c r="P82" s="420">
        <f>IF( $F82=0,0,((($F82/$E$81)*'PLAN DE ADQUISICIONES'!N$37)*($G82/$F82)))</f>
        <v>0</v>
      </c>
      <c r="Q82" s="420">
        <f>IF( $F82=0,0,((($F82/$E$81)*'PLAN DE ADQUISICIONES'!O$37)*($G82/$F82)))</f>
        <v>0</v>
      </c>
      <c r="R82" s="420">
        <f>IF( $F82=0,0,((($F82/$E$81)*'PLAN DE ADQUISICIONES'!P$37)*($G82/$F82)))</f>
        <v>0</v>
      </c>
      <c r="S82" s="420">
        <f>IF( $F82=0,0,((($F82/$E$81)*'PLAN DE ADQUISICIONES'!Q$37)*($G82/$F82)))</f>
        <v>0</v>
      </c>
      <c r="T82" s="423">
        <f>H82+I82+J82+K82+L82+M82+N82+O82+P82+Q82+R82+S82</f>
        <v>0</v>
      </c>
      <c r="U82" s="424">
        <f>IF( $F82=0,0,((($F82/$E$81)*'PLAN DE ADQUISICIONES'!R$37)*($G82/$F82)))</f>
        <v>0</v>
      </c>
      <c r="V82" s="420">
        <f>IF( $F82=0,0,((($F82/$E$81)*'PLAN DE ADQUISICIONES'!S$37)*($G82/$F82)))</f>
        <v>0</v>
      </c>
      <c r="W82" s="420">
        <f>IF( $F82=0,0,((($F82/$E$81)*'PLAN DE ADQUISICIONES'!T$37)*($G82/$F82)))</f>
        <v>0</v>
      </c>
      <c r="X82" s="420">
        <f>IF( $F82=0,0,((($F82/$E$81)*'PLAN DE ADQUISICIONES'!U$37)*($G82/$F82)))</f>
        <v>0</v>
      </c>
      <c r="Y82" s="420">
        <f>IF( $F82=0,0,((($F82/$E$81)*'PLAN DE ADQUISICIONES'!V$37)*($G82/$F82)))</f>
        <v>0</v>
      </c>
      <c r="Z82" s="420">
        <f>IF( $F82=0,0,((($F82/$E$81)*'PLAN DE ADQUISICIONES'!W$37)*($G82/$F82)))</f>
        <v>0</v>
      </c>
      <c r="AA82" s="420">
        <f>IF( $F82=0,0,((($F82/$E$81)*'PLAN DE ADQUISICIONES'!X$37)*($G82/$F82)))</f>
        <v>0</v>
      </c>
      <c r="AB82" s="420">
        <f>IF( $F82=0,0,((($F82/$E$81)*'PLAN DE ADQUISICIONES'!Y$37)*($G82/$F82)))</f>
        <v>0</v>
      </c>
      <c r="AC82" s="420">
        <f>IF( $F82=0,0,((($F82/$E$81)*'PLAN DE ADQUISICIONES'!Z$37)*($G82/$F82)))</f>
        <v>0</v>
      </c>
      <c r="AD82" s="420">
        <f>IF( $F82=0,0,((($F82/$E$81)*'PLAN DE ADQUISICIONES'!AA$37)*($G82/$F82)))</f>
        <v>0</v>
      </c>
      <c r="AE82" s="420">
        <f>IF( $F82=0,0,((($F82/$E$81)*'PLAN DE ADQUISICIONES'!AB$37)*($G82/$F82)))</f>
        <v>0</v>
      </c>
      <c r="AF82" s="420">
        <f>IF( $F82=0,0,((($F82/$E$81)*'PLAN DE ADQUISICIONES'!AC$37)*($G82/$F82)))</f>
        <v>0</v>
      </c>
      <c r="AG82" s="421">
        <f>U82+V82+W82+X82+Y82+Z82+AA82+AB82+AC82+AD82+AE82+AF82</f>
        <v>0</v>
      </c>
      <c r="AH82" s="425">
        <f>IF( $F82=0,0,((($F82/$E$81)*'PLAN DE ADQUISICIONES'!AD$37)*($G82/$F82)))</f>
        <v>0</v>
      </c>
      <c r="AI82" s="420">
        <f>IF( $F82=0,0,((($F82/$E$81)*'PLAN DE ADQUISICIONES'!AE$37)*($G82/$F82)))</f>
        <v>0</v>
      </c>
      <c r="AJ82" s="420">
        <f>IF( $F82=0,0,((($F82/$E$81)*'PLAN DE ADQUISICIONES'!AF$37)*($G82/$F82)))</f>
        <v>0</v>
      </c>
      <c r="AK82" s="420">
        <f>IF( $F82=0,0,((($F82/$E$81)*'PLAN DE ADQUISICIONES'!AG$37)*($G82/$F82)))</f>
        <v>0</v>
      </c>
      <c r="AL82" s="420">
        <f>IF( $F82=0,0,((($F82/$E$81)*'PLAN DE ADQUISICIONES'!AH$37)*($G82/$F82)))</f>
        <v>0</v>
      </c>
      <c r="AM82" s="420">
        <f>IF( $F82=0,0,((($F82/$E$81)*'PLAN DE ADQUISICIONES'!AI$37)*($G82/$F82)))</f>
        <v>0</v>
      </c>
      <c r="AN82" s="420">
        <f>IF( $F82=0,0,((($F82/$E$81)*'PLAN DE ADQUISICIONES'!AJ$37)*($G82/$F82)))</f>
        <v>0</v>
      </c>
      <c r="AO82" s="420">
        <f>IF( $F82=0,0,((($F82/$E$81)*'PLAN DE ADQUISICIONES'!AK$37)*($G82/$F82)))</f>
        <v>0</v>
      </c>
      <c r="AP82" s="420">
        <f>IF( $F82=0,0,((($F82/$E$81)*'PLAN DE ADQUISICIONES'!AL$37)*($G82/$F82)))</f>
        <v>0</v>
      </c>
      <c r="AQ82" s="420">
        <f>IF( $F82=0,0,((($F82/$E$81)*'PLAN DE ADQUISICIONES'!AM$37)*($G82/$F82)))</f>
        <v>0</v>
      </c>
      <c r="AR82" s="420">
        <f>IF( $F82=0,0,((($F82/$E$81)*'PLAN DE ADQUISICIONES'!AN$37)*($G82/$F82)))</f>
        <v>0</v>
      </c>
      <c r="AS82" s="420">
        <f>IF( $F82=0,0,((($F82/$E$81)*'PLAN DE ADQUISICIONES'!AO$37)*($G82/$F82)))</f>
        <v>0</v>
      </c>
      <c r="AT82" s="423">
        <f>AH82+AI82+AJ82+AK82+AL82+AM82+AN82+AO82+AP82+AQ82+AR82+AS82</f>
        <v>0</v>
      </c>
      <c r="AU82" s="426">
        <f>AS82+AR82+AQ82+AP82+AO82+AN82+AM82+AL82+AK82+AJ82+AI82+AH82+AF82+AE82+AD82+AC82+AB82+AA82+Z82+Y82+X82+W82+V82+U82+S82+R82+Q82+P82+O82+N82+M82+L82+K82+J82+I82+H82</f>
        <v>0</v>
      </c>
      <c r="AV82" s="392">
        <f t="shared" si="24"/>
        <v>0</v>
      </c>
    </row>
    <row r="83" spans="2:48" s="405" customFormat="1" ht="12.75" customHeight="1" outlineLevel="1" x14ac:dyDescent="0.15">
      <c r="B83" s="416" t="str">
        <f>+'FORMATO COSTEO C1'!C378</f>
        <v>1.3.2.2</v>
      </c>
      <c r="C83" s="417" t="str">
        <f>+'FORMATO COSTEO C1'!B$378</f>
        <v>Categoría de gasto</v>
      </c>
      <c r="D83" s="428"/>
      <c r="E83" s="429"/>
      <c r="F83" s="420">
        <f>+'FORMATO COSTEO C1'!G378</f>
        <v>0</v>
      </c>
      <c r="G83" s="421">
        <f>+'FORMATO COSTEO C1'!X378</f>
        <v>0</v>
      </c>
      <c r="H83" s="425">
        <f>IF( $F83=0,0,((($F83/$E$81)*'PLAN DE ADQUISICIONES'!F$37)*($G83/$F83)))</f>
        <v>0</v>
      </c>
      <c r="I83" s="420">
        <f>IF( $F83=0,0,((($F83/$E$81)*'PLAN DE ADQUISICIONES'!G$37)*($G83/$F83)))</f>
        <v>0</v>
      </c>
      <c r="J83" s="420">
        <f>IF( $F83=0,0,((($F83/$E$81)*'PLAN DE ADQUISICIONES'!H$37)*($G83/$F83)))</f>
        <v>0</v>
      </c>
      <c r="K83" s="420">
        <f>IF( $F83=0,0,((($F83/$E$81)*'PLAN DE ADQUISICIONES'!I$37)*($G83/$F83)))</f>
        <v>0</v>
      </c>
      <c r="L83" s="420">
        <f>IF( $F83=0,0,((($F83/$E$81)*'PLAN DE ADQUISICIONES'!J$37)*($G83/$F83)))</f>
        <v>0</v>
      </c>
      <c r="M83" s="420">
        <f>IF( $F83=0,0,((($F83/$E$81)*'PLAN DE ADQUISICIONES'!K$37)*($G83/$F83)))</f>
        <v>0</v>
      </c>
      <c r="N83" s="420">
        <f>IF( $F83=0,0,((($F83/$E$81)*'PLAN DE ADQUISICIONES'!L$37)*($G83/$F83)))</f>
        <v>0</v>
      </c>
      <c r="O83" s="420">
        <f>IF( $F83=0,0,((($F83/$E$81)*'PLAN DE ADQUISICIONES'!M$37)*($G83/$F83)))</f>
        <v>0</v>
      </c>
      <c r="P83" s="420">
        <f>IF( $F83=0,0,((($F83/$E$81)*'PLAN DE ADQUISICIONES'!N$37)*($G83/$F83)))</f>
        <v>0</v>
      </c>
      <c r="Q83" s="420">
        <f>IF( $F83=0,0,((($F83/$E$81)*'PLAN DE ADQUISICIONES'!O$37)*($G83/$F83)))</f>
        <v>0</v>
      </c>
      <c r="R83" s="420">
        <f>IF( $F83=0,0,((($F83/$E$81)*'PLAN DE ADQUISICIONES'!P$37)*($G83/$F83)))</f>
        <v>0</v>
      </c>
      <c r="S83" s="420">
        <f>IF( $F83=0,0,((($F83/$E$81)*'PLAN DE ADQUISICIONES'!Q$37)*($G83/$F83)))</f>
        <v>0</v>
      </c>
      <c r="T83" s="423">
        <f>H83+I83+J83+K83+L83+M83+N83+O83+P83+Q83+R83+S83</f>
        <v>0</v>
      </c>
      <c r="U83" s="424">
        <f>IF( $F83=0,0,((($F83/$E$81)*'PLAN DE ADQUISICIONES'!R$37)*($G83/$F83)))</f>
        <v>0</v>
      </c>
      <c r="V83" s="420">
        <f>IF( $F83=0,0,((($F83/$E$81)*'PLAN DE ADQUISICIONES'!S$37)*($G83/$F83)))</f>
        <v>0</v>
      </c>
      <c r="W83" s="420">
        <f>IF( $F83=0,0,((($F83/$E$81)*'PLAN DE ADQUISICIONES'!T$37)*($G83/$F83)))</f>
        <v>0</v>
      </c>
      <c r="X83" s="420">
        <f>IF( $F83=0,0,((($F83/$E$81)*'PLAN DE ADQUISICIONES'!U$37)*($G83/$F83)))</f>
        <v>0</v>
      </c>
      <c r="Y83" s="420">
        <f>IF( $F83=0,0,((($F83/$E$81)*'PLAN DE ADQUISICIONES'!V$37)*($G83/$F83)))</f>
        <v>0</v>
      </c>
      <c r="Z83" s="420">
        <f>IF( $F83=0,0,((($F83/$E$81)*'PLAN DE ADQUISICIONES'!W$37)*($G83/$F83)))</f>
        <v>0</v>
      </c>
      <c r="AA83" s="420">
        <f>IF( $F83=0,0,((($F83/$E$81)*'PLAN DE ADQUISICIONES'!X$37)*($G83/$F83)))</f>
        <v>0</v>
      </c>
      <c r="AB83" s="420">
        <f>IF( $F83=0,0,((($F83/$E$81)*'PLAN DE ADQUISICIONES'!Y$37)*($G83/$F83)))</f>
        <v>0</v>
      </c>
      <c r="AC83" s="420">
        <f>IF( $F83=0,0,((($F83/$E$81)*'PLAN DE ADQUISICIONES'!Z$37)*($G83/$F83)))</f>
        <v>0</v>
      </c>
      <c r="AD83" s="420">
        <f>IF( $F83=0,0,((($F83/$E$81)*'PLAN DE ADQUISICIONES'!AA$37)*($G83/$F83)))</f>
        <v>0</v>
      </c>
      <c r="AE83" s="420">
        <f>IF( $F83=0,0,((($F83/$E$81)*'PLAN DE ADQUISICIONES'!AB$37)*($G83/$F83)))</f>
        <v>0</v>
      </c>
      <c r="AF83" s="420">
        <f>IF( $F83=0,0,((($F83/$E$81)*'PLAN DE ADQUISICIONES'!AC$37)*($G83/$F83)))</f>
        <v>0</v>
      </c>
      <c r="AG83" s="421">
        <f>U83+V83+W83+X83+Y83+Z83+AA83+AB83+AC83+AD83+AE83+AF83</f>
        <v>0</v>
      </c>
      <c r="AH83" s="425">
        <f>IF( $F83=0,0,((($F83/$E$81)*'PLAN DE ADQUISICIONES'!AD$37)*($G83/$F83)))</f>
        <v>0</v>
      </c>
      <c r="AI83" s="420">
        <f>IF( $F83=0,0,((($F83/$E$81)*'PLAN DE ADQUISICIONES'!AE$37)*($G83/$F83)))</f>
        <v>0</v>
      </c>
      <c r="AJ83" s="420">
        <f>IF( $F83=0,0,((($F83/$E$81)*'PLAN DE ADQUISICIONES'!AF$37)*($G83/$F83)))</f>
        <v>0</v>
      </c>
      <c r="AK83" s="420">
        <f>IF( $F83=0,0,((($F83/$E$81)*'PLAN DE ADQUISICIONES'!AG$37)*($G83/$F83)))</f>
        <v>0</v>
      </c>
      <c r="AL83" s="420">
        <f>IF( $F83=0,0,((($F83/$E$81)*'PLAN DE ADQUISICIONES'!AH$37)*($G83/$F83)))</f>
        <v>0</v>
      </c>
      <c r="AM83" s="420">
        <f>IF( $F83=0,0,((($F83/$E$81)*'PLAN DE ADQUISICIONES'!AI$37)*($G83/$F83)))</f>
        <v>0</v>
      </c>
      <c r="AN83" s="420">
        <f>IF( $F83=0,0,((($F83/$E$81)*'PLAN DE ADQUISICIONES'!AJ$37)*($G83/$F83)))</f>
        <v>0</v>
      </c>
      <c r="AO83" s="420">
        <f>IF( $F83=0,0,((($F83/$E$81)*'PLAN DE ADQUISICIONES'!AK$37)*($G83/$F83)))</f>
        <v>0</v>
      </c>
      <c r="AP83" s="420">
        <f>IF( $F83=0,0,((($F83/$E$81)*'PLAN DE ADQUISICIONES'!AL$37)*($G83/$F83)))</f>
        <v>0</v>
      </c>
      <c r="AQ83" s="420">
        <f>IF( $F83=0,0,((($F83/$E$81)*'PLAN DE ADQUISICIONES'!AM$37)*($G83/$F83)))</f>
        <v>0</v>
      </c>
      <c r="AR83" s="420">
        <f>IF( $F83=0,0,((($F83/$E$81)*'PLAN DE ADQUISICIONES'!AN$37)*($G83/$F83)))</f>
        <v>0</v>
      </c>
      <c r="AS83" s="420">
        <f>IF( $F83=0,0,((($F83/$E$81)*'PLAN DE ADQUISICIONES'!AO$37)*($G83/$F83)))</f>
        <v>0</v>
      </c>
      <c r="AT83" s="423">
        <f>AH83+AI83+AJ83+AK83+AL83+AM83+AN83+AO83+AP83+AQ83+AR83+AS83</f>
        <v>0</v>
      </c>
      <c r="AU83" s="426">
        <f>AS83+AR83+AQ83+AP83+AO83+AN83+AM83+AL83+AK83+AJ83+AI83+AH83+AF83+AE83+AD83+AC83+AB83+AA83+Z83+Y83+X83+W83+V83+U83+S83+R83+Q83+P83+O83+N83+M83+L83+K83+J83+I83+H83</f>
        <v>0</v>
      </c>
      <c r="AV83" s="392">
        <f t="shared" si="24"/>
        <v>0</v>
      </c>
    </row>
    <row r="84" spans="2:48" s="394" customFormat="1" ht="12.75" customHeight="1" x14ac:dyDescent="0.15">
      <c r="B84" s="416" t="str">
        <f>+'FORMATO COSTEO C1'!C$384</f>
        <v>1.3.2.3</v>
      </c>
      <c r="C84" s="417" t="str">
        <f>+'FORMATO COSTEO C1'!B$384</f>
        <v>Categoría de gasto</v>
      </c>
      <c r="D84" s="428"/>
      <c r="E84" s="429"/>
      <c r="F84" s="420">
        <f>+'FORMATO COSTEO C1'!G384</f>
        <v>0</v>
      </c>
      <c r="G84" s="421">
        <f>+'FORMATO COSTEO C1'!X384</f>
        <v>0</v>
      </c>
      <c r="H84" s="425">
        <f>IF( $F84=0,0,((($F84/$E$81)*'PLAN DE ADQUISICIONES'!F$37)*($G84/$F84)))</f>
        <v>0</v>
      </c>
      <c r="I84" s="420">
        <f>IF( $F84=0,0,((($F84/$E$81)*'PLAN DE ADQUISICIONES'!G$37)*($G84/$F84)))</f>
        <v>0</v>
      </c>
      <c r="J84" s="420">
        <f>IF( $F84=0,0,((($F84/$E$81)*'PLAN DE ADQUISICIONES'!H$37)*($G84/$F84)))</f>
        <v>0</v>
      </c>
      <c r="K84" s="420">
        <f>IF( $F84=0,0,((($F84/$E$81)*'PLAN DE ADQUISICIONES'!I$37)*($G84/$F84)))</f>
        <v>0</v>
      </c>
      <c r="L84" s="420">
        <f>IF( $F84=0,0,((($F84/$E$81)*'PLAN DE ADQUISICIONES'!J$37)*($G84/$F84)))</f>
        <v>0</v>
      </c>
      <c r="M84" s="420">
        <f>IF( $F84=0,0,((($F84/$E$81)*'PLAN DE ADQUISICIONES'!K$37)*($G84/$F84)))</f>
        <v>0</v>
      </c>
      <c r="N84" s="420">
        <f>IF( $F84=0,0,((($F84/$E$81)*'PLAN DE ADQUISICIONES'!L$37)*($G84/$F84)))</f>
        <v>0</v>
      </c>
      <c r="O84" s="420">
        <f>IF( $F84=0,0,((($F84/$E$81)*'PLAN DE ADQUISICIONES'!M$37)*($G84/$F84)))</f>
        <v>0</v>
      </c>
      <c r="P84" s="420">
        <f>IF( $F84=0,0,((($F84/$E$81)*'PLAN DE ADQUISICIONES'!N$37)*($G84/$F84)))</f>
        <v>0</v>
      </c>
      <c r="Q84" s="420">
        <f>IF( $F84=0,0,((($F84/$E$81)*'PLAN DE ADQUISICIONES'!O$37)*($G84/$F84)))</f>
        <v>0</v>
      </c>
      <c r="R84" s="420">
        <f>IF( $F84=0,0,((($F84/$E$81)*'PLAN DE ADQUISICIONES'!P$37)*($G84/$F84)))</f>
        <v>0</v>
      </c>
      <c r="S84" s="420">
        <f>IF( $F84=0,0,((($F84/$E$81)*'PLAN DE ADQUISICIONES'!Q$37)*($G84/$F84)))</f>
        <v>0</v>
      </c>
      <c r="T84" s="423">
        <f>H84+I84+J84+K84+L84+M84+N84+O84+P84+Q84+R84+S84</f>
        <v>0</v>
      </c>
      <c r="U84" s="424">
        <f>IF( $F84=0,0,((($F84/$E$81)*'PLAN DE ADQUISICIONES'!R$37)*($G84/$F84)))</f>
        <v>0</v>
      </c>
      <c r="V84" s="420">
        <f>IF( $F84=0,0,((($F84/$E$81)*'PLAN DE ADQUISICIONES'!S$37)*($G84/$F84)))</f>
        <v>0</v>
      </c>
      <c r="W84" s="420">
        <f>IF( $F84=0,0,((($F84/$E$81)*'PLAN DE ADQUISICIONES'!T$37)*($G84/$F84)))</f>
        <v>0</v>
      </c>
      <c r="X84" s="420">
        <f>IF( $F84=0,0,((($F84/$E$81)*'PLAN DE ADQUISICIONES'!U$37)*($G84/$F84)))</f>
        <v>0</v>
      </c>
      <c r="Y84" s="420">
        <f>IF( $F84=0,0,((($F84/$E$81)*'PLAN DE ADQUISICIONES'!V$37)*($G84/$F84)))</f>
        <v>0</v>
      </c>
      <c r="Z84" s="420">
        <f>IF( $F84=0,0,((($F84/$E$81)*'PLAN DE ADQUISICIONES'!W$37)*($G84/$F84)))</f>
        <v>0</v>
      </c>
      <c r="AA84" s="420">
        <f>IF( $F84=0,0,((($F84/$E$81)*'PLAN DE ADQUISICIONES'!X$37)*($G84/$F84)))</f>
        <v>0</v>
      </c>
      <c r="AB84" s="420">
        <f>IF( $F84=0,0,((($F84/$E$81)*'PLAN DE ADQUISICIONES'!Y$37)*($G84/$F84)))</f>
        <v>0</v>
      </c>
      <c r="AC84" s="420">
        <f>IF( $F84=0,0,((($F84/$E$81)*'PLAN DE ADQUISICIONES'!Z$37)*($G84/$F84)))</f>
        <v>0</v>
      </c>
      <c r="AD84" s="420">
        <f>IF( $F84=0,0,((($F84/$E$81)*'PLAN DE ADQUISICIONES'!AA$37)*($G84/$F84)))</f>
        <v>0</v>
      </c>
      <c r="AE84" s="420">
        <f>IF( $F84=0,0,((($F84/$E$81)*'PLAN DE ADQUISICIONES'!AB$37)*($G84/$F84)))</f>
        <v>0</v>
      </c>
      <c r="AF84" s="420">
        <f>IF( $F84=0,0,((($F84/$E$81)*'PLAN DE ADQUISICIONES'!AC$37)*($G84/$F84)))</f>
        <v>0</v>
      </c>
      <c r="AG84" s="421">
        <f>U84+V84+W84+X84+Y84+Z84+AA84+AB84+AC84+AD84+AE84+AF84</f>
        <v>0</v>
      </c>
      <c r="AH84" s="425">
        <f>IF( $F84=0,0,((($F84/$E$81)*'PLAN DE ADQUISICIONES'!AD$37)*($G84/$F84)))</f>
        <v>0</v>
      </c>
      <c r="AI84" s="420">
        <f>IF( $F84=0,0,((($F84/$E$81)*'PLAN DE ADQUISICIONES'!AE$37)*($G84/$F84)))</f>
        <v>0</v>
      </c>
      <c r="AJ84" s="420">
        <f>IF( $F84=0,0,((($F84/$E$81)*'PLAN DE ADQUISICIONES'!AF$37)*($G84/$F84)))</f>
        <v>0</v>
      </c>
      <c r="AK84" s="420">
        <f>IF( $F84=0,0,((($F84/$E$81)*'PLAN DE ADQUISICIONES'!AG$37)*($G84/$F84)))</f>
        <v>0</v>
      </c>
      <c r="AL84" s="420">
        <f>IF( $F84=0,0,((($F84/$E$81)*'PLAN DE ADQUISICIONES'!AH$37)*($G84/$F84)))</f>
        <v>0</v>
      </c>
      <c r="AM84" s="420">
        <f>IF( $F84=0,0,((($F84/$E$81)*'PLAN DE ADQUISICIONES'!AI$37)*($G84/$F84)))</f>
        <v>0</v>
      </c>
      <c r="AN84" s="420">
        <f>IF( $F84=0,0,((($F84/$E$81)*'PLAN DE ADQUISICIONES'!AJ$37)*($G84/$F84)))</f>
        <v>0</v>
      </c>
      <c r="AO84" s="420">
        <f>IF( $F84=0,0,((($F84/$E$81)*'PLAN DE ADQUISICIONES'!AK$37)*($G84/$F84)))</f>
        <v>0</v>
      </c>
      <c r="AP84" s="420">
        <f>IF( $F84=0,0,((($F84/$E$81)*'PLAN DE ADQUISICIONES'!AL$37)*($G84/$F84)))</f>
        <v>0</v>
      </c>
      <c r="AQ84" s="420">
        <f>IF( $F84=0,0,((($F84/$E$81)*'PLAN DE ADQUISICIONES'!AM$37)*($G84/$F84)))</f>
        <v>0</v>
      </c>
      <c r="AR84" s="420">
        <f>IF( $F84=0,0,((($F84/$E$81)*'PLAN DE ADQUISICIONES'!AN$37)*($G84/$F84)))</f>
        <v>0</v>
      </c>
      <c r="AS84" s="420">
        <f>IF( $F84=0,0,((($F84/$E$81)*'PLAN DE ADQUISICIONES'!AO$37)*($G84/$F84)))</f>
        <v>0</v>
      </c>
      <c r="AT84" s="423">
        <f>AH84+AI84+AJ84+AK84+AL84+AM84+AN84+AO84+AP84+AQ84+AR84+AS84</f>
        <v>0</v>
      </c>
      <c r="AU84" s="426">
        <f>AS84+AR84+AQ84+AP84+AO84+AN84+AM84+AL84+AK84+AJ84+AI84+AH84+AF84+AE84+AD84+AC84+AB84+AA84+Z84+Y84+X84+W84+V84+U84+S84+R84+Q84+P84+O84+N84+M84+L84+K84+J84+I84+H84</f>
        <v>0</v>
      </c>
      <c r="AV84" s="392">
        <f t="shared" si="24"/>
        <v>0</v>
      </c>
    </row>
    <row r="85" spans="2:48" s="394" customFormat="1" ht="12.75" customHeight="1" x14ac:dyDescent="0.15">
      <c r="B85" s="416" t="str">
        <f>+'FORMATO COSTEO C1'!C390</f>
        <v>1.3.2.4</v>
      </c>
      <c r="C85" s="417" t="str">
        <f>+'FORMATO COSTEO C1'!B$390</f>
        <v>Categoría de gasto</v>
      </c>
      <c r="D85" s="428"/>
      <c r="E85" s="429"/>
      <c r="F85" s="420">
        <f>+'FORMATO COSTEO C1'!G390</f>
        <v>0</v>
      </c>
      <c r="G85" s="421">
        <f>+'FORMATO COSTEO C1'!X390</f>
        <v>0</v>
      </c>
      <c r="H85" s="425">
        <f>IF( $F85=0,0,((($F85/$E$81)*'PLAN DE ADQUISICIONES'!F$37)*($G85/$F85)))</f>
        <v>0</v>
      </c>
      <c r="I85" s="420">
        <f>IF( $F85=0,0,((($F85/$E$81)*'PLAN DE ADQUISICIONES'!G$37)*($G85/$F85)))</f>
        <v>0</v>
      </c>
      <c r="J85" s="420">
        <f>IF( $F85=0,0,((($F85/$E$81)*'PLAN DE ADQUISICIONES'!H$37)*($G85/$F85)))</f>
        <v>0</v>
      </c>
      <c r="K85" s="420">
        <f>IF( $F85=0,0,((($F85/$E$81)*'PLAN DE ADQUISICIONES'!I$37)*($G85/$F85)))</f>
        <v>0</v>
      </c>
      <c r="L85" s="420">
        <f>IF( $F85=0,0,((($F85/$E$81)*'PLAN DE ADQUISICIONES'!J$37)*($G85/$F85)))</f>
        <v>0</v>
      </c>
      <c r="M85" s="420">
        <f>IF( $F85=0,0,((($F85/$E$81)*'PLAN DE ADQUISICIONES'!K$37)*($G85/$F85)))</f>
        <v>0</v>
      </c>
      <c r="N85" s="420">
        <f>IF( $F85=0,0,((($F85/$E$81)*'PLAN DE ADQUISICIONES'!L$37)*($G85/$F85)))</f>
        <v>0</v>
      </c>
      <c r="O85" s="420">
        <f>IF( $F85=0,0,((($F85/$E$81)*'PLAN DE ADQUISICIONES'!M$37)*($G85/$F85)))</f>
        <v>0</v>
      </c>
      <c r="P85" s="420">
        <f>IF( $F85=0,0,((($F85/$E$81)*'PLAN DE ADQUISICIONES'!N$37)*($G85/$F85)))</f>
        <v>0</v>
      </c>
      <c r="Q85" s="420">
        <f>IF( $F85=0,0,((($F85/$E$81)*'PLAN DE ADQUISICIONES'!O$37)*($G85/$F85)))</f>
        <v>0</v>
      </c>
      <c r="R85" s="420">
        <f>IF( $F85=0,0,((($F85/$E$81)*'PLAN DE ADQUISICIONES'!P$37)*($G85/$F85)))</f>
        <v>0</v>
      </c>
      <c r="S85" s="420">
        <f>IF( $F85=0,0,((($F85/$E$81)*'PLAN DE ADQUISICIONES'!Q$37)*($G85/$F85)))</f>
        <v>0</v>
      </c>
      <c r="T85" s="423">
        <f>H85+I85+J85+K85+L85+M85+N85+O85+P85+Q85+R85+S85</f>
        <v>0</v>
      </c>
      <c r="U85" s="424">
        <f>IF( $F85=0,0,((($F85/$E$81)*'PLAN DE ADQUISICIONES'!R$37)*($G85/$F85)))</f>
        <v>0</v>
      </c>
      <c r="V85" s="420">
        <f>IF( $F85=0,0,((($F85/$E$81)*'PLAN DE ADQUISICIONES'!S$37)*($G85/$F85)))</f>
        <v>0</v>
      </c>
      <c r="W85" s="420">
        <f>IF( $F85=0,0,((($F85/$E$81)*'PLAN DE ADQUISICIONES'!T$37)*($G85/$F85)))</f>
        <v>0</v>
      </c>
      <c r="X85" s="420">
        <f>IF( $F85=0,0,((($F85/$E$81)*'PLAN DE ADQUISICIONES'!U$37)*($G85/$F85)))</f>
        <v>0</v>
      </c>
      <c r="Y85" s="420">
        <f>IF( $F85=0,0,((($F85/$E$81)*'PLAN DE ADQUISICIONES'!V$37)*($G85/$F85)))</f>
        <v>0</v>
      </c>
      <c r="Z85" s="420">
        <f>IF( $F85=0,0,((($F85/$E$81)*'PLAN DE ADQUISICIONES'!W$37)*($G85/$F85)))</f>
        <v>0</v>
      </c>
      <c r="AA85" s="420">
        <f>IF( $F85=0,0,((($F85/$E$81)*'PLAN DE ADQUISICIONES'!X$37)*($G85/$F85)))</f>
        <v>0</v>
      </c>
      <c r="AB85" s="420">
        <f>IF( $F85=0,0,((($F85/$E$81)*'PLAN DE ADQUISICIONES'!Y$37)*($G85/$F85)))</f>
        <v>0</v>
      </c>
      <c r="AC85" s="420">
        <f>IF( $F85=0,0,((($F85/$E$81)*'PLAN DE ADQUISICIONES'!Z$37)*($G85/$F85)))</f>
        <v>0</v>
      </c>
      <c r="AD85" s="420">
        <f>IF( $F85=0,0,((($F85/$E$81)*'PLAN DE ADQUISICIONES'!AA$37)*($G85/$F85)))</f>
        <v>0</v>
      </c>
      <c r="AE85" s="420">
        <f>IF( $F85=0,0,((($F85/$E$81)*'PLAN DE ADQUISICIONES'!AB$37)*($G85/$F85)))</f>
        <v>0</v>
      </c>
      <c r="AF85" s="420">
        <f>IF( $F85=0,0,((($F85/$E$81)*'PLAN DE ADQUISICIONES'!AC$37)*($G85/$F85)))</f>
        <v>0</v>
      </c>
      <c r="AG85" s="421">
        <f>U85+V85+W85+X85+Y85+Z85+AA85+AB85+AC85+AD85+AE85+AF85</f>
        <v>0</v>
      </c>
      <c r="AH85" s="425">
        <f>IF( $F85=0,0,((($F85/$E$81)*'PLAN DE ADQUISICIONES'!AD$37)*($G85/$F85)))</f>
        <v>0</v>
      </c>
      <c r="AI85" s="420">
        <f>IF( $F85=0,0,((($F85/$E$81)*'PLAN DE ADQUISICIONES'!AE$37)*($G85/$F85)))</f>
        <v>0</v>
      </c>
      <c r="AJ85" s="420">
        <f>IF( $F85=0,0,((($F85/$E$81)*'PLAN DE ADQUISICIONES'!AF$37)*($G85/$F85)))</f>
        <v>0</v>
      </c>
      <c r="AK85" s="420">
        <f>IF( $F85=0,0,((($F85/$E$81)*'PLAN DE ADQUISICIONES'!AG$37)*($G85/$F85)))</f>
        <v>0</v>
      </c>
      <c r="AL85" s="420">
        <f>IF( $F85=0,0,((($F85/$E$81)*'PLAN DE ADQUISICIONES'!AH$37)*($G85/$F85)))</f>
        <v>0</v>
      </c>
      <c r="AM85" s="420">
        <f>IF( $F85=0,0,((($F85/$E$81)*'PLAN DE ADQUISICIONES'!AI$37)*($G85/$F85)))</f>
        <v>0</v>
      </c>
      <c r="AN85" s="420">
        <f>IF( $F85=0,0,((($F85/$E$81)*'PLAN DE ADQUISICIONES'!AJ$37)*($G85/$F85)))</f>
        <v>0</v>
      </c>
      <c r="AO85" s="420">
        <f>IF( $F85=0,0,((($F85/$E$81)*'PLAN DE ADQUISICIONES'!AK$37)*($G85/$F85)))</f>
        <v>0</v>
      </c>
      <c r="AP85" s="420">
        <f>IF( $F85=0,0,((($F85/$E$81)*'PLAN DE ADQUISICIONES'!AL$37)*($G85/$F85)))</f>
        <v>0</v>
      </c>
      <c r="AQ85" s="420">
        <f>IF( $F85=0,0,((($F85/$E$81)*'PLAN DE ADQUISICIONES'!AM$37)*($G85/$F85)))</f>
        <v>0</v>
      </c>
      <c r="AR85" s="420">
        <f>IF( $F85=0,0,((($F85/$E$81)*'PLAN DE ADQUISICIONES'!AN$37)*($G85/$F85)))</f>
        <v>0</v>
      </c>
      <c r="AS85" s="420">
        <f>IF( $F85=0,0,((($F85/$E$81)*'PLAN DE ADQUISICIONES'!AO$37)*($G85/$F85)))</f>
        <v>0</v>
      </c>
      <c r="AT85" s="423">
        <f>AH85+AI85+AJ85+AK85+AL85+AM85+AN85+AO85+AP85+AQ85+AR85+AS85</f>
        <v>0</v>
      </c>
      <c r="AU85" s="426">
        <f>AS85+AR85+AQ85+AP85+AO85+AN85+AM85+AL85+AK85+AJ85+AI85+AH85+AF85+AE85+AD85+AC85+AB85+AA85+Z85+Y85+X85+W85+V85+U85+S85+R85+Q85+P85+O85+N85+M85+L85+K85+J85+I85+H85</f>
        <v>0</v>
      </c>
      <c r="AV85" s="392">
        <f t="shared" si="24"/>
        <v>0</v>
      </c>
    </row>
    <row r="86" spans="2:48" s="394" customFormat="1" ht="12.75" customHeight="1" x14ac:dyDescent="0.15">
      <c r="B86" s="416" t="str">
        <f>+'FORMATO COSTEO C1'!C$396</f>
        <v>1.3.2.5</v>
      </c>
      <c r="C86" s="417" t="str">
        <f>+'FORMATO COSTEO C1'!B$396</f>
        <v>Categoría de gasto</v>
      </c>
      <c r="D86" s="428"/>
      <c r="E86" s="429"/>
      <c r="F86" s="420">
        <f>+'FORMATO COSTEO C1'!G396</f>
        <v>0</v>
      </c>
      <c r="G86" s="421">
        <f>+'FORMATO COSTEO C1'!X396</f>
        <v>0</v>
      </c>
      <c r="H86" s="425">
        <f>IF( $F86=0,0,((($F86/$E$81)*'PLAN DE ADQUISICIONES'!F$37)*($G86/$F86)))</f>
        <v>0</v>
      </c>
      <c r="I86" s="420">
        <f>IF( $F86=0,0,((($F86/$E$81)*'PLAN DE ADQUISICIONES'!G$37)*($G86/$F86)))</f>
        <v>0</v>
      </c>
      <c r="J86" s="420">
        <f>IF( $F86=0,0,((($F86/$E$81)*'PLAN DE ADQUISICIONES'!H$37)*($G86/$F86)))</f>
        <v>0</v>
      </c>
      <c r="K86" s="420">
        <f>IF( $F86=0,0,((($F86/$E$81)*'PLAN DE ADQUISICIONES'!I$37)*($G86/$F86)))</f>
        <v>0</v>
      </c>
      <c r="L86" s="420">
        <f>IF( $F86=0,0,((($F86/$E$81)*'PLAN DE ADQUISICIONES'!J$37)*($G86/$F86)))</f>
        <v>0</v>
      </c>
      <c r="M86" s="420">
        <f>IF( $F86=0,0,((($F86/$E$81)*'PLAN DE ADQUISICIONES'!K$37)*($G86/$F86)))</f>
        <v>0</v>
      </c>
      <c r="N86" s="420">
        <f>IF( $F86=0,0,((($F86/$E$81)*'PLAN DE ADQUISICIONES'!L$37)*($G86/$F86)))</f>
        <v>0</v>
      </c>
      <c r="O86" s="420">
        <f>IF( $F86=0,0,((($F86/$E$81)*'PLAN DE ADQUISICIONES'!M$37)*($G86/$F86)))</f>
        <v>0</v>
      </c>
      <c r="P86" s="420">
        <f>IF( $F86=0,0,((($F86/$E$81)*'PLAN DE ADQUISICIONES'!N$37)*($G86/$F86)))</f>
        <v>0</v>
      </c>
      <c r="Q86" s="420">
        <f>IF( $F86=0,0,((($F86/$E$81)*'PLAN DE ADQUISICIONES'!O$37)*($G86/$F86)))</f>
        <v>0</v>
      </c>
      <c r="R86" s="420">
        <f>IF( $F86=0,0,((($F86/$E$81)*'PLAN DE ADQUISICIONES'!P$37)*($G86/$F86)))</f>
        <v>0</v>
      </c>
      <c r="S86" s="420">
        <f>IF( $F86=0,0,((($F86/$E$81)*'PLAN DE ADQUISICIONES'!Q$37)*($G86/$F86)))</f>
        <v>0</v>
      </c>
      <c r="T86" s="423">
        <f>H86+I86+J86+K86+L86+M86+N86+O86+P86+Q86+R86+S86</f>
        <v>0</v>
      </c>
      <c r="U86" s="424">
        <f>IF( $F86=0,0,((($F86/$E$81)*'PLAN DE ADQUISICIONES'!R$37)*($G86/$F86)))</f>
        <v>0</v>
      </c>
      <c r="V86" s="420">
        <f>IF( $F86=0,0,((($F86/$E$81)*'PLAN DE ADQUISICIONES'!S$37)*($G86/$F86)))</f>
        <v>0</v>
      </c>
      <c r="W86" s="420">
        <f>IF( $F86=0,0,((($F86/$E$81)*'PLAN DE ADQUISICIONES'!T$37)*($G86/$F86)))</f>
        <v>0</v>
      </c>
      <c r="X86" s="420">
        <f>IF( $F86=0,0,((($F86/$E$81)*'PLAN DE ADQUISICIONES'!U$37)*($G86/$F86)))</f>
        <v>0</v>
      </c>
      <c r="Y86" s="420">
        <f>IF( $F86=0,0,((($F86/$E$81)*'PLAN DE ADQUISICIONES'!V$37)*($G86/$F86)))</f>
        <v>0</v>
      </c>
      <c r="Z86" s="420">
        <f>IF( $F86=0,0,((($F86/$E$81)*'PLAN DE ADQUISICIONES'!W$37)*($G86/$F86)))</f>
        <v>0</v>
      </c>
      <c r="AA86" s="420">
        <f>IF( $F86=0,0,((($F86/$E$81)*'PLAN DE ADQUISICIONES'!X$37)*($G86/$F86)))</f>
        <v>0</v>
      </c>
      <c r="AB86" s="420">
        <f>IF( $F86=0,0,((($F86/$E$81)*'PLAN DE ADQUISICIONES'!Y$37)*($G86/$F86)))</f>
        <v>0</v>
      </c>
      <c r="AC86" s="420">
        <f>IF( $F86=0,0,((($F86/$E$81)*'PLAN DE ADQUISICIONES'!Z$37)*($G86/$F86)))</f>
        <v>0</v>
      </c>
      <c r="AD86" s="420">
        <f>IF( $F86=0,0,((($F86/$E$81)*'PLAN DE ADQUISICIONES'!AA$37)*($G86/$F86)))</f>
        <v>0</v>
      </c>
      <c r="AE86" s="420">
        <f>IF( $F86=0,0,((($F86/$E$81)*'PLAN DE ADQUISICIONES'!AB$37)*($G86/$F86)))</f>
        <v>0</v>
      </c>
      <c r="AF86" s="420">
        <f>IF( $F86=0,0,((($F86/$E$81)*'PLAN DE ADQUISICIONES'!AC$37)*($G86/$F86)))</f>
        <v>0</v>
      </c>
      <c r="AG86" s="421">
        <f>U86+V86+W86+X86+Y86+Z86+AA86+AB86+AC86+AD86+AE86+AF86</f>
        <v>0</v>
      </c>
      <c r="AH86" s="425">
        <f>IF( $F86=0,0,((($F86/$E$81)*'PLAN DE ADQUISICIONES'!AD$37)*($G86/$F86)))</f>
        <v>0</v>
      </c>
      <c r="AI86" s="420">
        <f>IF( $F86=0,0,((($F86/$E$81)*'PLAN DE ADQUISICIONES'!AE$37)*($G86/$F86)))</f>
        <v>0</v>
      </c>
      <c r="AJ86" s="420">
        <f>IF( $F86=0,0,((($F86/$E$81)*'PLAN DE ADQUISICIONES'!AF$37)*($G86/$F86)))</f>
        <v>0</v>
      </c>
      <c r="AK86" s="420">
        <f>IF( $F86=0,0,((($F86/$E$81)*'PLAN DE ADQUISICIONES'!AG$37)*($G86/$F86)))</f>
        <v>0</v>
      </c>
      <c r="AL86" s="420">
        <f>IF( $F86=0,0,((($F86/$E$81)*'PLAN DE ADQUISICIONES'!AH$37)*($G86/$F86)))</f>
        <v>0</v>
      </c>
      <c r="AM86" s="420">
        <f>IF( $F86=0,0,((($F86/$E$81)*'PLAN DE ADQUISICIONES'!AI$37)*($G86/$F86)))</f>
        <v>0</v>
      </c>
      <c r="AN86" s="420">
        <f>IF( $F86=0,0,((($F86/$E$81)*'PLAN DE ADQUISICIONES'!AJ$37)*($G86/$F86)))</f>
        <v>0</v>
      </c>
      <c r="AO86" s="420">
        <f>IF( $F86=0,0,((($F86/$E$81)*'PLAN DE ADQUISICIONES'!AK$37)*($G86/$F86)))</f>
        <v>0</v>
      </c>
      <c r="AP86" s="420">
        <f>IF( $F86=0,0,((($F86/$E$81)*'PLAN DE ADQUISICIONES'!AL$37)*($G86/$F86)))</f>
        <v>0</v>
      </c>
      <c r="AQ86" s="420">
        <f>IF( $F86=0,0,((($F86/$E$81)*'PLAN DE ADQUISICIONES'!AM$37)*($G86/$F86)))</f>
        <v>0</v>
      </c>
      <c r="AR86" s="420">
        <f>IF( $F86=0,0,((($F86/$E$81)*'PLAN DE ADQUISICIONES'!AN$37)*($G86/$F86)))</f>
        <v>0</v>
      </c>
      <c r="AS86" s="420">
        <f>IF( $F86=0,0,((($F86/$E$81)*'PLAN DE ADQUISICIONES'!AO$37)*($G86/$F86)))</f>
        <v>0</v>
      </c>
      <c r="AT86" s="423">
        <f>AH86+AI86+AJ86+AK86+AL86+AM86+AN86+AO86+AP86+AQ86+AR86+AS86</f>
        <v>0</v>
      </c>
      <c r="AU86" s="426">
        <f>AS86+AR86+AQ86+AP86+AO86+AN86+AM86+AL86+AK86+AJ86+AI86+AH86+AF86+AE86+AD86+AC86+AB86+AA86+Z86+Y86+X86+W86+V86+U86+S86+R86+Q86+P86+O86+N86+M86+L86+K86+J86+I86+H86</f>
        <v>0</v>
      </c>
      <c r="AV86" s="392">
        <f t="shared" si="24"/>
        <v>0</v>
      </c>
    </row>
    <row r="87" spans="2:48" s="405" customFormat="1" ht="12.75" customHeight="1" outlineLevel="1" x14ac:dyDescent="0.15">
      <c r="B87" s="406" t="str">
        <f>+'FORMATO COSTEO C1'!C$402</f>
        <v>1.3.3</v>
      </c>
      <c r="C87" s="430">
        <f>+'FORMATO COSTEO C1'!B$402</f>
        <v>0</v>
      </c>
      <c r="D87" s="408" t="str">
        <f>+'FORMATO COSTEO C1'!D$402</f>
        <v>Unidad medida</v>
      </c>
      <c r="E87" s="409">
        <f>+'FORMATO COSTEO C1'!E$402</f>
        <v>0</v>
      </c>
      <c r="F87" s="410">
        <f>SUM(F88:F92)</f>
        <v>0</v>
      </c>
      <c r="G87" s="411">
        <f t="shared" ref="G87:AS87" si="26">SUM(G88:G92)</f>
        <v>0</v>
      </c>
      <c r="H87" s="412">
        <f t="shared" si="26"/>
        <v>0</v>
      </c>
      <c r="I87" s="410">
        <f>SUM(I88:I92)</f>
        <v>0</v>
      </c>
      <c r="J87" s="410">
        <f>SUM(J88:J92)</f>
        <v>0</v>
      </c>
      <c r="K87" s="410">
        <f>SUM(K88:K92)</f>
        <v>0</v>
      </c>
      <c r="L87" s="410">
        <f>SUM(L88:L92)</f>
        <v>0</v>
      </c>
      <c r="M87" s="410">
        <f>SUM(M88:M92)</f>
        <v>0</v>
      </c>
      <c r="N87" s="410">
        <f t="shared" si="26"/>
        <v>0</v>
      </c>
      <c r="O87" s="410">
        <f t="shared" si="26"/>
        <v>0</v>
      </c>
      <c r="P87" s="410">
        <f t="shared" si="26"/>
        <v>0</v>
      </c>
      <c r="Q87" s="410">
        <f t="shared" si="26"/>
        <v>0</v>
      </c>
      <c r="R87" s="410">
        <f t="shared" si="26"/>
        <v>0</v>
      </c>
      <c r="S87" s="410">
        <f t="shared" si="26"/>
        <v>0</v>
      </c>
      <c r="T87" s="413">
        <f t="shared" si="26"/>
        <v>0</v>
      </c>
      <c r="U87" s="414">
        <f t="shared" si="26"/>
        <v>0</v>
      </c>
      <c r="V87" s="410">
        <f t="shared" si="26"/>
        <v>0</v>
      </c>
      <c r="W87" s="410">
        <f t="shared" si="26"/>
        <v>0</v>
      </c>
      <c r="X87" s="410">
        <f t="shared" si="26"/>
        <v>0</v>
      </c>
      <c r="Y87" s="410">
        <f t="shared" si="26"/>
        <v>0</v>
      </c>
      <c r="Z87" s="410">
        <f t="shared" si="26"/>
        <v>0</v>
      </c>
      <c r="AA87" s="410">
        <f t="shared" si="26"/>
        <v>0</v>
      </c>
      <c r="AB87" s="410">
        <f t="shared" si="26"/>
        <v>0</v>
      </c>
      <c r="AC87" s="410">
        <f t="shared" si="26"/>
        <v>0</v>
      </c>
      <c r="AD87" s="410">
        <f t="shared" si="26"/>
        <v>0</v>
      </c>
      <c r="AE87" s="410">
        <f t="shared" si="26"/>
        <v>0</v>
      </c>
      <c r="AF87" s="410">
        <f t="shared" si="26"/>
        <v>0</v>
      </c>
      <c r="AG87" s="411">
        <f t="shared" si="26"/>
        <v>0</v>
      </c>
      <c r="AH87" s="412">
        <f t="shared" si="26"/>
        <v>0</v>
      </c>
      <c r="AI87" s="410">
        <f t="shared" si="26"/>
        <v>0</v>
      </c>
      <c r="AJ87" s="410">
        <f t="shared" si="26"/>
        <v>0</v>
      </c>
      <c r="AK87" s="410">
        <f t="shared" si="26"/>
        <v>0</v>
      </c>
      <c r="AL87" s="410">
        <f t="shared" si="26"/>
        <v>0</v>
      </c>
      <c r="AM87" s="410">
        <f t="shared" si="26"/>
        <v>0</v>
      </c>
      <c r="AN87" s="410">
        <f t="shared" si="26"/>
        <v>0</v>
      </c>
      <c r="AO87" s="410">
        <f t="shared" si="26"/>
        <v>0</v>
      </c>
      <c r="AP87" s="410">
        <f t="shared" si="26"/>
        <v>0</v>
      </c>
      <c r="AQ87" s="410">
        <f t="shared" si="26"/>
        <v>0</v>
      </c>
      <c r="AR87" s="410">
        <f t="shared" si="26"/>
        <v>0</v>
      </c>
      <c r="AS87" s="410">
        <f t="shared" si="26"/>
        <v>0</v>
      </c>
      <c r="AT87" s="413">
        <f>SUM(AT88:AT92)</f>
        <v>0</v>
      </c>
      <c r="AU87" s="415">
        <f>SUM(AU88:AU92)</f>
        <v>0</v>
      </c>
      <c r="AV87" s="392">
        <f t="shared" si="24"/>
        <v>0</v>
      </c>
    </row>
    <row r="88" spans="2:48" s="405" customFormat="1" ht="12.75" customHeight="1" outlineLevel="1" x14ac:dyDescent="0.15">
      <c r="B88" s="416" t="str">
        <f>+'FORMATO COSTEO C1'!C$404</f>
        <v>1.3.3.1</v>
      </c>
      <c r="C88" s="417" t="str">
        <f>+'FORMATO COSTEO C1'!B$404</f>
        <v>Categoría de gasto</v>
      </c>
      <c r="D88" s="428"/>
      <c r="E88" s="429"/>
      <c r="F88" s="420">
        <f>+'FORMATO COSTEO C1'!G404</f>
        <v>0</v>
      </c>
      <c r="G88" s="421">
        <f>+'FORMATO COSTEO C1'!X404</f>
        <v>0</v>
      </c>
      <c r="H88" s="422">
        <f>IF( $F88=0,0,((($F88/$E$87)*'PLAN DE ADQUISICIONES'!F$38)*($G88/$F88)))</f>
        <v>0</v>
      </c>
      <c r="I88" s="420">
        <f>IF( $F88=0,0,((($F88/$E$87)*'PLAN DE ADQUISICIONES'!G$38)*($G88/$F88)))</f>
        <v>0</v>
      </c>
      <c r="J88" s="420">
        <f>IF( $F88=0,0,((($F88/$E$87)*'PLAN DE ADQUISICIONES'!H$38)*($G88/$F88)))</f>
        <v>0</v>
      </c>
      <c r="K88" s="420">
        <f>IF( $F88=0,0,((($F88/$E$87)*'PLAN DE ADQUISICIONES'!I$38)*($G88/$F88)))</f>
        <v>0</v>
      </c>
      <c r="L88" s="420">
        <f>IF( $F88=0,0,((($F88/$E$87)*'PLAN DE ADQUISICIONES'!J$38)*($G88/$F88)))</f>
        <v>0</v>
      </c>
      <c r="M88" s="420">
        <f>IF( $F88=0,0,((($F88/$E$87)*'PLAN DE ADQUISICIONES'!K$38)*($G88/$F88)))</f>
        <v>0</v>
      </c>
      <c r="N88" s="420">
        <f>IF( $F88=0,0,((($F88/$E$87)*'PLAN DE ADQUISICIONES'!L$38)*($G88/$F88)))</f>
        <v>0</v>
      </c>
      <c r="O88" s="420">
        <f>IF( $F88=0,0,((($F88/$E$87)*'PLAN DE ADQUISICIONES'!M$38)*($G88/$F88)))</f>
        <v>0</v>
      </c>
      <c r="P88" s="420">
        <f>IF( $F88=0,0,((($F88/$E$87)*'PLAN DE ADQUISICIONES'!N$38)*($G88/$F88)))</f>
        <v>0</v>
      </c>
      <c r="Q88" s="420">
        <f>IF( $F88=0,0,((($F88/$E$87)*'PLAN DE ADQUISICIONES'!O$38)*($G88/$F88)))</f>
        <v>0</v>
      </c>
      <c r="R88" s="420">
        <f>IF( $F88=0,0,((($F88/$E$87)*'PLAN DE ADQUISICIONES'!P$38)*($G88/$F88)))</f>
        <v>0</v>
      </c>
      <c r="S88" s="420">
        <f>IF( $F88=0,0,((($F88/$E$87)*'PLAN DE ADQUISICIONES'!Q$38)*($G88/$F88)))</f>
        <v>0</v>
      </c>
      <c r="T88" s="423">
        <f>H88+I88+J88+K88+L88+M88+N88+O88+P88+Q88+R88+S88</f>
        <v>0</v>
      </c>
      <c r="U88" s="424">
        <f>IF( $F88=0,0,((($F88/$E$87)*'PLAN DE ADQUISICIONES'!R$38)*($G88/$F88)))</f>
        <v>0</v>
      </c>
      <c r="V88" s="420">
        <f>IF( $F88=0,0,((($F88/$E$87)*'PLAN DE ADQUISICIONES'!S$38)*($G88/$F88)))</f>
        <v>0</v>
      </c>
      <c r="W88" s="420">
        <f>IF( $F88=0,0,((($F88/$E$87)*'PLAN DE ADQUISICIONES'!T$38)*($G88/$F88)))</f>
        <v>0</v>
      </c>
      <c r="X88" s="420">
        <f>IF( $F88=0,0,((($F88/$E$87)*'PLAN DE ADQUISICIONES'!U$38)*($G88/$F88)))</f>
        <v>0</v>
      </c>
      <c r="Y88" s="420">
        <f>IF( $F88=0,0,((($F88/$E$87)*'PLAN DE ADQUISICIONES'!V$38)*($G88/$F88)))</f>
        <v>0</v>
      </c>
      <c r="Z88" s="420">
        <f>IF( $F88=0,0,((($F88/$E$87)*'PLAN DE ADQUISICIONES'!W$38)*($G88/$F88)))</f>
        <v>0</v>
      </c>
      <c r="AA88" s="420">
        <f>IF( $F88=0,0,((($F88/$E$87)*'PLAN DE ADQUISICIONES'!X$38)*($G88/$F88)))</f>
        <v>0</v>
      </c>
      <c r="AB88" s="420">
        <f>IF( $F88=0,0,((($F88/$E$87)*'PLAN DE ADQUISICIONES'!Y$38)*($G88/$F88)))</f>
        <v>0</v>
      </c>
      <c r="AC88" s="420">
        <f>IF( $F88=0,0,((($F88/$E$87)*'PLAN DE ADQUISICIONES'!Z$38)*($G88/$F88)))</f>
        <v>0</v>
      </c>
      <c r="AD88" s="420">
        <f>IF( $F88=0,0,((($F88/$E$87)*'PLAN DE ADQUISICIONES'!AA$38)*($G88/$F88)))</f>
        <v>0</v>
      </c>
      <c r="AE88" s="420">
        <f>IF( $F88=0,0,((($F88/$E$87)*'PLAN DE ADQUISICIONES'!AB$38)*($G88/$F88)))</f>
        <v>0</v>
      </c>
      <c r="AF88" s="420">
        <f>IF( $F88=0,0,((($F88/$E$87)*'PLAN DE ADQUISICIONES'!AC$38)*($G88/$F88)))</f>
        <v>0</v>
      </c>
      <c r="AG88" s="421">
        <f>U88+V88+W88+X88+Y88+Z88+AA88+AB88+AC88+AD88+AE88+AF88</f>
        <v>0</v>
      </c>
      <c r="AH88" s="425">
        <f>IF( $F88=0,0,((($F88/$E$87)*'PLAN DE ADQUISICIONES'!AD$38)*($G88/$F88)))</f>
        <v>0</v>
      </c>
      <c r="AI88" s="420">
        <f>IF( $F88=0,0,((($F88/$E$87)*'PLAN DE ADQUISICIONES'!AE$38)*($G88/$F88)))</f>
        <v>0</v>
      </c>
      <c r="AJ88" s="420">
        <f>IF( $F88=0,0,((($F88/$E$87)*'PLAN DE ADQUISICIONES'!AF$38)*($G88/$F88)))</f>
        <v>0</v>
      </c>
      <c r="AK88" s="420">
        <f>IF( $F88=0,0,((($F88/$E$87)*'PLAN DE ADQUISICIONES'!AG$38)*($G88/$F88)))</f>
        <v>0</v>
      </c>
      <c r="AL88" s="420">
        <f>IF( $F88=0,0,((($F88/$E$87)*'PLAN DE ADQUISICIONES'!AH$38)*($G88/$F88)))</f>
        <v>0</v>
      </c>
      <c r="AM88" s="420">
        <f>IF( $F88=0,0,((($F88/$E$87)*'PLAN DE ADQUISICIONES'!AI$38)*($G88/$F88)))</f>
        <v>0</v>
      </c>
      <c r="AN88" s="420">
        <f>IF( $F88=0,0,((($F88/$E$87)*'PLAN DE ADQUISICIONES'!AJ$38)*($G88/$F88)))</f>
        <v>0</v>
      </c>
      <c r="AO88" s="420">
        <f>IF( $F88=0,0,((($F88/$E$87)*'PLAN DE ADQUISICIONES'!AK$38)*($G88/$F88)))</f>
        <v>0</v>
      </c>
      <c r="AP88" s="420">
        <f>IF( $F88=0,0,((($F88/$E$87)*'PLAN DE ADQUISICIONES'!AL$38)*($G88/$F88)))</f>
        <v>0</v>
      </c>
      <c r="AQ88" s="420">
        <f>IF( $F88=0,0,((($F88/$E$87)*'PLAN DE ADQUISICIONES'!AM$38)*($G88/$F88)))</f>
        <v>0</v>
      </c>
      <c r="AR88" s="420">
        <f>IF( $F88=0,0,((($F88/$E$87)*'PLAN DE ADQUISICIONES'!AN$38)*($G88/$F88)))</f>
        <v>0</v>
      </c>
      <c r="AS88" s="420">
        <f>IF( $F88=0,0,((($F88/$E$87)*'PLAN DE ADQUISICIONES'!AO$38)*($G88/$F88)))</f>
        <v>0</v>
      </c>
      <c r="AT88" s="423">
        <f>AH88+AI88+AJ88+AK88+AL88+AM88+AN88+AO88+AP88+AQ88+AR88+AS88</f>
        <v>0</v>
      </c>
      <c r="AU88" s="426">
        <f>AS88+AR88+AQ88+AP88+AO88+AN88+AM88+AL88+AK88+AJ88+AI88+AH88+AF88+AE88+AD88+AC88+AB88+AA88+Z88+Y88+X88+W88+V88+U88+S88+R88+Q88+P88+O88+N88+M88+L88+K88+J88+I88+H88</f>
        <v>0</v>
      </c>
      <c r="AV88" s="392">
        <f t="shared" si="24"/>
        <v>0</v>
      </c>
    </row>
    <row r="89" spans="2:48" s="394" customFormat="1" ht="12.75" customHeight="1" x14ac:dyDescent="0.15">
      <c r="B89" s="416" t="str">
        <f>+'FORMATO COSTEO C1'!C$410</f>
        <v>1.3.3.2</v>
      </c>
      <c r="C89" s="417" t="str">
        <f>+'FORMATO COSTEO C1'!B$410</f>
        <v>Categoría de gasto</v>
      </c>
      <c r="D89" s="428"/>
      <c r="E89" s="429"/>
      <c r="F89" s="420">
        <f>+'FORMATO COSTEO C1'!G410</f>
        <v>0</v>
      </c>
      <c r="G89" s="421">
        <f>+'FORMATO COSTEO C1'!X410</f>
        <v>0</v>
      </c>
      <c r="H89" s="425">
        <f>IF( $F89=0,0,((($F89/$E$87)*'PLAN DE ADQUISICIONES'!F$38)*($G89/$F89)))</f>
        <v>0</v>
      </c>
      <c r="I89" s="420">
        <f>IF( $F89=0,0,((($F89/$E$87)*'PLAN DE ADQUISICIONES'!G$38)*($G89/$F89)))</f>
        <v>0</v>
      </c>
      <c r="J89" s="420">
        <f>IF( $F89=0,0,((($F89/$E$87)*'PLAN DE ADQUISICIONES'!H$38)*($G89/$F89)))</f>
        <v>0</v>
      </c>
      <c r="K89" s="420">
        <f>IF( $F89=0,0,((($F89/$E$87)*'PLAN DE ADQUISICIONES'!I$38)*($G89/$F89)))</f>
        <v>0</v>
      </c>
      <c r="L89" s="420">
        <f>IF( $F89=0,0,((($F89/$E$87)*'PLAN DE ADQUISICIONES'!J$38)*($G89/$F89)))</f>
        <v>0</v>
      </c>
      <c r="M89" s="420">
        <f>IF( $F89=0,0,((($F89/$E$87)*'PLAN DE ADQUISICIONES'!K$38)*($G89/$F89)))</f>
        <v>0</v>
      </c>
      <c r="N89" s="420">
        <f>IF( $F89=0,0,((($F89/$E$87)*'PLAN DE ADQUISICIONES'!L$38)*($G89/$F89)))</f>
        <v>0</v>
      </c>
      <c r="O89" s="420">
        <f>IF( $F89=0,0,((($F89/$E$87)*'PLAN DE ADQUISICIONES'!M$38)*($G89/$F89)))</f>
        <v>0</v>
      </c>
      <c r="P89" s="420">
        <f>IF( $F89=0,0,((($F89/$E$87)*'PLAN DE ADQUISICIONES'!N$38)*($G89/$F89)))</f>
        <v>0</v>
      </c>
      <c r="Q89" s="420">
        <f>IF( $F89=0,0,((($F89/$E$87)*'PLAN DE ADQUISICIONES'!O$38)*($G89/$F89)))</f>
        <v>0</v>
      </c>
      <c r="R89" s="420">
        <f>IF( $F89=0,0,((($F89/$E$87)*'PLAN DE ADQUISICIONES'!P$38)*($G89/$F89)))</f>
        <v>0</v>
      </c>
      <c r="S89" s="420">
        <f>IF( $F89=0,0,((($F89/$E$87)*'PLAN DE ADQUISICIONES'!Q$38)*($G89/$F89)))</f>
        <v>0</v>
      </c>
      <c r="T89" s="423">
        <f>H89+I89+J89+K89+L89+M89+N89+O89+P89+Q89+R89+S89</f>
        <v>0</v>
      </c>
      <c r="U89" s="424">
        <f>IF( $F89=0,0,((($F89/$E$87)*'PLAN DE ADQUISICIONES'!R$38)*($G89/$F89)))</f>
        <v>0</v>
      </c>
      <c r="V89" s="420">
        <f>IF( $F89=0,0,((($F89/$E$87)*'PLAN DE ADQUISICIONES'!S$38)*($G89/$F89)))</f>
        <v>0</v>
      </c>
      <c r="W89" s="420">
        <f>IF( $F89=0,0,((($F89/$E$87)*'PLAN DE ADQUISICIONES'!T$38)*($G89/$F89)))</f>
        <v>0</v>
      </c>
      <c r="X89" s="420">
        <f>IF( $F89=0,0,((($F89/$E$87)*'PLAN DE ADQUISICIONES'!U$38)*($G89/$F89)))</f>
        <v>0</v>
      </c>
      <c r="Y89" s="420">
        <f>IF( $F89=0,0,((($F89/$E$87)*'PLAN DE ADQUISICIONES'!V$38)*($G89/$F89)))</f>
        <v>0</v>
      </c>
      <c r="Z89" s="420">
        <f>IF( $F89=0,0,((($F89/$E$87)*'PLAN DE ADQUISICIONES'!W$38)*($G89/$F89)))</f>
        <v>0</v>
      </c>
      <c r="AA89" s="420">
        <f>IF( $F89=0,0,((($F89/$E$87)*'PLAN DE ADQUISICIONES'!X$38)*($G89/$F89)))</f>
        <v>0</v>
      </c>
      <c r="AB89" s="420">
        <f>IF( $F89=0,0,((($F89/$E$87)*'PLAN DE ADQUISICIONES'!Y$38)*($G89/$F89)))</f>
        <v>0</v>
      </c>
      <c r="AC89" s="420">
        <f>IF( $F89=0,0,((($F89/$E$87)*'PLAN DE ADQUISICIONES'!Z$38)*($G89/$F89)))</f>
        <v>0</v>
      </c>
      <c r="AD89" s="420">
        <f>IF( $F89=0,0,((($F89/$E$87)*'PLAN DE ADQUISICIONES'!AA$38)*($G89/$F89)))</f>
        <v>0</v>
      </c>
      <c r="AE89" s="420">
        <f>IF( $F89=0,0,((($F89/$E$87)*'PLAN DE ADQUISICIONES'!AB$38)*($G89/$F89)))</f>
        <v>0</v>
      </c>
      <c r="AF89" s="420">
        <f>IF( $F89=0,0,((($F89/$E$87)*'PLAN DE ADQUISICIONES'!AC$38)*($G89/$F89)))</f>
        <v>0</v>
      </c>
      <c r="AG89" s="421">
        <f>U89+V89+W89+X89+Y89+Z89+AA89+AB89+AC89+AD89+AE89+AF89</f>
        <v>0</v>
      </c>
      <c r="AH89" s="425">
        <f>IF( $F89=0,0,((($F89/$E$87)*'PLAN DE ADQUISICIONES'!AD$38)*($G89/$F89)))</f>
        <v>0</v>
      </c>
      <c r="AI89" s="420">
        <f>IF( $F89=0,0,((($F89/$E$87)*'PLAN DE ADQUISICIONES'!AE$38)*($G89/$F89)))</f>
        <v>0</v>
      </c>
      <c r="AJ89" s="420">
        <f>IF( $F89=0,0,((($F89/$E$87)*'PLAN DE ADQUISICIONES'!AF$38)*($G89/$F89)))</f>
        <v>0</v>
      </c>
      <c r="AK89" s="420">
        <f>IF( $F89=0,0,((($F89/$E$87)*'PLAN DE ADQUISICIONES'!AG$38)*($G89/$F89)))</f>
        <v>0</v>
      </c>
      <c r="AL89" s="420">
        <f>IF( $F89=0,0,((($F89/$E$87)*'PLAN DE ADQUISICIONES'!AH$38)*($G89/$F89)))</f>
        <v>0</v>
      </c>
      <c r="AM89" s="420">
        <f>IF( $F89=0,0,((($F89/$E$87)*'PLAN DE ADQUISICIONES'!AI$38)*($G89/$F89)))</f>
        <v>0</v>
      </c>
      <c r="AN89" s="420">
        <f>IF( $F89=0,0,((($F89/$E$87)*'PLAN DE ADQUISICIONES'!AJ$38)*($G89/$F89)))</f>
        <v>0</v>
      </c>
      <c r="AO89" s="420">
        <f>IF( $F89=0,0,((($F89/$E$87)*'PLAN DE ADQUISICIONES'!AK$38)*($G89/$F89)))</f>
        <v>0</v>
      </c>
      <c r="AP89" s="420">
        <f>IF( $F89=0,0,((($F89/$E$87)*'PLAN DE ADQUISICIONES'!AL$38)*($G89/$F89)))</f>
        <v>0</v>
      </c>
      <c r="AQ89" s="420">
        <f>IF( $F89=0,0,((($F89/$E$87)*'PLAN DE ADQUISICIONES'!AM$38)*($G89/$F89)))</f>
        <v>0</v>
      </c>
      <c r="AR89" s="420">
        <f>IF( $F89=0,0,((($F89/$E$87)*'PLAN DE ADQUISICIONES'!AN$38)*($G89/$F89)))</f>
        <v>0</v>
      </c>
      <c r="AS89" s="420">
        <f>IF( $F89=0,0,((($F89/$E$87)*'PLAN DE ADQUISICIONES'!AO$38)*($G89/$F89)))</f>
        <v>0</v>
      </c>
      <c r="AT89" s="423">
        <f>AH89+AI89+AJ89+AK89+AL89+AM89+AN89+AO89+AP89+AQ89+AR89+AS89</f>
        <v>0</v>
      </c>
      <c r="AU89" s="426">
        <f>AS89+AR89+AQ89+AP89+AO89+AN89+AM89+AL89+AK89+AJ89+AI89+AH89+AF89+AE89+AD89+AC89+AB89+AA89+Z89+Y89+X89+W89+V89+U89+S89+R89+Q89+P89+O89+N89+M89+L89+K89+J89+I89+H89</f>
        <v>0</v>
      </c>
      <c r="AV89" s="392">
        <f t="shared" si="24"/>
        <v>0</v>
      </c>
    </row>
    <row r="90" spans="2:48" s="394" customFormat="1" ht="12.75" customHeight="1" x14ac:dyDescent="0.15">
      <c r="B90" s="416" t="str">
        <f>+'FORMATO COSTEO C1'!C$416</f>
        <v>1.3.3.3</v>
      </c>
      <c r="C90" s="417" t="str">
        <f>+'FORMATO COSTEO C1'!B$416</f>
        <v>Categoría de gasto</v>
      </c>
      <c r="D90" s="428"/>
      <c r="E90" s="429"/>
      <c r="F90" s="420">
        <f>+'FORMATO COSTEO C1'!G416</f>
        <v>0</v>
      </c>
      <c r="G90" s="421">
        <f>+'FORMATO COSTEO C1'!X416</f>
        <v>0</v>
      </c>
      <c r="H90" s="425">
        <f>IF( $F90=0,0,((($F90/$E$87)*'PLAN DE ADQUISICIONES'!F$38)*($G90/$F90)))</f>
        <v>0</v>
      </c>
      <c r="I90" s="420">
        <f>IF( $F90=0,0,((($F90/$E$87)*'PLAN DE ADQUISICIONES'!G$38)*($G90/$F90)))</f>
        <v>0</v>
      </c>
      <c r="J90" s="420">
        <f>IF( $F90=0,0,((($F90/$E$87)*'PLAN DE ADQUISICIONES'!H$38)*($G90/$F90)))</f>
        <v>0</v>
      </c>
      <c r="K90" s="420">
        <f>IF( $F90=0,0,((($F90/$E$87)*'PLAN DE ADQUISICIONES'!I$38)*($G90/$F90)))</f>
        <v>0</v>
      </c>
      <c r="L90" s="420">
        <f>IF( $F90=0,0,((($F90/$E$87)*'PLAN DE ADQUISICIONES'!J$38)*($G90/$F90)))</f>
        <v>0</v>
      </c>
      <c r="M90" s="420">
        <f>IF( $F90=0,0,((($F90/$E$87)*'PLAN DE ADQUISICIONES'!K$38)*($G90/$F90)))</f>
        <v>0</v>
      </c>
      <c r="N90" s="420">
        <f>IF( $F90=0,0,((($F90/$E$87)*'PLAN DE ADQUISICIONES'!L$38)*($G90/$F90)))</f>
        <v>0</v>
      </c>
      <c r="O90" s="420">
        <f>IF( $F90=0,0,((($F90/$E$87)*'PLAN DE ADQUISICIONES'!M$38)*($G90/$F90)))</f>
        <v>0</v>
      </c>
      <c r="P90" s="420">
        <f>IF( $F90=0,0,((($F90/$E$87)*'PLAN DE ADQUISICIONES'!N$38)*($G90/$F90)))</f>
        <v>0</v>
      </c>
      <c r="Q90" s="420">
        <f>IF( $F90=0,0,((($F90/$E$87)*'PLAN DE ADQUISICIONES'!O$38)*($G90/$F90)))</f>
        <v>0</v>
      </c>
      <c r="R90" s="420">
        <f>IF( $F90=0,0,((($F90/$E$87)*'PLAN DE ADQUISICIONES'!P$38)*($G90/$F90)))</f>
        <v>0</v>
      </c>
      <c r="S90" s="420">
        <f>IF( $F90=0,0,((($F90/$E$87)*'PLAN DE ADQUISICIONES'!Q$38)*($G90/$F90)))</f>
        <v>0</v>
      </c>
      <c r="T90" s="423">
        <f>H90+I90+J90+K90+L90+M90+N90+O90+P90+Q90+R90+S90</f>
        <v>0</v>
      </c>
      <c r="U90" s="424">
        <f>IF( $F90=0,0,((($F90/$E$87)*'PLAN DE ADQUISICIONES'!R$38)*($G90/$F90)))</f>
        <v>0</v>
      </c>
      <c r="V90" s="420">
        <f>IF( $F90=0,0,((($F90/$E$87)*'PLAN DE ADQUISICIONES'!S$38)*($G90/$F90)))</f>
        <v>0</v>
      </c>
      <c r="W90" s="420">
        <f>IF( $F90=0,0,((($F90/$E$87)*'PLAN DE ADQUISICIONES'!T$38)*($G90/$F90)))</f>
        <v>0</v>
      </c>
      <c r="X90" s="420">
        <f>IF( $F90=0,0,((($F90/$E$87)*'PLAN DE ADQUISICIONES'!U$38)*($G90/$F90)))</f>
        <v>0</v>
      </c>
      <c r="Y90" s="420">
        <f>IF( $F90=0,0,((($F90/$E$87)*'PLAN DE ADQUISICIONES'!V$38)*($G90/$F90)))</f>
        <v>0</v>
      </c>
      <c r="Z90" s="420">
        <f>IF( $F90=0,0,((($F90/$E$87)*'PLAN DE ADQUISICIONES'!W$38)*($G90/$F90)))</f>
        <v>0</v>
      </c>
      <c r="AA90" s="420">
        <f>IF( $F90=0,0,((($F90/$E$87)*'PLAN DE ADQUISICIONES'!X$38)*($G90/$F90)))</f>
        <v>0</v>
      </c>
      <c r="AB90" s="420">
        <f>IF( $F90=0,0,((($F90/$E$87)*'PLAN DE ADQUISICIONES'!Y$38)*($G90/$F90)))</f>
        <v>0</v>
      </c>
      <c r="AC90" s="420">
        <f>IF( $F90=0,0,((($F90/$E$87)*'PLAN DE ADQUISICIONES'!Z$38)*($G90/$F90)))</f>
        <v>0</v>
      </c>
      <c r="AD90" s="420">
        <f>IF( $F90=0,0,((($F90/$E$87)*'PLAN DE ADQUISICIONES'!AA$38)*($G90/$F90)))</f>
        <v>0</v>
      </c>
      <c r="AE90" s="420">
        <f>IF( $F90=0,0,((($F90/$E$87)*'PLAN DE ADQUISICIONES'!AB$38)*($G90/$F90)))</f>
        <v>0</v>
      </c>
      <c r="AF90" s="420">
        <f>IF( $F90=0,0,((($F90/$E$87)*'PLAN DE ADQUISICIONES'!AC$38)*($G90/$F90)))</f>
        <v>0</v>
      </c>
      <c r="AG90" s="421">
        <f>U90+V90+W90+X90+Y90+Z90+AA90+AB90+AC90+AD90+AE90+AF90</f>
        <v>0</v>
      </c>
      <c r="AH90" s="425">
        <f>IF( $F90=0,0,((($F90/$E$87)*'PLAN DE ADQUISICIONES'!AD$38)*($G90/$F90)))</f>
        <v>0</v>
      </c>
      <c r="AI90" s="420">
        <f>IF( $F90=0,0,((($F90/$E$87)*'PLAN DE ADQUISICIONES'!AE$38)*($G90/$F90)))</f>
        <v>0</v>
      </c>
      <c r="AJ90" s="420">
        <f>IF( $F90=0,0,((($F90/$E$87)*'PLAN DE ADQUISICIONES'!AF$38)*($G90/$F90)))</f>
        <v>0</v>
      </c>
      <c r="AK90" s="420">
        <f>IF( $F90=0,0,((($F90/$E$87)*'PLAN DE ADQUISICIONES'!AG$38)*($G90/$F90)))</f>
        <v>0</v>
      </c>
      <c r="AL90" s="420">
        <f>IF( $F90=0,0,((($F90/$E$87)*'PLAN DE ADQUISICIONES'!AH$38)*($G90/$F90)))</f>
        <v>0</v>
      </c>
      <c r="AM90" s="420">
        <f>IF( $F90=0,0,((($F90/$E$87)*'PLAN DE ADQUISICIONES'!AI$38)*($G90/$F90)))</f>
        <v>0</v>
      </c>
      <c r="AN90" s="420">
        <f>IF( $F90=0,0,((($F90/$E$87)*'PLAN DE ADQUISICIONES'!AJ$38)*($G90/$F90)))</f>
        <v>0</v>
      </c>
      <c r="AO90" s="420">
        <f>IF( $F90=0,0,((($F90/$E$87)*'PLAN DE ADQUISICIONES'!AK$38)*($G90/$F90)))</f>
        <v>0</v>
      </c>
      <c r="AP90" s="420">
        <f>IF( $F90=0,0,((($F90/$E$87)*'PLAN DE ADQUISICIONES'!AL$38)*($G90/$F90)))</f>
        <v>0</v>
      </c>
      <c r="AQ90" s="420">
        <f>IF( $F90=0,0,((($F90/$E$87)*'PLAN DE ADQUISICIONES'!AM$38)*($G90/$F90)))</f>
        <v>0</v>
      </c>
      <c r="AR90" s="420">
        <f>IF( $F90=0,0,((($F90/$E$87)*'PLAN DE ADQUISICIONES'!AN$38)*($G90/$F90)))</f>
        <v>0</v>
      </c>
      <c r="AS90" s="420">
        <f>IF( $F90=0,0,((($F90/$E$87)*'PLAN DE ADQUISICIONES'!AO$38)*($G90/$F90)))</f>
        <v>0</v>
      </c>
      <c r="AT90" s="423">
        <f>AH90+AI90+AJ90+AK90+AL90+AM90+AN90+AO90+AP90+AQ90+AR90+AS90</f>
        <v>0</v>
      </c>
      <c r="AU90" s="426">
        <f>AS90+AR90+AQ90+AP90+AO90+AN90+AM90+AL90+AK90+AJ90+AI90+AH90+AF90+AE90+AD90+AC90+AB90+AA90+Z90+Y90+X90+W90+V90+U90+S90+R90+Q90+P90+O90+N90+M90+L90+K90+J90+I90+H90</f>
        <v>0</v>
      </c>
      <c r="AV90" s="392">
        <f t="shared" si="24"/>
        <v>0</v>
      </c>
    </row>
    <row r="91" spans="2:48" s="405" customFormat="1" ht="12.75" customHeight="1" outlineLevel="1" x14ac:dyDescent="0.15">
      <c r="B91" s="416" t="str">
        <f>+'FORMATO COSTEO C1'!C$422</f>
        <v>1.3.3.4</v>
      </c>
      <c r="C91" s="417" t="str">
        <f>+'FORMATO COSTEO C1'!B$422</f>
        <v>Categoría de gasto</v>
      </c>
      <c r="D91" s="428"/>
      <c r="E91" s="429"/>
      <c r="F91" s="420">
        <f>+'FORMATO COSTEO C1'!G422</f>
        <v>0</v>
      </c>
      <c r="G91" s="421">
        <f>+'FORMATO COSTEO C1'!X422</f>
        <v>0</v>
      </c>
      <c r="H91" s="425">
        <f>IF( $F91=0,0,((($F91/$E$87)*'PLAN DE ADQUISICIONES'!F$38)*($G91/$F91)))</f>
        <v>0</v>
      </c>
      <c r="I91" s="420">
        <f>IF( $F91=0,0,((($F91/$E$87)*'PLAN DE ADQUISICIONES'!G$38)*($G91/$F91)))</f>
        <v>0</v>
      </c>
      <c r="J91" s="420">
        <f>IF( $F91=0,0,((($F91/$E$87)*'PLAN DE ADQUISICIONES'!H$38)*($G91/$F91)))</f>
        <v>0</v>
      </c>
      <c r="K91" s="420">
        <f>IF( $F91=0,0,((($F91/$E$87)*'PLAN DE ADQUISICIONES'!I$38)*($G91/$F91)))</f>
        <v>0</v>
      </c>
      <c r="L91" s="420">
        <f>IF( $F91=0,0,((($F91/$E$87)*'PLAN DE ADQUISICIONES'!J$38)*($G91/$F91)))</f>
        <v>0</v>
      </c>
      <c r="M91" s="420">
        <f>IF( $F91=0,0,((($F91/$E$87)*'PLAN DE ADQUISICIONES'!K$38)*($G91/$F91)))</f>
        <v>0</v>
      </c>
      <c r="N91" s="420">
        <f>IF( $F91=0,0,((($F91/$E$87)*'PLAN DE ADQUISICIONES'!L$38)*($G91/$F91)))</f>
        <v>0</v>
      </c>
      <c r="O91" s="420">
        <f>IF( $F91=0,0,((($F91/$E$87)*'PLAN DE ADQUISICIONES'!M$38)*($G91/$F91)))</f>
        <v>0</v>
      </c>
      <c r="P91" s="420">
        <f>IF( $F91=0,0,((($F91/$E$87)*'PLAN DE ADQUISICIONES'!N$38)*($G91/$F91)))</f>
        <v>0</v>
      </c>
      <c r="Q91" s="420">
        <f>IF( $F91=0,0,((($F91/$E$87)*'PLAN DE ADQUISICIONES'!O$38)*($G91/$F91)))</f>
        <v>0</v>
      </c>
      <c r="R91" s="420">
        <f>IF( $F91=0,0,((($F91/$E$87)*'PLAN DE ADQUISICIONES'!P$38)*($G91/$F91)))</f>
        <v>0</v>
      </c>
      <c r="S91" s="420">
        <f>IF( $F91=0,0,((($F91/$E$87)*'PLAN DE ADQUISICIONES'!Q$38)*($G91/$F91)))</f>
        <v>0</v>
      </c>
      <c r="T91" s="423">
        <f>H91+I91+J91+K91+L91+M91+N91+O91+P91+Q91+R91+S91</f>
        <v>0</v>
      </c>
      <c r="U91" s="424">
        <f>IF( $F91=0,0,((($F91/$E$87)*'PLAN DE ADQUISICIONES'!R$38)*($G91/$F91)))</f>
        <v>0</v>
      </c>
      <c r="V91" s="420">
        <f>IF( $F91=0,0,((($F91/$E$87)*'PLAN DE ADQUISICIONES'!S$38)*($G91/$F91)))</f>
        <v>0</v>
      </c>
      <c r="W91" s="420">
        <f>IF( $F91=0,0,((($F91/$E$87)*'PLAN DE ADQUISICIONES'!T$38)*($G91/$F91)))</f>
        <v>0</v>
      </c>
      <c r="X91" s="420">
        <f>IF( $F91=0,0,((($F91/$E$87)*'PLAN DE ADQUISICIONES'!U$38)*($G91/$F91)))</f>
        <v>0</v>
      </c>
      <c r="Y91" s="420">
        <f>IF( $F91=0,0,((($F91/$E$87)*'PLAN DE ADQUISICIONES'!V$38)*($G91/$F91)))</f>
        <v>0</v>
      </c>
      <c r="Z91" s="420">
        <f>IF( $F91=0,0,((($F91/$E$87)*'PLAN DE ADQUISICIONES'!W$38)*($G91/$F91)))</f>
        <v>0</v>
      </c>
      <c r="AA91" s="420">
        <f>IF( $F91=0,0,((($F91/$E$87)*'PLAN DE ADQUISICIONES'!X$38)*($G91/$F91)))</f>
        <v>0</v>
      </c>
      <c r="AB91" s="420">
        <f>IF( $F91=0,0,((($F91/$E$87)*'PLAN DE ADQUISICIONES'!Y$38)*($G91/$F91)))</f>
        <v>0</v>
      </c>
      <c r="AC91" s="420">
        <f>IF( $F91=0,0,((($F91/$E$87)*'PLAN DE ADQUISICIONES'!Z$38)*($G91/$F91)))</f>
        <v>0</v>
      </c>
      <c r="AD91" s="420">
        <f>IF( $F91=0,0,((($F91/$E$87)*'PLAN DE ADQUISICIONES'!AA$38)*($G91/$F91)))</f>
        <v>0</v>
      </c>
      <c r="AE91" s="420">
        <f>IF( $F91=0,0,((($F91/$E$87)*'PLAN DE ADQUISICIONES'!AB$38)*($G91/$F91)))</f>
        <v>0</v>
      </c>
      <c r="AF91" s="420">
        <f>IF( $F91=0,0,((($F91/$E$87)*'PLAN DE ADQUISICIONES'!AC$38)*($G91/$F91)))</f>
        <v>0</v>
      </c>
      <c r="AG91" s="421">
        <f>U91+V91+W91+X91+Y91+Z91+AA91+AB91+AC91+AD91+AE91+AF91</f>
        <v>0</v>
      </c>
      <c r="AH91" s="425">
        <f>IF( $F91=0,0,((($F91/$E$87)*'PLAN DE ADQUISICIONES'!AD$38)*($G91/$F91)))</f>
        <v>0</v>
      </c>
      <c r="AI91" s="420">
        <f>IF( $F91=0,0,((($F91/$E$87)*'PLAN DE ADQUISICIONES'!AE$38)*($G91/$F91)))</f>
        <v>0</v>
      </c>
      <c r="AJ91" s="420">
        <f>IF( $F91=0,0,((($F91/$E$87)*'PLAN DE ADQUISICIONES'!AF$38)*($G91/$F91)))</f>
        <v>0</v>
      </c>
      <c r="AK91" s="420">
        <f>IF( $F91=0,0,((($F91/$E$87)*'PLAN DE ADQUISICIONES'!AG$38)*($G91/$F91)))</f>
        <v>0</v>
      </c>
      <c r="AL91" s="420">
        <f>IF( $F91=0,0,((($F91/$E$87)*'PLAN DE ADQUISICIONES'!AH$38)*($G91/$F91)))</f>
        <v>0</v>
      </c>
      <c r="AM91" s="420">
        <f>IF( $F91=0,0,((($F91/$E$87)*'PLAN DE ADQUISICIONES'!AI$38)*($G91/$F91)))</f>
        <v>0</v>
      </c>
      <c r="AN91" s="420">
        <f>IF( $F91=0,0,((($F91/$E$87)*'PLAN DE ADQUISICIONES'!AJ$38)*($G91/$F91)))</f>
        <v>0</v>
      </c>
      <c r="AO91" s="420">
        <f>IF( $F91=0,0,((($F91/$E$87)*'PLAN DE ADQUISICIONES'!AK$38)*($G91/$F91)))</f>
        <v>0</v>
      </c>
      <c r="AP91" s="420">
        <f>IF( $F91=0,0,((($F91/$E$87)*'PLAN DE ADQUISICIONES'!AL$38)*($G91/$F91)))</f>
        <v>0</v>
      </c>
      <c r="AQ91" s="420">
        <f>IF( $F91=0,0,((($F91/$E$87)*'PLAN DE ADQUISICIONES'!AM$38)*($G91/$F91)))</f>
        <v>0</v>
      </c>
      <c r="AR91" s="420">
        <f>IF( $F91=0,0,((($F91/$E$87)*'PLAN DE ADQUISICIONES'!AN$38)*($G91/$F91)))</f>
        <v>0</v>
      </c>
      <c r="AS91" s="420">
        <f>IF( $F91=0,0,((($F91/$E$87)*'PLAN DE ADQUISICIONES'!AO$38)*($G91/$F91)))</f>
        <v>0</v>
      </c>
      <c r="AT91" s="423">
        <f>AH91+AI91+AJ91+AK91+AL91+AM91+AN91+AO91+AP91+AQ91+AR91+AS91</f>
        <v>0</v>
      </c>
      <c r="AU91" s="426">
        <f>AS91+AR91+AQ91+AP91+AO91+AN91+AM91+AL91+AK91+AJ91+AI91+AH91+AF91+AE91+AD91+AC91+AB91+AA91+Z91+Y91+X91+W91+V91+U91+S91+R91+Q91+P91+O91+N91+M91+L91+K91+J91+I91+H91</f>
        <v>0</v>
      </c>
      <c r="AV91" s="392">
        <f t="shared" si="24"/>
        <v>0</v>
      </c>
    </row>
    <row r="92" spans="2:48" s="394" customFormat="1" ht="12.75" customHeight="1" x14ac:dyDescent="0.15">
      <c r="B92" s="416" t="str">
        <f>+'FORMATO COSTEO C1'!C$428</f>
        <v>1.3.3.5</v>
      </c>
      <c r="C92" s="417" t="str">
        <f>+'FORMATO COSTEO C1'!B$428</f>
        <v>Categoría de gasto</v>
      </c>
      <c r="D92" s="428"/>
      <c r="E92" s="429"/>
      <c r="F92" s="420">
        <f>+'FORMATO COSTEO C1'!G428</f>
        <v>0</v>
      </c>
      <c r="G92" s="421">
        <f>+'FORMATO COSTEO C1'!X428</f>
        <v>0</v>
      </c>
      <c r="H92" s="425">
        <f>IF( $F92=0,0,((($F92/$E$87)*'PLAN DE ADQUISICIONES'!F$38)*($G92/$F92)))</f>
        <v>0</v>
      </c>
      <c r="I92" s="420">
        <f>IF( $F92=0,0,((($F92/$E$87)*'PLAN DE ADQUISICIONES'!G$38)*($G92/$F92)))</f>
        <v>0</v>
      </c>
      <c r="J92" s="420">
        <f>IF( $F92=0,0,((($F92/$E$87)*'PLAN DE ADQUISICIONES'!H$38)*($G92/$F92)))</f>
        <v>0</v>
      </c>
      <c r="K92" s="420">
        <f>IF( $F92=0,0,((($F92/$E$87)*'PLAN DE ADQUISICIONES'!I$38)*($G92/$F92)))</f>
        <v>0</v>
      </c>
      <c r="L92" s="420">
        <f>IF( $F92=0,0,((($F92/$E$87)*'PLAN DE ADQUISICIONES'!J$38)*($G92/$F92)))</f>
        <v>0</v>
      </c>
      <c r="M92" s="420">
        <f>IF( $F92=0,0,((($F92/$E$87)*'PLAN DE ADQUISICIONES'!K$38)*($G92/$F92)))</f>
        <v>0</v>
      </c>
      <c r="N92" s="420">
        <f>IF( $F92=0,0,((($F92/$E$87)*'PLAN DE ADQUISICIONES'!L$38)*($G92/$F92)))</f>
        <v>0</v>
      </c>
      <c r="O92" s="420">
        <f>IF( $F92=0,0,((($F92/$E$87)*'PLAN DE ADQUISICIONES'!M$38)*($G92/$F92)))</f>
        <v>0</v>
      </c>
      <c r="P92" s="420">
        <f>IF( $F92=0,0,((($F92/$E$87)*'PLAN DE ADQUISICIONES'!N$38)*($G92/$F92)))</f>
        <v>0</v>
      </c>
      <c r="Q92" s="420">
        <f>IF( $F92=0,0,((($F92/$E$87)*'PLAN DE ADQUISICIONES'!O$38)*($G92/$F92)))</f>
        <v>0</v>
      </c>
      <c r="R92" s="420">
        <f>IF( $F92=0,0,((($F92/$E$87)*'PLAN DE ADQUISICIONES'!P$38)*($G92/$F92)))</f>
        <v>0</v>
      </c>
      <c r="S92" s="420">
        <f>IF( $F92=0,0,((($F92/$E$87)*'PLAN DE ADQUISICIONES'!Q$38)*($G92/$F92)))</f>
        <v>0</v>
      </c>
      <c r="T92" s="423">
        <f>H92+I92+J92+K92+L92+M92+N92+O92+P92+Q92+R92+S92</f>
        <v>0</v>
      </c>
      <c r="U92" s="424">
        <f>IF( $F92=0,0,((($F92/$E$87)*'PLAN DE ADQUISICIONES'!R$38)*($G92/$F92)))</f>
        <v>0</v>
      </c>
      <c r="V92" s="420">
        <f>IF( $F92=0,0,((($F92/$E$87)*'PLAN DE ADQUISICIONES'!S$38)*($G92/$F92)))</f>
        <v>0</v>
      </c>
      <c r="W92" s="420">
        <f>IF( $F92=0,0,((($F92/$E$87)*'PLAN DE ADQUISICIONES'!T$38)*($G92/$F92)))</f>
        <v>0</v>
      </c>
      <c r="X92" s="420">
        <f>IF( $F92=0,0,((($F92/$E$87)*'PLAN DE ADQUISICIONES'!U$38)*($G92/$F92)))</f>
        <v>0</v>
      </c>
      <c r="Y92" s="420">
        <f>IF( $F92=0,0,((($F92/$E$87)*'PLAN DE ADQUISICIONES'!V$38)*($G92/$F92)))</f>
        <v>0</v>
      </c>
      <c r="Z92" s="420">
        <f>IF( $F92=0,0,((($F92/$E$87)*'PLAN DE ADQUISICIONES'!W$38)*($G92/$F92)))</f>
        <v>0</v>
      </c>
      <c r="AA92" s="420">
        <f>IF( $F92=0,0,((($F92/$E$87)*'PLAN DE ADQUISICIONES'!X$38)*($G92/$F92)))</f>
        <v>0</v>
      </c>
      <c r="AB92" s="420">
        <f>IF( $F92=0,0,((($F92/$E$87)*'PLAN DE ADQUISICIONES'!Y$38)*($G92/$F92)))</f>
        <v>0</v>
      </c>
      <c r="AC92" s="420">
        <f>IF( $F92=0,0,((($F92/$E$87)*'PLAN DE ADQUISICIONES'!Z$38)*($G92/$F92)))</f>
        <v>0</v>
      </c>
      <c r="AD92" s="420">
        <f>IF( $F92=0,0,((($F92/$E$87)*'PLAN DE ADQUISICIONES'!AA$38)*($G92/$F92)))</f>
        <v>0</v>
      </c>
      <c r="AE92" s="420">
        <f>IF( $F92=0,0,((($F92/$E$87)*'PLAN DE ADQUISICIONES'!AB$38)*($G92/$F92)))</f>
        <v>0</v>
      </c>
      <c r="AF92" s="420">
        <f>IF( $F92=0,0,((($F92/$E$87)*'PLAN DE ADQUISICIONES'!AC$38)*($G92/$F92)))</f>
        <v>0</v>
      </c>
      <c r="AG92" s="421">
        <f>U92+V92+W92+X92+Y92+Z92+AA92+AB92+AC92+AD92+AE92+AF92</f>
        <v>0</v>
      </c>
      <c r="AH92" s="425">
        <f>IF( $F92=0,0,((($F92/$E$87)*'PLAN DE ADQUISICIONES'!AD$38)*($G92/$F92)))</f>
        <v>0</v>
      </c>
      <c r="AI92" s="420">
        <f>IF( $F92=0,0,((($F92/$E$87)*'PLAN DE ADQUISICIONES'!AE$38)*($G92/$F92)))</f>
        <v>0</v>
      </c>
      <c r="AJ92" s="420">
        <f>IF( $F92=0,0,((($F92/$E$87)*'PLAN DE ADQUISICIONES'!AF$38)*($G92/$F92)))</f>
        <v>0</v>
      </c>
      <c r="AK92" s="420">
        <f>IF( $F92=0,0,((($F92/$E$87)*'PLAN DE ADQUISICIONES'!AG$38)*($G92/$F92)))</f>
        <v>0</v>
      </c>
      <c r="AL92" s="420">
        <f>IF( $F92=0,0,((($F92/$E$87)*'PLAN DE ADQUISICIONES'!AH$38)*($G92/$F92)))</f>
        <v>0</v>
      </c>
      <c r="AM92" s="420">
        <f>IF( $F92=0,0,((($F92/$E$87)*'PLAN DE ADQUISICIONES'!AI$38)*($G92/$F92)))</f>
        <v>0</v>
      </c>
      <c r="AN92" s="420">
        <f>IF( $F92=0,0,((($F92/$E$87)*'PLAN DE ADQUISICIONES'!AJ$38)*($G92/$F92)))</f>
        <v>0</v>
      </c>
      <c r="AO92" s="420">
        <f>IF( $F92=0,0,((($F92/$E$87)*'PLAN DE ADQUISICIONES'!AK$38)*($G92/$F92)))</f>
        <v>0</v>
      </c>
      <c r="AP92" s="420">
        <f>IF( $F92=0,0,((($F92/$E$87)*'PLAN DE ADQUISICIONES'!AL$38)*($G92/$F92)))</f>
        <v>0</v>
      </c>
      <c r="AQ92" s="420">
        <f>IF( $F92=0,0,((($F92/$E$87)*'PLAN DE ADQUISICIONES'!AM$38)*($G92/$F92)))</f>
        <v>0</v>
      </c>
      <c r="AR92" s="420">
        <f>IF( $F92=0,0,((($F92/$E$87)*'PLAN DE ADQUISICIONES'!AN$38)*($G92/$F92)))</f>
        <v>0</v>
      </c>
      <c r="AS92" s="420">
        <f>IF( $F92=0,0,((($F92/$E$87)*'PLAN DE ADQUISICIONES'!AO$38)*($G92/$F92)))</f>
        <v>0</v>
      </c>
      <c r="AT92" s="423">
        <f>AH92+AI92+AJ92+AK92+AL92+AM92+AN92+AO92+AP92+AQ92+AR92+AS92</f>
        <v>0</v>
      </c>
      <c r="AU92" s="426">
        <f>AS92+AR92+AQ92+AP92+AO92+AN92+AM92+AL92+AK92+AJ92+AI92+AH92+AF92+AE92+AD92+AC92+AB92+AA92+Z92+Y92+X92+W92+V92+U92+S92+R92+Q92+P92+O92+N92+M92+L92+K92+J92+I92+H92</f>
        <v>0</v>
      </c>
      <c r="AV92" s="392">
        <f t="shared" si="24"/>
        <v>0</v>
      </c>
    </row>
    <row r="93" spans="2:48" s="394" customFormat="1" ht="12.75" customHeight="1" x14ac:dyDescent="0.15">
      <c r="B93" s="406" t="str">
        <f>+'FORMATO COSTEO C1'!C$434</f>
        <v>1.3.4</v>
      </c>
      <c r="C93" s="430">
        <f>+'FORMATO COSTEO C1'!B$434</f>
        <v>0</v>
      </c>
      <c r="D93" s="408" t="str">
        <f>+'FORMATO COSTEO C1'!D$434</f>
        <v>Unidad medida</v>
      </c>
      <c r="E93" s="409">
        <f>+'FORMATO COSTEO C1'!E$434</f>
        <v>0</v>
      </c>
      <c r="F93" s="410">
        <f>SUM(F94:F98)</f>
        <v>0</v>
      </c>
      <c r="G93" s="411">
        <f t="shared" ref="G93:AS93" si="27">SUM(G94:G98)</f>
        <v>0</v>
      </c>
      <c r="H93" s="412">
        <f t="shared" si="27"/>
        <v>0</v>
      </c>
      <c r="I93" s="410">
        <f>SUM(I94:I98)</f>
        <v>0</v>
      </c>
      <c r="J93" s="410">
        <f>SUM(J94:J98)</f>
        <v>0</v>
      </c>
      <c r="K93" s="410">
        <f>SUM(K94:K98)</f>
        <v>0</v>
      </c>
      <c r="L93" s="410">
        <f>SUM(L94:L98)</f>
        <v>0</v>
      </c>
      <c r="M93" s="410">
        <f>SUM(M94:M98)</f>
        <v>0</v>
      </c>
      <c r="N93" s="410">
        <f t="shared" si="27"/>
        <v>0</v>
      </c>
      <c r="O93" s="410">
        <f t="shared" si="27"/>
        <v>0</v>
      </c>
      <c r="P93" s="410">
        <f t="shared" si="27"/>
        <v>0</v>
      </c>
      <c r="Q93" s="410">
        <f t="shared" si="27"/>
        <v>0</v>
      </c>
      <c r="R93" s="410">
        <f t="shared" si="27"/>
        <v>0</v>
      </c>
      <c r="S93" s="410">
        <f t="shared" si="27"/>
        <v>0</v>
      </c>
      <c r="T93" s="413">
        <f t="shared" si="27"/>
        <v>0</v>
      </c>
      <c r="U93" s="414">
        <f t="shared" si="27"/>
        <v>0</v>
      </c>
      <c r="V93" s="410">
        <f t="shared" si="27"/>
        <v>0</v>
      </c>
      <c r="W93" s="410">
        <f t="shared" si="27"/>
        <v>0</v>
      </c>
      <c r="X93" s="410">
        <f t="shared" si="27"/>
        <v>0</v>
      </c>
      <c r="Y93" s="410">
        <f t="shared" si="27"/>
        <v>0</v>
      </c>
      <c r="Z93" s="410">
        <f t="shared" si="27"/>
        <v>0</v>
      </c>
      <c r="AA93" s="410">
        <f t="shared" si="27"/>
        <v>0</v>
      </c>
      <c r="AB93" s="410">
        <f t="shared" si="27"/>
        <v>0</v>
      </c>
      <c r="AC93" s="410">
        <f t="shared" si="27"/>
        <v>0</v>
      </c>
      <c r="AD93" s="410">
        <f t="shared" si="27"/>
        <v>0</v>
      </c>
      <c r="AE93" s="410">
        <f t="shared" si="27"/>
        <v>0</v>
      </c>
      <c r="AF93" s="410">
        <f t="shared" si="27"/>
        <v>0</v>
      </c>
      <c r="AG93" s="411">
        <f t="shared" si="27"/>
        <v>0</v>
      </c>
      <c r="AH93" s="412">
        <f t="shared" si="27"/>
        <v>0</v>
      </c>
      <c r="AI93" s="410">
        <f t="shared" si="27"/>
        <v>0</v>
      </c>
      <c r="AJ93" s="410">
        <f t="shared" si="27"/>
        <v>0</v>
      </c>
      <c r="AK93" s="410">
        <f t="shared" si="27"/>
        <v>0</v>
      </c>
      <c r="AL93" s="410">
        <f t="shared" si="27"/>
        <v>0</v>
      </c>
      <c r="AM93" s="410">
        <f t="shared" si="27"/>
        <v>0</v>
      </c>
      <c r="AN93" s="410">
        <f t="shared" si="27"/>
        <v>0</v>
      </c>
      <c r="AO93" s="410">
        <f t="shared" si="27"/>
        <v>0</v>
      </c>
      <c r="AP93" s="410">
        <f t="shared" si="27"/>
        <v>0</v>
      </c>
      <c r="AQ93" s="410">
        <f t="shared" si="27"/>
        <v>0</v>
      </c>
      <c r="AR93" s="410">
        <f t="shared" si="27"/>
        <v>0</v>
      </c>
      <c r="AS93" s="410">
        <f t="shared" si="27"/>
        <v>0</v>
      </c>
      <c r="AT93" s="413">
        <f>SUM(AT94:AT98)</f>
        <v>0</v>
      </c>
      <c r="AU93" s="415">
        <f>SUM(AU94:AU98)</f>
        <v>0</v>
      </c>
      <c r="AV93" s="392">
        <f t="shared" si="24"/>
        <v>0</v>
      </c>
    </row>
    <row r="94" spans="2:48" s="405" customFormat="1" ht="12.75" customHeight="1" outlineLevel="1" x14ac:dyDescent="0.15">
      <c r="B94" s="416" t="str">
        <f>+'FORMATO COSTEO C1'!C$436</f>
        <v>1.3.4.1</v>
      </c>
      <c r="C94" s="417" t="str">
        <f>+'FORMATO COSTEO C1'!B$436</f>
        <v>Categoría de gasto</v>
      </c>
      <c r="D94" s="428"/>
      <c r="E94" s="429"/>
      <c r="F94" s="420">
        <f>+'FORMATO COSTEO C1'!G436</f>
        <v>0</v>
      </c>
      <c r="G94" s="421">
        <f>+'FORMATO COSTEO C1'!X436</f>
        <v>0</v>
      </c>
      <c r="H94" s="422">
        <f>IF( $F94=0,0,((($F94/$E$93)*'PLAN DE ADQUISICIONES'!F$39)*($G94/$F94)))</f>
        <v>0</v>
      </c>
      <c r="I94" s="420">
        <f>IF( $F94=0,0,((($F94/$E$93)*'PLAN DE ADQUISICIONES'!G$39)*($G94/$F94)))</f>
        <v>0</v>
      </c>
      <c r="J94" s="420">
        <f>IF( $F94=0,0,((($F94/$E$93)*'PLAN DE ADQUISICIONES'!H$39)*($G94/$F94)))</f>
        <v>0</v>
      </c>
      <c r="K94" s="420">
        <f>IF( $F94=0,0,((($F94/$E$93)*'PLAN DE ADQUISICIONES'!I$39)*($G94/$F94)))</f>
        <v>0</v>
      </c>
      <c r="L94" s="420">
        <f>IF( $F94=0,0,((($F94/$E$93)*'PLAN DE ADQUISICIONES'!J$39)*($G94/$F94)))</f>
        <v>0</v>
      </c>
      <c r="M94" s="420">
        <f>IF( $F94=0,0,((($F94/$E$93)*'PLAN DE ADQUISICIONES'!K$39)*($G94/$F94)))</f>
        <v>0</v>
      </c>
      <c r="N94" s="420">
        <f>IF( $F94=0,0,((($F94/$E$93)*'PLAN DE ADQUISICIONES'!L$39)*($G94/$F94)))</f>
        <v>0</v>
      </c>
      <c r="O94" s="420">
        <f>IF( $F94=0,0,((($F94/$E$93)*'PLAN DE ADQUISICIONES'!M$39)*($G94/$F94)))</f>
        <v>0</v>
      </c>
      <c r="P94" s="420">
        <f>IF( $F94=0,0,((($F94/$E$93)*'PLAN DE ADQUISICIONES'!N$39)*($G94/$F94)))</f>
        <v>0</v>
      </c>
      <c r="Q94" s="420">
        <f>IF( $F94=0,0,((($F94/$E$93)*'PLAN DE ADQUISICIONES'!O$39)*($G94/$F94)))</f>
        <v>0</v>
      </c>
      <c r="R94" s="420">
        <f>IF( $F94=0,0,((($F94/$E$93)*'PLAN DE ADQUISICIONES'!P$39)*($G94/$F94)))</f>
        <v>0</v>
      </c>
      <c r="S94" s="420">
        <f>IF( $F94=0,0,((($F94/$E$93)*'PLAN DE ADQUISICIONES'!Q$39)*($G94/$F94)))</f>
        <v>0</v>
      </c>
      <c r="T94" s="423">
        <f>H94+I94+J94+K94+L94+M94+N94+O94+P94+Q94+R94+S94</f>
        <v>0</v>
      </c>
      <c r="U94" s="424">
        <f>IF( $F94=0,0,((($F94/$E$93)*'PLAN DE ADQUISICIONES'!R$39)*($G94/$F94)))</f>
        <v>0</v>
      </c>
      <c r="V94" s="420">
        <f>IF( $F94=0,0,((($F94/$E$93)*'PLAN DE ADQUISICIONES'!S$39)*($G94/$F94)))</f>
        <v>0</v>
      </c>
      <c r="W94" s="420">
        <f>IF( $F94=0,0,((($F94/$E$93)*'PLAN DE ADQUISICIONES'!T$39)*($G94/$F94)))</f>
        <v>0</v>
      </c>
      <c r="X94" s="420">
        <f>IF( $F94=0,0,((($F94/$E$93)*'PLAN DE ADQUISICIONES'!U$39)*($G94/$F94)))</f>
        <v>0</v>
      </c>
      <c r="Y94" s="420">
        <f>IF( $F94=0,0,((($F94/$E$93)*'PLAN DE ADQUISICIONES'!V$39)*($G94/$F94)))</f>
        <v>0</v>
      </c>
      <c r="Z94" s="420">
        <f>IF( $F94=0,0,((($F94/$E$93)*'PLAN DE ADQUISICIONES'!W$39)*($G94/$F94)))</f>
        <v>0</v>
      </c>
      <c r="AA94" s="420">
        <f>IF( $F94=0,0,((($F94/$E$93)*'PLAN DE ADQUISICIONES'!X$39)*($G94/$F94)))</f>
        <v>0</v>
      </c>
      <c r="AB94" s="420">
        <f>IF( $F94=0,0,((($F94/$E$93)*'PLAN DE ADQUISICIONES'!Y$39)*($G94/$F94)))</f>
        <v>0</v>
      </c>
      <c r="AC94" s="420">
        <f>IF( $F94=0,0,((($F94/$E$93)*'PLAN DE ADQUISICIONES'!Z$39)*($G94/$F94)))</f>
        <v>0</v>
      </c>
      <c r="AD94" s="420">
        <f>IF( $F94=0,0,((($F94/$E$93)*'PLAN DE ADQUISICIONES'!AA$39)*($G94/$F94)))</f>
        <v>0</v>
      </c>
      <c r="AE94" s="420">
        <f>IF( $F94=0,0,((($F94/$E$93)*'PLAN DE ADQUISICIONES'!AB$39)*($G94/$F94)))</f>
        <v>0</v>
      </c>
      <c r="AF94" s="420">
        <f>IF( $F94=0,0,((($F94/$E$93)*'PLAN DE ADQUISICIONES'!AC$39)*($G94/$F94)))</f>
        <v>0</v>
      </c>
      <c r="AG94" s="421">
        <f>U94+V94+W94+X94+Y94+Z94+AA94+AB94+AC94+AD94+AE94+AF94</f>
        <v>0</v>
      </c>
      <c r="AH94" s="425">
        <f>IF( $F94=0,0,((($F94/$E$93)*'PLAN DE ADQUISICIONES'!AD$39)*($G94/$F94)))</f>
        <v>0</v>
      </c>
      <c r="AI94" s="420">
        <f>IF( $F94=0,0,((($F94/$E$93)*'PLAN DE ADQUISICIONES'!AE$39)*($G94/$F94)))</f>
        <v>0</v>
      </c>
      <c r="AJ94" s="420">
        <f>IF( $F94=0,0,((($F94/$E$93)*'PLAN DE ADQUISICIONES'!AF$39)*($G94/$F94)))</f>
        <v>0</v>
      </c>
      <c r="AK94" s="420">
        <f>IF( $F94=0,0,((($F94/$E$93)*'PLAN DE ADQUISICIONES'!AG$39)*($G94/$F94)))</f>
        <v>0</v>
      </c>
      <c r="AL94" s="420">
        <f>IF( $F94=0,0,((($F94/$E$93)*'PLAN DE ADQUISICIONES'!AH$39)*($G94/$F94)))</f>
        <v>0</v>
      </c>
      <c r="AM94" s="420">
        <f>IF( $F94=0,0,((($F94/$E$93)*'PLAN DE ADQUISICIONES'!AI$39)*($G94/$F94)))</f>
        <v>0</v>
      </c>
      <c r="AN94" s="420">
        <f>IF( $F94=0,0,((($F94/$E$93)*'PLAN DE ADQUISICIONES'!AJ$39)*($G94/$F94)))</f>
        <v>0</v>
      </c>
      <c r="AO94" s="420">
        <f>IF( $F94=0,0,((($F94/$E$93)*'PLAN DE ADQUISICIONES'!AK$39)*($G94/$F94)))</f>
        <v>0</v>
      </c>
      <c r="AP94" s="420">
        <f>IF( $F94=0,0,((($F94/$E$93)*'PLAN DE ADQUISICIONES'!AL$39)*($G94/$F94)))</f>
        <v>0</v>
      </c>
      <c r="AQ94" s="420">
        <f>IF( $F94=0,0,((($F94/$E$93)*'PLAN DE ADQUISICIONES'!AM$39)*($G94/$F94)))</f>
        <v>0</v>
      </c>
      <c r="AR94" s="420">
        <f>IF( $F94=0,0,((($F94/$E$93)*'PLAN DE ADQUISICIONES'!AN$39)*($G94/$F94)))</f>
        <v>0</v>
      </c>
      <c r="AS94" s="420">
        <f>IF( $F94=0,0,((($F94/$E$93)*'PLAN DE ADQUISICIONES'!AO$39)*($G94/$F94)))</f>
        <v>0</v>
      </c>
      <c r="AT94" s="423">
        <f>AH94+AI94+AJ94+AK94+AL94+AM94+AN94+AO94+AP94+AQ94+AR94+AS94</f>
        <v>0</v>
      </c>
      <c r="AU94" s="426">
        <f>AS94+AR94+AQ94+AP94+AO94+AN94+AM94+AL94+AK94+AJ94+AI94+AH94+AF94+AE94+AD94+AC94+AB94+AA94+Z94+Y94+X94+W94+V94+U94+S94+R94+Q94+P94+O94+N94+M94+L94+K94+J94+I94+H94</f>
        <v>0</v>
      </c>
      <c r="AV94" s="392">
        <f t="shared" si="24"/>
        <v>0</v>
      </c>
    </row>
    <row r="95" spans="2:48" s="394" customFormat="1" ht="12.75" customHeight="1" x14ac:dyDescent="0.15">
      <c r="B95" s="416" t="str">
        <f>+'FORMATO COSTEO C1'!C$442</f>
        <v>1.3.4.2</v>
      </c>
      <c r="C95" s="417" t="str">
        <f>+'FORMATO COSTEO C1'!B$442</f>
        <v>Categoría de gasto</v>
      </c>
      <c r="D95" s="428"/>
      <c r="E95" s="429"/>
      <c r="F95" s="420">
        <f>+'FORMATO COSTEO C1'!G442</f>
        <v>0</v>
      </c>
      <c r="G95" s="421">
        <f>+'FORMATO COSTEO C1'!X442</f>
        <v>0</v>
      </c>
      <c r="H95" s="425">
        <f>IF( $F95=0,0,((($F95/$E$93)*'PLAN DE ADQUISICIONES'!F$39)*($G95/$F95)))</f>
        <v>0</v>
      </c>
      <c r="I95" s="420">
        <f>IF( $F95=0,0,((($F95/$E$93)*'PLAN DE ADQUISICIONES'!G$39)*($G95/$F95)))</f>
        <v>0</v>
      </c>
      <c r="J95" s="420">
        <f>IF( $F95=0,0,((($F95/$E$93)*'PLAN DE ADQUISICIONES'!H$39)*($G95/$F95)))</f>
        <v>0</v>
      </c>
      <c r="K95" s="420">
        <f>IF( $F95=0,0,((($F95/$E$93)*'PLAN DE ADQUISICIONES'!I$39)*($G95/$F95)))</f>
        <v>0</v>
      </c>
      <c r="L95" s="420">
        <f>IF( $F95=0,0,((($F95/$E$93)*'PLAN DE ADQUISICIONES'!J$39)*($G95/$F95)))</f>
        <v>0</v>
      </c>
      <c r="M95" s="420">
        <f>IF( $F95=0,0,((($F95/$E$93)*'PLAN DE ADQUISICIONES'!K$39)*($G95/$F95)))</f>
        <v>0</v>
      </c>
      <c r="N95" s="420">
        <f>IF( $F95=0,0,((($F95/$E$93)*'PLAN DE ADQUISICIONES'!L$39)*($G95/$F95)))</f>
        <v>0</v>
      </c>
      <c r="O95" s="420">
        <f>IF( $F95=0,0,((($F95/$E$93)*'PLAN DE ADQUISICIONES'!M$39)*($G95/$F95)))</f>
        <v>0</v>
      </c>
      <c r="P95" s="420">
        <f>IF( $F95=0,0,((($F95/$E$93)*'PLAN DE ADQUISICIONES'!N$39)*($G95/$F95)))</f>
        <v>0</v>
      </c>
      <c r="Q95" s="420">
        <f>IF( $F95=0,0,((($F95/$E$93)*'PLAN DE ADQUISICIONES'!O$39)*($G95/$F95)))</f>
        <v>0</v>
      </c>
      <c r="R95" s="420">
        <f>IF( $F95=0,0,((($F95/$E$93)*'PLAN DE ADQUISICIONES'!P$39)*($G95/$F95)))</f>
        <v>0</v>
      </c>
      <c r="S95" s="420">
        <f>IF( $F95=0,0,((($F95/$E$93)*'PLAN DE ADQUISICIONES'!Q$39)*($G95/$F95)))</f>
        <v>0</v>
      </c>
      <c r="T95" s="423">
        <f>H95+I95+J95+K95+L95+M95+N95+O95+P95+Q95+R95+S95</f>
        <v>0</v>
      </c>
      <c r="U95" s="424">
        <f>IF( $F95=0,0,((($F95/$E$93)*'PLAN DE ADQUISICIONES'!R$39)*($G95/$F95)))</f>
        <v>0</v>
      </c>
      <c r="V95" s="420">
        <f>IF( $F95=0,0,((($F95/$E$93)*'PLAN DE ADQUISICIONES'!S$39)*($G95/$F95)))</f>
        <v>0</v>
      </c>
      <c r="W95" s="420">
        <f>IF( $F95=0,0,((($F95/$E$93)*'PLAN DE ADQUISICIONES'!T$39)*($G95/$F95)))</f>
        <v>0</v>
      </c>
      <c r="X95" s="420">
        <f>IF( $F95=0,0,((($F95/$E$93)*'PLAN DE ADQUISICIONES'!U$39)*($G95/$F95)))</f>
        <v>0</v>
      </c>
      <c r="Y95" s="420">
        <f>IF( $F95=0,0,((($F95/$E$93)*'PLAN DE ADQUISICIONES'!V$39)*($G95/$F95)))</f>
        <v>0</v>
      </c>
      <c r="Z95" s="420">
        <f>IF( $F95=0,0,((($F95/$E$93)*'PLAN DE ADQUISICIONES'!W$39)*($G95/$F95)))</f>
        <v>0</v>
      </c>
      <c r="AA95" s="420">
        <f>IF( $F95=0,0,((($F95/$E$93)*'PLAN DE ADQUISICIONES'!X$39)*($G95/$F95)))</f>
        <v>0</v>
      </c>
      <c r="AB95" s="420">
        <f>IF( $F95=0,0,((($F95/$E$93)*'PLAN DE ADQUISICIONES'!Y$39)*($G95/$F95)))</f>
        <v>0</v>
      </c>
      <c r="AC95" s="420">
        <f>IF( $F95=0,0,((($F95/$E$93)*'PLAN DE ADQUISICIONES'!Z$39)*($G95/$F95)))</f>
        <v>0</v>
      </c>
      <c r="AD95" s="420">
        <f>IF( $F95=0,0,((($F95/$E$93)*'PLAN DE ADQUISICIONES'!AA$39)*($G95/$F95)))</f>
        <v>0</v>
      </c>
      <c r="AE95" s="420">
        <f>IF( $F95=0,0,((($F95/$E$93)*'PLAN DE ADQUISICIONES'!AB$39)*($G95/$F95)))</f>
        <v>0</v>
      </c>
      <c r="AF95" s="420">
        <f>IF( $F95=0,0,((($F95/$E$93)*'PLAN DE ADQUISICIONES'!AC$39)*($G95/$F95)))</f>
        <v>0</v>
      </c>
      <c r="AG95" s="421">
        <f>U95+V95+W95+X95+Y95+Z95+AA95+AB95+AC95+AD95+AE95+AF95</f>
        <v>0</v>
      </c>
      <c r="AH95" s="425">
        <f>IF( $F95=0,0,((($F95/$E$93)*'PLAN DE ADQUISICIONES'!AD$39)*($G95/$F95)))</f>
        <v>0</v>
      </c>
      <c r="AI95" s="420">
        <f>IF( $F95=0,0,((($F95/$E$93)*'PLAN DE ADQUISICIONES'!AE$39)*($G95/$F95)))</f>
        <v>0</v>
      </c>
      <c r="AJ95" s="420">
        <f>IF( $F95=0,0,((($F95/$E$93)*'PLAN DE ADQUISICIONES'!AF$39)*($G95/$F95)))</f>
        <v>0</v>
      </c>
      <c r="AK95" s="420">
        <f>IF( $F95=0,0,((($F95/$E$93)*'PLAN DE ADQUISICIONES'!AG$39)*($G95/$F95)))</f>
        <v>0</v>
      </c>
      <c r="AL95" s="420">
        <f>IF( $F95=0,0,((($F95/$E$93)*'PLAN DE ADQUISICIONES'!AH$39)*($G95/$F95)))</f>
        <v>0</v>
      </c>
      <c r="AM95" s="420">
        <f>IF( $F95=0,0,((($F95/$E$93)*'PLAN DE ADQUISICIONES'!AI$39)*($G95/$F95)))</f>
        <v>0</v>
      </c>
      <c r="AN95" s="420">
        <f>IF( $F95=0,0,((($F95/$E$93)*'PLAN DE ADQUISICIONES'!AJ$39)*($G95/$F95)))</f>
        <v>0</v>
      </c>
      <c r="AO95" s="420">
        <f>IF( $F95=0,0,((($F95/$E$93)*'PLAN DE ADQUISICIONES'!AK$39)*($G95/$F95)))</f>
        <v>0</v>
      </c>
      <c r="AP95" s="420">
        <f>IF( $F95=0,0,((($F95/$E$93)*'PLAN DE ADQUISICIONES'!AL$39)*($G95/$F95)))</f>
        <v>0</v>
      </c>
      <c r="AQ95" s="420">
        <f>IF( $F95=0,0,((($F95/$E$93)*'PLAN DE ADQUISICIONES'!AM$39)*($G95/$F95)))</f>
        <v>0</v>
      </c>
      <c r="AR95" s="420">
        <f>IF( $F95=0,0,((($F95/$E$93)*'PLAN DE ADQUISICIONES'!AN$39)*($G95/$F95)))</f>
        <v>0</v>
      </c>
      <c r="AS95" s="420">
        <f>IF( $F95=0,0,((($F95/$E$93)*'PLAN DE ADQUISICIONES'!AO$39)*($G95/$F95)))</f>
        <v>0</v>
      </c>
      <c r="AT95" s="423">
        <f>AH95+AI95+AJ95+AK95+AL95+AM95+AN95+AO95+AP95+AQ95+AR95+AS95</f>
        <v>0</v>
      </c>
      <c r="AU95" s="426">
        <f>AS95+AR95+AQ95+AP95+AO95+AN95+AM95+AL95+AK95+AJ95+AI95+AH95+AF95+AE95+AD95+AC95+AB95+AA95+Z95+Y95+X95+W95+V95+U95+S95+R95+Q95+P95+O95+N95+M95+L95+K95+J95+I95+H95</f>
        <v>0</v>
      </c>
      <c r="AV95" s="392">
        <f t="shared" si="24"/>
        <v>0</v>
      </c>
    </row>
    <row r="96" spans="2:48" s="405" customFormat="1" ht="12.75" customHeight="1" outlineLevel="1" x14ac:dyDescent="0.15">
      <c r="B96" s="416" t="str">
        <f>+'FORMATO COSTEO C1'!C$448</f>
        <v>1.3.4.3</v>
      </c>
      <c r="C96" s="417" t="str">
        <f>+'FORMATO COSTEO C1'!B$448</f>
        <v>Categoría de gasto</v>
      </c>
      <c r="D96" s="428"/>
      <c r="E96" s="429"/>
      <c r="F96" s="420">
        <f>+'FORMATO COSTEO C1'!G448</f>
        <v>0</v>
      </c>
      <c r="G96" s="421">
        <f>+'FORMATO COSTEO C1'!X448</f>
        <v>0</v>
      </c>
      <c r="H96" s="425">
        <f>IF( $F96=0,0,((($F96/$E$93)*'PLAN DE ADQUISICIONES'!F$39)*($G96/$F96)))</f>
        <v>0</v>
      </c>
      <c r="I96" s="420">
        <f>IF( $F96=0,0,((($F96/$E$93)*'PLAN DE ADQUISICIONES'!G$39)*($G96/$F96)))</f>
        <v>0</v>
      </c>
      <c r="J96" s="420">
        <f>IF( $F96=0,0,((($F96/$E$93)*'PLAN DE ADQUISICIONES'!H$39)*($G96/$F96)))</f>
        <v>0</v>
      </c>
      <c r="K96" s="420">
        <f>IF( $F96=0,0,((($F96/$E$93)*'PLAN DE ADQUISICIONES'!I$39)*($G96/$F96)))</f>
        <v>0</v>
      </c>
      <c r="L96" s="420">
        <f>IF( $F96=0,0,((($F96/$E$93)*'PLAN DE ADQUISICIONES'!J$39)*($G96/$F96)))</f>
        <v>0</v>
      </c>
      <c r="M96" s="420">
        <f>IF( $F96=0,0,((($F96/$E$93)*'PLAN DE ADQUISICIONES'!K$39)*($G96/$F96)))</f>
        <v>0</v>
      </c>
      <c r="N96" s="420">
        <f>IF( $F96=0,0,((($F96/$E$93)*'PLAN DE ADQUISICIONES'!L$39)*($G96/$F96)))</f>
        <v>0</v>
      </c>
      <c r="O96" s="420">
        <f>IF( $F96=0,0,((($F96/$E$93)*'PLAN DE ADQUISICIONES'!M$39)*($G96/$F96)))</f>
        <v>0</v>
      </c>
      <c r="P96" s="420">
        <f>IF( $F96=0,0,((($F96/$E$93)*'PLAN DE ADQUISICIONES'!N$39)*($G96/$F96)))</f>
        <v>0</v>
      </c>
      <c r="Q96" s="420">
        <f>IF( $F96=0,0,((($F96/$E$93)*'PLAN DE ADQUISICIONES'!O$39)*($G96/$F96)))</f>
        <v>0</v>
      </c>
      <c r="R96" s="420">
        <f>IF( $F96=0,0,((($F96/$E$93)*'PLAN DE ADQUISICIONES'!P$39)*($G96/$F96)))</f>
        <v>0</v>
      </c>
      <c r="S96" s="420">
        <f>IF( $F96=0,0,((($F96/$E$93)*'PLAN DE ADQUISICIONES'!Q$39)*($G96/$F96)))</f>
        <v>0</v>
      </c>
      <c r="T96" s="423">
        <f>H96+I96+J96+K96+L96+M96+N96+O96+P96+Q96+R96+S96</f>
        <v>0</v>
      </c>
      <c r="U96" s="424">
        <f>IF( $F96=0,0,((($F96/$E$93)*'PLAN DE ADQUISICIONES'!R$39)*($G96/$F96)))</f>
        <v>0</v>
      </c>
      <c r="V96" s="420">
        <f>IF( $F96=0,0,((($F96/$E$93)*'PLAN DE ADQUISICIONES'!S$39)*($G96/$F96)))</f>
        <v>0</v>
      </c>
      <c r="W96" s="420">
        <f>IF( $F96=0,0,((($F96/$E$93)*'PLAN DE ADQUISICIONES'!T$39)*($G96/$F96)))</f>
        <v>0</v>
      </c>
      <c r="X96" s="420">
        <f>IF( $F96=0,0,((($F96/$E$93)*'PLAN DE ADQUISICIONES'!U$39)*($G96/$F96)))</f>
        <v>0</v>
      </c>
      <c r="Y96" s="420">
        <f>IF( $F96=0,0,((($F96/$E$93)*'PLAN DE ADQUISICIONES'!V$39)*($G96/$F96)))</f>
        <v>0</v>
      </c>
      <c r="Z96" s="420">
        <f>IF( $F96=0,0,((($F96/$E$93)*'PLAN DE ADQUISICIONES'!W$39)*($G96/$F96)))</f>
        <v>0</v>
      </c>
      <c r="AA96" s="420">
        <f>IF( $F96=0,0,((($F96/$E$93)*'PLAN DE ADQUISICIONES'!X$39)*($G96/$F96)))</f>
        <v>0</v>
      </c>
      <c r="AB96" s="420">
        <f>IF( $F96=0,0,((($F96/$E$93)*'PLAN DE ADQUISICIONES'!Y$39)*($G96/$F96)))</f>
        <v>0</v>
      </c>
      <c r="AC96" s="420">
        <f>IF( $F96=0,0,((($F96/$E$93)*'PLAN DE ADQUISICIONES'!Z$39)*($G96/$F96)))</f>
        <v>0</v>
      </c>
      <c r="AD96" s="420">
        <f>IF( $F96=0,0,((($F96/$E$93)*'PLAN DE ADQUISICIONES'!AA$39)*($G96/$F96)))</f>
        <v>0</v>
      </c>
      <c r="AE96" s="420">
        <f>IF( $F96=0,0,((($F96/$E$93)*'PLAN DE ADQUISICIONES'!AB$39)*($G96/$F96)))</f>
        <v>0</v>
      </c>
      <c r="AF96" s="420">
        <f>IF( $F96=0,0,((($F96/$E$93)*'PLAN DE ADQUISICIONES'!AC$39)*($G96/$F96)))</f>
        <v>0</v>
      </c>
      <c r="AG96" s="421">
        <f>U96+V96+W96+X96+Y96+Z96+AA96+AB96+AC96+AD96+AE96+AF96</f>
        <v>0</v>
      </c>
      <c r="AH96" s="425">
        <f>IF( $F96=0,0,((($F96/$E$93)*'PLAN DE ADQUISICIONES'!AD$39)*($G96/$F96)))</f>
        <v>0</v>
      </c>
      <c r="AI96" s="420">
        <f>IF( $F96=0,0,((($F96/$E$93)*'PLAN DE ADQUISICIONES'!AE$39)*($G96/$F96)))</f>
        <v>0</v>
      </c>
      <c r="AJ96" s="420">
        <f>IF( $F96=0,0,((($F96/$E$93)*'PLAN DE ADQUISICIONES'!AF$39)*($G96/$F96)))</f>
        <v>0</v>
      </c>
      <c r="AK96" s="420">
        <f>IF( $F96=0,0,((($F96/$E$93)*'PLAN DE ADQUISICIONES'!AG$39)*($G96/$F96)))</f>
        <v>0</v>
      </c>
      <c r="AL96" s="420">
        <f>IF( $F96=0,0,((($F96/$E$93)*'PLAN DE ADQUISICIONES'!AH$39)*($G96/$F96)))</f>
        <v>0</v>
      </c>
      <c r="AM96" s="420">
        <f>IF( $F96=0,0,((($F96/$E$93)*'PLAN DE ADQUISICIONES'!AI$39)*($G96/$F96)))</f>
        <v>0</v>
      </c>
      <c r="AN96" s="420">
        <f>IF( $F96=0,0,((($F96/$E$93)*'PLAN DE ADQUISICIONES'!AJ$39)*($G96/$F96)))</f>
        <v>0</v>
      </c>
      <c r="AO96" s="420">
        <f>IF( $F96=0,0,((($F96/$E$93)*'PLAN DE ADQUISICIONES'!AK$39)*($G96/$F96)))</f>
        <v>0</v>
      </c>
      <c r="AP96" s="420">
        <f>IF( $F96=0,0,((($F96/$E$93)*'PLAN DE ADQUISICIONES'!AL$39)*($G96/$F96)))</f>
        <v>0</v>
      </c>
      <c r="AQ96" s="420">
        <f>IF( $F96=0,0,((($F96/$E$93)*'PLAN DE ADQUISICIONES'!AM$39)*($G96/$F96)))</f>
        <v>0</v>
      </c>
      <c r="AR96" s="420">
        <f>IF( $F96=0,0,((($F96/$E$93)*'PLAN DE ADQUISICIONES'!AN$39)*($G96/$F96)))</f>
        <v>0</v>
      </c>
      <c r="AS96" s="420">
        <f>IF( $F96=0,0,((($F96/$E$93)*'PLAN DE ADQUISICIONES'!AO$39)*($G96/$F96)))</f>
        <v>0</v>
      </c>
      <c r="AT96" s="423">
        <f>AH96+AI96+AJ96+AK96+AL96+AM96+AN96+AO96+AP96+AQ96+AR96+AS96</f>
        <v>0</v>
      </c>
      <c r="AU96" s="426">
        <f>AS96+AR96+AQ96+AP96+AO96+AN96+AM96+AL96+AK96+AJ96+AI96+AH96+AF96+AE96+AD96+AC96+AB96+AA96+Z96+Y96+X96+W96+V96+U96+S96+R96+Q96+P96+O96+N96+M96+L96+K96+J96+I96+H96</f>
        <v>0</v>
      </c>
      <c r="AV96" s="392">
        <f t="shared" si="24"/>
        <v>0</v>
      </c>
    </row>
    <row r="97" spans="2:48" s="394" customFormat="1" ht="12.75" customHeight="1" x14ac:dyDescent="0.15">
      <c r="B97" s="416" t="str">
        <f>+'FORMATO COSTEO C1'!C$454</f>
        <v>1.3.4.4</v>
      </c>
      <c r="C97" s="417" t="str">
        <f>+'FORMATO COSTEO C1'!B$454</f>
        <v>Categoría de gasto</v>
      </c>
      <c r="D97" s="428"/>
      <c r="E97" s="429"/>
      <c r="F97" s="420">
        <f>+'FORMATO COSTEO C1'!G454</f>
        <v>0</v>
      </c>
      <c r="G97" s="421">
        <f>+'FORMATO COSTEO C1'!X454</f>
        <v>0</v>
      </c>
      <c r="H97" s="425">
        <f>IF( $F97=0,0,((($F97/$E$93)*'PLAN DE ADQUISICIONES'!F$39)*($G97/$F97)))</f>
        <v>0</v>
      </c>
      <c r="I97" s="420">
        <f>IF( $F97=0,0,((($F97/$E$93)*'PLAN DE ADQUISICIONES'!G$39)*($G97/$F97)))</f>
        <v>0</v>
      </c>
      <c r="J97" s="420">
        <f>IF( $F97=0,0,((($F97/$E$93)*'PLAN DE ADQUISICIONES'!H$39)*($G97/$F97)))</f>
        <v>0</v>
      </c>
      <c r="K97" s="420">
        <f>IF( $F97=0,0,((($F97/$E$93)*'PLAN DE ADQUISICIONES'!I$39)*($G97/$F97)))</f>
        <v>0</v>
      </c>
      <c r="L97" s="420">
        <f>IF( $F97=0,0,((($F97/$E$93)*'PLAN DE ADQUISICIONES'!J$39)*($G97/$F97)))</f>
        <v>0</v>
      </c>
      <c r="M97" s="420">
        <f>IF( $F97=0,0,((($F97/$E$93)*'PLAN DE ADQUISICIONES'!K$39)*($G97/$F97)))</f>
        <v>0</v>
      </c>
      <c r="N97" s="420">
        <f>IF( $F97=0,0,((($F97/$E$93)*'PLAN DE ADQUISICIONES'!L$39)*($G97/$F97)))</f>
        <v>0</v>
      </c>
      <c r="O97" s="420">
        <f>IF( $F97=0,0,((($F97/$E$93)*'PLAN DE ADQUISICIONES'!M$39)*($G97/$F97)))</f>
        <v>0</v>
      </c>
      <c r="P97" s="420">
        <f>IF( $F97=0,0,((($F97/$E$93)*'PLAN DE ADQUISICIONES'!N$39)*($G97/$F97)))</f>
        <v>0</v>
      </c>
      <c r="Q97" s="420">
        <f>IF( $F97=0,0,((($F97/$E$93)*'PLAN DE ADQUISICIONES'!O$39)*($G97/$F97)))</f>
        <v>0</v>
      </c>
      <c r="R97" s="420">
        <f>IF( $F97=0,0,((($F97/$E$93)*'PLAN DE ADQUISICIONES'!P$39)*($G97/$F97)))</f>
        <v>0</v>
      </c>
      <c r="S97" s="420">
        <f>IF( $F97=0,0,((($F97/$E$93)*'PLAN DE ADQUISICIONES'!Q$39)*($G97/$F97)))</f>
        <v>0</v>
      </c>
      <c r="T97" s="423">
        <f>H97+I97+J97+K97+L97+M97+N97+O97+P97+Q97+R97+S97</f>
        <v>0</v>
      </c>
      <c r="U97" s="424">
        <f>IF( $F97=0,0,((($F97/$E$93)*'PLAN DE ADQUISICIONES'!R$39)*($G97/$F97)))</f>
        <v>0</v>
      </c>
      <c r="V97" s="420">
        <f>IF( $F97=0,0,((($F97/$E$93)*'PLAN DE ADQUISICIONES'!S$39)*($G97/$F97)))</f>
        <v>0</v>
      </c>
      <c r="W97" s="420">
        <f>IF( $F97=0,0,((($F97/$E$93)*'PLAN DE ADQUISICIONES'!T$39)*($G97/$F97)))</f>
        <v>0</v>
      </c>
      <c r="X97" s="420">
        <f>IF( $F97=0,0,((($F97/$E$93)*'PLAN DE ADQUISICIONES'!U$39)*($G97/$F97)))</f>
        <v>0</v>
      </c>
      <c r="Y97" s="420">
        <f>IF( $F97=0,0,((($F97/$E$93)*'PLAN DE ADQUISICIONES'!V$39)*($G97/$F97)))</f>
        <v>0</v>
      </c>
      <c r="Z97" s="420">
        <f>IF( $F97=0,0,((($F97/$E$93)*'PLAN DE ADQUISICIONES'!W$39)*($G97/$F97)))</f>
        <v>0</v>
      </c>
      <c r="AA97" s="420">
        <f>IF( $F97=0,0,((($F97/$E$93)*'PLAN DE ADQUISICIONES'!X$39)*($G97/$F97)))</f>
        <v>0</v>
      </c>
      <c r="AB97" s="420">
        <f>IF( $F97=0,0,((($F97/$E$93)*'PLAN DE ADQUISICIONES'!Y$39)*($G97/$F97)))</f>
        <v>0</v>
      </c>
      <c r="AC97" s="420">
        <f>IF( $F97=0,0,((($F97/$E$93)*'PLAN DE ADQUISICIONES'!Z$39)*($G97/$F97)))</f>
        <v>0</v>
      </c>
      <c r="AD97" s="420">
        <f>IF( $F97=0,0,((($F97/$E$93)*'PLAN DE ADQUISICIONES'!AA$39)*($G97/$F97)))</f>
        <v>0</v>
      </c>
      <c r="AE97" s="420">
        <f>IF( $F97=0,0,((($F97/$E$93)*'PLAN DE ADQUISICIONES'!AB$39)*($G97/$F97)))</f>
        <v>0</v>
      </c>
      <c r="AF97" s="420">
        <f>IF( $F97=0,0,((($F97/$E$93)*'PLAN DE ADQUISICIONES'!AC$39)*($G97/$F97)))</f>
        <v>0</v>
      </c>
      <c r="AG97" s="421">
        <f>U97+V97+W97+X97+Y97+Z97+AA97+AB97+AC97+AD97+AE97+AF97</f>
        <v>0</v>
      </c>
      <c r="AH97" s="425">
        <f>IF( $F97=0,0,((($F97/$E$93)*'PLAN DE ADQUISICIONES'!AD$39)*($G97/$F97)))</f>
        <v>0</v>
      </c>
      <c r="AI97" s="420">
        <f>IF( $F97=0,0,((($F97/$E$93)*'PLAN DE ADQUISICIONES'!AE$39)*($G97/$F97)))</f>
        <v>0</v>
      </c>
      <c r="AJ97" s="420">
        <f>IF( $F97=0,0,((($F97/$E$93)*'PLAN DE ADQUISICIONES'!AF$39)*($G97/$F97)))</f>
        <v>0</v>
      </c>
      <c r="AK97" s="420">
        <f>IF( $F97=0,0,((($F97/$E$93)*'PLAN DE ADQUISICIONES'!AG$39)*($G97/$F97)))</f>
        <v>0</v>
      </c>
      <c r="AL97" s="420">
        <f>IF( $F97=0,0,((($F97/$E$93)*'PLAN DE ADQUISICIONES'!AH$39)*($G97/$F97)))</f>
        <v>0</v>
      </c>
      <c r="AM97" s="420">
        <f>IF( $F97=0,0,((($F97/$E$93)*'PLAN DE ADQUISICIONES'!AI$39)*($G97/$F97)))</f>
        <v>0</v>
      </c>
      <c r="AN97" s="420">
        <f>IF( $F97=0,0,((($F97/$E$93)*'PLAN DE ADQUISICIONES'!AJ$39)*($G97/$F97)))</f>
        <v>0</v>
      </c>
      <c r="AO97" s="420">
        <f>IF( $F97=0,0,((($F97/$E$93)*'PLAN DE ADQUISICIONES'!AK$39)*($G97/$F97)))</f>
        <v>0</v>
      </c>
      <c r="AP97" s="420">
        <f>IF( $F97=0,0,((($F97/$E$93)*'PLAN DE ADQUISICIONES'!AL$39)*($G97/$F97)))</f>
        <v>0</v>
      </c>
      <c r="AQ97" s="420">
        <f>IF( $F97=0,0,((($F97/$E$93)*'PLAN DE ADQUISICIONES'!AM$39)*($G97/$F97)))</f>
        <v>0</v>
      </c>
      <c r="AR97" s="420">
        <f>IF( $F97=0,0,((($F97/$E$93)*'PLAN DE ADQUISICIONES'!AN$39)*($G97/$F97)))</f>
        <v>0</v>
      </c>
      <c r="AS97" s="420">
        <f>IF( $F97=0,0,((($F97/$E$93)*'PLAN DE ADQUISICIONES'!AO$39)*($G97/$F97)))</f>
        <v>0</v>
      </c>
      <c r="AT97" s="423">
        <f>AH97+AI97+AJ97+AK97+AL97+AM97+AN97+AO97+AP97+AQ97+AR97+AS97</f>
        <v>0</v>
      </c>
      <c r="AU97" s="426">
        <f>AS97+AR97+AQ97+AP97+AO97+AN97+AM97+AL97+AK97+AJ97+AI97+AH97+AF97+AE97+AD97+AC97+AB97+AA97+Z97+Y97+X97+W97+V97+U97+S97+R97+Q97+P97+O97+N97+M97+L97+K97+J97+I97+H97</f>
        <v>0</v>
      </c>
      <c r="AV97" s="392">
        <f t="shared" si="24"/>
        <v>0</v>
      </c>
    </row>
    <row r="98" spans="2:48" s="405" customFormat="1" ht="12.75" customHeight="1" outlineLevel="1" x14ac:dyDescent="0.15">
      <c r="B98" s="416" t="str">
        <f>+'FORMATO COSTEO C1'!C$460</f>
        <v>1.3.4.5</v>
      </c>
      <c r="C98" s="417" t="str">
        <f>+'FORMATO COSTEO C1'!B$460</f>
        <v>Categoría de gasto</v>
      </c>
      <c r="D98" s="428"/>
      <c r="E98" s="429"/>
      <c r="F98" s="420">
        <f>+'FORMATO COSTEO C1'!G460</f>
        <v>0</v>
      </c>
      <c r="G98" s="421">
        <f>+'FORMATO COSTEO C1'!X460</f>
        <v>0</v>
      </c>
      <c r="H98" s="425">
        <f>IF( $F98=0,0,((($F98/$E$93)*'PLAN DE ADQUISICIONES'!F$39)*($G98/$F98)))</f>
        <v>0</v>
      </c>
      <c r="I98" s="420">
        <f>IF( $F98=0,0,((($F98/$E$93)*'PLAN DE ADQUISICIONES'!G$39)*($G98/$F98)))</f>
        <v>0</v>
      </c>
      <c r="J98" s="420">
        <f>IF( $F98=0,0,((($F98/$E$93)*'PLAN DE ADQUISICIONES'!H$39)*($G98/$F98)))</f>
        <v>0</v>
      </c>
      <c r="K98" s="420">
        <f>IF( $F98=0,0,((($F98/$E$93)*'PLAN DE ADQUISICIONES'!I$39)*($G98/$F98)))</f>
        <v>0</v>
      </c>
      <c r="L98" s="420">
        <f>IF( $F98=0,0,((($F98/$E$93)*'PLAN DE ADQUISICIONES'!J$39)*($G98/$F98)))</f>
        <v>0</v>
      </c>
      <c r="M98" s="420">
        <f>IF( $F98=0,0,((($F98/$E$93)*'PLAN DE ADQUISICIONES'!K$39)*($G98/$F98)))</f>
        <v>0</v>
      </c>
      <c r="N98" s="420">
        <f>IF( $F98=0,0,((($F98/$E$93)*'PLAN DE ADQUISICIONES'!L$39)*($G98/$F98)))</f>
        <v>0</v>
      </c>
      <c r="O98" s="420">
        <f>IF( $F98=0,0,((($F98/$E$93)*'PLAN DE ADQUISICIONES'!M$39)*($G98/$F98)))</f>
        <v>0</v>
      </c>
      <c r="P98" s="420">
        <f>IF( $F98=0,0,((($F98/$E$93)*'PLAN DE ADQUISICIONES'!N$39)*($G98/$F98)))</f>
        <v>0</v>
      </c>
      <c r="Q98" s="420">
        <f>IF( $F98=0,0,((($F98/$E$93)*'PLAN DE ADQUISICIONES'!O$39)*($G98/$F98)))</f>
        <v>0</v>
      </c>
      <c r="R98" s="420">
        <f>IF( $F98=0,0,((($F98/$E$93)*'PLAN DE ADQUISICIONES'!P$39)*($G98/$F98)))</f>
        <v>0</v>
      </c>
      <c r="S98" s="420">
        <f>IF( $F98=0,0,((($F98/$E$93)*'PLAN DE ADQUISICIONES'!Q$39)*($G98/$F98)))</f>
        <v>0</v>
      </c>
      <c r="T98" s="423">
        <f>H98+I98+J98+K98+L98+M98+N98+O98+P98+Q98+R98+S98</f>
        <v>0</v>
      </c>
      <c r="U98" s="424">
        <f>IF( $F98=0,0,((($F98/$E$93)*'PLAN DE ADQUISICIONES'!R$39)*($G98/$F98)))</f>
        <v>0</v>
      </c>
      <c r="V98" s="420">
        <f>IF( $F98=0,0,((($F98/$E$93)*'PLAN DE ADQUISICIONES'!S$39)*($G98/$F98)))</f>
        <v>0</v>
      </c>
      <c r="W98" s="420">
        <f>IF( $F98=0,0,((($F98/$E$93)*'PLAN DE ADQUISICIONES'!T$39)*($G98/$F98)))</f>
        <v>0</v>
      </c>
      <c r="X98" s="420">
        <f>IF( $F98=0,0,((($F98/$E$93)*'PLAN DE ADQUISICIONES'!U$39)*($G98/$F98)))</f>
        <v>0</v>
      </c>
      <c r="Y98" s="420">
        <f>IF( $F98=0,0,((($F98/$E$93)*'PLAN DE ADQUISICIONES'!V$39)*($G98/$F98)))</f>
        <v>0</v>
      </c>
      <c r="Z98" s="420">
        <f>IF( $F98=0,0,((($F98/$E$93)*'PLAN DE ADQUISICIONES'!W$39)*($G98/$F98)))</f>
        <v>0</v>
      </c>
      <c r="AA98" s="420">
        <f>IF( $F98=0,0,((($F98/$E$93)*'PLAN DE ADQUISICIONES'!X$39)*($G98/$F98)))</f>
        <v>0</v>
      </c>
      <c r="AB98" s="420">
        <f>IF( $F98=0,0,((($F98/$E$93)*'PLAN DE ADQUISICIONES'!Y$39)*($G98/$F98)))</f>
        <v>0</v>
      </c>
      <c r="AC98" s="420">
        <f>IF( $F98=0,0,((($F98/$E$93)*'PLAN DE ADQUISICIONES'!Z$39)*($G98/$F98)))</f>
        <v>0</v>
      </c>
      <c r="AD98" s="420">
        <f>IF( $F98=0,0,((($F98/$E$93)*'PLAN DE ADQUISICIONES'!AA$39)*($G98/$F98)))</f>
        <v>0</v>
      </c>
      <c r="AE98" s="420">
        <f>IF( $F98=0,0,((($F98/$E$93)*'PLAN DE ADQUISICIONES'!AB$39)*($G98/$F98)))</f>
        <v>0</v>
      </c>
      <c r="AF98" s="420">
        <f>IF( $F98=0,0,((($F98/$E$93)*'PLAN DE ADQUISICIONES'!AC$39)*($G98/$F98)))</f>
        <v>0</v>
      </c>
      <c r="AG98" s="421">
        <f>U98+V98+W98+X98+Y98+Z98+AA98+AB98+AC98+AD98+AE98+AF98</f>
        <v>0</v>
      </c>
      <c r="AH98" s="425">
        <f>IF( $F98=0,0,((($F98/$E$93)*'PLAN DE ADQUISICIONES'!AD$39)*($G98/$F98)))</f>
        <v>0</v>
      </c>
      <c r="AI98" s="420">
        <f>IF( $F98=0,0,((($F98/$E$93)*'PLAN DE ADQUISICIONES'!AE$39)*($G98/$F98)))</f>
        <v>0</v>
      </c>
      <c r="AJ98" s="420">
        <f>IF( $F98=0,0,((($F98/$E$93)*'PLAN DE ADQUISICIONES'!AF$39)*($G98/$F98)))</f>
        <v>0</v>
      </c>
      <c r="AK98" s="420">
        <f>IF( $F98=0,0,((($F98/$E$93)*'PLAN DE ADQUISICIONES'!AG$39)*($G98/$F98)))</f>
        <v>0</v>
      </c>
      <c r="AL98" s="420">
        <f>IF( $F98=0,0,((($F98/$E$93)*'PLAN DE ADQUISICIONES'!AH$39)*($G98/$F98)))</f>
        <v>0</v>
      </c>
      <c r="AM98" s="420">
        <f>IF( $F98=0,0,((($F98/$E$93)*'PLAN DE ADQUISICIONES'!AI$39)*($G98/$F98)))</f>
        <v>0</v>
      </c>
      <c r="AN98" s="420">
        <f>IF( $F98=0,0,((($F98/$E$93)*'PLAN DE ADQUISICIONES'!AJ$39)*($G98/$F98)))</f>
        <v>0</v>
      </c>
      <c r="AO98" s="420">
        <f>IF( $F98=0,0,((($F98/$E$93)*'PLAN DE ADQUISICIONES'!AK$39)*($G98/$F98)))</f>
        <v>0</v>
      </c>
      <c r="AP98" s="420">
        <f>IF( $F98=0,0,((($F98/$E$93)*'PLAN DE ADQUISICIONES'!AL$39)*($G98/$F98)))</f>
        <v>0</v>
      </c>
      <c r="AQ98" s="420">
        <f>IF( $F98=0,0,((($F98/$E$93)*'PLAN DE ADQUISICIONES'!AM$39)*($G98/$F98)))</f>
        <v>0</v>
      </c>
      <c r="AR98" s="420">
        <f>IF( $F98=0,0,((($F98/$E$93)*'PLAN DE ADQUISICIONES'!AN$39)*($G98/$F98)))</f>
        <v>0</v>
      </c>
      <c r="AS98" s="420">
        <f>IF( $F98=0,0,((($F98/$E$93)*'PLAN DE ADQUISICIONES'!AO$39)*($G98/$F98)))</f>
        <v>0</v>
      </c>
      <c r="AT98" s="423">
        <f>AH98+AI98+AJ98+AK98+AL98+AM98+AN98+AO98+AP98+AQ98+AR98+AS98</f>
        <v>0</v>
      </c>
      <c r="AU98" s="426">
        <f>AS98+AR98+AQ98+AP98+AO98+AN98+AM98+AL98+AK98+AJ98+AI98+AH98+AF98+AE98+AD98+AC98+AB98+AA98+Z98+Y98+X98+W98+V98+U98+S98+R98+Q98+P98+O98+N98+M98+L98+K98+J98+I98+H98</f>
        <v>0</v>
      </c>
      <c r="AV98" s="392">
        <f t="shared" si="24"/>
        <v>0</v>
      </c>
    </row>
    <row r="99" spans="2:48" s="394" customFormat="1" ht="12.75" customHeight="1" x14ac:dyDescent="0.15">
      <c r="B99" s="406" t="str">
        <f>+'FORMATO COSTEO C1'!C$466</f>
        <v>1.3.5</v>
      </c>
      <c r="C99" s="430">
        <f>+'FORMATO COSTEO C1'!B$466</f>
        <v>0</v>
      </c>
      <c r="D99" s="408" t="str">
        <f>+'FORMATO COSTEO C1'!D$466</f>
        <v>Unidad medida</v>
      </c>
      <c r="E99" s="409">
        <f>+'FORMATO COSTEO C1'!E$466</f>
        <v>0</v>
      </c>
      <c r="F99" s="410">
        <f>SUM(F100:F104)</f>
        <v>0</v>
      </c>
      <c r="G99" s="411">
        <f t="shared" ref="G99:AS99" si="28">SUM(G100:G104)</f>
        <v>0</v>
      </c>
      <c r="H99" s="412">
        <f t="shared" si="28"/>
        <v>0</v>
      </c>
      <c r="I99" s="410">
        <f>SUM(I100:I104)</f>
        <v>0</v>
      </c>
      <c r="J99" s="410">
        <f>SUM(J100:J104)</f>
        <v>0</v>
      </c>
      <c r="K99" s="410">
        <f>SUM(K100:K104)</f>
        <v>0</v>
      </c>
      <c r="L99" s="410">
        <f>SUM(L100:L104)</f>
        <v>0</v>
      </c>
      <c r="M99" s="410">
        <f>SUM(M100:M104)</f>
        <v>0</v>
      </c>
      <c r="N99" s="410">
        <f t="shared" si="28"/>
        <v>0</v>
      </c>
      <c r="O99" s="410">
        <f t="shared" si="28"/>
        <v>0</v>
      </c>
      <c r="P99" s="410">
        <f t="shared" si="28"/>
        <v>0</v>
      </c>
      <c r="Q99" s="410">
        <f t="shared" si="28"/>
        <v>0</v>
      </c>
      <c r="R99" s="410">
        <f t="shared" si="28"/>
        <v>0</v>
      </c>
      <c r="S99" s="410">
        <f t="shared" si="28"/>
        <v>0</v>
      </c>
      <c r="T99" s="413">
        <f t="shared" si="28"/>
        <v>0</v>
      </c>
      <c r="U99" s="414">
        <f t="shared" si="28"/>
        <v>0</v>
      </c>
      <c r="V99" s="410">
        <f t="shared" si="28"/>
        <v>0</v>
      </c>
      <c r="W99" s="410">
        <f t="shared" si="28"/>
        <v>0</v>
      </c>
      <c r="X99" s="410">
        <f t="shared" si="28"/>
        <v>0</v>
      </c>
      <c r="Y99" s="410">
        <f t="shared" si="28"/>
        <v>0</v>
      </c>
      <c r="Z99" s="410">
        <f t="shared" si="28"/>
        <v>0</v>
      </c>
      <c r="AA99" s="410">
        <f t="shared" si="28"/>
        <v>0</v>
      </c>
      <c r="AB99" s="410">
        <f t="shared" si="28"/>
        <v>0</v>
      </c>
      <c r="AC99" s="410">
        <f t="shared" si="28"/>
        <v>0</v>
      </c>
      <c r="AD99" s="410">
        <f t="shared" si="28"/>
        <v>0</v>
      </c>
      <c r="AE99" s="410">
        <f t="shared" si="28"/>
        <v>0</v>
      </c>
      <c r="AF99" s="410">
        <f t="shared" si="28"/>
        <v>0</v>
      </c>
      <c r="AG99" s="411">
        <f t="shared" si="28"/>
        <v>0</v>
      </c>
      <c r="AH99" s="412">
        <f t="shared" si="28"/>
        <v>0</v>
      </c>
      <c r="AI99" s="410">
        <f t="shared" si="28"/>
        <v>0</v>
      </c>
      <c r="AJ99" s="410">
        <f t="shared" si="28"/>
        <v>0</v>
      </c>
      <c r="AK99" s="410">
        <f t="shared" si="28"/>
        <v>0</v>
      </c>
      <c r="AL99" s="410">
        <f t="shared" si="28"/>
        <v>0</v>
      </c>
      <c r="AM99" s="410">
        <f t="shared" si="28"/>
        <v>0</v>
      </c>
      <c r="AN99" s="410">
        <f t="shared" si="28"/>
        <v>0</v>
      </c>
      <c r="AO99" s="410">
        <f t="shared" si="28"/>
        <v>0</v>
      </c>
      <c r="AP99" s="410">
        <f t="shared" si="28"/>
        <v>0</v>
      </c>
      <c r="AQ99" s="410">
        <f t="shared" si="28"/>
        <v>0</v>
      </c>
      <c r="AR99" s="410">
        <f t="shared" si="28"/>
        <v>0</v>
      </c>
      <c r="AS99" s="410">
        <f t="shared" si="28"/>
        <v>0</v>
      </c>
      <c r="AT99" s="413">
        <f>SUM(AT100:AT104)</f>
        <v>0</v>
      </c>
      <c r="AU99" s="415">
        <f>SUM(AU100:AU104)</f>
        <v>0</v>
      </c>
      <c r="AV99" s="392">
        <f t="shared" si="24"/>
        <v>0</v>
      </c>
    </row>
    <row r="100" spans="2:48" s="394" customFormat="1" ht="12.75" customHeight="1" x14ac:dyDescent="0.15">
      <c r="B100" s="416" t="str">
        <f>+'FORMATO COSTEO C1'!C$468</f>
        <v>1.3.5.1</v>
      </c>
      <c r="C100" s="417" t="str">
        <f>+'FORMATO COSTEO C1'!B$468</f>
        <v>Categoría de gasto</v>
      </c>
      <c r="D100" s="428"/>
      <c r="E100" s="429"/>
      <c r="F100" s="420">
        <f>+'FORMATO COSTEO C1'!G468</f>
        <v>0</v>
      </c>
      <c r="G100" s="421">
        <f>+'FORMATO COSTEO C1'!X468</f>
        <v>0</v>
      </c>
      <c r="H100" s="422">
        <f>IF( $F100=0,0,((($F100/$E$99)*'PLAN DE ADQUISICIONES'!F$40)*($G100/$F100)))</f>
        <v>0</v>
      </c>
      <c r="I100" s="420">
        <f>IF( $F100=0,0,((($F100/$E$99)*'PLAN DE ADQUISICIONES'!G$40)*($G100/$F100)))</f>
        <v>0</v>
      </c>
      <c r="J100" s="420">
        <f>IF( $F100=0,0,((($F100/$E$99)*'PLAN DE ADQUISICIONES'!H$40)*($G100/$F100)))</f>
        <v>0</v>
      </c>
      <c r="K100" s="420">
        <f>IF( $F100=0,0,((($F100/$E$99)*'PLAN DE ADQUISICIONES'!I$40)*($G100/$F100)))</f>
        <v>0</v>
      </c>
      <c r="L100" s="420">
        <f>IF( $F100=0,0,((($F100/$E$99)*'PLAN DE ADQUISICIONES'!J$40)*($G100/$F100)))</f>
        <v>0</v>
      </c>
      <c r="M100" s="420">
        <f>IF( $F100=0,0,((($F100/$E$99)*'PLAN DE ADQUISICIONES'!K$40)*($G100/$F100)))</f>
        <v>0</v>
      </c>
      <c r="N100" s="420">
        <f>IF( $F100=0,0,((($F100/$E$99)*'PLAN DE ADQUISICIONES'!L$40)*($G100/$F100)))</f>
        <v>0</v>
      </c>
      <c r="O100" s="420">
        <f>IF( $F100=0,0,((($F100/$E$99)*'PLAN DE ADQUISICIONES'!M$40)*($G100/$F100)))</f>
        <v>0</v>
      </c>
      <c r="P100" s="420">
        <f>IF( $F100=0,0,((($F100/$E$99)*'PLAN DE ADQUISICIONES'!N$40)*($G100/$F100)))</f>
        <v>0</v>
      </c>
      <c r="Q100" s="420">
        <f>IF( $F100=0,0,((($F100/$E$99)*'PLAN DE ADQUISICIONES'!O$40)*($G100/$F100)))</f>
        <v>0</v>
      </c>
      <c r="R100" s="420">
        <f>IF( $F100=0,0,((($F100/$E$99)*'PLAN DE ADQUISICIONES'!P$40)*($G100/$F100)))</f>
        <v>0</v>
      </c>
      <c r="S100" s="420">
        <f>IF( $F100=0,0,((($F100/$E$99)*'PLAN DE ADQUISICIONES'!Q$40)*($G100/$F100)))</f>
        <v>0</v>
      </c>
      <c r="T100" s="423">
        <f>H100+I100+J100+K100+L100+M100+N100+O100+P100+Q100+R100+S100</f>
        <v>0</v>
      </c>
      <c r="U100" s="424">
        <f>IF( $F100=0,0,((($F100/$E$99)*'PLAN DE ADQUISICIONES'!R$40)*($G100/$F100)))</f>
        <v>0</v>
      </c>
      <c r="V100" s="420">
        <f>IF( $F100=0,0,((($F100/$E$99)*'PLAN DE ADQUISICIONES'!S$40)*($G100/$F100)))</f>
        <v>0</v>
      </c>
      <c r="W100" s="420">
        <f>IF( $F100=0,0,((($F100/$E$99)*'PLAN DE ADQUISICIONES'!T$40)*($G100/$F100)))</f>
        <v>0</v>
      </c>
      <c r="X100" s="420">
        <f>IF( $F100=0,0,((($F100/$E$99)*'PLAN DE ADQUISICIONES'!U$40)*($G100/$F100)))</f>
        <v>0</v>
      </c>
      <c r="Y100" s="420">
        <f>IF( $F100=0,0,((($F100/$E$99)*'PLAN DE ADQUISICIONES'!V$40)*($G100/$F100)))</f>
        <v>0</v>
      </c>
      <c r="Z100" s="420">
        <f>IF( $F100=0,0,((($F100/$E$99)*'PLAN DE ADQUISICIONES'!W$40)*($G100/$F100)))</f>
        <v>0</v>
      </c>
      <c r="AA100" s="420">
        <f>IF( $F100=0,0,((($F100/$E$99)*'PLAN DE ADQUISICIONES'!X$40)*($G100/$F100)))</f>
        <v>0</v>
      </c>
      <c r="AB100" s="420">
        <f>IF( $F100=0,0,((($F100/$E$99)*'PLAN DE ADQUISICIONES'!Y$40)*($G100/$F100)))</f>
        <v>0</v>
      </c>
      <c r="AC100" s="420">
        <f>IF( $F100=0,0,((($F100/$E$99)*'PLAN DE ADQUISICIONES'!Z$40)*($G100/$F100)))</f>
        <v>0</v>
      </c>
      <c r="AD100" s="420">
        <f>IF( $F100=0,0,((($F100/$E$99)*'PLAN DE ADQUISICIONES'!AA$40)*($G100/$F100)))</f>
        <v>0</v>
      </c>
      <c r="AE100" s="420">
        <f>IF( $F100=0,0,((($F100/$E$99)*'PLAN DE ADQUISICIONES'!AB$40)*($G100/$F100)))</f>
        <v>0</v>
      </c>
      <c r="AF100" s="420">
        <f>IF( $F100=0,0,((($F100/$E$99)*'PLAN DE ADQUISICIONES'!AC$40)*($G100/$F100)))</f>
        <v>0</v>
      </c>
      <c r="AG100" s="421">
        <f>U100+V100+W100+X100+Y100+Z100+AA100+AB100+AC100+AD100+AE100+AF100</f>
        <v>0</v>
      </c>
      <c r="AH100" s="425">
        <f>IF( $F100=0,0,((($F100/$E$99)*'PLAN DE ADQUISICIONES'!AD$40)*($G100/$F100)))</f>
        <v>0</v>
      </c>
      <c r="AI100" s="420">
        <f>IF( $F100=0,0,((($F100/$E$99)*'PLAN DE ADQUISICIONES'!AE$40)*($G100/$F100)))</f>
        <v>0</v>
      </c>
      <c r="AJ100" s="420">
        <f>IF( $F100=0,0,((($F100/$E$99)*'PLAN DE ADQUISICIONES'!AF$40)*($G100/$F100)))</f>
        <v>0</v>
      </c>
      <c r="AK100" s="420">
        <f>IF( $F100=0,0,((($F100/$E$99)*'PLAN DE ADQUISICIONES'!AG$40)*($G100/$F100)))</f>
        <v>0</v>
      </c>
      <c r="AL100" s="420">
        <f>IF( $F100=0,0,((($F100/$E$99)*'PLAN DE ADQUISICIONES'!AH$40)*($G100/$F100)))</f>
        <v>0</v>
      </c>
      <c r="AM100" s="420">
        <f>IF( $F100=0,0,((($F100/$E$99)*'PLAN DE ADQUISICIONES'!AI$40)*($G100/$F100)))</f>
        <v>0</v>
      </c>
      <c r="AN100" s="420">
        <f>IF( $F100=0,0,((($F100/$E$99)*'PLAN DE ADQUISICIONES'!AJ$40)*($G100/$F100)))</f>
        <v>0</v>
      </c>
      <c r="AO100" s="420">
        <f>IF( $F100=0,0,((($F100/$E$99)*'PLAN DE ADQUISICIONES'!AK$40)*($G100/$F100)))</f>
        <v>0</v>
      </c>
      <c r="AP100" s="420">
        <f>IF( $F100=0,0,((($F100/$E$99)*'PLAN DE ADQUISICIONES'!AL$40)*($G100/$F100)))</f>
        <v>0</v>
      </c>
      <c r="AQ100" s="420">
        <f>IF( $F100=0,0,((($F100/$E$99)*'PLAN DE ADQUISICIONES'!AM$40)*($G100/$F100)))</f>
        <v>0</v>
      </c>
      <c r="AR100" s="420">
        <f>IF( $F100=0,0,((($F100/$E$99)*'PLAN DE ADQUISICIONES'!AN$40)*($G100/$F100)))</f>
        <v>0</v>
      </c>
      <c r="AS100" s="420">
        <f>IF( $F100=0,0,((($F100/$E$99)*'PLAN DE ADQUISICIONES'!AO$40)*($G100/$F100)))</f>
        <v>0</v>
      </c>
      <c r="AT100" s="423">
        <f>AH100+AI100+AJ100+AK100+AL100+AM100+AN100+AO100+AP100+AQ100+AR100+AS100</f>
        <v>0</v>
      </c>
      <c r="AU100" s="426">
        <f>AS100+AR100+AQ100+AP100+AO100+AN100+AM100+AL100+AK100+AJ100+AI100+AH100+AF100+AE100+AD100+AC100+AB100+AA100+Z100+Y100+X100+W100+V100+U100+S100+R100+Q100+P100+O100+N100+M100+L100+K100+J100+I100+H100</f>
        <v>0</v>
      </c>
      <c r="AV100" s="392">
        <f t="shared" si="24"/>
        <v>0</v>
      </c>
    </row>
    <row r="101" spans="2:48" s="405" customFormat="1" ht="12.75" customHeight="1" outlineLevel="1" x14ac:dyDescent="0.15">
      <c r="B101" s="416" t="str">
        <f>+'FORMATO COSTEO C1'!C$474</f>
        <v>1.3.5.2</v>
      </c>
      <c r="C101" s="417" t="str">
        <f>+'FORMATO COSTEO C1'!B$474</f>
        <v>Categoría de gasto</v>
      </c>
      <c r="D101" s="428"/>
      <c r="E101" s="429"/>
      <c r="F101" s="420">
        <f>+'FORMATO COSTEO C1'!G474</f>
        <v>0</v>
      </c>
      <c r="G101" s="421">
        <f>+'FORMATO COSTEO C1'!X474</f>
        <v>0</v>
      </c>
      <c r="H101" s="425">
        <f>IF( $F101=0,0,((($F101/$E$99)*'PLAN DE ADQUISICIONES'!F$40)*($G101/$F101)))</f>
        <v>0</v>
      </c>
      <c r="I101" s="420">
        <f>IF( $F101=0,0,((($F101/$E$99)*'PLAN DE ADQUISICIONES'!G$40)*($G101/$F101)))</f>
        <v>0</v>
      </c>
      <c r="J101" s="420">
        <f>IF( $F101=0,0,((($F101/$E$99)*'PLAN DE ADQUISICIONES'!H$40)*($G101/$F101)))</f>
        <v>0</v>
      </c>
      <c r="K101" s="420">
        <f>IF( $F101=0,0,((($F101/$E$99)*'PLAN DE ADQUISICIONES'!I$40)*($G101/$F101)))</f>
        <v>0</v>
      </c>
      <c r="L101" s="420">
        <f>IF( $F101=0,0,((($F101/$E$99)*'PLAN DE ADQUISICIONES'!J$40)*($G101/$F101)))</f>
        <v>0</v>
      </c>
      <c r="M101" s="420">
        <f>IF( $F101=0,0,((($F101/$E$99)*'PLAN DE ADQUISICIONES'!K$40)*($G101/$F101)))</f>
        <v>0</v>
      </c>
      <c r="N101" s="420">
        <f>IF( $F101=0,0,((($F101/$E$99)*'PLAN DE ADQUISICIONES'!L$40)*($G101/$F101)))</f>
        <v>0</v>
      </c>
      <c r="O101" s="420">
        <f>IF( $F101=0,0,((($F101/$E$99)*'PLAN DE ADQUISICIONES'!M$40)*($G101/$F101)))</f>
        <v>0</v>
      </c>
      <c r="P101" s="420">
        <f>IF( $F101=0,0,((($F101/$E$99)*'PLAN DE ADQUISICIONES'!N$40)*($G101/$F101)))</f>
        <v>0</v>
      </c>
      <c r="Q101" s="420">
        <f>IF( $F101=0,0,((($F101/$E$99)*'PLAN DE ADQUISICIONES'!O$40)*($G101/$F101)))</f>
        <v>0</v>
      </c>
      <c r="R101" s="420">
        <f>IF( $F101=0,0,((($F101/$E$99)*'PLAN DE ADQUISICIONES'!P$40)*($G101/$F101)))</f>
        <v>0</v>
      </c>
      <c r="S101" s="420">
        <f>IF( $F101=0,0,((($F101/$E$99)*'PLAN DE ADQUISICIONES'!Q$40)*($G101/$F101)))</f>
        <v>0</v>
      </c>
      <c r="T101" s="423">
        <f>H101+I101+J101+K101+L101+M101+N101+O101+P101+Q101+R101+S101</f>
        <v>0</v>
      </c>
      <c r="U101" s="424">
        <f>IF( $F101=0,0,((($F101/$E$99)*'PLAN DE ADQUISICIONES'!R$40)*($G101/$F101)))</f>
        <v>0</v>
      </c>
      <c r="V101" s="420">
        <f>IF( $F101=0,0,((($F101/$E$99)*'PLAN DE ADQUISICIONES'!S$40)*($G101/$F101)))</f>
        <v>0</v>
      </c>
      <c r="W101" s="420">
        <f>IF( $F101=0,0,((($F101/$E$99)*'PLAN DE ADQUISICIONES'!T$40)*($G101/$F101)))</f>
        <v>0</v>
      </c>
      <c r="X101" s="420">
        <f>IF( $F101=0,0,((($F101/$E$99)*'PLAN DE ADQUISICIONES'!U$40)*($G101/$F101)))</f>
        <v>0</v>
      </c>
      <c r="Y101" s="420">
        <f>IF( $F101=0,0,((($F101/$E$99)*'PLAN DE ADQUISICIONES'!V$40)*($G101/$F101)))</f>
        <v>0</v>
      </c>
      <c r="Z101" s="420">
        <f>IF( $F101=0,0,((($F101/$E$99)*'PLAN DE ADQUISICIONES'!W$40)*($G101/$F101)))</f>
        <v>0</v>
      </c>
      <c r="AA101" s="420">
        <f>IF( $F101=0,0,((($F101/$E$99)*'PLAN DE ADQUISICIONES'!X$40)*($G101/$F101)))</f>
        <v>0</v>
      </c>
      <c r="AB101" s="420">
        <f>IF( $F101=0,0,((($F101/$E$99)*'PLAN DE ADQUISICIONES'!Y$40)*($G101/$F101)))</f>
        <v>0</v>
      </c>
      <c r="AC101" s="420">
        <f>IF( $F101=0,0,((($F101/$E$99)*'PLAN DE ADQUISICIONES'!Z$40)*($G101/$F101)))</f>
        <v>0</v>
      </c>
      <c r="AD101" s="420">
        <f>IF( $F101=0,0,((($F101/$E$99)*'PLAN DE ADQUISICIONES'!AA$40)*($G101/$F101)))</f>
        <v>0</v>
      </c>
      <c r="AE101" s="420">
        <f>IF( $F101=0,0,((($F101/$E$99)*'PLAN DE ADQUISICIONES'!AB$40)*($G101/$F101)))</f>
        <v>0</v>
      </c>
      <c r="AF101" s="420">
        <f>IF( $F101=0,0,((($F101/$E$99)*'PLAN DE ADQUISICIONES'!AC$40)*($G101/$F101)))</f>
        <v>0</v>
      </c>
      <c r="AG101" s="421">
        <f>U101+V101+W101+X101+Y101+Z101+AA101+AB101+AC101+AD101+AE101+AF101</f>
        <v>0</v>
      </c>
      <c r="AH101" s="425">
        <f>IF( $F101=0,0,((($F101/$E$99)*'PLAN DE ADQUISICIONES'!AD$40)*($G101/$F101)))</f>
        <v>0</v>
      </c>
      <c r="AI101" s="420">
        <f>IF( $F101=0,0,((($F101/$E$99)*'PLAN DE ADQUISICIONES'!AE$40)*($G101/$F101)))</f>
        <v>0</v>
      </c>
      <c r="AJ101" s="420">
        <f>IF( $F101=0,0,((($F101/$E$99)*'PLAN DE ADQUISICIONES'!AF$40)*($G101/$F101)))</f>
        <v>0</v>
      </c>
      <c r="AK101" s="420">
        <f>IF( $F101=0,0,((($F101/$E$99)*'PLAN DE ADQUISICIONES'!AG$40)*($G101/$F101)))</f>
        <v>0</v>
      </c>
      <c r="AL101" s="420">
        <f>IF( $F101=0,0,((($F101/$E$99)*'PLAN DE ADQUISICIONES'!AH$40)*($G101/$F101)))</f>
        <v>0</v>
      </c>
      <c r="AM101" s="420">
        <f>IF( $F101=0,0,((($F101/$E$99)*'PLAN DE ADQUISICIONES'!AI$40)*($G101/$F101)))</f>
        <v>0</v>
      </c>
      <c r="AN101" s="420">
        <f>IF( $F101=0,0,((($F101/$E$99)*'PLAN DE ADQUISICIONES'!AJ$40)*($G101/$F101)))</f>
        <v>0</v>
      </c>
      <c r="AO101" s="420">
        <f>IF( $F101=0,0,((($F101/$E$99)*'PLAN DE ADQUISICIONES'!AK$40)*($G101/$F101)))</f>
        <v>0</v>
      </c>
      <c r="AP101" s="420">
        <f>IF( $F101=0,0,((($F101/$E$99)*'PLAN DE ADQUISICIONES'!AL$40)*($G101/$F101)))</f>
        <v>0</v>
      </c>
      <c r="AQ101" s="420">
        <f>IF( $F101=0,0,((($F101/$E$99)*'PLAN DE ADQUISICIONES'!AM$40)*($G101/$F101)))</f>
        <v>0</v>
      </c>
      <c r="AR101" s="420">
        <f>IF( $F101=0,0,((($F101/$E$99)*'PLAN DE ADQUISICIONES'!AN$40)*($G101/$F101)))</f>
        <v>0</v>
      </c>
      <c r="AS101" s="420">
        <f>IF( $F101=0,0,((($F101/$E$99)*'PLAN DE ADQUISICIONES'!AO$40)*($G101/$F101)))</f>
        <v>0</v>
      </c>
      <c r="AT101" s="423">
        <f>AH101+AI101+AJ101+AK101+AL101+AM101+AN101+AO101+AP101+AQ101+AR101+AS101</f>
        <v>0</v>
      </c>
      <c r="AU101" s="426">
        <f>AS101+AR101+AQ101+AP101+AO101+AN101+AM101+AL101+AK101+AJ101+AI101+AH101+AF101+AE101+AD101+AC101+AB101+AA101+Z101+Y101+X101+W101+V101+U101+S101+R101+Q101+P101+O101+N101+M101+L101+K101+J101+I101+H101</f>
        <v>0</v>
      </c>
      <c r="AV101" s="392">
        <f t="shared" si="24"/>
        <v>0</v>
      </c>
    </row>
    <row r="102" spans="2:48" s="394" customFormat="1" ht="12.75" customHeight="1" x14ac:dyDescent="0.15">
      <c r="B102" s="416" t="str">
        <f>+'FORMATO COSTEO C1'!C$480</f>
        <v>1.3.5.3</v>
      </c>
      <c r="C102" s="417" t="str">
        <f>+'FORMATO COSTEO C1'!B$480</f>
        <v>Categoría de gasto</v>
      </c>
      <c r="D102" s="428"/>
      <c r="E102" s="429"/>
      <c r="F102" s="420">
        <f>+'FORMATO COSTEO C1'!G480</f>
        <v>0</v>
      </c>
      <c r="G102" s="421">
        <f>+'FORMATO COSTEO C1'!X480</f>
        <v>0</v>
      </c>
      <c r="H102" s="425">
        <f>IF( $F102=0,0,((($F102/$E$99)*'PLAN DE ADQUISICIONES'!F$40)*($G102/$F102)))</f>
        <v>0</v>
      </c>
      <c r="I102" s="420">
        <f>IF( $F102=0,0,((($F102/$E$99)*'PLAN DE ADQUISICIONES'!G$40)*($G102/$F102)))</f>
        <v>0</v>
      </c>
      <c r="J102" s="420">
        <f>IF( $F102=0,0,((($F102/$E$99)*'PLAN DE ADQUISICIONES'!H$40)*($G102/$F102)))</f>
        <v>0</v>
      </c>
      <c r="K102" s="420">
        <f>IF( $F102=0,0,((($F102/$E$99)*'PLAN DE ADQUISICIONES'!I$40)*($G102/$F102)))</f>
        <v>0</v>
      </c>
      <c r="L102" s="420">
        <f>IF( $F102=0,0,((($F102/$E$99)*'PLAN DE ADQUISICIONES'!J$40)*($G102/$F102)))</f>
        <v>0</v>
      </c>
      <c r="M102" s="420">
        <f>IF( $F102=0,0,((($F102/$E$99)*'PLAN DE ADQUISICIONES'!K$40)*($G102/$F102)))</f>
        <v>0</v>
      </c>
      <c r="N102" s="420">
        <f>IF( $F102=0,0,((($F102/$E$99)*'PLAN DE ADQUISICIONES'!L$40)*($G102/$F102)))</f>
        <v>0</v>
      </c>
      <c r="O102" s="420">
        <f>IF( $F102=0,0,((($F102/$E$99)*'PLAN DE ADQUISICIONES'!M$40)*($G102/$F102)))</f>
        <v>0</v>
      </c>
      <c r="P102" s="420">
        <f>IF( $F102=0,0,((($F102/$E$99)*'PLAN DE ADQUISICIONES'!N$40)*($G102/$F102)))</f>
        <v>0</v>
      </c>
      <c r="Q102" s="420">
        <f>IF( $F102=0,0,((($F102/$E$99)*'PLAN DE ADQUISICIONES'!O$40)*($G102/$F102)))</f>
        <v>0</v>
      </c>
      <c r="R102" s="420">
        <f>IF( $F102=0,0,((($F102/$E$99)*'PLAN DE ADQUISICIONES'!P$40)*($G102/$F102)))</f>
        <v>0</v>
      </c>
      <c r="S102" s="420">
        <f>IF( $F102=0,0,((($F102/$E$99)*'PLAN DE ADQUISICIONES'!Q$40)*($G102/$F102)))</f>
        <v>0</v>
      </c>
      <c r="T102" s="423">
        <f>H102+I102+J102+K102+L102+M102+N102+O102+P102+Q102+R102+S102</f>
        <v>0</v>
      </c>
      <c r="U102" s="424">
        <f>IF( $F102=0,0,((($F102/$E$99)*'PLAN DE ADQUISICIONES'!R$40)*($G102/$F102)))</f>
        <v>0</v>
      </c>
      <c r="V102" s="420">
        <f>IF( $F102=0,0,((($F102/$E$99)*'PLAN DE ADQUISICIONES'!S$40)*($G102/$F102)))</f>
        <v>0</v>
      </c>
      <c r="W102" s="420">
        <f>IF( $F102=0,0,((($F102/$E$99)*'PLAN DE ADQUISICIONES'!T$40)*($G102/$F102)))</f>
        <v>0</v>
      </c>
      <c r="X102" s="420">
        <f>IF( $F102=0,0,((($F102/$E$99)*'PLAN DE ADQUISICIONES'!U$40)*($G102/$F102)))</f>
        <v>0</v>
      </c>
      <c r="Y102" s="420">
        <f>IF( $F102=0,0,((($F102/$E$99)*'PLAN DE ADQUISICIONES'!V$40)*($G102/$F102)))</f>
        <v>0</v>
      </c>
      <c r="Z102" s="420">
        <f>IF( $F102=0,0,((($F102/$E$99)*'PLAN DE ADQUISICIONES'!W$40)*($G102/$F102)))</f>
        <v>0</v>
      </c>
      <c r="AA102" s="420">
        <f>IF( $F102=0,0,((($F102/$E$99)*'PLAN DE ADQUISICIONES'!X$40)*($G102/$F102)))</f>
        <v>0</v>
      </c>
      <c r="AB102" s="420">
        <f>IF( $F102=0,0,((($F102/$E$99)*'PLAN DE ADQUISICIONES'!Y$40)*($G102/$F102)))</f>
        <v>0</v>
      </c>
      <c r="AC102" s="420">
        <f>IF( $F102=0,0,((($F102/$E$99)*'PLAN DE ADQUISICIONES'!Z$40)*($G102/$F102)))</f>
        <v>0</v>
      </c>
      <c r="AD102" s="420">
        <f>IF( $F102=0,0,((($F102/$E$99)*'PLAN DE ADQUISICIONES'!AA$40)*($G102/$F102)))</f>
        <v>0</v>
      </c>
      <c r="AE102" s="420">
        <f>IF( $F102=0,0,((($F102/$E$99)*'PLAN DE ADQUISICIONES'!AB$40)*($G102/$F102)))</f>
        <v>0</v>
      </c>
      <c r="AF102" s="420">
        <f>IF( $F102=0,0,((($F102/$E$99)*'PLAN DE ADQUISICIONES'!AC$40)*($G102/$F102)))</f>
        <v>0</v>
      </c>
      <c r="AG102" s="421">
        <f>U102+V102+W102+X102+Y102+Z102+AA102+AB102+AC102+AD102+AE102+AF102</f>
        <v>0</v>
      </c>
      <c r="AH102" s="425">
        <f>IF( $F102=0,0,((($F102/$E$99)*'PLAN DE ADQUISICIONES'!AD$40)*($G102/$F102)))</f>
        <v>0</v>
      </c>
      <c r="AI102" s="420">
        <f>IF( $F102=0,0,((($F102/$E$99)*'PLAN DE ADQUISICIONES'!AE$40)*($G102/$F102)))</f>
        <v>0</v>
      </c>
      <c r="AJ102" s="420">
        <f>IF( $F102=0,0,((($F102/$E$99)*'PLAN DE ADQUISICIONES'!AF$40)*($G102/$F102)))</f>
        <v>0</v>
      </c>
      <c r="AK102" s="420">
        <f>IF( $F102=0,0,((($F102/$E$99)*'PLAN DE ADQUISICIONES'!AG$40)*($G102/$F102)))</f>
        <v>0</v>
      </c>
      <c r="AL102" s="420">
        <f>IF( $F102=0,0,((($F102/$E$99)*'PLAN DE ADQUISICIONES'!AH$40)*($G102/$F102)))</f>
        <v>0</v>
      </c>
      <c r="AM102" s="420">
        <f>IF( $F102=0,0,((($F102/$E$99)*'PLAN DE ADQUISICIONES'!AI$40)*($G102/$F102)))</f>
        <v>0</v>
      </c>
      <c r="AN102" s="420">
        <f>IF( $F102=0,0,((($F102/$E$99)*'PLAN DE ADQUISICIONES'!AJ$40)*($G102/$F102)))</f>
        <v>0</v>
      </c>
      <c r="AO102" s="420">
        <f>IF( $F102=0,0,((($F102/$E$99)*'PLAN DE ADQUISICIONES'!AK$40)*($G102/$F102)))</f>
        <v>0</v>
      </c>
      <c r="AP102" s="420">
        <f>IF( $F102=0,0,((($F102/$E$99)*'PLAN DE ADQUISICIONES'!AL$40)*($G102/$F102)))</f>
        <v>0</v>
      </c>
      <c r="AQ102" s="420">
        <f>IF( $F102=0,0,((($F102/$E$99)*'PLAN DE ADQUISICIONES'!AM$40)*($G102/$F102)))</f>
        <v>0</v>
      </c>
      <c r="AR102" s="420">
        <f>IF( $F102=0,0,((($F102/$E$99)*'PLAN DE ADQUISICIONES'!AN$40)*($G102/$F102)))</f>
        <v>0</v>
      </c>
      <c r="AS102" s="420">
        <f>IF( $F102=0,0,((($F102/$E$99)*'PLAN DE ADQUISICIONES'!AO$40)*($G102/$F102)))</f>
        <v>0</v>
      </c>
      <c r="AT102" s="423">
        <f>AH102+AI102+AJ102+AK102+AL102+AM102+AN102+AO102+AP102+AQ102+AR102+AS102</f>
        <v>0</v>
      </c>
      <c r="AU102" s="426">
        <f>AS102+AR102+AQ102+AP102+AO102+AN102+AM102+AL102+AK102+AJ102+AI102+AH102+AF102+AE102+AD102+AC102+AB102+AA102+Z102+Y102+X102+W102+V102+U102+S102+R102+Q102+P102+O102+N102+M102+L102+K102+J102+I102+H102</f>
        <v>0</v>
      </c>
      <c r="AV102" s="392">
        <f t="shared" si="24"/>
        <v>0</v>
      </c>
    </row>
    <row r="103" spans="2:48" s="394" customFormat="1" ht="12.75" customHeight="1" x14ac:dyDescent="0.15">
      <c r="B103" s="416" t="str">
        <f>+'FORMATO COSTEO C1'!C$486</f>
        <v>1.3.5.4</v>
      </c>
      <c r="C103" s="417" t="str">
        <f>+'FORMATO COSTEO C1'!B$486</f>
        <v>Categoría de gasto</v>
      </c>
      <c r="D103" s="428"/>
      <c r="E103" s="429"/>
      <c r="F103" s="420">
        <f>+'FORMATO COSTEO C1'!G486</f>
        <v>0</v>
      </c>
      <c r="G103" s="421">
        <f>+'FORMATO COSTEO C1'!X486</f>
        <v>0</v>
      </c>
      <c r="H103" s="425">
        <f>IF( $F103=0,0,((($F103/$E$99)*'PLAN DE ADQUISICIONES'!F$40)*($G103/$F103)))</f>
        <v>0</v>
      </c>
      <c r="I103" s="420">
        <f>IF( $F103=0,0,((($F103/$E$99)*'PLAN DE ADQUISICIONES'!G$40)*($G103/$F103)))</f>
        <v>0</v>
      </c>
      <c r="J103" s="420">
        <f>IF( $F103=0,0,((($F103/$E$99)*'PLAN DE ADQUISICIONES'!H$40)*($G103/$F103)))</f>
        <v>0</v>
      </c>
      <c r="K103" s="420">
        <f>IF( $F103=0,0,((($F103/$E$99)*'PLAN DE ADQUISICIONES'!I$40)*($G103/$F103)))</f>
        <v>0</v>
      </c>
      <c r="L103" s="420">
        <f>IF( $F103=0,0,((($F103/$E$99)*'PLAN DE ADQUISICIONES'!J$40)*($G103/$F103)))</f>
        <v>0</v>
      </c>
      <c r="M103" s="420">
        <f>IF( $F103=0,0,((($F103/$E$99)*'PLAN DE ADQUISICIONES'!K$40)*($G103/$F103)))</f>
        <v>0</v>
      </c>
      <c r="N103" s="420">
        <f>IF( $F103=0,0,((($F103/$E$99)*'PLAN DE ADQUISICIONES'!L$40)*($G103/$F103)))</f>
        <v>0</v>
      </c>
      <c r="O103" s="420">
        <f>IF( $F103=0,0,((($F103/$E$99)*'PLAN DE ADQUISICIONES'!M$40)*($G103/$F103)))</f>
        <v>0</v>
      </c>
      <c r="P103" s="420">
        <f>IF( $F103=0,0,((($F103/$E$99)*'PLAN DE ADQUISICIONES'!N$40)*($G103/$F103)))</f>
        <v>0</v>
      </c>
      <c r="Q103" s="420">
        <f>IF( $F103=0,0,((($F103/$E$99)*'PLAN DE ADQUISICIONES'!O$40)*($G103/$F103)))</f>
        <v>0</v>
      </c>
      <c r="R103" s="420">
        <f>IF( $F103=0,0,((($F103/$E$99)*'PLAN DE ADQUISICIONES'!P$40)*($G103/$F103)))</f>
        <v>0</v>
      </c>
      <c r="S103" s="420">
        <f>IF( $F103=0,0,((($F103/$E$99)*'PLAN DE ADQUISICIONES'!Q$40)*($G103/$F103)))</f>
        <v>0</v>
      </c>
      <c r="T103" s="423">
        <f>H103+I103+J103+K103+L103+M103+N103+O103+P103+Q103+R103+S103</f>
        <v>0</v>
      </c>
      <c r="U103" s="424">
        <f>IF( $F103=0,0,((($F103/$E$99)*'PLAN DE ADQUISICIONES'!R$40)*($G103/$F103)))</f>
        <v>0</v>
      </c>
      <c r="V103" s="420">
        <f>IF( $F103=0,0,((($F103/$E$99)*'PLAN DE ADQUISICIONES'!S$40)*($G103/$F103)))</f>
        <v>0</v>
      </c>
      <c r="W103" s="420">
        <f>IF( $F103=0,0,((($F103/$E$99)*'PLAN DE ADQUISICIONES'!T$40)*($G103/$F103)))</f>
        <v>0</v>
      </c>
      <c r="X103" s="420">
        <f>IF( $F103=0,0,((($F103/$E$99)*'PLAN DE ADQUISICIONES'!U$40)*($G103/$F103)))</f>
        <v>0</v>
      </c>
      <c r="Y103" s="420">
        <f>IF( $F103=0,0,((($F103/$E$99)*'PLAN DE ADQUISICIONES'!V$40)*($G103/$F103)))</f>
        <v>0</v>
      </c>
      <c r="Z103" s="420">
        <f>IF( $F103=0,0,((($F103/$E$99)*'PLAN DE ADQUISICIONES'!W$40)*($G103/$F103)))</f>
        <v>0</v>
      </c>
      <c r="AA103" s="420">
        <f>IF( $F103=0,0,((($F103/$E$99)*'PLAN DE ADQUISICIONES'!X$40)*($G103/$F103)))</f>
        <v>0</v>
      </c>
      <c r="AB103" s="420">
        <f>IF( $F103=0,0,((($F103/$E$99)*'PLAN DE ADQUISICIONES'!Y$40)*($G103/$F103)))</f>
        <v>0</v>
      </c>
      <c r="AC103" s="420">
        <f>IF( $F103=0,0,((($F103/$E$99)*'PLAN DE ADQUISICIONES'!Z$40)*($G103/$F103)))</f>
        <v>0</v>
      </c>
      <c r="AD103" s="420">
        <f>IF( $F103=0,0,((($F103/$E$99)*'PLAN DE ADQUISICIONES'!AA$40)*($G103/$F103)))</f>
        <v>0</v>
      </c>
      <c r="AE103" s="420">
        <f>IF( $F103=0,0,((($F103/$E$99)*'PLAN DE ADQUISICIONES'!AB$40)*($G103/$F103)))</f>
        <v>0</v>
      </c>
      <c r="AF103" s="420">
        <f>IF( $F103=0,0,((($F103/$E$99)*'PLAN DE ADQUISICIONES'!AC$40)*($G103/$F103)))</f>
        <v>0</v>
      </c>
      <c r="AG103" s="421">
        <f>U103+V103+W103+X103+Y103+Z103+AA103+AB103+AC103+AD103+AE103+AF103</f>
        <v>0</v>
      </c>
      <c r="AH103" s="425">
        <f>IF( $F103=0,0,((($F103/$E$99)*'PLAN DE ADQUISICIONES'!AD$40)*($G103/$F103)))</f>
        <v>0</v>
      </c>
      <c r="AI103" s="420">
        <f>IF( $F103=0,0,((($F103/$E$99)*'PLAN DE ADQUISICIONES'!AE$40)*($G103/$F103)))</f>
        <v>0</v>
      </c>
      <c r="AJ103" s="420">
        <f>IF( $F103=0,0,((($F103/$E$99)*'PLAN DE ADQUISICIONES'!AF$40)*($G103/$F103)))</f>
        <v>0</v>
      </c>
      <c r="AK103" s="420">
        <f>IF( $F103=0,0,((($F103/$E$99)*'PLAN DE ADQUISICIONES'!AG$40)*($G103/$F103)))</f>
        <v>0</v>
      </c>
      <c r="AL103" s="420">
        <f>IF( $F103=0,0,((($F103/$E$99)*'PLAN DE ADQUISICIONES'!AH$40)*($G103/$F103)))</f>
        <v>0</v>
      </c>
      <c r="AM103" s="420">
        <f>IF( $F103=0,0,((($F103/$E$99)*'PLAN DE ADQUISICIONES'!AI$40)*($G103/$F103)))</f>
        <v>0</v>
      </c>
      <c r="AN103" s="420">
        <f>IF( $F103=0,0,((($F103/$E$99)*'PLAN DE ADQUISICIONES'!AJ$40)*($G103/$F103)))</f>
        <v>0</v>
      </c>
      <c r="AO103" s="420">
        <f>IF( $F103=0,0,((($F103/$E$99)*'PLAN DE ADQUISICIONES'!AK$40)*($G103/$F103)))</f>
        <v>0</v>
      </c>
      <c r="AP103" s="420">
        <f>IF( $F103=0,0,((($F103/$E$99)*'PLAN DE ADQUISICIONES'!AL$40)*($G103/$F103)))</f>
        <v>0</v>
      </c>
      <c r="AQ103" s="420">
        <f>IF( $F103=0,0,((($F103/$E$99)*'PLAN DE ADQUISICIONES'!AM$40)*($G103/$F103)))</f>
        <v>0</v>
      </c>
      <c r="AR103" s="420">
        <f>IF( $F103=0,0,((($F103/$E$99)*'PLAN DE ADQUISICIONES'!AN$40)*($G103/$F103)))</f>
        <v>0</v>
      </c>
      <c r="AS103" s="420">
        <f>IF( $F103=0,0,((($F103/$E$99)*'PLAN DE ADQUISICIONES'!AO$40)*($G103/$F103)))</f>
        <v>0</v>
      </c>
      <c r="AT103" s="423">
        <f>AH103+AI103+AJ103+AK103+AL103+AM103+AN103+AO103+AP103+AQ103+AR103+AS103</f>
        <v>0</v>
      </c>
      <c r="AU103" s="426">
        <f>AS103+AR103+AQ103+AP103+AO103+AN103+AM103+AL103+AK103+AJ103+AI103+AH103+AF103+AE103+AD103+AC103+AB103+AA103+Z103+Y103+X103+W103+V103+U103+S103+R103+Q103+P103+O103+N103+M103+L103+K103+J103+I103+H103</f>
        <v>0</v>
      </c>
      <c r="AV103" s="392">
        <f t="shared" si="24"/>
        <v>0</v>
      </c>
    </row>
    <row r="104" spans="2:48" s="394" customFormat="1" ht="12.75" customHeight="1" x14ac:dyDescent="0.15">
      <c r="B104" s="416" t="str">
        <f>+'FORMATO COSTEO C1'!C$492</f>
        <v>1.3.5.5</v>
      </c>
      <c r="C104" s="417" t="str">
        <f>+'FORMATO COSTEO C1'!B$492</f>
        <v>Categoría de gasto</v>
      </c>
      <c r="D104" s="428"/>
      <c r="E104" s="429"/>
      <c r="F104" s="420">
        <f>+'FORMATO COSTEO C1'!G492</f>
        <v>0</v>
      </c>
      <c r="G104" s="421">
        <f>+'FORMATO COSTEO C1'!X492</f>
        <v>0</v>
      </c>
      <c r="H104" s="425">
        <f>IF( $F104=0,0,((($F104/$E$99)*'PLAN DE ADQUISICIONES'!F$40)*($G104/$F104)))</f>
        <v>0</v>
      </c>
      <c r="I104" s="420">
        <f>IF( $F104=0,0,((($F104/$E$99)*'PLAN DE ADQUISICIONES'!G$40)*($G104/$F104)))</f>
        <v>0</v>
      </c>
      <c r="J104" s="420">
        <f>IF( $F104=0,0,((($F104/$E$99)*'PLAN DE ADQUISICIONES'!H$40)*($G104/$F104)))</f>
        <v>0</v>
      </c>
      <c r="K104" s="420">
        <f>IF( $F104=0,0,((($F104/$E$99)*'PLAN DE ADQUISICIONES'!I$40)*($G104/$F104)))</f>
        <v>0</v>
      </c>
      <c r="L104" s="420">
        <f>IF( $F104=0,0,((($F104/$E$99)*'PLAN DE ADQUISICIONES'!J$40)*($G104/$F104)))</f>
        <v>0</v>
      </c>
      <c r="M104" s="420">
        <f>IF( $F104=0,0,((($F104/$E$99)*'PLAN DE ADQUISICIONES'!K$40)*($G104/$F104)))</f>
        <v>0</v>
      </c>
      <c r="N104" s="420">
        <f>IF( $F104=0,0,((($F104/$E$99)*'PLAN DE ADQUISICIONES'!L$40)*($G104/$F104)))</f>
        <v>0</v>
      </c>
      <c r="O104" s="420">
        <f>IF( $F104=0,0,((($F104/$E$99)*'PLAN DE ADQUISICIONES'!M$40)*($G104/$F104)))</f>
        <v>0</v>
      </c>
      <c r="P104" s="420">
        <f>IF( $F104=0,0,((($F104/$E$99)*'PLAN DE ADQUISICIONES'!N$40)*($G104/$F104)))</f>
        <v>0</v>
      </c>
      <c r="Q104" s="420">
        <f>IF( $F104=0,0,((($F104/$E$99)*'PLAN DE ADQUISICIONES'!O$40)*($G104/$F104)))</f>
        <v>0</v>
      </c>
      <c r="R104" s="420">
        <f>IF( $F104=0,0,((($F104/$E$99)*'PLAN DE ADQUISICIONES'!P$40)*($G104/$F104)))</f>
        <v>0</v>
      </c>
      <c r="S104" s="420">
        <f>IF( $F104=0,0,((($F104/$E$99)*'PLAN DE ADQUISICIONES'!Q$40)*($G104/$F104)))</f>
        <v>0</v>
      </c>
      <c r="T104" s="423">
        <f>H104+I104+J104+K104+L104+M104+N104+O104+P104+Q104+R104+S104</f>
        <v>0</v>
      </c>
      <c r="U104" s="424">
        <f>IF( $F104=0,0,((($F104/$E$99)*'PLAN DE ADQUISICIONES'!R$40)*($G104/$F104)))</f>
        <v>0</v>
      </c>
      <c r="V104" s="420">
        <f>IF( $F104=0,0,((($F104/$E$99)*'PLAN DE ADQUISICIONES'!S$40)*($G104/$F104)))</f>
        <v>0</v>
      </c>
      <c r="W104" s="420">
        <f>IF( $F104=0,0,((($F104/$E$99)*'PLAN DE ADQUISICIONES'!T$40)*($G104/$F104)))</f>
        <v>0</v>
      </c>
      <c r="X104" s="420">
        <f>IF( $F104=0,0,((($F104/$E$99)*'PLAN DE ADQUISICIONES'!U$40)*($G104/$F104)))</f>
        <v>0</v>
      </c>
      <c r="Y104" s="420">
        <f>IF( $F104=0,0,((($F104/$E$99)*'PLAN DE ADQUISICIONES'!V$40)*($G104/$F104)))</f>
        <v>0</v>
      </c>
      <c r="Z104" s="420">
        <f>IF( $F104=0,0,((($F104/$E$99)*'PLAN DE ADQUISICIONES'!W$40)*($G104/$F104)))</f>
        <v>0</v>
      </c>
      <c r="AA104" s="420">
        <f>IF( $F104=0,0,((($F104/$E$99)*'PLAN DE ADQUISICIONES'!X$40)*($G104/$F104)))</f>
        <v>0</v>
      </c>
      <c r="AB104" s="420">
        <f>IF( $F104=0,0,((($F104/$E$99)*'PLAN DE ADQUISICIONES'!Y$40)*($G104/$F104)))</f>
        <v>0</v>
      </c>
      <c r="AC104" s="420">
        <f>IF( $F104=0,0,((($F104/$E$99)*'PLAN DE ADQUISICIONES'!Z$40)*($G104/$F104)))</f>
        <v>0</v>
      </c>
      <c r="AD104" s="420">
        <f>IF( $F104=0,0,((($F104/$E$99)*'PLAN DE ADQUISICIONES'!AA$40)*($G104/$F104)))</f>
        <v>0</v>
      </c>
      <c r="AE104" s="420">
        <f>IF( $F104=0,0,((($F104/$E$99)*'PLAN DE ADQUISICIONES'!AB$40)*($G104/$F104)))</f>
        <v>0</v>
      </c>
      <c r="AF104" s="420">
        <f>IF( $F104=0,0,((($F104/$E$99)*'PLAN DE ADQUISICIONES'!AC$40)*($G104/$F104)))</f>
        <v>0</v>
      </c>
      <c r="AG104" s="421">
        <f>U104+V104+W104+X104+Y104+Z104+AA104+AB104+AC104+AD104+AE104+AF104</f>
        <v>0</v>
      </c>
      <c r="AH104" s="425">
        <f>IF( $F104=0,0,((($F104/$E$99)*'PLAN DE ADQUISICIONES'!AD$40)*($G104/$F104)))</f>
        <v>0</v>
      </c>
      <c r="AI104" s="420">
        <f>IF( $F104=0,0,((($F104/$E$99)*'PLAN DE ADQUISICIONES'!AE$40)*($G104/$F104)))</f>
        <v>0</v>
      </c>
      <c r="AJ104" s="420">
        <f>IF( $F104=0,0,((($F104/$E$99)*'PLAN DE ADQUISICIONES'!AF$40)*($G104/$F104)))</f>
        <v>0</v>
      </c>
      <c r="AK104" s="420">
        <f>IF( $F104=0,0,((($F104/$E$99)*'PLAN DE ADQUISICIONES'!AG$40)*($G104/$F104)))</f>
        <v>0</v>
      </c>
      <c r="AL104" s="420">
        <f>IF( $F104=0,0,((($F104/$E$99)*'PLAN DE ADQUISICIONES'!AH$40)*($G104/$F104)))</f>
        <v>0</v>
      </c>
      <c r="AM104" s="420">
        <f>IF( $F104=0,0,((($F104/$E$99)*'PLAN DE ADQUISICIONES'!AI$40)*($G104/$F104)))</f>
        <v>0</v>
      </c>
      <c r="AN104" s="420">
        <f>IF( $F104=0,0,((($F104/$E$99)*'PLAN DE ADQUISICIONES'!AJ$40)*($G104/$F104)))</f>
        <v>0</v>
      </c>
      <c r="AO104" s="420">
        <f>IF( $F104=0,0,((($F104/$E$99)*'PLAN DE ADQUISICIONES'!AK$40)*($G104/$F104)))</f>
        <v>0</v>
      </c>
      <c r="AP104" s="420">
        <f>IF( $F104=0,0,((($F104/$E$99)*'PLAN DE ADQUISICIONES'!AL$40)*($G104/$F104)))</f>
        <v>0</v>
      </c>
      <c r="AQ104" s="420">
        <f>IF( $F104=0,0,((($F104/$E$99)*'PLAN DE ADQUISICIONES'!AM$40)*($G104/$F104)))</f>
        <v>0</v>
      </c>
      <c r="AR104" s="420">
        <f>IF( $F104=0,0,((($F104/$E$99)*'PLAN DE ADQUISICIONES'!AN$40)*($G104/$F104)))</f>
        <v>0</v>
      </c>
      <c r="AS104" s="420">
        <f>IF( $F104=0,0,((($F104/$E$99)*'PLAN DE ADQUISICIONES'!AO$40)*($G104/$F104)))</f>
        <v>0</v>
      </c>
      <c r="AT104" s="423">
        <f>AH104+AI104+AJ104+AK104+AL104+AM104+AN104+AO104+AP104+AQ104+AR104+AS104</f>
        <v>0</v>
      </c>
      <c r="AU104" s="426">
        <f>AS104+AR104+AQ104+AP104+AO104+AN104+AM104+AL104+AK104+AJ104+AI104+AH104+AF104+AE104+AD104+AC104+AB104+AA104+Z104+Y104+X104+W104+V104+U104+S104+R104+Q104+P104+O104+N104+M104+L104+K104+J104+I104+H104</f>
        <v>0</v>
      </c>
      <c r="AV104" s="392">
        <f t="shared" si="24"/>
        <v>0</v>
      </c>
    </row>
    <row r="105" spans="2:48" s="394" customFormat="1" ht="27" customHeight="1" outlineLevel="1" x14ac:dyDescent="0.15">
      <c r="B105" s="382">
        <f>+'FORMATO COSTEO C2'!C12</f>
        <v>2</v>
      </c>
      <c r="C105" s="432" t="str">
        <f>+'FORMATO COSTEO C2'!D12</f>
        <v xml:space="preserve">Implementación y/o fortalecimiento de negocios en los distritos de Pisac, Taray, Lamay, Coya y Calca, provincia de Calca - región Cusco, con idea de negocio o negocio propio en marcha  </v>
      </c>
      <c r="D105" s="384"/>
      <c r="E105" s="385"/>
      <c r="F105" s="386">
        <f>+F106+F137+F168</f>
        <v>178588</v>
      </c>
      <c r="G105" s="387">
        <f>+G106+G137+G168</f>
        <v>0</v>
      </c>
      <c r="H105" s="388">
        <f>+H106+H137+H168</f>
        <v>0</v>
      </c>
      <c r="I105" s="386">
        <f t="shared" ref="I105:AS105" si="29">+I106+I137+I168</f>
        <v>0</v>
      </c>
      <c r="J105" s="386">
        <f t="shared" si="29"/>
        <v>0</v>
      </c>
      <c r="K105" s="386">
        <f t="shared" si="29"/>
        <v>0</v>
      </c>
      <c r="L105" s="386">
        <f t="shared" si="29"/>
        <v>0</v>
      </c>
      <c r="M105" s="386">
        <f t="shared" si="29"/>
        <v>0</v>
      </c>
      <c r="N105" s="386">
        <f t="shared" si="29"/>
        <v>0</v>
      </c>
      <c r="O105" s="386">
        <f t="shared" si="29"/>
        <v>0</v>
      </c>
      <c r="P105" s="386">
        <f t="shared" si="29"/>
        <v>0</v>
      </c>
      <c r="Q105" s="386">
        <f t="shared" si="29"/>
        <v>0</v>
      </c>
      <c r="R105" s="386">
        <f t="shared" si="29"/>
        <v>0</v>
      </c>
      <c r="S105" s="386">
        <f t="shared" si="29"/>
        <v>0</v>
      </c>
      <c r="T105" s="389">
        <f>+T106+T137+T168</f>
        <v>0</v>
      </c>
      <c r="U105" s="390">
        <f t="shared" si="29"/>
        <v>0</v>
      </c>
      <c r="V105" s="386">
        <f t="shared" si="29"/>
        <v>0</v>
      </c>
      <c r="W105" s="386">
        <f t="shared" si="29"/>
        <v>0</v>
      </c>
      <c r="X105" s="386">
        <f t="shared" si="29"/>
        <v>0</v>
      </c>
      <c r="Y105" s="386">
        <f t="shared" si="29"/>
        <v>0</v>
      </c>
      <c r="Z105" s="386">
        <f t="shared" si="29"/>
        <v>0</v>
      </c>
      <c r="AA105" s="386">
        <f t="shared" si="29"/>
        <v>0</v>
      </c>
      <c r="AB105" s="386">
        <f t="shared" si="29"/>
        <v>0</v>
      </c>
      <c r="AC105" s="386">
        <f t="shared" si="29"/>
        <v>0</v>
      </c>
      <c r="AD105" s="386">
        <f t="shared" si="29"/>
        <v>0</v>
      </c>
      <c r="AE105" s="386">
        <f t="shared" si="29"/>
        <v>0</v>
      </c>
      <c r="AF105" s="386">
        <f t="shared" si="29"/>
        <v>0</v>
      </c>
      <c r="AG105" s="387">
        <f>+AG106+AG137+AG168</f>
        <v>0</v>
      </c>
      <c r="AH105" s="388">
        <f t="shared" si="29"/>
        <v>0</v>
      </c>
      <c r="AI105" s="386">
        <f t="shared" si="29"/>
        <v>0</v>
      </c>
      <c r="AJ105" s="386">
        <f t="shared" si="29"/>
        <v>0</v>
      </c>
      <c r="AK105" s="386">
        <f t="shared" si="29"/>
        <v>0</v>
      </c>
      <c r="AL105" s="386">
        <f t="shared" si="29"/>
        <v>0</v>
      </c>
      <c r="AM105" s="386">
        <f t="shared" si="29"/>
        <v>0</v>
      </c>
      <c r="AN105" s="386">
        <f t="shared" si="29"/>
        <v>0</v>
      </c>
      <c r="AO105" s="386">
        <f t="shared" si="29"/>
        <v>0</v>
      </c>
      <c r="AP105" s="386">
        <f t="shared" si="29"/>
        <v>0</v>
      </c>
      <c r="AQ105" s="386">
        <f t="shared" si="29"/>
        <v>0</v>
      </c>
      <c r="AR105" s="386">
        <f t="shared" si="29"/>
        <v>0</v>
      </c>
      <c r="AS105" s="386">
        <f t="shared" si="29"/>
        <v>0</v>
      </c>
      <c r="AT105" s="389">
        <f>+AT106+AT137+AT168</f>
        <v>0</v>
      </c>
      <c r="AU105" s="433">
        <f>+AU106+AU137+AU168</f>
        <v>0</v>
      </c>
      <c r="AV105" s="392">
        <f t="shared" si="24"/>
        <v>0</v>
      </c>
    </row>
    <row r="106" spans="2:48" s="394" customFormat="1" ht="12.75" customHeight="1" outlineLevel="1" x14ac:dyDescent="0.25">
      <c r="B106" s="395">
        <f>+'FORMATO COSTEO C2'!C13</f>
        <v>2.1</v>
      </c>
      <c r="C106" s="396" t="str">
        <f>+'FORMATO COSTEO C2'!D13</f>
        <v>Emprendedores del sector turismo de los distritos de Pisac, Taray, Lamay, Coya y Calca, provincia de Calca - región Cusco implementan o fortalecen sus negocios en el marco de su plan de negocios/mejoras</v>
      </c>
      <c r="D106" s="397"/>
      <c r="E106" s="398"/>
      <c r="F106" s="399">
        <f t="shared" ref="F106:P106" si="30">+F107+F113+F119+F125+F131</f>
        <v>60588</v>
      </c>
      <c r="G106" s="400">
        <f t="shared" si="30"/>
        <v>0</v>
      </c>
      <c r="H106" s="401">
        <f t="shared" si="30"/>
        <v>0</v>
      </c>
      <c r="I106" s="399">
        <f>+I107+I113+I119+I125+I131</f>
        <v>0</v>
      </c>
      <c r="J106" s="399">
        <f>+J107+J113+J119+J125+J131</f>
        <v>0</v>
      </c>
      <c r="K106" s="399">
        <f>+K107+K113+K119+K125+K131</f>
        <v>0</v>
      </c>
      <c r="L106" s="399">
        <f>+L107+L113+L119+L125+L131</f>
        <v>0</v>
      </c>
      <c r="M106" s="399">
        <f>+M107+M113+M119+M125+M131</f>
        <v>0</v>
      </c>
      <c r="N106" s="399">
        <f t="shared" si="30"/>
        <v>0</v>
      </c>
      <c r="O106" s="399">
        <f t="shared" si="30"/>
        <v>0</v>
      </c>
      <c r="P106" s="399">
        <f t="shared" si="30"/>
        <v>0</v>
      </c>
      <c r="Q106" s="399">
        <f>+Q107+Q113+Q119+Q125+Q131</f>
        <v>0</v>
      </c>
      <c r="R106" s="399">
        <f>+R107+R113+R119+R125+R131</f>
        <v>0</v>
      </c>
      <c r="S106" s="399">
        <f>+S107+S113+S119+S125+S131</f>
        <v>0</v>
      </c>
      <c r="T106" s="402">
        <f>+T107+T113+T119+T125+T131</f>
        <v>0</v>
      </c>
      <c r="U106" s="403">
        <f t="shared" ref="U106:AS106" si="31">+U107+U113+U119+U125+U131</f>
        <v>0</v>
      </c>
      <c r="V106" s="399">
        <f t="shared" si="31"/>
        <v>0</v>
      </c>
      <c r="W106" s="399">
        <f t="shared" si="31"/>
        <v>0</v>
      </c>
      <c r="X106" s="399">
        <f t="shared" si="31"/>
        <v>0</v>
      </c>
      <c r="Y106" s="399">
        <f t="shared" si="31"/>
        <v>0</v>
      </c>
      <c r="Z106" s="399">
        <f t="shared" si="31"/>
        <v>0</v>
      </c>
      <c r="AA106" s="399">
        <f t="shared" si="31"/>
        <v>0</v>
      </c>
      <c r="AB106" s="399">
        <f t="shared" si="31"/>
        <v>0</v>
      </c>
      <c r="AC106" s="399">
        <f t="shared" si="31"/>
        <v>0</v>
      </c>
      <c r="AD106" s="399">
        <f t="shared" si="31"/>
        <v>0</v>
      </c>
      <c r="AE106" s="399">
        <f t="shared" si="31"/>
        <v>0</v>
      </c>
      <c r="AF106" s="399">
        <f t="shared" si="31"/>
        <v>0</v>
      </c>
      <c r="AG106" s="400">
        <f>+AG107+AG113+AG119+AG125+AG131</f>
        <v>0</v>
      </c>
      <c r="AH106" s="401">
        <f t="shared" si="31"/>
        <v>0</v>
      </c>
      <c r="AI106" s="399">
        <f t="shared" si="31"/>
        <v>0</v>
      </c>
      <c r="AJ106" s="399">
        <f t="shared" si="31"/>
        <v>0</v>
      </c>
      <c r="AK106" s="399">
        <f t="shared" si="31"/>
        <v>0</v>
      </c>
      <c r="AL106" s="399">
        <f t="shared" si="31"/>
        <v>0</v>
      </c>
      <c r="AM106" s="399">
        <f t="shared" si="31"/>
        <v>0</v>
      </c>
      <c r="AN106" s="399">
        <f t="shared" si="31"/>
        <v>0</v>
      </c>
      <c r="AO106" s="399">
        <f t="shared" si="31"/>
        <v>0</v>
      </c>
      <c r="AP106" s="399">
        <f t="shared" si="31"/>
        <v>0</v>
      </c>
      <c r="AQ106" s="399">
        <f t="shared" si="31"/>
        <v>0</v>
      </c>
      <c r="AR106" s="399">
        <f t="shared" si="31"/>
        <v>0</v>
      </c>
      <c r="AS106" s="399">
        <f t="shared" si="31"/>
        <v>0</v>
      </c>
      <c r="AT106" s="402">
        <f>+AT107+AT113+AT119+AT125+AT131</f>
        <v>0</v>
      </c>
      <c r="AU106" s="404">
        <f>+AU107+AU113+AU119+AU125+AU131</f>
        <v>0</v>
      </c>
      <c r="AV106" s="392">
        <f t="shared" si="24"/>
        <v>0</v>
      </c>
    </row>
    <row r="107" spans="2:48" s="394" customFormat="1" ht="12.75" customHeight="1" outlineLevel="1" x14ac:dyDescent="0.15">
      <c r="B107" s="406" t="str">
        <f>+'FORMATO COSTEO C2'!C14</f>
        <v>2.1.1</v>
      </c>
      <c r="C107" s="430" t="str">
        <f>+'FORMATO COSTEO C2'!B14</f>
        <v>Asistencia técnica para la implementación de sus planes de negocio o planes de mejora</v>
      </c>
      <c r="D107" s="408" t="str">
        <f>+'FORMATO COSTEO C2'!D14</f>
        <v>Visita</v>
      </c>
      <c r="E107" s="409">
        <f>+'FORMATO COSTEO C2'!E14</f>
        <v>1188</v>
      </c>
      <c r="F107" s="410">
        <f>SUM(F108:F112)</f>
        <v>60588</v>
      </c>
      <c r="G107" s="411">
        <f t="shared" ref="G107:AS107" si="32">SUM(G108:G112)</f>
        <v>0</v>
      </c>
      <c r="H107" s="412">
        <f t="shared" si="32"/>
        <v>0</v>
      </c>
      <c r="I107" s="410">
        <f t="shared" si="32"/>
        <v>0</v>
      </c>
      <c r="J107" s="410">
        <f t="shared" si="32"/>
        <v>0</v>
      </c>
      <c r="K107" s="410">
        <f t="shared" si="32"/>
        <v>0</v>
      </c>
      <c r="L107" s="410">
        <f t="shared" si="32"/>
        <v>0</v>
      </c>
      <c r="M107" s="410">
        <f t="shared" si="32"/>
        <v>0</v>
      </c>
      <c r="N107" s="410">
        <f t="shared" si="32"/>
        <v>0</v>
      </c>
      <c r="O107" s="410">
        <f t="shared" si="32"/>
        <v>0</v>
      </c>
      <c r="P107" s="410">
        <f t="shared" si="32"/>
        <v>0</v>
      </c>
      <c r="Q107" s="410">
        <f t="shared" si="32"/>
        <v>0</v>
      </c>
      <c r="R107" s="410">
        <f t="shared" si="32"/>
        <v>0</v>
      </c>
      <c r="S107" s="410">
        <f t="shared" si="32"/>
        <v>0</v>
      </c>
      <c r="T107" s="413">
        <f t="shared" si="32"/>
        <v>0</v>
      </c>
      <c r="U107" s="414">
        <f t="shared" si="32"/>
        <v>0</v>
      </c>
      <c r="V107" s="410">
        <f t="shared" si="32"/>
        <v>0</v>
      </c>
      <c r="W107" s="410">
        <f t="shared" si="32"/>
        <v>0</v>
      </c>
      <c r="X107" s="410">
        <f t="shared" si="32"/>
        <v>0</v>
      </c>
      <c r="Y107" s="410">
        <f t="shared" si="32"/>
        <v>0</v>
      </c>
      <c r="Z107" s="410">
        <f t="shared" si="32"/>
        <v>0</v>
      </c>
      <c r="AA107" s="410">
        <f t="shared" si="32"/>
        <v>0</v>
      </c>
      <c r="AB107" s="410">
        <f t="shared" si="32"/>
        <v>0</v>
      </c>
      <c r="AC107" s="410">
        <f t="shared" si="32"/>
        <v>0</v>
      </c>
      <c r="AD107" s="410">
        <f t="shared" si="32"/>
        <v>0</v>
      </c>
      <c r="AE107" s="410">
        <f t="shared" si="32"/>
        <v>0</v>
      </c>
      <c r="AF107" s="410">
        <f t="shared" si="32"/>
        <v>0</v>
      </c>
      <c r="AG107" s="411">
        <f t="shared" si="32"/>
        <v>0</v>
      </c>
      <c r="AH107" s="412">
        <f t="shared" si="32"/>
        <v>0</v>
      </c>
      <c r="AI107" s="410">
        <f t="shared" si="32"/>
        <v>0</v>
      </c>
      <c r="AJ107" s="410">
        <f t="shared" si="32"/>
        <v>0</v>
      </c>
      <c r="AK107" s="410">
        <f t="shared" si="32"/>
        <v>0</v>
      </c>
      <c r="AL107" s="410">
        <f t="shared" si="32"/>
        <v>0</v>
      </c>
      <c r="AM107" s="410">
        <f t="shared" si="32"/>
        <v>0</v>
      </c>
      <c r="AN107" s="410">
        <f t="shared" si="32"/>
        <v>0</v>
      </c>
      <c r="AO107" s="410">
        <f t="shared" si="32"/>
        <v>0</v>
      </c>
      <c r="AP107" s="410">
        <f t="shared" si="32"/>
        <v>0</v>
      </c>
      <c r="AQ107" s="410">
        <f t="shared" si="32"/>
        <v>0</v>
      </c>
      <c r="AR107" s="410">
        <f t="shared" si="32"/>
        <v>0</v>
      </c>
      <c r="AS107" s="410">
        <f t="shared" si="32"/>
        <v>0</v>
      </c>
      <c r="AT107" s="413">
        <f>SUM(AT108:AT112)</f>
        <v>0</v>
      </c>
      <c r="AU107" s="415">
        <f>SUM(AU108:AU112)</f>
        <v>0</v>
      </c>
      <c r="AV107" s="392">
        <f t="shared" si="24"/>
        <v>0</v>
      </c>
    </row>
    <row r="108" spans="2:48" s="394" customFormat="1" ht="12.75" customHeight="1" outlineLevel="1" x14ac:dyDescent="0.15">
      <c r="B108" s="416" t="str">
        <f>+'FORMATO COSTEO C2'!C16</f>
        <v>2.1.1.1</v>
      </c>
      <c r="C108" s="417" t="str">
        <f>+'FORMATO COSTEO C2'!B16</f>
        <v>Consultorías</v>
      </c>
      <c r="D108" s="418"/>
      <c r="E108" s="419"/>
      <c r="F108" s="420">
        <f>+'FORMATO COSTEO C2'!G16</f>
        <v>59400</v>
      </c>
      <c r="G108" s="421">
        <f>+'FORMATO COSTEO C2'!X16</f>
        <v>0</v>
      </c>
      <c r="H108" s="422">
        <f>IF( $F108=0,0,((($F108/$E$107)*'PLAN DE ADQUISICIONES'!F$46)*($G108/$F108)))</f>
        <v>0</v>
      </c>
      <c r="I108" s="420">
        <f>IF( $F108=0,0,((($F108/$E$107)*'PLAN DE ADQUISICIONES'!G$46)*($G108/$F108)))</f>
        <v>0</v>
      </c>
      <c r="J108" s="420">
        <f>IF( $F108=0,0,((($F108/$E$107)*'PLAN DE ADQUISICIONES'!H$46)*($G108/$F108)))</f>
        <v>0</v>
      </c>
      <c r="K108" s="420">
        <f>IF( $F108=0,0,((($F108/$E$107)*'PLAN DE ADQUISICIONES'!I$46)*($G108/$F108)))</f>
        <v>0</v>
      </c>
      <c r="L108" s="420">
        <f>IF( $F108=0,0,((($F108/$E$107)*'PLAN DE ADQUISICIONES'!J$46)*($G108/$F108)))</f>
        <v>0</v>
      </c>
      <c r="M108" s="420">
        <f>IF( $F108=0,0,((($F108/$E$107)*'PLAN DE ADQUISICIONES'!K$46)*($G108/$F108)))</f>
        <v>0</v>
      </c>
      <c r="N108" s="420">
        <f>IF( $F108=0,0,((($F108/$E$107)*'PLAN DE ADQUISICIONES'!L$46)*($G108/$F108)))</f>
        <v>0</v>
      </c>
      <c r="O108" s="420">
        <f>IF( $F108=0,0,((($F108/$E$107)*'PLAN DE ADQUISICIONES'!M$46)*($G108/$F108)))</f>
        <v>0</v>
      </c>
      <c r="P108" s="420">
        <f>IF( $F108=0,0,((($F108/$E$107)*'PLAN DE ADQUISICIONES'!N$46)*($G108/$F108)))</f>
        <v>0</v>
      </c>
      <c r="Q108" s="420">
        <f>IF( $F108=0,0,((($F108/$E$107)*'PLAN DE ADQUISICIONES'!O$46)*($G108/$F108)))</f>
        <v>0</v>
      </c>
      <c r="R108" s="420">
        <f>IF( $F108=0,0,((($F108/$E$107)*'PLAN DE ADQUISICIONES'!P$46)*($G108/$F108)))</f>
        <v>0</v>
      </c>
      <c r="S108" s="420">
        <f>IF( $F108=0,0,((($F108/$E$107)*'PLAN DE ADQUISICIONES'!Q$46)*($G108/$F108)))</f>
        <v>0</v>
      </c>
      <c r="T108" s="423">
        <f>H108+I108+J108+K108+L108+M108+N108+O108+P108+Q108+R108+S108</f>
        <v>0</v>
      </c>
      <c r="U108" s="424">
        <f>IF( $F108=0,0,((($F108/$E$107)*'PLAN DE ADQUISICIONES'!R$46)*($G108/$F108)))</f>
        <v>0</v>
      </c>
      <c r="V108" s="420">
        <f>IF( $F108=0,0,((($F108/$E$107)*'PLAN DE ADQUISICIONES'!S$46)*($G108/$F108)))</f>
        <v>0</v>
      </c>
      <c r="W108" s="420">
        <f>IF( $F108=0,0,((($F108/$E$107)*'PLAN DE ADQUISICIONES'!T$46)*($G108/$F108)))</f>
        <v>0</v>
      </c>
      <c r="X108" s="420">
        <f>IF( $F108=0,0,((($F108/$E$107)*'PLAN DE ADQUISICIONES'!U$46)*($G108/$F108)))</f>
        <v>0</v>
      </c>
      <c r="Y108" s="420">
        <f>IF( $F108=0,0,((($F108/$E$107)*'PLAN DE ADQUISICIONES'!V$46)*($G108/$F108)))</f>
        <v>0</v>
      </c>
      <c r="Z108" s="420">
        <f>IF( $F108=0,0,((($F108/$E$107)*'PLAN DE ADQUISICIONES'!W$46)*($G108/$F108)))</f>
        <v>0</v>
      </c>
      <c r="AA108" s="420">
        <f>IF( $F108=0,0,((($F108/$E$107)*'PLAN DE ADQUISICIONES'!X$46)*($G108/$F108)))</f>
        <v>0</v>
      </c>
      <c r="AB108" s="420">
        <f>IF( $F108=0,0,((($F108/$E$107)*'PLAN DE ADQUISICIONES'!Y$46)*($G108/$F108)))</f>
        <v>0</v>
      </c>
      <c r="AC108" s="420">
        <f>IF( $F108=0,0,((($F108/$E$107)*'PLAN DE ADQUISICIONES'!Z$46)*($G108/$F108)))</f>
        <v>0</v>
      </c>
      <c r="AD108" s="420">
        <f>IF( $F108=0,0,((($F108/$E$107)*'PLAN DE ADQUISICIONES'!AA$46)*($G108/$F108)))</f>
        <v>0</v>
      </c>
      <c r="AE108" s="420">
        <f>IF( $F108=0,0,((($F108/$E$107)*'PLAN DE ADQUISICIONES'!AB$46)*($G108/$F108)))</f>
        <v>0</v>
      </c>
      <c r="AF108" s="420">
        <f>IF( $F108=0,0,((($F108/$E$107)*'PLAN DE ADQUISICIONES'!AC$46)*($G108/$F108)))</f>
        <v>0</v>
      </c>
      <c r="AG108" s="421">
        <f>U108+V108+W108+X108+Y108+Z108+AA108+AB108+AC108+AD108+AE108+AF108</f>
        <v>0</v>
      </c>
      <c r="AH108" s="425">
        <f>IF( $F108=0,0,((($F108/$E$107)*'PLAN DE ADQUISICIONES'!AD$46)*($G108/$F108)))</f>
        <v>0</v>
      </c>
      <c r="AI108" s="420">
        <f>IF( $F108=0,0,((($F108/$E$107)*'PLAN DE ADQUISICIONES'!AE$46)*($G108/$F108)))</f>
        <v>0</v>
      </c>
      <c r="AJ108" s="420">
        <f>IF( $F108=0,0,((($F108/$E$107)*'PLAN DE ADQUISICIONES'!AF$46)*($G108/$F108)))</f>
        <v>0</v>
      </c>
      <c r="AK108" s="420">
        <f>IF( $F108=0,0,((($F108/$E$107)*'PLAN DE ADQUISICIONES'!AG$46)*($G108/$F108)))</f>
        <v>0</v>
      </c>
      <c r="AL108" s="420">
        <f>IF( $F108=0,0,((($F108/$E$107)*'PLAN DE ADQUISICIONES'!AH$46)*($G108/$F108)))</f>
        <v>0</v>
      </c>
      <c r="AM108" s="420">
        <f>IF( $F108=0,0,((($F108/$E$107)*'PLAN DE ADQUISICIONES'!AI$46)*($G108/$F108)))</f>
        <v>0</v>
      </c>
      <c r="AN108" s="420">
        <f>IF( $F108=0,0,((($F108/$E$107)*'PLAN DE ADQUISICIONES'!AJ$46)*($G108/$F108)))</f>
        <v>0</v>
      </c>
      <c r="AO108" s="420">
        <f>IF( $F108=0,0,((($F108/$E$107)*'PLAN DE ADQUISICIONES'!AK$46)*($G108/$F108)))</f>
        <v>0</v>
      </c>
      <c r="AP108" s="420">
        <f>IF( $F108=0,0,((($F108/$E$107)*'PLAN DE ADQUISICIONES'!AL$46)*($G108/$F108)))</f>
        <v>0</v>
      </c>
      <c r="AQ108" s="420">
        <f>IF( $F108=0,0,((($F108/$E$107)*'PLAN DE ADQUISICIONES'!AM$46)*($G108/$F108)))</f>
        <v>0</v>
      </c>
      <c r="AR108" s="420">
        <f>IF( $F108=0,0,((($F108/$E$107)*'PLAN DE ADQUISICIONES'!AN$46)*($G108/$F108)))</f>
        <v>0</v>
      </c>
      <c r="AS108" s="420">
        <f>IF( $F108=0,0,((($F108/$E$107)*'PLAN DE ADQUISICIONES'!AO$46)*($G108/$F108)))</f>
        <v>0</v>
      </c>
      <c r="AT108" s="423">
        <f>AH108+AI108+AJ108+AK108+AL108+AM108+AN108+AO108+AP108+AQ108+AR108+AS108</f>
        <v>0</v>
      </c>
      <c r="AU108" s="426">
        <f>AS108+AR108+AQ108+AP108+AO108+AN108+AM108+AL108+AK108+AJ108+AI108+AH108+AF108+AE108+AD108+AC108+AB108+AA108+Z108+Y108+X108+W108+V108+U108+S108+R108+Q108+P108+O108+N108+M108+L108+K108+J108+I108+H108</f>
        <v>0</v>
      </c>
      <c r="AV108" s="392">
        <f t="shared" si="24"/>
        <v>0</v>
      </c>
    </row>
    <row r="109" spans="2:48" s="394" customFormat="1" ht="12.75" customHeight="1" outlineLevel="1" x14ac:dyDescent="0.15">
      <c r="B109" s="416" t="str">
        <f>+'FORMATO COSTEO C2'!C22</f>
        <v>2.1.1.2</v>
      </c>
      <c r="C109" s="417" t="str">
        <f>+'FORMATO COSTEO C2'!B$22</f>
        <v>Servicios de terceros</v>
      </c>
      <c r="D109" s="418"/>
      <c r="E109" s="419"/>
      <c r="F109" s="420">
        <f>+'FORMATO COSTEO C2'!G$22</f>
        <v>1188</v>
      </c>
      <c r="G109" s="421">
        <f>+'FORMATO COSTEO C2'!X$22</f>
        <v>0</v>
      </c>
      <c r="H109" s="425">
        <f>IF( $F109=0,0,((($F109/$E$107)*'PLAN DE ADQUISICIONES'!F$46)*($G109/$F109)))</f>
        <v>0</v>
      </c>
      <c r="I109" s="420">
        <f>IF( $F109=0,0,((($F109/$E$107)*'PLAN DE ADQUISICIONES'!G$46)*($G109/$F109)))</f>
        <v>0</v>
      </c>
      <c r="J109" s="420">
        <f>IF( $F109=0,0,((($F109/$E$107)*'PLAN DE ADQUISICIONES'!H$46)*($G109/$F109)))</f>
        <v>0</v>
      </c>
      <c r="K109" s="420">
        <f>IF( $F109=0,0,((($F109/$E$107)*'PLAN DE ADQUISICIONES'!I$46)*($G109/$F109)))</f>
        <v>0</v>
      </c>
      <c r="L109" s="420">
        <f>IF( $F109=0,0,((($F109/$E$107)*'PLAN DE ADQUISICIONES'!J$46)*($G109/$F109)))</f>
        <v>0</v>
      </c>
      <c r="M109" s="420">
        <f>IF( $F109=0,0,((($F109/$E$107)*'PLAN DE ADQUISICIONES'!K$46)*($G109/$F109)))</f>
        <v>0</v>
      </c>
      <c r="N109" s="420">
        <f>IF( $F109=0,0,((($F109/$E$107)*'PLAN DE ADQUISICIONES'!L$46)*($G109/$F109)))</f>
        <v>0</v>
      </c>
      <c r="O109" s="420">
        <f>IF( $F109=0,0,((($F109/$E$107)*'PLAN DE ADQUISICIONES'!M$46)*($G109/$F109)))</f>
        <v>0</v>
      </c>
      <c r="P109" s="420">
        <f>IF( $F109=0,0,((($F109/$E$107)*'PLAN DE ADQUISICIONES'!N$46)*($G109/$F109)))</f>
        <v>0</v>
      </c>
      <c r="Q109" s="420">
        <f>IF( $F109=0,0,((($F109/$E$107)*'PLAN DE ADQUISICIONES'!O$46)*($G109/$F109)))</f>
        <v>0</v>
      </c>
      <c r="R109" s="420">
        <f>IF( $F109=0,0,((($F109/$E$107)*'PLAN DE ADQUISICIONES'!P$46)*($G109/$F109)))</f>
        <v>0</v>
      </c>
      <c r="S109" s="420">
        <f>IF( $F109=0,0,((($F109/$E$107)*'PLAN DE ADQUISICIONES'!Q$46)*($G109/$F109)))</f>
        <v>0</v>
      </c>
      <c r="T109" s="423">
        <f>H109+I109+J109+K109+L109+M109+N109+O109+P109+Q109+R109+S109</f>
        <v>0</v>
      </c>
      <c r="U109" s="424">
        <f>IF( $F109=0,0,((($F109/$E$107)*'PLAN DE ADQUISICIONES'!R$46)*($G109/$F109)))</f>
        <v>0</v>
      </c>
      <c r="V109" s="420">
        <f>IF( $F109=0,0,((($F109/$E$107)*'PLAN DE ADQUISICIONES'!S$46)*($G109/$F109)))</f>
        <v>0</v>
      </c>
      <c r="W109" s="420">
        <f>IF( $F109=0,0,((($F109/$E$107)*'PLAN DE ADQUISICIONES'!T$46)*($G109/$F109)))</f>
        <v>0</v>
      </c>
      <c r="X109" s="420">
        <f>IF( $F109=0,0,((($F109/$E$107)*'PLAN DE ADQUISICIONES'!U$46)*($G109/$F109)))</f>
        <v>0</v>
      </c>
      <c r="Y109" s="420">
        <f>IF( $F109=0,0,((($F109/$E$107)*'PLAN DE ADQUISICIONES'!V$46)*($G109/$F109)))</f>
        <v>0</v>
      </c>
      <c r="Z109" s="420">
        <f>IF( $F109=0,0,((($F109/$E$107)*'PLAN DE ADQUISICIONES'!W$46)*($G109/$F109)))</f>
        <v>0</v>
      </c>
      <c r="AA109" s="420">
        <f>IF( $F109=0,0,((($F109/$E$107)*'PLAN DE ADQUISICIONES'!X$46)*($G109/$F109)))</f>
        <v>0</v>
      </c>
      <c r="AB109" s="420">
        <f>IF( $F109=0,0,((($F109/$E$107)*'PLAN DE ADQUISICIONES'!Y$46)*($G109/$F109)))</f>
        <v>0</v>
      </c>
      <c r="AC109" s="420">
        <f>IF( $F109=0,0,((($F109/$E$107)*'PLAN DE ADQUISICIONES'!Z$46)*($G109/$F109)))</f>
        <v>0</v>
      </c>
      <c r="AD109" s="420">
        <f>IF( $F109=0,0,((($F109/$E$107)*'PLAN DE ADQUISICIONES'!AA$46)*($G109/$F109)))</f>
        <v>0</v>
      </c>
      <c r="AE109" s="420">
        <f>IF( $F109=0,0,((($F109/$E$107)*'PLAN DE ADQUISICIONES'!AB$46)*($G109/$F109)))</f>
        <v>0</v>
      </c>
      <c r="AF109" s="420">
        <f>IF( $F109=0,0,((($F109/$E$107)*'PLAN DE ADQUISICIONES'!AC$46)*($G109/$F109)))</f>
        <v>0</v>
      </c>
      <c r="AG109" s="421">
        <f>U109+V109+W109+X109+Y109+Z109+AA109+AB109+AC109+AD109+AE109+AF109</f>
        <v>0</v>
      </c>
      <c r="AH109" s="425">
        <f>IF( $F109=0,0,((($F109/$E$107)*'PLAN DE ADQUISICIONES'!AD$46)*($G109/$F109)))</f>
        <v>0</v>
      </c>
      <c r="AI109" s="420">
        <f>IF( $F109=0,0,((($F109/$E$107)*'PLAN DE ADQUISICIONES'!AE$46)*($G109/$F109)))</f>
        <v>0</v>
      </c>
      <c r="AJ109" s="420">
        <f>IF( $F109=0,0,((($F109/$E$107)*'PLAN DE ADQUISICIONES'!AF$46)*($G109/$F109)))</f>
        <v>0</v>
      </c>
      <c r="AK109" s="420">
        <f>IF( $F109=0,0,((($F109/$E$107)*'PLAN DE ADQUISICIONES'!AG$46)*($G109/$F109)))</f>
        <v>0</v>
      </c>
      <c r="AL109" s="420">
        <f>IF( $F109=0,0,((($F109/$E$107)*'PLAN DE ADQUISICIONES'!AH$46)*($G109/$F109)))</f>
        <v>0</v>
      </c>
      <c r="AM109" s="420">
        <f>IF( $F109=0,0,((($F109/$E$107)*'PLAN DE ADQUISICIONES'!AI$46)*($G109/$F109)))</f>
        <v>0</v>
      </c>
      <c r="AN109" s="420">
        <f>IF( $F109=0,0,((($F109/$E$107)*'PLAN DE ADQUISICIONES'!AJ$46)*($G109/$F109)))</f>
        <v>0</v>
      </c>
      <c r="AO109" s="420">
        <f>IF( $F109=0,0,((($F109/$E$107)*'PLAN DE ADQUISICIONES'!AK$46)*($G109/$F109)))</f>
        <v>0</v>
      </c>
      <c r="AP109" s="420">
        <f>IF( $F109=0,0,((($F109/$E$107)*'PLAN DE ADQUISICIONES'!AL$46)*($G109/$F109)))</f>
        <v>0</v>
      </c>
      <c r="AQ109" s="420">
        <f>IF( $F109=0,0,((($F109/$E$107)*'PLAN DE ADQUISICIONES'!AM$46)*($G109/$F109)))</f>
        <v>0</v>
      </c>
      <c r="AR109" s="420">
        <f>IF( $F109=0,0,((($F109/$E$107)*'PLAN DE ADQUISICIONES'!AN$46)*($G109/$F109)))</f>
        <v>0</v>
      </c>
      <c r="AS109" s="420">
        <f>IF( $F109=0,0,((($F109/$E$107)*'PLAN DE ADQUISICIONES'!AO$46)*($G109/$F109)))</f>
        <v>0</v>
      </c>
      <c r="AT109" s="423">
        <f>AH109+AI109+AJ109+AK109+AL109+AM109+AN109+AO109+AP109+AQ109+AR109+AS109</f>
        <v>0</v>
      </c>
      <c r="AU109" s="426">
        <f>AS109+AR109+AQ109+AP109+AO109+AN109+AM109+AL109+AK109+AJ109+AI109+AH109+AF109+AE109+AD109+AC109+AB109+AA109+Z109+Y109+X109+W109+V109+U109+S109+R109+Q109+P109+O109+N109+M109+L109+K109+J109+I109+H109</f>
        <v>0</v>
      </c>
      <c r="AV109" s="392">
        <f t="shared" si="24"/>
        <v>0</v>
      </c>
    </row>
    <row r="110" spans="2:48" s="394" customFormat="1" ht="12.75" customHeight="1" outlineLevel="1" x14ac:dyDescent="0.15">
      <c r="B110" s="416" t="str">
        <f>+'FORMATO COSTEO C2'!C28</f>
        <v>2.1.1.3</v>
      </c>
      <c r="C110" s="417" t="str">
        <f>+'FORMATO COSTEO C2'!B$28</f>
        <v>Categoría de gasto</v>
      </c>
      <c r="D110" s="418"/>
      <c r="E110" s="419"/>
      <c r="F110" s="420">
        <f>+'FORMATO COSTEO C2'!G$28</f>
        <v>0</v>
      </c>
      <c r="G110" s="421">
        <f>+'FORMATO COSTEO C2'!X$28</f>
        <v>0</v>
      </c>
      <c r="H110" s="425">
        <f>IF( $F110=0,0,((($F110/$E$107)*'PLAN DE ADQUISICIONES'!F$46)*($G110/$F110)))</f>
        <v>0</v>
      </c>
      <c r="I110" s="420">
        <f>IF( $F110=0,0,((($F110/$E$107)*'PLAN DE ADQUISICIONES'!G$46)*($G110/$F110)))</f>
        <v>0</v>
      </c>
      <c r="J110" s="420">
        <f>IF( $F110=0,0,((($F110/$E$107)*'PLAN DE ADQUISICIONES'!H$46)*($G110/$F110)))</f>
        <v>0</v>
      </c>
      <c r="K110" s="420">
        <f>IF( $F110=0,0,((($F110/$E$107)*'PLAN DE ADQUISICIONES'!I$46)*($G110/$F110)))</f>
        <v>0</v>
      </c>
      <c r="L110" s="420">
        <f>IF( $F110=0,0,((($F110/$E$107)*'PLAN DE ADQUISICIONES'!J$46)*($G110/$F110)))</f>
        <v>0</v>
      </c>
      <c r="M110" s="420">
        <f>IF( $F110=0,0,((($F110/$E$107)*'PLAN DE ADQUISICIONES'!K$46)*($G110/$F110)))</f>
        <v>0</v>
      </c>
      <c r="N110" s="420">
        <f>IF( $F110=0,0,((($F110/$E$107)*'PLAN DE ADQUISICIONES'!L$46)*($G110/$F110)))</f>
        <v>0</v>
      </c>
      <c r="O110" s="420">
        <f>IF( $F110=0,0,((($F110/$E$107)*'PLAN DE ADQUISICIONES'!M$46)*($G110/$F110)))</f>
        <v>0</v>
      </c>
      <c r="P110" s="420">
        <f>IF( $F110=0,0,((($F110/$E$107)*'PLAN DE ADQUISICIONES'!N$46)*($G110/$F110)))</f>
        <v>0</v>
      </c>
      <c r="Q110" s="420">
        <f>IF( $F110=0,0,((($F110/$E$107)*'PLAN DE ADQUISICIONES'!O$46)*($G110/$F110)))</f>
        <v>0</v>
      </c>
      <c r="R110" s="420">
        <f>IF( $F110=0,0,((($F110/$E$107)*'PLAN DE ADQUISICIONES'!P$46)*($G110/$F110)))</f>
        <v>0</v>
      </c>
      <c r="S110" s="420">
        <f>IF( $F110=0,0,((($F110/$E$107)*'PLAN DE ADQUISICIONES'!Q$46)*($G110/$F110)))</f>
        <v>0</v>
      </c>
      <c r="T110" s="423">
        <f>H110+I110+J110+K110+L110+M110+N110+O110+P110+Q110+R110+S110</f>
        <v>0</v>
      </c>
      <c r="U110" s="424">
        <f>IF( $F110=0,0,((($F110/$E$107)*'PLAN DE ADQUISICIONES'!R$46)*($G110/$F110)))</f>
        <v>0</v>
      </c>
      <c r="V110" s="420">
        <f>IF( $F110=0,0,((($F110/$E$107)*'PLAN DE ADQUISICIONES'!S$46)*($G110/$F110)))</f>
        <v>0</v>
      </c>
      <c r="W110" s="420">
        <f>IF( $F110=0,0,((($F110/$E$107)*'PLAN DE ADQUISICIONES'!T$46)*($G110/$F110)))</f>
        <v>0</v>
      </c>
      <c r="X110" s="420">
        <f>IF( $F110=0,0,((($F110/$E$107)*'PLAN DE ADQUISICIONES'!U$46)*($G110/$F110)))</f>
        <v>0</v>
      </c>
      <c r="Y110" s="420">
        <f>IF( $F110=0,0,((($F110/$E$107)*'PLAN DE ADQUISICIONES'!V$46)*($G110/$F110)))</f>
        <v>0</v>
      </c>
      <c r="Z110" s="420">
        <f>IF( $F110=0,0,((($F110/$E$107)*'PLAN DE ADQUISICIONES'!W$46)*($G110/$F110)))</f>
        <v>0</v>
      </c>
      <c r="AA110" s="420">
        <f>IF( $F110=0,0,((($F110/$E$107)*'PLAN DE ADQUISICIONES'!X$46)*($G110/$F110)))</f>
        <v>0</v>
      </c>
      <c r="AB110" s="420">
        <f>IF( $F110=0,0,((($F110/$E$107)*'PLAN DE ADQUISICIONES'!Y$46)*($G110/$F110)))</f>
        <v>0</v>
      </c>
      <c r="AC110" s="420">
        <f>IF( $F110=0,0,((($F110/$E$107)*'PLAN DE ADQUISICIONES'!Z$46)*($G110/$F110)))</f>
        <v>0</v>
      </c>
      <c r="AD110" s="420">
        <f>IF( $F110=0,0,((($F110/$E$107)*'PLAN DE ADQUISICIONES'!AA$46)*($G110/$F110)))</f>
        <v>0</v>
      </c>
      <c r="AE110" s="420">
        <f>IF( $F110=0,0,((($F110/$E$107)*'PLAN DE ADQUISICIONES'!AB$46)*($G110/$F110)))</f>
        <v>0</v>
      </c>
      <c r="AF110" s="420">
        <f>IF( $F110=0,0,((($F110/$E$107)*'PLAN DE ADQUISICIONES'!AC$46)*($G110/$F110)))</f>
        <v>0</v>
      </c>
      <c r="AG110" s="421">
        <f>U110+V110+W110+X110+Y110+Z110+AA110+AB110+AC110+AD110+AE110+AF110</f>
        <v>0</v>
      </c>
      <c r="AH110" s="425">
        <f>IF( $F110=0,0,((($F110/$E$107)*'PLAN DE ADQUISICIONES'!AD$46)*($G110/$F110)))</f>
        <v>0</v>
      </c>
      <c r="AI110" s="420">
        <f>IF( $F110=0,0,((($F110/$E$107)*'PLAN DE ADQUISICIONES'!AE$46)*($G110/$F110)))</f>
        <v>0</v>
      </c>
      <c r="AJ110" s="420">
        <f>IF( $F110=0,0,((($F110/$E$107)*'PLAN DE ADQUISICIONES'!AF$46)*($G110/$F110)))</f>
        <v>0</v>
      </c>
      <c r="AK110" s="420">
        <f>IF( $F110=0,0,((($F110/$E$107)*'PLAN DE ADQUISICIONES'!AG$46)*($G110/$F110)))</f>
        <v>0</v>
      </c>
      <c r="AL110" s="420">
        <f>IF( $F110=0,0,((($F110/$E$107)*'PLAN DE ADQUISICIONES'!AH$46)*($G110/$F110)))</f>
        <v>0</v>
      </c>
      <c r="AM110" s="420">
        <f>IF( $F110=0,0,((($F110/$E$107)*'PLAN DE ADQUISICIONES'!AI$46)*($G110/$F110)))</f>
        <v>0</v>
      </c>
      <c r="AN110" s="420">
        <f>IF( $F110=0,0,((($F110/$E$107)*'PLAN DE ADQUISICIONES'!AJ$46)*($G110/$F110)))</f>
        <v>0</v>
      </c>
      <c r="AO110" s="420">
        <f>IF( $F110=0,0,((($F110/$E$107)*'PLAN DE ADQUISICIONES'!AK$46)*($G110/$F110)))</f>
        <v>0</v>
      </c>
      <c r="AP110" s="420">
        <f>IF( $F110=0,0,((($F110/$E$107)*'PLAN DE ADQUISICIONES'!AL$46)*($G110/$F110)))</f>
        <v>0</v>
      </c>
      <c r="AQ110" s="420">
        <f>IF( $F110=0,0,((($F110/$E$107)*'PLAN DE ADQUISICIONES'!AM$46)*($G110/$F110)))</f>
        <v>0</v>
      </c>
      <c r="AR110" s="420">
        <f>IF( $F110=0,0,((($F110/$E$107)*'PLAN DE ADQUISICIONES'!AN$46)*($G110/$F110)))</f>
        <v>0</v>
      </c>
      <c r="AS110" s="420">
        <f>IF( $F110=0,0,((($F110/$E$107)*'PLAN DE ADQUISICIONES'!AO$46)*($G110/$F110)))</f>
        <v>0</v>
      </c>
      <c r="AT110" s="423">
        <f>AH110+AI110+AJ110+AK110+AL110+AM110+AN110+AO110+AP110+AQ110+AR110+AS110</f>
        <v>0</v>
      </c>
      <c r="AU110" s="426">
        <f>AS110+AR110+AQ110+AP110+AO110+AN110+AM110+AL110+AK110+AJ110+AI110+AH110+AF110+AE110+AD110+AC110+AB110+AA110+Z110+Y110+X110+W110+V110+U110+S110+R110+Q110+P110+O110+N110+M110+L110+K110+J110+I110+H110</f>
        <v>0</v>
      </c>
      <c r="AV110" s="392">
        <f t="shared" si="24"/>
        <v>0</v>
      </c>
    </row>
    <row r="111" spans="2:48" s="394" customFormat="1" ht="12.75" customHeight="1" outlineLevel="1" x14ac:dyDescent="0.15">
      <c r="B111" s="416" t="str">
        <f>+'FORMATO COSTEO C2'!C34</f>
        <v>2.1.1.4</v>
      </c>
      <c r="C111" s="417" t="str">
        <f>+'FORMATO COSTEO C2'!B$34</f>
        <v>Categoría de gasto</v>
      </c>
      <c r="D111" s="418"/>
      <c r="E111" s="419"/>
      <c r="F111" s="420">
        <f>+'FORMATO COSTEO C2'!G$34</f>
        <v>0</v>
      </c>
      <c r="G111" s="421">
        <f>+'FORMATO COSTEO C2'!X$34</f>
        <v>0</v>
      </c>
      <c r="H111" s="425">
        <f>IF( $F111=0,0,((($F111/$E$107)*'PLAN DE ADQUISICIONES'!F$46)*($G111/$F111)))</f>
        <v>0</v>
      </c>
      <c r="I111" s="420">
        <f>IF( $F111=0,0,((($F111/$E$107)*'PLAN DE ADQUISICIONES'!G$46)*($G111/$F111)))</f>
        <v>0</v>
      </c>
      <c r="J111" s="420">
        <f>IF( $F111=0,0,((($F111/$E$107)*'PLAN DE ADQUISICIONES'!H$46)*($G111/$F111)))</f>
        <v>0</v>
      </c>
      <c r="K111" s="420">
        <f>IF( $F111=0,0,((($F111/$E$107)*'PLAN DE ADQUISICIONES'!I$46)*($G111/$F111)))</f>
        <v>0</v>
      </c>
      <c r="L111" s="420">
        <f>IF( $F111=0,0,((($F111/$E$107)*'PLAN DE ADQUISICIONES'!J$46)*($G111/$F111)))</f>
        <v>0</v>
      </c>
      <c r="M111" s="420">
        <f>IF( $F111=0,0,((($F111/$E$107)*'PLAN DE ADQUISICIONES'!K$46)*($G111/$F111)))</f>
        <v>0</v>
      </c>
      <c r="N111" s="420">
        <f>IF( $F111=0,0,((($F111/$E$107)*'PLAN DE ADQUISICIONES'!L$46)*($G111/$F111)))</f>
        <v>0</v>
      </c>
      <c r="O111" s="420">
        <f>IF( $F111=0,0,((($F111/$E$107)*'PLAN DE ADQUISICIONES'!M$46)*($G111/$F111)))</f>
        <v>0</v>
      </c>
      <c r="P111" s="420">
        <f>IF( $F111=0,0,((($F111/$E$107)*'PLAN DE ADQUISICIONES'!N$46)*($G111/$F111)))</f>
        <v>0</v>
      </c>
      <c r="Q111" s="420">
        <f>IF( $F111=0,0,((($F111/$E$107)*'PLAN DE ADQUISICIONES'!O$46)*($G111/$F111)))</f>
        <v>0</v>
      </c>
      <c r="R111" s="420">
        <f>IF( $F111=0,0,((($F111/$E$107)*'PLAN DE ADQUISICIONES'!P$46)*($G111/$F111)))</f>
        <v>0</v>
      </c>
      <c r="S111" s="420">
        <f>IF( $F111=0,0,((($F111/$E$107)*'PLAN DE ADQUISICIONES'!Q$46)*($G111/$F111)))</f>
        <v>0</v>
      </c>
      <c r="T111" s="423">
        <f>H111+I111+J111+K111+L111+M111+N111+O111+P111+Q111+R111+S111</f>
        <v>0</v>
      </c>
      <c r="U111" s="424">
        <f>IF( $F111=0,0,((($F111/$E$107)*'PLAN DE ADQUISICIONES'!R$46)*($G111/$F111)))</f>
        <v>0</v>
      </c>
      <c r="V111" s="420">
        <f>IF( $F111=0,0,((($F111/$E$107)*'PLAN DE ADQUISICIONES'!S$46)*($G111/$F111)))</f>
        <v>0</v>
      </c>
      <c r="W111" s="420">
        <f>IF( $F111=0,0,((($F111/$E$107)*'PLAN DE ADQUISICIONES'!T$46)*($G111/$F111)))</f>
        <v>0</v>
      </c>
      <c r="X111" s="420">
        <f>IF( $F111=0,0,((($F111/$E$107)*'PLAN DE ADQUISICIONES'!U$46)*($G111/$F111)))</f>
        <v>0</v>
      </c>
      <c r="Y111" s="420">
        <f>IF( $F111=0,0,((($F111/$E$107)*'PLAN DE ADQUISICIONES'!V$46)*($G111/$F111)))</f>
        <v>0</v>
      </c>
      <c r="Z111" s="420">
        <f>IF( $F111=0,0,((($F111/$E$107)*'PLAN DE ADQUISICIONES'!W$46)*($G111/$F111)))</f>
        <v>0</v>
      </c>
      <c r="AA111" s="420">
        <f>IF( $F111=0,0,((($F111/$E$107)*'PLAN DE ADQUISICIONES'!X$46)*($G111/$F111)))</f>
        <v>0</v>
      </c>
      <c r="AB111" s="420">
        <f>IF( $F111=0,0,((($F111/$E$107)*'PLAN DE ADQUISICIONES'!Y$46)*($G111/$F111)))</f>
        <v>0</v>
      </c>
      <c r="AC111" s="420">
        <f>IF( $F111=0,0,((($F111/$E$107)*'PLAN DE ADQUISICIONES'!Z$46)*($G111/$F111)))</f>
        <v>0</v>
      </c>
      <c r="AD111" s="420">
        <f>IF( $F111=0,0,((($F111/$E$107)*'PLAN DE ADQUISICIONES'!AA$46)*($G111/$F111)))</f>
        <v>0</v>
      </c>
      <c r="AE111" s="420">
        <f>IF( $F111=0,0,((($F111/$E$107)*'PLAN DE ADQUISICIONES'!AB$46)*($G111/$F111)))</f>
        <v>0</v>
      </c>
      <c r="AF111" s="420">
        <f>IF( $F111=0,0,((($F111/$E$107)*'PLAN DE ADQUISICIONES'!AC$46)*($G111/$F111)))</f>
        <v>0</v>
      </c>
      <c r="AG111" s="421">
        <f>U111+V111+W111+X111+Y111+Z111+AA111+AB111+AC111+AD111+AE111+AF111</f>
        <v>0</v>
      </c>
      <c r="AH111" s="425">
        <f>IF( $F111=0,0,((($F111/$E$107)*'PLAN DE ADQUISICIONES'!AD$46)*($G111/$F111)))</f>
        <v>0</v>
      </c>
      <c r="AI111" s="420">
        <f>IF( $F111=0,0,((($F111/$E$107)*'PLAN DE ADQUISICIONES'!AE$46)*($G111/$F111)))</f>
        <v>0</v>
      </c>
      <c r="AJ111" s="420">
        <f>IF( $F111=0,0,((($F111/$E$107)*'PLAN DE ADQUISICIONES'!AF$46)*($G111/$F111)))</f>
        <v>0</v>
      </c>
      <c r="AK111" s="420">
        <f>IF( $F111=0,0,((($F111/$E$107)*'PLAN DE ADQUISICIONES'!AG$46)*($G111/$F111)))</f>
        <v>0</v>
      </c>
      <c r="AL111" s="420">
        <f>IF( $F111=0,0,((($F111/$E$107)*'PLAN DE ADQUISICIONES'!AH$46)*($G111/$F111)))</f>
        <v>0</v>
      </c>
      <c r="AM111" s="420">
        <f>IF( $F111=0,0,((($F111/$E$107)*'PLAN DE ADQUISICIONES'!AI$46)*($G111/$F111)))</f>
        <v>0</v>
      </c>
      <c r="AN111" s="420">
        <f>IF( $F111=0,0,((($F111/$E$107)*'PLAN DE ADQUISICIONES'!AJ$46)*($G111/$F111)))</f>
        <v>0</v>
      </c>
      <c r="AO111" s="420">
        <f>IF( $F111=0,0,((($F111/$E$107)*'PLAN DE ADQUISICIONES'!AK$46)*($G111/$F111)))</f>
        <v>0</v>
      </c>
      <c r="AP111" s="420">
        <f>IF( $F111=0,0,((($F111/$E$107)*'PLAN DE ADQUISICIONES'!AL$46)*($G111/$F111)))</f>
        <v>0</v>
      </c>
      <c r="AQ111" s="420">
        <f>IF( $F111=0,0,((($F111/$E$107)*'PLAN DE ADQUISICIONES'!AM$46)*($G111/$F111)))</f>
        <v>0</v>
      </c>
      <c r="AR111" s="420">
        <f>IF( $F111=0,0,((($F111/$E$107)*'PLAN DE ADQUISICIONES'!AN$46)*($G111/$F111)))</f>
        <v>0</v>
      </c>
      <c r="AS111" s="420">
        <f>IF( $F111=0,0,((($F111/$E$107)*'PLAN DE ADQUISICIONES'!AO$46)*($G111/$F111)))</f>
        <v>0</v>
      </c>
      <c r="AT111" s="423">
        <f>AH111+AI111+AJ111+AK111+AL111+AM111+AN111+AO111+AP111+AQ111+AR111+AS111</f>
        <v>0</v>
      </c>
      <c r="AU111" s="426">
        <f>AS111+AR111+AQ111+AP111+AO111+AN111+AM111+AL111+AK111+AJ111+AI111+AH111+AF111+AE111+AD111+AC111+AB111+AA111+Z111+Y111+X111+W111+V111+U111+S111+R111+Q111+P111+O111+N111+M111+L111+K111+J111+I111+H111</f>
        <v>0</v>
      </c>
      <c r="AV111" s="392">
        <f t="shared" si="24"/>
        <v>0</v>
      </c>
    </row>
    <row r="112" spans="2:48" s="405" customFormat="1" ht="12.75" customHeight="1" x14ac:dyDescent="0.15">
      <c r="B112" s="416" t="str">
        <f>+'FORMATO COSTEO C2'!C40</f>
        <v>2.1.1.5</v>
      </c>
      <c r="C112" s="417" t="str">
        <f>+'FORMATO COSTEO C2'!B$40</f>
        <v>Categoría de gasto</v>
      </c>
      <c r="D112" s="418"/>
      <c r="E112" s="419"/>
      <c r="F112" s="420">
        <f>+'FORMATO COSTEO C2'!G$40</f>
        <v>0</v>
      </c>
      <c r="G112" s="421">
        <f>+'FORMATO COSTEO C2'!X$40</f>
        <v>0</v>
      </c>
      <c r="H112" s="425">
        <f>IF( $F112=0,0,((($F112/$E$107)*'PLAN DE ADQUISICIONES'!F$46)*($G112/$F112)))</f>
        <v>0</v>
      </c>
      <c r="I112" s="420">
        <f>IF( $F112=0,0,((($F112/$E$107)*'PLAN DE ADQUISICIONES'!G$46)*($G112/$F112)))</f>
        <v>0</v>
      </c>
      <c r="J112" s="420">
        <f>IF( $F112=0,0,((($F112/$E$107)*'PLAN DE ADQUISICIONES'!H$46)*($G112/$F112)))</f>
        <v>0</v>
      </c>
      <c r="K112" s="420">
        <f>IF( $F112=0,0,((($F112/$E$107)*'PLAN DE ADQUISICIONES'!I$46)*($G112/$F112)))</f>
        <v>0</v>
      </c>
      <c r="L112" s="420">
        <f>IF( $F112=0,0,((($F112/$E$107)*'PLAN DE ADQUISICIONES'!J$46)*($G112/$F112)))</f>
        <v>0</v>
      </c>
      <c r="M112" s="420">
        <f>IF( $F112=0,0,((($F112/$E$107)*'PLAN DE ADQUISICIONES'!K$46)*($G112/$F112)))</f>
        <v>0</v>
      </c>
      <c r="N112" s="420">
        <f>IF( $F112=0,0,((($F112/$E$107)*'PLAN DE ADQUISICIONES'!L$46)*($G112/$F112)))</f>
        <v>0</v>
      </c>
      <c r="O112" s="420">
        <f>IF( $F112=0,0,((($F112/$E$107)*'PLAN DE ADQUISICIONES'!M$46)*($G112/$F112)))</f>
        <v>0</v>
      </c>
      <c r="P112" s="420">
        <f>IF( $F112=0,0,((($F112/$E$107)*'PLAN DE ADQUISICIONES'!N$46)*($G112/$F112)))</f>
        <v>0</v>
      </c>
      <c r="Q112" s="420">
        <f>IF( $F112=0,0,((($F112/$E$107)*'PLAN DE ADQUISICIONES'!O$46)*($G112/$F112)))</f>
        <v>0</v>
      </c>
      <c r="R112" s="420">
        <f>IF( $F112=0,0,((($F112/$E$107)*'PLAN DE ADQUISICIONES'!P$46)*($G112/$F112)))</f>
        <v>0</v>
      </c>
      <c r="S112" s="420">
        <f>IF( $F112=0,0,((($F112/$E$107)*'PLAN DE ADQUISICIONES'!Q$46)*($G112/$F112)))</f>
        <v>0</v>
      </c>
      <c r="T112" s="423">
        <f>H112+I112+J112+K112+L112+M112+N112+O112+P112+Q112+R112+S112</f>
        <v>0</v>
      </c>
      <c r="U112" s="424">
        <f>IF( $F112=0,0,((($F112/$E$107)*'PLAN DE ADQUISICIONES'!R$46)*($G112/$F112)))</f>
        <v>0</v>
      </c>
      <c r="V112" s="420">
        <f>IF( $F112=0,0,((($F112/$E$107)*'PLAN DE ADQUISICIONES'!S$46)*($G112/$F112)))</f>
        <v>0</v>
      </c>
      <c r="W112" s="420">
        <f>IF( $F112=0,0,((($F112/$E$107)*'PLAN DE ADQUISICIONES'!T$46)*($G112/$F112)))</f>
        <v>0</v>
      </c>
      <c r="X112" s="420">
        <f>IF( $F112=0,0,((($F112/$E$107)*'PLAN DE ADQUISICIONES'!U$46)*($G112/$F112)))</f>
        <v>0</v>
      </c>
      <c r="Y112" s="420">
        <f>IF( $F112=0,0,((($F112/$E$107)*'PLAN DE ADQUISICIONES'!V$46)*($G112/$F112)))</f>
        <v>0</v>
      </c>
      <c r="Z112" s="420">
        <f>IF( $F112=0,0,((($F112/$E$107)*'PLAN DE ADQUISICIONES'!W$46)*($G112/$F112)))</f>
        <v>0</v>
      </c>
      <c r="AA112" s="420">
        <f>IF( $F112=0,0,((($F112/$E$107)*'PLAN DE ADQUISICIONES'!X$46)*($G112/$F112)))</f>
        <v>0</v>
      </c>
      <c r="AB112" s="420">
        <f>IF( $F112=0,0,((($F112/$E$107)*'PLAN DE ADQUISICIONES'!Y$46)*($G112/$F112)))</f>
        <v>0</v>
      </c>
      <c r="AC112" s="420">
        <f>IF( $F112=0,0,((($F112/$E$107)*'PLAN DE ADQUISICIONES'!Z$46)*($G112/$F112)))</f>
        <v>0</v>
      </c>
      <c r="AD112" s="420">
        <f>IF( $F112=0,0,((($F112/$E$107)*'PLAN DE ADQUISICIONES'!AA$46)*($G112/$F112)))</f>
        <v>0</v>
      </c>
      <c r="AE112" s="420">
        <f>IF( $F112=0,0,((($F112/$E$107)*'PLAN DE ADQUISICIONES'!AB$46)*($G112/$F112)))</f>
        <v>0</v>
      </c>
      <c r="AF112" s="420">
        <f>IF( $F112=0,0,((($F112/$E$107)*'PLAN DE ADQUISICIONES'!AC$46)*($G112/$F112)))</f>
        <v>0</v>
      </c>
      <c r="AG112" s="421">
        <f>U112+V112+W112+X112+Y112+Z112+AA112+AB112+AC112+AD112+AE112+AF112</f>
        <v>0</v>
      </c>
      <c r="AH112" s="425">
        <f>IF( $F112=0,0,((($F112/$E$107)*'PLAN DE ADQUISICIONES'!AD$46)*($G112/$F112)))</f>
        <v>0</v>
      </c>
      <c r="AI112" s="420">
        <f>IF( $F112=0,0,((($F112/$E$107)*'PLAN DE ADQUISICIONES'!AE$46)*($G112/$F112)))</f>
        <v>0</v>
      </c>
      <c r="AJ112" s="420">
        <f>IF( $F112=0,0,((($F112/$E$107)*'PLAN DE ADQUISICIONES'!AF$46)*($G112/$F112)))</f>
        <v>0</v>
      </c>
      <c r="AK112" s="420">
        <f>IF( $F112=0,0,((($F112/$E$107)*'PLAN DE ADQUISICIONES'!AG$46)*($G112/$F112)))</f>
        <v>0</v>
      </c>
      <c r="AL112" s="420">
        <f>IF( $F112=0,0,((($F112/$E$107)*'PLAN DE ADQUISICIONES'!AH$46)*($G112/$F112)))</f>
        <v>0</v>
      </c>
      <c r="AM112" s="420">
        <f>IF( $F112=0,0,((($F112/$E$107)*'PLAN DE ADQUISICIONES'!AI$46)*($G112/$F112)))</f>
        <v>0</v>
      </c>
      <c r="AN112" s="420">
        <f>IF( $F112=0,0,((($F112/$E$107)*'PLAN DE ADQUISICIONES'!AJ$46)*($G112/$F112)))</f>
        <v>0</v>
      </c>
      <c r="AO112" s="420">
        <f>IF( $F112=0,0,((($F112/$E$107)*'PLAN DE ADQUISICIONES'!AK$46)*($G112/$F112)))</f>
        <v>0</v>
      </c>
      <c r="AP112" s="420">
        <f>IF( $F112=0,0,((($F112/$E$107)*'PLAN DE ADQUISICIONES'!AL$46)*($G112/$F112)))</f>
        <v>0</v>
      </c>
      <c r="AQ112" s="420">
        <f>IF( $F112=0,0,((($F112/$E$107)*'PLAN DE ADQUISICIONES'!AM$46)*($G112/$F112)))</f>
        <v>0</v>
      </c>
      <c r="AR112" s="420">
        <f>IF( $F112=0,0,((($F112/$E$107)*'PLAN DE ADQUISICIONES'!AN$46)*($G112/$F112)))</f>
        <v>0</v>
      </c>
      <c r="AS112" s="420">
        <f>IF( $F112=0,0,((($F112/$E$107)*'PLAN DE ADQUISICIONES'!AO$46)*($G112/$F112)))</f>
        <v>0</v>
      </c>
      <c r="AT112" s="423">
        <f>AH112+AI112+AJ112+AK112+AL112+AM112+AN112+AO112+AP112+AQ112+AR112+AS112</f>
        <v>0</v>
      </c>
      <c r="AU112" s="426">
        <f>AS112+AR112+AQ112+AP112+AO112+AN112+AM112+AL112+AK112+AJ112+AI112+AH112+AF112+AE112+AD112+AC112+AB112+AA112+Z112+Y112+X112+W112+V112+U112+S112+R112+Q112+P112+O112+N112+M112+L112+K112+J112+I112+H112</f>
        <v>0</v>
      </c>
      <c r="AV112" s="392">
        <f t="shared" si="24"/>
        <v>0</v>
      </c>
    </row>
    <row r="113" spans="2:48" s="405" customFormat="1" ht="12.75" customHeight="1" x14ac:dyDescent="0.15">
      <c r="B113" s="406" t="str">
        <f>+'FORMATO COSTEO C2'!C46</f>
        <v>2.1.2</v>
      </c>
      <c r="C113" s="430">
        <f>+'FORMATO COSTEO C2'!B46</f>
        <v>0</v>
      </c>
      <c r="D113" s="408" t="str">
        <f>+'FORMATO COSTEO C2'!D46</f>
        <v>Unidad medida</v>
      </c>
      <c r="E113" s="409">
        <f>+'FORMATO COSTEO C2'!E46</f>
        <v>0</v>
      </c>
      <c r="F113" s="410">
        <f>SUM(F114:F118)</f>
        <v>0</v>
      </c>
      <c r="G113" s="411">
        <f t="shared" ref="G113:AS113" si="33">SUM(G114:G118)</f>
        <v>0</v>
      </c>
      <c r="H113" s="412">
        <f t="shared" si="33"/>
        <v>0</v>
      </c>
      <c r="I113" s="410">
        <f t="shared" si="33"/>
        <v>0</v>
      </c>
      <c r="J113" s="410">
        <f t="shared" si="33"/>
        <v>0</v>
      </c>
      <c r="K113" s="410">
        <f t="shared" si="33"/>
        <v>0</v>
      </c>
      <c r="L113" s="410">
        <f t="shared" si="33"/>
        <v>0</v>
      </c>
      <c r="M113" s="410">
        <f t="shared" si="33"/>
        <v>0</v>
      </c>
      <c r="N113" s="410">
        <f t="shared" si="33"/>
        <v>0</v>
      </c>
      <c r="O113" s="410">
        <f t="shared" si="33"/>
        <v>0</v>
      </c>
      <c r="P113" s="410">
        <f t="shared" si="33"/>
        <v>0</v>
      </c>
      <c r="Q113" s="410">
        <f t="shared" si="33"/>
        <v>0</v>
      </c>
      <c r="R113" s="410">
        <f t="shared" si="33"/>
        <v>0</v>
      </c>
      <c r="S113" s="410">
        <f t="shared" si="33"/>
        <v>0</v>
      </c>
      <c r="T113" s="413">
        <f t="shared" si="33"/>
        <v>0</v>
      </c>
      <c r="U113" s="414">
        <f t="shared" si="33"/>
        <v>0</v>
      </c>
      <c r="V113" s="410">
        <f t="shared" si="33"/>
        <v>0</v>
      </c>
      <c r="W113" s="410">
        <f t="shared" si="33"/>
        <v>0</v>
      </c>
      <c r="X113" s="410">
        <f t="shared" si="33"/>
        <v>0</v>
      </c>
      <c r="Y113" s="410">
        <f t="shared" si="33"/>
        <v>0</v>
      </c>
      <c r="Z113" s="410">
        <f t="shared" si="33"/>
        <v>0</v>
      </c>
      <c r="AA113" s="410">
        <f t="shared" si="33"/>
        <v>0</v>
      </c>
      <c r="AB113" s="410">
        <f t="shared" si="33"/>
        <v>0</v>
      </c>
      <c r="AC113" s="410">
        <f t="shared" si="33"/>
        <v>0</v>
      </c>
      <c r="AD113" s="410">
        <f t="shared" si="33"/>
        <v>0</v>
      </c>
      <c r="AE113" s="410">
        <f t="shared" si="33"/>
        <v>0</v>
      </c>
      <c r="AF113" s="410">
        <f t="shared" si="33"/>
        <v>0</v>
      </c>
      <c r="AG113" s="411">
        <f t="shared" si="33"/>
        <v>0</v>
      </c>
      <c r="AH113" s="412">
        <f t="shared" si="33"/>
        <v>0</v>
      </c>
      <c r="AI113" s="410">
        <f t="shared" si="33"/>
        <v>0</v>
      </c>
      <c r="AJ113" s="410">
        <f t="shared" si="33"/>
        <v>0</v>
      </c>
      <c r="AK113" s="410">
        <f t="shared" si="33"/>
        <v>0</v>
      </c>
      <c r="AL113" s="410">
        <f t="shared" si="33"/>
        <v>0</v>
      </c>
      <c r="AM113" s="410">
        <f t="shared" si="33"/>
        <v>0</v>
      </c>
      <c r="AN113" s="410">
        <f t="shared" si="33"/>
        <v>0</v>
      </c>
      <c r="AO113" s="410">
        <f t="shared" si="33"/>
        <v>0</v>
      </c>
      <c r="AP113" s="410">
        <f t="shared" si="33"/>
        <v>0</v>
      </c>
      <c r="AQ113" s="410">
        <f t="shared" si="33"/>
        <v>0</v>
      </c>
      <c r="AR113" s="410">
        <f t="shared" si="33"/>
        <v>0</v>
      </c>
      <c r="AS113" s="410">
        <f t="shared" si="33"/>
        <v>0</v>
      </c>
      <c r="AT113" s="413">
        <f>SUM(AT114:AT118)</f>
        <v>0</v>
      </c>
      <c r="AU113" s="415">
        <f>SUM(AU114:AU118)</f>
        <v>0</v>
      </c>
      <c r="AV113" s="392">
        <f t="shared" si="24"/>
        <v>0</v>
      </c>
    </row>
    <row r="114" spans="2:48" s="394" customFormat="1" ht="12.75" customHeight="1" x14ac:dyDescent="0.15">
      <c r="B114" s="416" t="str">
        <f>+'FORMATO COSTEO C2'!C48</f>
        <v>2.1.2.1</v>
      </c>
      <c r="C114" s="417" t="str">
        <f>+'FORMATO COSTEO C2'!B48</f>
        <v>Categoría de gasto</v>
      </c>
      <c r="D114" s="428"/>
      <c r="E114" s="429"/>
      <c r="F114" s="420">
        <f>+'FORMATO COSTEO C2'!G48</f>
        <v>0</v>
      </c>
      <c r="G114" s="421">
        <f>+'FORMATO COSTEO C2'!X48</f>
        <v>0</v>
      </c>
      <c r="H114" s="422">
        <f>IF( $F114=0,0,((($F114/$E$113)*'PLAN DE ADQUISICIONES'!F$47)*($G114/$F114)))</f>
        <v>0</v>
      </c>
      <c r="I114" s="420">
        <f>IF( $F114=0,0,((($F114/$E$113)*'PLAN DE ADQUISICIONES'!G$47)*($G114/$F114)))</f>
        <v>0</v>
      </c>
      <c r="J114" s="420">
        <f>IF( $F114=0,0,((($F114/$E$113)*'PLAN DE ADQUISICIONES'!H$47)*($G114/$F114)))</f>
        <v>0</v>
      </c>
      <c r="K114" s="420">
        <f>IF( $F114=0,0,((($F114/$E$113)*'PLAN DE ADQUISICIONES'!I$47)*($G114/$F114)))</f>
        <v>0</v>
      </c>
      <c r="L114" s="420">
        <f>IF( $F114=0,0,((($F114/$E$113)*'PLAN DE ADQUISICIONES'!J$47)*($G114/$F114)))</f>
        <v>0</v>
      </c>
      <c r="M114" s="420">
        <f>IF( $F114=0,0,((($F114/$E$113)*'PLAN DE ADQUISICIONES'!K$47)*($G114/$F114)))</f>
        <v>0</v>
      </c>
      <c r="N114" s="420">
        <f>IF( $F114=0,0,((($F114/$E$113)*'PLAN DE ADQUISICIONES'!L$47)*($G114/$F114)))</f>
        <v>0</v>
      </c>
      <c r="O114" s="420">
        <f>IF( $F114=0,0,((($F114/$E$113)*'PLAN DE ADQUISICIONES'!M$47)*($G114/$F114)))</f>
        <v>0</v>
      </c>
      <c r="P114" s="420">
        <f>IF( $F114=0,0,((($F114/$E$113)*'PLAN DE ADQUISICIONES'!N$47)*($G114/$F114)))</f>
        <v>0</v>
      </c>
      <c r="Q114" s="420">
        <f>IF( $F114=0,0,((($F114/$E$113)*'PLAN DE ADQUISICIONES'!O$47)*($G114/$F114)))</f>
        <v>0</v>
      </c>
      <c r="R114" s="420">
        <f>IF( $F114=0,0,((($F114/$E$113)*'PLAN DE ADQUISICIONES'!P$47)*($G114/$F114)))</f>
        <v>0</v>
      </c>
      <c r="S114" s="420">
        <f>IF( $F114=0,0,((($F114/$E$113)*'PLAN DE ADQUISICIONES'!Q$47)*($G114/$F114)))</f>
        <v>0</v>
      </c>
      <c r="T114" s="423">
        <f>H114+I114+J114+K114+L114+M114+N114+O114+P114+Q114+R114+S114</f>
        <v>0</v>
      </c>
      <c r="U114" s="424">
        <f>IF( $F114=0,0,((($F114/$E$113)*'PLAN DE ADQUISICIONES'!R$47)*($G114/$F114)))</f>
        <v>0</v>
      </c>
      <c r="V114" s="420">
        <f>IF( $F114=0,0,((($F114/$E$113)*'PLAN DE ADQUISICIONES'!S$47)*($G114/$F114)))</f>
        <v>0</v>
      </c>
      <c r="W114" s="420">
        <f>IF( $F114=0,0,((($F114/$E$113)*'PLAN DE ADQUISICIONES'!T$47)*($G114/$F114)))</f>
        <v>0</v>
      </c>
      <c r="X114" s="420">
        <f>IF( $F114=0,0,((($F114/$E$113)*'PLAN DE ADQUISICIONES'!U$47)*($G114/$F114)))</f>
        <v>0</v>
      </c>
      <c r="Y114" s="420">
        <f>IF( $F114=0,0,((($F114/$E$113)*'PLAN DE ADQUISICIONES'!V$47)*($G114/$F114)))</f>
        <v>0</v>
      </c>
      <c r="Z114" s="420">
        <f>IF( $F114=0,0,((($F114/$E$113)*'PLAN DE ADQUISICIONES'!W$47)*($G114/$F114)))</f>
        <v>0</v>
      </c>
      <c r="AA114" s="420">
        <f>IF( $F114=0,0,((($F114/$E$113)*'PLAN DE ADQUISICIONES'!X$47)*($G114/$F114)))</f>
        <v>0</v>
      </c>
      <c r="AB114" s="420">
        <f>IF( $F114=0,0,((($F114/$E$113)*'PLAN DE ADQUISICIONES'!Y$47)*($G114/$F114)))</f>
        <v>0</v>
      </c>
      <c r="AC114" s="420">
        <f>IF( $F114=0,0,((($F114/$E$113)*'PLAN DE ADQUISICIONES'!Z$47)*($G114/$F114)))</f>
        <v>0</v>
      </c>
      <c r="AD114" s="420">
        <f>IF( $F114=0,0,((($F114/$E$113)*'PLAN DE ADQUISICIONES'!AA$47)*($G114/$F114)))</f>
        <v>0</v>
      </c>
      <c r="AE114" s="420">
        <f>IF( $F114=0,0,((($F114/$E$113)*'PLAN DE ADQUISICIONES'!AB$47)*($G114/$F114)))</f>
        <v>0</v>
      </c>
      <c r="AF114" s="420">
        <f>IF( $F114=0,0,((($F114/$E$113)*'PLAN DE ADQUISICIONES'!AC$47)*($G114/$F114)))</f>
        <v>0</v>
      </c>
      <c r="AG114" s="421">
        <f>U114+V114+W114+X114+Y114+Z114+AA114+AB114+AC114+AD114+AE114+AF114</f>
        <v>0</v>
      </c>
      <c r="AH114" s="425">
        <f>IF( $F114=0,0,((($F114/$E$113)*'PLAN DE ADQUISICIONES'!AD$47)*($G114/$F114)))</f>
        <v>0</v>
      </c>
      <c r="AI114" s="420">
        <f>IF( $F114=0,0,((($F114/$E$113)*'PLAN DE ADQUISICIONES'!AE$47)*($G114/$F114)))</f>
        <v>0</v>
      </c>
      <c r="AJ114" s="420">
        <f>IF( $F114=0,0,((($F114/$E$113)*'PLAN DE ADQUISICIONES'!AF$47)*($G114/$F114)))</f>
        <v>0</v>
      </c>
      <c r="AK114" s="420">
        <f>IF( $F114=0,0,((($F114/$E$113)*'PLAN DE ADQUISICIONES'!AG$47)*($G114/$F114)))</f>
        <v>0</v>
      </c>
      <c r="AL114" s="420">
        <f>IF( $F114=0,0,((($F114/$E$113)*'PLAN DE ADQUISICIONES'!AH$47)*($G114/$F114)))</f>
        <v>0</v>
      </c>
      <c r="AM114" s="420">
        <f>IF( $F114=0,0,((($F114/$E$113)*'PLAN DE ADQUISICIONES'!AI$47)*($G114/$F114)))</f>
        <v>0</v>
      </c>
      <c r="AN114" s="420">
        <f>IF( $F114=0,0,((($F114/$E$113)*'PLAN DE ADQUISICIONES'!AJ$47)*($G114/$F114)))</f>
        <v>0</v>
      </c>
      <c r="AO114" s="420">
        <f>IF( $F114=0,0,((($F114/$E$113)*'PLAN DE ADQUISICIONES'!AK$47)*($G114/$F114)))</f>
        <v>0</v>
      </c>
      <c r="AP114" s="420">
        <f>IF( $F114=0,0,((($F114/$E$113)*'PLAN DE ADQUISICIONES'!AL$47)*($G114/$F114)))</f>
        <v>0</v>
      </c>
      <c r="AQ114" s="420">
        <f>IF( $F114=0,0,((($F114/$E$113)*'PLAN DE ADQUISICIONES'!AM$47)*($G114/$F114)))</f>
        <v>0</v>
      </c>
      <c r="AR114" s="420">
        <f>IF( $F114=0,0,((($F114/$E$113)*'PLAN DE ADQUISICIONES'!AN$47)*($G114/$F114)))</f>
        <v>0</v>
      </c>
      <c r="AS114" s="420">
        <f>IF( $F114=0,0,((($F114/$E$113)*'PLAN DE ADQUISICIONES'!AO$47)*($G114/$F114)))</f>
        <v>0</v>
      </c>
      <c r="AT114" s="423">
        <f>AH114+AI114+AJ114+AK114+AL114+AM114+AN114+AO114+AP114+AQ114+AR114+AS114</f>
        <v>0</v>
      </c>
      <c r="AU114" s="426">
        <f>AS114+AR114+AQ114+AP114+AO114+AN114+AM114+AL114+AK114+AJ114+AI114+AH114+AF114+AE114+AD114+AC114+AB114+AA114+Z114+Y114+X114+W114+V114+U114+S114+R114+Q114+P114+O114+N114+M114+L114+K114+J114+I114+H114</f>
        <v>0</v>
      </c>
      <c r="AV114" s="392">
        <f t="shared" si="24"/>
        <v>0</v>
      </c>
    </row>
    <row r="115" spans="2:48" s="60" customFormat="1" ht="12.75" customHeight="1" x14ac:dyDescent="0.25">
      <c r="B115" s="416" t="str">
        <f>+'FORMATO COSTEO C2'!C54</f>
        <v>2.1.2.2</v>
      </c>
      <c r="C115" s="417" t="str">
        <f>+'FORMATO COSTEO C2'!B54</f>
        <v>Categoría de gasto</v>
      </c>
      <c r="D115" s="428"/>
      <c r="E115" s="429"/>
      <c r="F115" s="420">
        <f>+'FORMATO COSTEO C2'!G54</f>
        <v>0</v>
      </c>
      <c r="G115" s="421">
        <f>+'FORMATO COSTEO C2'!X54</f>
        <v>0</v>
      </c>
      <c r="H115" s="425">
        <f>IF( $F115=0,0,((($F115/$E$113)*'PLAN DE ADQUISICIONES'!F$47)*($G115/$F115)))</f>
        <v>0</v>
      </c>
      <c r="I115" s="420">
        <f>IF( $F115=0,0,((($F115/$E$113)*'PLAN DE ADQUISICIONES'!G$47)*($G115/$F115)))</f>
        <v>0</v>
      </c>
      <c r="J115" s="420">
        <f>IF( $F115=0,0,((($F115/$E$113)*'PLAN DE ADQUISICIONES'!H$47)*($G115/$F115)))</f>
        <v>0</v>
      </c>
      <c r="K115" s="420">
        <f>IF( $F115=0,0,((($F115/$E$113)*'PLAN DE ADQUISICIONES'!I$47)*($G115/$F115)))</f>
        <v>0</v>
      </c>
      <c r="L115" s="420">
        <f>IF( $F115=0,0,((($F115/$E$113)*'PLAN DE ADQUISICIONES'!J$47)*($G115/$F115)))</f>
        <v>0</v>
      </c>
      <c r="M115" s="420">
        <f>IF( $F115=0,0,((($F115/$E$113)*'PLAN DE ADQUISICIONES'!K$47)*($G115/$F115)))</f>
        <v>0</v>
      </c>
      <c r="N115" s="420">
        <f>IF( $F115=0,0,((($F115/$E$113)*'PLAN DE ADQUISICIONES'!L$47)*($G115/$F115)))</f>
        <v>0</v>
      </c>
      <c r="O115" s="420">
        <f>IF( $F115=0,0,((($F115/$E$113)*'PLAN DE ADQUISICIONES'!M$47)*($G115/$F115)))</f>
        <v>0</v>
      </c>
      <c r="P115" s="420">
        <f>IF( $F115=0,0,((($F115/$E$113)*'PLAN DE ADQUISICIONES'!N$47)*($G115/$F115)))</f>
        <v>0</v>
      </c>
      <c r="Q115" s="420">
        <f>IF( $F115=0,0,((($F115/$E$113)*'PLAN DE ADQUISICIONES'!O$47)*($G115/$F115)))</f>
        <v>0</v>
      </c>
      <c r="R115" s="420">
        <f>IF( $F115=0,0,((($F115/$E$113)*'PLAN DE ADQUISICIONES'!P$47)*($G115/$F115)))</f>
        <v>0</v>
      </c>
      <c r="S115" s="420">
        <f>IF( $F115=0,0,((($F115/$E$113)*'PLAN DE ADQUISICIONES'!Q$47)*($G115/$F115)))</f>
        <v>0</v>
      </c>
      <c r="T115" s="423">
        <f>H115+I115+J115+K115+L115+M115+N115+O115+P115+Q115+R115+S115</f>
        <v>0</v>
      </c>
      <c r="U115" s="424">
        <f>IF( $F115=0,0,((($F115/$E$113)*'PLAN DE ADQUISICIONES'!R$47)*($G115/$F115)))</f>
        <v>0</v>
      </c>
      <c r="V115" s="420">
        <f>IF( $F115=0,0,((($F115/$E$113)*'PLAN DE ADQUISICIONES'!S$47)*($G115/$F115)))</f>
        <v>0</v>
      </c>
      <c r="W115" s="420">
        <f>IF( $F115=0,0,((($F115/$E$113)*'PLAN DE ADQUISICIONES'!T$47)*($G115/$F115)))</f>
        <v>0</v>
      </c>
      <c r="X115" s="420">
        <f>IF( $F115=0,0,((($F115/$E$113)*'PLAN DE ADQUISICIONES'!U$47)*($G115/$F115)))</f>
        <v>0</v>
      </c>
      <c r="Y115" s="420">
        <f>IF( $F115=0,0,((($F115/$E$113)*'PLAN DE ADQUISICIONES'!V$47)*($G115/$F115)))</f>
        <v>0</v>
      </c>
      <c r="Z115" s="420">
        <f>IF( $F115=0,0,((($F115/$E$113)*'PLAN DE ADQUISICIONES'!W$47)*($G115/$F115)))</f>
        <v>0</v>
      </c>
      <c r="AA115" s="420">
        <f>IF( $F115=0,0,((($F115/$E$113)*'PLAN DE ADQUISICIONES'!X$47)*($G115/$F115)))</f>
        <v>0</v>
      </c>
      <c r="AB115" s="420">
        <f>IF( $F115=0,0,((($F115/$E$113)*'PLAN DE ADQUISICIONES'!Y$47)*($G115/$F115)))</f>
        <v>0</v>
      </c>
      <c r="AC115" s="420">
        <f>IF( $F115=0,0,((($F115/$E$113)*'PLAN DE ADQUISICIONES'!Z$47)*($G115/$F115)))</f>
        <v>0</v>
      </c>
      <c r="AD115" s="420">
        <f>IF( $F115=0,0,((($F115/$E$113)*'PLAN DE ADQUISICIONES'!AA$47)*($G115/$F115)))</f>
        <v>0</v>
      </c>
      <c r="AE115" s="420">
        <f>IF( $F115=0,0,((($F115/$E$113)*'PLAN DE ADQUISICIONES'!AB$47)*($G115/$F115)))</f>
        <v>0</v>
      </c>
      <c r="AF115" s="420">
        <f>IF( $F115=0,0,((($F115/$E$113)*'PLAN DE ADQUISICIONES'!AC$47)*($G115/$F115)))</f>
        <v>0</v>
      </c>
      <c r="AG115" s="421">
        <f>U115+V115+W115+X115+Y115+Z115+AA115+AB115+AC115+AD115+AE115+AF115</f>
        <v>0</v>
      </c>
      <c r="AH115" s="425">
        <f>IF( $F115=0,0,((($F115/$E$113)*'PLAN DE ADQUISICIONES'!AD$47)*($G115/$F115)))</f>
        <v>0</v>
      </c>
      <c r="AI115" s="420">
        <f>IF( $F115=0,0,((($F115/$E$113)*'PLAN DE ADQUISICIONES'!AE$47)*($G115/$F115)))</f>
        <v>0</v>
      </c>
      <c r="AJ115" s="420">
        <f>IF( $F115=0,0,((($F115/$E$113)*'PLAN DE ADQUISICIONES'!AF$47)*($G115/$F115)))</f>
        <v>0</v>
      </c>
      <c r="AK115" s="420">
        <f>IF( $F115=0,0,((($F115/$E$113)*'PLAN DE ADQUISICIONES'!AG$47)*($G115/$F115)))</f>
        <v>0</v>
      </c>
      <c r="AL115" s="420">
        <f>IF( $F115=0,0,((($F115/$E$113)*'PLAN DE ADQUISICIONES'!AH$47)*($G115/$F115)))</f>
        <v>0</v>
      </c>
      <c r="AM115" s="420">
        <f>IF( $F115=0,0,((($F115/$E$113)*'PLAN DE ADQUISICIONES'!AI$47)*($G115/$F115)))</f>
        <v>0</v>
      </c>
      <c r="AN115" s="420">
        <f>IF( $F115=0,0,((($F115/$E$113)*'PLAN DE ADQUISICIONES'!AJ$47)*($G115/$F115)))</f>
        <v>0</v>
      </c>
      <c r="AO115" s="420">
        <f>IF( $F115=0,0,((($F115/$E$113)*'PLAN DE ADQUISICIONES'!AK$47)*($G115/$F115)))</f>
        <v>0</v>
      </c>
      <c r="AP115" s="420">
        <f>IF( $F115=0,0,((($F115/$E$113)*'PLAN DE ADQUISICIONES'!AL$47)*($G115/$F115)))</f>
        <v>0</v>
      </c>
      <c r="AQ115" s="420">
        <f>IF( $F115=0,0,((($F115/$E$113)*'PLAN DE ADQUISICIONES'!AM$47)*($G115/$F115)))</f>
        <v>0</v>
      </c>
      <c r="AR115" s="420">
        <f>IF( $F115=0,0,((($F115/$E$113)*'PLAN DE ADQUISICIONES'!AN$47)*($G115/$F115)))</f>
        <v>0</v>
      </c>
      <c r="AS115" s="420">
        <f>IF( $F115=0,0,((($F115/$E$113)*'PLAN DE ADQUISICIONES'!AO$47)*($G115/$F115)))</f>
        <v>0</v>
      </c>
      <c r="AT115" s="423">
        <f>AH115+AI115+AJ115+AK115+AL115+AM115+AN115+AO115+AP115+AQ115+AR115+AS115</f>
        <v>0</v>
      </c>
      <c r="AU115" s="426">
        <f>AS115+AR115+AQ115+AP115+AO115+AN115+AM115+AL115+AK115+AJ115+AI115+AH115+AF115+AE115+AD115+AC115+AB115+AA115+Z115+Y115+X115+W115+V115+U115+S115+R115+Q115+P115+O115+N115+M115+L115+K115+J115+I115+H115</f>
        <v>0</v>
      </c>
      <c r="AV115" s="392">
        <f t="shared" si="24"/>
        <v>0</v>
      </c>
    </row>
    <row r="116" spans="2:48" s="60" customFormat="1" ht="12.75" customHeight="1" x14ac:dyDescent="0.25">
      <c r="B116" s="416" t="str">
        <f>+'FORMATO COSTEO C2'!C60</f>
        <v>2.1.2.3.</v>
      </c>
      <c r="C116" s="417" t="str">
        <f>+'FORMATO COSTEO C2'!B60</f>
        <v>Categoría de gasto</v>
      </c>
      <c r="D116" s="428"/>
      <c r="E116" s="429"/>
      <c r="F116" s="420">
        <f>+'FORMATO COSTEO C2'!G60</f>
        <v>0</v>
      </c>
      <c r="G116" s="421">
        <f>+'FORMATO COSTEO C2'!X60</f>
        <v>0</v>
      </c>
      <c r="H116" s="425">
        <f>IF( $F116=0,0,((($F116/$E$113)*'PLAN DE ADQUISICIONES'!F$47)*($G116/$F116)))</f>
        <v>0</v>
      </c>
      <c r="I116" s="420">
        <f>IF( $F116=0,0,((($F116/$E$113)*'PLAN DE ADQUISICIONES'!G$47)*($G116/$F116)))</f>
        <v>0</v>
      </c>
      <c r="J116" s="420">
        <f>IF( $F116=0,0,((($F116/$E$113)*'PLAN DE ADQUISICIONES'!H$47)*($G116/$F116)))</f>
        <v>0</v>
      </c>
      <c r="K116" s="420">
        <f>IF( $F116=0,0,((($F116/$E$113)*'PLAN DE ADQUISICIONES'!I$47)*($G116/$F116)))</f>
        <v>0</v>
      </c>
      <c r="L116" s="420">
        <f>IF( $F116=0,0,((($F116/$E$113)*'PLAN DE ADQUISICIONES'!J$47)*($G116/$F116)))</f>
        <v>0</v>
      </c>
      <c r="M116" s="420">
        <f>IF( $F116=0,0,((($F116/$E$113)*'PLAN DE ADQUISICIONES'!K$47)*($G116/$F116)))</f>
        <v>0</v>
      </c>
      <c r="N116" s="420">
        <f>IF( $F116=0,0,((($F116/$E$113)*'PLAN DE ADQUISICIONES'!L$47)*($G116/$F116)))</f>
        <v>0</v>
      </c>
      <c r="O116" s="420">
        <f>IF( $F116=0,0,((($F116/$E$113)*'PLAN DE ADQUISICIONES'!M$47)*($G116/$F116)))</f>
        <v>0</v>
      </c>
      <c r="P116" s="420">
        <f>IF( $F116=0,0,((($F116/$E$113)*'PLAN DE ADQUISICIONES'!N$47)*($G116/$F116)))</f>
        <v>0</v>
      </c>
      <c r="Q116" s="420">
        <f>IF( $F116=0,0,((($F116/$E$113)*'PLAN DE ADQUISICIONES'!O$47)*($G116/$F116)))</f>
        <v>0</v>
      </c>
      <c r="R116" s="420">
        <f>IF( $F116=0,0,((($F116/$E$113)*'PLAN DE ADQUISICIONES'!P$47)*($G116/$F116)))</f>
        <v>0</v>
      </c>
      <c r="S116" s="420">
        <f>IF( $F116=0,0,((($F116/$E$113)*'PLAN DE ADQUISICIONES'!Q$47)*($G116/$F116)))</f>
        <v>0</v>
      </c>
      <c r="T116" s="423">
        <f>H116+I116+J116+K116+L116+M116+N116+O116+P116+Q116+R116+S116</f>
        <v>0</v>
      </c>
      <c r="U116" s="424">
        <f>IF( $F116=0,0,((($F116/$E$113)*'PLAN DE ADQUISICIONES'!R$47)*($G116/$F116)))</f>
        <v>0</v>
      </c>
      <c r="V116" s="420">
        <f>IF( $F116=0,0,((($F116/$E$113)*'PLAN DE ADQUISICIONES'!S$47)*($G116/$F116)))</f>
        <v>0</v>
      </c>
      <c r="W116" s="420">
        <f>IF( $F116=0,0,((($F116/$E$113)*'PLAN DE ADQUISICIONES'!T$47)*($G116/$F116)))</f>
        <v>0</v>
      </c>
      <c r="X116" s="420">
        <f>IF( $F116=0,0,((($F116/$E$113)*'PLAN DE ADQUISICIONES'!U$47)*($G116/$F116)))</f>
        <v>0</v>
      </c>
      <c r="Y116" s="420">
        <f>IF( $F116=0,0,((($F116/$E$113)*'PLAN DE ADQUISICIONES'!V$47)*($G116/$F116)))</f>
        <v>0</v>
      </c>
      <c r="Z116" s="420">
        <f>IF( $F116=0,0,((($F116/$E$113)*'PLAN DE ADQUISICIONES'!W$47)*($G116/$F116)))</f>
        <v>0</v>
      </c>
      <c r="AA116" s="420">
        <f>IF( $F116=0,0,((($F116/$E$113)*'PLAN DE ADQUISICIONES'!X$47)*($G116/$F116)))</f>
        <v>0</v>
      </c>
      <c r="AB116" s="420">
        <f>IF( $F116=0,0,((($F116/$E$113)*'PLAN DE ADQUISICIONES'!Y$47)*($G116/$F116)))</f>
        <v>0</v>
      </c>
      <c r="AC116" s="420">
        <f>IF( $F116=0,0,((($F116/$E$113)*'PLAN DE ADQUISICIONES'!Z$47)*($G116/$F116)))</f>
        <v>0</v>
      </c>
      <c r="AD116" s="420">
        <f>IF( $F116=0,0,((($F116/$E$113)*'PLAN DE ADQUISICIONES'!AA$47)*($G116/$F116)))</f>
        <v>0</v>
      </c>
      <c r="AE116" s="420">
        <f>IF( $F116=0,0,((($F116/$E$113)*'PLAN DE ADQUISICIONES'!AB$47)*($G116/$F116)))</f>
        <v>0</v>
      </c>
      <c r="AF116" s="420">
        <f>IF( $F116=0,0,((($F116/$E$113)*'PLAN DE ADQUISICIONES'!AC$47)*($G116/$F116)))</f>
        <v>0</v>
      </c>
      <c r="AG116" s="421">
        <f>U116+V116+W116+X116+Y116+Z116+AA116+AB116+AC116+AD116+AE116+AF116</f>
        <v>0</v>
      </c>
      <c r="AH116" s="425">
        <f>IF( $F116=0,0,((($F116/$E$113)*'PLAN DE ADQUISICIONES'!AD$47)*($G116/$F116)))</f>
        <v>0</v>
      </c>
      <c r="AI116" s="420">
        <f>IF( $F116=0,0,((($F116/$E$113)*'PLAN DE ADQUISICIONES'!AE$47)*($G116/$F116)))</f>
        <v>0</v>
      </c>
      <c r="AJ116" s="420">
        <f>IF( $F116=0,0,((($F116/$E$113)*'PLAN DE ADQUISICIONES'!AF$47)*($G116/$F116)))</f>
        <v>0</v>
      </c>
      <c r="AK116" s="420">
        <f>IF( $F116=0,0,((($F116/$E$113)*'PLAN DE ADQUISICIONES'!AG$47)*($G116/$F116)))</f>
        <v>0</v>
      </c>
      <c r="AL116" s="420">
        <f>IF( $F116=0,0,((($F116/$E$113)*'PLAN DE ADQUISICIONES'!AH$47)*($G116/$F116)))</f>
        <v>0</v>
      </c>
      <c r="AM116" s="420">
        <f>IF( $F116=0,0,((($F116/$E$113)*'PLAN DE ADQUISICIONES'!AI$47)*($G116/$F116)))</f>
        <v>0</v>
      </c>
      <c r="AN116" s="420">
        <f>IF( $F116=0,0,((($F116/$E$113)*'PLAN DE ADQUISICIONES'!AJ$47)*($G116/$F116)))</f>
        <v>0</v>
      </c>
      <c r="AO116" s="420">
        <f>IF( $F116=0,0,((($F116/$E$113)*'PLAN DE ADQUISICIONES'!AK$47)*($G116/$F116)))</f>
        <v>0</v>
      </c>
      <c r="AP116" s="420">
        <f>IF( $F116=0,0,((($F116/$E$113)*'PLAN DE ADQUISICIONES'!AL$47)*($G116/$F116)))</f>
        <v>0</v>
      </c>
      <c r="AQ116" s="420">
        <f>IF( $F116=0,0,((($F116/$E$113)*'PLAN DE ADQUISICIONES'!AM$47)*($G116/$F116)))</f>
        <v>0</v>
      </c>
      <c r="AR116" s="420">
        <f>IF( $F116=0,0,((($F116/$E$113)*'PLAN DE ADQUISICIONES'!AN$47)*($G116/$F116)))</f>
        <v>0</v>
      </c>
      <c r="AS116" s="420">
        <f>IF( $F116=0,0,((($F116/$E$113)*'PLAN DE ADQUISICIONES'!AO$47)*($G116/$F116)))</f>
        <v>0</v>
      </c>
      <c r="AT116" s="423">
        <f>AH116+AI116+AJ116+AK116+AL116+AM116+AN116+AO116+AP116+AQ116+AR116+AS116</f>
        <v>0</v>
      </c>
      <c r="AU116" s="426">
        <f>AS116+AR116+AQ116+AP116+AO116+AN116+AM116+AL116+AK116+AJ116+AI116+AH116+AF116+AE116+AD116+AC116+AB116+AA116+Z116+Y116+X116+W116+V116+U116+S116+R116+Q116+P116+O116+N116+M116+L116+K116+J116+I116+H116</f>
        <v>0</v>
      </c>
      <c r="AV116" s="392">
        <f t="shared" si="24"/>
        <v>0</v>
      </c>
    </row>
    <row r="117" spans="2:48" s="60" customFormat="1" ht="12.75" customHeight="1" x14ac:dyDescent="0.25">
      <c r="B117" s="416" t="str">
        <f>+'FORMATO COSTEO C2'!C66</f>
        <v>2.1.2.4</v>
      </c>
      <c r="C117" s="417" t="str">
        <f>+'FORMATO COSTEO C2'!B66</f>
        <v>Categoría de gasto</v>
      </c>
      <c r="D117" s="428"/>
      <c r="E117" s="429"/>
      <c r="F117" s="420">
        <f>+'FORMATO COSTEO C2'!G66</f>
        <v>0</v>
      </c>
      <c r="G117" s="421">
        <f>+'FORMATO COSTEO C2'!X66</f>
        <v>0</v>
      </c>
      <c r="H117" s="425">
        <f>IF( $F117=0,0,((($F117/$E$113)*'PLAN DE ADQUISICIONES'!F$47)*($G117/$F117)))</f>
        <v>0</v>
      </c>
      <c r="I117" s="420">
        <f>IF( $F117=0,0,((($F117/$E$113)*'PLAN DE ADQUISICIONES'!G$47)*($G117/$F117)))</f>
        <v>0</v>
      </c>
      <c r="J117" s="420">
        <f>IF( $F117=0,0,((($F117/$E$113)*'PLAN DE ADQUISICIONES'!H$47)*($G117/$F117)))</f>
        <v>0</v>
      </c>
      <c r="K117" s="420">
        <f>IF( $F117=0,0,((($F117/$E$113)*'PLAN DE ADQUISICIONES'!I$47)*($G117/$F117)))</f>
        <v>0</v>
      </c>
      <c r="L117" s="420">
        <f>IF( $F117=0,0,((($F117/$E$113)*'PLAN DE ADQUISICIONES'!J$47)*($G117/$F117)))</f>
        <v>0</v>
      </c>
      <c r="M117" s="420">
        <f>IF( $F117=0,0,((($F117/$E$113)*'PLAN DE ADQUISICIONES'!K$47)*($G117/$F117)))</f>
        <v>0</v>
      </c>
      <c r="N117" s="420">
        <f>IF( $F117=0,0,((($F117/$E$113)*'PLAN DE ADQUISICIONES'!L$47)*($G117/$F117)))</f>
        <v>0</v>
      </c>
      <c r="O117" s="420">
        <f>IF( $F117=0,0,((($F117/$E$113)*'PLAN DE ADQUISICIONES'!M$47)*($G117/$F117)))</f>
        <v>0</v>
      </c>
      <c r="P117" s="420">
        <f>IF( $F117=0,0,((($F117/$E$113)*'PLAN DE ADQUISICIONES'!N$47)*($G117/$F117)))</f>
        <v>0</v>
      </c>
      <c r="Q117" s="420">
        <f>IF( $F117=0,0,((($F117/$E$113)*'PLAN DE ADQUISICIONES'!O$47)*($G117/$F117)))</f>
        <v>0</v>
      </c>
      <c r="R117" s="420">
        <f>IF( $F117=0,0,((($F117/$E$113)*'PLAN DE ADQUISICIONES'!P$47)*($G117/$F117)))</f>
        <v>0</v>
      </c>
      <c r="S117" s="420">
        <f>IF( $F117=0,0,((($F117/$E$113)*'PLAN DE ADQUISICIONES'!Q$47)*($G117/$F117)))</f>
        <v>0</v>
      </c>
      <c r="T117" s="423">
        <f>H117+I117+J117+K117+L117+M117+N117+O117+P117+Q117+R117+S117</f>
        <v>0</v>
      </c>
      <c r="U117" s="424">
        <f>IF( $F117=0,0,((($F117/$E$113)*'PLAN DE ADQUISICIONES'!R$47)*($G117/$F117)))</f>
        <v>0</v>
      </c>
      <c r="V117" s="420">
        <f>IF( $F117=0,0,((($F117/$E$113)*'PLAN DE ADQUISICIONES'!S$47)*($G117/$F117)))</f>
        <v>0</v>
      </c>
      <c r="W117" s="420">
        <f>IF( $F117=0,0,((($F117/$E$113)*'PLAN DE ADQUISICIONES'!T$47)*($G117/$F117)))</f>
        <v>0</v>
      </c>
      <c r="X117" s="420">
        <f>IF( $F117=0,0,((($F117/$E$113)*'PLAN DE ADQUISICIONES'!U$47)*($G117/$F117)))</f>
        <v>0</v>
      </c>
      <c r="Y117" s="420">
        <f>IF( $F117=0,0,((($F117/$E$113)*'PLAN DE ADQUISICIONES'!V$47)*($G117/$F117)))</f>
        <v>0</v>
      </c>
      <c r="Z117" s="420">
        <f>IF( $F117=0,0,((($F117/$E$113)*'PLAN DE ADQUISICIONES'!W$47)*($G117/$F117)))</f>
        <v>0</v>
      </c>
      <c r="AA117" s="420">
        <f>IF( $F117=0,0,((($F117/$E$113)*'PLAN DE ADQUISICIONES'!X$47)*($G117/$F117)))</f>
        <v>0</v>
      </c>
      <c r="AB117" s="420">
        <f>IF( $F117=0,0,((($F117/$E$113)*'PLAN DE ADQUISICIONES'!Y$47)*($G117/$F117)))</f>
        <v>0</v>
      </c>
      <c r="AC117" s="420">
        <f>IF( $F117=0,0,((($F117/$E$113)*'PLAN DE ADQUISICIONES'!Z$47)*($G117/$F117)))</f>
        <v>0</v>
      </c>
      <c r="AD117" s="420">
        <f>IF( $F117=0,0,((($F117/$E$113)*'PLAN DE ADQUISICIONES'!AA$47)*($G117/$F117)))</f>
        <v>0</v>
      </c>
      <c r="AE117" s="420">
        <f>IF( $F117=0,0,((($F117/$E$113)*'PLAN DE ADQUISICIONES'!AB$47)*($G117/$F117)))</f>
        <v>0</v>
      </c>
      <c r="AF117" s="420">
        <f>IF( $F117=0,0,((($F117/$E$113)*'PLAN DE ADQUISICIONES'!AC$47)*($G117/$F117)))</f>
        <v>0</v>
      </c>
      <c r="AG117" s="421">
        <f>U117+V117+W117+X117+Y117+Z117+AA117+AB117+AC117+AD117+AE117+AF117</f>
        <v>0</v>
      </c>
      <c r="AH117" s="425">
        <f>IF( $F117=0,0,((($F117/$E$113)*'PLAN DE ADQUISICIONES'!AD$47)*($G117/$F117)))</f>
        <v>0</v>
      </c>
      <c r="AI117" s="420">
        <f>IF( $F117=0,0,((($F117/$E$113)*'PLAN DE ADQUISICIONES'!AE$47)*($G117/$F117)))</f>
        <v>0</v>
      </c>
      <c r="AJ117" s="420">
        <f>IF( $F117=0,0,((($F117/$E$113)*'PLAN DE ADQUISICIONES'!AF$47)*($G117/$F117)))</f>
        <v>0</v>
      </c>
      <c r="AK117" s="420">
        <f>IF( $F117=0,0,((($F117/$E$113)*'PLAN DE ADQUISICIONES'!AG$47)*($G117/$F117)))</f>
        <v>0</v>
      </c>
      <c r="AL117" s="420">
        <f>IF( $F117=0,0,((($F117/$E$113)*'PLAN DE ADQUISICIONES'!AH$47)*($G117/$F117)))</f>
        <v>0</v>
      </c>
      <c r="AM117" s="420">
        <f>IF( $F117=0,0,((($F117/$E$113)*'PLAN DE ADQUISICIONES'!AI$47)*($G117/$F117)))</f>
        <v>0</v>
      </c>
      <c r="AN117" s="420">
        <f>IF( $F117=0,0,((($F117/$E$113)*'PLAN DE ADQUISICIONES'!AJ$47)*($G117/$F117)))</f>
        <v>0</v>
      </c>
      <c r="AO117" s="420">
        <f>IF( $F117=0,0,((($F117/$E$113)*'PLAN DE ADQUISICIONES'!AK$47)*($G117/$F117)))</f>
        <v>0</v>
      </c>
      <c r="AP117" s="420">
        <f>IF( $F117=0,0,((($F117/$E$113)*'PLAN DE ADQUISICIONES'!AL$47)*($G117/$F117)))</f>
        <v>0</v>
      </c>
      <c r="AQ117" s="420">
        <f>IF( $F117=0,0,((($F117/$E$113)*'PLAN DE ADQUISICIONES'!AM$47)*($G117/$F117)))</f>
        <v>0</v>
      </c>
      <c r="AR117" s="420">
        <f>IF( $F117=0,0,((($F117/$E$113)*'PLAN DE ADQUISICIONES'!AN$47)*($G117/$F117)))</f>
        <v>0</v>
      </c>
      <c r="AS117" s="420">
        <f>IF( $F117=0,0,((($F117/$E$113)*'PLAN DE ADQUISICIONES'!AO$47)*($G117/$F117)))</f>
        <v>0</v>
      </c>
      <c r="AT117" s="423">
        <f>AH117+AI117+AJ117+AK117+AL117+AM117+AN117+AO117+AP117+AQ117+AR117+AS117</f>
        <v>0</v>
      </c>
      <c r="AU117" s="426">
        <f>AS117+AR117+AQ117+AP117+AO117+AN117+AM117+AL117+AK117+AJ117+AI117+AH117+AF117+AE117+AD117+AC117+AB117+AA117+Z117+Y117+X117+W117+V117+U117+S117+R117+Q117+P117+O117+N117+M117+L117+K117+J117+I117+H117</f>
        <v>0</v>
      </c>
      <c r="AV117" s="392">
        <f t="shared" si="24"/>
        <v>0</v>
      </c>
    </row>
    <row r="118" spans="2:48" s="60" customFormat="1" ht="12.75" customHeight="1" x14ac:dyDescent="0.25">
      <c r="B118" s="416" t="str">
        <f>+'FORMATO COSTEO C2'!C72</f>
        <v>2.1.2.5</v>
      </c>
      <c r="C118" s="417" t="str">
        <f>+'FORMATO COSTEO C2'!B72</f>
        <v>Categoría de gasto</v>
      </c>
      <c r="D118" s="428"/>
      <c r="E118" s="429"/>
      <c r="F118" s="420">
        <f>+'FORMATO COSTEO C2'!G72</f>
        <v>0</v>
      </c>
      <c r="G118" s="421">
        <f>+'FORMATO COSTEO C2'!X72</f>
        <v>0</v>
      </c>
      <c r="H118" s="425">
        <f>IF( $F118=0,0,((($F118/$E$113)*'PLAN DE ADQUISICIONES'!F$47)*($G118/$F118)))</f>
        <v>0</v>
      </c>
      <c r="I118" s="420">
        <f>IF( $F118=0,0,((($F118/$E$113)*'PLAN DE ADQUISICIONES'!G$47)*($G118/$F118)))</f>
        <v>0</v>
      </c>
      <c r="J118" s="420">
        <f>IF( $F118=0,0,((($F118/$E$113)*'PLAN DE ADQUISICIONES'!H$47)*($G118/$F118)))</f>
        <v>0</v>
      </c>
      <c r="K118" s="420">
        <f>IF( $F118=0,0,((($F118/$E$113)*'PLAN DE ADQUISICIONES'!I$47)*($G118/$F118)))</f>
        <v>0</v>
      </c>
      <c r="L118" s="420">
        <f>IF( $F118=0,0,((($F118/$E$113)*'PLAN DE ADQUISICIONES'!J$47)*($G118/$F118)))</f>
        <v>0</v>
      </c>
      <c r="M118" s="420">
        <f>IF( $F118=0,0,((($F118/$E$113)*'PLAN DE ADQUISICIONES'!K$47)*($G118/$F118)))</f>
        <v>0</v>
      </c>
      <c r="N118" s="420">
        <f>IF( $F118=0,0,((($F118/$E$113)*'PLAN DE ADQUISICIONES'!L$47)*($G118/$F118)))</f>
        <v>0</v>
      </c>
      <c r="O118" s="420">
        <f>IF( $F118=0,0,((($F118/$E$113)*'PLAN DE ADQUISICIONES'!M$47)*($G118/$F118)))</f>
        <v>0</v>
      </c>
      <c r="P118" s="420">
        <f>IF( $F118=0,0,((($F118/$E$113)*'PLAN DE ADQUISICIONES'!N$47)*($G118/$F118)))</f>
        <v>0</v>
      </c>
      <c r="Q118" s="420">
        <f>IF( $F118=0,0,((($F118/$E$113)*'PLAN DE ADQUISICIONES'!O$47)*($G118/$F118)))</f>
        <v>0</v>
      </c>
      <c r="R118" s="420">
        <f>IF( $F118=0,0,((($F118/$E$113)*'PLAN DE ADQUISICIONES'!P$47)*($G118/$F118)))</f>
        <v>0</v>
      </c>
      <c r="S118" s="420">
        <f>IF( $F118=0,0,((($F118/$E$113)*'PLAN DE ADQUISICIONES'!Q$47)*($G118/$F118)))</f>
        <v>0</v>
      </c>
      <c r="T118" s="423">
        <f>H118+I118+J118+K118+L118+M118+N118+O118+P118+Q118+R118+S118</f>
        <v>0</v>
      </c>
      <c r="U118" s="424">
        <f>IF( $F118=0,0,((($F118/$E$113)*'PLAN DE ADQUISICIONES'!R$47)*($G118/$F118)))</f>
        <v>0</v>
      </c>
      <c r="V118" s="420">
        <f>IF( $F118=0,0,((($F118/$E$113)*'PLAN DE ADQUISICIONES'!S$47)*($G118/$F118)))</f>
        <v>0</v>
      </c>
      <c r="W118" s="420">
        <f>IF( $F118=0,0,((($F118/$E$113)*'PLAN DE ADQUISICIONES'!T$47)*($G118/$F118)))</f>
        <v>0</v>
      </c>
      <c r="X118" s="420">
        <f>IF( $F118=0,0,((($F118/$E$113)*'PLAN DE ADQUISICIONES'!U$47)*($G118/$F118)))</f>
        <v>0</v>
      </c>
      <c r="Y118" s="420">
        <f>IF( $F118=0,0,((($F118/$E$113)*'PLAN DE ADQUISICIONES'!V$47)*($G118/$F118)))</f>
        <v>0</v>
      </c>
      <c r="Z118" s="420">
        <f>IF( $F118=0,0,((($F118/$E$113)*'PLAN DE ADQUISICIONES'!W$47)*($G118/$F118)))</f>
        <v>0</v>
      </c>
      <c r="AA118" s="420">
        <f>IF( $F118=0,0,((($F118/$E$113)*'PLAN DE ADQUISICIONES'!X$47)*($G118/$F118)))</f>
        <v>0</v>
      </c>
      <c r="AB118" s="420">
        <f>IF( $F118=0,0,((($F118/$E$113)*'PLAN DE ADQUISICIONES'!Y$47)*($G118/$F118)))</f>
        <v>0</v>
      </c>
      <c r="AC118" s="420">
        <f>IF( $F118=0,0,((($F118/$E$113)*'PLAN DE ADQUISICIONES'!Z$47)*($G118/$F118)))</f>
        <v>0</v>
      </c>
      <c r="AD118" s="420">
        <f>IF( $F118=0,0,((($F118/$E$113)*'PLAN DE ADQUISICIONES'!AA$47)*($G118/$F118)))</f>
        <v>0</v>
      </c>
      <c r="AE118" s="420">
        <f>IF( $F118=0,0,((($F118/$E$113)*'PLAN DE ADQUISICIONES'!AB$47)*($G118/$F118)))</f>
        <v>0</v>
      </c>
      <c r="AF118" s="420">
        <f>IF( $F118=0,0,((($F118/$E$113)*'PLAN DE ADQUISICIONES'!AC$47)*($G118/$F118)))</f>
        <v>0</v>
      </c>
      <c r="AG118" s="421">
        <f>U118+V118+W118+X118+Y118+Z118+AA118+AB118+AC118+AD118+AE118+AF118</f>
        <v>0</v>
      </c>
      <c r="AH118" s="425">
        <f>IF( $F118=0,0,((($F118/$E$113)*'PLAN DE ADQUISICIONES'!AD$47)*($G118/$F118)))</f>
        <v>0</v>
      </c>
      <c r="AI118" s="420">
        <f>IF( $F118=0,0,((($F118/$E$113)*'PLAN DE ADQUISICIONES'!AE$47)*($G118/$F118)))</f>
        <v>0</v>
      </c>
      <c r="AJ118" s="420">
        <f>IF( $F118=0,0,((($F118/$E$113)*'PLAN DE ADQUISICIONES'!AF$47)*($G118/$F118)))</f>
        <v>0</v>
      </c>
      <c r="AK118" s="420">
        <f>IF( $F118=0,0,((($F118/$E$113)*'PLAN DE ADQUISICIONES'!AG$47)*($G118/$F118)))</f>
        <v>0</v>
      </c>
      <c r="AL118" s="420">
        <f>IF( $F118=0,0,((($F118/$E$113)*'PLAN DE ADQUISICIONES'!AH$47)*($G118/$F118)))</f>
        <v>0</v>
      </c>
      <c r="AM118" s="420">
        <f>IF( $F118=0,0,((($F118/$E$113)*'PLAN DE ADQUISICIONES'!AI$47)*($G118/$F118)))</f>
        <v>0</v>
      </c>
      <c r="AN118" s="420">
        <f>IF( $F118=0,0,((($F118/$E$113)*'PLAN DE ADQUISICIONES'!AJ$47)*($G118/$F118)))</f>
        <v>0</v>
      </c>
      <c r="AO118" s="420">
        <f>IF( $F118=0,0,((($F118/$E$113)*'PLAN DE ADQUISICIONES'!AK$47)*($G118/$F118)))</f>
        <v>0</v>
      </c>
      <c r="AP118" s="420">
        <f>IF( $F118=0,0,((($F118/$E$113)*'PLAN DE ADQUISICIONES'!AL$47)*($G118/$F118)))</f>
        <v>0</v>
      </c>
      <c r="AQ118" s="420">
        <f>IF( $F118=0,0,((($F118/$E$113)*'PLAN DE ADQUISICIONES'!AM$47)*($G118/$F118)))</f>
        <v>0</v>
      </c>
      <c r="AR118" s="420">
        <f>IF( $F118=0,0,((($F118/$E$113)*'PLAN DE ADQUISICIONES'!AN$47)*($G118/$F118)))</f>
        <v>0</v>
      </c>
      <c r="AS118" s="420">
        <f>IF( $F118=0,0,((($F118/$E$113)*'PLAN DE ADQUISICIONES'!AO$47)*($G118/$F118)))</f>
        <v>0</v>
      </c>
      <c r="AT118" s="423">
        <f>AH118+AI118+AJ118+AK118+AL118+AM118+AN118+AO118+AP118+AQ118+AR118+AS118</f>
        <v>0</v>
      </c>
      <c r="AU118" s="426">
        <f>AS118+AR118+AQ118+AP118+AO118+AN118+AM118+AL118+AK118+AJ118+AI118+AH118+AF118+AE118+AD118+AC118+AB118+AA118+Z118+Y118+X118+W118+V118+U118+S118+R118+Q118+P118+O118+N118+M118+L118+K118+J118+I118+H118</f>
        <v>0</v>
      </c>
      <c r="AV118" s="392">
        <f t="shared" si="24"/>
        <v>0</v>
      </c>
    </row>
    <row r="119" spans="2:48" s="60" customFormat="1" ht="12.75" customHeight="1" x14ac:dyDescent="0.25">
      <c r="B119" s="406" t="str">
        <f>+'FORMATO COSTEO C2'!C78</f>
        <v>2.1.3</v>
      </c>
      <c r="C119" s="430">
        <f>+'FORMATO COSTEO C2'!B78</f>
        <v>0</v>
      </c>
      <c r="D119" s="408" t="str">
        <f>+'FORMATO COSTEO C2'!D78</f>
        <v>Unidad medida</v>
      </c>
      <c r="E119" s="409">
        <f>+'FORMATO COSTEO C2'!E78</f>
        <v>0</v>
      </c>
      <c r="F119" s="410">
        <f>SUM(F120:F124)</f>
        <v>0</v>
      </c>
      <c r="G119" s="411">
        <f t="shared" ref="G119:AS119" si="34">SUM(G120:G124)</f>
        <v>0</v>
      </c>
      <c r="H119" s="412">
        <f t="shared" si="34"/>
        <v>0</v>
      </c>
      <c r="I119" s="410">
        <f t="shared" si="34"/>
        <v>0</v>
      </c>
      <c r="J119" s="410">
        <f t="shared" si="34"/>
        <v>0</v>
      </c>
      <c r="K119" s="410">
        <f t="shared" si="34"/>
        <v>0</v>
      </c>
      <c r="L119" s="410">
        <f t="shared" si="34"/>
        <v>0</v>
      </c>
      <c r="M119" s="410">
        <f t="shared" si="34"/>
        <v>0</v>
      </c>
      <c r="N119" s="410">
        <f t="shared" si="34"/>
        <v>0</v>
      </c>
      <c r="O119" s="410">
        <f t="shared" si="34"/>
        <v>0</v>
      </c>
      <c r="P119" s="410">
        <f t="shared" si="34"/>
        <v>0</v>
      </c>
      <c r="Q119" s="410">
        <f t="shared" si="34"/>
        <v>0</v>
      </c>
      <c r="R119" s="410">
        <f t="shared" si="34"/>
        <v>0</v>
      </c>
      <c r="S119" s="410">
        <f t="shared" si="34"/>
        <v>0</v>
      </c>
      <c r="T119" s="413">
        <f t="shared" si="34"/>
        <v>0</v>
      </c>
      <c r="U119" s="414">
        <f t="shared" si="34"/>
        <v>0</v>
      </c>
      <c r="V119" s="410">
        <f t="shared" si="34"/>
        <v>0</v>
      </c>
      <c r="W119" s="410">
        <f t="shared" si="34"/>
        <v>0</v>
      </c>
      <c r="X119" s="410">
        <f t="shared" si="34"/>
        <v>0</v>
      </c>
      <c r="Y119" s="410">
        <f t="shared" si="34"/>
        <v>0</v>
      </c>
      <c r="Z119" s="410">
        <f t="shared" si="34"/>
        <v>0</v>
      </c>
      <c r="AA119" s="410">
        <f t="shared" si="34"/>
        <v>0</v>
      </c>
      <c r="AB119" s="410">
        <f t="shared" si="34"/>
        <v>0</v>
      </c>
      <c r="AC119" s="410">
        <f t="shared" si="34"/>
        <v>0</v>
      </c>
      <c r="AD119" s="410">
        <f t="shared" si="34"/>
        <v>0</v>
      </c>
      <c r="AE119" s="410">
        <f t="shared" si="34"/>
        <v>0</v>
      </c>
      <c r="AF119" s="410">
        <f t="shared" si="34"/>
        <v>0</v>
      </c>
      <c r="AG119" s="411">
        <f t="shared" si="34"/>
        <v>0</v>
      </c>
      <c r="AH119" s="412">
        <f t="shared" si="34"/>
        <v>0</v>
      </c>
      <c r="AI119" s="410">
        <f t="shared" si="34"/>
        <v>0</v>
      </c>
      <c r="AJ119" s="410">
        <f t="shared" si="34"/>
        <v>0</v>
      </c>
      <c r="AK119" s="410">
        <f t="shared" si="34"/>
        <v>0</v>
      </c>
      <c r="AL119" s="410">
        <f t="shared" si="34"/>
        <v>0</v>
      </c>
      <c r="AM119" s="410">
        <f t="shared" si="34"/>
        <v>0</v>
      </c>
      <c r="AN119" s="410">
        <f t="shared" si="34"/>
        <v>0</v>
      </c>
      <c r="AO119" s="410">
        <f t="shared" si="34"/>
        <v>0</v>
      </c>
      <c r="AP119" s="410">
        <f t="shared" si="34"/>
        <v>0</v>
      </c>
      <c r="AQ119" s="410">
        <f t="shared" si="34"/>
        <v>0</v>
      </c>
      <c r="AR119" s="410">
        <f t="shared" si="34"/>
        <v>0</v>
      </c>
      <c r="AS119" s="410">
        <f t="shared" si="34"/>
        <v>0</v>
      </c>
      <c r="AT119" s="413">
        <f>SUM(AT120:AT124)</f>
        <v>0</v>
      </c>
      <c r="AU119" s="415">
        <f>SUM(AU120:AU124)</f>
        <v>0</v>
      </c>
      <c r="AV119" s="392">
        <f t="shared" si="24"/>
        <v>0</v>
      </c>
    </row>
    <row r="120" spans="2:48" s="60" customFormat="1" ht="12.75" customHeight="1" x14ac:dyDescent="0.25">
      <c r="B120" s="416" t="str">
        <f>+'FORMATO COSTEO C2'!C80</f>
        <v>2.1.3.1</v>
      </c>
      <c r="C120" s="417" t="str">
        <f>+'FORMATO COSTEO C2'!B80</f>
        <v>Categoría de gasto</v>
      </c>
      <c r="D120" s="428"/>
      <c r="E120" s="429"/>
      <c r="F120" s="420">
        <f>+'FORMATO COSTEO C2'!G80</f>
        <v>0</v>
      </c>
      <c r="G120" s="421">
        <f>+'FORMATO COSTEO C2'!X80</f>
        <v>0</v>
      </c>
      <c r="H120" s="422">
        <f>IF( $F120=0,0,((($F120/$E$119)*'PLAN DE ADQUISICIONES'!F$48)*($G120/$F120)))</f>
        <v>0</v>
      </c>
      <c r="I120" s="420">
        <f>IF( $F120=0,0,((($F120/$E$119)*'PLAN DE ADQUISICIONES'!G$48)*($G120/$F120)))</f>
        <v>0</v>
      </c>
      <c r="J120" s="420">
        <f>IF( $F120=0,0,((($F120/$E$119)*'PLAN DE ADQUISICIONES'!H$48)*($G120/$F120)))</f>
        <v>0</v>
      </c>
      <c r="K120" s="420">
        <f>IF( $F120=0,0,((($F120/$E$119)*'PLAN DE ADQUISICIONES'!I$48)*($G120/$F120)))</f>
        <v>0</v>
      </c>
      <c r="L120" s="420">
        <f>IF( $F120=0,0,((($F120/$E$119)*'PLAN DE ADQUISICIONES'!J$48)*($G120/$F120)))</f>
        <v>0</v>
      </c>
      <c r="M120" s="420">
        <f>IF( $F120=0,0,((($F120/$E$119)*'PLAN DE ADQUISICIONES'!K$48)*($G120/$F120)))</f>
        <v>0</v>
      </c>
      <c r="N120" s="420">
        <f>IF( $F120=0,0,((($F120/$E$119)*'PLAN DE ADQUISICIONES'!L$48)*($G120/$F120)))</f>
        <v>0</v>
      </c>
      <c r="O120" s="420">
        <f>IF( $F120=0,0,((($F120/$E$119)*'PLAN DE ADQUISICIONES'!M$48)*($G120/$F120)))</f>
        <v>0</v>
      </c>
      <c r="P120" s="420">
        <f>IF( $F120=0,0,((($F120/$E$119)*'PLAN DE ADQUISICIONES'!N$48)*($G120/$F120)))</f>
        <v>0</v>
      </c>
      <c r="Q120" s="420">
        <f>IF( $F120=0,0,((($F120/$E$119)*'PLAN DE ADQUISICIONES'!O$48)*($G120/$F120)))</f>
        <v>0</v>
      </c>
      <c r="R120" s="420">
        <f>IF( $F120=0,0,((($F120/$E$119)*'PLAN DE ADQUISICIONES'!P$48)*($G120/$F120)))</f>
        <v>0</v>
      </c>
      <c r="S120" s="420">
        <f>IF( $F120=0,0,((($F120/$E$119)*'PLAN DE ADQUISICIONES'!Q$48)*($G120/$F120)))</f>
        <v>0</v>
      </c>
      <c r="T120" s="423">
        <f>H120+I120+J120+K120+L120+M120+N120+O120+P120+Q120+R120+S120</f>
        <v>0</v>
      </c>
      <c r="U120" s="424">
        <f>IF( $F120=0,0,((($F120/$E$119)*'PLAN DE ADQUISICIONES'!R$48)*($G120/$F120)))</f>
        <v>0</v>
      </c>
      <c r="V120" s="420">
        <f>IF( $F120=0,0,((($F120/$E$119)*'PLAN DE ADQUISICIONES'!S$48)*($G120/$F120)))</f>
        <v>0</v>
      </c>
      <c r="W120" s="420">
        <f>IF( $F120=0,0,((($F120/$E$119)*'PLAN DE ADQUISICIONES'!T$48)*($G120/$F120)))</f>
        <v>0</v>
      </c>
      <c r="X120" s="420">
        <f>IF( $F120=0,0,((($F120/$E$119)*'PLAN DE ADQUISICIONES'!U$48)*($G120/$F120)))</f>
        <v>0</v>
      </c>
      <c r="Y120" s="420">
        <f>IF( $F120=0,0,((($F120/$E$119)*'PLAN DE ADQUISICIONES'!V$48)*($G120/$F120)))</f>
        <v>0</v>
      </c>
      <c r="Z120" s="420">
        <f>IF( $F120=0,0,((($F120/$E$119)*'PLAN DE ADQUISICIONES'!W$48)*($G120/$F120)))</f>
        <v>0</v>
      </c>
      <c r="AA120" s="420">
        <f>IF( $F120=0,0,((($F120/$E$119)*'PLAN DE ADQUISICIONES'!X$48)*($G120/$F120)))</f>
        <v>0</v>
      </c>
      <c r="AB120" s="420">
        <f>IF( $F120=0,0,((($F120/$E$119)*'PLAN DE ADQUISICIONES'!Y$48)*($G120/$F120)))</f>
        <v>0</v>
      </c>
      <c r="AC120" s="420">
        <f>IF( $F120=0,0,((($F120/$E$119)*'PLAN DE ADQUISICIONES'!Z$48)*($G120/$F120)))</f>
        <v>0</v>
      </c>
      <c r="AD120" s="420">
        <f>IF( $F120=0,0,((($F120/$E$119)*'PLAN DE ADQUISICIONES'!AA$48)*($G120/$F120)))</f>
        <v>0</v>
      </c>
      <c r="AE120" s="420">
        <f>IF( $F120=0,0,((($F120/$E$119)*'PLAN DE ADQUISICIONES'!AB$48)*($G120/$F120)))</f>
        <v>0</v>
      </c>
      <c r="AF120" s="420">
        <f>IF( $F120=0,0,((($F120/$E$119)*'PLAN DE ADQUISICIONES'!AC$48)*($G120/$F120)))</f>
        <v>0</v>
      </c>
      <c r="AG120" s="421">
        <f>U120+V120+W120+X120+Y120+Z120+AA120+AB120+AC120+AD120+AE120+AF120</f>
        <v>0</v>
      </c>
      <c r="AH120" s="425">
        <f>IF( $F120=0,0,((($F120/$E$119)*'PLAN DE ADQUISICIONES'!AD$48)*($G120/$F120)))</f>
        <v>0</v>
      </c>
      <c r="AI120" s="420">
        <f>IF( $F120=0,0,((($F120/$E$119)*'PLAN DE ADQUISICIONES'!AE$48)*($G120/$F120)))</f>
        <v>0</v>
      </c>
      <c r="AJ120" s="420">
        <f>IF( $F120=0,0,((($F120/$E$119)*'PLAN DE ADQUISICIONES'!AF$48)*($G120/$F120)))</f>
        <v>0</v>
      </c>
      <c r="AK120" s="420">
        <f>IF( $F120=0,0,((($F120/$E$119)*'PLAN DE ADQUISICIONES'!AG$48)*($G120/$F120)))</f>
        <v>0</v>
      </c>
      <c r="AL120" s="420">
        <f>IF( $F120=0,0,((($F120/$E$119)*'PLAN DE ADQUISICIONES'!AH$48)*($G120/$F120)))</f>
        <v>0</v>
      </c>
      <c r="AM120" s="420">
        <f>IF( $F120=0,0,((($F120/$E$119)*'PLAN DE ADQUISICIONES'!AI$48)*($G120/$F120)))</f>
        <v>0</v>
      </c>
      <c r="AN120" s="420">
        <f>IF( $F120=0,0,((($F120/$E$119)*'PLAN DE ADQUISICIONES'!AJ$48)*($G120/$F120)))</f>
        <v>0</v>
      </c>
      <c r="AO120" s="420">
        <f>IF( $F120=0,0,((($F120/$E$119)*'PLAN DE ADQUISICIONES'!AK$48)*($G120/$F120)))</f>
        <v>0</v>
      </c>
      <c r="AP120" s="420">
        <f>IF( $F120=0,0,((($F120/$E$119)*'PLAN DE ADQUISICIONES'!AL$48)*($G120/$F120)))</f>
        <v>0</v>
      </c>
      <c r="AQ120" s="420">
        <f>IF( $F120=0,0,((($F120/$E$119)*'PLAN DE ADQUISICIONES'!AM$48)*($G120/$F120)))</f>
        <v>0</v>
      </c>
      <c r="AR120" s="420">
        <f>IF( $F120=0,0,((($F120/$E$119)*'PLAN DE ADQUISICIONES'!AN$48)*($G120/$F120)))</f>
        <v>0</v>
      </c>
      <c r="AS120" s="420">
        <f>IF( $F120=0,0,((($F120/$E$119)*'PLAN DE ADQUISICIONES'!AO$48)*($G120/$F120)))</f>
        <v>0</v>
      </c>
      <c r="AT120" s="423">
        <f>AH120+AI120+AJ120+AK120+AL120+AM120+AN120+AO120+AP120+AQ120+AR120+AS120</f>
        <v>0</v>
      </c>
      <c r="AU120" s="426">
        <f>AS120+AR120+AQ120+AP120+AO120+AN120+AM120+AL120+AK120+AJ120+AI120+AH120+AF120+AE120+AD120+AC120+AB120+AA120+Z120+Y120+X120+W120+V120+U120+S120+R120+Q120+P120+O120+N120+M120+L120+K120+J120+I120+H120</f>
        <v>0</v>
      </c>
      <c r="AV120" s="392">
        <f t="shared" si="24"/>
        <v>0</v>
      </c>
    </row>
    <row r="121" spans="2:48" s="60" customFormat="1" ht="12.75" customHeight="1" x14ac:dyDescent="0.25">
      <c r="B121" s="416" t="str">
        <f>+'FORMATO COSTEO C2'!C86</f>
        <v>2.1.3.2</v>
      </c>
      <c r="C121" s="417" t="str">
        <f>+'FORMATO COSTEO C2'!B86</f>
        <v>Categoría de gasto</v>
      </c>
      <c r="D121" s="428"/>
      <c r="E121" s="429"/>
      <c r="F121" s="420">
        <f>+'FORMATO COSTEO C2'!G86</f>
        <v>0</v>
      </c>
      <c r="G121" s="421">
        <f>+'FORMATO COSTEO C2'!X86</f>
        <v>0</v>
      </c>
      <c r="H121" s="425">
        <f>IF( $F121=0,0,((($F121/$E$119)*'PLAN DE ADQUISICIONES'!F$48)*($G121/$F121)))</f>
        <v>0</v>
      </c>
      <c r="I121" s="420">
        <f>IF( $F121=0,0,((($F121/$E$119)*'PLAN DE ADQUISICIONES'!G$48)*($G121/$F121)))</f>
        <v>0</v>
      </c>
      <c r="J121" s="420">
        <f>IF( $F121=0,0,((($F121/$E$119)*'PLAN DE ADQUISICIONES'!H$48)*($G121/$F121)))</f>
        <v>0</v>
      </c>
      <c r="K121" s="420">
        <f>IF( $F121=0,0,((($F121/$E$119)*'PLAN DE ADQUISICIONES'!I$48)*($G121/$F121)))</f>
        <v>0</v>
      </c>
      <c r="L121" s="420">
        <f>IF( $F121=0,0,((($F121/$E$119)*'PLAN DE ADQUISICIONES'!J$48)*($G121/$F121)))</f>
        <v>0</v>
      </c>
      <c r="M121" s="420">
        <f>IF( $F121=0,0,((($F121/$E$119)*'PLAN DE ADQUISICIONES'!K$48)*($G121/$F121)))</f>
        <v>0</v>
      </c>
      <c r="N121" s="420">
        <f>IF( $F121=0,0,((($F121/$E$119)*'PLAN DE ADQUISICIONES'!L$48)*($G121/$F121)))</f>
        <v>0</v>
      </c>
      <c r="O121" s="420">
        <f>IF( $F121=0,0,((($F121/$E$119)*'PLAN DE ADQUISICIONES'!M$48)*($G121/$F121)))</f>
        <v>0</v>
      </c>
      <c r="P121" s="420">
        <f>IF( $F121=0,0,((($F121/$E$119)*'PLAN DE ADQUISICIONES'!N$48)*($G121/$F121)))</f>
        <v>0</v>
      </c>
      <c r="Q121" s="420">
        <f>IF( $F121=0,0,((($F121/$E$119)*'PLAN DE ADQUISICIONES'!O$48)*($G121/$F121)))</f>
        <v>0</v>
      </c>
      <c r="R121" s="420">
        <f>IF( $F121=0,0,((($F121/$E$119)*'PLAN DE ADQUISICIONES'!P$48)*($G121/$F121)))</f>
        <v>0</v>
      </c>
      <c r="S121" s="420">
        <f>IF( $F121=0,0,((($F121/$E$119)*'PLAN DE ADQUISICIONES'!Q$48)*($G121/$F121)))</f>
        <v>0</v>
      </c>
      <c r="T121" s="423">
        <f>H121+I121+J121+K121+L121+M121+N121+O121+P121+Q121+R121+S121</f>
        <v>0</v>
      </c>
      <c r="U121" s="424">
        <f>IF( $F121=0,0,((($F121/$E$119)*'PLAN DE ADQUISICIONES'!R$48)*($G121/$F121)))</f>
        <v>0</v>
      </c>
      <c r="V121" s="420">
        <f>IF( $F121=0,0,((($F121/$E$119)*'PLAN DE ADQUISICIONES'!S$48)*($G121/$F121)))</f>
        <v>0</v>
      </c>
      <c r="W121" s="420">
        <f>IF( $F121=0,0,((($F121/$E$119)*'PLAN DE ADQUISICIONES'!T$48)*($G121/$F121)))</f>
        <v>0</v>
      </c>
      <c r="X121" s="420">
        <f>IF( $F121=0,0,((($F121/$E$119)*'PLAN DE ADQUISICIONES'!U$48)*($G121/$F121)))</f>
        <v>0</v>
      </c>
      <c r="Y121" s="420">
        <f>IF( $F121=0,0,((($F121/$E$119)*'PLAN DE ADQUISICIONES'!V$48)*($G121/$F121)))</f>
        <v>0</v>
      </c>
      <c r="Z121" s="420">
        <f>IF( $F121=0,0,((($F121/$E$119)*'PLAN DE ADQUISICIONES'!W$48)*($G121/$F121)))</f>
        <v>0</v>
      </c>
      <c r="AA121" s="420">
        <f>IF( $F121=0,0,((($F121/$E$119)*'PLAN DE ADQUISICIONES'!X$48)*($G121/$F121)))</f>
        <v>0</v>
      </c>
      <c r="AB121" s="420">
        <f>IF( $F121=0,0,((($F121/$E$119)*'PLAN DE ADQUISICIONES'!Y$48)*($G121/$F121)))</f>
        <v>0</v>
      </c>
      <c r="AC121" s="420">
        <f>IF( $F121=0,0,((($F121/$E$119)*'PLAN DE ADQUISICIONES'!Z$48)*($G121/$F121)))</f>
        <v>0</v>
      </c>
      <c r="AD121" s="420">
        <f>IF( $F121=0,0,((($F121/$E$119)*'PLAN DE ADQUISICIONES'!AA$48)*($G121/$F121)))</f>
        <v>0</v>
      </c>
      <c r="AE121" s="420">
        <f>IF( $F121=0,0,((($F121/$E$119)*'PLAN DE ADQUISICIONES'!AB$48)*($G121/$F121)))</f>
        <v>0</v>
      </c>
      <c r="AF121" s="420">
        <f>IF( $F121=0,0,((($F121/$E$119)*'PLAN DE ADQUISICIONES'!AC$48)*($G121/$F121)))</f>
        <v>0</v>
      </c>
      <c r="AG121" s="421">
        <f>U121+V121+W121+X121+Y121+Z121+AA121+AB121+AC121+AD121+AE121+AF121</f>
        <v>0</v>
      </c>
      <c r="AH121" s="425">
        <f>IF( $F121=0,0,((($F121/$E$119)*'PLAN DE ADQUISICIONES'!AD$48)*($G121/$F121)))</f>
        <v>0</v>
      </c>
      <c r="AI121" s="420">
        <f>IF( $F121=0,0,((($F121/$E$119)*'PLAN DE ADQUISICIONES'!AE$48)*($G121/$F121)))</f>
        <v>0</v>
      </c>
      <c r="AJ121" s="420">
        <f>IF( $F121=0,0,((($F121/$E$119)*'PLAN DE ADQUISICIONES'!AF$48)*($G121/$F121)))</f>
        <v>0</v>
      </c>
      <c r="AK121" s="420">
        <f>IF( $F121=0,0,((($F121/$E$119)*'PLAN DE ADQUISICIONES'!AG$48)*($G121/$F121)))</f>
        <v>0</v>
      </c>
      <c r="AL121" s="420">
        <f>IF( $F121=0,0,((($F121/$E$119)*'PLAN DE ADQUISICIONES'!AH$48)*($G121/$F121)))</f>
        <v>0</v>
      </c>
      <c r="AM121" s="420">
        <f>IF( $F121=0,0,((($F121/$E$119)*'PLAN DE ADQUISICIONES'!AI$48)*($G121/$F121)))</f>
        <v>0</v>
      </c>
      <c r="AN121" s="420">
        <f>IF( $F121=0,0,((($F121/$E$119)*'PLAN DE ADQUISICIONES'!AJ$48)*($G121/$F121)))</f>
        <v>0</v>
      </c>
      <c r="AO121" s="420">
        <f>IF( $F121=0,0,((($F121/$E$119)*'PLAN DE ADQUISICIONES'!AK$48)*($G121/$F121)))</f>
        <v>0</v>
      </c>
      <c r="AP121" s="420">
        <f>IF( $F121=0,0,((($F121/$E$119)*'PLAN DE ADQUISICIONES'!AL$48)*($G121/$F121)))</f>
        <v>0</v>
      </c>
      <c r="AQ121" s="420">
        <f>IF( $F121=0,0,((($F121/$E$119)*'PLAN DE ADQUISICIONES'!AM$48)*($G121/$F121)))</f>
        <v>0</v>
      </c>
      <c r="AR121" s="420">
        <f>IF( $F121=0,0,((($F121/$E$119)*'PLAN DE ADQUISICIONES'!AN$48)*($G121/$F121)))</f>
        <v>0</v>
      </c>
      <c r="AS121" s="420">
        <f>IF( $F121=0,0,((($F121/$E$119)*'PLAN DE ADQUISICIONES'!AO$48)*($G121/$F121)))</f>
        <v>0</v>
      </c>
      <c r="AT121" s="423">
        <f>AH121+AI121+AJ121+AK121+AL121+AM121+AN121+AO121+AP121+AQ121+AR121+AS121</f>
        <v>0</v>
      </c>
      <c r="AU121" s="426">
        <f>AS121+AR121+AQ121+AP121+AO121+AN121+AM121+AL121+AK121+AJ121+AI121+AH121+AF121+AE121+AD121+AC121+AB121+AA121+Z121+Y121+X121+W121+V121+U121+S121+R121+Q121+P121+O121+N121+M121+L121+K121+J121+I121+H121</f>
        <v>0</v>
      </c>
      <c r="AV121" s="392">
        <f t="shared" si="24"/>
        <v>0</v>
      </c>
    </row>
    <row r="122" spans="2:48" s="60" customFormat="1" ht="12.75" customHeight="1" x14ac:dyDescent="0.25">
      <c r="B122" s="416" t="str">
        <f>+'FORMATO COSTEO C2'!C92</f>
        <v>2.1.3.3</v>
      </c>
      <c r="C122" s="417" t="str">
        <f>+'FORMATO COSTEO C2'!B92</f>
        <v>Categoría de gasto</v>
      </c>
      <c r="D122" s="428"/>
      <c r="E122" s="429"/>
      <c r="F122" s="420">
        <f>+'FORMATO COSTEO C2'!G92</f>
        <v>0</v>
      </c>
      <c r="G122" s="421">
        <f>+'FORMATO COSTEO C2'!X92</f>
        <v>0</v>
      </c>
      <c r="H122" s="425">
        <f>IF( $F122=0,0,((($F122/$E$119)*'PLAN DE ADQUISICIONES'!F$48)*($G122/$F122)))</f>
        <v>0</v>
      </c>
      <c r="I122" s="420">
        <f>IF( $F122=0,0,((($F122/$E$119)*'PLAN DE ADQUISICIONES'!G$48)*($G122/$F122)))</f>
        <v>0</v>
      </c>
      <c r="J122" s="420">
        <f>IF( $F122=0,0,((($F122/$E$119)*'PLAN DE ADQUISICIONES'!H$48)*($G122/$F122)))</f>
        <v>0</v>
      </c>
      <c r="K122" s="420">
        <f>IF( $F122=0,0,((($F122/$E$119)*'PLAN DE ADQUISICIONES'!I$48)*($G122/$F122)))</f>
        <v>0</v>
      </c>
      <c r="L122" s="420">
        <f>IF( $F122=0,0,((($F122/$E$119)*'PLAN DE ADQUISICIONES'!J$48)*($G122/$F122)))</f>
        <v>0</v>
      </c>
      <c r="M122" s="420">
        <f>IF( $F122=0,0,((($F122/$E$119)*'PLAN DE ADQUISICIONES'!K$48)*($G122/$F122)))</f>
        <v>0</v>
      </c>
      <c r="N122" s="420">
        <f>IF( $F122=0,0,((($F122/$E$119)*'PLAN DE ADQUISICIONES'!L$48)*($G122/$F122)))</f>
        <v>0</v>
      </c>
      <c r="O122" s="420">
        <f>IF( $F122=0,0,((($F122/$E$119)*'PLAN DE ADQUISICIONES'!M$48)*($G122/$F122)))</f>
        <v>0</v>
      </c>
      <c r="P122" s="420">
        <f>IF( $F122=0,0,((($F122/$E$119)*'PLAN DE ADQUISICIONES'!N$48)*($G122/$F122)))</f>
        <v>0</v>
      </c>
      <c r="Q122" s="420">
        <f>IF( $F122=0,0,((($F122/$E$119)*'PLAN DE ADQUISICIONES'!O$48)*($G122/$F122)))</f>
        <v>0</v>
      </c>
      <c r="R122" s="420">
        <f>IF( $F122=0,0,((($F122/$E$119)*'PLAN DE ADQUISICIONES'!P$48)*($G122/$F122)))</f>
        <v>0</v>
      </c>
      <c r="S122" s="420">
        <f>IF( $F122=0,0,((($F122/$E$119)*'PLAN DE ADQUISICIONES'!Q$48)*($G122/$F122)))</f>
        <v>0</v>
      </c>
      <c r="T122" s="423">
        <f>H122+I122+J122+K122+L122+M122+N122+O122+P122+Q122+R122+S122</f>
        <v>0</v>
      </c>
      <c r="U122" s="424">
        <f>IF( $F122=0,0,((($F122/$E$119)*'PLAN DE ADQUISICIONES'!R$48)*($G122/$F122)))</f>
        <v>0</v>
      </c>
      <c r="V122" s="420">
        <f>IF( $F122=0,0,((($F122/$E$119)*'PLAN DE ADQUISICIONES'!S$48)*($G122/$F122)))</f>
        <v>0</v>
      </c>
      <c r="W122" s="420">
        <f>IF( $F122=0,0,((($F122/$E$119)*'PLAN DE ADQUISICIONES'!T$48)*($G122/$F122)))</f>
        <v>0</v>
      </c>
      <c r="X122" s="420">
        <f>IF( $F122=0,0,((($F122/$E$119)*'PLAN DE ADQUISICIONES'!U$48)*($G122/$F122)))</f>
        <v>0</v>
      </c>
      <c r="Y122" s="420">
        <f>IF( $F122=0,0,((($F122/$E$119)*'PLAN DE ADQUISICIONES'!V$48)*($G122/$F122)))</f>
        <v>0</v>
      </c>
      <c r="Z122" s="420">
        <f>IF( $F122=0,0,((($F122/$E$119)*'PLAN DE ADQUISICIONES'!W$48)*($G122/$F122)))</f>
        <v>0</v>
      </c>
      <c r="AA122" s="420">
        <f>IF( $F122=0,0,((($F122/$E$119)*'PLAN DE ADQUISICIONES'!X$48)*($G122/$F122)))</f>
        <v>0</v>
      </c>
      <c r="AB122" s="420">
        <f>IF( $F122=0,0,((($F122/$E$119)*'PLAN DE ADQUISICIONES'!Y$48)*($G122/$F122)))</f>
        <v>0</v>
      </c>
      <c r="AC122" s="420">
        <f>IF( $F122=0,0,((($F122/$E$119)*'PLAN DE ADQUISICIONES'!Z$48)*($G122/$F122)))</f>
        <v>0</v>
      </c>
      <c r="AD122" s="420">
        <f>IF( $F122=0,0,((($F122/$E$119)*'PLAN DE ADQUISICIONES'!AA$48)*($G122/$F122)))</f>
        <v>0</v>
      </c>
      <c r="AE122" s="420">
        <f>IF( $F122=0,0,((($F122/$E$119)*'PLAN DE ADQUISICIONES'!AB$48)*($G122/$F122)))</f>
        <v>0</v>
      </c>
      <c r="AF122" s="420">
        <f>IF( $F122=0,0,((($F122/$E$119)*'PLAN DE ADQUISICIONES'!AC$48)*($G122/$F122)))</f>
        <v>0</v>
      </c>
      <c r="AG122" s="421">
        <f>U122+V122+W122+X122+Y122+Z122+AA122+AB122+AC122+AD122+AE122+AF122</f>
        <v>0</v>
      </c>
      <c r="AH122" s="425">
        <f>IF( $F122=0,0,((($F122/$E$119)*'PLAN DE ADQUISICIONES'!AD$48)*($G122/$F122)))</f>
        <v>0</v>
      </c>
      <c r="AI122" s="420">
        <f>IF( $F122=0,0,((($F122/$E$119)*'PLAN DE ADQUISICIONES'!AE$48)*($G122/$F122)))</f>
        <v>0</v>
      </c>
      <c r="AJ122" s="420">
        <f>IF( $F122=0,0,((($F122/$E$119)*'PLAN DE ADQUISICIONES'!AF$48)*($G122/$F122)))</f>
        <v>0</v>
      </c>
      <c r="AK122" s="420">
        <f>IF( $F122=0,0,((($F122/$E$119)*'PLAN DE ADQUISICIONES'!AG$48)*($G122/$F122)))</f>
        <v>0</v>
      </c>
      <c r="AL122" s="420">
        <f>IF( $F122=0,0,((($F122/$E$119)*'PLAN DE ADQUISICIONES'!AH$48)*($G122/$F122)))</f>
        <v>0</v>
      </c>
      <c r="AM122" s="420">
        <f>IF( $F122=0,0,((($F122/$E$119)*'PLAN DE ADQUISICIONES'!AI$48)*($G122/$F122)))</f>
        <v>0</v>
      </c>
      <c r="AN122" s="420">
        <f>IF( $F122=0,0,((($F122/$E$119)*'PLAN DE ADQUISICIONES'!AJ$48)*($G122/$F122)))</f>
        <v>0</v>
      </c>
      <c r="AO122" s="420">
        <f>IF( $F122=0,0,((($F122/$E$119)*'PLAN DE ADQUISICIONES'!AK$48)*($G122/$F122)))</f>
        <v>0</v>
      </c>
      <c r="AP122" s="420">
        <f>IF( $F122=0,0,((($F122/$E$119)*'PLAN DE ADQUISICIONES'!AL$48)*($G122/$F122)))</f>
        <v>0</v>
      </c>
      <c r="AQ122" s="420">
        <f>IF( $F122=0,0,((($F122/$E$119)*'PLAN DE ADQUISICIONES'!AM$48)*($G122/$F122)))</f>
        <v>0</v>
      </c>
      <c r="AR122" s="420">
        <f>IF( $F122=0,0,((($F122/$E$119)*'PLAN DE ADQUISICIONES'!AN$48)*($G122/$F122)))</f>
        <v>0</v>
      </c>
      <c r="AS122" s="420">
        <f>IF( $F122=0,0,((($F122/$E$119)*'PLAN DE ADQUISICIONES'!AO$48)*($G122/$F122)))</f>
        <v>0</v>
      </c>
      <c r="AT122" s="423">
        <f>AH122+AI122+AJ122+AK122+AL122+AM122+AN122+AO122+AP122+AQ122+AR122+AS122</f>
        <v>0</v>
      </c>
      <c r="AU122" s="426">
        <f>AS122+AR122+AQ122+AP122+AO122+AN122+AM122+AL122+AK122+AJ122+AI122+AH122+AF122+AE122+AD122+AC122+AB122+AA122+Z122+Y122+X122+W122+V122+U122+S122+R122+Q122+P122+O122+N122+M122+L122+K122+J122+I122+H122</f>
        <v>0</v>
      </c>
      <c r="AV122" s="392">
        <f t="shared" si="24"/>
        <v>0</v>
      </c>
    </row>
    <row r="123" spans="2:48" s="60" customFormat="1" ht="12.75" customHeight="1" x14ac:dyDescent="0.25">
      <c r="B123" s="416" t="str">
        <f>+'FORMATO COSTEO C2'!C98</f>
        <v>2.1.3.4</v>
      </c>
      <c r="C123" s="417" t="str">
        <f>+'FORMATO COSTEO C2'!B98</f>
        <v>Categoría de gasto</v>
      </c>
      <c r="D123" s="428"/>
      <c r="E123" s="429"/>
      <c r="F123" s="420">
        <f>+'FORMATO COSTEO C2'!G98</f>
        <v>0</v>
      </c>
      <c r="G123" s="421">
        <f>+'FORMATO COSTEO C2'!X98</f>
        <v>0</v>
      </c>
      <c r="H123" s="425">
        <f>IF( $F123=0,0,((($F123/$E$119)*'PLAN DE ADQUISICIONES'!F$48)*($G123/$F123)))</f>
        <v>0</v>
      </c>
      <c r="I123" s="420">
        <f>IF( $F123=0,0,((($F123/$E$119)*'PLAN DE ADQUISICIONES'!G$48)*($G123/$F123)))</f>
        <v>0</v>
      </c>
      <c r="J123" s="420">
        <f>IF( $F123=0,0,((($F123/$E$119)*'PLAN DE ADQUISICIONES'!H$48)*($G123/$F123)))</f>
        <v>0</v>
      </c>
      <c r="K123" s="420">
        <f>IF( $F123=0,0,((($F123/$E$119)*'PLAN DE ADQUISICIONES'!I$48)*($G123/$F123)))</f>
        <v>0</v>
      </c>
      <c r="L123" s="420">
        <f>IF( $F123=0,0,((($F123/$E$119)*'PLAN DE ADQUISICIONES'!J$48)*($G123/$F123)))</f>
        <v>0</v>
      </c>
      <c r="M123" s="420">
        <f>IF( $F123=0,0,((($F123/$E$119)*'PLAN DE ADQUISICIONES'!K$48)*($G123/$F123)))</f>
        <v>0</v>
      </c>
      <c r="N123" s="420">
        <f>IF( $F123=0,0,((($F123/$E$119)*'PLAN DE ADQUISICIONES'!L$48)*($G123/$F123)))</f>
        <v>0</v>
      </c>
      <c r="O123" s="420">
        <f>IF( $F123=0,0,((($F123/$E$119)*'PLAN DE ADQUISICIONES'!M$48)*($G123/$F123)))</f>
        <v>0</v>
      </c>
      <c r="P123" s="420">
        <f>IF( $F123=0,0,((($F123/$E$119)*'PLAN DE ADQUISICIONES'!N$48)*($G123/$F123)))</f>
        <v>0</v>
      </c>
      <c r="Q123" s="420">
        <f>IF( $F123=0,0,((($F123/$E$119)*'PLAN DE ADQUISICIONES'!O$48)*($G123/$F123)))</f>
        <v>0</v>
      </c>
      <c r="R123" s="420">
        <f>IF( $F123=0,0,((($F123/$E$119)*'PLAN DE ADQUISICIONES'!P$48)*($G123/$F123)))</f>
        <v>0</v>
      </c>
      <c r="S123" s="420">
        <f>IF( $F123=0,0,((($F123/$E$119)*'PLAN DE ADQUISICIONES'!Q$48)*($G123/$F123)))</f>
        <v>0</v>
      </c>
      <c r="T123" s="423">
        <f>H123+I123+J123+K123+L123+M123+N123+O123+P123+Q123+R123+S123</f>
        <v>0</v>
      </c>
      <c r="U123" s="424">
        <f>IF( $F123=0,0,((($F123/$E$119)*'PLAN DE ADQUISICIONES'!R$48)*($G123/$F123)))</f>
        <v>0</v>
      </c>
      <c r="V123" s="420">
        <f>IF( $F123=0,0,((($F123/$E$119)*'PLAN DE ADQUISICIONES'!S$48)*($G123/$F123)))</f>
        <v>0</v>
      </c>
      <c r="W123" s="420">
        <f>IF( $F123=0,0,((($F123/$E$119)*'PLAN DE ADQUISICIONES'!T$48)*($G123/$F123)))</f>
        <v>0</v>
      </c>
      <c r="X123" s="420">
        <f>IF( $F123=0,0,((($F123/$E$119)*'PLAN DE ADQUISICIONES'!U$48)*($G123/$F123)))</f>
        <v>0</v>
      </c>
      <c r="Y123" s="420">
        <f>IF( $F123=0,0,((($F123/$E$119)*'PLAN DE ADQUISICIONES'!V$48)*($G123/$F123)))</f>
        <v>0</v>
      </c>
      <c r="Z123" s="420">
        <f>IF( $F123=0,0,((($F123/$E$119)*'PLAN DE ADQUISICIONES'!W$48)*($G123/$F123)))</f>
        <v>0</v>
      </c>
      <c r="AA123" s="420">
        <f>IF( $F123=0,0,((($F123/$E$119)*'PLAN DE ADQUISICIONES'!X$48)*($G123/$F123)))</f>
        <v>0</v>
      </c>
      <c r="AB123" s="420">
        <f>IF( $F123=0,0,((($F123/$E$119)*'PLAN DE ADQUISICIONES'!Y$48)*($G123/$F123)))</f>
        <v>0</v>
      </c>
      <c r="AC123" s="420">
        <f>IF( $F123=0,0,((($F123/$E$119)*'PLAN DE ADQUISICIONES'!Z$48)*($G123/$F123)))</f>
        <v>0</v>
      </c>
      <c r="AD123" s="420">
        <f>IF( $F123=0,0,((($F123/$E$119)*'PLAN DE ADQUISICIONES'!AA$48)*($G123/$F123)))</f>
        <v>0</v>
      </c>
      <c r="AE123" s="420">
        <f>IF( $F123=0,0,((($F123/$E$119)*'PLAN DE ADQUISICIONES'!AB$48)*($G123/$F123)))</f>
        <v>0</v>
      </c>
      <c r="AF123" s="420">
        <f>IF( $F123=0,0,((($F123/$E$119)*'PLAN DE ADQUISICIONES'!AC$48)*($G123/$F123)))</f>
        <v>0</v>
      </c>
      <c r="AG123" s="421">
        <f>U123+V123+W123+X123+Y123+Z123+AA123+AB123+AC123+AD123+AE123+AF123</f>
        <v>0</v>
      </c>
      <c r="AH123" s="425">
        <f>IF( $F123=0,0,((($F123/$E$119)*'PLAN DE ADQUISICIONES'!AD$48)*($G123/$F123)))</f>
        <v>0</v>
      </c>
      <c r="AI123" s="420">
        <f>IF( $F123=0,0,((($F123/$E$119)*'PLAN DE ADQUISICIONES'!AE$48)*($G123/$F123)))</f>
        <v>0</v>
      </c>
      <c r="AJ123" s="420">
        <f>IF( $F123=0,0,((($F123/$E$119)*'PLAN DE ADQUISICIONES'!AF$48)*($G123/$F123)))</f>
        <v>0</v>
      </c>
      <c r="AK123" s="420">
        <f>IF( $F123=0,0,((($F123/$E$119)*'PLAN DE ADQUISICIONES'!AG$48)*($G123/$F123)))</f>
        <v>0</v>
      </c>
      <c r="AL123" s="420">
        <f>IF( $F123=0,0,((($F123/$E$119)*'PLAN DE ADQUISICIONES'!AH$48)*($G123/$F123)))</f>
        <v>0</v>
      </c>
      <c r="AM123" s="420">
        <f>IF( $F123=0,0,((($F123/$E$119)*'PLAN DE ADQUISICIONES'!AI$48)*($G123/$F123)))</f>
        <v>0</v>
      </c>
      <c r="AN123" s="420">
        <f>IF( $F123=0,0,((($F123/$E$119)*'PLAN DE ADQUISICIONES'!AJ$48)*($G123/$F123)))</f>
        <v>0</v>
      </c>
      <c r="AO123" s="420">
        <f>IF( $F123=0,0,((($F123/$E$119)*'PLAN DE ADQUISICIONES'!AK$48)*($G123/$F123)))</f>
        <v>0</v>
      </c>
      <c r="AP123" s="420">
        <f>IF( $F123=0,0,((($F123/$E$119)*'PLAN DE ADQUISICIONES'!AL$48)*($G123/$F123)))</f>
        <v>0</v>
      </c>
      <c r="AQ123" s="420">
        <f>IF( $F123=0,0,((($F123/$E$119)*'PLAN DE ADQUISICIONES'!AM$48)*($G123/$F123)))</f>
        <v>0</v>
      </c>
      <c r="AR123" s="420">
        <f>IF( $F123=0,0,((($F123/$E$119)*'PLAN DE ADQUISICIONES'!AN$48)*($G123/$F123)))</f>
        <v>0</v>
      </c>
      <c r="AS123" s="420">
        <f>IF( $F123=0,0,((($F123/$E$119)*'PLAN DE ADQUISICIONES'!AO$48)*($G123/$F123)))</f>
        <v>0</v>
      </c>
      <c r="AT123" s="423">
        <f>AH123+AI123+AJ123+AK123+AL123+AM123+AN123+AO123+AP123+AQ123+AR123+AS123</f>
        <v>0</v>
      </c>
      <c r="AU123" s="426">
        <f>AS123+AR123+AQ123+AP123+AO123+AN123+AM123+AL123+AK123+AJ123+AI123+AH123+AF123+AE123+AD123+AC123+AB123+AA123+Z123+Y123+X123+W123+V123+U123+S123+R123+Q123+P123+O123+N123+M123+L123+K123+J123+I123+H123</f>
        <v>0</v>
      </c>
      <c r="AV123" s="392">
        <f t="shared" si="24"/>
        <v>0</v>
      </c>
    </row>
    <row r="124" spans="2:48" s="60" customFormat="1" ht="12.75" customHeight="1" x14ac:dyDescent="0.25">
      <c r="B124" s="416" t="str">
        <f>+'FORMATO COSTEO C2'!C104</f>
        <v>2.1.3.5</v>
      </c>
      <c r="C124" s="417" t="str">
        <f>+'FORMATO COSTEO C2'!B104</f>
        <v>Categoría de gasto</v>
      </c>
      <c r="D124" s="428"/>
      <c r="E124" s="429"/>
      <c r="F124" s="420">
        <f>+'FORMATO COSTEO C2'!G104</f>
        <v>0</v>
      </c>
      <c r="G124" s="421">
        <f>+'FORMATO COSTEO C2'!X104</f>
        <v>0</v>
      </c>
      <c r="H124" s="425">
        <f>IF( $F124=0,0,((($F124/$E$119)*'PLAN DE ADQUISICIONES'!F$48)*($G124/$F124)))</f>
        <v>0</v>
      </c>
      <c r="I124" s="420">
        <f>IF( $F124=0,0,((($F124/$E$119)*'PLAN DE ADQUISICIONES'!G$48)*($G124/$F124)))</f>
        <v>0</v>
      </c>
      <c r="J124" s="420">
        <f>IF( $F124=0,0,((($F124/$E$119)*'PLAN DE ADQUISICIONES'!H$48)*($G124/$F124)))</f>
        <v>0</v>
      </c>
      <c r="K124" s="420">
        <f>IF( $F124=0,0,((($F124/$E$119)*'PLAN DE ADQUISICIONES'!I$48)*($G124/$F124)))</f>
        <v>0</v>
      </c>
      <c r="L124" s="420">
        <f>IF( $F124=0,0,((($F124/$E$119)*'PLAN DE ADQUISICIONES'!J$48)*($G124/$F124)))</f>
        <v>0</v>
      </c>
      <c r="M124" s="420">
        <f>IF( $F124=0,0,((($F124/$E$119)*'PLAN DE ADQUISICIONES'!K$48)*($G124/$F124)))</f>
        <v>0</v>
      </c>
      <c r="N124" s="420">
        <f>IF( $F124=0,0,((($F124/$E$119)*'PLAN DE ADQUISICIONES'!L$48)*($G124/$F124)))</f>
        <v>0</v>
      </c>
      <c r="O124" s="420">
        <f>IF( $F124=0,0,((($F124/$E$119)*'PLAN DE ADQUISICIONES'!M$48)*($G124/$F124)))</f>
        <v>0</v>
      </c>
      <c r="P124" s="420">
        <f>IF( $F124=0,0,((($F124/$E$119)*'PLAN DE ADQUISICIONES'!N$48)*($G124/$F124)))</f>
        <v>0</v>
      </c>
      <c r="Q124" s="420">
        <f>IF( $F124=0,0,((($F124/$E$119)*'PLAN DE ADQUISICIONES'!O$48)*($G124/$F124)))</f>
        <v>0</v>
      </c>
      <c r="R124" s="420">
        <f>IF( $F124=0,0,((($F124/$E$119)*'PLAN DE ADQUISICIONES'!P$48)*($G124/$F124)))</f>
        <v>0</v>
      </c>
      <c r="S124" s="420">
        <f>IF( $F124=0,0,((($F124/$E$119)*'PLAN DE ADQUISICIONES'!Q$48)*($G124/$F124)))</f>
        <v>0</v>
      </c>
      <c r="T124" s="423">
        <f>H124+I124+J124+K124+L124+M124+N124+O124+P124+Q124+R124+S124</f>
        <v>0</v>
      </c>
      <c r="U124" s="424">
        <f>IF( $F124=0,0,((($F124/$E$119)*'PLAN DE ADQUISICIONES'!R$48)*($G124/$F124)))</f>
        <v>0</v>
      </c>
      <c r="V124" s="420">
        <f>IF( $F124=0,0,((($F124/$E$119)*'PLAN DE ADQUISICIONES'!S$48)*($G124/$F124)))</f>
        <v>0</v>
      </c>
      <c r="W124" s="420">
        <f>IF( $F124=0,0,((($F124/$E$119)*'PLAN DE ADQUISICIONES'!T$48)*($G124/$F124)))</f>
        <v>0</v>
      </c>
      <c r="X124" s="420">
        <f>IF( $F124=0,0,((($F124/$E$119)*'PLAN DE ADQUISICIONES'!U$48)*($G124/$F124)))</f>
        <v>0</v>
      </c>
      <c r="Y124" s="420">
        <f>IF( $F124=0,0,((($F124/$E$119)*'PLAN DE ADQUISICIONES'!V$48)*($G124/$F124)))</f>
        <v>0</v>
      </c>
      <c r="Z124" s="420">
        <f>IF( $F124=0,0,((($F124/$E$119)*'PLAN DE ADQUISICIONES'!W$48)*($G124/$F124)))</f>
        <v>0</v>
      </c>
      <c r="AA124" s="420">
        <f>IF( $F124=0,0,((($F124/$E$119)*'PLAN DE ADQUISICIONES'!X$48)*($G124/$F124)))</f>
        <v>0</v>
      </c>
      <c r="AB124" s="420">
        <f>IF( $F124=0,0,((($F124/$E$119)*'PLAN DE ADQUISICIONES'!Y$48)*($G124/$F124)))</f>
        <v>0</v>
      </c>
      <c r="AC124" s="420">
        <f>IF( $F124=0,0,((($F124/$E$119)*'PLAN DE ADQUISICIONES'!Z$48)*($G124/$F124)))</f>
        <v>0</v>
      </c>
      <c r="AD124" s="420">
        <f>IF( $F124=0,0,((($F124/$E$119)*'PLAN DE ADQUISICIONES'!AA$48)*($G124/$F124)))</f>
        <v>0</v>
      </c>
      <c r="AE124" s="420">
        <f>IF( $F124=0,0,((($F124/$E$119)*'PLAN DE ADQUISICIONES'!AB$48)*($G124/$F124)))</f>
        <v>0</v>
      </c>
      <c r="AF124" s="420">
        <f>IF( $F124=0,0,((($F124/$E$119)*'PLAN DE ADQUISICIONES'!AC$48)*($G124/$F124)))</f>
        <v>0</v>
      </c>
      <c r="AG124" s="421">
        <f>U124+V124+W124+X124+Y124+Z124+AA124+AB124+AC124+AD124+AE124+AF124</f>
        <v>0</v>
      </c>
      <c r="AH124" s="425">
        <f>IF( $F124=0,0,((($F124/$E$119)*'PLAN DE ADQUISICIONES'!AD$48)*($G124/$F124)))</f>
        <v>0</v>
      </c>
      <c r="AI124" s="420">
        <f>IF( $F124=0,0,((($F124/$E$119)*'PLAN DE ADQUISICIONES'!AE$48)*($G124/$F124)))</f>
        <v>0</v>
      </c>
      <c r="AJ124" s="420">
        <f>IF( $F124=0,0,((($F124/$E$119)*'PLAN DE ADQUISICIONES'!AF$48)*($G124/$F124)))</f>
        <v>0</v>
      </c>
      <c r="AK124" s="420">
        <f>IF( $F124=0,0,((($F124/$E$119)*'PLAN DE ADQUISICIONES'!AG$48)*($G124/$F124)))</f>
        <v>0</v>
      </c>
      <c r="AL124" s="420">
        <f>IF( $F124=0,0,((($F124/$E$119)*'PLAN DE ADQUISICIONES'!AH$48)*($G124/$F124)))</f>
        <v>0</v>
      </c>
      <c r="AM124" s="420">
        <f>IF( $F124=0,0,((($F124/$E$119)*'PLAN DE ADQUISICIONES'!AI$48)*($G124/$F124)))</f>
        <v>0</v>
      </c>
      <c r="AN124" s="420">
        <f>IF( $F124=0,0,((($F124/$E$119)*'PLAN DE ADQUISICIONES'!AJ$48)*($G124/$F124)))</f>
        <v>0</v>
      </c>
      <c r="AO124" s="420">
        <f>IF( $F124=0,0,((($F124/$E$119)*'PLAN DE ADQUISICIONES'!AK$48)*($G124/$F124)))</f>
        <v>0</v>
      </c>
      <c r="AP124" s="420">
        <f>IF( $F124=0,0,((($F124/$E$119)*'PLAN DE ADQUISICIONES'!AL$48)*($G124/$F124)))</f>
        <v>0</v>
      </c>
      <c r="AQ124" s="420">
        <f>IF( $F124=0,0,((($F124/$E$119)*'PLAN DE ADQUISICIONES'!AM$48)*($G124/$F124)))</f>
        <v>0</v>
      </c>
      <c r="AR124" s="420">
        <f>IF( $F124=0,0,((($F124/$E$119)*'PLAN DE ADQUISICIONES'!AN$48)*($G124/$F124)))</f>
        <v>0</v>
      </c>
      <c r="AS124" s="420">
        <f>IF( $F124=0,0,((($F124/$E$119)*'PLAN DE ADQUISICIONES'!AO$48)*($G124/$F124)))</f>
        <v>0</v>
      </c>
      <c r="AT124" s="423">
        <f>AH124+AI124+AJ124+AK124+AL124+AM124+AN124+AO124+AP124+AQ124+AR124+AS124</f>
        <v>0</v>
      </c>
      <c r="AU124" s="426">
        <f>AS124+AR124+AQ124+AP124+AO124+AN124+AM124+AL124+AK124+AJ124+AI124+AH124+AF124+AE124+AD124+AC124+AB124+AA124+Z124+Y124+X124+W124+V124+U124+S124+R124+Q124+P124+O124+N124+M124+L124+K124+J124+I124+H124</f>
        <v>0</v>
      </c>
      <c r="AV124" s="392">
        <f t="shared" si="24"/>
        <v>0</v>
      </c>
    </row>
    <row r="125" spans="2:48" s="60" customFormat="1" ht="12.75" customHeight="1" x14ac:dyDescent="0.25">
      <c r="B125" s="406" t="str">
        <f>+'FORMATO COSTEO C2'!C110</f>
        <v>2.1.4</v>
      </c>
      <c r="C125" s="430">
        <f>+'FORMATO COSTEO C2'!B110</f>
        <v>0</v>
      </c>
      <c r="D125" s="434" t="str">
        <f>+'FORMATO COSTEO C2'!D110</f>
        <v>Unidad medida</v>
      </c>
      <c r="E125" s="409">
        <f>+'FORMATO COSTEO C2'!E110</f>
        <v>0</v>
      </c>
      <c r="F125" s="410">
        <f>SUM(F126:F130)</f>
        <v>0</v>
      </c>
      <c r="G125" s="411">
        <f t="shared" ref="G125:AS125" si="35">SUM(G126:G130)</f>
        <v>0</v>
      </c>
      <c r="H125" s="412">
        <f t="shared" si="35"/>
        <v>0</v>
      </c>
      <c r="I125" s="410">
        <f t="shared" si="35"/>
        <v>0</v>
      </c>
      <c r="J125" s="410">
        <f t="shared" si="35"/>
        <v>0</v>
      </c>
      <c r="K125" s="410">
        <f t="shared" si="35"/>
        <v>0</v>
      </c>
      <c r="L125" s="410">
        <f t="shared" si="35"/>
        <v>0</v>
      </c>
      <c r="M125" s="410">
        <f t="shared" si="35"/>
        <v>0</v>
      </c>
      <c r="N125" s="410">
        <f t="shared" si="35"/>
        <v>0</v>
      </c>
      <c r="O125" s="410">
        <f t="shared" si="35"/>
        <v>0</v>
      </c>
      <c r="P125" s="410">
        <f t="shared" si="35"/>
        <v>0</v>
      </c>
      <c r="Q125" s="410">
        <f t="shared" si="35"/>
        <v>0</v>
      </c>
      <c r="R125" s="410">
        <f t="shared" si="35"/>
        <v>0</v>
      </c>
      <c r="S125" s="410">
        <f t="shared" si="35"/>
        <v>0</v>
      </c>
      <c r="T125" s="413">
        <f t="shared" si="35"/>
        <v>0</v>
      </c>
      <c r="U125" s="414">
        <f t="shared" si="35"/>
        <v>0</v>
      </c>
      <c r="V125" s="410">
        <f t="shared" si="35"/>
        <v>0</v>
      </c>
      <c r="W125" s="410">
        <f t="shared" si="35"/>
        <v>0</v>
      </c>
      <c r="X125" s="410">
        <f t="shared" si="35"/>
        <v>0</v>
      </c>
      <c r="Y125" s="410">
        <f t="shared" si="35"/>
        <v>0</v>
      </c>
      <c r="Z125" s="410">
        <f t="shared" si="35"/>
        <v>0</v>
      </c>
      <c r="AA125" s="410">
        <f t="shared" si="35"/>
        <v>0</v>
      </c>
      <c r="AB125" s="410">
        <f t="shared" si="35"/>
        <v>0</v>
      </c>
      <c r="AC125" s="410">
        <f t="shared" si="35"/>
        <v>0</v>
      </c>
      <c r="AD125" s="410">
        <f t="shared" si="35"/>
        <v>0</v>
      </c>
      <c r="AE125" s="410">
        <f t="shared" si="35"/>
        <v>0</v>
      </c>
      <c r="AF125" s="410">
        <f t="shared" si="35"/>
        <v>0</v>
      </c>
      <c r="AG125" s="411">
        <f t="shared" si="35"/>
        <v>0</v>
      </c>
      <c r="AH125" s="412">
        <f t="shared" si="35"/>
        <v>0</v>
      </c>
      <c r="AI125" s="410">
        <f t="shared" si="35"/>
        <v>0</v>
      </c>
      <c r="AJ125" s="410">
        <f t="shared" si="35"/>
        <v>0</v>
      </c>
      <c r="AK125" s="410">
        <f t="shared" si="35"/>
        <v>0</v>
      </c>
      <c r="AL125" s="410">
        <f t="shared" si="35"/>
        <v>0</v>
      </c>
      <c r="AM125" s="410">
        <f t="shared" si="35"/>
        <v>0</v>
      </c>
      <c r="AN125" s="410">
        <f t="shared" si="35"/>
        <v>0</v>
      </c>
      <c r="AO125" s="410">
        <f t="shared" si="35"/>
        <v>0</v>
      </c>
      <c r="AP125" s="410">
        <f t="shared" si="35"/>
        <v>0</v>
      </c>
      <c r="AQ125" s="410">
        <f t="shared" si="35"/>
        <v>0</v>
      </c>
      <c r="AR125" s="410">
        <f t="shared" si="35"/>
        <v>0</v>
      </c>
      <c r="AS125" s="410">
        <f t="shared" si="35"/>
        <v>0</v>
      </c>
      <c r="AT125" s="413">
        <f>SUM(AT126:AT130)</f>
        <v>0</v>
      </c>
      <c r="AU125" s="415">
        <f>SUM(AU126:AU130)</f>
        <v>0</v>
      </c>
      <c r="AV125" s="392">
        <f t="shared" si="24"/>
        <v>0</v>
      </c>
    </row>
    <row r="126" spans="2:48" s="60" customFormat="1" ht="12.75" customHeight="1" x14ac:dyDescent="0.25">
      <c r="B126" s="416" t="str">
        <f>+'FORMATO COSTEO C2'!C112</f>
        <v>2.1.4.1</v>
      </c>
      <c r="C126" s="417" t="str">
        <f>+'FORMATO COSTEO C2'!B112</f>
        <v>Categoría de gasto</v>
      </c>
      <c r="D126" s="428"/>
      <c r="E126" s="429"/>
      <c r="F126" s="420">
        <f>+'FORMATO COSTEO C2'!G112</f>
        <v>0</v>
      </c>
      <c r="G126" s="421">
        <f>+'FORMATO COSTEO C2'!X112</f>
        <v>0</v>
      </c>
      <c r="H126" s="422">
        <f>IF( $F126=0,0,((($F126/$E$125)*'PLAN DE ADQUISICIONES'!F$49)*($G126/$F126)))</f>
        <v>0</v>
      </c>
      <c r="I126" s="420">
        <f>IF( $F126=0,0,((($F126/$E$125)*'PLAN DE ADQUISICIONES'!G$49)*($G126/$F126)))</f>
        <v>0</v>
      </c>
      <c r="J126" s="420">
        <f>IF( $F126=0,0,((($F126/$E$125)*'PLAN DE ADQUISICIONES'!H$49)*($G126/$F126)))</f>
        <v>0</v>
      </c>
      <c r="K126" s="420">
        <f>IF( $F126=0,0,((($F126/$E$125)*'PLAN DE ADQUISICIONES'!I$49)*($G126/$F126)))</f>
        <v>0</v>
      </c>
      <c r="L126" s="420">
        <f>IF( $F126=0,0,((($F126/$E$125)*'PLAN DE ADQUISICIONES'!J$49)*($G126/$F126)))</f>
        <v>0</v>
      </c>
      <c r="M126" s="420">
        <f>IF( $F126=0,0,((($F126/$E$125)*'PLAN DE ADQUISICIONES'!K$49)*($G126/$F126)))</f>
        <v>0</v>
      </c>
      <c r="N126" s="420">
        <f>IF( $F126=0,0,((($F126/$E$125)*'PLAN DE ADQUISICIONES'!L$49)*($G126/$F126)))</f>
        <v>0</v>
      </c>
      <c r="O126" s="420">
        <f>IF( $F126=0,0,((($F126/$E$125)*'PLAN DE ADQUISICIONES'!M$49)*($G126/$F126)))</f>
        <v>0</v>
      </c>
      <c r="P126" s="420">
        <f>IF( $F126=0,0,((($F126/$E$125)*'PLAN DE ADQUISICIONES'!N$49)*($G126/$F126)))</f>
        <v>0</v>
      </c>
      <c r="Q126" s="420">
        <f>IF( $F126=0,0,((($F126/$E$125)*'PLAN DE ADQUISICIONES'!O$49)*($G126/$F126)))</f>
        <v>0</v>
      </c>
      <c r="R126" s="420">
        <f>IF( $F126=0,0,((($F126/$E$125)*'PLAN DE ADQUISICIONES'!P$49)*($G126/$F126)))</f>
        <v>0</v>
      </c>
      <c r="S126" s="420">
        <f>IF( $F126=0,0,((($F126/$E$125)*'PLAN DE ADQUISICIONES'!Q$49)*($G126/$F126)))</f>
        <v>0</v>
      </c>
      <c r="T126" s="423">
        <f>H126+I126+J126+K126+L126+M126+N126+O126+P126+Q126+R126+S126</f>
        <v>0</v>
      </c>
      <c r="U126" s="424">
        <f>IF( $F126=0,0,((($F126/$E$125)*'PLAN DE ADQUISICIONES'!R$49)*($G126/$F126)))</f>
        <v>0</v>
      </c>
      <c r="V126" s="420">
        <f>IF( $F126=0,0,((($F126/$E$125)*'PLAN DE ADQUISICIONES'!S$49)*($G126/$F126)))</f>
        <v>0</v>
      </c>
      <c r="W126" s="420">
        <f>IF( $F126=0,0,((($F126/$E$125)*'PLAN DE ADQUISICIONES'!T$49)*($G126/$F126)))</f>
        <v>0</v>
      </c>
      <c r="X126" s="420">
        <f>IF( $F126=0,0,((($F126/$E$125)*'PLAN DE ADQUISICIONES'!U$49)*($G126/$F126)))</f>
        <v>0</v>
      </c>
      <c r="Y126" s="420">
        <f>IF( $F126=0,0,((($F126/$E$125)*'PLAN DE ADQUISICIONES'!V$49)*($G126/$F126)))</f>
        <v>0</v>
      </c>
      <c r="Z126" s="420">
        <f>IF( $F126=0,0,((($F126/$E$125)*'PLAN DE ADQUISICIONES'!W$49)*($G126/$F126)))</f>
        <v>0</v>
      </c>
      <c r="AA126" s="420">
        <f>IF( $F126=0,0,((($F126/$E$125)*'PLAN DE ADQUISICIONES'!X$49)*($G126/$F126)))</f>
        <v>0</v>
      </c>
      <c r="AB126" s="420">
        <f>IF( $F126=0,0,((($F126/$E$125)*'PLAN DE ADQUISICIONES'!Y$49)*($G126/$F126)))</f>
        <v>0</v>
      </c>
      <c r="AC126" s="420">
        <f>IF( $F126=0,0,((($F126/$E$125)*'PLAN DE ADQUISICIONES'!Z$49)*($G126/$F126)))</f>
        <v>0</v>
      </c>
      <c r="AD126" s="420">
        <f>IF( $F126=0,0,((($F126/$E$125)*'PLAN DE ADQUISICIONES'!AA$49)*($G126/$F126)))</f>
        <v>0</v>
      </c>
      <c r="AE126" s="420">
        <f>IF( $F126=0,0,((($F126/$E$125)*'PLAN DE ADQUISICIONES'!AB$49)*($G126/$F126)))</f>
        <v>0</v>
      </c>
      <c r="AF126" s="420">
        <f>IF( $F126=0,0,((($F126/$E$125)*'PLAN DE ADQUISICIONES'!AC$49)*($G126/$F126)))</f>
        <v>0</v>
      </c>
      <c r="AG126" s="421">
        <f>U126+V126+W126+X126+Y126+Z126+AA126+AB126+AC126+AD126+AE126+AF126</f>
        <v>0</v>
      </c>
      <c r="AH126" s="425">
        <f>IF( $F126=0,0,((($F126/$E$125)*'PLAN DE ADQUISICIONES'!AD$49)*($G126/$F126)))</f>
        <v>0</v>
      </c>
      <c r="AI126" s="420">
        <f>IF( $F126=0,0,((($F126/$E$125)*'PLAN DE ADQUISICIONES'!AE$49)*($G126/$F126)))</f>
        <v>0</v>
      </c>
      <c r="AJ126" s="420">
        <f>IF( $F126=0,0,((($F126/$E$125)*'PLAN DE ADQUISICIONES'!AF$49)*($G126/$F126)))</f>
        <v>0</v>
      </c>
      <c r="AK126" s="420">
        <f>IF( $F126=0,0,((($F126/$E$125)*'PLAN DE ADQUISICIONES'!AG$49)*($G126/$F126)))</f>
        <v>0</v>
      </c>
      <c r="AL126" s="420">
        <f>IF( $F126=0,0,((($F126/$E$125)*'PLAN DE ADQUISICIONES'!AH$49)*($G126/$F126)))</f>
        <v>0</v>
      </c>
      <c r="AM126" s="420">
        <f>IF( $F126=0,0,((($F126/$E$125)*'PLAN DE ADQUISICIONES'!AI$49)*($G126/$F126)))</f>
        <v>0</v>
      </c>
      <c r="AN126" s="420">
        <f>IF( $F126=0,0,((($F126/$E$125)*'PLAN DE ADQUISICIONES'!AJ$49)*($G126/$F126)))</f>
        <v>0</v>
      </c>
      <c r="AO126" s="420">
        <f>IF( $F126=0,0,((($F126/$E$125)*'PLAN DE ADQUISICIONES'!AK$49)*($G126/$F126)))</f>
        <v>0</v>
      </c>
      <c r="AP126" s="420">
        <f>IF( $F126=0,0,((($F126/$E$125)*'PLAN DE ADQUISICIONES'!AL$49)*($G126/$F126)))</f>
        <v>0</v>
      </c>
      <c r="AQ126" s="420">
        <f>IF( $F126=0,0,((($F126/$E$125)*'PLAN DE ADQUISICIONES'!AM$49)*($G126/$F126)))</f>
        <v>0</v>
      </c>
      <c r="AR126" s="420">
        <f>IF( $F126=0,0,((($F126/$E$125)*'PLAN DE ADQUISICIONES'!AN$49)*($G126/$F126)))</f>
        <v>0</v>
      </c>
      <c r="AS126" s="420">
        <f>IF( $F126=0,0,((($F126/$E$125)*'PLAN DE ADQUISICIONES'!AO$49)*($G126/$F126)))</f>
        <v>0</v>
      </c>
      <c r="AT126" s="423">
        <f>AH126+AI126+AJ126+AK126+AL126+AM126+AN126+AO126+AP126+AQ126+AR126+AS126</f>
        <v>0</v>
      </c>
      <c r="AU126" s="426">
        <f>AS126+AR126+AQ126+AP126+AO126+AN126+AM126+AL126+AK126+AJ126+AI126+AH126+AF126+AE126+AD126+AC126+AB126+AA126+Z126+Y126+X126+W126+V126+U126+S126+R126+Q126+P126+O126+N126+M126+L126+K126+J126+I126+H126</f>
        <v>0</v>
      </c>
      <c r="AV126" s="392">
        <f t="shared" si="24"/>
        <v>0</v>
      </c>
    </row>
    <row r="127" spans="2:48" s="60" customFormat="1" ht="12.75" customHeight="1" x14ac:dyDescent="0.25">
      <c r="B127" s="416" t="str">
        <f>+'FORMATO COSTEO C2'!C118</f>
        <v>2.1.4.2</v>
      </c>
      <c r="C127" s="417" t="str">
        <f>+'FORMATO COSTEO C2'!B118</f>
        <v>Categoría de gasto</v>
      </c>
      <c r="D127" s="428"/>
      <c r="E127" s="429"/>
      <c r="F127" s="420">
        <f>+'FORMATO COSTEO C2'!G118</f>
        <v>0</v>
      </c>
      <c r="G127" s="421">
        <f>+'FORMATO COSTEO C2'!X118</f>
        <v>0</v>
      </c>
      <c r="H127" s="425">
        <f>IF( $F127=0,0,((($F127/$E$125)*'PLAN DE ADQUISICIONES'!F$49)*($G127/$F127)))</f>
        <v>0</v>
      </c>
      <c r="I127" s="420">
        <f>IF( $F127=0,0,((($F127/$E$125)*'PLAN DE ADQUISICIONES'!G$49)*($G127/$F127)))</f>
        <v>0</v>
      </c>
      <c r="J127" s="420">
        <f>IF( $F127=0,0,((($F127/$E$125)*'PLAN DE ADQUISICIONES'!H$49)*($G127/$F127)))</f>
        <v>0</v>
      </c>
      <c r="K127" s="420">
        <f>IF( $F127=0,0,((($F127/$E$125)*'PLAN DE ADQUISICIONES'!I$49)*($G127/$F127)))</f>
        <v>0</v>
      </c>
      <c r="L127" s="420">
        <f>IF( $F127=0,0,((($F127/$E$125)*'PLAN DE ADQUISICIONES'!J$49)*($G127/$F127)))</f>
        <v>0</v>
      </c>
      <c r="M127" s="420">
        <f>IF( $F127=0,0,((($F127/$E$125)*'PLAN DE ADQUISICIONES'!K$49)*($G127/$F127)))</f>
        <v>0</v>
      </c>
      <c r="N127" s="420">
        <f>IF( $F127=0,0,((($F127/$E$125)*'PLAN DE ADQUISICIONES'!L$49)*($G127/$F127)))</f>
        <v>0</v>
      </c>
      <c r="O127" s="420">
        <f>IF( $F127=0,0,((($F127/$E$125)*'PLAN DE ADQUISICIONES'!M$49)*($G127/$F127)))</f>
        <v>0</v>
      </c>
      <c r="P127" s="420">
        <f>IF( $F127=0,0,((($F127/$E$125)*'PLAN DE ADQUISICIONES'!N$49)*($G127/$F127)))</f>
        <v>0</v>
      </c>
      <c r="Q127" s="420">
        <f>IF( $F127=0,0,((($F127/$E$125)*'PLAN DE ADQUISICIONES'!O$49)*($G127/$F127)))</f>
        <v>0</v>
      </c>
      <c r="R127" s="420">
        <f>IF( $F127=0,0,((($F127/$E$125)*'PLAN DE ADQUISICIONES'!P$49)*($G127/$F127)))</f>
        <v>0</v>
      </c>
      <c r="S127" s="420">
        <f>IF( $F127=0,0,((($F127/$E$125)*'PLAN DE ADQUISICIONES'!Q$49)*($G127/$F127)))</f>
        <v>0</v>
      </c>
      <c r="T127" s="423">
        <f>H127+I127+J127+K127+L127+M127+N127+O127+P127+Q127+R127+S127</f>
        <v>0</v>
      </c>
      <c r="U127" s="424">
        <f>IF( $F127=0,0,((($F127/$E$125)*'PLAN DE ADQUISICIONES'!R$49)*($G127/$F127)))</f>
        <v>0</v>
      </c>
      <c r="V127" s="420">
        <f>IF( $F127=0,0,((($F127/$E$125)*'PLAN DE ADQUISICIONES'!S$49)*($G127/$F127)))</f>
        <v>0</v>
      </c>
      <c r="W127" s="420">
        <f>IF( $F127=0,0,((($F127/$E$125)*'PLAN DE ADQUISICIONES'!T$49)*($G127/$F127)))</f>
        <v>0</v>
      </c>
      <c r="X127" s="420">
        <f>IF( $F127=0,0,((($F127/$E$125)*'PLAN DE ADQUISICIONES'!U$49)*($G127/$F127)))</f>
        <v>0</v>
      </c>
      <c r="Y127" s="420">
        <f>IF( $F127=0,0,((($F127/$E$125)*'PLAN DE ADQUISICIONES'!V$49)*($G127/$F127)))</f>
        <v>0</v>
      </c>
      <c r="Z127" s="420">
        <f>IF( $F127=0,0,((($F127/$E$125)*'PLAN DE ADQUISICIONES'!W$49)*($G127/$F127)))</f>
        <v>0</v>
      </c>
      <c r="AA127" s="420">
        <f>IF( $F127=0,0,((($F127/$E$125)*'PLAN DE ADQUISICIONES'!X$49)*($G127/$F127)))</f>
        <v>0</v>
      </c>
      <c r="AB127" s="420">
        <f>IF( $F127=0,0,((($F127/$E$125)*'PLAN DE ADQUISICIONES'!Y$49)*($G127/$F127)))</f>
        <v>0</v>
      </c>
      <c r="AC127" s="420">
        <f>IF( $F127=0,0,((($F127/$E$125)*'PLAN DE ADQUISICIONES'!Z$49)*($G127/$F127)))</f>
        <v>0</v>
      </c>
      <c r="AD127" s="420">
        <f>IF( $F127=0,0,((($F127/$E$125)*'PLAN DE ADQUISICIONES'!AA$49)*($G127/$F127)))</f>
        <v>0</v>
      </c>
      <c r="AE127" s="420">
        <f>IF( $F127=0,0,((($F127/$E$125)*'PLAN DE ADQUISICIONES'!AB$49)*($G127/$F127)))</f>
        <v>0</v>
      </c>
      <c r="AF127" s="420">
        <f>IF( $F127=0,0,((($F127/$E$125)*'PLAN DE ADQUISICIONES'!AC$49)*($G127/$F127)))</f>
        <v>0</v>
      </c>
      <c r="AG127" s="421">
        <f>U127+V127+W127+X127+Y127+Z127+AA127+AB127+AC127+AD127+AE127+AF127</f>
        <v>0</v>
      </c>
      <c r="AH127" s="425">
        <f>IF( $F127=0,0,((($F127/$E$125)*'PLAN DE ADQUISICIONES'!AD$49)*($G127/$F127)))</f>
        <v>0</v>
      </c>
      <c r="AI127" s="420">
        <f>IF( $F127=0,0,((($F127/$E$125)*'PLAN DE ADQUISICIONES'!AE$49)*($G127/$F127)))</f>
        <v>0</v>
      </c>
      <c r="AJ127" s="420">
        <f>IF( $F127=0,0,((($F127/$E$125)*'PLAN DE ADQUISICIONES'!AF$49)*($G127/$F127)))</f>
        <v>0</v>
      </c>
      <c r="AK127" s="420">
        <f>IF( $F127=0,0,((($F127/$E$125)*'PLAN DE ADQUISICIONES'!AG$49)*($G127/$F127)))</f>
        <v>0</v>
      </c>
      <c r="AL127" s="420">
        <f>IF( $F127=0,0,((($F127/$E$125)*'PLAN DE ADQUISICIONES'!AH$49)*($G127/$F127)))</f>
        <v>0</v>
      </c>
      <c r="AM127" s="420">
        <f>IF( $F127=0,0,((($F127/$E$125)*'PLAN DE ADQUISICIONES'!AI$49)*($G127/$F127)))</f>
        <v>0</v>
      </c>
      <c r="AN127" s="420">
        <f>IF( $F127=0,0,((($F127/$E$125)*'PLAN DE ADQUISICIONES'!AJ$49)*($G127/$F127)))</f>
        <v>0</v>
      </c>
      <c r="AO127" s="420">
        <f>IF( $F127=0,0,((($F127/$E$125)*'PLAN DE ADQUISICIONES'!AK$49)*($G127/$F127)))</f>
        <v>0</v>
      </c>
      <c r="AP127" s="420">
        <f>IF( $F127=0,0,((($F127/$E$125)*'PLAN DE ADQUISICIONES'!AL$49)*($G127/$F127)))</f>
        <v>0</v>
      </c>
      <c r="AQ127" s="420">
        <f>IF( $F127=0,0,((($F127/$E$125)*'PLAN DE ADQUISICIONES'!AM$49)*($G127/$F127)))</f>
        <v>0</v>
      </c>
      <c r="AR127" s="420">
        <f>IF( $F127=0,0,((($F127/$E$125)*'PLAN DE ADQUISICIONES'!AN$49)*($G127/$F127)))</f>
        <v>0</v>
      </c>
      <c r="AS127" s="420">
        <f>IF( $F127=0,0,((($F127/$E$125)*'PLAN DE ADQUISICIONES'!AO$49)*($G127/$F127)))</f>
        <v>0</v>
      </c>
      <c r="AT127" s="423">
        <f>AH127+AI127+AJ127+AK127+AL127+AM127+AN127+AO127+AP127+AQ127+AR127+AS127</f>
        <v>0</v>
      </c>
      <c r="AU127" s="426">
        <f>AS127+AR127+AQ127+AP127+AO127+AN127+AM127+AL127+AK127+AJ127+AI127+AH127+AF127+AE127+AD127+AC127+AB127+AA127+Z127+Y127+X127+W127+V127+U127+S127+R127+Q127+P127+O127+N127+M127+L127+K127+J127+I127+H127</f>
        <v>0</v>
      </c>
      <c r="AV127" s="392">
        <f t="shared" si="24"/>
        <v>0</v>
      </c>
    </row>
    <row r="128" spans="2:48" s="60" customFormat="1" ht="12.75" customHeight="1" x14ac:dyDescent="0.25">
      <c r="B128" s="416" t="str">
        <f>+'FORMATO COSTEO C2'!C124</f>
        <v>2.1.4.3</v>
      </c>
      <c r="C128" s="417" t="str">
        <f>+'FORMATO COSTEO C2'!B124</f>
        <v>Categoría de gasto</v>
      </c>
      <c r="D128" s="428"/>
      <c r="E128" s="429"/>
      <c r="F128" s="420">
        <f>+'FORMATO COSTEO C2'!G124</f>
        <v>0</v>
      </c>
      <c r="G128" s="421">
        <f>+'FORMATO COSTEO C2'!X124</f>
        <v>0</v>
      </c>
      <c r="H128" s="425">
        <f>IF( $F128=0,0,((($F128/$E$125)*'PLAN DE ADQUISICIONES'!F$49)*($G128/$F128)))</f>
        <v>0</v>
      </c>
      <c r="I128" s="420">
        <f>IF( $F128=0,0,((($F128/$E$125)*'PLAN DE ADQUISICIONES'!G$49)*($G128/$F128)))</f>
        <v>0</v>
      </c>
      <c r="J128" s="420">
        <f>IF( $F128=0,0,((($F128/$E$125)*'PLAN DE ADQUISICIONES'!H$49)*($G128/$F128)))</f>
        <v>0</v>
      </c>
      <c r="K128" s="420">
        <f>IF( $F128=0,0,((($F128/$E$125)*'PLAN DE ADQUISICIONES'!I$49)*($G128/$F128)))</f>
        <v>0</v>
      </c>
      <c r="L128" s="420">
        <f>IF( $F128=0,0,((($F128/$E$125)*'PLAN DE ADQUISICIONES'!J$49)*($G128/$F128)))</f>
        <v>0</v>
      </c>
      <c r="M128" s="420">
        <f>IF( $F128=0,0,((($F128/$E$125)*'PLAN DE ADQUISICIONES'!K$49)*($G128/$F128)))</f>
        <v>0</v>
      </c>
      <c r="N128" s="420">
        <f>IF( $F128=0,0,((($F128/$E$125)*'PLAN DE ADQUISICIONES'!L$49)*($G128/$F128)))</f>
        <v>0</v>
      </c>
      <c r="O128" s="420">
        <f>IF( $F128=0,0,((($F128/$E$125)*'PLAN DE ADQUISICIONES'!M$49)*($G128/$F128)))</f>
        <v>0</v>
      </c>
      <c r="P128" s="420">
        <f>IF( $F128=0,0,((($F128/$E$125)*'PLAN DE ADQUISICIONES'!N$49)*($G128/$F128)))</f>
        <v>0</v>
      </c>
      <c r="Q128" s="420">
        <f>IF( $F128=0,0,((($F128/$E$125)*'PLAN DE ADQUISICIONES'!O$49)*($G128/$F128)))</f>
        <v>0</v>
      </c>
      <c r="R128" s="420">
        <f>IF( $F128=0,0,((($F128/$E$125)*'PLAN DE ADQUISICIONES'!P$49)*($G128/$F128)))</f>
        <v>0</v>
      </c>
      <c r="S128" s="420">
        <f>IF( $F128=0,0,((($F128/$E$125)*'PLAN DE ADQUISICIONES'!Q$49)*($G128/$F128)))</f>
        <v>0</v>
      </c>
      <c r="T128" s="423">
        <f>H128+I128+J128+K128+L128+M128+N128+O128+P128+Q128+R128+S128</f>
        <v>0</v>
      </c>
      <c r="U128" s="424">
        <f>IF( $F128=0,0,((($F128/$E$125)*'PLAN DE ADQUISICIONES'!R$49)*($G128/$F128)))</f>
        <v>0</v>
      </c>
      <c r="V128" s="420">
        <f>IF( $F128=0,0,((($F128/$E$125)*'PLAN DE ADQUISICIONES'!S$49)*($G128/$F128)))</f>
        <v>0</v>
      </c>
      <c r="W128" s="420">
        <f>IF( $F128=0,0,((($F128/$E$125)*'PLAN DE ADQUISICIONES'!T$49)*($G128/$F128)))</f>
        <v>0</v>
      </c>
      <c r="X128" s="420">
        <f>IF( $F128=0,0,((($F128/$E$125)*'PLAN DE ADQUISICIONES'!U$49)*($G128/$F128)))</f>
        <v>0</v>
      </c>
      <c r="Y128" s="420">
        <f>IF( $F128=0,0,((($F128/$E$125)*'PLAN DE ADQUISICIONES'!V$49)*($G128/$F128)))</f>
        <v>0</v>
      </c>
      <c r="Z128" s="420">
        <f>IF( $F128=0,0,((($F128/$E$125)*'PLAN DE ADQUISICIONES'!W$49)*($G128/$F128)))</f>
        <v>0</v>
      </c>
      <c r="AA128" s="420">
        <f>IF( $F128=0,0,((($F128/$E$125)*'PLAN DE ADQUISICIONES'!X$49)*($G128/$F128)))</f>
        <v>0</v>
      </c>
      <c r="AB128" s="420">
        <f>IF( $F128=0,0,((($F128/$E$125)*'PLAN DE ADQUISICIONES'!Y$49)*($G128/$F128)))</f>
        <v>0</v>
      </c>
      <c r="AC128" s="420">
        <f>IF( $F128=0,0,((($F128/$E$125)*'PLAN DE ADQUISICIONES'!Z$49)*($G128/$F128)))</f>
        <v>0</v>
      </c>
      <c r="AD128" s="420">
        <f>IF( $F128=0,0,((($F128/$E$125)*'PLAN DE ADQUISICIONES'!AA$49)*($G128/$F128)))</f>
        <v>0</v>
      </c>
      <c r="AE128" s="420">
        <f>IF( $F128=0,0,((($F128/$E$125)*'PLAN DE ADQUISICIONES'!AB$49)*($G128/$F128)))</f>
        <v>0</v>
      </c>
      <c r="AF128" s="420">
        <f>IF( $F128=0,0,((($F128/$E$125)*'PLAN DE ADQUISICIONES'!AC$49)*($G128/$F128)))</f>
        <v>0</v>
      </c>
      <c r="AG128" s="421">
        <f>U128+V128+W128+X128+Y128+Z128+AA128+AB128+AC128+AD128+AE128+AF128</f>
        <v>0</v>
      </c>
      <c r="AH128" s="425">
        <f>IF( $F128=0,0,((($F128/$E$125)*'PLAN DE ADQUISICIONES'!AD$49)*($G128/$F128)))</f>
        <v>0</v>
      </c>
      <c r="AI128" s="420">
        <f>IF( $F128=0,0,((($F128/$E$125)*'PLAN DE ADQUISICIONES'!AE$49)*($G128/$F128)))</f>
        <v>0</v>
      </c>
      <c r="AJ128" s="420">
        <f>IF( $F128=0,0,((($F128/$E$125)*'PLAN DE ADQUISICIONES'!AF$49)*($G128/$F128)))</f>
        <v>0</v>
      </c>
      <c r="AK128" s="420">
        <f>IF( $F128=0,0,((($F128/$E$125)*'PLAN DE ADQUISICIONES'!AG$49)*($G128/$F128)))</f>
        <v>0</v>
      </c>
      <c r="AL128" s="420">
        <f>IF( $F128=0,0,((($F128/$E$125)*'PLAN DE ADQUISICIONES'!AH$49)*($G128/$F128)))</f>
        <v>0</v>
      </c>
      <c r="AM128" s="420">
        <f>IF( $F128=0,0,((($F128/$E$125)*'PLAN DE ADQUISICIONES'!AI$49)*($G128/$F128)))</f>
        <v>0</v>
      </c>
      <c r="AN128" s="420">
        <f>IF( $F128=0,0,((($F128/$E$125)*'PLAN DE ADQUISICIONES'!AJ$49)*($G128/$F128)))</f>
        <v>0</v>
      </c>
      <c r="AO128" s="420">
        <f>IF( $F128=0,0,((($F128/$E$125)*'PLAN DE ADQUISICIONES'!AK$49)*($G128/$F128)))</f>
        <v>0</v>
      </c>
      <c r="AP128" s="420">
        <f>IF( $F128=0,0,((($F128/$E$125)*'PLAN DE ADQUISICIONES'!AL$49)*($G128/$F128)))</f>
        <v>0</v>
      </c>
      <c r="AQ128" s="420">
        <f>IF( $F128=0,0,((($F128/$E$125)*'PLAN DE ADQUISICIONES'!AM$49)*($G128/$F128)))</f>
        <v>0</v>
      </c>
      <c r="AR128" s="420">
        <f>IF( $F128=0,0,((($F128/$E$125)*'PLAN DE ADQUISICIONES'!AN$49)*($G128/$F128)))</f>
        <v>0</v>
      </c>
      <c r="AS128" s="420">
        <f>IF( $F128=0,0,((($F128/$E$125)*'PLAN DE ADQUISICIONES'!AO$49)*($G128/$F128)))</f>
        <v>0</v>
      </c>
      <c r="AT128" s="423">
        <f>AH128+AI128+AJ128+AK128+AL128+AM128+AN128+AO128+AP128+AQ128+AR128+AS128</f>
        <v>0</v>
      </c>
      <c r="AU128" s="426">
        <f>AS128+AR128+AQ128+AP128+AO128+AN128+AM128+AL128+AK128+AJ128+AI128+AH128+AF128+AE128+AD128+AC128+AB128+AA128+Z128+Y128+X128+W128+V128+U128+S128+R128+Q128+P128+O128+N128+M128+L128+K128+J128+I128+H128</f>
        <v>0</v>
      </c>
      <c r="AV128" s="392">
        <f t="shared" si="24"/>
        <v>0</v>
      </c>
    </row>
    <row r="129" spans="2:48" s="60" customFormat="1" ht="12.75" customHeight="1" x14ac:dyDescent="0.25">
      <c r="B129" s="416" t="str">
        <f>+'FORMATO COSTEO C2'!C130</f>
        <v>2.1.4.4</v>
      </c>
      <c r="C129" s="417" t="str">
        <f>+'FORMATO COSTEO C2'!B130</f>
        <v>Categoría de gasto</v>
      </c>
      <c r="D129" s="428"/>
      <c r="E129" s="429"/>
      <c r="F129" s="420">
        <f>+'FORMATO COSTEO C2'!G130</f>
        <v>0</v>
      </c>
      <c r="G129" s="421">
        <f>+'FORMATO COSTEO C2'!X130</f>
        <v>0</v>
      </c>
      <c r="H129" s="425">
        <f>IF( $F129=0,0,((($F129/$E$125)*'PLAN DE ADQUISICIONES'!F$49)*($G129/$F129)))</f>
        <v>0</v>
      </c>
      <c r="I129" s="420">
        <f>IF( $F129=0,0,((($F129/$E$125)*'PLAN DE ADQUISICIONES'!G$49)*($G129/$F129)))</f>
        <v>0</v>
      </c>
      <c r="J129" s="420">
        <f>IF( $F129=0,0,((($F129/$E$125)*'PLAN DE ADQUISICIONES'!H$49)*($G129/$F129)))</f>
        <v>0</v>
      </c>
      <c r="K129" s="420">
        <f>IF( $F129=0,0,((($F129/$E$125)*'PLAN DE ADQUISICIONES'!I$49)*($G129/$F129)))</f>
        <v>0</v>
      </c>
      <c r="L129" s="420">
        <f>IF( $F129=0,0,((($F129/$E$125)*'PLAN DE ADQUISICIONES'!J$49)*($G129/$F129)))</f>
        <v>0</v>
      </c>
      <c r="M129" s="420">
        <f>IF( $F129=0,0,((($F129/$E$125)*'PLAN DE ADQUISICIONES'!K$49)*($G129/$F129)))</f>
        <v>0</v>
      </c>
      <c r="N129" s="420">
        <f>IF( $F129=0,0,((($F129/$E$125)*'PLAN DE ADQUISICIONES'!L$49)*($G129/$F129)))</f>
        <v>0</v>
      </c>
      <c r="O129" s="420">
        <f>IF( $F129=0,0,((($F129/$E$125)*'PLAN DE ADQUISICIONES'!M$49)*($G129/$F129)))</f>
        <v>0</v>
      </c>
      <c r="P129" s="420">
        <f>IF( $F129=0,0,((($F129/$E$125)*'PLAN DE ADQUISICIONES'!N$49)*($G129/$F129)))</f>
        <v>0</v>
      </c>
      <c r="Q129" s="420">
        <f>IF( $F129=0,0,((($F129/$E$125)*'PLAN DE ADQUISICIONES'!O$49)*($G129/$F129)))</f>
        <v>0</v>
      </c>
      <c r="R129" s="420">
        <f>IF( $F129=0,0,((($F129/$E$125)*'PLAN DE ADQUISICIONES'!P$49)*($G129/$F129)))</f>
        <v>0</v>
      </c>
      <c r="S129" s="420">
        <f>IF( $F129=0,0,((($F129/$E$125)*'PLAN DE ADQUISICIONES'!Q$49)*($G129/$F129)))</f>
        <v>0</v>
      </c>
      <c r="T129" s="423">
        <f>H129+I129+J129+K129+L129+M129+N129+O129+P129+Q129+R129+S129</f>
        <v>0</v>
      </c>
      <c r="U129" s="424">
        <f>IF( $F129=0,0,((($F129/$E$125)*'PLAN DE ADQUISICIONES'!R$49)*($G129/$F129)))</f>
        <v>0</v>
      </c>
      <c r="V129" s="420">
        <f>IF( $F129=0,0,((($F129/$E$125)*'PLAN DE ADQUISICIONES'!S$49)*($G129/$F129)))</f>
        <v>0</v>
      </c>
      <c r="W129" s="420">
        <f>IF( $F129=0,0,((($F129/$E$125)*'PLAN DE ADQUISICIONES'!T$49)*($G129/$F129)))</f>
        <v>0</v>
      </c>
      <c r="X129" s="420">
        <f>IF( $F129=0,0,((($F129/$E$125)*'PLAN DE ADQUISICIONES'!U$49)*($G129/$F129)))</f>
        <v>0</v>
      </c>
      <c r="Y129" s="420">
        <f>IF( $F129=0,0,((($F129/$E$125)*'PLAN DE ADQUISICIONES'!V$49)*($G129/$F129)))</f>
        <v>0</v>
      </c>
      <c r="Z129" s="420">
        <f>IF( $F129=0,0,((($F129/$E$125)*'PLAN DE ADQUISICIONES'!W$49)*($G129/$F129)))</f>
        <v>0</v>
      </c>
      <c r="AA129" s="420">
        <f>IF( $F129=0,0,((($F129/$E$125)*'PLAN DE ADQUISICIONES'!X$49)*($G129/$F129)))</f>
        <v>0</v>
      </c>
      <c r="AB129" s="420">
        <f>IF( $F129=0,0,((($F129/$E$125)*'PLAN DE ADQUISICIONES'!Y$49)*($G129/$F129)))</f>
        <v>0</v>
      </c>
      <c r="AC129" s="420">
        <f>IF( $F129=0,0,((($F129/$E$125)*'PLAN DE ADQUISICIONES'!Z$49)*($G129/$F129)))</f>
        <v>0</v>
      </c>
      <c r="AD129" s="420">
        <f>IF( $F129=0,0,((($F129/$E$125)*'PLAN DE ADQUISICIONES'!AA$49)*($G129/$F129)))</f>
        <v>0</v>
      </c>
      <c r="AE129" s="420">
        <f>IF( $F129=0,0,((($F129/$E$125)*'PLAN DE ADQUISICIONES'!AB$49)*($G129/$F129)))</f>
        <v>0</v>
      </c>
      <c r="AF129" s="420">
        <f>IF( $F129=0,0,((($F129/$E$125)*'PLAN DE ADQUISICIONES'!AC$49)*($G129/$F129)))</f>
        <v>0</v>
      </c>
      <c r="AG129" s="421">
        <f>U129+V129+W129+X129+Y129+Z129+AA129+AB129+AC129+AD129+AE129+AF129</f>
        <v>0</v>
      </c>
      <c r="AH129" s="425">
        <f>IF( $F129=0,0,((($F129/$E$125)*'PLAN DE ADQUISICIONES'!AD$49)*($G129/$F129)))</f>
        <v>0</v>
      </c>
      <c r="AI129" s="420">
        <f>IF( $F129=0,0,((($F129/$E$125)*'PLAN DE ADQUISICIONES'!AE$49)*($G129/$F129)))</f>
        <v>0</v>
      </c>
      <c r="AJ129" s="420">
        <f>IF( $F129=0,0,((($F129/$E$125)*'PLAN DE ADQUISICIONES'!AF$49)*($G129/$F129)))</f>
        <v>0</v>
      </c>
      <c r="AK129" s="420">
        <f>IF( $F129=0,0,((($F129/$E$125)*'PLAN DE ADQUISICIONES'!AG$49)*($G129/$F129)))</f>
        <v>0</v>
      </c>
      <c r="AL129" s="420">
        <f>IF( $F129=0,0,((($F129/$E$125)*'PLAN DE ADQUISICIONES'!AH$49)*($G129/$F129)))</f>
        <v>0</v>
      </c>
      <c r="AM129" s="420">
        <f>IF( $F129=0,0,((($F129/$E$125)*'PLAN DE ADQUISICIONES'!AI$49)*($G129/$F129)))</f>
        <v>0</v>
      </c>
      <c r="AN129" s="420">
        <f>IF( $F129=0,0,((($F129/$E$125)*'PLAN DE ADQUISICIONES'!AJ$49)*($G129/$F129)))</f>
        <v>0</v>
      </c>
      <c r="AO129" s="420">
        <f>IF( $F129=0,0,((($F129/$E$125)*'PLAN DE ADQUISICIONES'!AK$49)*($G129/$F129)))</f>
        <v>0</v>
      </c>
      <c r="AP129" s="420">
        <f>IF( $F129=0,0,((($F129/$E$125)*'PLAN DE ADQUISICIONES'!AL$49)*($G129/$F129)))</f>
        <v>0</v>
      </c>
      <c r="AQ129" s="420">
        <f>IF( $F129=0,0,((($F129/$E$125)*'PLAN DE ADQUISICIONES'!AM$49)*($G129/$F129)))</f>
        <v>0</v>
      </c>
      <c r="AR129" s="420">
        <f>IF( $F129=0,0,((($F129/$E$125)*'PLAN DE ADQUISICIONES'!AN$49)*($G129/$F129)))</f>
        <v>0</v>
      </c>
      <c r="AS129" s="420">
        <f>IF( $F129=0,0,((($F129/$E$125)*'PLAN DE ADQUISICIONES'!AO$49)*($G129/$F129)))</f>
        <v>0</v>
      </c>
      <c r="AT129" s="423">
        <f>AH129+AI129+AJ129+AK129+AL129+AM129+AN129+AO129+AP129+AQ129+AR129+AS129</f>
        <v>0</v>
      </c>
      <c r="AU129" s="426">
        <f>AS129+AR129+AQ129+AP129+AO129+AN129+AM129+AL129+AK129+AJ129+AI129+AH129+AF129+AE129+AD129+AC129+AB129+AA129+Z129+Y129+X129+W129+V129+U129+S129+R129+Q129+P129+O129+N129+M129+L129+K129+J129+I129+H129</f>
        <v>0</v>
      </c>
      <c r="AV129" s="392">
        <f t="shared" si="24"/>
        <v>0</v>
      </c>
    </row>
    <row r="130" spans="2:48" s="60" customFormat="1" ht="12.75" customHeight="1" x14ac:dyDescent="0.25">
      <c r="B130" s="416" t="str">
        <f>+'FORMATO COSTEO C2'!C136</f>
        <v>2.1.4.5</v>
      </c>
      <c r="C130" s="417" t="str">
        <f>+'FORMATO COSTEO C2'!B136</f>
        <v>Categoría de gasto</v>
      </c>
      <c r="D130" s="428"/>
      <c r="E130" s="429"/>
      <c r="F130" s="420">
        <f>+'FORMATO COSTEO C2'!G136</f>
        <v>0</v>
      </c>
      <c r="G130" s="421">
        <f>+'FORMATO COSTEO C2'!X136</f>
        <v>0</v>
      </c>
      <c r="H130" s="425">
        <f>IF( $F130=0,0,((($F130/$E$125)*'PLAN DE ADQUISICIONES'!F$49)*($G130/$F130)))</f>
        <v>0</v>
      </c>
      <c r="I130" s="420">
        <f>IF( $F130=0,0,((($F130/$E$125)*'PLAN DE ADQUISICIONES'!G$49)*($G130/$F130)))</f>
        <v>0</v>
      </c>
      <c r="J130" s="420">
        <f>IF( $F130=0,0,((($F130/$E$125)*'PLAN DE ADQUISICIONES'!H$49)*($G130/$F130)))</f>
        <v>0</v>
      </c>
      <c r="K130" s="420">
        <f>IF( $F130=0,0,((($F130/$E$125)*'PLAN DE ADQUISICIONES'!I$49)*($G130/$F130)))</f>
        <v>0</v>
      </c>
      <c r="L130" s="420">
        <f>IF( $F130=0,0,((($F130/$E$125)*'PLAN DE ADQUISICIONES'!J$49)*($G130/$F130)))</f>
        <v>0</v>
      </c>
      <c r="M130" s="420">
        <f>IF( $F130=0,0,((($F130/$E$125)*'PLAN DE ADQUISICIONES'!K$49)*($G130/$F130)))</f>
        <v>0</v>
      </c>
      <c r="N130" s="420">
        <f>IF( $F130=0,0,((($F130/$E$125)*'PLAN DE ADQUISICIONES'!L$49)*($G130/$F130)))</f>
        <v>0</v>
      </c>
      <c r="O130" s="420">
        <f>IF( $F130=0,0,((($F130/$E$125)*'PLAN DE ADQUISICIONES'!M$49)*($G130/$F130)))</f>
        <v>0</v>
      </c>
      <c r="P130" s="420">
        <f>IF( $F130=0,0,((($F130/$E$125)*'PLAN DE ADQUISICIONES'!N$49)*($G130/$F130)))</f>
        <v>0</v>
      </c>
      <c r="Q130" s="420">
        <f>IF( $F130=0,0,((($F130/$E$125)*'PLAN DE ADQUISICIONES'!O$49)*($G130/$F130)))</f>
        <v>0</v>
      </c>
      <c r="R130" s="420">
        <f>IF( $F130=0,0,((($F130/$E$125)*'PLAN DE ADQUISICIONES'!P$49)*($G130/$F130)))</f>
        <v>0</v>
      </c>
      <c r="S130" s="420">
        <f>IF( $F130=0,0,((($F130/$E$125)*'PLAN DE ADQUISICIONES'!Q$49)*($G130/$F130)))</f>
        <v>0</v>
      </c>
      <c r="T130" s="423">
        <f>H130+I130+J130+K130+L130+M130+N130+O130+P130+Q130+R130+S130</f>
        <v>0</v>
      </c>
      <c r="U130" s="424">
        <f>IF( $F130=0,0,((($F130/$E$125)*'PLAN DE ADQUISICIONES'!R$49)*($G130/$F130)))</f>
        <v>0</v>
      </c>
      <c r="V130" s="420">
        <f>IF( $F130=0,0,((($F130/$E$125)*'PLAN DE ADQUISICIONES'!S$49)*($G130/$F130)))</f>
        <v>0</v>
      </c>
      <c r="W130" s="420">
        <f>IF( $F130=0,0,((($F130/$E$125)*'PLAN DE ADQUISICIONES'!T$49)*($G130/$F130)))</f>
        <v>0</v>
      </c>
      <c r="X130" s="420">
        <f>IF( $F130=0,0,((($F130/$E$125)*'PLAN DE ADQUISICIONES'!U$49)*($G130/$F130)))</f>
        <v>0</v>
      </c>
      <c r="Y130" s="420">
        <f>IF( $F130=0,0,((($F130/$E$125)*'PLAN DE ADQUISICIONES'!V$49)*($G130/$F130)))</f>
        <v>0</v>
      </c>
      <c r="Z130" s="420">
        <f>IF( $F130=0,0,((($F130/$E$125)*'PLAN DE ADQUISICIONES'!W$49)*($G130/$F130)))</f>
        <v>0</v>
      </c>
      <c r="AA130" s="420">
        <f>IF( $F130=0,0,((($F130/$E$125)*'PLAN DE ADQUISICIONES'!X$49)*($G130/$F130)))</f>
        <v>0</v>
      </c>
      <c r="AB130" s="420">
        <f>IF( $F130=0,0,((($F130/$E$125)*'PLAN DE ADQUISICIONES'!Y$49)*($G130/$F130)))</f>
        <v>0</v>
      </c>
      <c r="AC130" s="420">
        <f>IF( $F130=0,0,((($F130/$E$125)*'PLAN DE ADQUISICIONES'!Z$49)*($G130/$F130)))</f>
        <v>0</v>
      </c>
      <c r="AD130" s="420">
        <f>IF( $F130=0,0,((($F130/$E$125)*'PLAN DE ADQUISICIONES'!AA$49)*($G130/$F130)))</f>
        <v>0</v>
      </c>
      <c r="AE130" s="420">
        <f>IF( $F130=0,0,((($F130/$E$125)*'PLAN DE ADQUISICIONES'!AB$49)*($G130/$F130)))</f>
        <v>0</v>
      </c>
      <c r="AF130" s="420">
        <f>IF( $F130=0,0,((($F130/$E$125)*'PLAN DE ADQUISICIONES'!AC$49)*($G130/$F130)))</f>
        <v>0</v>
      </c>
      <c r="AG130" s="421">
        <f>U130+V130+W130+X130+Y130+Z130+AA130+AB130+AC130+AD130+AE130+AF130</f>
        <v>0</v>
      </c>
      <c r="AH130" s="425">
        <f>IF( $F130=0,0,((($F130/$E$125)*'PLAN DE ADQUISICIONES'!AD$49)*($G130/$F130)))</f>
        <v>0</v>
      </c>
      <c r="AI130" s="420">
        <f>IF( $F130=0,0,((($F130/$E$125)*'PLAN DE ADQUISICIONES'!AE$49)*($G130/$F130)))</f>
        <v>0</v>
      </c>
      <c r="AJ130" s="420">
        <f>IF( $F130=0,0,((($F130/$E$125)*'PLAN DE ADQUISICIONES'!AF$49)*($G130/$F130)))</f>
        <v>0</v>
      </c>
      <c r="AK130" s="420">
        <f>IF( $F130=0,0,((($F130/$E$125)*'PLAN DE ADQUISICIONES'!AG$49)*($G130/$F130)))</f>
        <v>0</v>
      </c>
      <c r="AL130" s="420">
        <f>IF( $F130=0,0,((($F130/$E$125)*'PLAN DE ADQUISICIONES'!AH$49)*($G130/$F130)))</f>
        <v>0</v>
      </c>
      <c r="AM130" s="420">
        <f>IF( $F130=0,0,((($F130/$E$125)*'PLAN DE ADQUISICIONES'!AI$49)*($G130/$F130)))</f>
        <v>0</v>
      </c>
      <c r="AN130" s="420">
        <f>IF( $F130=0,0,((($F130/$E$125)*'PLAN DE ADQUISICIONES'!AJ$49)*($G130/$F130)))</f>
        <v>0</v>
      </c>
      <c r="AO130" s="420">
        <f>IF( $F130=0,0,((($F130/$E$125)*'PLAN DE ADQUISICIONES'!AK$49)*($G130/$F130)))</f>
        <v>0</v>
      </c>
      <c r="AP130" s="420">
        <f>IF( $F130=0,0,((($F130/$E$125)*'PLAN DE ADQUISICIONES'!AL$49)*($G130/$F130)))</f>
        <v>0</v>
      </c>
      <c r="AQ130" s="420">
        <f>IF( $F130=0,0,((($F130/$E$125)*'PLAN DE ADQUISICIONES'!AM$49)*($G130/$F130)))</f>
        <v>0</v>
      </c>
      <c r="AR130" s="420">
        <f>IF( $F130=0,0,((($F130/$E$125)*'PLAN DE ADQUISICIONES'!AN$49)*($G130/$F130)))</f>
        <v>0</v>
      </c>
      <c r="AS130" s="420">
        <f>IF( $F130=0,0,((($F130/$E$125)*'PLAN DE ADQUISICIONES'!AO$49)*($G130/$F130)))</f>
        <v>0</v>
      </c>
      <c r="AT130" s="423">
        <f>AH130+AI130+AJ130+AK130+AL130+AM130+AN130+AO130+AP130+AQ130+AR130+AS130</f>
        <v>0</v>
      </c>
      <c r="AU130" s="426">
        <f>AS130+AR130+AQ130+AP130+AO130+AN130+AM130+AL130+AK130+AJ130+AI130+AH130+AF130+AE130+AD130+AC130+AB130+AA130+Z130+Y130+X130+W130+V130+U130+S130+R130+Q130+P130+O130+N130+M130+L130+K130+J130+I130+H130</f>
        <v>0</v>
      </c>
      <c r="AV130" s="392">
        <f t="shared" si="24"/>
        <v>0</v>
      </c>
    </row>
    <row r="131" spans="2:48" s="60" customFormat="1" ht="12.75" customHeight="1" x14ac:dyDescent="0.25">
      <c r="B131" s="406" t="str">
        <f>+'FORMATO COSTEO C2'!C142</f>
        <v>2.1.5</v>
      </c>
      <c r="C131" s="430">
        <f>+'FORMATO COSTEO C2'!B142</f>
        <v>0</v>
      </c>
      <c r="D131" s="408" t="str">
        <f>+'FORMATO COSTEO C2'!D142</f>
        <v>Unidad medida</v>
      </c>
      <c r="E131" s="409">
        <f>+'FORMATO COSTEO C2'!E142</f>
        <v>0</v>
      </c>
      <c r="F131" s="410">
        <f>SUM(F132:F136)</f>
        <v>0</v>
      </c>
      <c r="G131" s="411">
        <f t="shared" ref="G131:AS131" si="36">SUM(G132:G136)</f>
        <v>0</v>
      </c>
      <c r="H131" s="412">
        <f t="shared" si="36"/>
        <v>0</v>
      </c>
      <c r="I131" s="410">
        <f t="shared" si="36"/>
        <v>0</v>
      </c>
      <c r="J131" s="410">
        <f t="shared" si="36"/>
        <v>0</v>
      </c>
      <c r="K131" s="410">
        <f t="shared" si="36"/>
        <v>0</v>
      </c>
      <c r="L131" s="410">
        <f t="shared" si="36"/>
        <v>0</v>
      </c>
      <c r="M131" s="410">
        <f t="shared" si="36"/>
        <v>0</v>
      </c>
      <c r="N131" s="410">
        <f t="shared" si="36"/>
        <v>0</v>
      </c>
      <c r="O131" s="410">
        <f t="shared" si="36"/>
        <v>0</v>
      </c>
      <c r="P131" s="410">
        <f t="shared" si="36"/>
        <v>0</v>
      </c>
      <c r="Q131" s="410">
        <f t="shared" si="36"/>
        <v>0</v>
      </c>
      <c r="R131" s="410">
        <f t="shared" si="36"/>
        <v>0</v>
      </c>
      <c r="S131" s="410">
        <f t="shared" si="36"/>
        <v>0</v>
      </c>
      <c r="T131" s="413">
        <f t="shared" si="36"/>
        <v>0</v>
      </c>
      <c r="U131" s="414">
        <f t="shared" si="36"/>
        <v>0</v>
      </c>
      <c r="V131" s="410">
        <f t="shared" si="36"/>
        <v>0</v>
      </c>
      <c r="W131" s="410">
        <f t="shared" si="36"/>
        <v>0</v>
      </c>
      <c r="X131" s="410">
        <f t="shared" si="36"/>
        <v>0</v>
      </c>
      <c r="Y131" s="410">
        <f t="shared" si="36"/>
        <v>0</v>
      </c>
      <c r="Z131" s="410">
        <f t="shared" si="36"/>
        <v>0</v>
      </c>
      <c r="AA131" s="410">
        <f t="shared" si="36"/>
        <v>0</v>
      </c>
      <c r="AB131" s="410">
        <f t="shared" si="36"/>
        <v>0</v>
      </c>
      <c r="AC131" s="410">
        <f t="shared" si="36"/>
        <v>0</v>
      </c>
      <c r="AD131" s="410">
        <f t="shared" si="36"/>
        <v>0</v>
      </c>
      <c r="AE131" s="410">
        <f t="shared" si="36"/>
        <v>0</v>
      </c>
      <c r="AF131" s="410">
        <f t="shared" si="36"/>
        <v>0</v>
      </c>
      <c r="AG131" s="411">
        <f t="shared" si="36"/>
        <v>0</v>
      </c>
      <c r="AH131" s="412">
        <f t="shared" si="36"/>
        <v>0</v>
      </c>
      <c r="AI131" s="410">
        <f t="shared" si="36"/>
        <v>0</v>
      </c>
      <c r="AJ131" s="410">
        <f t="shared" si="36"/>
        <v>0</v>
      </c>
      <c r="AK131" s="410">
        <f t="shared" si="36"/>
        <v>0</v>
      </c>
      <c r="AL131" s="410">
        <f t="shared" si="36"/>
        <v>0</v>
      </c>
      <c r="AM131" s="410">
        <f t="shared" si="36"/>
        <v>0</v>
      </c>
      <c r="AN131" s="410">
        <f t="shared" si="36"/>
        <v>0</v>
      </c>
      <c r="AO131" s="410">
        <f t="shared" si="36"/>
        <v>0</v>
      </c>
      <c r="AP131" s="410">
        <f t="shared" si="36"/>
        <v>0</v>
      </c>
      <c r="AQ131" s="410">
        <f t="shared" si="36"/>
        <v>0</v>
      </c>
      <c r="AR131" s="410">
        <f t="shared" si="36"/>
        <v>0</v>
      </c>
      <c r="AS131" s="410">
        <f t="shared" si="36"/>
        <v>0</v>
      </c>
      <c r="AT131" s="413">
        <f>SUM(AT132:AT136)</f>
        <v>0</v>
      </c>
      <c r="AU131" s="415">
        <f>SUM(AU132:AU136)</f>
        <v>0</v>
      </c>
      <c r="AV131" s="392">
        <f t="shared" si="24"/>
        <v>0</v>
      </c>
    </row>
    <row r="132" spans="2:48" s="60" customFormat="1" ht="12.75" customHeight="1" x14ac:dyDescent="0.25">
      <c r="B132" s="416" t="str">
        <f>+'FORMATO COSTEO C2'!C144</f>
        <v>2.1.5.1</v>
      </c>
      <c r="C132" s="417" t="str">
        <f>+'FORMATO COSTEO C2'!B144</f>
        <v>Categoría de gasto</v>
      </c>
      <c r="D132" s="428"/>
      <c r="E132" s="429"/>
      <c r="F132" s="420">
        <f>+'FORMATO COSTEO C2'!G144</f>
        <v>0</v>
      </c>
      <c r="G132" s="421">
        <f>+'FORMATO COSTEO C2'!X144</f>
        <v>0</v>
      </c>
      <c r="H132" s="422">
        <f>IF( $F132=0,0,((($F132/$E$131)*'PLAN DE ADQUISICIONES'!F$50)*($G132/$F132)))</f>
        <v>0</v>
      </c>
      <c r="I132" s="420">
        <f>IF( $F132=0,0,((($F132/$E$131)*'PLAN DE ADQUISICIONES'!G$50)*($G132/$F132)))</f>
        <v>0</v>
      </c>
      <c r="J132" s="420">
        <f>IF( $F132=0,0,((($F132/$E$131)*'PLAN DE ADQUISICIONES'!H$50)*($G132/$F132)))</f>
        <v>0</v>
      </c>
      <c r="K132" s="420">
        <f>IF( $F132=0,0,((($F132/$E$131)*'PLAN DE ADQUISICIONES'!I$50)*($G132/$F132)))</f>
        <v>0</v>
      </c>
      <c r="L132" s="420">
        <f>IF( $F132=0,0,((($F132/$E$131)*'PLAN DE ADQUISICIONES'!J$50)*($G132/$F132)))</f>
        <v>0</v>
      </c>
      <c r="M132" s="420">
        <f>IF( $F132=0,0,((($F132/$E$131)*'PLAN DE ADQUISICIONES'!K$50)*($G132/$F132)))</f>
        <v>0</v>
      </c>
      <c r="N132" s="420">
        <f>IF( $F132=0,0,((($F132/$E$131)*'PLAN DE ADQUISICIONES'!L$50)*($G132/$F132)))</f>
        <v>0</v>
      </c>
      <c r="O132" s="420">
        <f>IF( $F132=0,0,((($F132/$E$131)*'PLAN DE ADQUISICIONES'!M$50)*($G132/$F132)))</f>
        <v>0</v>
      </c>
      <c r="P132" s="420">
        <f>IF( $F132=0,0,((($F132/$E$131)*'PLAN DE ADQUISICIONES'!N$50)*($G132/$F132)))</f>
        <v>0</v>
      </c>
      <c r="Q132" s="420">
        <f>IF( $F132=0,0,((($F132/$E$131)*'PLAN DE ADQUISICIONES'!O$50)*($G132/$F132)))</f>
        <v>0</v>
      </c>
      <c r="R132" s="420">
        <f>IF( $F132=0,0,((($F132/$E$131)*'PLAN DE ADQUISICIONES'!P$50)*($G132/$F132)))</f>
        <v>0</v>
      </c>
      <c r="S132" s="420">
        <f>IF( $F132=0,0,((($F132/$E$131)*'PLAN DE ADQUISICIONES'!Q$50)*($G132/$F132)))</f>
        <v>0</v>
      </c>
      <c r="T132" s="423">
        <f>H132+I132+J132+K132+L132+M132+N132+O132+P132+Q132+R132+S132</f>
        <v>0</v>
      </c>
      <c r="U132" s="424">
        <f>IF( $F132=0,0,((($F132/$E$131)*'PLAN DE ADQUISICIONES'!R$50)*($G132/$F132)))</f>
        <v>0</v>
      </c>
      <c r="V132" s="420">
        <f>IF( $F132=0,0,((($F132/$E$131)*'PLAN DE ADQUISICIONES'!S$50)*($G132/$F132)))</f>
        <v>0</v>
      </c>
      <c r="W132" s="420">
        <f>IF( $F132=0,0,((($F132/$E$131)*'PLAN DE ADQUISICIONES'!T$50)*($G132/$F132)))</f>
        <v>0</v>
      </c>
      <c r="X132" s="420">
        <f>IF( $F132=0,0,((($F132/$E$131)*'PLAN DE ADQUISICIONES'!U$50)*($G132/$F132)))</f>
        <v>0</v>
      </c>
      <c r="Y132" s="420">
        <f>IF( $F132=0,0,((($F132/$E$131)*'PLAN DE ADQUISICIONES'!V$50)*($G132/$F132)))</f>
        <v>0</v>
      </c>
      <c r="Z132" s="420">
        <f>IF( $F132=0,0,((($F132/$E$131)*'PLAN DE ADQUISICIONES'!W$50)*($G132/$F132)))</f>
        <v>0</v>
      </c>
      <c r="AA132" s="420">
        <f>IF( $F132=0,0,((($F132/$E$131)*'PLAN DE ADQUISICIONES'!X$50)*($G132/$F132)))</f>
        <v>0</v>
      </c>
      <c r="AB132" s="420">
        <f>IF( $F132=0,0,((($F132/$E$131)*'PLAN DE ADQUISICIONES'!Y$50)*($G132/$F132)))</f>
        <v>0</v>
      </c>
      <c r="AC132" s="420">
        <f>IF( $F132=0,0,((($F132/$E$131)*'PLAN DE ADQUISICIONES'!Z$50)*($G132/$F132)))</f>
        <v>0</v>
      </c>
      <c r="AD132" s="420">
        <f>IF( $F132=0,0,((($F132/$E$131)*'PLAN DE ADQUISICIONES'!AA$50)*($G132/$F132)))</f>
        <v>0</v>
      </c>
      <c r="AE132" s="420">
        <f>IF( $F132=0,0,((($F132/$E$131)*'PLAN DE ADQUISICIONES'!AB$50)*($G132/$F132)))</f>
        <v>0</v>
      </c>
      <c r="AF132" s="420">
        <f>IF( $F132=0,0,((($F132/$E$131)*'PLAN DE ADQUISICIONES'!AC$50)*($G132/$F132)))</f>
        <v>0</v>
      </c>
      <c r="AG132" s="421">
        <f>U132+V132+W132+X132+Y132+Z132+AA132+AB132+AC132+AD132+AE132+AF132</f>
        <v>0</v>
      </c>
      <c r="AH132" s="425">
        <f>IF( $F132=0,0,((($F132/$E$131)*'PLAN DE ADQUISICIONES'!AD$50)*($G132/$F132)))</f>
        <v>0</v>
      </c>
      <c r="AI132" s="420">
        <f>IF( $F132=0,0,((($F132/$E$131)*'PLAN DE ADQUISICIONES'!AE$50)*($G132/$F132)))</f>
        <v>0</v>
      </c>
      <c r="AJ132" s="420">
        <f>IF( $F132=0,0,((($F132/$E$131)*'PLAN DE ADQUISICIONES'!AF$50)*($G132/$F132)))</f>
        <v>0</v>
      </c>
      <c r="AK132" s="420">
        <f>IF( $F132=0,0,((($F132/$E$131)*'PLAN DE ADQUISICIONES'!AG$50)*($G132/$F132)))</f>
        <v>0</v>
      </c>
      <c r="AL132" s="420">
        <f>IF( $F132=0,0,((($F132/$E$131)*'PLAN DE ADQUISICIONES'!AH$50)*($G132/$F132)))</f>
        <v>0</v>
      </c>
      <c r="AM132" s="420">
        <f>IF( $F132=0,0,((($F132/$E$131)*'PLAN DE ADQUISICIONES'!AI$50)*($G132/$F132)))</f>
        <v>0</v>
      </c>
      <c r="AN132" s="420">
        <f>IF( $F132=0,0,((($F132/$E$131)*'PLAN DE ADQUISICIONES'!AJ$50)*($G132/$F132)))</f>
        <v>0</v>
      </c>
      <c r="AO132" s="420">
        <f>IF( $F132=0,0,((($F132/$E$131)*'PLAN DE ADQUISICIONES'!AK$50)*($G132/$F132)))</f>
        <v>0</v>
      </c>
      <c r="AP132" s="420">
        <f>IF( $F132=0,0,((($F132/$E$131)*'PLAN DE ADQUISICIONES'!AL$50)*($G132/$F132)))</f>
        <v>0</v>
      </c>
      <c r="AQ132" s="420">
        <f>IF( $F132=0,0,((($F132/$E$131)*'PLAN DE ADQUISICIONES'!AM$50)*($G132/$F132)))</f>
        <v>0</v>
      </c>
      <c r="AR132" s="420">
        <f>IF( $F132=0,0,((($F132/$E$131)*'PLAN DE ADQUISICIONES'!AN$50)*($G132/$F132)))</f>
        <v>0</v>
      </c>
      <c r="AS132" s="420">
        <f>IF( $F132=0,0,((($F132/$E$131)*'PLAN DE ADQUISICIONES'!AO$50)*($G132/$F132)))</f>
        <v>0</v>
      </c>
      <c r="AT132" s="423">
        <f>AH132+AI132+AJ132+AK132+AL132+AM132+AN132+AO132+AP132+AQ132+AR132+AS132</f>
        <v>0</v>
      </c>
      <c r="AU132" s="426">
        <f>AS132+AR132+AQ132+AP132+AO132+AN132+AM132+AL132+AK132+AJ132+AI132+AH132+AF132+AE132+AD132+AC132+AB132+AA132+Z132+Y132+X132+W132+V132+U132+S132+R132+Q132+P132+O132+N132+M132+L132+K132+J132+I132+H132</f>
        <v>0</v>
      </c>
      <c r="AV132" s="392">
        <f t="shared" si="24"/>
        <v>0</v>
      </c>
    </row>
    <row r="133" spans="2:48" s="60" customFormat="1" ht="12.75" customHeight="1" x14ac:dyDescent="0.25">
      <c r="B133" s="416" t="str">
        <f>+'FORMATO COSTEO C2'!C150</f>
        <v>2.1.5.2</v>
      </c>
      <c r="C133" s="417" t="str">
        <f>+'FORMATO COSTEO C2'!B150</f>
        <v>Categoría de gasto</v>
      </c>
      <c r="D133" s="428"/>
      <c r="E133" s="429"/>
      <c r="F133" s="420">
        <f>+'FORMATO COSTEO C2'!G150</f>
        <v>0</v>
      </c>
      <c r="G133" s="421">
        <f>+'FORMATO COSTEO C2'!X150</f>
        <v>0</v>
      </c>
      <c r="H133" s="425">
        <f>IF( $F133=0,0,((($F133/$E$131)*'PLAN DE ADQUISICIONES'!F$50)*($G133/$F133)))</f>
        <v>0</v>
      </c>
      <c r="I133" s="420">
        <f>IF( $F133=0,0,((($F133/$E$131)*'PLAN DE ADQUISICIONES'!G$50)*($G133/$F133)))</f>
        <v>0</v>
      </c>
      <c r="J133" s="420">
        <f>IF( $F133=0,0,((($F133/$E$131)*'PLAN DE ADQUISICIONES'!H$50)*($G133/$F133)))</f>
        <v>0</v>
      </c>
      <c r="K133" s="420">
        <f>IF( $F133=0,0,((($F133/$E$131)*'PLAN DE ADQUISICIONES'!I$50)*($G133/$F133)))</f>
        <v>0</v>
      </c>
      <c r="L133" s="420">
        <f>IF( $F133=0,0,((($F133/$E$131)*'PLAN DE ADQUISICIONES'!J$50)*($G133/$F133)))</f>
        <v>0</v>
      </c>
      <c r="M133" s="420">
        <f>IF( $F133=0,0,((($F133/$E$131)*'PLAN DE ADQUISICIONES'!K$50)*($G133/$F133)))</f>
        <v>0</v>
      </c>
      <c r="N133" s="420">
        <f>IF( $F133=0,0,((($F133/$E$131)*'PLAN DE ADQUISICIONES'!L$50)*($G133/$F133)))</f>
        <v>0</v>
      </c>
      <c r="O133" s="420">
        <f>IF( $F133=0,0,((($F133/$E$131)*'PLAN DE ADQUISICIONES'!M$50)*($G133/$F133)))</f>
        <v>0</v>
      </c>
      <c r="P133" s="420">
        <f>IF( $F133=0,0,((($F133/$E$131)*'PLAN DE ADQUISICIONES'!N$50)*($G133/$F133)))</f>
        <v>0</v>
      </c>
      <c r="Q133" s="420">
        <f>IF( $F133=0,0,((($F133/$E$131)*'PLAN DE ADQUISICIONES'!O$50)*($G133/$F133)))</f>
        <v>0</v>
      </c>
      <c r="R133" s="420">
        <f>IF( $F133=0,0,((($F133/$E$131)*'PLAN DE ADQUISICIONES'!P$50)*($G133/$F133)))</f>
        <v>0</v>
      </c>
      <c r="S133" s="420">
        <f>IF( $F133=0,0,((($F133/$E$131)*'PLAN DE ADQUISICIONES'!Q$50)*($G133/$F133)))</f>
        <v>0</v>
      </c>
      <c r="T133" s="423">
        <f>H133+I133+J133+K133+L133+M133+N133+O133+P133+Q133+R133+S133</f>
        <v>0</v>
      </c>
      <c r="U133" s="424">
        <f>IF( $F133=0,0,((($F133/$E$131)*'PLAN DE ADQUISICIONES'!R$50)*($G133/$F133)))</f>
        <v>0</v>
      </c>
      <c r="V133" s="420">
        <f>IF( $F133=0,0,((($F133/$E$131)*'PLAN DE ADQUISICIONES'!S$50)*($G133/$F133)))</f>
        <v>0</v>
      </c>
      <c r="W133" s="420">
        <f>IF( $F133=0,0,((($F133/$E$131)*'PLAN DE ADQUISICIONES'!T$50)*($G133/$F133)))</f>
        <v>0</v>
      </c>
      <c r="X133" s="420">
        <f>IF( $F133=0,0,((($F133/$E$131)*'PLAN DE ADQUISICIONES'!U$50)*($G133/$F133)))</f>
        <v>0</v>
      </c>
      <c r="Y133" s="420">
        <f>IF( $F133=0,0,((($F133/$E$131)*'PLAN DE ADQUISICIONES'!V$50)*($G133/$F133)))</f>
        <v>0</v>
      </c>
      <c r="Z133" s="420">
        <f>IF( $F133=0,0,((($F133/$E$131)*'PLAN DE ADQUISICIONES'!W$50)*($G133/$F133)))</f>
        <v>0</v>
      </c>
      <c r="AA133" s="420">
        <f>IF( $F133=0,0,((($F133/$E$131)*'PLAN DE ADQUISICIONES'!X$50)*($G133/$F133)))</f>
        <v>0</v>
      </c>
      <c r="AB133" s="420">
        <f>IF( $F133=0,0,((($F133/$E$131)*'PLAN DE ADQUISICIONES'!Y$50)*($G133/$F133)))</f>
        <v>0</v>
      </c>
      <c r="AC133" s="420">
        <f>IF( $F133=0,0,((($F133/$E$131)*'PLAN DE ADQUISICIONES'!Z$50)*($G133/$F133)))</f>
        <v>0</v>
      </c>
      <c r="AD133" s="420">
        <f>IF( $F133=0,0,((($F133/$E$131)*'PLAN DE ADQUISICIONES'!AA$50)*($G133/$F133)))</f>
        <v>0</v>
      </c>
      <c r="AE133" s="420">
        <f>IF( $F133=0,0,((($F133/$E$131)*'PLAN DE ADQUISICIONES'!AB$50)*($G133/$F133)))</f>
        <v>0</v>
      </c>
      <c r="AF133" s="420">
        <f>IF( $F133=0,0,((($F133/$E$131)*'PLAN DE ADQUISICIONES'!AC$50)*($G133/$F133)))</f>
        <v>0</v>
      </c>
      <c r="AG133" s="421">
        <f>U133+V133+W133+X133+Y133+Z133+AA133+AB133+AC133+AD133+AE133+AF133</f>
        <v>0</v>
      </c>
      <c r="AH133" s="425">
        <f>IF( $F133=0,0,((($F133/$E$131)*'PLAN DE ADQUISICIONES'!AD$50)*($G133/$F133)))</f>
        <v>0</v>
      </c>
      <c r="AI133" s="420">
        <f>IF( $F133=0,0,((($F133/$E$131)*'PLAN DE ADQUISICIONES'!AE$50)*($G133/$F133)))</f>
        <v>0</v>
      </c>
      <c r="AJ133" s="420">
        <f>IF( $F133=0,0,((($F133/$E$131)*'PLAN DE ADQUISICIONES'!AF$50)*($G133/$F133)))</f>
        <v>0</v>
      </c>
      <c r="AK133" s="420">
        <f>IF( $F133=0,0,((($F133/$E$131)*'PLAN DE ADQUISICIONES'!AG$50)*($G133/$F133)))</f>
        <v>0</v>
      </c>
      <c r="AL133" s="420">
        <f>IF( $F133=0,0,((($F133/$E$131)*'PLAN DE ADQUISICIONES'!AH$50)*($G133/$F133)))</f>
        <v>0</v>
      </c>
      <c r="AM133" s="420">
        <f>IF( $F133=0,0,((($F133/$E$131)*'PLAN DE ADQUISICIONES'!AI$50)*($G133/$F133)))</f>
        <v>0</v>
      </c>
      <c r="AN133" s="420">
        <f>IF( $F133=0,0,((($F133/$E$131)*'PLAN DE ADQUISICIONES'!AJ$50)*($G133/$F133)))</f>
        <v>0</v>
      </c>
      <c r="AO133" s="420">
        <f>IF( $F133=0,0,((($F133/$E$131)*'PLAN DE ADQUISICIONES'!AK$50)*($G133/$F133)))</f>
        <v>0</v>
      </c>
      <c r="AP133" s="420">
        <f>IF( $F133=0,0,((($F133/$E$131)*'PLAN DE ADQUISICIONES'!AL$50)*($G133/$F133)))</f>
        <v>0</v>
      </c>
      <c r="AQ133" s="420">
        <f>IF( $F133=0,0,((($F133/$E$131)*'PLAN DE ADQUISICIONES'!AM$50)*($G133/$F133)))</f>
        <v>0</v>
      </c>
      <c r="AR133" s="420">
        <f>IF( $F133=0,0,((($F133/$E$131)*'PLAN DE ADQUISICIONES'!AN$50)*($G133/$F133)))</f>
        <v>0</v>
      </c>
      <c r="AS133" s="420">
        <f>IF( $F133=0,0,((($F133/$E$131)*'PLAN DE ADQUISICIONES'!AO$50)*($G133/$F133)))</f>
        <v>0</v>
      </c>
      <c r="AT133" s="423">
        <f>AH133+AI133+AJ133+AK133+AL133+AM133+AN133+AO133+AP133+AQ133+AR133+AS133</f>
        <v>0</v>
      </c>
      <c r="AU133" s="426">
        <f>AS133+AR133+AQ133+AP133+AO133+AN133+AM133+AL133+AK133+AJ133+AI133+AH133+AF133+AE133+AD133+AC133+AB133+AA133+Z133+Y133+X133+W133+V133+U133+S133+R133+Q133+P133+O133+N133+M133+L133+K133+J133+I133+H133</f>
        <v>0</v>
      </c>
      <c r="AV133" s="392">
        <f t="shared" si="24"/>
        <v>0</v>
      </c>
    </row>
    <row r="134" spans="2:48" s="60" customFormat="1" ht="12.75" customHeight="1" x14ac:dyDescent="0.25">
      <c r="B134" s="416" t="str">
        <f>+'FORMATO COSTEO C2'!C156</f>
        <v>2.1.5.3</v>
      </c>
      <c r="C134" s="417" t="str">
        <f>+'FORMATO COSTEO C2'!B156</f>
        <v>Categoría de gasto</v>
      </c>
      <c r="D134" s="428"/>
      <c r="E134" s="429"/>
      <c r="F134" s="420">
        <f>+'FORMATO COSTEO C2'!G156</f>
        <v>0</v>
      </c>
      <c r="G134" s="421">
        <f>+'FORMATO COSTEO C2'!X156</f>
        <v>0</v>
      </c>
      <c r="H134" s="425">
        <f>IF( $F134=0,0,((($F134/$E$131)*'PLAN DE ADQUISICIONES'!F$50)*($G134/$F134)))</f>
        <v>0</v>
      </c>
      <c r="I134" s="420">
        <f>IF( $F134=0,0,((($F134/$E$131)*'PLAN DE ADQUISICIONES'!G$50)*($G134/$F134)))</f>
        <v>0</v>
      </c>
      <c r="J134" s="420">
        <f>IF( $F134=0,0,((($F134/$E$131)*'PLAN DE ADQUISICIONES'!H$50)*($G134/$F134)))</f>
        <v>0</v>
      </c>
      <c r="K134" s="420">
        <f>IF( $F134=0,0,((($F134/$E$131)*'PLAN DE ADQUISICIONES'!I$50)*($G134/$F134)))</f>
        <v>0</v>
      </c>
      <c r="L134" s="420">
        <f>IF( $F134=0,0,((($F134/$E$131)*'PLAN DE ADQUISICIONES'!J$50)*($G134/$F134)))</f>
        <v>0</v>
      </c>
      <c r="M134" s="420">
        <f>IF( $F134=0,0,((($F134/$E$131)*'PLAN DE ADQUISICIONES'!K$50)*($G134/$F134)))</f>
        <v>0</v>
      </c>
      <c r="N134" s="420">
        <f>IF( $F134=0,0,((($F134/$E$131)*'PLAN DE ADQUISICIONES'!L$50)*($G134/$F134)))</f>
        <v>0</v>
      </c>
      <c r="O134" s="420">
        <f>IF( $F134=0,0,((($F134/$E$131)*'PLAN DE ADQUISICIONES'!M$50)*($G134/$F134)))</f>
        <v>0</v>
      </c>
      <c r="P134" s="420">
        <f>IF( $F134=0,0,((($F134/$E$131)*'PLAN DE ADQUISICIONES'!N$50)*($G134/$F134)))</f>
        <v>0</v>
      </c>
      <c r="Q134" s="420">
        <f>IF( $F134=0,0,((($F134/$E$131)*'PLAN DE ADQUISICIONES'!O$50)*($G134/$F134)))</f>
        <v>0</v>
      </c>
      <c r="R134" s="420">
        <f>IF( $F134=0,0,((($F134/$E$131)*'PLAN DE ADQUISICIONES'!P$50)*($G134/$F134)))</f>
        <v>0</v>
      </c>
      <c r="S134" s="420">
        <f>IF( $F134=0,0,((($F134/$E$131)*'PLAN DE ADQUISICIONES'!Q$50)*($G134/$F134)))</f>
        <v>0</v>
      </c>
      <c r="T134" s="423">
        <f>H134+I134+J134+K134+L134+M134+N134+O134+P134+Q134+R134+S134</f>
        <v>0</v>
      </c>
      <c r="U134" s="424">
        <f>IF( $F134=0,0,((($F134/$E$131)*'PLAN DE ADQUISICIONES'!R$50)*($G134/$F134)))</f>
        <v>0</v>
      </c>
      <c r="V134" s="420">
        <f>IF( $F134=0,0,((($F134/$E$131)*'PLAN DE ADQUISICIONES'!S$50)*($G134/$F134)))</f>
        <v>0</v>
      </c>
      <c r="W134" s="420">
        <f>IF( $F134=0,0,((($F134/$E$131)*'PLAN DE ADQUISICIONES'!T$50)*($G134/$F134)))</f>
        <v>0</v>
      </c>
      <c r="X134" s="420">
        <f>IF( $F134=0,0,((($F134/$E$131)*'PLAN DE ADQUISICIONES'!U$50)*($G134/$F134)))</f>
        <v>0</v>
      </c>
      <c r="Y134" s="420">
        <f>IF( $F134=0,0,((($F134/$E$131)*'PLAN DE ADQUISICIONES'!V$50)*($G134/$F134)))</f>
        <v>0</v>
      </c>
      <c r="Z134" s="420">
        <f>IF( $F134=0,0,((($F134/$E$131)*'PLAN DE ADQUISICIONES'!W$50)*($G134/$F134)))</f>
        <v>0</v>
      </c>
      <c r="AA134" s="420">
        <f>IF( $F134=0,0,((($F134/$E$131)*'PLAN DE ADQUISICIONES'!X$50)*($G134/$F134)))</f>
        <v>0</v>
      </c>
      <c r="AB134" s="420">
        <f>IF( $F134=0,0,((($F134/$E$131)*'PLAN DE ADQUISICIONES'!Y$50)*($G134/$F134)))</f>
        <v>0</v>
      </c>
      <c r="AC134" s="420">
        <f>IF( $F134=0,0,((($F134/$E$131)*'PLAN DE ADQUISICIONES'!Z$50)*($G134/$F134)))</f>
        <v>0</v>
      </c>
      <c r="AD134" s="420">
        <f>IF( $F134=0,0,((($F134/$E$131)*'PLAN DE ADQUISICIONES'!AA$50)*($G134/$F134)))</f>
        <v>0</v>
      </c>
      <c r="AE134" s="420">
        <f>IF( $F134=0,0,((($F134/$E$131)*'PLAN DE ADQUISICIONES'!AB$50)*($G134/$F134)))</f>
        <v>0</v>
      </c>
      <c r="AF134" s="420">
        <f>IF( $F134=0,0,((($F134/$E$131)*'PLAN DE ADQUISICIONES'!AC$50)*($G134/$F134)))</f>
        <v>0</v>
      </c>
      <c r="AG134" s="421">
        <f>U134+V134+W134+X134+Y134+Z134+AA134+AB134+AC134+AD134+AE134+AF134</f>
        <v>0</v>
      </c>
      <c r="AH134" s="425">
        <f>IF( $F134=0,0,((($F134/$E$131)*'PLAN DE ADQUISICIONES'!AD$50)*($G134/$F134)))</f>
        <v>0</v>
      </c>
      <c r="AI134" s="420">
        <f>IF( $F134=0,0,((($F134/$E$131)*'PLAN DE ADQUISICIONES'!AE$50)*($G134/$F134)))</f>
        <v>0</v>
      </c>
      <c r="AJ134" s="420">
        <f>IF( $F134=0,0,((($F134/$E$131)*'PLAN DE ADQUISICIONES'!AF$50)*($G134/$F134)))</f>
        <v>0</v>
      </c>
      <c r="AK134" s="420">
        <f>IF( $F134=0,0,((($F134/$E$131)*'PLAN DE ADQUISICIONES'!AG$50)*($G134/$F134)))</f>
        <v>0</v>
      </c>
      <c r="AL134" s="420">
        <f>IF( $F134=0,0,((($F134/$E$131)*'PLAN DE ADQUISICIONES'!AH$50)*($G134/$F134)))</f>
        <v>0</v>
      </c>
      <c r="AM134" s="420">
        <f>IF( $F134=0,0,((($F134/$E$131)*'PLAN DE ADQUISICIONES'!AI$50)*($G134/$F134)))</f>
        <v>0</v>
      </c>
      <c r="AN134" s="420">
        <f>IF( $F134=0,0,((($F134/$E$131)*'PLAN DE ADQUISICIONES'!AJ$50)*($G134/$F134)))</f>
        <v>0</v>
      </c>
      <c r="AO134" s="420">
        <f>IF( $F134=0,0,((($F134/$E$131)*'PLAN DE ADQUISICIONES'!AK$50)*($G134/$F134)))</f>
        <v>0</v>
      </c>
      <c r="AP134" s="420">
        <f>IF( $F134=0,0,((($F134/$E$131)*'PLAN DE ADQUISICIONES'!AL$50)*($G134/$F134)))</f>
        <v>0</v>
      </c>
      <c r="AQ134" s="420">
        <f>IF( $F134=0,0,((($F134/$E$131)*'PLAN DE ADQUISICIONES'!AM$50)*($G134/$F134)))</f>
        <v>0</v>
      </c>
      <c r="AR134" s="420">
        <f>IF( $F134=0,0,((($F134/$E$131)*'PLAN DE ADQUISICIONES'!AN$50)*($G134/$F134)))</f>
        <v>0</v>
      </c>
      <c r="AS134" s="420">
        <f>IF( $F134=0,0,((($F134/$E$131)*'PLAN DE ADQUISICIONES'!AO$50)*($G134/$F134)))</f>
        <v>0</v>
      </c>
      <c r="AT134" s="423">
        <f>AH134+AI134+AJ134+AK134+AL134+AM134+AN134+AO134+AP134+AQ134+AR134+AS134</f>
        <v>0</v>
      </c>
      <c r="AU134" s="426">
        <f>AS134+AR134+AQ134+AP134+AO134+AN134+AM134+AL134+AK134+AJ134+AI134+AH134+AF134+AE134+AD134+AC134+AB134+AA134+Z134+Y134+X134+W134+V134+U134+S134+R134+Q134+P134+O134+N134+M134+L134+K134+J134+I134+H134</f>
        <v>0</v>
      </c>
      <c r="AV134" s="392">
        <f t="shared" si="24"/>
        <v>0</v>
      </c>
    </row>
    <row r="135" spans="2:48" s="60" customFormat="1" ht="12.75" customHeight="1" x14ac:dyDescent="0.25">
      <c r="B135" s="416" t="str">
        <f>+'FORMATO COSTEO C2'!C162</f>
        <v>2.1.5.4</v>
      </c>
      <c r="C135" s="417" t="str">
        <f>+'FORMATO COSTEO C2'!B162</f>
        <v>Categoría de gasto</v>
      </c>
      <c r="D135" s="428"/>
      <c r="E135" s="429"/>
      <c r="F135" s="420">
        <f>+'FORMATO COSTEO C2'!G162</f>
        <v>0</v>
      </c>
      <c r="G135" s="421">
        <f>+'FORMATO COSTEO C2'!X162</f>
        <v>0</v>
      </c>
      <c r="H135" s="425">
        <f>IF( $F135=0,0,((($F135/$E$131)*'PLAN DE ADQUISICIONES'!F$50)*($G135/$F135)))</f>
        <v>0</v>
      </c>
      <c r="I135" s="420">
        <f>IF( $F135=0,0,((($F135/$E$131)*'PLAN DE ADQUISICIONES'!G$50)*($G135/$F135)))</f>
        <v>0</v>
      </c>
      <c r="J135" s="420">
        <f>IF( $F135=0,0,((($F135/$E$131)*'PLAN DE ADQUISICIONES'!H$50)*($G135/$F135)))</f>
        <v>0</v>
      </c>
      <c r="K135" s="420">
        <f>IF( $F135=0,0,((($F135/$E$131)*'PLAN DE ADQUISICIONES'!I$50)*($G135/$F135)))</f>
        <v>0</v>
      </c>
      <c r="L135" s="420">
        <f>IF( $F135=0,0,((($F135/$E$131)*'PLAN DE ADQUISICIONES'!J$50)*($G135/$F135)))</f>
        <v>0</v>
      </c>
      <c r="M135" s="420">
        <f>IF( $F135=0,0,((($F135/$E$131)*'PLAN DE ADQUISICIONES'!K$50)*($G135/$F135)))</f>
        <v>0</v>
      </c>
      <c r="N135" s="420">
        <f>IF( $F135=0,0,((($F135/$E$131)*'PLAN DE ADQUISICIONES'!L$50)*($G135/$F135)))</f>
        <v>0</v>
      </c>
      <c r="O135" s="420">
        <f>IF( $F135=0,0,((($F135/$E$131)*'PLAN DE ADQUISICIONES'!M$50)*($G135/$F135)))</f>
        <v>0</v>
      </c>
      <c r="P135" s="420">
        <f>IF( $F135=0,0,((($F135/$E$131)*'PLAN DE ADQUISICIONES'!N$50)*($G135/$F135)))</f>
        <v>0</v>
      </c>
      <c r="Q135" s="420">
        <f>IF( $F135=0,0,((($F135/$E$131)*'PLAN DE ADQUISICIONES'!O$50)*($G135/$F135)))</f>
        <v>0</v>
      </c>
      <c r="R135" s="420">
        <f>IF( $F135=0,0,((($F135/$E$131)*'PLAN DE ADQUISICIONES'!P$50)*($G135/$F135)))</f>
        <v>0</v>
      </c>
      <c r="S135" s="420">
        <f>IF( $F135=0,0,((($F135/$E$131)*'PLAN DE ADQUISICIONES'!Q$50)*($G135/$F135)))</f>
        <v>0</v>
      </c>
      <c r="T135" s="423">
        <f>H135+I135+J135+K135+L135+M135+N135+O135+P135+Q135+R135+S135</f>
        <v>0</v>
      </c>
      <c r="U135" s="424">
        <f>IF( $F135=0,0,((($F135/$E$131)*'PLAN DE ADQUISICIONES'!R$50)*($G135/$F135)))</f>
        <v>0</v>
      </c>
      <c r="V135" s="420">
        <f>IF( $F135=0,0,((($F135/$E$131)*'PLAN DE ADQUISICIONES'!S$50)*($G135/$F135)))</f>
        <v>0</v>
      </c>
      <c r="W135" s="420">
        <f>IF( $F135=0,0,((($F135/$E$131)*'PLAN DE ADQUISICIONES'!T$50)*($G135/$F135)))</f>
        <v>0</v>
      </c>
      <c r="X135" s="420">
        <f>IF( $F135=0,0,((($F135/$E$131)*'PLAN DE ADQUISICIONES'!U$50)*($G135/$F135)))</f>
        <v>0</v>
      </c>
      <c r="Y135" s="420">
        <f>IF( $F135=0,0,((($F135/$E$131)*'PLAN DE ADQUISICIONES'!V$50)*($G135/$F135)))</f>
        <v>0</v>
      </c>
      <c r="Z135" s="420">
        <f>IF( $F135=0,0,((($F135/$E$131)*'PLAN DE ADQUISICIONES'!W$50)*($G135/$F135)))</f>
        <v>0</v>
      </c>
      <c r="AA135" s="420">
        <f>IF( $F135=0,0,((($F135/$E$131)*'PLAN DE ADQUISICIONES'!X$50)*($G135/$F135)))</f>
        <v>0</v>
      </c>
      <c r="AB135" s="420">
        <f>IF( $F135=0,0,((($F135/$E$131)*'PLAN DE ADQUISICIONES'!Y$50)*($G135/$F135)))</f>
        <v>0</v>
      </c>
      <c r="AC135" s="420">
        <f>IF( $F135=0,0,((($F135/$E$131)*'PLAN DE ADQUISICIONES'!Z$50)*($G135/$F135)))</f>
        <v>0</v>
      </c>
      <c r="AD135" s="420">
        <f>IF( $F135=0,0,((($F135/$E$131)*'PLAN DE ADQUISICIONES'!AA$50)*($G135/$F135)))</f>
        <v>0</v>
      </c>
      <c r="AE135" s="420">
        <f>IF( $F135=0,0,((($F135/$E$131)*'PLAN DE ADQUISICIONES'!AB$50)*($G135/$F135)))</f>
        <v>0</v>
      </c>
      <c r="AF135" s="420">
        <f>IF( $F135=0,0,((($F135/$E$131)*'PLAN DE ADQUISICIONES'!AC$50)*($G135/$F135)))</f>
        <v>0</v>
      </c>
      <c r="AG135" s="421">
        <f>U135+V135+W135+X135+Y135+Z135+AA135+AB135+AC135+AD135+AE135+AF135</f>
        <v>0</v>
      </c>
      <c r="AH135" s="425">
        <f>IF( $F135=0,0,((($F135/$E$131)*'PLAN DE ADQUISICIONES'!AD$50)*($G135/$F135)))</f>
        <v>0</v>
      </c>
      <c r="AI135" s="420">
        <f>IF( $F135=0,0,((($F135/$E$131)*'PLAN DE ADQUISICIONES'!AE$50)*($G135/$F135)))</f>
        <v>0</v>
      </c>
      <c r="AJ135" s="420">
        <f>IF( $F135=0,0,((($F135/$E$131)*'PLAN DE ADQUISICIONES'!AF$50)*($G135/$F135)))</f>
        <v>0</v>
      </c>
      <c r="AK135" s="420">
        <f>IF( $F135=0,0,((($F135/$E$131)*'PLAN DE ADQUISICIONES'!AG$50)*($G135/$F135)))</f>
        <v>0</v>
      </c>
      <c r="AL135" s="420">
        <f>IF( $F135=0,0,((($F135/$E$131)*'PLAN DE ADQUISICIONES'!AH$50)*($G135/$F135)))</f>
        <v>0</v>
      </c>
      <c r="AM135" s="420">
        <f>IF( $F135=0,0,((($F135/$E$131)*'PLAN DE ADQUISICIONES'!AI$50)*($G135/$F135)))</f>
        <v>0</v>
      </c>
      <c r="AN135" s="420">
        <f>IF( $F135=0,0,((($F135/$E$131)*'PLAN DE ADQUISICIONES'!AJ$50)*($G135/$F135)))</f>
        <v>0</v>
      </c>
      <c r="AO135" s="420">
        <f>IF( $F135=0,0,((($F135/$E$131)*'PLAN DE ADQUISICIONES'!AK$50)*($G135/$F135)))</f>
        <v>0</v>
      </c>
      <c r="AP135" s="420">
        <f>IF( $F135=0,0,((($F135/$E$131)*'PLAN DE ADQUISICIONES'!AL$50)*($G135/$F135)))</f>
        <v>0</v>
      </c>
      <c r="AQ135" s="420">
        <f>IF( $F135=0,0,((($F135/$E$131)*'PLAN DE ADQUISICIONES'!AM$50)*($G135/$F135)))</f>
        <v>0</v>
      </c>
      <c r="AR135" s="420">
        <f>IF( $F135=0,0,((($F135/$E$131)*'PLAN DE ADQUISICIONES'!AN$50)*($G135/$F135)))</f>
        <v>0</v>
      </c>
      <c r="AS135" s="420">
        <f>IF( $F135=0,0,((($F135/$E$131)*'PLAN DE ADQUISICIONES'!AO$50)*($G135/$F135)))</f>
        <v>0</v>
      </c>
      <c r="AT135" s="423">
        <f>AH135+AI135+AJ135+AK135+AL135+AM135+AN135+AO135+AP135+AQ135+AR135+AS135</f>
        <v>0</v>
      </c>
      <c r="AU135" s="426">
        <f>AS135+AR135+AQ135+AP135+AO135+AN135+AM135+AL135+AK135+AJ135+AI135+AH135+AF135+AE135+AD135+AC135+AB135+AA135+Z135+Y135+X135+W135+V135+U135+S135+R135+Q135+P135+O135+N135+M135+L135+K135+J135+I135+H135</f>
        <v>0</v>
      </c>
      <c r="AV135" s="392">
        <f t="shared" si="24"/>
        <v>0</v>
      </c>
    </row>
    <row r="136" spans="2:48" s="60" customFormat="1" ht="12.75" customHeight="1" x14ac:dyDescent="0.25">
      <c r="B136" s="416" t="str">
        <f>+'FORMATO COSTEO C2'!C168</f>
        <v>2.1.5.5</v>
      </c>
      <c r="C136" s="417" t="str">
        <f>+'FORMATO COSTEO C2'!B168</f>
        <v>Categoría de gasto</v>
      </c>
      <c r="D136" s="428"/>
      <c r="E136" s="429"/>
      <c r="F136" s="420">
        <f>+'FORMATO COSTEO C2'!G168</f>
        <v>0</v>
      </c>
      <c r="G136" s="421">
        <f>+'FORMATO COSTEO C2'!X168</f>
        <v>0</v>
      </c>
      <c r="H136" s="425">
        <f>IF( $F136=0,0,((($F136/$E$131)*'PLAN DE ADQUISICIONES'!F$50)*($G136/$F136)))</f>
        <v>0</v>
      </c>
      <c r="I136" s="420">
        <f>IF( $F136=0,0,((($F136/$E$131)*'PLAN DE ADQUISICIONES'!G$50)*($G136/$F136)))</f>
        <v>0</v>
      </c>
      <c r="J136" s="420">
        <f>IF( $F136=0,0,((($F136/$E$131)*'PLAN DE ADQUISICIONES'!H$50)*($G136/$F136)))</f>
        <v>0</v>
      </c>
      <c r="K136" s="420">
        <f>IF( $F136=0,0,((($F136/$E$131)*'PLAN DE ADQUISICIONES'!I$50)*($G136/$F136)))</f>
        <v>0</v>
      </c>
      <c r="L136" s="420">
        <f>IF( $F136=0,0,((($F136/$E$131)*'PLAN DE ADQUISICIONES'!J$50)*($G136/$F136)))</f>
        <v>0</v>
      </c>
      <c r="M136" s="420">
        <f>IF( $F136=0,0,((($F136/$E$131)*'PLAN DE ADQUISICIONES'!K$50)*($G136/$F136)))</f>
        <v>0</v>
      </c>
      <c r="N136" s="420">
        <f>IF( $F136=0,0,((($F136/$E$131)*'PLAN DE ADQUISICIONES'!L$50)*($G136/$F136)))</f>
        <v>0</v>
      </c>
      <c r="O136" s="420">
        <f>IF( $F136=0,0,((($F136/$E$131)*'PLAN DE ADQUISICIONES'!M$50)*($G136/$F136)))</f>
        <v>0</v>
      </c>
      <c r="P136" s="420">
        <f>IF( $F136=0,0,((($F136/$E$131)*'PLAN DE ADQUISICIONES'!N$50)*($G136/$F136)))</f>
        <v>0</v>
      </c>
      <c r="Q136" s="420">
        <f>IF( $F136=0,0,((($F136/$E$131)*'PLAN DE ADQUISICIONES'!O$50)*($G136/$F136)))</f>
        <v>0</v>
      </c>
      <c r="R136" s="420">
        <f>IF( $F136=0,0,((($F136/$E$131)*'PLAN DE ADQUISICIONES'!P$50)*($G136/$F136)))</f>
        <v>0</v>
      </c>
      <c r="S136" s="420">
        <f>IF( $F136=0,0,((($F136/$E$131)*'PLAN DE ADQUISICIONES'!Q$50)*($G136/$F136)))</f>
        <v>0</v>
      </c>
      <c r="T136" s="423">
        <f>H136+I136+J136+K136+L136+M136+N136+O136+P136+Q136+R136+S136</f>
        <v>0</v>
      </c>
      <c r="U136" s="424">
        <f>IF( $F136=0,0,((($F136/$E$131)*'PLAN DE ADQUISICIONES'!R$50)*($G136/$F136)))</f>
        <v>0</v>
      </c>
      <c r="V136" s="420">
        <f>IF( $F136=0,0,((($F136/$E$131)*'PLAN DE ADQUISICIONES'!S$50)*($G136/$F136)))</f>
        <v>0</v>
      </c>
      <c r="W136" s="420">
        <f>IF( $F136=0,0,((($F136/$E$131)*'PLAN DE ADQUISICIONES'!T$50)*($G136/$F136)))</f>
        <v>0</v>
      </c>
      <c r="X136" s="420">
        <f>IF( $F136=0,0,((($F136/$E$131)*'PLAN DE ADQUISICIONES'!U$50)*($G136/$F136)))</f>
        <v>0</v>
      </c>
      <c r="Y136" s="420">
        <f>IF( $F136=0,0,((($F136/$E$131)*'PLAN DE ADQUISICIONES'!V$50)*($G136/$F136)))</f>
        <v>0</v>
      </c>
      <c r="Z136" s="420">
        <f>IF( $F136=0,0,((($F136/$E$131)*'PLAN DE ADQUISICIONES'!W$50)*($G136/$F136)))</f>
        <v>0</v>
      </c>
      <c r="AA136" s="420">
        <f>IF( $F136=0,0,((($F136/$E$131)*'PLAN DE ADQUISICIONES'!X$50)*($G136/$F136)))</f>
        <v>0</v>
      </c>
      <c r="AB136" s="420">
        <f>IF( $F136=0,0,((($F136/$E$131)*'PLAN DE ADQUISICIONES'!Y$50)*($G136/$F136)))</f>
        <v>0</v>
      </c>
      <c r="AC136" s="420">
        <f>IF( $F136=0,0,((($F136/$E$131)*'PLAN DE ADQUISICIONES'!Z$50)*($G136/$F136)))</f>
        <v>0</v>
      </c>
      <c r="AD136" s="420">
        <f>IF( $F136=0,0,((($F136/$E$131)*'PLAN DE ADQUISICIONES'!AA$50)*($G136/$F136)))</f>
        <v>0</v>
      </c>
      <c r="AE136" s="420">
        <f>IF( $F136=0,0,((($F136/$E$131)*'PLAN DE ADQUISICIONES'!AB$50)*($G136/$F136)))</f>
        <v>0</v>
      </c>
      <c r="AF136" s="420">
        <f>IF( $F136=0,0,((($F136/$E$131)*'PLAN DE ADQUISICIONES'!AC$50)*($G136/$F136)))</f>
        <v>0</v>
      </c>
      <c r="AG136" s="421">
        <f>U136+V136+W136+X136+Y136+Z136+AA136+AB136+AC136+AD136+AE136+AF136</f>
        <v>0</v>
      </c>
      <c r="AH136" s="425">
        <f>IF( $F136=0,0,((($F136/$E$131)*'PLAN DE ADQUISICIONES'!AD$50)*($G136/$F136)))</f>
        <v>0</v>
      </c>
      <c r="AI136" s="420">
        <f>IF( $F136=0,0,((($F136/$E$131)*'PLAN DE ADQUISICIONES'!AE$50)*($G136/$F136)))</f>
        <v>0</v>
      </c>
      <c r="AJ136" s="420">
        <f>IF( $F136=0,0,((($F136/$E$131)*'PLAN DE ADQUISICIONES'!AF$50)*($G136/$F136)))</f>
        <v>0</v>
      </c>
      <c r="AK136" s="420">
        <f>IF( $F136=0,0,((($F136/$E$131)*'PLAN DE ADQUISICIONES'!AG$50)*($G136/$F136)))</f>
        <v>0</v>
      </c>
      <c r="AL136" s="420">
        <f>IF( $F136=0,0,((($F136/$E$131)*'PLAN DE ADQUISICIONES'!AH$50)*($G136/$F136)))</f>
        <v>0</v>
      </c>
      <c r="AM136" s="420">
        <f>IF( $F136=0,0,((($F136/$E$131)*'PLAN DE ADQUISICIONES'!AI$50)*($G136/$F136)))</f>
        <v>0</v>
      </c>
      <c r="AN136" s="420">
        <f>IF( $F136=0,0,((($F136/$E$131)*'PLAN DE ADQUISICIONES'!AJ$50)*($G136/$F136)))</f>
        <v>0</v>
      </c>
      <c r="AO136" s="420">
        <f>IF( $F136=0,0,((($F136/$E$131)*'PLAN DE ADQUISICIONES'!AK$50)*($G136/$F136)))</f>
        <v>0</v>
      </c>
      <c r="AP136" s="420">
        <f>IF( $F136=0,0,((($F136/$E$131)*'PLAN DE ADQUISICIONES'!AL$50)*($G136/$F136)))</f>
        <v>0</v>
      </c>
      <c r="AQ136" s="420">
        <f>IF( $F136=0,0,((($F136/$E$131)*'PLAN DE ADQUISICIONES'!AM$50)*($G136/$F136)))</f>
        <v>0</v>
      </c>
      <c r="AR136" s="420">
        <f>IF( $F136=0,0,((($F136/$E$131)*'PLAN DE ADQUISICIONES'!AN$50)*($G136/$F136)))</f>
        <v>0</v>
      </c>
      <c r="AS136" s="420">
        <f>IF( $F136=0,0,((($F136/$E$131)*'PLAN DE ADQUISICIONES'!AO$50)*($G136/$F136)))</f>
        <v>0</v>
      </c>
      <c r="AT136" s="423">
        <f>AH136+AI136+AJ136+AK136+AL136+AM136+AN136+AO136+AP136+AQ136+AR136+AS136</f>
        <v>0</v>
      </c>
      <c r="AU136" s="426">
        <f>AS136+AR136+AQ136+AP136+AO136+AN136+AM136+AL136+AK136+AJ136+AI136+AH136+AF136+AE136+AD136+AC136+AB136+AA136+Z136+Y136+X136+W136+V136+U136+S136+R136+Q136+P136+O136+N136+M136+L136+K136+J136+I136+H136</f>
        <v>0</v>
      </c>
      <c r="AV136" s="392">
        <f t="shared" si="24"/>
        <v>0</v>
      </c>
    </row>
    <row r="137" spans="2:48" s="60" customFormat="1" ht="12.75" customHeight="1" x14ac:dyDescent="0.25">
      <c r="B137" s="395">
        <f>+'FORMATO COSTEO C2'!C175</f>
        <v>2.2000000000000002</v>
      </c>
      <c r="C137" s="396" t="str">
        <f>+'FORMATO COSTEO C2'!D175</f>
        <v>Emprendedores del sector turismo de los distritos de Pisac, Taray, Lamay, Coya y Calca, provincia de Calca - región Cusco resuleven cuellos de botella en sus negocios implementados o fortalecidos</v>
      </c>
      <c r="D137" s="397"/>
      <c r="E137" s="398"/>
      <c r="F137" s="399">
        <f t="shared" ref="F137:P137" si="37">+F138+F144+F150+F156+F162</f>
        <v>118000</v>
      </c>
      <c r="G137" s="400">
        <f t="shared" si="37"/>
        <v>0</v>
      </c>
      <c r="H137" s="401">
        <f t="shared" si="37"/>
        <v>0</v>
      </c>
      <c r="I137" s="399">
        <f>+I138+I144+I150+I156+I162</f>
        <v>0</v>
      </c>
      <c r="J137" s="399">
        <f>+J138+J144+J150+J156+J162</f>
        <v>0</v>
      </c>
      <c r="K137" s="399">
        <f>+K138+K144+K150+K156+K162</f>
        <v>0</v>
      </c>
      <c r="L137" s="399">
        <f>+L138+L144+L150+L156+L162</f>
        <v>0</v>
      </c>
      <c r="M137" s="399">
        <f>+M138+M144+M150+M156+M162</f>
        <v>0</v>
      </c>
      <c r="N137" s="399">
        <f t="shared" si="37"/>
        <v>0</v>
      </c>
      <c r="O137" s="399">
        <f t="shared" si="37"/>
        <v>0</v>
      </c>
      <c r="P137" s="399">
        <f t="shared" si="37"/>
        <v>0</v>
      </c>
      <c r="Q137" s="399">
        <f>+Q138+Q144+Q150+Q156+Q162</f>
        <v>0</v>
      </c>
      <c r="R137" s="399">
        <f>+R138+R144+R150+R156+R162</f>
        <v>0</v>
      </c>
      <c r="S137" s="399">
        <f>+S138+S144+S150+S156+S162</f>
        <v>0</v>
      </c>
      <c r="T137" s="402">
        <f>+T138+T144+T150+T156+T162</f>
        <v>0</v>
      </c>
      <c r="U137" s="403">
        <f t="shared" ref="U137:AS137" si="38">+U138+U144+U150+U156+U162</f>
        <v>0</v>
      </c>
      <c r="V137" s="399">
        <f t="shared" si="38"/>
        <v>0</v>
      </c>
      <c r="W137" s="399">
        <f t="shared" si="38"/>
        <v>0</v>
      </c>
      <c r="X137" s="399">
        <f t="shared" si="38"/>
        <v>0</v>
      </c>
      <c r="Y137" s="399">
        <f t="shared" si="38"/>
        <v>0</v>
      </c>
      <c r="Z137" s="399">
        <f t="shared" si="38"/>
        <v>0</v>
      </c>
      <c r="AA137" s="399">
        <f t="shared" si="38"/>
        <v>0</v>
      </c>
      <c r="AB137" s="399">
        <f t="shared" si="38"/>
        <v>0</v>
      </c>
      <c r="AC137" s="399">
        <f t="shared" si="38"/>
        <v>0</v>
      </c>
      <c r="AD137" s="399">
        <f t="shared" si="38"/>
        <v>0</v>
      </c>
      <c r="AE137" s="399">
        <f t="shared" si="38"/>
        <v>0</v>
      </c>
      <c r="AF137" s="399">
        <f t="shared" si="38"/>
        <v>0</v>
      </c>
      <c r="AG137" s="400">
        <f>+AG138+AG144+AG150+AG156+AG162</f>
        <v>0</v>
      </c>
      <c r="AH137" s="401">
        <f t="shared" si="38"/>
        <v>0</v>
      </c>
      <c r="AI137" s="399">
        <f t="shared" si="38"/>
        <v>0</v>
      </c>
      <c r="AJ137" s="399">
        <f t="shared" si="38"/>
        <v>0</v>
      </c>
      <c r="AK137" s="399">
        <f t="shared" si="38"/>
        <v>0</v>
      </c>
      <c r="AL137" s="399">
        <f t="shared" si="38"/>
        <v>0</v>
      </c>
      <c r="AM137" s="399">
        <f t="shared" si="38"/>
        <v>0</v>
      </c>
      <c r="AN137" s="399">
        <f t="shared" si="38"/>
        <v>0</v>
      </c>
      <c r="AO137" s="399">
        <f t="shared" si="38"/>
        <v>0</v>
      </c>
      <c r="AP137" s="399">
        <f t="shared" si="38"/>
        <v>0</v>
      </c>
      <c r="AQ137" s="399">
        <f t="shared" si="38"/>
        <v>0</v>
      </c>
      <c r="AR137" s="399">
        <f t="shared" si="38"/>
        <v>0</v>
      </c>
      <c r="AS137" s="399">
        <f t="shared" si="38"/>
        <v>0</v>
      </c>
      <c r="AT137" s="402">
        <f>+AT138+AT144+AT150+AT156+AT162</f>
        <v>0</v>
      </c>
      <c r="AU137" s="404">
        <f>+AU138+AU144+AU150+AU156+AU162</f>
        <v>0</v>
      </c>
      <c r="AV137" s="392">
        <f t="shared" si="24"/>
        <v>0</v>
      </c>
    </row>
    <row r="138" spans="2:48" s="60" customFormat="1" ht="12.75" customHeight="1" x14ac:dyDescent="0.25">
      <c r="B138" s="406" t="str">
        <f>+'FORMATO COSTEO C2'!C176</f>
        <v>2.2.1</v>
      </c>
      <c r="C138" s="430" t="str">
        <f>+'FORMATO COSTEO C2'!B176</f>
        <v>Asistencia técnica para resolver cuellos de botella en la línea de negocios restaurantes</v>
      </c>
      <c r="D138" s="408" t="str">
        <f>+'FORMATO COSTEO C2'!D176</f>
        <v>Visita</v>
      </c>
      <c r="E138" s="409">
        <f>+'FORMATO COSTEO C2'!E176</f>
        <v>150</v>
      </c>
      <c r="F138" s="410">
        <f>SUM(F139:F143)</f>
        <v>118000</v>
      </c>
      <c r="G138" s="411">
        <f t="shared" ref="G138:AS138" si="39">SUM(G139:G143)</f>
        <v>0</v>
      </c>
      <c r="H138" s="412">
        <f t="shared" si="39"/>
        <v>0</v>
      </c>
      <c r="I138" s="410">
        <f t="shared" si="39"/>
        <v>0</v>
      </c>
      <c r="J138" s="410">
        <f t="shared" si="39"/>
        <v>0</v>
      </c>
      <c r="K138" s="410">
        <f t="shared" si="39"/>
        <v>0</v>
      </c>
      <c r="L138" s="410">
        <f t="shared" si="39"/>
        <v>0</v>
      </c>
      <c r="M138" s="410">
        <f t="shared" si="39"/>
        <v>0</v>
      </c>
      <c r="N138" s="410">
        <f t="shared" si="39"/>
        <v>0</v>
      </c>
      <c r="O138" s="410">
        <f t="shared" si="39"/>
        <v>0</v>
      </c>
      <c r="P138" s="410">
        <f t="shared" si="39"/>
        <v>0</v>
      </c>
      <c r="Q138" s="410">
        <f t="shared" si="39"/>
        <v>0</v>
      </c>
      <c r="R138" s="410">
        <f t="shared" si="39"/>
        <v>0</v>
      </c>
      <c r="S138" s="410">
        <f t="shared" si="39"/>
        <v>0</v>
      </c>
      <c r="T138" s="413">
        <f t="shared" si="39"/>
        <v>0</v>
      </c>
      <c r="U138" s="414">
        <f t="shared" si="39"/>
        <v>0</v>
      </c>
      <c r="V138" s="410">
        <f t="shared" si="39"/>
        <v>0</v>
      </c>
      <c r="W138" s="410">
        <f t="shared" si="39"/>
        <v>0</v>
      </c>
      <c r="X138" s="410">
        <f t="shared" si="39"/>
        <v>0</v>
      </c>
      <c r="Y138" s="410">
        <f t="shared" si="39"/>
        <v>0</v>
      </c>
      <c r="Z138" s="410">
        <f t="shared" si="39"/>
        <v>0</v>
      </c>
      <c r="AA138" s="410">
        <f t="shared" si="39"/>
        <v>0</v>
      </c>
      <c r="AB138" s="410">
        <f t="shared" si="39"/>
        <v>0</v>
      </c>
      <c r="AC138" s="410">
        <f t="shared" si="39"/>
        <v>0</v>
      </c>
      <c r="AD138" s="410">
        <f t="shared" si="39"/>
        <v>0</v>
      </c>
      <c r="AE138" s="410">
        <f t="shared" si="39"/>
        <v>0</v>
      </c>
      <c r="AF138" s="410">
        <f t="shared" si="39"/>
        <v>0</v>
      </c>
      <c r="AG138" s="411">
        <f t="shared" si="39"/>
        <v>0</v>
      </c>
      <c r="AH138" s="412">
        <f t="shared" si="39"/>
        <v>0</v>
      </c>
      <c r="AI138" s="410">
        <f t="shared" si="39"/>
        <v>0</v>
      </c>
      <c r="AJ138" s="410">
        <f t="shared" si="39"/>
        <v>0</v>
      </c>
      <c r="AK138" s="410">
        <f t="shared" si="39"/>
        <v>0</v>
      </c>
      <c r="AL138" s="410">
        <f t="shared" si="39"/>
        <v>0</v>
      </c>
      <c r="AM138" s="410">
        <f t="shared" si="39"/>
        <v>0</v>
      </c>
      <c r="AN138" s="410">
        <f t="shared" si="39"/>
        <v>0</v>
      </c>
      <c r="AO138" s="410">
        <f t="shared" si="39"/>
        <v>0</v>
      </c>
      <c r="AP138" s="410">
        <f t="shared" si="39"/>
        <v>0</v>
      </c>
      <c r="AQ138" s="410">
        <f t="shared" si="39"/>
        <v>0</v>
      </c>
      <c r="AR138" s="410">
        <f t="shared" si="39"/>
        <v>0</v>
      </c>
      <c r="AS138" s="410">
        <f t="shared" si="39"/>
        <v>0</v>
      </c>
      <c r="AT138" s="413">
        <f>SUM(AT139:AT143)</f>
        <v>0</v>
      </c>
      <c r="AU138" s="415">
        <f>SUM(AU139:AU143)</f>
        <v>0</v>
      </c>
      <c r="AV138" s="392">
        <f t="shared" si="24"/>
        <v>0</v>
      </c>
    </row>
    <row r="139" spans="2:48" s="60" customFormat="1" ht="12.75" customHeight="1" x14ac:dyDescent="0.25">
      <c r="B139" s="416" t="str">
        <f>+'FORMATO COSTEO C2'!C178</f>
        <v>2.2.1.1</v>
      </c>
      <c r="C139" s="417" t="str">
        <f>+'FORMATO COSTEO C2'!B178</f>
        <v>Asesoría técnica para cuellos de botella</v>
      </c>
      <c r="D139" s="418"/>
      <c r="E139" s="419"/>
      <c r="F139" s="420">
        <f>+'FORMATO COSTEO C2'!G178</f>
        <v>118000</v>
      </c>
      <c r="G139" s="421">
        <f>+'FORMATO COSTEO C2'!X178</f>
        <v>0</v>
      </c>
      <c r="H139" s="422">
        <f>IF( $F139=0,0,((($F139/$E$138)*'PLAN DE ADQUISICIONES'!F$55)*($G139/$F139)))</f>
        <v>0</v>
      </c>
      <c r="I139" s="420">
        <f>IF( $F139=0,0,((($F139/$E$138)*'PLAN DE ADQUISICIONES'!G$55)*($G139/$F139)))</f>
        <v>0</v>
      </c>
      <c r="J139" s="420">
        <f>IF( $F139=0,0,((($F139/$E$138)*'PLAN DE ADQUISICIONES'!H$55)*($G139/$F139)))</f>
        <v>0</v>
      </c>
      <c r="K139" s="420">
        <f>IF( $F139=0,0,((($F139/$E$138)*'PLAN DE ADQUISICIONES'!I$55)*($G139/$F139)))</f>
        <v>0</v>
      </c>
      <c r="L139" s="420">
        <f>IF( $F139=0,0,((($F139/$E$138)*'PLAN DE ADQUISICIONES'!J$55)*($G139/$F139)))</f>
        <v>0</v>
      </c>
      <c r="M139" s="420">
        <f>IF( $F139=0,0,((($F139/$E$138)*'PLAN DE ADQUISICIONES'!K$55)*($G139/$F139)))</f>
        <v>0</v>
      </c>
      <c r="N139" s="420">
        <f>IF( $F139=0,0,((($F139/$E$138)*'PLAN DE ADQUISICIONES'!L$55)*($G139/$F139)))</f>
        <v>0</v>
      </c>
      <c r="O139" s="420">
        <f>IF( $F139=0,0,((($F139/$E$138)*'PLAN DE ADQUISICIONES'!M$55)*($G139/$F139)))</f>
        <v>0</v>
      </c>
      <c r="P139" s="420">
        <f>IF( $F139=0,0,((($F139/$E$138)*'PLAN DE ADQUISICIONES'!N$55)*($G139/$F139)))</f>
        <v>0</v>
      </c>
      <c r="Q139" s="420">
        <f>IF( $F139=0,0,((($F139/$E$138)*'PLAN DE ADQUISICIONES'!O$55)*($G139/$F139)))</f>
        <v>0</v>
      </c>
      <c r="R139" s="420">
        <f>IF( $F139=0,0,((($F139/$E$138)*'PLAN DE ADQUISICIONES'!P$55)*($G139/$F139)))</f>
        <v>0</v>
      </c>
      <c r="S139" s="420">
        <f>IF( $F139=0,0,((($F139/$E$138)*'PLAN DE ADQUISICIONES'!Q$55)*($G139/$F139)))</f>
        <v>0</v>
      </c>
      <c r="T139" s="423">
        <f>H139+I139+J139+K139+L139+M139+N139+O139+P139+Q139+R139+S139</f>
        <v>0</v>
      </c>
      <c r="U139" s="424">
        <f>IF( $F139=0,0,((($F139/$E$138)*'PLAN DE ADQUISICIONES'!R$55)*($G139/$F139)))</f>
        <v>0</v>
      </c>
      <c r="V139" s="420">
        <f>IF( $F139=0,0,((($F139/$E$138)*'PLAN DE ADQUISICIONES'!S$55)*($G139/$F139)))</f>
        <v>0</v>
      </c>
      <c r="W139" s="420">
        <f>IF( $F139=0,0,((($F139/$E$138)*'PLAN DE ADQUISICIONES'!T$55)*($G139/$F139)))</f>
        <v>0</v>
      </c>
      <c r="X139" s="420">
        <f>IF( $F139=0,0,((($F139/$E$138)*'PLAN DE ADQUISICIONES'!U$55)*($G139/$F139)))</f>
        <v>0</v>
      </c>
      <c r="Y139" s="420">
        <f>IF( $F139=0,0,((($F139/$E$138)*'PLAN DE ADQUISICIONES'!V$55)*($G139/$F139)))</f>
        <v>0</v>
      </c>
      <c r="Z139" s="420">
        <f>IF( $F139=0,0,((($F139/$E$138)*'PLAN DE ADQUISICIONES'!W$55)*($G139/$F139)))</f>
        <v>0</v>
      </c>
      <c r="AA139" s="420">
        <f>IF( $F139=0,0,((($F139/$E$138)*'PLAN DE ADQUISICIONES'!X$55)*($G139/$F139)))</f>
        <v>0</v>
      </c>
      <c r="AB139" s="420">
        <f>IF( $F139=0,0,((($F139/$E$138)*'PLAN DE ADQUISICIONES'!Y$55)*($G139/$F139)))</f>
        <v>0</v>
      </c>
      <c r="AC139" s="420">
        <f>IF( $F139=0,0,((($F139/$E$138)*'PLAN DE ADQUISICIONES'!Z$55)*($G139/$F139)))</f>
        <v>0</v>
      </c>
      <c r="AD139" s="420">
        <f>IF( $F139=0,0,((($F139/$E$138)*'PLAN DE ADQUISICIONES'!AA$55)*($G139/$F139)))</f>
        <v>0</v>
      </c>
      <c r="AE139" s="420">
        <f>IF( $F139=0,0,((($F139/$E$138)*'PLAN DE ADQUISICIONES'!AB$55)*($G139/$F139)))</f>
        <v>0</v>
      </c>
      <c r="AF139" s="420">
        <f>IF( $F139=0,0,((($F139/$E$138)*'PLAN DE ADQUISICIONES'!AC$55)*($G139/$F139)))</f>
        <v>0</v>
      </c>
      <c r="AG139" s="421">
        <f>U139+V139+W139+X139+Y139+Z139+AA139+AB139+AC139+AD139+AE139+AF139</f>
        <v>0</v>
      </c>
      <c r="AH139" s="425">
        <f>IF( $F139=0,0,((($F139/$E$138)*'PLAN DE ADQUISICIONES'!AD$55)*($G139/$F139)))</f>
        <v>0</v>
      </c>
      <c r="AI139" s="420">
        <f>IF( $F139=0,0,((($F139/$E$138)*'PLAN DE ADQUISICIONES'!AE$55)*($G139/$F139)))</f>
        <v>0</v>
      </c>
      <c r="AJ139" s="420">
        <f>IF( $F139=0,0,((($F139/$E$138)*'PLAN DE ADQUISICIONES'!AF$55)*($G139/$F139)))</f>
        <v>0</v>
      </c>
      <c r="AK139" s="420">
        <f>IF( $F139=0,0,((($F139/$E$138)*'PLAN DE ADQUISICIONES'!AG$55)*($G139/$F139)))</f>
        <v>0</v>
      </c>
      <c r="AL139" s="420">
        <f>IF( $F139=0,0,((($F139/$E$138)*'PLAN DE ADQUISICIONES'!AH$55)*($G139/$F139)))</f>
        <v>0</v>
      </c>
      <c r="AM139" s="420">
        <f>IF( $F139=0,0,((($F139/$E$138)*'PLAN DE ADQUISICIONES'!AI$55)*($G139/$F139)))</f>
        <v>0</v>
      </c>
      <c r="AN139" s="420">
        <f>IF( $F139=0,0,((($F139/$E$138)*'PLAN DE ADQUISICIONES'!AJ$55)*($G139/$F139)))</f>
        <v>0</v>
      </c>
      <c r="AO139" s="420">
        <f>IF( $F139=0,0,((($F139/$E$138)*'PLAN DE ADQUISICIONES'!AK$55)*($G139/$F139)))</f>
        <v>0</v>
      </c>
      <c r="AP139" s="420">
        <f>IF( $F139=0,0,((($F139/$E$138)*'PLAN DE ADQUISICIONES'!AL$55)*($G139/$F139)))</f>
        <v>0</v>
      </c>
      <c r="AQ139" s="420">
        <f>IF( $F139=0,0,((($F139/$E$138)*'PLAN DE ADQUISICIONES'!AM$55)*($G139/$F139)))</f>
        <v>0</v>
      </c>
      <c r="AR139" s="420">
        <f>IF( $F139=0,0,((($F139/$E$138)*'PLAN DE ADQUISICIONES'!AN$55)*($G139/$F139)))</f>
        <v>0</v>
      </c>
      <c r="AS139" s="420">
        <f>IF( $F139=0,0,((($F139/$E$138)*'PLAN DE ADQUISICIONES'!AO$55)*($G139/$F139)))</f>
        <v>0</v>
      </c>
      <c r="AT139" s="423">
        <f>AH139+AI139+AJ139+AK139+AL139+AM139+AN139+AO139+AP139+AQ139+AR139+AS139</f>
        <v>0</v>
      </c>
      <c r="AU139" s="426">
        <f>AS139+AR139+AQ139+AP139+AO139+AN139+AM139+AL139+AK139+AJ139+AI139+AH139+AF139+AE139+AD139+AC139+AB139+AA139+Z139+Y139+X139+W139+V139+U139+S139+R139+Q139+P139+O139+N139+M139+L139+K139+J139+I139+H139</f>
        <v>0</v>
      </c>
      <c r="AV139" s="392">
        <f t="shared" ref="AV139:AV198" si="40">+G139-AU139</f>
        <v>0</v>
      </c>
    </row>
    <row r="140" spans="2:48" s="60" customFormat="1" ht="12.75" customHeight="1" x14ac:dyDescent="0.25">
      <c r="B140" s="416" t="str">
        <f>+'FORMATO COSTEO C2'!C184</f>
        <v>2.2.1.2</v>
      </c>
      <c r="C140" s="417" t="str">
        <f>+'FORMATO COSTEO C2'!B184</f>
        <v>Servicios de terceros</v>
      </c>
      <c r="D140" s="418"/>
      <c r="E140" s="419"/>
      <c r="F140" s="420">
        <f>+'FORMATO COSTEO C2'!G184</f>
        <v>0</v>
      </c>
      <c r="G140" s="421">
        <f>+'FORMATO COSTEO C2'!X184</f>
        <v>0</v>
      </c>
      <c r="H140" s="425">
        <f>IF( $F140=0,0,((($F140/$E$138)*'PLAN DE ADQUISICIONES'!F$55)*($G140/$F140)))</f>
        <v>0</v>
      </c>
      <c r="I140" s="420">
        <f>IF( $F140=0,0,((($F140/$E$138)*'PLAN DE ADQUISICIONES'!G$55)*($G140/$F140)))</f>
        <v>0</v>
      </c>
      <c r="J140" s="420">
        <f>IF( $F140=0,0,((($F140/$E$138)*'PLAN DE ADQUISICIONES'!H$55)*($G140/$F140)))</f>
        <v>0</v>
      </c>
      <c r="K140" s="420">
        <f>IF( $F140=0,0,((($F140/$E$138)*'PLAN DE ADQUISICIONES'!I$55)*($G140/$F140)))</f>
        <v>0</v>
      </c>
      <c r="L140" s="420">
        <f>IF( $F140=0,0,((($F140/$E$138)*'PLAN DE ADQUISICIONES'!J$55)*($G140/$F140)))</f>
        <v>0</v>
      </c>
      <c r="M140" s="420">
        <f>IF( $F140=0,0,((($F140/$E$138)*'PLAN DE ADQUISICIONES'!K$55)*($G140/$F140)))</f>
        <v>0</v>
      </c>
      <c r="N140" s="420">
        <f>IF( $F140=0,0,((($F140/$E$138)*'PLAN DE ADQUISICIONES'!L$55)*($G140/$F140)))</f>
        <v>0</v>
      </c>
      <c r="O140" s="420">
        <f>IF( $F140=0,0,((($F140/$E$138)*'PLAN DE ADQUISICIONES'!M$55)*($G140/$F140)))</f>
        <v>0</v>
      </c>
      <c r="P140" s="420">
        <f>IF( $F140=0,0,((($F140/$E$138)*'PLAN DE ADQUISICIONES'!N$55)*($G140/$F140)))</f>
        <v>0</v>
      </c>
      <c r="Q140" s="420">
        <f>IF( $F140=0,0,((($F140/$E$138)*'PLAN DE ADQUISICIONES'!O$55)*($G140/$F140)))</f>
        <v>0</v>
      </c>
      <c r="R140" s="420">
        <f>IF( $F140=0,0,((($F140/$E$138)*'PLAN DE ADQUISICIONES'!P$55)*($G140/$F140)))</f>
        <v>0</v>
      </c>
      <c r="S140" s="420">
        <f>IF( $F140=0,0,((($F140/$E$138)*'PLAN DE ADQUISICIONES'!Q$55)*($G140/$F140)))</f>
        <v>0</v>
      </c>
      <c r="T140" s="423">
        <f>H140+I140+J140+K140+L140+M140+N140+O140+P140+Q140+R140+S140</f>
        <v>0</v>
      </c>
      <c r="U140" s="424">
        <f>IF( $F140=0,0,((($F140/$E$138)*'PLAN DE ADQUISICIONES'!R$55)*($G140/$F140)))</f>
        <v>0</v>
      </c>
      <c r="V140" s="420">
        <f>IF( $F140=0,0,((($F140/$E$138)*'PLAN DE ADQUISICIONES'!S$55)*($G140/$F140)))</f>
        <v>0</v>
      </c>
      <c r="W140" s="420">
        <f>IF( $F140=0,0,((($F140/$E$138)*'PLAN DE ADQUISICIONES'!T$55)*($G140/$F140)))</f>
        <v>0</v>
      </c>
      <c r="X140" s="420">
        <f>IF( $F140=0,0,((($F140/$E$138)*'PLAN DE ADQUISICIONES'!U$55)*($G140/$F140)))</f>
        <v>0</v>
      </c>
      <c r="Y140" s="420">
        <f>IF( $F140=0,0,((($F140/$E$138)*'PLAN DE ADQUISICIONES'!V$55)*($G140/$F140)))</f>
        <v>0</v>
      </c>
      <c r="Z140" s="420">
        <f>IF( $F140=0,0,((($F140/$E$138)*'PLAN DE ADQUISICIONES'!W$55)*($G140/$F140)))</f>
        <v>0</v>
      </c>
      <c r="AA140" s="420">
        <f>IF( $F140=0,0,((($F140/$E$138)*'PLAN DE ADQUISICIONES'!X$55)*($G140/$F140)))</f>
        <v>0</v>
      </c>
      <c r="AB140" s="420">
        <f>IF( $F140=0,0,((($F140/$E$138)*'PLAN DE ADQUISICIONES'!Y$55)*($G140/$F140)))</f>
        <v>0</v>
      </c>
      <c r="AC140" s="420">
        <f>IF( $F140=0,0,((($F140/$E$138)*'PLAN DE ADQUISICIONES'!Z$55)*($G140/$F140)))</f>
        <v>0</v>
      </c>
      <c r="AD140" s="420">
        <f>IF( $F140=0,0,((($F140/$E$138)*'PLAN DE ADQUISICIONES'!AA$55)*($G140/$F140)))</f>
        <v>0</v>
      </c>
      <c r="AE140" s="420">
        <f>IF( $F140=0,0,((($F140/$E$138)*'PLAN DE ADQUISICIONES'!AB$55)*($G140/$F140)))</f>
        <v>0</v>
      </c>
      <c r="AF140" s="420">
        <f>IF( $F140=0,0,((($F140/$E$138)*'PLAN DE ADQUISICIONES'!AC$55)*($G140/$F140)))</f>
        <v>0</v>
      </c>
      <c r="AG140" s="421">
        <f>U140+V140+W140+X140+Y140+Z140+AA140+AB140+AC140+AD140+AE140+AF140</f>
        <v>0</v>
      </c>
      <c r="AH140" s="425">
        <f>IF( $F140=0,0,((($F140/$E$138)*'PLAN DE ADQUISICIONES'!AD$55)*($G140/$F140)))</f>
        <v>0</v>
      </c>
      <c r="AI140" s="420">
        <f>IF( $F140=0,0,((($F140/$E$138)*'PLAN DE ADQUISICIONES'!AE$55)*($G140/$F140)))</f>
        <v>0</v>
      </c>
      <c r="AJ140" s="420">
        <f>IF( $F140=0,0,((($F140/$E$138)*'PLAN DE ADQUISICIONES'!AF$55)*($G140/$F140)))</f>
        <v>0</v>
      </c>
      <c r="AK140" s="420">
        <f>IF( $F140=0,0,((($F140/$E$138)*'PLAN DE ADQUISICIONES'!AG$55)*($G140/$F140)))</f>
        <v>0</v>
      </c>
      <c r="AL140" s="420">
        <f>IF( $F140=0,0,((($F140/$E$138)*'PLAN DE ADQUISICIONES'!AH$55)*($G140/$F140)))</f>
        <v>0</v>
      </c>
      <c r="AM140" s="420">
        <f>IF( $F140=0,0,((($F140/$E$138)*'PLAN DE ADQUISICIONES'!AI$55)*($G140/$F140)))</f>
        <v>0</v>
      </c>
      <c r="AN140" s="420">
        <f>IF( $F140=0,0,((($F140/$E$138)*'PLAN DE ADQUISICIONES'!AJ$55)*($G140/$F140)))</f>
        <v>0</v>
      </c>
      <c r="AO140" s="420">
        <f>IF( $F140=0,0,((($F140/$E$138)*'PLAN DE ADQUISICIONES'!AK$55)*($G140/$F140)))</f>
        <v>0</v>
      </c>
      <c r="AP140" s="420">
        <f>IF( $F140=0,0,((($F140/$E$138)*'PLAN DE ADQUISICIONES'!AL$55)*($G140/$F140)))</f>
        <v>0</v>
      </c>
      <c r="AQ140" s="420">
        <f>IF( $F140=0,0,((($F140/$E$138)*'PLAN DE ADQUISICIONES'!AM$55)*($G140/$F140)))</f>
        <v>0</v>
      </c>
      <c r="AR140" s="420">
        <f>IF( $F140=0,0,((($F140/$E$138)*'PLAN DE ADQUISICIONES'!AN$55)*($G140/$F140)))</f>
        <v>0</v>
      </c>
      <c r="AS140" s="420">
        <f>IF( $F140=0,0,((($F140/$E$138)*'PLAN DE ADQUISICIONES'!AO$55)*($G140/$F140)))</f>
        <v>0</v>
      </c>
      <c r="AT140" s="423">
        <f>AH140+AI140+AJ140+AK140+AL140+AM140+AN140+AO140+AP140+AQ140+AR140+AS140</f>
        <v>0</v>
      </c>
      <c r="AU140" s="426">
        <f>AS140+AR140+AQ140+AP140+AO140+AN140+AM140+AL140+AK140+AJ140+AI140+AH140+AF140+AE140+AD140+AC140+AB140+AA140+Z140+Y140+X140+W140+V140+U140+S140+R140+Q140+P140+O140+N140+M140+L140+K140+J140+I140+H140</f>
        <v>0</v>
      </c>
      <c r="AV140" s="392">
        <f t="shared" si="40"/>
        <v>0</v>
      </c>
    </row>
    <row r="141" spans="2:48" s="60" customFormat="1" ht="12.75" customHeight="1" x14ac:dyDescent="0.25">
      <c r="B141" s="416" t="str">
        <f>+'FORMATO COSTEO C2'!C190</f>
        <v>2.2.1.3</v>
      </c>
      <c r="C141" s="417" t="str">
        <f>+'FORMATO COSTEO C2'!B190</f>
        <v>Categoría de gasto</v>
      </c>
      <c r="D141" s="418"/>
      <c r="E141" s="419"/>
      <c r="F141" s="420">
        <f>+'FORMATO COSTEO C2'!G190</f>
        <v>0</v>
      </c>
      <c r="G141" s="421">
        <f>+'FORMATO COSTEO C2'!X190</f>
        <v>0</v>
      </c>
      <c r="H141" s="425">
        <f>IF( $F141=0,0,((($F141/$E$138)*'PLAN DE ADQUISICIONES'!F$55)*($G141/$F141)))</f>
        <v>0</v>
      </c>
      <c r="I141" s="420">
        <f>IF( $F141=0,0,((($F141/$E$138)*'PLAN DE ADQUISICIONES'!G$55)*($G141/$F141)))</f>
        <v>0</v>
      </c>
      <c r="J141" s="420">
        <f>IF( $F141=0,0,((($F141/$E$138)*'PLAN DE ADQUISICIONES'!H$55)*($G141/$F141)))</f>
        <v>0</v>
      </c>
      <c r="K141" s="420">
        <f>IF( $F141=0,0,((($F141/$E$138)*'PLAN DE ADQUISICIONES'!I$55)*($G141/$F141)))</f>
        <v>0</v>
      </c>
      <c r="L141" s="420">
        <f>IF( $F141=0,0,((($F141/$E$138)*'PLAN DE ADQUISICIONES'!J$55)*($G141/$F141)))</f>
        <v>0</v>
      </c>
      <c r="M141" s="420">
        <f>IF( $F141=0,0,((($F141/$E$138)*'PLAN DE ADQUISICIONES'!K$55)*($G141/$F141)))</f>
        <v>0</v>
      </c>
      <c r="N141" s="420">
        <f>IF( $F141=0,0,((($F141/$E$138)*'PLAN DE ADQUISICIONES'!L$55)*($G141/$F141)))</f>
        <v>0</v>
      </c>
      <c r="O141" s="420">
        <f>IF( $F141=0,0,((($F141/$E$138)*'PLAN DE ADQUISICIONES'!M$55)*($G141/$F141)))</f>
        <v>0</v>
      </c>
      <c r="P141" s="420">
        <f>IF( $F141=0,0,((($F141/$E$138)*'PLAN DE ADQUISICIONES'!N$55)*($G141/$F141)))</f>
        <v>0</v>
      </c>
      <c r="Q141" s="420">
        <f>IF( $F141=0,0,((($F141/$E$138)*'PLAN DE ADQUISICIONES'!O$55)*($G141/$F141)))</f>
        <v>0</v>
      </c>
      <c r="R141" s="420">
        <f>IF( $F141=0,0,((($F141/$E$138)*'PLAN DE ADQUISICIONES'!P$55)*($G141/$F141)))</f>
        <v>0</v>
      </c>
      <c r="S141" s="420">
        <f>IF( $F141=0,0,((($F141/$E$138)*'PLAN DE ADQUISICIONES'!Q$55)*($G141/$F141)))</f>
        <v>0</v>
      </c>
      <c r="T141" s="423">
        <f>H141+I141+J141+K141+L141+M141+N141+O141+P141+Q141+R141+S141</f>
        <v>0</v>
      </c>
      <c r="U141" s="424">
        <f>IF( $F141=0,0,((($F141/$E$138)*'PLAN DE ADQUISICIONES'!R$55)*($G141/$F141)))</f>
        <v>0</v>
      </c>
      <c r="V141" s="420">
        <f>IF( $F141=0,0,((($F141/$E$138)*'PLAN DE ADQUISICIONES'!S$55)*($G141/$F141)))</f>
        <v>0</v>
      </c>
      <c r="W141" s="420">
        <f>IF( $F141=0,0,((($F141/$E$138)*'PLAN DE ADQUISICIONES'!T$55)*($G141/$F141)))</f>
        <v>0</v>
      </c>
      <c r="X141" s="420">
        <f>IF( $F141=0,0,((($F141/$E$138)*'PLAN DE ADQUISICIONES'!U$55)*($G141/$F141)))</f>
        <v>0</v>
      </c>
      <c r="Y141" s="420">
        <f>IF( $F141=0,0,((($F141/$E$138)*'PLAN DE ADQUISICIONES'!V$55)*($G141/$F141)))</f>
        <v>0</v>
      </c>
      <c r="Z141" s="420">
        <f>IF( $F141=0,0,((($F141/$E$138)*'PLAN DE ADQUISICIONES'!W$55)*($G141/$F141)))</f>
        <v>0</v>
      </c>
      <c r="AA141" s="420">
        <f>IF( $F141=0,0,((($F141/$E$138)*'PLAN DE ADQUISICIONES'!X$55)*($G141/$F141)))</f>
        <v>0</v>
      </c>
      <c r="AB141" s="420">
        <f>IF( $F141=0,0,((($F141/$E$138)*'PLAN DE ADQUISICIONES'!Y$55)*($G141/$F141)))</f>
        <v>0</v>
      </c>
      <c r="AC141" s="420">
        <f>IF( $F141=0,0,((($F141/$E$138)*'PLAN DE ADQUISICIONES'!Z$55)*($G141/$F141)))</f>
        <v>0</v>
      </c>
      <c r="AD141" s="420">
        <f>IF( $F141=0,0,((($F141/$E$138)*'PLAN DE ADQUISICIONES'!AA$55)*($G141/$F141)))</f>
        <v>0</v>
      </c>
      <c r="AE141" s="420">
        <f>IF( $F141=0,0,((($F141/$E$138)*'PLAN DE ADQUISICIONES'!AB$55)*($G141/$F141)))</f>
        <v>0</v>
      </c>
      <c r="AF141" s="420">
        <f>IF( $F141=0,0,((($F141/$E$138)*'PLAN DE ADQUISICIONES'!AC$55)*($G141/$F141)))</f>
        <v>0</v>
      </c>
      <c r="AG141" s="421">
        <f>U141+V141+W141+X141+Y141+Z141+AA141+AB141+AC141+AD141+AE141+AF141</f>
        <v>0</v>
      </c>
      <c r="AH141" s="425">
        <f>IF( $F141=0,0,((($F141/$E$138)*'PLAN DE ADQUISICIONES'!AD$55)*($G141/$F141)))</f>
        <v>0</v>
      </c>
      <c r="AI141" s="420">
        <f>IF( $F141=0,0,((($F141/$E$138)*'PLAN DE ADQUISICIONES'!AE$55)*($G141/$F141)))</f>
        <v>0</v>
      </c>
      <c r="AJ141" s="420">
        <f>IF( $F141=0,0,((($F141/$E$138)*'PLAN DE ADQUISICIONES'!AF$55)*($G141/$F141)))</f>
        <v>0</v>
      </c>
      <c r="AK141" s="420">
        <f>IF( $F141=0,0,((($F141/$E$138)*'PLAN DE ADQUISICIONES'!AG$55)*($G141/$F141)))</f>
        <v>0</v>
      </c>
      <c r="AL141" s="420">
        <f>IF( $F141=0,0,((($F141/$E$138)*'PLAN DE ADQUISICIONES'!AH$55)*($G141/$F141)))</f>
        <v>0</v>
      </c>
      <c r="AM141" s="420">
        <f>IF( $F141=0,0,((($F141/$E$138)*'PLAN DE ADQUISICIONES'!AI$55)*($G141/$F141)))</f>
        <v>0</v>
      </c>
      <c r="AN141" s="420">
        <f>IF( $F141=0,0,((($F141/$E$138)*'PLAN DE ADQUISICIONES'!AJ$55)*($G141/$F141)))</f>
        <v>0</v>
      </c>
      <c r="AO141" s="420">
        <f>IF( $F141=0,0,((($F141/$E$138)*'PLAN DE ADQUISICIONES'!AK$55)*($G141/$F141)))</f>
        <v>0</v>
      </c>
      <c r="AP141" s="420">
        <f>IF( $F141=0,0,((($F141/$E$138)*'PLAN DE ADQUISICIONES'!AL$55)*($G141/$F141)))</f>
        <v>0</v>
      </c>
      <c r="AQ141" s="420">
        <f>IF( $F141=0,0,((($F141/$E$138)*'PLAN DE ADQUISICIONES'!AM$55)*($G141/$F141)))</f>
        <v>0</v>
      </c>
      <c r="AR141" s="420">
        <f>IF( $F141=0,0,((($F141/$E$138)*'PLAN DE ADQUISICIONES'!AN$55)*($G141/$F141)))</f>
        <v>0</v>
      </c>
      <c r="AS141" s="420">
        <f>IF( $F141=0,0,((($F141/$E$138)*'PLAN DE ADQUISICIONES'!AO$55)*($G141/$F141)))</f>
        <v>0</v>
      </c>
      <c r="AT141" s="423">
        <f>AH141+AI141+AJ141+AK141+AL141+AM141+AN141+AO141+AP141+AQ141+AR141+AS141</f>
        <v>0</v>
      </c>
      <c r="AU141" s="426">
        <f>AS141+AR141+AQ141+AP141+AO141+AN141+AM141+AL141+AK141+AJ141+AI141+AH141+AF141+AE141+AD141+AC141+AB141+AA141+Z141+Y141+X141+W141+V141+U141+S141+R141+Q141+P141+O141+N141+M141+L141+K141+J141+I141+H141</f>
        <v>0</v>
      </c>
      <c r="AV141" s="392">
        <f t="shared" si="40"/>
        <v>0</v>
      </c>
    </row>
    <row r="142" spans="2:48" s="60" customFormat="1" ht="12.75" customHeight="1" x14ac:dyDescent="0.25">
      <c r="B142" s="416" t="str">
        <f>+'FORMATO COSTEO C2'!C196</f>
        <v>2.2.1.4</v>
      </c>
      <c r="C142" s="417" t="str">
        <f>+'FORMATO COSTEO C2'!B196</f>
        <v>Categoría de gasto</v>
      </c>
      <c r="D142" s="418"/>
      <c r="E142" s="419"/>
      <c r="F142" s="420">
        <f>+'FORMATO COSTEO C2'!G196</f>
        <v>0</v>
      </c>
      <c r="G142" s="421">
        <f>+'FORMATO COSTEO C2'!X196</f>
        <v>0</v>
      </c>
      <c r="H142" s="425">
        <f>IF( $F142=0,0,((($F142/$E$138)*'PLAN DE ADQUISICIONES'!F$55)*($G142/$F142)))</f>
        <v>0</v>
      </c>
      <c r="I142" s="420">
        <f>IF( $F142=0,0,((($F142/$E$138)*'PLAN DE ADQUISICIONES'!G$55)*($G142/$F142)))</f>
        <v>0</v>
      </c>
      <c r="J142" s="420">
        <f>IF( $F142=0,0,((($F142/$E$138)*'PLAN DE ADQUISICIONES'!H$55)*($G142/$F142)))</f>
        <v>0</v>
      </c>
      <c r="K142" s="420">
        <f>IF( $F142=0,0,((($F142/$E$138)*'PLAN DE ADQUISICIONES'!I$55)*($G142/$F142)))</f>
        <v>0</v>
      </c>
      <c r="L142" s="420">
        <f>IF( $F142=0,0,((($F142/$E$138)*'PLAN DE ADQUISICIONES'!J$55)*($G142/$F142)))</f>
        <v>0</v>
      </c>
      <c r="M142" s="420">
        <f>IF( $F142=0,0,((($F142/$E$138)*'PLAN DE ADQUISICIONES'!K$55)*($G142/$F142)))</f>
        <v>0</v>
      </c>
      <c r="N142" s="420">
        <f>IF( $F142=0,0,((($F142/$E$138)*'PLAN DE ADQUISICIONES'!L$55)*($G142/$F142)))</f>
        <v>0</v>
      </c>
      <c r="O142" s="420">
        <f>IF( $F142=0,0,((($F142/$E$138)*'PLAN DE ADQUISICIONES'!M$55)*($G142/$F142)))</f>
        <v>0</v>
      </c>
      <c r="P142" s="420">
        <f>IF( $F142=0,0,((($F142/$E$138)*'PLAN DE ADQUISICIONES'!N$55)*($G142/$F142)))</f>
        <v>0</v>
      </c>
      <c r="Q142" s="420">
        <f>IF( $F142=0,0,((($F142/$E$138)*'PLAN DE ADQUISICIONES'!O$55)*($G142/$F142)))</f>
        <v>0</v>
      </c>
      <c r="R142" s="420">
        <f>IF( $F142=0,0,((($F142/$E$138)*'PLAN DE ADQUISICIONES'!P$55)*($G142/$F142)))</f>
        <v>0</v>
      </c>
      <c r="S142" s="420">
        <f>IF( $F142=0,0,((($F142/$E$138)*'PLAN DE ADQUISICIONES'!Q$55)*($G142/$F142)))</f>
        <v>0</v>
      </c>
      <c r="T142" s="423">
        <f>H142+I142+J142+K142+L142+M142+N142+O142+P142+Q142+R142+S142</f>
        <v>0</v>
      </c>
      <c r="U142" s="424">
        <f>IF( $F142=0,0,((($F142/$E$138)*'PLAN DE ADQUISICIONES'!R$55)*($G142/$F142)))</f>
        <v>0</v>
      </c>
      <c r="V142" s="420">
        <f>IF( $F142=0,0,((($F142/$E$138)*'PLAN DE ADQUISICIONES'!S$55)*($G142/$F142)))</f>
        <v>0</v>
      </c>
      <c r="W142" s="420">
        <f>IF( $F142=0,0,((($F142/$E$138)*'PLAN DE ADQUISICIONES'!T$55)*($G142/$F142)))</f>
        <v>0</v>
      </c>
      <c r="X142" s="420">
        <f>IF( $F142=0,0,((($F142/$E$138)*'PLAN DE ADQUISICIONES'!U$55)*($G142/$F142)))</f>
        <v>0</v>
      </c>
      <c r="Y142" s="420">
        <f>IF( $F142=0,0,((($F142/$E$138)*'PLAN DE ADQUISICIONES'!V$55)*($G142/$F142)))</f>
        <v>0</v>
      </c>
      <c r="Z142" s="420">
        <f>IF( $F142=0,0,((($F142/$E$138)*'PLAN DE ADQUISICIONES'!W$55)*($G142/$F142)))</f>
        <v>0</v>
      </c>
      <c r="AA142" s="420">
        <f>IF( $F142=0,0,((($F142/$E$138)*'PLAN DE ADQUISICIONES'!X$55)*($G142/$F142)))</f>
        <v>0</v>
      </c>
      <c r="AB142" s="420">
        <f>IF( $F142=0,0,((($F142/$E$138)*'PLAN DE ADQUISICIONES'!Y$55)*($G142/$F142)))</f>
        <v>0</v>
      </c>
      <c r="AC142" s="420">
        <f>IF( $F142=0,0,((($F142/$E$138)*'PLAN DE ADQUISICIONES'!Z$55)*($G142/$F142)))</f>
        <v>0</v>
      </c>
      <c r="AD142" s="420">
        <f>IF( $F142=0,0,((($F142/$E$138)*'PLAN DE ADQUISICIONES'!AA$55)*($G142/$F142)))</f>
        <v>0</v>
      </c>
      <c r="AE142" s="420">
        <f>IF( $F142=0,0,((($F142/$E$138)*'PLAN DE ADQUISICIONES'!AB$55)*($G142/$F142)))</f>
        <v>0</v>
      </c>
      <c r="AF142" s="420">
        <f>IF( $F142=0,0,((($F142/$E$138)*'PLAN DE ADQUISICIONES'!AC$55)*($G142/$F142)))</f>
        <v>0</v>
      </c>
      <c r="AG142" s="421">
        <f>U142+V142+W142+X142+Y142+Z142+AA142+AB142+AC142+AD142+AE142+AF142</f>
        <v>0</v>
      </c>
      <c r="AH142" s="425">
        <f>IF( $F142=0,0,((($F142/$E$138)*'PLAN DE ADQUISICIONES'!AD$55)*($G142/$F142)))</f>
        <v>0</v>
      </c>
      <c r="AI142" s="420">
        <f>IF( $F142=0,0,((($F142/$E$138)*'PLAN DE ADQUISICIONES'!AE$55)*($G142/$F142)))</f>
        <v>0</v>
      </c>
      <c r="AJ142" s="420">
        <f>IF( $F142=0,0,((($F142/$E$138)*'PLAN DE ADQUISICIONES'!AF$55)*($G142/$F142)))</f>
        <v>0</v>
      </c>
      <c r="AK142" s="420">
        <f>IF( $F142=0,0,((($F142/$E$138)*'PLAN DE ADQUISICIONES'!AG$55)*($G142/$F142)))</f>
        <v>0</v>
      </c>
      <c r="AL142" s="420">
        <f>IF( $F142=0,0,((($F142/$E$138)*'PLAN DE ADQUISICIONES'!AH$55)*($G142/$F142)))</f>
        <v>0</v>
      </c>
      <c r="AM142" s="420">
        <f>IF( $F142=0,0,((($F142/$E$138)*'PLAN DE ADQUISICIONES'!AI$55)*($G142/$F142)))</f>
        <v>0</v>
      </c>
      <c r="AN142" s="420">
        <f>IF( $F142=0,0,((($F142/$E$138)*'PLAN DE ADQUISICIONES'!AJ$55)*($G142/$F142)))</f>
        <v>0</v>
      </c>
      <c r="AO142" s="420">
        <f>IF( $F142=0,0,((($F142/$E$138)*'PLAN DE ADQUISICIONES'!AK$55)*($G142/$F142)))</f>
        <v>0</v>
      </c>
      <c r="AP142" s="420">
        <f>IF( $F142=0,0,((($F142/$E$138)*'PLAN DE ADQUISICIONES'!AL$55)*($G142/$F142)))</f>
        <v>0</v>
      </c>
      <c r="AQ142" s="420">
        <f>IF( $F142=0,0,((($F142/$E$138)*'PLAN DE ADQUISICIONES'!AM$55)*($G142/$F142)))</f>
        <v>0</v>
      </c>
      <c r="AR142" s="420">
        <f>IF( $F142=0,0,((($F142/$E$138)*'PLAN DE ADQUISICIONES'!AN$55)*($G142/$F142)))</f>
        <v>0</v>
      </c>
      <c r="AS142" s="420">
        <f>IF( $F142=0,0,((($F142/$E$138)*'PLAN DE ADQUISICIONES'!AO$55)*($G142/$F142)))</f>
        <v>0</v>
      </c>
      <c r="AT142" s="423">
        <f>AH142+AI142+AJ142+AK142+AL142+AM142+AN142+AO142+AP142+AQ142+AR142+AS142</f>
        <v>0</v>
      </c>
      <c r="AU142" s="426">
        <f>AS142+AR142+AQ142+AP142+AO142+AN142+AM142+AL142+AK142+AJ142+AI142+AH142+AF142+AE142+AD142+AC142+AB142+AA142+Z142+Y142+X142+W142+V142+U142+S142+R142+Q142+P142+O142+N142+M142+L142+K142+J142+I142+H142</f>
        <v>0</v>
      </c>
      <c r="AV142" s="392">
        <f t="shared" si="40"/>
        <v>0</v>
      </c>
    </row>
    <row r="143" spans="2:48" s="60" customFormat="1" ht="12.75" customHeight="1" x14ac:dyDescent="0.25">
      <c r="B143" s="416" t="str">
        <f>+'FORMATO COSTEO C2'!C202</f>
        <v>2.2.1.5</v>
      </c>
      <c r="C143" s="417" t="str">
        <f>+'FORMATO COSTEO C2'!B202</f>
        <v>Categoría de gasto</v>
      </c>
      <c r="D143" s="418"/>
      <c r="E143" s="419"/>
      <c r="F143" s="420">
        <f>+'FORMATO COSTEO C2'!G202</f>
        <v>0</v>
      </c>
      <c r="G143" s="421">
        <f>+'FORMATO COSTEO C2'!X202</f>
        <v>0</v>
      </c>
      <c r="H143" s="425">
        <f>IF( $F143=0,0,((($F143/$E$138)*'PLAN DE ADQUISICIONES'!F$55)*($G143/$F143)))</f>
        <v>0</v>
      </c>
      <c r="I143" s="420">
        <f>IF( $F143=0,0,((($F143/$E$138)*'PLAN DE ADQUISICIONES'!G$55)*($G143/$F143)))</f>
        <v>0</v>
      </c>
      <c r="J143" s="420">
        <f>IF( $F143=0,0,((($F143/$E$138)*'PLAN DE ADQUISICIONES'!H$55)*($G143/$F143)))</f>
        <v>0</v>
      </c>
      <c r="K143" s="420">
        <f>IF( $F143=0,0,((($F143/$E$138)*'PLAN DE ADQUISICIONES'!I$55)*($G143/$F143)))</f>
        <v>0</v>
      </c>
      <c r="L143" s="420">
        <f>IF( $F143=0,0,((($F143/$E$138)*'PLAN DE ADQUISICIONES'!J$55)*($G143/$F143)))</f>
        <v>0</v>
      </c>
      <c r="M143" s="420">
        <f>IF( $F143=0,0,((($F143/$E$138)*'PLAN DE ADQUISICIONES'!K$55)*($G143/$F143)))</f>
        <v>0</v>
      </c>
      <c r="N143" s="420">
        <f>IF( $F143=0,0,((($F143/$E$138)*'PLAN DE ADQUISICIONES'!L$55)*($G143/$F143)))</f>
        <v>0</v>
      </c>
      <c r="O143" s="420">
        <f>IF( $F143=0,0,((($F143/$E$138)*'PLAN DE ADQUISICIONES'!M$55)*($G143/$F143)))</f>
        <v>0</v>
      </c>
      <c r="P143" s="420">
        <f>IF( $F143=0,0,((($F143/$E$138)*'PLAN DE ADQUISICIONES'!N$55)*($G143/$F143)))</f>
        <v>0</v>
      </c>
      <c r="Q143" s="420">
        <f>IF( $F143=0,0,((($F143/$E$138)*'PLAN DE ADQUISICIONES'!O$55)*($G143/$F143)))</f>
        <v>0</v>
      </c>
      <c r="R143" s="420">
        <f>IF( $F143=0,0,((($F143/$E$138)*'PLAN DE ADQUISICIONES'!P$55)*($G143/$F143)))</f>
        <v>0</v>
      </c>
      <c r="S143" s="420">
        <f>IF( $F143=0,0,((($F143/$E$138)*'PLAN DE ADQUISICIONES'!Q$55)*($G143/$F143)))</f>
        <v>0</v>
      </c>
      <c r="T143" s="423">
        <f>H143+I143+J143+K143+L143+M143+N143+O143+P143+Q143+R143+S143</f>
        <v>0</v>
      </c>
      <c r="U143" s="424">
        <f>IF( $F143=0,0,((($F143/$E$138)*'PLAN DE ADQUISICIONES'!R$55)*($G143/$F143)))</f>
        <v>0</v>
      </c>
      <c r="V143" s="420">
        <f>IF( $F143=0,0,((($F143/$E$138)*'PLAN DE ADQUISICIONES'!S$55)*($G143/$F143)))</f>
        <v>0</v>
      </c>
      <c r="W143" s="420">
        <f>IF( $F143=0,0,((($F143/$E$138)*'PLAN DE ADQUISICIONES'!T$55)*($G143/$F143)))</f>
        <v>0</v>
      </c>
      <c r="X143" s="420">
        <f>IF( $F143=0,0,((($F143/$E$138)*'PLAN DE ADQUISICIONES'!U$55)*($G143/$F143)))</f>
        <v>0</v>
      </c>
      <c r="Y143" s="420">
        <f>IF( $F143=0,0,((($F143/$E$138)*'PLAN DE ADQUISICIONES'!V$55)*($G143/$F143)))</f>
        <v>0</v>
      </c>
      <c r="Z143" s="420">
        <f>IF( $F143=0,0,((($F143/$E$138)*'PLAN DE ADQUISICIONES'!W$55)*($G143/$F143)))</f>
        <v>0</v>
      </c>
      <c r="AA143" s="420">
        <f>IF( $F143=0,0,((($F143/$E$138)*'PLAN DE ADQUISICIONES'!X$55)*($G143/$F143)))</f>
        <v>0</v>
      </c>
      <c r="AB143" s="420">
        <f>IF( $F143=0,0,((($F143/$E$138)*'PLAN DE ADQUISICIONES'!Y$55)*($G143/$F143)))</f>
        <v>0</v>
      </c>
      <c r="AC143" s="420">
        <f>IF( $F143=0,0,((($F143/$E$138)*'PLAN DE ADQUISICIONES'!Z$55)*($G143/$F143)))</f>
        <v>0</v>
      </c>
      <c r="AD143" s="420">
        <f>IF( $F143=0,0,((($F143/$E$138)*'PLAN DE ADQUISICIONES'!AA$55)*($G143/$F143)))</f>
        <v>0</v>
      </c>
      <c r="AE143" s="420">
        <f>IF( $F143=0,0,((($F143/$E$138)*'PLAN DE ADQUISICIONES'!AB$55)*($G143/$F143)))</f>
        <v>0</v>
      </c>
      <c r="AF143" s="420">
        <f>IF( $F143=0,0,((($F143/$E$138)*'PLAN DE ADQUISICIONES'!AC$55)*($G143/$F143)))</f>
        <v>0</v>
      </c>
      <c r="AG143" s="421">
        <f>U143+V143+W143+X143+Y143+Z143+AA143+AB143+AC143+AD143+AE143+AF143</f>
        <v>0</v>
      </c>
      <c r="AH143" s="425">
        <f>IF( $F143=0,0,((($F143/$E$138)*'PLAN DE ADQUISICIONES'!AD$55)*($G143/$F143)))</f>
        <v>0</v>
      </c>
      <c r="AI143" s="420">
        <f>IF( $F143=0,0,((($F143/$E$138)*'PLAN DE ADQUISICIONES'!AE$55)*($G143/$F143)))</f>
        <v>0</v>
      </c>
      <c r="AJ143" s="420">
        <f>IF( $F143=0,0,((($F143/$E$138)*'PLAN DE ADQUISICIONES'!AF$55)*($G143/$F143)))</f>
        <v>0</v>
      </c>
      <c r="AK143" s="420">
        <f>IF( $F143=0,0,((($F143/$E$138)*'PLAN DE ADQUISICIONES'!AG$55)*($G143/$F143)))</f>
        <v>0</v>
      </c>
      <c r="AL143" s="420">
        <f>IF( $F143=0,0,((($F143/$E$138)*'PLAN DE ADQUISICIONES'!AH$55)*($G143/$F143)))</f>
        <v>0</v>
      </c>
      <c r="AM143" s="420">
        <f>IF( $F143=0,0,((($F143/$E$138)*'PLAN DE ADQUISICIONES'!AI$55)*($G143/$F143)))</f>
        <v>0</v>
      </c>
      <c r="AN143" s="420">
        <f>IF( $F143=0,0,((($F143/$E$138)*'PLAN DE ADQUISICIONES'!AJ$55)*($G143/$F143)))</f>
        <v>0</v>
      </c>
      <c r="AO143" s="420">
        <f>IF( $F143=0,0,((($F143/$E$138)*'PLAN DE ADQUISICIONES'!AK$55)*($G143/$F143)))</f>
        <v>0</v>
      </c>
      <c r="AP143" s="420">
        <f>IF( $F143=0,0,((($F143/$E$138)*'PLAN DE ADQUISICIONES'!AL$55)*($G143/$F143)))</f>
        <v>0</v>
      </c>
      <c r="AQ143" s="420">
        <f>IF( $F143=0,0,((($F143/$E$138)*'PLAN DE ADQUISICIONES'!AM$55)*($G143/$F143)))</f>
        <v>0</v>
      </c>
      <c r="AR143" s="420">
        <f>IF( $F143=0,0,((($F143/$E$138)*'PLAN DE ADQUISICIONES'!AN$55)*($G143/$F143)))</f>
        <v>0</v>
      </c>
      <c r="AS143" s="420">
        <f>IF( $F143=0,0,((($F143/$E$138)*'PLAN DE ADQUISICIONES'!AO$55)*($G143/$F143)))</f>
        <v>0</v>
      </c>
      <c r="AT143" s="423">
        <f>AH143+AI143+AJ143+AK143+AL143+AM143+AN143+AO143+AP143+AQ143+AR143+AS143</f>
        <v>0</v>
      </c>
      <c r="AU143" s="426">
        <f>AS143+AR143+AQ143+AP143+AO143+AN143+AM143+AL143+AK143+AJ143+AI143+AH143+AF143+AE143+AD143+AC143+AB143+AA143+Z143+Y143+X143+W143+V143+U143+S143+R143+Q143+P143+O143+N143+M143+L143+K143+J143+I143+H143</f>
        <v>0</v>
      </c>
      <c r="AV143" s="392">
        <f t="shared" si="40"/>
        <v>0</v>
      </c>
    </row>
    <row r="144" spans="2:48" s="60" customFormat="1" ht="12.75" customHeight="1" x14ac:dyDescent="0.25">
      <c r="B144" s="406" t="str">
        <f>+'FORMATO COSTEO C2'!C208</f>
        <v>2.2.2</v>
      </c>
      <c r="C144" s="430" t="str">
        <f>+'FORMATO COSTEO C2'!B208</f>
        <v>Asistencia técnica para resolver cuellos de botella en la línea de negocios de alojamientos rurales</v>
      </c>
      <c r="D144" s="408" t="str">
        <f>+'FORMATO COSTEO C2'!D208</f>
        <v>Visita</v>
      </c>
      <c r="E144" s="409">
        <f>+'FORMATO COSTEO C2'!E208</f>
        <v>100</v>
      </c>
      <c r="F144" s="410">
        <f>SUM(F145:F149)</f>
        <v>0</v>
      </c>
      <c r="G144" s="411">
        <f t="shared" ref="G144:AS144" si="41">SUM(G145:G149)</f>
        <v>0</v>
      </c>
      <c r="H144" s="412">
        <f t="shared" si="41"/>
        <v>0</v>
      </c>
      <c r="I144" s="410">
        <f t="shared" si="41"/>
        <v>0</v>
      </c>
      <c r="J144" s="410">
        <f t="shared" si="41"/>
        <v>0</v>
      </c>
      <c r="K144" s="410">
        <f t="shared" si="41"/>
        <v>0</v>
      </c>
      <c r="L144" s="410">
        <f t="shared" si="41"/>
        <v>0</v>
      </c>
      <c r="M144" s="410">
        <f t="shared" si="41"/>
        <v>0</v>
      </c>
      <c r="N144" s="410">
        <f t="shared" si="41"/>
        <v>0</v>
      </c>
      <c r="O144" s="410">
        <f t="shared" si="41"/>
        <v>0</v>
      </c>
      <c r="P144" s="410">
        <f t="shared" si="41"/>
        <v>0</v>
      </c>
      <c r="Q144" s="410">
        <f t="shared" si="41"/>
        <v>0</v>
      </c>
      <c r="R144" s="410">
        <f t="shared" si="41"/>
        <v>0</v>
      </c>
      <c r="S144" s="410">
        <f t="shared" si="41"/>
        <v>0</v>
      </c>
      <c r="T144" s="413">
        <f t="shared" si="41"/>
        <v>0</v>
      </c>
      <c r="U144" s="414">
        <f t="shared" si="41"/>
        <v>0</v>
      </c>
      <c r="V144" s="410">
        <f t="shared" si="41"/>
        <v>0</v>
      </c>
      <c r="W144" s="410">
        <f t="shared" si="41"/>
        <v>0</v>
      </c>
      <c r="X144" s="410">
        <f t="shared" si="41"/>
        <v>0</v>
      </c>
      <c r="Y144" s="410">
        <f t="shared" si="41"/>
        <v>0</v>
      </c>
      <c r="Z144" s="410">
        <f t="shared" si="41"/>
        <v>0</v>
      </c>
      <c r="AA144" s="410">
        <f t="shared" si="41"/>
        <v>0</v>
      </c>
      <c r="AB144" s="410">
        <f t="shared" si="41"/>
        <v>0</v>
      </c>
      <c r="AC144" s="410">
        <f t="shared" si="41"/>
        <v>0</v>
      </c>
      <c r="AD144" s="410">
        <f t="shared" si="41"/>
        <v>0</v>
      </c>
      <c r="AE144" s="410">
        <f t="shared" si="41"/>
        <v>0</v>
      </c>
      <c r="AF144" s="410">
        <f t="shared" si="41"/>
        <v>0</v>
      </c>
      <c r="AG144" s="411">
        <f t="shared" si="41"/>
        <v>0</v>
      </c>
      <c r="AH144" s="412">
        <f t="shared" si="41"/>
        <v>0</v>
      </c>
      <c r="AI144" s="410">
        <f t="shared" si="41"/>
        <v>0</v>
      </c>
      <c r="AJ144" s="410">
        <f t="shared" si="41"/>
        <v>0</v>
      </c>
      <c r="AK144" s="410">
        <f t="shared" si="41"/>
        <v>0</v>
      </c>
      <c r="AL144" s="410">
        <f t="shared" si="41"/>
        <v>0</v>
      </c>
      <c r="AM144" s="410">
        <f t="shared" si="41"/>
        <v>0</v>
      </c>
      <c r="AN144" s="410">
        <f t="shared" si="41"/>
        <v>0</v>
      </c>
      <c r="AO144" s="410">
        <f t="shared" si="41"/>
        <v>0</v>
      </c>
      <c r="AP144" s="410">
        <f t="shared" si="41"/>
        <v>0</v>
      </c>
      <c r="AQ144" s="410">
        <f t="shared" si="41"/>
        <v>0</v>
      </c>
      <c r="AR144" s="410">
        <f t="shared" si="41"/>
        <v>0</v>
      </c>
      <c r="AS144" s="410">
        <f t="shared" si="41"/>
        <v>0</v>
      </c>
      <c r="AT144" s="413">
        <f>SUM(AT145:AT149)</f>
        <v>0</v>
      </c>
      <c r="AU144" s="415">
        <f>SUM(AU145:AU149)</f>
        <v>0</v>
      </c>
      <c r="AV144" s="392">
        <f t="shared" si="40"/>
        <v>0</v>
      </c>
    </row>
    <row r="145" spans="2:48" s="60" customFormat="1" ht="12.75" customHeight="1" x14ac:dyDescent="0.25">
      <c r="B145" s="416" t="str">
        <f>+'FORMATO COSTEO C2'!C210</f>
        <v>2.2.2.1</v>
      </c>
      <c r="C145" s="417" t="str">
        <f>+'FORMATO COSTEO C2'!B210</f>
        <v>Categoría de gasto</v>
      </c>
      <c r="D145" s="428"/>
      <c r="E145" s="429"/>
      <c r="F145" s="420">
        <f>+'FORMATO COSTEO C2'!G210</f>
        <v>0</v>
      </c>
      <c r="G145" s="421">
        <f>+'FORMATO COSTEO C2'!X210</f>
        <v>0</v>
      </c>
      <c r="H145" s="422">
        <f>IF( $F145=0,0,((($F145/$E$144)*'PLAN DE ADQUISICIONES'!F$56)*($G145/$F145)))</f>
        <v>0</v>
      </c>
      <c r="I145" s="420">
        <f>IF( $F145=0,0,((($F145/$E$144)*'PLAN DE ADQUISICIONES'!G$56)*($G145/$F145)))</f>
        <v>0</v>
      </c>
      <c r="J145" s="420">
        <f>IF( $F145=0,0,((($F145/$E$144)*'PLAN DE ADQUISICIONES'!H$56)*($G145/$F145)))</f>
        <v>0</v>
      </c>
      <c r="K145" s="420">
        <f>IF( $F145=0,0,((($F145/$E$144)*'PLAN DE ADQUISICIONES'!I$56)*($G145/$F145)))</f>
        <v>0</v>
      </c>
      <c r="L145" s="420">
        <f>IF( $F145=0,0,((($F145/$E$144)*'PLAN DE ADQUISICIONES'!J$56)*($G145/$F145)))</f>
        <v>0</v>
      </c>
      <c r="M145" s="420">
        <f>IF( $F145=0,0,((($F145/$E$144)*'PLAN DE ADQUISICIONES'!K$56)*($G145/$F145)))</f>
        <v>0</v>
      </c>
      <c r="N145" s="420">
        <f>IF( $F145=0,0,((($F145/$E$144)*'PLAN DE ADQUISICIONES'!L$56)*($G145/$F145)))</f>
        <v>0</v>
      </c>
      <c r="O145" s="420">
        <f>IF( $F145=0,0,((($F145/$E$144)*'PLAN DE ADQUISICIONES'!M$56)*($G145/$F145)))</f>
        <v>0</v>
      </c>
      <c r="P145" s="420">
        <f>IF( $F145=0,0,((($F145/$E$144)*'PLAN DE ADQUISICIONES'!N$56)*($G145/$F145)))</f>
        <v>0</v>
      </c>
      <c r="Q145" s="420">
        <f>IF( $F145=0,0,((($F145/$E$144)*'PLAN DE ADQUISICIONES'!O$56)*($G145/$F145)))</f>
        <v>0</v>
      </c>
      <c r="R145" s="420">
        <f>IF( $F145=0,0,((($F145/$E$144)*'PLAN DE ADQUISICIONES'!P$56)*($G145/$F145)))</f>
        <v>0</v>
      </c>
      <c r="S145" s="420">
        <f>IF( $F145=0,0,((($F145/$E$144)*'PLAN DE ADQUISICIONES'!Q$56)*($G145/$F145)))</f>
        <v>0</v>
      </c>
      <c r="T145" s="423">
        <f>H145+I145+J145+K145+L145+M145+N145+O145+P145+Q145+R145+S145</f>
        <v>0</v>
      </c>
      <c r="U145" s="424">
        <f>IF( $F145=0,0,((($F145/$E$144)*'PLAN DE ADQUISICIONES'!R$56)*($G145/$F145)))</f>
        <v>0</v>
      </c>
      <c r="V145" s="420">
        <f>IF( $F145=0,0,((($F145/$E$144)*'PLAN DE ADQUISICIONES'!S$56)*($G145/$F145)))</f>
        <v>0</v>
      </c>
      <c r="W145" s="420">
        <f>IF( $F145=0,0,((($F145/$E$144)*'PLAN DE ADQUISICIONES'!T$56)*($G145/$F145)))</f>
        <v>0</v>
      </c>
      <c r="X145" s="420">
        <f>IF( $F145=0,0,((($F145/$E$144)*'PLAN DE ADQUISICIONES'!U$56)*($G145/$F145)))</f>
        <v>0</v>
      </c>
      <c r="Y145" s="420">
        <f>IF( $F145=0,0,((($F145/$E$144)*'PLAN DE ADQUISICIONES'!V$56)*($G145/$F145)))</f>
        <v>0</v>
      </c>
      <c r="Z145" s="420">
        <f>IF( $F145=0,0,((($F145/$E$144)*'PLAN DE ADQUISICIONES'!W$56)*($G145/$F145)))</f>
        <v>0</v>
      </c>
      <c r="AA145" s="420">
        <f>IF( $F145=0,0,((($F145/$E$144)*'PLAN DE ADQUISICIONES'!X$56)*($G145/$F145)))</f>
        <v>0</v>
      </c>
      <c r="AB145" s="420">
        <f>IF( $F145=0,0,((($F145/$E$144)*'PLAN DE ADQUISICIONES'!Y$56)*($G145/$F145)))</f>
        <v>0</v>
      </c>
      <c r="AC145" s="420">
        <f>IF( $F145=0,0,((($F145/$E$144)*'PLAN DE ADQUISICIONES'!Z$56)*($G145/$F145)))</f>
        <v>0</v>
      </c>
      <c r="AD145" s="420">
        <f>IF( $F145=0,0,((($F145/$E$144)*'PLAN DE ADQUISICIONES'!AA$56)*($G145/$F145)))</f>
        <v>0</v>
      </c>
      <c r="AE145" s="420">
        <f>IF( $F145=0,0,((($F145/$E$144)*'PLAN DE ADQUISICIONES'!AB$56)*($G145/$F145)))</f>
        <v>0</v>
      </c>
      <c r="AF145" s="420">
        <f>IF( $F145=0,0,((($F145/$E$144)*'PLAN DE ADQUISICIONES'!AC$56)*($G145/$F145)))</f>
        <v>0</v>
      </c>
      <c r="AG145" s="421">
        <f>U145+V145+W145+X145+Y145+Z145+AA145+AB145+AC145+AD145+AE145+AF145</f>
        <v>0</v>
      </c>
      <c r="AH145" s="425">
        <f>IF( $F145=0,0,((($F145/$E$144)*'PLAN DE ADQUISICIONES'!AD$56)*($G145/$F145)))</f>
        <v>0</v>
      </c>
      <c r="AI145" s="420">
        <f>IF( $F145=0,0,((($F145/$E$144)*'PLAN DE ADQUISICIONES'!AE$56)*($G145/$F145)))</f>
        <v>0</v>
      </c>
      <c r="AJ145" s="420">
        <f>IF( $F145=0,0,((($F145/$E$144)*'PLAN DE ADQUISICIONES'!AF$56)*($G145/$F145)))</f>
        <v>0</v>
      </c>
      <c r="AK145" s="420">
        <f>IF( $F145=0,0,((($F145/$E$144)*'PLAN DE ADQUISICIONES'!AG$56)*($G145/$F145)))</f>
        <v>0</v>
      </c>
      <c r="AL145" s="420">
        <f>IF( $F145=0,0,((($F145/$E$144)*'PLAN DE ADQUISICIONES'!AH$56)*($G145/$F145)))</f>
        <v>0</v>
      </c>
      <c r="AM145" s="420">
        <f>IF( $F145=0,0,((($F145/$E$144)*'PLAN DE ADQUISICIONES'!AI$56)*($G145/$F145)))</f>
        <v>0</v>
      </c>
      <c r="AN145" s="420">
        <f>IF( $F145=0,0,((($F145/$E$144)*'PLAN DE ADQUISICIONES'!AJ$56)*($G145/$F145)))</f>
        <v>0</v>
      </c>
      <c r="AO145" s="420">
        <f>IF( $F145=0,0,((($F145/$E$144)*'PLAN DE ADQUISICIONES'!AK$56)*($G145/$F145)))</f>
        <v>0</v>
      </c>
      <c r="AP145" s="420">
        <f>IF( $F145=0,0,((($F145/$E$144)*'PLAN DE ADQUISICIONES'!AL$56)*($G145/$F145)))</f>
        <v>0</v>
      </c>
      <c r="AQ145" s="420">
        <f>IF( $F145=0,0,((($F145/$E$144)*'PLAN DE ADQUISICIONES'!AM$56)*($G145/$F145)))</f>
        <v>0</v>
      </c>
      <c r="AR145" s="420">
        <f>IF( $F145=0,0,((($F145/$E$144)*'PLAN DE ADQUISICIONES'!AN$56)*($G145/$F145)))</f>
        <v>0</v>
      </c>
      <c r="AS145" s="420">
        <f>IF( $F145=0,0,((($F145/$E$144)*'PLAN DE ADQUISICIONES'!AO$56)*($G145/$F145)))</f>
        <v>0</v>
      </c>
      <c r="AT145" s="423">
        <f>AH145+AI145+AJ145+AK145+AL145+AM145+AN145+AO145+AP145+AQ145+AR145+AS145</f>
        <v>0</v>
      </c>
      <c r="AU145" s="426">
        <f>AS145+AR145+AQ145+AP145+AO145+AN145+AM145+AL145+AK145+AJ145+AI145+AH145+AF145+AE145+AD145+AC145+AB145+AA145+Z145+Y145+X145+W145+V145+U145+S145+R145+Q145+P145+O145+N145+M145+L145+K145+J145+I145+H145</f>
        <v>0</v>
      </c>
      <c r="AV145" s="392">
        <f t="shared" si="40"/>
        <v>0</v>
      </c>
    </row>
    <row r="146" spans="2:48" s="60" customFormat="1" ht="12.75" customHeight="1" x14ac:dyDescent="0.25">
      <c r="B146" s="416" t="str">
        <f>+'FORMATO COSTEO C2'!C216</f>
        <v>2.2.2.2</v>
      </c>
      <c r="C146" s="417" t="str">
        <f>+'FORMATO COSTEO C2'!B216</f>
        <v>Categoría de gasto</v>
      </c>
      <c r="D146" s="428"/>
      <c r="E146" s="429"/>
      <c r="F146" s="420">
        <f>+'FORMATO COSTEO C2'!G216</f>
        <v>0</v>
      </c>
      <c r="G146" s="421">
        <f>+'FORMATO COSTEO C2'!X216</f>
        <v>0</v>
      </c>
      <c r="H146" s="425">
        <f>IF( $F146=0,0,((($F146/$E$144)*'PLAN DE ADQUISICIONES'!F$56)*($G146/$F146)))</f>
        <v>0</v>
      </c>
      <c r="I146" s="420">
        <f>IF( $F146=0,0,((($F146/$E$144)*'PLAN DE ADQUISICIONES'!G$56)*($G146/$F146)))</f>
        <v>0</v>
      </c>
      <c r="J146" s="420">
        <f>IF( $F146=0,0,((($F146/$E$144)*'PLAN DE ADQUISICIONES'!H$56)*($G146/$F146)))</f>
        <v>0</v>
      </c>
      <c r="K146" s="420">
        <f>IF( $F146=0,0,((($F146/$E$144)*'PLAN DE ADQUISICIONES'!I$56)*($G146/$F146)))</f>
        <v>0</v>
      </c>
      <c r="L146" s="420">
        <f>IF( $F146=0,0,((($F146/$E$144)*'PLAN DE ADQUISICIONES'!J$56)*($G146/$F146)))</f>
        <v>0</v>
      </c>
      <c r="M146" s="420">
        <f>IF( $F146=0,0,((($F146/$E$144)*'PLAN DE ADQUISICIONES'!K$56)*($G146/$F146)))</f>
        <v>0</v>
      </c>
      <c r="N146" s="420">
        <f>IF( $F146=0,0,((($F146/$E$144)*'PLAN DE ADQUISICIONES'!L$56)*($G146/$F146)))</f>
        <v>0</v>
      </c>
      <c r="O146" s="420">
        <f>IF( $F146=0,0,((($F146/$E$144)*'PLAN DE ADQUISICIONES'!M$56)*($G146/$F146)))</f>
        <v>0</v>
      </c>
      <c r="P146" s="420">
        <f>IF( $F146=0,0,((($F146/$E$144)*'PLAN DE ADQUISICIONES'!N$56)*($G146/$F146)))</f>
        <v>0</v>
      </c>
      <c r="Q146" s="420">
        <f>IF( $F146=0,0,((($F146/$E$144)*'PLAN DE ADQUISICIONES'!O$56)*($G146/$F146)))</f>
        <v>0</v>
      </c>
      <c r="R146" s="420">
        <f>IF( $F146=0,0,((($F146/$E$144)*'PLAN DE ADQUISICIONES'!P$56)*($G146/$F146)))</f>
        <v>0</v>
      </c>
      <c r="S146" s="420">
        <f>IF( $F146=0,0,((($F146/$E$144)*'PLAN DE ADQUISICIONES'!Q$56)*($G146/$F146)))</f>
        <v>0</v>
      </c>
      <c r="T146" s="423">
        <f>H146+I146+J146+K146+L146+M146+N146+O146+P146+Q146+R146+S146</f>
        <v>0</v>
      </c>
      <c r="U146" s="424">
        <f>IF( $F146=0,0,((($F146/$E$144)*'PLAN DE ADQUISICIONES'!R$56)*($G146/$F146)))</f>
        <v>0</v>
      </c>
      <c r="V146" s="420">
        <f>IF( $F146=0,0,((($F146/$E$144)*'PLAN DE ADQUISICIONES'!S$56)*($G146/$F146)))</f>
        <v>0</v>
      </c>
      <c r="W146" s="420">
        <f>IF( $F146=0,0,((($F146/$E$144)*'PLAN DE ADQUISICIONES'!T$56)*($G146/$F146)))</f>
        <v>0</v>
      </c>
      <c r="X146" s="420">
        <f>IF( $F146=0,0,((($F146/$E$144)*'PLAN DE ADQUISICIONES'!U$56)*($G146/$F146)))</f>
        <v>0</v>
      </c>
      <c r="Y146" s="420">
        <f>IF( $F146=0,0,((($F146/$E$144)*'PLAN DE ADQUISICIONES'!V$56)*($G146/$F146)))</f>
        <v>0</v>
      </c>
      <c r="Z146" s="420">
        <f>IF( $F146=0,0,((($F146/$E$144)*'PLAN DE ADQUISICIONES'!W$56)*($G146/$F146)))</f>
        <v>0</v>
      </c>
      <c r="AA146" s="420">
        <f>IF( $F146=0,0,((($F146/$E$144)*'PLAN DE ADQUISICIONES'!X$56)*($G146/$F146)))</f>
        <v>0</v>
      </c>
      <c r="AB146" s="420">
        <f>IF( $F146=0,0,((($F146/$E$144)*'PLAN DE ADQUISICIONES'!Y$56)*($G146/$F146)))</f>
        <v>0</v>
      </c>
      <c r="AC146" s="420">
        <f>IF( $F146=0,0,((($F146/$E$144)*'PLAN DE ADQUISICIONES'!Z$56)*($G146/$F146)))</f>
        <v>0</v>
      </c>
      <c r="AD146" s="420">
        <f>IF( $F146=0,0,((($F146/$E$144)*'PLAN DE ADQUISICIONES'!AA$56)*($G146/$F146)))</f>
        <v>0</v>
      </c>
      <c r="AE146" s="420">
        <f>IF( $F146=0,0,((($F146/$E$144)*'PLAN DE ADQUISICIONES'!AB$56)*($G146/$F146)))</f>
        <v>0</v>
      </c>
      <c r="AF146" s="420">
        <f>IF( $F146=0,0,((($F146/$E$144)*'PLAN DE ADQUISICIONES'!AC$56)*($G146/$F146)))</f>
        <v>0</v>
      </c>
      <c r="AG146" s="421">
        <f>U146+V146+W146+X146+Y146+Z146+AA146+AB146+AC146+AD146+AE146+AF146</f>
        <v>0</v>
      </c>
      <c r="AH146" s="425">
        <f>IF( $F146=0,0,((($F146/$E$144)*'PLAN DE ADQUISICIONES'!AD$56)*($G146/$F146)))</f>
        <v>0</v>
      </c>
      <c r="AI146" s="420">
        <f>IF( $F146=0,0,((($F146/$E$144)*'PLAN DE ADQUISICIONES'!AE$56)*($G146/$F146)))</f>
        <v>0</v>
      </c>
      <c r="AJ146" s="420">
        <f>IF( $F146=0,0,((($F146/$E$144)*'PLAN DE ADQUISICIONES'!AF$56)*($G146/$F146)))</f>
        <v>0</v>
      </c>
      <c r="AK146" s="420">
        <f>IF( $F146=0,0,((($F146/$E$144)*'PLAN DE ADQUISICIONES'!AG$56)*($G146/$F146)))</f>
        <v>0</v>
      </c>
      <c r="AL146" s="420">
        <f>IF( $F146=0,0,((($F146/$E$144)*'PLAN DE ADQUISICIONES'!AH$56)*($G146/$F146)))</f>
        <v>0</v>
      </c>
      <c r="AM146" s="420">
        <f>IF( $F146=0,0,((($F146/$E$144)*'PLAN DE ADQUISICIONES'!AI$56)*($G146/$F146)))</f>
        <v>0</v>
      </c>
      <c r="AN146" s="420">
        <f>IF( $F146=0,0,((($F146/$E$144)*'PLAN DE ADQUISICIONES'!AJ$56)*($G146/$F146)))</f>
        <v>0</v>
      </c>
      <c r="AO146" s="420">
        <f>IF( $F146=0,0,((($F146/$E$144)*'PLAN DE ADQUISICIONES'!AK$56)*($G146/$F146)))</f>
        <v>0</v>
      </c>
      <c r="AP146" s="420">
        <f>IF( $F146=0,0,((($F146/$E$144)*'PLAN DE ADQUISICIONES'!AL$56)*($G146/$F146)))</f>
        <v>0</v>
      </c>
      <c r="AQ146" s="420">
        <f>IF( $F146=0,0,((($F146/$E$144)*'PLAN DE ADQUISICIONES'!AM$56)*($G146/$F146)))</f>
        <v>0</v>
      </c>
      <c r="AR146" s="420">
        <f>IF( $F146=0,0,((($F146/$E$144)*'PLAN DE ADQUISICIONES'!AN$56)*($G146/$F146)))</f>
        <v>0</v>
      </c>
      <c r="AS146" s="420">
        <f>IF( $F146=0,0,((($F146/$E$144)*'PLAN DE ADQUISICIONES'!AO$56)*($G146/$F146)))</f>
        <v>0</v>
      </c>
      <c r="AT146" s="423">
        <f>AH146+AI146+AJ146+AK146+AL146+AM146+AN146+AO146+AP146+AQ146+AR146+AS146</f>
        <v>0</v>
      </c>
      <c r="AU146" s="426">
        <f>AS146+AR146+AQ146+AP146+AO146+AN146+AM146+AL146+AK146+AJ146+AI146+AH146+AF146+AE146+AD146+AC146+AB146+AA146+Z146+Y146+X146+W146+V146+U146+S146+R146+Q146+P146+O146+N146+M146+L146+K146+J146+I146+H146</f>
        <v>0</v>
      </c>
      <c r="AV146" s="392">
        <f t="shared" si="40"/>
        <v>0</v>
      </c>
    </row>
    <row r="147" spans="2:48" s="60" customFormat="1" ht="12.75" customHeight="1" x14ac:dyDescent="0.25">
      <c r="B147" s="416" t="str">
        <f>+'FORMATO COSTEO C2'!C222</f>
        <v>2.2.2.3</v>
      </c>
      <c r="C147" s="417" t="str">
        <f>+'FORMATO COSTEO C2'!B222</f>
        <v>Categoría de gasto</v>
      </c>
      <c r="D147" s="428"/>
      <c r="E147" s="429"/>
      <c r="F147" s="420">
        <f>+'FORMATO COSTEO C2'!G222</f>
        <v>0</v>
      </c>
      <c r="G147" s="421">
        <f>+'FORMATO COSTEO C2'!X222</f>
        <v>0</v>
      </c>
      <c r="H147" s="425">
        <f>IF( $F147=0,0,((($F147/$E$144)*'PLAN DE ADQUISICIONES'!F$56)*($G147/$F147)))</f>
        <v>0</v>
      </c>
      <c r="I147" s="420">
        <f>IF( $F147=0,0,((($F147/$E$144)*'PLAN DE ADQUISICIONES'!G$56)*($G147/$F147)))</f>
        <v>0</v>
      </c>
      <c r="J147" s="420">
        <f>IF( $F147=0,0,((($F147/$E$144)*'PLAN DE ADQUISICIONES'!H$56)*($G147/$F147)))</f>
        <v>0</v>
      </c>
      <c r="K147" s="420">
        <f>IF( $F147=0,0,((($F147/$E$144)*'PLAN DE ADQUISICIONES'!I$56)*($G147/$F147)))</f>
        <v>0</v>
      </c>
      <c r="L147" s="420">
        <f>IF( $F147=0,0,((($F147/$E$144)*'PLAN DE ADQUISICIONES'!J$56)*($G147/$F147)))</f>
        <v>0</v>
      </c>
      <c r="M147" s="420">
        <f>IF( $F147=0,0,((($F147/$E$144)*'PLAN DE ADQUISICIONES'!K$56)*($G147/$F147)))</f>
        <v>0</v>
      </c>
      <c r="N147" s="420">
        <f>IF( $F147=0,0,((($F147/$E$144)*'PLAN DE ADQUISICIONES'!L$56)*($G147/$F147)))</f>
        <v>0</v>
      </c>
      <c r="O147" s="420">
        <f>IF( $F147=0,0,((($F147/$E$144)*'PLAN DE ADQUISICIONES'!M$56)*($G147/$F147)))</f>
        <v>0</v>
      </c>
      <c r="P147" s="420">
        <f>IF( $F147=0,0,((($F147/$E$144)*'PLAN DE ADQUISICIONES'!N$56)*($G147/$F147)))</f>
        <v>0</v>
      </c>
      <c r="Q147" s="420">
        <f>IF( $F147=0,0,((($F147/$E$144)*'PLAN DE ADQUISICIONES'!O$56)*($G147/$F147)))</f>
        <v>0</v>
      </c>
      <c r="R147" s="420">
        <f>IF( $F147=0,0,((($F147/$E$144)*'PLAN DE ADQUISICIONES'!P$56)*($G147/$F147)))</f>
        <v>0</v>
      </c>
      <c r="S147" s="420">
        <f>IF( $F147=0,0,((($F147/$E$144)*'PLAN DE ADQUISICIONES'!Q$56)*($G147/$F147)))</f>
        <v>0</v>
      </c>
      <c r="T147" s="423">
        <f>H147+I147+J147+K147+L147+M147+N147+O147+P147+Q147+R147+S147</f>
        <v>0</v>
      </c>
      <c r="U147" s="424">
        <f>IF( $F147=0,0,((($F147/$E$144)*'PLAN DE ADQUISICIONES'!R$56)*($G147/$F147)))</f>
        <v>0</v>
      </c>
      <c r="V147" s="420">
        <f>IF( $F147=0,0,((($F147/$E$144)*'PLAN DE ADQUISICIONES'!S$56)*($G147/$F147)))</f>
        <v>0</v>
      </c>
      <c r="W147" s="420">
        <f>IF( $F147=0,0,((($F147/$E$144)*'PLAN DE ADQUISICIONES'!T$56)*($G147/$F147)))</f>
        <v>0</v>
      </c>
      <c r="X147" s="420">
        <f>IF( $F147=0,0,((($F147/$E$144)*'PLAN DE ADQUISICIONES'!U$56)*($G147/$F147)))</f>
        <v>0</v>
      </c>
      <c r="Y147" s="420">
        <f>IF( $F147=0,0,((($F147/$E$144)*'PLAN DE ADQUISICIONES'!V$56)*($G147/$F147)))</f>
        <v>0</v>
      </c>
      <c r="Z147" s="420">
        <f>IF( $F147=0,0,((($F147/$E$144)*'PLAN DE ADQUISICIONES'!W$56)*($G147/$F147)))</f>
        <v>0</v>
      </c>
      <c r="AA147" s="420">
        <f>IF( $F147=0,0,((($F147/$E$144)*'PLAN DE ADQUISICIONES'!X$56)*($G147/$F147)))</f>
        <v>0</v>
      </c>
      <c r="AB147" s="420">
        <f>IF( $F147=0,0,((($F147/$E$144)*'PLAN DE ADQUISICIONES'!Y$56)*($G147/$F147)))</f>
        <v>0</v>
      </c>
      <c r="AC147" s="420">
        <f>IF( $F147=0,0,((($F147/$E$144)*'PLAN DE ADQUISICIONES'!Z$56)*($G147/$F147)))</f>
        <v>0</v>
      </c>
      <c r="AD147" s="420">
        <f>IF( $F147=0,0,((($F147/$E$144)*'PLAN DE ADQUISICIONES'!AA$56)*($G147/$F147)))</f>
        <v>0</v>
      </c>
      <c r="AE147" s="420">
        <f>IF( $F147=0,0,((($F147/$E$144)*'PLAN DE ADQUISICIONES'!AB$56)*($G147/$F147)))</f>
        <v>0</v>
      </c>
      <c r="AF147" s="420">
        <f>IF( $F147=0,0,((($F147/$E$144)*'PLAN DE ADQUISICIONES'!AC$56)*($G147/$F147)))</f>
        <v>0</v>
      </c>
      <c r="AG147" s="421">
        <f>U147+V147+W147+X147+Y147+Z147+AA147+AB147+AC147+AD147+AE147+AF147</f>
        <v>0</v>
      </c>
      <c r="AH147" s="425">
        <f>IF( $F147=0,0,((($F147/$E$144)*'PLAN DE ADQUISICIONES'!AD$56)*($G147/$F147)))</f>
        <v>0</v>
      </c>
      <c r="AI147" s="420">
        <f>IF( $F147=0,0,((($F147/$E$144)*'PLAN DE ADQUISICIONES'!AE$56)*($G147/$F147)))</f>
        <v>0</v>
      </c>
      <c r="AJ147" s="420">
        <f>IF( $F147=0,0,((($F147/$E$144)*'PLAN DE ADQUISICIONES'!AF$56)*($G147/$F147)))</f>
        <v>0</v>
      </c>
      <c r="AK147" s="420">
        <f>IF( $F147=0,0,((($F147/$E$144)*'PLAN DE ADQUISICIONES'!AG$56)*($G147/$F147)))</f>
        <v>0</v>
      </c>
      <c r="AL147" s="420">
        <f>IF( $F147=0,0,((($F147/$E$144)*'PLAN DE ADQUISICIONES'!AH$56)*($G147/$F147)))</f>
        <v>0</v>
      </c>
      <c r="AM147" s="420">
        <f>IF( $F147=0,0,((($F147/$E$144)*'PLAN DE ADQUISICIONES'!AI$56)*($G147/$F147)))</f>
        <v>0</v>
      </c>
      <c r="AN147" s="420">
        <f>IF( $F147=0,0,((($F147/$E$144)*'PLAN DE ADQUISICIONES'!AJ$56)*($G147/$F147)))</f>
        <v>0</v>
      </c>
      <c r="AO147" s="420">
        <f>IF( $F147=0,0,((($F147/$E$144)*'PLAN DE ADQUISICIONES'!AK$56)*($G147/$F147)))</f>
        <v>0</v>
      </c>
      <c r="AP147" s="420">
        <f>IF( $F147=0,0,((($F147/$E$144)*'PLAN DE ADQUISICIONES'!AL$56)*($G147/$F147)))</f>
        <v>0</v>
      </c>
      <c r="AQ147" s="420">
        <f>IF( $F147=0,0,((($F147/$E$144)*'PLAN DE ADQUISICIONES'!AM$56)*($G147/$F147)))</f>
        <v>0</v>
      </c>
      <c r="AR147" s="420">
        <f>IF( $F147=0,0,((($F147/$E$144)*'PLAN DE ADQUISICIONES'!AN$56)*($G147/$F147)))</f>
        <v>0</v>
      </c>
      <c r="AS147" s="420">
        <f>IF( $F147=0,0,((($F147/$E$144)*'PLAN DE ADQUISICIONES'!AO$56)*($G147/$F147)))</f>
        <v>0</v>
      </c>
      <c r="AT147" s="423">
        <f>AH147+AI147+AJ147+AK147+AL147+AM147+AN147+AO147+AP147+AQ147+AR147+AS147</f>
        <v>0</v>
      </c>
      <c r="AU147" s="426">
        <f>AS147+AR147+AQ147+AP147+AO147+AN147+AM147+AL147+AK147+AJ147+AI147+AH147+AF147+AE147+AD147+AC147+AB147+AA147+Z147+Y147+X147+W147+V147+U147+S147+R147+Q147+P147+O147+N147+M147+L147+K147+J147+I147+H147</f>
        <v>0</v>
      </c>
      <c r="AV147" s="392">
        <f t="shared" si="40"/>
        <v>0</v>
      </c>
    </row>
    <row r="148" spans="2:48" s="60" customFormat="1" ht="12.75" customHeight="1" x14ac:dyDescent="0.25">
      <c r="B148" s="416" t="str">
        <f>+'FORMATO COSTEO C2'!C228</f>
        <v>2.2.2.4</v>
      </c>
      <c r="C148" s="417" t="str">
        <f>+'FORMATO COSTEO C2'!B228</f>
        <v>Categoría de gasto</v>
      </c>
      <c r="D148" s="428"/>
      <c r="E148" s="429"/>
      <c r="F148" s="420">
        <f>+'FORMATO COSTEO C2'!G228</f>
        <v>0</v>
      </c>
      <c r="G148" s="421">
        <f>+'FORMATO COSTEO C2'!X228</f>
        <v>0</v>
      </c>
      <c r="H148" s="425">
        <f>IF( $F148=0,0,((($F148/$E$144)*'PLAN DE ADQUISICIONES'!F$56)*($G148/$F148)))</f>
        <v>0</v>
      </c>
      <c r="I148" s="420">
        <f>IF( $F148=0,0,((($F148/$E$144)*'PLAN DE ADQUISICIONES'!G$56)*($G148/$F148)))</f>
        <v>0</v>
      </c>
      <c r="J148" s="420">
        <f>IF( $F148=0,0,((($F148/$E$144)*'PLAN DE ADQUISICIONES'!H$56)*($G148/$F148)))</f>
        <v>0</v>
      </c>
      <c r="K148" s="420">
        <f>IF( $F148=0,0,((($F148/$E$144)*'PLAN DE ADQUISICIONES'!I$56)*($G148/$F148)))</f>
        <v>0</v>
      </c>
      <c r="L148" s="420">
        <f>IF( $F148=0,0,((($F148/$E$144)*'PLAN DE ADQUISICIONES'!J$56)*($G148/$F148)))</f>
        <v>0</v>
      </c>
      <c r="M148" s="420">
        <f>IF( $F148=0,0,((($F148/$E$144)*'PLAN DE ADQUISICIONES'!K$56)*($G148/$F148)))</f>
        <v>0</v>
      </c>
      <c r="N148" s="420">
        <f>IF( $F148=0,0,((($F148/$E$144)*'PLAN DE ADQUISICIONES'!L$56)*($G148/$F148)))</f>
        <v>0</v>
      </c>
      <c r="O148" s="420">
        <f>IF( $F148=0,0,((($F148/$E$144)*'PLAN DE ADQUISICIONES'!M$56)*($G148/$F148)))</f>
        <v>0</v>
      </c>
      <c r="P148" s="420">
        <f>IF( $F148=0,0,((($F148/$E$144)*'PLAN DE ADQUISICIONES'!N$56)*($G148/$F148)))</f>
        <v>0</v>
      </c>
      <c r="Q148" s="420">
        <f>IF( $F148=0,0,((($F148/$E$144)*'PLAN DE ADQUISICIONES'!O$56)*($G148/$F148)))</f>
        <v>0</v>
      </c>
      <c r="R148" s="420">
        <f>IF( $F148=0,0,((($F148/$E$144)*'PLAN DE ADQUISICIONES'!P$56)*($G148/$F148)))</f>
        <v>0</v>
      </c>
      <c r="S148" s="420">
        <f>IF( $F148=0,0,((($F148/$E$144)*'PLAN DE ADQUISICIONES'!Q$56)*($G148/$F148)))</f>
        <v>0</v>
      </c>
      <c r="T148" s="423">
        <f>H148+I148+J148+K148+L148+M148+N148+O148+P148+Q148+R148+S148</f>
        <v>0</v>
      </c>
      <c r="U148" s="424">
        <f>IF( $F148=0,0,((($F148/$E$144)*'PLAN DE ADQUISICIONES'!R$56)*($G148/$F148)))</f>
        <v>0</v>
      </c>
      <c r="V148" s="420">
        <f>IF( $F148=0,0,((($F148/$E$144)*'PLAN DE ADQUISICIONES'!S$56)*($G148/$F148)))</f>
        <v>0</v>
      </c>
      <c r="W148" s="420">
        <f>IF( $F148=0,0,((($F148/$E$144)*'PLAN DE ADQUISICIONES'!T$56)*($G148/$F148)))</f>
        <v>0</v>
      </c>
      <c r="X148" s="420">
        <f>IF( $F148=0,0,((($F148/$E$144)*'PLAN DE ADQUISICIONES'!U$56)*($G148/$F148)))</f>
        <v>0</v>
      </c>
      <c r="Y148" s="420">
        <f>IF( $F148=0,0,((($F148/$E$144)*'PLAN DE ADQUISICIONES'!V$56)*($G148/$F148)))</f>
        <v>0</v>
      </c>
      <c r="Z148" s="420">
        <f>IF( $F148=0,0,((($F148/$E$144)*'PLAN DE ADQUISICIONES'!W$56)*($G148/$F148)))</f>
        <v>0</v>
      </c>
      <c r="AA148" s="420">
        <f>IF( $F148=0,0,((($F148/$E$144)*'PLAN DE ADQUISICIONES'!X$56)*($G148/$F148)))</f>
        <v>0</v>
      </c>
      <c r="AB148" s="420">
        <f>IF( $F148=0,0,((($F148/$E$144)*'PLAN DE ADQUISICIONES'!Y$56)*($G148/$F148)))</f>
        <v>0</v>
      </c>
      <c r="AC148" s="420">
        <f>IF( $F148=0,0,((($F148/$E$144)*'PLAN DE ADQUISICIONES'!Z$56)*($G148/$F148)))</f>
        <v>0</v>
      </c>
      <c r="AD148" s="420">
        <f>IF( $F148=0,0,((($F148/$E$144)*'PLAN DE ADQUISICIONES'!AA$56)*($G148/$F148)))</f>
        <v>0</v>
      </c>
      <c r="AE148" s="420">
        <f>IF( $F148=0,0,((($F148/$E$144)*'PLAN DE ADQUISICIONES'!AB$56)*($G148/$F148)))</f>
        <v>0</v>
      </c>
      <c r="AF148" s="420">
        <f>IF( $F148=0,0,((($F148/$E$144)*'PLAN DE ADQUISICIONES'!AC$56)*($G148/$F148)))</f>
        <v>0</v>
      </c>
      <c r="AG148" s="421">
        <f>U148+V148+W148+X148+Y148+Z148+AA148+AB148+AC148+AD148+AE148+AF148</f>
        <v>0</v>
      </c>
      <c r="AH148" s="425">
        <f>IF( $F148=0,0,((($F148/$E$144)*'PLAN DE ADQUISICIONES'!AD$56)*($G148/$F148)))</f>
        <v>0</v>
      </c>
      <c r="AI148" s="420">
        <f>IF( $F148=0,0,((($F148/$E$144)*'PLAN DE ADQUISICIONES'!AE$56)*($G148/$F148)))</f>
        <v>0</v>
      </c>
      <c r="AJ148" s="420">
        <f>IF( $F148=0,0,((($F148/$E$144)*'PLAN DE ADQUISICIONES'!AF$56)*($G148/$F148)))</f>
        <v>0</v>
      </c>
      <c r="AK148" s="420">
        <f>IF( $F148=0,0,((($F148/$E$144)*'PLAN DE ADQUISICIONES'!AG$56)*($G148/$F148)))</f>
        <v>0</v>
      </c>
      <c r="AL148" s="420">
        <f>IF( $F148=0,0,((($F148/$E$144)*'PLAN DE ADQUISICIONES'!AH$56)*($G148/$F148)))</f>
        <v>0</v>
      </c>
      <c r="AM148" s="420">
        <f>IF( $F148=0,0,((($F148/$E$144)*'PLAN DE ADQUISICIONES'!AI$56)*($G148/$F148)))</f>
        <v>0</v>
      </c>
      <c r="AN148" s="420">
        <f>IF( $F148=0,0,((($F148/$E$144)*'PLAN DE ADQUISICIONES'!AJ$56)*($G148/$F148)))</f>
        <v>0</v>
      </c>
      <c r="AO148" s="420">
        <f>IF( $F148=0,0,((($F148/$E$144)*'PLAN DE ADQUISICIONES'!AK$56)*($G148/$F148)))</f>
        <v>0</v>
      </c>
      <c r="AP148" s="420">
        <f>IF( $F148=0,0,((($F148/$E$144)*'PLAN DE ADQUISICIONES'!AL$56)*($G148/$F148)))</f>
        <v>0</v>
      </c>
      <c r="AQ148" s="420">
        <f>IF( $F148=0,0,((($F148/$E$144)*'PLAN DE ADQUISICIONES'!AM$56)*($G148/$F148)))</f>
        <v>0</v>
      </c>
      <c r="AR148" s="420">
        <f>IF( $F148=0,0,((($F148/$E$144)*'PLAN DE ADQUISICIONES'!AN$56)*($G148/$F148)))</f>
        <v>0</v>
      </c>
      <c r="AS148" s="420">
        <f>IF( $F148=0,0,((($F148/$E$144)*'PLAN DE ADQUISICIONES'!AO$56)*($G148/$F148)))</f>
        <v>0</v>
      </c>
      <c r="AT148" s="423">
        <f>AH148+AI148+AJ148+AK148+AL148+AM148+AN148+AO148+AP148+AQ148+AR148+AS148</f>
        <v>0</v>
      </c>
      <c r="AU148" s="426">
        <f>AS148+AR148+AQ148+AP148+AO148+AN148+AM148+AL148+AK148+AJ148+AI148+AH148+AF148+AE148+AD148+AC148+AB148+AA148+Z148+Y148+X148+W148+V148+U148+S148+R148+Q148+P148+O148+N148+M148+L148+K148+J148+I148+H148</f>
        <v>0</v>
      </c>
      <c r="AV148" s="392">
        <f t="shared" si="40"/>
        <v>0</v>
      </c>
    </row>
    <row r="149" spans="2:48" s="60" customFormat="1" ht="12.75" customHeight="1" x14ac:dyDescent="0.25">
      <c r="B149" s="416" t="str">
        <f>+'FORMATO COSTEO C2'!C234</f>
        <v>2.2.2.5</v>
      </c>
      <c r="C149" s="417" t="str">
        <f>+'FORMATO COSTEO C2'!B234</f>
        <v>Categoría de gasto</v>
      </c>
      <c r="D149" s="428"/>
      <c r="E149" s="429"/>
      <c r="F149" s="420">
        <f>+'FORMATO COSTEO C2'!G234</f>
        <v>0</v>
      </c>
      <c r="G149" s="421">
        <f>+'FORMATO COSTEO C2'!X234</f>
        <v>0</v>
      </c>
      <c r="H149" s="425">
        <f>IF( $F149=0,0,((($F149/$E$144)*'PLAN DE ADQUISICIONES'!F$56)*($G149/$F149)))</f>
        <v>0</v>
      </c>
      <c r="I149" s="420">
        <f>IF( $F149=0,0,((($F149/$E$144)*'PLAN DE ADQUISICIONES'!G$56)*($G149/$F149)))</f>
        <v>0</v>
      </c>
      <c r="J149" s="420">
        <f>IF( $F149=0,0,((($F149/$E$144)*'PLAN DE ADQUISICIONES'!H$56)*($G149/$F149)))</f>
        <v>0</v>
      </c>
      <c r="K149" s="420">
        <f>IF( $F149=0,0,((($F149/$E$144)*'PLAN DE ADQUISICIONES'!I$56)*($G149/$F149)))</f>
        <v>0</v>
      </c>
      <c r="L149" s="420">
        <f>IF( $F149=0,0,((($F149/$E$144)*'PLAN DE ADQUISICIONES'!J$56)*($G149/$F149)))</f>
        <v>0</v>
      </c>
      <c r="M149" s="420">
        <f>IF( $F149=0,0,((($F149/$E$144)*'PLAN DE ADQUISICIONES'!K$56)*($G149/$F149)))</f>
        <v>0</v>
      </c>
      <c r="N149" s="420">
        <f>IF( $F149=0,0,((($F149/$E$144)*'PLAN DE ADQUISICIONES'!L$56)*($G149/$F149)))</f>
        <v>0</v>
      </c>
      <c r="O149" s="420">
        <f>IF( $F149=0,0,((($F149/$E$144)*'PLAN DE ADQUISICIONES'!M$56)*($G149/$F149)))</f>
        <v>0</v>
      </c>
      <c r="P149" s="420">
        <f>IF( $F149=0,0,((($F149/$E$144)*'PLAN DE ADQUISICIONES'!N$56)*($G149/$F149)))</f>
        <v>0</v>
      </c>
      <c r="Q149" s="420">
        <f>IF( $F149=0,0,((($F149/$E$144)*'PLAN DE ADQUISICIONES'!O$56)*($G149/$F149)))</f>
        <v>0</v>
      </c>
      <c r="R149" s="420">
        <f>IF( $F149=0,0,((($F149/$E$144)*'PLAN DE ADQUISICIONES'!P$56)*($G149/$F149)))</f>
        <v>0</v>
      </c>
      <c r="S149" s="420">
        <f>IF( $F149=0,0,((($F149/$E$144)*'PLAN DE ADQUISICIONES'!Q$56)*($G149/$F149)))</f>
        <v>0</v>
      </c>
      <c r="T149" s="423">
        <f>H149+I149+J149+K149+L149+M149+N149+O149+P149+Q149+R149+S149</f>
        <v>0</v>
      </c>
      <c r="U149" s="424">
        <f>IF( $F149=0,0,((($F149/$E$144)*'PLAN DE ADQUISICIONES'!R$56)*($G149/$F149)))</f>
        <v>0</v>
      </c>
      <c r="V149" s="420">
        <f>IF( $F149=0,0,((($F149/$E$144)*'PLAN DE ADQUISICIONES'!S$56)*($G149/$F149)))</f>
        <v>0</v>
      </c>
      <c r="W149" s="420">
        <f>IF( $F149=0,0,((($F149/$E$144)*'PLAN DE ADQUISICIONES'!T$56)*($G149/$F149)))</f>
        <v>0</v>
      </c>
      <c r="X149" s="420">
        <f>IF( $F149=0,0,((($F149/$E$144)*'PLAN DE ADQUISICIONES'!U$56)*($G149/$F149)))</f>
        <v>0</v>
      </c>
      <c r="Y149" s="420">
        <f>IF( $F149=0,0,((($F149/$E$144)*'PLAN DE ADQUISICIONES'!V$56)*($G149/$F149)))</f>
        <v>0</v>
      </c>
      <c r="Z149" s="420">
        <f>IF( $F149=0,0,((($F149/$E$144)*'PLAN DE ADQUISICIONES'!W$56)*($G149/$F149)))</f>
        <v>0</v>
      </c>
      <c r="AA149" s="420">
        <f>IF( $F149=0,0,((($F149/$E$144)*'PLAN DE ADQUISICIONES'!X$56)*($G149/$F149)))</f>
        <v>0</v>
      </c>
      <c r="AB149" s="420">
        <f>IF( $F149=0,0,((($F149/$E$144)*'PLAN DE ADQUISICIONES'!Y$56)*($G149/$F149)))</f>
        <v>0</v>
      </c>
      <c r="AC149" s="420">
        <f>IF( $F149=0,0,((($F149/$E$144)*'PLAN DE ADQUISICIONES'!Z$56)*($G149/$F149)))</f>
        <v>0</v>
      </c>
      <c r="AD149" s="420">
        <f>IF( $F149=0,0,((($F149/$E$144)*'PLAN DE ADQUISICIONES'!AA$56)*($G149/$F149)))</f>
        <v>0</v>
      </c>
      <c r="AE149" s="420">
        <f>IF( $F149=0,0,((($F149/$E$144)*'PLAN DE ADQUISICIONES'!AB$56)*($G149/$F149)))</f>
        <v>0</v>
      </c>
      <c r="AF149" s="420">
        <f>IF( $F149=0,0,((($F149/$E$144)*'PLAN DE ADQUISICIONES'!AC$56)*($G149/$F149)))</f>
        <v>0</v>
      </c>
      <c r="AG149" s="421">
        <f>U149+V149+W149+X149+Y149+Z149+AA149+AB149+AC149+AD149+AE149+AF149</f>
        <v>0</v>
      </c>
      <c r="AH149" s="425">
        <f>IF( $F149=0,0,((($F149/$E$144)*'PLAN DE ADQUISICIONES'!AD$56)*($G149/$F149)))</f>
        <v>0</v>
      </c>
      <c r="AI149" s="420">
        <f>IF( $F149=0,0,((($F149/$E$144)*'PLAN DE ADQUISICIONES'!AE$56)*($G149/$F149)))</f>
        <v>0</v>
      </c>
      <c r="AJ149" s="420">
        <f>IF( $F149=0,0,((($F149/$E$144)*'PLAN DE ADQUISICIONES'!AF$56)*($G149/$F149)))</f>
        <v>0</v>
      </c>
      <c r="AK149" s="420">
        <f>IF( $F149=0,0,((($F149/$E$144)*'PLAN DE ADQUISICIONES'!AG$56)*($G149/$F149)))</f>
        <v>0</v>
      </c>
      <c r="AL149" s="420">
        <f>IF( $F149=0,0,((($F149/$E$144)*'PLAN DE ADQUISICIONES'!AH$56)*($G149/$F149)))</f>
        <v>0</v>
      </c>
      <c r="AM149" s="420">
        <f>IF( $F149=0,0,((($F149/$E$144)*'PLAN DE ADQUISICIONES'!AI$56)*($G149/$F149)))</f>
        <v>0</v>
      </c>
      <c r="AN149" s="420">
        <f>IF( $F149=0,0,((($F149/$E$144)*'PLAN DE ADQUISICIONES'!AJ$56)*($G149/$F149)))</f>
        <v>0</v>
      </c>
      <c r="AO149" s="420">
        <f>IF( $F149=0,0,((($F149/$E$144)*'PLAN DE ADQUISICIONES'!AK$56)*($G149/$F149)))</f>
        <v>0</v>
      </c>
      <c r="AP149" s="420">
        <f>IF( $F149=0,0,((($F149/$E$144)*'PLAN DE ADQUISICIONES'!AL$56)*($G149/$F149)))</f>
        <v>0</v>
      </c>
      <c r="AQ149" s="420">
        <f>IF( $F149=0,0,((($F149/$E$144)*'PLAN DE ADQUISICIONES'!AM$56)*($G149/$F149)))</f>
        <v>0</v>
      </c>
      <c r="AR149" s="420">
        <f>IF( $F149=0,0,((($F149/$E$144)*'PLAN DE ADQUISICIONES'!AN$56)*($G149/$F149)))</f>
        <v>0</v>
      </c>
      <c r="AS149" s="420">
        <f>IF( $F149=0,0,((($F149/$E$144)*'PLAN DE ADQUISICIONES'!AO$56)*($G149/$F149)))</f>
        <v>0</v>
      </c>
      <c r="AT149" s="423">
        <f>AH149+AI149+AJ149+AK149+AL149+AM149+AN149+AO149+AP149+AQ149+AR149+AS149</f>
        <v>0</v>
      </c>
      <c r="AU149" s="426">
        <f>AS149+AR149+AQ149+AP149+AO149+AN149+AM149+AL149+AK149+AJ149+AI149+AH149+AF149+AE149+AD149+AC149+AB149+AA149+Z149+Y149+X149+W149+V149+U149+S149+R149+Q149+P149+O149+N149+M149+L149+K149+J149+I149+H149</f>
        <v>0</v>
      </c>
      <c r="AV149" s="392">
        <f t="shared" si="40"/>
        <v>0</v>
      </c>
    </row>
    <row r="150" spans="2:48" s="60" customFormat="1" ht="12.75" customHeight="1" x14ac:dyDescent="0.25">
      <c r="B150" s="406" t="str">
        <f>+'FORMATO COSTEO C2'!C240</f>
        <v>2.2.3</v>
      </c>
      <c r="C150" s="430">
        <f>+'FORMATO COSTEO C2'!B240</f>
        <v>0</v>
      </c>
      <c r="D150" s="408" t="str">
        <f>+'FORMATO COSTEO C2'!D240</f>
        <v>Unidad medida</v>
      </c>
      <c r="E150" s="409">
        <f>+'FORMATO COSTEO C2'!E240</f>
        <v>0</v>
      </c>
      <c r="F150" s="410">
        <f>SUM(F151:F155)</f>
        <v>0</v>
      </c>
      <c r="G150" s="411">
        <f t="shared" ref="G150:AS150" si="42">SUM(G151:G155)</f>
        <v>0</v>
      </c>
      <c r="H150" s="412">
        <f t="shared" si="42"/>
        <v>0</v>
      </c>
      <c r="I150" s="410">
        <f t="shared" si="42"/>
        <v>0</v>
      </c>
      <c r="J150" s="410">
        <f t="shared" si="42"/>
        <v>0</v>
      </c>
      <c r="K150" s="410">
        <f t="shared" si="42"/>
        <v>0</v>
      </c>
      <c r="L150" s="410">
        <f t="shared" si="42"/>
        <v>0</v>
      </c>
      <c r="M150" s="410">
        <f t="shared" si="42"/>
        <v>0</v>
      </c>
      <c r="N150" s="410">
        <f t="shared" si="42"/>
        <v>0</v>
      </c>
      <c r="O150" s="410">
        <f t="shared" si="42"/>
        <v>0</v>
      </c>
      <c r="P150" s="410">
        <f t="shared" si="42"/>
        <v>0</v>
      </c>
      <c r="Q150" s="410">
        <f t="shared" si="42"/>
        <v>0</v>
      </c>
      <c r="R150" s="410">
        <f t="shared" si="42"/>
        <v>0</v>
      </c>
      <c r="S150" s="410">
        <f t="shared" si="42"/>
        <v>0</v>
      </c>
      <c r="T150" s="413">
        <f t="shared" si="42"/>
        <v>0</v>
      </c>
      <c r="U150" s="414">
        <f t="shared" si="42"/>
        <v>0</v>
      </c>
      <c r="V150" s="410">
        <f t="shared" si="42"/>
        <v>0</v>
      </c>
      <c r="W150" s="410">
        <f t="shared" si="42"/>
        <v>0</v>
      </c>
      <c r="X150" s="410">
        <f t="shared" si="42"/>
        <v>0</v>
      </c>
      <c r="Y150" s="410">
        <f t="shared" si="42"/>
        <v>0</v>
      </c>
      <c r="Z150" s="410">
        <f t="shared" si="42"/>
        <v>0</v>
      </c>
      <c r="AA150" s="410">
        <f t="shared" si="42"/>
        <v>0</v>
      </c>
      <c r="AB150" s="410">
        <f t="shared" si="42"/>
        <v>0</v>
      </c>
      <c r="AC150" s="410">
        <f t="shared" si="42"/>
        <v>0</v>
      </c>
      <c r="AD150" s="410">
        <f t="shared" si="42"/>
        <v>0</v>
      </c>
      <c r="AE150" s="410">
        <f t="shared" si="42"/>
        <v>0</v>
      </c>
      <c r="AF150" s="410">
        <f t="shared" si="42"/>
        <v>0</v>
      </c>
      <c r="AG150" s="411">
        <f t="shared" si="42"/>
        <v>0</v>
      </c>
      <c r="AH150" s="412">
        <f t="shared" si="42"/>
        <v>0</v>
      </c>
      <c r="AI150" s="410">
        <f t="shared" si="42"/>
        <v>0</v>
      </c>
      <c r="AJ150" s="410">
        <f t="shared" si="42"/>
        <v>0</v>
      </c>
      <c r="AK150" s="410">
        <f t="shared" si="42"/>
        <v>0</v>
      </c>
      <c r="AL150" s="410">
        <f t="shared" si="42"/>
        <v>0</v>
      </c>
      <c r="AM150" s="410">
        <f t="shared" si="42"/>
        <v>0</v>
      </c>
      <c r="AN150" s="410">
        <f t="shared" si="42"/>
        <v>0</v>
      </c>
      <c r="AO150" s="410">
        <f t="shared" si="42"/>
        <v>0</v>
      </c>
      <c r="AP150" s="410">
        <f t="shared" si="42"/>
        <v>0</v>
      </c>
      <c r="AQ150" s="410">
        <f t="shared" si="42"/>
        <v>0</v>
      </c>
      <c r="AR150" s="410">
        <f t="shared" si="42"/>
        <v>0</v>
      </c>
      <c r="AS150" s="410">
        <f t="shared" si="42"/>
        <v>0</v>
      </c>
      <c r="AT150" s="413">
        <f>SUM(AT151:AT155)</f>
        <v>0</v>
      </c>
      <c r="AU150" s="415">
        <f>SUM(AU151:AU155)</f>
        <v>0</v>
      </c>
      <c r="AV150" s="392">
        <f t="shared" si="40"/>
        <v>0</v>
      </c>
    </row>
    <row r="151" spans="2:48" s="60" customFormat="1" ht="12.75" customHeight="1" x14ac:dyDescent="0.25">
      <c r="B151" s="416" t="str">
        <f>+'FORMATO COSTEO C2'!C242</f>
        <v>2.2.3.1</v>
      </c>
      <c r="C151" s="417" t="str">
        <f>+'FORMATO COSTEO C2'!B242</f>
        <v>Categoría de gasto</v>
      </c>
      <c r="D151" s="428"/>
      <c r="E151" s="429"/>
      <c r="F151" s="420">
        <f>+'FORMATO COSTEO C2'!G242</f>
        <v>0</v>
      </c>
      <c r="G151" s="421">
        <f>+'FORMATO COSTEO C2'!X242</f>
        <v>0</v>
      </c>
      <c r="H151" s="422">
        <f>IF( $F151=0,0,((($F151/$E$150)*'PLAN DE ADQUISICIONES'!F$57)*($G151/$F151)))</f>
        <v>0</v>
      </c>
      <c r="I151" s="420">
        <f>IF( $F151=0,0,((($F151/$E$150)*'PLAN DE ADQUISICIONES'!G$57)*($G151/$F151)))</f>
        <v>0</v>
      </c>
      <c r="J151" s="420">
        <f>IF( $F151=0,0,((($F151/$E$150)*'PLAN DE ADQUISICIONES'!H$57)*($G151/$F151)))</f>
        <v>0</v>
      </c>
      <c r="K151" s="420">
        <f>IF( $F151=0,0,((($F151/$E$150)*'PLAN DE ADQUISICIONES'!I$57)*($G151/$F151)))</f>
        <v>0</v>
      </c>
      <c r="L151" s="420">
        <f>IF( $F151=0,0,((($F151/$E$150)*'PLAN DE ADQUISICIONES'!J$57)*($G151/$F151)))</f>
        <v>0</v>
      </c>
      <c r="M151" s="420">
        <f>IF( $F151=0,0,((($F151/$E$150)*'PLAN DE ADQUISICIONES'!K$57)*($G151/$F151)))</f>
        <v>0</v>
      </c>
      <c r="N151" s="420">
        <f>IF( $F151=0,0,((($F151/$E$150)*'PLAN DE ADQUISICIONES'!L$57)*($G151/$F151)))</f>
        <v>0</v>
      </c>
      <c r="O151" s="420">
        <f>IF( $F151=0,0,((($F151/$E$150)*'PLAN DE ADQUISICIONES'!M$57)*($G151/$F151)))</f>
        <v>0</v>
      </c>
      <c r="P151" s="420">
        <f>IF( $F151=0,0,((($F151/$E$150)*'PLAN DE ADQUISICIONES'!N$57)*($G151/$F151)))</f>
        <v>0</v>
      </c>
      <c r="Q151" s="420">
        <f>IF( $F151=0,0,((($F151/$E$150)*'PLAN DE ADQUISICIONES'!O$57)*($G151/$F151)))</f>
        <v>0</v>
      </c>
      <c r="R151" s="420">
        <f>IF( $F151=0,0,((($F151/$E$150)*'PLAN DE ADQUISICIONES'!P$57)*($G151/$F151)))</f>
        <v>0</v>
      </c>
      <c r="S151" s="420">
        <f>IF( $F151=0,0,((($F151/$E$150)*'PLAN DE ADQUISICIONES'!Q$57)*($G151/$F151)))</f>
        <v>0</v>
      </c>
      <c r="T151" s="423">
        <f>H151+I151+J151+K151+L151+M151+N151+O151+P151+Q151+R151+S151</f>
        <v>0</v>
      </c>
      <c r="U151" s="424">
        <f>IF( $F151=0,0,((($F151/$E$150)*'PLAN DE ADQUISICIONES'!R$57)*($G151/$F151)))</f>
        <v>0</v>
      </c>
      <c r="V151" s="420">
        <f>IF( $F151=0,0,((($F151/$E$150)*'PLAN DE ADQUISICIONES'!S$57)*($G151/$F151)))</f>
        <v>0</v>
      </c>
      <c r="W151" s="420">
        <f>IF( $F151=0,0,((($F151/$E$150)*'PLAN DE ADQUISICIONES'!T$57)*($G151/$F151)))</f>
        <v>0</v>
      </c>
      <c r="X151" s="420">
        <f>IF( $F151=0,0,((($F151/$E$150)*'PLAN DE ADQUISICIONES'!U$57)*($G151/$F151)))</f>
        <v>0</v>
      </c>
      <c r="Y151" s="420">
        <f>IF( $F151=0,0,((($F151/$E$150)*'PLAN DE ADQUISICIONES'!V$57)*($G151/$F151)))</f>
        <v>0</v>
      </c>
      <c r="Z151" s="420">
        <f>IF( $F151=0,0,((($F151/$E$150)*'PLAN DE ADQUISICIONES'!W$57)*($G151/$F151)))</f>
        <v>0</v>
      </c>
      <c r="AA151" s="420">
        <f>IF( $F151=0,0,((($F151/$E$150)*'PLAN DE ADQUISICIONES'!X$57)*($G151/$F151)))</f>
        <v>0</v>
      </c>
      <c r="AB151" s="420">
        <f>IF( $F151=0,0,((($F151/$E$150)*'PLAN DE ADQUISICIONES'!Y$57)*($G151/$F151)))</f>
        <v>0</v>
      </c>
      <c r="AC151" s="420">
        <f>IF( $F151=0,0,((($F151/$E$150)*'PLAN DE ADQUISICIONES'!Z$57)*($G151/$F151)))</f>
        <v>0</v>
      </c>
      <c r="AD151" s="420">
        <f>IF( $F151=0,0,((($F151/$E$150)*'PLAN DE ADQUISICIONES'!AA$57)*($G151/$F151)))</f>
        <v>0</v>
      </c>
      <c r="AE151" s="420">
        <f>IF( $F151=0,0,((($F151/$E$150)*'PLAN DE ADQUISICIONES'!AB$57)*($G151/$F151)))</f>
        <v>0</v>
      </c>
      <c r="AF151" s="420">
        <f>IF( $F151=0,0,((($F151/$E$150)*'PLAN DE ADQUISICIONES'!AC$57)*($G151/$F151)))</f>
        <v>0</v>
      </c>
      <c r="AG151" s="421">
        <f>U151+V151+W151+X151+Y151+Z151+AA151+AB151+AC151+AD151+AE151+AF151</f>
        <v>0</v>
      </c>
      <c r="AH151" s="425">
        <f>IF( $F151=0,0,((($F151/$E$150)*'PLAN DE ADQUISICIONES'!AD$57)*($G151/$F151)))</f>
        <v>0</v>
      </c>
      <c r="AI151" s="420">
        <f>IF( $F151=0,0,((($F151/$E$150)*'PLAN DE ADQUISICIONES'!AE$57)*($G151/$F151)))</f>
        <v>0</v>
      </c>
      <c r="AJ151" s="420">
        <f>IF( $F151=0,0,((($F151/$E$150)*'PLAN DE ADQUISICIONES'!AF$57)*($G151/$F151)))</f>
        <v>0</v>
      </c>
      <c r="AK151" s="420">
        <f>IF( $F151=0,0,((($F151/$E$150)*'PLAN DE ADQUISICIONES'!AG$57)*($G151/$F151)))</f>
        <v>0</v>
      </c>
      <c r="AL151" s="420">
        <f>IF( $F151=0,0,((($F151/$E$150)*'PLAN DE ADQUISICIONES'!AH$57)*($G151/$F151)))</f>
        <v>0</v>
      </c>
      <c r="AM151" s="420">
        <f>IF( $F151=0,0,((($F151/$E$150)*'PLAN DE ADQUISICIONES'!AI$57)*($G151/$F151)))</f>
        <v>0</v>
      </c>
      <c r="AN151" s="420">
        <f>IF( $F151=0,0,((($F151/$E$150)*'PLAN DE ADQUISICIONES'!AJ$57)*($G151/$F151)))</f>
        <v>0</v>
      </c>
      <c r="AO151" s="420">
        <f>IF( $F151=0,0,((($F151/$E$150)*'PLAN DE ADQUISICIONES'!AK$57)*($G151/$F151)))</f>
        <v>0</v>
      </c>
      <c r="AP151" s="420">
        <f>IF( $F151=0,0,((($F151/$E$150)*'PLAN DE ADQUISICIONES'!AL$57)*($G151/$F151)))</f>
        <v>0</v>
      </c>
      <c r="AQ151" s="420">
        <f>IF( $F151=0,0,((($F151/$E$150)*'PLAN DE ADQUISICIONES'!AM$57)*($G151/$F151)))</f>
        <v>0</v>
      </c>
      <c r="AR151" s="420">
        <f>IF( $F151=0,0,((($F151/$E$150)*'PLAN DE ADQUISICIONES'!AN$57)*($G151/$F151)))</f>
        <v>0</v>
      </c>
      <c r="AS151" s="420">
        <f>IF( $F151=0,0,((($F151/$E$150)*'PLAN DE ADQUISICIONES'!AO$57)*($G151/$F151)))</f>
        <v>0</v>
      </c>
      <c r="AT151" s="423">
        <f>AH151+AI151+AJ151+AK151+AL151+AM151+AN151+AO151+AP151+AQ151+AR151+AS151</f>
        <v>0</v>
      </c>
      <c r="AU151" s="426">
        <f>AS151+AR151+AQ151+AP151+AO151+AN151+AM151+AL151+AK151+AJ151+AI151+AH151+AF151+AE151+AD151+AC151+AB151+AA151+Z151+Y151+X151+W151+V151+U151+S151+R151+Q151+P151+O151+N151+M151+L151+K151+J151+I151+H151</f>
        <v>0</v>
      </c>
      <c r="AV151" s="392">
        <f t="shared" si="40"/>
        <v>0</v>
      </c>
    </row>
    <row r="152" spans="2:48" s="60" customFormat="1" ht="12.75" customHeight="1" x14ac:dyDescent="0.25">
      <c r="B152" s="416" t="str">
        <f>+'FORMATO COSTEO C2'!C248</f>
        <v>2.2.3.2</v>
      </c>
      <c r="C152" s="417" t="str">
        <f>+'FORMATO COSTEO C2'!B248</f>
        <v>Categoría de gasto</v>
      </c>
      <c r="D152" s="428"/>
      <c r="E152" s="429"/>
      <c r="F152" s="420">
        <f>+'FORMATO COSTEO C2'!G248</f>
        <v>0</v>
      </c>
      <c r="G152" s="421">
        <f>+'FORMATO COSTEO C2'!X248</f>
        <v>0</v>
      </c>
      <c r="H152" s="425">
        <f>IF( $F152=0,0,((($F152/$E$150)*'PLAN DE ADQUISICIONES'!F$57)*($G152/$F152)))</f>
        <v>0</v>
      </c>
      <c r="I152" s="420">
        <f>IF( $F152=0,0,((($F152/$E$150)*'PLAN DE ADQUISICIONES'!G$57)*($G152/$F152)))</f>
        <v>0</v>
      </c>
      <c r="J152" s="420">
        <f>IF( $F152=0,0,((($F152/$E$150)*'PLAN DE ADQUISICIONES'!H$57)*($G152/$F152)))</f>
        <v>0</v>
      </c>
      <c r="K152" s="420">
        <f>IF( $F152=0,0,((($F152/$E$150)*'PLAN DE ADQUISICIONES'!I$57)*($G152/$F152)))</f>
        <v>0</v>
      </c>
      <c r="L152" s="420">
        <f>IF( $F152=0,0,((($F152/$E$150)*'PLAN DE ADQUISICIONES'!J$57)*($G152/$F152)))</f>
        <v>0</v>
      </c>
      <c r="M152" s="420">
        <f>IF( $F152=0,0,((($F152/$E$150)*'PLAN DE ADQUISICIONES'!K$57)*($G152/$F152)))</f>
        <v>0</v>
      </c>
      <c r="N152" s="420">
        <f>IF( $F152=0,0,((($F152/$E$150)*'PLAN DE ADQUISICIONES'!L$57)*($G152/$F152)))</f>
        <v>0</v>
      </c>
      <c r="O152" s="420">
        <f>IF( $F152=0,0,((($F152/$E$150)*'PLAN DE ADQUISICIONES'!M$57)*($G152/$F152)))</f>
        <v>0</v>
      </c>
      <c r="P152" s="420">
        <f>IF( $F152=0,0,((($F152/$E$150)*'PLAN DE ADQUISICIONES'!N$57)*($G152/$F152)))</f>
        <v>0</v>
      </c>
      <c r="Q152" s="420">
        <f>IF( $F152=0,0,((($F152/$E$150)*'PLAN DE ADQUISICIONES'!O$57)*($G152/$F152)))</f>
        <v>0</v>
      </c>
      <c r="R152" s="420">
        <f>IF( $F152=0,0,((($F152/$E$150)*'PLAN DE ADQUISICIONES'!P$57)*($G152/$F152)))</f>
        <v>0</v>
      </c>
      <c r="S152" s="420">
        <f>IF( $F152=0,0,((($F152/$E$150)*'PLAN DE ADQUISICIONES'!Q$57)*($G152/$F152)))</f>
        <v>0</v>
      </c>
      <c r="T152" s="423">
        <f>H152+I152+J152+K152+L152+M152+N152+O152+P152+Q152+R152+S152</f>
        <v>0</v>
      </c>
      <c r="U152" s="424">
        <f>IF( $F152=0,0,((($F152/$E$150)*'PLAN DE ADQUISICIONES'!R$57)*($G152/$F152)))</f>
        <v>0</v>
      </c>
      <c r="V152" s="420">
        <f>IF( $F152=0,0,((($F152/$E$150)*'PLAN DE ADQUISICIONES'!S$57)*($G152/$F152)))</f>
        <v>0</v>
      </c>
      <c r="W152" s="420">
        <f>IF( $F152=0,0,((($F152/$E$150)*'PLAN DE ADQUISICIONES'!T$57)*($G152/$F152)))</f>
        <v>0</v>
      </c>
      <c r="X152" s="420">
        <f>IF( $F152=0,0,((($F152/$E$150)*'PLAN DE ADQUISICIONES'!U$57)*($G152/$F152)))</f>
        <v>0</v>
      </c>
      <c r="Y152" s="420">
        <f>IF( $F152=0,0,((($F152/$E$150)*'PLAN DE ADQUISICIONES'!V$57)*($G152/$F152)))</f>
        <v>0</v>
      </c>
      <c r="Z152" s="420">
        <f>IF( $F152=0,0,((($F152/$E$150)*'PLAN DE ADQUISICIONES'!W$57)*($G152/$F152)))</f>
        <v>0</v>
      </c>
      <c r="AA152" s="420">
        <f>IF( $F152=0,0,((($F152/$E$150)*'PLAN DE ADQUISICIONES'!X$57)*($G152/$F152)))</f>
        <v>0</v>
      </c>
      <c r="AB152" s="420">
        <f>IF( $F152=0,0,((($F152/$E$150)*'PLAN DE ADQUISICIONES'!Y$57)*($G152/$F152)))</f>
        <v>0</v>
      </c>
      <c r="AC152" s="420">
        <f>IF( $F152=0,0,((($F152/$E$150)*'PLAN DE ADQUISICIONES'!Z$57)*($G152/$F152)))</f>
        <v>0</v>
      </c>
      <c r="AD152" s="420">
        <f>IF( $F152=0,0,((($F152/$E$150)*'PLAN DE ADQUISICIONES'!AA$57)*($G152/$F152)))</f>
        <v>0</v>
      </c>
      <c r="AE152" s="420">
        <f>IF( $F152=0,0,((($F152/$E$150)*'PLAN DE ADQUISICIONES'!AB$57)*($G152/$F152)))</f>
        <v>0</v>
      </c>
      <c r="AF152" s="420">
        <f>IF( $F152=0,0,((($F152/$E$150)*'PLAN DE ADQUISICIONES'!AC$57)*($G152/$F152)))</f>
        <v>0</v>
      </c>
      <c r="AG152" s="421">
        <f>U152+V152+W152+X152+Y152+Z152+AA152+AB152+AC152+AD152+AE152+AF152</f>
        <v>0</v>
      </c>
      <c r="AH152" s="425">
        <f>IF( $F152=0,0,((($F152/$E$150)*'PLAN DE ADQUISICIONES'!AD$57)*($G152/$F152)))</f>
        <v>0</v>
      </c>
      <c r="AI152" s="420">
        <f>IF( $F152=0,0,((($F152/$E$150)*'PLAN DE ADQUISICIONES'!AE$57)*($G152/$F152)))</f>
        <v>0</v>
      </c>
      <c r="AJ152" s="420">
        <f>IF( $F152=0,0,((($F152/$E$150)*'PLAN DE ADQUISICIONES'!AF$57)*($G152/$F152)))</f>
        <v>0</v>
      </c>
      <c r="AK152" s="420">
        <f>IF( $F152=0,0,((($F152/$E$150)*'PLAN DE ADQUISICIONES'!AG$57)*($G152/$F152)))</f>
        <v>0</v>
      </c>
      <c r="AL152" s="420">
        <f>IF( $F152=0,0,((($F152/$E$150)*'PLAN DE ADQUISICIONES'!AH$57)*($G152/$F152)))</f>
        <v>0</v>
      </c>
      <c r="AM152" s="420">
        <f>IF( $F152=0,0,((($F152/$E$150)*'PLAN DE ADQUISICIONES'!AI$57)*($G152/$F152)))</f>
        <v>0</v>
      </c>
      <c r="AN152" s="420">
        <f>IF( $F152=0,0,((($F152/$E$150)*'PLAN DE ADQUISICIONES'!AJ$57)*($G152/$F152)))</f>
        <v>0</v>
      </c>
      <c r="AO152" s="420">
        <f>IF( $F152=0,0,((($F152/$E$150)*'PLAN DE ADQUISICIONES'!AK$57)*($G152/$F152)))</f>
        <v>0</v>
      </c>
      <c r="AP152" s="420">
        <f>IF( $F152=0,0,((($F152/$E$150)*'PLAN DE ADQUISICIONES'!AL$57)*($G152/$F152)))</f>
        <v>0</v>
      </c>
      <c r="AQ152" s="420">
        <f>IF( $F152=0,0,((($F152/$E$150)*'PLAN DE ADQUISICIONES'!AM$57)*($G152/$F152)))</f>
        <v>0</v>
      </c>
      <c r="AR152" s="420">
        <f>IF( $F152=0,0,((($F152/$E$150)*'PLAN DE ADQUISICIONES'!AN$57)*($G152/$F152)))</f>
        <v>0</v>
      </c>
      <c r="AS152" s="420">
        <f>IF( $F152=0,0,((($F152/$E$150)*'PLAN DE ADQUISICIONES'!AO$57)*($G152/$F152)))</f>
        <v>0</v>
      </c>
      <c r="AT152" s="423">
        <f>AH152+AI152+AJ152+AK152+AL152+AM152+AN152+AO152+AP152+AQ152+AR152+AS152</f>
        <v>0</v>
      </c>
      <c r="AU152" s="426">
        <f>AS152+AR152+AQ152+AP152+AO152+AN152+AM152+AL152+AK152+AJ152+AI152+AH152+AF152+AE152+AD152+AC152+AB152+AA152+Z152+Y152+X152+W152+V152+U152+S152+R152+Q152+P152+O152+N152+M152+L152+K152+J152+I152+H152</f>
        <v>0</v>
      </c>
      <c r="AV152" s="392">
        <f t="shared" si="40"/>
        <v>0</v>
      </c>
    </row>
    <row r="153" spans="2:48" s="60" customFormat="1" ht="12.75" customHeight="1" x14ac:dyDescent="0.25">
      <c r="B153" s="416" t="str">
        <f>+'FORMATO COSTEO C2'!C254</f>
        <v>2.2.3.3</v>
      </c>
      <c r="C153" s="417" t="str">
        <f>+'FORMATO COSTEO C2'!B254</f>
        <v>Categoría de gasto</v>
      </c>
      <c r="D153" s="428"/>
      <c r="E153" s="429"/>
      <c r="F153" s="420">
        <f>+'FORMATO COSTEO C2'!G254</f>
        <v>0</v>
      </c>
      <c r="G153" s="421">
        <f>+'FORMATO COSTEO C2'!X254</f>
        <v>0</v>
      </c>
      <c r="H153" s="425">
        <f>IF( $F153=0,0,((($F153/$E$150)*'PLAN DE ADQUISICIONES'!F$57)*($G153/$F153)))</f>
        <v>0</v>
      </c>
      <c r="I153" s="420">
        <f>IF( $F153=0,0,((($F153/$E$150)*'PLAN DE ADQUISICIONES'!G$57)*($G153/$F153)))</f>
        <v>0</v>
      </c>
      <c r="J153" s="420">
        <f>IF( $F153=0,0,((($F153/$E$150)*'PLAN DE ADQUISICIONES'!H$57)*($G153/$F153)))</f>
        <v>0</v>
      </c>
      <c r="K153" s="420">
        <f>IF( $F153=0,0,((($F153/$E$150)*'PLAN DE ADQUISICIONES'!I$57)*($G153/$F153)))</f>
        <v>0</v>
      </c>
      <c r="L153" s="420">
        <f>IF( $F153=0,0,((($F153/$E$150)*'PLAN DE ADQUISICIONES'!J$57)*($G153/$F153)))</f>
        <v>0</v>
      </c>
      <c r="M153" s="420">
        <f>IF( $F153=0,0,((($F153/$E$150)*'PLAN DE ADQUISICIONES'!K$57)*($G153/$F153)))</f>
        <v>0</v>
      </c>
      <c r="N153" s="420">
        <f>IF( $F153=0,0,((($F153/$E$150)*'PLAN DE ADQUISICIONES'!L$57)*($G153/$F153)))</f>
        <v>0</v>
      </c>
      <c r="O153" s="420">
        <f>IF( $F153=0,0,((($F153/$E$150)*'PLAN DE ADQUISICIONES'!M$57)*($G153/$F153)))</f>
        <v>0</v>
      </c>
      <c r="P153" s="420">
        <f>IF( $F153=0,0,((($F153/$E$150)*'PLAN DE ADQUISICIONES'!N$57)*($G153/$F153)))</f>
        <v>0</v>
      </c>
      <c r="Q153" s="420">
        <f>IF( $F153=0,0,((($F153/$E$150)*'PLAN DE ADQUISICIONES'!O$57)*($G153/$F153)))</f>
        <v>0</v>
      </c>
      <c r="R153" s="420">
        <f>IF( $F153=0,0,((($F153/$E$150)*'PLAN DE ADQUISICIONES'!P$57)*($G153/$F153)))</f>
        <v>0</v>
      </c>
      <c r="S153" s="420">
        <f>IF( $F153=0,0,((($F153/$E$150)*'PLAN DE ADQUISICIONES'!Q$57)*($G153/$F153)))</f>
        <v>0</v>
      </c>
      <c r="T153" s="423">
        <f>H153+I153+J153+K153+L153+M153+N153+O153+P153+Q153+R153+S153</f>
        <v>0</v>
      </c>
      <c r="U153" s="424">
        <f>IF( $F153=0,0,((($F153/$E$150)*'PLAN DE ADQUISICIONES'!R$57)*($G153/$F153)))</f>
        <v>0</v>
      </c>
      <c r="V153" s="420">
        <f>IF( $F153=0,0,((($F153/$E$150)*'PLAN DE ADQUISICIONES'!S$57)*($G153/$F153)))</f>
        <v>0</v>
      </c>
      <c r="W153" s="420">
        <f>IF( $F153=0,0,((($F153/$E$150)*'PLAN DE ADQUISICIONES'!T$57)*($G153/$F153)))</f>
        <v>0</v>
      </c>
      <c r="X153" s="420">
        <f>IF( $F153=0,0,((($F153/$E$150)*'PLAN DE ADQUISICIONES'!U$57)*($G153/$F153)))</f>
        <v>0</v>
      </c>
      <c r="Y153" s="420">
        <f>IF( $F153=0,0,((($F153/$E$150)*'PLAN DE ADQUISICIONES'!V$57)*($G153/$F153)))</f>
        <v>0</v>
      </c>
      <c r="Z153" s="420">
        <f>IF( $F153=0,0,((($F153/$E$150)*'PLAN DE ADQUISICIONES'!W$57)*($G153/$F153)))</f>
        <v>0</v>
      </c>
      <c r="AA153" s="420">
        <f>IF( $F153=0,0,((($F153/$E$150)*'PLAN DE ADQUISICIONES'!X$57)*($G153/$F153)))</f>
        <v>0</v>
      </c>
      <c r="AB153" s="420">
        <f>IF( $F153=0,0,((($F153/$E$150)*'PLAN DE ADQUISICIONES'!Y$57)*($G153/$F153)))</f>
        <v>0</v>
      </c>
      <c r="AC153" s="420">
        <f>IF( $F153=0,0,((($F153/$E$150)*'PLAN DE ADQUISICIONES'!Z$57)*($G153/$F153)))</f>
        <v>0</v>
      </c>
      <c r="AD153" s="420">
        <f>IF( $F153=0,0,((($F153/$E$150)*'PLAN DE ADQUISICIONES'!AA$57)*($G153/$F153)))</f>
        <v>0</v>
      </c>
      <c r="AE153" s="420">
        <f>IF( $F153=0,0,((($F153/$E$150)*'PLAN DE ADQUISICIONES'!AB$57)*($G153/$F153)))</f>
        <v>0</v>
      </c>
      <c r="AF153" s="420">
        <f>IF( $F153=0,0,((($F153/$E$150)*'PLAN DE ADQUISICIONES'!AC$57)*($G153/$F153)))</f>
        <v>0</v>
      </c>
      <c r="AG153" s="421">
        <f>U153+V153+W153+X153+Y153+Z153+AA153+AB153+AC153+AD153+AE153+AF153</f>
        <v>0</v>
      </c>
      <c r="AH153" s="425">
        <f>IF( $F153=0,0,((($F153/$E$150)*'PLAN DE ADQUISICIONES'!AD$57)*($G153/$F153)))</f>
        <v>0</v>
      </c>
      <c r="AI153" s="420">
        <f>IF( $F153=0,0,((($F153/$E$150)*'PLAN DE ADQUISICIONES'!AE$57)*($G153/$F153)))</f>
        <v>0</v>
      </c>
      <c r="AJ153" s="420">
        <f>IF( $F153=0,0,((($F153/$E$150)*'PLAN DE ADQUISICIONES'!AF$57)*($G153/$F153)))</f>
        <v>0</v>
      </c>
      <c r="AK153" s="420">
        <f>IF( $F153=0,0,((($F153/$E$150)*'PLAN DE ADQUISICIONES'!AG$57)*($G153/$F153)))</f>
        <v>0</v>
      </c>
      <c r="AL153" s="420">
        <f>IF( $F153=0,0,((($F153/$E$150)*'PLAN DE ADQUISICIONES'!AH$57)*($G153/$F153)))</f>
        <v>0</v>
      </c>
      <c r="AM153" s="420">
        <f>IF( $F153=0,0,((($F153/$E$150)*'PLAN DE ADQUISICIONES'!AI$57)*($G153/$F153)))</f>
        <v>0</v>
      </c>
      <c r="AN153" s="420">
        <f>IF( $F153=0,0,((($F153/$E$150)*'PLAN DE ADQUISICIONES'!AJ$57)*($G153/$F153)))</f>
        <v>0</v>
      </c>
      <c r="AO153" s="420">
        <f>IF( $F153=0,0,((($F153/$E$150)*'PLAN DE ADQUISICIONES'!AK$57)*($G153/$F153)))</f>
        <v>0</v>
      </c>
      <c r="AP153" s="420">
        <f>IF( $F153=0,0,((($F153/$E$150)*'PLAN DE ADQUISICIONES'!AL$57)*($G153/$F153)))</f>
        <v>0</v>
      </c>
      <c r="AQ153" s="420">
        <f>IF( $F153=0,0,((($F153/$E$150)*'PLAN DE ADQUISICIONES'!AM$57)*($G153/$F153)))</f>
        <v>0</v>
      </c>
      <c r="AR153" s="420">
        <f>IF( $F153=0,0,((($F153/$E$150)*'PLAN DE ADQUISICIONES'!AN$57)*($G153/$F153)))</f>
        <v>0</v>
      </c>
      <c r="AS153" s="420">
        <f>IF( $F153=0,0,((($F153/$E$150)*'PLAN DE ADQUISICIONES'!AO$57)*($G153/$F153)))</f>
        <v>0</v>
      </c>
      <c r="AT153" s="423">
        <f>AH153+AI153+AJ153+AK153+AL153+AM153+AN153+AO153+AP153+AQ153+AR153+AS153</f>
        <v>0</v>
      </c>
      <c r="AU153" s="426">
        <f>AS153+AR153+AQ153+AP153+AO153+AN153+AM153+AL153+AK153+AJ153+AI153+AH153+AF153+AE153+AD153+AC153+AB153+AA153+Z153+Y153+X153+W153+V153+U153+S153+R153+Q153+P153+O153+N153+M153+L153+K153+J153+I153+H153</f>
        <v>0</v>
      </c>
      <c r="AV153" s="392">
        <f t="shared" si="40"/>
        <v>0</v>
      </c>
    </row>
    <row r="154" spans="2:48" s="60" customFormat="1" ht="12.75" customHeight="1" x14ac:dyDescent="0.25">
      <c r="B154" s="416" t="str">
        <f>+'FORMATO COSTEO C2'!C260</f>
        <v>2.2.3.4</v>
      </c>
      <c r="C154" s="417" t="str">
        <f>+'FORMATO COSTEO C2'!B260</f>
        <v>Categoría de gasto</v>
      </c>
      <c r="D154" s="428"/>
      <c r="E154" s="429"/>
      <c r="F154" s="420">
        <f>+'FORMATO COSTEO C2'!G260</f>
        <v>0</v>
      </c>
      <c r="G154" s="421">
        <f>+'FORMATO COSTEO C2'!X260</f>
        <v>0</v>
      </c>
      <c r="H154" s="425">
        <f>IF( $F154=0,0,((($F154/$E$150)*'PLAN DE ADQUISICIONES'!F$57)*($G154/$F154)))</f>
        <v>0</v>
      </c>
      <c r="I154" s="420">
        <f>IF( $F154=0,0,((($F154/$E$150)*'PLAN DE ADQUISICIONES'!G$57)*($G154/$F154)))</f>
        <v>0</v>
      </c>
      <c r="J154" s="420">
        <f>IF( $F154=0,0,((($F154/$E$150)*'PLAN DE ADQUISICIONES'!H$57)*($G154/$F154)))</f>
        <v>0</v>
      </c>
      <c r="K154" s="420">
        <f>IF( $F154=0,0,((($F154/$E$150)*'PLAN DE ADQUISICIONES'!I$57)*($G154/$F154)))</f>
        <v>0</v>
      </c>
      <c r="L154" s="420">
        <f>IF( $F154=0,0,((($F154/$E$150)*'PLAN DE ADQUISICIONES'!J$57)*($G154/$F154)))</f>
        <v>0</v>
      </c>
      <c r="M154" s="420">
        <f>IF( $F154=0,0,((($F154/$E$150)*'PLAN DE ADQUISICIONES'!K$57)*($G154/$F154)))</f>
        <v>0</v>
      </c>
      <c r="N154" s="420">
        <f>IF( $F154=0,0,((($F154/$E$150)*'PLAN DE ADQUISICIONES'!L$57)*($G154/$F154)))</f>
        <v>0</v>
      </c>
      <c r="O154" s="420">
        <f>IF( $F154=0,0,((($F154/$E$150)*'PLAN DE ADQUISICIONES'!M$57)*($G154/$F154)))</f>
        <v>0</v>
      </c>
      <c r="P154" s="420">
        <f>IF( $F154=0,0,((($F154/$E$150)*'PLAN DE ADQUISICIONES'!N$57)*($G154/$F154)))</f>
        <v>0</v>
      </c>
      <c r="Q154" s="420">
        <f>IF( $F154=0,0,((($F154/$E$150)*'PLAN DE ADQUISICIONES'!O$57)*($G154/$F154)))</f>
        <v>0</v>
      </c>
      <c r="R154" s="420">
        <f>IF( $F154=0,0,((($F154/$E$150)*'PLAN DE ADQUISICIONES'!P$57)*($G154/$F154)))</f>
        <v>0</v>
      </c>
      <c r="S154" s="420">
        <f>IF( $F154=0,0,((($F154/$E$150)*'PLAN DE ADQUISICIONES'!Q$57)*($G154/$F154)))</f>
        <v>0</v>
      </c>
      <c r="T154" s="423">
        <f>H154+I154+J154+K154+L154+M154+N154+O154+P154+Q154+R154+S154</f>
        <v>0</v>
      </c>
      <c r="U154" s="424">
        <f>IF( $F154=0,0,((($F154/$E$150)*'PLAN DE ADQUISICIONES'!R$57)*($G154/$F154)))</f>
        <v>0</v>
      </c>
      <c r="V154" s="420">
        <f>IF( $F154=0,0,((($F154/$E$150)*'PLAN DE ADQUISICIONES'!S$57)*($G154/$F154)))</f>
        <v>0</v>
      </c>
      <c r="W154" s="420">
        <f>IF( $F154=0,0,((($F154/$E$150)*'PLAN DE ADQUISICIONES'!T$57)*($G154/$F154)))</f>
        <v>0</v>
      </c>
      <c r="X154" s="420">
        <f>IF( $F154=0,0,((($F154/$E$150)*'PLAN DE ADQUISICIONES'!U$57)*($G154/$F154)))</f>
        <v>0</v>
      </c>
      <c r="Y154" s="420">
        <f>IF( $F154=0,0,((($F154/$E$150)*'PLAN DE ADQUISICIONES'!V$57)*($G154/$F154)))</f>
        <v>0</v>
      </c>
      <c r="Z154" s="420">
        <f>IF( $F154=0,0,((($F154/$E$150)*'PLAN DE ADQUISICIONES'!W$57)*($G154/$F154)))</f>
        <v>0</v>
      </c>
      <c r="AA154" s="420">
        <f>IF( $F154=0,0,((($F154/$E$150)*'PLAN DE ADQUISICIONES'!X$57)*($G154/$F154)))</f>
        <v>0</v>
      </c>
      <c r="AB154" s="420">
        <f>IF( $F154=0,0,((($F154/$E$150)*'PLAN DE ADQUISICIONES'!Y$57)*($G154/$F154)))</f>
        <v>0</v>
      </c>
      <c r="AC154" s="420">
        <f>IF( $F154=0,0,((($F154/$E$150)*'PLAN DE ADQUISICIONES'!Z$57)*($G154/$F154)))</f>
        <v>0</v>
      </c>
      <c r="AD154" s="420">
        <f>IF( $F154=0,0,((($F154/$E$150)*'PLAN DE ADQUISICIONES'!AA$57)*($G154/$F154)))</f>
        <v>0</v>
      </c>
      <c r="AE154" s="420">
        <f>IF( $F154=0,0,((($F154/$E$150)*'PLAN DE ADQUISICIONES'!AB$57)*($G154/$F154)))</f>
        <v>0</v>
      </c>
      <c r="AF154" s="420">
        <f>IF( $F154=0,0,((($F154/$E$150)*'PLAN DE ADQUISICIONES'!AC$57)*($G154/$F154)))</f>
        <v>0</v>
      </c>
      <c r="AG154" s="421">
        <f>U154+V154+W154+X154+Y154+Z154+AA154+AB154+AC154+AD154+AE154+AF154</f>
        <v>0</v>
      </c>
      <c r="AH154" s="425">
        <f>IF( $F154=0,0,((($F154/$E$150)*'PLAN DE ADQUISICIONES'!AD$57)*($G154/$F154)))</f>
        <v>0</v>
      </c>
      <c r="AI154" s="420">
        <f>IF( $F154=0,0,((($F154/$E$150)*'PLAN DE ADQUISICIONES'!AE$57)*($G154/$F154)))</f>
        <v>0</v>
      </c>
      <c r="AJ154" s="420">
        <f>IF( $F154=0,0,((($F154/$E$150)*'PLAN DE ADQUISICIONES'!AF$57)*($G154/$F154)))</f>
        <v>0</v>
      </c>
      <c r="AK154" s="420">
        <f>IF( $F154=0,0,((($F154/$E$150)*'PLAN DE ADQUISICIONES'!AG$57)*($G154/$F154)))</f>
        <v>0</v>
      </c>
      <c r="AL154" s="420">
        <f>IF( $F154=0,0,((($F154/$E$150)*'PLAN DE ADQUISICIONES'!AH$57)*($G154/$F154)))</f>
        <v>0</v>
      </c>
      <c r="AM154" s="420">
        <f>IF( $F154=0,0,((($F154/$E$150)*'PLAN DE ADQUISICIONES'!AI$57)*($G154/$F154)))</f>
        <v>0</v>
      </c>
      <c r="AN154" s="420">
        <f>IF( $F154=0,0,((($F154/$E$150)*'PLAN DE ADQUISICIONES'!AJ$57)*($G154/$F154)))</f>
        <v>0</v>
      </c>
      <c r="AO154" s="420">
        <f>IF( $F154=0,0,((($F154/$E$150)*'PLAN DE ADQUISICIONES'!AK$57)*($G154/$F154)))</f>
        <v>0</v>
      </c>
      <c r="AP154" s="420">
        <f>IF( $F154=0,0,((($F154/$E$150)*'PLAN DE ADQUISICIONES'!AL$57)*($G154/$F154)))</f>
        <v>0</v>
      </c>
      <c r="AQ154" s="420">
        <f>IF( $F154=0,0,((($F154/$E$150)*'PLAN DE ADQUISICIONES'!AM$57)*($G154/$F154)))</f>
        <v>0</v>
      </c>
      <c r="AR154" s="420">
        <f>IF( $F154=0,0,((($F154/$E$150)*'PLAN DE ADQUISICIONES'!AN$57)*($G154/$F154)))</f>
        <v>0</v>
      </c>
      <c r="AS154" s="420">
        <f>IF( $F154=0,0,((($F154/$E$150)*'PLAN DE ADQUISICIONES'!AO$57)*($G154/$F154)))</f>
        <v>0</v>
      </c>
      <c r="AT154" s="423">
        <f>AH154+AI154+AJ154+AK154+AL154+AM154+AN154+AO154+AP154+AQ154+AR154+AS154</f>
        <v>0</v>
      </c>
      <c r="AU154" s="426">
        <f>AS154+AR154+AQ154+AP154+AO154+AN154+AM154+AL154+AK154+AJ154+AI154+AH154+AF154+AE154+AD154+AC154+AB154+AA154+Z154+Y154+X154+W154+V154+U154+S154+R154+Q154+P154+O154+N154+M154+L154+K154+J154+I154+H154</f>
        <v>0</v>
      </c>
      <c r="AV154" s="392">
        <f t="shared" si="40"/>
        <v>0</v>
      </c>
    </row>
    <row r="155" spans="2:48" s="60" customFormat="1" ht="12.75" customHeight="1" x14ac:dyDescent="0.25">
      <c r="B155" s="416" t="str">
        <f>+'FORMATO COSTEO C2'!C266</f>
        <v>2.2.3.5</v>
      </c>
      <c r="C155" s="417" t="str">
        <f>+'FORMATO COSTEO C2'!B266</f>
        <v>Categoría de gasto</v>
      </c>
      <c r="D155" s="428"/>
      <c r="E155" s="429"/>
      <c r="F155" s="420">
        <f>+'FORMATO COSTEO C2'!G266</f>
        <v>0</v>
      </c>
      <c r="G155" s="421">
        <f>+'FORMATO COSTEO C2'!X266</f>
        <v>0</v>
      </c>
      <c r="H155" s="425">
        <f>IF( $F155=0,0,((($F155/$E$150)*'PLAN DE ADQUISICIONES'!F$57)*($G155/$F155)))</f>
        <v>0</v>
      </c>
      <c r="I155" s="420">
        <f>IF( $F155=0,0,((($F155/$E$150)*'PLAN DE ADQUISICIONES'!G$57)*($G155/$F155)))</f>
        <v>0</v>
      </c>
      <c r="J155" s="420">
        <f>IF( $F155=0,0,((($F155/$E$150)*'PLAN DE ADQUISICIONES'!H$57)*($G155/$F155)))</f>
        <v>0</v>
      </c>
      <c r="K155" s="420">
        <f>IF( $F155=0,0,((($F155/$E$150)*'PLAN DE ADQUISICIONES'!I$57)*($G155/$F155)))</f>
        <v>0</v>
      </c>
      <c r="L155" s="420">
        <f>IF( $F155=0,0,((($F155/$E$150)*'PLAN DE ADQUISICIONES'!J$57)*($G155/$F155)))</f>
        <v>0</v>
      </c>
      <c r="M155" s="420">
        <f>IF( $F155=0,0,((($F155/$E$150)*'PLAN DE ADQUISICIONES'!K$57)*($G155/$F155)))</f>
        <v>0</v>
      </c>
      <c r="N155" s="420">
        <f>IF( $F155=0,0,((($F155/$E$150)*'PLAN DE ADQUISICIONES'!L$57)*($G155/$F155)))</f>
        <v>0</v>
      </c>
      <c r="O155" s="420">
        <f>IF( $F155=0,0,((($F155/$E$150)*'PLAN DE ADQUISICIONES'!M$57)*($G155/$F155)))</f>
        <v>0</v>
      </c>
      <c r="P155" s="420">
        <f>IF( $F155=0,0,((($F155/$E$150)*'PLAN DE ADQUISICIONES'!N$57)*($G155/$F155)))</f>
        <v>0</v>
      </c>
      <c r="Q155" s="420">
        <f>IF( $F155=0,0,((($F155/$E$150)*'PLAN DE ADQUISICIONES'!O$57)*($G155/$F155)))</f>
        <v>0</v>
      </c>
      <c r="R155" s="420">
        <f>IF( $F155=0,0,((($F155/$E$150)*'PLAN DE ADQUISICIONES'!P$57)*($G155/$F155)))</f>
        <v>0</v>
      </c>
      <c r="S155" s="420">
        <f>IF( $F155=0,0,((($F155/$E$150)*'PLAN DE ADQUISICIONES'!Q$57)*($G155/$F155)))</f>
        <v>0</v>
      </c>
      <c r="T155" s="423">
        <f>H155+I155+J155+K155+L155+M155+N155+O155+P155+Q155+R155+S155</f>
        <v>0</v>
      </c>
      <c r="U155" s="424">
        <f>IF( $F155=0,0,((($F155/$E$150)*'PLAN DE ADQUISICIONES'!R$57)*($G155/$F155)))</f>
        <v>0</v>
      </c>
      <c r="V155" s="420">
        <f>IF( $F155=0,0,((($F155/$E$150)*'PLAN DE ADQUISICIONES'!S$57)*($G155/$F155)))</f>
        <v>0</v>
      </c>
      <c r="W155" s="420">
        <f>IF( $F155=0,0,((($F155/$E$150)*'PLAN DE ADQUISICIONES'!T$57)*($G155/$F155)))</f>
        <v>0</v>
      </c>
      <c r="X155" s="420">
        <f>IF( $F155=0,0,((($F155/$E$150)*'PLAN DE ADQUISICIONES'!U$57)*($G155/$F155)))</f>
        <v>0</v>
      </c>
      <c r="Y155" s="420">
        <f>IF( $F155=0,0,((($F155/$E$150)*'PLAN DE ADQUISICIONES'!V$57)*($G155/$F155)))</f>
        <v>0</v>
      </c>
      <c r="Z155" s="420">
        <f>IF( $F155=0,0,((($F155/$E$150)*'PLAN DE ADQUISICIONES'!W$57)*($G155/$F155)))</f>
        <v>0</v>
      </c>
      <c r="AA155" s="420">
        <f>IF( $F155=0,0,((($F155/$E$150)*'PLAN DE ADQUISICIONES'!X$57)*($G155/$F155)))</f>
        <v>0</v>
      </c>
      <c r="AB155" s="420">
        <f>IF( $F155=0,0,((($F155/$E$150)*'PLAN DE ADQUISICIONES'!Y$57)*($G155/$F155)))</f>
        <v>0</v>
      </c>
      <c r="AC155" s="420">
        <f>IF( $F155=0,0,((($F155/$E$150)*'PLAN DE ADQUISICIONES'!Z$57)*($G155/$F155)))</f>
        <v>0</v>
      </c>
      <c r="AD155" s="420">
        <f>IF( $F155=0,0,((($F155/$E$150)*'PLAN DE ADQUISICIONES'!AA$57)*($G155/$F155)))</f>
        <v>0</v>
      </c>
      <c r="AE155" s="420">
        <f>IF( $F155=0,0,((($F155/$E$150)*'PLAN DE ADQUISICIONES'!AB$57)*($G155/$F155)))</f>
        <v>0</v>
      </c>
      <c r="AF155" s="420">
        <f>IF( $F155=0,0,((($F155/$E$150)*'PLAN DE ADQUISICIONES'!AC$57)*($G155/$F155)))</f>
        <v>0</v>
      </c>
      <c r="AG155" s="421">
        <f>U155+V155+W155+X155+Y155+Z155+AA155+AB155+AC155+AD155+AE155+AF155</f>
        <v>0</v>
      </c>
      <c r="AH155" s="425">
        <f>IF( $F155=0,0,((($F155/$E$150)*'PLAN DE ADQUISICIONES'!AD$57)*($G155/$F155)))</f>
        <v>0</v>
      </c>
      <c r="AI155" s="420">
        <f>IF( $F155=0,0,((($F155/$E$150)*'PLAN DE ADQUISICIONES'!AE$57)*($G155/$F155)))</f>
        <v>0</v>
      </c>
      <c r="AJ155" s="420">
        <f>IF( $F155=0,0,((($F155/$E$150)*'PLAN DE ADQUISICIONES'!AF$57)*($G155/$F155)))</f>
        <v>0</v>
      </c>
      <c r="AK155" s="420">
        <f>IF( $F155=0,0,((($F155/$E$150)*'PLAN DE ADQUISICIONES'!AG$57)*($G155/$F155)))</f>
        <v>0</v>
      </c>
      <c r="AL155" s="420">
        <f>IF( $F155=0,0,((($F155/$E$150)*'PLAN DE ADQUISICIONES'!AH$57)*($G155/$F155)))</f>
        <v>0</v>
      </c>
      <c r="AM155" s="420">
        <f>IF( $F155=0,0,((($F155/$E$150)*'PLAN DE ADQUISICIONES'!AI$57)*($G155/$F155)))</f>
        <v>0</v>
      </c>
      <c r="AN155" s="420">
        <f>IF( $F155=0,0,((($F155/$E$150)*'PLAN DE ADQUISICIONES'!AJ$57)*($G155/$F155)))</f>
        <v>0</v>
      </c>
      <c r="AO155" s="420">
        <f>IF( $F155=0,0,((($F155/$E$150)*'PLAN DE ADQUISICIONES'!AK$57)*($G155/$F155)))</f>
        <v>0</v>
      </c>
      <c r="AP155" s="420">
        <f>IF( $F155=0,0,((($F155/$E$150)*'PLAN DE ADQUISICIONES'!AL$57)*($G155/$F155)))</f>
        <v>0</v>
      </c>
      <c r="AQ155" s="420">
        <f>IF( $F155=0,0,((($F155/$E$150)*'PLAN DE ADQUISICIONES'!AM$57)*($G155/$F155)))</f>
        <v>0</v>
      </c>
      <c r="AR155" s="420">
        <f>IF( $F155=0,0,((($F155/$E$150)*'PLAN DE ADQUISICIONES'!AN$57)*($G155/$F155)))</f>
        <v>0</v>
      </c>
      <c r="AS155" s="420">
        <f>IF( $F155=0,0,((($F155/$E$150)*'PLAN DE ADQUISICIONES'!AO$57)*($G155/$F155)))</f>
        <v>0</v>
      </c>
      <c r="AT155" s="423">
        <f>AH155+AI155+AJ155+AK155+AL155+AM155+AN155+AO155+AP155+AQ155+AR155+AS155</f>
        <v>0</v>
      </c>
      <c r="AU155" s="426">
        <f>AS155+AR155+AQ155+AP155+AO155+AN155+AM155+AL155+AK155+AJ155+AI155+AH155+AF155+AE155+AD155+AC155+AB155+AA155+Z155+Y155+X155+W155+V155+U155+S155+R155+Q155+P155+O155+N155+M155+L155+K155+J155+I155+H155</f>
        <v>0</v>
      </c>
      <c r="AV155" s="392">
        <f t="shared" si="40"/>
        <v>0</v>
      </c>
    </row>
    <row r="156" spans="2:48" s="60" customFormat="1" ht="12.75" customHeight="1" x14ac:dyDescent="0.25">
      <c r="B156" s="406" t="str">
        <f>+'FORMATO COSTEO C2'!C272</f>
        <v>2.2.4</v>
      </c>
      <c r="C156" s="430">
        <f>+'FORMATO COSTEO C2'!B272</f>
        <v>0</v>
      </c>
      <c r="D156" s="408" t="str">
        <f>+'FORMATO COSTEO C2'!D272</f>
        <v>Unidad medida</v>
      </c>
      <c r="E156" s="409">
        <f>+'FORMATO COSTEO C2'!E272</f>
        <v>0</v>
      </c>
      <c r="F156" s="410">
        <f>SUM(F157:F161)</f>
        <v>0</v>
      </c>
      <c r="G156" s="411">
        <f t="shared" ref="G156:AS156" si="43">SUM(G157:G161)</f>
        <v>0</v>
      </c>
      <c r="H156" s="412">
        <f t="shared" si="43"/>
        <v>0</v>
      </c>
      <c r="I156" s="410">
        <f t="shared" si="43"/>
        <v>0</v>
      </c>
      <c r="J156" s="410">
        <f t="shared" si="43"/>
        <v>0</v>
      </c>
      <c r="K156" s="410">
        <f t="shared" si="43"/>
        <v>0</v>
      </c>
      <c r="L156" s="410">
        <f t="shared" si="43"/>
        <v>0</v>
      </c>
      <c r="M156" s="410">
        <f t="shared" si="43"/>
        <v>0</v>
      </c>
      <c r="N156" s="410">
        <f t="shared" si="43"/>
        <v>0</v>
      </c>
      <c r="O156" s="410">
        <f t="shared" si="43"/>
        <v>0</v>
      </c>
      <c r="P156" s="410">
        <f t="shared" si="43"/>
        <v>0</v>
      </c>
      <c r="Q156" s="410">
        <f t="shared" si="43"/>
        <v>0</v>
      </c>
      <c r="R156" s="410">
        <f t="shared" si="43"/>
        <v>0</v>
      </c>
      <c r="S156" s="410">
        <f t="shared" si="43"/>
        <v>0</v>
      </c>
      <c r="T156" s="413">
        <f t="shared" si="43"/>
        <v>0</v>
      </c>
      <c r="U156" s="414">
        <f t="shared" si="43"/>
        <v>0</v>
      </c>
      <c r="V156" s="410">
        <f t="shared" si="43"/>
        <v>0</v>
      </c>
      <c r="W156" s="410">
        <f t="shared" si="43"/>
        <v>0</v>
      </c>
      <c r="X156" s="410">
        <f t="shared" si="43"/>
        <v>0</v>
      </c>
      <c r="Y156" s="410">
        <f t="shared" si="43"/>
        <v>0</v>
      </c>
      <c r="Z156" s="410">
        <f t="shared" si="43"/>
        <v>0</v>
      </c>
      <c r="AA156" s="410">
        <f t="shared" si="43"/>
        <v>0</v>
      </c>
      <c r="AB156" s="410">
        <f t="shared" si="43"/>
        <v>0</v>
      </c>
      <c r="AC156" s="410">
        <f t="shared" si="43"/>
        <v>0</v>
      </c>
      <c r="AD156" s="410">
        <f t="shared" si="43"/>
        <v>0</v>
      </c>
      <c r="AE156" s="410">
        <f t="shared" si="43"/>
        <v>0</v>
      </c>
      <c r="AF156" s="410">
        <f t="shared" si="43"/>
        <v>0</v>
      </c>
      <c r="AG156" s="411">
        <f t="shared" si="43"/>
        <v>0</v>
      </c>
      <c r="AH156" s="412">
        <f t="shared" si="43"/>
        <v>0</v>
      </c>
      <c r="AI156" s="410">
        <f t="shared" si="43"/>
        <v>0</v>
      </c>
      <c r="AJ156" s="410">
        <f t="shared" si="43"/>
        <v>0</v>
      </c>
      <c r="AK156" s="410">
        <f t="shared" si="43"/>
        <v>0</v>
      </c>
      <c r="AL156" s="410">
        <f t="shared" si="43"/>
        <v>0</v>
      </c>
      <c r="AM156" s="410">
        <f t="shared" si="43"/>
        <v>0</v>
      </c>
      <c r="AN156" s="410">
        <f t="shared" si="43"/>
        <v>0</v>
      </c>
      <c r="AO156" s="410">
        <f t="shared" si="43"/>
        <v>0</v>
      </c>
      <c r="AP156" s="410">
        <f t="shared" si="43"/>
        <v>0</v>
      </c>
      <c r="AQ156" s="410">
        <f t="shared" si="43"/>
        <v>0</v>
      </c>
      <c r="AR156" s="410">
        <f t="shared" si="43"/>
        <v>0</v>
      </c>
      <c r="AS156" s="410">
        <f t="shared" si="43"/>
        <v>0</v>
      </c>
      <c r="AT156" s="413">
        <f>SUM(AT157:AT161)</f>
        <v>0</v>
      </c>
      <c r="AU156" s="415">
        <f>SUM(AU157:AU161)</f>
        <v>0</v>
      </c>
      <c r="AV156" s="392">
        <f t="shared" si="40"/>
        <v>0</v>
      </c>
    </row>
    <row r="157" spans="2:48" s="60" customFormat="1" ht="12.75" customHeight="1" x14ac:dyDescent="0.25">
      <c r="B157" s="416" t="str">
        <f>+'FORMATO COSTEO C2'!C274</f>
        <v>2.2.4.1</v>
      </c>
      <c r="C157" s="417" t="str">
        <f>+'FORMATO COSTEO C2'!B274</f>
        <v>Categoría de gasto</v>
      </c>
      <c r="D157" s="428"/>
      <c r="E157" s="429"/>
      <c r="F157" s="420">
        <f>+'FORMATO COSTEO C2'!G274</f>
        <v>0</v>
      </c>
      <c r="G157" s="421">
        <f>+'FORMATO COSTEO C2'!X274</f>
        <v>0</v>
      </c>
      <c r="H157" s="422">
        <f>IF( $F157=0,0,((($F157/$E$156)*'PLAN DE ADQUISICIONES'!F$58)*($G157/$F157)))</f>
        <v>0</v>
      </c>
      <c r="I157" s="420">
        <f>IF( $F157=0,0,((($F157/$E$156)*'PLAN DE ADQUISICIONES'!G$58)*($G157/$F157)))</f>
        <v>0</v>
      </c>
      <c r="J157" s="420">
        <f>IF( $F157=0,0,((($F157/$E$156)*'PLAN DE ADQUISICIONES'!H$58)*($G157/$F157)))</f>
        <v>0</v>
      </c>
      <c r="K157" s="420">
        <f>IF( $F157=0,0,((($F157/$E$156)*'PLAN DE ADQUISICIONES'!I$58)*($G157/$F157)))</f>
        <v>0</v>
      </c>
      <c r="L157" s="420">
        <f>IF( $F157=0,0,((($F157/$E$156)*'PLAN DE ADQUISICIONES'!J$58)*($G157/$F157)))</f>
        <v>0</v>
      </c>
      <c r="M157" s="420">
        <f>IF( $F157=0,0,((($F157/$E$156)*'PLAN DE ADQUISICIONES'!K$58)*($G157/$F157)))</f>
        <v>0</v>
      </c>
      <c r="N157" s="420">
        <f>IF( $F157=0,0,((($F157/$E$156)*'PLAN DE ADQUISICIONES'!L$58)*($G157/$F157)))</f>
        <v>0</v>
      </c>
      <c r="O157" s="420">
        <f>IF( $F157=0,0,((($F157/$E$156)*'PLAN DE ADQUISICIONES'!M$58)*($G157/$F157)))</f>
        <v>0</v>
      </c>
      <c r="P157" s="420">
        <f>IF( $F157=0,0,((($F157/$E$156)*'PLAN DE ADQUISICIONES'!N$58)*($G157/$F157)))</f>
        <v>0</v>
      </c>
      <c r="Q157" s="420">
        <f>IF( $F157=0,0,((($F157/$E$156)*'PLAN DE ADQUISICIONES'!O$58)*($G157/$F157)))</f>
        <v>0</v>
      </c>
      <c r="R157" s="420">
        <f>IF( $F157=0,0,((($F157/$E$156)*'PLAN DE ADQUISICIONES'!P$58)*($G157/$F157)))</f>
        <v>0</v>
      </c>
      <c r="S157" s="420">
        <f>IF( $F157=0,0,((($F157/$E$156)*'PLAN DE ADQUISICIONES'!Q$58)*($G157/$F157)))</f>
        <v>0</v>
      </c>
      <c r="T157" s="423">
        <f>H157+I157+J157+K157+L157+M157+N157+O157+P157+Q157+R157+S157</f>
        <v>0</v>
      </c>
      <c r="U157" s="424">
        <f>IF( $F157=0,0,((($F157/$E$156)*'PLAN DE ADQUISICIONES'!R$58)*($G157/$F157)))</f>
        <v>0</v>
      </c>
      <c r="V157" s="420">
        <f>IF( $F157=0,0,((($F157/$E$156)*'PLAN DE ADQUISICIONES'!S$58)*($G157/$F157)))</f>
        <v>0</v>
      </c>
      <c r="W157" s="420">
        <f>IF( $F157=0,0,((($F157/$E$156)*'PLAN DE ADQUISICIONES'!T$58)*($G157/$F157)))</f>
        <v>0</v>
      </c>
      <c r="X157" s="420">
        <f>IF( $F157=0,0,((($F157/$E$156)*'PLAN DE ADQUISICIONES'!U$58)*($G157/$F157)))</f>
        <v>0</v>
      </c>
      <c r="Y157" s="420">
        <f>IF( $F157=0,0,((($F157/$E$156)*'PLAN DE ADQUISICIONES'!V$58)*($G157/$F157)))</f>
        <v>0</v>
      </c>
      <c r="Z157" s="420">
        <f>IF( $F157=0,0,((($F157/$E$156)*'PLAN DE ADQUISICIONES'!W$58)*($G157/$F157)))</f>
        <v>0</v>
      </c>
      <c r="AA157" s="420">
        <f>IF( $F157=0,0,((($F157/$E$156)*'PLAN DE ADQUISICIONES'!X$58)*($G157/$F157)))</f>
        <v>0</v>
      </c>
      <c r="AB157" s="420">
        <f>IF( $F157=0,0,((($F157/$E$156)*'PLAN DE ADQUISICIONES'!Y$58)*($G157/$F157)))</f>
        <v>0</v>
      </c>
      <c r="AC157" s="420">
        <f>IF( $F157=0,0,((($F157/$E$156)*'PLAN DE ADQUISICIONES'!Z$58)*($G157/$F157)))</f>
        <v>0</v>
      </c>
      <c r="AD157" s="420">
        <f>IF( $F157=0,0,((($F157/$E$156)*'PLAN DE ADQUISICIONES'!AA$58)*($G157/$F157)))</f>
        <v>0</v>
      </c>
      <c r="AE157" s="420">
        <f>IF( $F157=0,0,((($F157/$E$156)*'PLAN DE ADQUISICIONES'!AB$58)*($G157/$F157)))</f>
        <v>0</v>
      </c>
      <c r="AF157" s="420">
        <f>IF( $F157=0,0,((($F157/$E$156)*'PLAN DE ADQUISICIONES'!AC$58)*($G157/$F157)))</f>
        <v>0</v>
      </c>
      <c r="AG157" s="421">
        <f>U157+V157+W157+X157+Y157+Z157+AA157+AB157+AC157+AD157+AE157+AF157</f>
        <v>0</v>
      </c>
      <c r="AH157" s="425">
        <f>IF( $F157=0,0,((($F157/$E$156)*'PLAN DE ADQUISICIONES'!AD$58)*($G157/$F157)))</f>
        <v>0</v>
      </c>
      <c r="AI157" s="420">
        <f>IF( $F157=0,0,((($F157/$E$156)*'PLAN DE ADQUISICIONES'!AE$58)*($G157/$F157)))</f>
        <v>0</v>
      </c>
      <c r="AJ157" s="420">
        <f>IF( $F157=0,0,((($F157/$E$156)*'PLAN DE ADQUISICIONES'!AF$58)*($G157/$F157)))</f>
        <v>0</v>
      </c>
      <c r="AK157" s="420">
        <f>IF( $F157=0,0,((($F157/$E$156)*'PLAN DE ADQUISICIONES'!AG$58)*($G157/$F157)))</f>
        <v>0</v>
      </c>
      <c r="AL157" s="420">
        <f>IF( $F157=0,0,((($F157/$E$156)*'PLAN DE ADQUISICIONES'!AH$58)*($G157/$F157)))</f>
        <v>0</v>
      </c>
      <c r="AM157" s="420">
        <f>IF( $F157=0,0,((($F157/$E$156)*'PLAN DE ADQUISICIONES'!AI$58)*($G157/$F157)))</f>
        <v>0</v>
      </c>
      <c r="AN157" s="420">
        <f>IF( $F157=0,0,((($F157/$E$156)*'PLAN DE ADQUISICIONES'!AJ$58)*($G157/$F157)))</f>
        <v>0</v>
      </c>
      <c r="AO157" s="420">
        <f>IF( $F157=0,0,((($F157/$E$156)*'PLAN DE ADQUISICIONES'!AK$58)*($G157/$F157)))</f>
        <v>0</v>
      </c>
      <c r="AP157" s="420">
        <f>IF( $F157=0,0,((($F157/$E$156)*'PLAN DE ADQUISICIONES'!AL$58)*($G157/$F157)))</f>
        <v>0</v>
      </c>
      <c r="AQ157" s="420">
        <f>IF( $F157=0,0,((($F157/$E$156)*'PLAN DE ADQUISICIONES'!AM$58)*($G157/$F157)))</f>
        <v>0</v>
      </c>
      <c r="AR157" s="420">
        <f>IF( $F157=0,0,((($F157/$E$156)*'PLAN DE ADQUISICIONES'!AN$58)*($G157/$F157)))</f>
        <v>0</v>
      </c>
      <c r="AS157" s="420">
        <f>IF( $F157=0,0,((($F157/$E$156)*'PLAN DE ADQUISICIONES'!AO$58)*($G157/$F157)))</f>
        <v>0</v>
      </c>
      <c r="AT157" s="423">
        <f>AH157+AI157+AJ157+AK157+AL157+AM157+AN157+AO157+AP157+AQ157+AR157+AS157</f>
        <v>0</v>
      </c>
      <c r="AU157" s="426">
        <f>AS157+AR157+AQ157+AP157+AO157+AN157+AM157+AL157+AK157+AJ157+AI157+AH157+AF157+AE157+AD157+AC157+AB157+AA157+Z157+Y157+X157+W157+V157+U157+S157+R157+Q157+P157+O157+N157+M157+L157+K157+J157+I157+H157</f>
        <v>0</v>
      </c>
      <c r="AV157" s="392">
        <f t="shared" si="40"/>
        <v>0</v>
      </c>
    </row>
    <row r="158" spans="2:48" s="60" customFormat="1" ht="12.75" customHeight="1" x14ac:dyDescent="0.25">
      <c r="B158" s="416" t="str">
        <f>+'FORMATO COSTEO C2'!C280</f>
        <v>2.2.4.2</v>
      </c>
      <c r="C158" s="417" t="str">
        <f>+'FORMATO COSTEO C2'!B280</f>
        <v>Categoría de gasto</v>
      </c>
      <c r="D158" s="428"/>
      <c r="E158" s="429"/>
      <c r="F158" s="420">
        <f>+'FORMATO COSTEO C2'!G280</f>
        <v>0</v>
      </c>
      <c r="G158" s="421">
        <f>+'FORMATO COSTEO C2'!X280</f>
        <v>0</v>
      </c>
      <c r="H158" s="425">
        <f>IF( $F158=0,0,((($F158/$E$156)*'PLAN DE ADQUISICIONES'!F$58)*($G158/$F158)))</f>
        <v>0</v>
      </c>
      <c r="I158" s="420">
        <f>IF( $F158=0,0,((($F158/$E$156)*'PLAN DE ADQUISICIONES'!G$58)*($G158/$F158)))</f>
        <v>0</v>
      </c>
      <c r="J158" s="420">
        <f>IF( $F158=0,0,((($F158/$E$156)*'PLAN DE ADQUISICIONES'!H$58)*($G158/$F158)))</f>
        <v>0</v>
      </c>
      <c r="K158" s="420">
        <f>IF( $F158=0,0,((($F158/$E$156)*'PLAN DE ADQUISICIONES'!I$58)*($G158/$F158)))</f>
        <v>0</v>
      </c>
      <c r="L158" s="420">
        <f>IF( $F158=0,0,((($F158/$E$156)*'PLAN DE ADQUISICIONES'!J$58)*($G158/$F158)))</f>
        <v>0</v>
      </c>
      <c r="M158" s="420">
        <f>IF( $F158=0,0,((($F158/$E$156)*'PLAN DE ADQUISICIONES'!K$58)*($G158/$F158)))</f>
        <v>0</v>
      </c>
      <c r="N158" s="420">
        <f>IF( $F158=0,0,((($F158/$E$156)*'PLAN DE ADQUISICIONES'!L$58)*($G158/$F158)))</f>
        <v>0</v>
      </c>
      <c r="O158" s="420">
        <f>IF( $F158=0,0,((($F158/$E$156)*'PLAN DE ADQUISICIONES'!M$58)*($G158/$F158)))</f>
        <v>0</v>
      </c>
      <c r="P158" s="420">
        <f>IF( $F158=0,0,((($F158/$E$156)*'PLAN DE ADQUISICIONES'!N$58)*($G158/$F158)))</f>
        <v>0</v>
      </c>
      <c r="Q158" s="420">
        <f>IF( $F158=0,0,((($F158/$E$156)*'PLAN DE ADQUISICIONES'!O$58)*($G158/$F158)))</f>
        <v>0</v>
      </c>
      <c r="R158" s="420">
        <f>IF( $F158=0,0,((($F158/$E$156)*'PLAN DE ADQUISICIONES'!P$58)*($G158/$F158)))</f>
        <v>0</v>
      </c>
      <c r="S158" s="420">
        <f>IF( $F158=0,0,((($F158/$E$156)*'PLAN DE ADQUISICIONES'!Q$58)*($G158/$F158)))</f>
        <v>0</v>
      </c>
      <c r="T158" s="423">
        <f>H158+I158+J158+K158+L158+M158+N158+O158+P158+Q158+R158+S158</f>
        <v>0</v>
      </c>
      <c r="U158" s="424">
        <f>IF( $F158=0,0,((($F158/$E$156)*'PLAN DE ADQUISICIONES'!R$58)*($G158/$F158)))</f>
        <v>0</v>
      </c>
      <c r="V158" s="420">
        <f>IF( $F158=0,0,((($F158/$E$156)*'PLAN DE ADQUISICIONES'!S$58)*($G158/$F158)))</f>
        <v>0</v>
      </c>
      <c r="W158" s="420">
        <f>IF( $F158=0,0,((($F158/$E$156)*'PLAN DE ADQUISICIONES'!T$58)*($G158/$F158)))</f>
        <v>0</v>
      </c>
      <c r="X158" s="420">
        <f>IF( $F158=0,0,((($F158/$E$156)*'PLAN DE ADQUISICIONES'!U$58)*($G158/$F158)))</f>
        <v>0</v>
      </c>
      <c r="Y158" s="420">
        <f>IF( $F158=0,0,((($F158/$E$156)*'PLAN DE ADQUISICIONES'!V$58)*($G158/$F158)))</f>
        <v>0</v>
      </c>
      <c r="Z158" s="420">
        <f>IF( $F158=0,0,((($F158/$E$156)*'PLAN DE ADQUISICIONES'!W$58)*($G158/$F158)))</f>
        <v>0</v>
      </c>
      <c r="AA158" s="420">
        <f>IF( $F158=0,0,((($F158/$E$156)*'PLAN DE ADQUISICIONES'!X$58)*($G158/$F158)))</f>
        <v>0</v>
      </c>
      <c r="AB158" s="420">
        <f>IF( $F158=0,0,((($F158/$E$156)*'PLAN DE ADQUISICIONES'!Y$58)*($G158/$F158)))</f>
        <v>0</v>
      </c>
      <c r="AC158" s="420">
        <f>IF( $F158=0,0,((($F158/$E$156)*'PLAN DE ADQUISICIONES'!Z$58)*($G158/$F158)))</f>
        <v>0</v>
      </c>
      <c r="AD158" s="420">
        <f>IF( $F158=0,0,((($F158/$E$156)*'PLAN DE ADQUISICIONES'!AA$58)*($G158/$F158)))</f>
        <v>0</v>
      </c>
      <c r="AE158" s="420">
        <f>IF( $F158=0,0,((($F158/$E$156)*'PLAN DE ADQUISICIONES'!AB$58)*($G158/$F158)))</f>
        <v>0</v>
      </c>
      <c r="AF158" s="420">
        <f>IF( $F158=0,0,((($F158/$E$156)*'PLAN DE ADQUISICIONES'!AC$58)*($G158/$F158)))</f>
        <v>0</v>
      </c>
      <c r="AG158" s="421">
        <f>U158+V158+W158+X158+Y158+Z158+AA158+AB158+AC158+AD158+AE158+AF158</f>
        <v>0</v>
      </c>
      <c r="AH158" s="425">
        <f>IF( $F158=0,0,((($F158/$E$156)*'PLAN DE ADQUISICIONES'!AD$58)*($G158/$F158)))</f>
        <v>0</v>
      </c>
      <c r="AI158" s="420">
        <f>IF( $F158=0,0,((($F158/$E$156)*'PLAN DE ADQUISICIONES'!AE$58)*($G158/$F158)))</f>
        <v>0</v>
      </c>
      <c r="AJ158" s="420">
        <f>IF( $F158=0,0,((($F158/$E$156)*'PLAN DE ADQUISICIONES'!AF$58)*($G158/$F158)))</f>
        <v>0</v>
      </c>
      <c r="AK158" s="420">
        <f>IF( $F158=0,0,((($F158/$E$156)*'PLAN DE ADQUISICIONES'!AG$58)*($G158/$F158)))</f>
        <v>0</v>
      </c>
      <c r="AL158" s="420">
        <f>IF( $F158=0,0,((($F158/$E$156)*'PLAN DE ADQUISICIONES'!AH$58)*($G158/$F158)))</f>
        <v>0</v>
      </c>
      <c r="AM158" s="420">
        <f>IF( $F158=0,0,((($F158/$E$156)*'PLAN DE ADQUISICIONES'!AI$58)*($G158/$F158)))</f>
        <v>0</v>
      </c>
      <c r="AN158" s="420">
        <f>IF( $F158=0,0,((($F158/$E$156)*'PLAN DE ADQUISICIONES'!AJ$58)*($G158/$F158)))</f>
        <v>0</v>
      </c>
      <c r="AO158" s="420">
        <f>IF( $F158=0,0,((($F158/$E$156)*'PLAN DE ADQUISICIONES'!AK$58)*($G158/$F158)))</f>
        <v>0</v>
      </c>
      <c r="AP158" s="420">
        <f>IF( $F158=0,0,((($F158/$E$156)*'PLAN DE ADQUISICIONES'!AL$58)*($G158/$F158)))</f>
        <v>0</v>
      </c>
      <c r="AQ158" s="420">
        <f>IF( $F158=0,0,((($F158/$E$156)*'PLAN DE ADQUISICIONES'!AM$58)*($G158/$F158)))</f>
        <v>0</v>
      </c>
      <c r="AR158" s="420">
        <f>IF( $F158=0,0,((($F158/$E$156)*'PLAN DE ADQUISICIONES'!AN$58)*($G158/$F158)))</f>
        <v>0</v>
      </c>
      <c r="AS158" s="420">
        <f>IF( $F158=0,0,((($F158/$E$156)*'PLAN DE ADQUISICIONES'!AO$58)*($G158/$F158)))</f>
        <v>0</v>
      </c>
      <c r="AT158" s="423">
        <f>AH158+AI158+AJ158+AK158+AL158+AM158+AN158+AO158+AP158+AQ158+AR158+AS158</f>
        <v>0</v>
      </c>
      <c r="AU158" s="426">
        <f>AS158+AR158+AQ158+AP158+AO158+AN158+AM158+AL158+AK158+AJ158+AI158+AH158+AF158+AE158+AD158+AC158+AB158+AA158+Z158+Y158+X158+W158+V158+U158+S158+R158+Q158+P158+O158+N158+M158+L158+K158+J158+I158+H158</f>
        <v>0</v>
      </c>
      <c r="AV158" s="392">
        <f t="shared" si="40"/>
        <v>0</v>
      </c>
    </row>
    <row r="159" spans="2:48" s="60" customFormat="1" ht="12.75" customHeight="1" x14ac:dyDescent="0.25">
      <c r="B159" s="416" t="str">
        <f>+'FORMATO COSTEO C2'!C286</f>
        <v>2.2.4.3</v>
      </c>
      <c r="C159" s="417" t="str">
        <f>+'FORMATO COSTEO C2'!B286</f>
        <v>Categoría de gasto</v>
      </c>
      <c r="D159" s="428"/>
      <c r="E159" s="429"/>
      <c r="F159" s="420">
        <f>+'FORMATO COSTEO C2'!G286</f>
        <v>0</v>
      </c>
      <c r="G159" s="421">
        <f>+'FORMATO COSTEO C2'!X286</f>
        <v>0</v>
      </c>
      <c r="H159" s="425">
        <f>IF( $F159=0,0,((($F159/$E$156)*'PLAN DE ADQUISICIONES'!F$58)*($G159/$F159)))</f>
        <v>0</v>
      </c>
      <c r="I159" s="420">
        <f>IF( $F159=0,0,((($F159/$E$156)*'PLAN DE ADQUISICIONES'!G$58)*($G159/$F159)))</f>
        <v>0</v>
      </c>
      <c r="J159" s="420">
        <f>IF( $F159=0,0,((($F159/$E$156)*'PLAN DE ADQUISICIONES'!H$58)*($G159/$F159)))</f>
        <v>0</v>
      </c>
      <c r="K159" s="420">
        <f>IF( $F159=0,0,((($F159/$E$156)*'PLAN DE ADQUISICIONES'!I$58)*($G159/$F159)))</f>
        <v>0</v>
      </c>
      <c r="L159" s="420">
        <f>IF( $F159=0,0,((($F159/$E$156)*'PLAN DE ADQUISICIONES'!J$58)*($G159/$F159)))</f>
        <v>0</v>
      </c>
      <c r="M159" s="420">
        <f>IF( $F159=0,0,((($F159/$E$156)*'PLAN DE ADQUISICIONES'!K$58)*($G159/$F159)))</f>
        <v>0</v>
      </c>
      <c r="N159" s="420">
        <f>IF( $F159=0,0,((($F159/$E$156)*'PLAN DE ADQUISICIONES'!L$58)*($G159/$F159)))</f>
        <v>0</v>
      </c>
      <c r="O159" s="420">
        <f>IF( $F159=0,0,((($F159/$E$156)*'PLAN DE ADQUISICIONES'!M$58)*($G159/$F159)))</f>
        <v>0</v>
      </c>
      <c r="P159" s="420">
        <f>IF( $F159=0,0,((($F159/$E$156)*'PLAN DE ADQUISICIONES'!N$58)*($G159/$F159)))</f>
        <v>0</v>
      </c>
      <c r="Q159" s="420">
        <f>IF( $F159=0,0,((($F159/$E$156)*'PLAN DE ADQUISICIONES'!O$58)*($G159/$F159)))</f>
        <v>0</v>
      </c>
      <c r="R159" s="420">
        <f>IF( $F159=0,0,((($F159/$E$156)*'PLAN DE ADQUISICIONES'!P$58)*($G159/$F159)))</f>
        <v>0</v>
      </c>
      <c r="S159" s="420">
        <f>IF( $F159=0,0,((($F159/$E$156)*'PLAN DE ADQUISICIONES'!Q$58)*($G159/$F159)))</f>
        <v>0</v>
      </c>
      <c r="T159" s="423">
        <f>H159+I159+J159+K159+L159+M159+N159+O159+P159+Q159+R159+S159</f>
        <v>0</v>
      </c>
      <c r="U159" s="424">
        <f>IF( $F159=0,0,((($F159/$E$156)*'PLAN DE ADQUISICIONES'!R$58)*($G159/$F159)))</f>
        <v>0</v>
      </c>
      <c r="V159" s="420">
        <f>IF( $F159=0,0,((($F159/$E$156)*'PLAN DE ADQUISICIONES'!S$58)*($G159/$F159)))</f>
        <v>0</v>
      </c>
      <c r="W159" s="420">
        <f>IF( $F159=0,0,((($F159/$E$156)*'PLAN DE ADQUISICIONES'!T$58)*($G159/$F159)))</f>
        <v>0</v>
      </c>
      <c r="X159" s="420">
        <f>IF( $F159=0,0,((($F159/$E$156)*'PLAN DE ADQUISICIONES'!U$58)*($G159/$F159)))</f>
        <v>0</v>
      </c>
      <c r="Y159" s="420">
        <f>IF( $F159=0,0,((($F159/$E$156)*'PLAN DE ADQUISICIONES'!V$58)*($G159/$F159)))</f>
        <v>0</v>
      </c>
      <c r="Z159" s="420">
        <f>IF( $F159=0,0,((($F159/$E$156)*'PLAN DE ADQUISICIONES'!W$58)*($G159/$F159)))</f>
        <v>0</v>
      </c>
      <c r="AA159" s="420">
        <f>IF( $F159=0,0,((($F159/$E$156)*'PLAN DE ADQUISICIONES'!X$58)*($G159/$F159)))</f>
        <v>0</v>
      </c>
      <c r="AB159" s="420">
        <f>IF( $F159=0,0,((($F159/$E$156)*'PLAN DE ADQUISICIONES'!Y$58)*($G159/$F159)))</f>
        <v>0</v>
      </c>
      <c r="AC159" s="420">
        <f>IF( $F159=0,0,((($F159/$E$156)*'PLAN DE ADQUISICIONES'!Z$58)*($G159/$F159)))</f>
        <v>0</v>
      </c>
      <c r="AD159" s="420">
        <f>IF( $F159=0,0,((($F159/$E$156)*'PLAN DE ADQUISICIONES'!AA$58)*($G159/$F159)))</f>
        <v>0</v>
      </c>
      <c r="AE159" s="420">
        <f>IF( $F159=0,0,((($F159/$E$156)*'PLAN DE ADQUISICIONES'!AB$58)*($G159/$F159)))</f>
        <v>0</v>
      </c>
      <c r="AF159" s="420">
        <f>IF( $F159=0,0,((($F159/$E$156)*'PLAN DE ADQUISICIONES'!AC$58)*($G159/$F159)))</f>
        <v>0</v>
      </c>
      <c r="AG159" s="421">
        <f>U159+V159+W159+X159+Y159+Z159+AA159+AB159+AC159+AD159+AE159+AF159</f>
        <v>0</v>
      </c>
      <c r="AH159" s="425">
        <f>IF( $F159=0,0,((($F159/$E$156)*'PLAN DE ADQUISICIONES'!AD$58)*($G159/$F159)))</f>
        <v>0</v>
      </c>
      <c r="AI159" s="420">
        <f>IF( $F159=0,0,((($F159/$E$156)*'PLAN DE ADQUISICIONES'!AE$58)*($G159/$F159)))</f>
        <v>0</v>
      </c>
      <c r="AJ159" s="420">
        <f>IF( $F159=0,0,((($F159/$E$156)*'PLAN DE ADQUISICIONES'!AF$58)*($G159/$F159)))</f>
        <v>0</v>
      </c>
      <c r="AK159" s="420">
        <f>IF( $F159=0,0,((($F159/$E$156)*'PLAN DE ADQUISICIONES'!AG$58)*($G159/$F159)))</f>
        <v>0</v>
      </c>
      <c r="AL159" s="420">
        <f>IF( $F159=0,0,((($F159/$E$156)*'PLAN DE ADQUISICIONES'!AH$58)*($G159/$F159)))</f>
        <v>0</v>
      </c>
      <c r="AM159" s="420">
        <f>IF( $F159=0,0,((($F159/$E$156)*'PLAN DE ADQUISICIONES'!AI$58)*($G159/$F159)))</f>
        <v>0</v>
      </c>
      <c r="AN159" s="420">
        <f>IF( $F159=0,0,((($F159/$E$156)*'PLAN DE ADQUISICIONES'!AJ$58)*($G159/$F159)))</f>
        <v>0</v>
      </c>
      <c r="AO159" s="420">
        <f>IF( $F159=0,0,((($F159/$E$156)*'PLAN DE ADQUISICIONES'!AK$58)*($G159/$F159)))</f>
        <v>0</v>
      </c>
      <c r="AP159" s="420">
        <f>IF( $F159=0,0,((($F159/$E$156)*'PLAN DE ADQUISICIONES'!AL$58)*($G159/$F159)))</f>
        <v>0</v>
      </c>
      <c r="AQ159" s="420">
        <f>IF( $F159=0,0,((($F159/$E$156)*'PLAN DE ADQUISICIONES'!AM$58)*($G159/$F159)))</f>
        <v>0</v>
      </c>
      <c r="AR159" s="420">
        <f>IF( $F159=0,0,((($F159/$E$156)*'PLAN DE ADQUISICIONES'!AN$58)*($G159/$F159)))</f>
        <v>0</v>
      </c>
      <c r="AS159" s="420">
        <f>IF( $F159=0,0,((($F159/$E$156)*'PLAN DE ADQUISICIONES'!AO$58)*($G159/$F159)))</f>
        <v>0</v>
      </c>
      <c r="AT159" s="423">
        <f>AH159+AI159+AJ159+AK159+AL159+AM159+AN159+AO159+AP159+AQ159+AR159+AS159</f>
        <v>0</v>
      </c>
      <c r="AU159" s="426">
        <f>AS159+AR159+AQ159+AP159+AO159+AN159+AM159+AL159+AK159+AJ159+AI159+AH159+AF159+AE159+AD159+AC159+AB159+AA159+Z159+Y159+X159+W159+V159+U159+S159+R159+Q159+P159+O159+N159+M159+L159+K159+J159+I159+H159</f>
        <v>0</v>
      </c>
      <c r="AV159" s="392">
        <f t="shared" si="40"/>
        <v>0</v>
      </c>
    </row>
    <row r="160" spans="2:48" s="60" customFormat="1" ht="12.75" customHeight="1" x14ac:dyDescent="0.25">
      <c r="B160" s="416" t="str">
        <f>+'FORMATO COSTEO C2'!C292</f>
        <v>2.2.4.4</v>
      </c>
      <c r="C160" s="417" t="str">
        <f>+'FORMATO COSTEO C2'!B292</f>
        <v>Categoría de gasto</v>
      </c>
      <c r="D160" s="428"/>
      <c r="E160" s="429"/>
      <c r="F160" s="420">
        <f>+'FORMATO COSTEO C2'!G292</f>
        <v>0</v>
      </c>
      <c r="G160" s="421">
        <f>+'FORMATO COSTEO C2'!X292</f>
        <v>0</v>
      </c>
      <c r="H160" s="425">
        <f>IF( $F160=0,0,((($F160/$E$156)*'PLAN DE ADQUISICIONES'!F$58)*($G160/$F160)))</f>
        <v>0</v>
      </c>
      <c r="I160" s="420">
        <f>IF( $F160=0,0,((($F160/$E$156)*'PLAN DE ADQUISICIONES'!G$58)*($G160/$F160)))</f>
        <v>0</v>
      </c>
      <c r="J160" s="420">
        <f>IF( $F160=0,0,((($F160/$E$156)*'PLAN DE ADQUISICIONES'!H$58)*($G160/$F160)))</f>
        <v>0</v>
      </c>
      <c r="K160" s="420">
        <f>IF( $F160=0,0,((($F160/$E$156)*'PLAN DE ADQUISICIONES'!I$58)*($G160/$F160)))</f>
        <v>0</v>
      </c>
      <c r="L160" s="420">
        <f>IF( $F160=0,0,((($F160/$E$156)*'PLAN DE ADQUISICIONES'!J$58)*($G160/$F160)))</f>
        <v>0</v>
      </c>
      <c r="M160" s="420">
        <f>IF( $F160=0,0,((($F160/$E$156)*'PLAN DE ADQUISICIONES'!K$58)*($G160/$F160)))</f>
        <v>0</v>
      </c>
      <c r="N160" s="420">
        <f>IF( $F160=0,0,((($F160/$E$156)*'PLAN DE ADQUISICIONES'!L$58)*($G160/$F160)))</f>
        <v>0</v>
      </c>
      <c r="O160" s="420">
        <f>IF( $F160=0,0,((($F160/$E$156)*'PLAN DE ADQUISICIONES'!M$58)*($G160/$F160)))</f>
        <v>0</v>
      </c>
      <c r="P160" s="420">
        <f>IF( $F160=0,0,((($F160/$E$156)*'PLAN DE ADQUISICIONES'!N$58)*($G160/$F160)))</f>
        <v>0</v>
      </c>
      <c r="Q160" s="420">
        <f>IF( $F160=0,0,((($F160/$E$156)*'PLAN DE ADQUISICIONES'!O$58)*($G160/$F160)))</f>
        <v>0</v>
      </c>
      <c r="R160" s="420">
        <f>IF( $F160=0,0,((($F160/$E$156)*'PLAN DE ADQUISICIONES'!P$58)*($G160/$F160)))</f>
        <v>0</v>
      </c>
      <c r="S160" s="420">
        <f>IF( $F160=0,0,((($F160/$E$156)*'PLAN DE ADQUISICIONES'!Q$58)*($G160/$F160)))</f>
        <v>0</v>
      </c>
      <c r="T160" s="423">
        <f>H160+I160+J160+K160+L160+M160+N160+O160+P160+Q160+R160+S160</f>
        <v>0</v>
      </c>
      <c r="U160" s="424">
        <f>IF( $F160=0,0,((($F160/$E$156)*'PLAN DE ADQUISICIONES'!R$58)*($G160/$F160)))</f>
        <v>0</v>
      </c>
      <c r="V160" s="420">
        <f>IF( $F160=0,0,((($F160/$E$156)*'PLAN DE ADQUISICIONES'!S$58)*($G160/$F160)))</f>
        <v>0</v>
      </c>
      <c r="W160" s="420">
        <f>IF( $F160=0,0,((($F160/$E$156)*'PLAN DE ADQUISICIONES'!T$58)*($G160/$F160)))</f>
        <v>0</v>
      </c>
      <c r="X160" s="420">
        <f>IF( $F160=0,0,((($F160/$E$156)*'PLAN DE ADQUISICIONES'!U$58)*($G160/$F160)))</f>
        <v>0</v>
      </c>
      <c r="Y160" s="420">
        <f>IF( $F160=0,0,((($F160/$E$156)*'PLAN DE ADQUISICIONES'!V$58)*($G160/$F160)))</f>
        <v>0</v>
      </c>
      <c r="Z160" s="420">
        <f>IF( $F160=0,0,((($F160/$E$156)*'PLAN DE ADQUISICIONES'!W$58)*($G160/$F160)))</f>
        <v>0</v>
      </c>
      <c r="AA160" s="420">
        <f>IF( $F160=0,0,((($F160/$E$156)*'PLAN DE ADQUISICIONES'!X$58)*($G160/$F160)))</f>
        <v>0</v>
      </c>
      <c r="AB160" s="420">
        <f>IF( $F160=0,0,((($F160/$E$156)*'PLAN DE ADQUISICIONES'!Y$58)*($G160/$F160)))</f>
        <v>0</v>
      </c>
      <c r="AC160" s="420">
        <f>IF( $F160=0,0,((($F160/$E$156)*'PLAN DE ADQUISICIONES'!Z$58)*($G160/$F160)))</f>
        <v>0</v>
      </c>
      <c r="AD160" s="420">
        <f>IF( $F160=0,0,((($F160/$E$156)*'PLAN DE ADQUISICIONES'!AA$58)*($G160/$F160)))</f>
        <v>0</v>
      </c>
      <c r="AE160" s="420">
        <f>IF( $F160=0,0,((($F160/$E$156)*'PLAN DE ADQUISICIONES'!AB$58)*($G160/$F160)))</f>
        <v>0</v>
      </c>
      <c r="AF160" s="420">
        <f>IF( $F160=0,0,((($F160/$E$156)*'PLAN DE ADQUISICIONES'!AC$58)*($G160/$F160)))</f>
        <v>0</v>
      </c>
      <c r="AG160" s="421">
        <f>U160+V160+W160+X160+Y160+Z160+AA160+AB160+AC160+AD160+AE160+AF160</f>
        <v>0</v>
      </c>
      <c r="AH160" s="425">
        <f>IF( $F160=0,0,((($F160/$E$156)*'PLAN DE ADQUISICIONES'!AD$58)*($G160/$F160)))</f>
        <v>0</v>
      </c>
      <c r="AI160" s="420">
        <f>IF( $F160=0,0,((($F160/$E$156)*'PLAN DE ADQUISICIONES'!AE$58)*($G160/$F160)))</f>
        <v>0</v>
      </c>
      <c r="AJ160" s="420">
        <f>IF( $F160=0,0,((($F160/$E$156)*'PLAN DE ADQUISICIONES'!AF$58)*($G160/$F160)))</f>
        <v>0</v>
      </c>
      <c r="AK160" s="420">
        <f>IF( $F160=0,0,((($F160/$E$156)*'PLAN DE ADQUISICIONES'!AG$58)*($G160/$F160)))</f>
        <v>0</v>
      </c>
      <c r="AL160" s="420">
        <f>IF( $F160=0,0,((($F160/$E$156)*'PLAN DE ADQUISICIONES'!AH$58)*($G160/$F160)))</f>
        <v>0</v>
      </c>
      <c r="AM160" s="420">
        <f>IF( $F160=0,0,((($F160/$E$156)*'PLAN DE ADQUISICIONES'!AI$58)*($G160/$F160)))</f>
        <v>0</v>
      </c>
      <c r="AN160" s="420">
        <f>IF( $F160=0,0,((($F160/$E$156)*'PLAN DE ADQUISICIONES'!AJ$58)*($G160/$F160)))</f>
        <v>0</v>
      </c>
      <c r="AO160" s="420">
        <f>IF( $F160=0,0,((($F160/$E$156)*'PLAN DE ADQUISICIONES'!AK$58)*($G160/$F160)))</f>
        <v>0</v>
      </c>
      <c r="AP160" s="420">
        <f>IF( $F160=0,0,((($F160/$E$156)*'PLAN DE ADQUISICIONES'!AL$58)*($G160/$F160)))</f>
        <v>0</v>
      </c>
      <c r="AQ160" s="420">
        <f>IF( $F160=0,0,((($F160/$E$156)*'PLAN DE ADQUISICIONES'!AM$58)*($G160/$F160)))</f>
        <v>0</v>
      </c>
      <c r="AR160" s="420">
        <f>IF( $F160=0,0,((($F160/$E$156)*'PLAN DE ADQUISICIONES'!AN$58)*($G160/$F160)))</f>
        <v>0</v>
      </c>
      <c r="AS160" s="420">
        <f>IF( $F160=0,0,((($F160/$E$156)*'PLAN DE ADQUISICIONES'!AO$58)*($G160/$F160)))</f>
        <v>0</v>
      </c>
      <c r="AT160" s="423">
        <f>AH160+AI160+AJ160+AK160+AL160+AM160+AN160+AO160+AP160+AQ160+AR160+AS160</f>
        <v>0</v>
      </c>
      <c r="AU160" s="426">
        <f>AS160+AR160+AQ160+AP160+AO160+AN160+AM160+AL160+AK160+AJ160+AI160+AH160+AF160+AE160+AD160+AC160+AB160+AA160+Z160+Y160+X160+W160+V160+U160+S160+R160+Q160+P160+O160+N160+M160+L160+K160+J160+I160+H160</f>
        <v>0</v>
      </c>
      <c r="AV160" s="392">
        <f t="shared" si="40"/>
        <v>0</v>
      </c>
    </row>
    <row r="161" spans="2:48" s="60" customFormat="1" ht="12.75" customHeight="1" x14ac:dyDescent="0.25">
      <c r="B161" s="416" t="str">
        <f>+'FORMATO COSTEO C2'!C298</f>
        <v>2.2.4.5</v>
      </c>
      <c r="C161" s="417" t="str">
        <f>+'FORMATO COSTEO C2'!B298</f>
        <v>Categoría de gasto</v>
      </c>
      <c r="D161" s="428"/>
      <c r="E161" s="429"/>
      <c r="F161" s="420">
        <f>+'FORMATO COSTEO C2'!G298</f>
        <v>0</v>
      </c>
      <c r="G161" s="421">
        <f>+'FORMATO COSTEO C2'!X298</f>
        <v>0</v>
      </c>
      <c r="H161" s="425">
        <f>IF( $F161=0,0,((($F161/$E$156)*'PLAN DE ADQUISICIONES'!F$58)*($G161/$F161)))</f>
        <v>0</v>
      </c>
      <c r="I161" s="420">
        <f>IF( $F161=0,0,((($F161/$E$156)*'PLAN DE ADQUISICIONES'!G$58)*($G161/$F161)))</f>
        <v>0</v>
      </c>
      <c r="J161" s="420">
        <f>IF( $F161=0,0,((($F161/$E$156)*'PLAN DE ADQUISICIONES'!H$58)*($G161/$F161)))</f>
        <v>0</v>
      </c>
      <c r="K161" s="420">
        <f>IF( $F161=0,0,((($F161/$E$156)*'PLAN DE ADQUISICIONES'!I$58)*($G161/$F161)))</f>
        <v>0</v>
      </c>
      <c r="L161" s="420">
        <f>IF( $F161=0,0,((($F161/$E$156)*'PLAN DE ADQUISICIONES'!J$58)*($G161/$F161)))</f>
        <v>0</v>
      </c>
      <c r="M161" s="420">
        <f>IF( $F161=0,0,((($F161/$E$156)*'PLAN DE ADQUISICIONES'!K$58)*($G161/$F161)))</f>
        <v>0</v>
      </c>
      <c r="N161" s="420">
        <f>IF( $F161=0,0,((($F161/$E$156)*'PLAN DE ADQUISICIONES'!L$58)*($G161/$F161)))</f>
        <v>0</v>
      </c>
      <c r="O161" s="420">
        <f>IF( $F161=0,0,((($F161/$E$156)*'PLAN DE ADQUISICIONES'!M$58)*($G161/$F161)))</f>
        <v>0</v>
      </c>
      <c r="P161" s="420">
        <f>IF( $F161=0,0,((($F161/$E$156)*'PLAN DE ADQUISICIONES'!N$58)*($G161/$F161)))</f>
        <v>0</v>
      </c>
      <c r="Q161" s="420">
        <f>IF( $F161=0,0,((($F161/$E$156)*'PLAN DE ADQUISICIONES'!O$58)*($G161/$F161)))</f>
        <v>0</v>
      </c>
      <c r="R161" s="420">
        <f>IF( $F161=0,0,((($F161/$E$156)*'PLAN DE ADQUISICIONES'!P$58)*($G161/$F161)))</f>
        <v>0</v>
      </c>
      <c r="S161" s="420">
        <f>IF( $F161=0,0,((($F161/$E$156)*'PLAN DE ADQUISICIONES'!Q$58)*($G161/$F161)))</f>
        <v>0</v>
      </c>
      <c r="T161" s="423">
        <f>H161+I161+J161+K161+L161+M161+N161+O161+P161+Q161+R161+S161</f>
        <v>0</v>
      </c>
      <c r="U161" s="424">
        <f>IF( $F161=0,0,((($F161/$E$156)*'PLAN DE ADQUISICIONES'!R$58)*($G161/$F161)))</f>
        <v>0</v>
      </c>
      <c r="V161" s="420">
        <f>IF( $F161=0,0,((($F161/$E$156)*'PLAN DE ADQUISICIONES'!S$58)*($G161/$F161)))</f>
        <v>0</v>
      </c>
      <c r="W161" s="420">
        <f>IF( $F161=0,0,((($F161/$E$156)*'PLAN DE ADQUISICIONES'!T$58)*($G161/$F161)))</f>
        <v>0</v>
      </c>
      <c r="X161" s="420">
        <f>IF( $F161=0,0,((($F161/$E$156)*'PLAN DE ADQUISICIONES'!U$58)*($G161/$F161)))</f>
        <v>0</v>
      </c>
      <c r="Y161" s="420">
        <f>IF( $F161=0,0,((($F161/$E$156)*'PLAN DE ADQUISICIONES'!V$58)*($G161/$F161)))</f>
        <v>0</v>
      </c>
      <c r="Z161" s="420">
        <f>IF( $F161=0,0,((($F161/$E$156)*'PLAN DE ADQUISICIONES'!W$58)*($G161/$F161)))</f>
        <v>0</v>
      </c>
      <c r="AA161" s="420">
        <f>IF( $F161=0,0,((($F161/$E$156)*'PLAN DE ADQUISICIONES'!X$58)*($G161/$F161)))</f>
        <v>0</v>
      </c>
      <c r="AB161" s="420">
        <f>IF( $F161=0,0,((($F161/$E$156)*'PLAN DE ADQUISICIONES'!Y$58)*($G161/$F161)))</f>
        <v>0</v>
      </c>
      <c r="AC161" s="420">
        <f>IF( $F161=0,0,((($F161/$E$156)*'PLAN DE ADQUISICIONES'!Z$58)*($G161/$F161)))</f>
        <v>0</v>
      </c>
      <c r="AD161" s="420">
        <f>IF( $F161=0,0,((($F161/$E$156)*'PLAN DE ADQUISICIONES'!AA$58)*($G161/$F161)))</f>
        <v>0</v>
      </c>
      <c r="AE161" s="420">
        <f>IF( $F161=0,0,((($F161/$E$156)*'PLAN DE ADQUISICIONES'!AB$58)*($G161/$F161)))</f>
        <v>0</v>
      </c>
      <c r="AF161" s="420">
        <f>IF( $F161=0,0,((($F161/$E$156)*'PLAN DE ADQUISICIONES'!AC$58)*($G161/$F161)))</f>
        <v>0</v>
      </c>
      <c r="AG161" s="421">
        <f>U161+V161+W161+X161+Y161+Z161+AA161+AB161+AC161+AD161+AE161+AF161</f>
        <v>0</v>
      </c>
      <c r="AH161" s="425">
        <f>IF( $F161=0,0,((($F161/$E$156)*'PLAN DE ADQUISICIONES'!AD$58)*($G161/$F161)))</f>
        <v>0</v>
      </c>
      <c r="AI161" s="420">
        <f>IF( $F161=0,0,((($F161/$E$156)*'PLAN DE ADQUISICIONES'!AE$58)*($G161/$F161)))</f>
        <v>0</v>
      </c>
      <c r="AJ161" s="420">
        <f>IF( $F161=0,0,((($F161/$E$156)*'PLAN DE ADQUISICIONES'!AF$58)*($G161/$F161)))</f>
        <v>0</v>
      </c>
      <c r="AK161" s="420">
        <f>IF( $F161=0,0,((($F161/$E$156)*'PLAN DE ADQUISICIONES'!AG$58)*($G161/$F161)))</f>
        <v>0</v>
      </c>
      <c r="AL161" s="420">
        <f>IF( $F161=0,0,((($F161/$E$156)*'PLAN DE ADQUISICIONES'!AH$58)*($G161/$F161)))</f>
        <v>0</v>
      </c>
      <c r="AM161" s="420">
        <f>IF( $F161=0,0,((($F161/$E$156)*'PLAN DE ADQUISICIONES'!AI$58)*($G161/$F161)))</f>
        <v>0</v>
      </c>
      <c r="AN161" s="420">
        <f>IF( $F161=0,0,((($F161/$E$156)*'PLAN DE ADQUISICIONES'!AJ$58)*($G161/$F161)))</f>
        <v>0</v>
      </c>
      <c r="AO161" s="420">
        <f>IF( $F161=0,0,((($F161/$E$156)*'PLAN DE ADQUISICIONES'!AK$58)*($G161/$F161)))</f>
        <v>0</v>
      </c>
      <c r="AP161" s="420">
        <f>IF( $F161=0,0,((($F161/$E$156)*'PLAN DE ADQUISICIONES'!AL$58)*($G161/$F161)))</f>
        <v>0</v>
      </c>
      <c r="AQ161" s="420">
        <f>IF( $F161=0,0,((($F161/$E$156)*'PLAN DE ADQUISICIONES'!AM$58)*($G161/$F161)))</f>
        <v>0</v>
      </c>
      <c r="AR161" s="420">
        <f>IF( $F161=0,0,((($F161/$E$156)*'PLAN DE ADQUISICIONES'!AN$58)*($G161/$F161)))</f>
        <v>0</v>
      </c>
      <c r="AS161" s="420">
        <f>IF( $F161=0,0,((($F161/$E$156)*'PLAN DE ADQUISICIONES'!AO$58)*($G161/$F161)))</f>
        <v>0</v>
      </c>
      <c r="AT161" s="423">
        <f>AH161+AI161+AJ161+AK161+AL161+AM161+AN161+AO161+AP161+AQ161+AR161+AS161</f>
        <v>0</v>
      </c>
      <c r="AU161" s="426">
        <f>AS161+AR161+AQ161+AP161+AO161+AN161+AM161+AL161+AK161+AJ161+AI161+AH161+AF161+AE161+AD161+AC161+AB161+AA161+Z161+Y161+X161+W161+V161+U161+S161+R161+Q161+P161+O161+N161+M161+L161+K161+J161+I161+H161</f>
        <v>0</v>
      </c>
      <c r="AV161" s="392">
        <f t="shared" si="40"/>
        <v>0</v>
      </c>
    </row>
    <row r="162" spans="2:48" s="60" customFormat="1" ht="12.75" customHeight="1" x14ac:dyDescent="0.25">
      <c r="B162" s="406" t="str">
        <f>+'FORMATO COSTEO C2'!C304</f>
        <v>2.2.5</v>
      </c>
      <c r="C162" s="430">
        <f>+'FORMATO COSTEO C2'!B304</f>
        <v>0</v>
      </c>
      <c r="D162" s="435" t="str">
        <f>+'FORMATO COSTEO C2'!D304</f>
        <v>Unidad medida</v>
      </c>
      <c r="E162" s="409">
        <f>+'FORMATO COSTEO C2'!E304</f>
        <v>0</v>
      </c>
      <c r="F162" s="410">
        <f>SUM(F163:F167)</f>
        <v>0</v>
      </c>
      <c r="G162" s="411">
        <f t="shared" ref="G162:AS162" si="44">SUM(G163:G167)</f>
        <v>0</v>
      </c>
      <c r="H162" s="412">
        <f t="shared" si="44"/>
        <v>0</v>
      </c>
      <c r="I162" s="410">
        <f t="shared" si="44"/>
        <v>0</v>
      </c>
      <c r="J162" s="410">
        <f t="shared" si="44"/>
        <v>0</v>
      </c>
      <c r="K162" s="410">
        <f t="shared" si="44"/>
        <v>0</v>
      </c>
      <c r="L162" s="410">
        <f t="shared" si="44"/>
        <v>0</v>
      </c>
      <c r="M162" s="410">
        <f t="shared" si="44"/>
        <v>0</v>
      </c>
      <c r="N162" s="410">
        <f t="shared" si="44"/>
        <v>0</v>
      </c>
      <c r="O162" s="410">
        <f t="shared" si="44"/>
        <v>0</v>
      </c>
      <c r="P162" s="410">
        <f t="shared" si="44"/>
        <v>0</v>
      </c>
      <c r="Q162" s="410">
        <f t="shared" si="44"/>
        <v>0</v>
      </c>
      <c r="R162" s="410">
        <f t="shared" si="44"/>
        <v>0</v>
      </c>
      <c r="S162" s="410">
        <f t="shared" si="44"/>
        <v>0</v>
      </c>
      <c r="T162" s="413">
        <f t="shared" si="44"/>
        <v>0</v>
      </c>
      <c r="U162" s="414">
        <f t="shared" si="44"/>
        <v>0</v>
      </c>
      <c r="V162" s="410">
        <f t="shared" si="44"/>
        <v>0</v>
      </c>
      <c r="W162" s="410">
        <f t="shared" si="44"/>
        <v>0</v>
      </c>
      <c r="X162" s="410">
        <f t="shared" si="44"/>
        <v>0</v>
      </c>
      <c r="Y162" s="410">
        <f t="shared" si="44"/>
        <v>0</v>
      </c>
      <c r="Z162" s="410">
        <f t="shared" si="44"/>
        <v>0</v>
      </c>
      <c r="AA162" s="410">
        <f t="shared" si="44"/>
        <v>0</v>
      </c>
      <c r="AB162" s="410">
        <f t="shared" si="44"/>
        <v>0</v>
      </c>
      <c r="AC162" s="410">
        <f t="shared" si="44"/>
        <v>0</v>
      </c>
      <c r="AD162" s="410">
        <f t="shared" si="44"/>
        <v>0</v>
      </c>
      <c r="AE162" s="410">
        <f t="shared" si="44"/>
        <v>0</v>
      </c>
      <c r="AF162" s="410">
        <f t="shared" si="44"/>
        <v>0</v>
      </c>
      <c r="AG162" s="411">
        <f t="shared" si="44"/>
        <v>0</v>
      </c>
      <c r="AH162" s="412">
        <f t="shared" si="44"/>
        <v>0</v>
      </c>
      <c r="AI162" s="410">
        <f t="shared" si="44"/>
        <v>0</v>
      </c>
      <c r="AJ162" s="410">
        <f t="shared" si="44"/>
        <v>0</v>
      </c>
      <c r="AK162" s="410">
        <f t="shared" si="44"/>
        <v>0</v>
      </c>
      <c r="AL162" s="410">
        <f t="shared" si="44"/>
        <v>0</v>
      </c>
      <c r="AM162" s="410">
        <f t="shared" si="44"/>
        <v>0</v>
      </c>
      <c r="AN162" s="410">
        <f t="shared" si="44"/>
        <v>0</v>
      </c>
      <c r="AO162" s="410">
        <f t="shared" si="44"/>
        <v>0</v>
      </c>
      <c r="AP162" s="410">
        <f t="shared" si="44"/>
        <v>0</v>
      </c>
      <c r="AQ162" s="410">
        <f t="shared" si="44"/>
        <v>0</v>
      </c>
      <c r="AR162" s="410">
        <f t="shared" si="44"/>
        <v>0</v>
      </c>
      <c r="AS162" s="410">
        <f t="shared" si="44"/>
        <v>0</v>
      </c>
      <c r="AT162" s="413">
        <f>SUM(AT163:AT167)</f>
        <v>0</v>
      </c>
      <c r="AU162" s="415">
        <f>SUM(AU163:AU167)</f>
        <v>0</v>
      </c>
      <c r="AV162" s="392">
        <f t="shared" si="40"/>
        <v>0</v>
      </c>
    </row>
    <row r="163" spans="2:48" s="60" customFormat="1" ht="12.75" customHeight="1" x14ac:dyDescent="0.25">
      <c r="B163" s="416" t="str">
        <f>+'FORMATO COSTEO C2'!C306</f>
        <v>2.2.5.1</v>
      </c>
      <c r="C163" s="417" t="str">
        <f>+'FORMATO COSTEO C2'!B306</f>
        <v>Categoría de gasto</v>
      </c>
      <c r="D163" s="428"/>
      <c r="E163" s="429"/>
      <c r="F163" s="420">
        <f>+'FORMATO COSTEO C2'!G306</f>
        <v>0</v>
      </c>
      <c r="G163" s="421">
        <f>+'FORMATO COSTEO C2'!X306</f>
        <v>0</v>
      </c>
      <c r="H163" s="422">
        <f>IF( $F163=0,0,((($F163/$E$162)*'PLAN DE ADQUISICIONES'!F$59)*($G163/$F163)))</f>
        <v>0</v>
      </c>
      <c r="I163" s="420">
        <f>IF( $F163=0,0,((($F163/$E$162)*'PLAN DE ADQUISICIONES'!G$59)*($G163/$F163)))</f>
        <v>0</v>
      </c>
      <c r="J163" s="420">
        <f>IF( $F163=0,0,((($F163/$E$162)*'PLAN DE ADQUISICIONES'!H$59)*($G163/$F163)))</f>
        <v>0</v>
      </c>
      <c r="K163" s="420">
        <f>IF( $F163=0,0,((($F163/$E$162)*'PLAN DE ADQUISICIONES'!I$59)*($G163/$F163)))</f>
        <v>0</v>
      </c>
      <c r="L163" s="420">
        <f>IF( $F163=0,0,((($F163/$E$162)*'PLAN DE ADQUISICIONES'!J$59)*($G163/$F163)))</f>
        <v>0</v>
      </c>
      <c r="M163" s="420">
        <f>IF( $F163=0,0,((($F163/$E$162)*'PLAN DE ADQUISICIONES'!K$59)*($G163/$F163)))</f>
        <v>0</v>
      </c>
      <c r="N163" s="420">
        <f>IF( $F163=0,0,((($F163/$E$162)*'PLAN DE ADQUISICIONES'!L$59)*($G163/$F163)))</f>
        <v>0</v>
      </c>
      <c r="O163" s="420">
        <f>IF( $F163=0,0,((($F163/$E$162)*'PLAN DE ADQUISICIONES'!M$59)*($G163/$F163)))</f>
        <v>0</v>
      </c>
      <c r="P163" s="420">
        <f>IF( $F163=0,0,((($F163/$E$162)*'PLAN DE ADQUISICIONES'!N$59)*($G163/$F163)))</f>
        <v>0</v>
      </c>
      <c r="Q163" s="420">
        <f>IF( $F163=0,0,((($F163/$E$162)*'PLAN DE ADQUISICIONES'!O$59)*($G163/$F163)))</f>
        <v>0</v>
      </c>
      <c r="R163" s="420">
        <f>IF( $F163=0,0,((($F163/$E$162)*'PLAN DE ADQUISICIONES'!P$59)*($G163/$F163)))</f>
        <v>0</v>
      </c>
      <c r="S163" s="420">
        <f>IF( $F163=0,0,((($F163/$E$162)*'PLAN DE ADQUISICIONES'!Q$59)*($G163/$F163)))</f>
        <v>0</v>
      </c>
      <c r="T163" s="423">
        <f>H163+I163+J163+K163+L163+M163+N163+O163+P163+Q163+R163+S163</f>
        <v>0</v>
      </c>
      <c r="U163" s="424">
        <f>IF( $F163=0,0,((($F163/$E$162)*'PLAN DE ADQUISICIONES'!R$59)*($G163/$F163)))</f>
        <v>0</v>
      </c>
      <c r="V163" s="420">
        <f>IF( $F163=0,0,((($F163/$E$162)*'PLAN DE ADQUISICIONES'!S$59)*($G163/$F163)))</f>
        <v>0</v>
      </c>
      <c r="W163" s="420">
        <f>IF( $F163=0,0,((($F163/$E$162)*'PLAN DE ADQUISICIONES'!T$59)*($G163/$F163)))</f>
        <v>0</v>
      </c>
      <c r="X163" s="420">
        <f>IF( $F163=0,0,((($F163/$E$162)*'PLAN DE ADQUISICIONES'!U$59)*($G163/$F163)))</f>
        <v>0</v>
      </c>
      <c r="Y163" s="420">
        <f>IF( $F163=0,0,((($F163/$E$162)*'PLAN DE ADQUISICIONES'!V$59)*($G163/$F163)))</f>
        <v>0</v>
      </c>
      <c r="Z163" s="420">
        <f>IF( $F163=0,0,((($F163/$E$162)*'PLAN DE ADQUISICIONES'!W$59)*($G163/$F163)))</f>
        <v>0</v>
      </c>
      <c r="AA163" s="420">
        <f>IF( $F163=0,0,((($F163/$E$162)*'PLAN DE ADQUISICIONES'!X$59)*($G163/$F163)))</f>
        <v>0</v>
      </c>
      <c r="AB163" s="420">
        <f>IF( $F163=0,0,((($F163/$E$162)*'PLAN DE ADQUISICIONES'!Y$59)*($G163/$F163)))</f>
        <v>0</v>
      </c>
      <c r="AC163" s="420">
        <f>IF( $F163=0,0,((($F163/$E$162)*'PLAN DE ADQUISICIONES'!Z$59)*($G163/$F163)))</f>
        <v>0</v>
      </c>
      <c r="AD163" s="420">
        <f>IF( $F163=0,0,((($F163/$E$162)*'PLAN DE ADQUISICIONES'!AA$59)*($G163/$F163)))</f>
        <v>0</v>
      </c>
      <c r="AE163" s="420">
        <f>IF( $F163=0,0,((($F163/$E$162)*'PLAN DE ADQUISICIONES'!AB$59)*($G163/$F163)))</f>
        <v>0</v>
      </c>
      <c r="AF163" s="420">
        <f>IF( $F163=0,0,((($F163/$E$162)*'PLAN DE ADQUISICIONES'!AC$59)*($G163/$F163)))</f>
        <v>0</v>
      </c>
      <c r="AG163" s="421">
        <f>U163+V163+W163+X163+Y163+Z163+AA163+AB163+AC163+AD163+AE163+AF163</f>
        <v>0</v>
      </c>
      <c r="AH163" s="425">
        <f>IF( $F163=0,0,((($F163/$E$162)*'PLAN DE ADQUISICIONES'!AD$59)*($G163/$F163)))</f>
        <v>0</v>
      </c>
      <c r="AI163" s="420">
        <f>IF( $F163=0,0,((($F163/$E$162)*'PLAN DE ADQUISICIONES'!AE$59)*($G163/$F163)))</f>
        <v>0</v>
      </c>
      <c r="AJ163" s="420">
        <f>IF( $F163=0,0,((($F163/$E$162)*'PLAN DE ADQUISICIONES'!AF$59)*($G163/$F163)))</f>
        <v>0</v>
      </c>
      <c r="AK163" s="420">
        <f>IF( $F163=0,0,((($F163/$E$162)*'PLAN DE ADQUISICIONES'!AG$59)*($G163/$F163)))</f>
        <v>0</v>
      </c>
      <c r="AL163" s="420">
        <f>IF( $F163=0,0,((($F163/$E$162)*'PLAN DE ADQUISICIONES'!AH$59)*($G163/$F163)))</f>
        <v>0</v>
      </c>
      <c r="AM163" s="420">
        <f>IF( $F163=0,0,((($F163/$E$162)*'PLAN DE ADQUISICIONES'!AI$59)*($G163/$F163)))</f>
        <v>0</v>
      </c>
      <c r="AN163" s="420">
        <f>IF( $F163=0,0,((($F163/$E$162)*'PLAN DE ADQUISICIONES'!AJ$59)*($G163/$F163)))</f>
        <v>0</v>
      </c>
      <c r="AO163" s="420">
        <f>IF( $F163=0,0,((($F163/$E$162)*'PLAN DE ADQUISICIONES'!AK$59)*($G163/$F163)))</f>
        <v>0</v>
      </c>
      <c r="AP163" s="420">
        <f>IF( $F163=0,0,((($F163/$E$162)*'PLAN DE ADQUISICIONES'!AL$59)*($G163/$F163)))</f>
        <v>0</v>
      </c>
      <c r="AQ163" s="420">
        <f>IF( $F163=0,0,((($F163/$E$162)*'PLAN DE ADQUISICIONES'!AM$59)*($G163/$F163)))</f>
        <v>0</v>
      </c>
      <c r="AR163" s="420">
        <f>IF( $F163=0,0,((($F163/$E$162)*'PLAN DE ADQUISICIONES'!AN$59)*($G163/$F163)))</f>
        <v>0</v>
      </c>
      <c r="AS163" s="420">
        <f>IF( $F163=0,0,((($F163/$E$162)*'PLAN DE ADQUISICIONES'!AO$59)*($G163/$F163)))</f>
        <v>0</v>
      </c>
      <c r="AT163" s="423">
        <f>AH163+AI163+AJ163+AK163+AL163+AM163+AN163+AO163+AP163+AQ163+AR163+AS163</f>
        <v>0</v>
      </c>
      <c r="AU163" s="426">
        <f>AS163+AR163+AQ163+AP163+AO163+AN163+AM163+AL163+AK163+AJ163+AI163+AH163+AF163+AE163+AD163+AC163+AB163+AA163+Z163+Y163+X163+W163+V163+U163+S163+R163+Q163+P163+O163+N163+M163+L163+K163+J163+I163+H163</f>
        <v>0</v>
      </c>
      <c r="AV163" s="392">
        <f t="shared" si="40"/>
        <v>0</v>
      </c>
    </row>
    <row r="164" spans="2:48" s="60" customFormat="1" ht="12.75" customHeight="1" x14ac:dyDescent="0.25">
      <c r="B164" s="416" t="str">
        <f>+'FORMATO COSTEO C2'!C312</f>
        <v>2.2.5.2</v>
      </c>
      <c r="C164" s="417" t="str">
        <f>+'FORMATO COSTEO C2'!B312</f>
        <v>Categoría de gasto</v>
      </c>
      <c r="D164" s="428"/>
      <c r="E164" s="429"/>
      <c r="F164" s="420">
        <f>+'FORMATO COSTEO C2'!G312</f>
        <v>0</v>
      </c>
      <c r="G164" s="421">
        <f>+'FORMATO COSTEO C2'!X312</f>
        <v>0</v>
      </c>
      <c r="H164" s="425">
        <f>IF( $F164=0,0,((($F164/$E$162)*'PLAN DE ADQUISICIONES'!F$59)*($G164/$F164)))</f>
        <v>0</v>
      </c>
      <c r="I164" s="420">
        <f>IF( $F164=0,0,((($F164/$E$162)*'PLAN DE ADQUISICIONES'!G$59)*($G164/$F164)))</f>
        <v>0</v>
      </c>
      <c r="J164" s="420">
        <f>IF( $F164=0,0,((($F164/$E$162)*'PLAN DE ADQUISICIONES'!H$59)*($G164/$F164)))</f>
        <v>0</v>
      </c>
      <c r="K164" s="420">
        <f>IF( $F164=0,0,((($F164/$E$162)*'PLAN DE ADQUISICIONES'!I$59)*($G164/$F164)))</f>
        <v>0</v>
      </c>
      <c r="L164" s="420">
        <f>IF( $F164=0,0,((($F164/$E$162)*'PLAN DE ADQUISICIONES'!J$59)*($G164/$F164)))</f>
        <v>0</v>
      </c>
      <c r="M164" s="420">
        <f>IF( $F164=0,0,((($F164/$E$162)*'PLAN DE ADQUISICIONES'!K$59)*($G164/$F164)))</f>
        <v>0</v>
      </c>
      <c r="N164" s="420">
        <f>IF( $F164=0,0,((($F164/$E$162)*'PLAN DE ADQUISICIONES'!L$59)*($G164/$F164)))</f>
        <v>0</v>
      </c>
      <c r="O164" s="420">
        <f>IF( $F164=0,0,((($F164/$E$162)*'PLAN DE ADQUISICIONES'!M$59)*($G164/$F164)))</f>
        <v>0</v>
      </c>
      <c r="P164" s="420">
        <f>IF( $F164=0,0,((($F164/$E$162)*'PLAN DE ADQUISICIONES'!N$59)*($G164/$F164)))</f>
        <v>0</v>
      </c>
      <c r="Q164" s="420">
        <f>IF( $F164=0,0,((($F164/$E$162)*'PLAN DE ADQUISICIONES'!O$59)*($G164/$F164)))</f>
        <v>0</v>
      </c>
      <c r="R164" s="420">
        <f>IF( $F164=0,0,((($F164/$E$162)*'PLAN DE ADQUISICIONES'!P$59)*($G164/$F164)))</f>
        <v>0</v>
      </c>
      <c r="S164" s="420">
        <f>IF( $F164=0,0,((($F164/$E$162)*'PLAN DE ADQUISICIONES'!Q$59)*($G164/$F164)))</f>
        <v>0</v>
      </c>
      <c r="T164" s="423">
        <f>H164+I164+J164+K164+L164+M164+N164+O164+P164+Q164+R164+S164</f>
        <v>0</v>
      </c>
      <c r="U164" s="424">
        <f>IF( $F164=0,0,((($F164/$E$162)*'PLAN DE ADQUISICIONES'!R$59)*($G164/$F164)))</f>
        <v>0</v>
      </c>
      <c r="V164" s="420">
        <f>IF( $F164=0,0,((($F164/$E$162)*'PLAN DE ADQUISICIONES'!S$59)*($G164/$F164)))</f>
        <v>0</v>
      </c>
      <c r="W164" s="420">
        <f>IF( $F164=0,0,((($F164/$E$162)*'PLAN DE ADQUISICIONES'!T$59)*($G164/$F164)))</f>
        <v>0</v>
      </c>
      <c r="X164" s="420">
        <f>IF( $F164=0,0,((($F164/$E$162)*'PLAN DE ADQUISICIONES'!U$59)*($G164/$F164)))</f>
        <v>0</v>
      </c>
      <c r="Y164" s="420">
        <f>IF( $F164=0,0,((($F164/$E$162)*'PLAN DE ADQUISICIONES'!V$59)*($G164/$F164)))</f>
        <v>0</v>
      </c>
      <c r="Z164" s="420">
        <f>IF( $F164=0,0,((($F164/$E$162)*'PLAN DE ADQUISICIONES'!W$59)*($G164/$F164)))</f>
        <v>0</v>
      </c>
      <c r="AA164" s="420">
        <f>IF( $F164=0,0,((($F164/$E$162)*'PLAN DE ADQUISICIONES'!X$59)*($G164/$F164)))</f>
        <v>0</v>
      </c>
      <c r="AB164" s="420">
        <f>IF( $F164=0,0,((($F164/$E$162)*'PLAN DE ADQUISICIONES'!Y$59)*($G164/$F164)))</f>
        <v>0</v>
      </c>
      <c r="AC164" s="420">
        <f>IF( $F164=0,0,((($F164/$E$162)*'PLAN DE ADQUISICIONES'!Z$59)*($G164/$F164)))</f>
        <v>0</v>
      </c>
      <c r="AD164" s="420">
        <f>IF( $F164=0,0,((($F164/$E$162)*'PLAN DE ADQUISICIONES'!AA$59)*($G164/$F164)))</f>
        <v>0</v>
      </c>
      <c r="AE164" s="420">
        <f>IF( $F164=0,0,((($F164/$E$162)*'PLAN DE ADQUISICIONES'!AB$59)*($G164/$F164)))</f>
        <v>0</v>
      </c>
      <c r="AF164" s="420">
        <f>IF( $F164=0,0,((($F164/$E$162)*'PLAN DE ADQUISICIONES'!AC$59)*($G164/$F164)))</f>
        <v>0</v>
      </c>
      <c r="AG164" s="421">
        <f>U164+V164+W164+X164+Y164+Z164+AA164+AB164+AC164+AD164+AE164+AF164</f>
        <v>0</v>
      </c>
      <c r="AH164" s="425">
        <f>IF( $F164=0,0,((($F164/$E$162)*'PLAN DE ADQUISICIONES'!AD$59)*($G164/$F164)))</f>
        <v>0</v>
      </c>
      <c r="AI164" s="420">
        <f>IF( $F164=0,0,((($F164/$E$162)*'PLAN DE ADQUISICIONES'!AE$59)*($G164/$F164)))</f>
        <v>0</v>
      </c>
      <c r="AJ164" s="420">
        <f>IF( $F164=0,0,((($F164/$E$162)*'PLAN DE ADQUISICIONES'!AF$59)*($G164/$F164)))</f>
        <v>0</v>
      </c>
      <c r="AK164" s="420">
        <f>IF( $F164=0,0,((($F164/$E$162)*'PLAN DE ADQUISICIONES'!AG$59)*($G164/$F164)))</f>
        <v>0</v>
      </c>
      <c r="AL164" s="420">
        <f>IF( $F164=0,0,((($F164/$E$162)*'PLAN DE ADQUISICIONES'!AH$59)*($G164/$F164)))</f>
        <v>0</v>
      </c>
      <c r="AM164" s="420">
        <f>IF( $F164=0,0,((($F164/$E$162)*'PLAN DE ADQUISICIONES'!AI$59)*($G164/$F164)))</f>
        <v>0</v>
      </c>
      <c r="AN164" s="420">
        <f>IF( $F164=0,0,((($F164/$E$162)*'PLAN DE ADQUISICIONES'!AJ$59)*($G164/$F164)))</f>
        <v>0</v>
      </c>
      <c r="AO164" s="420">
        <f>IF( $F164=0,0,((($F164/$E$162)*'PLAN DE ADQUISICIONES'!AK$59)*($G164/$F164)))</f>
        <v>0</v>
      </c>
      <c r="AP164" s="420">
        <f>IF( $F164=0,0,((($F164/$E$162)*'PLAN DE ADQUISICIONES'!AL$59)*($G164/$F164)))</f>
        <v>0</v>
      </c>
      <c r="AQ164" s="420">
        <f>IF( $F164=0,0,((($F164/$E$162)*'PLAN DE ADQUISICIONES'!AM$59)*($G164/$F164)))</f>
        <v>0</v>
      </c>
      <c r="AR164" s="420">
        <f>IF( $F164=0,0,((($F164/$E$162)*'PLAN DE ADQUISICIONES'!AN$59)*($G164/$F164)))</f>
        <v>0</v>
      </c>
      <c r="AS164" s="420">
        <f>IF( $F164=0,0,((($F164/$E$162)*'PLAN DE ADQUISICIONES'!AO$59)*($G164/$F164)))</f>
        <v>0</v>
      </c>
      <c r="AT164" s="423">
        <f>AH164+AI164+AJ164+AK164+AL164+AM164+AN164+AO164+AP164+AQ164+AR164+AS164</f>
        <v>0</v>
      </c>
      <c r="AU164" s="426">
        <f>AS164+AR164+AQ164+AP164+AO164+AN164+AM164+AL164+AK164+AJ164+AI164+AH164+AF164+AE164+AD164+AC164+AB164+AA164+Z164+Y164+X164+W164+V164+U164+S164+R164+Q164+P164+O164+N164+M164+L164+K164+J164+I164+H164</f>
        <v>0</v>
      </c>
      <c r="AV164" s="392">
        <f t="shared" si="40"/>
        <v>0</v>
      </c>
    </row>
    <row r="165" spans="2:48" s="60" customFormat="1" ht="12.75" customHeight="1" x14ac:dyDescent="0.25">
      <c r="B165" s="416" t="str">
        <f>+'FORMATO COSTEO C2'!C318</f>
        <v>2.2.5.3</v>
      </c>
      <c r="C165" s="417" t="str">
        <f>+'FORMATO COSTEO C2'!B318</f>
        <v>Categoría de gasto</v>
      </c>
      <c r="D165" s="428"/>
      <c r="E165" s="429"/>
      <c r="F165" s="420">
        <f>+'FORMATO COSTEO C2'!G318</f>
        <v>0</v>
      </c>
      <c r="G165" s="421">
        <f>+'FORMATO COSTEO C2'!X318</f>
        <v>0</v>
      </c>
      <c r="H165" s="425">
        <f>IF( $F165=0,0,((($F165/$E$162)*'PLAN DE ADQUISICIONES'!F$59)*($G165/$F165)))</f>
        <v>0</v>
      </c>
      <c r="I165" s="420">
        <f>IF( $F165=0,0,((($F165/$E$162)*'PLAN DE ADQUISICIONES'!G$59)*($G165/$F165)))</f>
        <v>0</v>
      </c>
      <c r="J165" s="420">
        <f>IF( $F165=0,0,((($F165/$E$162)*'PLAN DE ADQUISICIONES'!H$59)*($G165/$F165)))</f>
        <v>0</v>
      </c>
      <c r="K165" s="420">
        <f>IF( $F165=0,0,((($F165/$E$162)*'PLAN DE ADQUISICIONES'!I$59)*($G165/$F165)))</f>
        <v>0</v>
      </c>
      <c r="L165" s="420">
        <f>IF( $F165=0,0,((($F165/$E$162)*'PLAN DE ADQUISICIONES'!J$59)*($G165/$F165)))</f>
        <v>0</v>
      </c>
      <c r="M165" s="420">
        <f>IF( $F165=0,0,((($F165/$E$162)*'PLAN DE ADQUISICIONES'!K$59)*($G165/$F165)))</f>
        <v>0</v>
      </c>
      <c r="N165" s="420">
        <f>IF( $F165=0,0,((($F165/$E$162)*'PLAN DE ADQUISICIONES'!L$59)*($G165/$F165)))</f>
        <v>0</v>
      </c>
      <c r="O165" s="420">
        <f>IF( $F165=0,0,((($F165/$E$162)*'PLAN DE ADQUISICIONES'!M$59)*($G165/$F165)))</f>
        <v>0</v>
      </c>
      <c r="P165" s="420">
        <f>IF( $F165=0,0,((($F165/$E$162)*'PLAN DE ADQUISICIONES'!N$59)*($G165/$F165)))</f>
        <v>0</v>
      </c>
      <c r="Q165" s="420">
        <f>IF( $F165=0,0,((($F165/$E$162)*'PLAN DE ADQUISICIONES'!O$59)*($G165/$F165)))</f>
        <v>0</v>
      </c>
      <c r="R165" s="420">
        <f>IF( $F165=0,0,((($F165/$E$162)*'PLAN DE ADQUISICIONES'!P$59)*($G165/$F165)))</f>
        <v>0</v>
      </c>
      <c r="S165" s="420">
        <f>IF( $F165=0,0,((($F165/$E$162)*'PLAN DE ADQUISICIONES'!Q$59)*($G165/$F165)))</f>
        <v>0</v>
      </c>
      <c r="T165" s="423">
        <f>H165+I165+J165+K165+L165+M165+N165+O165+P165+Q165+R165+S165</f>
        <v>0</v>
      </c>
      <c r="U165" s="424">
        <f>IF( $F165=0,0,((($F165/$E$162)*'PLAN DE ADQUISICIONES'!R$59)*($G165/$F165)))</f>
        <v>0</v>
      </c>
      <c r="V165" s="420">
        <f>IF( $F165=0,0,((($F165/$E$162)*'PLAN DE ADQUISICIONES'!S$59)*($G165/$F165)))</f>
        <v>0</v>
      </c>
      <c r="W165" s="420">
        <f>IF( $F165=0,0,((($F165/$E$162)*'PLAN DE ADQUISICIONES'!T$59)*($G165/$F165)))</f>
        <v>0</v>
      </c>
      <c r="X165" s="420">
        <f>IF( $F165=0,0,((($F165/$E$162)*'PLAN DE ADQUISICIONES'!U$59)*($G165/$F165)))</f>
        <v>0</v>
      </c>
      <c r="Y165" s="420">
        <f>IF( $F165=0,0,((($F165/$E$162)*'PLAN DE ADQUISICIONES'!V$59)*($G165/$F165)))</f>
        <v>0</v>
      </c>
      <c r="Z165" s="420">
        <f>IF( $F165=0,0,((($F165/$E$162)*'PLAN DE ADQUISICIONES'!W$59)*($G165/$F165)))</f>
        <v>0</v>
      </c>
      <c r="AA165" s="420">
        <f>IF( $F165=0,0,((($F165/$E$162)*'PLAN DE ADQUISICIONES'!X$59)*($G165/$F165)))</f>
        <v>0</v>
      </c>
      <c r="AB165" s="420">
        <f>IF( $F165=0,0,((($F165/$E$162)*'PLAN DE ADQUISICIONES'!Y$59)*($G165/$F165)))</f>
        <v>0</v>
      </c>
      <c r="AC165" s="420">
        <f>IF( $F165=0,0,((($F165/$E$162)*'PLAN DE ADQUISICIONES'!Z$59)*($G165/$F165)))</f>
        <v>0</v>
      </c>
      <c r="AD165" s="420">
        <f>IF( $F165=0,0,((($F165/$E$162)*'PLAN DE ADQUISICIONES'!AA$59)*($G165/$F165)))</f>
        <v>0</v>
      </c>
      <c r="AE165" s="420">
        <f>IF( $F165=0,0,((($F165/$E$162)*'PLAN DE ADQUISICIONES'!AB$59)*($G165/$F165)))</f>
        <v>0</v>
      </c>
      <c r="AF165" s="420">
        <f>IF( $F165=0,0,((($F165/$E$162)*'PLAN DE ADQUISICIONES'!AC$59)*($G165/$F165)))</f>
        <v>0</v>
      </c>
      <c r="AG165" s="421">
        <f>U165+V165+W165+X165+Y165+Z165+AA165+AB165+AC165+AD165+AE165+AF165</f>
        <v>0</v>
      </c>
      <c r="AH165" s="425">
        <f>IF( $F165=0,0,((($F165/$E$162)*'PLAN DE ADQUISICIONES'!AD$59)*($G165/$F165)))</f>
        <v>0</v>
      </c>
      <c r="AI165" s="420">
        <f>IF( $F165=0,0,((($F165/$E$162)*'PLAN DE ADQUISICIONES'!AE$59)*($G165/$F165)))</f>
        <v>0</v>
      </c>
      <c r="AJ165" s="420">
        <f>IF( $F165=0,0,((($F165/$E$162)*'PLAN DE ADQUISICIONES'!AF$59)*($G165/$F165)))</f>
        <v>0</v>
      </c>
      <c r="AK165" s="420">
        <f>IF( $F165=0,0,((($F165/$E$162)*'PLAN DE ADQUISICIONES'!AG$59)*($G165/$F165)))</f>
        <v>0</v>
      </c>
      <c r="AL165" s="420">
        <f>IF( $F165=0,0,((($F165/$E$162)*'PLAN DE ADQUISICIONES'!AH$59)*($G165/$F165)))</f>
        <v>0</v>
      </c>
      <c r="AM165" s="420">
        <f>IF( $F165=0,0,((($F165/$E$162)*'PLAN DE ADQUISICIONES'!AI$59)*($G165/$F165)))</f>
        <v>0</v>
      </c>
      <c r="AN165" s="420">
        <f>IF( $F165=0,0,((($F165/$E$162)*'PLAN DE ADQUISICIONES'!AJ$59)*($G165/$F165)))</f>
        <v>0</v>
      </c>
      <c r="AO165" s="420">
        <f>IF( $F165=0,0,((($F165/$E$162)*'PLAN DE ADQUISICIONES'!AK$59)*($G165/$F165)))</f>
        <v>0</v>
      </c>
      <c r="AP165" s="420">
        <f>IF( $F165=0,0,((($F165/$E$162)*'PLAN DE ADQUISICIONES'!AL$59)*($G165/$F165)))</f>
        <v>0</v>
      </c>
      <c r="AQ165" s="420">
        <f>IF( $F165=0,0,((($F165/$E$162)*'PLAN DE ADQUISICIONES'!AM$59)*($G165/$F165)))</f>
        <v>0</v>
      </c>
      <c r="AR165" s="420">
        <f>IF( $F165=0,0,((($F165/$E$162)*'PLAN DE ADQUISICIONES'!AN$59)*($G165/$F165)))</f>
        <v>0</v>
      </c>
      <c r="AS165" s="420">
        <f>IF( $F165=0,0,((($F165/$E$162)*'PLAN DE ADQUISICIONES'!AO$59)*($G165/$F165)))</f>
        <v>0</v>
      </c>
      <c r="AT165" s="423">
        <f>AH165+AI165+AJ165+AK165+AL165+AM165+AN165+AO165+AP165+AQ165+AR165+AS165</f>
        <v>0</v>
      </c>
      <c r="AU165" s="426">
        <f>AS165+AR165+AQ165+AP165+AO165+AN165+AM165+AL165+AK165+AJ165+AI165+AH165+AF165+AE165+AD165+AC165+AB165+AA165+Z165+Y165+X165+W165+V165+U165+S165+R165+Q165+P165+O165+N165+M165+L165+K165+J165+I165+H165</f>
        <v>0</v>
      </c>
      <c r="AV165" s="392">
        <f t="shared" si="40"/>
        <v>0</v>
      </c>
    </row>
    <row r="166" spans="2:48" s="60" customFormat="1" ht="12.75" customHeight="1" x14ac:dyDescent="0.25">
      <c r="B166" s="416" t="str">
        <f>+'FORMATO COSTEO C2'!C324</f>
        <v>2.2.5.4</v>
      </c>
      <c r="C166" s="417" t="str">
        <f>+'FORMATO COSTEO C2'!B324</f>
        <v>Categoría de gasto</v>
      </c>
      <c r="D166" s="428"/>
      <c r="E166" s="429"/>
      <c r="F166" s="420">
        <f>+'FORMATO COSTEO C2'!G324</f>
        <v>0</v>
      </c>
      <c r="G166" s="421">
        <f>+'FORMATO COSTEO C2'!X324</f>
        <v>0</v>
      </c>
      <c r="H166" s="425">
        <f>IF( $F166=0,0,((($F166/$E$162)*'PLAN DE ADQUISICIONES'!F$59)*($G166/$F166)))</f>
        <v>0</v>
      </c>
      <c r="I166" s="420">
        <f>IF( $F166=0,0,((($F166/$E$162)*'PLAN DE ADQUISICIONES'!G$59)*($G166/$F166)))</f>
        <v>0</v>
      </c>
      <c r="J166" s="420">
        <f>IF( $F166=0,0,((($F166/$E$162)*'PLAN DE ADQUISICIONES'!H$59)*($G166/$F166)))</f>
        <v>0</v>
      </c>
      <c r="K166" s="420">
        <f>IF( $F166=0,0,((($F166/$E$162)*'PLAN DE ADQUISICIONES'!I$59)*($G166/$F166)))</f>
        <v>0</v>
      </c>
      <c r="L166" s="420">
        <f>IF( $F166=0,0,((($F166/$E$162)*'PLAN DE ADQUISICIONES'!J$59)*($G166/$F166)))</f>
        <v>0</v>
      </c>
      <c r="M166" s="420">
        <f>IF( $F166=0,0,((($F166/$E$162)*'PLAN DE ADQUISICIONES'!K$59)*($G166/$F166)))</f>
        <v>0</v>
      </c>
      <c r="N166" s="420">
        <f>IF( $F166=0,0,((($F166/$E$162)*'PLAN DE ADQUISICIONES'!L$59)*($G166/$F166)))</f>
        <v>0</v>
      </c>
      <c r="O166" s="420">
        <f>IF( $F166=0,0,((($F166/$E$162)*'PLAN DE ADQUISICIONES'!M$59)*($G166/$F166)))</f>
        <v>0</v>
      </c>
      <c r="P166" s="420">
        <f>IF( $F166=0,0,((($F166/$E$162)*'PLAN DE ADQUISICIONES'!N$59)*($G166/$F166)))</f>
        <v>0</v>
      </c>
      <c r="Q166" s="420">
        <f>IF( $F166=0,0,((($F166/$E$162)*'PLAN DE ADQUISICIONES'!O$59)*($G166/$F166)))</f>
        <v>0</v>
      </c>
      <c r="R166" s="420">
        <f>IF( $F166=0,0,((($F166/$E$162)*'PLAN DE ADQUISICIONES'!P$59)*($G166/$F166)))</f>
        <v>0</v>
      </c>
      <c r="S166" s="420">
        <f>IF( $F166=0,0,((($F166/$E$162)*'PLAN DE ADQUISICIONES'!Q$59)*($G166/$F166)))</f>
        <v>0</v>
      </c>
      <c r="T166" s="423">
        <f>H166+I166+J166+K166+L166+M166+N166+O166+P166+Q166+R166+S166</f>
        <v>0</v>
      </c>
      <c r="U166" s="424">
        <f>IF( $F166=0,0,((($F166/$E$162)*'PLAN DE ADQUISICIONES'!R$59)*($G166/$F166)))</f>
        <v>0</v>
      </c>
      <c r="V166" s="420">
        <f>IF( $F166=0,0,((($F166/$E$162)*'PLAN DE ADQUISICIONES'!S$59)*($G166/$F166)))</f>
        <v>0</v>
      </c>
      <c r="W166" s="420">
        <f>IF( $F166=0,0,((($F166/$E$162)*'PLAN DE ADQUISICIONES'!T$59)*($G166/$F166)))</f>
        <v>0</v>
      </c>
      <c r="X166" s="420">
        <f>IF( $F166=0,0,((($F166/$E$162)*'PLAN DE ADQUISICIONES'!U$59)*($G166/$F166)))</f>
        <v>0</v>
      </c>
      <c r="Y166" s="420">
        <f>IF( $F166=0,0,((($F166/$E$162)*'PLAN DE ADQUISICIONES'!V$59)*($G166/$F166)))</f>
        <v>0</v>
      </c>
      <c r="Z166" s="420">
        <f>IF( $F166=0,0,((($F166/$E$162)*'PLAN DE ADQUISICIONES'!W$59)*($G166/$F166)))</f>
        <v>0</v>
      </c>
      <c r="AA166" s="420">
        <f>IF( $F166=0,0,((($F166/$E$162)*'PLAN DE ADQUISICIONES'!X$59)*($G166/$F166)))</f>
        <v>0</v>
      </c>
      <c r="AB166" s="420">
        <f>IF( $F166=0,0,((($F166/$E$162)*'PLAN DE ADQUISICIONES'!Y$59)*($G166/$F166)))</f>
        <v>0</v>
      </c>
      <c r="AC166" s="420">
        <f>IF( $F166=0,0,((($F166/$E$162)*'PLAN DE ADQUISICIONES'!Z$59)*($G166/$F166)))</f>
        <v>0</v>
      </c>
      <c r="AD166" s="420">
        <f>IF( $F166=0,0,((($F166/$E$162)*'PLAN DE ADQUISICIONES'!AA$59)*($G166/$F166)))</f>
        <v>0</v>
      </c>
      <c r="AE166" s="420">
        <f>IF( $F166=0,0,((($F166/$E$162)*'PLAN DE ADQUISICIONES'!AB$59)*($G166/$F166)))</f>
        <v>0</v>
      </c>
      <c r="AF166" s="420">
        <f>IF( $F166=0,0,((($F166/$E$162)*'PLAN DE ADQUISICIONES'!AC$59)*($G166/$F166)))</f>
        <v>0</v>
      </c>
      <c r="AG166" s="421">
        <f>U166+V166+W166+X166+Y166+Z166+AA166+AB166+AC166+AD166+AE166+AF166</f>
        <v>0</v>
      </c>
      <c r="AH166" s="425">
        <f>IF( $F166=0,0,((($F166/$E$162)*'PLAN DE ADQUISICIONES'!AD$59)*($G166/$F166)))</f>
        <v>0</v>
      </c>
      <c r="AI166" s="420">
        <f>IF( $F166=0,0,((($F166/$E$162)*'PLAN DE ADQUISICIONES'!AE$59)*($G166/$F166)))</f>
        <v>0</v>
      </c>
      <c r="AJ166" s="420">
        <f>IF( $F166=0,0,((($F166/$E$162)*'PLAN DE ADQUISICIONES'!AF$59)*($G166/$F166)))</f>
        <v>0</v>
      </c>
      <c r="AK166" s="420">
        <f>IF( $F166=0,0,((($F166/$E$162)*'PLAN DE ADQUISICIONES'!AG$59)*($G166/$F166)))</f>
        <v>0</v>
      </c>
      <c r="AL166" s="420">
        <f>IF( $F166=0,0,((($F166/$E$162)*'PLAN DE ADQUISICIONES'!AH$59)*($G166/$F166)))</f>
        <v>0</v>
      </c>
      <c r="AM166" s="420">
        <f>IF( $F166=0,0,((($F166/$E$162)*'PLAN DE ADQUISICIONES'!AI$59)*($G166/$F166)))</f>
        <v>0</v>
      </c>
      <c r="AN166" s="420">
        <f>IF( $F166=0,0,((($F166/$E$162)*'PLAN DE ADQUISICIONES'!AJ$59)*($G166/$F166)))</f>
        <v>0</v>
      </c>
      <c r="AO166" s="420">
        <f>IF( $F166=0,0,((($F166/$E$162)*'PLAN DE ADQUISICIONES'!AK$59)*($G166/$F166)))</f>
        <v>0</v>
      </c>
      <c r="AP166" s="420">
        <f>IF( $F166=0,0,((($F166/$E$162)*'PLAN DE ADQUISICIONES'!AL$59)*($G166/$F166)))</f>
        <v>0</v>
      </c>
      <c r="AQ166" s="420">
        <f>IF( $F166=0,0,((($F166/$E$162)*'PLAN DE ADQUISICIONES'!AM$59)*($G166/$F166)))</f>
        <v>0</v>
      </c>
      <c r="AR166" s="420">
        <f>IF( $F166=0,0,((($F166/$E$162)*'PLAN DE ADQUISICIONES'!AN$59)*($G166/$F166)))</f>
        <v>0</v>
      </c>
      <c r="AS166" s="420">
        <f>IF( $F166=0,0,((($F166/$E$162)*'PLAN DE ADQUISICIONES'!AO$59)*($G166/$F166)))</f>
        <v>0</v>
      </c>
      <c r="AT166" s="423">
        <f>AH166+AI166+AJ166+AK166+AL166+AM166+AN166+AO166+AP166+AQ166+AR166+AS166</f>
        <v>0</v>
      </c>
      <c r="AU166" s="426">
        <f>AS166+AR166+AQ166+AP166+AO166+AN166+AM166+AL166+AK166+AJ166+AI166+AH166+AF166+AE166+AD166+AC166+AB166+AA166+Z166+Y166+X166+W166+V166+U166+S166+R166+Q166+P166+O166+N166+M166+L166+K166+J166+I166+H166</f>
        <v>0</v>
      </c>
      <c r="AV166" s="392">
        <f t="shared" si="40"/>
        <v>0</v>
      </c>
    </row>
    <row r="167" spans="2:48" s="60" customFormat="1" ht="12.75" customHeight="1" x14ac:dyDescent="0.25">
      <c r="B167" s="416" t="str">
        <f>+'FORMATO COSTEO C2'!C330</f>
        <v>2.2.5.5</v>
      </c>
      <c r="C167" s="417" t="str">
        <f>+'FORMATO COSTEO C2'!B330</f>
        <v>Categoría de gasto</v>
      </c>
      <c r="D167" s="428"/>
      <c r="E167" s="429"/>
      <c r="F167" s="420">
        <f>+'FORMATO COSTEO C2'!G330</f>
        <v>0</v>
      </c>
      <c r="G167" s="421">
        <f>+'FORMATO COSTEO C2'!X330</f>
        <v>0</v>
      </c>
      <c r="H167" s="425">
        <f>IF( $F167=0,0,((($F167/$E$162)*'PLAN DE ADQUISICIONES'!F$59)*($G167/$F167)))</f>
        <v>0</v>
      </c>
      <c r="I167" s="420">
        <f>IF( $F167=0,0,((($F167/$E$162)*'PLAN DE ADQUISICIONES'!G$59)*($G167/$F167)))</f>
        <v>0</v>
      </c>
      <c r="J167" s="420">
        <f>IF( $F167=0,0,((($F167/$E$162)*'PLAN DE ADQUISICIONES'!H$59)*($G167/$F167)))</f>
        <v>0</v>
      </c>
      <c r="K167" s="420">
        <f>IF( $F167=0,0,((($F167/$E$162)*'PLAN DE ADQUISICIONES'!I$59)*($G167/$F167)))</f>
        <v>0</v>
      </c>
      <c r="L167" s="420">
        <f>IF( $F167=0,0,((($F167/$E$162)*'PLAN DE ADQUISICIONES'!J$59)*($G167/$F167)))</f>
        <v>0</v>
      </c>
      <c r="M167" s="420">
        <f>IF( $F167=0,0,((($F167/$E$162)*'PLAN DE ADQUISICIONES'!K$59)*($G167/$F167)))</f>
        <v>0</v>
      </c>
      <c r="N167" s="420">
        <f>IF( $F167=0,0,((($F167/$E$162)*'PLAN DE ADQUISICIONES'!L$59)*($G167/$F167)))</f>
        <v>0</v>
      </c>
      <c r="O167" s="420">
        <f>IF( $F167=0,0,((($F167/$E$162)*'PLAN DE ADQUISICIONES'!M$59)*($G167/$F167)))</f>
        <v>0</v>
      </c>
      <c r="P167" s="420">
        <f>IF( $F167=0,0,((($F167/$E$162)*'PLAN DE ADQUISICIONES'!N$59)*($G167/$F167)))</f>
        <v>0</v>
      </c>
      <c r="Q167" s="420">
        <f>IF( $F167=0,0,((($F167/$E$162)*'PLAN DE ADQUISICIONES'!O$59)*($G167/$F167)))</f>
        <v>0</v>
      </c>
      <c r="R167" s="420">
        <f>IF( $F167=0,0,((($F167/$E$162)*'PLAN DE ADQUISICIONES'!P$59)*($G167/$F167)))</f>
        <v>0</v>
      </c>
      <c r="S167" s="420">
        <f>IF( $F167=0,0,((($F167/$E$162)*'PLAN DE ADQUISICIONES'!Q$59)*($G167/$F167)))</f>
        <v>0</v>
      </c>
      <c r="T167" s="423">
        <f>H167+I167+J167+K167+L167+M167+N167+O167+P167+Q167+R167+S167</f>
        <v>0</v>
      </c>
      <c r="U167" s="424">
        <f>IF( $F167=0,0,((($F167/$E$162)*'PLAN DE ADQUISICIONES'!R$59)*($G167/$F167)))</f>
        <v>0</v>
      </c>
      <c r="V167" s="420">
        <f>IF( $F167=0,0,((($F167/$E$162)*'PLAN DE ADQUISICIONES'!S$59)*($G167/$F167)))</f>
        <v>0</v>
      </c>
      <c r="W167" s="420">
        <f>IF( $F167=0,0,((($F167/$E$162)*'PLAN DE ADQUISICIONES'!T$59)*($G167/$F167)))</f>
        <v>0</v>
      </c>
      <c r="X167" s="420">
        <f>IF( $F167=0,0,((($F167/$E$162)*'PLAN DE ADQUISICIONES'!U$59)*($G167/$F167)))</f>
        <v>0</v>
      </c>
      <c r="Y167" s="420">
        <f>IF( $F167=0,0,((($F167/$E$162)*'PLAN DE ADQUISICIONES'!V$59)*($G167/$F167)))</f>
        <v>0</v>
      </c>
      <c r="Z167" s="420">
        <f>IF( $F167=0,0,((($F167/$E$162)*'PLAN DE ADQUISICIONES'!W$59)*($G167/$F167)))</f>
        <v>0</v>
      </c>
      <c r="AA167" s="420">
        <f>IF( $F167=0,0,((($F167/$E$162)*'PLAN DE ADQUISICIONES'!X$59)*($G167/$F167)))</f>
        <v>0</v>
      </c>
      <c r="AB167" s="420">
        <f>IF( $F167=0,0,((($F167/$E$162)*'PLAN DE ADQUISICIONES'!Y$59)*($G167/$F167)))</f>
        <v>0</v>
      </c>
      <c r="AC167" s="420">
        <f>IF( $F167=0,0,((($F167/$E$162)*'PLAN DE ADQUISICIONES'!Z$59)*($G167/$F167)))</f>
        <v>0</v>
      </c>
      <c r="AD167" s="420">
        <f>IF( $F167=0,0,((($F167/$E$162)*'PLAN DE ADQUISICIONES'!AA$59)*($G167/$F167)))</f>
        <v>0</v>
      </c>
      <c r="AE167" s="420">
        <f>IF( $F167=0,0,((($F167/$E$162)*'PLAN DE ADQUISICIONES'!AB$59)*($G167/$F167)))</f>
        <v>0</v>
      </c>
      <c r="AF167" s="420">
        <f>IF( $F167=0,0,((($F167/$E$162)*'PLAN DE ADQUISICIONES'!AC$59)*($G167/$F167)))</f>
        <v>0</v>
      </c>
      <c r="AG167" s="421">
        <f>U167+V167+W167+X167+Y167+Z167+AA167+AB167+AC167+AD167+AE167+AF167</f>
        <v>0</v>
      </c>
      <c r="AH167" s="425">
        <f>IF( $F167=0,0,((($F167/$E$162)*'PLAN DE ADQUISICIONES'!AD$59)*($G167/$F167)))</f>
        <v>0</v>
      </c>
      <c r="AI167" s="420">
        <f>IF( $F167=0,0,((($F167/$E$162)*'PLAN DE ADQUISICIONES'!AE$59)*($G167/$F167)))</f>
        <v>0</v>
      </c>
      <c r="AJ167" s="420">
        <f>IF( $F167=0,0,((($F167/$E$162)*'PLAN DE ADQUISICIONES'!AF$59)*($G167/$F167)))</f>
        <v>0</v>
      </c>
      <c r="AK167" s="420">
        <f>IF( $F167=0,0,((($F167/$E$162)*'PLAN DE ADQUISICIONES'!AG$59)*($G167/$F167)))</f>
        <v>0</v>
      </c>
      <c r="AL167" s="420">
        <f>IF( $F167=0,0,((($F167/$E$162)*'PLAN DE ADQUISICIONES'!AH$59)*($G167/$F167)))</f>
        <v>0</v>
      </c>
      <c r="AM167" s="420">
        <f>IF( $F167=0,0,((($F167/$E$162)*'PLAN DE ADQUISICIONES'!AI$59)*($G167/$F167)))</f>
        <v>0</v>
      </c>
      <c r="AN167" s="420">
        <f>IF( $F167=0,0,((($F167/$E$162)*'PLAN DE ADQUISICIONES'!AJ$59)*($G167/$F167)))</f>
        <v>0</v>
      </c>
      <c r="AO167" s="420">
        <f>IF( $F167=0,0,((($F167/$E$162)*'PLAN DE ADQUISICIONES'!AK$59)*($G167/$F167)))</f>
        <v>0</v>
      </c>
      <c r="AP167" s="420">
        <f>IF( $F167=0,0,((($F167/$E$162)*'PLAN DE ADQUISICIONES'!AL$59)*($G167/$F167)))</f>
        <v>0</v>
      </c>
      <c r="AQ167" s="420">
        <f>IF( $F167=0,0,((($F167/$E$162)*'PLAN DE ADQUISICIONES'!AM$59)*($G167/$F167)))</f>
        <v>0</v>
      </c>
      <c r="AR167" s="420">
        <f>IF( $F167=0,0,((($F167/$E$162)*'PLAN DE ADQUISICIONES'!AN$59)*($G167/$F167)))</f>
        <v>0</v>
      </c>
      <c r="AS167" s="420">
        <f>IF( $F167=0,0,((($F167/$E$162)*'PLAN DE ADQUISICIONES'!AO$59)*($G167/$F167)))</f>
        <v>0</v>
      </c>
      <c r="AT167" s="423">
        <f>AH167+AI167+AJ167+AK167+AL167+AM167+AN167+AO167+AP167+AQ167+AR167+AS167</f>
        <v>0</v>
      </c>
      <c r="AU167" s="426">
        <f>AS167+AR167+AQ167+AP167+AO167+AN167+AM167+AL167+AK167+AJ167+AI167+AH167+AF167+AE167+AD167+AC167+AB167+AA167+Z167+Y167+X167+W167+V167+U167+S167+R167+Q167+P167+O167+N167+M167+L167+K167+J167+I167+H167</f>
        <v>0</v>
      </c>
      <c r="AV167" s="392">
        <f t="shared" si="40"/>
        <v>0</v>
      </c>
    </row>
    <row r="168" spans="2:48" s="60" customFormat="1" ht="12.75" customHeight="1" x14ac:dyDescent="0.25">
      <c r="B168" s="431">
        <f>+'FORMATO COSTEO C2'!C337</f>
        <v>2.2999999999999998</v>
      </c>
      <c r="C168" s="396">
        <f>+'FORMATO COSTEO C2'!D337</f>
        <v>0</v>
      </c>
      <c r="D168" s="397"/>
      <c r="E168" s="398"/>
      <c r="F168" s="399">
        <f t="shared" ref="F168:P168" si="45">+F169+F175+F181+F187+F193</f>
        <v>0</v>
      </c>
      <c r="G168" s="400">
        <f t="shared" si="45"/>
        <v>0</v>
      </c>
      <c r="H168" s="401">
        <f t="shared" si="45"/>
        <v>0</v>
      </c>
      <c r="I168" s="399">
        <f>+I169+I175+I181+I187+I193</f>
        <v>0</v>
      </c>
      <c r="J168" s="399">
        <f>+J169+J175+J181+J187+J193</f>
        <v>0</v>
      </c>
      <c r="K168" s="399">
        <f>+K169+K175+K181+K187+K193</f>
        <v>0</v>
      </c>
      <c r="L168" s="399">
        <f>+L169+L175+L181+L187+L193</f>
        <v>0</v>
      </c>
      <c r="M168" s="399">
        <f>+M169+M175+M181+M187+M193</f>
        <v>0</v>
      </c>
      <c r="N168" s="399">
        <f t="shared" si="45"/>
        <v>0</v>
      </c>
      <c r="O168" s="399">
        <f t="shared" si="45"/>
        <v>0</v>
      </c>
      <c r="P168" s="399">
        <f t="shared" si="45"/>
        <v>0</v>
      </c>
      <c r="Q168" s="399">
        <f>+Q169+Q175+Q181+Q187+Q193</f>
        <v>0</v>
      </c>
      <c r="R168" s="399">
        <f>+R169+R175+R181+R187+R193</f>
        <v>0</v>
      </c>
      <c r="S168" s="399">
        <f>+S169+S175+S181+S187+S193</f>
        <v>0</v>
      </c>
      <c r="T168" s="402">
        <f>+T169+T175+T181+T187+T193</f>
        <v>0</v>
      </c>
      <c r="U168" s="403">
        <f t="shared" ref="U168:AS168" si="46">+U169+U175+U181+U187+U193</f>
        <v>0</v>
      </c>
      <c r="V168" s="399">
        <f t="shared" si="46"/>
        <v>0</v>
      </c>
      <c r="W168" s="399">
        <f t="shared" si="46"/>
        <v>0</v>
      </c>
      <c r="X168" s="399">
        <f t="shared" si="46"/>
        <v>0</v>
      </c>
      <c r="Y168" s="399">
        <f t="shared" si="46"/>
        <v>0</v>
      </c>
      <c r="Z168" s="399">
        <f t="shared" si="46"/>
        <v>0</v>
      </c>
      <c r="AA168" s="399">
        <f t="shared" si="46"/>
        <v>0</v>
      </c>
      <c r="AB168" s="399">
        <f t="shared" si="46"/>
        <v>0</v>
      </c>
      <c r="AC168" s="399">
        <f t="shared" si="46"/>
        <v>0</v>
      </c>
      <c r="AD168" s="399">
        <f t="shared" si="46"/>
        <v>0</v>
      </c>
      <c r="AE168" s="399">
        <f t="shared" si="46"/>
        <v>0</v>
      </c>
      <c r="AF168" s="399">
        <f t="shared" si="46"/>
        <v>0</v>
      </c>
      <c r="AG168" s="400">
        <f>+AG169+AG175+AG181+AG187+AG193</f>
        <v>0</v>
      </c>
      <c r="AH168" s="401">
        <f t="shared" si="46"/>
        <v>0</v>
      </c>
      <c r="AI168" s="399">
        <f t="shared" si="46"/>
        <v>0</v>
      </c>
      <c r="AJ168" s="399">
        <f t="shared" si="46"/>
        <v>0</v>
      </c>
      <c r="AK168" s="399">
        <f t="shared" si="46"/>
        <v>0</v>
      </c>
      <c r="AL168" s="399">
        <f t="shared" si="46"/>
        <v>0</v>
      </c>
      <c r="AM168" s="399">
        <f t="shared" si="46"/>
        <v>0</v>
      </c>
      <c r="AN168" s="399">
        <f t="shared" si="46"/>
        <v>0</v>
      </c>
      <c r="AO168" s="399">
        <f t="shared" si="46"/>
        <v>0</v>
      </c>
      <c r="AP168" s="399">
        <f t="shared" si="46"/>
        <v>0</v>
      </c>
      <c r="AQ168" s="399">
        <f t="shared" si="46"/>
        <v>0</v>
      </c>
      <c r="AR168" s="399">
        <f t="shared" si="46"/>
        <v>0</v>
      </c>
      <c r="AS168" s="399">
        <f t="shared" si="46"/>
        <v>0</v>
      </c>
      <c r="AT168" s="402">
        <f>+AT169+AT175+AT181+AT187+AT193</f>
        <v>0</v>
      </c>
      <c r="AU168" s="404">
        <f>+AU169+AU175+AU181+AU187+AU193</f>
        <v>0</v>
      </c>
      <c r="AV168" s="392">
        <f t="shared" si="40"/>
        <v>0</v>
      </c>
    </row>
    <row r="169" spans="2:48" s="60" customFormat="1" ht="12.75" customHeight="1" x14ac:dyDescent="0.25">
      <c r="B169" s="406" t="str">
        <f>+'FORMATO COSTEO C2'!C338</f>
        <v>2.3.1</v>
      </c>
      <c r="C169" s="430">
        <f>+'FORMATO COSTEO C2'!B338</f>
        <v>0</v>
      </c>
      <c r="D169" s="408" t="str">
        <f>+'FORMATO COSTEO C2'!D338</f>
        <v>Unidad medida</v>
      </c>
      <c r="E169" s="409">
        <f>+'FORMATO COSTEO C2'!E338</f>
        <v>0</v>
      </c>
      <c r="F169" s="410">
        <f>SUM(F170:F174)</f>
        <v>0</v>
      </c>
      <c r="G169" s="411">
        <f t="shared" ref="G169:AS169" si="47">SUM(G170:G174)</f>
        <v>0</v>
      </c>
      <c r="H169" s="412">
        <f t="shared" si="47"/>
        <v>0</v>
      </c>
      <c r="I169" s="410">
        <f t="shared" si="47"/>
        <v>0</v>
      </c>
      <c r="J169" s="410">
        <f t="shared" si="47"/>
        <v>0</v>
      </c>
      <c r="K169" s="410">
        <f t="shared" si="47"/>
        <v>0</v>
      </c>
      <c r="L169" s="410">
        <f t="shared" si="47"/>
        <v>0</v>
      </c>
      <c r="M169" s="410">
        <f t="shared" si="47"/>
        <v>0</v>
      </c>
      <c r="N169" s="410">
        <f t="shared" si="47"/>
        <v>0</v>
      </c>
      <c r="O169" s="410">
        <f t="shared" si="47"/>
        <v>0</v>
      </c>
      <c r="P169" s="410">
        <f t="shared" si="47"/>
        <v>0</v>
      </c>
      <c r="Q169" s="410">
        <f t="shared" si="47"/>
        <v>0</v>
      </c>
      <c r="R169" s="410">
        <f t="shared" si="47"/>
        <v>0</v>
      </c>
      <c r="S169" s="410">
        <f t="shared" si="47"/>
        <v>0</v>
      </c>
      <c r="T169" s="413">
        <f t="shared" si="47"/>
        <v>0</v>
      </c>
      <c r="U169" s="414">
        <f t="shared" si="47"/>
        <v>0</v>
      </c>
      <c r="V169" s="410">
        <f t="shared" si="47"/>
        <v>0</v>
      </c>
      <c r="W169" s="410">
        <f t="shared" si="47"/>
        <v>0</v>
      </c>
      <c r="X169" s="410">
        <f t="shared" si="47"/>
        <v>0</v>
      </c>
      <c r="Y169" s="410">
        <f t="shared" si="47"/>
        <v>0</v>
      </c>
      <c r="Z169" s="410">
        <f t="shared" si="47"/>
        <v>0</v>
      </c>
      <c r="AA169" s="410">
        <f t="shared" si="47"/>
        <v>0</v>
      </c>
      <c r="AB169" s="410">
        <f t="shared" si="47"/>
        <v>0</v>
      </c>
      <c r="AC169" s="410">
        <f t="shared" si="47"/>
        <v>0</v>
      </c>
      <c r="AD169" s="410">
        <f t="shared" si="47"/>
        <v>0</v>
      </c>
      <c r="AE169" s="410">
        <f t="shared" si="47"/>
        <v>0</v>
      </c>
      <c r="AF169" s="410">
        <f t="shared" si="47"/>
        <v>0</v>
      </c>
      <c r="AG169" s="411">
        <f t="shared" si="47"/>
        <v>0</v>
      </c>
      <c r="AH169" s="412">
        <f t="shared" si="47"/>
        <v>0</v>
      </c>
      <c r="AI169" s="410">
        <f t="shared" si="47"/>
        <v>0</v>
      </c>
      <c r="AJ169" s="410">
        <f t="shared" si="47"/>
        <v>0</v>
      </c>
      <c r="AK169" s="410">
        <f t="shared" si="47"/>
        <v>0</v>
      </c>
      <c r="AL169" s="410">
        <f t="shared" si="47"/>
        <v>0</v>
      </c>
      <c r="AM169" s="410">
        <f t="shared" si="47"/>
        <v>0</v>
      </c>
      <c r="AN169" s="410">
        <f t="shared" si="47"/>
        <v>0</v>
      </c>
      <c r="AO169" s="410">
        <f t="shared" si="47"/>
        <v>0</v>
      </c>
      <c r="AP169" s="410">
        <f t="shared" si="47"/>
        <v>0</v>
      </c>
      <c r="AQ169" s="410">
        <f t="shared" si="47"/>
        <v>0</v>
      </c>
      <c r="AR169" s="410">
        <f t="shared" si="47"/>
        <v>0</v>
      </c>
      <c r="AS169" s="410">
        <f t="shared" si="47"/>
        <v>0</v>
      </c>
      <c r="AT169" s="413">
        <f>SUM(AT170:AT174)</f>
        <v>0</v>
      </c>
      <c r="AU169" s="415">
        <f>SUM(AU170:AU174)</f>
        <v>0</v>
      </c>
      <c r="AV169" s="392">
        <f t="shared" si="40"/>
        <v>0</v>
      </c>
    </row>
    <row r="170" spans="2:48" s="60" customFormat="1" ht="12.75" customHeight="1" x14ac:dyDescent="0.25">
      <c r="B170" s="416" t="str">
        <f>+'FORMATO COSTEO C2'!C340</f>
        <v>2.3.1.1</v>
      </c>
      <c r="C170" s="417" t="str">
        <f>+'FORMATO COSTEO C2'!B340</f>
        <v>Categoría de gasto</v>
      </c>
      <c r="D170" s="418"/>
      <c r="E170" s="419"/>
      <c r="F170" s="420">
        <f>+'FORMATO COSTEO C2'!G340</f>
        <v>0</v>
      </c>
      <c r="G170" s="421">
        <f>+'FORMATO COSTEO C2'!X340</f>
        <v>0</v>
      </c>
      <c r="H170" s="422">
        <f>IF( $F170=0,0,((($F170/$E$169)*'PLAN DE ADQUISICIONES'!F$64)*($G170/$F170)))</f>
        <v>0</v>
      </c>
      <c r="I170" s="420">
        <f>IF( $F170=0,0,((($F170/$E$169)*'PLAN DE ADQUISICIONES'!G$64)*($G170/$F170)))</f>
        <v>0</v>
      </c>
      <c r="J170" s="420">
        <f>IF( $F170=0,0,((($F170/$E$169)*'PLAN DE ADQUISICIONES'!H$64)*($G170/$F170)))</f>
        <v>0</v>
      </c>
      <c r="K170" s="420">
        <f>IF( $F170=0,0,((($F170/$E$169)*'PLAN DE ADQUISICIONES'!I$64)*($G170/$F170)))</f>
        <v>0</v>
      </c>
      <c r="L170" s="420">
        <f>IF( $F170=0,0,((($F170/$E$169)*'PLAN DE ADQUISICIONES'!J$64)*($G170/$F170)))</f>
        <v>0</v>
      </c>
      <c r="M170" s="420">
        <f>IF( $F170=0,0,((($F170/$E$169)*'PLAN DE ADQUISICIONES'!K$64)*($G170/$F170)))</f>
        <v>0</v>
      </c>
      <c r="N170" s="420">
        <f>IF( $F170=0,0,((($F170/$E$169)*'PLAN DE ADQUISICIONES'!L$64)*($G170/$F170)))</f>
        <v>0</v>
      </c>
      <c r="O170" s="420">
        <f>IF( $F170=0,0,((($F170/$E$169)*'PLAN DE ADQUISICIONES'!M$64)*($G170/$F170)))</f>
        <v>0</v>
      </c>
      <c r="P170" s="420">
        <f>IF( $F170=0,0,((($F170/$E$169)*'PLAN DE ADQUISICIONES'!N$64)*($G170/$F170)))</f>
        <v>0</v>
      </c>
      <c r="Q170" s="420">
        <f>IF( $F170=0,0,((($F170/$E$169)*'PLAN DE ADQUISICIONES'!O$64)*($G170/$F170)))</f>
        <v>0</v>
      </c>
      <c r="R170" s="420">
        <f>IF( $F170=0,0,((($F170/$E$169)*'PLAN DE ADQUISICIONES'!P$64)*($G170/$F170)))</f>
        <v>0</v>
      </c>
      <c r="S170" s="420">
        <f>IF( $F170=0,0,((($F170/$E$169)*'PLAN DE ADQUISICIONES'!Q$64)*($G170/$F170)))</f>
        <v>0</v>
      </c>
      <c r="T170" s="423">
        <f>H170+I170+J170+K170+L170+M170+N170+O170+P170+Q170+R170+S170</f>
        <v>0</v>
      </c>
      <c r="U170" s="424">
        <f>IF( $F170=0,0,((($F170/$E$169)*'PLAN DE ADQUISICIONES'!R$64)*($G170/$F170)))</f>
        <v>0</v>
      </c>
      <c r="V170" s="420">
        <f>IF( $F170=0,0,((($F170/$E$169)*'PLAN DE ADQUISICIONES'!S$64)*($G170/$F170)))</f>
        <v>0</v>
      </c>
      <c r="W170" s="420">
        <f>IF( $F170=0,0,((($F170/$E$169)*'PLAN DE ADQUISICIONES'!T$64)*($G170/$F170)))</f>
        <v>0</v>
      </c>
      <c r="X170" s="420">
        <f>IF( $F170=0,0,((($F170/$E$169)*'PLAN DE ADQUISICIONES'!U$64)*($G170/$F170)))</f>
        <v>0</v>
      </c>
      <c r="Y170" s="420">
        <f>IF( $F170=0,0,((($F170/$E$169)*'PLAN DE ADQUISICIONES'!V$64)*($G170/$F170)))</f>
        <v>0</v>
      </c>
      <c r="Z170" s="420">
        <f>IF( $F170=0,0,((($F170/$E$169)*'PLAN DE ADQUISICIONES'!W$64)*($G170/$F170)))</f>
        <v>0</v>
      </c>
      <c r="AA170" s="420">
        <f>IF( $F170=0,0,((($F170/$E$169)*'PLAN DE ADQUISICIONES'!X$64)*($G170/$F170)))</f>
        <v>0</v>
      </c>
      <c r="AB170" s="420">
        <f>IF( $F170=0,0,((($F170/$E$169)*'PLAN DE ADQUISICIONES'!Y$64)*($G170/$F170)))</f>
        <v>0</v>
      </c>
      <c r="AC170" s="420">
        <f>IF( $F170=0,0,((($F170/$E$169)*'PLAN DE ADQUISICIONES'!Z$64)*($G170/$F170)))</f>
        <v>0</v>
      </c>
      <c r="AD170" s="420">
        <f>IF( $F170=0,0,((($F170/$E$169)*'PLAN DE ADQUISICIONES'!AA$64)*($G170/$F170)))</f>
        <v>0</v>
      </c>
      <c r="AE170" s="420">
        <f>IF( $F170=0,0,((($F170/$E$169)*'PLAN DE ADQUISICIONES'!AB$64)*($G170/$F170)))</f>
        <v>0</v>
      </c>
      <c r="AF170" s="420">
        <f>IF( $F170=0,0,((($F170/$E$169)*'PLAN DE ADQUISICIONES'!AC$64)*($G170/$F170)))</f>
        <v>0</v>
      </c>
      <c r="AG170" s="421">
        <f>U170+V170+W170+X170+Y170+Z170+AA170+AB170+AC170+AD170+AE170+AF170</f>
        <v>0</v>
      </c>
      <c r="AH170" s="425">
        <f>IF( $F170=0,0,((($F170/$E$169)*'PLAN DE ADQUISICIONES'!AD$64)*($G170/$F170)))</f>
        <v>0</v>
      </c>
      <c r="AI170" s="420">
        <f>IF( $F170=0,0,((($F170/$E$169)*'PLAN DE ADQUISICIONES'!AE$64)*($G170/$F170)))</f>
        <v>0</v>
      </c>
      <c r="AJ170" s="420">
        <f>IF( $F170=0,0,((($F170/$E$169)*'PLAN DE ADQUISICIONES'!AF$64)*($G170/$F170)))</f>
        <v>0</v>
      </c>
      <c r="AK170" s="420">
        <f>IF( $F170=0,0,((($F170/$E$169)*'PLAN DE ADQUISICIONES'!AG$64)*($G170/$F170)))</f>
        <v>0</v>
      </c>
      <c r="AL170" s="420">
        <f>IF( $F170=0,0,((($F170/$E$169)*'PLAN DE ADQUISICIONES'!AH$64)*($G170/$F170)))</f>
        <v>0</v>
      </c>
      <c r="AM170" s="420">
        <f>IF( $F170=0,0,((($F170/$E$169)*'PLAN DE ADQUISICIONES'!AI$64)*($G170/$F170)))</f>
        <v>0</v>
      </c>
      <c r="AN170" s="420">
        <f>IF( $F170=0,0,((($F170/$E$169)*'PLAN DE ADQUISICIONES'!AJ$64)*($G170/$F170)))</f>
        <v>0</v>
      </c>
      <c r="AO170" s="420">
        <f>IF( $F170=0,0,((($F170/$E$169)*'PLAN DE ADQUISICIONES'!AK$64)*($G170/$F170)))</f>
        <v>0</v>
      </c>
      <c r="AP170" s="420">
        <f>IF( $F170=0,0,((($F170/$E$169)*'PLAN DE ADQUISICIONES'!AL$64)*($G170/$F170)))</f>
        <v>0</v>
      </c>
      <c r="AQ170" s="420">
        <f>IF( $F170=0,0,((($F170/$E$169)*'PLAN DE ADQUISICIONES'!AM$64)*($G170/$F170)))</f>
        <v>0</v>
      </c>
      <c r="AR170" s="420">
        <f>IF( $F170=0,0,((($F170/$E$169)*'PLAN DE ADQUISICIONES'!AN$64)*($G170/$F170)))</f>
        <v>0</v>
      </c>
      <c r="AS170" s="420">
        <f>IF( $F170=0,0,((($F170/$E$169)*'PLAN DE ADQUISICIONES'!AO$64)*($G170/$F170)))</f>
        <v>0</v>
      </c>
      <c r="AT170" s="423">
        <f>AH170+AI170+AJ170+AK170+AL170+AM170+AN170+AO170+AP170+AQ170+AR170+AS170</f>
        <v>0</v>
      </c>
      <c r="AU170" s="426">
        <f>AS170+AR170+AQ170+AP170+AO170+AN170+AM170+AL170+AK170+AJ170+AI170+AH170+AF170+AE170+AD170+AC170+AB170+AA170+Z170+Y170+X170+W170+V170+U170+S170+R170+Q170+P170+O170+N170+M170+L170+K170+J170+I170+H170</f>
        <v>0</v>
      </c>
      <c r="AV170" s="392">
        <f t="shared" si="40"/>
        <v>0</v>
      </c>
    </row>
    <row r="171" spans="2:48" s="60" customFormat="1" ht="12.75" customHeight="1" x14ac:dyDescent="0.25">
      <c r="B171" s="416" t="str">
        <f>+'FORMATO COSTEO C2'!C346</f>
        <v>2.3.1.2</v>
      </c>
      <c r="C171" s="417" t="str">
        <f>+'FORMATO COSTEO C2'!B346</f>
        <v>Categoría de gasto</v>
      </c>
      <c r="D171" s="418"/>
      <c r="E171" s="419"/>
      <c r="F171" s="420">
        <f>+'FORMATO COSTEO C2'!G346</f>
        <v>0</v>
      </c>
      <c r="G171" s="421">
        <f>+'FORMATO COSTEO C2'!X346</f>
        <v>0</v>
      </c>
      <c r="H171" s="425">
        <f>IF( $F171=0,0,((($F171/$E$169)*'PLAN DE ADQUISICIONES'!F$64)*($G171/$F171)))</f>
        <v>0</v>
      </c>
      <c r="I171" s="420">
        <f>IF( $F171=0,0,((($F171/$E$169)*'PLAN DE ADQUISICIONES'!G$64)*($G171/$F171)))</f>
        <v>0</v>
      </c>
      <c r="J171" s="420">
        <f>IF( $F171=0,0,((($F171/$E$169)*'PLAN DE ADQUISICIONES'!H$64)*($G171/$F171)))</f>
        <v>0</v>
      </c>
      <c r="K171" s="420">
        <f>IF( $F171=0,0,((($F171/$E$169)*'PLAN DE ADQUISICIONES'!I$64)*($G171/$F171)))</f>
        <v>0</v>
      </c>
      <c r="L171" s="420">
        <f>IF( $F171=0,0,((($F171/$E$169)*'PLAN DE ADQUISICIONES'!J$64)*($G171/$F171)))</f>
        <v>0</v>
      </c>
      <c r="M171" s="420">
        <f>IF( $F171=0,0,((($F171/$E$169)*'PLAN DE ADQUISICIONES'!K$64)*($G171/$F171)))</f>
        <v>0</v>
      </c>
      <c r="N171" s="420">
        <f>IF( $F171=0,0,((($F171/$E$169)*'PLAN DE ADQUISICIONES'!L$64)*($G171/$F171)))</f>
        <v>0</v>
      </c>
      <c r="O171" s="420">
        <f>IF( $F171=0,0,((($F171/$E$169)*'PLAN DE ADQUISICIONES'!M$64)*($G171/$F171)))</f>
        <v>0</v>
      </c>
      <c r="P171" s="420">
        <f>IF( $F171=0,0,((($F171/$E$169)*'PLAN DE ADQUISICIONES'!N$64)*($G171/$F171)))</f>
        <v>0</v>
      </c>
      <c r="Q171" s="420">
        <f>IF( $F171=0,0,((($F171/$E$169)*'PLAN DE ADQUISICIONES'!O$64)*($G171/$F171)))</f>
        <v>0</v>
      </c>
      <c r="R171" s="420">
        <f>IF( $F171=0,0,((($F171/$E$169)*'PLAN DE ADQUISICIONES'!P$64)*($G171/$F171)))</f>
        <v>0</v>
      </c>
      <c r="S171" s="420">
        <f>IF( $F171=0,0,((($F171/$E$169)*'PLAN DE ADQUISICIONES'!Q$64)*($G171/$F171)))</f>
        <v>0</v>
      </c>
      <c r="T171" s="423">
        <f>H171+I171+J171+K171+L171+M171+N171+O171+P171+Q171+R171+S171</f>
        <v>0</v>
      </c>
      <c r="U171" s="424">
        <f>IF( $F171=0,0,((($F171/$E$169)*'PLAN DE ADQUISICIONES'!R$64)*($G171/$F171)))</f>
        <v>0</v>
      </c>
      <c r="V171" s="420">
        <f>IF( $F171=0,0,((($F171/$E$169)*'PLAN DE ADQUISICIONES'!S$64)*($G171/$F171)))</f>
        <v>0</v>
      </c>
      <c r="W171" s="420">
        <f>IF( $F171=0,0,((($F171/$E$169)*'PLAN DE ADQUISICIONES'!T$64)*($G171/$F171)))</f>
        <v>0</v>
      </c>
      <c r="X171" s="420">
        <f>IF( $F171=0,0,((($F171/$E$169)*'PLAN DE ADQUISICIONES'!U$64)*($G171/$F171)))</f>
        <v>0</v>
      </c>
      <c r="Y171" s="420">
        <f>IF( $F171=0,0,((($F171/$E$169)*'PLAN DE ADQUISICIONES'!V$64)*($G171/$F171)))</f>
        <v>0</v>
      </c>
      <c r="Z171" s="420">
        <f>IF( $F171=0,0,((($F171/$E$169)*'PLAN DE ADQUISICIONES'!W$64)*($G171/$F171)))</f>
        <v>0</v>
      </c>
      <c r="AA171" s="420">
        <f>IF( $F171=0,0,((($F171/$E$169)*'PLAN DE ADQUISICIONES'!X$64)*($G171/$F171)))</f>
        <v>0</v>
      </c>
      <c r="AB171" s="420">
        <f>IF( $F171=0,0,((($F171/$E$169)*'PLAN DE ADQUISICIONES'!Y$64)*($G171/$F171)))</f>
        <v>0</v>
      </c>
      <c r="AC171" s="420">
        <f>IF( $F171=0,0,((($F171/$E$169)*'PLAN DE ADQUISICIONES'!Z$64)*($G171/$F171)))</f>
        <v>0</v>
      </c>
      <c r="AD171" s="420">
        <f>IF( $F171=0,0,((($F171/$E$169)*'PLAN DE ADQUISICIONES'!AA$64)*($G171/$F171)))</f>
        <v>0</v>
      </c>
      <c r="AE171" s="420">
        <f>IF( $F171=0,0,((($F171/$E$169)*'PLAN DE ADQUISICIONES'!AB$64)*($G171/$F171)))</f>
        <v>0</v>
      </c>
      <c r="AF171" s="420">
        <f>IF( $F171=0,0,((($F171/$E$169)*'PLAN DE ADQUISICIONES'!AC$64)*($G171/$F171)))</f>
        <v>0</v>
      </c>
      <c r="AG171" s="421">
        <f>U171+V171+W171+X171+Y171+Z171+AA171+AB171+AC171+AD171+AE171+AF171</f>
        <v>0</v>
      </c>
      <c r="AH171" s="425">
        <f>IF( $F171=0,0,((($F171/$E$169)*'PLAN DE ADQUISICIONES'!AD$64)*($G171/$F171)))</f>
        <v>0</v>
      </c>
      <c r="AI171" s="420">
        <f>IF( $F171=0,0,((($F171/$E$169)*'PLAN DE ADQUISICIONES'!AE$64)*($G171/$F171)))</f>
        <v>0</v>
      </c>
      <c r="AJ171" s="420">
        <f>IF( $F171=0,0,((($F171/$E$169)*'PLAN DE ADQUISICIONES'!AF$64)*($G171/$F171)))</f>
        <v>0</v>
      </c>
      <c r="AK171" s="420">
        <f>IF( $F171=0,0,((($F171/$E$169)*'PLAN DE ADQUISICIONES'!AG$64)*($G171/$F171)))</f>
        <v>0</v>
      </c>
      <c r="AL171" s="420">
        <f>IF( $F171=0,0,((($F171/$E$169)*'PLAN DE ADQUISICIONES'!AH$64)*($G171/$F171)))</f>
        <v>0</v>
      </c>
      <c r="AM171" s="420">
        <f>IF( $F171=0,0,((($F171/$E$169)*'PLAN DE ADQUISICIONES'!AI$64)*($G171/$F171)))</f>
        <v>0</v>
      </c>
      <c r="AN171" s="420">
        <f>IF( $F171=0,0,((($F171/$E$169)*'PLAN DE ADQUISICIONES'!AJ$64)*($G171/$F171)))</f>
        <v>0</v>
      </c>
      <c r="AO171" s="420">
        <f>IF( $F171=0,0,((($F171/$E$169)*'PLAN DE ADQUISICIONES'!AK$64)*($G171/$F171)))</f>
        <v>0</v>
      </c>
      <c r="AP171" s="420">
        <f>IF( $F171=0,0,((($F171/$E$169)*'PLAN DE ADQUISICIONES'!AL$64)*($G171/$F171)))</f>
        <v>0</v>
      </c>
      <c r="AQ171" s="420">
        <f>IF( $F171=0,0,((($F171/$E$169)*'PLAN DE ADQUISICIONES'!AM$64)*($G171/$F171)))</f>
        <v>0</v>
      </c>
      <c r="AR171" s="420">
        <f>IF( $F171=0,0,((($F171/$E$169)*'PLAN DE ADQUISICIONES'!AN$64)*($G171/$F171)))</f>
        <v>0</v>
      </c>
      <c r="AS171" s="420">
        <f>IF( $F171=0,0,((($F171/$E$169)*'PLAN DE ADQUISICIONES'!AO$64)*($G171/$F171)))</f>
        <v>0</v>
      </c>
      <c r="AT171" s="423">
        <f>AH171+AI171+AJ171+AK171+AL171+AM171+AN171+AO171+AP171+AQ171+AR171+AS171</f>
        <v>0</v>
      </c>
      <c r="AU171" s="426">
        <f>AS171+AR171+AQ171+AP171+AO171+AN171+AM171+AL171+AK171+AJ171+AI171+AH171+AF171+AE171+AD171+AC171+AB171+AA171+Z171+Y171+X171+W171+V171+U171+S171+R171+Q171+P171+O171+N171+M171+L171+K171+J171+I171+H171</f>
        <v>0</v>
      </c>
      <c r="AV171" s="392">
        <f t="shared" si="40"/>
        <v>0</v>
      </c>
    </row>
    <row r="172" spans="2:48" s="60" customFormat="1" ht="12.75" customHeight="1" x14ac:dyDescent="0.25">
      <c r="B172" s="416" t="str">
        <f>+'FORMATO COSTEO C2'!C352</f>
        <v>2.3.1.3</v>
      </c>
      <c r="C172" s="417" t="str">
        <f>+'FORMATO COSTEO C2'!B352</f>
        <v>Categoría de gasto</v>
      </c>
      <c r="D172" s="418"/>
      <c r="E172" s="419"/>
      <c r="F172" s="420">
        <f>+'FORMATO COSTEO C2'!G352</f>
        <v>0</v>
      </c>
      <c r="G172" s="421">
        <f>+'FORMATO COSTEO C2'!X352</f>
        <v>0</v>
      </c>
      <c r="H172" s="425">
        <f>IF( $F172=0,0,((($F172/$E$169)*'PLAN DE ADQUISICIONES'!F$64)*($G172/$F172)))</f>
        <v>0</v>
      </c>
      <c r="I172" s="420">
        <f>IF( $F172=0,0,((($F172/$E$169)*'PLAN DE ADQUISICIONES'!G$64)*($G172/$F172)))</f>
        <v>0</v>
      </c>
      <c r="J172" s="420">
        <f>IF( $F172=0,0,((($F172/$E$169)*'PLAN DE ADQUISICIONES'!H$64)*($G172/$F172)))</f>
        <v>0</v>
      </c>
      <c r="K172" s="420">
        <f>IF( $F172=0,0,((($F172/$E$169)*'PLAN DE ADQUISICIONES'!I$64)*($G172/$F172)))</f>
        <v>0</v>
      </c>
      <c r="L172" s="420">
        <f>IF( $F172=0,0,((($F172/$E$169)*'PLAN DE ADQUISICIONES'!J$64)*($G172/$F172)))</f>
        <v>0</v>
      </c>
      <c r="M172" s="420">
        <f>IF( $F172=0,0,((($F172/$E$169)*'PLAN DE ADQUISICIONES'!K$64)*($G172/$F172)))</f>
        <v>0</v>
      </c>
      <c r="N172" s="420">
        <f>IF( $F172=0,0,((($F172/$E$169)*'PLAN DE ADQUISICIONES'!L$64)*($G172/$F172)))</f>
        <v>0</v>
      </c>
      <c r="O172" s="420">
        <f>IF( $F172=0,0,((($F172/$E$169)*'PLAN DE ADQUISICIONES'!M$64)*($G172/$F172)))</f>
        <v>0</v>
      </c>
      <c r="P172" s="420">
        <f>IF( $F172=0,0,((($F172/$E$169)*'PLAN DE ADQUISICIONES'!N$64)*($G172/$F172)))</f>
        <v>0</v>
      </c>
      <c r="Q172" s="420">
        <f>IF( $F172=0,0,((($F172/$E$169)*'PLAN DE ADQUISICIONES'!O$64)*($G172/$F172)))</f>
        <v>0</v>
      </c>
      <c r="R172" s="420">
        <f>IF( $F172=0,0,((($F172/$E$169)*'PLAN DE ADQUISICIONES'!P$64)*($G172/$F172)))</f>
        <v>0</v>
      </c>
      <c r="S172" s="420">
        <f>IF( $F172=0,0,((($F172/$E$169)*'PLAN DE ADQUISICIONES'!Q$64)*($G172/$F172)))</f>
        <v>0</v>
      </c>
      <c r="T172" s="423">
        <f>H172+I172+J172+K172+L172+M172+N172+O172+P172+Q172+R172+S172</f>
        <v>0</v>
      </c>
      <c r="U172" s="424">
        <f>IF( $F172=0,0,((($F172/$E$169)*'PLAN DE ADQUISICIONES'!R$64)*($G172/$F172)))</f>
        <v>0</v>
      </c>
      <c r="V172" s="420">
        <f>IF( $F172=0,0,((($F172/$E$169)*'PLAN DE ADQUISICIONES'!S$64)*($G172/$F172)))</f>
        <v>0</v>
      </c>
      <c r="W172" s="420">
        <f>IF( $F172=0,0,((($F172/$E$169)*'PLAN DE ADQUISICIONES'!T$64)*($G172/$F172)))</f>
        <v>0</v>
      </c>
      <c r="X172" s="420">
        <f>IF( $F172=0,0,((($F172/$E$169)*'PLAN DE ADQUISICIONES'!U$64)*($G172/$F172)))</f>
        <v>0</v>
      </c>
      <c r="Y172" s="420">
        <f>IF( $F172=0,0,((($F172/$E$169)*'PLAN DE ADQUISICIONES'!V$64)*($G172/$F172)))</f>
        <v>0</v>
      </c>
      <c r="Z172" s="420">
        <f>IF( $F172=0,0,((($F172/$E$169)*'PLAN DE ADQUISICIONES'!W$64)*($G172/$F172)))</f>
        <v>0</v>
      </c>
      <c r="AA172" s="420">
        <f>IF( $F172=0,0,((($F172/$E$169)*'PLAN DE ADQUISICIONES'!X$64)*($G172/$F172)))</f>
        <v>0</v>
      </c>
      <c r="AB172" s="420">
        <f>IF( $F172=0,0,((($F172/$E$169)*'PLAN DE ADQUISICIONES'!Y$64)*($G172/$F172)))</f>
        <v>0</v>
      </c>
      <c r="AC172" s="420">
        <f>IF( $F172=0,0,((($F172/$E$169)*'PLAN DE ADQUISICIONES'!Z$64)*($G172/$F172)))</f>
        <v>0</v>
      </c>
      <c r="AD172" s="420">
        <f>IF( $F172=0,0,((($F172/$E$169)*'PLAN DE ADQUISICIONES'!AA$64)*($G172/$F172)))</f>
        <v>0</v>
      </c>
      <c r="AE172" s="420">
        <f>IF( $F172=0,0,((($F172/$E$169)*'PLAN DE ADQUISICIONES'!AB$64)*($G172/$F172)))</f>
        <v>0</v>
      </c>
      <c r="AF172" s="420">
        <f>IF( $F172=0,0,((($F172/$E$169)*'PLAN DE ADQUISICIONES'!AC$64)*($G172/$F172)))</f>
        <v>0</v>
      </c>
      <c r="AG172" s="421">
        <f>U172+V172+W172+X172+Y172+Z172+AA172+AB172+AC172+AD172+AE172+AF172</f>
        <v>0</v>
      </c>
      <c r="AH172" s="425">
        <f>IF( $F172=0,0,((($F172/$E$169)*'PLAN DE ADQUISICIONES'!AD$64)*($G172/$F172)))</f>
        <v>0</v>
      </c>
      <c r="AI172" s="420">
        <f>IF( $F172=0,0,((($F172/$E$169)*'PLAN DE ADQUISICIONES'!AE$64)*($G172/$F172)))</f>
        <v>0</v>
      </c>
      <c r="AJ172" s="420">
        <f>IF( $F172=0,0,((($F172/$E$169)*'PLAN DE ADQUISICIONES'!AF$64)*($G172/$F172)))</f>
        <v>0</v>
      </c>
      <c r="AK172" s="420">
        <f>IF( $F172=0,0,((($F172/$E$169)*'PLAN DE ADQUISICIONES'!AG$64)*($G172/$F172)))</f>
        <v>0</v>
      </c>
      <c r="AL172" s="420">
        <f>IF( $F172=0,0,((($F172/$E$169)*'PLAN DE ADQUISICIONES'!AH$64)*($G172/$F172)))</f>
        <v>0</v>
      </c>
      <c r="AM172" s="420">
        <f>IF( $F172=0,0,((($F172/$E$169)*'PLAN DE ADQUISICIONES'!AI$64)*($G172/$F172)))</f>
        <v>0</v>
      </c>
      <c r="AN172" s="420">
        <f>IF( $F172=0,0,((($F172/$E$169)*'PLAN DE ADQUISICIONES'!AJ$64)*($G172/$F172)))</f>
        <v>0</v>
      </c>
      <c r="AO172" s="420">
        <f>IF( $F172=0,0,((($F172/$E$169)*'PLAN DE ADQUISICIONES'!AK$64)*($G172/$F172)))</f>
        <v>0</v>
      </c>
      <c r="AP172" s="420">
        <f>IF( $F172=0,0,((($F172/$E$169)*'PLAN DE ADQUISICIONES'!AL$64)*($G172/$F172)))</f>
        <v>0</v>
      </c>
      <c r="AQ172" s="420">
        <f>IF( $F172=0,0,((($F172/$E$169)*'PLAN DE ADQUISICIONES'!AM$64)*($G172/$F172)))</f>
        <v>0</v>
      </c>
      <c r="AR172" s="420">
        <f>IF( $F172=0,0,((($F172/$E$169)*'PLAN DE ADQUISICIONES'!AN$64)*($G172/$F172)))</f>
        <v>0</v>
      </c>
      <c r="AS172" s="420">
        <f>IF( $F172=0,0,((($F172/$E$169)*'PLAN DE ADQUISICIONES'!AO$64)*($G172/$F172)))</f>
        <v>0</v>
      </c>
      <c r="AT172" s="423">
        <f>AH172+AI172+AJ172+AK172+AL172+AM172+AN172+AO172+AP172+AQ172+AR172+AS172</f>
        <v>0</v>
      </c>
      <c r="AU172" s="426">
        <f>AS172+AR172+AQ172+AP172+AO172+AN172+AM172+AL172+AK172+AJ172+AI172+AH172+AF172+AE172+AD172+AC172+AB172+AA172+Z172+Y172+X172+W172+V172+U172+S172+R172+Q172+P172+O172+N172+M172+L172+K172+J172+I172+H172</f>
        <v>0</v>
      </c>
      <c r="AV172" s="392">
        <f t="shared" si="40"/>
        <v>0</v>
      </c>
    </row>
    <row r="173" spans="2:48" s="60" customFormat="1" ht="12.75" customHeight="1" x14ac:dyDescent="0.25">
      <c r="B173" s="416" t="str">
        <f>+'FORMATO COSTEO C2'!C358</f>
        <v>2.3.1.4</v>
      </c>
      <c r="C173" s="417" t="str">
        <f>+'FORMATO COSTEO C2'!B358</f>
        <v>Categoría de gasto</v>
      </c>
      <c r="D173" s="418"/>
      <c r="E173" s="419"/>
      <c r="F173" s="420">
        <f>+'FORMATO COSTEO C2'!G358</f>
        <v>0</v>
      </c>
      <c r="G173" s="421">
        <f>+'FORMATO COSTEO C2'!X358</f>
        <v>0</v>
      </c>
      <c r="H173" s="425">
        <f>IF( $F173=0,0,((($F173/$E$169)*'PLAN DE ADQUISICIONES'!F$64)*($G173/$F173)))</f>
        <v>0</v>
      </c>
      <c r="I173" s="420">
        <f>IF( $F173=0,0,((($F173/$E$169)*'PLAN DE ADQUISICIONES'!G$64)*($G173/$F173)))</f>
        <v>0</v>
      </c>
      <c r="J173" s="420">
        <f>IF( $F173=0,0,((($F173/$E$169)*'PLAN DE ADQUISICIONES'!H$64)*($G173/$F173)))</f>
        <v>0</v>
      </c>
      <c r="K173" s="420">
        <f>IF( $F173=0,0,((($F173/$E$169)*'PLAN DE ADQUISICIONES'!I$64)*($G173/$F173)))</f>
        <v>0</v>
      </c>
      <c r="L173" s="420">
        <f>IF( $F173=0,0,((($F173/$E$169)*'PLAN DE ADQUISICIONES'!J$64)*($G173/$F173)))</f>
        <v>0</v>
      </c>
      <c r="M173" s="420">
        <f>IF( $F173=0,0,((($F173/$E$169)*'PLAN DE ADQUISICIONES'!K$64)*($G173/$F173)))</f>
        <v>0</v>
      </c>
      <c r="N173" s="420">
        <f>IF( $F173=0,0,((($F173/$E$169)*'PLAN DE ADQUISICIONES'!L$64)*($G173/$F173)))</f>
        <v>0</v>
      </c>
      <c r="O173" s="420">
        <f>IF( $F173=0,0,((($F173/$E$169)*'PLAN DE ADQUISICIONES'!M$64)*($G173/$F173)))</f>
        <v>0</v>
      </c>
      <c r="P173" s="420">
        <f>IF( $F173=0,0,((($F173/$E$169)*'PLAN DE ADQUISICIONES'!N$64)*($G173/$F173)))</f>
        <v>0</v>
      </c>
      <c r="Q173" s="420">
        <f>IF( $F173=0,0,((($F173/$E$169)*'PLAN DE ADQUISICIONES'!O$64)*($G173/$F173)))</f>
        <v>0</v>
      </c>
      <c r="R173" s="420">
        <f>IF( $F173=0,0,((($F173/$E$169)*'PLAN DE ADQUISICIONES'!P$64)*($G173/$F173)))</f>
        <v>0</v>
      </c>
      <c r="S173" s="420">
        <f>IF( $F173=0,0,((($F173/$E$169)*'PLAN DE ADQUISICIONES'!Q$64)*($G173/$F173)))</f>
        <v>0</v>
      </c>
      <c r="T173" s="423">
        <f>H173+I173+J173+K173+L173+M173+N173+O173+P173+Q173+R173+S173</f>
        <v>0</v>
      </c>
      <c r="U173" s="424">
        <f>IF( $F173=0,0,((($F173/$E$169)*'PLAN DE ADQUISICIONES'!R$64)*($G173/$F173)))</f>
        <v>0</v>
      </c>
      <c r="V173" s="420">
        <f>IF( $F173=0,0,((($F173/$E$169)*'PLAN DE ADQUISICIONES'!S$64)*($G173/$F173)))</f>
        <v>0</v>
      </c>
      <c r="W173" s="420">
        <f>IF( $F173=0,0,((($F173/$E$169)*'PLAN DE ADQUISICIONES'!T$64)*($G173/$F173)))</f>
        <v>0</v>
      </c>
      <c r="X173" s="420">
        <f>IF( $F173=0,0,((($F173/$E$169)*'PLAN DE ADQUISICIONES'!U$64)*($G173/$F173)))</f>
        <v>0</v>
      </c>
      <c r="Y173" s="420">
        <f>IF( $F173=0,0,((($F173/$E$169)*'PLAN DE ADQUISICIONES'!V$64)*($G173/$F173)))</f>
        <v>0</v>
      </c>
      <c r="Z173" s="420">
        <f>IF( $F173=0,0,((($F173/$E$169)*'PLAN DE ADQUISICIONES'!W$64)*($G173/$F173)))</f>
        <v>0</v>
      </c>
      <c r="AA173" s="420">
        <f>IF( $F173=0,0,((($F173/$E$169)*'PLAN DE ADQUISICIONES'!X$64)*($G173/$F173)))</f>
        <v>0</v>
      </c>
      <c r="AB173" s="420">
        <f>IF( $F173=0,0,((($F173/$E$169)*'PLAN DE ADQUISICIONES'!Y$64)*($G173/$F173)))</f>
        <v>0</v>
      </c>
      <c r="AC173" s="420">
        <f>IF( $F173=0,0,((($F173/$E$169)*'PLAN DE ADQUISICIONES'!Z$64)*($G173/$F173)))</f>
        <v>0</v>
      </c>
      <c r="AD173" s="420">
        <f>IF( $F173=0,0,((($F173/$E$169)*'PLAN DE ADQUISICIONES'!AA$64)*($G173/$F173)))</f>
        <v>0</v>
      </c>
      <c r="AE173" s="420">
        <f>IF( $F173=0,0,((($F173/$E$169)*'PLAN DE ADQUISICIONES'!AB$64)*($G173/$F173)))</f>
        <v>0</v>
      </c>
      <c r="AF173" s="420">
        <f>IF( $F173=0,0,((($F173/$E$169)*'PLAN DE ADQUISICIONES'!AC$64)*($G173/$F173)))</f>
        <v>0</v>
      </c>
      <c r="AG173" s="421">
        <f>U173+V173+W173+X173+Y173+Z173+AA173+AB173+AC173+AD173+AE173+AF173</f>
        <v>0</v>
      </c>
      <c r="AH173" s="425">
        <f>IF( $F173=0,0,((($F173/$E$169)*'PLAN DE ADQUISICIONES'!AD$64)*($G173/$F173)))</f>
        <v>0</v>
      </c>
      <c r="AI173" s="420">
        <f>IF( $F173=0,0,((($F173/$E$169)*'PLAN DE ADQUISICIONES'!AE$64)*($G173/$F173)))</f>
        <v>0</v>
      </c>
      <c r="AJ173" s="420">
        <f>IF( $F173=0,0,((($F173/$E$169)*'PLAN DE ADQUISICIONES'!AF$64)*($G173/$F173)))</f>
        <v>0</v>
      </c>
      <c r="AK173" s="420">
        <f>IF( $F173=0,0,((($F173/$E$169)*'PLAN DE ADQUISICIONES'!AG$64)*($G173/$F173)))</f>
        <v>0</v>
      </c>
      <c r="AL173" s="420">
        <f>IF( $F173=0,0,((($F173/$E$169)*'PLAN DE ADQUISICIONES'!AH$64)*($G173/$F173)))</f>
        <v>0</v>
      </c>
      <c r="AM173" s="420">
        <f>IF( $F173=0,0,((($F173/$E$169)*'PLAN DE ADQUISICIONES'!AI$64)*($G173/$F173)))</f>
        <v>0</v>
      </c>
      <c r="AN173" s="420">
        <f>IF( $F173=0,0,((($F173/$E$169)*'PLAN DE ADQUISICIONES'!AJ$64)*($G173/$F173)))</f>
        <v>0</v>
      </c>
      <c r="AO173" s="420">
        <f>IF( $F173=0,0,((($F173/$E$169)*'PLAN DE ADQUISICIONES'!AK$64)*($G173/$F173)))</f>
        <v>0</v>
      </c>
      <c r="AP173" s="420">
        <f>IF( $F173=0,0,((($F173/$E$169)*'PLAN DE ADQUISICIONES'!AL$64)*($G173/$F173)))</f>
        <v>0</v>
      </c>
      <c r="AQ173" s="420">
        <f>IF( $F173=0,0,((($F173/$E$169)*'PLAN DE ADQUISICIONES'!AM$64)*($G173/$F173)))</f>
        <v>0</v>
      </c>
      <c r="AR173" s="420">
        <f>IF( $F173=0,0,((($F173/$E$169)*'PLAN DE ADQUISICIONES'!AN$64)*($G173/$F173)))</f>
        <v>0</v>
      </c>
      <c r="AS173" s="420">
        <f>IF( $F173=0,0,((($F173/$E$169)*'PLAN DE ADQUISICIONES'!AO$64)*($G173/$F173)))</f>
        <v>0</v>
      </c>
      <c r="AT173" s="423">
        <f>AH173+AI173+AJ173+AK173+AL173+AM173+AN173+AO173+AP173+AQ173+AR173+AS173</f>
        <v>0</v>
      </c>
      <c r="AU173" s="426">
        <f>AS173+AR173+AQ173+AP173+AO173+AN173+AM173+AL173+AK173+AJ173+AI173+AH173+AF173+AE173+AD173+AC173+AB173+AA173+Z173+Y173+X173+W173+V173+U173+S173+R173+Q173+P173+O173+N173+M173+L173+K173+J173+I173+H173</f>
        <v>0</v>
      </c>
      <c r="AV173" s="392">
        <f t="shared" si="40"/>
        <v>0</v>
      </c>
    </row>
    <row r="174" spans="2:48" s="60" customFormat="1" ht="12.75" customHeight="1" x14ac:dyDescent="0.25">
      <c r="B174" s="416" t="str">
        <f>+'FORMATO COSTEO C2'!C364</f>
        <v>2.3.1.5</v>
      </c>
      <c r="C174" s="417" t="str">
        <f>+'FORMATO COSTEO C2'!B364</f>
        <v>Categoría de gasto</v>
      </c>
      <c r="D174" s="418"/>
      <c r="E174" s="419"/>
      <c r="F174" s="420">
        <f>+'FORMATO COSTEO C2'!G364</f>
        <v>0</v>
      </c>
      <c r="G174" s="421">
        <f>+'FORMATO COSTEO C2'!X364</f>
        <v>0</v>
      </c>
      <c r="H174" s="425">
        <f>IF( $F174=0,0,((($F174/$E$169)*'PLAN DE ADQUISICIONES'!F$64)*($G174/$F174)))</f>
        <v>0</v>
      </c>
      <c r="I174" s="420">
        <f>IF( $F174=0,0,((($F174/$E$169)*'PLAN DE ADQUISICIONES'!G$64)*($G174/$F174)))</f>
        <v>0</v>
      </c>
      <c r="J174" s="420">
        <f>IF( $F174=0,0,((($F174/$E$169)*'PLAN DE ADQUISICIONES'!H$64)*($G174/$F174)))</f>
        <v>0</v>
      </c>
      <c r="K174" s="420">
        <f>IF( $F174=0,0,((($F174/$E$169)*'PLAN DE ADQUISICIONES'!I$64)*($G174/$F174)))</f>
        <v>0</v>
      </c>
      <c r="L174" s="420">
        <f>IF( $F174=0,0,((($F174/$E$169)*'PLAN DE ADQUISICIONES'!J$64)*($G174/$F174)))</f>
        <v>0</v>
      </c>
      <c r="M174" s="420">
        <f>IF( $F174=0,0,((($F174/$E$169)*'PLAN DE ADQUISICIONES'!K$64)*($G174/$F174)))</f>
        <v>0</v>
      </c>
      <c r="N174" s="420">
        <f>IF( $F174=0,0,((($F174/$E$169)*'PLAN DE ADQUISICIONES'!L$64)*($G174/$F174)))</f>
        <v>0</v>
      </c>
      <c r="O174" s="420">
        <f>IF( $F174=0,0,((($F174/$E$169)*'PLAN DE ADQUISICIONES'!M$64)*($G174/$F174)))</f>
        <v>0</v>
      </c>
      <c r="P174" s="420">
        <f>IF( $F174=0,0,((($F174/$E$169)*'PLAN DE ADQUISICIONES'!N$64)*($G174/$F174)))</f>
        <v>0</v>
      </c>
      <c r="Q174" s="420">
        <f>IF( $F174=0,0,((($F174/$E$169)*'PLAN DE ADQUISICIONES'!O$64)*($G174/$F174)))</f>
        <v>0</v>
      </c>
      <c r="R174" s="420">
        <f>IF( $F174=0,0,((($F174/$E$169)*'PLAN DE ADQUISICIONES'!P$64)*($G174/$F174)))</f>
        <v>0</v>
      </c>
      <c r="S174" s="420">
        <f>IF( $F174=0,0,((($F174/$E$169)*'PLAN DE ADQUISICIONES'!Q$64)*($G174/$F174)))</f>
        <v>0</v>
      </c>
      <c r="T174" s="423">
        <f>H174+I174+J174+K174+L174+M174+N174+O174+P174+Q174+R174+S174</f>
        <v>0</v>
      </c>
      <c r="U174" s="424">
        <f>IF( $F174=0,0,((($F174/$E$169)*'PLAN DE ADQUISICIONES'!R$64)*($G174/$F174)))</f>
        <v>0</v>
      </c>
      <c r="V174" s="420">
        <f>IF( $F174=0,0,((($F174/$E$169)*'PLAN DE ADQUISICIONES'!S$64)*($G174/$F174)))</f>
        <v>0</v>
      </c>
      <c r="W174" s="420">
        <f>IF( $F174=0,0,((($F174/$E$169)*'PLAN DE ADQUISICIONES'!T$64)*($G174/$F174)))</f>
        <v>0</v>
      </c>
      <c r="X174" s="420">
        <f>IF( $F174=0,0,((($F174/$E$169)*'PLAN DE ADQUISICIONES'!U$64)*($G174/$F174)))</f>
        <v>0</v>
      </c>
      <c r="Y174" s="420">
        <f>IF( $F174=0,0,((($F174/$E$169)*'PLAN DE ADQUISICIONES'!V$64)*($G174/$F174)))</f>
        <v>0</v>
      </c>
      <c r="Z174" s="420">
        <f>IF( $F174=0,0,((($F174/$E$169)*'PLAN DE ADQUISICIONES'!W$64)*($G174/$F174)))</f>
        <v>0</v>
      </c>
      <c r="AA174" s="420">
        <f>IF( $F174=0,0,((($F174/$E$169)*'PLAN DE ADQUISICIONES'!X$64)*($G174/$F174)))</f>
        <v>0</v>
      </c>
      <c r="AB174" s="420">
        <f>IF( $F174=0,0,((($F174/$E$169)*'PLAN DE ADQUISICIONES'!Y$64)*($G174/$F174)))</f>
        <v>0</v>
      </c>
      <c r="AC174" s="420">
        <f>IF( $F174=0,0,((($F174/$E$169)*'PLAN DE ADQUISICIONES'!Z$64)*($G174/$F174)))</f>
        <v>0</v>
      </c>
      <c r="AD174" s="420">
        <f>IF( $F174=0,0,((($F174/$E$169)*'PLAN DE ADQUISICIONES'!AA$64)*($G174/$F174)))</f>
        <v>0</v>
      </c>
      <c r="AE174" s="420">
        <f>IF( $F174=0,0,((($F174/$E$169)*'PLAN DE ADQUISICIONES'!AB$64)*($G174/$F174)))</f>
        <v>0</v>
      </c>
      <c r="AF174" s="420">
        <f>IF( $F174=0,0,((($F174/$E$169)*'PLAN DE ADQUISICIONES'!AC$64)*($G174/$F174)))</f>
        <v>0</v>
      </c>
      <c r="AG174" s="421">
        <f>U174+V174+W174+X174+Y174+Z174+AA174+AB174+AC174+AD174+AE174+AF174</f>
        <v>0</v>
      </c>
      <c r="AH174" s="425">
        <f>IF( $F174=0,0,((($F174/$E$169)*'PLAN DE ADQUISICIONES'!AD$64)*($G174/$F174)))</f>
        <v>0</v>
      </c>
      <c r="AI174" s="420">
        <f>IF( $F174=0,0,((($F174/$E$169)*'PLAN DE ADQUISICIONES'!AE$64)*($G174/$F174)))</f>
        <v>0</v>
      </c>
      <c r="AJ174" s="420">
        <f>IF( $F174=0,0,((($F174/$E$169)*'PLAN DE ADQUISICIONES'!AF$64)*($G174/$F174)))</f>
        <v>0</v>
      </c>
      <c r="AK174" s="420">
        <f>IF( $F174=0,0,((($F174/$E$169)*'PLAN DE ADQUISICIONES'!AG$64)*($G174/$F174)))</f>
        <v>0</v>
      </c>
      <c r="AL174" s="420">
        <f>IF( $F174=0,0,((($F174/$E$169)*'PLAN DE ADQUISICIONES'!AH$64)*($G174/$F174)))</f>
        <v>0</v>
      </c>
      <c r="AM174" s="420">
        <f>IF( $F174=0,0,((($F174/$E$169)*'PLAN DE ADQUISICIONES'!AI$64)*($G174/$F174)))</f>
        <v>0</v>
      </c>
      <c r="AN174" s="420">
        <f>IF( $F174=0,0,((($F174/$E$169)*'PLAN DE ADQUISICIONES'!AJ$64)*($G174/$F174)))</f>
        <v>0</v>
      </c>
      <c r="AO174" s="420">
        <f>IF( $F174=0,0,((($F174/$E$169)*'PLAN DE ADQUISICIONES'!AK$64)*($G174/$F174)))</f>
        <v>0</v>
      </c>
      <c r="AP174" s="420">
        <f>IF( $F174=0,0,((($F174/$E$169)*'PLAN DE ADQUISICIONES'!AL$64)*($G174/$F174)))</f>
        <v>0</v>
      </c>
      <c r="AQ174" s="420">
        <f>IF( $F174=0,0,((($F174/$E$169)*'PLAN DE ADQUISICIONES'!AM$64)*($G174/$F174)))</f>
        <v>0</v>
      </c>
      <c r="AR174" s="420">
        <f>IF( $F174=0,0,((($F174/$E$169)*'PLAN DE ADQUISICIONES'!AN$64)*($G174/$F174)))</f>
        <v>0</v>
      </c>
      <c r="AS174" s="420">
        <f>IF( $F174=0,0,((($F174/$E$169)*'PLAN DE ADQUISICIONES'!AO$64)*($G174/$F174)))</f>
        <v>0</v>
      </c>
      <c r="AT174" s="423">
        <f>AH174+AI174+AJ174+AK174+AL174+AM174+AN174+AO174+AP174+AQ174+AR174+AS174</f>
        <v>0</v>
      </c>
      <c r="AU174" s="426">
        <f>AS174+AR174+AQ174+AP174+AO174+AN174+AM174+AL174+AK174+AJ174+AI174+AH174+AF174+AE174+AD174+AC174+AB174+AA174+Z174+Y174+X174+W174+V174+U174+S174+R174+Q174+P174+O174+N174+M174+L174+K174+J174+I174+H174</f>
        <v>0</v>
      </c>
      <c r="AV174" s="392">
        <f t="shared" si="40"/>
        <v>0</v>
      </c>
    </row>
    <row r="175" spans="2:48" s="60" customFormat="1" ht="12.75" customHeight="1" x14ac:dyDescent="0.25">
      <c r="B175" s="406" t="str">
        <f>+'FORMATO COSTEO C2'!C370</f>
        <v>2.3.2</v>
      </c>
      <c r="C175" s="430">
        <f>+'FORMATO COSTEO C2'!B370</f>
        <v>0</v>
      </c>
      <c r="D175" s="408" t="str">
        <f>+'FORMATO COSTEO C2'!D370</f>
        <v>Unidad medida</v>
      </c>
      <c r="E175" s="409">
        <f>+'FORMATO COSTEO C2'!E370</f>
        <v>0</v>
      </c>
      <c r="F175" s="410">
        <f>SUM(F176:F180)</f>
        <v>0</v>
      </c>
      <c r="G175" s="411">
        <f t="shared" ref="G175:AS175" si="48">SUM(G176:G180)</f>
        <v>0</v>
      </c>
      <c r="H175" s="412">
        <f t="shared" si="48"/>
        <v>0</v>
      </c>
      <c r="I175" s="410">
        <f t="shared" si="48"/>
        <v>0</v>
      </c>
      <c r="J175" s="410">
        <f t="shared" si="48"/>
        <v>0</v>
      </c>
      <c r="K175" s="410">
        <f t="shared" si="48"/>
        <v>0</v>
      </c>
      <c r="L175" s="410">
        <f t="shared" si="48"/>
        <v>0</v>
      </c>
      <c r="M175" s="410">
        <f t="shared" si="48"/>
        <v>0</v>
      </c>
      <c r="N175" s="410">
        <f t="shared" si="48"/>
        <v>0</v>
      </c>
      <c r="O175" s="410">
        <f t="shared" si="48"/>
        <v>0</v>
      </c>
      <c r="P175" s="410">
        <f t="shared" si="48"/>
        <v>0</v>
      </c>
      <c r="Q175" s="410">
        <f t="shared" si="48"/>
        <v>0</v>
      </c>
      <c r="R175" s="410">
        <f t="shared" si="48"/>
        <v>0</v>
      </c>
      <c r="S175" s="410">
        <f t="shared" si="48"/>
        <v>0</v>
      </c>
      <c r="T175" s="413">
        <f t="shared" si="48"/>
        <v>0</v>
      </c>
      <c r="U175" s="414">
        <f t="shared" si="48"/>
        <v>0</v>
      </c>
      <c r="V175" s="410">
        <f t="shared" si="48"/>
        <v>0</v>
      </c>
      <c r="W175" s="410">
        <f t="shared" si="48"/>
        <v>0</v>
      </c>
      <c r="X175" s="410">
        <f t="shared" si="48"/>
        <v>0</v>
      </c>
      <c r="Y175" s="410">
        <f t="shared" si="48"/>
        <v>0</v>
      </c>
      <c r="Z175" s="410">
        <f t="shared" si="48"/>
        <v>0</v>
      </c>
      <c r="AA175" s="410">
        <f t="shared" si="48"/>
        <v>0</v>
      </c>
      <c r="AB175" s="410">
        <f t="shared" si="48"/>
        <v>0</v>
      </c>
      <c r="AC175" s="410">
        <f t="shared" si="48"/>
        <v>0</v>
      </c>
      <c r="AD175" s="410">
        <f t="shared" si="48"/>
        <v>0</v>
      </c>
      <c r="AE175" s="410">
        <f t="shared" si="48"/>
        <v>0</v>
      </c>
      <c r="AF175" s="410">
        <f t="shared" si="48"/>
        <v>0</v>
      </c>
      <c r="AG175" s="411">
        <f t="shared" si="48"/>
        <v>0</v>
      </c>
      <c r="AH175" s="412">
        <f t="shared" si="48"/>
        <v>0</v>
      </c>
      <c r="AI175" s="410">
        <f t="shared" si="48"/>
        <v>0</v>
      </c>
      <c r="AJ175" s="410">
        <f t="shared" si="48"/>
        <v>0</v>
      </c>
      <c r="AK175" s="410">
        <f t="shared" si="48"/>
        <v>0</v>
      </c>
      <c r="AL175" s="410">
        <f t="shared" si="48"/>
        <v>0</v>
      </c>
      <c r="AM175" s="410">
        <f t="shared" si="48"/>
        <v>0</v>
      </c>
      <c r="AN175" s="410">
        <f t="shared" si="48"/>
        <v>0</v>
      </c>
      <c r="AO175" s="410">
        <f t="shared" si="48"/>
        <v>0</v>
      </c>
      <c r="AP175" s="410">
        <f t="shared" si="48"/>
        <v>0</v>
      </c>
      <c r="AQ175" s="410">
        <f t="shared" si="48"/>
        <v>0</v>
      </c>
      <c r="AR175" s="410">
        <f t="shared" si="48"/>
        <v>0</v>
      </c>
      <c r="AS175" s="410">
        <f t="shared" si="48"/>
        <v>0</v>
      </c>
      <c r="AT175" s="413">
        <f>SUM(AT176:AT180)</f>
        <v>0</v>
      </c>
      <c r="AU175" s="415">
        <f>SUM(AU176:AU180)</f>
        <v>0</v>
      </c>
      <c r="AV175" s="392">
        <f t="shared" si="40"/>
        <v>0</v>
      </c>
    </row>
    <row r="176" spans="2:48" s="60" customFormat="1" ht="12.75" customHeight="1" x14ac:dyDescent="0.25">
      <c r="B176" s="416" t="str">
        <f>+'FORMATO COSTEO C2'!C372</f>
        <v>2.3.2.1</v>
      </c>
      <c r="C176" s="417" t="str">
        <f>+'FORMATO COSTEO C2'!B372</f>
        <v>Categoría de gasto</v>
      </c>
      <c r="D176" s="428"/>
      <c r="E176" s="429"/>
      <c r="F176" s="420">
        <f>+'FORMATO COSTEO C2'!G372</f>
        <v>0</v>
      </c>
      <c r="G176" s="421">
        <f>+'FORMATO COSTEO C2'!X372</f>
        <v>0</v>
      </c>
      <c r="H176" s="422">
        <f>IF( $F176=0,0,((($F176/$E$175)*'PLAN DE ADQUISICIONES'!F$65)*($G176/$F176)))</f>
        <v>0</v>
      </c>
      <c r="I176" s="420">
        <f>IF( $F176=0,0,((($F176/$E$175)*'PLAN DE ADQUISICIONES'!G$65)*($G176/$F176)))</f>
        <v>0</v>
      </c>
      <c r="J176" s="420">
        <f>IF( $F176=0,0,((($F176/$E$175)*'PLAN DE ADQUISICIONES'!H$65)*($G176/$F176)))</f>
        <v>0</v>
      </c>
      <c r="K176" s="420">
        <f>IF( $F176=0,0,((($F176/$E$175)*'PLAN DE ADQUISICIONES'!I$65)*($G176/$F176)))</f>
        <v>0</v>
      </c>
      <c r="L176" s="420">
        <f>IF( $F176=0,0,((($F176/$E$175)*'PLAN DE ADQUISICIONES'!J$65)*($G176/$F176)))</f>
        <v>0</v>
      </c>
      <c r="M176" s="420">
        <f>IF( $F176=0,0,((($F176/$E$175)*'PLAN DE ADQUISICIONES'!K$65)*($G176/$F176)))</f>
        <v>0</v>
      </c>
      <c r="N176" s="420">
        <f>IF( $F176=0,0,((($F176/$E$175)*'PLAN DE ADQUISICIONES'!L$65)*($G176/$F176)))</f>
        <v>0</v>
      </c>
      <c r="O176" s="420">
        <f>IF( $F176=0,0,((($F176/$E$175)*'PLAN DE ADQUISICIONES'!M$65)*($G176/$F176)))</f>
        <v>0</v>
      </c>
      <c r="P176" s="420">
        <f>IF( $F176=0,0,((($F176/$E$175)*'PLAN DE ADQUISICIONES'!N$65)*($G176/$F176)))</f>
        <v>0</v>
      </c>
      <c r="Q176" s="420">
        <f>IF( $F176=0,0,((($F176/$E$175)*'PLAN DE ADQUISICIONES'!O$65)*($G176/$F176)))</f>
        <v>0</v>
      </c>
      <c r="R176" s="420">
        <f>IF( $F176=0,0,((($F176/$E$175)*'PLAN DE ADQUISICIONES'!P$65)*($G176/$F176)))</f>
        <v>0</v>
      </c>
      <c r="S176" s="420">
        <f>IF( $F176=0,0,((($F176/$E$175)*'PLAN DE ADQUISICIONES'!Q$65)*($G176/$F176)))</f>
        <v>0</v>
      </c>
      <c r="T176" s="423">
        <f>H176+I176+J176+K176+L176+M176+N176+O176+P176+Q176+R176+S176</f>
        <v>0</v>
      </c>
      <c r="U176" s="424">
        <f>IF( $F176=0,0,((($F176/$E$175)*'PLAN DE ADQUISICIONES'!R$65)*($G176/$F176)))</f>
        <v>0</v>
      </c>
      <c r="V176" s="420">
        <f>IF( $F176=0,0,((($F176/$E$175)*'PLAN DE ADQUISICIONES'!S$65)*($G176/$F176)))</f>
        <v>0</v>
      </c>
      <c r="W176" s="420">
        <f>IF( $F176=0,0,((($F176/$E$175)*'PLAN DE ADQUISICIONES'!T$65)*($G176/$F176)))</f>
        <v>0</v>
      </c>
      <c r="X176" s="420">
        <f>IF( $F176=0,0,((($F176/$E$175)*'PLAN DE ADQUISICIONES'!U$65)*($G176/$F176)))</f>
        <v>0</v>
      </c>
      <c r="Y176" s="420">
        <f>IF( $F176=0,0,((($F176/$E$175)*'PLAN DE ADQUISICIONES'!V$65)*($G176/$F176)))</f>
        <v>0</v>
      </c>
      <c r="Z176" s="420">
        <f>IF( $F176=0,0,((($F176/$E$175)*'PLAN DE ADQUISICIONES'!W$65)*($G176/$F176)))</f>
        <v>0</v>
      </c>
      <c r="AA176" s="420">
        <f>IF( $F176=0,0,((($F176/$E$175)*'PLAN DE ADQUISICIONES'!X$65)*($G176/$F176)))</f>
        <v>0</v>
      </c>
      <c r="AB176" s="420">
        <f>IF( $F176=0,0,((($F176/$E$175)*'PLAN DE ADQUISICIONES'!Y$65)*($G176/$F176)))</f>
        <v>0</v>
      </c>
      <c r="AC176" s="420">
        <f>IF( $F176=0,0,((($F176/$E$175)*'PLAN DE ADQUISICIONES'!Z$65)*($G176/$F176)))</f>
        <v>0</v>
      </c>
      <c r="AD176" s="420">
        <f>IF( $F176=0,0,((($F176/$E$175)*'PLAN DE ADQUISICIONES'!AA$65)*($G176/$F176)))</f>
        <v>0</v>
      </c>
      <c r="AE176" s="420">
        <f>IF( $F176=0,0,((($F176/$E$175)*'PLAN DE ADQUISICIONES'!AB$65)*($G176/$F176)))</f>
        <v>0</v>
      </c>
      <c r="AF176" s="420">
        <f>IF( $F176=0,0,((($F176/$E$175)*'PLAN DE ADQUISICIONES'!AC$65)*($G176/$F176)))</f>
        <v>0</v>
      </c>
      <c r="AG176" s="421">
        <f>U176+V176+W176+X176+Y176+Z176+AA176+AB176+AC176+AD176+AE176+AF176</f>
        <v>0</v>
      </c>
      <c r="AH176" s="425">
        <f>IF( $F176=0,0,((($F176/$E$175)*'PLAN DE ADQUISICIONES'!AD$65)*($G176/$F176)))</f>
        <v>0</v>
      </c>
      <c r="AI176" s="420">
        <f>IF( $F176=0,0,((($F176/$E$175)*'PLAN DE ADQUISICIONES'!AE$65)*($G176/$F176)))</f>
        <v>0</v>
      </c>
      <c r="AJ176" s="420">
        <f>IF( $F176=0,0,((($F176/$E$175)*'PLAN DE ADQUISICIONES'!AF$65)*($G176/$F176)))</f>
        <v>0</v>
      </c>
      <c r="AK176" s="420">
        <f>IF( $F176=0,0,((($F176/$E$175)*'PLAN DE ADQUISICIONES'!AG$65)*($G176/$F176)))</f>
        <v>0</v>
      </c>
      <c r="AL176" s="420">
        <f>IF( $F176=0,0,((($F176/$E$175)*'PLAN DE ADQUISICIONES'!AH$65)*($G176/$F176)))</f>
        <v>0</v>
      </c>
      <c r="AM176" s="420">
        <f>IF( $F176=0,0,((($F176/$E$175)*'PLAN DE ADQUISICIONES'!AI$65)*($G176/$F176)))</f>
        <v>0</v>
      </c>
      <c r="AN176" s="420">
        <f>IF( $F176=0,0,((($F176/$E$175)*'PLAN DE ADQUISICIONES'!AJ$65)*($G176/$F176)))</f>
        <v>0</v>
      </c>
      <c r="AO176" s="420">
        <f>IF( $F176=0,0,((($F176/$E$175)*'PLAN DE ADQUISICIONES'!AK$65)*($G176/$F176)))</f>
        <v>0</v>
      </c>
      <c r="AP176" s="420">
        <f>IF( $F176=0,0,((($F176/$E$175)*'PLAN DE ADQUISICIONES'!AL$65)*($G176/$F176)))</f>
        <v>0</v>
      </c>
      <c r="AQ176" s="420">
        <f>IF( $F176=0,0,((($F176/$E$175)*'PLAN DE ADQUISICIONES'!AM$65)*($G176/$F176)))</f>
        <v>0</v>
      </c>
      <c r="AR176" s="420">
        <f>IF( $F176=0,0,((($F176/$E$175)*'PLAN DE ADQUISICIONES'!AN$65)*($G176/$F176)))</f>
        <v>0</v>
      </c>
      <c r="AS176" s="420">
        <f>IF( $F176=0,0,((($F176/$E$175)*'PLAN DE ADQUISICIONES'!AO$65)*($G176/$F176)))</f>
        <v>0</v>
      </c>
      <c r="AT176" s="423">
        <f>AH176+AI176+AJ176+AK176+AL176+AM176+AN176+AO176+AP176+AQ176+AR176+AS176</f>
        <v>0</v>
      </c>
      <c r="AU176" s="426">
        <f>AS176+AR176+AQ176+AP176+AO176+AN176+AM176+AL176+AK176+AJ176+AI176+AH176+AF176+AE176+AD176+AC176+AB176+AA176+Z176+Y176+X176+W176+V176+U176+S176+R176+Q176+P176+O176+N176+M176+L176+K176+J176+I176+H176</f>
        <v>0</v>
      </c>
      <c r="AV176" s="392">
        <f t="shared" si="40"/>
        <v>0</v>
      </c>
    </row>
    <row r="177" spans="2:48" s="60" customFormat="1" ht="12.75" customHeight="1" x14ac:dyDescent="0.25">
      <c r="B177" s="416" t="str">
        <f>+'FORMATO COSTEO C2'!C378</f>
        <v>2.3.2.2</v>
      </c>
      <c r="C177" s="417" t="str">
        <f>+'FORMATO COSTEO C2'!B378</f>
        <v>Categoría de gasto</v>
      </c>
      <c r="D177" s="428"/>
      <c r="E177" s="429"/>
      <c r="F177" s="420">
        <f>+'FORMATO COSTEO C2'!G378</f>
        <v>0</v>
      </c>
      <c r="G177" s="421">
        <f>+'FORMATO COSTEO C2'!X378</f>
        <v>0</v>
      </c>
      <c r="H177" s="425">
        <f>IF( $F177=0,0,((($F177/$E$175)*'PLAN DE ADQUISICIONES'!F$65)*($G177/$F177)))</f>
        <v>0</v>
      </c>
      <c r="I177" s="420">
        <f>IF( $F177=0,0,((($F177/$E$175)*'PLAN DE ADQUISICIONES'!G$65)*($G177/$F177)))</f>
        <v>0</v>
      </c>
      <c r="J177" s="420">
        <f>IF( $F177=0,0,((($F177/$E$175)*'PLAN DE ADQUISICIONES'!H$65)*($G177/$F177)))</f>
        <v>0</v>
      </c>
      <c r="K177" s="420">
        <f>IF( $F177=0,0,((($F177/$E$175)*'PLAN DE ADQUISICIONES'!I$65)*($G177/$F177)))</f>
        <v>0</v>
      </c>
      <c r="L177" s="420">
        <f>IF( $F177=0,0,((($F177/$E$175)*'PLAN DE ADQUISICIONES'!J$65)*($G177/$F177)))</f>
        <v>0</v>
      </c>
      <c r="M177" s="420">
        <f>IF( $F177=0,0,((($F177/$E$175)*'PLAN DE ADQUISICIONES'!K$65)*($G177/$F177)))</f>
        <v>0</v>
      </c>
      <c r="N177" s="420">
        <f>IF( $F177=0,0,((($F177/$E$175)*'PLAN DE ADQUISICIONES'!L$65)*($G177/$F177)))</f>
        <v>0</v>
      </c>
      <c r="O177" s="420">
        <f>IF( $F177=0,0,((($F177/$E$175)*'PLAN DE ADQUISICIONES'!M$65)*($G177/$F177)))</f>
        <v>0</v>
      </c>
      <c r="P177" s="420">
        <f>IF( $F177=0,0,((($F177/$E$175)*'PLAN DE ADQUISICIONES'!N$65)*($G177/$F177)))</f>
        <v>0</v>
      </c>
      <c r="Q177" s="420">
        <f>IF( $F177=0,0,((($F177/$E$175)*'PLAN DE ADQUISICIONES'!O$65)*($G177/$F177)))</f>
        <v>0</v>
      </c>
      <c r="R177" s="420">
        <f>IF( $F177=0,0,((($F177/$E$175)*'PLAN DE ADQUISICIONES'!P$65)*($G177/$F177)))</f>
        <v>0</v>
      </c>
      <c r="S177" s="420">
        <f>IF( $F177=0,0,((($F177/$E$175)*'PLAN DE ADQUISICIONES'!Q$65)*($G177/$F177)))</f>
        <v>0</v>
      </c>
      <c r="T177" s="423">
        <f>H177+I177+J177+K177+L177+M177+N177+O177+P177+Q177+R177+S177</f>
        <v>0</v>
      </c>
      <c r="U177" s="424">
        <f>IF( $F177=0,0,((($F177/$E$175)*'PLAN DE ADQUISICIONES'!R$65)*($G177/$F177)))</f>
        <v>0</v>
      </c>
      <c r="V177" s="420">
        <f>IF( $F177=0,0,((($F177/$E$175)*'PLAN DE ADQUISICIONES'!S$65)*($G177/$F177)))</f>
        <v>0</v>
      </c>
      <c r="W177" s="420">
        <f>IF( $F177=0,0,((($F177/$E$175)*'PLAN DE ADQUISICIONES'!T$65)*($G177/$F177)))</f>
        <v>0</v>
      </c>
      <c r="X177" s="420">
        <f>IF( $F177=0,0,((($F177/$E$175)*'PLAN DE ADQUISICIONES'!U$65)*($G177/$F177)))</f>
        <v>0</v>
      </c>
      <c r="Y177" s="420">
        <f>IF( $F177=0,0,((($F177/$E$175)*'PLAN DE ADQUISICIONES'!V$65)*($G177/$F177)))</f>
        <v>0</v>
      </c>
      <c r="Z177" s="420">
        <f>IF( $F177=0,0,((($F177/$E$175)*'PLAN DE ADQUISICIONES'!W$65)*($G177/$F177)))</f>
        <v>0</v>
      </c>
      <c r="AA177" s="420">
        <f>IF( $F177=0,0,((($F177/$E$175)*'PLAN DE ADQUISICIONES'!X$65)*($G177/$F177)))</f>
        <v>0</v>
      </c>
      <c r="AB177" s="420">
        <f>IF( $F177=0,0,((($F177/$E$175)*'PLAN DE ADQUISICIONES'!Y$65)*($G177/$F177)))</f>
        <v>0</v>
      </c>
      <c r="AC177" s="420">
        <f>IF( $F177=0,0,((($F177/$E$175)*'PLAN DE ADQUISICIONES'!Z$65)*($G177/$F177)))</f>
        <v>0</v>
      </c>
      <c r="AD177" s="420">
        <f>IF( $F177=0,0,((($F177/$E$175)*'PLAN DE ADQUISICIONES'!AA$65)*($G177/$F177)))</f>
        <v>0</v>
      </c>
      <c r="AE177" s="420">
        <f>IF( $F177=0,0,((($F177/$E$175)*'PLAN DE ADQUISICIONES'!AB$65)*($G177/$F177)))</f>
        <v>0</v>
      </c>
      <c r="AF177" s="420">
        <f>IF( $F177=0,0,((($F177/$E$175)*'PLAN DE ADQUISICIONES'!AC$65)*($G177/$F177)))</f>
        <v>0</v>
      </c>
      <c r="AG177" s="421">
        <f>U177+V177+W177+X177+Y177+Z177+AA177+AB177+AC177+AD177+AE177+AF177</f>
        <v>0</v>
      </c>
      <c r="AH177" s="425">
        <f>IF( $F177=0,0,((($F177/$E$175)*'PLAN DE ADQUISICIONES'!AD$65)*($G177/$F177)))</f>
        <v>0</v>
      </c>
      <c r="AI177" s="420">
        <f>IF( $F177=0,0,((($F177/$E$175)*'PLAN DE ADQUISICIONES'!AE$65)*($G177/$F177)))</f>
        <v>0</v>
      </c>
      <c r="AJ177" s="420">
        <f>IF( $F177=0,0,((($F177/$E$175)*'PLAN DE ADQUISICIONES'!AF$65)*($G177/$F177)))</f>
        <v>0</v>
      </c>
      <c r="AK177" s="420">
        <f>IF( $F177=0,0,((($F177/$E$175)*'PLAN DE ADQUISICIONES'!AG$65)*($G177/$F177)))</f>
        <v>0</v>
      </c>
      <c r="AL177" s="420">
        <f>IF( $F177=0,0,((($F177/$E$175)*'PLAN DE ADQUISICIONES'!AH$65)*($G177/$F177)))</f>
        <v>0</v>
      </c>
      <c r="AM177" s="420">
        <f>IF( $F177=0,0,((($F177/$E$175)*'PLAN DE ADQUISICIONES'!AI$65)*($G177/$F177)))</f>
        <v>0</v>
      </c>
      <c r="AN177" s="420">
        <f>IF( $F177=0,0,((($F177/$E$175)*'PLAN DE ADQUISICIONES'!AJ$65)*($G177/$F177)))</f>
        <v>0</v>
      </c>
      <c r="AO177" s="420">
        <f>IF( $F177=0,0,((($F177/$E$175)*'PLAN DE ADQUISICIONES'!AK$65)*($G177/$F177)))</f>
        <v>0</v>
      </c>
      <c r="AP177" s="420">
        <f>IF( $F177=0,0,((($F177/$E$175)*'PLAN DE ADQUISICIONES'!AL$65)*($G177/$F177)))</f>
        <v>0</v>
      </c>
      <c r="AQ177" s="420">
        <f>IF( $F177=0,0,((($F177/$E$175)*'PLAN DE ADQUISICIONES'!AM$65)*($G177/$F177)))</f>
        <v>0</v>
      </c>
      <c r="AR177" s="420">
        <f>IF( $F177=0,0,((($F177/$E$175)*'PLAN DE ADQUISICIONES'!AN$65)*($G177/$F177)))</f>
        <v>0</v>
      </c>
      <c r="AS177" s="420">
        <f>IF( $F177=0,0,((($F177/$E$175)*'PLAN DE ADQUISICIONES'!AO$65)*($G177/$F177)))</f>
        <v>0</v>
      </c>
      <c r="AT177" s="423">
        <f>AH177+AI177+AJ177+AK177+AL177+AM177+AN177+AO177+AP177+AQ177+AR177+AS177</f>
        <v>0</v>
      </c>
      <c r="AU177" s="426">
        <f>AS177+AR177+AQ177+AP177+AO177+AN177+AM177+AL177+AK177+AJ177+AI177+AH177+AF177+AE177+AD177+AC177+AB177+AA177+Z177+Y177+X177+W177+V177+U177+S177+R177+Q177+P177+O177+N177+M177+L177+K177+J177+I177+H177</f>
        <v>0</v>
      </c>
      <c r="AV177" s="392">
        <f t="shared" si="40"/>
        <v>0</v>
      </c>
    </row>
    <row r="178" spans="2:48" s="60" customFormat="1" ht="12.75" customHeight="1" x14ac:dyDescent="0.25">
      <c r="B178" s="416" t="str">
        <f>+'FORMATO COSTEO C2'!C384</f>
        <v>2.3.2.3</v>
      </c>
      <c r="C178" s="417" t="str">
        <f>+'FORMATO COSTEO C2'!B384</f>
        <v>Categoría de gasto</v>
      </c>
      <c r="D178" s="428"/>
      <c r="E178" s="429"/>
      <c r="F178" s="420">
        <f>+'FORMATO COSTEO C2'!G384</f>
        <v>0</v>
      </c>
      <c r="G178" s="421">
        <f>+'FORMATO COSTEO C2'!X384</f>
        <v>0</v>
      </c>
      <c r="H178" s="425">
        <f>IF( $F178=0,0,((($F178/$E$175)*'PLAN DE ADQUISICIONES'!F$65)*($G178/$F178)))</f>
        <v>0</v>
      </c>
      <c r="I178" s="420">
        <f>IF( $F178=0,0,((($F178/$E$175)*'PLAN DE ADQUISICIONES'!G$65)*($G178/$F178)))</f>
        <v>0</v>
      </c>
      <c r="J178" s="420">
        <f>IF( $F178=0,0,((($F178/$E$175)*'PLAN DE ADQUISICIONES'!H$65)*($G178/$F178)))</f>
        <v>0</v>
      </c>
      <c r="K178" s="420">
        <f>IF( $F178=0,0,((($F178/$E$175)*'PLAN DE ADQUISICIONES'!I$65)*($G178/$F178)))</f>
        <v>0</v>
      </c>
      <c r="L178" s="420">
        <f>IF( $F178=0,0,((($F178/$E$175)*'PLAN DE ADQUISICIONES'!J$65)*($G178/$F178)))</f>
        <v>0</v>
      </c>
      <c r="M178" s="420">
        <f>IF( $F178=0,0,((($F178/$E$175)*'PLAN DE ADQUISICIONES'!K$65)*($G178/$F178)))</f>
        <v>0</v>
      </c>
      <c r="N178" s="420">
        <f>IF( $F178=0,0,((($F178/$E$175)*'PLAN DE ADQUISICIONES'!L$65)*($G178/$F178)))</f>
        <v>0</v>
      </c>
      <c r="O178" s="420">
        <f>IF( $F178=0,0,((($F178/$E$175)*'PLAN DE ADQUISICIONES'!M$65)*($G178/$F178)))</f>
        <v>0</v>
      </c>
      <c r="P178" s="420">
        <f>IF( $F178=0,0,((($F178/$E$175)*'PLAN DE ADQUISICIONES'!N$65)*($G178/$F178)))</f>
        <v>0</v>
      </c>
      <c r="Q178" s="420">
        <f>IF( $F178=0,0,((($F178/$E$175)*'PLAN DE ADQUISICIONES'!O$65)*($G178/$F178)))</f>
        <v>0</v>
      </c>
      <c r="R178" s="420">
        <f>IF( $F178=0,0,((($F178/$E$175)*'PLAN DE ADQUISICIONES'!P$65)*($G178/$F178)))</f>
        <v>0</v>
      </c>
      <c r="S178" s="420">
        <f>IF( $F178=0,0,((($F178/$E$175)*'PLAN DE ADQUISICIONES'!Q$65)*($G178/$F178)))</f>
        <v>0</v>
      </c>
      <c r="T178" s="423">
        <f>H178+I178+J178+K178+L178+M178+N178+O178+P178+Q178+R178+S178</f>
        <v>0</v>
      </c>
      <c r="U178" s="424">
        <f>IF( $F178=0,0,((($F178/$E$175)*'PLAN DE ADQUISICIONES'!R$65)*($G178/$F178)))</f>
        <v>0</v>
      </c>
      <c r="V178" s="420">
        <f>IF( $F178=0,0,((($F178/$E$175)*'PLAN DE ADQUISICIONES'!S$65)*($G178/$F178)))</f>
        <v>0</v>
      </c>
      <c r="W178" s="420">
        <f>IF( $F178=0,0,((($F178/$E$175)*'PLAN DE ADQUISICIONES'!T$65)*($G178/$F178)))</f>
        <v>0</v>
      </c>
      <c r="X178" s="420">
        <f>IF( $F178=0,0,((($F178/$E$175)*'PLAN DE ADQUISICIONES'!U$65)*($G178/$F178)))</f>
        <v>0</v>
      </c>
      <c r="Y178" s="420">
        <f>IF( $F178=0,0,((($F178/$E$175)*'PLAN DE ADQUISICIONES'!V$65)*($G178/$F178)))</f>
        <v>0</v>
      </c>
      <c r="Z178" s="420">
        <f>IF( $F178=0,0,((($F178/$E$175)*'PLAN DE ADQUISICIONES'!W$65)*($G178/$F178)))</f>
        <v>0</v>
      </c>
      <c r="AA178" s="420">
        <f>IF( $F178=0,0,((($F178/$E$175)*'PLAN DE ADQUISICIONES'!X$65)*($G178/$F178)))</f>
        <v>0</v>
      </c>
      <c r="AB178" s="420">
        <f>IF( $F178=0,0,((($F178/$E$175)*'PLAN DE ADQUISICIONES'!Y$65)*($G178/$F178)))</f>
        <v>0</v>
      </c>
      <c r="AC178" s="420">
        <f>IF( $F178=0,0,((($F178/$E$175)*'PLAN DE ADQUISICIONES'!Z$65)*($G178/$F178)))</f>
        <v>0</v>
      </c>
      <c r="AD178" s="420">
        <f>IF( $F178=0,0,((($F178/$E$175)*'PLAN DE ADQUISICIONES'!AA$65)*($G178/$F178)))</f>
        <v>0</v>
      </c>
      <c r="AE178" s="420">
        <f>IF( $F178=0,0,((($F178/$E$175)*'PLAN DE ADQUISICIONES'!AB$65)*($G178/$F178)))</f>
        <v>0</v>
      </c>
      <c r="AF178" s="420">
        <f>IF( $F178=0,0,((($F178/$E$175)*'PLAN DE ADQUISICIONES'!AC$65)*($G178/$F178)))</f>
        <v>0</v>
      </c>
      <c r="AG178" s="421">
        <f>U178+V178+W178+X178+Y178+Z178+AA178+AB178+AC178+AD178+AE178+AF178</f>
        <v>0</v>
      </c>
      <c r="AH178" s="425">
        <f>IF( $F178=0,0,((($F178/$E$175)*'PLAN DE ADQUISICIONES'!AD$65)*($G178/$F178)))</f>
        <v>0</v>
      </c>
      <c r="AI178" s="420">
        <f>IF( $F178=0,0,((($F178/$E$175)*'PLAN DE ADQUISICIONES'!AE$65)*($G178/$F178)))</f>
        <v>0</v>
      </c>
      <c r="AJ178" s="420">
        <f>IF( $F178=0,0,((($F178/$E$175)*'PLAN DE ADQUISICIONES'!AF$65)*($G178/$F178)))</f>
        <v>0</v>
      </c>
      <c r="AK178" s="420">
        <f>IF( $F178=0,0,((($F178/$E$175)*'PLAN DE ADQUISICIONES'!AG$65)*($G178/$F178)))</f>
        <v>0</v>
      </c>
      <c r="AL178" s="420">
        <f>IF( $F178=0,0,((($F178/$E$175)*'PLAN DE ADQUISICIONES'!AH$65)*($G178/$F178)))</f>
        <v>0</v>
      </c>
      <c r="AM178" s="420">
        <f>IF( $F178=0,0,((($F178/$E$175)*'PLAN DE ADQUISICIONES'!AI$65)*($G178/$F178)))</f>
        <v>0</v>
      </c>
      <c r="AN178" s="420">
        <f>IF( $F178=0,0,((($F178/$E$175)*'PLAN DE ADQUISICIONES'!AJ$65)*($G178/$F178)))</f>
        <v>0</v>
      </c>
      <c r="AO178" s="420">
        <f>IF( $F178=0,0,((($F178/$E$175)*'PLAN DE ADQUISICIONES'!AK$65)*($G178/$F178)))</f>
        <v>0</v>
      </c>
      <c r="AP178" s="420">
        <f>IF( $F178=0,0,((($F178/$E$175)*'PLAN DE ADQUISICIONES'!AL$65)*($G178/$F178)))</f>
        <v>0</v>
      </c>
      <c r="AQ178" s="420">
        <f>IF( $F178=0,0,((($F178/$E$175)*'PLAN DE ADQUISICIONES'!AM$65)*($G178/$F178)))</f>
        <v>0</v>
      </c>
      <c r="AR178" s="420">
        <f>IF( $F178=0,0,((($F178/$E$175)*'PLAN DE ADQUISICIONES'!AN$65)*($G178/$F178)))</f>
        <v>0</v>
      </c>
      <c r="AS178" s="420">
        <f>IF( $F178=0,0,((($F178/$E$175)*'PLAN DE ADQUISICIONES'!AO$65)*($G178/$F178)))</f>
        <v>0</v>
      </c>
      <c r="AT178" s="423">
        <f>AH178+AI178+AJ178+AK178+AL178+AM178+AN178+AO178+AP178+AQ178+AR178+AS178</f>
        <v>0</v>
      </c>
      <c r="AU178" s="426">
        <f>AS178+AR178+AQ178+AP178+AO178+AN178+AM178+AL178+AK178+AJ178+AI178+AH178+AF178+AE178+AD178+AC178+AB178+AA178+Z178+Y178+X178+W178+V178+U178+S178+R178+Q178+P178+O178+N178+M178+L178+K178+J178+I178+H178</f>
        <v>0</v>
      </c>
      <c r="AV178" s="392">
        <f t="shared" si="40"/>
        <v>0</v>
      </c>
    </row>
    <row r="179" spans="2:48" s="60" customFormat="1" ht="12.75" customHeight="1" x14ac:dyDescent="0.25">
      <c r="B179" s="416" t="str">
        <f>+'FORMATO COSTEO C2'!C390</f>
        <v>2.3.2.4</v>
      </c>
      <c r="C179" s="417" t="str">
        <f>+'FORMATO COSTEO C2'!B390</f>
        <v>Categoría de gasto</v>
      </c>
      <c r="D179" s="428"/>
      <c r="E179" s="429"/>
      <c r="F179" s="420">
        <f>+'FORMATO COSTEO C2'!G390</f>
        <v>0</v>
      </c>
      <c r="G179" s="421">
        <f>+'FORMATO COSTEO C2'!X390</f>
        <v>0</v>
      </c>
      <c r="H179" s="425">
        <f>IF( $F179=0,0,((($F179/$E$175)*'PLAN DE ADQUISICIONES'!F$65)*($G179/$F179)))</f>
        <v>0</v>
      </c>
      <c r="I179" s="420">
        <f>IF( $F179=0,0,((($F179/$E$175)*'PLAN DE ADQUISICIONES'!G$65)*($G179/$F179)))</f>
        <v>0</v>
      </c>
      <c r="J179" s="420">
        <f>IF( $F179=0,0,((($F179/$E$175)*'PLAN DE ADQUISICIONES'!H$65)*($G179/$F179)))</f>
        <v>0</v>
      </c>
      <c r="K179" s="420">
        <f>IF( $F179=0,0,((($F179/$E$175)*'PLAN DE ADQUISICIONES'!I$65)*($G179/$F179)))</f>
        <v>0</v>
      </c>
      <c r="L179" s="420">
        <f>IF( $F179=0,0,((($F179/$E$175)*'PLAN DE ADQUISICIONES'!J$65)*($G179/$F179)))</f>
        <v>0</v>
      </c>
      <c r="M179" s="420">
        <f>IF( $F179=0,0,((($F179/$E$175)*'PLAN DE ADQUISICIONES'!K$65)*($G179/$F179)))</f>
        <v>0</v>
      </c>
      <c r="N179" s="420">
        <f>IF( $F179=0,0,((($F179/$E$175)*'PLAN DE ADQUISICIONES'!L$65)*($G179/$F179)))</f>
        <v>0</v>
      </c>
      <c r="O179" s="420">
        <f>IF( $F179=0,0,((($F179/$E$175)*'PLAN DE ADQUISICIONES'!M$65)*($G179/$F179)))</f>
        <v>0</v>
      </c>
      <c r="P179" s="420">
        <f>IF( $F179=0,0,((($F179/$E$175)*'PLAN DE ADQUISICIONES'!N$65)*($G179/$F179)))</f>
        <v>0</v>
      </c>
      <c r="Q179" s="420">
        <f>IF( $F179=0,0,((($F179/$E$175)*'PLAN DE ADQUISICIONES'!O$65)*($G179/$F179)))</f>
        <v>0</v>
      </c>
      <c r="R179" s="420">
        <f>IF( $F179=0,0,((($F179/$E$175)*'PLAN DE ADQUISICIONES'!P$65)*($G179/$F179)))</f>
        <v>0</v>
      </c>
      <c r="S179" s="420">
        <f>IF( $F179=0,0,((($F179/$E$175)*'PLAN DE ADQUISICIONES'!Q$65)*($G179/$F179)))</f>
        <v>0</v>
      </c>
      <c r="T179" s="423">
        <f>H179+I179+J179+K179+L179+M179+N179+O179+P179+Q179+R179+S179</f>
        <v>0</v>
      </c>
      <c r="U179" s="424">
        <f>IF( $F179=0,0,((($F179/$E$175)*'PLAN DE ADQUISICIONES'!R$65)*($G179/$F179)))</f>
        <v>0</v>
      </c>
      <c r="V179" s="420">
        <f>IF( $F179=0,0,((($F179/$E$175)*'PLAN DE ADQUISICIONES'!S$65)*($G179/$F179)))</f>
        <v>0</v>
      </c>
      <c r="W179" s="420">
        <f>IF( $F179=0,0,((($F179/$E$175)*'PLAN DE ADQUISICIONES'!T$65)*($G179/$F179)))</f>
        <v>0</v>
      </c>
      <c r="X179" s="420">
        <f>IF( $F179=0,0,((($F179/$E$175)*'PLAN DE ADQUISICIONES'!U$65)*($G179/$F179)))</f>
        <v>0</v>
      </c>
      <c r="Y179" s="420">
        <f>IF( $F179=0,0,((($F179/$E$175)*'PLAN DE ADQUISICIONES'!V$65)*($G179/$F179)))</f>
        <v>0</v>
      </c>
      <c r="Z179" s="420">
        <f>IF( $F179=0,0,((($F179/$E$175)*'PLAN DE ADQUISICIONES'!W$65)*($G179/$F179)))</f>
        <v>0</v>
      </c>
      <c r="AA179" s="420">
        <f>IF( $F179=0,0,((($F179/$E$175)*'PLAN DE ADQUISICIONES'!X$65)*($G179/$F179)))</f>
        <v>0</v>
      </c>
      <c r="AB179" s="420">
        <f>IF( $F179=0,0,((($F179/$E$175)*'PLAN DE ADQUISICIONES'!Y$65)*($G179/$F179)))</f>
        <v>0</v>
      </c>
      <c r="AC179" s="420">
        <f>IF( $F179=0,0,((($F179/$E$175)*'PLAN DE ADQUISICIONES'!Z$65)*($G179/$F179)))</f>
        <v>0</v>
      </c>
      <c r="AD179" s="420">
        <f>IF( $F179=0,0,((($F179/$E$175)*'PLAN DE ADQUISICIONES'!AA$65)*($G179/$F179)))</f>
        <v>0</v>
      </c>
      <c r="AE179" s="420">
        <f>IF( $F179=0,0,((($F179/$E$175)*'PLAN DE ADQUISICIONES'!AB$65)*($G179/$F179)))</f>
        <v>0</v>
      </c>
      <c r="AF179" s="420">
        <f>IF( $F179=0,0,((($F179/$E$175)*'PLAN DE ADQUISICIONES'!AC$65)*($G179/$F179)))</f>
        <v>0</v>
      </c>
      <c r="AG179" s="421">
        <f>U179+V179+W179+X179+Y179+Z179+AA179+AB179+AC179+AD179+AE179+AF179</f>
        <v>0</v>
      </c>
      <c r="AH179" s="425">
        <f>IF( $F179=0,0,((($F179/$E$175)*'PLAN DE ADQUISICIONES'!AD$65)*($G179/$F179)))</f>
        <v>0</v>
      </c>
      <c r="AI179" s="420">
        <f>IF( $F179=0,0,((($F179/$E$175)*'PLAN DE ADQUISICIONES'!AE$65)*($G179/$F179)))</f>
        <v>0</v>
      </c>
      <c r="AJ179" s="420">
        <f>IF( $F179=0,0,((($F179/$E$175)*'PLAN DE ADQUISICIONES'!AF$65)*($G179/$F179)))</f>
        <v>0</v>
      </c>
      <c r="AK179" s="420">
        <f>IF( $F179=0,0,((($F179/$E$175)*'PLAN DE ADQUISICIONES'!AG$65)*($G179/$F179)))</f>
        <v>0</v>
      </c>
      <c r="AL179" s="420">
        <f>IF( $F179=0,0,((($F179/$E$175)*'PLAN DE ADQUISICIONES'!AH$65)*($G179/$F179)))</f>
        <v>0</v>
      </c>
      <c r="AM179" s="420">
        <f>IF( $F179=0,0,((($F179/$E$175)*'PLAN DE ADQUISICIONES'!AI$65)*($G179/$F179)))</f>
        <v>0</v>
      </c>
      <c r="AN179" s="420">
        <f>IF( $F179=0,0,((($F179/$E$175)*'PLAN DE ADQUISICIONES'!AJ$65)*($G179/$F179)))</f>
        <v>0</v>
      </c>
      <c r="AO179" s="420">
        <f>IF( $F179=0,0,((($F179/$E$175)*'PLAN DE ADQUISICIONES'!AK$65)*($G179/$F179)))</f>
        <v>0</v>
      </c>
      <c r="AP179" s="420">
        <f>IF( $F179=0,0,((($F179/$E$175)*'PLAN DE ADQUISICIONES'!AL$65)*($G179/$F179)))</f>
        <v>0</v>
      </c>
      <c r="AQ179" s="420">
        <f>IF( $F179=0,0,((($F179/$E$175)*'PLAN DE ADQUISICIONES'!AM$65)*($G179/$F179)))</f>
        <v>0</v>
      </c>
      <c r="AR179" s="420">
        <f>IF( $F179=0,0,((($F179/$E$175)*'PLAN DE ADQUISICIONES'!AN$65)*($G179/$F179)))</f>
        <v>0</v>
      </c>
      <c r="AS179" s="420">
        <f>IF( $F179=0,0,((($F179/$E$175)*'PLAN DE ADQUISICIONES'!AO$65)*($G179/$F179)))</f>
        <v>0</v>
      </c>
      <c r="AT179" s="423">
        <f>AH179+AI179+AJ179+AK179+AL179+AM179+AN179+AO179+AP179+AQ179+AR179+AS179</f>
        <v>0</v>
      </c>
      <c r="AU179" s="426">
        <f>AS179+AR179+AQ179+AP179+AO179+AN179+AM179+AL179+AK179+AJ179+AI179+AH179+AF179+AE179+AD179+AC179+AB179+AA179+Z179+Y179+X179+W179+V179+U179+S179+R179+Q179+P179+O179+N179+M179+L179+K179+J179+I179+H179</f>
        <v>0</v>
      </c>
      <c r="AV179" s="392">
        <f t="shared" si="40"/>
        <v>0</v>
      </c>
    </row>
    <row r="180" spans="2:48" s="60" customFormat="1" ht="12.75" customHeight="1" x14ac:dyDescent="0.25">
      <c r="B180" s="416" t="str">
        <f>+'FORMATO COSTEO C2'!C396</f>
        <v>2.3.2.5</v>
      </c>
      <c r="C180" s="417" t="str">
        <f>+'FORMATO COSTEO C2'!B396</f>
        <v>Categoría de gasto</v>
      </c>
      <c r="D180" s="428"/>
      <c r="E180" s="429"/>
      <c r="F180" s="420">
        <f>+'FORMATO COSTEO C2'!G396</f>
        <v>0</v>
      </c>
      <c r="G180" s="421">
        <f>+'FORMATO COSTEO C2'!X396</f>
        <v>0</v>
      </c>
      <c r="H180" s="425">
        <f>IF( $F180=0,0,((($F180/$E$175)*'PLAN DE ADQUISICIONES'!F$65)*($G180/$F180)))</f>
        <v>0</v>
      </c>
      <c r="I180" s="420">
        <f>IF( $F180=0,0,((($F180/$E$175)*'PLAN DE ADQUISICIONES'!G$65)*($G180/$F180)))</f>
        <v>0</v>
      </c>
      <c r="J180" s="420">
        <f>IF( $F180=0,0,((($F180/$E$175)*'PLAN DE ADQUISICIONES'!H$65)*($G180/$F180)))</f>
        <v>0</v>
      </c>
      <c r="K180" s="420">
        <f>IF( $F180=0,0,((($F180/$E$175)*'PLAN DE ADQUISICIONES'!I$65)*($G180/$F180)))</f>
        <v>0</v>
      </c>
      <c r="L180" s="420">
        <f>IF( $F180=0,0,((($F180/$E$175)*'PLAN DE ADQUISICIONES'!J$65)*($G180/$F180)))</f>
        <v>0</v>
      </c>
      <c r="M180" s="420">
        <f>IF( $F180=0,0,((($F180/$E$175)*'PLAN DE ADQUISICIONES'!K$65)*($G180/$F180)))</f>
        <v>0</v>
      </c>
      <c r="N180" s="420">
        <f>IF( $F180=0,0,((($F180/$E$175)*'PLAN DE ADQUISICIONES'!L$65)*($G180/$F180)))</f>
        <v>0</v>
      </c>
      <c r="O180" s="420">
        <f>IF( $F180=0,0,((($F180/$E$175)*'PLAN DE ADQUISICIONES'!M$65)*($G180/$F180)))</f>
        <v>0</v>
      </c>
      <c r="P180" s="420">
        <f>IF( $F180=0,0,((($F180/$E$175)*'PLAN DE ADQUISICIONES'!N$65)*($G180/$F180)))</f>
        <v>0</v>
      </c>
      <c r="Q180" s="420">
        <f>IF( $F180=0,0,((($F180/$E$175)*'PLAN DE ADQUISICIONES'!O$65)*($G180/$F180)))</f>
        <v>0</v>
      </c>
      <c r="R180" s="420">
        <f>IF( $F180=0,0,((($F180/$E$175)*'PLAN DE ADQUISICIONES'!P$65)*($G180/$F180)))</f>
        <v>0</v>
      </c>
      <c r="S180" s="420">
        <f>IF( $F180=0,0,((($F180/$E$175)*'PLAN DE ADQUISICIONES'!Q$65)*($G180/$F180)))</f>
        <v>0</v>
      </c>
      <c r="T180" s="423">
        <f>H180+I180+J180+K180+L180+M180+N180+O180+P180+Q180+R180+S180</f>
        <v>0</v>
      </c>
      <c r="U180" s="424">
        <f>IF( $F180=0,0,((($F180/$E$175)*'PLAN DE ADQUISICIONES'!R$65)*($G180/$F180)))</f>
        <v>0</v>
      </c>
      <c r="V180" s="420">
        <f>IF( $F180=0,0,((($F180/$E$175)*'PLAN DE ADQUISICIONES'!S$65)*($G180/$F180)))</f>
        <v>0</v>
      </c>
      <c r="W180" s="420">
        <f>IF( $F180=0,0,((($F180/$E$175)*'PLAN DE ADQUISICIONES'!T$65)*($G180/$F180)))</f>
        <v>0</v>
      </c>
      <c r="X180" s="420">
        <f>IF( $F180=0,0,((($F180/$E$175)*'PLAN DE ADQUISICIONES'!U$65)*($G180/$F180)))</f>
        <v>0</v>
      </c>
      <c r="Y180" s="420">
        <f>IF( $F180=0,0,((($F180/$E$175)*'PLAN DE ADQUISICIONES'!V$65)*($G180/$F180)))</f>
        <v>0</v>
      </c>
      <c r="Z180" s="420">
        <f>IF( $F180=0,0,((($F180/$E$175)*'PLAN DE ADQUISICIONES'!W$65)*($G180/$F180)))</f>
        <v>0</v>
      </c>
      <c r="AA180" s="420">
        <f>IF( $F180=0,0,((($F180/$E$175)*'PLAN DE ADQUISICIONES'!X$65)*($G180/$F180)))</f>
        <v>0</v>
      </c>
      <c r="AB180" s="420">
        <f>IF( $F180=0,0,((($F180/$E$175)*'PLAN DE ADQUISICIONES'!Y$65)*($G180/$F180)))</f>
        <v>0</v>
      </c>
      <c r="AC180" s="420">
        <f>IF( $F180=0,0,((($F180/$E$175)*'PLAN DE ADQUISICIONES'!Z$65)*($G180/$F180)))</f>
        <v>0</v>
      </c>
      <c r="AD180" s="420">
        <f>IF( $F180=0,0,((($F180/$E$175)*'PLAN DE ADQUISICIONES'!AA$65)*($G180/$F180)))</f>
        <v>0</v>
      </c>
      <c r="AE180" s="420">
        <f>IF( $F180=0,0,((($F180/$E$175)*'PLAN DE ADQUISICIONES'!AB$65)*($G180/$F180)))</f>
        <v>0</v>
      </c>
      <c r="AF180" s="420">
        <f>IF( $F180=0,0,((($F180/$E$175)*'PLAN DE ADQUISICIONES'!AC$65)*($G180/$F180)))</f>
        <v>0</v>
      </c>
      <c r="AG180" s="421">
        <f>U180+V180+W180+X180+Y180+Z180+AA180+AB180+AC180+AD180+AE180+AF180</f>
        <v>0</v>
      </c>
      <c r="AH180" s="425">
        <f>IF( $F180=0,0,((($F180/$E$175)*'PLAN DE ADQUISICIONES'!AD$65)*($G180/$F180)))</f>
        <v>0</v>
      </c>
      <c r="AI180" s="420">
        <f>IF( $F180=0,0,((($F180/$E$175)*'PLAN DE ADQUISICIONES'!AE$65)*($G180/$F180)))</f>
        <v>0</v>
      </c>
      <c r="AJ180" s="420">
        <f>IF( $F180=0,0,((($F180/$E$175)*'PLAN DE ADQUISICIONES'!AF$65)*($G180/$F180)))</f>
        <v>0</v>
      </c>
      <c r="AK180" s="420">
        <f>IF( $F180=0,0,((($F180/$E$175)*'PLAN DE ADQUISICIONES'!AG$65)*($G180/$F180)))</f>
        <v>0</v>
      </c>
      <c r="AL180" s="420">
        <f>IF( $F180=0,0,((($F180/$E$175)*'PLAN DE ADQUISICIONES'!AH$65)*($G180/$F180)))</f>
        <v>0</v>
      </c>
      <c r="AM180" s="420">
        <f>IF( $F180=0,0,((($F180/$E$175)*'PLAN DE ADQUISICIONES'!AI$65)*($G180/$F180)))</f>
        <v>0</v>
      </c>
      <c r="AN180" s="420">
        <f>IF( $F180=0,0,((($F180/$E$175)*'PLAN DE ADQUISICIONES'!AJ$65)*($G180/$F180)))</f>
        <v>0</v>
      </c>
      <c r="AO180" s="420">
        <f>IF( $F180=0,0,((($F180/$E$175)*'PLAN DE ADQUISICIONES'!AK$65)*($G180/$F180)))</f>
        <v>0</v>
      </c>
      <c r="AP180" s="420">
        <f>IF( $F180=0,0,((($F180/$E$175)*'PLAN DE ADQUISICIONES'!AL$65)*($G180/$F180)))</f>
        <v>0</v>
      </c>
      <c r="AQ180" s="420">
        <f>IF( $F180=0,0,((($F180/$E$175)*'PLAN DE ADQUISICIONES'!AM$65)*($G180/$F180)))</f>
        <v>0</v>
      </c>
      <c r="AR180" s="420">
        <f>IF( $F180=0,0,((($F180/$E$175)*'PLAN DE ADQUISICIONES'!AN$65)*($G180/$F180)))</f>
        <v>0</v>
      </c>
      <c r="AS180" s="420">
        <f>IF( $F180=0,0,((($F180/$E$175)*'PLAN DE ADQUISICIONES'!AO$65)*($G180/$F180)))</f>
        <v>0</v>
      </c>
      <c r="AT180" s="423">
        <f>AH180+AI180+AJ180+AK180+AL180+AM180+AN180+AO180+AP180+AQ180+AR180+AS180</f>
        <v>0</v>
      </c>
      <c r="AU180" s="426">
        <f>AS180+AR180+AQ180+AP180+AO180+AN180+AM180+AL180+AK180+AJ180+AI180+AH180+AF180+AE180+AD180+AC180+AB180+AA180+Z180+Y180+X180+W180+V180+U180+S180+R180+Q180+P180+O180+N180+M180+L180+K180+J180+I180+H180</f>
        <v>0</v>
      </c>
      <c r="AV180" s="392">
        <f t="shared" si="40"/>
        <v>0</v>
      </c>
    </row>
    <row r="181" spans="2:48" s="60" customFormat="1" ht="12.75" customHeight="1" x14ac:dyDescent="0.25">
      <c r="B181" s="406" t="str">
        <f>+'FORMATO COSTEO C2'!C402</f>
        <v>2.3.3</v>
      </c>
      <c r="C181" s="430">
        <f>+'FORMATO COSTEO C2'!B402</f>
        <v>0</v>
      </c>
      <c r="D181" s="408" t="str">
        <f>+'FORMATO COSTEO C2'!D402</f>
        <v>Unidad medida</v>
      </c>
      <c r="E181" s="409">
        <f>+'FORMATO COSTEO C2'!E402</f>
        <v>0</v>
      </c>
      <c r="F181" s="410">
        <f>SUM(F182:F186)</f>
        <v>0</v>
      </c>
      <c r="G181" s="411">
        <f t="shared" ref="G181:AS181" si="49">SUM(G182:G186)</f>
        <v>0</v>
      </c>
      <c r="H181" s="412">
        <f t="shared" si="49"/>
        <v>0</v>
      </c>
      <c r="I181" s="410">
        <f t="shared" si="49"/>
        <v>0</v>
      </c>
      <c r="J181" s="410">
        <f t="shared" si="49"/>
        <v>0</v>
      </c>
      <c r="K181" s="410">
        <f t="shared" si="49"/>
        <v>0</v>
      </c>
      <c r="L181" s="410">
        <f t="shared" si="49"/>
        <v>0</v>
      </c>
      <c r="M181" s="410">
        <f t="shared" si="49"/>
        <v>0</v>
      </c>
      <c r="N181" s="410">
        <f t="shared" si="49"/>
        <v>0</v>
      </c>
      <c r="O181" s="410">
        <f t="shared" si="49"/>
        <v>0</v>
      </c>
      <c r="P181" s="410">
        <f t="shared" si="49"/>
        <v>0</v>
      </c>
      <c r="Q181" s="410">
        <f t="shared" si="49"/>
        <v>0</v>
      </c>
      <c r="R181" s="410">
        <f t="shared" si="49"/>
        <v>0</v>
      </c>
      <c r="S181" s="410">
        <f t="shared" si="49"/>
        <v>0</v>
      </c>
      <c r="T181" s="413">
        <f t="shared" si="49"/>
        <v>0</v>
      </c>
      <c r="U181" s="414">
        <f t="shared" si="49"/>
        <v>0</v>
      </c>
      <c r="V181" s="410">
        <f t="shared" si="49"/>
        <v>0</v>
      </c>
      <c r="W181" s="410">
        <f t="shared" si="49"/>
        <v>0</v>
      </c>
      <c r="X181" s="410">
        <f t="shared" si="49"/>
        <v>0</v>
      </c>
      <c r="Y181" s="410">
        <f t="shared" si="49"/>
        <v>0</v>
      </c>
      <c r="Z181" s="410">
        <f t="shared" si="49"/>
        <v>0</v>
      </c>
      <c r="AA181" s="410">
        <f t="shared" si="49"/>
        <v>0</v>
      </c>
      <c r="AB181" s="410">
        <f t="shared" si="49"/>
        <v>0</v>
      </c>
      <c r="AC181" s="410">
        <f t="shared" si="49"/>
        <v>0</v>
      </c>
      <c r="AD181" s="410">
        <f t="shared" si="49"/>
        <v>0</v>
      </c>
      <c r="AE181" s="410">
        <f t="shared" si="49"/>
        <v>0</v>
      </c>
      <c r="AF181" s="410">
        <f t="shared" si="49"/>
        <v>0</v>
      </c>
      <c r="AG181" s="411">
        <f t="shared" si="49"/>
        <v>0</v>
      </c>
      <c r="AH181" s="412">
        <f t="shared" si="49"/>
        <v>0</v>
      </c>
      <c r="AI181" s="410">
        <f t="shared" si="49"/>
        <v>0</v>
      </c>
      <c r="AJ181" s="410">
        <f t="shared" si="49"/>
        <v>0</v>
      </c>
      <c r="AK181" s="410">
        <f t="shared" si="49"/>
        <v>0</v>
      </c>
      <c r="AL181" s="410">
        <f t="shared" si="49"/>
        <v>0</v>
      </c>
      <c r="AM181" s="410">
        <f t="shared" si="49"/>
        <v>0</v>
      </c>
      <c r="AN181" s="410">
        <f t="shared" si="49"/>
        <v>0</v>
      </c>
      <c r="AO181" s="410">
        <f t="shared" si="49"/>
        <v>0</v>
      </c>
      <c r="AP181" s="410">
        <f t="shared" si="49"/>
        <v>0</v>
      </c>
      <c r="AQ181" s="410">
        <f t="shared" si="49"/>
        <v>0</v>
      </c>
      <c r="AR181" s="410">
        <f t="shared" si="49"/>
        <v>0</v>
      </c>
      <c r="AS181" s="410">
        <f t="shared" si="49"/>
        <v>0</v>
      </c>
      <c r="AT181" s="413">
        <f>SUM(AT182:AT186)</f>
        <v>0</v>
      </c>
      <c r="AU181" s="415">
        <f>SUM(AU182:AU186)</f>
        <v>0</v>
      </c>
      <c r="AV181" s="392">
        <f t="shared" si="40"/>
        <v>0</v>
      </c>
    </row>
    <row r="182" spans="2:48" s="60" customFormat="1" ht="12.75" customHeight="1" x14ac:dyDescent="0.25">
      <c r="B182" s="416" t="str">
        <f>+'FORMATO COSTEO C2'!C404</f>
        <v>2.3.3.1</v>
      </c>
      <c r="C182" s="417" t="str">
        <f>+'FORMATO COSTEO C2'!B404</f>
        <v>Categoría de gasto</v>
      </c>
      <c r="D182" s="428"/>
      <c r="E182" s="429"/>
      <c r="F182" s="420">
        <f>+'FORMATO COSTEO C2'!G404</f>
        <v>0</v>
      </c>
      <c r="G182" s="421">
        <f>+'FORMATO COSTEO C2'!X404</f>
        <v>0</v>
      </c>
      <c r="H182" s="422">
        <f>IF( $F182=0,0,((($F182/$E$181)*'PLAN DE ADQUISICIONES'!F$66)*($G182/$F182)))</f>
        <v>0</v>
      </c>
      <c r="I182" s="420">
        <f>IF( $F182=0,0,((($F182/$E$181)*'PLAN DE ADQUISICIONES'!G$66)*($G182/$F182)))</f>
        <v>0</v>
      </c>
      <c r="J182" s="420">
        <f>IF( $F182=0,0,((($F182/$E$181)*'PLAN DE ADQUISICIONES'!H$66)*($G182/$F182)))</f>
        <v>0</v>
      </c>
      <c r="K182" s="420">
        <f>IF( $F182=0,0,((($F182/$E$181)*'PLAN DE ADQUISICIONES'!I$66)*($G182/$F182)))</f>
        <v>0</v>
      </c>
      <c r="L182" s="420">
        <f>IF( $F182=0,0,((($F182/$E$181)*'PLAN DE ADQUISICIONES'!J$66)*($G182/$F182)))</f>
        <v>0</v>
      </c>
      <c r="M182" s="420">
        <f>IF( $F182=0,0,((($F182/$E$181)*'PLAN DE ADQUISICIONES'!K$66)*($G182/$F182)))</f>
        <v>0</v>
      </c>
      <c r="N182" s="420">
        <f>IF( $F182=0,0,((($F182/$E$181)*'PLAN DE ADQUISICIONES'!L$66)*($G182/$F182)))</f>
        <v>0</v>
      </c>
      <c r="O182" s="420">
        <f>IF( $F182=0,0,((($F182/$E$181)*'PLAN DE ADQUISICIONES'!M$66)*($G182/$F182)))</f>
        <v>0</v>
      </c>
      <c r="P182" s="420">
        <f>IF( $F182=0,0,((($F182/$E$181)*'PLAN DE ADQUISICIONES'!N$66)*($G182/$F182)))</f>
        <v>0</v>
      </c>
      <c r="Q182" s="420">
        <f>IF( $F182=0,0,((($F182/$E$181)*'PLAN DE ADQUISICIONES'!O$66)*($G182/$F182)))</f>
        <v>0</v>
      </c>
      <c r="R182" s="420">
        <f>IF( $F182=0,0,((($F182/$E$181)*'PLAN DE ADQUISICIONES'!P$66)*($G182/$F182)))</f>
        <v>0</v>
      </c>
      <c r="S182" s="420">
        <f>IF( $F182=0,0,((($F182/$E$181)*'PLAN DE ADQUISICIONES'!Q$66)*($G182/$F182)))</f>
        <v>0</v>
      </c>
      <c r="T182" s="423">
        <f>H182+I182+J182+K182+L182+M182+N182+O182+P182+Q182+R182+S182</f>
        <v>0</v>
      </c>
      <c r="U182" s="424">
        <f>IF( $F182=0,0,((($F182/$E$181)*'PLAN DE ADQUISICIONES'!R$66)*($G182/$F182)))</f>
        <v>0</v>
      </c>
      <c r="V182" s="420">
        <f>IF( $F182=0,0,((($F182/$E$181)*'PLAN DE ADQUISICIONES'!S$66)*($G182/$F182)))</f>
        <v>0</v>
      </c>
      <c r="W182" s="420">
        <f>IF( $F182=0,0,((($F182/$E$181)*'PLAN DE ADQUISICIONES'!T$66)*($G182/$F182)))</f>
        <v>0</v>
      </c>
      <c r="X182" s="420">
        <f>IF( $F182=0,0,((($F182/$E$181)*'PLAN DE ADQUISICIONES'!U$66)*($G182/$F182)))</f>
        <v>0</v>
      </c>
      <c r="Y182" s="420">
        <f>IF( $F182=0,0,((($F182/$E$181)*'PLAN DE ADQUISICIONES'!V$66)*($G182/$F182)))</f>
        <v>0</v>
      </c>
      <c r="Z182" s="420">
        <f>IF( $F182=0,0,((($F182/$E$181)*'PLAN DE ADQUISICIONES'!W$66)*($G182/$F182)))</f>
        <v>0</v>
      </c>
      <c r="AA182" s="420">
        <f>IF( $F182=0,0,((($F182/$E$181)*'PLAN DE ADQUISICIONES'!X$66)*($G182/$F182)))</f>
        <v>0</v>
      </c>
      <c r="AB182" s="420">
        <f>IF( $F182=0,0,((($F182/$E$181)*'PLAN DE ADQUISICIONES'!Y$66)*($G182/$F182)))</f>
        <v>0</v>
      </c>
      <c r="AC182" s="420">
        <f>IF( $F182=0,0,((($F182/$E$181)*'PLAN DE ADQUISICIONES'!Z$66)*($G182/$F182)))</f>
        <v>0</v>
      </c>
      <c r="AD182" s="420">
        <f>IF( $F182=0,0,((($F182/$E$181)*'PLAN DE ADQUISICIONES'!AA$66)*($G182/$F182)))</f>
        <v>0</v>
      </c>
      <c r="AE182" s="420">
        <f>IF( $F182=0,0,((($F182/$E$181)*'PLAN DE ADQUISICIONES'!AB$66)*($G182/$F182)))</f>
        <v>0</v>
      </c>
      <c r="AF182" s="420">
        <f>IF( $F182=0,0,((($F182/$E$181)*'PLAN DE ADQUISICIONES'!AC$66)*($G182/$F182)))</f>
        <v>0</v>
      </c>
      <c r="AG182" s="421">
        <f>U182+V182+W182+X182+Y182+Z182+AA182+AB182+AC182+AD182+AE182+AF182</f>
        <v>0</v>
      </c>
      <c r="AH182" s="425">
        <f>IF( $F182=0,0,((($F182/$E$181)*'PLAN DE ADQUISICIONES'!AD$66)*($G182/$F182)))</f>
        <v>0</v>
      </c>
      <c r="AI182" s="420">
        <f>IF( $F182=0,0,((($F182/$E$181)*'PLAN DE ADQUISICIONES'!AE$66)*($G182/$F182)))</f>
        <v>0</v>
      </c>
      <c r="AJ182" s="420">
        <f>IF( $F182=0,0,((($F182/$E$181)*'PLAN DE ADQUISICIONES'!AF$66)*($G182/$F182)))</f>
        <v>0</v>
      </c>
      <c r="AK182" s="420">
        <f>IF( $F182=0,0,((($F182/$E$181)*'PLAN DE ADQUISICIONES'!AG$66)*($G182/$F182)))</f>
        <v>0</v>
      </c>
      <c r="AL182" s="420">
        <f>IF( $F182=0,0,((($F182/$E$181)*'PLAN DE ADQUISICIONES'!AH$66)*($G182/$F182)))</f>
        <v>0</v>
      </c>
      <c r="AM182" s="420">
        <f>IF( $F182=0,0,((($F182/$E$181)*'PLAN DE ADQUISICIONES'!AI$66)*($G182/$F182)))</f>
        <v>0</v>
      </c>
      <c r="AN182" s="420">
        <f>IF( $F182=0,0,((($F182/$E$181)*'PLAN DE ADQUISICIONES'!AJ$66)*($G182/$F182)))</f>
        <v>0</v>
      </c>
      <c r="AO182" s="420">
        <f>IF( $F182=0,0,((($F182/$E$181)*'PLAN DE ADQUISICIONES'!AK$66)*($G182/$F182)))</f>
        <v>0</v>
      </c>
      <c r="AP182" s="420">
        <f>IF( $F182=0,0,((($F182/$E$181)*'PLAN DE ADQUISICIONES'!AL$66)*($G182/$F182)))</f>
        <v>0</v>
      </c>
      <c r="AQ182" s="420">
        <f>IF( $F182=0,0,((($F182/$E$181)*'PLAN DE ADQUISICIONES'!AM$66)*($G182/$F182)))</f>
        <v>0</v>
      </c>
      <c r="AR182" s="420">
        <f>IF( $F182=0,0,((($F182/$E$181)*'PLAN DE ADQUISICIONES'!AN$66)*($G182/$F182)))</f>
        <v>0</v>
      </c>
      <c r="AS182" s="420">
        <f>IF( $F182=0,0,((($F182/$E$181)*'PLAN DE ADQUISICIONES'!AO$66)*($G182/$F182)))</f>
        <v>0</v>
      </c>
      <c r="AT182" s="423">
        <f>AH182+AI182+AJ182+AK182+AL182+AM182+AN182+AO182+AP182+AQ182+AR182+AS182</f>
        <v>0</v>
      </c>
      <c r="AU182" s="426">
        <f>AS182+AR182+AQ182+AP182+AO182+AN182+AM182+AL182+AK182+AJ182+AI182+AH182+AF182+AE182+AD182+AC182+AB182+AA182+Z182+Y182+X182+W182+V182+U182+S182+R182+Q182+P182+O182+N182+M182+L182+K182+J182+I182+H182</f>
        <v>0</v>
      </c>
      <c r="AV182" s="392">
        <f t="shared" si="40"/>
        <v>0</v>
      </c>
    </row>
    <row r="183" spans="2:48" s="60" customFormat="1" ht="12.75" customHeight="1" x14ac:dyDescent="0.25">
      <c r="B183" s="416" t="str">
        <f>+'FORMATO COSTEO C2'!C410</f>
        <v>2.3.3.2</v>
      </c>
      <c r="C183" s="417" t="str">
        <f>+'FORMATO COSTEO C2'!B410</f>
        <v>Categoría de gasto</v>
      </c>
      <c r="D183" s="428"/>
      <c r="E183" s="429"/>
      <c r="F183" s="420">
        <f>+'FORMATO COSTEO C2'!G410</f>
        <v>0</v>
      </c>
      <c r="G183" s="421">
        <f>+'FORMATO COSTEO C2'!X410</f>
        <v>0</v>
      </c>
      <c r="H183" s="425">
        <f>IF( $F183=0,0,((($F183/$E$181)*'PLAN DE ADQUISICIONES'!F$66)*($G183/$F183)))</f>
        <v>0</v>
      </c>
      <c r="I183" s="420">
        <f>IF( $F183=0,0,((($F183/$E$181)*'PLAN DE ADQUISICIONES'!G$66)*($G183/$F183)))</f>
        <v>0</v>
      </c>
      <c r="J183" s="420">
        <f>IF( $F183=0,0,((($F183/$E$181)*'PLAN DE ADQUISICIONES'!H$66)*($G183/$F183)))</f>
        <v>0</v>
      </c>
      <c r="K183" s="420">
        <f>IF( $F183=0,0,((($F183/$E$181)*'PLAN DE ADQUISICIONES'!I$66)*($G183/$F183)))</f>
        <v>0</v>
      </c>
      <c r="L183" s="420">
        <f>IF( $F183=0,0,((($F183/$E$181)*'PLAN DE ADQUISICIONES'!J$66)*($G183/$F183)))</f>
        <v>0</v>
      </c>
      <c r="M183" s="420">
        <f>IF( $F183=0,0,((($F183/$E$181)*'PLAN DE ADQUISICIONES'!K$66)*($G183/$F183)))</f>
        <v>0</v>
      </c>
      <c r="N183" s="420">
        <f>IF( $F183=0,0,((($F183/$E$181)*'PLAN DE ADQUISICIONES'!L$66)*($G183/$F183)))</f>
        <v>0</v>
      </c>
      <c r="O183" s="420">
        <f>IF( $F183=0,0,((($F183/$E$181)*'PLAN DE ADQUISICIONES'!M$66)*($G183/$F183)))</f>
        <v>0</v>
      </c>
      <c r="P183" s="420">
        <f>IF( $F183=0,0,((($F183/$E$181)*'PLAN DE ADQUISICIONES'!N$66)*($G183/$F183)))</f>
        <v>0</v>
      </c>
      <c r="Q183" s="420">
        <f>IF( $F183=0,0,((($F183/$E$181)*'PLAN DE ADQUISICIONES'!O$66)*($G183/$F183)))</f>
        <v>0</v>
      </c>
      <c r="R183" s="420">
        <f>IF( $F183=0,0,((($F183/$E$181)*'PLAN DE ADQUISICIONES'!P$66)*($G183/$F183)))</f>
        <v>0</v>
      </c>
      <c r="S183" s="420">
        <f>IF( $F183=0,0,((($F183/$E$181)*'PLAN DE ADQUISICIONES'!Q$66)*($G183/$F183)))</f>
        <v>0</v>
      </c>
      <c r="T183" s="423">
        <f>H183+I183+J183+K183+L183+M183+N183+O183+P183+Q183+R183+S183</f>
        <v>0</v>
      </c>
      <c r="U183" s="424">
        <f>IF( $F183=0,0,((($F183/$E$181)*'PLAN DE ADQUISICIONES'!R$66)*($G183/$F183)))</f>
        <v>0</v>
      </c>
      <c r="V183" s="420">
        <f>IF( $F183=0,0,((($F183/$E$181)*'PLAN DE ADQUISICIONES'!S$66)*($G183/$F183)))</f>
        <v>0</v>
      </c>
      <c r="W183" s="420">
        <f>IF( $F183=0,0,((($F183/$E$181)*'PLAN DE ADQUISICIONES'!T$66)*($G183/$F183)))</f>
        <v>0</v>
      </c>
      <c r="X183" s="420">
        <f>IF( $F183=0,0,((($F183/$E$181)*'PLAN DE ADQUISICIONES'!U$66)*($G183/$F183)))</f>
        <v>0</v>
      </c>
      <c r="Y183" s="420">
        <f>IF( $F183=0,0,((($F183/$E$181)*'PLAN DE ADQUISICIONES'!V$66)*($G183/$F183)))</f>
        <v>0</v>
      </c>
      <c r="Z183" s="420">
        <f>IF( $F183=0,0,((($F183/$E$181)*'PLAN DE ADQUISICIONES'!W$66)*($G183/$F183)))</f>
        <v>0</v>
      </c>
      <c r="AA183" s="420">
        <f>IF( $F183=0,0,((($F183/$E$181)*'PLAN DE ADQUISICIONES'!X$66)*($G183/$F183)))</f>
        <v>0</v>
      </c>
      <c r="AB183" s="420">
        <f>IF( $F183=0,0,((($F183/$E$181)*'PLAN DE ADQUISICIONES'!Y$66)*($G183/$F183)))</f>
        <v>0</v>
      </c>
      <c r="AC183" s="420">
        <f>IF( $F183=0,0,((($F183/$E$181)*'PLAN DE ADQUISICIONES'!Z$66)*($G183/$F183)))</f>
        <v>0</v>
      </c>
      <c r="AD183" s="420">
        <f>IF( $F183=0,0,((($F183/$E$181)*'PLAN DE ADQUISICIONES'!AA$66)*($G183/$F183)))</f>
        <v>0</v>
      </c>
      <c r="AE183" s="420">
        <f>IF( $F183=0,0,((($F183/$E$181)*'PLAN DE ADQUISICIONES'!AB$66)*($G183/$F183)))</f>
        <v>0</v>
      </c>
      <c r="AF183" s="420">
        <f>IF( $F183=0,0,((($F183/$E$181)*'PLAN DE ADQUISICIONES'!AC$66)*($G183/$F183)))</f>
        <v>0</v>
      </c>
      <c r="AG183" s="421">
        <f>U183+V183+W183+X183+Y183+Z183+AA183+AB183+AC183+AD183+AE183+AF183</f>
        <v>0</v>
      </c>
      <c r="AH183" s="425">
        <f>IF( $F183=0,0,((($F183/$E$181)*'PLAN DE ADQUISICIONES'!AD$66)*($G183/$F183)))</f>
        <v>0</v>
      </c>
      <c r="AI183" s="420">
        <f>IF( $F183=0,0,((($F183/$E$181)*'PLAN DE ADQUISICIONES'!AE$66)*($G183/$F183)))</f>
        <v>0</v>
      </c>
      <c r="AJ183" s="420">
        <f>IF( $F183=0,0,((($F183/$E$181)*'PLAN DE ADQUISICIONES'!AF$66)*($G183/$F183)))</f>
        <v>0</v>
      </c>
      <c r="AK183" s="420">
        <f>IF( $F183=0,0,((($F183/$E$181)*'PLAN DE ADQUISICIONES'!AG$66)*($G183/$F183)))</f>
        <v>0</v>
      </c>
      <c r="AL183" s="420">
        <f>IF( $F183=0,0,((($F183/$E$181)*'PLAN DE ADQUISICIONES'!AH$66)*($G183/$F183)))</f>
        <v>0</v>
      </c>
      <c r="AM183" s="420">
        <f>IF( $F183=0,0,((($F183/$E$181)*'PLAN DE ADQUISICIONES'!AI$66)*($G183/$F183)))</f>
        <v>0</v>
      </c>
      <c r="AN183" s="420">
        <f>IF( $F183=0,0,((($F183/$E$181)*'PLAN DE ADQUISICIONES'!AJ$66)*($G183/$F183)))</f>
        <v>0</v>
      </c>
      <c r="AO183" s="420">
        <f>IF( $F183=0,0,((($F183/$E$181)*'PLAN DE ADQUISICIONES'!AK$66)*($G183/$F183)))</f>
        <v>0</v>
      </c>
      <c r="AP183" s="420">
        <f>IF( $F183=0,0,((($F183/$E$181)*'PLAN DE ADQUISICIONES'!AL$66)*($G183/$F183)))</f>
        <v>0</v>
      </c>
      <c r="AQ183" s="420">
        <f>IF( $F183=0,0,((($F183/$E$181)*'PLAN DE ADQUISICIONES'!AM$66)*($G183/$F183)))</f>
        <v>0</v>
      </c>
      <c r="AR183" s="420">
        <f>IF( $F183=0,0,((($F183/$E$181)*'PLAN DE ADQUISICIONES'!AN$66)*($G183/$F183)))</f>
        <v>0</v>
      </c>
      <c r="AS183" s="420">
        <f>IF( $F183=0,0,((($F183/$E$181)*'PLAN DE ADQUISICIONES'!AO$66)*($G183/$F183)))</f>
        <v>0</v>
      </c>
      <c r="AT183" s="423">
        <f>AH183+AI183+AJ183+AK183+AL183+AM183+AN183+AO183+AP183+AQ183+AR183+AS183</f>
        <v>0</v>
      </c>
      <c r="AU183" s="426">
        <f>AS183+AR183+AQ183+AP183+AO183+AN183+AM183+AL183+AK183+AJ183+AI183+AH183+AF183+AE183+AD183+AC183+AB183+AA183+Z183+Y183+X183+W183+V183+U183+S183+R183+Q183+P183+O183+N183+M183+L183+K183+J183+I183+H183</f>
        <v>0</v>
      </c>
      <c r="AV183" s="392">
        <f t="shared" si="40"/>
        <v>0</v>
      </c>
    </row>
    <row r="184" spans="2:48" s="60" customFormat="1" ht="12.75" customHeight="1" x14ac:dyDescent="0.25">
      <c r="B184" s="416" t="str">
        <f>+'FORMATO COSTEO C2'!C416</f>
        <v>2.3.3.3</v>
      </c>
      <c r="C184" s="417" t="str">
        <f>+'FORMATO COSTEO C2'!B416</f>
        <v>Categoría de gasto</v>
      </c>
      <c r="D184" s="428"/>
      <c r="E184" s="429"/>
      <c r="F184" s="420">
        <f>+'FORMATO COSTEO C2'!G416</f>
        <v>0</v>
      </c>
      <c r="G184" s="421">
        <f>+'FORMATO COSTEO C2'!X416</f>
        <v>0</v>
      </c>
      <c r="H184" s="425">
        <f>IF( $F184=0,0,((($F184/$E$181)*'PLAN DE ADQUISICIONES'!F$66)*($G184/$F184)))</f>
        <v>0</v>
      </c>
      <c r="I184" s="420">
        <f>IF( $F184=0,0,((($F184/$E$181)*'PLAN DE ADQUISICIONES'!G$66)*($G184/$F184)))</f>
        <v>0</v>
      </c>
      <c r="J184" s="420">
        <f>IF( $F184=0,0,((($F184/$E$181)*'PLAN DE ADQUISICIONES'!H$66)*($G184/$F184)))</f>
        <v>0</v>
      </c>
      <c r="K184" s="420">
        <f>IF( $F184=0,0,((($F184/$E$181)*'PLAN DE ADQUISICIONES'!I$66)*($G184/$F184)))</f>
        <v>0</v>
      </c>
      <c r="L184" s="420">
        <f>IF( $F184=0,0,((($F184/$E$181)*'PLAN DE ADQUISICIONES'!J$66)*($G184/$F184)))</f>
        <v>0</v>
      </c>
      <c r="M184" s="420">
        <f>IF( $F184=0,0,((($F184/$E$181)*'PLAN DE ADQUISICIONES'!K$66)*($G184/$F184)))</f>
        <v>0</v>
      </c>
      <c r="N184" s="420">
        <f>IF( $F184=0,0,((($F184/$E$181)*'PLAN DE ADQUISICIONES'!L$66)*($G184/$F184)))</f>
        <v>0</v>
      </c>
      <c r="O184" s="420">
        <f>IF( $F184=0,0,((($F184/$E$181)*'PLAN DE ADQUISICIONES'!M$66)*($G184/$F184)))</f>
        <v>0</v>
      </c>
      <c r="P184" s="420">
        <f>IF( $F184=0,0,((($F184/$E$181)*'PLAN DE ADQUISICIONES'!N$66)*($G184/$F184)))</f>
        <v>0</v>
      </c>
      <c r="Q184" s="420">
        <f>IF( $F184=0,0,((($F184/$E$181)*'PLAN DE ADQUISICIONES'!O$66)*($G184/$F184)))</f>
        <v>0</v>
      </c>
      <c r="R184" s="420">
        <f>IF( $F184=0,0,((($F184/$E$181)*'PLAN DE ADQUISICIONES'!P$66)*($G184/$F184)))</f>
        <v>0</v>
      </c>
      <c r="S184" s="420">
        <f>IF( $F184=0,0,((($F184/$E$181)*'PLAN DE ADQUISICIONES'!Q$66)*($G184/$F184)))</f>
        <v>0</v>
      </c>
      <c r="T184" s="423">
        <f>H184+I184+J184+K184+L184+M184+N184+O184+P184+Q184+R184+S184</f>
        <v>0</v>
      </c>
      <c r="U184" s="424">
        <f>IF( $F184=0,0,((($F184/$E$181)*'PLAN DE ADQUISICIONES'!R$66)*($G184/$F184)))</f>
        <v>0</v>
      </c>
      <c r="V184" s="420">
        <f>IF( $F184=0,0,((($F184/$E$181)*'PLAN DE ADQUISICIONES'!S$66)*($G184/$F184)))</f>
        <v>0</v>
      </c>
      <c r="W184" s="420">
        <f>IF( $F184=0,0,((($F184/$E$181)*'PLAN DE ADQUISICIONES'!T$66)*($G184/$F184)))</f>
        <v>0</v>
      </c>
      <c r="X184" s="420">
        <f>IF( $F184=0,0,((($F184/$E$181)*'PLAN DE ADQUISICIONES'!U$66)*($G184/$F184)))</f>
        <v>0</v>
      </c>
      <c r="Y184" s="420">
        <f>IF( $F184=0,0,((($F184/$E$181)*'PLAN DE ADQUISICIONES'!V$66)*($G184/$F184)))</f>
        <v>0</v>
      </c>
      <c r="Z184" s="420">
        <f>IF( $F184=0,0,((($F184/$E$181)*'PLAN DE ADQUISICIONES'!W$66)*($G184/$F184)))</f>
        <v>0</v>
      </c>
      <c r="AA184" s="420">
        <f>IF( $F184=0,0,((($F184/$E$181)*'PLAN DE ADQUISICIONES'!X$66)*($G184/$F184)))</f>
        <v>0</v>
      </c>
      <c r="AB184" s="420">
        <f>IF( $F184=0,0,((($F184/$E$181)*'PLAN DE ADQUISICIONES'!Y$66)*($G184/$F184)))</f>
        <v>0</v>
      </c>
      <c r="AC184" s="420">
        <f>IF( $F184=0,0,((($F184/$E$181)*'PLAN DE ADQUISICIONES'!Z$66)*($G184/$F184)))</f>
        <v>0</v>
      </c>
      <c r="AD184" s="420">
        <f>IF( $F184=0,0,((($F184/$E$181)*'PLAN DE ADQUISICIONES'!AA$66)*($G184/$F184)))</f>
        <v>0</v>
      </c>
      <c r="AE184" s="420">
        <f>IF( $F184=0,0,((($F184/$E$181)*'PLAN DE ADQUISICIONES'!AB$66)*($G184/$F184)))</f>
        <v>0</v>
      </c>
      <c r="AF184" s="420">
        <f>IF( $F184=0,0,((($F184/$E$181)*'PLAN DE ADQUISICIONES'!AC$66)*($G184/$F184)))</f>
        <v>0</v>
      </c>
      <c r="AG184" s="421">
        <f>U184+V184+W184+X184+Y184+Z184+AA184+AB184+AC184+AD184+AE184+AF184</f>
        <v>0</v>
      </c>
      <c r="AH184" s="425">
        <f>IF( $F184=0,0,((($F184/$E$181)*'PLAN DE ADQUISICIONES'!AD$66)*($G184/$F184)))</f>
        <v>0</v>
      </c>
      <c r="AI184" s="420">
        <f>IF( $F184=0,0,((($F184/$E$181)*'PLAN DE ADQUISICIONES'!AE$66)*($G184/$F184)))</f>
        <v>0</v>
      </c>
      <c r="AJ184" s="420">
        <f>IF( $F184=0,0,((($F184/$E$181)*'PLAN DE ADQUISICIONES'!AF$66)*($G184/$F184)))</f>
        <v>0</v>
      </c>
      <c r="AK184" s="420">
        <f>IF( $F184=0,0,((($F184/$E$181)*'PLAN DE ADQUISICIONES'!AG$66)*($G184/$F184)))</f>
        <v>0</v>
      </c>
      <c r="AL184" s="420">
        <f>IF( $F184=0,0,((($F184/$E$181)*'PLAN DE ADQUISICIONES'!AH$66)*($G184/$F184)))</f>
        <v>0</v>
      </c>
      <c r="AM184" s="420">
        <f>IF( $F184=0,0,((($F184/$E$181)*'PLAN DE ADQUISICIONES'!AI$66)*($G184/$F184)))</f>
        <v>0</v>
      </c>
      <c r="AN184" s="420">
        <f>IF( $F184=0,0,((($F184/$E$181)*'PLAN DE ADQUISICIONES'!AJ$66)*($G184/$F184)))</f>
        <v>0</v>
      </c>
      <c r="AO184" s="420">
        <f>IF( $F184=0,0,((($F184/$E$181)*'PLAN DE ADQUISICIONES'!AK$66)*($G184/$F184)))</f>
        <v>0</v>
      </c>
      <c r="AP184" s="420">
        <f>IF( $F184=0,0,((($F184/$E$181)*'PLAN DE ADQUISICIONES'!AL$66)*($G184/$F184)))</f>
        <v>0</v>
      </c>
      <c r="AQ184" s="420">
        <f>IF( $F184=0,0,((($F184/$E$181)*'PLAN DE ADQUISICIONES'!AM$66)*($G184/$F184)))</f>
        <v>0</v>
      </c>
      <c r="AR184" s="420">
        <f>IF( $F184=0,0,((($F184/$E$181)*'PLAN DE ADQUISICIONES'!AN$66)*($G184/$F184)))</f>
        <v>0</v>
      </c>
      <c r="AS184" s="420">
        <f>IF( $F184=0,0,((($F184/$E$181)*'PLAN DE ADQUISICIONES'!AO$66)*($G184/$F184)))</f>
        <v>0</v>
      </c>
      <c r="AT184" s="423">
        <f>AH184+AI184+AJ184+AK184+AL184+AM184+AN184+AO184+AP184+AQ184+AR184+AS184</f>
        <v>0</v>
      </c>
      <c r="AU184" s="426">
        <f>AS184+AR184+AQ184+AP184+AO184+AN184+AM184+AL184+AK184+AJ184+AI184+AH184+AF184+AE184+AD184+AC184+AB184+AA184+Z184+Y184+X184+W184+V184+U184+S184+R184+Q184+P184+O184+N184+M184+L184+K184+J184+I184+H184</f>
        <v>0</v>
      </c>
      <c r="AV184" s="392">
        <f t="shared" si="40"/>
        <v>0</v>
      </c>
    </row>
    <row r="185" spans="2:48" s="60" customFormat="1" ht="12.75" customHeight="1" x14ac:dyDescent="0.25">
      <c r="B185" s="416" t="str">
        <f>+'FORMATO COSTEO C2'!C422</f>
        <v>2.3.3.4</v>
      </c>
      <c r="C185" s="417" t="str">
        <f>+'FORMATO COSTEO C2'!B422</f>
        <v>Categoría de gasto</v>
      </c>
      <c r="D185" s="428"/>
      <c r="E185" s="429"/>
      <c r="F185" s="420">
        <f>+'FORMATO COSTEO C2'!G422</f>
        <v>0</v>
      </c>
      <c r="G185" s="421">
        <f>+'FORMATO COSTEO C2'!X422</f>
        <v>0</v>
      </c>
      <c r="H185" s="425">
        <f>IF( $F185=0,0,((($F185/$E$181)*'PLAN DE ADQUISICIONES'!F$66)*($G185/$F185)))</f>
        <v>0</v>
      </c>
      <c r="I185" s="420">
        <f>IF( $F185=0,0,((($F185/$E$181)*'PLAN DE ADQUISICIONES'!G$66)*($G185/$F185)))</f>
        <v>0</v>
      </c>
      <c r="J185" s="420">
        <f>IF( $F185=0,0,((($F185/$E$181)*'PLAN DE ADQUISICIONES'!H$66)*($G185/$F185)))</f>
        <v>0</v>
      </c>
      <c r="K185" s="420">
        <f>IF( $F185=0,0,((($F185/$E$181)*'PLAN DE ADQUISICIONES'!I$66)*($G185/$F185)))</f>
        <v>0</v>
      </c>
      <c r="L185" s="420">
        <f>IF( $F185=0,0,((($F185/$E$181)*'PLAN DE ADQUISICIONES'!J$66)*($G185/$F185)))</f>
        <v>0</v>
      </c>
      <c r="M185" s="420">
        <f>IF( $F185=0,0,((($F185/$E$181)*'PLAN DE ADQUISICIONES'!K$66)*($G185/$F185)))</f>
        <v>0</v>
      </c>
      <c r="N185" s="420">
        <f>IF( $F185=0,0,((($F185/$E$181)*'PLAN DE ADQUISICIONES'!L$66)*($G185/$F185)))</f>
        <v>0</v>
      </c>
      <c r="O185" s="420">
        <f>IF( $F185=0,0,((($F185/$E$181)*'PLAN DE ADQUISICIONES'!M$66)*($G185/$F185)))</f>
        <v>0</v>
      </c>
      <c r="P185" s="420">
        <f>IF( $F185=0,0,((($F185/$E$181)*'PLAN DE ADQUISICIONES'!N$66)*($G185/$F185)))</f>
        <v>0</v>
      </c>
      <c r="Q185" s="420">
        <f>IF( $F185=0,0,((($F185/$E$181)*'PLAN DE ADQUISICIONES'!O$66)*($G185/$F185)))</f>
        <v>0</v>
      </c>
      <c r="R185" s="420">
        <f>IF( $F185=0,0,((($F185/$E$181)*'PLAN DE ADQUISICIONES'!P$66)*($G185/$F185)))</f>
        <v>0</v>
      </c>
      <c r="S185" s="420">
        <f>IF( $F185=0,0,((($F185/$E$181)*'PLAN DE ADQUISICIONES'!Q$66)*($G185/$F185)))</f>
        <v>0</v>
      </c>
      <c r="T185" s="423">
        <f>H185+I185+J185+K185+L185+M185+N185+O185+P185+Q185+R185+S185</f>
        <v>0</v>
      </c>
      <c r="U185" s="424">
        <f>IF( $F185=0,0,((($F185/$E$181)*'PLAN DE ADQUISICIONES'!R$66)*($G185/$F185)))</f>
        <v>0</v>
      </c>
      <c r="V185" s="420">
        <f>IF( $F185=0,0,((($F185/$E$181)*'PLAN DE ADQUISICIONES'!S$66)*($G185/$F185)))</f>
        <v>0</v>
      </c>
      <c r="W185" s="420">
        <f>IF( $F185=0,0,((($F185/$E$181)*'PLAN DE ADQUISICIONES'!T$66)*($G185/$F185)))</f>
        <v>0</v>
      </c>
      <c r="X185" s="420">
        <f>IF( $F185=0,0,((($F185/$E$181)*'PLAN DE ADQUISICIONES'!U$66)*($G185/$F185)))</f>
        <v>0</v>
      </c>
      <c r="Y185" s="420">
        <f>IF( $F185=0,0,((($F185/$E$181)*'PLAN DE ADQUISICIONES'!V$66)*($G185/$F185)))</f>
        <v>0</v>
      </c>
      <c r="Z185" s="420">
        <f>IF( $F185=0,0,((($F185/$E$181)*'PLAN DE ADQUISICIONES'!W$66)*($G185/$F185)))</f>
        <v>0</v>
      </c>
      <c r="AA185" s="420">
        <f>IF( $F185=0,0,((($F185/$E$181)*'PLAN DE ADQUISICIONES'!X$66)*($G185/$F185)))</f>
        <v>0</v>
      </c>
      <c r="AB185" s="420">
        <f>IF( $F185=0,0,((($F185/$E$181)*'PLAN DE ADQUISICIONES'!Y$66)*($G185/$F185)))</f>
        <v>0</v>
      </c>
      <c r="AC185" s="420">
        <f>IF( $F185=0,0,((($F185/$E$181)*'PLAN DE ADQUISICIONES'!Z$66)*($G185/$F185)))</f>
        <v>0</v>
      </c>
      <c r="AD185" s="420">
        <f>IF( $F185=0,0,((($F185/$E$181)*'PLAN DE ADQUISICIONES'!AA$66)*($G185/$F185)))</f>
        <v>0</v>
      </c>
      <c r="AE185" s="420">
        <f>IF( $F185=0,0,((($F185/$E$181)*'PLAN DE ADQUISICIONES'!AB$66)*($G185/$F185)))</f>
        <v>0</v>
      </c>
      <c r="AF185" s="420">
        <f>IF( $F185=0,0,((($F185/$E$181)*'PLAN DE ADQUISICIONES'!AC$66)*($G185/$F185)))</f>
        <v>0</v>
      </c>
      <c r="AG185" s="421">
        <f>U185+V185+W185+X185+Y185+Z185+AA185+AB185+AC185+AD185+AE185+AF185</f>
        <v>0</v>
      </c>
      <c r="AH185" s="425">
        <f>IF( $F185=0,0,((($F185/$E$181)*'PLAN DE ADQUISICIONES'!AD$66)*($G185/$F185)))</f>
        <v>0</v>
      </c>
      <c r="AI185" s="420">
        <f>IF( $F185=0,0,((($F185/$E$181)*'PLAN DE ADQUISICIONES'!AE$66)*($G185/$F185)))</f>
        <v>0</v>
      </c>
      <c r="AJ185" s="420">
        <f>IF( $F185=0,0,((($F185/$E$181)*'PLAN DE ADQUISICIONES'!AF$66)*($G185/$F185)))</f>
        <v>0</v>
      </c>
      <c r="AK185" s="420">
        <f>IF( $F185=0,0,((($F185/$E$181)*'PLAN DE ADQUISICIONES'!AG$66)*($G185/$F185)))</f>
        <v>0</v>
      </c>
      <c r="AL185" s="420">
        <f>IF( $F185=0,0,((($F185/$E$181)*'PLAN DE ADQUISICIONES'!AH$66)*($G185/$F185)))</f>
        <v>0</v>
      </c>
      <c r="AM185" s="420">
        <f>IF( $F185=0,0,((($F185/$E$181)*'PLAN DE ADQUISICIONES'!AI$66)*($G185/$F185)))</f>
        <v>0</v>
      </c>
      <c r="AN185" s="420">
        <f>IF( $F185=0,0,((($F185/$E$181)*'PLAN DE ADQUISICIONES'!AJ$66)*($G185/$F185)))</f>
        <v>0</v>
      </c>
      <c r="AO185" s="420">
        <f>IF( $F185=0,0,((($F185/$E$181)*'PLAN DE ADQUISICIONES'!AK$66)*($G185/$F185)))</f>
        <v>0</v>
      </c>
      <c r="AP185" s="420">
        <f>IF( $F185=0,0,((($F185/$E$181)*'PLAN DE ADQUISICIONES'!AL$66)*($G185/$F185)))</f>
        <v>0</v>
      </c>
      <c r="AQ185" s="420">
        <f>IF( $F185=0,0,((($F185/$E$181)*'PLAN DE ADQUISICIONES'!AM$66)*($G185/$F185)))</f>
        <v>0</v>
      </c>
      <c r="AR185" s="420">
        <f>IF( $F185=0,0,((($F185/$E$181)*'PLAN DE ADQUISICIONES'!AN$66)*($G185/$F185)))</f>
        <v>0</v>
      </c>
      <c r="AS185" s="420">
        <f>IF( $F185=0,0,((($F185/$E$181)*'PLAN DE ADQUISICIONES'!AO$66)*($G185/$F185)))</f>
        <v>0</v>
      </c>
      <c r="AT185" s="423">
        <f>AH185+AI185+AJ185+AK185+AL185+AM185+AN185+AO185+AP185+AQ185+AR185+AS185</f>
        <v>0</v>
      </c>
      <c r="AU185" s="426">
        <f>AS185+AR185+AQ185+AP185+AO185+AN185+AM185+AL185+AK185+AJ185+AI185+AH185+AF185+AE185+AD185+AC185+AB185+AA185+Z185+Y185+X185+W185+V185+U185+S185+R185+Q185+P185+O185+N185+M185+L185+K185+J185+I185+H185</f>
        <v>0</v>
      </c>
      <c r="AV185" s="392">
        <f t="shared" si="40"/>
        <v>0</v>
      </c>
    </row>
    <row r="186" spans="2:48" s="60" customFormat="1" ht="12.75" customHeight="1" x14ac:dyDescent="0.25">
      <c r="B186" s="416" t="str">
        <f>+'FORMATO COSTEO C2'!C428</f>
        <v>2.3.3.5</v>
      </c>
      <c r="C186" s="417" t="str">
        <f>+'FORMATO COSTEO C2'!B428</f>
        <v>Categoría de gasto</v>
      </c>
      <c r="D186" s="428"/>
      <c r="E186" s="429"/>
      <c r="F186" s="420">
        <f>+'FORMATO COSTEO C2'!G428</f>
        <v>0</v>
      </c>
      <c r="G186" s="421">
        <f>+'FORMATO COSTEO C2'!X428</f>
        <v>0</v>
      </c>
      <c r="H186" s="425">
        <f>IF( $F186=0,0,((($F186/$E$181)*'PLAN DE ADQUISICIONES'!F$66)*($G186/$F186)))</f>
        <v>0</v>
      </c>
      <c r="I186" s="420">
        <f>IF( $F186=0,0,((($F186/$E$181)*'PLAN DE ADQUISICIONES'!G$66)*($G186/$F186)))</f>
        <v>0</v>
      </c>
      <c r="J186" s="420">
        <f>IF( $F186=0,0,((($F186/$E$181)*'PLAN DE ADQUISICIONES'!H$66)*($G186/$F186)))</f>
        <v>0</v>
      </c>
      <c r="K186" s="420">
        <f>IF( $F186=0,0,((($F186/$E$181)*'PLAN DE ADQUISICIONES'!I$66)*($G186/$F186)))</f>
        <v>0</v>
      </c>
      <c r="L186" s="420">
        <f>IF( $F186=0,0,((($F186/$E$181)*'PLAN DE ADQUISICIONES'!J$66)*($G186/$F186)))</f>
        <v>0</v>
      </c>
      <c r="M186" s="420">
        <f>IF( $F186=0,0,((($F186/$E$181)*'PLAN DE ADQUISICIONES'!K$66)*($G186/$F186)))</f>
        <v>0</v>
      </c>
      <c r="N186" s="420">
        <f>IF( $F186=0,0,((($F186/$E$181)*'PLAN DE ADQUISICIONES'!L$66)*($G186/$F186)))</f>
        <v>0</v>
      </c>
      <c r="O186" s="420">
        <f>IF( $F186=0,0,((($F186/$E$181)*'PLAN DE ADQUISICIONES'!M$66)*($G186/$F186)))</f>
        <v>0</v>
      </c>
      <c r="P186" s="420">
        <f>IF( $F186=0,0,((($F186/$E$181)*'PLAN DE ADQUISICIONES'!N$66)*($G186/$F186)))</f>
        <v>0</v>
      </c>
      <c r="Q186" s="420">
        <f>IF( $F186=0,0,((($F186/$E$181)*'PLAN DE ADQUISICIONES'!O$66)*($G186/$F186)))</f>
        <v>0</v>
      </c>
      <c r="R186" s="420">
        <f>IF( $F186=0,0,((($F186/$E$181)*'PLAN DE ADQUISICIONES'!P$66)*($G186/$F186)))</f>
        <v>0</v>
      </c>
      <c r="S186" s="420">
        <f>IF( $F186=0,0,((($F186/$E$181)*'PLAN DE ADQUISICIONES'!Q$66)*($G186/$F186)))</f>
        <v>0</v>
      </c>
      <c r="T186" s="423">
        <f>H186+I186+J186+K186+L186+M186+N186+O186+P186+Q186+R186+S186</f>
        <v>0</v>
      </c>
      <c r="U186" s="424">
        <f>IF( $F186=0,0,((($F186/$E$181)*'PLAN DE ADQUISICIONES'!R$66)*($G186/$F186)))</f>
        <v>0</v>
      </c>
      <c r="V186" s="420">
        <f>IF( $F186=0,0,((($F186/$E$181)*'PLAN DE ADQUISICIONES'!S$66)*($G186/$F186)))</f>
        <v>0</v>
      </c>
      <c r="W186" s="420">
        <f>IF( $F186=0,0,((($F186/$E$181)*'PLAN DE ADQUISICIONES'!T$66)*($G186/$F186)))</f>
        <v>0</v>
      </c>
      <c r="X186" s="420">
        <f>IF( $F186=0,0,((($F186/$E$181)*'PLAN DE ADQUISICIONES'!U$66)*($G186/$F186)))</f>
        <v>0</v>
      </c>
      <c r="Y186" s="420">
        <f>IF( $F186=0,0,((($F186/$E$181)*'PLAN DE ADQUISICIONES'!V$66)*($G186/$F186)))</f>
        <v>0</v>
      </c>
      <c r="Z186" s="420">
        <f>IF( $F186=0,0,((($F186/$E$181)*'PLAN DE ADQUISICIONES'!W$66)*($G186/$F186)))</f>
        <v>0</v>
      </c>
      <c r="AA186" s="420">
        <f>IF( $F186=0,0,((($F186/$E$181)*'PLAN DE ADQUISICIONES'!X$66)*($G186/$F186)))</f>
        <v>0</v>
      </c>
      <c r="AB186" s="420">
        <f>IF( $F186=0,0,((($F186/$E$181)*'PLAN DE ADQUISICIONES'!Y$66)*($G186/$F186)))</f>
        <v>0</v>
      </c>
      <c r="AC186" s="420">
        <f>IF( $F186=0,0,((($F186/$E$181)*'PLAN DE ADQUISICIONES'!Z$66)*($G186/$F186)))</f>
        <v>0</v>
      </c>
      <c r="AD186" s="420">
        <f>IF( $F186=0,0,((($F186/$E$181)*'PLAN DE ADQUISICIONES'!AA$66)*($G186/$F186)))</f>
        <v>0</v>
      </c>
      <c r="AE186" s="420">
        <f>IF( $F186=0,0,((($F186/$E$181)*'PLAN DE ADQUISICIONES'!AB$66)*($G186/$F186)))</f>
        <v>0</v>
      </c>
      <c r="AF186" s="420">
        <f>IF( $F186=0,0,((($F186/$E$181)*'PLAN DE ADQUISICIONES'!AC$66)*($G186/$F186)))</f>
        <v>0</v>
      </c>
      <c r="AG186" s="421">
        <f>U186+V186+W186+X186+Y186+Z186+AA186+AB186+AC186+AD186+AE186+AF186</f>
        <v>0</v>
      </c>
      <c r="AH186" s="425">
        <f>IF( $F186=0,0,((($F186/$E$181)*'PLAN DE ADQUISICIONES'!AD$66)*($G186/$F186)))</f>
        <v>0</v>
      </c>
      <c r="AI186" s="420">
        <f>IF( $F186=0,0,((($F186/$E$181)*'PLAN DE ADQUISICIONES'!AE$66)*($G186/$F186)))</f>
        <v>0</v>
      </c>
      <c r="AJ186" s="420">
        <f>IF( $F186=0,0,((($F186/$E$181)*'PLAN DE ADQUISICIONES'!AF$66)*($G186/$F186)))</f>
        <v>0</v>
      </c>
      <c r="AK186" s="420">
        <f>IF( $F186=0,0,((($F186/$E$181)*'PLAN DE ADQUISICIONES'!AG$66)*($G186/$F186)))</f>
        <v>0</v>
      </c>
      <c r="AL186" s="420">
        <f>IF( $F186=0,0,((($F186/$E$181)*'PLAN DE ADQUISICIONES'!AH$66)*($G186/$F186)))</f>
        <v>0</v>
      </c>
      <c r="AM186" s="420">
        <f>IF( $F186=0,0,((($F186/$E$181)*'PLAN DE ADQUISICIONES'!AI$66)*($G186/$F186)))</f>
        <v>0</v>
      </c>
      <c r="AN186" s="420">
        <f>IF( $F186=0,0,((($F186/$E$181)*'PLAN DE ADQUISICIONES'!AJ$66)*($G186/$F186)))</f>
        <v>0</v>
      </c>
      <c r="AO186" s="420">
        <f>IF( $F186=0,0,((($F186/$E$181)*'PLAN DE ADQUISICIONES'!AK$66)*($G186/$F186)))</f>
        <v>0</v>
      </c>
      <c r="AP186" s="420">
        <f>IF( $F186=0,0,((($F186/$E$181)*'PLAN DE ADQUISICIONES'!AL$66)*($G186/$F186)))</f>
        <v>0</v>
      </c>
      <c r="AQ186" s="420">
        <f>IF( $F186=0,0,((($F186/$E$181)*'PLAN DE ADQUISICIONES'!AM$66)*($G186/$F186)))</f>
        <v>0</v>
      </c>
      <c r="AR186" s="420">
        <f>IF( $F186=0,0,((($F186/$E$181)*'PLAN DE ADQUISICIONES'!AN$66)*($G186/$F186)))</f>
        <v>0</v>
      </c>
      <c r="AS186" s="420">
        <f>IF( $F186=0,0,((($F186/$E$181)*'PLAN DE ADQUISICIONES'!AO$66)*($G186/$F186)))</f>
        <v>0</v>
      </c>
      <c r="AT186" s="423">
        <f>AH186+AI186+AJ186+AK186+AL186+AM186+AN186+AO186+AP186+AQ186+AR186+AS186</f>
        <v>0</v>
      </c>
      <c r="AU186" s="426">
        <f>AS186+AR186+AQ186+AP186+AO186+AN186+AM186+AL186+AK186+AJ186+AI186+AH186+AF186+AE186+AD186+AC186+AB186+AA186+Z186+Y186+X186+W186+V186+U186+S186+R186+Q186+P186+O186+N186+M186+L186+K186+J186+I186+H186</f>
        <v>0</v>
      </c>
      <c r="AV186" s="392">
        <f t="shared" si="40"/>
        <v>0</v>
      </c>
    </row>
    <row r="187" spans="2:48" s="60" customFormat="1" ht="12.75" customHeight="1" x14ac:dyDescent="0.25">
      <c r="B187" s="406" t="str">
        <f>+'FORMATO COSTEO C2'!C434</f>
        <v>2.3.4</v>
      </c>
      <c r="C187" s="430">
        <f>+'FORMATO COSTEO C2'!B434</f>
        <v>0</v>
      </c>
      <c r="D187" s="408" t="str">
        <f>+'FORMATO COSTEO C2'!D434</f>
        <v>Unidad medida</v>
      </c>
      <c r="E187" s="409">
        <f>+'FORMATO COSTEO C2'!E434</f>
        <v>0</v>
      </c>
      <c r="F187" s="410">
        <f>SUM(F188:F192)</f>
        <v>0</v>
      </c>
      <c r="G187" s="411">
        <f t="shared" ref="G187:AS187" si="50">SUM(G188:G192)</f>
        <v>0</v>
      </c>
      <c r="H187" s="412">
        <f t="shared" si="50"/>
        <v>0</v>
      </c>
      <c r="I187" s="410">
        <f t="shared" si="50"/>
        <v>0</v>
      </c>
      <c r="J187" s="410">
        <f t="shared" si="50"/>
        <v>0</v>
      </c>
      <c r="K187" s="410">
        <f t="shared" si="50"/>
        <v>0</v>
      </c>
      <c r="L187" s="410">
        <f t="shared" si="50"/>
        <v>0</v>
      </c>
      <c r="M187" s="410">
        <f t="shared" si="50"/>
        <v>0</v>
      </c>
      <c r="N187" s="410">
        <f t="shared" si="50"/>
        <v>0</v>
      </c>
      <c r="O187" s="410">
        <f t="shared" si="50"/>
        <v>0</v>
      </c>
      <c r="P187" s="410">
        <f t="shared" si="50"/>
        <v>0</v>
      </c>
      <c r="Q187" s="410">
        <f t="shared" si="50"/>
        <v>0</v>
      </c>
      <c r="R187" s="410">
        <f t="shared" si="50"/>
        <v>0</v>
      </c>
      <c r="S187" s="410">
        <f t="shared" si="50"/>
        <v>0</v>
      </c>
      <c r="T187" s="413">
        <f t="shared" si="50"/>
        <v>0</v>
      </c>
      <c r="U187" s="414">
        <f t="shared" si="50"/>
        <v>0</v>
      </c>
      <c r="V187" s="410">
        <f t="shared" si="50"/>
        <v>0</v>
      </c>
      <c r="W187" s="410">
        <f t="shared" si="50"/>
        <v>0</v>
      </c>
      <c r="X187" s="410">
        <f t="shared" si="50"/>
        <v>0</v>
      </c>
      <c r="Y187" s="410">
        <f t="shared" si="50"/>
        <v>0</v>
      </c>
      <c r="Z187" s="410">
        <f t="shared" si="50"/>
        <v>0</v>
      </c>
      <c r="AA187" s="410">
        <f t="shared" si="50"/>
        <v>0</v>
      </c>
      <c r="AB187" s="410">
        <f t="shared" si="50"/>
        <v>0</v>
      </c>
      <c r="AC187" s="410">
        <f t="shared" si="50"/>
        <v>0</v>
      </c>
      <c r="AD187" s="410">
        <f t="shared" si="50"/>
        <v>0</v>
      </c>
      <c r="AE187" s="410">
        <f t="shared" si="50"/>
        <v>0</v>
      </c>
      <c r="AF187" s="410">
        <f t="shared" si="50"/>
        <v>0</v>
      </c>
      <c r="AG187" s="411">
        <f t="shared" si="50"/>
        <v>0</v>
      </c>
      <c r="AH187" s="412">
        <f t="shared" si="50"/>
        <v>0</v>
      </c>
      <c r="AI187" s="410">
        <f t="shared" si="50"/>
        <v>0</v>
      </c>
      <c r="AJ187" s="410">
        <f t="shared" si="50"/>
        <v>0</v>
      </c>
      <c r="AK187" s="410">
        <f t="shared" si="50"/>
        <v>0</v>
      </c>
      <c r="AL187" s="410">
        <f t="shared" si="50"/>
        <v>0</v>
      </c>
      <c r="AM187" s="410">
        <f t="shared" si="50"/>
        <v>0</v>
      </c>
      <c r="AN187" s="410">
        <f t="shared" si="50"/>
        <v>0</v>
      </c>
      <c r="AO187" s="410">
        <f t="shared" si="50"/>
        <v>0</v>
      </c>
      <c r="AP187" s="410">
        <f t="shared" si="50"/>
        <v>0</v>
      </c>
      <c r="AQ187" s="410">
        <f t="shared" si="50"/>
        <v>0</v>
      </c>
      <c r="AR187" s="410">
        <f t="shared" si="50"/>
        <v>0</v>
      </c>
      <c r="AS187" s="410">
        <f t="shared" si="50"/>
        <v>0</v>
      </c>
      <c r="AT187" s="413">
        <f>SUM(AT188:AT192)</f>
        <v>0</v>
      </c>
      <c r="AU187" s="415">
        <f>SUM(AU188:AU192)</f>
        <v>0</v>
      </c>
      <c r="AV187" s="392">
        <f t="shared" si="40"/>
        <v>0</v>
      </c>
    </row>
    <row r="188" spans="2:48" s="60" customFormat="1" ht="12.75" customHeight="1" x14ac:dyDescent="0.25">
      <c r="B188" s="416" t="str">
        <f>+'FORMATO COSTEO C2'!C436</f>
        <v>2.3.4.1</v>
      </c>
      <c r="C188" s="417" t="str">
        <f>+'FORMATO COSTEO C2'!B436</f>
        <v>Categoría de gasto</v>
      </c>
      <c r="D188" s="428"/>
      <c r="E188" s="429"/>
      <c r="F188" s="420">
        <f>+'FORMATO COSTEO C2'!G436</f>
        <v>0</v>
      </c>
      <c r="G188" s="421">
        <f>+'FORMATO COSTEO C2'!X436</f>
        <v>0</v>
      </c>
      <c r="H188" s="422">
        <f>IF( $F188=0,0,((($F188/$E$187)*'PLAN DE ADQUISICIONES'!F$67)*($G188/$F188)))</f>
        <v>0</v>
      </c>
      <c r="I188" s="420">
        <f>IF( $F188=0,0,((($F188/$E$187)*'PLAN DE ADQUISICIONES'!G$67)*($G188/$F188)))</f>
        <v>0</v>
      </c>
      <c r="J188" s="420">
        <f>IF( $F188=0,0,((($F188/$E$187)*'PLAN DE ADQUISICIONES'!H$67)*($G188/$F188)))</f>
        <v>0</v>
      </c>
      <c r="K188" s="420">
        <f>IF( $F188=0,0,((($F188/$E$187)*'PLAN DE ADQUISICIONES'!I$67)*($G188/$F188)))</f>
        <v>0</v>
      </c>
      <c r="L188" s="420">
        <f>IF( $F188=0,0,((($F188/$E$187)*'PLAN DE ADQUISICIONES'!J$67)*($G188/$F188)))</f>
        <v>0</v>
      </c>
      <c r="M188" s="420">
        <f>IF( $F188=0,0,((($F188/$E$187)*'PLAN DE ADQUISICIONES'!K$67)*($G188/$F188)))</f>
        <v>0</v>
      </c>
      <c r="N188" s="420">
        <f>IF( $F188=0,0,((($F188/$E$187)*'PLAN DE ADQUISICIONES'!L$67)*($G188/$F188)))</f>
        <v>0</v>
      </c>
      <c r="O188" s="420">
        <f>IF( $F188=0,0,((($F188/$E$187)*'PLAN DE ADQUISICIONES'!M$67)*($G188/$F188)))</f>
        <v>0</v>
      </c>
      <c r="P188" s="420">
        <f>IF( $F188=0,0,((($F188/$E$187)*'PLAN DE ADQUISICIONES'!N$67)*($G188/$F188)))</f>
        <v>0</v>
      </c>
      <c r="Q188" s="420">
        <f>IF( $F188=0,0,((($F188/$E$187)*'PLAN DE ADQUISICIONES'!O$67)*($G188/$F188)))</f>
        <v>0</v>
      </c>
      <c r="R188" s="420">
        <f>IF( $F188=0,0,((($F188/$E$187)*'PLAN DE ADQUISICIONES'!P$67)*($G188/$F188)))</f>
        <v>0</v>
      </c>
      <c r="S188" s="420">
        <f>IF( $F188=0,0,((($F188/$E$187)*'PLAN DE ADQUISICIONES'!Q$67)*($G188/$F188)))</f>
        <v>0</v>
      </c>
      <c r="T188" s="423">
        <f>H188+I188+J188+K188+L188+M188+N188+O188+P188+Q188+R188+S188</f>
        <v>0</v>
      </c>
      <c r="U188" s="424">
        <f>IF( $F188=0,0,((($F188/$E$187)*'PLAN DE ADQUISICIONES'!R$67)*($G188/$F188)))</f>
        <v>0</v>
      </c>
      <c r="V188" s="420">
        <f>IF( $F188=0,0,((($F188/$E$187)*'PLAN DE ADQUISICIONES'!S$67)*($G188/$F188)))</f>
        <v>0</v>
      </c>
      <c r="W188" s="420">
        <f>IF( $F188=0,0,((($F188/$E$187)*'PLAN DE ADQUISICIONES'!T$67)*($G188/$F188)))</f>
        <v>0</v>
      </c>
      <c r="X188" s="420">
        <f>IF( $F188=0,0,((($F188/$E$187)*'PLAN DE ADQUISICIONES'!U$67)*($G188/$F188)))</f>
        <v>0</v>
      </c>
      <c r="Y188" s="420">
        <f>IF( $F188=0,0,((($F188/$E$187)*'PLAN DE ADQUISICIONES'!V$67)*($G188/$F188)))</f>
        <v>0</v>
      </c>
      <c r="Z188" s="420">
        <f>IF( $F188=0,0,((($F188/$E$187)*'PLAN DE ADQUISICIONES'!W$67)*($G188/$F188)))</f>
        <v>0</v>
      </c>
      <c r="AA188" s="420">
        <f>IF( $F188=0,0,((($F188/$E$187)*'PLAN DE ADQUISICIONES'!X$67)*($G188/$F188)))</f>
        <v>0</v>
      </c>
      <c r="AB188" s="420">
        <f>IF( $F188=0,0,((($F188/$E$187)*'PLAN DE ADQUISICIONES'!Y$67)*($G188/$F188)))</f>
        <v>0</v>
      </c>
      <c r="AC188" s="420">
        <f>IF( $F188=0,0,((($F188/$E$187)*'PLAN DE ADQUISICIONES'!Z$67)*($G188/$F188)))</f>
        <v>0</v>
      </c>
      <c r="AD188" s="420">
        <f>IF( $F188=0,0,((($F188/$E$187)*'PLAN DE ADQUISICIONES'!AA$67)*($G188/$F188)))</f>
        <v>0</v>
      </c>
      <c r="AE188" s="420">
        <f>IF( $F188=0,0,((($F188/$E$187)*'PLAN DE ADQUISICIONES'!AB$67)*($G188/$F188)))</f>
        <v>0</v>
      </c>
      <c r="AF188" s="420">
        <f>IF( $F188=0,0,((($F188/$E$187)*'PLAN DE ADQUISICIONES'!AC$67)*($G188/$F188)))</f>
        <v>0</v>
      </c>
      <c r="AG188" s="421">
        <f>U188+V188+W188+X188+Y188+Z188+AA188+AB188+AC188+AD188+AE188+AF188</f>
        <v>0</v>
      </c>
      <c r="AH188" s="425">
        <f>IF( $F188=0,0,((($F188/$E$187)*'PLAN DE ADQUISICIONES'!AD$67)*($G188/$F188)))</f>
        <v>0</v>
      </c>
      <c r="AI188" s="420">
        <f>IF( $F188=0,0,((($F188/$E$187)*'PLAN DE ADQUISICIONES'!AE$67)*($G188/$F188)))</f>
        <v>0</v>
      </c>
      <c r="AJ188" s="420">
        <f>IF( $F188=0,0,((($F188/$E$187)*'PLAN DE ADQUISICIONES'!AF$67)*($G188/$F188)))</f>
        <v>0</v>
      </c>
      <c r="AK188" s="420">
        <f>IF( $F188=0,0,((($F188/$E$187)*'PLAN DE ADQUISICIONES'!AG$67)*($G188/$F188)))</f>
        <v>0</v>
      </c>
      <c r="AL188" s="420">
        <f>IF( $F188=0,0,((($F188/$E$187)*'PLAN DE ADQUISICIONES'!AH$67)*($G188/$F188)))</f>
        <v>0</v>
      </c>
      <c r="AM188" s="420">
        <f>IF( $F188=0,0,((($F188/$E$187)*'PLAN DE ADQUISICIONES'!AI$67)*($G188/$F188)))</f>
        <v>0</v>
      </c>
      <c r="AN188" s="420">
        <f>IF( $F188=0,0,((($F188/$E$187)*'PLAN DE ADQUISICIONES'!AJ$67)*($G188/$F188)))</f>
        <v>0</v>
      </c>
      <c r="AO188" s="420">
        <f>IF( $F188=0,0,((($F188/$E$187)*'PLAN DE ADQUISICIONES'!AK$67)*($G188/$F188)))</f>
        <v>0</v>
      </c>
      <c r="AP188" s="420">
        <f>IF( $F188=0,0,((($F188/$E$187)*'PLAN DE ADQUISICIONES'!AL$67)*($G188/$F188)))</f>
        <v>0</v>
      </c>
      <c r="AQ188" s="420">
        <f>IF( $F188=0,0,((($F188/$E$187)*'PLAN DE ADQUISICIONES'!AM$67)*($G188/$F188)))</f>
        <v>0</v>
      </c>
      <c r="AR188" s="420">
        <f>IF( $F188=0,0,((($F188/$E$187)*'PLAN DE ADQUISICIONES'!AN$67)*($G188/$F188)))</f>
        <v>0</v>
      </c>
      <c r="AS188" s="420">
        <f>IF( $F188=0,0,((($F188/$E$187)*'PLAN DE ADQUISICIONES'!AO$67)*($G188/$F188)))</f>
        <v>0</v>
      </c>
      <c r="AT188" s="423">
        <f>AH188+AI188+AJ188+AK188+AL188+AM188+AN188+AO188+AP188+AQ188+AR188+AS188</f>
        <v>0</v>
      </c>
      <c r="AU188" s="426">
        <f>AS188+AR188+AQ188+AP188+AO188+AN188+AM188+AL188+AK188+AJ188+AI188+AH188+AF188+AE188+AD188+AC188+AB188+AA188+Z188+Y188+X188+W188+V188+U188+S188+R188+Q188+P188+O188+N188+M188+L188+K188+J188+I188+H188</f>
        <v>0</v>
      </c>
      <c r="AV188" s="392">
        <f t="shared" si="40"/>
        <v>0</v>
      </c>
    </row>
    <row r="189" spans="2:48" s="60" customFormat="1" ht="12.75" customHeight="1" x14ac:dyDescent="0.25">
      <c r="B189" s="416" t="str">
        <f>+'FORMATO COSTEO C2'!C442</f>
        <v>2.3.4.2</v>
      </c>
      <c r="C189" s="417" t="str">
        <f>+'FORMATO COSTEO C2'!B442</f>
        <v>Categoría de gasto</v>
      </c>
      <c r="D189" s="428"/>
      <c r="E189" s="429"/>
      <c r="F189" s="420">
        <f>+'FORMATO COSTEO C2'!G442</f>
        <v>0</v>
      </c>
      <c r="G189" s="421">
        <f>+'FORMATO COSTEO C2'!X442</f>
        <v>0</v>
      </c>
      <c r="H189" s="425">
        <f>IF( $F189=0,0,((($F189/$E$187)*'PLAN DE ADQUISICIONES'!F$67)*($G189/$F189)))</f>
        <v>0</v>
      </c>
      <c r="I189" s="420">
        <f>IF( $F189=0,0,((($F189/$E$187)*'PLAN DE ADQUISICIONES'!G$67)*($G189/$F189)))</f>
        <v>0</v>
      </c>
      <c r="J189" s="420">
        <f>IF( $F189=0,0,((($F189/$E$187)*'PLAN DE ADQUISICIONES'!H$67)*($G189/$F189)))</f>
        <v>0</v>
      </c>
      <c r="K189" s="420">
        <f>IF( $F189=0,0,((($F189/$E$187)*'PLAN DE ADQUISICIONES'!I$67)*($G189/$F189)))</f>
        <v>0</v>
      </c>
      <c r="L189" s="420">
        <f>IF( $F189=0,0,((($F189/$E$187)*'PLAN DE ADQUISICIONES'!J$67)*($G189/$F189)))</f>
        <v>0</v>
      </c>
      <c r="M189" s="420">
        <f>IF( $F189=0,0,((($F189/$E$187)*'PLAN DE ADQUISICIONES'!K$67)*($G189/$F189)))</f>
        <v>0</v>
      </c>
      <c r="N189" s="420">
        <f>IF( $F189=0,0,((($F189/$E$187)*'PLAN DE ADQUISICIONES'!L$67)*($G189/$F189)))</f>
        <v>0</v>
      </c>
      <c r="O189" s="420">
        <f>IF( $F189=0,0,((($F189/$E$187)*'PLAN DE ADQUISICIONES'!M$67)*($G189/$F189)))</f>
        <v>0</v>
      </c>
      <c r="P189" s="420">
        <f>IF( $F189=0,0,((($F189/$E$187)*'PLAN DE ADQUISICIONES'!N$67)*($G189/$F189)))</f>
        <v>0</v>
      </c>
      <c r="Q189" s="420">
        <f>IF( $F189=0,0,((($F189/$E$187)*'PLAN DE ADQUISICIONES'!O$67)*($G189/$F189)))</f>
        <v>0</v>
      </c>
      <c r="R189" s="420">
        <f>IF( $F189=0,0,((($F189/$E$187)*'PLAN DE ADQUISICIONES'!P$67)*($G189/$F189)))</f>
        <v>0</v>
      </c>
      <c r="S189" s="420">
        <f>IF( $F189=0,0,((($F189/$E$187)*'PLAN DE ADQUISICIONES'!Q$67)*($G189/$F189)))</f>
        <v>0</v>
      </c>
      <c r="T189" s="423">
        <f>H189+I189+J189+K189+L189+M189+N189+O189+P189+Q189+R189+S189</f>
        <v>0</v>
      </c>
      <c r="U189" s="424">
        <f>IF( $F189=0,0,((($F189/$E$187)*'PLAN DE ADQUISICIONES'!R$67)*($G189/$F189)))</f>
        <v>0</v>
      </c>
      <c r="V189" s="420">
        <f>IF( $F189=0,0,((($F189/$E$187)*'PLAN DE ADQUISICIONES'!S$67)*($G189/$F189)))</f>
        <v>0</v>
      </c>
      <c r="W189" s="420">
        <f>IF( $F189=0,0,((($F189/$E$187)*'PLAN DE ADQUISICIONES'!T$67)*($G189/$F189)))</f>
        <v>0</v>
      </c>
      <c r="X189" s="420">
        <f>IF( $F189=0,0,((($F189/$E$187)*'PLAN DE ADQUISICIONES'!U$67)*($G189/$F189)))</f>
        <v>0</v>
      </c>
      <c r="Y189" s="420">
        <f>IF( $F189=0,0,((($F189/$E$187)*'PLAN DE ADQUISICIONES'!V$67)*($G189/$F189)))</f>
        <v>0</v>
      </c>
      <c r="Z189" s="420">
        <f>IF( $F189=0,0,((($F189/$E$187)*'PLAN DE ADQUISICIONES'!W$67)*($G189/$F189)))</f>
        <v>0</v>
      </c>
      <c r="AA189" s="420">
        <f>IF( $F189=0,0,((($F189/$E$187)*'PLAN DE ADQUISICIONES'!X$67)*($G189/$F189)))</f>
        <v>0</v>
      </c>
      <c r="AB189" s="420">
        <f>IF( $F189=0,0,((($F189/$E$187)*'PLAN DE ADQUISICIONES'!Y$67)*($G189/$F189)))</f>
        <v>0</v>
      </c>
      <c r="AC189" s="420">
        <f>IF( $F189=0,0,((($F189/$E$187)*'PLAN DE ADQUISICIONES'!Z$67)*($G189/$F189)))</f>
        <v>0</v>
      </c>
      <c r="AD189" s="420">
        <f>IF( $F189=0,0,((($F189/$E$187)*'PLAN DE ADQUISICIONES'!AA$67)*($G189/$F189)))</f>
        <v>0</v>
      </c>
      <c r="AE189" s="420">
        <f>IF( $F189=0,0,((($F189/$E$187)*'PLAN DE ADQUISICIONES'!AB$67)*($G189/$F189)))</f>
        <v>0</v>
      </c>
      <c r="AF189" s="420">
        <f>IF( $F189=0,0,((($F189/$E$187)*'PLAN DE ADQUISICIONES'!AC$67)*($G189/$F189)))</f>
        <v>0</v>
      </c>
      <c r="AG189" s="421">
        <f>U189+V189+W189+X189+Y189+Z189+AA189+AB189+AC189+AD189+AE189+AF189</f>
        <v>0</v>
      </c>
      <c r="AH189" s="425">
        <f>IF( $F189=0,0,((($F189/$E$187)*'PLAN DE ADQUISICIONES'!AD$67)*($G189/$F189)))</f>
        <v>0</v>
      </c>
      <c r="AI189" s="420">
        <f>IF( $F189=0,0,((($F189/$E$187)*'PLAN DE ADQUISICIONES'!AE$67)*($G189/$F189)))</f>
        <v>0</v>
      </c>
      <c r="AJ189" s="420">
        <f>IF( $F189=0,0,((($F189/$E$187)*'PLAN DE ADQUISICIONES'!AF$67)*($G189/$F189)))</f>
        <v>0</v>
      </c>
      <c r="AK189" s="420">
        <f>IF( $F189=0,0,((($F189/$E$187)*'PLAN DE ADQUISICIONES'!AG$67)*($G189/$F189)))</f>
        <v>0</v>
      </c>
      <c r="AL189" s="420">
        <f>IF( $F189=0,0,((($F189/$E$187)*'PLAN DE ADQUISICIONES'!AH$67)*($G189/$F189)))</f>
        <v>0</v>
      </c>
      <c r="AM189" s="420">
        <f>IF( $F189=0,0,((($F189/$E$187)*'PLAN DE ADQUISICIONES'!AI$67)*($G189/$F189)))</f>
        <v>0</v>
      </c>
      <c r="AN189" s="420">
        <f>IF( $F189=0,0,((($F189/$E$187)*'PLAN DE ADQUISICIONES'!AJ$67)*($G189/$F189)))</f>
        <v>0</v>
      </c>
      <c r="AO189" s="420">
        <f>IF( $F189=0,0,((($F189/$E$187)*'PLAN DE ADQUISICIONES'!AK$67)*($G189/$F189)))</f>
        <v>0</v>
      </c>
      <c r="AP189" s="420">
        <f>IF( $F189=0,0,((($F189/$E$187)*'PLAN DE ADQUISICIONES'!AL$67)*($G189/$F189)))</f>
        <v>0</v>
      </c>
      <c r="AQ189" s="420">
        <f>IF( $F189=0,0,((($F189/$E$187)*'PLAN DE ADQUISICIONES'!AM$67)*($G189/$F189)))</f>
        <v>0</v>
      </c>
      <c r="AR189" s="420">
        <f>IF( $F189=0,0,((($F189/$E$187)*'PLAN DE ADQUISICIONES'!AN$67)*($G189/$F189)))</f>
        <v>0</v>
      </c>
      <c r="AS189" s="420">
        <f>IF( $F189=0,0,((($F189/$E$187)*'PLAN DE ADQUISICIONES'!AO$67)*($G189/$F189)))</f>
        <v>0</v>
      </c>
      <c r="AT189" s="423">
        <f>AH189+AI189+AJ189+AK189+AL189+AM189+AN189+AO189+AP189+AQ189+AR189+AS189</f>
        <v>0</v>
      </c>
      <c r="AU189" s="426">
        <f>AS189+AR189+AQ189+AP189+AO189+AN189+AM189+AL189+AK189+AJ189+AI189+AH189+AF189+AE189+AD189+AC189+AB189+AA189+Z189+Y189+X189+W189+V189+U189+S189+R189+Q189+P189+O189+N189+M189+L189+K189+J189+I189+H189</f>
        <v>0</v>
      </c>
      <c r="AV189" s="392">
        <f t="shared" si="40"/>
        <v>0</v>
      </c>
    </row>
    <row r="190" spans="2:48" s="60" customFormat="1" ht="12.75" customHeight="1" x14ac:dyDescent="0.25">
      <c r="B190" s="416" t="str">
        <f>+'FORMATO COSTEO C2'!C448</f>
        <v>2.3.4.3</v>
      </c>
      <c r="C190" s="417" t="str">
        <f>+'FORMATO COSTEO C2'!B448</f>
        <v>Categoría de gasto</v>
      </c>
      <c r="D190" s="428"/>
      <c r="E190" s="429"/>
      <c r="F190" s="420">
        <f>+'FORMATO COSTEO C2'!G448</f>
        <v>0</v>
      </c>
      <c r="G190" s="421">
        <f>+'FORMATO COSTEO C2'!X448</f>
        <v>0</v>
      </c>
      <c r="H190" s="425">
        <f>IF( $F190=0,0,((($F190/$E$187)*'PLAN DE ADQUISICIONES'!F$67)*($G190/$F190)))</f>
        <v>0</v>
      </c>
      <c r="I190" s="420">
        <f>IF( $F190=0,0,((($F190/$E$187)*'PLAN DE ADQUISICIONES'!G$67)*($G190/$F190)))</f>
        <v>0</v>
      </c>
      <c r="J190" s="420">
        <f>IF( $F190=0,0,((($F190/$E$187)*'PLAN DE ADQUISICIONES'!H$67)*($G190/$F190)))</f>
        <v>0</v>
      </c>
      <c r="K190" s="420">
        <f>IF( $F190=0,0,((($F190/$E$187)*'PLAN DE ADQUISICIONES'!I$67)*($G190/$F190)))</f>
        <v>0</v>
      </c>
      <c r="L190" s="420">
        <f>IF( $F190=0,0,((($F190/$E$187)*'PLAN DE ADQUISICIONES'!J$67)*($G190/$F190)))</f>
        <v>0</v>
      </c>
      <c r="M190" s="420">
        <f>IF( $F190=0,0,((($F190/$E$187)*'PLAN DE ADQUISICIONES'!K$67)*($G190/$F190)))</f>
        <v>0</v>
      </c>
      <c r="N190" s="420">
        <f>IF( $F190=0,0,((($F190/$E$187)*'PLAN DE ADQUISICIONES'!L$67)*($G190/$F190)))</f>
        <v>0</v>
      </c>
      <c r="O190" s="420">
        <f>IF( $F190=0,0,((($F190/$E$187)*'PLAN DE ADQUISICIONES'!M$67)*($G190/$F190)))</f>
        <v>0</v>
      </c>
      <c r="P190" s="420">
        <f>IF( $F190=0,0,((($F190/$E$187)*'PLAN DE ADQUISICIONES'!N$67)*($G190/$F190)))</f>
        <v>0</v>
      </c>
      <c r="Q190" s="420">
        <f>IF( $F190=0,0,((($F190/$E$187)*'PLAN DE ADQUISICIONES'!O$67)*($G190/$F190)))</f>
        <v>0</v>
      </c>
      <c r="R190" s="420">
        <f>IF( $F190=0,0,((($F190/$E$187)*'PLAN DE ADQUISICIONES'!P$67)*($G190/$F190)))</f>
        <v>0</v>
      </c>
      <c r="S190" s="420">
        <f>IF( $F190=0,0,((($F190/$E$187)*'PLAN DE ADQUISICIONES'!Q$67)*($G190/$F190)))</f>
        <v>0</v>
      </c>
      <c r="T190" s="423">
        <f>H190+I190+J190+K190+L190+M190+N190+O190+P190+Q190+R190+S190</f>
        <v>0</v>
      </c>
      <c r="U190" s="424">
        <f>IF( $F190=0,0,((($F190/$E$187)*'PLAN DE ADQUISICIONES'!R$67)*($G190/$F190)))</f>
        <v>0</v>
      </c>
      <c r="V190" s="420">
        <f>IF( $F190=0,0,((($F190/$E$187)*'PLAN DE ADQUISICIONES'!S$67)*($G190/$F190)))</f>
        <v>0</v>
      </c>
      <c r="W190" s="420">
        <f>IF( $F190=0,0,((($F190/$E$187)*'PLAN DE ADQUISICIONES'!T$67)*($G190/$F190)))</f>
        <v>0</v>
      </c>
      <c r="X190" s="420">
        <f>IF( $F190=0,0,((($F190/$E$187)*'PLAN DE ADQUISICIONES'!U$67)*($G190/$F190)))</f>
        <v>0</v>
      </c>
      <c r="Y190" s="420">
        <f>IF( $F190=0,0,((($F190/$E$187)*'PLAN DE ADQUISICIONES'!V$67)*($G190/$F190)))</f>
        <v>0</v>
      </c>
      <c r="Z190" s="420">
        <f>IF( $F190=0,0,((($F190/$E$187)*'PLAN DE ADQUISICIONES'!W$67)*($G190/$F190)))</f>
        <v>0</v>
      </c>
      <c r="AA190" s="420">
        <f>IF( $F190=0,0,((($F190/$E$187)*'PLAN DE ADQUISICIONES'!X$67)*($G190/$F190)))</f>
        <v>0</v>
      </c>
      <c r="AB190" s="420">
        <f>IF( $F190=0,0,((($F190/$E$187)*'PLAN DE ADQUISICIONES'!Y$67)*($G190/$F190)))</f>
        <v>0</v>
      </c>
      <c r="AC190" s="420">
        <f>IF( $F190=0,0,((($F190/$E$187)*'PLAN DE ADQUISICIONES'!Z$67)*($G190/$F190)))</f>
        <v>0</v>
      </c>
      <c r="AD190" s="420">
        <f>IF( $F190=0,0,((($F190/$E$187)*'PLAN DE ADQUISICIONES'!AA$67)*($G190/$F190)))</f>
        <v>0</v>
      </c>
      <c r="AE190" s="420">
        <f>IF( $F190=0,0,((($F190/$E$187)*'PLAN DE ADQUISICIONES'!AB$67)*($G190/$F190)))</f>
        <v>0</v>
      </c>
      <c r="AF190" s="420">
        <f>IF( $F190=0,0,((($F190/$E$187)*'PLAN DE ADQUISICIONES'!AC$67)*($G190/$F190)))</f>
        <v>0</v>
      </c>
      <c r="AG190" s="421">
        <f>U190+V190+W190+X190+Y190+Z190+AA190+AB190+AC190+AD190+AE190+AF190</f>
        <v>0</v>
      </c>
      <c r="AH190" s="425">
        <f>IF( $F190=0,0,((($F190/$E$187)*'PLAN DE ADQUISICIONES'!AD$67)*($G190/$F190)))</f>
        <v>0</v>
      </c>
      <c r="AI190" s="420">
        <f>IF( $F190=0,0,((($F190/$E$187)*'PLAN DE ADQUISICIONES'!AE$67)*($G190/$F190)))</f>
        <v>0</v>
      </c>
      <c r="AJ190" s="420">
        <f>IF( $F190=0,0,((($F190/$E$187)*'PLAN DE ADQUISICIONES'!AF$67)*($G190/$F190)))</f>
        <v>0</v>
      </c>
      <c r="AK190" s="420">
        <f>IF( $F190=0,0,((($F190/$E$187)*'PLAN DE ADQUISICIONES'!AG$67)*($G190/$F190)))</f>
        <v>0</v>
      </c>
      <c r="AL190" s="420">
        <f>IF( $F190=0,0,((($F190/$E$187)*'PLAN DE ADQUISICIONES'!AH$67)*($G190/$F190)))</f>
        <v>0</v>
      </c>
      <c r="AM190" s="420">
        <f>IF( $F190=0,0,((($F190/$E$187)*'PLAN DE ADQUISICIONES'!AI$67)*($G190/$F190)))</f>
        <v>0</v>
      </c>
      <c r="AN190" s="420">
        <f>IF( $F190=0,0,((($F190/$E$187)*'PLAN DE ADQUISICIONES'!AJ$67)*($G190/$F190)))</f>
        <v>0</v>
      </c>
      <c r="AO190" s="420">
        <f>IF( $F190=0,0,((($F190/$E$187)*'PLAN DE ADQUISICIONES'!AK$67)*($G190/$F190)))</f>
        <v>0</v>
      </c>
      <c r="AP190" s="420">
        <f>IF( $F190=0,0,((($F190/$E$187)*'PLAN DE ADQUISICIONES'!AL$67)*($G190/$F190)))</f>
        <v>0</v>
      </c>
      <c r="AQ190" s="420">
        <f>IF( $F190=0,0,((($F190/$E$187)*'PLAN DE ADQUISICIONES'!AM$67)*($G190/$F190)))</f>
        <v>0</v>
      </c>
      <c r="AR190" s="420">
        <f>IF( $F190=0,0,((($F190/$E$187)*'PLAN DE ADQUISICIONES'!AN$67)*($G190/$F190)))</f>
        <v>0</v>
      </c>
      <c r="AS190" s="420">
        <f>IF( $F190=0,0,((($F190/$E$187)*'PLAN DE ADQUISICIONES'!AO$67)*($G190/$F190)))</f>
        <v>0</v>
      </c>
      <c r="AT190" s="423">
        <f>AH190+AI190+AJ190+AK190+AL190+AM190+AN190+AO190+AP190+AQ190+AR190+AS190</f>
        <v>0</v>
      </c>
      <c r="AU190" s="426">
        <f>AS190+AR190+AQ190+AP190+AO190+AN190+AM190+AL190+AK190+AJ190+AI190+AH190+AF190+AE190+AD190+AC190+AB190+AA190+Z190+Y190+X190+W190+V190+U190+S190+R190+Q190+P190+O190+N190+M190+L190+K190+J190+I190+H190</f>
        <v>0</v>
      </c>
      <c r="AV190" s="392">
        <f t="shared" si="40"/>
        <v>0</v>
      </c>
    </row>
    <row r="191" spans="2:48" s="60" customFormat="1" ht="12.75" customHeight="1" x14ac:dyDescent="0.25">
      <c r="B191" s="416" t="str">
        <f>+'FORMATO COSTEO C2'!C454</f>
        <v>2.3.4.4</v>
      </c>
      <c r="C191" s="417" t="str">
        <f>+'FORMATO COSTEO C2'!B454</f>
        <v>Categoría de gasto</v>
      </c>
      <c r="D191" s="428"/>
      <c r="E191" s="429"/>
      <c r="F191" s="420">
        <f>+'FORMATO COSTEO C2'!G454</f>
        <v>0</v>
      </c>
      <c r="G191" s="421">
        <f>+'FORMATO COSTEO C2'!X454</f>
        <v>0</v>
      </c>
      <c r="H191" s="425">
        <f>IF( $F191=0,0,((($F191/$E$187)*'PLAN DE ADQUISICIONES'!F$67)*($G191/$F191)))</f>
        <v>0</v>
      </c>
      <c r="I191" s="420">
        <f>IF( $F191=0,0,((($F191/$E$187)*'PLAN DE ADQUISICIONES'!G$67)*($G191/$F191)))</f>
        <v>0</v>
      </c>
      <c r="J191" s="420">
        <f>IF( $F191=0,0,((($F191/$E$187)*'PLAN DE ADQUISICIONES'!H$67)*($G191/$F191)))</f>
        <v>0</v>
      </c>
      <c r="K191" s="420">
        <f>IF( $F191=0,0,((($F191/$E$187)*'PLAN DE ADQUISICIONES'!I$67)*($G191/$F191)))</f>
        <v>0</v>
      </c>
      <c r="L191" s="420">
        <f>IF( $F191=0,0,((($F191/$E$187)*'PLAN DE ADQUISICIONES'!J$67)*($G191/$F191)))</f>
        <v>0</v>
      </c>
      <c r="M191" s="420">
        <f>IF( $F191=0,0,((($F191/$E$187)*'PLAN DE ADQUISICIONES'!K$67)*($G191/$F191)))</f>
        <v>0</v>
      </c>
      <c r="N191" s="420">
        <f>IF( $F191=0,0,((($F191/$E$187)*'PLAN DE ADQUISICIONES'!L$67)*($G191/$F191)))</f>
        <v>0</v>
      </c>
      <c r="O191" s="420">
        <f>IF( $F191=0,0,((($F191/$E$187)*'PLAN DE ADQUISICIONES'!M$67)*($G191/$F191)))</f>
        <v>0</v>
      </c>
      <c r="P191" s="420">
        <f>IF( $F191=0,0,((($F191/$E$187)*'PLAN DE ADQUISICIONES'!N$67)*($G191/$F191)))</f>
        <v>0</v>
      </c>
      <c r="Q191" s="420">
        <f>IF( $F191=0,0,((($F191/$E$187)*'PLAN DE ADQUISICIONES'!O$67)*($G191/$F191)))</f>
        <v>0</v>
      </c>
      <c r="R191" s="420">
        <f>IF( $F191=0,0,((($F191/$E$187)*'PLAN DE ADQUISICIONES'!P$67)*($G191/$F191)))</f>
        <v>0</v>
      </c>
      <c r="S191" s="420">
        <f>IF( $F191=0,0,((($F191/$E$187)*'PLAN DE ADQUISICIONES'!Q$67)*($G191/$F191)))</f>
        <v>0</v>
      </c>
      <c r="T191" s="423">
        <f>H191+I191+J191+K191+L191+M191+N191+O191+P191+Q191+R191+S191</f>
        <v>0</v>
      </c>
      <c r="U191" s="424">
        <f>IF( $F191=0,0,((($F191/$E$187)*'PLAN DE ADQUISICIONES'!R$67)*($G191/$F191)))</f>
        <v>0</v>
      </c>
      <c r="V191" s="420">
        <f>IF( $F191=0,0,((($F191/$E$187)*'PLAN DE ADQUISICIONES'!S$67)*($G191/$F191)))</f>
        <v>0</v>
      </c>
      <c r="W191" s="420">
        <f>IF( $F191=0,0,((($F191/$E$187)*'PLAN DE ADQUISICIONES'!T$67)*($G191/$F191)))</f>
        <v>0</v>
      </c>
      <c r="X191" s="420">
        <f>IF( $F191=0,0,((($F191/$E$187)*'PLAN DE ADQUISICIONES'!U$67)*($G191/$F191)))</f>
        <v>0</v>
      </c>
      <c r="Y191" s="420">
        <f>IF( $F191=0,0,((($F191/$E$187)*'PLAN DE ADQUISICIONES'!V$67)*($G191/$F191)))</f>
        <v>0</v>
      </c>
      <c r="Z191" s="420">
        <f>IF( $F191=0,0,((($F191/$E$187)*'PLAN DE ADQUISICIONES'!W$67)*($G191/$F191)))</f>
        <v>0</v>
      </c>
      <c r="AA191" s="420">
        <f>IF( $F191=0,0,((($F191/$E$187)*'PLAN DE ADQUISICIONES'!X$67)*($G191/$F191)))</f>
        <v>0</v>
      </c>
      <c r="AB191" s="420">
        <f>IF( $F191=0,0,((($F191/$E$187)*'PLAN DE ADQUISICIONES'!Y$67)*($G191/$F191)))</f>
        <v>0</v>
      </c>
      <c r="AC191" s="420">
        <f>IF( $F191=0,0,((($F191/$E$187)*'PLAN DE ADQUISICIONES'!Z$67)*($G191/$F191)))</f>
        <v>0</v>
      </c>
      <c r="AD191" s="420">
        <f>IF( $F191=0,0,((($F191/$E$187)*'PLAN DE ADQUISICIONES'!AA$67)*($G191/$F191)))</f>
        <v>0</v>
      </c>
      <c r="AE191" s="420">
        <f>IF( $F191=0,0,((($F191/$E$187)*'PLAN DE ADQUISICIONES'!AB$67)*($G191/$F191)))</f>
        <v>0</v>
      </c>
      <c r="AF191" s="420">
        <f>IF( $F191=0,0,((($F191/$E$187)*'PLAN DE ADQUISICIONES'!AC$67)*($G191/$F191)))</f>
        <v>0</v>
      </c>
      <c r="AG191" s="421">
        <f>U191+V191+W191+X191+Y191+Z191+AA191+AB191+AC191+AD191+AE191+AF191</f>
        <v>0</v>
      </c>
      <c r="AH191" s="425">
        <f>IF( $F191=0,0,((($F191/$E$187)*'PLAN DE ADQUISICIONES'!AD$67)*($G191/$F191)))</f>
        <v>0</v>
      </c>
      <c r="AI191" s="420">
        <f>IF( $F191=0,0,((($F191/$E$187)*'PLAN DE ADQUISICIONES'!AE$67)*($G191/$F191)))</f>
        <v>0</v>
      </c>
      <c r="AJ191" s="420">
        <f>IF( $F191=0,0,((($F191/$E$187)*'PLAN DE ADQUISICIONES'!AF$67)*($G191/$F191)))</f>
        <v>0</v>
      </c>
      <c r="AK191" s="420">
        <f>IF( $F191=0,0,((($F191/$E$187)*'PLAN DE ADQUISICIONES'!AG$67)*($G191/$F191)))</f>
        <v>0</v>
      </c>
      <c r="AL191" s="420">
        <f>IF( $F191=0,0,((($F191/$E$187)*'PLAN DE ADQUISICIONES'!AH$67)*($G191/$F191)))</f>
        <v>0</v>
      </c>
      <c r="AM191" s="420">
        <f>IF( $F191=0,0,((($F191/$E$187)*'PLAN DE ADQUISICIONES'!AI$67)*($G191/$F191)))</f>
        <v>0</v>
      </c>
      <c r="AN191" s="420">
        <f>IF( $F191=0,0,((($F191/$E$187)*'PLAN DE ADQUISICIONES'!AJ$67)*($G191/$F191)))</f>
        <v>0</v>
      </c>
      <c r="AO191" s="420">
        <f>IF( $F191=0,0,((($F191/$E$187)*'PLAN DE ADQUISICIONES'!AK$67)*($G191/$F191)))</f>
        <v>0</v>
      </c>
      <c r="AP191" s="420">
        <f>IF( $F191=0,0,((($F191/$E$187)*'PLAN DE ADQUISICIONES'!AL$67)*($G191/$F191)))</f>
        <v>0</v>
      </c>
      <c r="AQ191" s="420">
        <f>IF( $F191=0,0,((($F191/$E$187)*'PLAN DE ADQUISICIONES'!AM$67)*($G191/$F191)))</f>
        <v>0</v>
      </c>
      <c r="AR191" s="420">
        <f>IF( $F191=0,0,((($F191/$E$187)*'PLAN DE ADQUISICIONES'!AN$67)*($G191/$F191)))</f>
        <v>0</v>
      </c>
      <c r="AS191" s="420">
        <f>IF( $F191=0,0,((($F191/$E$187)*'PLAN DE ADQUISICIONES'!AO$67)*($G191/$F191)))</f>
        <v>0</v>
      </c>
      <c r="AT191" s="423">
        <f>AH191+AI191+AJ191+AK191+AL191+AM191+AN191+AO191+AP191+AQ191+AR191+AS191</f>
        <v>0</v>
      </c>
      <c r="AU191" s="426">
        <f>AS191+AR191+AQ191+AP191+AO191+AN191+AM191+AL191+AK191+AJ191+AI191+AH191+AF191+AE191+AD191+AC191+AB191+AA191+Z191+Y191+X191+W191+V191+U191+S191+R191+Q191+P191+O191+N191+M191+L191+K191+J191+I191+H191</f>
        <v>0</v>
      </c>
      <c r="AV191" s="392">
        <f t="shared" si="40"/>
        <v>0</v>
      </c>
    </row>
    <row r="192" spans="2:48" s="60" customFormat="1" ht="12.75" customHeight="1" x14ac:dyDescent="0.25">
      <c r="B192" s="416" t="str">
        <f>+'FORMATO COSTEO C2'!C460</f>
        <v>2.3.4.5</v>
      </c>
      <c r="C192" s="417" t="str">
        <f>+'FORMATO COSTEO C2'!B460</f>
        <v>Categoría de gasto</v>
      </c>
      <c r="D192" s="428"/>
      <c r="E192" s="429"/>
      <c r="F192" s="420">
        <f>+'FORMATO COSTEO C2'!G460</f>
        <v>0</v>
      </c>
      <c r="G192" s="421">
        <f>+'FORMATO COSTEO C2'!X460</f>
        <v>0</v>
      </c>
      <c r="H192" s="425">
        <f>IF( $F192=0,0,((($F192/$E$187)*'PLAN DE ADQUISICIONES'!F$67)*($G192/$F192)))</f>
        <v>0</v>
      </c>
      <c r="I192" s="420">
        <f>IF( $F192=0,0,((($F192/$E$187)*'PLAN DE ADQUISICIONES'!G$67)*($G192/$F192)))</f>
        <v>0</v>
      </c>
      <c r="J192" s="420">
        <f>IF( $F192=0,0,((($F192/$E$187)*'PLAN DE ADQUISICIONES'!H$67)*($G192/$F192)))</f>
        <v>0</v>
      </c>
      <c r="K192" s="420">
        <f>IF( $F192=0,0,((($F192/$E$187)*'PLAN DE ADQUISICIONES'!I$67)*($G192/$F192)))</f>
        <v>0</v>
      </c>
      <c r="L192" s="420">
        <f>IF( $F192=0,0,((($F192/$E$187)*'PLAN DE ADQUISICIONES'!J$67)*($G192/$F192)))</f>
        <v>0</v>
      </c>
      <c r="M192" s="420">
        <f>IF( $F192=0,0,((($F192/$E$187)*'PLAN DE ADQUISICIONES'!K$67)*($G192/$F192)))</f>
        <v>0</v>
      </c>
      <c r="N192" s="420">
        <f>IF( $F192=0,0,((($F192/$E$187)*'PLAN DE ADQUISICIONES'!L$67)*($G192/$F192)))</f>
        <v>0</v>
      </c>
      <c r="O192" s="420">
        <f>IF( $F192=0,0,((($F192/$E$187)*'PLAN DE ADQUISICIONES'!M$67)*($G192/$F192)))</f>
        <v>0</v>
      </c>
      <c r="P192" s="420">
        <f>IF( $F192=0,0,((($F192/$E$187)*'PLAN DE ADQUISICIONES'!N$67)*($G192/$F192)))</f>
        <v>0</v>
      </c>
      <c r="Q192" s="420">
        <f>IF( $F192=0,0,((($F192/$E$187)*'PLAN DE ADQUISICIONES'!O$67)*($G192/$F192)))</f>
        <v>0</v>
      </c>
      <c r="R192" s="420">
        <f>IF( $F192=0,0,((($F192/$E$187)*'PLAN DE ADQUISICIONES'!P$67)*($G192/$F192)))</f>
        <v>0</v>
      </c>
      <c r="S192" s="420">
        <f>IF( $F192=0,0,((($F192/$E$187)*'PLAN DE ADQUISICIONES'!Q$67)*($G192/$F192)))</f>
        <v>0</v>
      </c>
      <c r="T192" s="423">
        <f>H192+I192+J192+K192+L192+M192+N192+O192+P192+Q192+R192+S192</f>
        <v>0</v>
      </c>
      <c r="U192" s="424">
        <f>IF( $F192=0,0,((($F192/$E$187)*'PLAN DE ADQUISICIONES'!R$67)*($G192/$F192)))</f>
        <v>0</v>
      </c>
      <c r="V192" s="420">
        <f>IF( $F192=0,0,((($F192/$E$187)*'PLAN DE ADQUISICIONES'!S$67)*($G192/$F192)))</f>
        <v>0</v>
      </c>
      <c r="W192" s="420">
        <f>IF( $F192=0,0,((($F192/$E$187)*'PLAN DE ADQUISICIONES'!T$67)*($G192/$F192)))</f>
        <v>0</v>
      </c>
      <c r="X192" s="420">
        <f>IF( $F192=0,0,((($F192/$E$187)*'PLAN DE ADQUISICIONES'!U$67)*($G192/$F192)))</f>
        <v>0</v>
      </c>
      <c r="Y192" s="420">
        <f>IF( $F192=0,0,((($F192/$E$187)*'PLAN DE ADQUISICIONES'!V$67)*($G192/$F192)))</f>
        <v>0</v>
      </c>
      <c r="Z192" s="420">
        <f>IF( $F192=0,0,((($F192/$E$187)*'PLAN DE ADQUISICIONES'!W$67)*($G192/$F192)))</f>
        <v>0</v>
      </c>
      <c r="AA192" s="420">
        <f>IF( $F192=0,0,((($F192/$E$187)*'PLAN DE ADQUISICIONES'!X$67)*($G192/$F192)))</f>
        <v>0</v>
      </c>
      <c r="AB192" s="420">
        <f>IF( $F192=0,0,((($F192/$E$187)*'PLAN DE ADQUISICIONES'!Y$67)*($G192/$F192)))</f>
        <v>0</v>
      </c>
      <c r="AC192" s="420">
        <f>IF( $F192=0,0,((($F192/$E$187)*'PLAN DE ADQUISICIONES'!Z$67)*($G192/$F192)))</f>
        <v>0</v>
      </c>
      <c r="AD192" s="420">
        <f>IF( $F192=0,0,((($F192/$E$187)*'PLAN DE ADQUISICIONES'!AA$67)*($G192/$F192)))</f>
        <v>0</v>
      </c>
      <c r="AE192" s="420">
        <f>IF( $F192=0,0,((($F192/$E$187)*'PLAN DE ADQUISICIONES'!AB$67)*($G192/$F192)))</f>
        <v>0</v>
      </c>
      <c r="AF192" s="420">
        <f>IF( $F192=0,0,((($F192/$E$187)*'PLAN DE ADQUISICIONES'!AC$67)*($G192/$F192)))</f>
        <v>0</v>
      </c>
      <c r="AG192" s="421">
        <f>U192+V192+W192+X192+Y192+Z192+AA192+AB192+AC192+AD192+AE192+AF192</f>
        <v>0</v>
      </c>
      <c r="AH192" s="425">
        <f>IF( $F192=0,0,((($F192/$E$187)*'PLAN DE ADQUISICIONES'!AD$67)*($G192/$F192)))</f>
        <v>0</v>
      </c>
      <c r="AI192" s="420">
        <f>IF( $F192=0,0,((($F192/$E$187)*'PLAN DE ADQUISICIONES'!AE$67)*($G192/$F192)))</f>
        <v>0</v>
      </c>
      <c r="AJ192" s="420">
        <f>IF( $F192=0,0,((($F192/$E$187)*'PLAN DE ADQUISICIONES'!AF$67)*($G192/$F192)))</f>
        <v>0</v>
      </c>
      <c r="AK192" s="420">
        <f>IF( $F192=0,0,((($F192/$E$187)*'PLAN DE ADQUISICIONES'!AG$67)*($G192/$F192)))</f>
        <v>0</v>
      </c>
      <c r="AL192" s="420">
        <f>IF( $F192=0,0,((($F192/$E$187)*'PLAN DE ADQUISICIONES'!AH$67)*($G192/$F192)))</f>
        <v>0</v>
      </c>
      <c r="AM192" s="420">
        <f>IF( $F192=0,0,((($F192/$E$187)*'PLAN DE ADQUISICIONES'!AI$67)*($G192/$F192)))</f>
        <v>0</v>
      </c>
      <c r="AN192" s="420">
        <f>IF( $F192=0,0,((($F192/$E$187)*'PLAN DE ADQUISICIONES'!AJ$67)*($G192/$F192)))</f>
        <v>0</v>
      </c>
      <c r="AO192" s="420">
        <f>IF( $F192=0,0,((($F192/$E$187)*'PLAN DE ADQUISICIONES'!AK$67)*($G192/$F192)))</f>
        <v>0</v>
      </c>
      <c r="AP192" s="420">
        <f>IF( $F192=0,0,((($F192/$E$187)*'PLAN DE ADQUISICIONES'!AL$67)*($G192/$F192)))</f>
        <v>0</v>
      </c>
      <c r="AQ192" s="420">
        <f>IF( $F192=0,0,((($F192/$E$187)*'PLAN DE ADQUISICIONES'!AM$67)*($G192/$F192)))</f>
        <v>0</v>
      </c>
      <c r="AR192" s="420">
        <f>IF( $F192=0,0,((($F192/$E$187)*'PLAN DE ADQUISICIONES'!AN$67)*($G192/$F192)))</f>
        <v>0</v>
      </c>
      <c r="AS192" s="420">
        <f>IF( $F192=0,0,((($F192/$E$187)*'PLAN DE ADQUISICIONES'!AO$67)*($G192/$F192)))</f>
        <v>0</v>
      </c>
      <c r="AT192" s="423">
        <f>AH192+AI192+AJ192+AK192+AL192+AM192+AN192+AO192+AP192+AQ192+AR192+AS192</f>
        <v>0</v>
      </c>
      <c r="AU192" s="426">
        <f>AS192+AR192+AQ192+AP192+AO192+AN192+AM192+AL192+AK192+AJ192+AI192+AH192+AF192+AE192+AD192+AC192+AB192+AA192+Z192+Y192+X192+W192+V192+U192+S192+R192+Q192+P192+O192+N192+M192+L192+K192+J192+I192+H192</f>
        <v>0</v>
      </c>
      <c r="AV192" s="392">
        <f t="shared" si="40"/>
        <v>0</v>
      </c>
    </row>
    <row r="193" spans="2:49" s="60" customFormat="1" ht="12.75" customHeight="1" x14ac:dyDescent="0.25">
      <c r="B193" s="406" t="str">
        <f>+'FORMATO COSTEO C2'!C466</f>
        <v>2.3.5</v>
      </c>
      <c r="C193" s="430">
        <f>+'FORMATO COSTEO C2'!B466</f>
        <v>0</v>
      </c>
      <c r="D193" s="408" t="str">
        <f>+'FORMATO COSTEO C2'!D466</f>
        <v>Unidad medida</v>
      </c>
      <c r="E193" s="409">
        <f>+'FORMATO COSTEO C2'!E466</f>
        <v>0</v>
      </c>
      <c r="F193" s="410">
        <f>SUM(F194:F198)</f>
        <v>0</v>
      </c>
      <c r="G193" s="411">
        <f t="shared" ref="G193:AS193" si="51">SUM(G194:G198)</f>
        <v>0</v>
      </c>
      <c r="H193" s="412">
        <f t="shared" si="51"/>
        <v>0</v>
      </c>
      <c r="I193" s="410">
        <f t="shared" si="51"/>
        <v>0</v>
      </c>
      <c r="J193" s="410">
        <f t="shared" si="51"/>
        <v>0</v>
      </c>
      <c r="K193" s="410">
        <f t="shared" si="51"/>
        <v>0</v>
      </c>
      <c r="L193" s="410">
        <f t="shared" si="51"/>
        <v>0</v>
      </c>
      <c r="M193" s="410">
        <f t="shared" si="51"/>
        <v>0</v>
      </c>
      <c r="N193" s="410">
        <f t="shared" si="51"/>
        <v>0</v>
      </c>
      <c r="O193" s="410">
        <f t="shared" si="51"/>
        <v>0</v>
      </c>
      <c r="P193" s="410">
        <f t="shared" si="51"/>
        <v>0</v>
      </c>
      <c r="Q193" s="410">
        <f t="shared" si="51"/>
        <v>0</v>
      </c>
      <c r="R193" s="410">
        <f t="shared" si="51"/>
        <v>0</v>
      </c>
      <c r="S193" s="410">
        <f t="shared" si="51"/>
        <v>0</v>
      </c>
      <c r="T193" s="413">
        <f t="shared" si="51"/>
        <v>0</v>
      </c>
      <c r="U193" s="414">
        <f t="shared" si="51"/>
        <v>0</v>
      </c>
      <c r="V193" s="410">
        <f t="shared" si="51"/>
        <v>0</v>
      </c>
      <c r="W193" s="410">
        <f t="shared" si="51"/>
        <v>0</v>
      </c>
      <c r="X193" s="410">
        <f t="shared" si="51"/>
        <v>0</v>
      </c>
      <c r="Y193" s="410">
        <f t="shared" si="51"/>
        <v>0</v>
      </c>
      <c r="Z193" s="410">
        <f t="shared" si="51"/>
        <v>0</v>
      </c>
      <c r="AA193" s="410">
        <f t="shared" si="51"/>
        <v>0</v>
      </c>
      <c r="AB193" s="410">
        <f t="shared" si="51"/>
        <v>0</v>
      </c>
      <c r="AC193" s="410">
        <f t="shared" si="51"/>
        <v>0</v>
      </c>
      <c r="AD193" s="410">
        <f t="shared" si="51"/>
        <v>0</v>
      </c>
      <c r="AE193" s="410">
        <f t="shared" si="51"/>
        <v>0</v>
      </c>
      <c r="AF193" s="410">
        <f t="shared" si="51"/>
        <v>0</v>
      </c>
      <c r="AG193" s="411">
        <f t="shared" si="51"/>
        <v>0</v>
      </c>
      <c r="AH193" s="412">
        <f t="shared" si="51"/>
        <v>0</v>
      </c>
      <c r="AI193" s="410">
        <f t="shared" si="51"/>
        <v>0</v>
      </c>
      <c r="AJ193" s="410">
        <f t="shared" si="51"/>
        <v>0</v>
      </c>
      <c r="AK193" s="410">
        <f t="shared" si="51"/>
        <v>0</v>
      </c>
      <c r="AL193" s="410">
        <f t="shared" si="51"/>
        <v>0</v>
      </c>
      <c r="AM193" s="410">
        <f t="shared" si="51"/>
        <v>0</v>
      </c>
      <c r="AN193" s="410">
        <f t="shared" si="51"/>
        <v>0</v>
      </c>
      <c r="AO193" s="410">
        <f t="shared" si="51"/>
        <v>0</v>
      </c>
      <c r="AP193" s="410">
        <f t="shared" si="51"/>
        <v>0</v>
      </c>
      <c r="AQ193" s="410">
        <f t="shared" si="51"/>
        <v>0</v>
      </c>
      <c r="AR193" s="410">
        <f t="shared" si="51"/>
        <v>0</v>
      </c>
      <c r="AS193" s="410">
        <f t="shared" si="51"/>
        <v>0</v>
      </c>
      <c r="AT193" s="413">
        <f>SUM(AT194:AT198)</f>
        <v>0</v>
      </c>
      <c r="AU193" s="415">
        <f>SUM(AU194:AU198)</f>
        <v>0</v>
      </c>
      <c r="AV193" s="392">
        <f t="shared" si="40"/>
        <v>0</v>
      </c>
    </row>
    <row r="194" spans="2:49" s="60" customFormat="1" ht="12.75" customHeight="1" x14ac:dyDescent="0.25">
      <c r="B194" s="416" t="str">
        <f>+'FORMATO COSTEO C2'!C468</f>
        <v>2.3.5.1</v>
      </c>
      <c r="C194" s="417" t="str">
        <f>+'FORMATO COSTEO C2'!B468</f>
        <v>Categoría de gasto</v>
      </c>
      <c r="D194" s="428"/>
      <c r="E194" s="429"/>
      <c r="F194" s="420">
        <f>+'FORMATO COSTEO C2'!G468</f>
        <v>0</v>
      </c>
      <c r="G194" s="421">
        <f>+'FORMATO COSTEO C2'!X468</f>
        <v>0</v>
      </c>
      <c r="H194" s="422">
        <f>IF( $F194=0,0,((($F194/$E$193)*'PLAN DE ADQUISICIONES'!F$68)*($G194/$F194)))</f>
        <v>0</v>
      </c>
      <c r="I194" s="420">
        <f>IF( $F194=0,0,((($F194/$E$193)*'PLAN DE ADQUISICIONES'!G$68)*($G194/$F194)))</f>
        <v>0</v>
      </c>
      <c r="J194" s="420">
        <f>IF( $F194=0,0,((($F194/$E$193)*'PLAN DE ADQUISICIONES'!H$68)*($G194/$F194)))</f>
        <v>0</v>
      </c>
      <c r="K194" s="420">
        <f>IF( $F194=0,0,((($F194/$E$193)*'PLAN DE ADQUISICIONES'!I$68)*($G194/$F194)))</f>
        <v>0</v>
      </c>
      <c r="L194" s="420">
        <f>IF( $F194=0,0,((($F194/$E$193)*'PLAN DE ADQUISICIONES'!J$68)*($G194/$F194)))</f>
        <v>0</v>
      </c>
      <c r="M194" s="420">
        <f>IF( $F194=0,0,((($F194/$E$193)*'PLAN DE ADQUISICIONES'!K$68)*($G194/$F194)))</f>
        <v>0</v>
      </c>
      <c r="N194" s="420">
        <f>IF( $F194=0,0,((($F194/$E$193)*'PLAN DE ADQUISICIONES'!L$68)*($G194/$F194)))</f>
        <v>0</v>
      </c>
      <c r="O194" s="420">
        <f>IF( $F194=0,0,((($F194/$E$193)*'PLAN DE ADQUISICIONES'!M$68)*($G194/$F194)))</f>
        <v>0</v>
      </c>
      <c r="P194" s="420">
        <f>IF( $F194=0,0,((($F194/$E$193)*'PLAN DE ADQUISICIONES'!N$68)*($G194/$F194)))</f>
        <v>0</v>
      </c>
      <c r="Q194" s="420">
        <f>IF( $F194=0,0,((($F194/$E$193)*'PLAN DE ADQUISICIONES'!O$68)*($G194/$F194)))</f>
        <v>0</v>
      </c>
      <c r="R194" s="420">
        <f>IF( $F194=0,0,((($F194/$E$193)*'PLAN DE ADQUISICIONES'!P$68)*($G194/$F194)))</f>
        <v>0</v>
      </c>
      <c r="S194" s="420">
        <f>IF( $F194=0,0,((($F194/$E$193)*'PLAN DE ADQUISICIONES'!Q$68)*($G194/$F194)))</f>
        <v>0</v>
      </c>
      <c r="T194" s="423">
        <f>H194+I194+J194+K194+L194+M194+N194+O194+P194+Q194+R194+S194</f>
        <v>0</v>
      </c>
      <c r="U194" s="424">
        <f>IF( $F194=0,0,((($F194/$E$193)*'PLAN DE ADQUISICIONES'!R$68)*($G194/$F194)))</f>
        <v>0</v>
      </c>
      <c r="V194" s="420">
        <f>IF( $F194=0,0,((($F194/$E$193)*'PLAN DE ADQUISICIONES'!S$68)*($G194/$F194)))</f>
        <v>0</v>
      </c>
      <c r="W194" s="420">
        <f>IF( $F194=0,0,((($F194/$E$193)*'PLAN DE ADQUISICIONES'!T$68)*($G194/$F194)))</f>
        <v>0</v>
      </c>
      <c r="X194" s="420">
        <f>IF( $F194=0,0,((($F194/$E$193)*'PLAN DE ADQUISICIONES'!U$68)*($G194/$F194)))</f>
        <v>0</v>
      </c>
      <c r="Y194" s="420">
        <f>IF( $F194=0,0,((($F194/$E$193)*'PLAN DE ADQUISICIONES'!V$68)*($G194/$F194)))</f>
        <v>0</v>
      </c>
      <c r="Z194" s="420">
        <f>IF( $F194=0,0,((($F194/$E$193)*'PLAN DE ADQUISICIONES'!W$68)*($G194/$F194)))</f>
        <v>0</v>
      </c>
      <c r="AA194" s="420">
        <f>IF( $F194=0,0,((($F194/$E$193)*'PLAN DE ADQUISICIONES'!X$68)*($G194/$F194)))</f>
        <v>0</v>
      </c>
      <c r="AB194" s="420">
        <f>IF( $F194=0,0,((($F194/$E$193)*'PLAN DE ADQUISICIONES'!Y$68)*($G194/$F194)))</f>
        <v>0</v>
      </c>
      <c r="AC194" s="420">
        <f>IF( $F194=0,0,((($F194/$E$193)*'PLAN DE ADQUISICIONES'!Z$68)*($G194/$F194)))</f>
        <v>0</v>
      </c>
      <c r="AD194" s="420">
        <f>IF( $F194=0,0,((($F194/$E$193)*'PLAN DE ADQUISICIONES'!AA$68)*($G194/$F194)))</f>
        <v>0</v>
      </c>
      <c r="AE194" s="420">
        <f>IF( $F194=0,0,((($F194/$E$193)*'PLAN DE ADQUISICIONES'!AB$68)*($G194/$F194)))</f>
        <v>0</v>
      </c>
      <c r="AF194" s="420">
        <f>IF( $F194=0,0,((($F194/$E$193)*'PLAN DE ADQUISICIONES'!AC$68)*($G194/$F194)))</f>
        <v>0</v>
      </c>
      <c r="AG194" s="421">
        <f>U194+V194+W194+X194+Y194+Z194+AA194+AB194+AC194+AD194+AE194+AF194</f>
        <v>0</v>
      </c>
      <c r="AH194" s="425">
        <f>IF( $F194=0,0,((($F194/$E$193)*'PLAN DE ADQUISICIONES'!AD$68)*($G194/$F194)))</f>
        <v>0</v>
      </c>
      <c r="AI194" s="420">
        <f>IF( $F194=0,0,((($F194/$E$193)*'PLAN DE ADQUISICIONES'!AE$68)*($G194/$F194)))</f>
        <v>0</v>
      </c>
      <c r="AJ194" s="420">
        <f>IF( $F194=0,0,((($F194/$E$193)*'PLAN DE ADQUISICIONES'!AF$68)*($G194/$F194)))</f>
        <v>0</v>
      </c>
      <c r="AK194" s="420">
        <f>IF( $F194=0,0,((($F194/$E$193)*'PLAN DE ADQUISICIONES'!AG$68)*($G194/$F194)))</f>
        <v>0</v>
      </c>
      <c r="AL194" s="420">
        <f>IF( $F194=0,0,((($F194/$E$193)*'PLAN DE ADQUISICIONES'!AH$68)*($G194/$F194)))</f>
        <v>0</v>
      </c>
      <c r="AM194" s="420">
        <f>IF( $F194=0,0,((($F194/$E$193)*'PLAN DE ADQUISICIONES'!AI$68)*($G194/$F194)))</f>
        <v>0</v>
      </c>
      <c r="AN194" s="420">
        <f>IF( $F194=0,0,((($F194/$E$193)*'PLAN DE ADQUISICIONES'!AJ$68)*($G194/$F194)))</f>
        <v>0</v>
      </c>
      <c r="AO194" s="420">
        <f>IF( $F194=0,0,((($F194/$E$193)*'PLAN DE ADQUISICIONES'!AK$68)*($G194/$F194)))</f>
        <v>0</v>
      </c>
      <c r="AP194" s="420">
        <f>IF( $F194=0,0,((($F194/$E$193)*'PLAN DE ADQUISICIONES'!AL$68)*($G194/$F194)))</f>
        <v>0</v>
      </c>
      <c r="AQ194" s="420">
        <f>IF( $F194=0,0,((($F194/$E$193)*'PLAN DE ADQUISICIONES'!AM$68)*($G194/$F194)))</f>
        <v>0</v>
      </c>
      <c r="AR194" s="420">
        <f>IF( $F194=0,0,((($F194/$E$193)*'PLAN DE ADQUISICIONES'!AN$68)*($G194/$F194)))</f>
        <v>0</v>
      </c>
      <c r="AS194" s="420">
        <f>IF( $F194=0,0,((($F194/$E$193)*'PLAN DE ADQUISICIONES'!AO$68)*($G194/$F194)))</f>
        <v>0</v>
      </c>
      <c r="AT194" s="423">
        <f>AH194+AI194+AJ194+AK194+AL194+AM194+AN194+AO194+AP194+AQ194+AR194+AS194</f>
        <v>0</v>
      </c>
      <c r="AU194" s="426">
        <f>AS194+AR194+AQ194+AP194+AO194+AN194+AM194+AL194+AK194+AJ194+AI194+AH194+AF194+AE194+AD194+AC194+AB194+AA194+Z194+Y194+X194+W194+V194+U194+S194+R194+Q194+P194+O194+N194+M194+L194+K194+J194+I194+H194</f>
        <v>0</v>
      </c>
      <c r="AV194" s="392">
        <f t="shared" si="40"/>
        <v>0</v>
      </c>
    </row>
    <row r="195" spans="2:49" s="60" customFormat="1" ht="12.75" customHeight="1" x14ac:dyDescent="0.25">
      <c r="B195" s="416" t="str">
        <f>+'FORMATO COSTEO C2'!C474</f>
        <v>2.3.5.2</v>
      </c>
      <c r="C195" s="417" t="str">
        <f>+'FORMATO COSTEO C2'!B474</f>
        <v>Categoría de gasto</v>
      </c>
      <c r="D195" s="428"/>
      <c r="E195" s="429"/>
      <c r="F195" s="420">
        <f>+'FORMATO COSTEO C2'!G474</f>
        <v>0</v>
      </c>
      <c r="G195" s="421">
        <f>+'FORMATO COSTEO C2'!X474</f>
        <v>0</v>
      </c>
      <c r="H195" s="425">
        <f>IF( $F195=0,0,((($F195/$E$193)*'PLAN DE ADQUISICIONES'!F$68)*($G195/$F195)))</f>
        <v>0</v>
      </c>
      <c r="I195" s="420">
        <f>IF( $F195=0,0,((($F195/$E$193)*'PLAN DE ADQUISICIONES'!G$68)*($G195/$F195)))</f>
        <v>0</v>
      </c>
      <c r="J195" s="420">
        <f>IF( $F195=0,0,((($F195/$E$193)*'PLAN DE ADQUISICIONES'!H$68)*($G195/$F195)))</f>
        <v>0</v>
      </c>
      <c r="K195" s="420">
        <f>IF( $F195=0,0,((($F195/$E$193)*'PLAN DE ADQUISICIONES'!I$68)*($G195/$F195)))</f>
        <v>0</v>
      </c>
      <c r="L195" s="420">
        <f>IF( $F195=0,0,((($F195/$E$193)*'PLAN DE ADQUISICIONES'!J$68)*($G195/$F195)))</f>
        <v>0</v>
      </c>
      <c r="M195" s="420">
        <f>IF( $F195=0,0,((($F195/$E$193)*'PLAN DE ADQUISICIONES'!K$68)*($G195/$F195)))</f>
        <v>0</v>
      </c>
      <c r="N195" s="420">
        <f>IF( $F195=0,0,((($F195/$E$193)*'PLAN DE ADQUISICIONES'!L$68)*($G195/$F195)))</f>
        <v>0</v>
      </c>
      <c r="O195" s="420">
        <f>IF( $F195=0,0,((($F195/$E$193)*'PLAN DE ADQUISICIONES'!M$68)*($G195/$F195)))</f>
        <v>0</v>
      </c>
      <c r="P195" s="420">
        <f>IF( $F195=0,0,((($F195/$E$193)*'PLAN DE ADQUISICIONES'!N$68)*($G195/$F195)))</f>
        <v>0</v>
      </c>
      <c r="Q195" s="420">
        <f>IF( $F195=0,0,((($F195/$E$193)*'PLAN DE ADQUISICIONES'!O$68)*($G195/$F195)))</f>
        <v>0</v>
      </c>
      <c r="R195" s="420">
        <f>IF( $F195=0,0,((($F195/$E$193)*'PLAN DE ADQUISICIONES'!P$68)*($G195/$F195)))</f>
        <v>0</v>
      </c>
      <c r="S195" s="420">
        <f>IF( $F195=0,0,((($F195/$E$193)*'PLAN DE ADQUISICIONES'!Q$68)*($G195/$F195)))</f>
        <v>0</v>
      </c>
      <c r="T195" s="423">
        <f>H195+I195+J195+K195+L195+M195+N195+O195+P195+Q195+R195+S195</f>
        <v>0</v>
      </c>
      <c r="U195" s="424">
        <f>IF( $F195=0,0,((($F195/$E$193)*'PLAN DE ADQUISICIONES'!R$68)*($G195/$F195)))</f>
        <v>0</v>
      </c>
      <c r="V195" s="420">
        <f>IF( $F195=0,0,((($F195/$E$193)*'PLAN DE ADQUISICIONES'!S$68)*($G195/$F195)))</f>
        <v>0</v>
      </c>
      <c r="W195" s="420">
        <f>IF( $F195=0,0,((($F195/$E$193)*'PLAN DE ADQUISICIONES'!T$68)*($G195/$F195)))</f>
        <v>0</v>
      </c>
      <c r="X195" s="420">
        <f>IF( $F195=0,0,((($F195/$E$193)*'PLAN DE ADQUISICIONES'!U$68)*($G195/$F195)))</f>
        <v>0</v>
      </c>
      <c r="Y195" s="420">
        <f>IF( $F195=0,0,((($F195/$E$193)*'PLAN DE ADQUISICIONES'!V$68)*($G195/$F195)))</f>
        <v>0</v>
      </c>
      <c r="Z195" s="420">
        <f>IF( $F195=0,0,((($F195/$E$193)*'PLAN DE ADQUISICIONES'!W$68)*($G195/$F195)))</f>
        <v>0</v>
      </c>
      <c r="AA195" s="420">
        <f>IF( $F195=0,0,((($F195/$E$193)*'PLAN DE ADQUISICIONES'!X$68)*($G195/$F195)))</f>
        <v>0</v>
      </c>
      <c r="AB195" s="420">
        <f>IF( $F195=0,0,((($F195/$E$193)*'PLAN DE ADQUISICIONES'!Y$68)*($G195/$F195)))</f>
        <v>0</v>
      </c>
      <c r="AC195" s="420">
        <f>IF( $F195=0,0,((($F195/$E$193)*'PLAN DE ADQUISICIONES'!Z$68)*($G195/$F195)))</f>
        <v>0</v>
      </c>
      <c r="AD195" s="420">
        <f>IF( $F195=0,0,((($F195/$E$193)*'PLAN DE ADQUISICIONES'!AA$68)*($G195/$F195)))</f>
        <v>0</v>
      </c>
      <c r="AE195" s="420">
        <f>IF( $F195=0,0,((($F195/$E$193)*'PLAN DE ADQUISICIONES'!AB$68)*($G195/$F195)))</f>
        <v>0</v>
      </c>
      <c r="AF195" s="420">
        <f>IF( $F195=0,0,((($F195/$E$193)*'PLAN DE ADQUISICIONES'!AC$68)*($G195/$F195)))</f>
        <v>0</v>
      </c>
      <c r="AG195" s="421">
        <f>U195+V195+W195+X195+Y195+Z195+AA195+AB195+AC195+AD195+AE195+AF195</f>
        <v>0</v>
      </c>
      <c r="AH195" s="425">
        <f>IF( $F195=0,0,((($F195/$E$193)*'PLAN DE ADQUISICIONES'!AD$68)*($G195/$F195)))</f>
        <v>0</v>
      </c>
      <c r="AI195" s="420">
        <f>IF( $F195=0,0,((($F195/$E$193)*'PLAN DE ADQUISICIONES'!AE$68)*($G195/$F195)))</f>
        <v>0</v>
      </c>
      <c r="AJ195" s="420">
        <f>IF( $F195=0,0,((($F195/$E$193)*'PLAN DE ADQUISICIONES'!AF$68)*($G195/$F195)))</f>
        <v>0</v>
      </c>
      <c r="AK195" s="420">
        <f>IF( $F195=0,0,((($F195/$E$193)*'PLAN DE ADQUISICIONES'!AG$68)*($G195/$F195)))</f>
        <v>0</v>
      </c>
      <c r="AL195" s="420">
        <f>IF( $F195=0,0,((($F195/$E$193)*'PLAN DE ADQUISICIONES'!AH$68)*($G195/$F195)))</f>
        <v>0</v>
      </c>
      <c r="AM195" s="420">
        <f>IF( $F195=0,0,((($F195/$E$193)*'PLAN DE ADQUISICIONES'!AI$68)*($G195/$F195)))</f>
        <v>0</v>
      </c>
      <c r="AN195" s="420">
        <f>IF( $F195=0,0,((($F195/$E$193)*'PLAN DE ADQUISICIONES'!AJ$68)*($G195/$F195)))</f>
        <v>0</v>
      </c>
      <c r="AO195" s="420">
        <f>IF( $F195=0,0,((($F195/$E$193)*'PLAN DE ADQUISICIONES'!AK$68)*($G195/$F195)))</f>
        <v>0</v>
      </c>
      <c r="AP195" s="420">
        <f>IF( $F195=0,0,((($F195/$E$193)*'PLAN DE ADQUISICIONES'!AL$68)*($G195/$F195)))</f>
        <v>0</v>
      </c>
      <c r="AQ195" s="420">
        <f>IF( $F195=0,0,((($F195/$E$193)*'PLAN DE ADQUISICIONES'!AM$68)*($G195/$F195)))</f>
        <v>0</v>
      </c>
      <c r="AR195" s="420">
        <f>IF( $F195=0,0,((($F195/$E$193)*'PLAN DE ADQUISICIONES'!AN$68)*($G195/$F195)))</f>
        <v>0</v>
      </c>
      <c r="AS195" s="420">
        <f>IF( $F195=0,0,((($F195/$E$193)*'PLAN DE ADQUISICIONES'!AO$68)*($G195/$F195)))</f>
        <v>0</v>
      </c>
      <c r="AT195" s="423">
        <f>AH195+AI195+AJ195+AK195+AL195+AM195+AN195+AO195+AP195+AQ195+AR195+AS195</f>
        <v>0</v>
      </c>
      <c r="AU195" s="426">
        <f>AS195+AR195+AQ195+AP195+AO195+AN195+AM195+AL195+AK195+AJ195+AI195+AH195+AF195+AE195+AD195+AC195+AB195+AA195+Z195+Y195+X195+W195+V195+U195+S195+R195+Q195+P195+O195+N195+M195+L195+K195+J195+I195+H195</f>
        <v>0</v>
      </c>
      <c r="AV195" s="392">
        <f t="shared" si="40"/>
        <v>0</v>
      </c>
    </row>
    <row r="196" spans="2:49" s="60" customFormat="1" ht="12.75" customHeight="1" x14ac:dyDescent="0.25">
      <c r="B196" s="416" t="str">
        <f>+'FORMATO COSTEO C2'!C480</f>
        <v>2.3.5.3</v>
      </c>
      <c r="C196" s="417" t="str">
        <f>+'FORMATO COSTEO C2'!B480</f>
        <v>Categoría de gasto</v>
      </c>
      <c r="D196" s="428"/>
      <c r="E196" s="429"/>
      <c r="F196" s="420">
        <f>+'FORMATO COSTEO C2'!G480</f>
        <v>0</v>
      </c>
      <c r="G196" s="421">
        <f>+'FORMATO COSTEO C2'!X480</f>
        <v>0</v>
      </c>
      <c r="H196" s="425">
        <f>IF( $F196=0,0,((($F196/$E$193)*'PLAN DE ADQUISICIONES'!F$68)*($G196/$F196)))</f>
        <v>0</v>
      </c>
      <c r="I196" s="420">
        <f>IF( $F196=0,0,((($F196/$E$193)*'PLAN DE ADQUISICIONES'!G$68)*($G196/$F196)))</f>
        <v>0</v>
      </c>
      <c r="J196" s="420">
        <f>IF( $F196=0,0,((($F196/$E$193)*'PLAN DE ADQUISICIONES'!H$68)*($G196/$F196)))</f>
        <v>0</v>
      </c>
      <c r="K196" s="420">
        <f>IF( $F196=0,0,((($F196/$E$193)*'PLAN DE ADQUISICIONES'!I$68)*($G196/$F196)))</f>
        <v>0</v>
      </c>
      <c r="L196" s="420">
        <f>IF( $F196=0,0,((($F196/$E$193)*'PLAN DE ADQUISICIONES'!J$68)*($G196/$F196)))</f>
        <v>0</v>
      </c>
      <c r="M196" s="420">
        <f>IF( $F196=0,0,((($F196/$E$193)*'PLAN DE ADQUISICIONES'!K$68)*($G196/$F196)))</f>
        <v>0</v>
      </c>
      <c r="N196" s="420">
        <f>IF( $F196=0,0,((($F196/$E$193)*'PLAN DE ADQUISICIONES'!L$68)*($G196/$F196)))</f>
        <v>0</v>
      </c>
      <c r="O196" s="420">
        <f>IF( $F196=0,0,((($F196/$E$193)*'PLAN DE ADQUISICIONES'!M$68)*($G196/$F196)))</f>
        <v>0</v>
      </c>
      <c r="P196" s="420">
        <f>IF( $F196=0,0,((($F196/$E$193)*'PLAN DE ADQUISICIONES'!N$68)*($G196/$F196)))</f>
        <v>0</v>
      </c>
      <c r="Q196" s="420">
        <f>IF( $F196=0,0,((($F196/$E$193)*'PLAN DE ADQUISICIONES'!O$68)*($G196/$F196)))</f>
        <v>0</v>
      </c>
      <c r="R196" s="420">
        <f>IF( $F196=0,0,((($F196/$E$193)*'PLAN DE ADQUISICIONES'!P$68)*($G196/$F196)))</f>
        <v>0</v>
      </c>
      <c r="S196" s="420">
        <f>IF( $F196=0,0,((($F196/$E$193)*'PLAN DE ADQUISICIONES'!Q$68)*($G196/$F196)))</f>
        <v>0</v>
      </c>
      <c r="T196" s="423">
        <f>H196+I196+J196+K196+L196+M196+N196+O196+P196+Q196+R196+S196</f>
        <v>0</v>
      </c>
      <c r="U196" s="424">
        <f>IF( $F196=0,0,((($F196/$E$193)*'PLAN DE ADQUISICIONES'!R$68)*($G196/$F196)))</f>
        <v>0</v>
      </c>
      <c r="V196" s="420">
        <f>IF( $F196=0,0,((($F196/$E$193)*'PLAN DE ADQUISICIONES'!S$68)*($G196/$F196)))</f>
        <v>0</v>
      </c>
      <c r="W196" s="420">
        <f>IF( $F196=0,0,((($F196/$E$193)*'PLAN DE ADQUISICIONES'!T$68)*($G196/$F196)))</f>
        <v>0</v>
      </c>
      <c r="X196" s="420">
        <f>IF( $F196=0,0,((($F196/$E$193)*'PLAN DE ADQUISICIONES'!U$68)*($G196/$F196)))</f>
        <v>0</v>
      </c>
      <c r="Y196" s="420">
        <f>IF( $F196=0,0,((($F196/$E$193)*'PLAN DE ADQUISICIONES'!V$68)*($G196/$F196)))</f>
        <v>0</v>
      </c>
      <c r="Z196" s="420">
        <f>IF( $F196=0,0,((($F196/$E$193)*'PLAN DE ADQUISICIONES'!W$68)*($G196/$F196)))</f>
        <v>0</v>
      </c>
      <c r="AA196" s="420">
        <f>IF( $F196=0,0,((($F196/$E$193)*'PLAN DE ADQUISICIONES'!X$68)*($G196/$F196)))</f>
        <v>0</v>
      </c>
      <c r="AB196" s="420">
        <f>IF( $F196=0,0,((($F196/$E$193)*'PLAN DE ADQUISICIONES'!Y$68)*($G196/$F196)))</f>
        <v>0</v>
      </c>
      <c r="AC196" s="420">
        <f>IF( $F196=0,0,((($F196/$E$193)*'PLAN DE ADQUISICIONES'!Z$68)*($G196/$F196)))</f>
        <v>0</v>
      </c>
      <c r="AD196" s="420">
        <f>IF( $F196=0,0,((($F196/$E$193)*'PLAN DE ADQUISICIONES'!AA$68)*($G196/$F196)))</f>
        <v>0</v>
      </c>
      <c r="AE196" s="420">
        <f>IF( $F196=0,0,((($F196/$E$193)*'PLAN DE ADQUISICIONES'!AB$68)*($G196/$F196)))</f>
        <v>0</v>
      </c>
      <c r="AF196" s="420">
        <f>IF( $F196=0,0,((($F196/$E$193)*'PLAN DE ADQUISICIONES'!AC$68)*($G196/$F196)))</f>
        <v>0</v>
      </c>
      <c r="AG196" s="421">
        <f>U196+V196+W196+X196+Y196+Z196+AA196+AB196+AC196+AD196+AE196+AF196</f>
        <v>0</v>
      </c>
      <c r="AH196" s="425">
        <f>IF( $F196=0,0,((($F196/$E$193)*'PLAN DE ADQUISICIONES'!AD$68)*($G196/$F196)))</f>
        <v>0</v>
      </c>
      <c r="AI196" s="420">
        <f>IF( $F196=0,0,((($F196/$E$193)*'PLAN DE ADQUISICIONES'!AE$68)*($G196/$F196)))</f>
        <v>0</v>
      </c>
      <c r="AJ196" s="420">
        <f>IF( $F196=0,0,((($F196/$E$193)*'PLAN DE ADQUISICIONES'!AF$68)*($G196/$F196)))</f>
        <v>0</v>
      </c>
      <c r="AK196" s="420">
        <f>IF( $F196=0,0,((($F196/$E$193)*'PLAN DE ADQUISICIONES'!AG$68)*($G196/$F196)))</f>
        <v>0</v>
      </c>
      <c r="AL196" s="420">
        <f>IF( $F196=0,0,((($F196/$E$193)*'PLAN DE ADQUISICIONES'!AH$68)*($G196/$F196)))</f>
        <v>0</v>
      </c>
      <c r="AM196" s="420">
        <f>IF( $F196=0,0,((($F196/$E$193)*'PLAN DE ADQUISICIONES'!AI$68)*($G196/$F196)))</f>
        <v>0</v>
      </c>
      <c r="AN196" s="420">
        <f>IF( $F196=0,0,((($F196/$E$193)*'PLAN DE ADQUISICIONES'!AJ$68)*($G196/$F196)))</f>
        <v>0</v>
      </c>
      <c r="AO196" s="420">
        <f>IF( $F196=0,0,((($F196/$E$193)*'PLAN DE ADQUISICIONES'!AK$68)*($G196/$F196)))</f>
        <v>0</v>
      </c>
      <c r="AP196" s="420">
        <f>IF( $F196=0,0,((($F196/$E$193)*'PLAN DE ADQUISICIONES'!AL$68)*($G196/$F196)))</f>
        <v>0</v>
      </c>
      <c r="AQ196" s="420">
        <f>IF( $F196=0,0,((($F196/$E$193)*'PLAN DE ADQUISICIONES'!AM$68)*($G196/$F196)))</f>
        <v>0</v>
      </c>
      <c r="AR196" s="420">
        <f>IF( $F196=0,0,((($F196/$E$193)*'PLAN DE ADQUISICIONES'!AN$68)*($G196/$F196)))</f>
        <v>0</v>
      </c>
      <c r="AS196" s="420">
        <f>IF( $F196=0,0,((($F196/$E$193)*'PLAN DE ADQUISICIONES'!AO$68)*($G196/$F196)))</f>
        <v>0</v>
      </c>
      <c r="AT196" s="423">
        <f>AH196+AI196+AJ196+AK196+AL196+AM196+AN196+AO196+AP196+AQ196+AR196+AS196</f>
        <v>0</v>
      </c>
      <c r="AU196" s="426">
        <f>AS196+AR196+AQ196+AP196+AO196+AN196+AM196+AL196+AK196+AJ196+AI196+AH196+AF196+AE196+AD196+AC196+AB196+AA196+Z196+Y196+X196+W196+V196+U196+S196+R196+Q196+P196+O196+N196+M196+L196+K196+J196+I196+H196</f>
        <v>0</v>
      </c>
      <c r="AV196" s="392">
        <f t="shared" si="40"/>
        <v>0</v>
      </c>
    </row>
    <row r="197" spans="2:49" s="60" customFormat="1" ht="12.75" customHeight="1" x14ac:dyDescent="0.25">
      <c r="B197" s="416" t="str">
        <f>+'FORMATO COSTEO C2'!C486</f>
        <v>2.3.5.4</v>
      </c>
      <c r="C197" s="417" t="str">
        <f>+'FORMATO COSTEO C2'!B486</f>
        <v>Categoría de gasto</v>
      </c>
      <c r="D197" s="428"/>
      <c r="E197" s="429"/>
      <c r="F197" s="420">
        <f>+'FORMATO COSTEO C2'!G486</f>
        <v>0</v>
      </c>
      <c r="G197" s="421">
        <f>+'FORMATO COSTEO C2'!X486</f>
        <v>0</v>
      </c>
      <c r="H197" s="425">
        <f>IF( $F197=0,0,((($F197/$E$193)*'PLAN DE ADQUISICIONES'!F$68)*($G197/$F197)))</f>
        <v>0</v>
      </c>
      <c r="I197" s="420">
        <f>IF( $F197=0,0,((($F197/$E$193)*'PLAN DE ADQUISICIONES'!G$68)*($G197/$F197)))</f>
        <v>0</v>
      </c>
      <c r="J197" s="420">
        <f>IF( $F197=0,0,((($F197/$E$193)*'PLAN DE ADQUISICIONES'!H$68)*($G197/$F197)))</f>
        <v>0</v>
      </c>
      <c r="K197" s="420">
        <f>IF( $F197=0,0,((($F197/$E$193)*'PLAN DE ADQUISICIONES'!I$68)*($G197/$F197)))</f>
        <v>0</v>
      </c>
      <c r="L197" s="420">
        <f>IF( $F197=0,0,((($F197/$E$193)*'PLAN DE ADQUISICIONES'!J$68)*($G197/$F197)))</f>
        <v>0</v>
      </c>
      <c r="M197" s="420">
        <f>IF( $F197=0,0,((($F197/$E$193)*'PLAN DE ADQUISICIONES'!K$68)*($G197/$F197)))</f>
        <v>0</v>
      </c>
      <c r="N197" s="420">
        <f>IF( $F197=0,0,((($F197/$E$193)*'PLAN DE ADQUISICIONES'!L$68)*($G197/$F197)))</f>
        <v>0</v>
      </c>
      <c r="O197" s="420">
        <f>IF( $F197=0,0,((($F197/$E$193)*'PLAN DE ADQUISICIONES'!M$68)*($G197/$F197)))</f>
        <v>0</v>
      </c>
      <c r="P197" s="420">
        <f>IF( $F197=0,0,((($F197/$E$193)*'PLAN DE ADQUISICIONES'!N$68)*($G197/$F197)))</f>
        <v>0</v>
      </c>
      <c r="Q197" s="420">
        <f>IF( $F197=0,0,((($F197/$E$193)*'PLAN DE ADQUISICIONES'!O$68)*($G197/$F197)))</f>
        <v>0</v>
      </c>
      <c r="R197" s="420">
        <f>IF( $F197=0,0,((($F197/$E$193)*'PLAN DE ADQUISICIONES'!P$68)*($G197/$F197)))</f>
        <v>0</v>
      </c>
      <c r="S197" s="420">
        <f>IF( $F197=0,0,((($F197/$E$193)*'PLAN DE ADQUISICIONES'!Q$68)*($G197/$F197)))</f>
        <v>0</v>
      </c>
      <c r="T197" s="423">
        <f>H197+I197+J197+K197+L197+M197+N197+O197+P197+Q197+R197+S197</f>
        <v>0</v>
      </c>
      <c r="U197" s="424">
        <f>IF( $F197=0,0,((($F197/$E$193)*'PLAN DE ADQUISICIONES'!R$68)*($G197/$F197)))</f>
        <v>0</v>
      </c>
      <c r="V197" s="420">
        <f>IF( $F197=0,0,((($F197/$E$193)*'PLAN DE ADQUISICIONES'!S$68)*($G197/$F197)))</f>
        <v>0</v>
      </c>
      <c r="W197" s="420">
        <f>IF( $F197=0,0,((($F197/$E$193)*'PLAN DE ADQUISICIONES'!T$68)*($G197/$F197)))</f>
        <v>0</v>
      </c>
      <c r="X197" s="420">
        <f>IF( $F197=0,0,((($F197/$E$193)*'PLAN DE ADQUISICIONES'!U$68)*($G197/$F197)))</f>
        <v>0</v>
      </c>
      <c r="Y197" s="420">
        <f>IF( $F197=0,0,((($F197/$E$193)*'PLAN DE ADQUISICIONES'!V$68)*($G197/$F197)))</f>
        <v>0</v>
      </c>
      <c r="Z197" s="420">
        <f>IF( $F197=0,0,((($F197/$E$193)*'PLAN DE ADQUISICIONES'!W$68)*($G197/$F197)))</f>
        <v>0</v>
      </c>
      <c r="AA197" s="420">
        <f>IF( $F197=0,0,((($F197/$E$193)*'PLAN DE ADQUISICIONES'!X$68)*($G197/$F197)))</f>
        <v>0</v>
      </c>
      <c r="AB197" s="420">
        <f>IF( $F197=0,0,((($F197/$E$193)*'PLAN DE ADQUISICIONES'!Y$68)*($G197/$F197)))</f>
        <v>0</v>
      </c>
      <c r="AC197" s="420">
        <f>IF( $F197=0,0,((($F197/$E$193)*'PLAN DE ADQUISICIONES'!Z$68)*($G197/$F197)))</f>
        <v>0</v>
      </c>
      <c r="AD197" s="420">
        <f>IF( $F197=0,0,((($F197/$E$193)*'PLAN DE ADQUISICIONES'!AA$68)*($G197/$F197)))</f>
        <v>0</v>
      </c>
      <c r="AE197" s="420">
        <f>IF( $F197=0,0,((($F197/$E$193)*'PLAN DE ADQUISICIONES'!AB$68)*($G197/$F197)))</f>
        <v>0</v>
      </c>
      <c r="AF197" s="420">
        <f>IF( $F197=0,0,((($F197/$E$193)*'PLAN DE ADQUISICIONES'!AC$68)*($G197/$F197)))</f>
        <v>0</v>
      </c>
      <c r="AG197" s="421">
        <f>U197+V197+W197+X197+Y197+Z197+AA197+AB197+AC197+AD197+AE197+AF197</f>
        <v>0</v>
      </c>
      <c r="AH197" s="425">
        <f>IF( $F197=0,0,((($F197/$E$193)*'PLAN DE ADQUISICIONES'!AD$68)*($G197/$F197)))</f>
        <v>0</v>
      </c>
      <c r="AI197" s="420">
        <f>IF( $F197=0,0,((($F197/$E$193)*'PLAN DE ADQUISICIONES'!AE$68)*($G197/$F197)))</f>
        <v>0</v>
      </c>
      <c r="AJ197" s="420">
        <f>IF( $F197=0,0,((($F197/$E$193)*'PLAN DE ADQUISICIONES'!AF$68)*($G197/$F197)))</f>
        <v>0</v>
      </c>
      <c r="AK197" s="420">
        <f>IF( $F197=0,0,((($F197/$E$193)*'PLAN DE ADQUISICIONES'!AG$68)*($G197/$F197)))</f>
        <v>0</v>
      </c>
      <c r="AL197" s="420">
        <f>IF( $F197=0,0,((($F197/$E$193)*'PLAN DE ADQUISICIONES'!AH$68)*($G197/$F197)))</f>
        <v>0</v>
      </c>
      <c r="AM197" s="420">
        <f>IF( $F197=0,0,((($F197/$E$193)*'PLAN DE ADQUISICIONES'!AI$68)*($G197/$F197)))</f>
        <v>0</v>
      </c>
      <c r="AN197" s="420">
        <f>IF( $F197=0,0,((($F197/$E$193)*'PLAN DE ADQUISICIONES'!AJ$68)*($G197/$F197)))</f>
        <v>0</v>
      </c>
      <c r="AO197" s="420">
        <f>IF( $F197=0,0,((($F197/$E$193)*'PLAN DE ADQUISICIONES'!AK$68)*($G197/$F197)))</f>
        <v>0</v>
      </c>
      <c r="AP197" s="420">
        <f>IF( $F197=0,0,((($F197/$E$193)*'PLAN DE ADQUISICIONES'!AL$68)*($G197/$F197)))</f>
        <v>0</v>
      </c>
      <c r="AQ197" s="420">
        <f>IF( $F197=0,0,((($F197/$E$193)*'PLAN DE ADQUISICIONES'!AM$68)*($G197/$F197)))</f>
        <v>0</v>
      </c>
      <c r="AR197" s="420">
        <f>IF( $F197=0,0,((($F197/$E$193)*'PLAN DE ADQUISICIONES'!AN$68)*($G197/$F197)))</f>
        <v>0</v>
      </c>
      <c r="AS197" s="420">
        <f>IF( $F197=0,0,((($F197/$E$193)*'PLAN DE ADQUISICIONES'!AO$68)*($G197/$F197)))</f>
        <v>0</v>
      </c>
      <c r="AT197" s="423">
        <f>AH197+AI197+AJ197+AK197+AL197+AM197+AN197+AO197+AP197+AQ197+AR197+AS197</f>
        <v>0</v>
      </c>
      <c r="AU197" s="426">
        <f>AS197+AR197+AQ197+AP197+AO197+AN197+AM197+AL197+AK197+AJ197+AI197+AH197+AF197+AE197+AD197+AC197+AB197+AA197+Z197+Y197+X197+W197+V197+U197+S197+R197+Q197+P197+O197+N197+M197+L197+K197+J197+I197+H197</f>
        <v>0</v>
      </c>
      <c r="AV197" s="392">
        <f t="shared" si="40"/>
        <v>0</v>
      </c>
    </row>
    <row r="198" spans="2:49" s="60" customFormat="1" ht="12.75" customHeight="1" x14ac:dyDescent="0.25">
      <c r="B198" s="416" t="str">
        <f>+'FORMATO COSTEO C2'!C492</f>
        <v>2.3.5.5</v>
      </c>
      <c r="C198" s="417" t="str">
        <f>+'FORMATO COSTEO C2'!B492</f>
        <v>Categoría de gasto</v>
      </c>
      <c r="D198" s="428"/>
      <c r="E198" s="429"/>
      <c r="F198" s="420">
        <f>+'FORMATO COSTEO C2'!G492</f>
        <v>0</v>
      </c>
      <c r="G198" s="421">
        <f>+'FORMATO COSTEO C2'!X492</f>
        <v>0</v>
      </c>
      <c r="H198" s="425">
        <f>IF( $F198=0,0,((($F198/$E$193)*'PLAN DE ADQUISICIONES'!F$68)*($G198/$F198)))</f>
        <v>0</v>
      </c>
      <c r="I198" s="420">
        <f>IF( $F198=0,0,((($F198/$E$193)*'PLAN DE ADQUISICIONES'!G$68)*($G198/$F198)))</f>
        <v>0</v>
      </c>
      <c r="J198" s="420">
        <f>IF( $F198=0,0,((($F198/$E$193)*'PLAN DE ADQUISICIONES'!H$68)*($G198/$F198)))</f>
        <v>0</v>
      </c>
      <c r="K198" s="420">
        <f>IF( $F198=0,0,((($F198/$E$193)*'PLAN DE ADQUISICIONES'!I$68)*($G198/$F198)))</f>
        <v>0</v>
      </c>
      <c r="L198" s="420">
        <f>IF( $F198=0,0,((($F198/$E$193)*'PLAN DE ADQUISICIONES'!J$68)*($G198/$F198)))</f>
        <v>0</v>
      </c>
      <c r="M198" s="420">
        <f>IF( $F198=0,0,((($F198/$E$193)*'PLAN DE ADQUISICIONES'!K$68)*($G198/$F198)))</f>
        <v>0</v>
      </c>
      <c r="N198" s="420">
        <f>IF( $F198=0,0,((($F198/$E$193)*'PLAN DE ADQUISICIONES'!L$68)*($G198/$F198)))</f>
        <v>0</v>
      </c>
      <c r="O198" s="420">
        <f>IF( $F198=0,0,((($F198/$E$193)*'PLAN DE ADQUISICIONES'!M$68)*($G198/$F198)))</f>
        <v>0</v>
      </c>
      <c r="P198" s="420">
        <f>IF( $F198=0,0,((($F198/$E$193)*'PLAN DE ADQUISICIONES'!N$68)*($G198/$F198)))</f>
        <v>0</v>
      </c>
      <c r="Q198" s="420">
        <f>IF( $F198=0,0,((($F198/$E$193)*'PLAN DE ADQUISICIONES'!O$68)*($G198/$F198)))</f>
        <v>0</v>
      </c>
      <c r="R198" s="420">
        <f>IF( $F198=0,0,((($F198/$E$193)*'PLAN DE ADQUISICIONES'!P$68)*($G198/$F198)))</f>
        <v>0</v>
      </c>
      <c r="S198" s="420">
        <f>IF( $F198=0,0,((($F198/$E$193)*'PLAN DE ADQUISICIONES'!Q$68)*($G198/$F198)))</f>
        <v>0</v>
      </c>
      <c r="T198" s="423">
        <f>H198+I198+J198+K198+L198+M198+N198+O198+P198+Q198+R198+S198</f>
        <v>0</v>
      </c>
      <c r="U198" s="424">
        <f>IF( $F198=0,0,((($F198/$E$193)*'PLAN DE ADQUISICIONES'!R$68)*($G198/$F198)))</f>
        <v>0</v>
      </c>
      <c r="V198" s="420">
        <f>IF( $F198=0,0,((($F198/$E$193)*'PLAN DE ADQUISICIONES'!S$68)*($G198/$F198)))</f>
        <v>0</v>
      </c>
      <c r="W198" s="420">
        <f>IF( $F198=0,0,((($F198/$E$193)*'PLAN DE ADQUISICIONES'!T$68)*($G198/$F198)))</f>
        <v>0</v>
      </c>
      <c r="X198" s="420">
        <f>IF( $F198=0,0,((($F198/$E$193)*'PLAN DE ADQUISICIONES'!U$68)*($G198/$F198)))</f>
        <v>0</v>
      </c>
      <c r="Y198" s="420">
        <f>IF( $F198=0,0,((($F198/$E$193)*'PLAN DE ADQUISICIONES'!V$68)*($G198/$F198)))</f>
        <v>0</v>
      </c>
      <c r="Z198" s="420">
        <f>IF( $F198=0,0,((($F198/$E$193)*'PLAN DE ADQUISICIONES'!W$68)*($G198/$F198)))</f>
        <v>0</v>
      </c>
      <c r="AA198" s="420">
        <f>IF( $F198=0,0,((($F198/$E$193)*'PLAN DE ADQUISICIONES'!X$68)*($G198/$F198)))</f>
        <v>0</v>
      </c>
      <c r="AB198" s="420">
        <f>IF( $F198=0,0,((($F198/$E$193)*'PLAN DE ADQUISICIONES'!Y$68)*($G198/$F198)))</f>
        <v>0</v>
      </c>
      <c r="AC198" s="420">
        <f>IF( $F198=0,0,((($F198/$E$193)*'PLAN DE ADQUISICIONES'!Z$68)*($G198/$F198)))</f>
        <v>0</v>
      </c>
      <c r="AD198" s="420">
        <f>IF( $F198=0,0,((($F198/$E$193)*'PLAN DE ADQUISICIONES'!AA$68)*($G198/$F198)))</f>
        <v>0</v>
      </c>
      <c r="AE198" s="420">
        <f>IF( $F198=0,0,((($F198/$E$193)*'PLAN DE ADQUISICIONES'!AB$68)*($G198/$F198)))</f>
        <v>0</v>
      </c>
      <c r="AF198" s="420">
        <f>IF( $F198=0,0,((($F198/$E$193)*'PLAN DE ADQUISICIONES'!AC$68)*($G198/$F198)))</f>
        <v>0</v>
      </c>
      <c r="AG198" s="421">
        <f>U198+V198+W198+X198+Y198+Z198+AA198+AB198+AC198+AD198+AE198+AF198</f>
        <v>0</v>
      </c>
      <c r="AH198" s="425">
        <f>IF( $F198=0,0,((($F198/$E$193)*'PLAN DE ADQUISICIONES'!AD$68)*($G198/$F198)))</f>
        <v>0</v>
      </c>
      <c r="AI198" s="420">
        <f>IF( $F198=0,0,((($F198/$E$193)*'PLAN DE ADQUISICIONES'!AE$68)*($G198/$F198)))</f>
        <v>0</v>
      </c>
      <c r="AJ198" s="420">
        <f>IF( $F198=0,0,((($F198/$E$193)*'PLAN DE ADQUISICIONES'!AF$68)*($G198/$F198)))</f>
        <v>0</v>
      </c>
      <c r="AK198" s="420">
        <f>IF( $F198=0,0,((($F198/$E$193)*'PLAN DE ADQUISICIONES'!AG$68)*($G198/$F198)))</f>
        <v>0</v>
      </c>
      <c r="AL198" s="420">
        <f>IF( $F198=0,0,((($F198/$E$193)*'PLAN DE ADQUISICIONES'!AH$68)*($G198/$F198)))</f>
        <v>0</v>
      </c>
      <c r="AM198" s="420">
        <f>IF( $F198=0,0,((($F198/$E$193)*'PLAN DE ADQUISICIONES'!AI$68)*($G198/$F198)))</f>
        <v>0</v>
      </c>
      <c r="AN198" s="420">
        <f>IF( $F198=0,0,((($F198/$E$193)*'PLAN DE ADQUISICIONES'!AJ$68)*($G198/$F198)))</f>
        <v>0</v>
      </c>
      <c r="AO198" s="420">
        <f>IF( $F198=0,0,((($F198/$E$193)*'PLAN DE ADQUISICIONES'!AK$68)*($G198/$F198)))</f>
        <v>0</v>
      </c>
      <c r="AP198" s="420">
        <f>IF( $F198=0,0,((($F198/$E$193)*'PLAN DE ADQUISICIONES'!AL$68)*($G198/$F198)))</f>
        <v>0</v>
      </c>
      <c r="AQ198" s="420">
        <f>IF( $F198=0,0,((($F198/$E$193)*'PLAN DE ADQUISICIONES'!AM$68)*($G198/$F198)))</f>
        <v>0</v>
      </c>
      <c r="AR198" s="420">
        <f>IF( $F198=0,0,((($F198/$E$193)*'PLAN DE ADQUISICIONES'!AN$68)*($G198/$F198)))</f>
        <v>0</v>
      </c>
      <c r="AS198" s="420">
        <f>IF( $F198=0,0,((($F198/$E$193)*'PLAN DE ADQUISICIONES'!AO$68)*($G198/$F198)))</f>
        <v>0</v>
      </c>
      <c r="AT198" s="423">
        <f>AH198+AI198+AJ198+AK198+AL198+AM198+AN198+AO198+AP198+AQ198+AR198+AS198</f>
        <v>0</v>
      </c>
      <c r="AU198" s="426">
        <f>AS198+AR198+AQ198+AP198+AO198+AN198+AM198+AL198+AK198+AJ198+AI198+AH198+AF198+AE198+AD198+AC198+AB198+AA198+Z198+Y198+X198+W198+V198+U198+S198+R198+Q198+P198+O198+N198+M198+L198+K198+J198+I198+H198</f>
        <v>0</v>
      </c>
      <c r="AV198" s="392">
        <f t="shared" si="40"/>
        <v>0</v>
      </c>
    </row>
    <row r="199" spans="2:49" s="60" customFormat="1" ht="30" customHeight="1" x14ac:dyDescent="0.25">
      <c r="B199" s="382">
        <f>'FORMATO COSTEO C6'!C12</f>
        <v>6</v>
      </c>
      <c r="C199" s="436" t="str">
        <f>'FORMATO COSTEO C6'!D12</f>
        <v>MANEJO DEL PROYECTO</v>
      </c>
      <c r="D199" s="384"/>
      <c r="E199" s="385"/>
      <c r="F199" s="386">
        <f>+F200+F211+F222</f>
        <v>93500</v>
      </c>
      <c r="G199" s="387">
        <f>+G200+G211+G222</f>
        <v>0</v>
      </c>
      <c r="H199" s="388">
        <f>+H200+H211+H222</f>
        <v>0</v>
      </c>
      <c r="I199" s="386">
        <f t="shared" ref="I199:AT199" si="52">+I200+I211+I222</f>
        <v>0</v>
      </c>
      <c r="J199" s="386">
        <f t="shared" si="52"/>
        <v>0</v>
      </c>
      <c r="K199" s="386">
        <f t="shared" si="52"/>
        <v>0</v>
      </c>
      <c r="L199" s="386">
        <f t="shared" si="52"/>
        <v>0</v>
      </c>
      <c r="M199" s="386">
        <f t="shared" si="52"/>
        <v>0</v>
      </c>
      <c r="N199" s="386">
        <f t="shared" si="52"/>
        <v>0</v>
      </c>
      <c r="O199" s="386">
        <f t="shared" si="52"/>
        <v>0</v>
      </c>
      <c r="P199" s="386">
        <f t="shared" si="52"/>
        <v>0</v>
      </c>
      <c r="Q199" s="386">
        <f t="shared" si="52"/>
        <v>0</v>
      </c>
      <c r="R199" s="386">
        <f t="shared" si="52"/>
        <v>0</v>
      </c>
      <c r="S199" s="386">
        <f t="shared" si="52"/>
        <v>0</v>
      </c>
      <c r="T199" s="389">
        <f>+T200+T211+T222</f>
        <v>0</v>
      </c>
      <c r="U199" s="390">
        <f t="shared" si="52"/>
        <v>0</v>
      </c>
      <c r="V199" s="386">
        <f t="shared" si="52"/>
        <v>0</v>
      </c>
      <c r="W199" s="386">
        <f t="shared" si="52"/>
        <v>0</v>
      </c>
      <c r="X199" s="386">
        <f t="shared" si="52"/>
        <v>0</v>
      </c>
      <c r="Y199" s="386">
        <f t="shared" si="52"/>
        <v>0</v>
      </c>
      <c r="Z199" s="386">
        <f t="shared" si="52"/>
        <v>0</v>
      </c>
      <c r="AA199" s="386">
        <f t="shared" si="52"/>
        <v>0</v>
      </c>
      <c r="AB199" s="386">
        <f t="shared" si="52"/>
        <v>0</v>
      </c>
      <c r="AC199" s="386">
        <f t="shared" si="52"/>
        <v>0</v>
      </c>
      <c r="AD199" s="386">
        <f t="shared" si="52"/>
        <v>0</v>
      </c>
      <c r="AE199" s="386">
        <f t="shared" si="52"/>
        <v>0</v>
      </c>
      <c r="AF199" s="386">
        <f t="shared" si="52"/>
        <v>0</v>
      </c>
      <c r="AG199" s="387">
        <f>+AG200+AG211+AG222</f>
        <v>0</v>
      </c>
      <c r="AH199" s="388">
        <f t="shared" si="52"/>
        <v>0</v>
      </c>
      <c r="AI199" s="386">
        <f t="shared" si="52"/>
        <v>0</v>
      </c>
      <c r="AJ199" s="386">
        <f t="shared" si="52"/>
        <v>0</v>
      </c>
      <c r="AK199" s="386">
        <f t="shared" si="52"/>
        <v>0</v>
      </c>
      <c r="AL199" s="386">
        <f t="shared" si="52"/>
        <v>0</v>
      </c>
      <c r="AM199" s="386">
        <f t="shared" si="52"/>
        <v>0</v>
      </c>
      <c r="AN199" s="386">
        <f t="shared" si="52"/>
        <v>0</v>
      </c>
      <c r="AO199" s="386">
        <f t="shared" si="52"/>
        <v>0</v>
      </c>
      <c r="AP199" s="386">
        <f t="shared" si="52"/>
        <v>0</v>
      </c>
      <c r="AQ199" s="386">
        <f t="shared" si="52"/>
        <v>0</v>
      </c>
      <c r="AR199" s="386">
        <f t="shared" si="52"/>
        <v>0</v>
      </c>
      <c r="AS199" s="386">
        <f t="shared" si="52"/>
        <v>0</v>
      </c>
      <c r="AT199" s="389">
        <f t="shared" si="52"/>
        <v>0</v>
      </c>
      <c r="AU199" s="391">
        <f>+AU200+AU211+AU222</f>
        <v>0</v>
      </c>
      <c r="AV199" s="392">
        <f t="shared" ref="AV199:AV206" si="53">+G199-AU199</f>
        <v>0</v>
      </c>
      <c r="AW199" s="393"/>
    </row>
    <row r="200" spans="2:49" s="60" customFormat="1" ht="13.5" x14ac:dyDescent="0.25">
      <c r="B200" s="395">
        <f>'FORMATO COSTEO C6'!C15</f>
        <v>6.1</v>
      </c>
      <c r="C200" s="396" t="str">
        <f>+'FORMATO COSTEO C6'!B15</f>
        <v>Equipo técnico del proyecto</v>
      </c>
      <c r="D200" s="437"/>
      <c r="E200" s="438"/>
      <c r="F200" s="399">
        <f>+'FORMATO COSTEO C6'!G15</f>
        <v>93500</v>
      </c>
      <c r="G200" s="400">
        <f>+'FORMATO COSTEO C6'!X15</f>
        <v>0</v>
      </c>
      <c r="H200" s="401">
        <f>SUM(H201:H210)</f>
        <v>0</v>
      </c>
      <c r="I200" s="399">
        <f t="shared" ref="I200:AU200" si="54">SUM(I201:I210)</f>
        <v>0</v>
      </c>
      <c r="J200" s="399">
        <f t="shared" si="54"/>
        <v>0</v>
      </c>
      <c r="K200" s="399">
        <f t="shared" si="54"/>
        <v>0</v>
      </c>
      <c r="L200" s="399">
        <f t="shared" si="54"/>
        <v>0</v>
      </c>
      <c r="M200" s="399">
        <f t="shared" si="54"/>
        <v>0</v>
      </c>
      <c r="N200" s="399">
        <f t="shared" si="54"/>
        <v>0</v>
      </c>
      <c r="O200" s="399">
        <f t="shared" si="54"/>
        <v>0</v>
      </c>
      <c r="P200" s="399">
        <f t="shared" si="54"/>
        <v>0</v>
      </c>
      <c r="Q200" s="399">
        <f t="shared" si="54"/>
        <v>0</v>
      </c>
      <c r="R200" s="399">
        <f t="shared" si="54"/>
        <v>0</v>
      </c>
      <c r="S200" s="399">
        <f t="shared" si="54"/>
        <v>0</v>
      </c>
      <c r="T200" s="402">
        <f>SUM(T201:T210)</f>
        <v>0</v>
      </c>
      <c r="U200" s="403">
        <f t="shared" si="54"/>
        <v>0</v>
      </c>
      <c r="V200" s="399">
        <f t="shared" si="54"/>
        <v>0</v>
      </c>
      <c r="W200" s="399">
        <f t="shared" si="54"/>
        <v>0</v>
      </c>
      <c r="X200" s="399">
        <f t="shared" si="54"/>
        <v>0</v>
      </c>
      <c r="Y200" s="399">
        <f t="shared" si="54"/>
        <v>0</v>
      </c>
      <c r="Z200" s="399">
        <f t="shared" si="54"/>
        <v>0</v>
      </c>
      <c r="AA200" s="399">
        <f t="shared" si="54"/>
        <v>0</v>
      </c>
      <c r="AB200" s="399">
        <f t="shared" si="54"/>
        <v>0</v>
      </c>
      <c r="AC200" s="399">
        <f t="shared" si="54"/>
        <v>0</v>
      </c>
      <c r="AD200" s="399">
        <f t="shared" si="54"/>
        <v>0</v>
      </c>
      <c r="AE200" s="399">
        <f t="shared" si="54"/>
        <v>0</v>
      </c>
      <c r="AF200" s="399">
        <f t="shared" si="54"/>
        <v>0</v>
      </c>
      <c r="AG200" s="400">
        <f>SUM(AG201:AG210)</f>
        <v>0</v>
      </c>
      <c r="AH200" s="401">
        <f t="shared" si="54"/>
        <v>0</v>
      </c>
      <c r="AI200" s="399">
        <f t="shared" si="54"/>
        <v>0</v>
      </c>
      <c r="AJ200" s="399">
        <f t="shared" si="54"/>
        <v>0</v>
      </c>
      <c r="AK200" s="399">
        <f t="shared" si="54"/>
        <v>0</v>
      </c>
      <c r="AL200" s="399">
        <f t="shared" si="54"/>
        <v>0</v>
      </c>
      <c r="AM200" s="399">
        <f t="shared" si="54"/>
        <v>0</v>
      </c>
      <c r="AN200" s="399">
        <f t="shared" si="54"/>
        <v>0</v>
      </c>
      <c r="AO200" s="399">
        <f t="shared" si="54"/>
        <v>0</v>
      </c>
      <c r="AP200" s="399">
        <f t="shared" si="54"/>
        <v>0</v>
      </c>
      <c r="AQ200" s="399">
        <f t="shared" si="54"/>
        <v>0</v>
      </c>
      <c r="AR200" s="399">
        <f t="shared" si="54"/>
        <v>0</v>
      </c>
      <c r="AS200" s="399">
        <f t="shared" si="54"/>
        <v>0</v>
      </c>
      <c r="AT200" s="402">
        <f t="shared" si="54"/>
        <v>0</v>
      </c>
      <c r="AU200" s="404">
        <f t="shared" si="54"/>
        <v>0</v>
      </c>
      <c r="AV200" s="392">
        <f t="shared" si="53"/>
        <v>0</v>
      </c>
    </row>
    <row r="201" spans="2:49" s="60" customFormat="1" ht="13.5" x14ac:dyDescent="0.25">
      <c r="B201" s="416" t="str">
        <f>'FORMATO COSTEO C6'!C16</f>
        <v>6.1.1</v>
      </c>
      <c r="C201" s="439" t="str">
        <f>'FORMATO COSTEO C6'!B16</f>
        <v>Jefe de proyecto</v>
      </c>
      <c r="D201" s="428" t="str">
        <f>'FORMATO COSTEO C6'!D16</f>
        <v>Remuneración mensual</v>
      </c>
      <c r="E201" s="440">
        <f>'FORMATO COSTEO C6'!E16</f>
        <v>17</v>
      </c>
      <c r="F201" s="441">
        <f>'FORMATO COSTEO C6'!G16</f>
        <v>93500</v>
      </c>
      <c r="G201" s="442">
        <f>'FORMATO COSTEO C6'!X16</f>
        <v>0</v>
      </c>
      <c r="H201" s="443">
        <f>IF( $F201=0,0,((($F201/$E201)*'PLAN DE ADQUISICIONES'!F$71)*($G201/$F201)))</f>
        <v>0</v>
      </c>
      <c r="I201" s="441">
        <f>IF( $F201=0,0,((($F201/$E201)*'PLAN DE ADQUISICIONES'!G$71)*($G201/$F201)))</f>
        <v>0</v>
      </c>
      <c r="J201" s="441">
        <f>IF( $F201=0,0,((($F201/$E201)*'PLAN DE ADQUISICIONES'!H$71)*($G201/$F201)))</f>
        <v>0</v>
      </c>
      <c r="K201" s="441">
        <f>IF( $F201=0,0,((($F201/$E201)*'PLAN DE ADQUISICIONES'!I$71)*($G201/$F201)))</f>
        <v>0</v>
      </c>
      <c r="L201" s="441">
        <f>IF( $F201=0,0,((($F201/$E201)*'PLAN DE ADQUISICIONES'!J$71)*($G201/$F201)))</f>
        <v>0</v>
      </c>
      <c r="M201" s="441">
        <f>IF( $F201=0,0,((($F201/$E201)*'PLAN DE ADQUISICIONES'!K$71)*($G201/$F201)))</f>
        <v>0</v>
      </c>
      <c r="N201" s="441">
        <f>IF( $F201=0,0,((($F201/$E201)*'PLAN DE ADQUISICIONES'!L$71)*($G201/$F201)))</f>
        <v>0</v>
      </c>
      <c r="O201" s="441">
        <f>IF( $F201=0,0,((($F201/$E201)*'PLAN DE ADQUISICIONES'!M$71)*($G201/$F201)))</f>
        <v>0</v>
      </c>
      <c r="P201" s="441">
        <f>IF( $F201=0,0,((($F201/$E201)*'PLAN DE ADQUISICIONES'!N$71)*($G201/$F201)))</f>
        <v>0</v>
      </c>
      <c r="Q201" s="441">
        <f>IF( $F201=0,0,((($F201/$E201)*'PLAN DE ADQUISICIONES'!O$71)*($G201/$F201)))</f>
        <v>0</v>
      </c>
      <c r="R201" s="441">
        <f>IF( $F201=0,0,((($F201/$E201)*'PLAN DE ADQUISICIONES'!P$71)*($G201/$F201)))</f>
        <v>0</v>
      </c>
      <c r="S201" s="441">
        <f>IF( $F201=0,0,((($F201/$E201)*'PLAN DE ADQUISICIONES'!Q$71)*($G201/$F201)))</f>
        <v>0</v>
      </c>
      <c r="T201" s="423">
        <f t="shared" ref="T201:T210" si="55">H201+I201+J201+K201+L201+M201+N201+O201+P201+Q201+R201+S201</f>
        <v>0</v>
      </c>
      <c r="U201" s="444">
        <f>IF( $F201=0,0,((($F201/$E201)*'PLAN DE ADQUISICIONES'!R$71)*($G201/$F201)))</f>
        <v>0</v>
      </c>
      <c r="V201" s="441">
        <f>IF( $F201=0,0,((($F201/$E201)*'PLAN DE ADQUISICIONES'!S$71)*($G201/$F201)))</f>
        <v>0</v>
      </c>
      <c r="W201" s="441">
        <f>IF( $F201=0,0,((($F201/$E201)*'PLAN DE ADQUISICIONES'!T$71)*($G201/$F201)))</f>
        <v>0</v>
      </c>
      <c r="X201" s="441">
        <f>IF( $F201=0,0,((($F201/$E201)*'PLAN DE ADQUISICIONES'!U$71)*($G201/$F201)))</f>
        <v>0</v>
      </c>
      <c r="Y201" s="441">
        <f>IF( $F201=0,0,((($F201/$E201)*'PLAN DE ADQUISICIONES'!V$71)*($G201/$F201)))</f>
        <v>0</v>
      </c>
      <c r="Z201" s="441">
        <f>IF( $F201=0,0,((($F201/$E201)*'PLAN DE ADQUISICIONES'!W$71)*($G201/$F201)))</f>
        <v>0</v>
      </c>
      <c r="AA201" s="441">
        <f>IF( $F201=0,0,((($F201/$E201)*'PLAN DE ADQUISICIONES'!X$71)*($G201/$F201)))</f>
        <v>0</v>
      </c>
      <c r="AB201" s="441">
        <f>IF( $F201=0,0,((($F201/$E201)*'PLAN DE ADQUISICIONES'!Y$71)*($G201/$F201)))</f>
        <v>0</v>
      </c>
      <c r="AC201" s="441">
        <f>IF( $F201=0,0,((($F201/$E201)*'PLAN DE ADQUISICIONES'!Z$71)*($G201/$F201)))</f>
        <v>0</v>
      </c>
      <c r="AD201" s="441">
        <f>IF( $F201=0,0,((($F201/$E201)*'PLAN DE ADQUISICIONES'!AA$71)*($G201/$F201)))</f>
        <v>0</v>
      </c>
      <c r="AE201" s="441">
        <f>IF( $F201=0,0,((($F201/$E201)*'PLAN DE ADQUISICIONES'!AB$71)*($G201/$F201)))</f>
        <v>0</v>
      </c>
      <c r="AF201" s="441">
        <f>IF( $F201=0,0,((($F201/$E201)*'PLAN DE ADQUISICIONES'!AC$71)*($G201/$F201)))</f>
        <v>0</v>
      </c>
      <c r="AG201" s="421">
        <f t="shared" ref="AG201:AG210" si="56">U201+V201+W201+X201+Y201+Z201+AA201+AB201+AC201+AD201+AE201+AF201</f>
        <v>0</v>
      </c>
      <c r="AH201" s="443">
        <f>IF( $F201=0,0,((($F201/$E201)*'PLAN DE ADQUISICIONES'!AD$71)*($G201/$F201)))</f>
        <v>0</v>
      </c>
      <c r="AI201" s="441">
        <f>IF( $F201=0,0,((($F201/$E201)*'PLAN DE ADQUISICIONES'!AE$71)*($G201/$F201)))</f>
        <v>0</v>
      </c>
      <c r="AJ201" s="441">
        <f>IF( $F201=0,0,((($F201/$E201)*'PLAN DE ADQUISICIONES'!AF$71)*($G201/$F201)))</f>
        <v>0</v>
      </c>
      <c r="AK201" s="441">
        <f>IF( $F201=0,0,((($F201/$E201)*'PLAN DE ADQUISICIONES'!AG$71)*($G201/$F201)))</f>
        <v>0</v>
      </c>
      <c r="AL201" s="441">
        <f>IF( $F201=0,0,((($F201/$E201)*'PLAN DE ADQUISICIONES'!AH$71)*($G201/$F201)))</f>
        <v>0</v>
      </c>
      <c r="AM201" s="441">
        <f>IF( $F201=0,0,((($F201/$E201)*'PLAN DE ADQUISICIONES'!AI$71)*($G201/$F201)))</f>
        <v>0</v>
      </c>
      <c r="AN201" s="441">
        <f>IF( $F201=0,0,((($F201/$E201)*'PLAN DE ADQUISICIONES'!AJ$71)*($G201/$F201)))</f>
        <v>0</v>
      </c>
      <c r="AO201" s="441">
        <f>IF( $F201=0,0,((($F201/$E201)*'PLAN DE ADQUISICIONES'!AK$71)*($G201/$F201)))</f>
        <v>0</v>
      </c>
      <c r="AP201" s="441">
        <f>IF( $F201=0,0,((($F201/$E201)*'PLAN DE ADQUISICIONES'!AL$71)*($G201/$F201)))</f>
        <v>0</v>
      </c>
      <c r="AQ201" s="441">
        <f>IF( $F201=0,0,((($F201/$E201)*'PLAN DE ADQUISICIONES'!AM$71)*($G201/$F201)))</f>
        <v>0</v>
      </c>
      <c r="AR201" s="441">
        <f>IF( $F201=0,0,((($F201/$E201)*'PLAN DE ADQUISICIONES'!AN$71)*($G201/$F201)))</f>
        <v>0</v>
      </c>
      <c r="AS201" s="441">
        <f>IF( $F201=0,0,((($F201/$E201)*'PLAN DE ADQUISICIONES'!AO$71)*($G201/$F201)))</f>
        <v>0</v>
      </c>
      <c r="AT201" s="423">
        <f t="shared" ref="AT201:AT210" si="57">AH201+AI201+AJ201+AK201+AL201+AM201+AN201+AO201+AP201+AQ201+AR201+AS201</f>
        <v>0</v>
      </c>
      <c r="AU201" s="426">
        <f t="shared" ref="AU201:AU210" si="58">AS201+AR201+AQ201+AP201+AO201+AN201+AM201+AL201+AK201+AJ201+AI201+AH201+AF201+AE201+AD201+AC201+AB201+AA201+Z201+Y201+X201+W201+V201+U201+S201+R201+Q201+P201+O201+N201+M201+L201+K201+J201+I201+H201</f>
        <v>0</v>
      </c>
      <c r="AV201" s="392">
        <f t="shared" si="53"/>
        <v>0</v>
      </c>
    </row>
    <row r="202" spans="2:49" s="60" customFormat="1" ht="13.5" x14ac:dyDescent="0.25">
      <c r="B202" s="416" t="str">
        <f>'FORMATO COSTEO C6'!C17</f>
        <v>6.1.2</v>
      </c>
      <c r="C202" s="439" t="str">
        <f>'FORMATO COSTEO C6'!B17</f>
        <v>Especilista técnico</v>
      </c>
      <c r="D202" s="428" t="str">
        <f>'FORMATO COSTEO C6'!D17</f>
        <v>Remuneración mensual</v>
      </c>
      <c r="E202" s="440">
        <f>'FORMATO COSTEO C6'!E17</f>
        <v>0</v>
      </c>
      <c r="F202" s="441">
        <f>'FORMATO COSTEO C6'!G17</f>
        <v>0</v>
      </c>
      <c r="G202" s="442">
        <f>'FORMATO COSTEO C6'!X17</f>
        <v>0</v>
      </c>
      <c r="H202" s="443">
        <f>IF( $F202=0,0,((($F202/$E202)*'PLAN DE ADQUISICIONES'!F$72)*($G202/$F202)))</f>
        <v>0</v>
      </c>
      <c r="I202" s="441">
        <f>IF( $F202=0,0,((($F202/$E202)*'PLAN DE ADQUISICIONES'!G$72)*($G202/$F202)))</f>
        <v>0</v>
      </c>
      <c r="J202" s="441">
        <f>IF( $F202=0,0,((($F202/$E202)*'PLAN DE ADQUISICIONES'!H$72)*($G202/$F202)))</f>
        <v>0</v>
      </c>
      <c r="K202" s="441">
        <f>IF( $F202=0,0,((($F202/$E202)*'PLAN DE ADQUISICIONES'!I$72)*($G202/$F202)))</f>
        <v>0</v>
      </c>
      <c r="L202" s="441">
        <f>IF( $F202=0,0,((($F202/$E202)*'PLAN DE ADQUISICIONES'!J$72)*($G202/$F202)))</f>
        <v>0</v>
      </c>
      <c r="M202" s="441">
        <f>IF( $F202=0,0,((($F202/$E202)*'PLAN DE ADQUISICIONES'!K$72)*($G202/$F202)))</f>
        <v>0</v>
      </c>
      <c r="N202" s="441">
        <f>IF( $F202=0,0,((($F202/$E202)*'PLAN DE ADQUISICIONES'!L$72)*($G202/$F202)))</f>
        <v>0</v>
      </c>
      <c r="O202" s="441">
        <f>IF( $F202=0,0,((($F202/$E202)*'PLAN DE ADQUISICIONES'!M$72)*($G202/$F202)))</f>
        <v>0</v>
      </c>
      <c r="P202" s="441">
        <f>IF( $F202=0,0,((($F202/$E202)*'PLAN DE ADQUISICIONES'!N$72)*($G202/$F202)))</f>
        <v>0</v>
      </c>
      <c r="Q202" s="441">
        <f>IF( $F202=0,0,((($F202/$E202)*'PLAN DE ADQUISICIONES'!O$72)*($G202/$F202)))</f>
        <v>0</v>
      </c>
      <c r="R202" s="441">
        <f>IF( $F202=0,0,((($F202/$E202)*'PLAN DE ADQUISICIONES'!P$72)*($G202/$F202)))</f>
        <v>0</v>
      </c>
      <c r="S202" s="441">
        <f>IF( $F202=0,0,((($F202/$E202)*'PLAN DE ADQUISICIONES'!Q$72)*($G202/$F202)))</f>
        <v>0</v>
      </c>
      <c r="T202" s="423">
        <f t="shared" si="55"/>
        <v>0</v>
      </c>
      <c r="U202" s="444">
        <f>IF( $F202=0,0,((($F202/$E202)*'PLAN DE ADQUISICIONES'!R$72)*($G202/$F202)))</f>
        <v>0</v>
      </c>
      <c r="V202" s="441">
        <f>IF( $F202=0,0,((($F202/$E202)*'PLAN DE ADQUISICIONES'!S$72)*($G202/$F202)))</f>
        <v>0</v>
      </c>
      <c r="W202" s="441">
        <f>IF( $F202=0,0,((($F202/$E202)*'PLAN DE ADQUISICIONES'!T$72)*($G202/$F202)))</f>
        <v>0</v>
      </c>
      <c r="X202" s="441">
        <f>IF( $F202=0,0,((($F202/$E202)*'PLAN DE ADQUISICIONES'!U$72)*($G202/$F202)))</f>
        <v>0</v>
      </c>
      <c r="Y202" s="441">
        <f>IF( $F202=0,0,((($F202/$E202)*'PLAN DE ADQUISICIONES'!V$72)*($G202/$F202)))</f>
        <v>0</v>
      </c>
      <c r="Z202" s="441">
        <f>IF( $F202=0,0,((($F202/$E202)*'PLAN DE ADQUISICIONES'!W$72)*($G202/$F202)))</f>
        <v>0</v>
      </c>
      <c r="AA202" s="441">
        <f>IF( $F202=0,0,((($F202/$E202)*'PLAN DE ADQUISICIONES'!X$72)*($G202/$F202)))</f>
        <v>0</v>
      </c>
      <c r="AB202" s="441">
        <f>IF( $F202=0,0,((($F202/$E202)*'PLAN DE ADQUISICIONES'!Y$72)*($G202/$F202)))</f>
        <v>0</v>
      </c>
      <c r="AC202" s="441">
        <f>IF( $F202=0,0,((($F202/$E202)*'PLAN DE ADQUISICIONES'!Z$72)*($G202/$F202)))</f>
        <v>0</v>
      </c>
      <c r="AD202" s="441">
        <f>IF( $F202=0,0,((($F202/$E202)*'PLAN DE ADQUISICIONES'!AA$72)*($G202/$F202)))</f>
        <v>0</v>
      </c>
      <c r="AE202" s="441">
        <f>IF( $F202=0,0,((($F202/$E202)*'PLAN DE ADQUISICIONES'!AB$72)*($G202/$F202)))</f>
        <v>0</v>
      </c>
      <c r="AF202" s="441">
        <f>IF( $F202=0,0,((($F202/$E202)*'PLAN DE ADQUISICIONES'!AC$72)*($G202/$F202)))</f>
        <v>0</v>
      </c>
      <c r="AG202" s="421">
        <f t="shared" si="56"/>
        <v>0</v>
      </c>
      <c r="AH202" s="443">
        <f>IF( $F202=0,0,((($F202/$E202)*'PLAN DE ADQUISICIONES'!AD$72)*($G202/$F202)))</f>
        <v>0</v>
      </c>
      <c r="AI202" s="441">
        <f>IF( $F202=0,0,((($F202/$E202)*'PLAN DE ADQUISICIONES'!AE$72)*($G202/$F202)))</f>
        <v>0</v>
      </c>
      <c r="AJ202" s="441">
        <f>IF( $F202=0,0,((($F202/$E202)*'PLAN DE ADQUISICIONES'!AF$72)*($G202/$F202)))</f>
        <v>0</v>
      </c>
      <c r="AK202" s="441">
        <f>IF( $F202=0,0,((($F202/$E202)*'PLAN DE ADQUISICIONES'!AG$72)*($G202/$F202)))</f>
        <v>0</v>
      </c>
      <c r="AL202" s="441">
        <f>IF( $F202=0,0,((($F202/$E202)*'PLAN DE ADQUISICIONES'!AH$72)*($G202/$F202)))</f>
        <v>0</v>
      </c>
      <c r="AM202" s="441">
        <f>IF( $F202=0,0,((($F202/$E202)*'PLAN DE ADQUISICIONES'!AI$72)*($G202/$F202)))</f>
        <v>0</v>
      </c>
      <c r="AN202" s="441">
        <f>IF( $F202=0,0,((($F202/$E202)*'PLAN DE ADQUISICIONES'!AJ$72)*($G202/$F202)))</f>
        <v>0</v>
      </c>
      <c r="AO202" s="441">
        <f>IF( $F202=0,0,((($F202/$E202)*'PLAN DE ADQUISICIONES'!AK$72)*($G202/$F202)))</f>
        <v>0</v>
      </c>
      <c r="AP202" s="441">
        <f>IF( $F202=0,0,((($F202/$E202)*'PLAN DE ADQUISICIONES'!AL$72)*($G202/$F202)))</f>
        <v>0</v>
      </c>
      <c r="AQ202" s="441">
        <f>IF( $F202=0,0,((($F202/$E202)*'PLAN DE ADQUISICIONES'!AM$72)*($G202/$F202)))</f>
        <v>0</v>
      </c>
      <c r="AR202" s="441">
        <f>IF( $F202=0,0,((($F202/$E202)*'PLAN DE ADQUISICIONES'!AN$72)*($G202/$F202)))</f>
        <v>0</v>
      </c>
      <c r="AS202" s="441">
        <f>IF( $F202=0,0,((($F202/$E202)*'PLAN DE ADQUISICIONES'!AO$72)*($G202/$F202)))</f>
        <v>0</v>
      </c>
      <c r="AT202" s="423">
        <f t="shared" si="57"/>
        <v>0</v>
      </c>
      <c r="AU202" s="426">
        <f t="shared" si="58"/>
        <v>0</v>
      </c>
      <c r="AV202" s="392">
        <f t="shared" si="53"/>
        <v>0</v>
      </c>
    </row>
    <row r="203" spans="2:49" s="60" customFormat="1" ht="13.5" x14ac:dyDescent="0.25">
      <c r="B203" s="416" t="str">
        <f>'FORMATO COSTEO C6'!C18</f>
        <v>6.1.3</v>
      </c>
      <c r="C203" s="439" t="str">
        <f>'FORMATO COSTEO C6'!B18</f>
        <v>Asistente del proyecto</v>
      </c>
      <c r="D203" s="428" t="str">
        <f>'FORMATO COSTEO C6'!D18</f>
        <v>Unidad medida</v>
      </c>
      <c r="E203" s="440">
        <f>'FORMATO COSTEO C6'!E18</f>
        <v>0</v>
      </c>
      <c r="F203" s="441">
        <f>'FORMATO COSTEO C6'!G18</f>
        <v>0</v>
      </c>
      <c r="G203" s="442">
        <f>'FORMATO COSTEO C6'!X18</f>
        <v>0</v>
      </c>
      <c r="H203" s="443">
        <f>IF( $F203=0,0,((($F203/$E203)*'PLAN DE ADQUISICIONES'!F$73)*($G203/$F203)))</f>
        <v>0</v>
      </c>
      <c r="I203" s="441">
        <f>IF( $F203=0,0,((($F203/$E203)*'PLAN DE ADQUISICIONES'!G$73)*($G203/$F203)))</f>
        <v>0</v>
      </c>
      <c r="J203" s="441">
        <f>IF( $F203=0,0,((($F203/$E203)*'PLAN DE ADQUISICIONES'!H$73)*($G203/$F203)))</f>
        <v>0</v>
      </c>
      <c r="K203" s="441">
        <f>IF( $F203=0,0,((($F203/$E203)*'PLAN DE ADQUISICIONES'!I$73)*($G203/$F203)))</f>
        <v>0</v>
      </c>
      <c r="L203" s="441">
        <f>IF( $F203=0,0,((($F203/$E203)*'PLAN DE ADQUISICIONES'!J$73)*($G203/$F203)))</f>
        <v>0</v>
      </c>
      <c r="M203" s="441">
        <f>IF( $F203=0,0,((($F203/$E203)*'PLAN DE ADQUISICIONES'!K$73)*($G203/$F203)))</f>
        <v>0</v>
      </c>
      <c r="N203" s="441">
        <f>IF( $F203=0,0,((($F203/$E203)*'PLAN DE ADQUISICIONES'!L$73)*($G203/$F203)))</f>
        <v>0</v>
      </c>
      <c r="O203" s="441">
        <f>IF( $F203=0,0,((($F203/$E203)*'PLAN DE ADQUISICIONES'!M$73)*($G203/$F203)))</f>
        <v>0</v>
      </c>
      <c r="P203" s="441">
        <f>IF( $F203=0,0,((($F203/$E203)*'PLAN DE ADQUISICIONES'!N$73)*($G203/$F203)))</f>
        <v>0</v>
      </c>
      <c r="Q203" s="441">
        <f>IF( $F203=0,0,((($F203/$E203)*'PLAN DE ADQUISICIONES'!O$73)*($G203/$F203)))</f>
        <v>0</v>
      </c>
      <c r="R203" s="441">
        <f>IF( $F203=0,0,((($F203/$E203)*'PLAN DE ADQUISICIONES'!P$73)*($G203/$F203)))</f>
        <v>0</v>
      </c>
      <c r="S203" s="441">
        <f>IF( $F203=0,0,((($F203/$E203)*'PLAN DE ADQUISICIONES'!Q$73)*($G203/$F203)))</f>
        <v>0</v>
      </c>
      <c r="T203" s="423">
        <f t="shared" si="55"/>
        <v>0</v>
      </c>
      <c r="U203" s="444">
        <f>IF( $F203=0,0,((($F203/$E203)*'PLAN DE ADQUISICIONES'!R$73)*($G203/$F203)))</f>
        <v>0</v>
      </c>
      <c r="V203" s="441">
        <f>IF( $F203=0,0,((($F203/$E203)*'PLAN DE ADQUISICIONES'!S$73)*($G203/$F203)))</f>
        <v>0</v>
      </c>
      <c r="W203" s="441">
        <f>IF( $F203=0,0,((($F203/$E203)*'PLAN DE ADQUISICIONES'!T$73)*($G203/$F203)))</f>
        <v>0</v>
      </c>
      <c r="X203" s="441">
        <f>IF( $F203=0,0,((($F203/$E203)*'PLAN DE ADQUISICIONES'!U$73)*($G203/$F203)))</f>
        <v>0</v>
      </c>
      <c r="Y203" s="441">
        <f>IF( $F203=0,0,((($F203/$E203)*'PLAN DE ADQUISICIONES'!V$73)*($G203/$F203)))</f>
        <v>0</v>
      </c>
      <c r="Z203" s="441">
        <f>IF( $F203=0,0,((($F203/$E203)*'PLAN DE ADQUISICIONES'!W$73)*($G203/$F203)))</f>
        <v>0</v>
      </c>
      <c r="AA203" s="441">
        <f>IF( $F203=0,0,((($F203/$E203)*'PLAN DE ADQUISICIONES'!X$73)*($G203/$F203)))</f>
        <v>0</v>
      </c>
      <c r="AB203" s="441">
        <f>IF( $F203=0,0,((($F203/$E203)*'PLAN DE ADQUISICIONES'!Y$73)*($G203/$F203)))</f>
        <v>0</v>
      </c>
      <c r="AC203" s="441">
        <f>IF( $F203=0,0,((($F203/$E203)*'PLAN DE ADQUISICIONES'!Z$73)*($G203/$F203)))</f>
        <v>0</v>
      </c>
      <c r="AD203" s="441">
        <f>IF( $F203=0,0,((($F203/$E203)*'PLAN DE ADQUISICIONES'!AA$73)*($G203/$F203)))</f>
        <v>0</v>
      </c>
      <c r="AE203" s="441">
        <f>IF( $F203=0,0,((($F203/$E203)*'PLAN DE ADQUISICIONES'!AB$73)*($G203/$F203)))</f>
        <v>0</v>
      </c>
      <c r="AF203" s="441">
        <f>IF( $F203=0,0,((($F203/$E203)*'PLAN DE ADQUISICIONES'!AC$73)*($G203/$F203)))</f>
        <v>0</v>
      </c>
      <c r="AG203" s="421">
        <f t="shared" si="56"/>
        <v>0</v>
      </c>
      <c r="AH203" s="443">
        <f>IF( $F203=0,0,((($F203/$E203)*'PLAN DE ADQUISICIONES'!AD$73)*($G203/$F203)))</f>
        <v>0</v>
      </c>
      <c r="AI203" s="441">
        <f>IF( $F203=0,0,((($F203/$E203)*'PLAN DE ADQUISICIONES'!AE$73)*($G203/$F203)))</f>
        <v>0</v>
      </c>
      <c r="AJ203" s="441">
        <f>IF( $F203=0,0,((($F203/$E203)*'PLAN DE ADQUISICIONES'!AF$73)*($G203/$F203)))</f>
        <v>0</v>
      </c>
      <c r="AK203" s="441">
        <f>IF( $F203=0,0,((($F203/$E203)*'PLAN DE ADQUISICIONES'!AG$73)*($G203/$F203)))</f>
        <v>0</v>
      </c>
      <c r="AL203" s="441">
        <f>IF( $F203=0,0,((($F203/$E203)*'PLAN DE ADQUISICIONES'!AH$73)*($G203/$F203)))</f>
        <v>0</v>
      </c>
      <c r="AM203" s="441">
        <f>IF( $F203=0,0,((($F203/$E203)*'PLAN DE ADQUISICIONES'!AI$73)*($G203/$F203)))</f>
        <v>0</v>
      </c>
      <c r="AN203" s="441">
        <f>IF( $F203=0,0,((($F203/$E203)*'PLAN DE ADQUISICIONES'!AJ$73)*($G203/$F203)))</f>
        <v>0</v>
      </c>
      <c r="AO203" s="441">
        <f>IF( $F203=0,0,((($F203/$E203)*'PLAN DE ADQUISICIONES'!AK$73)*($G203/$F203)))</f>
        <v>0</v>
      </c>
      <c r="AP203" s="441">
        <f>IF( $F203=0,0,((($F203/$E203)*'PLAN DE ADQUISICIONES'!AL$73)*($G203/$F203)))</f>
        <v>0</v>
      </c>
      <c r="AQ203" s="441">
        <f>IF( $F203=0,0,((($F203/$E203)*'PLAN DE ADQUISICIONES'!AM$73)*($G203/$F203)))</f>
        <v>0</v>
      </c>
      <c r="AR203" s="441">
        <f>IF( $F203=0,0,((($F203/$E203)*'PLAN DE ADQUISICIONES'!AN$73)*($G203/$F203)))</f>
        <v>0</v>
      </c>
      <c r="AS203" s="441">
        <f>IF( $F203=0,0,((($F203/$E203)*'PLAN DE ADQUISICIONES'!AO$73)*($G203/$F203)))</f>
        <v>0</v>
      </c>
      <c r="AT203" s="423">
        <f t="shared" si="57"/>
        <v>0</v>
      </c>
      <c r="AU203" s="426">
        <f t="shared" si="58"/>
        <v>0</v>
      </c>
      <c r="AV203" s="392">
        <f t="shared" si="53"/>
        <v>0</v>
      </c>
    </row>
    <row r="204" spans="2:49" s="60" customFormat="1" ht="13.5" x14ac:dyDescent="0.25">
      <c r="B204" s="416" t="str">
        <f>'FORMATO COSTEO C6'!C19</f>
        <v>6.1.4</v>
      </c>
      <c r="C204" s="439">
        <f>'FORMATO COSTEO C6'!B19</f>
        <v>0</v>
      </c>
      <c r="D204" s="428" t="str">
        <f>'FORMATO COSTEO C6'!D19</f>
        <v>Unidad medida</v>
      </c>
      <c r="E204" s="440">
        <f>'FORMATO COSTEO C6'!E19</f>
        <v>0</v>
      </c>
      <c r="F204" s="441">
        <f>'FORMATO COSTEO C6'!G19</f>
        <v>0</v>
      </c>
      <c r="G204" s="442">
        <f>'FORMATO COSTEO C6'!X19</f>
        <v>0</v>
      </c>
      <c r="H204" s="443">
        <f>IF( $F204=0,0,((($F204/$E204)*'PLAN DE ADQUISICIONES'!F$74)*($G204/$F204)))</f>
        <v>0</v>
      </c>
      <c r="I204" s="441">
        <f>IF( $F204=0,0,((($F204/$E204)*'PLAN DE ADQUISICIONES'!G$74)*($G204/$F204)))</f>
        <v>0</v>
      </c>
      <c r="J204" s="441">
        <f>IF( $F204=0,0,((($F204/$E204)*'PLAN DE ADQUISICIONES'!H$74)*($G204/$F204)))</f>
        <v>0</v>
      </c>
      <c r="K204" s="441">
        <f>IF( $F204=0,0,((($F204/$E204)*'PLAN DE ADQUISICIONES'!I$74)*($G204/$F204)))</f>
        <v>0</v>
      </c>
      <c r="L204" s="441">
        <f>IF( $F204=0,0,((($F204/$E204)*'PLAN DE ADQUISICIONES'!J$74)*($G204/$F204)))</f>
        <v>0</v>
      </c>
      <c r="M204" s="441">
        <f>IF( $F204=0,0,((($F204/$E204)*'PLAN DE ADQUISICIONES'!K$74)*($G204/$F204)))</f>
        <v>0</v>
      </c>
      <c r="N204" s="441">
        <f>IF( $F204=0,0,((($F204/$E204)*'PLAN DE ADQUISICIONES'!L$74)*($G204/$F204)))</f>
        <v>0</v>
      </c>
      <c r="O204" s="441">
        <f>IF( $F204=0,0,((($F204/$E204)*'PLAN DE ADQUISICIONES'!M$74)*($G204/$F204)))</f>
        <v>0</v>
      </c>
      <c r="P204" s="441">
        <f>IF( $F204=0,0,((($F204/$E204)*'PLAN DE ADQUISICIONES'!N$74)*($G204/$F204)))</f>
        <v>0</v>
      </c>
      <c r="Q204" s="441">
        <f>IF( $F204=0,0,((($F204/$E204)*'PLAN DE ADQUISICIONES'!O$74)*($G204/$F204)))</f>
        <v>0</v>
      </c>
      <c r="R204" s="441">
        <f>IF( $F204=0,0,((($F204/$E204)*'PLAN DE ADQUISICIONES'!P$74)*($G204/$F204)))</f>
        <v>0</v>
      </c>
      <c r="S204" s="441">
        <f>IF( $F204=0,0,((($F204/$E204)*'PLAN DE ADQUISICIONES'!Q$74)*($G204/$F204)))</f>
        <v>0</v>
      </c>
      <c r="T204" s="423">
        <f t="shared" si="55"/>
        <v>0</v>
      </c>
      <c r="U204" s="444">
        <f>IF( $F204=0,0,((($F204/$E204)*'PLAN DE ADQUISICIONES'!R$74)*($G204/$F204)))</f>
        <v>0</v>
      </c>
      <c r="V204" s="441">
        <f>IF( $F204=0,0,((($F204/$E204)*'PLAN DE ADQUISICIONES'!S$74)*($G204/$F204)))</f>
        <v>0</v>
      </c>
      <c r="W204" s="441">
        <f>IF( $F204=0,0,((($F204/$E204)*'PLAN DE ADQUISICIONES'!T$74)*($G204/$F204)))</f>
        <v>0</v>
      </c>
      <c r="X204" s="441">
        <f>IF( $F204=0,0,((($F204/$E204)*'PLAN DE ADQUISICIONES'!U$74)*($G204/$F204)))</f>
        <v>0</v>
      </c>
      <c r="Y204" s="441">
        <f>IF( $F204=0,0,((($F204/$E204)*'PLAN DE ADQUISICIONES'!V$74)*($G204/$F204)))</f>
        <v>0</v>
      </c>
      <c r="Z204" s="441">
        <f>IF( $F204=0,0,((($F204/$E204)*'PLAN DE ADQUISICIONES'!W$74)*($G204/$F204)))</f>
        <v>0</v>
      </c>
      <c r="AA204" s="441">
        <f>IF( $F204=0,0,((($F204/$E204)*'PLAN DE ADQUISICIONES'!X$74)*($G204/$F204)))</f>
        <v>0</v>
      </c>
      <c r="AB204" s="441">
        <f>IF( $F204=0,0,((($F204/$E204)*'PLAN DE ADQUISICIONES'!Y$74)*($G204/$F204)))</f>
        <v>0</v>
      </c>
      <c r="AC204" s="441">
        <f>IF( $F204=0,0,((($F204/$E204)*'PLAN DE ADQUISICIONES'!Z$74)*($G204/$F204)))</f>
        <v>0</v>
      </c>
      <c r="AD204" s="441">
        <f>IF( $F204=0,0,((($F204/$E204)*'PLAN DE ADQUISICIONES'!AA$74)*($G204/$F204)))</f>
        <v>0</v>
      </c>
      <c r="AE204" s="441">
        <f>IF( $F204=0,0,((($F204/$E204)*'PLAN DE ADQUISICIONES'!AB$74)*($G204/$F204)))</f>
        <v>0</v>
      </c>
      <c r="AF204" s="441">
        <f>IF( $F204=0,0,((($F204/$E204)*'PLAN DE ADQUISICIONES'!AC$74)*($G204/$F204)))</f>
        <v>0</v>
      </c>
      <c r="AG204" s="421">
        <f t="shared" si="56"/>
        <v>0</v>
      </c>
      <c r="AH204" s="443">
        <f>IF( $F204=0,0,((($F204/$E204)*'PLAN DE ADQUISICIONES'!AD$74)*($G204/$F204)))</f>
        <v>0</v>
      </c>
      <c r="AI204" s="441">
        <f>IF( $F204=0,0,((($F204/$E204)*'PLAN DE ADQUISICIONES'!AE$74)*($G204/$F204)))</f>
        <v>0</v>
      </c>
      <c r="AJ204" s="441">
        <f>IF( $F204=0,0,((($F204/$E204)*'PLAN DE ADQUISICIONES'!AF$74)*($G204/$F204)))</f>
        <v>0</v>
      </c>
      <c r="AK204" s="441">
        <f>IF( $F204=0,0,((($F204/$E204)*'PLAN DE ADQUISICIONES'!AG$74)*($G204/$F204)))</f>
        <v>0</v>
      </c>
      <c r="AL204" s="441">
        <f>IF( $F204=0,0,((($F204/$E204)*'PLAN DE ADQUISICIONES'!AH$74)*($G204/$F204)))</f>
        <v>0</v>
      </c>
      <c r="AM204" s="441">
        <f>IF( $F204=0,0,((($F204/$E204)*'PLAN DE ADQUISICIONES'!AI$74)*($G204/$F204)))</f>
        <v>0</v>
      </c>
      <c r="AN204" s="441">
        <f>IF( $F204=0,0,((($F204/$E204)*'PLAN DE ADQUISICIONES'!AJ$74)*($G204/$F204)))</f>
        <v>0</v>
      </c>
      <c r="AO204" s="441">
        <f>IF( $F204=0,0,((($F204/$E204)*'PLAN DE ADQUISICIONES'!AK$74)*($G204/$F204)))</f>
        <v>0</v>
      </c>
      <c r="AP204" s="441">
        <f>IF( $F204=0,0,((($F204/$E204)*'PLAN DE ADQUISICIONES'!AL$74)*($G204/$F204)))</f>
        <v>0</v>
      </c>
      <c r="AQ204" s="441">
        <f>IF( $F204=0,0,((($F204/$E204)*'PLAN DE ADQUISICIONES'!AM$74)*($G204/$F204)))</f>
        <v>0</v>
      </c>
      <c r="AR204" s="441">
        <f>IF( $F204=0,0,((($F204/$E204)*'PLAN DE ADQUISICIONES'!AN$74)*($G204/$F204)))</f>
        <v>0</v>
      </c>
      <c r="AS204" s="441">
        <f>IF( $F204=0,0,((($F204/$E204)*'PLAN DE ADQUISICIONES'!AO$74)*($G204/$F204)))</f>
        <v>0</v>
      </c>
      <c r="AT204" s="423">
        <f t="shared" si="57"/>
        <v>0</v>
      </c>
      <c r="AU204" s="426">
        <f t="shared" si="58"/>
        <v>0</v>
      </c>
      <c r="AV204" s="392">
        <f t="shared" si="53"/>
        <v>0</v>
      </c>
    </row>
    <row r="205" spans="2:49" s="60" customFormat="1" ht="13.5" x14ac:dyDescent="0.25">
      <c r="B205" s="416" t="str">
        <f>'FORMATO COSTEO C6'!C20</f>
        <v>6.1.5</v>
      </c>
      <c r="C205" s="439">
        <f>'FORMATO COSTEO C6'!B20</f>
        <v>0</v>
      </c>
      <c r="D205" s="428" t="str">
        <f>'FORMATO COSTEO C6'!D20</f>
        <v>Unidad medida</v>
      </c>
      <c r="E205" s="440">
        <f>'FORMATO COSTEO C6'!E20</f>
        <v>0</v>
      </c>
      <c r="F205" s="441">
        <f>'FORMATO COSTEO C6'!G20</f>
        <v>0</v>
      </c>
      <c r="G205" s="442">
        <f>'FORMATO COSTEO C6'!X20</f>
        <v>0</v>
      </c>
      <c r="H205" s="443">
        <f>IF( $F205=0,0,((($F205/$E205)*'PLAN DE ADQUISICIONES'!F$75)*($G205/$F205)))</f>
        <v>0</v>
      </c>
      <c r="I205" s="441">
        <f>IF( $F205=0,0,((($F205/$E205)*'PLAN DE ADQUISICIONES'!G$75)*($G205/$F205)))</f>
        <v>0</v>
      </c>
      <c r="J205" s="441">
        <f>IF( $F205=0,0,((($F205/$E205)*'PLAN DE ADQUISICIONES'!H$75)*($G205/$F205)))</f>
        <v>0</v>
      </c>
      <c r="K205" s="441">
        <f>IF( $F205=0,0,((($F205/$E205)*'PLAN DE ADQUISICIONES'!I$75)*($G205/$F205)))</f>
        <v>0</v>
      </c>
      <c r="L205" s="441">
        <f>IF( $F205=0,0,((($F205/$E205)*'PLAN DE ADQUISICIONES'!J$75)*($G205/$F205)))</f>
        <v>0</v>
      </c>
      <c r="M205" s="441">
        <f>IF( $F205=0,0,((($F205/$E205)*'PLAN DE ADQUISICIONES'!K$75)*($G205/$F205)))</f>
        <v>0</v>
      </c>
      <c r="N205" s="441">
        <f>IF( $F205=0,0,((($F205/$E205)*'PLAN DE ADQUISICIONES'!L$75)*($G205/$F205)))</f>
        <v>0</v>
      </c>
      <c r="O205" s="441">
        <f>IF( $F205=0,0,((($F205/$E205)*'PLAN DE ADQUISICIONES'!M$75)*($G205/$F205)))</f>
        <v>0</v>
      </c>
      <c r="P205" s="441">
        <f>IF( $F205=0,0,((($F205/$E205)*'PLAN DE ADQUISICIONES'!N$75)*($G205/$F205)))</f>
        <v>0</v>
      </c>
      <c r="Q205" s="441">
        <f>IF( $F205=0,0,((($F205/$E205)*'PLAN DE ADQUISICIONES'!O$75)*($G205/$F205)))</f>
        <v>0</v>
      </c>
      <c r="R205" s="441">
        <f>IF( $F205=0,0,((($F205/$E205)*'PLAN DE ADQUISICIONES'!P$75)*($G205/$F205)))</f>
        <v>0</v>
      </c>
      <c r="S205" s="441">
        <f>IF( $F205=0,0,((($F205/$E205)*'PLAN DE ADQUISICIONES'!Q$75)*($G205/$F205)))</f>
        <v>0</v>
      </c>
      <c r="T205" s="423">
        <f t="shared" si="55"/>
        <v>0</v>
      </c>
      <c r="U205" s="444">
        <f>IF( $F205=0,0,((($F205/$E205)*'PLAN DE ADQUISICIONES'!R$75)*($G205/$F205)))</f>
        <v>0</v>
      </c>
      <c r="V205" s="441">
        <f>IF( $F205=0,0,((($F205/$E205)*'PLAN DE ADQUISICIONES'!S$75)*($G205/$F205)))</f>
        <v>0</v>
      </c>
      <c r="W205" s="441">
        <f>IF( $F205=0,0,((($F205/$E205)*'PLAN DE ADQUISICIONES'!T$75)*($G205/$F205)))</f>
        <v>0</v>
      </c>
      <c r="X205" s="441">
        <f>IF( $F205=0,0,((($F205/$E205)*'PLAN DE ADQUISICIONES'!U$75)*($G205/$F205)))</f>
        <v>0</v>
      </c>
      <c r="Y205" s="441">
        <f>IF( $F205=0,0,((($F205/$E205)*'PLAN DE ADQUISICIONES'!V$75)*($G205/$F205)))</f>
        <v>0</v>
      </c>
      <c r="Z205" s="441">
        <f>IF( $F205=0,0,((($F205/$E205)*'PLAN DE ADQUISICIONES'!W$75)*($G205/$F205)))</f>
        <v>0</v>
      </c>
      <c r="AA205" s="441">
        <f>IF( $F205=0,0,((($F205/$E205)*'PLAN DE ADQUISICIONES'!X$75)*($G205/$F205)))</f>
        <v>0</v>
      </c>
      <c r="AB205" s="441">
        <f>IF( $F205=0,0,((($F205/$E205)*'PLAN DE ADQUISICIONES'!Y$75)*($G205/$F205)))</f>
        <v>0</v>
      </c>
      <c r="AC205" s="441">
        <f>IF( $F205=0,0,((($F205/$E205)*'PLAN DE ADQUISICIONES'!Z$75)*($G205/$F205)))</f>
        <v>0</v>
      </c>
      <c r="AD205" s="441">
        <f>IF( $F205=0,0,((($F205/$E205)*'PLAN DE ADQUISICIONES'!AA$75)*($G205/$F205)))</f>
        <v>0</v>
      </c>
      <c r="AE205" s="441">
        <f>IF( $F205=0,0,((($F205/$E205)*'PLAN DE ADQUISICIONES'!AB$75)*($G205/$F205)))</f>
        <v>0</v>
      </c>
      <c r="AF205" s="441">
        <f>IF( $F205=0,0,((($F205/$E205)*'PLAN DE ADQUISICIONES'!AC$75)*($G205/$F205)))</f>
        <v>0</v>
      </c>
      <c r="AG205" s="421">
        <f t="shared" si="56"/>
        <v>0</v>
      </c>
      <c r="AH205" s="443">
        <f>IF( $F205=0,0,((($F205/$E205)*'PLAN DE ADQUISICIONES'!AD$75)*($G205/$F205)))</f>
        <v>0</v>
      </c>
      <c r="AI205" s="441">
        <f>IF( $F205=0,0,((($F205/$E205)*'PLAN DE ADQUISICIONES'!AE$75)*($G205/$F205)))</f>
        <v>0</v>
      </c>
      <c r="AJ205" s="441">
        <f>IF( $F205=0,0,((($F205/$E205)*'PLAN DE ADQUISICIONES'!AF$75)*($G205/$F205)))</f>
        <v>0</v>
      </c>
      <c r="AK205" s="441">
        <f>IF( $F205=0,0,((($F205/$E205)*'PLAN DE ADQUISICIONES'!AG$75)*($G205/$F205)))</f>
        <v>0</v>
      </c>
      <c r="AL205" s="441">
        <f>IF( $F205=0,0,((($F205/$E205)*'PLAN DE ADQUISICIONES'!AH$75)*($G205/$F205)))</f>
        <v>0</v>
      </c>
      <c r="AM205" s="441">
        <f>IF( $F205=0,0,((($F205/$E205)*'PLAN DE ADQUISICIONES'!AI$75)*($G205/$F205)))</f>
        <v>0</v>
      </c>
      <c r="AN205" s="441">
        <f>IF( $F205=0,0,((($F205/$E205)*'PLAN DE ADQUISICIONES'!AJ$75)*($G205/$F205)))</f>
        <v>0</v>
      </c>
      <c r="AO205" s="441">
        <f>IF( $F205=0,0,((($F205/$E205)*'PLAN DE ADQUISICIONES'!AK$75)*($G205/$F205)))</f>
        <v>0</v>
      </c>
      <c r="AP205" s="441">
        <f>IF( $F205=0,0,((($F205/$E205)*'PLAN DE ADQUISICIONES'!AL$75)*($G205/$F205)))</f>
        <v>0</v>
      </c>
      <c r="AQ205" s="441">
        <f>IF( $F205=0,0,((($F205/$E205)*'PLAN DE ADQUISICIONES'!AM$75)*($G205/$F205)))</f>
        <v>0</v>
      </c>
      <c r="AR205" s="441">
        <f>IF( $F205=0,0,((($F205/$E205)*'PLAN DE ADQUISICIONES'!AN$75)*($G205/$F205)))</f>
        <v>0</v>
      </c>
      <c r="AS205" s="441">
        <f>IF( $F205=0,0,((($F205/$E205)*'PLAN DE ADQUISICIONES'!AO$75)*($G205/$F205)))</f>
        <v>0</v>
      </c>
      <c r="AT205" s="423">
        <f t="shared" si="57"/>
        <v>0</v>
      </c>
      <c r="AU205" s="426">
        <f t="shared" si="58"/>
        <v>0</v>
      </c>
      <c r="AV205" s="392">
        <f t="shared" si="53"/>
        <v>0</v>
      </c>
    </row>
    <row r="206" spans="2:49" s="60" customFormat="1" ht="13.5" x14ac:dyDescent="0.25">
      <c r="B206" s="416" t="str">
        <f>'FORMATO COSTEO C6'!C21</f>
        <v>6.1.6</v>
      </c>
      <c r="C206" s="439">
        <f>'FORMATO COSTEO C6'!B21</f>
        <v>0</v>
      </c>
      <c r="D206" s="428" t="str">
        <f>'FORMATO COSTEO C6'!D21</f>
        <v>Unidad medida</v>
      </c>
      <c r="E206" s="440">
        <f>'FORMATO COSTEO C6'!E21</f>
        <v>0</v>
      </c>
      <c r="F206" s="441">
        <f>'FORMATO COSTEO C6'!G21</f>
        <v>0</v>
      </c>
      <c r="G206" s="442">
        <f>'FORMATO COSTEO C6'!X21</f>
        <v>0</v>
      </c>
      <c r="H206" s="443">
        <f>IF( $F206=0,0,((($F206/$E206)*'PLAN DE ADQUISICIONES'!F$76)*($G206/$F206)))</f>
        <v>0</v>
      </c>
      <c r="I206" s="441">
        <f>IF( $F206=0,0,((($F206/$E206)*'PLAN DE ADQUISICIONES'!G$76)*($G206/$F206)))</f>
        <v>0</v>
      </c>
      <c r="J206" s="441">
        <f>IF( $F206=0,0,((($F206/$E206)*'PLAN DE ADQUISICIONES'!H$76)*($G206/$F206)))</f>
        <v>0</v>
      </c>
      <c r="K206" s="441">
        <f>IF( $F206=0,0,((($F206/$E206)*'PLAN DE ADQUISICIONES'!I$76)*($G206/$F206)))</f>
        <v>0</v>
      </c>
      <c r="L206" s="441">
        <f>IF( $F206=0,0,((($F206/$E206)*'PLAN DE ADQUISICIONES'!J$76)*($G206/$F206)))</f>
        <v>0</v>
      </c>
      <c r="M206" s="441">
        <f>IF( $F206=0,0,((($F206/$E206)*'PLAN DE ADQUISICIONES'!K$76)*($G206/$F206)))</f>
        <v>0</v>
      </c>
      <c r="N206" s="441">
        <f>IF( $F206=0,0,((($F206/$E206)*'PLAN DE ADQUISICIONES'!L$76)*($G206/$F206)))</f>
        <v>0</v>
      </c>
      <c r="O206" s="441">
        <f>IF( $F206=0,0,((($F206/$E206)*'PLAN DE ADQUISICIONES'!M$76)*($G206/$F206)))</f>
        <v>0</v>
      </c>
      <c r="P206" s="441">
        <f>IF( $F206=0,0,((($F206/$E206)*'PLAN DE ADQUISICIONES'!N$76)*($G206/$F206)))</f>
        <v>0</v>
      </c>
      <c r="Q206" s="441">
        <f>IF( $F206=0,0,((($F206/$E206)*'PLAN DE ADQUISICIONES'!O$76)*($G206/$F206)))</f>
        <v>0</v>
      </c>
      <c r="R206" s="441">
        <f>IF( $F206=0,0,((($F206/$E206)*'PLAN DE ADQUISICIONES'!P$76)*($G206/$F206)))</f>
        <v>0</v>
      </c>
      <c r="S206" s="441">
        <f>IF( $F206=0,0,((($F206/$E206)*'PLAN DE ADQUISICIONES'!Q$76)*($G206/$F206)))</f>
        <v>0</v>
      </c>
      <c r="T206" s="423">
        <f t="shared" si="55"/>
        <v>0</v>
      </c>
      <c r="U206" s="444">
        <f>IF( $F206=0,0,((($F206/$E206)*'PLAN DE ADQUISICIONES'!R$76)*($G206/$F206)))</f>
        <v>0</v>
      </c>
      <c r="V206" s="441">
        <f>IF( $F206=0,0,((($F206/$E206)*'PLAN DE ADQUISICIONES'!S$76)*($G206/$F206)))</f>
        <v>0</v>
      </c>
      <c r="W206" s="441">
        <f>IF( $F206=0,0,((($F206/$E206)*'PLAN DE ADQUISICIONES'!T$76)*($G206/$F206)))</f>
        <v>0</v>
      </c>
      <c r="X206" s="441">
        <f>IF( $F206=0,0,((($F206/$E206)*'PLAN DE ADQUISICIONES'!U$76)*($G206/$F206)))</f>
        <v>0</v>
      </c>
      <c r="Y206" s="441">
        <f>IF( $F206=0,0,((($F206/$E206)*'PLAN DE ADQUISICIONES'!V$76)*($G206/$F206)))</f>
        <v>0</v>
      </c>
      <c r="Z206" s="441">
        <f>IF( $F206=0,0,((($F206/$E206)*'PLAN DE ADQUISICIONES'!W$76)*($G206/$F206)))</f>
        <v>0</v>
      </c>
      <c r="AA206" s="441">
        <f>IF( $F206=0,0,((($F206/$E206)*'PLAN DE ADQUISICIONES'!X$76)*($G206/$F206)))</f>
        <v>0</v>
      </c>
      <c r="AB206" s="441">
        <f>IF( $F206=0,0,((($F206/$E206)*'PLAN DE ADQUISICIONES'!Y$76)*($G206/$F206)))</f>
        <v>0</v>
      </c>
      <c r="AC206" s="441">
        <f>IF( $F206=0,0,((($F206/$E206)*'PLAN DE ADQUISICIONES'!Z$76)*($G206/$F206)))</f>
        <v>0</v>
      </c>
      <c r="AD206" s="441">
        <f>IF( $F206=0,0,((($F206/$E206)*'PLAN DE ADQUISICIONES'!AA$76)*($G206/$F206)))</f>
        <v>0</v>
      </c>
      <c r="AE206" s="441">
        <f>IF( $F206=0,0,((($F206/$E206)*'PLAN DE ADQUISICIONES'!AB$76)*($G206/$F206)))</f>
        <v>0</v>
      </c>
      <c r="AF206" s="441">
        <f>IF( $F206=0,0,((($F206/$E206)*'PLAN DE ADQUISICIONES'!AC$76)*($G206/$F206)))</f>
        <v>0</v>
      </c>
      <c r="AG206" s="421">
        <f t="shared" si="56"/>
        <v>0</v>
      </c>
      <c r="AH206" s="443">
        <f>IF( $F206=0,0,((($F206/$E206)*'PLAN DE ADQUISICIONES'!AD$76)*($G206/$F206)))</f>
        <v>0</v>
      </c>
      <c r="AI206" s="441">
        <f>IF( $F206=0,0,((($F206/$E206)*'PLAN DE ADQUISICIONES'!AE$76)*($G206/$F206)))</f>
        <v>0</v>
      </c>
      <c r="AJ206" s="441">
        <f>IF( $F206=0,0,((($F206/$E206)*'PLAN DE ADQUISICIONES'!AF$76)*($G206/$F206)))</f>
        <v>0</v>
      </c>
      <c r="AK206" s="441">
        <f>IF( $F206=0,0,((($F206/$E206)*'PLAN DE ADQUISICIONES'!AG$76)*($G206/$F206)))</f>
        <v>0</v>
      </c>
      <c r="AL206" s="441">
        <f>IF( $F206=0,0,((($F206/$E206)*'PLAN DE ADQUISICIONES'!AH$76)*($G206/$F206)))</f>
        <v>0</v>
      </c>
      <c r="AM206" s="441">
        <f>IF( $F206=0,0,((($F206/$E206)*'PLAN DE ADQUISICIONES'!AI$76)*($G206/$F206)))</f>
        <v>0</v>
      </c>
      <c r="AN206" s="441">
        <f>IF( $F206=0,0,((($F206/$E206)*'PLAN DE ADQUISICIONES'!AJ$76)*($G206/$F206)))</f>
        <v>0</v>
      </c>
      <c r="AO206" s="441">
        <f>IF( $F206=0,0,((($F206/$E206)*'PLAN DE ADQUISICIONES'!AK$76)*($G206/$F206)))</f>
        <v>0</v>
      </c>
      <c r="AP206" s="441">
        <f>IF( $F206=0,0,((($F206/$E206)*'PLAN DE ADQUISICIONES'!AL$76)*($G206/$F206)))</f>
        <v>0</v>
      </c>
      <c r="AQ206" s="441">
        <f>IF( $F206=0,0,((($F206/$E206)*'PLAN DE ADQUISICIONES'!AM$76)*($G206/$F206)))</f>
        <v>0</v>
      </c>
      <c r="AR206" s="441">
        <f>IF( $F206=0,0,((($F206/$E206)*'PLAN DE ADQUISICIONES'!AN$76)*($G206/$F206)))</f>
        <v>0</v>
      </c>
      <c r="AS206" s="441">
        <f>IF( $F206=0,0,((($F206/$E206)*'PLAN DE ADQUISICIONES'!AO$76)*($G206/$F206)))</f>
        <v>0</v>
      </c>
      <c r="AT206" s="423">
        <f t="shared" si="57"/>
        <v>0</v>
      </c>
      <c r="AU206" s="426">
        <f t="shared" si="58"/>
        <v>0</v>
      </c>
      <c r="AV206" s="392">
        <f t="shared" si="53"/>
        <v>0</v>
      </c>
    </row>
    <row r="207" spans="2:49" s="60" customFormat="1" ht="13.5" x14ac:dyDescent="0.25">
      <c r="B207" s="416" t="str">
        <f>'FORMATO COSTEO C6'!C22</f>
        <v>6.1.7</v>
      </c>
      <c r="C207" s="439">
        <f>'FORMATO COSTEO C6'!B22</f>
        <v>0</v>
      </c>
      <c r="D207" s="428" t="str">
        <f>'FORMATO COSTEO C6'!D22</f>
        <v>Unidad medida</v>
      </c>
      <c r="E207" s="440">
        <f>'FORMATO COSTEO C6'!E22</f>
        <v>0</v>
      </c>
      <c r="F207" s="441">
        <f>'FORMATO COSTEO C6'!G22</f>
        <v>0</v>
      </c>
      <c r="G207" s="442">
        <f>'FORMATO COSTEO C6'!X22</f>
        <v>0</v>
      </c>
      <c r="H207" s="443">
        <f>IF( $F207=0,0,((($F207/$E207)*'PLAN DE ADQUISICIONES'!F$77)*($G207/$F207)))</f>
        <v>0</v>
      </c>
      <c r="I207" s="441">
        <f>IF( $F207=0,0,((($F207/$E207)*'PLAN DE ADQUISICIONES'!G$77)*($G207/$F207)))</f>
        <v>0</v>
      </c>
      <c r="J207" s="441">
        <f>IF( $F207=0,0,((($F207/$E207)*'PLAN DE ADQUISICIONES'!H$77)*($G207/$F207)))</f>
        <v>0</v>
      </c>
      <c r="K207" s="441">
        <f>IF( $F207=0,0,((($F207/$E207)*'PLAN DE ADQUISICIONES'!I$77)*($G207/$F207)))</f>
        <v>0</v>
      </c>
      <c r="L207" s="441">
        <f>IF( $F207=0,0,((($F207/$E207)*'PLAN DE ADQUISICIONES'!J$77)*($G207/$F207)))</f>
        <v>0</v>
      </c>
      <c r="M207" s="441">
        <f>IF( $F207=0,0,((($F207/$E207)*'PLAN DE ADQUISICIONES'!K$77)*($G207/$F207)))</f>
        <v>0</v>
      </c>
      <c r="N207" s="441">
        <f>IF( $F207=0,0,((($F207/$E207)*'PLAN DE ADQUISICIONES'!L$77)*($G207/$F207)))</f>
        <v>0</v>
      </c>
      <c r="O207" s="441">
        <f>IF( $F207=0,0,((($F207/$E207)*'PLAN DE ADQUISICIONES'!M$77)*($G207/$F207)))</f>
        <v>0</v>
      </c>
      <c r="P207" s="441">
        <f>IF( $F207=0,0,((($F207/$E207)*'PLAN DE ADQUISICIONES'!N$77)*($G207/$F207)))</f>
        <v>0</v>
      </c>
      <c r="Q207" s="441">
        <f>IF( $F207=0,0,((($F207/$E207)*'PLAN DE ADQUISICIONES'!O$77)*($G207/$F207)))</f>
        <v>0</v>
      </c>
      <c r="R207" s="441">
        <f>IF( $F207=0,0,((($F207/$E207)*'PLAN DE ADQUISICIONES'!P$77)*($G207/$F207)))</f>
        <v>0</v>
      </c>
      <c r="S207" s="441">
        <f>IF( $F207=0,0,((($F207/$E207)*'PLAN DE ADQUISICIONES'!Q$77)*($G207/$F207)))</f>
        <v>0</v>
      </c>
      <c r="T207" s="423">
        <f t="shared" si="55"/>
        <v>0</v>
      </c>
      <c r="U207" s="444">
        <f>IF( $F207=0,0,((($F207/$E207)*'PLAN DE ADQUISICIONES'!R$77)*($G207/$F207)))</f>
        <v>0</v>
      </c>
      <c r="V207" s="441">
        <f>IF( $F207=0,0,((($F207/$E207)*'PLAN DE ADQUISICIONES'!S$77)*($G207/$F207)))</f>
        <v>0</v>
      </c>
      <c r="W207" s="441">
        <f>IF( $F207=0,0,((($F207/$E207)*'PLAN DE ADQUISICIONES'!T$77)*($G207/$F207)))</f>
        <v>0</v>
      </c>
      <c r="X207" s="441">
        <f>IF( $F207=0,0,((($F207/$E207)*'PLAN DE ADQUISICIONES'!U$77)*($G207/$F207)))</f>
        <v>0</v>
      </c>
      <c r="Y207" s="441">
        <f>IF( $F207=0,0,((($F207/$E207)*'PLAN DE ADQUISICIONES'!V$77)*($G207/$F207)))</f>
        <v>0</v>
      </c>
      <c r="Z207" s="441">
        <f>IF( $F207=0,0,((($F207/$E207)*'PLAN DE ADQUISICIONES'!W$77)*($G207/$F207)))</f>
        <v>0</v>
      </c>
      <c r="AA207" s="441">
        <f>IF( $F207=0,0,((($F207/$E207)*'PLAN DE ADQUISICIONES'!X$77)*($G207/$F207)))</f>
        <v>0</v>
      </c>
      <c r="AB207" s="441">
        <f>IF( $F207=0,0,((($F207/$E207)*'PLAN DE ADQUISICIONES'!Y$77)*($G207/$F207)))</f>
        <v>0</v>
      </c>
      <c r="AC207" s="441">
        <f>IF( $F207=0,0,((($F207/$E207)*'PLAN DE ADQUISICIONES'!Z$77)*($G207/$F207)))</f>
        <v>0</v>
      </c>
      <c r="AD207" s="441">
        <f>IF( $F207=0,0,((($F207/$E207)*'PLAN DE ADQUISICIONES'!AA$77)*($G207/$F207)))</f>
        <v>0</v>
      </c>
      <c r="AE207" s="441">
        <f>IF( $F207=0,0,((($F207/$E207)*'PLAN DE ADQUISICIONES'!AB$77)*($G207/$F207)))</f>
        <v>0</v>
      </c>
      <c r="AF207" s="441">
        <f>IF( $F207=0,0,((($F207/$E207)*'PLAN DE ADQUISICIONES'!AC$77)*($G207/$F207)))</f>
        <v>0</v>
      </c>
      <c r="AG207" s="421">
        <f t="shared" si="56"/>
        <v>0</v>
      </c>
      <c r="AH207" s="443">
        <f>IF( $F207=0,0,((($F207/$E207)*'PLAN DE ADQUISICIONES'!AD$77)*($G207/$F207)))</f>
        <v>0</v>
      </c>
      <c r="AI207" s="441">
        <f>IF( $F207=0,0,((($F207/$E207)*'PLAN DE ADQUISICIONES'!AE$77)*($G207/$F207)))</f>
        <v>0</v>
      </c>
      <c r="AJ207" s="441">
        <f>IF( $F207=0,0,((($F207/$E207)*'PLAN DE ADQUISICIONES'!AF$77)*($G207/$F207)))</f>
        <v>0</v>
      </c>
      <c r="AK207" s="441">
        <f>IF( $F207=0,0,((($F207/$E207)*'PLAN DE ADQUISICIONES'!AG$77)*($G207/$F207)))</f>
        <v>0</v>
      </c>
      <c r="AL207" s="441">
        <f>IF( $F207=0,0,((($F207/$E207)*'PLAN DE ADQUISICIONES'!AH$77)*($G207/$F207)))</f>
        <v>0</v>
      </c>
      <c r="AM207" s="441">
        <f>IF( $F207=0,0,((($F207/$E207)*'PLAN DE ADQUISICIONES'!AI$77)*($G207/$F207)))</f>
        <v>0</v>
      </c>
      <c r="AN207" s="441">
        <f>IF( $F207=0,0,((($F207/$E207)*'PLAN DE ADQUISICIONES'!AJ$77)*($G207/$F207)))</f>
        <v>0</v>
      </c>
      <c r="AO207" s="441">
        <f>IF( $F207=0,0,((($F207/$E207)*'PLAN DE ADQUISICIONES'!AK$77)*($G207/$F207)))</f>
        <v>0</v>
      </c>
      <c r="AP207" s="441">
        <f>IF( $F207=0,0,((($F207/$E207)*'PLAN DE ADQUISICIONES'!AL$77)*($G207/$F207)))</f>
        <v>0</v>
      </c>
      <c r="AQ207" s="441">
        <f>IF( $F207=0,0,((($F207/$E207)*'PLAN DE ADQUISICIONES'!AM$77)*($G207/$F207)))</f>
        <v>0</v>
      </c>
      <c r="AR207" s="441">
        <f>IF( $F207=0,0,((($F207/$E207)*'PLAN DE ADQUISICIONES'!AN$77)*($G207/$F207)))</f>
        <v>0</v>
      </c>
      <c r="AS207" s="441">
        <f>IF( $F207=0,0,((($F207/$E207)*'PLAN DE ADQUISICIONES'!AO$77)*($G207/$F207)))</f>
        <v>0</v>
      </c>
      <c r="AT207" s="423">
        <f t="shared" si="57"/>
        <v>0</v>
      </c>
      <c r="AU207" s="426">
        <f t="shared" si="58"/>
        <v>0</v>
      </c>
      <c r="AV207" s="392">
        <f t="shared" ref="AV207:AV250" si="59">+G207-AU207</f>
        <v>0</v>
      </c>
    </row>
    <row r="208" spans="2:49" s="60" customFormat="1" ht="13.5" x14ac:dyDescent="0.25">
      <c r="B208" s="416" t="str">
        <f>'FORMATO COSTEO C6'!C23</f>
        <v>6.1.8</v>
      </c>
      <c r="C208" s="439">
        <f>'FORMATO COSTEO C6'!B23</f>
        <v>0</v>
      </c>
      <c r="D208" s="428" t="str">
        <f>'FORMATO COSTEO C6'!D23</f>
        <v>Unidad medida</v>
      </c>
      <c r="E208" s="440">
        <f>'FORMATO COSTEO C6'!E23</f>
        <v>0</v>
      </c>
      <c r="F208" s="441">
        <f>'FORMATO COSTEO C6'!G23</f>
        <v>0</v>
      </c>
      <c r="G208" s="442">
        <f>'FORMATO COSTEO C6'!X23</f>
        <v>0</v>
      </c>
      <c r="H208" s="443">
        <f>IF( $F208=0,0,((($F208/$E208)*'PLAN DE ADQUISICIONES'!F$78)*($G208/$F208)))</f>
        <v>0</v>
      </c>
      <c r="I208" s="441">
        <f>IF( $F208=0,0,((($F208/$E208)*'PLAN DE ADQUISICIONES'!G$78)*($G208/$F208)))</f>
        <v>0</v>
      </c>
      <c r="J208" s="441">
        <f>IF( $F208=0,0,((($F208/$E208)*'PLAN DE ADQUISICIONES'!H$78)*($G208/$F208)))</f>
        <v>0</v>
      </c>
      <c r="K208" s="441">
        <f>IF( $F208=0,0,((($F208/$E208)*'PLAN DE ADQUISICIONES'!I$78)*($G208/$F208)))</f>
        <v>0</v>
      </c>
      <c r="L208" s="441">
        <f>IF( $F208=0,0,((($F208/$E208)*'PLAN DE ADQUISICIONES'!J$78)*($G208/$F208)))</f>
        <v>0</v>
      </c>
      <c r="M208" s="441">
        <f>IF( $F208=0,0,((($F208/$E208)*'PLAN DE ADQUISICIONES'!K$78)*($G208/$F208)))</f>
        <v>0</v>
      </c>
      <c r="N208" s="441">
        <f>IF( $F208=0,0,((($F208/$E208)*'PLAN DE ADQUISICIONES'!L$78)*($G208/$F208)))</f>
        <v>0</v>
      </c>
      <c r="O208" s="441">
        <f>IF( $F208=0,0,((($F208/$E208)*'PLAN DE ADQUISICIONES'!M$78)*($G208/$F208)))</f>
        <v>0</v>
      </c>
      <c r="P208" s="441">
        <f>IF( $F208=0,0,((($F208/$E208)*'PLAN DE ADQUISICIONES'!N$78)*($G208/$F208)))</f>
        <v>0</v>
      </c>
      <c r="Q208" s="441">
        <f>IF( $F208=0,0,((($F208/$E208)*'PLAN DE ADQUISICIONES'!O$78)*($G208/$F208)))</f>
        <v>0</v>
      </c>
      <c r="R208" s="441">
        <f>IF( $F208=0,0,((($F208/$E208)*'PLAN DE ADQUISICIONES'!P$78)*($G208/$F208)))</f>
        <v>0</v>
      </c>
      <c r="S208" s="441">
        <f>IF( $F208=0,0,((($F208/$E208)*'PLAN DE ADQUISICIONES'!Q$78)*($G208/$F208)))</f>
        <v>0</v>
      </c>
      <c r="T208" s="423">
        <f t="shared" si="55"/>
        <v>0</v>
      </c>
      <c r="U208" s="444">
        <f>IF( $F208=0,0,((($F208/$E208)*'PLAN DE ADQUISICIONES'!R$78)*($G208/$F208)))</f>
        <v>0</v>
      </c>
      <c r="V208" s="441">
        <f>IF( $F208=0,0,((($F208/$E208)*'PLAN DE ADQUISICIONES'!S$78)*($G208/$F208)))</f>
        <v>0</v>
      </c>
      <c r="W208" s="441">
        <f>IF( $F208=0,0,((($F208/$E208)*'PLAN DE ADQUISICIONES'!T$78)*($G208/$F208)))</f>
        <v>0</v>
      </c>
      <c r="X208" s="441">
        <f>IF( $F208=0,0,((($F208/$E208)*'PLAN DE ADQUISICIONES'!U$78)*($G208/$F208)))</f>
        <v>0</v>
      </c>
      <c r="Y208" s="441">
        <f>IF( $F208=0,0,((($F208/$E208)*'PLAN DE ADQUISICIONES'!V$78)*($G208/$F208)))</f>
        <v>0</v>
      </c>
      <c r="Z208" s="441">
        <f>IF( $F208=0,0,((($F208/$E208)*'PLAN DE ADQUISICIONES'!W$78)*($G208/$F208)))</f>
        <v>0</v>
      </c>
      <c r="AA208" s="441">
        <f>IF( $F208=0,0,((($F208/$E208)*'PLAN DE ADQUISICIONES'!X$78)*($G208/$F208)))</f>
        <v>0</v>
      </c>
      <c r="AB208" s="441">
        <f>IF( $F208=0,0,((($F208/$E208)*'PLAN DE ADQUISICIONES'!Y$78)*($G208/$F208)))</f>
        <v>0</v>
      </c>
      <c r="AC208" s="441">
        <f>IF( $F208=0,0,((($F208/$E208)*'PLAN DE ADQUISICIONES'!Z$78)*($G208/$F208)))</f>
        <v>0</v>
      </c>
      <c r="AD208" s="441">
        <f>IF( $F208=0,0,((($F208/$E208)*'PLAN DE ADQUISICIONES'!AA$78)*($G208/$F208)))</f>
        <v>0</v>
      </c>
      <c r="AE208" s="441">
        <f>IF( $F208=0,0,((($F208/$E208)*'PLAN DE ADQUISICIONES'!AB$78)*($G208/$F208)))</f>
        <v>0</v>
      </c>
      <c r="AF208" s="441">
        <f>IF( $F208=0,0,((($F208/$E208)*'PLAN DE ADQUISICIONES'!AC$78)*($G208/$F208)))</f>
        <v>0</v>
      </c>
      <c r="AG208" s="421">
        <f t="shared" si="56"/>
        <v>0</v>
      </c>
      <c r="AH208" s="443">
        <f>IF( $F208=0,0,((($F208/$E208)*'PLAN DE ADQUISICIONES'!AD$78)*($G208/$F208)))</f>
        <v>0</v>
      </c>
      <c r="AI208" s="441">
        <f>IF( $F208=0,0,((($F208/$E208)*'PLAN DE ADQUISICIONES'!AE$78)*($G208/$F208)))</f>
        <v>0</v>
      </c>
      <c r="AJ208" s="441">
        <f>IF( $F208=0,0,((($F208/$E208)*'PLAN DE ADQUISICIONES'!AF$78)*($G208/$F208)))</f>
        <v>0</v>
      </c>
      <c r="AK208" s="441">
        <f>IF( $F208=0,0,((($F208/$E208)*'PLAN DE ADQUISICIONES'!AG$78)*($G208/$F208)))</f>
        <v>0</v>
      </c>
      <c r="AL208" s="441">
        <f>IF( $F208=0,0,((($F208/$E208)*'PLAN DE ADQUISICIONES'!AH$78)*($G208/$F208)))</f>
        <v>0</v>
      </c>
      <c r="AM208" s="441">
        <f>IF( $F208=0,0,((($F208/$E208)*'PLAN DE ADQUISICIONES'!AI$78)*($G208/$F208)))</f>
        <v>0</v>
      </c>
      <c r="AN208" s="441">
        <f>IF( $F208=0,0,((($F208/$E208)*'PLAN DE ADQUISICIONES'!AJ$78)*($G208/$F208)))</f>
        <v>0</v>
      </c>
      <c r="AO208" s="441">
        <f>IF( $F208=0,0,((($F208/$E208)*'PLAN DE ADQUISICIONES'!AK$78)*($G208/$F208)))</f>
        <v>0</v>
      </c>
      <c r="AP208" s="441">
        <f>IF( $F208=0,0,((($F208/$E208)*'PLAN DE ADQUISICIONES'!AL$78)*($G208/$F208)))</f>
        <v>0</v>
      </c>
      <c r="AQ208" s="441">
        <f>IF( $F208=0,0,((($F208/$E208)*'PLAN DE ADQUISICIONES'!AM$78)*($G208/$F208)))</f>
        <v>0</v>
      </c>
      <c r="AR208" s="441">
        <f>IF( $F208=0,0,((($F208/$E208)*'PLAN DE ADQUISICIONES'!AN$78)*($G208/$F208)))</f>
        <v>0</v>
      </c>
      <c r="AS208" s="441">
        <f>IF( $F208=0,0,((($F208/$E208)*'PLAN DE ADQUISICIONES'!AO$78)*($G208/$F208)))</f>
        <v>0</v>
      </c>
      <c r="AT208" s="423">
        <f t="shared" si="57"/>
        <v>0</v>
      </c>
      <c r="AU208" s="426">
        <f t="shared" si="58"/>
        <v>0</v>
      </c>
      <c r="AV208" s="392">
        <f t="shared" si="59"/>
        <v>0</v>
      </c>
    </row>
    <row r="209" spans="2:48" s="60" customFormat="1" ht="13.5" x14ac:dyDescent="0.25">
      <c r="B209" s="416" t="str">
        <f>'FORMATO COSTEO C6'!C24</f>
        <v>6.1.9</v>
      </c>
      <c r="C209" s="439">
        <f>'FORMATO COSTEO C6'!B24</f>
        <v>0</v>
      </c>
      <c r="D209" s="428" t="str">
        <f>'FORMATO COSTEO C6'!D24</f>
        <v>Unidad medida</v>
      </c>
      <c r="E209" s="440">
        <f>'FORMATO COSTEO C6'!E24</f>
        <v>0</v>
      </c>
      <c r="F209" s="441">
        <f>'FORMATO COSTEO C6'!G24</f>
        <v>0</v>
      </c>
      <c r="G209" s="442">
        <f>'FORMATO COSTEO C6'!X24</f>
        <v>0</v>
      </c>
      <c r="H209" s="443">
        <f>IF( $F209=0,0,((($F209/$E209)*'PLAN DE ADQUISICIONES'!F$79)*($G209/$F209)))</f>
        <v>0</v>
      </c>
      <c r="I209" s="441">
        <f>IF( $F209=0,0,((($F209/$E209)*'PLAN DE ADQUISICIONES'!G$79)*($G209/$F209)))</f>
        <v>0</v>
      </c>
      <c r="J209" s="441">
        <f>IF( $F209=0,0,((($F209/$E209)*'PLAN DE ADQUISICIONES'!H$79)*($G209/$F209)))</f>
        <v>0</v>
      </c>
      <c r="K209" s="441">
        <f>IF( $F209=0,0,((($F209/$E209)*'PLAN DE ADQUISICIONES'!I$79)*($G209/$F209)))</f>
        <v>0</v>
      </c>
      <c r="L209" s="441">
        <f>IF( $F209=0,0,((($F209/$E209)*'PLAN DE ADQUISICIONES'!J$79)*($G209/$F209)))</f>
        <v>0</v>
      </c>
      <c r="M209" s="441">
        <f>IF( $F209=0,0,((($F209/$E209)*'PLAN DE ADQUISICIONES'!K$79)*($G209/$F209)))</f>
        <v>0</v>
      </c>
      <c r="N209" s="441">
        <f>IF( $F209=0,0,((($F209/$E209)*'PLAN DE ADQUISICIONES'!L$79)*($G209/$F209)))</f>
        <v>0</v>
      </c>
      <c r="O209" s="441">
        <f>IF( $F209=0,0,((($F209/$E209)*'PLAN DE ADQUISICIONES'!M$79)*($G209/$F209)))</f>
        <v>0</v>
      </c>
      <c r="P209" s="441">
        <f>IF( $F209=0,0,((($F209/$E209)*'PLAN DE ADQUISICIONES'!N$79)*($G209/$F209)))</f>
        <v>0</v>
      </c>
      <c r="Q209" s="441">
        <f>IF( $F209=0,0,((($F209/$E209)*'PLAN DE ADQUISICIONES'!O$79)*($G209/$F209)))</f>
        <v>0</v>
      </c>
      <c r="R209" s="441">
        <f>IF( $F209=0,0,((($F209/$E209)*'PLAN DE ADQUISICIONES'!P$79)*($G209/$F209)))</f>
        <v>0</v>
      </c>
      <c r="S209" s="441">
        <f>IF( $F209=0,0,((($F209/$E209)*'PLAN DE ADQUISICIONES'!Q$79)*($G209/$F209)))</f>
        <v>0</v>
      </c>
      <c r="T209" s="423">
        <f t="shared" si="55"/>
        <v>0</v>
      </c>
      <c r="U209" s="444">
        <f>IF( $F209=0,0,((($F209/$E209)*'PLAN DE ADQUISICIONES'!R$79)*($G209/$F209)))</f>
        <v>0</v>
      </c>
      <c r="V209" s="441">
        <f>IF( $F209=0,0,((($F209/$E209)*'PLAN DE ADQUISICIONES'!S$79)*($G209/$F209)))</f>
        <v>0</v>
      </c>
      <c r="W209" s="441">
        <f>IF( $F209=0,0,((($F209/$E209)*'PLAN DE ADQUISICIONES'!T$79)*($G209/$F209)))</f>
        <v>0</v>
      </c>
      <c r="X209" s="441">
        <f>IF( $F209=0,0,((($F209/$E209)*'PLAN DE ADQUISICIONES'!U$79)*($G209/$F209)))</f>
        <v>0</v>
      </c>
      <c r="Y209" s="441">
        <f>IF( $F209=0,0,((($F209/$E209)*'PLAN DE ADQUISICIONES'!V$79)*($G209/$F209)))</f>
        <v>0</v>
      </c>
      <c r="Z209" s="441">
        <f>IF( $F209=0,0,((($F209/$E209)*'PLAN DE ADQUISICIONES'!W$79)*($G209/$F209)))</f>
        <v>0</v>
      </c>
      <c r="AA209" s="441">
        <f>IF( $F209=0,0,((($F209/$E209)*'PLAN DE ADQUISICIONES'!X$79)*($G209/$F209)))</f>
        <v>0</v>
      </c>
      <c r="AB209" s="441">
        <f>IF( $F209=0,0,((($F209/$E209)*'PLAN DE ADQUISICIONES'!Y$79)*($G209/$F209)))</f>
        <v>0</v>
      </c>
      <c r="AC209" s="441">
        <f>IF( $F209=0,0,((($F209/$E209)*'PLAN DE ADQUISICIONES'!Z$79)*($G209/$F209)))</f>
        <v>0</v>
      </c>
      <c r="AD209" s="441">
        <f>IF( $F209=0,0,((($F209/$E209)*'PLAN DE ADQUISICIONES'!AA$79)*($G209/$F209)))</f>
        <v>0</v>
      </c>
      <c r="AE209" s="441">
        <f>IF( $F209=0,0,((($F209/$E209)*'PLAN DE ADQUISICIONES'!AB$79)*($G209/$F209)))</f>
        <v>0</v>
      </c>
      <c r="AF209" s="441">
        <f>IF( $F209=0,0,((($F209/$E209)*'PLAN DE ADQUISICIONES'!AC$79)*($G209/$F209)))</f>
        <v>0</v>
      </c>
      <c r="AG209" s="421">
        <f t="shared" si="56"/>
        <v>0</v>
      </c>
      <c r="AH209" s="443">
        <f>IF( $F209=0,0,((($F209/$E209)*'PLAN DE ADQUISICIONES'!AD$79)*($G209/$F209)))</f>
        <v>0</v>
      </c>
      <c r="AI209" s="441">
        <f>IF( $F209=0,0,((($F209/$E209)*'PLAN DE ADQUISICIONES'!AE$79)*($G209/$F209)))</f>
        <v>0</v>
      </c>
      <c r="AJ209" s="441">
        <f>IF( $F209=0,0,((($F209/$E209)*'PLAN DE ADQUISICIONES'!AF$79)*($G209/$F209)))</f>
        <v>0</v>
      </c>
      <c r="AK209" s="441">
        <f>IF( $F209=0,0,((($F209/$E209)*'PLAN DE ADQUISICIONES'!AG$79)*($G209/$F209)))</f>
        <v>0</v>
      </c>
      <c r="AL209" s="441">
        <f>IF( $F209=0,0,((($F209/$E209)*'PLAN DE ADQUISICIONES'!AH$79)*($G209/$F209)))</f>
        <v>0</v>
      </c>
      <c r="AM209" s="441">
        <f>IF( $F209=0,0,((($F209/$E209)*'PLAN DE ADQUISICIONES'!AI$79)*($G209/$F209)))</f>
        <v>0</v>
      </c>
      <c r="AN209" s="441">
        <f>IF( $F209=0,0,((($F209/$E209)*'PLAN DE ADQUISICIONES'!AJ$79)*($G209/$F209)))</f>
        <v>0</v>
      </c>
      <c r="AO209" s="441">
        <f>IF( $F209=0,0,((($F209/$E209)*'PLAN DE ADQUISICIONES'!AK$79)*($G209/$F209)))</f>
        <v>0</v>
      </c>
      <c r="AP209" s="441">
        <f>IF( $F209=0,0,((($F209/$E209)*'PLAN DE ADQUISICIONES'!AL$79)*($G209/$F209)))</f>
        <v>0</v>
      </c>
      <c r="AQ209" s="441">
        <f>IF( $F209=0,0,((($F209/$E209)*'PLAN DE ADQUISICIONES'!AM$79)*($G209/$F209)))</f>
        <v>0</v>
      </c>
      <c r="AR209" s="441">
        <f>IF( $F209=0,0,((($F209/$E209)*'PLAN DE ADQUISICIONES'!AN$79)*($G209/$F209)))</f>
        <v>0</v>
      </c>
      <c r="AS209" s="441">
        <f>IF( $F209=0,0,((($F209/$E209)*'PLAN DE ADQUISICIONES'!AO$79)*($G209/$F209)))</f>
        <v>0</v>
      </c>
      <c r="AT209" s="423">
        <f t="shared" si="57"/>
        <v>0</v>
      </c>
      <c r="AU209" s="426">
        <f t="shared" si="58"/>
        <v>0</v>
      </c>
      <c r="AV209" s="392">
        <f t="shared" si="59"/>
        <v>0</v>
      </c>
    </row>
    <row r="210" spans="2:48" s="60" customFormat="1" ht="13.5" x14ac:dyDescent="0.25">
      <c r="B210" s="416" t="str">
        <f>'FORMATO COSTEO C6'!C25</f>
        <v>6.1.10</v>
      </c>
      <c r="C210" s="439">
        <f>'FORMATO COSTEO C6'!B25</f>
        <v>0</v>
      </c>
      <c r="D210" s="428" t="str">
        <f>'FORMATO COSTEO C6'!D25</f>
        <v>Unidad medida</v>
      </c>
      <c r="E210" s="440">
        <f>'FORMATO COSTEO C6'!E25</f>
        <v>0</v>
      </c>
      <c r="F210" s="441">
        <f>'FORMATO COSTEO C6'!G25</f>
        <v>0</v>
      </c>
      <c r="G210" s="442">
        <f>'FORMATO COSTEO C6'!X25</f>
        <v>0</v>
      </c>
      <c r="H210" s="443">
        <f>IF( $F210=0,0,((($F210/$E210)*'PLAN DE ADQUISICIONES'!F$80)*($G210/$F210)))</f>
        <v>0</v>
      </c>
      <c r="I210" s="441">
        <f>IF( $F210=0,0,((($F210/$E210)*'PLAN DE ADQUISICIONES'!G$80)*($G210/$F210)))</f>
        <v>0</v>
      </c>
      <c r="J210" s="441">
        <f>IF( $F210=0,0,((($F210/$E210)*'PLAN DE ADQUISICIONES'!H$80)*($G210/$F210)))</f>
        <v>0</v>
      </c>
      <c r="K210" s="441">
        <f>IF( $F210=0,0,((($F210/$E210)*'PLAN DE ADQUISICIONES'!I$80)*($G210/$F210)))</f>
        <v>0</v>
      </c>
      <c r="L210" s="441">
        <f>IF( $F210=0,0,((($F210/$E210)*'PLAN DE ADQUISICIONES'!J$80)*($G210/$F210)))</f>
        <v>0</v>
      </c>
      <c r="M210" s="441">
        <f>IF( $F210=0,0,((($F210/$E210)*'PLAN DE ADQUISICIONES'!K$80)*($G210/$F210)))</f>
        <v>0</v>
      </c>
      <c r="N210" s="441">
        <f>IF( $F210=0,0,((($F210/$E210)*'PLAN DE ADQUISICIONES'!L$80)*($G210/$F210)))</f>
        <v>0</v>
      </c>
      <c r="O210" s="441">
        <f>IF( $F210=0,0,((($F210/$E210)*'PLAN DE ADQUISICIONES'!M$80)*($G210/$F210)))</f>
        <v>0</v>
      </c>
      <c r="P210" s="441">
        <f>IF( $F210=0,0,((($F210/$E210)*'PLAN DE ADQUISICIONES'!N$80)*($G210/$F210)))</f>
        <v>0</v>
      </c>
      <c r="Q210" s="441">
        <f>IF( $F210=0,0,((($F210/$E210)*'PLAN DE ADQUISICIONES'!O$80)*($G210/$F210)))</f>
        <v>0</v>
      </c>
      <c r="R210" s="441">
        <f>IF( $F210=0,0,((($F210/$E210)*'PLAN DE ADQUISICIONES'!P$80)*($G210/$F210)))</f>
        <v>0</v>
      </c>
      <c r="S210" s="441">
        <f>IF( $F210=0,0,((($F210/$E210)*'PLAN DE ADQUISICIONES'!Q$80)*($G210/$F210)))</f>
        <v>0</v>
      </c>
      <c r="T210" s="423">
        <f t="shared" si="55"/>
        <v>0</v>
      </c>
      <c r="U210" s="444">
        <f>IF( $F210=0,0,((($F210/$E210)*'PLAN DE ADQUISICIONES'!R$80)*($G210/$F210)))</f>
        <v>0</v>
      </c>
      <c r="V210" s="441">
        <f>IF( $F210=0,0,((($F210/$E210)*'PLAN DE ADQUISICIONES'!S$80)*($G210/$F210)))</f>
        <v>0</v>
      </c>
      <c r="W210" s="441">
        <f>IF( $F210=0,0,((($F210/$E210)*'PLAN DE ADQUISICIONES'!T$80)*($G210/$F210)))</f>
        <v>0</v>
      </c>
      <c r="X210" s="441">
        <f>IF( $F210=0,0,((($F210/$E210)*'PLAN DE ADQUISICIONES'!U$80)*($G210/$F210)))</f>
        <v>0</v>
      </c>
      <c r="Y210" s="441">
        <f>IF( $F210=0,0,((($F210/$E210)*'PLAN DE ADQUISICIONES'!V$80)*($G210/$F210)))</f>
        <v>0</v>
      </c>
      <c r="Z210" s="441">
        <f>IF( $F210=0,0,((($F210/$E210)*'PLAN DE ADQUISICIONES'!W$80)*($G210/$F210)))</f>
        <v>0</v>
      </c>
      <c r="AA210" s="441">
        <f>IF( $F210=0,0,((($F210/$E210)*'PLAN DE ADQUISICIONES'!X$80)*($G210/$F210)))</f>
        <v>0</v>
      </c>
      <c r="AB210" s="441">
        <f>IF( $F210=0,0,((($F210/$E210)*'PLAN DE ADQUISICIONES'!Y$80)*($G210/$F210)))</f>
        <v>0</v>
      </c>
      <c r="AC210" s="441">
        <f>IF( $F210=0,0,((($F210/$E210)*'PLAN DE ADQUISICIONES'!Z$80)*($G210/$F210)))</f>
        <v>0</v>
      </c>
      <c r="AD210" s="441">
        <f>IF( $F210=0,0,((($F210/$E210)*'PLAN DE ADQUISICIONES'!AA$80)*($G210/$F210)))</f>
        <v>0</v>
      </c>
      <c r="AE210" s="441">
        <f>IF( $F210=0,0,((($F210/$E210)*'PLAN DE ADQUISICIONES'!AB$80)*($G210/$F210)))</f>
        <v>0</v>
      </c>
      <c r="AF210" s="441">
        <f>IF( $F210=0,0,((($F210/$E210)*'PLAN DE ADQUISICIONES'!AC$80)*($G210/$F210)))</f>
        <v>0</v>
      </c>
      <c r="AG210" s="421">
        <f t="shared" si="56"/>
        <v>0</v>
      </c>
      <c r="AH210" s="443">
        <f>IF( $F210=0,0,((($F210/$E210)*'PLAN DE ADQUISICIONES'!AD$80)*($G210/$F210)))</f>
        <v>0</v>
      </c>
      <c r="AI210" s="441">
        <f>IF( $F210=0,0,((($F210/$E210)*'PLAN DE ADQUISICIONES'!AE$80)*($G210/$F210)))</f>
        <v>0</v>
      </c>
      <c r="AJ210" s="441">
        <f>IF( $F210=0,0,((($F210/$E210)*'PLAN DE ADQUISICIONES'!AF$80)*($G210/$F210)))</f>
        <v>0</v>
      </c>
      <c r="AK210" s="441">
        <f>IF( $F210=0,0,((($F210/$E210)*'PLAN DE ADQUISICIONES'!AG$80)*($G210/$F210)))</f>
        <v>0</v>
      </c>
      <c r="AL210" s="441">
        <f>IF( $F210=0,0,((($F210/$E210)*'PLAN DE ADQUISICIONES'!AH$80)*($G210/$F210)))</f>
        <v>0</v>
      </c>
      <c r="AM210" s="441">
        <f>IF( $F210=0,0,((($F210/$E210)*'PLAN DE ADQUISICIONES'!AI$80)*($G210/$F210)))</f>
        <v>0</v>
      </c>
      <c r="AN210" s="441">
        <f>IF( $F210=0,0,((($F210/$E210)*'PLAN DE ADQUISICIONES'!AJ$80)*($G210/$F210)))</f>
        <v>0</v>
      </c>
      <c r="AO210" s="441">
        <f>IF( $F210=0,0,((($F210/$E210)*'PLAN DE ADQUISICIONES'!AK$80)*($G210/$F210)))</f>
        <v>0</v>
      </c>
      <c r="AP210" s="441">
        <f>IF( $F210=0,0,((($F210/$E210)*'PLAN DE ADQUISICIONES'!AL$80)*($G210/$F210)))</f>
        <v>0</v>
      </c>
      <c r="AQ210" s="441">
        <f>IF( $F210=0,0,((($F210/$E210)*'PLAN DE ADQUISICIONES'!AM$80)*($G210/$F210)))</f>
        <v>0</v>
      </c>
      <c r="AR210" s="441">
        <f>IF( $F210=0,0,((($F210/$E210)*'PLAN DE ADQUISICIONES'!AN$80)*($G210/$F210)))</f>
        <v>0</v>
      </c>
      <c r="AS210" s="441">
        <f>IF( $F210=0,0,((($F210/$E210)*'PLAN DE ADQUISICIONES'!AO$80)*($G210/$F210)))</f>
        <v>0</v>
      </c>
      <c r="AT210" s="423">
        <f t="shared" si="57"/>
        <v>0</v>
      </c>
      <c r="AU210" s="426">
        <f t="shared" si="58"/>
        <v>0</v>
      </c>
      <c r="AV210" s="392">
        <f t="shared" si="59"/>
        <v>0</v>
      </c>
    </row>
    <row r="211" spans="2:48" s="60" customFormat="1" ht="13.5" x14ac:dyDescent="0.25">
      <c r="B211" s="395">
        <f>'FORMATO COSTEO C6'!C29</f>
        <v>6.2</v>
      </c>
      <c r="C211" s="396" t="str">
        <f>+'FORMATO COSTEO C6'!B29</f>
        <v>Equipamiento para gestión del proyecto</v>
      </c>
      <c r="D211" s="437"/>
      <c r="E211" s="445"/>
      <c r="F211" s="399">
        <f>+'FORMATO COSTEO C6'!G29</f>
        <v>0</v>
      </c>
      <c r="G211" s="400">
        <f>+'FORMATO COSTEO C6'!X29</f>
        <v>0</v>
      </c>
      <c r="H211" s="401">
        <f>SUM(H212:H221)</f>
        <v>0</v>
      </c>
      <c r="I211" s="399">
        <f t="shared" ref="I211:AU211" si="60">SUM(I212:I221)</f>
        <v>0</v>
      </c>
      <c r="J211" s="399">
        <f t="shared" si="60"/>
        <v>0</v>
      </c>
      <c r="K211" s="399">
        <f t="shared" si="60"/>
        <v>0</v>
      </c>
      <c r="L211" s="399">
        <f t="shared" si="60"/>
        <v>0</v>
      </c>
      <c r="M211" s="399">
        <f t="shared" si="60"/>
        <v>0</v>
      </c>
      <c r="N211" s="399">
        <f t="shared" si="60"/>
        <v>0</v>
      </c>
      <c r="O211" s="399">
        <f t="shared" si="60"/>
        <v>0</v>
      </c>
      <c r="P211" s="399">
        <f t="shared" si="60"/>
        <v>0</v>
      </c>
      <c r="Q211" s="399">
        <f t="shared" si="60"/>
        <v>0</v>
      </c>
      <c r="R211" s="399">
        <f t="shared" si="60"/>
        <v>0</v>
      </c>
      <c r="S211" s="399">
        <f t="shared" si="60"/>
        <v>0</v>
      </c>
      <c r="T211" s="402">
        <f>SUM(T212:T221)</f>
        <v>0</v>
      </c>
      <c r="U211" s="403">
        <f t="shared" si="60"/>
        <v>0</v>
      </c>
      <c r="V211" s="399">
        <f t="shared" si="60"/>
        <v>0</v>
      </c>
      <c r="W211" s="399">
        <f t="shared" si="60"/>
        <v>0</v>
      </c>
      <c r="X211" s="399">
        <f t="shared" si="60"/>
        <v>0</v>
      </c>
      <c r="Y211" s="399">
        <f t="shared" si="60"/>
        <v>0</v>
      </c>
      <c r="Z211" s="399">
        <f t="shared" si="60"/>
        <v>0</v>
      </c>
      <c r="AA211" s="399">
        <f t="shared" si="60"/>
        <v>0</v>
      </c>
      <c r="AB211" s="399">
        <f t="shared" si="60"/>
        <v>0</v>
      </c>
      <c r="AC211" s="399">
        <f t="shared" si="60"/>
        <v>0</v>
      </c>
      <c r="AD211" s="399">
        <f t="shared" si="60"/>
        <v>0</v>
      </c>
      <c r="AE211" s="399">
        <f t="shared" si="60"/>
        <v>0</v>
      </c>
      <c r="AF211" s="399">
        <f t="shared" si="60"/>
        <v>0</v>
      </c>
      <c r="AG211" s="400">
        <f>SUM(AG212:AG221)</f>
        <v>0</v>
      </c>
      <c r="AH211" s="401">
        <f t="shared" si="60"/>
        <v>0</v>
      </c>
      <c r="AI211" s="399">
        <f t="shared" si="60"/>
        <v>0</v>
      </c>
      <c r="AJ211" s="399">
        <f t="shared" si="60"/>
        <v>0</v>
      </c>
      <c r="AK211" s="399">
        <f t="shared" si="60"/>
        <v>0</v>
      </c>
      <c r="AL211" s="399">
        <f t="shared" si="60"/>
        <v>0</v>
      </c>
      <c r="AM211" s="399">
        <f t="shared" si="60"/>
        <v>0</v>
      </c>
      <c r="AN211" s="399">
        <f t="shared" si="60"/>
        <v>0</v>
      </c>
      <c r="AO211" s="399">
        <f t="shared" si="60"/>
        <v>0</v>
      </c>
      <c r="AP211" s="399">
        <f t="shared" si="60"/>
        <v>0</v>
      </c>
      <c r="AQ211" s="399">
        <f t="shared" si="60"/>
        <v>0</v>
      </c>
      <c r="AR211" s="399">
        <f t="shared" si="60"/>
        <v>0</v>
      </c>
      <c r="AS211" s="399">
        <f t="shared" si="60"/>
        <v>0</v>
      </c>
      <c r="AT211" s="402">
        <f t="shared" si="60"/>
        <v>0</v>
      </c>
      <c r="AU211" s="404">
        <f t="shared" si="60"/>
        <v>0</v>
      </c>
      <c r="AV211" s="392">
        <f t="shared" si="59"/>
        <v>0</v>
      </c>
    </row>
    <row r="212" spans="2:48" s="60" customFormat="1" ht="13.5" x14ac:dyDescent="0.25">
      <c r="B212" s="416" t="str">
        <f>'FORMATO COSTEO C6'!C30</f>
        <v>6.2.1</v>
      </c>
      <c r="C212" s="439" t="str">
        <f>'FORMATO COSTEO C6'!B30</f>
        <v>Laptopos</v>
      </c>
      <c r="D212" s="428" t="str">
        <f>'FORMATO COSTEO C6'!D30</f>
        <v>Unidad</v>
      </c>
      <c r="E212" s="440">
        <f>'FORMATO COSTEO C6'!E30</f>
        <v>2</v>
      </c>
      <c r="F212" s="441">
        <f>'FORMATO COSTEO C6'!G30</f>
        <v>0</v>
      </c>
      <c r="G212" s="442">
        <f>'FORMATO COSTEO C6'!X30</f>
        <v>0</v>
      </c>
      <c r="H212" s="443">
        <f>IF( $F212=0,0,((($F212/$E212)*'PLAN DE ADQUISICIONES'!F$82)*($G212/$F212)))</f>
        <v>0</v>
      </c>
      <c r="I212" s="441">
        <f>IF( $F212=0,0,((($F212/$E212)*'PLAN DE ADQUISICIONES'!G$82)*($G212/$F212)))</f>
        <v>0</v>
      </c>
      <c r="J212" s="441">
        <f>IF( $F212=0,0,((($F212/$E212)*'PLAN DE ADQUISICIONES'!H$82)*($G212/$F212)))</f>
        <v>0</v>
      </c>
      <c r="K212" s="441">
        <f>IF( $F212=0,0,((($F212/$E212)*'PLAN DE ADQUISICIONES'!I$82)*($G212/$F212)))</f>
        <v>0</v>
      </c>
      <c r="L212" s="441">
        <f>IF( $F212=0,0,((($F212/$E212)*'PLAN DE ADQUISICIONES'!J$82)*($G212/$F212)))</f>
        <v>0</v>
      </c>
      <c r="M212" s="441">
        <f>IF( $F212=0,0,((($F212/$E212)*'PLAN DE ADQUISICIONES'!K$82)*($G212/$F212)))</f>
        <v>0</v>
      </c>
      <c r="N212" s="441">
        <f>IF( $F212=0,0,((($F212/$E212)*'PLAN DE ADQUISICIONES'!L$82)*($G212/$F212)))</f>
        <v>0</v>
      </c>
      <c r="O212" s="441">
        <f>IF( $F212=0,0,((($F212/$E212)*'PLAN DE ADQUISICIONES'!M$82)*($G212/$F212)))</f>
        <v>0</v>
      </c>
      <c r="P212" s="441">
        <f>IF( $F212=0,0,((($F212/$E212)*'PLAN DE ADQUISICIONES'!N$82)*($G212/$F212)))</f>
        <v>0</v>
      </c>
      <c r="Q212" s="441">
        <f>IF( $F212=0,0,((($F212/$E212)*'PLAN DE ADQUISICIONES'!O$82)*($G212/$F212)))</f>
        <v>0</v>
      </c>
      <c r="R212" s="441">
        <f>IF( $F212=0,0,((($F212/$E212)*'PLAN DE ADQUISICIONES'!P$82)*($G212/$F212)))</f>
        <v>0</v>
      </c>
      <c r="S212" s="441">
        <f>IF( $F212=0,0,((($F212/$E212)*'PLAN DE ADQUISICIONES'!Q$82)*($G212/$F212)))</f>
        <v>0</v>
      </c>
      <c r="T212" s="423">
        <f t="shared" ref="T212:T221" si="61">H212+I212+J212+K212+L212+M212+N212+O212+P212+Q212+R212+S212</f>
        <v>0</v>
      </c>
      <c r="U212" s="444">
        <f>IF( $F212=0,0,((($F212/$E212)*'PLAN DE ADQUISICIONES'!R$82)*($G212/$F212)))</f>
        <v>0</v>
      </c>
      <c r="V212" s="441">
        <f>IF( $F212=0,0,((($F212/$E212)*'PLAN DE ADQUISICIONES'!S$82)*($G212/$F212)))</f>
        <v>0</v>
      </c>
      <c r="W212" s="441">
        <f>IF( $F212=0,0,((($F212/$E212)*'PLAN DE ADQUISICIONES'!T$82)*($G212/$F212)))</f>
        <v>0</v>
      </c>
      <c r="X212" s="441">
        <f>IF( $F212=0,0,((($F212/$E212)*'PLAN DE ADQUISICIONES'!U$82)*($G212/$F212)))</f>
        <v>0</v>
      </c>
      <c r="Y212" s="441">
        <f>IF( $F212=0,0,((($F212/$E212)*'PLAN DE ADQUISICIONES'!V$82)*($G212/$F212)))</f>
        <v>0</v>
      </c>
      <c r="Z212" s="441">
        <f>IF( $F212=0,0,((($F212/$E212)*'PLAN DE ADQUISICIONES'!W$82)*($G212/$F212)))</f>
        <v>0</v>
      </c>
      <c r="AA212" s="441">
        <f>IF( $F212=0,0,((($F212/$E212)*'PLAN DE ADQUISICIONES'!X$82)*($G212/$F212)))</f>
        <v>0</v>
      </c>
      <c r="AB212" s="441">
        <f>IF( $F212=0,0,((($F212/$E212)*'PLAN DE ADQUISICIONES'!Y$82)*($G212/$F212)))</f>
        <v>0</v>
      </c>
      <c r="AC212" s="441">
        <f>IF( $F212=0,0,((($F212/$E212)*'PLAN DE ADQUISICIONES'!Z$82)*($G212/$F212)))</f>
        <v>0</v>
      </c>
      <c r="AD212" s="441">
        <f>IF( $F212=0,0,((($F212/$E212)*'PLAN DE ADQUISICIONES'!AA$82)*($G212/$F212)))</f>
        <v>0</v>
      </c>
      <c r="AE212" s="441">
        <f>IF( $F212=0,0,((($F212/$E212)*'PLAN DE ADQUISICIONES'!AB$82)*($G212/$F212)))</f>
        <v>0</v>
      </c>
      <c r="AF212" s="441">
        <f>IF( $F212=0,0,((($F212/$E212)*'PLAN DE ADQUISICIONES'!AC$82)*($G212/$F212)))</f>
        <v>0</v>
      </c>
      <c r="AG212" s="421">
        <f t="shared" ref="AG212:AG221" si="62">U212+V212+W212+X212+Y212+Z212+AA212+AB212+AC212+AD212+AE212+AF212</f>
        <v>0</v>
      </c>
      <c r="AH212" s="443">
        <f>IF( $F212=0,0,((($F212/$E212)*'PLAN DE ADQUISICIONES'!AD$82)*($G212/$F212)))</f>
        <v>0</v>
      </c>
      <c r="AI212" s="441">
        <f>IF( $F212=0,0,((($F212/$E212)*'PLAN DE ADQUISICIONES'!AE$82)*($G212/$F212)))</f>
        <v>0</v>
      </c>
      <c r="AJ212" s="441">
        <f>IF( $F212=0,0,((($F212/$E212)*'PLAN DE ADQUISICIONES'!AF$82)*($G212/$F212)))</f>
        <v>0</v>
      </c>
      <c r="AK212" s="441">
        <f>IF( $F212=0,0,((($F212/$E212)*'PLAN DE ADQUISICIONES'!AG$82)*($G212/$F212)))</f>
        <v>0</v>
      </c>
      <c r="AL212" s="441">
        <f>IF( $F212=0,0,((($F212/$E212)*'PLAN DE ADQUISICIONES'!AH$82)*($G212/$F212)))</f>
        <v>0</v>
      </c>
      <c r="AM212" s="441">
        <f>IF( $F212=0,0,((($F212/$E212)*'PLAN DE ADQUISICIONES'!AI$82)*($G212/$F212)))</f>
        <v>0</v>
      </c>
      <c r="AN212" s="441">
        <f>IF( $F212=0,0,((($F212/$E212)*'PLAN DE ADQUISICIONES'!AJ$82)*($G212/$F212)))</f>
        <v>0</v>
      </c>
      <c r="AO212" s="441">
        <f>IF( $F212=0,0,((($F212/$E212)*'PLAN DE ADQUISICIONES'!AK$82)*($G212/$F212)))</f>
        <v>0</v>
      </c>
      <c r="AP212" s="441">
        <f>IF( $F212=0,0,((($F212/$E212)*'PLAN DE ADQUISICIONES'!AL$82)*($G212/$F212)))</f>
        <v>0</v>
      </c>
      <c r="AQ212" s="441">
        <f>IF( $F212=0,0,((($F212/$E212)*'PLAN DE ADQUISICIONES'!AM$82)*($G212/$F212)))</f>
        <v>0</v>
      </c>
      <c r="AR212" s="441">
        <f>IF( $F212=0,0,((($F212/$E212)*'PLAN DE ADQUISICIONES'!AN$82)*($G212/$F212)))</f>
        <v>0</v>
      </c>
      <c r="AS212" s="441">
        <f>IF( $F212=0,0,((($F212/$E212)*'PLAN DE ADQUISICIONES'!AO$82)*($G212/$F212)))</f>
        <v>0</v>
      </c>
      <c r="AT212" s="423">
        <f t="shared" ref="AT212:AT221" si="63">AH212+AI212+AJ212+AK212+AL212+AM212+AN212+AO212+AP212+AQ212+AR212+AS212</f>
        <v>0</v>
      </c>
      <c r="AU212" s="426">
        <f t="shared" ref="AU212:AU221" si="64">AS212+AR212+AQ212+AP212+AO212+AN212+AM212+AL212+AK212+AJ212+AI212+AH212+AF212+AE212+AD212+AC212+AB212+AA212+Z212+Y212+X212+W212+V212+U212+S212+R212+Q212+P212+O212+N212+M212+L212+K212+J212+I212+H212</f>
        <v>0</v>
      </c>
      <c r="AV212" s="392">
        <f t="shared" si="59"/>
        <v>0</v>
      </c>
    </row>
    <row r="213" spans="2:48" s="60" customFormat="1" ht="13.5" x14ac:dyDescent="0.25">
      <c r="B213" s="416" t="str">
        <f>'FORMATO COSTEO C6'!C31</f>
        <v>6.2.2</v>
      </c>
      <c r="C213" s="439" t="str">
        <f>'FORMATO COSTEO C6'!B31</f>
        <v xml:space="preserve">Camara </v>
      </c>
      <c r="D213" s="428" t="str">
        <f>'FORMATO COSTEO C6'!D31</f>
        <v>Unidad</v>
      </c>
      <c r="E213" s="440">
        <f>'FORMATO COSTEO C6'!E31</f>
        <v>1</v>
      </c>
      <c r="F213" s="441">
        <f>'FORMATO COSTEO C6'!G31</f>
        <v>0</v>
      </c>
      <c r="G213" s="442">
        <f>'FORMATO COSTEO C6'!X31</f>
        <v>0</v>
      </c>
      <c r="H213" s="443">
        <f>IF( $F213=0,0,((($F213/$E213)*'PLAN DE ADQUISICIONES'!F$83)*($G213/$F213)))</f>
        <v>0</v>
      </c>
      <c r="I213" s="441">
        <f>IF( $F213=0,0,((($F213/$E213)*'PLAN DE ADQUISICIONES'!G$83)*($G213/$F213)))</f>
        <v>0</v>
      </c>
      <c r="J213" s="441">
        <f>IF( $F213=0,0,((($F213/$E213)*'PLAN DE ADQUISICIONES'!H$83)*($G213/$F213)))</f>
        <v>0</v>
      </c>
      <c r="K213" s="441">
        <f>IF( $F213=0,0,((($F213/$E213)*'PLAN DE ADQUISICIONES'!I$83)*($G213/$F213)))</f>
        <v>0</v>
      </c>
      <c r="L213" s="441">
        <f>IF( $F213=0,0,((($F213/$E213)*'PLAN DE ADQUISICIONES'!J$83)*($G213/$F213)))</f>
        <v>0</v>
      </c>
      <c r="M213" s="441">
        <f>IF( $F213=0,0,((($F213/$E213)*'PLAN DE ADQUISICIONES'!K$83)*($G213/$F213)))</f>
        <v>0</v>
      </c>
      <c r="N213" s="441">
        <f>IF( $F213=0,0,((($F213/$E213)*'PLAN DE ADQUISICIONES'!L$83)*($G213/$F213)))</f>
        <v>0</v>
      </c>
      <c r="O213" s="441">
        <f>IF( $F213=0,0,((($F213/$E213)*'PLAN DE ADQUISICIONES'!M$83)*($G213/$F213)))</f>
        <v>0</v>
      </c>
      <c r="P213" s="441">
        <f>IF( $F213=0,0,((($F213/$E213)*'PLAN DE ADQUISICIONES'!N$83)*($G213/$F213)))</f>
        <v>0</v>
      </c>
      <c r="Q213" s="441">
        <f>IF( $F213=0,0,((($F213/$E213)*'PLAN DE ADQUISICIONES'!O$83)*($G213/$F213)))</f>
        <v>0</v>
      </c>
      <c r="R213" s="441">
        <f>IF( $F213=0,0,((($F213/$E213)*'PLAN DE ADQUISICIONES'!P$83)*($G213/$F213)))</f>
        <v>0</v>
      </c>
      <c r="S213" s="441">
        <f>IF( $F213=0,0,((($F213/$E213)*'PLAN DE ADQUISICIONES'!Q$83)*($G213/$F213)))</f>
        <v>0</v>
      </c>
      <c r="T213" s="423">
        <f t="shared" si="61"/>
        <v>0</v>
      </c>
      <c r="U213" s="444">
        <f>IF( $F213=0,0,((($F213/$E213)*'PLAN DE ADQUISICIONES'!R$83)*($G213/$F213)))</f>
        <v>0</v>
      </c>
      <c r="V213" s="441">
        <f>IF( $F213=0,0,((($F213/$E213)*'PLAN DE ADQUISICIONES'!S$83)*($G213/$F213)))</f>
        <v>0</v>
      </c>
      <c r="W213" s="441">
        <f>IF( $F213=0,0,((($F213/$E213)*'PLAN DE ADQUISICIONES'!T$83)*($G213/$F213)))</f>
        <v>0</v>
      </c>
      <c r="X213" s="441">
        <f>IF( $F213=0,0,((($F213/$E213)*'PLAN DE ADQUISICIONES'!U$83)*($G213/$F213)))</f>
        <v>0</v>
      </c>
      <c r="Y213" s="441">
        <f>IF( $F213=0,0,((($F213/$E213)*'PLAN DE ADQUISICIONES'!V$83)*($G213/$F213)))</f>
        <v>0</v>
      </c>
      <c r="Z213" s="441">
        <f>IF( $F213=0,0,((($F213/$E213)*'PLAN DE ADQUISICIONES'!W$83)*($G213/$F213)))</f>
        <v>0</v>
      </c>
      <c r="AA213" s="441">
        <f>IF( $F213=0,0,((($F213/$E213)*'PLAN DE ADQUISICIONES'!X$83)*($G213/$F213)))</f>
        <v>0</v>
      </c>
      <c r="AB213" s="441">
        <f>IF( $F213=0,0,((($F213/$E213)*'PLAN DE ADQUISICIONES'!Y$83)*($G213/$F213)))</f>
        <v>0</v>
      </c>
      <c r="AC213" s="441">
        <f>IF( $F213=0,0,((($F213/$E213)*'PLAN DE ADQUISICIONES'!Z$83)*($G213/$F213)))</f>
        <v>0</v>
      </c>
      <c r="AD213" s="441">
        <f>IF( $F213=0,0,((($F213/$E213)*'PLAN DE ADQUISICIONES'!AA$83)*($G213/$F213)))</f>
        <v>0</v>
      </c>
      <c r="AE213" s="441">
        <f>IF( $F213=0,0,((($F213/$E213)*'PLAN DE ADQUISICIONES'!AB$83)*($G213/$F213)))</f>
        <v>0</v>
      </c>
      <c r="AF213" s="441">
        <f>IF( $F213=0,0,((($F213/$E213)*'PLAN DE ADQUISICIONES'!AC$83)*($G213/$F213)))</f>
        <v>0</v>
      </c>
      <c r="AG213" s="421">
        <f t="shared" si="62"/>
        <v>0</v>
      </c>
      <c r="AH213" s="443">
        <f>IF( $F213=0,0,((($F213/$E213)*'PLAN DE ADQUISICIONES'!AD$83)*($G213/$F213)))</f>
        <v>0</v>
      </c>
      <c r="AI213" s="441">
        <f>IF( $F213=0,0,((($F213/$E213)*'PLAN DE ADQUISICIONES'!AE$83)*($G213/$F213)))</f>
        <v>0</v>
      </c>
      <c r="AJ213" s="441">
        <f>IF( $F213=0,0,((($F213/$E213)*'PLAN DE ADQUISICIONES'!AF$83)*($G213/$F213)))</f>
        <v>0</v>
      </c>
      <c r="AK213" s="441">
        <f>IF( $F213=0,0,((($F213/$E213)*'PLAN DE ADQUISICIONES'!AG$83)*($G213/$F213)))</f>
        <v>0</v>
      </c>
      <c r="AL213" s="441">
        <f>IF( $F213=0,0,((($F213/$E213)*'PLAN DE ADQUISICIONES'!AH$83)*($G213/$F213)))</f>
        <v>0</v>
      </c>
      <c r="AM213" s="441">
        <f>IF( $F213=0,0,((($F213/$E213)*'PLAN DE ADQUISICIONES'!AI$83)*($G213/$F213)))</f>
        <v>0</v>
      </c>
      <c r="AN213" s="441">
        <f>IF( $F213=0,0,((($F213/$E213)*'PLAN DE ADQUISICIONES'!AJ$83)*($G213/$F213)))</f>
        <v>0</v>
      </c>
      <c r="AO213" s="441">
        <f>IF( $F213=0,0,((($F213/$E213)*'PLAN DE ADQUISICIONES'!AK$83)*($G213/$F213)))</f>
        <v>0</v>
      </c>
      <c r="AP213" s="441">
        <f>IF( $F213=0,0,((($F213/$E213)*'PLAN DE ADQUISICIONES'!AL$83)*($G213/$F213)))</f>
        <v>0</v>
      </c>
      <c r="AQ213" s="441">
        <f>IF( $F213=0,0,((($F213/$E213)*'PLAN DE ADQUISICIONES'!AM$83)*($G213/$F213)))</f>
        <v>0</v>
      </c>
      <c r="AR213" s="441">
        <f>IF( $F213=0,0,((($F213/$E213)*'PLAN DE ADQUISICIONES'!AN$83)*($G213/$F213)))</f>
        <v>0</v>
      </c>
      <c r="AS213" s="441">
        <f>IF( $F213=0,0,((($F213/$E213)*'PLAN DE ADQUISICIONES'!AO$83)*($G213/$F213)))</f>
        <v>0</v>
      </c>
      <c r="AT213" s="423">
        <f t="shared" si="63"/>
        <v>0</v>
      </c>
      <c r="AU213" s="426">
        <f t="shared" si="64"/>
        <v>0</v>
      </c>
      <c r="AV213" s="392">
        <f t="shared" si="59"/>
        <v>0</v>
      </c>
    </row>
    <row r="214" spans="2:48" s="60" customFormat="1" ht="13.5" x14ac:dyDescent="0.25">
      <c r="B214" s="416" t="str">
        <f>'FORMATO COSTEO C6'!C32</f>
        <v>6.2.3</v>
      </c>
      <c r="C214" s="439" t="str">
        <f>'FORMATO COSTEO C6'!B32</f>
        <v>Impresora</v>
      </c>
      <c r="D214" s="428" t="str">
        <f>'FORMATO COSTEO C6'!D32</f>
        <v>Unidad</v>
      </c>
      <c r="E214" s="440">
        <f>'FORMATO COSTEO C6'!E32</f>
        <v>1</v>
      </c>
      <c r="F214" s="441">
        <f>'FORMATO COSTEO C6'!G32</f>
        <v>0</v>
      </c>
      <c r="G214" s="442">
        <f>'FORMATO COSTEO C6'!X32</f>
        <v>0</v>
      </c>
      <c r="H214" s="443">
        <f>IF( $F214=0,0,((($F214/$E214)*'PLAN DE ADQUISICIONES'!F$84)*($G214/$F214)))</f>
        <v>0</v>
      </c>
      <c r="I214" s="441">
        <f>IF( $F214=0,0,((($F214/$E214)*'PLAN DE ADQUISICIONES'!G$84)*($G214/$F214)))</f>
        <v>0</v>
      </c>
      <c r="J214" s="441">
        <f>IF( $F214=0,0,((($F214/$E214)*'PLAN DE ADQUISICIONES'!H$84)*($G214/$F214)))</f>
        <v>0</v>
      </c>
      <c r="K214" s="441">
        <f>IF( $F214=0,0,((($F214/$E214)*'PLAN DE ADQUISICIONES'!I$84)*($G214/$F214)))</f>
        <v>0</v>
      </c>
      <c r="L214" s="441">
        <f>IF( $F214=0,0,((($F214/$E214)*'PLAN DE ADQUISICIONES'!J$84)*($G214/$F214)))</f>
        <v>0</v>
      </c>
      <c r="M214" s="441">
        <f>IF( $F214=0,0,((($F214/$E214)*'PLAN DE ADQUISICIONES'!K$84)*($G214/$F214)))</f>
        <v>0</v>
      </c>
      <c r="N214" s="441">
        <f>IF( $F214=0,0,((($F214/$E214)*'PLAN DE ADQUISICIONES'!L$84)*($G214/$F214)))</f>
        <v>0</v>
      </c>
      <c r="O214" s="441">
        <f>IF( $F214=0,0,((($F214/$E214)*'PLAN DE ADQUISICIONES'!M$84)*($G214/$F214)))</f>
        <v>0</v>
      </c>
      <c r="P214" s="441">
        <f>IF( $F214=0,0,((($F214/$E214)*'PLAN DE ADQUISICIONES'!N$84)*($G214/$F214)))</f>
        <v>0</v>
      </c>
      <c r="Q214" s="441">
        <f>IF( $F214=0,0,((($F214/$E214)*'PLAN DE ADQUISICIONES'!O$84)*($G214/$F214)))</f>
        <v>0</v>
      </c>
      <c r="R214" s="441">
        <f>IF( $F214=0,0,((($F214/$E214)*'PLAN DE ADQUISICIONES'!P$84)*($G214/$F214)))</f>
        <v>0</v>
      </c>
      <c r="S214" s="441">
        <f>IF( $F214=0,0,((($F214/$E214)*'PLAN DE ADQUISICIONES'!Q$84)*($G214/$F214)))</f>
        <v>0</v>
      </c>
      <c r="T214" s="423">
        <f t="shared" si="61"/>
        <v>0</v>
      </c>
      <c r="U214" s="444">
        <f>IF( $F214=0,0,((($F214/$E214)*'PLAN DE ADQUISICIONES'!R$84)*($G214/$F214)))</f>
        <v>0</v>
      </c>
      <c r="V214" s="441">
        <f>IF( $F214=0,0,((($F214/$E214)*'PLAN DE ADQUISICIONES'!S$84)*($G214/$F214)))</f>
        <v>0</v>
      </c>
      <c r="W214" s="441">
        <f>IF( $F214=0,0,((($F214/$E214)*'PLAN DE ADQUISICIONES'!T$84)*($G214/$F214)))</f>
        <v>0</v>
      </c>
      <c r="X214" s="441">
        <f>IF( $F214=0,0,((($F214/$E214)*'PLAN DE ADQUISICIONES'!U$84)*($G214/$F214)))</f>
        <v>0</v>
      </c>
      <c r="Y214" s="441">
        <f>IF( $F214=0,0,((($F214/$E214)*'PLAN DE ADQUISICIONES'!V$84)*($G214/$F214)))</f>
        <v>0</v>
      </c>
      <c r="Z214" s="441">
        <f>IF( $F214=0,0,((($F214/$E214)*'PLAN DE ADQUISICIONES'!W$84)*($G214/$F214)))</f>
        <v>0</v>
      </c>
      <c r="AA214" s="441">
        <f>IF( $F214=0,0,((($F214/$E214)*'PLAN DE ADQUISICIONES'!X$84)*($G214/$F214)))</f>
        <v>0</v>
      </c>
      <c r="AB214" s="441">
        <f>IF( $F214=0,0,((($F214/$E214)*'PLAN DE ADQUISICIONES'!Y$84)*($G214/$F214)))</f>
        <v>0</v>
      </c>
      <c r="AC214" s="441">
        <f>IF( $F214=0,0,((($F214/$E214)*'PLAN DE ADQUISICIONES'!Z$84)*($G214/$F214)))</f>
        <v>0</v>
      </c>
      <c r="AD214" s="441">
        <f>IF( $F214=0,0,((($F214/$E214)*'PLAN DE ADQUISICIONES'!AA$84)*($G214/$F214)))</f>
        <v>0</v>
      </c>
      <c r="AE214" s="441">
        <f>IF( $F214=0,0,((($F214/$E214)*'PLAN DE ADQUISICIONES'!AB$84)*($G214/$F214)))</f>
        <v>0</v>
      </c>
      <c r="AF214" s="441">
        <f>IF( $F214=0,0,((($F214/$E214)*'PLAN DE ADQUISICIONES'!AC$84)*($G214/$F214)))</f>
        <v>0</v>
      </c>
      <c r="AG214" s="421">
        <f t="shared" si="62"/>
        <v>0</v>
      </c>
      <c r="AH214" s="443">
        <f>IF( $F214=0,0,((($F214/$E214)*'PLAN DE ADQUISICIONES'!AD$84)*($G214/$F214)))</f>
        <v>0</v>
      </c>
      <c r="AI214" s="441">
        <f>IF( $F214=0,0,((($F214/$E214)*'PLAN DE ADQUISICIONES'!AE$84)*($G214/$F214)))</f>
        <v>0</v>
      </c>
      <c r="AJ214" s="441">
        <f>IF( $F214=0,0,((($F214/$E214)*'PLAN DE ADQUISICIONES'!AF$84)*($G214/$F214)))</f>
        <v>0</v>
      </c>
      <c r="AK214" s="441">
        <f>IF( $F214=0,0,((($F214/$E214)*'PLAN DE ADQUISICIONES'!AG$84)*($G214/$F214)))</f>
        <v>0</v>
      </c>
      <c r="AL214" s="441">
        <f>IF( $F214=0,0,((($F214/$E214)*'PLAN DE ADQUISICIONES'!AH$84)*($G214/$F214)))</f>
        <v>0</v>
      </c>
      <c r="AM214" s="441">
        <f>IF( $F214=0,0,((($F214/$E214)*'PLAN DE ADQUISICIONES'!AI$84)*($G214/$F214)))</f>
        <v>0</v>
      </c>
      <c r="AN214" s="441">
        <f>IF( $F214=0,0,((($F214/$E214)*'PLAN DE ADQUISICIONES'!AJ$84)*($G214/$F214)))</f>
        <v>0</v>
      </c>
      <c r="AO214" s="441">
        <f>IF( $F214=0,0,((($F214/$E214)*'PLAN DE ADQUISICIONES'!AK$84)*($G214/$F214)))</f>
        <v>0</v>
      </c>
      <c r="AP214" s="441">
        <f>IF( $F214=0,0,((($F214/$E214)*'PLAN DE ADQUISICIONES'!AL$84)*($G214/$F214)))</f>
        <v>0</v>
      </c>
      <c r="AQ214" s="441">
        <f>IF( $F214=0,0,((($F214/$E214)*'PLAN DE ADQUISICIONES'!AM$84)*($G214/$F214)))</f>
        <v>0</v>
      </c>
      <c r="AR214" s="441">
        <f>IF( $F214=0,0,((($F214/$E214)*'PLAN DE ADQUISICIONES'!AN$84)*($G214/$F214)))</f>
        <v>0</v>
      </c>
      <c r="AS214" s="441">
        <f>IF( $F214=0,0,((($F214/$E214)*'PLAN DE ADQUISICIONES'!AO$84)*($G214/$F214)))</f>
        <v>0</v>
      </c>
      <c r="AT214" s="423">
        <f t="shared" si="63"/>
        <v>0</v>
      </c>
      <c r="AU214" s="426">
        <f t="shared" si="64"/>
        <v>0</v>
      </c>
      <c r="AV214" s="392">
        <f t="shared" si="59"/>
        <v>0</v>
      </c>
    </row>
    <row r="215" spans="2:48" s="60" customFormat="1" ht="13.5" x14ac:dyDescent="0.25">
      <c r="B215" s="416" t="str">
        <f>'FORMATO COSTEO C6'!C33</f>
        <v>6.2.4</v>
      </c>
      <c r="C215" s="439" t="str">
        <f>'FORMATO COSTEO C6'!B33</f>
        <v>Mobiliario oficina</v>
      </c>
      <c r="D215" s="428" t="str">
        <f>'FORMATO COSTEO C6'!D33</f>
        <v>Unidad</v>
      </c>
      <c r="E215" s="440">
        <f>'FORMATO COSTEO C6'!E33</f>
        <v>4</v>
      </c>
      <c r="F215" s="441">
        <f>'FORMATO COSTEO C6'!G33</f>
        <v>0</v>
      </c>
      <c r="G215" s="442">
        <f>'FORMATO COSTEO C6'!X33</f>
        <v>0</v>
      </c>
      <c r="H215" s="443">
        <f>IF( $F215=0,0,((($F215/$E215)*'PLAN DE ADQUISICIONES'!F$85)*($G215/$F215)))</f>
        <v>0</v>
      </c>
      <c r="I215" s="441">
        <f>IF( $F215=0,0,((($F215/$E215)*'PLAN DE ADQUISICIONES'!G$85)*($G215/$F215)))</f>
        <v>0</v>
      </c>
      <c r="J215" s="441">
        <f>IF( $F215=0,0,((($F215/$E215)*'PLAN DE ADQUISICIONES'!H$85)*($G215/$F215)))</f>
        <v>0</v>
      </c>
      <c r="K215" s="441">
        <f>IF( $F215=0,0,((($F215/$E215)*'PLAN DE ADQUISICIONES'!I$85)*($G215/$F215)))</f>
        <v>0</v>
      </c>
      <c r="L215" s="441">
        <f>IF( $F215=0,0,((($F215/$E215)*'PLAN DE ADQUISICIONES'!J$85)*($G215/$F215)))</f>
        <v>0</v>
      </c>
      <c r="M215" s="441">
        <f>IF( $F215=0,0,((($F215/$E215)*'PLAN DE ADQUISICIONES'!K$85)*($G215/$F215)))</f>
        <v>0</v>
      </c>
      <c r="N215" s="441">
        <f>IF( $F215=0,0,((($F215/$E215)*'PLAN DE ADQUISICIONES'!L$85)*($G215/$F215)))</f>
        <v>0</v>
      </c>
      <c r="O215" s="441">
        <f>IF( $F215=0,0,((($F215/$E215)*'PLAN DE ADQUISICIONES'!M$85)*($G215/$F215)))</f>
        <v>0</v>
      </c>
      <c r="P215" s="441">
        <f>IF( $F215=0,0,((($F215/$E215)*'PLAN DE ADQUISICIONES'!N$85)*($G215/$F215)))</f>
        <v>0</v>
      </c>
      <c r="Q215" s="441">
        <f>IF( $F215=0,0,((($F215/$E215)*'PLAN DE ADQUISICIONES'!O$85)*($G215/$F215)))</f>
        <v>0</v>
      </c>
      <c r="R215" s="441">
        <f>IF( $F215=0,0,((($F215/$E215)*'PLAN DE ADQUISICIONES'!P$85)*($G215/$F215)))</f>
        <v>0</v>
      </c>
      <c r="S215" s="441">
        <f>IF( $F215=0,0,((($F215/$E215)*'PLAN DE ADQUISICIONES'!Q$85)*($G215/$F215)))</f>
        <v>0</v>
      </c>
      <c r="T215" s="423">
        <f t="shared" si="61"/>
        <v>0</v>
      </c>
      <c r="U215" s="444">
        <f>IF( $F215=0,0,((($F215/$E215)*'PLAN DE ADQUISICIONES'!R$85)*($G215/$F215)))</f>
        <v>0</v>
      </c>
      <c r="V215" s="441">
        <f>IF( $F215=0,0,((($F215/$E215)*'PLAN DE ADQUISICIONES'!S$85)*($G215/$F215)))</f>
        <v>0</v>
      </c>
      <c r="W215" s="441">
        <f>IF( $F215=0,0,((($F215/$E215)*'PLAN DE ADQUISICIONES'!T$85)*($G215/$F215)))</f>
        <v>0</v>
      </c>
      <c r="X215" s="441">
        <f>IF( $F215=0,0,((($F215/$E215)*'PLAN DE ADQUISICIONES'!U$85)*($G215/$F215)))</f>
        <v>0</v>
      </c>
      <c r="Y215" s="441">
        <f>IF( $F215=0,0,((($F215/$E215)*'PLAN DE ADQUISICIONES'!V$85)*($G215/$F215)))</f>
        <v>0</v>
      </c>
      <c r="Z215" s="441">
        <f>IF( $F215=0,0,((($F215/$E215)*'PLAN DE ADQUISICIONES'!W$85)*($G215/$F215)))</f>
        <v>0</v>
      </c>
      <c r="AA215" s="441">
        <f>IF( $F215=0,0,((($F215/$E215)*'PLAN DE ADQUISICIONES'!X$85)*($G215/$F215)))</f>
        <v>0</v>
      </c>
      <c r="AB215" s="441">
        <f>IF( $F215=0,0,((($F215/$E215)*'PLAN DE ADQUISICIONES'!Y$85)*($G215/$F215)))</f>
        <v>0</v>
      </c>
      <c r="AC215" s="441">
        <f>IF( $F215=0,0,((($F215/$E215)*'PLAN DE ADQUISICIONES'!Z$85)*($G215/$F215)))</f>
        <v>0</v>
      </c>
      <c r="AD215" s="441">
        <f>IF( $F215=0,0,((($F215/$E215)*'PLAN DE ADQUISICIONES'!AA$85)*($G215/$F215)))</f>
        <v>0</v>
      </c>
      <c r="AE215" s="441">
        <f>IF( $F215=0,0,((($F215/$E215)*'PLAN DE ADQUISICIONES'!AB$85)*($G215/$F215)))</f>
        <v>0</v>
      </c>
      <c r="AF215" s="441">
        <f>IF( $F215=0,0,((($F215/$E215)*'PLAN DE ADQUISICIONES'!AC$85)*($G215/$F215)))</f>
        <v>0</v>
      </c>
      <c r="AG215" s="421">
        <f t="shared" si="62"/>
        <v>0</v>
      </c>
      <c r="AH215" s="443">
        <f>IF( $F215=0,0,((($F215/$E215)*'PLAN DE ADQUISICIONES'!AD$85)*($G215/$F215)))</f>
        <v>0</v>
      </c>
      <c r="AI215" s="441">
        <f>IF( $F215=0,0,((($F215/$E215)*'PLAN DE ADQUISICIONES'!AE$85)*($G215/$F215)))</f>
        <v>0</v>
      </c>
      <c r="AJ215" s="441">
        <f>IF( $F215=0,0,((($F215/$E215)*'PLAN DE ADQUISICIONES'!AF$85)*($G215/$F215)))</f>
        <v>0</v>
      </c>
      <c r="AK215" s="441">
        <f>IF( $F215=0,0,((($F215/$E215)*'PLAN DE ADQUISICIONES'!AG$85)*($G215/$F215)))</f>
        <v>0</v>
      </c>
      <c r="AL215" s="441">
        <f>IF( $F215=0,0,((($F215/$E215)*'PLAN DE ADQUISICIONES'!AH$85)*($G215/$F215)))</f>
        <v>0</v>
      </c>
      <c r="AM215" s="441">
        <f>IF( $F215=0,0,((($F215/$E215)*'PLAN DE ADQUISICIONES'!AI$85)*($G215/$F215)))</f>
        <v>0</v>
      </c>
      <c r="AN215" s="441">
        <f>IF( $F215=0,0,((($F215/$E215)*'PLAN DE ADQUISICIONES'!AJ$85)*($G215/$F215)))</f>
        <v>0</v>
      </c>
      <c r="AO215" s="441">
        <f>IF( $F215=0,0,((($F215/$E215)*'PLAN DE ADQUISICIONES'!AK$85)*($G215/$F215)))</f>
        <v>0</v>
      </c>
      <c r="AP215" s="441">
        <f>IF( $F215=0,0,((($F215/$E215)*'PLAN DE ADQUISICIONES'!AL$85)*($G215/$F215)))</f>
        <v>0</v>
      </c>
      <c r="AQ215" s="441">
        <f>IF( $F215=0,0,((($F215/$E215)*'PLAN DE ADQUISICIONES'!AM$85)*($G215/$F215)))</f>
        <v>0</v>
      </c>
      <c r="AR215" s="441">
        <f>IF( $F215=0,0,((($F215/$E215)*'PLAN DE ADQUISICIONES'!AN$85)*($G215/$F215)))</f>
        <v>0</v>
      </c>
      <c r="AS215" s="441">
        <f>IF( $F215=0,0,((($F215/$E215)*'PLAN DE ADQUISICIONES'!AO$85)*($G215/$F215)))</f>
        <v>0</v>
      </c>
      <c r="AT215" s="423">
        <f t="shared" si="63"/>
        <v>0</v>
      </c>
      <c r="AU215" s="426">
        <f t="shared" si="64"/>
        <v>0</v>
      </c>
      <c r="AV215" s="392">
        <f t="shared" si="59"/>
        <v>0</v>
      </c>
    </row>
    <row r="216" spans="2:48" s="60" customFormat="1" ht="13.5" x14ac:dyDescent="0.25">
      <c r="B216" s="416" t="str">
        <f>'FORMATO COSTEO C6'!C34</f>
        <v>6.2.5</v>
      </c>
      <c r="C216" s="439">
        <f>'FORMATO COSTEO C6'!B34</f>
        <v>0</v>
      </c>
      <c r="D216" s="428" t="str">
        <f>'FORMATO COSTEO C6'!D34</f>
        <v>Unidad medida</v>
      </c>
      <c r="E216" s="440">
        <f>'FORMATO COSTEO C6'!E34</f>
        <v>0</v>
      </c>
      <c r="F216" s="441">
        <f>'FORMATO COSTEO C6'!G34</f>
        <v>0</v>
      </c>
      <c r="G216" s="442">
        <f>'FORMATO COSTEO C6'!X34</f>
        <v>0</v>
      </c>
      <c r="H216" s="443">
        <f>IF( $F216=0,0,((($F216/$E216)*'PLAN DE ADQUISICIONES'!F$86)*($G216/$F216)))</f>
        <v>0</v>
      </c>
      <c r="I216" s="441">
        <f>IF( $F216=0,0,((($F216/$E216)*'PLAN DE ADQUISICIONES'!G$86)*($G216/$F216)))</f>
        <v>0</v>
      </c>
      <c r="J216" s="441">
        <f>IF( $F216=0,0,((($F216/$E216)*'PLAN DE ADQUISICIONES'!H$86)*($G216/$F216)))</f>
        <v>0</v>
      </c>
      <c r="K216" s="441">
        <f>IF( $F216=0,0,((($F216/$E216)*'PLAN DE ADQUISICIONES'!I$86)*($G216/$F216)))</f>
        <v>0</v>
      </c>
      <c r="L216" s="441">
        <f>IF( $F216=0,0,((($F216/$E216)*'PLAN DE ADQUISICIONES'!J$86)*($G216/$F216)))</f>
        <v>0</v>
      </c>
      <c r="M216" s="441">
        <f>IF( $F216=0,0,((($F216/$E216)*'PLAN DE ADQUISICIONES'!K$86)*($G216/$F216)))</f>
        <v>0</v>
      </c>
      <c r="N216" s="441">
        <f>IF( $F216=0,0,((($F216/$E216)*'PLAN DE ADQUISICIONES'!L$86)*($G216/$F216)))</f>
        <v>0</v>
      </c>
      <c r="O216" s="441">
        <f>IF( $F216=0,0,((($F216/$E216)*'PLAN DE ADQUISICIONES'!M$86)*($G216/$F216)))</f>
        <v>0</v>
      </c>
      <c r="P216" s="441">
        <f>IF( $F216=0,0,((($F216/$E216)*'PLAN DE ADQUISICIONES'!N$86)*($G216/$F216)))</f>
        <v>0</v>
      </c>
      <c r="Q216" s="441">
        <f>IF( $F216=0,0,((($F216/$E216)*'PLAN DE ADQUISICIONES'!O$86)*($G216/$F216)))</f>
        <v>0</v>
      </c>
      <c r="R216" s="441">
        <f>IF( $F216=0,0,((($F216/$E216)*'PLAN DE ADQUISICIONES'!P$86)*($G216/$F216)))</f>
        <v>0</v>
      </c>
      <c r="S216" s="441">
        <f>IF( $F216=0,0,((($F216/$E216)*'PLAN DE ADQUISICIONES'!Q$86)*($G216/$F216)))</f>
        <v>0</v>
      </c>
      <c r="T216" s="423">
        <f t="shared" si="61"/>
        <v>0</v>
      </c>
      <c r="U216" s="444">
        <f>IF( $F216=0,0,((($F216/$E216)*'PLAN DE ADQUISICIONES'!R$86)*($G216/$F216)))</f>
        <v>0</v>
      </c>
      <c r="V216" s="441">
        <f>IF( $F216=0,0,((($F216/$E216)*'PLAN DE ADQUISICIONES'!S$86)*($G216/$F216)))</f>
        <v>0</v>
      </c>
      <c r="W216" s="441">
        <f>IF( $F216=0,0,((($F216/$E216)*'PLAN DE ADQUISICIONES'!T$86)*($G216/$F216)))</f>
        <v>0</v>
      </c>
      <c r="X216" s="441">
        <f>IF( $F216=0,0,((($F216/$E216)*'PLAN DE ADQUISICIONES'!U$86)*($G216/$F216)))</f>
        <v>0</v>
      </c>
      <c r="Y216" s="441">
        <f>IF( $F216=0,0,((($F216/$E216)*'PLAN DE ADQUISICIONES'!V$86)*($G216/$F216)))</f>
        <v>0</v>
      </c>
      <c r="Z216" s="441">
        <f>IF( $F216=0,0,((($F216/$E216)*'PLAN DE ADQUISICIONES'!W$86)*($G216/$F216)))</f>
        <v>0</v>
      </c>
      <c r="AA216" s="441">
        <f>IF( $F216=0,0,((($F216/$E216)*'PLAN DE ADQUISICIONES'!X$86)*($G216/$F216)))</f>
        <v>0</v>
      </c>
      <c r="AB216" s="441">
        <f>IF( $F216=0,0,((($F216/$E216)*'PLAN DE ADQUISICIONES'!Y$86)*($G216/$F216)))</f>
        <v>0</v>
      </c>
      <c r="AC216" s="441">
        <f>IF( $F216=0,0,((($F216/$E216)*'PLAN DE ADQUISICIONES'!Z$86)*($G216/$F216)))</f>
        <v>0</v>
      </c>
      <c r="AD216" s="441">
        <f>IF( $F216=0,0,((($F216/$E216)*'PLAN DE ADQUISICIONES'!AA$86)*($G216/$F216)))</f>
        <v>0</v>
      </c>
      <c r="AE216" s="441">
        <f>IF( $F216=0,0,((($F216/$E216)*'PLAN DE ADQUISICIONES'!AB$86)*($G216/$F216)))</f>
        <v>0</v>
      </c>
      <c r="AF216" s="441">
        <f>IF( $F216=0,0,((($F216/$E216)*'PLAN DE ADQUISICIONES'!AC$86)*($G216/$F216)))</f>
        <v>0</v>
      </c>
      <c r="AG216" s="421">
        <f t="shared" si="62"/>
        <v>0</v>
      </c>
      <c r="AH216" s="443">
        <f>IF( $F216=0,0,((($F216/$E216)*'PLAN DE ADQUISICIONES'!AD$86)*($G216/$F216)))</f>
        <v>0</v>
      </c>
      <c r="AI216" s="441">
        <f>IF( $F216=0,0,((($F216/$E216)*'PLAN DE ADQUISICIONES'!AE$86)*($G216/$F216)))</f>
        <v>0</v>
      </c>
      <c r="AJ216" s="441">
        <f>IF( $F216=0,0,((($F216/$E216)*'PLAN DE ADQUISICIONES'!AF$86)*($G216/$F216)))</f>
        <v>0</v>
      </c>
      <c r="AK216" s="441">
        <f>IF( $F216=0,0,((($F216/$E216)*'PLAN DE ADQUISICIONES'!AG$86)*($G216/$F216)))</f>
        <v>0</v>
      </c>
      <c r="AL216" s="441">
        <f>IF( $F216=0,0,((($F216/$E216)*'PLAN DE ADQUISICIONES'!AH$86)*($G216/$F216)))</f>
        <v>0</v>
      </c>
      <c r="AM216" s="441">
        <f>IF( $F216=0,0,((($F216/$E216)*'PLAN DE ADQUISICIONES'!AI$86)*($G216/$F216)))</f>
        <v>0</v>
      </c>
      <c r="AN216" s="441">
        <f>IF( $F216=0,0,((($F216/$E216)*'PLAN DE ADQUISICIONES'!AJ$86)*($G216/$F216)))</f>
        <v>0</v>
      </c>
      <c r="AO216" s="441">
        <f>IF( $F216=0,0,((($F216/$E216)*'PLAN DE ADQUISICIONES'!AK$86)*($G216/$F216)))</f>
        <v>0</v>
      </c>
      <c r="AP216" s="441">
        <f>IF( $F216=0,0,((($F216/$E216)*'PLAN DE ADQUISICIONES'!AL$86)*($G216/$F216)))</f>
        <v>0</v>
      </c>
      <c r="AQ216" s="441">
        <f>IF( $F216=0,0,((($F216/$E216)*'PLAN DE ADQUISICIONES'!AM$86)*($G216/$F216)))</f>
        <v>0</v>
      </c>
      <c r="AR216" s="441">
        <f>IF( $F216=0,0,((($F216/$E216)*'PLAN DE ADQUISICIONES'!AN$86)*($G216/$F216)))</f>
        <v>0</v>
      </c>
      <c r="AS216" s="441">
        <f>IF( $F216=0,0,((($F216/$E216)*'PLAN DE ADQUISICIONES'!AO$86)*($G216/$F216)))</f>
        <v>0</v>
      </c>
      <c r="AT216" s="423">
        <f t="shared" si="63"/>
        <v>0</v>
      </c>
      <c r="AU216" s="426">
        <f t="shared" si="64"/>
        <v>0</v>
      </c>
      <c r="AV216" s="392">
        <f t="shared" si="59"/>
        <v>0</v>
      </c>
    </row>
    <row r="217" spans="2:48" s="60" customFormat="1" ht="13.5" x14ac:dyDescent="0.25">
      <c r="B217" s="416" t="str">
        <f>'FORMATO COSTEO C6'!C35</f>
        <v>6.2.6</v>
      </c>
      <c r="C217" s="439">
        <f>'FORMATO COSTEO C6'!B35</f>
        <v>0</v>
      </c>
      <c r="D217" s="428" t="str">
        <f>'FORMATO COSTEO C6'!D35</f>
        <v>Unidad medida</v>
      </c>
      <c r="E217" s="440">
        <f>'FORMATO COSTEO C6'!E35</f>
        <v>0</v>
      </c>
      <c r="F217" s="441">
        <f>'FORMATO COSTEO C6'!G35</f>
        <v>0</v>
      </c>
      <c r="G217" s="442">
        <f>'FORMATO COSTEO C6'!X35</f>
        <v>0</v>
      </c>
      <c r="H217" s="443">
        <f>IF( $F217=0,0,((($F217/$E217)*'PLAN DE ADQUISICIONES'!F$87)*($G217/$F217)))</f>
        <v>0</v>
      </c>
      <c r="I217" s="441">
        <f>IF( $F217=0,0,((($F217/$E217)*'PLAN DE ADQUISICIONES'!G$87)*($G217/$F217)))</f>
        <v>0</v>
      </c>
      <c r="J217" s="441">
        <f>IF( $F217=0,0,((($F217/$E217)*'PLAN DE ADQUISICIONES'!H$87)*($G217/$F217)))</f>
        <v>0</v>
      </c>
      <c r="K217" s="441">
        <f>IF( $F217=0,0,((($F217/$E217)*'PLAN DE ADQUISICIONES'!I$87)*($G217/$F217)))</f>
        <v>0</v>
      </c>
      <c r="L217" s="441">
        <f>IF( $F217=0,0,((($F217/$E217)*'PLAN DE ADQUISICIONES'!J$87)*($G217/$F217)))</f>
        <v>0</v>
      </c>
      <c r="M217" s="441">
        <f>IF( $F217=0,0,((($F217/$E217)*'PLAN DE ADQUISICIONES'!K$87)*($G217/$F217)))</f>
        <v>0</v>
      </c>
      <c r="N217" s="441">
        <f>IF( $F217=0,0,((($F217/$E217)*'PLAN DE ADQUISICIONES'!L$87)*($G217/$F217)))</f>
        <v>0</v>
      </c>
      <c r="O217" s="441">
        <f>IF( $F217=0,0,((($F217/$E217)*'PLAN DE ADQUISICIONES'!M$87)*($G217/$F217)))</f>
        <v>0</v>
      </c>
      <c r="P217" s="441">
        <f>IF( $F217=0,0,((($F217/$E217)*'PLAN DE ADQUISICIONES'!N$87)*($G217/$F217)))</f>
        <v>0</v>
      </c>
      <c r="Q217" s="441">
        <f>IF( $F217=0,0,((($F217/$E217)*'PLAN DE ADQUISICIONES'!O$87)*($G217/$F217)))</f>
        <v>0</v>
      </c>
      <c r="R217" s="441">
        <f>IF( $F217=0,0,((($F217/$E217)*'PLAN DE ADQUISICIONES'!P$87)*($G217/$F217)))</f>
        <v>0</v>
      </c>
      <c r="S217" s="441">
        <f>IF( $F217=0,0,((($F217/$E217)*'PLAN DE ADQUISICIONES'!Q$87)*($G217/$F217)))</f>
        <v>0</v>
      </c>
      <c r="T217" s="423">
        <f t="shared" si="61"/>
        <v>0</v>
      </c>
      <c r="U217" s="444">
        <f>IF( $F217=0,0,((($F217/$E217)*'PLAN DE ADQUISICIONES'!R$87)*($G217/$F217)))</f>
        <v>0</v>
      </c>
      <c r="V217" s="441">
        <f>IF( $F217=0,0,((($F217/$E217)*'PLAN DE ADQUISICIONES'!S$87)*($G217/$F217)))</f>
        <v>0</v>
      </c>
      <c r="W217" s="441">
        <f>IF( $F217=0,0,((($F217/$E217)*'PLAN DE ADQUISICIONES'!T$87)*($G217/$F217)))</f>
        <v>0</v>
      </c>
      <c r="X217" s="441">
        <f>IF( $F217=0,0,((($F217/$E217)*'PLAN DE ADQUISICIONES'!U$87)*($G217/$F217)))</f>
        <v>0</v>
      </c>
      <c r="Y217" s="441">
        <f>IF( $F217=0,0,((($F217/$E217)*'PLAN DE ADQUISICIONES'!V$87)*($G217/$F217)))</f>
        <v>0</v>
      </c>
      <c r="Z217" s="441">
        <f>IF( $F217=0,0,((($F217/$E217)*'PLAN DE ADQUISICIONES'!W$87)*($G217/$F217)))</f>
        <v>0</v>
      </c>
      <c r="AA217" s="441">
        <f>IF( $F217=0,0,((($F217/$E217)*'PLAN DE ADQUISICIONES'!X$87)*($G217/$F217)))</f>
        <v>0</v>
      </c>
      <c r="AB217" s="441">
        <f>IF( $F217=0,0,((($F217/$E217)*'PLAN DE ADQUISICIONES'!Y$87)*($G217/$F217)))</f>
        <v>0</v>
      </c>
      <c r="AC217" s="441">
        <f>IF( $F217=0,0,((($F217/$E217)*'PLAN DE ADQUISICIONES'!Z$87)*($G217/$F217)))</f>
        <v>0</v>
      </c>
      <c r="AD217" s="441">
        <f>IF( $F217=0,0,((($F217/$E217)*'PLAN DE ADQUISICIONES'!AA$87)*($G217/$F217)))</f>
        <v>0</v>
      </c>
      <c r="AE217" s="441">
        <f>IF( $F217=0,0,((($F217/$E217)*'PLAN DE ADQUISICIONES'!AB$87)*($G217/$F217)))</f>
        <v>0</v>
      </c>
      <c r="AF217" s="441">
        <f>IF( $F217=0,0,((($F217/$E217)*'PLAN DE ADQUISICIONES'!AC$87)*($G217/$F217)))</f>
        <v>0</v>
      </c>
      <c r="AG217" s="421">
        <f t="shared" si="62"/>
        <v>0</v>
      </c>
      <c r="AH217" s="443">
        <f>IF( $F217=0,0,((($F217/$E217)*'PLAN DE ADQUISICIONES'!AD$87)*($G217/$F217)))</f>
        <v>0</v>
      </c>
      <c r="AI217" s="441">
        <f>IF( $F217=0,0,((($F217/$E217)*'PLAN DE ADQUISICIONES'!AE$87)*($G217/$F217)))</f>
        <v>0</v>
      </c>
      <c r="AJ217" s="441">
        <f>IF( $F217=0,0,((($F217/$E217)*'PLAN DE ADQUISICIONES'!AF$87)*($G217/$F217)))</f>
        <v>0</v>
      </c>
      <c r="AK217" s="441">
        <f>IF( $F217=0,0,((($F217/$E217)*'PLAN DE ADQUISICIONES'!AG$87)*($G217/$F217)))</f>
        <v>0</v>
      </c>
      <c r="AL217" s="441">
        <f>IF( $F217=0,0,((($F217/$E217)*'PLAN DE ADQUISICIONES'!AH$87)*($G217/$F217)))</f>
        <v>0</v>
      </c>
      <c r="AM217" s="441">
        <f>IF( $F217=0,0,((($F217/$E217)*'PLAN DE ADQUISICIONES'!AI$87)*($G217/$F217)))</f>
        <v>0</v>
      </c>
      <c r="AN217" s="441">
        <f>IF( $F217=0,0,((($F217/$E217)*'PLAN DE ADQUISICIONES'!AJ$87)*($G217/$F217)))</f>
        <v>0</v>
      </c>
      <c r="AO217" s="441">
        <f>IF( $F217=0,0,((($F217/$E217)*'PLAN DE ADQUISICIONES'!AK$87)*($G217/$F217)))</f>
        <v>0</v>
      </c>
      <c r="AP217" s="441">
        <f>IF( $F217=0,0,((($F217/$E217)*'PLAN DE ADQUISICIONES'!AL$87)*($G217/$F217)))</f>
        <v>0</v>
      </c>
      <c r="AQ217" s="441">
        <f>IF( $F217=0,0,((($F217/$E217)*'PLAN DE ADQUISICIONES'!AM$87)*($G217/$F217)))</f>
        <v>0</v>
      </c>
      <c r="AR217" s="441">
        <f>IF( $F217=0,0,((($F217/$E217)*'PLAN DE ADQUISICIONES'!AN$87)*($G217/$F217)))</f>
        <v>0</v>
      </c>
      <c r="AS217" s="441">
        <f>IF( $F217=0,0,((($F217/$E217)*'PLAN DE ADQUISICIONES'!AO$87)*($G217/$F217)))</f>
        <v>0</v>
      </c>
      <c r="AT217" s="423">
        <f t="shared" si="63"/>
        <v>0</v>
      </c>
      <c r="AU217" s="426">
        <f t="shared" si="64"/>
        <v>0</v>
      </c>
      <c r="AV217" s="392">
        <f t="shared" si="59"/>
        <v>0</v>
      </c>
    </row>
    <row r="218" spans="2:48" s="60" customFormat="1" ht="13.5" x14ac:dyDescent="0.25">
      <c r="B218" s="416" t="str">
        <f>'FORMATO COSTEO C6'!C36</f>
        <v>6.2.7</v>
      </c>
      <c r="C218" s="439">
        <f>'FORMATO COSTEO C6'!B36</f>
        <v>0</v>
      </c>
      <c r="D218" s="428" t="str">
        <f>'FORMATO COSTEO C6'!D36</f>
        <v>Unidad medida</v>
      </c>
      <c r="E218" s="440">
        <f>'FORMATO COSTEO C6'!E36</f>
        <v>0</v>
      </c>
      <c r="F218" s="441">
        <f>'FORMATO COSTEO C6'!G36</f>
        <v>0</v>
      </c>
      <c r="G218" s="442">
        <f>'FORMATO COSTEO C6'!X36</f>
        <v>0</v>
      </c>
      <c r="H218" s="443">
        <f>IF( $F218=0,0,((($F218/$E218)*'PLAN DE ADQUISICIONES'!F$88)*($G218/$F218)))</f>
        <v>0</v>
      </c>
      <c r="I218" s="441">
        <f>IF( $F218=0,0,((($F218/$E218)*'PLAN DE ADQUISICIONES'!G$88)*($G218/$F218)))</f>
        <v>0</v>
      </c>
      <c r="J218" s="441">
        <f>IF( $F218=0,0,((($F218/$E218)*'PLAN DE ADQUISICIONES'!H$88)*($G218/$F218)))</f>
        <v>0</v>
      </c>
      <c r="K218" s="441">
        <f>IF( $F218=0,0,((($F218/$E218)*'PLAN DE ADQUISICIONES'!I$88)*($G218/$F218)))</f>
        <v>0</v>
      </c>
      <c r="L218" s="441">
        <f>IF( $F218=0,0,((($F218/$E218)*'PLAN DE ADQUISICIONES'!J$88)*($G218/$F218)))</f>
        <v>0</v>
      </c>
      <c r="M218" s="441">
        <f>IF( $F218=0,0,((($F218/$E218)*'PLAN DE ADQUISICIONES'!K$88)*($G218/$F218)))</f>
        <v>0</v>
      </c>
      <c r="N218" s="441">
        <f>IF( $F218=0,0,((($F218/$E218)*'PLAN DE ADQUISICIONES'!L$88)*($G218/$F218)))</f>
        <v>0</v>
      </c>
      <c r="O218" s="441">
        <f>IF( $F218=0,0,((($F218/$E218)*'PLAN DE ADQUISICIONES'!M$88)*($G218/$F218)))</f>
        <v>0</v>
      </c>
      <c r="P218" s="441">
        <f>IF( $F218=0,0,((($F218/$E218)*'PLAN DE ADQUISICIONES'!N$88)*($G218/$F218)))</f>
        <v>0</v>
      </c>
      <c r="Q218" s="441">
        <f>IF( $F218=0,0,((($F218/$E218)*'PLAN DE ADQUISICIONES'!O$88)*($G218/$F218)))</f>
        <v>0</v>
      </c>
      <c r="R218" s="441">
        <f>IF( $F218=0,0,((($F218/$E218)*'PLAN DE ADQUISICIONES'!P$88)*($G218/$F218)))</f>
        <v>0</v>
      </c>
      <c r="S218" s="441">
        <f>IF( $F218=0,0,((($F218/$E218)*'PLAN DE ADQUISICIONES'!Q$88)*($G218/$F218)))</f>
        <v>0</v>
      </c>
      <c r="T218" s="423">
        <f t="shared" si="61"/>
        <v>0</v>
      </c>
      <c r="U218" s="444">
        <f>IF( $F218=0,0,((($F218/$E218)*'PLAN DE ADQUISICIONES'!R$88)*($G218/$F218)))</f>
        <v>0</v>
      </c>
      <c r="V218" s="441">
        <f>IF( $F218=0,0,((($F218/$E218)*'PLAN DE ADQUISICIONES'!S$88)*($G218/$F218)))</f>
        <v>0</v>
      </c>
      <c r="W218" s="441">
        <f>IF( $F218=0,0,((($F218/$E218)*'PLAN DE ADQUISICIONES'!T$88)*($G218/$F218)))</f>
        <v>0</v>
      </c>
      <c r="X218" s="441">
        <f>IF( $F218=0,0,((($F218/$E218)*'PLAN DE ADQUISICIONES'!U$88)*($G218/$F218)))</f>
        <v>0</v>
      </c>
      <c r="Y218" s="441">
        <f>IF( $F218=0,0,((($F218/$E218)*'PLAN DE ADQUISICIONES'!V$88)*($G218/$F218)))</f>
        <v>0</v>
      </c>
      <c r="Z218" s="441">
        <f>IF( $F218=0,0,((($F218/$E218)*'PLAN DE ADQUISICIONES'!W$88)*($G218/$F218)))</f>
        <v>0</v>
      </c>
      <c r="AA218" s="441">
        <f>IF( $F218=0,0,((($F218/$E218)*'PLAN DE ADQUISICIONES'!X$88)*($G218/$F218)))</f>
        <v>0</v>
      </c>
      <c r="AB218" s="441">
        <f>IF( $F218=0,0,((($F218/$E218)*'PLAN DE ADQUISICIONES'!Y$88)*($G218/$F218)))</f>
        <v>0</v>
      </c>
      <c r="AC218" s="441">
        <f>IF( $F218=0,0,((($F218/$E218)*'PLAN DE ADQUISICIONES'!Z$88)*($G218/$F218)))</f>
        <v>0</v>
      </c>
      <c r="AD218" s="441">
        <f>IF( $F218=0,0,((($F218/$E218)*'PLAN DE ADQUISICIONES'!AA$88)*($G218/$F218)))</f>
        <v>0</v>
      </c>
      <c r="AE218" s="441">
        <f>IF( $F218=0,0,((($F218/$E218)*'PLAN DE ADQUISICIONES'!AB$88)*($G218/$F218)))</f>
        <v>0</v>
      </c>
      <c r="AF218" s="441">
        <f>IF( $F218=0,0,((($F218/$E218)*'PLAN DE ADQUISICIONES'!AC$88)*($G218/$F218)))</f>
        <v>0</v>
      </c>
      <c r="AG218" s="421">
        <f t="shared" si="62"/>
        <v>0</v>
      </c>
      <c r="AH218" s="443">
        <f>IF( $F218=0,0,((($F218/$E218)*'PLAN DE ADQUISICIONES'!AD$88)*($G218/$F218)))</f>
        <v>0</v>
      </c>
      <c r="AI218" s="441">
        <f>IF( $F218=0,0,((($F218/$E218)*'PLAN DE ADQUISICIONES'!AE$88)*($G218/$F218)))</f>
        <v>0</v>
      </c>
      <c r="AJ218" s="441">
        <f>IF( $F218=0,0,((($F218/$E218)*'PLAN DE ADQUISICIONES'!AF$88)*($G218/$F218)))</f>
        <v>0</v>
      </c>
      <c r="AK218" s="441">
        <f>IF( $F218=0,0,((($F218/$E218)*'PLAN DE ADQUISICIONES'!AG$88)*($G218/$F218)))</f>
        <v>0</v>
      </c>
      <c r="AL218" s="441">
        <f>IF( $F218=0,0,((($F218/$E218)*'PLAN DE ADQUISICIONES'!AH$88)*($G218/$F218)))</f>
        <v>0</v>
      </c>
      <c r="AM218" s="441">
        <f>IF( $F218=0,0,((($F218/$E218)*'PLAN DE ADQUISICIONES'!AI$88)*($G218/$F218)))</f>
        <v>0</v>
      </c>
      <c r="AN218" s="441">
        <f>IF( $F218=0,0,((($F218/$E218)*'PLAN DE ADQUISICIONES'!AJ$88)*($G218/$F218)))</f>
        <v>0</v>
      </c>
      <c r="AO218" s="441">
        <f>IF( $F218=0,0,((($F218/$E218)*'PLAN DE ADQUISICIONES'!AK$88)*($G218/$F218)))</f>
        <v>0</v>
      </c>
      <c r="AP218" s="441">
        <f>IF( $F218=0,0,((($F218/$E218)*'PLAN DE ADQUISICIONES'!AL$88)*($G218/$F218)))</f>
        <v>0</v>
      </c>
      <c r="AQ218" s="441">
        <f>IF( $F218=0,0,((($F218/$E218)*'PLAN DE ADQUISICIONES'!AM$88)*($G218/$F218)))</f>
        <v>0</v>
      </c>
      <c r="AR218" s="441">
        <f>IF( $F218=0,0,((($F218/$E218)*'PLAN DE ADQUISICIONES'!AN$88)*($G218/$F218)))</f>
        <v>0</v>
      </c>
      <c r="AS218" s="441">
        <f>IF( $F218=0,0,((($F218/$E218)*'PLAN DE ADQUISICIONES'!AO$88)*($G218/$F218)))</f>
        <v>0</v>
      </c>
      <c r="AT218" s="423">
        <f t="shared" si="63"/>
        <v>0</v>
      </c>
      <c r="AU218" s="426">
        <f t="shared" si="64"/>
        <v>0</v>
      </c>
      <c r="AV218" s="392">
        <f t="shared" si="59"/>
        <v>0</v>
      </c>
    </row>
    <row r="219" spans="2:48" s="60" customFormat="1" ht="13.5" x14ac:dyDescent="0.25">
      <c r="B219" s="416" t="str">
        <f>'FORMATO COSTEO C6'!C37</f>
        <v>6.2.8</v>
      </c>
      <c r="C219" s="439">
        <f>'FORMATO COSTEO C6'!B37</f>
        <v>0</v>
      </c>
      <c r="D219" s="428" t="str">
        <f>'FORMATO COSTEO C6'!D37</f>
        <v>Unidad medida</v>
      </c>
      <c r="E219" s="440">
        <f>'FORMATO COSTEO C6'!E37</f>
        <v>0</v>
      </c>
      <c r="F219" s="441">
        <f>'FORMATO COSTEO C6'!G37</f>
        <v>0</v>
      </c>
      <c r="G219" s="442">
        <f>'FORMATO COSTEO C6'!X37</f>
        <v>0</v>
      </c>
      <c r="H219" s="443">
        <f>IF( $F219=0,0,((($F219/$E219)*'PLAN DE ADQUISICIONES'!F$89)*($G219/$F219)))</f>
        <v>0</v>
      </c>
      <c r="I219" s="441">
        <f>IF( $F219=0,0,((($F219/$E219)*'PLAN DE ADQUISICIONES'!G$89)*($G219/$F219)))</f>
        <v>0</v>
      </c>
      <c r="J219" s="441">
        <f>IF( $F219=0,0,((($F219/$E219)*'PLAN DE ADQUISICIONES'!H$89)*($G219/$F219)))</f>
        <v>0</v>
      </c>
      <c r="K219" s="441">
        <f>IF( $F219=0,0,((($F219/$E219)*'PLAN DE ADQUISICIONES'!I$89)*($G219/$F219)))</f>
        <v>0</v>
      </c>
      <c r="L219" s="441">
        <f>IF( $F219=0,0,((($F219/$E219)*'PLAN DE ADQUISICIONES'!J$89)*($G219/$F219)))</f>
        <v>0</v>
      </c>
      <c r="M219" s="441">
        <f>IF( $F219=0,0,((($F219/$E219)*'PLAN DE ADQUISICIONES'!K$89)*($G219/$F219)))</f>
        <v>0</v>
      </c>
      <c r="N219" s="441">
        <f>IF( $F219=0,0,((($F219/$E219)*'PLAN DE ADQUISICIONES'!L$89)*($G219/$F219)))</f>
        <v>0</v>
      </c>
      <c r="O219" s="441">
        <f>IF( $F219=0,0,((($F219/$E219)*'PLAN DE ADQUISICIONES'!M$89)*($G219/$F219)))</f>
        <v>0</v>
      </c>
      <c r="P219" s="441">
        <f>IF( $F219=0,0,((($F219/$E219)*'PLAN DE ADQUISICIONES'!N$89)*($G219/$F219)))</f>
        <v>0</v>
      </c>
      <c r="Q219" s="441">
        <f>IF( $F219=0,0,((($F219/$E219)*'PLAN DE ADQUISICIONES'!O$89)*($G219/$F219)))</f>
        <v>0</v>
      </c>
      <c r="R219" s="441">
        <f>IF( $F219=0,0,((($F219/$E219)*'PLAN DE ADQUISICIONES'!P$89)*($G219/$F219)))</f>
        <v>0</v>
      </c>
      <c r="S219" s="441">
        <f>IF( $F219=0,0,((($F219/$E219)*'PLAN DE ADQUISICIONES'!Q$89)*($G219/$F219)))</f>
        <v>0</v>
      </c>
      <c r="T219" s="423">
        <f t="shared" si="61"/>
        <v>0</v>
      </c>
      <c r="U219" s="444">
        <f>IF( $F219=0,0,((($F219/$E219)*'PLAN DE ADQUISICIONES'!R$89)*($G219/$F219)))</f>
        <v>0</v>
      </c>
      <c r="V219" s="441">
        <f>IF( $F219=0,0,((($F219/$E219)*'PLAN DE ADQUISICIONES'!S$89)*($G219/$F219)))</f>
        <v>0</v>
      </c>
      <c r="W219" s="441">
        <f>IF( $F219=0,0,((($F219/$E219)*'PLAN DE ADQUISICIONES'!T$89)*($G219/$F219)))</f>
        <v>0</v>
      </c>
      <c r="X219" s="441">
        <f>IF( $F219=0,0,((($F219/$E219)*'PLAN DE ADQUISICIONES'!U$89)*($G219/$F219)))</f>
        <v>0</v>
      </c>
      <c r="Y219" s="441">
        <f>IF( $F219=0,0,((($F219/$E219)*'PLAN DE ADQUISICIONES'!V$89)*($G219/$F219)))</f>
        <v>0</v>
      </c>
      <c r="Z219" s="441">
        <f>IF( $F219=0,0,((($F219/$E219)*'PLAN DE ADQUISICIONES'!W$89)*($G219/$F219)))</f>
        <v>0</v>
      </c>
      <c r="AA219" s="441">
        <f>IF( $F219=0,0,((($F219/$E219)*'PLAN DE ADQUISICIONES'!X$89)*($G219/$F219)))</f>
        <v>0</v>
      </c>
      <c r="AB219" s="441">
        <f>IF( $F219=0,0,((($F219/$E219)*'PLAN DE ADQUISICIONES'!Y$89)*($G219/$F219)))</f>
        <v>0</v>
      </c>
      <c r="AC219" s="441">
        <f>IF( $F219=0,0,((($F219/$E219)*'PLAN DE ADQUISICIONES'!Z$89)*($G219/$F219)))</f>
        <v>0</v>
      </c>
      <c r="AD219" s="441">
        <f>IF( $F219=0,0,((($F219/$E219)*'PLAN DE ADQUISICIONES'!AA$89)*($G219/$F219)))</f>
        <v>0</v>
      </c>
      <c r="AE219" s="441">
        <f>IF( $F219=0,0,((($F219/$E219)*'PLAN DE ADQUISICIONES'!AB$89)*($G219/$F219)))</f>
        <v>0</v>
      </c>
      <c r="AF219" s="441">
        <f>IF( $F219=0,0,((($F219/$E219)*'PLAN DE ADQUISICIONES'!AC$89)*($G219/$F219)))</f>
        <v>0</v>
      </c>
      <c r="AG219" s="421">
        <f t="shared" si="62"/>
        <v>0</v>
      </c>
      <c r="AH219" s="443">
        <f>IF( $F219=0,0,((($F219/$E219)*'PLAN DE ADQUISICIONES'!AD$89)*($G219/$F219)))</f>
        <v>0</v>
      </c>
      <c r="AI219" s="441">
        <f>IF( $F219=0,0,((($F219/$E219)*'PLAN DE ADQUISICIONES'!AE$89)*($G219/$F219)))</f>
        <v>0</v>
      </c>
      <c r="AJ219" s="441">
        <f>IF( $F219=0,0,((($F219/$E219)*'PLAN DE ADQUISICIONES'!AF$89)*($G219/$F219)))</f>
        <v>0</v>
      </c>
      <c r="AK219" s="441">
        <f>IF( $F219=0,0,((($F219/$E219)*'PLAN DE ADQUISICIONES'!AG$89)*($G219/$F219)))</f>
        <v>0</v>
      </c>
      <c r="AL219" s="441">
        <f>IF( $F219=0,0,((($F219/$E219)*'PLAN DE ADQUISICIONES'!AH$89)*($G219/$F219)))</f>
        <v>0</v>
      </c>
      <c r="AM219" s="441">
        <f>IF( $F219=0,0,((($F219/$E219)*'PLAN DE ADQUISICIONES'!AI$89)*($G219/$F219)))</f>
        <v>0</v>
      </c>
      <c r="AN219" s="441">
        <f>IF( $F219=0,0,((($F219/$E219)*'PLAN DE ADQUISICIONES'!AJ$89)*($G219/$F219)))</f>
        <v>0</v>
      </c>
      <c r="AO219" s="441">
        <f>IF( $F219=0,0,((($F219/$E219)*'PLAN DE ADQUISICIONES'!AK$89)*($G219/$F219)))</f>
        <v>0</v>
      </c>
      <c r="AP219" s="441">
        <f>IF( $F219=0,0,((($F219/$E219)*'PLAN DE ADQUISICIONES'!AL$89)*($G219/$F219)))</f>
        <v>0</v>
      </c>
      <c r="AQ219" s="441">
        <f>IF( $F219=0,0,((($F219/$E219)*'PLAN DE ADQUISICIONES'!AM$89)*($G219/$F219)))</f>
        <v>0</v>
      </c>
      <c r="AR219" s="441">
        <f>IF( $F219=0,0,((($F219/$E219)*'PLAN DE ADQUISICIONES'!AN$89)*($G219/$F219)))</f>
        <v>0</v>
      </c>
      <c r="AS219" s="441">
        <f>IF( $F219=0,0,((($F219/$E219)*'PLAN DE ADQUISICIONES'!AO$89)*($G219/$F219)))</f>
        <v>0</v>
      </c>
      <c r="AT219" s="423">
        <f t="shared" si="63"/>
        <v>0</v>
      </c>
      <c r="AU219" s="426">
        <f t="shared" si="64"/>
        <v>0</v>
      </c>
      <c r="AV219" s="392">
        <f t="shared" si="59"/>
        <v>0</v>
      </c>
    </row>
    <row r="220" spans="2:48" s="60" customFormat="1" ht="13.5" x14ac:dyDescent="0.25">
      <c r="B220" s="416" t="str">
        <f>'FORMATO COSTEO C6'!C38</f>
        <v>6.2.9</v>
      </c>
      <c r="C220" s="439">
        <f>'FORMATO COSTEO C6'!B38</f>
        <v>0</v>
      </c>
      <c r="D220" s="428" t="str">
        <f>'FORMATO COSTEO C6'!D38</f>
        <v>Unidad medida</v>
      </c>
      <c r="E220" s="440">
        <f>'FORMATO COSTEO C6'!E38</f>
        <v>0</v>
      </c>
      <c r="F220" s="441">
        <f>'FORMATO COSTEO C6'!G38</f>
        <v>0</v>
      </c>
      <c r="G220" s="442">
        <f>'FORMATO COSTEO C6'!X38</f>
        <v>0</v>
      </c>
      <c r="H220" s="443">
        <f>IF( $F220=0,0,((($F220/$E220)*'PLAN DE ADQUISICIONES'!F$90)*($G220/$F220)))</f>
        <v>0</v>
      </c>
      <c r="I220" s="441">
        <f>IF( $F220=0,0,((($F220/$E220)*'PLAN DE ADQUISICIONES'!G$90)*($G220/$F220)))</f>
        <v>0</v>
      </c>
      <c r="J220" s="441">
        <f>IF( $F220=0,0,((($F220/$E220)*'PLAN DE ADQUISICIONES'!H$90)*($G220/$F220)))</f>
        <v>0</v>
      </c>
      <c r="K220" s="441">
        <f>IF( $F220=0,0,((($F220/$E220)*'PLAN DE ADQUISICIONES'!I$90)*($G220/$F220)))</f>
        <v>0</v>
      </c>
      <c r="L220" s="441">
        <f>IF( $F220=0,0,((($F220/$E220)*'PLAN DE ADQUISICIONES'!J$90)*($G220/$F220)))</f>
        <v>0</v>
      </c>
      <c r="M220" s="441">
        <f>IF( $F220=0,0,((($F220/$E220)*'PLAN DE ADQUISICIONES'!K$90)*($G220/$F220)))</f>
        <v>0</v>
      </c>
      <c r="N220" s="441">
        <f>IF( $F220=0,0,((($F220/$E220)*'PLAN DE ADQUISICIONES'!L$90)*($G220/$F220)))</f>
        <v>0</v>
      </c>
      <c r="O220" s="441">
        <f>IF( $F220=0,0,((($F220/$E220)*'PLAN DE ADQUISICIONES'!M$90)*($G220/$F220)))</f>
        <v>0</v>
      </c>
      <c r="P220" s="441">
        <f>IF( $F220=0,0,((($F220/$E220)*'PLAN DE ADQUISICIONES'!N$90)*($G220/$F220)))</f>
        <v>0</v>
      </c>
      <c r="Q220" s="441">
        <f>IF( $F220=0,0,((($F220/$E220)*'PLAN DE ADQUISICIONES'!O$90)*($G220/$F220)))</f>
        <v>0</v>
      </c>
      <c r="R220" s="441">
        <f>IF( $F220=0,0,((($F220/$E220)*'PLAN DE ADQUISICIONES'!P$90)*($G220/$F220)))</f>
        <v>0</v>
      </c>
      <c r="S220" s="441">
        <f>IF( $F220=0,0,((($F220/$E220)*'PLAN DE ADQUISICIONES'!Q$90)*($G220/$F220)))</f>
        <v>0</v>
      </c>
      <c r="T220" s="423">
        <f t="shared" si="61"/>
        <v>0</v>
      </c>
      <c r="U220" s="444">
        <f>IF( $F220=0,0,((($F220/$E220)*'PLAN DE ADQUISICIONES'!R$90)*($G220/$F220)))</f>
        <v>0</v>
      </c>
      <c r="V220" s="441">
        <f>IF( $F220=0,0,((($F220/$E220)*'PLAN DE ADQUISICIONES'!S$90)*($G220/$F220)))</f>
        <v>0</v>
      </c>
      <c r="W220" s="441">
        <f>IF( $F220=0,0,((($F220/$E220)*'PLAN DE ADQUISICIONES'!T$90)*($G220/$F220)))</f>
        <v>0</v>
      </c>
      <c r="X220" s="441">
        <f>IF( $F220=0,0,((($F220/$E220)*'PLAN DE ADQUISICIONES'!U$90)*($G220/$F220)))</f>
        <v>0</v>
      </c>
      <c r="Y220" s="441">
        <f>IF( $F220=0,0,((($F220/$E220)*'PLAN DE ADQUISICIONES'!V$90)*($G220/$F220)))</f>
        <v>0</v>
      </c>
      <c r="Z220" s="441">
        <f>IF( $F220=0,0,((($F220/$E220)*'PLAN DE ADQUISICIONES'!W$90)*($G220/$F220)))</f>
        <v>0</v>
      </c>
      <c r="AA220" s="441">
        <f>IF( $F220=0,0,((($F220/$E220)*'PLAN DE ADQUISICIONES'!X$90)*($G220/$F220)))</f>
        <v>0</v>
      </c>
      <c r="AB220" s="441">
        <f>IF( $F220=0,0,((($F220/$E220)*'PLAN DE ADQUISICIONES'!Y$90)*($G220/$F220)))</f>
        <v>0</v>
      </c>
      <c r="AC220" s="441">
        <f>IF( $F220=0,0,((($F220/$E220)*'PLAN DE ADQUISICIONES'!Z$90)*($G220/$F220)))</f>
        <v>0</v>
      </c>
      <c r="AD220" s="441">
        <f>IF( $F220=0,0,((($F220/$E220)*'PLAN DE ADQUISICIONES'!AA$90)*($G220/$F220)))</f>
        <v>0</v>
      </c>
      <c r="AE220" s="441">
        <f>IF( $F220=0,0,((($F220/$E220)*'PLAN DE ADQUISICIONES'!AB$90)*($G220/$F220)))</f>
        <v>0</v>
      </c>
      <c r="AF220" s="441">
        <f>IF( $F220=0,0,((($F220/$E220)*'PLAN DE ADQUISICIONES'!AC$90)*($G220/$F220)))</f>
        <v>0</v>
      </c>
      <c r="AG220" s="421">
        <f t="shared" si="62"/>
        <v>0</v>
      </c>
      <c r="AH220" s="443">
        <f>IF( $F220=0,0,((($F220/$E220)*'PLAN DE ADQUISICIONES'!AD$90)*($G220/$F220)))</f>
        <v>0</v>
      </c>
      <c r="AI220" s="441">
        <f>IF( $F220=0,0,((($F220/$E220)*'PLAN DE ADQUISICIONES'!AE$90)*($G220/$F220)))</f>
        <v>0</v>
      </c>
      <c r="AJ220" s="441">
        <f>IF( $F220=0,0,((($F220/$E220)*'PLAN DE ADQUISICIONES'!AF$90)*($G220/$F220)))</f>
        <v>0</v>
      </c>
      <c r="AK220" s="441">
        <f>IF( $F220=0,0,((($F220/$E220)*'PLAN DE ADQUISICIONES'!AG$90)*($G220/$F220)))</f>
        <v>0</v>
      </c>
      <c r="AL220" s="441">
        <f>IF( $F220=0,0,((($F220/$E220)*'PLAN DE ADQUISICIONES'!AH$90)*($G220/$F220)))</f>
        <v>0</v>
      </c>
      <c r="AM220" s="441">
        <f>IF( $F220=0,0,((($F220/$E220)*'PLAN DE ADQUISICIONES'!AI$90)*($G220/$F220)))</f>
        <v>0</v>
      </c>
      <c r="AN220" s="441">
        <f>IF( $F220=0,0,((($F220/$E220)*'PLAN DE ADQUISICIONES'!AJ$90)*($G220/$F220)))</f>
        <v>0</v>
      </c>
      <c r="AO220" s="441">
        <f>IF( $F220=0,0,((($F220/$E220)*'PLAN DE ADQUISICIONES'!AK$90)*($G220/$F220)))</f>
        <v>0</v>
      </c>
      <c r="AP220" s="441">
        <f>IF( $F220=0,0,((($F220/$E220)*'PLAN DE ADQUISICIONES'!AL$90)*($G220/$F220)))</f>
        <v>0</v>
      </c>
      <c r="AQ220" s="441">
        <f>IF( $F220=0,0,((($F220/$E220)*'PLAN DE ADQUISICIONES'!AM$90)*($G220/$F220)))</f>
        <v>0</v>
      </c>
      <c r="AR220" s="441">
        <f>IF( $F220=0,0,((($F220/$E220)*'PLAN DE ADQUISICIONES'!AN$90)*($G220/$F220)))</f>
        <v>0</v>
      </c>
      <c r="AS220" s="441">
        <f>IF( $F220=0,0,((($F220/$E220)*'PLAN DE ADQUISICIONES'!AO$90)*($G220/$F220)))</f>
        <v>0</v>
      </c>
      <c r="AT220" s="423">
        <f t="shared" si="63"/>
        <v>0</v>
      </c>
      <c r="AU220" s="426">
        <f t="shared" si="64"/>
        <v>0</v>
      </c>
      <c r="AV220" s="392">
        <f t="shared" si="59"/>
        <v>0</v>
      </c>
    </row>
    <row r="221" spans="2:48" s="60" customFormat="1" ht="13.5" x14ac:dyDescent="0.25">
      <c r="B221" s="416" t="str">
        <f>'FORMATO COSTEO C6'!C39</f>
        <v>6.2.10</v>
      </c>
      <c r="C221" s="439">
        <f>'FORMATO COSTEO C6'!B39</f>
        <v>0</v>
      </c>
      <c r="D221" s="428" t="str">
        <f>'FORMATO COSTEO C6'!D39</f>
        <v>Unidad medida</v>
      </c>
      <c r="E221" s="440">
        <f>'FORMATO COSTEO C6'!E39</f>
        <v>0</v>
      </c>
      <c r="F221" s="441">
        <f>'FORMATO COSTEO C6'!G39</f>
        <v>0</v>
      </c>
      <c r="G221" s="442">
        <f>'FORMATO COSTEO C6'!X39</f>
        <v>0</v>
      </c>
      <c r="H221" s="443">
        <f>IF( $F221=0,0,((($F221/$E221)*'PLAN DE ADQUISICIONES'!F$91)*($G221/$F221)))</f>
        <v>0</v>
      </c>
      <c r="I221" s="441">
        <f>IF( $F221=0,0,((($F221/$E221)*'PLAN DE ADQUISICIONES'!G$91)*($G221/$F221)))</f>
        <v>0</v>
      </c>
      <c r="J221" s="441">
        <f>IF( $F221=0,0,((($F221/$E221)*'PLAN DE ADQUISICIONES'!H$91)*($G221/$F221)))</f>
        <v>0</v>
      </c>
      <c r="K221" s="441">
        <f>IF( $F221=0,0,((($F221/$E221)*'PLAN DE ADQUISICIONES'!I$91)*($G221/$F221)))</f>
        <v>0</v>
      </c>
      <c r="L221" s="441">
        <f>IF( $F221=0,0,((($F221/$E221)*'PLAN DE ADQUISICIONES'!J$91)*($G221/$F221)))</f>
        <v>0</v>
      </c>
      <c r="M221" s="441">
        <f>IF( $F221=0,0,((($F221/$E221)*'PLAN DE ADQUISICIONES'!K$91)*($G221/$F221)))</f>
        <v>0</v>
      </c>
      <c r="N221" s="441">
        <f>IF( $F221=0,0,((($F221/$E221)*'PLAN DE ADQUISICIONES'!L$91)*($G221/$F221)))</f>
        <v>0</v>
      </c>
      <c r="O221" s="441">
        <f>IF( $F221=0,0,((($F221/$E221)*'PLAN DE ADQUISICIONES'!M$91)*($G221/$F221)))</f>
        <v>0</v>
      </c>
      <c r="P221" s="441">
        <f>IF( $F221=0,0,((($F221/$E221)*'PLAN DE ADQUISICIONES'!N$91)*($G221/$F221)))</f>
        <v>0</v>
      </c>
      <c r="Q221" s="441">
        <f>IF( $F221=0,0,((($F221/$E221)*'PLAN DE ADQUISICIONES'!O$91)*($G221/$F221)))</f>
        <v>0</v>
      </c>
      <c r="R221" s="441">
        <f>IF( $F221=0,0,((($F221/$E221)*'PLAN DE ADQUISICIONES'!P$91)*($G221/$F221)))</f>
        <v>0</v>
      </c>
      <c r="S221" s="441">
        <f>IF( $F221=0,0,((($F221/$E221)*'PLAN DE ADQUISICIONES'!Q$91)*($G221/$F221)))</f>
        <v>0</v>
      </c>
      <c r="T221" s="423">
        <f t="shared" si="61"/>
        <v>0</v>
      </c>
      <c r="U221" s="444">
        <f>IF( $F221=0,0,((($F221/$E221)*'PLAN DE ADQUISICIONES'!R$91)*($G221/$F221)))</f>
        <v>0</v>
      </c>
      <c r="V221" s="441">
        <f>IF( $F221=0,0,((($F221/$E221)*'PLAN DE ADQUISICIONES'!S$91)*($G221/$F221)))</f>
        <v>0</v>
      </c>
      <c r="W221" s="441">
        <f>IF( $F221=0,0,((($F221/$E221)*'PLAN DE ADQUISICIONES'!T$91)*($G221/$F221)))</f>
        <v>0</v>
      </c>
      <c r="X221" s="441">
        <f>IF( $F221=0,0,((($F221/$E221)*'PLAN DE ADQUISICIONES'!U$91)*($G221/$F221)))</f>
        <v>0</v>
      </c>
      <c r="Y221" s="441">
        <f>IF( $F221=0,0,((($F221/$E221)*'PLAN DE ADQUISICIONES'!V$91)*($G221/$F221)))</f>
        <v>0</v>
      </c>
      <c r="Z221" s="441">
        <f>IF( $F221=0,0,((($F221/$E221)*'PLAN DE ADQUISICIONES'!W$91)*($G221/$F221)))</f>
        <v>0</v>
      </c>
      <c r="AA221" s="441">
        <f>IF( $F221=0,0,((($F221/$E221)*'PLAN DE ADQUISICIONES'!X$91)*($G221/$F221)))</f>
        <v>0</v>
      </c>
      <c r="AB221" s="441">
        <f>IF( $F221=0,0,((($F221/$E221)*'PLAN DE ADQUISICIONES'!Y$91)*($G221/$F221)))</f>
        <v>0</v>
      </c>
      <c r="AC221" s="441">
        <f>IF( $F221=0,0,((($F221/$E221)*'PLAN DE ADQUISICIONES'!Z$91)*($G221/$F221)))</f>
        <v>0</v>
      </c>
      <c r="AD221" s="441">
        <f>IF( $F221=0,0,((($F221/$E221)*'PLAN DE ADQUISICIONES'!AA$91)*($G221/$F221)))</f>
        <v>0</v>
      </c>
      <c r="AE221" s="441">
        <f>IF( $F221=0,0,((($F221/$E221)*'PLAN DE ADQUISICIONES'!AB$91)*($G221/$F221)))</f>
        <v>0</v>
      </c>
      <c r="AF221" s="441">
        <f>IF( $F221=0,0,((($F221/$E221)*'PLAN DE ADQUISICIONES'!AC$91)*($G221/$F221)))</f>
        <v>0</v>
      </c>
      <c r="AG221" s="421">
        <f t="shared" si="62"/>
        <v>0</v>
      </c>
      <c r="AH221" s="443">
        <f>IF( $F221=0,0,((($F221/$E221)*'PLAN DE ADQUISICIONES'!AD$91)*($G221/$F221)))</f>
        <v>0</v>
      </c>
      <c r="AI221" s="441">
        <f>IF( $F221=0,0,((($F221/$E221)*'PLAN DE ADQUISICIONES'!AE$91)*($G221/$F221)))</f>
        <v>0</v>
      </c>
      <c r="AJ221" s="441">
        <f>IF( $F221=0,0,((($F221/$E221)*'PLAN DE ADQUISICIONES'!AF$91)*($G221/$F221)))</f>
        <v>0</v>
      </c>
      <c r="AK221" s="441">
        <f>IF( $F221=0,0,((($F221/$E221)*'PLAN DE ADQUISICIONES'!AG$91)*($G221/$F221)))</f>
        <v>0</v>
      </c>
      <c r="AL221" s="441">
        <f>IF( $F221=0,0,((($F221/$E221)*'PLAN DE ADQUISICIONES'!AH$91)*($G221/$F221)))</f>
        <v>0</v>
      </c>
      <c r="AM221" s="441">
        <f>IF( $F221=0,0,((($F221/$E221)*'PLAN DE ADQUISICIONES'!AI$91)*($G221/$F221)))</f>
        <v>0</v>
      </c>
      <c r="AN221" s="441">
        <f>IF( $F221=0,0,((($F221/$E221)*'PLAN DE ADQUISICIONES'!AJ$91)*($G221/$F221)))</f>
        <v>0</v>
      </c>
      <c r="AO221" s="441">
        <f>IF( $F221=0,0,((($F221/$E221)*'PLAN DE ADQUISICIONES'!AK$91)*($G221/$F221)))</f>
        <v>0</v>
      </c>
      <c r="AP221" s="441">
        <f>IF( $F221=0,0,((($F221/$E221)*'PLAN DE ADQUISICIONES'!AL$91)*($G221/$F221)))</f>
        <v>0</v>
      </c>
      <c r="AQ221" s="441">
        <f>IF( $F221=0,0,((($F221/$E221)*'PLAN DE ADQUISICIONES'!AM$91)*($G221/$F221)))</f>
        <v>0</v>
      </c>
      <c r="AR221" s="441">
        <f>IF( $F221=0,0,((($F221/$E221)*'PLAN DE ADQUISICIONES'!AN$91)*($G221/$F221)))</f>
        <v>0</v>
      </c>
      <c r="AS221" s="441">
        <f>IF( $F221=0,0,((($F221/$E221)*'PLAN DE ADQUISICIONES'!AO$91)*($G221/$F221)))</f>
        <v>0</v>
      </c>
      <c r="AT221" s="423">
        <f t="shared" si="63"/>
        <v>0</v>
      </c>
      <c r="AU221" s="426">
        <f t="shared" si="64"/>
        <v>0</v>
      </c>
      <c r="AV221" s="392">
        <f t="shared" si="59"/>
        <v>0</v>
      </c>
    </row>
    <row r="222" spans="2:48" s="60" customFormat="1" ht="13.5" x14ac:dyDescent="0.25">
      <c r="B222" s="395">
        <f>'FORMATO COSTEO C6'!C41</f>
        <v>6.3</v>
      </c>
      <c r="C222" s="396" t="str">
        <f>'FORMATO COSTEO C6'!D41</f>
        <v>GASTOS DE FUNCIONAMIENTO</v>
      </c>
      <c r="D222" s="437"/>
      <c r="E222" s="438"/>
      <c r="F222" s="399">
        <f>F223+F227+F231+F235+F239+F243+F247</f>
        <v>0</v>
      </c>
      <c r="G222" s="400">
        <f>G223+G227+G231+G235+G239+G243+G247</f>
        <v>0</v>
      </c>
      <c r="H222" s="401">
        <f>H223+H227+H231+H235+H239+H243+H247</f>
        <v>0</v>
      </c>
      <c r="I222" s="399">
        <f t="shared" ref="I222:AU222" si="65">I223+I227+I231+I235+I239+I243+I247</f>
        <v>0</v>
      </c>
      <c r="J222" s="399">
        <f t="shared" si="65"/>
        <v>0</v>
      </c>
      <c r="K222" s="399">
        <f t="shared" si="65"/>
        <v>0</v>
      </c>
      <c r="L222" s="399">
        <f t="shared" si="65"/>
        <v>0</v>
      </c>
      <c r="M222" s="399">
        <f t="shared" si="65"/>
        <v>0</v>
      </c>
      <c r="N222" s="399">
        <f t="shared" si="65"/>
        <v>0</v>
      </c>
      <c r="O222" s="399">
        <f t="shared" si="65"/>
        <v>0</v>
      </c>
      <c r="P222" s="399">
        <f t="shared" si="65"/>
        <v>0</v>
      </c>
      <c r="Q222" s="399">
        <f t="shared" si="65"/>
        <v>0</v>
      </c>
      <c r="R222" s="399">
        <f t="shared" si="65"/>
        <v>0</v>
      </c>
      <c r="S222" s="399">
        <f t="shared" si="65"/>
        <v>0</v>
      </c>
      <c r="T222" s="402">
        <f>T223+T227+T231+T235+T239+T243+T247</f>
        <v>0</v>
      </c>
      <c r="U222" s="403">
        <f t="shared" si="65"/>
        <v>0</v>
      </c>
      <c r="V222" s="399">
        <f t="shared" si="65"/>
        <v>0</v>
      </c>
      <c r="W222" s="399">
        <f t="shared" si="65"/>
        <v>0</v>
      </c>
      <c r="X222" s="399">
        <f t="shared" si="65"/>
        <v>0</v>
      </c>
      <c r="Y222" s="399">
        <f t="shared" si="65"/>
        <v>0</v>
      </c>
      <c r="Z222" s="399">
        <f t="shared" si="65"/>
        <v>0</v>
      </c>
      <c r="AA222" s="399">
        <f t="shared" si="65"/>
        <v>0</v>
      </c>
      <c r="AB222" s="399">
        <f t="shared" si="65"/>
        <v>0</v>
      </c>
      <c r="AC222" s="399">
        <f t="shared" si="65"/>
        <v>0</v>
      </c>
      <c r="AD222" s="399">
        <f t="shared" si="65"/>
        <v>0</v>
      </c>
      <c r="AE222" s="399">
        <f t="shared" si="65"/>
        <v>0</v>
      </c>
      <c r="AF222" s="399">
        <f t="shared" si="65"/>
        <v>0</v>
      </c>
      <c r="AG222" s="400">
        <f>AG223+AG227+AG231+AG235+AG239+AG243+AG247</f>
        <v>0</v>
      </c>
      <c r="AH222" s="401">
        <f t="shared" si="65"/>
        <v>0</v>
      </c>
      <c r="AI222" s="399">
        <f t="shared" si="65"/>
        <v>0</v>
      </c>
      <c r="AJ222" s="399">
        <f t="shared" si="65"/>
        <v>0</v>
      </c>
      <c r="AK222" s="399">
        <f t="shared" si="65"/>
        <v>0</v>
      </c>
      <c r="AL222" s="399">
        <f t="shared" si="65"/>
        <v>0</v>
      </c>
      <c r="AM222" s="399">
        <f t="shared" si="65"/>
        <v>0</v>
      </c>
      <c r="AN222" s="399">
        <f t="shared" si="65"/>
        <v>0</v>
      </c>
      <c r="AO222" s="399">
        <f t="shared" si="65"/>
        <v>0</v>
      </c>
      <c r="AP222" s="399">
        <f t="shared" si="65"/>
        <v>0</v>
      </c>
      <c r="AQ222" s="399">
        <f t="shared" si="65"/>
        <v>0</v>
      </c>
      <c r="AR222" s="399">
        <f t="shared" si="65"/>
        <v>0</v>
      </c>
      <c r="AS222" s="399">
        <f t="shared" si="65"/>
        <v>0</v>
      </c>
      <c r="AT222" s="402">
        <f t="shared" si="65"/>
        <v>0</v>
      </c>
      <c r="AU222" s="404">
        <f t="shared" si="65"/>
        <v>0</v>
      </c>
      <c r="AV222" s="392">
        <f t="shared" si="59"/>
        <v>0</v>
      </c>
    </row>
    <row r="223" spans="2:48" s="60" customFormat="1" ht="13.5" x14ac:dyDescent="0.25">
      <c r="B223" s="446" t="str">
        <f>'FORMATO COSTEO C6'!C43</f>
        <v>6.3.1</v>
      </c>
      <c r="C223" s="447" t="str">
        <f>'FORMATO COSTEO C6'!B43</f>
        <v>Mantenimiento y reparaciones</v>
      </c>
      <c r="D223" s="448"/>
      <c r="E223" s="449"/>
      <c r="F223" s="450">
        <f>'FORMATO COSTEO C6'!G43</f>
        <v>0</v>
      </c>
      <c r="G223" s="451">
        <f>'FORMATO COSTEO C6'!X43</f>
        <v>0</v>
      </c>
      <c r="H223" s="452">
        <f>SUM(H224:H226)</f>
        <v>0</v>
      </c>
      <c r="I223" s="450">
        <f t="shared" ref="I223:AU223" si="66">SUM(I224:I226)</f>
        <v>0</v>
      </c>
      <c r="J223" s="450">
        <f t="shared" si="66"/>
        <v>0</v>
      </c>
      <c r="K223" s="450">
        <f t="shared" si="66"/>
        <v>0</v>
      </c>
      <c r="L223" s="450">
        <f t="shared" si="66"/>
        <v>0</v>
      </c>
      <c r="M223" s="450">
        <f t="shared" si="66"/>
        <v>0</v>
      </c>
      <c r="N223" s="450">
        <f t="shared" si="66"/>
        <v>0</v>
      </c>
      <c r="O223" s="450">
        <f t="shared" si="66"/>
        <v>0</v>
      </c>
      <c r="P223" s="450">
        <f t="shared" si="66"/>
        <v>0</v>
      </c>
      <c r="Q223" s="450">
        <f t="shared" si="66"/>
        <v>0</v>
      </c>
      <c r="R223" s="450">
        <f t="shared" si="66"/>
        <v>0</v>
      </c>
      <c r="S223" s="450">
        <f t="shared" si="66"/>
        <v>0</v>
      </c>
      <c r="T223" s="453">
        <f>SUM(T224:T226)</f>
        <v>0</v>
      </c>
      <c r="U223" s="454">
        <f t="shared" si="66"/>
        <v>0</v>
      </c>
      <c r="V223" s="450">
        <f t="shared" si="66"/>
        <v>0</v>
      </c>
      <c r="W223" s="450">
        <f t="shared" si="66"/>
        <v>0</v>
      </c>
      <c r="X223" s="450">
        <f t="shared" si="66"/>
        <v>0</v>
      </c>
      <c r="Y223" s="450">
        <f t="shared" si="66"/>
        <v>0</v>
      </c>
      <c r="Z223" s="450">
        <f t="shared" si="66"/>
        <v>0</v>
      </c>
      <c r="AA223" s="450">
        <f t="shared" si="66"/>
        <v>0</v>
      </c>
      <c r="AB223" s="450">
        <f t="shared" si="66"/>
        <v>0</v>
      </c>
      <c r="AC223" s="450">
        <f t="shared" si="66"/>
        <v>0</v>
      </c>
      <c r="AD223" s="450">
        <f t="shared" si="66"/>
        <v>0</v>
      </c>
      <c r="AE223" s="450">
        <f t="shared" si="66"/>
        <v>0</v>
      </c>
      <c r="AF223" s="450">
        <f t="shared" si="66"/>
        <v>0</v>
      </c>
      <c r="AG223" s="451">
        <f>SUM(AG224:AG226)</f>
        <v>0</v>
      </c>
      <c r="AH223" s="452">
        <f t="shared" si="66"/>
        <v>0</v>
      </c>
      <c r="AI223" s="450">
        <f t="shared" si="66"/>
        <v>0</v>
      </c>
      <c r="AJ223" s="450">
        <f t="shared" si="66"/>
        <v>0</v>
      </c>
      <c r="AK223" s="450">
        <f t="shared" si="66"/>
        <v>0</v>
      </c>
      <c r="AL223" s="450">
        <f t="shared" si="66"/>
        <v>0</v>
      </c>
      <c r="AM223" s="450">
        <f t="shared" si="66"/>
        <v>0</v>
      </c>
      <c r="AN223" s="450">
        <f t="shared" si="66"/>
        <v>0</v>
      </c>
      <c r="AO223" s="450">
        <f t="shared" si="66"/>
        <v>0</v>
      </c>
      <c r="AP223" s="450">
        <f t="shared" si="66"/>
        <v>0</v>
      </c>
      <c r="AQ223" s="450">
        <f t="shared" si="66"/>
        <v>0</v>
      </c>
      <c r="AR223" s="450">
        <f t="shared" si="66"/>
        <v>0</v>
      </c>
      <c r="AS223" s="450">
        <f t="shared" si="66"/>
        <v>0</v>
      </c>
      <c r="AT223" s="453">
        <f t="shared" si="66"/>
        <v>0</v>
      </c>
      <c r="AU223" s="455">
        <f t="shared" si="66"/>
        <v>0</v>
      </c>
      <c r="AV223" s="392">
        <f t="shared" si="59"/>
        <v>0</v>
      </c>
    </row>
    <row r="224" spans="2:48" s="60" customFormat="1" ht="13.5" x14ac:dyDescent="0.25">
      <c r="B224" s="416" t="str">
        <f>'FORMATO COSTEO C6'!C44</f>
        <v>6.3.1.1</v>
      </c>
      <c r="C224" s="439" t="str">
        <f>'FORMATO COSTEO C6'!B44</f>
        <v>Mantenimiento y reparaciones</v>
      </c>
      <c r="D224" s="428" t="str">
        <f>'FORMATO COSTEO C6'!D44</f>
        <v>Unidad</v>
      </c>
      <c r="E224" s="440">
        <f>'FORMATO COSTEO C6'!E44</f>
        <v>14</v>
      </c>
      <c r="F224" s="441">
        <f>'FORMATO COSTEO C6'!G44</f>
        <v>0</v>
      </c>
      <c r="G224" s="442">
        <f>'FORMATO COSTEO C6'!X44</f>
        <v>0</v>
      </c>
      <c r="H224" s="443">
        <f>IF( $F224=0,0,((($F224/$E224)*'PLAN DE ADQUISICIONES'!F$94)*($G224/$F224)))</f>
        <v>0</v>
      </c>
      <c r="I224" s="441">
        <f>IF( $F224=0,0,((($F224/$E224)*'PLAN DE ADQUISICIONES'!G$94)*($G224/$F224)))</f>
        <v>0</v>
      </c>
      <c r="J224" s="441">
        <f>IF( $F224=0,0,((($F224/$E224)*'PLAN DE ADQUISICIONES'!H$94)*($G224/$F224)))</f>
        <v>0</v>
      </c>
      <c r="K224" s="441">
        <f>IF( $F224=0,0,((($F224/$E224)*'PLAN DE ADQUISICIONES'!I$94)*($G224/$F224)))</f>
        <v>0</v>
      </c>
      <c r="L224" s="441">
        <f>IF( $F224=0,0,((($F224/$E224)*'PLAN DE ADQUISICIONES'!J$94)*($G224/$F224)))</f>
        <v>0</v>
      </c>
      <c r="M224" s="441">
        <f>IF( $F224=0,0,((($F224/$E224)*'PLAN DE ADQUISICIONES'!K$94)*($G224/$F224)))</f>
        <v>0</v>
      </c>
      <c r="N224" s="441">
        <f>IF( $F224=0,0,((($F224/$E224)*'PLAN DE ADQUISICIONES'!L$94)*($G224/$F224)))</f>
        <v>0</v>
      </c>
      <c r="O224" s="441">
        <f>IF( $F224=0,0,((($F224/$E224)*'PLAN DE ADQUISICIONES'!M$94)*($G224/$F224)))</f>
        <v>0</v>
      </c>
      <c r="P224" s="441">
        <f>IF( $F224=0,0,((($F224/$E224)*'PLAN DE ADQUISICIONES'!N$94)*($G224/$F224)))</f>
        <v>0</v>
      </c>
      <c r="Q224" s="441">
        <f>IF( $F224=0,0,((($F224/$E224)*'PLAN DE ADQUISICIONES'!O$94)*($G224/$F224)))</f>
        <v>0</v>
      </c>
      <c r="R224" s="441">
        <f>IF( $F224=0,0,((($F224/$E224)*'PLAN DE ADQUISICIONES'!P$94)*($G224/$F224)))</f>
        <v>0</v>
      </c>
      <c r="S224" s="441">
        <f>IF( $F224=0,0,((($F224/$E224)*'PLAN DE ADQUISICIONES'!Q$94)*($G224/$F224)))</f>
        <v>0</v>
      </c>
      <c r="T224" s="423">
        <f t="shared" ref="T224:T250" si="67">H224+I224+J224+K224+L224+M224+N224+O224+P224+Q224+R224+S224</f>
        <v>0</v>
      </c>
      <c r="U224" s="444">
        <f>IF( $F224=0,0,((($F224/$E224)*'PLAN DE ADQUISICIONES'!R$94)*($G224/$F224)))</f>
        <v>0</v>
      </c>
      <c r="V224" s="441">
        <f>IF( $F224=0,0,((($F224/$E224)*'PLAN DE ADQUISICIONES'!S$94)*($G224/$F224)))</f>
        <v>0</v>
      </c>
      <c r="W224" s="441">
        <f>IF( $F224=0,0,((($F224/$E224)*'PLAN DE ADQUISICIONES'!T$94)*($G224/$F224)))</f>
        <v>0</v>
      </c>
      <c r="X224" s="441">
        <f>IF( $F224=0,0,((($F224/$E224)*'PLAN DE ADQUISICIONES'!U$94)*($G224/$F224)))</f>
        <v>0</v>
      </c>
      <c r="Y224" s="441">
        <f>IF( $F224=0,0,((($F224/$E224)*'PLAN DE ADQUISICIONES'!V$94)*($G224/$F224)))</f>
        <v>0</v>
      </c>
      <c r="Z224" s="441">
        <f>IF( $F224=0,0,((($F224/$E224)*'PLAN DE ADQUISICIONES'!W$94)*($G224/$F224)))</f>
        <v>0</v>
      </c>
      <c r="AA224" s="441">
        <f>IF( $F224=0,0,((($F224/$E224)*'PLAN DE ADQUISICIONES'!X$94)*($G224/$F224)))</f>
        <v>0</v>
      </c>
      <c r="AB224" s="441">
        <f>IF( $F224=0,0,((($F224/$E224)*'PLAN DE ADQUISICIONES'!Y$94)*($G224/$F224)))</f>
        <v>0</v>
      </c>
      <c r="AC224" s="441">
        <f>IF( $F224=0,0,((($F224/$E224)*'PLAN DE ADQUISICIONES'!Z$94)*($G224/$F224)))</f>
        <v>0</v>
      </c>
      <c r="AD224" s="441">
        <f>IF( $F224=0,0,((($F224/$E224)*'PLAN DE ADQUISICIONES'!AA$94)*($G224/$F224)))</f>
        <v>0</v>
      </c>
      <c r="AE224" s="441">
        <f>IF( $F224=0,0,((($F224/$E224)*'PLAN DE ADQUISICIONES'!AB$94)*($G224/$F224)))</f>
        <v>0</v>
      </c>
      <c r="AF224" s="441">
        <f>IF( $F224=0,0,((($F224/$E224)*'PLAN DE ADQUISICIONES'!AC$94)*($G224/$F224)))</f>
        <v>0</v>
      </c>
      <c r="AG224" s="421">
        <f t="shared" ref="AG224:AG250" si="68">U224+V224+W224+X224+Y224+Z224+AA224+AB224+AC224+AD224+AE224+AF224</f>
        <v>0</v>
      </c>
      <c r="AH224" s="443">
        <f>IF( $F224=0,0,((($F224/$E224)*'PLAN DE ADQUISICIONES'!AD$94)*($G224/$F224)))</f>
        <v>0</v>
      </c>
      <c r="AI224" s="441">
        <f>IF( $F224=0,0,((($F224/$E224)*'PLAN DE ADQUISICIONES'!AE$94)*($G224/$F224)))</f>
        <v>0</v>
      </c>
      <c r="AJ224" s="441">
        <f>IF( $F224=0,0,((($F224/$E224)*'PLAN DE ADQUISICIONES'!AF$94)*($G224/$F224)))</f>
        <v>0</v>
      </c>
      <c r="AK224" s="441">
        <f>IF( $F224=0,0,((($F224/$E224)*'PLAN DE ADQUISICIONES'!AG$94)*($G224/$F224)))</f>
        <v>0</v>
      </c>
      <c r="AL224" s="441">
        <f>IF( $F224=0,0,((($F224/$E224)*'PLAN DE ADQUISICIONES'!AH$94)*($G224/$F224)))</f>
        <v>0</v>
      </c>
      <c r="AM224" s="441">
        <f>IF( $F224=0,0,((($F224/$E224)*'PLAN DE ADQUISICIONES'!AI$94)*($G224/$F224)))</f>
        <v>0</v>
      </c>
      <c r="AN224" s="441">
        <f>IF( $F224=0,0,((($F224/$E224)*'PLAN DE ADQUISICIONES'!AJ$94)*($G224/$F224)))</f>
        <v>0</v>
      </c>
      <c r="AO224" s="441">
        <f>IF( $F224=0,0,((($F224/$E224)*'PLAN DE ADQUISICIONES'!AK$94)*($G224/$F224)))</f>
        <v>0</v>
      </c>
      <c r="AP224" s="441">
        <f>IF( $F224=0,0,((($F224/$E224)*'PLAN DE ADQUISICIONES'!AL$94)*($G224/$F224)))</f>
        <v>0</v>
      </c>
      <c r="AQ224" s="441">
        <f>IF( $F224=0,0,((($F224/$E224)*'PLAN DE ADQUISICIONES'!AM$94)*($G224/$F224)))</f>
        <v>0</v>
      </c>
      <c r="AR224" s="441">
        <f>IF( $F224=0,0,((($F224/$E224)*'PLAN DE ADQUISICIONES'!AN$94)*($G224/$F224)))</f>
        <v>0</v>
      </c>
      <c r="AS224" s="441">
        <f>IF( $F224=0,0,((($F224/$E224)*'PLAN DE ADQUISICIONES'!AO$94)*($G224/$F224)))</f>
        <v>0</v>
      </c>
      <c r="AT224" s="423">
        <f t="shared" ref="AT224:AT250" si="69">AH224+AI224+AJ224+AK224+AL224+AM224+AN224+AO224+AP224+AQ224+AR224+AS224</f>
        <v>0</v>
      </c>
      <c r="AU224" s="426">
        <f>AS224+AR224+AQ224+AP224+AO224+AN224+AM224+AL224+AK224+AJ224+AI224+AH224+AF224+AE224+AD224+AC224+AB224+AA224+Z224+Y224+X224+W224+V224+U224+S224+R224+Q224+P224+O224+N224+M224+L224+K224+J224+I224+H224</f>
        <v>0</v>
      </c>
      <c r="AV224" s="392">
        <f t="shared" si="59"/>
        <v>0</v>
      </c>
    </row>
    <row r="225" spans="2:48" s="60" customFormat="1" ht="13.5" x14ac:dyDescent="0.25">
      <c r="B225" s="416" t="str">
        <f>'FORMATO COSTEO C6'!C45</f>
        <v>6.3.1.2</v>
      </c>
      <c r="C225" s="439" t="str">
        <f>'FORMATO COSTEO C6'!B45</f>
        <v>Limpieza de oficina</v>
      </c>
      <c r="D225" s="428" t="str">
        <f>'FORMATO COSTEO C6'!D45</f>
        <v>Unidad</v>
      </c>
      <c r="E225" s="440">
        <f>'FORMATO COSTEO C6'!E45</f>
        <v>0</v>
      </c>
      <c r="F225" s="441">
        <f>'FORMATO COSTEO C6'!G45</f>
        <v>0</v>
      </c>
      <c r="G225" s="442">
        <f>'FORMATO COSTEO C6'!X45</f>
        <v>0</v>
      </c>
      <c r="H225" s="443">
        <f>IF( $F225=0,0,((($F225/$E225)*'PLAN DE ADQUISICIONES'!F$95)*($G225/$F225)))</f>
        <v>0</v>
      </c>
      <c r="I225" s="441">
        <f>IF( $F225=0,0,((($F225/$E225)*'PLAN DE ADQUISICIONES'!G$95)*($G225/$F225)))</f>
        <v>0</v>
      </c>
      <c r="J225" s="441">
        <f>IF( $F225=0,0,((($F225/$E225)*'PLAN DE ADQUISICIONES'!H$95)*($G225/$F225)))</f>
        <v>0</v>
      </c>
      <c r="K225" s="441">
        <f>IF( $F225=0,0,((($F225/$E225)*'PLAN DE ADQUISICIONES'!I$95)*($G225/$F225)))</f>
        <v>0</v>
      </c>
      <c r="L225" s="441">
        <f>IF( $F225=0,0,((($F225/$E225)*'PLAN DE ADQUISICIONES'!J$95)*($G225/$F225)))</f>
        <v>0</v>
      </c>
      <c r="M225" s="441">
        <f>IF( $F225=0,0,((($F225/$E225)*'PLAN DE ADQUISICIONES'!K$95)*($G225/$F225)))</f>
        <v>0</v>
      </c>
      <c r="N225" s="441">
        <f>IF( $F225=0,0,((($F225/$E225)*'PLAN DE ADQUISICIONES'!L$95)*($G225/$F225)))</f>
        <v>0</v>
      </c>
      <c r="O225" s="441">
        <f>IF( $F225=0,0,((($F225/$E225)*'PLAN DE ADQUISICIONES'!M$95)*($G225/$F225)))</f>
        <v>0</v>
      </c>
      <c r="P225" s="441">
        <f>IF( $F225=0,0,((($F225/$E225)*'PLAN DE ADQUISICIONES'!N$95)*($G225/$F225)))</f>
        <v>0</v>
      </c>
      <c r="Q225" s="441">
        <f>IF( $F225=0,0,((($F225/$E225)*'PLAN DE ADQUISICIONES'!O$95)*($G225/$F225)))</f>
        <v>0</v>
      </c>
      <c r="R225" s="441">
        <f>IF( $F225=0,0,((($F225/$E225)*'PLAN DE ADQUISICIONES'!P$95)*($G225/$F225)))</f>
        <v>0</v>
      </c>
      <c r="S225" s="441">
        <f>IF( $F225=0,0,((($F225/$E225)*'PLAN DE ADQUISICIONES'!Q$95)*($G225/$F225)))</f>
        <v>0</v>
      </c>
      <c r="T225" s="423">
        <f t="shared" si="67"/>
        <v>0</v>
      </c>
      <c r="U225" s="444">
        <f>IF( $F225=0,0,((($F225/$E225)*'PLAN DE ADQUISICIONES'!R$95)*($G225/$F225)))</f>
        <v>0</v>
      </c>
      <c r="V225" s="441">
        <f>IF( $F225=0,0,((($F225/$E225)*'PLAN DE ADQUISICIONES'!S$95)*($G225/$F225)))</f>
        <v>0</v>
      </c>
      <c r="W225" s="441">
        <f>IF( $F225=0,0,((($F225/$E225)*'PLAN DE ADQUISICIONES'!T$95)*($G225/$F225)))</f>
        <v>0</v>
      </c>
      <c r="X225" s="441">
        <f>IF( $F225=0,0,((($F225/$E225)*'PLAN DE ADQUISICIONES'!U$95)*($G225/$F225)))</f>
        <v>0</v>
      </c>
      <c r="Y225" s="441">
        <f>IF( $F225=0,0,((($F225/$E225)*'PLAN DE ADQUISICIONES'!V$95)*($G225/$F225)))</f>
        <v>0</v>
      </c>
      <c r="Z225" s="441">
        <f>IF( $F225=0,0,((($F225/$E225)*'PLAN DE ADQUISICIONES'!W$95)*($G225/$F225)))</f>
        <v>0</v>
      </c>
      <c r="AA225" s="441">
        <f>IF( $F225=0,0,((($F225/$E225)*'PLAN DE ADQUISICIONES'!X$95)*($G225/$F225)))</f>
        <v>0</v>
      </c>
      <c r="AB225" s="441">
        <f>IF( $F225=0,0,((($F225/$E225)*'PLAN DE ADQUISICIONES'!Y$95)*($G225/$F225)))</f>
        <v>0</v>
      </c>
      <c r="AC225" s="441">
        <f>IF( $F225=0,0,((($F225/$E225)*'PLAN DE ADQUISICIONES'!Z$95)*($G225/$F225)))</f>
        <v>0</v>
      </c>
      <c r="AD225" s="441">
        <f>IF( $F225=0,0,((($F225/$E225)*'PLAN DE ADQUISICIONES'!AA$95)*($G225/$F225)))</f>
        <v>0</v>
      </c>
      <c r="AE225" s="441">
        <f>IF( $F225=0,0,((($F225/$E225)*'PLAN DE ADQUISICIONES'!AB$95)*($G225/$F225)))</f>
        <v>0</v>
      </c>
      <c r="AF225" s="441">
        <f>IF( $F225=0,0,((($F225/$E225)*'PLAN DE ADQUISICIONES'!AC$95)*($G225/$F225)))</f>
        <v>0</v>
      </c>
      <c r="AG225" s="421">
        <f t="shared" si="68"/>
        <v>0</v>
      </c>
      <c r="AH225" s="443">
        <f>IF( $F225=0,0,((($F225/$E225)*'PLAN DE ADQUISICIONES'!AD$95)*($G225/$F225)))</f>
        <v>0</v>
      </c>
      <c r="AI225" s="441">
        <f>IF( $F225=0,0,((($F225/$E225)*'PLAN DE ADQUISICIONES'!AE$95)*($G225/$F225)))</f>
        <v>0</v>
      </c>
      <c r="AJ225" s="441">
        <f>IF( $F225=0,0,((($F225/$E225)*'PLAN DE ADQUISICIONES'!AF$95)*($G225/$F225)))</f>
        <v>0</v>
      </c>
      <c r="AK225" s="441">
        <f>IF( $F225=0,0,((($F225/$E225)*'PLAN DE ADQUISICIONES'!AG$95)*($G225/$F225)))</f>
        <v>0</v>
      </c>
      <c r="AL225" s="441">
        <f>IF( $F225=0,0,((($F225/$E225)*'PLAN DE ADQUISICIONES'!AH$95)*($G225/$F225)))</f>
        <v>0</v>
      </c>
      <c r="AM225" s="441">
        <f>IF( $F225=0,0,((($F225/$E225)*'PLAN DE ADQUISICIONES'!AI$95)*($G225/$F225)))</f>
        <v>0</v>
      </c>
      <c r="AN225" s="441">
        <f>IF( $F225=0,0,((($F225/$E225)*'PLAN DE ADQUISICIONES'!AJ$95)*($G225/$F225)))</f>
        <v>0</v>
      </c>
      <c r="AO225" s="441">
        <f>IF( $F225=0,0,((($F225/$E225)*'PLAN DE ADQUISICIONES'!AK$95)*($G225/$F225)))</f>
        <v>0</v>
      </c>
      <c r="AP225" s="441">
        <f>IF( $F225=0,0,((($F225/$E225)*'PLAN DE ADQUISICIONES'!AL$95)*($G225/$F225)))</f>
        <v>0</v>
      </c>
      <c r="AQ225" s="441">
        <f>IF( $F225=0,0,((($F225/$E225)*'PLAN DE ADQUISICIONES'!AM$95)*($G225/$F225)))</f>
        <v>0</v>
      </c>
      <c r="AR225" s="441">
        <f>IF( $F225=0,0,((($F225/$E225)*'PLAN DE ADQUISICIONES'!AN$95)*($G225/$F225)))</f>
        <v>0</v>
      </c>
      <c r="AS225" s="441">
        <f>IF( $F225=0,0,((($F225/$E225)*'PLAN DE ADQUISICIONES'!AO$95)*($G225/$F225)))</f>
        <v>0</v>
      </c>
      <c r="AT225" s="423">
        <f t="shared" si="69"/>
        <v>0</v>
      </c>
      <c r="AU225" s="426">
        <f>AS225+AR225+AQ225+AP225+AO225+AN225+AM225+AL225+AK225+AJ225+AI225+AH225+AF225+AE225+AD225+AC225+AB225+AA225+Z225+Y225+X225+W225+V225+U225+S225+R225+Q225+P225+O225+N225+M225+L225+K225+J225+I225+H225</f>
        <v>0</v>
      </c>
      <c r="AV225" s="392">
        <f t="shared" si="59"/>
        <v>0</v>
      </c>
    </row>
    <row r="226" spans="2:48" s="60" customFormat="1" ht="13.5" x14ac:dyDescent="0.25">
      <c r="B226" s="416" t="str">
        <f>'FORMATO COSTEO C6'!C46</f>
        <v>6.3.1.3</v>
      </c>
      <c r="C226" s="439">
        <f>'FORMATO COSTEO C6'!B46</f>
        <v>0</v>
      </c>
      <c r="D226" s="428" t="str">
        <f>'FORMATO COSTEO C6'!D46</f>
        <v>Unidad medida</v>
      </c>
      <c r="E226" s="440">
        <f>'FORMATO COSTEO C6'!E46</f>
        <v>0</v>
      </c>
      <c r="F226" s="441">
        <f>'FORMATO COSTEO C6'!G46</f>
        <v>0</v>
      </c>
      <c r="G226" s="442">
        <f>'FORMATO COSTEO C6'!X46</f>
        <v>0</v>
      </c>
      <c r="H226" s="443">
        <f>IF( $F226=0,0,((($F226/$E226)*'PLAN DE ADQUISICIONES'!F$96)*($G226/$F226)))</f>
        <v>0</v>
      </c>
      <c r="I226" s="441">
        <f>IF( $F226=0,0,((($F226/$E226)*'PLAN DE ADQUISICIONES'!G$96)*($G226/$F226)))</f>
        <v>0</v>
      </c>
      <c r="J226" s="441">
        <f>IF( $F226=0,0,((($F226/$E226)*'PLAN DE ADQUISICIONES'!H$96)*($G226/$F226)))</f>
        <v>0</v>
      </c>
      <c r="K226" s="441">
        <f>IF( $F226=0,0,((($F226/$E226)*'PLAN DE ADQUISICIONES'!I$96)*($G226/$F226)))</f>
        <v>0</v>
      </c>
      <c r="L226" s="441">
        <f>IF( $F226=0,0,((($F226/$E226)*'PLAN DE ADQUISICIONES'!J$96)*($G226/$F226)))</f>
        <v>0</v>
      </c>
      <c r="M226" s="441">
        <f>IF( $F226=0,0,((($F226/$E226)*'PLAN DE ADQUISICIONES'!K$96)*($G226/$F226)))</f>
        <v>0</v>
      </c>
      <c r="N226" s="441">
        <f>IF( $F226=0,0,((($F226/$E226)*'PLAN DE ADQUISICIONES'!L$96)*($G226/$F226)))</f>
        <v>0</v>
      </c>
      <c r="O226" s="441">
        <f>IF( $F226=0,0,((($F226/$E226)*'PLAN DE ADQUISICIONES'!M$96)*($G226/$F226)))</f>
        <v>0</v>
      </c>
      <c r="P226" s="441">
        <f>IF( $F226=0,0,((($F226/$E226)*'PLAN DE ADQUISICIONES'!N$96)*($G226/$F226)))</f>
        <v>0</v>
      </c>
      <c r="Q226" s="441">
        <f>IF( $F226=0,0,((($F226/$E226)*'PLAN DE ADQUISICIONES'!O$96)*($G226/$F226)))</f>
        <v>0</v>
      </c>
      <c r="R226" s="441">
        <f>IF( $F226=0,0,((($F226/$E226)*'PLAN DE ADQUISICIONES'!P$96)*($G226/$F226)))</f>
        <v>0</v>
      </c>
      <c r="S226" s="441">
        <f>IF( $F226=0,0,((($F226/$E226)*'PLAN DE ADQUISICIONES'!Q$96)*($G226/$F226)))</f>
        <v>0</v>
      </c>
      <c r="T226" s="423">
        <f t="shared" si="67"/>
        <v>0</v>
      </c>
      <c r="U226" s="444">
        <f>IF( $F226=0,0,((($F226/$E226)*'PLAN DE ADQUISICIONES'!R$96)*($G226/$F226)))</f>
        <v>0</v>
      </c>
      <c r="V226" s="441">
        <f>IF( $F226=0,0,((($F226/$E226)*'PLAN DE ADQUISICIONES'!S$96)*($G226/$F226)))</f>
        <v>0</v>
      </c>
      <c r="W226" s="441">
        <f>IF( $F226=0,0,((($F226/$E226)*'PLAN DE ADQUISICIONES'!T$96)*($G226/$F226)))</f>
        <v>0</v>
      </c>
      <c r="X226" s="441">
        <f>IF( $F226=0,0,((($F226/$E226)*'PLAN DE ADQUISICIONES'!U$96)*($G226/$F226)))</f>
        <v>0</v>
      </c>
      <c r="Y226" s="441">
        <f>IF( $F226=0,0,((($F226/$E226)*'PLAN DE ADQUISICIONES'!V$96)*($G226/$F226)))</f>
        <v>0</v>
      </c>
      <c r="Z226" s="441">
        <f>IF( $F226=0,0,((($F226/$E226)*'PLAN DE ADQUISICIONES'!W$96)*($G226/$F226)))</f>
        <v>0</v>
      </c>
      <c r="AA226" s="441">
        <f>IF( $F226=0,0,((($F226/$E226)*'PLAN DE ADQUISICIONES'!X$96)*($G226/$F226)))</f>
        <v>0</v>
      </c>
      <c r="AB226" s="441">
        <f>IF( $F226=0,0,((($F226/$E226)*'PLAN DE ADQUISICIONES'!Y$96)*($G226/$F226)))</f>
        <v>0</v>
      </c>
      <c r="AC226" s="441">
        <f>IF( $F226=0,0,((($F226/$E226)*'PLAN DE ADQUISICIONES'!Z$96)*($G226/$F226)))</f>
        <v>0</v>
      </c>
      <c r="AD226" s="441">
        <f>IF( $F226=0,0,((($F226/$E226)*'PLAN DE ADQUISICIONES'!AA$96)*($G226/$F226)))</f>
        <v>0</v>
      </c>
      <c r="AE226" s="441">
        <f>IF( $F226=0,0,((($F226/$E226)*'PLAN DE ADQUISICIONES'!AB$96)*($G226/$F226)))</f>
        <v>0</v>
      </c>
      <c r="AF226" s="441">
        <f>IF( $F226=0,0,((($F226/$E226)*'PLAN DE ADQUISICIONES'!AC$96)*($G226/$F226)))</f>
        <v>0</v>
      </c>
      <c r="AG226" s="421">
        <f t="shared" si="68"/>
        <v>0</v>
      </c>
      <c r="AH226" s="443">
        <f>IF( $F226=0,0,((($F226/$E226)*'PLAN DE ADQUISICIONES'!AD$96)*($G226/$F226)))</f>
        <v>0</v>
      </c>
      <c r="AI226" s="441">
        <f>IF( $F226=0,0,((($F226/$E226)*'PLAN DE ADQUISICIONES'!AE$96)*($G226/$F226)))</f>
        <v>0</v>
      </c>
      <c r="AJ226" s="441">
        <f>IF( $F226=0,0,((($F226/$E226)*'PLAN DE ADQUISICIONES'!AF$96)*($G226/$F226)))</f>
        <v>0</v>
      </c>
      <c r="AK226" s="441">
        <f>IF( $F226=0,0,((($F226/$E226)*'PLAN DE ADQUISICIONES'!AG$96)*($G226/$F226)))</f>
        <v>0</v>
      </c>
      <c r="AL226" s="441">
        <f>IF( $F226=0,0,((($F226/$E226)*'PLAN DE ADQUISICIONES'!AH$96)*($G226/$F226)))</f>
        <v>0</v>
      </c>
      <c r="AM226" s="441">
        <f>IF( $F226=0,0,((($F226/$E226)*'PLAN DE ADQUISICIONES'!AI$96)*($G226/$F226)))</f>
        <v>0</v>
      </c>
      <c r="AN226" s="441">
        <f>IF( $F226=0,0,((($F226/$E226)*'PLAN DE ADQUISICIONES'!AJ$96)*($G226/$F226)))</f>
        <v>0</v>
      </c>
      <c r="AO226" s="441">
        <f>IF( $F226=0,0,((($F226/$E226)*'PLAN DE ADQUISICIONES'!AK$96)*($G226/$F226)))</f>
        <v>0</v>
      </c>
      <c r="AP226" s="441">
        <f>IF( $F226=0,0,((($F226/$E226)*'PLAN DE ADQUISICIONES'!AL$96)*($G226/$F226)))</f>
        <v>0</v>
      </c>
      <c r="AQ226" s="441">
        <f>IF( $F226=0,0,((($F226/$E226)*'PLAN DE ADQUISICIONES'!AM$96)*($G226/$F226)))</f>
        <v>0</v>
      </c>
      <c r="AR226" s="441">
        <f>IF( $F226=0,0,((($F226/$E226)*'PLAN DE ADQUISICIONES'!AN$96)*($G226/$F226)))</f>
        <v>0</v>
      </c>
      <c r="AS226" s="441">
        <f>IF( $F226=0,0,((($F226/$E226)*'PLAN DE ADQUISICIONES'!AO$96)*($G226/$F226)))</f>
        <v>0</v>
      </c>
      <c r="AT226" s="423">
        <f t="shared" si="69"/>
        <v>0</v>
      </c>
      <c r="AU226" s="426">
        <f>AS226+AR226+AQ226+AP226+AO226+AN226+AM226+AL226+AK226+AJ226+AI226+AH226+AF226+AE226+AD226+AC226+AB226+AA226+Z226+Y226+X226+W226+V226+U226+S226+R226+Q226+P226+O226+N226+M226+L226+K226+J226+I226+H226</f>
        <v>0</v>
      </c>
      <c r="AV226" s="392">
        <f t="shared" si="59"/>
        <v>0</v>
      </c>
    </row>
    <row r="227" spans="2:48" s="60" customFormat="1" ht="13.5" x14ac:dyDescent="0.25">
      <c r="B227" s="446" t="str">
        <f>'FORMATO COSTEO C6'!C47</f>
        <v>6.3.2</v>
      </c>
      <c r="C227" s="447" t="str">
        <f>+'FORMATO COSTEO C6'!B47</f>
        <v>Seguros</v>
      </c>
      <c r="D227" s="448"/>
      <c r="E227" s="456"/>
      <c r="F227" s="450">
        <f>+'FORMATO COSTEO C6'!G47</f>
        <v>0</v>
      </c>
      <c r="G227" s="451">
        <f>+'FORMATO COSTEO C6'!X47</f>
        <v>0</v>
      </c>
      <c r="H227" s="452">
        <f>SUM(H228:H230)</f>
        <v>0</v>
      </c>
      <c r="I227" s="450">
        <f t="shared" ref="I227:AU227" si="70">SUM(I228:I230)</f>
        <v>0</v>
      </c>
      <c r="J227" s="450">
        <f t="shared" si="70"/>
        <v>0</v>
      </c>
      <c r="K227" s="450">
        <f t="shared" si="70"/>
        <v>0</v>
      </c>
      <c r="L227" s="450">
        <f t="shared" si="70"/>
        <v>0</v>
      </c>
      <c r="M227" s="450">
        <f t="shared" si="70"/>
        <v>0</v>
      </c>
      <c r="N227" s="450">
        <f t="shared" si="70"/>
        <v>0</v>
      </c>
      <c r="O227" s="450">
        <f t="shared" si="70"/>
        <v>0</v>
      </c>
      <c r="P227" s="450">
        <f t="shared" si="70"/>
        <v>0</v>
      </c>
      <c r="Q227" s="450">
        <f t="shared" si="70"/>
        <v>0</v>
      </c>
      <c r="R227" s="450">
        <f t="shared" si="70"/>
        <v>0</v>
      </c>
      <c r="S227" s="450">
        <f t="shared" si="70"/>
        <v>0</v>
      </c>
      <c r="T227" s="453">
        <f>SUM(T228:T230)</f>
        <v>0</v>
      </c>
      <c r="U227" s="454">
        <f t="shared" si="70"/>
        <v>0</v>
      </c>
      <c r="V227" s="450">
        <f t="shared" si="70"/>
        <v>0</v>
      </c>
      <c r="W227" s="450">
        <f t="shared" si="70"/>
        <v>0</v>
      </c>
      <c r="X227" s="450">
        <f t="shared" si="70"/>
        <v>0</v>
      </c>
      <c r="Y227" s="450">
        <f t="shared" si="70"/>
        <v>0</v>
      </c>
      <c r="Z227" s="450">
        <f t="shared" si="70"/>
        <v>0</v>
      </c>
      <c r="AA227" s="450">
        <f t="shared" si="70"/>
        <v>0</v>
      </c>
      <c r="AB227" s="450">
        <f t="shared" si="70"/>
        <v>0</v>
      </c>
      <c r="AC227" s="450">
        <f t="shared" si="70"/>
        <v>0</v>
      </c>
      <c r="AD227" s="450">
        <f t="shared" si="70"/>
        <v>0</v>
      </c>
      <c r="AE227" s="450">
        <f t="shared" si="70"/>
        <v>0</v>
      </c>
      <c r="AF227" s="450">
        <f t="shared" si="70"/>
        <v>0</v>
      </c>
      <c r="AG227" s="451">
        <f>SUM(AG228:AG230)</f>
        <v>0</v>
      </c>
      <c r="AH227" s="452">
        <f t="shared" si="70"/>
        <v>0</v>
      </c>
      <c r="AI227" s="450">
        <f t="shared" si="70"/>
        <v>0</v>
      </c>
      <c r="AJ227" s="450">
        <f t="shared" si="70"/>
        <v>0</v>
      </c>
      <c r="AK227" s="450">
        <f t="shared" si="70"/>
        <v>0</v>
      </c>
      <c r="AL227" s="450">
        <f t="shared" si="70"/>
        <v>0</v>
      </c>
      <c r="AM227" s="450">
        <f t="shared" si="70"/>
        <v>0</v>
      </c>
      <c r="AN227" s="450">
        <f t="shared" si="70"/>
        <v>0</v>
      </c>
      <c r="AO227" s="450">
        <f t="shared" si="70"/>
        <v>0</v>
      </c>
      <c r="AP227" s="450">
        <f t="shared" si="70"/>
        <v>0</v>
      </c>
      <c r="AQ227" s="450">
        <f t="shared" si="70"/>
        <v>0</v>
      </c>
      <c r="AR227" s="450">
        <f t="shared" si="70"/>
        <v>0</v>
      </c>
      <c r="AS227" s="450">
        <f t="shared" si="70"/>
        <v>0</v>
      </c>
      <c r="AT227" s="453">
        <f t="shared" si="70"/>
        <v>0</v>
      </c>
      <c r="AU227" s="455">
        <f t="shared" si="70"/>
        <v>0</v>
      </c>
      <c r="AV227" s="392">
        <f t="shared" si="59"/>
        <v>0</v>
      </c>
    </row>
    <row r="228" spans="2:48" s="60" customFormat="1" ht="13.5" x14ac:dyDescent="0.25">
      <c r="B228" s="416" t="str">
        <f>'FORMATO COSTEO C6'!C48</f>
        <v>6.3.2.1</v>
      </c>
      <c r="C228" s="439">
        <f>'FORMATO COSTEO C6'!B48</f>
        <v>0</v>
      </c>
      <c r="D228" s="428" t="str">
        <f>'FORMATO COSTEO C6'!D48</f>
        <v>Unidad medida</v>
      </c>
      <c r="E228" s="440">
        <f>'FORMATO COSTEO C6'!E48</f>
        <v>0</v>
      </c>
      <c r="F228" s="441">
        <f>'FORMATO COSTEO C6'!G48</f>
        <v>0</v>
      </c>
      <c r="G228" s="442">
        <f>'FORMATO COSTEO C6'!X48</f>
        <v>0</v>
      </c>
      <c r="H228" s="443">
        <f>IF( $F228=0,0,((($F228/$E228)*'PLAN DE ADQUISICIONES'!F$98)*($G228/$F228)))</f>
        <v>0</v>
      </c>
      <c r="I228" s="441">
        <f>IF( $F228=0,0,((($F228/$E228)*'PLAN DE ADQUISICIONES'!G$98)*($G228/$F228)))</f>
        <v>0</v>
      </c>
      <c r="J228" s="441">
        <f>IF( $F228=0,0,((($F228/$E228)*'PLAN DE ADQUISICIONES'!H$98)*($G228/$F228)))</f>
        <v>0</v>
      </c>
      <c r="K228" s="441">
        <f>IF( $F228=0,0,((($F228/$E228)*'PLAN DE ADQUISICIONES'!I$98)*($G228/$F228)))</f>
        <v>0</v>
      </c>
      <c r="L228" s="441">
        <f>IF( $F228=0,0,((($F228/$E228)*'PLAN DE ADQUISICIONES'!J$98)*($G228/$F228)))</f>
        <v>0</v>
      </c>
      <c r="M228" s="441">
        <f>IF( $F228=0,0,((($F228/$E228)*'PLAN DE ADQUISICIONES'!K$98)*($G228/$F228)))</f>
        <v>0</v>
      </c>
      <c r="N228" s="441">
        <f>IF( $F228=0,0,((($F228/$E228)*'PLAN DE ADQUISICIONES'!L$98)*($G228/$F228)))</f>
        <v>0</v>
      </c>
      <c r="O228" s="441">
        <f>IF( $F228=0,0,((($F228/$E228)*'PLAN DE ADQUISICIONES'!M$98)*($G228/$F228)))</f>
        <v>0</v>
      </c>
      <c r="P228" s="441">
        <f>IF( $F228=0,0,((($F228/$E228)*'PLAN DE ADQUISICIONES'!N$98)*($G228/$F228)))</f>
        <v>0</v>
      </c>
      <c r="Q228" s="441">
        <f>IF( $F228=0,0,((($F228/$E228)*'PLAN DE ADQUISICIONES'!O$98)*($G228/$F228)))</f>
        <v>0</v>
      </c>
      <c r="R228" s="441">
        <f>IF( $F228=0,0,((($F228/$E228)*'PLAN DE ADQUISICIONES'!P$98)*($G228/$F228)))</f>
        <v>0</v>
      </c>
      <c r="S228" s="441">
        <f>IF( $F228=0,0,((($F228/$E228)*'PLAN DE ADQUISICIONES'!Q$98)*($G228/$F228)))</f>
        <v>0</v>
      </c>
      <c r="T228" s="423">
        <f t="shared" si="67"/>
        <v>0</v>
      </c>
      <c r="U228" s="444">
        <f>IF( $F228=0,0,((($F228/$E228)*'PLAN DE ADQUISICIONES'!R$98)*($G228/$F228)))</f>
        <v>0</v>
      </c>
      <c r="V228" s="441">
        <f>IF( $F228=0,0,((($F228/$E228)*'PLAN DE ADQUISICIONES'!S$98)*($G228/$F228)))</f>
        <v>0</v>
      </c>
      <c r="W228" s="441">
        <f>IF( $F228=0,0,((($F228/$E228)*'PLAN DE ADQUISICIONES'!T$98)*($G228/$F228)))</f>
        <v>0</v>
      </c>
      <c r="X228" s="441">
        <f>IF( $F228=0,0,((($F228/$E228)*'PLAN DE ADQUISICIONES'!U$98)*($G228/$F228)))</f>
        <v>0</v>
      </c>
      <c r="Y228" s="441">
        <f>IF( $F228=0,0,((($F228/$E228)*'PLAN DE ADQUISICIONES'!V$98)*($G228/$F228)))</f>
        <v>0</v>
      </c>
      <c r="Z228" s="441">
        <f>IF( $F228=0,0,((($F228/$E228)*'PLAN DE ADQUISICIONES'!W$98)*($G228/$F228)))</f>
        <v>0</v>
      </c>
      <c r="AA228" s="441">
        <f>IF( $F228=0,0,((($F228/$E228)*'PLAN DE ADQUISICIONES'!X$98)*($G228/$F228)))</f>
        <v>0</v>
      </c>
      <c r="AB228" s="441">
        <f>IF( $F228=0,0,((($F228/$E228)*'PLAN DE ADQUISICIONES'!Y$98)*($G228/$F228)))</f>
        <v>0</v>
      </c>
      <c r="AC228" s="441">
        <f>IF( $F228=0,0,((($F228/$E228)*'PLAN DE ADQUISICIONES'!Z$98)*($G228/$F228)))</f>
        <v>0</v>
      </c>
      <c r="AD228" s="441">
        <f>IF( $F228=0,0,((($F228/$E228)*'PLAN DE ADQUISICIONES'!AA$98)*($G228/$F228)))</f>
        <v>0</v>
      </c>
      <c r="AE228" s="441">
        <f>IF( $F228=0,0,((($F228/$E228)*'PLAN DE ADQUISICIONES'!AB$98)*($G228/$F228)))</f>
        <v>0</v>
      </c>
      <c r="AF228" s="441">
        <f>IF( $F228=0,0,((($F228/$E228)*'PLAN DE ADQUISICIONES'!AC$98)*($G228/$F228)))</f>
        <v>0</v>
      </c>
      <c r="AG228" s="421">
        <f t="shared" si="68"/>
        <v>0</v>
      </c>
      <c r="AH228" s="443">
        <f>IF( $F228=0,0,((($F228/$E228)*'PLAN DE ADQUISICIONES'!AD$98)*($G228/$F228)))</f>
        <v>0</v>
      </c>
      <c r="AI228" s="441">
        <f>IF( $F228=0,0,((($F228/$E228)*'PLAN DE ADQUISICIONES'!AE$98)*($G228/$F228)))</f>
        <v>0</v>
      </c>
      <c r="AJ228" s="441">
        <f>IF( $F228=0,0,((($F228/$E228)*'PLAN DE ADQUISICIONES'!AF$98)*($G228/$F228)))</f>
        <v>0</v>
      </c>
      <c r="AK228" s="441">
        <f>IF( $F228=0,0,((($F228/$E228)*'PLAN DE ADQUISICIONES'!AG$98)*($G228/$F228)))</f>
        <v>0</v>
      </c>
      <c r="AL228" s="441">
        <f>IF( $F228=0,0,((($F228/$E228)*'PLAN DE ADQUISICIONES'!AH$98)*($G228/$F228)))</f>
        <v>0</v>
      </c>
      <c r="AM228" s="441">
        <f>IF( $F228=0,0,((($F228/$E228)*'PLAN DE ADQUISICIONES'!AI$98)*($G228/$F228)))</f>
        <v>0</v>
      </c>
      <c r="AN228" s="441">
        <f>IF( $F228=0,0,((($F228/$E228)*'PLAN DE ADQUISICIONES'!AJ$98)*($G228/$F228)))</f>
        <v>0</v>
      </c>
      <c r="AO228" s="441">
        <f>IF( $F228=0,0,((($F228/$E228)*'PLAN DE ADQUISICIONES'!AK$98)*($G228/$F228)))</f>
        <v>0</v>
      </c>
      <c r="AP228" s="441">
        <f>IF( $F228=0,0,((($F228/$E228)*'PLAN DE ADQUISICIONES'!AL$98)*($G228/$F228)))</f>
        <v>0</v>
      </c>
      <c r="AQ228" s="441">
        <f>IF( $F228=0,0,((($F228/$E228)*'PLAN DE ADQUISICIONES'!AM$98)*($G228/$F228)))</f>
        <v>0</v>
      </c>
      <c r="AR228" s="441">
        <f>IF( $F228=0,0,((($F228/$E228)*'PLAN DE ADQUISICIONES'!AN$98)*($G228/$F228)))</f>
        <v>0</v>
      </c>
      <c r="AS228" s="441">
        <f>IF( $F228=0,0,((($F228/$E228)*'PLAN DE ADQUISICIONES'!AO$98)*($G228/$F228)))</f>
        <v>0</v>
      </c>
      <c r="AT228" s="423">
        <f t="shared" si="69"/>
        <v>0</v>
      </c>
      <c r="AU228" s="426">
        <f>AS228+AR228+AQ228+AP228+AO228+AN228+AM228+AL228+AK228+AJ228+AI228+AH228+AF228+AE228+AD228+AC228+AB228+AA228+Z228+Y228+X228+W228+V228+U228+S228+R228+Q228+P228+O228+N228+M228+L228+K228+J228+I228+H228</f>
        <v>0</v>
      </c>
      <c r="AV228" s="392">
        <f t="shared" si="59"/>
        <v>0</v>
      </c>
    </row>
    <row r="229" spans="2:48" s="60" customFormat="1" ht="13.5" x14ac:dyDescent="0.25">
      <c r="B229" s="416" t="str">
        <f>'FORMATO COSTEO C6'!C49</f>
        <v>6.3.2.2</v>
      </c>
      <c r="C229" s="439">
        <f>'FORMATO COSTEO C6'!B49</f>
        <v>0</v>
      </c>
      <c r="D229" s="428" t="str">
        <f>'FORMATO COSTEO C6'!D49</f>
        <v>Unidad medida</v>
      </c>
      <c r="E229" s="440">
        <f>'FORMATO COSTEO C6'!E49</f>
        <v>0</v>
      </c>
      <c r="F229" s="441">
        <f>'FORMATO COSTEO C6'!G49</f>
        <v>0</v>
      </c>
      <c r="G229" s="442">
        <f>'FORMATO COSTEO C6'!X49</f>
        <v>0</v>
      </c>
      <c r="H229" s="443">
        <f>IF( $F229=0,0,((($F229/$E229)*'PLAN DE ADQUISICIONES'!F$99)*($G229/$F229)))</f>
        <v>0</v>
      </c>
      <c r="I229" s="441">
        <f>IF( $F229=0,0,((($F229/$E229)*'PLAN DE ADQUISICIONES'!G$99)*($G229/$F229)))</f>
        <v>0</v>
      </c>
      <c r="J229" s="441">
        <f>IF( $F229=0,0,((($F229/$E229)*'PLAN DE ADQUISICIONES'!H$99)*($G229/$F229)))</f>
        <v>0</v>
      </c>
      <c r="K229" s="441">
        <f>IF( $F229=0,0,((($F229/$E229)*'PLAN DE ADQUISICIONES'!I$99)*($G229/$F229)))</f>
        <v>0</v>
      </c>
      <c r="L229" s="441">
        <f>IF( $F229=0,0,((($F229/$E229)*'PLAN DE ADQUISICIONES'!J$99)*($G229/$F229)))</f>
        <v>0</v>
      </c>
      <c r="M229" s="441">
        <f>IF( $F229=0,0,((($F229/$E229)*'PLAN DE ADQUISICIONES'!K$99)*($G229/$F229)))</f>
        <v>0</v>
      </c>
      <c r="N229" s="441">
        <f>IF( $F229=0,0,((($F229/$E229)*'PLAN DE ADQUISICIONES'!L$99)*($G229/$F229)))</f>
        <v>0</v>
      </c>
      <c r="O229" s="441">
        <f>IF( $F229=0,0,((($F229/$E229)*'PLAN DE ADQUISICIONES'!M$99)*($G229/$F229)))</f>
        <v>0</v>
      </c>
      <c r="P229" s="441">
        <f>IF( $F229=0,0,((($F229/$E229)*'PLAN DE ADQUISICIONES'!N$99)*($G229/$F229)))</f>
        <v>0</v>
      </c>
      <c r="Q229" s="441">
        <f>IF( $F229=0,0,((($F229/$E229)*'PLAN DE ADQUISICIONES'!O$99)*($G229/$F229)))</f>
        <v>0</v>
      </c>
      <c r="R229" s="441">
        <f>IF( $F229=0,0,((($F229/$E229)*'PLAN DE ADQUISICIONES'!P$99)*($G229/$F229)))</f>
        <v>0</v>
      </c>
      <c r="S229" s="441">
        <f>IF( $F229=0,0,((($F229/$E229)*'PLAN DE ADQUISICIONES'!Q$99)*($G229/$F229)))</f>
        <v>0</v>
      </c>
      <c r="T229" s="423">
        <f t="shared" si="67"/>
        <v>0</v>
      </c>
      <c r="U229" s="444">
        <f>IF( $F229=0,0,((($F229/$E229)*'PLAN DE ADQUISICIONES'!R$99)*($G229/$F229)))</f>
        <v>0</v>
      </c>
      <c r="V229" s="441">
        <f>IF( $F229=0,0,((($F229/$E229)*'PLAN DE ADQUISICIONES'!S$99)*($G229/$F229)))</f>
        <v>0</v>
      </c>
      <c r="W229" s="441">
        <f>IF( $F229=0,0,((($F229/$E229)*'PLAN DE ADQUISICIONES'!T$99)*($G229/$F229)))</f>
        <v>0</v>
      </c>
      <c r="X229" s="441">
        <f>IF( $F229=0,0,((($F229/$E229)*'PLAN DE ADQUISICIONES'!U$99)*($G229/$F229)))</f>
        <v>0</v>
      </c>
      <c r="Y229" s="441">
        <f>IF( $F229=0,0,((($F229/$E229)*'PLAN DE ADQUISICIONES'!V$99)*($G229/$F229)))</f>
        <v>0</v>
      </c>
      <c r="Z229" s="441">
        <f>IF( $F229=0,0,((($F229/$E229)*'PLAN DE ADQUISICIONES'!W$99)*($G229/$F229)))</f>
        <v>0</v>
      </c>
      <c r="AA229" s="441">
        <f>IF( $F229=0,0,((($F229/$E229)*'PLAN DE ADQUISICIONES'!X$99)*($G229/$F229)))</f>
        <v>0</v>
      </c>
      <c r="AB229" s="441">
        <f>IF( $F229=0,0,((($F229/$E229)*'PLAN DE ADQUISICIONES'!Y$99)*($G229/$F229)))</f>
        <v>0</v>
      </c>
      <c r="AC229" s="441">
        <f>IF( $F229=0,0,((($F229/$E229)*'PLAN DE ADQUISICIONES'!Z$99)*($G229/$F229)))</f>
        <v>0</v>
      </c>
      <c r="AD229" s="441">
        <f>IF( $F229=0,0,((($F229/$E229)*'PLAN DE ADQUISICIONES'!AA$99)*($G229/$F229)))</f>
        <v>0</v>
      </c>
      <c r="AE229" s="441">
        <f>IF( $F229=0,0,((($F229/$E229)*'PLAN DE ADQUISICIONES'!AB$99)*($G229/$F229)))</f>
        <v>0</v>
      </c>
      <c r="AF229" s="441">
        <f>IF( $F229=0,0,((($F229/$E229)*'PLAN DE ADQUISICIONES'!AC$99)*($G229/$F229)))</f>
        <v>0</v>
      </c>
      <c r="AG229" s="421">
        <f t="shared" si="68"/>
        <v>0</v>
      </c>
      <c r="AH229" s="443">
        <f>IF( $F229=0,0,((($F229/$E229)*'PLAN DE ADQUISICIONES'!AD$99)*($G229/$F229)))</f>
        <v>0</v>
      </c>
      <c r="AI229" s="441">
        <f>IF( $F229=0,0,((($F229/$E229)*'PLAN DE ADQUISICIONES'!AE$99)*($G229/$F229)))</f>
        <v>0</v>
      </c>
      <c r="AJ229" s="441">
        <f>IF( $F229=0,0,((($F229/$E229)*'PLAN DE ADQUISICIONES'!AF$99)*($G229/$F229)))</f>
        <v>0</v>
      </c>
      <c r="AK229" s="441">
        <f>IF( $F229=0,0,((($F229/$E229)*'PLAN DE ADQUISICIONES'!AG$99)*($G229/$F229)))</f>
        <v>0</v>
      </c>
      <c r="AL229" s="441">
        <f>IF( $F229=0,0,((($F229/$E229)*'PLAN DE ADQUISICIONES'!AH$99)*($G229/$F229)))</f>
        <v>0</v>
      </c>
      <c r="AM229" s="441">
        <f>IF( $F229=0,0,((($F229/$E229)*'PLAN DE ADQUISICIONES'!AI$99)*($G229/$F229)))</f>
        <v>0</v>
      </c>
      <c r="AN229" s="441">
        <f>IF( $F229=0,0,((($F229/$E229)*'PLAN DE ADQUISICIONES'!AJ$99)*($G229/$F229)))</f>
        <v>0</v>
      </c>
      <c r="AO229" s="441">
        <f>IF( $F229=0,0,((($F229/$E229)*'PLAN DE ADQUISICIONES'!AK$99)*($G229/$F229)))</f>
        <v>0</v>
      </c>
      <c r="AP229" s="441">
        <f>IF( $F229=0,0,((($F229/$E229)*'PLAN DE ADQUISICIONES'!AL$99)*($G229/$F229)))</f>
        <v>0</v>
      </c>
      <c r="AQ229" s="441">
        <f>IF( $F229=0,0,((($F229/$E229)*'PLAN DE ADQUISICIONES'!AM$99)*($G229/$F229)))</f>
        <v>0</v>
      </c>
      <c r="AR229" s="441">
        <f>IF( $F229=0,0,((($F229/$E229)*'PLAN DE ADQUISICIONES'!AN$99)*($G229/$F229)))</f>
        <v>0</v>
      </c>
      <c r="AS229" s="441">
        <f>IF( $F229=0,0,((($F229/$E229)*'PLAN DE ADQUISICIONES'!AO$99)*($G229/$F229)))</f>
        <v>0</v>
      </c>
      <c r="AT229" s="423">
        <f t="shared" si="69"/>
        <v>0</v>
      </c>
      <c r="AU229" s="426">
        <f>AS229+AR229+AQ229+AP229+AO229+AN229+AM229+AL229+AK229+AJ229+AI229+AH229+AF229+AE229+AD229+AC229+AB229+AA229+Z229+Y229+X229+W229+V229+U229+S229+R229+Q229+P229+O229+N229+M229+L229+K229+J229+I229+H229</f>
        <v>0</v>
      </c>
      <c r="AV229" s="392">
        <f t="shared" si="59"/>
        <v>0</v>
      </c>
    </row>
    <row r="230" spans="2:48" s="60" customFormat="1" ht="13.5" x14ac:dyDescent="0.25">
      <c r="B230" s="416" t="str">
        <f>'FORMATO COSTEO C6'!C50</f>
        <v>6.3.2.3</v>
      </c>
      <c r="C230" s="439">
        <f>'FORMATO COSTEO C6'!B50</f>
        <v>0</v>
      </c>
      <c r="D230" s="428" t="str">
        <f>'FORMATO COSTEO C6'!D50</f>
        <v>Unidad medida</v>
      </c>
      <c r="E230" s="440">
        <f>'FORMATO COSTEO C6'!E50</f>
        <v>0</v>
      </c>
      <c r="F230" s="441">
        <f>'FORMATO COSTEO C6'!G50</f>
        <v>0</v>
      </c>
      <c r="G230" s="442">
        <f>'FORMATO COSTEO C6'!X50</f>
        <v>0</v>
      </c>
      <c r="H230" s="443">
        <f>IF( $F230=0,0,((($F230/$E230)*'PLAN DE ADQUISICIONES'!F$100)*($G230/$F230)))</f>
        <v>0</v>
      </c>
      <c r="I230" s="441">
        <f>IF( $F230=0,0,((($F230/$E230)*'PLAN DE ADQUISICIONES'!G$100)*($G230/$F230)))</f>
        <v>0</v>
      </c>
      <c r="J230" s="441">
        <f>IF( $F230=0,0,((($F230/$E230)*'PLAN DE ADQUISICIONES'!H$100)*($G230/$F230)))</f>
        <v>0</v>
      </c>
      <c r="K230" s="441">
        <f>IF( $F230=0,0,((($F230/$E230)*'PLAN DE ADQUISICIONES'!I$100)*($G230/$F230)))</f>
        <v>0</v>
      </c>
      <c r="L230" s="441">
        <f>IF( $F230=0,0,((($F230/$E230)*'PLAN DE ADQUISICIONES'!J$100)*($G230/$F230)))</f>
        <v>0</v>
      </c>
      <c r="M230" s="441">
        <f>IF( $F230=0,0,((($F230/$E230)*'PLAN DE ADQUISICIONES'!K$100)*($G230/$F230)))</f>
        <v>0</v>
      </c>
      <c r="N230" s="441">
        <f>IF( $F230=0,0,((($F230/$E230)*'PLAN DE ADQUISICIONES'!L$100)*($G230/$F230)))</f>
        <v>0</v>
      </c>
      <c r="O230" s="441">
        <f>IF( $F230=0,0,((($F230/$E230)*'PLAN DE ADQUISICIONES'!M$100)*($G230/$F230)))</f>
        <v>0</v>
      </c>
      <c r="P230" s="441">
        <f>IF( $F230=0,0,((($F230/$E230)*'PLAN DE ADQUISICIONES'!N$100)*($G230/$F230)))</f>
        <v>0</v>
      </c>
      <c r="Q230" s="441">
        <f>IF( $F230=0,0,((($F230/$E230)*'PLAN DE ADQUISICIONES'!O$100)*($G230/$F230)))</f>
        <v>0</v>
      </c>
      <c r="R230" s="441">
        <f>IF( $F230=0,0,((($F230/$E230)*'PLAN DE ADQUISICIONES'!P$100)*($G230/$F230)))</f>
        <v>0</v>
      </c>
      <c r="S230" s="441">
        <f>IF( $F230=0,0,((($F230/$E230)*'PLAN DE ADQUISICIONES'!Q$100)*($G230/$F230)))</f>
        <v>0</v>
      </c>
      <c r="T230" s="423">
        <f t="shared" si="67"/>
        <v>0</v>
      </c>
      <c r="U230" s="444">
        <f>IF( $F230=0,0,((($F230/$E230)*'PLAN DE ADQUISICIONES'!R$100)*($G230/$F230)))</f>
        <v>0</v>
      </c>
      <c r="V230" s="441">
        <f>IF( $F230=0,0,((($F230/$E230)*'PLAN DE ADQUISICIONES'!S$100)*($G230/$F230)))</f>
        <v>0</v>
      </c>
      <c r="W230" s="441">
        <f>IF( $F230=0,0,((($F230/$E230)*'PLAN DE ADQUISICIONES'!T$100)*($G230/$F230)))</f>
        <v>0</v>
      </c>
      <c r="X230" s="441">
        <f>IF( $F230=0,0,((($F230/$E230)*'PLAN DE ADQUISICIONES'!U$100)*($G230/$F230)))</f>
        <v>0</v>
      </c>
      <c r="Y230" s="441">
        <f>IF( $F230=0,0,((($F230/$E230)*'PLAN DE ADQUISICIONES'!V$100)*($G230/$F230)))</f>
        <v>0</v>
      </c>
      <c r="Z230" s="441">
        <f>IF( $F230=0,0,((($F230/$E230)*'PLAN DE ADQUISICIONES'!W$100)*($G230/$F230)))</f>
        <v>0</v>
      </c>
      <c r="AA230" s="441">
        <f>IF( $F230=0,0,((($F230/$E230)*'PLAN DE ADQUISICIONES'!X$100)*($G230/$F230)))</f>
        <v>0</v>
      </c>
      <c r="AB230" s="441">
        <f>IF( $F230=0,0,((($F230/$E230)*'PLAN DE ADQUISICIONES'!Y$100)*($G230/$F230)))</f>
        <v>0</v>
      </c>
      <c r="AC230" s="441">
        <f>IF( $F230=0,0,((($F230/$E230)*'PLAN DE ADQUISICIONES'!Z$100)*($G230/$F230)))</f>
        <v>0</v>
      </c>
      <c r="AD230" s="441">
        <f>IF( $F230=0,0,((($F230/$E230)*'PLAN DE ADQUISICIONES'!AA$100)*($G230/$F230)))</f>
        <v>0</v>
      </c>
      <c r="AE230" s="441">
        <f>IF( $F230=0,0,((($F230/$E230)*'PLAN DE ADQUISICIONES'!AB$100)*($G230/$F230)))</f>
        <v>0</v>
      </c>
      <c r="AF230" s="441">
        <f>IF( $F230=0,0,((($F230/$E230)*'PLAN DE ADQUISICIONES'!AC$100)*($G230/$F230)))</f>
        <v>0</v>
      </c>
      <c r="AG230" s="421">
        <f t="shared" si="68"/>
        <v>0</v>
      </c>
      <c r="AH230" s="443">
        <f>IF( $F230=0,0,((($F230/$E230)*'PLAN DE ADQUISICIONES'!AD$100)*($G230/$F230)))</f>
        <v>0</v>
      </c>
      <c r="AI230" s="441">
        <f>IF( $F230=0,0,((($F230/$E230)*'PLAN DE ADQUISICIONES'!AE$100)*($G230/$F230)))</f>
        <v>0</v>
      </c>
      <c r="AJ230" s="441">
        <f>IF( $F230=0,0,((($F230/$E230)*'PLAN DE ADQUISICIONES'!AF$100)*($G230/$F230)))</f>
        <v>0</v>
      </c>
      <c r="AK230" s="441">
        <f>IF( $F230=0,0,((($F230/$E230)*'PLAN DE ADQUISICIONES'!AG$100)*($G230/$F230)))</f>
        <v>0</v>
      </c>
      <c r="AL230" s="441">
        <f>IF( $F230=0,0,((($F230/$E230)*'PLAN DE ADQUISICIONES'!AH$100)*($G230/$F230)))</f>
        <v>0</v>
      </c>
      <c r="AM230" s="441">
        <f>IF( $F230=0,0,((($F230/$E230)*'PLAN DE ADQUISICIONES'!AI$100)*($G230/$F230)))</f>
        <v>0</v>
      </c>
      <c r="AN230" s="441">
        <f>IF( $F230=0,0,((($F230/$E230)*'PLAN DE ADQUISICIONES'!AJ$100)*($G230/$F230)))</f>
        <v>0</v>
      </c>
      <c r="AO230" s="441">
        <f>IF( $F230=0,0,((($F230/$E230)*'PLAN DE ADQUISICIONES'!AK$100)*($G230/$F230)))</f>
        <v>0</v>
      </c>
      <c r="AP230" s="441">
        <f>IF( $F230=0,0,((($F230/$E230)*'PLAN DE ADQUISICIONES'!AL$100)*($G230/$F230)))</f>
        <v>0</v>
      </c>
      <c r="AQ230" s="441">
        <f>IF( $F230=0,0,((($F230/$E230)*'PLAN DE ADQUISICIONES'!AM$100)*($G230/$F230)))</f>
        <v>0</v>
      </c>
      <c r="AR230" s="441">
        <f>IF( $F230=0,0,((($F230/$E230)*'PLAN DE ADQUISICIONES'!AN$100)*($G230/$F230)))</f>
        <v>0</v>
      </c>
      <c r="AS230" s="441">
        <f>IF( $F230=0,0,((($F230/$E230)*'PLAN DE ADQUISICIONES'!AO$100)*($G230/$F230)))</f>
        <v>0</v>
      </c>
      <c r="AT230" s="423">
        <f t="shared" si="69"/>
        <v>0</v>
      </c>
      <c r="AU230" s="426">
        <f>AS230+AR230+AQ230+AP230+AO230+AN230+AM230+AL230+AK230+AJ230+AI230+AH230+AF230+AE230+AD230+AC230+AB230+AA230+Z230+Y230+X230+W230+V230+U230+S230+R230+Q230+P230+O230+N230+M230+L230+K230+J230+I230+H230</f>
        <v>0</v>
      </c>
      <c r="AV230" s="392">
        <f t="shared" si="59"/>
        <v>0</v>
      </c>
    </row>
    <row r="231" spans="2:48" s="60" customFormat="1" ht="13.5" x14ac:dyDescent="0.25">
      <c r="B231" s="446" t="str">
        <f>'FORMATO COSTEO C6'!C51</f>
        <v>6.3.3</v>
      </c>
      <c r="C231" s="447" t="str">
        <f>+'FORMATO COSTEO C6'!B51</f>
        <v>Oficina de proyecto</v>
      </c>
      <c r="D231" s="448"/>
      <c r="E231" s="456"/>
      <c r="F231" s="450">
        <f>+'FORMATO COSTEO C6'!G51</f>
        <v>0</v>
      </c>
      <c r="G231" s="451">
        <f>+'FORMATO COSTEO C6'!X51</f>
        <v>0</v>
      </c>
      <c r="H231" s="452">
        <f>SUM(H232:H234)</f>
        <v>0</v>
      </c>
      <c r="I231" s="450">
        <f t="shared" ref="I231:AU231" si="71">SUM(I232:I234)</f>
        <v>0</v>
      </c>
      <c r="J231" s="450">
        <f t="shared" si="71"/>
        <v>0</v>
      </c>
      <c r="K231" s="450">
        <f t="shared" si="71"/>
        <v>0</v>
      </c>
      <c r="L231" s="450">
        <f t="shared" si="71"/>
        <v>0</v>
      </c>
      <c r="M231" s="450">
        <f t="shared" si="71"/>
        <v>0</v>
      </c>
      <c r="N231" s="450">
        <f t="shared" si="71"/>
        <v>0</v>
      </c>
      <c r="O231" s="450">
        <f t="shared" si="71"/>
        <v>0</v>
      </c>
      <c r="P231" s="450">
        <f t="shared" si="71"/>
        <v>0</v>
      </c>
      <c r="Q231" s="450">
        <f t="shared" si="71"/>
        <v>0</v>
      </c>
      <c r="R231" s="450">
        <f t="shared" si="71"/>
        <v>0</v>
      </c>
      <c r="S231" s="450">
        <f t="shared" si="71"/>
        <v>0</v>
      </c>
      <c r="T231" s="453">
        <f>SUM(T232:T234)</f>
        <v>0</v>
      </c>
      <c r="U231" s="454">
        <f t="shared" si="71"/>
        <v>0</v>
      </c>
      <c r="V231" s="450">
        <f t="shared" si="71"/>
        <v>0</v>
      </c>
      <c r="W231" s="450">
        <f t="shared" si="71"/>
        <v>0</v>
      </c>
      <c r="X231" s="450">
        <f t="shared" si="71"/>
        <v>0</v>
      </c>
      <c r="Y231" s="450">
        <f t="shared" si="71"/>
        <v>0</v>
      </c>
      <c r="Z231" s="450">
        <f t="shared" si="71"/>
        <v>0</v>
      </c>
      <c r="AA231" s="450">
        <f t="shared" si="71"/>
        <v>0</v>
      </c>
      <c r="AB231" s="450">
        <f t="shared" si="71"/>
        <v>0</v>
      </c>
      <c r="AC231" s="450">
        <f t="shared" si="71"/>
        <v>0</v>
      </c>
      <c r="AD231" s="450">
        <f t="shared" si="71"/>
        <v>0</v>
      </c>
      <c r="AE231" s="450">
        <f t="shared" si="71"/>
        <v>0</v>
      </c>
      <c r="AF231" s="450">
        <f t="shared" si="71"/>
        <v>0</v>
      </c>
      <c r="AG231" s="451">
        <f>SUM(AG232:AG234)</f>
        <v>0</v>
      </c>
      <c r="AH231" s="452">
        <f t="shared" si="71"/>
        <v>0</v>
      </c>
      <c r="AI231" s="450">
        <f t="shared" si="71"/>
        <v>0</v>
      </c>
      <c r="AJ231" s="450">
        <f t="shared" si="71"/>
        <v>0</v>
      </c>
      <c r="AK231" s="450">
        <f t="shared" si="71"/>
        <v>0</v>
      </c>
      <c r="AL231" s="450">
        <f t="shared" si="71"/>
        <v>0</v>
      </c>
      <c r="AM231" s="450">
        <f t="shared" si="71"/>
        <v>0</v>
      </c>
      <c r="AN231" s="450">
        <f t="shared" si="71"/>
        <v>0</v>
      </c>
      <c r="AO231" s="450">
        <f t="shared" si="71"/>
        <v>0</v>
      </c>
      <c r="AP231" s="450">
        <f t="shared" si="71"/>
        <v>0</v>
      </c>
      <c r="AQ231" s="450">
        <f t="shared" si="71"/>
        <v>0</v>
      </c>
      <c r="AR231" s="450">
        <f t="shared" si="71"/>
        <v>0</v>
      </c>
      <c r="AS231" s="450">
        <f t="shared" si="71"/>
        <v>0</v>
      </c>
      <c r="AT231" s="453">
        <f t="shared" si="71"/>
        <v>0</v>
      </c>
      <c r="AU231" s="455">
        <f t="shared" si="71"/>
        <v>0</v>
      </c>
      <c r="AV231" s="392">
        <f t="shared" si="59"/>
        <v>0</v>
      </c>
    </row>
    <row r="232" spans="2:48" s="60" customFormat="1" ht="13.5" x14ac:dyDescent="0.25">
      <c r="B232" s="416" t="str">
        <f>'FORMATO COSTEO C6'!C52</f>
        <v>6.3.3.1</v>
      </c>
      <c r="C232" s="439" t="str">
        <f>'FORMATO COSTEO C6'!B52</f>
        <v>Alquiler</v>
      </c>
      <c r="D232" s="428" t="str">
        <f>'FORMATO COSTEO C6'!D52</f>
        <v>Unidad medida</v>
      </c>
      <c r="E232" s="440">
        <f>'FORMATO COSTEO C6'!E52</f>
        <v>0</v>
      </c>
      <c r="F232" s="441">
        <f>'FORMATO COSTEO C6'!G52</f>
        <v>0</v>
      </c>
      <c r="G232" s="442">
        <f>'FORMATO COSTEO C6'!X52</f>
        <v>0</v>
      </c>
      <c r="H232" s="443">
        <f>IF( $F232=0,0,((($F232/$E232)*'PLAN DE ADQUISICIONES'!F$102)*($G232/$F232)))</f>
        <v>0</v>
      </c>
      <c r="I232" s="441">
        <f>IF( $F232=0,0,((($F232/$E232)*'PLAN DE ADQUISICIONES'!G$102)*($G232/$F232)))</f>
        <v>0</v>
      </c>
      <c r="J232" s="441">
        <f>IF( $F232=0,0,((($F232/$E232)*'PLAN DE ADQUISICIONES'!H$102)*($G232/$F232)))</f>
        <v>0</v>
      </c>
      <c r="K232" s="441">
        <f>IF( $F232=0,0,((($F232/$E232)*'PLAN DE ADQUISICIONES'!I$102)*($G232/$F232)))</f>
        <v>0</v>
      </c>
      <c r="L232" s="441">
        <f>IF( $F232=0,0,((($F232/$E232)*'PLAN DE ADQUISICIONES'!J$102)*($G232/$F232)))</f>
        <v>0</v>
      </c>
      <c r="M232" s="441">
        <f>IF( $F232=0,0,((($F232/$E232)*'PLAN DE ADQUISICIONES'!K$102)*($G232/$F232)))</f>
        <v>0</v>
      </c>
      <c r="N232" s="441">
        <f>IF( $F232=0,0,((($F232/$E232)*'PLAN DE ADQUISICIONES'!L$102)*($G232/$F232)))</f>
        <v>0</v>
      </c>
      <c r="O232" s="441">
        <f>IF( $F232=0,0,((($F232/$E232)*'PLAN DE ADQUISICIONES'!M$102)*($G232/$F232)))</f>
        <v>0</v>
      </c>
      <c r="P232" s="441">
        <f>IF( $F232=0,0,((($F232/$E232)*'PLAN DE ADQUISICIONES'!N$102)*($G232/$F232)))</f>
        <v>0</v>
      </c>
      <c r="Q232" s="441">
        <f>IF( $F232=0,0,((($F232/$E232)*'PLAN DE ADQUISICIONES'!O$102)*($G232/$F232)))</f>
        <v>0</v>
      </c>
      <c r="R232" s="441">
        <f>IF( $F232=0,0,((($F232/$E232)*'PLAN DE ADQUISICIONES'!P$102)*($G232/$F232)))</f>
        <v>0</v>
      </c>
      <c r="S232" s="441">
        <f>IF( $F232=0,0,((($F232/$E232)*'PLAN DE ADQUISICIONES'!Q$102)*($G232/$F232)))</f>
        <v>0</v>
      </c>
      <c r="T232" s="423">
        <f t="shared" si="67"/>
        <v>0</v>
      </c>
      <c r="U232" s="444">
        <f>IF( $F232=0,0,((($F232/$E232)*'PLAN DE ADQUISICIONES'!R$102)*($G232/$F232)))</f>
        <v>0</v>
      </c>
      <c r="V232" s="441">
        <f>IF( $F232=0,0,((($F232/$E232)*'PLAN DE ADQUISICIONES'!S$102)*($G232/$F232)))</f>
        <v>0</v>
      </c>
      <c r="W232" s="441">
        <f>IF( $F232=0,0,((($F232/$E232)*'PLAN DE ADQUISICIONES'!T$102)*($G232/$F232)))</f>
        <v>0</v>
      </c>
      <c r="X232" s="441">
        <f>IF( $F232=0,0,((($F232/$E232)*'PLAN DE ADQUISICIONES'!U$102)*($G232/$F232)))</f>
        <v>0</v>
      </c>
      <c r="Y232" s="441">
        <f>IF( $F232=0,0,((($F232/$E232)*'PLAN DE ADQUISICIONES'!V$102)*($G232/$F232)))</f>
        <v>0</v>
      </c>
      <c r="Z232" s="441">
        <f>IF( $F232=0,0,((($F232/$E232)*'PLAN DE ADQUISICIONES'!W$102)*($G232/$F232)))</f>
        <v>0</v>
      </c>
      <c r="AA232" s="441">
        <f>IF( $F232=0,0,((($F232/$E232)*'PLAN DE ADQUISICIONES'!X$102)*($G232/$F232)))</f>
        <v>0</v>
      </c>
      <c r="AB232" s="441">
        <f>IF( $F232=0,0,((($F232/$E232)*'PLAN DE ADQUISICIONES'!Y$102)*($G232/$F232)))</f>
        <v>0</v>
      </c>
      <c r="AC232" s="441">
        <f>IF( $F232=0,0,((($F232/$E232)*'PLAN DE ADQUISICIONES'!Z$102)*($G232/$F232)))</f>
        <v>0</v>
      </c>
      <c r="AD232" s="441">
        <f>IF( $F232=0,0,((($F232/$E232)*'PLAN DE ADQUISICIONES'!AA$102)*($G232/$F232)))</f>
        <v>0</v>
      </c>
      <c r="AE232" s="441">
        <f>IF( $F232=0,0,((($F232/$E232)*'PLAN DE ADQUISICIONES'!AB$102)*($G232/$F232)))</f>
        <v>0</v>
      </c>
      <c r="AF232" s="441">
        <f>IF( $F232=0,0,((($F232/$E232)*'PLAN DE ADQUISICIONES'!AC$102)*($G232/$F232)))</f>
        <v>0</v>
      </c>
      <c r="AG232" s="421">
        <f t="shared" si="68"/>
        <v>0</v>
      </c>
      <c r="AH232" s="443">
        <f>IF( $F232=0,0,((($F232/$E232)*'PLAN DE ADQUISICIONES'!AD$102)*($G232/$F232)))</f>
        <v>0</v>
      </c>
      <c r="AI232" s="441">
        <f>IF( $F232=0,0,((($F232/$E232)*'PLAN DE ADQUISICIONES'!AE$102)*($G232/$F232)))</f>
        <v>0</v>
      </c>
      <c r="AJ232" s="441">
        <f>IF( $F232=0,0,((($F232/$E232)*'PLAN DE ADQUISICIONES'!AF$102)*($G232/$F232)))</f>
        <v>0</v>
      </c>
      <c r="AK232" s="441">
        <f>IF( $F232=0,0,((($F232/$E232)*'PLAN DE ADQUISICIONES'!AG$102)*($G232/$F232)))</f>
        <v>0</v>
      </c>
      <c r="AL232" s="441">
        <f>IF( $F232=0,0,((($F232/$E232)*'PLAN DE ADQUISICIONES'!AH$102)*($G232/$F232)))</f>
        <v>0</v>
      </c>
      <c r="AM232" s="441">
        <f>IF( $F232=0,0,((($F232/$E232)*'PLAN DE ADQUISICIONES'!AI$102)*($G232/$F232)))</f>
        <v>0</v>
      </c>
      <c r="AN232" s="441">
        <f>IF( $F232=0,0,((($F232/$E232)*'PLAN DE ADQUISICIONES'!AJ$102)*($G232/$F232)))</f>
        <v>0</v>
      </c>
      <c r="AO232" s="441">
        <f>IF( $F232=0,0,((($F232/$E232)*'PLAN DE ADQUISICIONES'!AK$102)*($G232/$F232)))</f>
        <v>0</v>
      </c>
      <c r="AP232" s="441">
        <f>IF( $F232=0,0,((($F232/$E232)*'PLAN DE ADQUISICIONES'!AL$102)*($G232/$F232)))</f>
        <v>0</v>
      </c>
      <c r="AQ232" s="441">
        <f>IF( $F232=0,0,((($F232/$E232)*'PLAN DE ADQUISICIONES'!AM$102)*($G232/$F232)))</f>
        <v>0</v>
      </c>
      <c r="AR232" s="441">
        <f>IF( $F232=0,0,((($F232/$E232)*'PLAN DE ADQUISICIONES'!AN$102)*($G232/$F232)))</f>
        <v>0</v>
      </c>
      <c r="AS232" s="441">
        <f>IF( $F232=0,0,((($F232/$E232)*'PLAN DE ADQUISICIONES'!AO$102)*($G232/$F232)))</f>
        <v>0</v>
      </c>
      <c r="AT232" s="423">
        <f t="shared" si="69"/>
        <v>0</v>
      </c>
      <c r="AU232" s="426">
        <f>AS232+AR232+AQ232+AP232+AO232+AN232+AM232+AL232+AK232+AJ232+AI232+AH232+AF232+AE232+AD232+AC232+AB232+AA232+Z232+Y232+X232+W232+V232+U232+S232+R232+Q232+P232+O232+N232+M232+L232+K232+J232+I232+H232</f>
        <v>0</v>
      </c>
      <c r="AV232" s="392">
        <f t="shared" si="59"/>
        <v>0</v>
      </c>
    </row>
    <row r="233" spans="2:48" s="60" customFormat="1" ht="13.5" x14ac:dyDescent="0.25">
      <c r="B233" s="416" t="str">
        <f>'FORMATO COSTEO C6'!C53</f>
        <v>6.3.3.2</v>
      </c>
      <c r="C233" s="439">
        <f>'FORMATO COSTEO C6'!B53</f>
        <v>0</v>
      </c>
      <c r="D233" s="428" t="str">
        <f>'FORMATO COSTEO C6'!D53</f>
        <v>Unidad medida</v>
      </c>
      <c r="E233" s="440">
        <f>'FORMATO COSTEO C6'!E53</f>
        <v>0</v>
      </c>
      <c r="F233" s="441">
        <f>'FORMATO COSTEO C6'!G53</f>
        <v>0</v>
      </c>
      <c r="G233" s="442">
        <f>'FORMATO COSTEO C6'!X53</f>
        <v>0</v>
      </c>
      <c r="H233" s="443">
        <f>IF( $F233=0,0,((($F233/$E233)*'PLAN DE ADQUISICIONES'!F$103)*($G233/$F233)))</f>
        <v>0</v>
      </c>
      <c r="I233" s="441">
        <f>IF( $F233=0,0,((($F233/$E233)*'PLAN DE ADQUISICIONES'!G$103)*($G233/$F233)))</f>
        <v>0</v>
      </c>
      <c r="J233" s="441">
        <f>IF( $F233=0,0,((($F233/$E233)*'PLAN DE ADQUISICIONES'!H$103)*($G233/$F233)))</f>
        <v>0</v>
      </c>
      <c r="K233" s="441">
        <f>IF( $F233=0,0,((($F233/$E233)*'PLAN DE ADQUISICIONES'!I$103)*($G233/$F233)))</f>
        <v>0</v>
      </c>
      <c r="L233" s="441">
        <f>IF( $F233=0,0,((($F233/$E233)*'PLAN DE ADQUISICIONES'!J$103)*($G233/$F233)))</f>
        <v>0</v>
      </c>
      <c r="M233" s="441">
        <f>IF( $F233=0,0,((($F233/$E233)*'PLAN DE ADQUISICIONES'!K$103)*($G233/$F233)))</f>
        <v>0</v>
      </c>
      <c r="N233" s="441">
        <f>IF( $F233=0,0,((($F233/$E233)*'PLAN DE ADQUISICIONES'!L$103)*($G233/$F233)))</f>
        <v>0</v>
      </c>
      <c r="O233" s="441">
        <f>IF( $F233=0,0,((($F233/$E233)*'PLAN DE ADQUISICIONES'!M$103)*($G233/$F233)))</f>
        <v>0</v>
      </c>
      <c r="P233" s="441">
        <f>IF( $F233=0,0,((($F233/$E233)*'PLAN DE ADQUISICIONES'!N$103)*($G233/$F233)))</f>
        <v>0</v>
      </c>
      <c r="Q233" s="441">
        <f>IF( $F233=0,0,((($F233/$E233)*'PLAN DE ADQUISICIONES'!O$103)*($G233/$F233)))</f>
        <v>0</v>
      </c>
      <c r="R233" s="441">
        <f>IF( $F233=0,0,((($F233/$E233)*'PLAN DE ADQUISICIONES'!P$103)*($G233/$F233)))</f>
        <v>0</v>
      </c>
      <c r="S233" s="441">
        <f>IF( $F233=0,0,((($F233/$E233)*'PLAN DE ADQUISICIONES'!Q$103)*($G233/$F233)))</f>
        <v>0</v>
      </c>
      <c r="T233" s="423">
        <f t="shared" si="67"/>
        <v>0</v>
      </c>
      <c r="U233" s="444">
        <f>IF( $F233=0,0,((($F233/$E233)*'PLAN DE ADQUISICIONES'!R$103)*($G233/$F233)))</f>
        <v>0</v>
      </c>
      <c r="V233" s="441">
        <f>IF( $F233=0,0,((($F233/$E233)*'PLAN DE ADQUISICIONES'!S$103)*($G233/$F233)))</f>
        <v>0</v>
      </c>
      <c r="W233" s="441">
        <f>IF( $F233=0,0,((($F233/$E233)*'PLAN DE ADQUISICIONES'!T$103)*($G233/$F233)))</f>
        <v>0</v>
      </c>
      <c r="X233" s="441">
        <f>IF( $F233=0,0,((($F233/$E233)*'PLAN DE ADQUISICIONES'!U$103)*($G233/$F233)))</f>
        <v>0</v>
      </c>
      <c r="Y233" s="441">
        <f>IF( $F233=0,0,((($F233/$E233)*'PLAN DE ADQUISICIONES'!V$103)*($G233/$F233)))</f>
        <v>0</v>
      </c>
      <c r="Z233" s="441">
        <f>IF( $F233=0,0,((($F233/$E233)*'PLAN DE ADQUISICIONES'!W$103)*($G233/$F233)))</f>
        <v>0</v>
      </c>
      <c r="AA233" s="441">
        <f>IF( $F233=0,0,((($F233/$E233)*'PLAN DE ADQUISICIONES'!X$103)*($G233/$F233)))</f>
        <v>0</v>
      </c>
      <c r="AB233" s="441">
        <f>IF( $F233=0,0,((($F233/$E233)*'PLAN DE ADQUISICIONES'!Y$103)*($G233/$F233)))</f>
        <v>0</v>
      </c>
      <c r="AC233" s="441">
        <f>IF( $F233=0,0,((($F233/$E233)*'PLAN DE ADQUISICIONES'!Z$103)*($G233/$F233)))</f>
        <v>0</v>
      </c>
      <c r="AD233" s="441">
        <f>IF( $F233=0,0,((($F233/$E233)*'PLAN DE ADQUISICIONES'!AA$103)*($G233/$F233)))</f>
        <v>0</v>
      </c>
      <c r="AE233" s="441">
        <f>IF( $F233=0,0,((($F233/$E233)*'PLAN DE ADQUISICIONES'!AB$103)*($G233/$F233)))</f>
        <v>0</v>
      </c>
      <c r="AF233" s="441">
        <f>IF( $F233=0,0,((($F233/$E233)*'PLAN DE ADQUISICIONES'!AC$103)*($G233/$F233)))</f>
        <v>0</v>
      </c>
      <c r="AG233" s="421">
        <f t="shared" si="68"/>
        <v>0</v>
      </c>
      <c r="AH233" s="443">
        <f>IF( $F233=0,0,((($F233/$E233)*'PLAN DE ADQUISICIONES'!AD$103)*($G233/$F233)))</f>
        <v>0</v>
      </c>
      <c r="AI233" s="441">
        <f>IF( $F233=0,0,((($F233/$E233)*'PLAN DE ADQUISICIONES'!AE$103)*($G233/$F233)))</f>
        <v>0</v>
      </c>
      <c r="AJ233" s="441">
        <f>IF( $F233=0,0,((($F233/$E233)*'PLAN DE ADQUISICIONES'!AF$103)*($G233/$F233)))</f>
        <v>0</v>
      </c>
      <c r="AK233" s="441">
        <f>IF( $F233=0,0,((($F233/$E233)*'PLAN DE ADQUISICIONES'!AG$103)*($G233/$F233)))</f>
        <v>0</v>
      </c>
      <c r="AL233" s="441">
        <f>IF( $F233=0,0,((($F233/$E233)*'PLAN DE ADQUISICIONES'!AH$103)*($G233/$F233)))</f>
        <v>0</v>
      </c>
      <c r="AM233" s="441">
        <f>IF( $F233=0,0,((($F233/$E233)*'PLAN DE ADQUISICIONES'!AI$103)*($G233/$F233)))</f>
        <v>0</v>
      </c>
      <c r="AN233" s="441">
        <f>IF( $F233=0,0,((($F233/$E233)*'PLAN DE ADQUISICIONES'!AJ$103)*($G233/$F233)))</f>
        <v>0</v>
      </c>
      <c r="AO233" s="441">
        <f>IF( $F233=0,0,((($F233/$E233)*'PLAN DE ADQUISICIONES'!AK$103)*($G233/$F233)))</f>
        <v>0</v>
      </c>
      <c r="AP233" s="441">
        <f>IF( $F233=0,0,((($F233/$E233)*'PLAN DE ADQUISICIONES'!AL$103)*($G233/$F233)))</f>
        <v>0</v>
      </c>
      <c r="AQ233" s="441">
        <f>IF( $F233=0,0,((($F233/$E233)*'PLAN DE ADQUISICIONES'!AM$103)*($G233/$F233)))</f>
        <v>0</v>
      </c>
      <c r="AR233" s="441">
        <f>IF( $F233=0,0,((($F233/$E233)*'PLAN DE ADQUISICIONES'!AN$103)*($G233/$F233)))</f>
        <v>0</v>
      </c>
      <c r="AS233" s="441">
        <f>IF( $F233=0,0,((($F233/$E233)*'PLAN DE ADQUISICIONES'!AO$103)*($G233/$F233)))</f>
        <v>0</v>
      </c>
      <c r="AT233" s="423">
        <f t="shared" si="69"/>
        <v>0</v>
      </c>
      <c r="AU233" s="426">
        <f>AS233+AR233+AQ233+AP233+AO233+AN233+AM233+AL233+AK233+AJ233+AI233+AH233+AF233+AE233+AD233+AC233+AB233+AA233+Z233+Y233+X233+W233+V233+U233+S233+R233+Q233+P233+O233+N233+M233+L233+K233+J233+I233+H233</f>
        <v>0</v>
      </c>
      <c r="AV233" s="392">
        <f t="shared" si="59"/>
        <v>0</v>
      </c>
    </row>
    <row r="234" spans="2:48" s="60" customFormat="1" ht="13.5" x14ac:dyDescent="0.25">
      <c r="B234" s="416" t="str">
        <f>'FORMATO COSTEO C6'!C54</f>
        <v>6.3.3.3</v>
      </c>
      <c r="C234" s="439">
        <f>'FORMATO COSTEO C6'!B54</f>
        <v>0</v>
      </c>
      <c r="D234" s="428" t="str">
        <f>'FORMATO COSTEO C6'!D54</f>
        <v>Unidad medida</v>
      </c>
      <c r="E234" s="440">
        <f>'FORMATO COSTEO C6'!E54</f>
        <v>0</v>
      </c>
      <c r="F234" s="441">
        <f>'FORMATO COSTEO C6'!G54</f>
        <v>0</v>
      </c>
      <c r="G234" s="442">
        <f>'FORMATO COSTEO C6'!X54</f>
        <v>0</v>
      </c>
      <c r="H234" s="443">
        <f>IF( $F234=0,0,((($F234/$E234)*'PLAN DE ADQUISICIONES'!F$104)*($G234/$F234)))</f>
        <v>0</v>
      </c>
      <c r="I234" s="441">
        <f>IF( $F234=0,0,((($F234/$E234)*'PLAN DE ADQUISICIONES'!G$104)*($G234/$F234)))</f>
        <v>0</v>
      </c>
      <c r="J234" s="441">
        <f>IF( $F234=0,0,((($F234/$E234)*'PLAN DE ADQUISICIONES'!H$104)*($G234/$F234)))</f>
        <v>0</v>
      </c>
      <c r="K234" s="441">
        <f>IF( $F234=0,0,((($F234/$E234)*'PLAN DE ADQUISICIONES'!I$104)*($G234/$F234)))</f>
        <v>0</v>
      </c>
      <c r="L234" s="441">
        <f>IF( $F234=0,0,((($F234/$E234)*'PLAN DE ADQUISICIONES'!J$104)*($G234/$F234)))</f>
        <v>0</v>
      </c>
      <c r="M234" s="441">
        <f>IF( $F234=0,0,((($F234/$E234)*'PLAN DE ADQUISICIONES'!K$104)*($G234/$F234)))</f>
        <v>0</v>
      </c>
      <c r="N234" s="441">
        <f>IF( $F234=0,0,((($F234/$E234)*'PLAN DE ADQUISICIONES'!L$104)*($G234/$F234)))</f>
        <v>0</v>
      </c>
      <c r="O234" s="441">
        <f>IF( $F234=0,0,((($F234/$E234)*'PLAN DE ADQUISICIONES'!M$104)*($G234/$F234)))</f>
        <v>0</v>
      </c>
      <c r="P234" s="441">
        <f>IF( $F234=0,0,((($F234/$E234)*'PLAN DE ADQUISICIONES'!N$104)*($G234/$F234)))</f>
        <v>0</v>
      </c>
      <c r="Q234" s="441">
        <f>IF( $F234=0,0,((($F234/$E234)*'PLAN DE ADQUISICIONES'!O$104)*($G234/$F234)))</f>
        <v>0</v>
      </c>
      <c r="R234" s="441">
        <f>IF( $F234=0,0,((($F234/$E234)*'PLAN DE ADQUISICIONES'!P$104)*($G234/$F234)))</f>
        <v>0</v>
      </c>
      <c r="S234" s="441">
        <f>IF( $F234=0,0,((($F234/$E234)*'PLAN DE ADQUISICIONES'!Q$104)*($G234/$F234)))</f>
        <v>0</v>
      </c>
      <c r="T234" s="423">
        <f t="shared" si="67"/>
        <v>0</v>
      </c>
      <c r="U234" s="444">
        <f>IF( $F234=0,0,((($F234/$E234)*'PLAN DE ADQUISICIONES'!R$104)*($G234/$F234)))</f>
        <v>0</v>
      </c>
      <c r="V234" s="441">
        <f>IF( $F234=0,0,((($F234/$E234)*'PLAN DE ADQUISICIONES'!S$104)*($G234/$F234)))</f>
        <v>0</v>
      </c>
      <c r="W234" s="441">
        <f>IF( $F234=0,0,((($F234/$E234)*'PLAN DE ADQUISICIONES'!T$104)*($G234/$F234)))</f>
        <v>0</v>
      </c>
      <c r="X234" s="441">
        <f>IF( $F234=0,0,((($F234/$E234)*'PLAN DE ADQUISICIONES'!U$104)*($G234/$F234)))</f>
        <v>0</v>
      </c>
      <c r="Y234" s="441">
        <f>IF( $F234=0,0,((($F234/$E234)*'PLAN DE ADQUISICIONES'!V$104)*($G234/$F234)))</f>
        <v>0</v>
      </c>
      <c r="Z234" s="441">
        <f>IF( $F234=0,0,((($F234/$E234)*'PLAN DE ADQUISICIONES'!W$104)*($G234/$F234)))</f>
        <v>0</v>
      </c>
      <c r="AA234" s="441">
        <f>IF( $F234=0,0,((($F234/$E234)*'PLAN DE ADQUISICIONES'!X$104)*($G234/$F234)))</f>
        <v>0</v>
      </c>
      <c r="AB234" s="441">
        <f>IF( $F234=0,0,((($F234/$E234)*'PLAN DE ADQUISICIONES'!Y$104)*($G234/$F234)))</f>
        <v>0</v>
      </c>
      <c r="AC234" s="441">
        <f>IF( $F234=0,0,((($F234/$E234)*'PLAN DE ADQUISICIONES'!Z$104)*($G234/$F234)))</f>
        <v>0</v>
      </c>
      <c r="AD234" s="441">
        <f>IF( $F234=0,0,((($F234/$E234)*'PLAN DE ADQUISICIONES'!AA$104)*($G234/$F234)))</f>
        <v>0</v>
      </c>
      <c r="AE234" s="441">
        <f>IF( $F234=0,0,((($F234/$E234)*'PLAN DE ADQUISICIONES'!AB$104)*($G234/$F234)))</f>
        <v>0</v>
      </c>
      <c r="AF234" s="441">
        <f>IF( $F234=0,0,((($F234/$E234)*'PLAN DE ADQUISICIONES'!AC$104)*($G234/$F234)))</f>
        <v>0</v>
      </c>
      <c r="AG234" s="421">
        <f t="shared" si="68"/>
        <v>0</v>
      </c>
      <c r="AH234" s="443">
        <f>IF( $F234=0,0,((($F234/$E234)*'PLAN DE ADQUISICIONES'!AD$104)*($G234/$F234)))</f>
        <v>0</v>
      </c>
      <c r="AI234" s="441">
        <f>IF( $F234=0,0,((($F234/$E234)*'PLAN DE ADQUISICIONES'!AE$104)*($G234/$F234)))</f>
        <v>0</v>
      </c>
      <c r="AJ234" s="441">
        <f>IF( $F234=0,0,((($F234/$E234)*'PLAN DE ADQUISICIONES'!AF$104)*($G234/$F234)))</f>
        <v>0</v>
      </c>
      <c r="AK234" s="441">
        <f>IF( $F234=0,0,((($F234/$E234)*'PLAN DE ADQUISICIONES'!AG$104)*($G234/$F234)))</f>
        <v>0</v>
      </c>
      <c r="AL234" s="441">
        <f>IF( $F234=0,0,((($F234/$E234)*'PLAN DE ADQUISICIONES'!AH$104)*($G234/$F234)))</f>
        <v>0</v>
      </c>
      <c r="AM234" s="441">
        <f>IF( $F234=0,0,((($F234/$E234)*'PLAN DE ADQUISICIONES'!AI$104)*($G234/$F234)))</f>
        <v>0</v>
      </c>
      <c r="AN234" s="441">
        <f>IF( $F234=0,0,((($F234/$E234)*'PLAN DE ADQUISICIONES'!AJ$104)*($G234/$F234)))</f>
        <v>0</v>
      </c>
      <c r="AO234" s="441">
        <f>IF( $F234=0,0,((($F234/$E234)*'PLAN DE ADQUISICIONES'!AK$104)*($G234/$F234)))</f>
        <v>0</v>
      </c>
      <c r="AP234" s="441">
        <f>IF( $F234=0,0,((($F234/$E234)*'PLAN DE ADQUISICIONES'!AL$104)*($G234/$F234)))</f>
        <v>0</v>
      </c>
      <c r="AQ234" s="441">
        <f>IF( $F234=0,0,((($F234/$E234)*'PLAN DE ADQUISICIONES'!AM$104)*($G234/$F234)))</f>
        <v>0</v>
      </c>
      <c r="AR234" s="441">
        <f>IF( $F234=0,0,((($F234/$E234)*'PLAN DE ADQUISICIONES'!AN$104)*($G234/$F234)))</f>
        <v>0</v>
      </c>
      <c r="AS234" s="441">
        <f>IF( $F234=0,0,((($F234/$E234)*'PLAN DE ADQUISICIONES'!AO$104)*($G234/$F234)))</f>
        <v>0</v>
      </c>
      <c r="AT234" s="423">
        <f t="shared" si="69"/>
        <v>0</v>
      </c>
      <c r="AU234" s="426">
        <f>AS234+AR234+AQ234+AP234+AO234+AN234+AM234+AL234+AK234+AJ234+AI234+AH234+AF234+AE234+AD234+AC234+AB234+AA234+Z234+Y234+X234+W234+V234+U234+S234+R234+Q234+P234+O234+N234+M234+L234+K234+J234+I234+H234</f>
        <v>0</v>
      </c>
      <c r="AV234" s="392">
        <f t="shared" si="59"/>
        <v>0</v>
      </c>
    </row>
    <row r="235" spans="2:48" s="60" customFormat="1" ht="13.5" x14ac:dyDescent="0.25">
      <c r="B235" s="457" t="str">
        <f>'FORMATO COSTEO C6'!C55</f>
        <v>6.3.4</v>
      </c>
      <c r="C235" s="447" t="str">
        <f>+'FORMATO COSTEO C6'!B55</f>
        <v xml:space="preserve">Servicios básicos para oficina </v>
      </c>
      <c r="D235" s="458"/>
      <c r="E235" s="456"/>
      <c r="F235" s="450">
        <f>+'FORMATO COSTEO C6'!G55</f>
        <v>0</v>
      </c>
      <c r="G235" s="451">
        <f>+'FORMATO COSTEO C6'!X55</f>
        <v>0</v>
      </c>
      <c r="H235" s="452">
        <f>SUM(H236:H238)</f>
        <v>0</v>
      </c>
      <c r="I235" s="450">
        <f t="shared" ref="I235:AU235" si="72">SUM(I236:I238)</f>
        <v>0</v>
      </c>
      <c r="J235" s="450">
        <f t="shared" si="72"/>
        <v>0</v>
      </c>
      <c r="K235" s="450">
        <f t="shared" si="72"/>
        <v>0</v>
      </c>
      <c r="L235" s="450">
        <f t="shared" si="72"/>
        <v>0</v>
      </c>
      <c r="M235" s="450">
        <f t="shared" si="72"/>
        <v>0</v>
      </c>
      <c r="N235" s="450">
        <f t="shared" si="72"/>
        <v>0</v>
      </c>
      <c r="O235" s="450">
        <f t="shared" si="72"/>
        <v>0</v>
      </c>
      <c r="P235" s="450">
        <f t="shared" si="72"/>
        <v>0</v>
      </c>
      <c r="Q235" s="450">
        <f t="shared" si="72"/>
        <v>0</v>
      </c>
      <c r="R235" s="450">
        <f t="shared" si="72"/>
        <v>0</v>
      </c>
      <c r="S235" s="450">
        <f t="shared" si="72"/>
        <v>0</v>
      </c>
      <c r="T235" s="453">
        <f>SUM(T236:T238)</f>
        <v>0</v>
      </c>
      <c r="U235" s="454">
        <f t="shared" si="72"/>
        <v>0</v>
      </c>
      <c r="V235" s="450">
        <f t="shared" si="72"/>
        <v>0</v>
      </c>
      <c r="W235" s="450">
        <f t="shared" si="72"/>
        <v>0</v>
      </c>
      <c r="X235" s="450">
        <f t="shared" si="72"/>
        <v>0</v>
      </c>
      <c r="Y235" s="450">
        <f t="shared" si="72"/>
        <v>0</v>
      </c>
      <c r="Z235" s="450">
        <f t="shared" si="72"/>
        <v>0</v>
      </c>
      <c r="AA235" s="450">
        <f t="shared" si="72"/>
        <v>0</v>
      </c>
      <c r="AB235" s="450">
        <f t="shared" si="72"/>
        <v>0</v>
      </c>
      <c r="AC235" s="450">
        <f t="shared" si="72"/>
        <v>0</v>
      </c>
      <c r="AD235" s="450">
        <f t="shared" si="72"/>
        <v>0</v>
      </c>
      <c r="AE235" s="450">
        <f t="shared" si="72"/>
        <v>0</v>
      </c>
      <c r="AF235" s="450">
        <f t="shared" si="72"/>
        <v>0</v>
      </c>
      <c r="AG235" s="451">
        <f>SUM(AG236:AG238)</f>
        <v>0</v>
      </c>
      <c r="AH235" s="452">
        <f t="shared" si="72"/>
        <v>0</v>
      </c>
      <c r="AI235" s="450">
        <f t="shared" si="72"/>
        <v>0</v>
      </c>
      <c r="AJ235" s="450">
        <f t="shared" si="72"/>
        <v>0</v>
      </c>
      <c r="AK235" s="450">
        <f t="shared" si="72"/>
        <v>0</v>
      </c>
      <c r="AL235" s="450">
        <f t="shared" si="72"/>
        <v>0</v>
      </c>
      <c r="AM235" s="450">
        <f t="shared" si="72"/>
        <v>0</v>
      </c>
      <c r="AN235" s="450">
        <f t="shared" si="72"/>
        <v>0</v>
      </c>
      <c r="AO235" s="450">
        <f t="shared" si="72"/>
        <v>0</v>
      </c>
      <c r="AP235" s="450">
        <f t="shared" si="72"/>
        <v>0</v>
      </c>
      <c r="AQ235" s="450">
        <f t="shared" si="72"/>
        <v>0</v>
      </c>
      <c r="AR235" s="450">
        <f t="shared" si="72"/>
        <v>0</v>
      </c>
      <c r="AS235" s="450">
        <f t="shared" si="72"/>
        <v>0</v>
      </c>
      <c r="AT235" s="453">
        <f t="shared" si="72"/>
        <v>0</v>
      </c>
      <c r="AU235" s="459">
        <f t="shared" si="72"/>
        <v>0</v>
      </c>
      <c r="AV235" s="392">
        <f t="shared" si="59"/>
        <v>0</v>
      </c>
    </row>
    <row r="236" spans="2:48" s="60" customFormat="1" ht="13.5" x14ac:dyDescent="0.25">
      <c r="B236" s="416" t="str">
        <f>'FORMATO COSTEO C6'!C56</f>
        <v>6.3.4.1</v>
      </c>
      <c r="C236" s="439">
        <f>'FORMATO COSTEO C6'!B56</f>
        <v>0</v>
      </c>
      <c r="D236" s="428" t="str">
        <f>'FORMATO COSTEO C6'!D56</f>
        <v>Unidad medida</v>
      </c>
      <c r="E236" s="440">
        <f>'FORMATO COSTEO C6'!E56</f>
        <v>0</v>
      </c>
      <c r="F236" s="441">
        <f>'FORMATO COSTEO C6'!G56</f>
        <v>0</v>
      </c>
      <c r="G236" s="442">
        <f>'FORMATO COSTEO C6'!X56</f>
        <v>0</v>
      </c>
      <c r="H236" s="443">
        <f>IF( $F236=0,0,((($F236/$E236)*'PLAN DE ADQUISICIONES'!F$106)*($G236/$F236)))</f>
        <v>0</v>
      </c>
      <c r="I236" s="441">
        <f>IF( $F236=0,0,((($F236/$E236)*'PLAN DE ADQUISICIONES'!G$106)*($G236/$F236)))</f>
        <v>0</v>
      </c>
      <c r="J236" s="441">
        <f>IF( $F236=0,0,((($F236/$E236)*'PLAN DE ADQUISICIONES'!H$106)*($G236/$F236)))</f>
        <v>0</v>
      </c>
      <c r="K236" s="441">
        <f>IF( $F236=0,0,((($F236/$E236)*'PLAN DE ADQUISICIONES'!I$106)*($G236/$F236)))</f>
        <v>0</v>
      </c>
      <c r="L236" s="441">
        <f>IF( $F236=0,0,((($F236/$E236)*'PLAN DE ADQUISICIONES'!J$106)*($G236/$F236)))</f>
        <v>0</v>
      </c>
      <c r="M236" s="441">
        <f>IF( $F236=0,0,((($F236/$E236)*'PLAN DE ADQUISICIONES'!K$106)*($G236/$F236)))</f>
        <v>0</v>
      </c>
      <c r="N236" s="441">
        <f>IF( $F236=0,0,((($F236/$E236)*'PLAN DE ADQUISICIONES'!L$106)*($G236/$F236)))</f>
        <v>0</v>
      </c>
      <c r="O236" s="441">
        <f>IF( $F236=0,0,((($F236/$E236)*'PLAN DE ADQUISICIONES'!M$106)*($G236/$F236)))</f>
        <v>0</v>
      </c>
      <c r="P236" s="441">
        <f>IF( $F236=0,0,((($F236/$E236)*'PLAN DE ADQUISICIONES'!N$106)*($G236/$F236)))</f>
        <v>0</v>
      </c>
      <c r="Q236" s="441">
        <f>IF( $F236=0,0,((($F236/$E236)*'PLAN DE ADQUISICIONES'!O$106)*($G236/$F236)))</f>
        <v>0</v>
      </c>
      <c r="R236" s="441">
        <f>IF( $F236=0,0,((($F236/$E236)*'PLAN DE ADQUISICIONES'!P$106)*($G236/$F236)))</f>
        <v>0</v>
      </c>
      <c r="S236" s="441">
        <f>IF( $F236=0,0,((($F236/$E236)*'PLAN DE ADQUISICIONES'!Q$106)*($G236/$F236)))</f>
        <v>0</v>
      </c>
      <c r="T236" s="423">
        <f t="shared" si="67"/>
        <v>0</v>
      </c>
      <c r="U236" s="444">
        <f>IF( $F236=0,0,((($F236/$E236)*'PLAN DE ADQUISICIONES'!R$106)*($G236/$F236)))</f>
        <v>0</v>
      </c>
      <c r="V236" s="441">
        <f>IF( $F236=0,0,((($F236/$E236)*'PLAN DE ADQUISICIONES'!S$106)*($G236/$F236)))</f>
        <v>0</v>
      </c>
      <c r="W236" s="441">
        <f>IF( $F236=0,0,((($F236/$E236)*'PLAN DE ADQUISICIONES'!T$106)*($G236/$F236)))</f>
        <v>0</v>
      </c>
      <c r="X236" s="441">
        <f>IF( $F236=0,0,((($F236/$E236)*'PLAN DE ADQUISICIONES'!U$106)*($G236/$F236)))</f>
        <v>0</v>
      </c>
      <c r="Y236" s="441">
        <f>IF( $F236=0,0,((($F236/$E236)*'PLAN DE ADQUISICIONES'!V$106)*($G236/$F236)))</f>
        <v>0</v>
      </c>
      <c r="Z236" s="441">
        <f>IF( $F236=0,0,((($F236/$E236)*'PLAN DE ADQUISICIONES'!W$106)*($G236/$F236)))</f>
        <v>0</v>
      </c>
      <c r="AA236" s="441">
        <f>IF( $F236=0,0,((($F236/$E236)*'PLAN DE ADQUISICIONES'!X$106)*($G236/$F236)))</f>
        <v>0</v>
      </c>
      <c r="AB236" s="441">
        <f>IF( $F236=0,0,((($F236/$E236)*'PLAN DE ADQUISICIONES'!Y$106)*($G236/$F236)))</f>
        <v>0</v>
      </c>
      <c r="AC236" s="441">
        <f>IF( $F236=0,0,((($F236/$E236)*'PLAN DE ADQUISICIONES'!Z$106)*($G236/$F236)))</f>
        <v>0</v>
      </c>
      <c r="AD236" s="441">
        <f>IF( $F236=0,0,((($F236/$E236)*'PLAN DE ADQUISICIONES'!AA$106)*($G236/$F236)))</f>
        <v>0</v>
      </c>
      <c r="AE236" s="441">
        <f>IF( $F236=0,0,((($F236/$E236)*'PLAN DE ADQUISICIONES'!AB$106)*($G236/$F236)))</f>
        <v>0</v>
      </c>
      <c r="AF236" s="441">
        <f>IF( $F236=0,0,((($F236/$E236)*'PLAN DE ADQUISICIONES'!AC$106)*($G236/$F236)))</f>
        <v>0</v>
      </c>
      <c r="AG236" s="421">
        <f t="shared" si="68"/>
        <v>0</v>
      </c>
      <c r="AH236" s="443">
        <f>IF( $F236=0,0,((($F236/$E236)*'PLAN DE ADQUISICIONES'!AD$106)*($G236/$F236)))</f>
        <v>0</v>
      </c>
      <c r="AI236" s="441">
        <f>IF( $F236=0,0,((($F236/$E236)*'PLAN DE ADQUISICIONES'!AE$106)*($G236/$F236)))</f>
        <v>0</v>
      </c>
      <c r="AJ236" s="441">
        <f>IF( $F236=0,0,((($F236/$E236)*'PLAN DE ADQUISICIONES'!AF$106)*($G236/$F236)))</f>
        <v>0</v>
      </c>
      <c r="AK236" s="441">
        <f>IF( $F236=0,0,((($F236/$E236)*'PLAN DE ADQUISICIONES'!AG$106)*($G236/$F236)))</f>
        <v>0</v>
      </c>
      <c r="AL236" s="441">
        <f>IF( $F236=0,0,((($F236/$E236)*'PLAN DE ADQUISICIONES'!AH$106)*($G236/$F236)))</f>
        <v>0</v>
      </c>
      <c r="AM236" s="441">
        <f>IF( $F236=0,0,((($F236/$E236)*'PLAN DE ADQUISICIONES'!AI$106)*($G236/$F236)))</f>
        <v>0</v>
      </c>
      <c r="AN236" s="441">
        <f>IF( $F236=0,0,((($F236/$E236)*'PLAN DE ADQUISICIONES'!AJ$106)*($G236/$F236)))</f>
        <v>0</v>
      </c>
      <c r="AO236" s="441">
        <f>IF( $F236=0,0,((($F236/$E236)*'PLAN DE ADQUISICIONES'!AK$106)*($G236/$F236)))</f>
        <v>0</v>
      </c>
      <c r="AP236" s="441">
        <f>IF( $F236=0,0,((($F236/$E236)*'PLAN DE ADQUISICIONES'!AL$106)*($G236/$F236)))</f>
        <v>0</v>
      </c>
      <c r="AQ236" s="441">
        <f>IF( $F236=0,0,((($F236/$E236)*'PLAN DE ADQUISICIONES'!AM$106)*($G236/$F236)))</f>
        <v>0</v>
      </c>
      <c r="AR236" s="441">
        <f>IF( $F236=0,0,((($F236/$E236)*'PLAN DE ADQUISICIONES'!AN$106)*($G236/$F236)))</f>
        <v>0</v>
      </c>
      <c r="AS236" s="441">
        <f>IF( $F236=0,0,((($F236/$E236)*'PLAN DE ADQUISICIONES'!AO$106)*($G236/$F236)))</f>
        <v>0</v>
      </c>
      <c r="AT236" s="423">
        <f t="shared" si="69"/>
        <v>0</v>
      </c>
      <c r="AU236" s="426">
        <f>AS236+AR236+AQ236+AP236+AO236+AN236+AM236+AL236+AK236+AJ236+AI236+AH236+AF236+AE236+AD236+AC236+AB236+AA236+Z236+Y236+X236+W236+V236+U236+S236+R236+Q236+P236+O236+N236+M236+L236+K236+J236+I236+H236</f>
        <v>0</v>
      </c>
      <c r="AV236" s="392">
        <f t="shared" si="59"/>
        <v>0</v>
      </c>
    </row>
    <row r="237" spans="2:48" s="60" customFormat="1" ht="13.5" x14ac:dyDescent="0.25">
      <c r="B237" s="416" t="str">
        <f>'FORMATO COSTEO C6'!C57</f>
        <v>6.3.4.2</v>
      </c>
      <c r="C237" s="439">
        <f>'FORMATO COSTEO C6'!B57</f>
        <v>0</v>
      </c>
      <c r="D237" s="428" t="str">
        <f>'FORMATO COSTEO C6'!D57</f>
        <v>Unidad medida</v>
      </c>
      <c r="E237" s="440">
        <f>'FORMATO COSTEO C6'!E57</f>
        <v>0</v>
      </c>
      <c r="F237" s="441">
        <f>'FORMATO COSTEO C6'!G57</f>
        <v>0</v>
      </c>
      <c r="G237" s="442">
        <f>'FORMATO COSTEO C6'!X57</f>
        <v>0</v>
      </c>
      <c r="H237" s="443">
        <f>IF( $F237=0,0,((($F237/$E237)*'PLAN DE ADQUISICIONES'!F$107)*($G237/$F237)))</f>
        <v>0</v>
      </c>
      <c r="I237" s="441">
        <f>IF( $F237=0,0,((($F237/$E237)*'PLAN DE ADQUISICIONES'!G$107)*($G237/$F237)))</f>
        <v>0</v>
      </c>
      <c r="J237" s="441">
        <f>IF( $F237=0,0,((($F237/$E237)*'PLAN DE ADQUISICIONES'!H$107)*($G237/$F237)))</f>
        <v>0</v>
      </c>
      <c r="K237" s="441">
        <f>IF( $F237=0,0,((($F237/$E237)*'PLAN DE ADQUISICIONES'!I$107)*($G237/$F237)))</f>
        <v>0</v>
      </c>
      <c r="L237" s="441">
        <f>IF( $F237=0,0,((($F237/$E237)*'PLAN DE ADQUISICIONES'!J$107)*($G237/$F237)))</f>
        <v>0</v>
      </c>
      <c r="M237" s="441">
        <f>IF( $F237=0,0,((($F237/$E237)*'PLAN DE ADQUISICIONES'!K$107)*($G237/$F237)))</f>
        <v>0</v>
      </c>
      <c r="N237" s="441">
        <f>IF( $F237=0,0,((($F237/$E237)*'PLAN DE ADQUISICIONES'!L$107)*($G237/$F237)))</f>
        <v>0</v>
      </c>
      <c r="O237" s="441">
        <f>IF( $F237=0,0,((($F237/$E237)*'PLAN DE ADQUISICIONES'!M$107)*($G237/$F237)))</f>
        <v>0</v>
      </c>
      <c r="P237" s="441">
        <f>IF( $F237=0,0,((($F237/$E237)*'PLAN DE ADQUISICIONES'!N$107)*($G237/$F237)))</f>
        <v>0</v>
      </c>
      <c r="Q237" s="441">
        <f>IF( $F237=0,0,((($F237/$E237)*'PLAN DE ADQUISICIONES'!O$107)*($G237/$F237)))</f>
        <v>0</v>
      </c>
      <c r="R237" s="441">
        <f>IF( $F237=0,0,((($F237/$E237)*'PLAN DE ADQUISICIONES'!P$107)*($G237/$F237)))</f>
        <v>0</v>
      </c>
      <c r="S237" s="441">
        <f>IF( $F237=0,0,((($F237/$E237)*'PLAN DE ADQUISICIONES'!Q$107)*($G237/$F237)))</f>
        <v>0</v>
      </c>
      <c r="T237" s="423">
        <f t="shared" si="67"/>
        <v>0</v>
      </c>
      <c r="U237" s="444">
        <f>IF( $F237=0,0,((($F237/$E237)*'PLAN DE ADQUISICIONES'!R$107)*($G237/$F237)))</f>
        <v>0</v>
      </c>
      <c r="V237" s="441">
        <f>IF( $F237=0,0,((($F237/$E237)*'PLAN DE ADQUISICIONES'!S$107)*($G237/$F237)))</f>
        <v>0</v>
      </c>
      <c r="W237" s="441">
        <f>IF( $F237=0,0,((($F237/$E237)*'PLAN DE ADQUISICIONES'!T$107)*($G237/$F237)))</f>
        <v>0</v>
      </c>
      <c r="X237" s="441">
        <f>IF( $F237=0,0,((($F237/$E237)*'PLAN DE ADQUISICIONES'!U$107)*($G237/$F237)))</f>
        <v>0</v>
      </c>
      <c r="Y237" s="441">
        <f>IF( $F237=0,0,((($F237/$E237)*'PLAN DE ADQUISICIONES'!V$107)*($G237/$F237)))</f>
        <v>0</v>
      </c>
      <c r="Z237" s="441">
        <f>IF( $F237=0,0,((($F237/$E237)*'PLAN DE ADQUISICIONES'!W$107)*($G237/$F237)))</f>
        <v>0</v>
      </c>
      <c r="AA237" s="441">
        <f>IF( $F237=0,0,((($F237/$E237)*'PLAN DE ADQUISICIONES'!X$107)*($G237/$F237)))</f>
        <v>0</v>
      </c>
      <c r="AB237" s="441">
        <f>IF( $F237=0,0,((($F237/$E237)*'PLAN DE ADQUISICIONES'!Y$107)*($G237/$F237)))</f>
        <v>0</v>
      </c>
      <c r="AC237" s="441">
        <f>IF( $F237=0,0,((($F237/$E237)*'PLAN DE ADQUISICIONES'!Z$107)*($G237/$F237)))</f>
        <v>0</v>
      </c>
      <c r="AD237" s="441">
        <f>IF( $F237=0,0,((($F237/$E237)*'PLAN DE ADQUISICIONES'!AA$107)*($G237/$F237)))</f>
        <v>0</v>
      </c>
      <c r="AE237" s="441">
        <f>IF( $F237=0,0,((($F237/$E237)*'PLAN DE ADQUISICIONES'!AB$107)*($G237/$F237)))</f>
        <v>0</v>
      </c>
      <c r="AF237" s="441">
        <f>IF( $F237=0,0,((($F237/$E237)*'PLAN DE ADQUISICIONES'!AC$107)*($G237/$F237)))</f>
        <v>0</v>
      </c>
      <c r="AG237" s="421">
        <f t="shared" si="68"/>
        <v>0</v>
      </c>
      <c r="AH237" s="443">
        <f>IF( $F237=0,0,((($F237/$E237)*'PLAN DE ADQUISICIONES'!AD$107)*($G237/$F237)))</f>
        <v>0</v>
      </c>
      <c r="AI237" s="441">
        <f>IF( $F237=0,0,((($F237/$E237)*'PLAN DE ADQUISICIONES'!AE$107)*($G237/$F237)))</f>
        <v>0</v>
      </c>
      <c r="AJ237" s="441">
        <f>IF( $F237=0,0,((($F237/$E237)*'PLAN DE ADQUISICIONES'!AF$107)*($G237/$F237)))</f>
        <v>0</v>
      </c>
      <c r="AK237" s="441">
        <f>IF( $F237=0,0,((($F237/$E237)*'PLAN DE ADQUISICIONES'!AG$107)*($G237/$F237)))</f>
        <v>0</v>
      </c>
      <c r="AL237" s="441">
        <f>IF( $F237=0,0,((($F237/$E237)*'PLAN DE ADQUISICIONES'!AH$107)*($G237/$F237)))</f>
        <v>0</v>
      </c>
      <c r="AM237" s="441">
        <f>IF( $F237=0,0,((($F237/$E237)*'PLAN DE ADQUISICIONES'!AI$107)*($G237/$F237)))</f>
        <v>0</v>
      </c>
      <c r="AN237" s="441">
        <f>IF( $F237=0,0,((($F237/$E237)*'PLAN DE ADQUISICIONES'!AJ$107)*($G237/$F237)))</f>
        <v>0</v>
      </c>
      <c r="AO237" s="441">
        <f>IF( $F237=0,0,((($F237/$E237)*'PLAN DE ADQUISICIONES'!AK$107)*($G237/$F237)))</f>
        <v>0</v>
      </c>
      <c r="AP237" s="441">
        <f>IF( $F237=0,0,((($F237/$E237)*'PLAN DE ADQUISICIONES'!AL$107)*($G237/$F237)))</f>
        <v>0</v>
      </c>
      <c r="AQ237" s="441">
        <f>IF( $F237=0,0,((($F237/$E237)*'PLAN DE ADQUISICIONES'!AM$107)*($G237/$F237)))</f>
        <v>0</v>
      </c>
      <c r="AR237" s="441">
        <f>IF( $F237=0,0,((($F237/$E237)*'PLAN DE ADQUISICIONES'!AN$107)*($G237/$F237)))</f>
        <v>0</v>
      </c>
      <c r="AS237" s="441">
        <f>IF( $F237=0,0,((($F237/$E237)*'PLAN DE ADQUISICIONES'!AO$107)*($G237/$F237)))</f>
        <v>0</v>
      </c>
      <c r="AT237" s="423">
        <f t="shared" si="69"/>
        <v>0</v>
      </c>
      <c r="AU237" s="426">
        <f>AS237+AR237+AQ237+AP237+AO237+AN237+AM237+AL237+AK237+AJ237+AI237+AH237+AF237+AE237+AD237+AC237+AB237+AA237+Z237+Y237+X237+W237+V237+U237+S237+R237+Q237+P237+O237+N237+M237+L237+K237+J237+I237+H237</f>
        <v>0</v>
      </c>
      <c r="AV237" s="392">
        <f t="shared" si="59"/>
        <v>0</v>
      </c>
    </row>
    <row r="238" spans="2:48" s="60" customFormat="1" ht="13.5" x14ac:dyDescent="0.25">
      <c r="B238" s="416" t="str">
        <f>'FORMATO COSTEO C6'!C58</f>
        <v>6.3.4.3</v>
      </c>
      <c r="C238" s="439">
        <f>'FORMATO COSTEO C6'!B58</f>
        <v>0</v>
      </c>
      <c r="D238" s="428" t="str">
        <f>'FORMATO COSTEO C6'!D58</f>
        <v>Unidad medida</v>
      </c>
      <c r="E238" s="440">
        <f>'FORMATO COSTEO C6'!E58</f>
        <v>0</v>
      </c>
      <c r="F238" s="441">
        <f>'FORMATO COSTEO C6'!G58</f>
        <v>0</v>
      </c>
      <c r="G238" s="442">
        <f>'FORMATO COSTEO C6'!X58</f>
        <v>0</v>
      </c>
      <c r="H238" s="443">
        <f>IF( $F238=0,0,((($F238/$E238)*'PLAN DE ADQUISICIONES'!F$108)*($G238/$F238)))</f>
        <v>0</v>
      </c>
      <c r="I238" s="441">
        <f>IF( $F238=0,0,((($F238/$E238)*'PLAN DE ADQUISICIONES'!G$108)*($G238/$F238)))</f>
        <v>0</v>
      </c>
      <c r="J238" s="441">
        <f>IF( $F238=0,0,((($F238/$E238)*'PLAN DE ADQUISICIONES'!H$108)*($G238/$F238)))</f>
        <v>0</v>
      </c>
      <c r="K238" s="441">
        <f>IF( $F238=0,0,((($F238/$E238)*'PLAN DE ADQUISICIONES'!I$108)*($G238/$F238)))</f>
        <v>0</v>
      </c>
      <c r="L238" s="441">
        <f>IF( $F238=0,0,((($F238/$E238)*'PLAN DE ADQUISICIONES'!J$108)*($G238/$F238)))</f>
        <v>0</v>
      </c>
      <c r="M238" s="441">
        <f>IF( $F238=0,0,((($F238/$E238)*'PLAN DE ADQUISICIONES'!K$108)*($G238/$F238)))</f>
        <v>0</v>
      </c>
      <c r="N238" s="441">
        <f>IF( $F238=0,0,((($F238/$E238)*'PLAN DE ADQUISICIONES'!L$108)*($G238/$F238)))</f>
        <v>0</v>
      </c>
      <c r="O238" s="441">
        <f>IF( $F238=0,0,((($F238/$E238)*'PLAN DE ADQUISICIONES'!M$108)*($G238/$F238)))</f>
        <v>0</v>
      </c>
      <c r="P238" s="441">
        <f>IF( $F238=0,0,((($F238/$E238)*'PLAN DE ADQUISICIONES'!N$108)*($G238/$F238)))</f>
        <v>0</v>
      </c>
      <c r="Q238" s="441">
        <f>IF( $F238=0,0,((($F238/$E238)*'PLAN DE ADQUISICIONES'!O$108)*($G238/$F238)))</f>
        <v>0</v>
      </c>
      <c r="R238" s="441">
        <f>IF( $F238=0,0,((($F238/$E238)*'PLAN DE ADQUISICIONES'!P$108)*($G238/$F238)))</f>
        <v>0</v>
      </c>
      <c r="S238" s="441">
        <f>IF( $F238=0,0,((($F238/$E238)*'PLAN DE ADQUISICIONES'!Q$108)*($G238/$F238)))</f>
        <v>0</v>
      </c>
      <c r="T238" s="423">
        <f t="shared" si="67"/>
        <v>0</v>
      </c>
      <c r="U238" s="444">
        <f>IF( $F238=0,0,((($F238/$E238)*'PLAN DE ADQUISICIONES'!R$108)*($G238/$F238)))</f>
        <v>0</v>
      </c>
      <c r="V238" s="441">
        <f>IF( $F238=0,0,((($F238/$E238)*'PLAN DE ADQUISICIONES'!S$108)*($G238/$F238)))</f>
        <v>0</v>
      </c>
      <c r="W238" s="441">
        <f>IF( $F238=0,0,((($F238/$E238)*'PLAN DE ADQUISICIONES'!T$108)*($G238/$F238)))</f>
        <v>0</v>
      </c>
      <c r="X238" s="441">
        <f>IF( $F238=0,0,((($F238/$E238)*'PLAN DE ADQUISICIONES'!U$108)*($G238/$F238)))</f>
        <v>0</v>
      </c>
      <c r="Y238" s="441">
        <f>IF( $F238=0,0,((($F238/$E238)*'PLAN DE ADQUISICIONES'!V$108)*($G238/$F238)))</f>
        <v>0</v>
      </c>
      <c r="Z238" s="441">
        <f>IF( $F238=0,0,((($F238/$E238)*'PLAN DE ADQUISICIONES'!W$108)*($G238/$F238)))</f>
        <v>0</v>
      </c>
      <c r="AA238" s="441">
        <f>IF( $F238=0,0,((($F238/$E238)*'PLAN DE ADQUISICIONES'!X$108)*($G238/$F238)))</f>
        <v>0</v>
      </c>
      <c r="AB238" s="441">
        <f>IF( $F238=0,0,((($F238/$E238)*'PLAN DE ADQUISICIONES'!Y$108)*($G238/$F238)))</f>
        <v>0</v>
      </c>
      <c r="AC238" s="441">
        <f>IF( $F238=0,0,((($F238/$E238)*'PLAN DE ADQUISICIONES'!Z$108)*($G238/$F238)))</f>
        <v>0</v>
      </c>
      <c r="AD238" s="441">
        <f>IF( $F238=0,0,((($F238/$E238)*'PLAN DE ADQUISICIONES'!AA$108)*($G238/$F238)))</f>
        <v>0</v>
      </c>
      <c r="AE238" s="441">
        <f>IF( $F238=0,0,((($F238/$E238)*'PLAN DE ADQUISICIONES'!AB$108)*($G238/$F238)))</f>
        <v>0</v>
      </c>
      <c r="AF238" s="441">
        <f>IF( $F238=0,0,((($F238/$E238)*'PLAN DE ADQUISICIONES'!AC$108)*($G238/$F238)))</f>
        <v>0</v>
      </c>
      <c r="AG238" s="421">
        <f t="shared" si="68"/>
        <v>0</v>
      </c>
      <c r="AH238" s="443">
        <f>IF( $F238=0,0,((($F238/$E238)*'PLAN DE ADQUISICIONES'!AD$108)*($G238/$F238)))</f>
        <v>0</v>
      </c>
      <c r="AI238" s="441">
        <f>IF( $F238=0,0,((($F238/$E238)*'PLAN DE ADQUISICIONES'!AE$108)*($G238/$F238)))</f>
        <v>0</v>
      </c>
      <c r="AJ238" s="441">
        <f>IF( $F238=0,0,((($F238/$E238)*'PLAN DE ADQUISICIONES'!AF$108)*($G238/$F238)))</f>
        <v>0</v>
      </c>
      <c r="AK238" s="441">
        <f>IF( $F238=0,0,((($F238/$E238)*'PLAN DE ADQUISICIONES'!AG$108)*($G238/$F238)))</f>
        <v>0</v>
      </c>
      <c r="AL238" s="441">
        <f>IF( $F238=0,0,((($F238/$E238)*'PLAN DE ADQUISICIONES'!AH$108)*($G238/$F238)))</f>
        <v>0</v>
      </c>
      <c r="AM238" s="441">
        <f>IF( $F238=0,0,((($F238/$E238)*'PLAN DE ADQUISICIONES'!AI$108)*($G238/$F238)))</f>
        <v>0</v>
      </c>
      <c r="AN238" s="441">
        <f>IF( $F238=0,0,((($F238/$E238)*'PLAN DE ADQUISICIONES'!AJ$108)*($G238/$F238)))</f>
        <v>0</v>
      </c>
      <c r="AO238" s="441">
        <f>IF( $F238=0,0,((($F238/$E238)*'PLAN DE ADQUISICIONES'!AK$108)*($G238/$F238)))</f>
        <v>0</v>
      </c>
      <c r="AP238" s="441">
        <f>IF( $F238=0,0,((($F238/$E238)*'PLAN DE ADQUISICIONES'!AL$108)*($G238/$F238)))</f>
        <v>0</v>
      </c>
      <c r="AQ238" s="441">
        <f>IF( $F238=0,0,((($F238/$E238)*'PLAN DE ADQUISICIONES'!AM$108)*($G238/$F238)))</f>
        <v>0</v>
      </c>
      <c r="AR238" s="441">
        <f>IF( $F238=0,0,((($F238/$E238)*'PLAN DE ADQUISICIONES'!AN$108)*($G238/$F238)))</f>
        <v>0</v>
      </c>
      <c r="AS238" s="441">
        <f>IF( $F238=0,0,((($F238/$E238)*'PLAN DE ADQUISICIONES'!AO$108)*($G238/$F238)))</f>
        <v>0</v>
      </c>
      <c r="AT238" s="423">
        <f t="shared" si="69"/>
        <v>0</v>
      </c>
      <c r="AU238" s="426">
        <f>AS238+AR238+AQ238+AP238+AO238+AN238+AM238+AL238+AK238+AJ238+AI238+AH238+AF238+AE238+AD238+AC238+AB238+AA238+Z238+Y238+X238+W238+V238+U238+S238+R238+Q238+P238+O238+N238+M238+L238+K238+J238+I238+H238</f>
        <v>0</v>
      </c>
      <c r="AV238" s="392">
        <f t="shared" si="59"/>
        <v>0</v>
      </c>
    </row>
    <row r="239" spans="2:48" s="60" customFormat="1" ht="13.5" x14ac:dyDescent="0.25">
      <c r="B239" s="460" t="str">
        <f>+'FORMATO COSTEO C6'!C59</f>
        <v>6.3.5</v>
      </c>
      <c r="C239" s="447" t="str">
        <f>+'FORMATO COSTEO C6'!B59</f>
        <v>Materiales y suministros de oficina</v>
      </c>
      <c r="D239" s="458"/>
      <c r="E239" s="456"/>
      <c r="F239" s="450">
        <f>+'FORMATO COSTEO C6'!G59</f>
        <v>0</v>
      </c>
      <c r="G239" s="451">
        <f>+'FORMATO COSTEO C6'!X59</f>
        <v>0</v>
      </c>
      <c r="H239" s="452">
        <f>SUM(H240:H242)</f>
        <v>0</v>
      </c>
      <c r="I239" s="450">
        <f t="shared" ref="I239:AU239" si="73">SUM(I240:I242)</f>
        <v>0</v>
      </c>
      <c r="J239" s="450">
        <f t="shared" si="73"/>
        <v>0</v>
      </c>
      <c r="K239" s="450">
        <f t="shared" si="73"/>
        <v>0</v>
      </c>
      <c r="L239" s="450">
        <f t="shared" si="73"/>
        <v>0</v>
      </c>
      <c r="M239" s="450">
        <f t="shared" si="73"/>
        <v>0</v>
      </c>
      <c r="N239" s="450">
        <f t="shared" si="73"/>
        <v>0</v>
      </c>
      <c r="O239" s="450">
        <f t="shared" si="73"/>
        <v>0</v>
      </c>
      <c r="P239" s="450">
        <f t="shared" si="73"/>
        <v>0</v>
      </c>
      <c r="Q239" s="450">
        <f t="shared" si="73"/>
        <v>0</v>
      </c>
      <c r="R239" s="450">
        <f t="shared" si="73"/>
        <v>0</v>
      </c>
      <c r="S239" s="450">
        <f t="shared" si="73"/>
        <v>0</v>
      </c>
      <c r="T239" s="453">
        <f>SUM(T240:T242)</f>
        <v>0</v>
      </c>
      <c r="U239" s="454">
        <f t="shared" si="73"/>
        <v>0</v>
      </c>
      <c r="V239" s="450">
        <f t="shared" si="73"/>
        <v>0</v>
      </c>
      <c r="W239" s="450">
        <f t="shared" si="73"/>
        <v>0</v>
      </c>
      <c r="X239" s="450">
        <f t="shared" si="73"/>
        <v>0</v>
      </c>
      <c r="Y239" s="450">
        <f t="shared" si="73"/>
        <v>0</v>
      </c>
      <c r="Z239" s="450">
        <f t="shared" si="73"/>
        <v>0</v>
      </c>
      <c r="AA239" s="450">
        <f t="shared" si="73"/>
        <v>0</v>
      </c>
      <c r="AB239" s="450">
        <f t="shared" si="73"/>
        <v>0</v>
      </c>
      <c r="AC239" s="450">
        <f t="shared" si="73"/>
        <v>0</v>
      </c>
      <c r="AD239" s="450">
        <f t="shared" si="73"/>
        <v>0</v>
      </c>
      <c r="AE239" s="450">
        <f t="shared" si="73"/>
        <v>0</v>
      </c>
      <c r="AF239" s="450">
        <f t="shared" si="73"/>
        <v>0</v>
      </c>
      <c r="AG239" s="451">
        <f>SUM(AG240:AG242)</f>
        <v>0</v>
      </c>
      <c r="AH239" s="452">
        <f t="shared" si="73"/>
        <v>0</v>
      </c>
      <c r="AI239" s="450">
        <f t="shared" si="73"/>
        <v>0</v>
      </c>
      <c r="AJ239" s="450">
        <f t="shared" si="73"/>
        <v>0</v>
      </c>
      <c r="AK239" s="450">
        <f t="shared" si="73"/>
        <v>0</v>
      </c>
      <c r="AL239" s="450">
        <f t="shared" si="73"/>
        <v>0</v>
      </c>
      <c r="AM239" s="450">
        <f t="shared" si="73"/>
        <v>0</v>
      </c>
      <c r="AN239" s="450">
        <f t="shared" si="73"/>
        <v>0</v>
      </c>
      <c r="AO239" s="450">
        <f t="shared" si="73"/>
        <v>0</v>
      </c>
      <c r="AP239" s="450">
        <f t="shared" si="73"/>
        <v>0</v>
      </c>
      <c r="AQ239" s="450">
        <f t="shared" si="73"/>
        <v>0</v>
      </c>
      <c r="AR239" s="450">
        <f t="shared" si="73"/>
        <v>0</v>
      </c>
      <c r="AS239" s="450">
        <f t="shared" si="73"/>
        <v>0</v>
      </c>
      <c r="AT239" s="453">
        <f t="shared" si="73"/>
        <v>0</v>
      </c>
      <c r="AU239" s="455">
        <f t="shared" si="73"/>
        <v>0</v>
      </c>
      <c r="AV239" s="392">
        <f t="shared" si="59"/>
        <v>0</v>
      </c>
    </row>
    <row r="240" spans="2:48" s="60" customFormat="1" ht="13.5" x14ac:dyDescent="0.25">
      <c r="B240" s="416" t="str">
        <f>'FORMATO COSTEO C6'!C60</f>
        <v>6.3.5.1</v>
      </c>
      <c r="C240" s="439">
        <f>'FORMATO COSTEO C6'!B60</f>
        <v>0</v>
      </c>
      <c r="D240" s="428" t="str">
        <f>'FORMATO COSTEO C6'!D60</f>
        <v>Unidad medida</v>
      </c>
      <c r="E240" s="440">
        <f>'FORMATO COSTEO C6'!E60</f>
        <v>0</v>
      </c>
      <c r="F240" s="441">
        <f>'FORMATO COSTEO C6'!G60</f>
        <v>0</v>
      </c>
      <c r="G240" s="442">
        <f>'FORMATO COSTEO C6'!X60</f>
        <v>0</v>
      </c>
      <c r="H240" s="443">
        <f>IF( $F240=0,0,((($F240/$E240)*'PLAN DE ADQUISICIONES'!F$110)*($G240/$F240)))</f>
        <v>0</v>
      </c>
      <c r="I240" s="441">
        <f>IF( $F240=0,0,((($F240/$E240)*'PLAN DE ADQUISICIONES'!G$110)*($G240/$F240)))</f>
        <v>0</v>
      </c>
      <c r="J240" s="441">
        <f>IF( $F240=0,0,((($F240/$E240)*'PLAN DE ADQUISICIONES'!H$110)*($G240/$F240)))</f>
        <v>0</v>
      </c>
      <c r="K240" s="441">
        <f>IF( $F240=0,0,((($F240/$E240)*'PLAN DE ADQUISICIONES'!I$110)*($G240/$F240)))</f>
        <v>0</v>
      </c>
      <c r="L240" s="441">
        <f>IF( $F240=0,0,((($F240/$E240)*'PLAN DE ADQUISICIONES'!J$110)*($G240/$F240)))</f>
        <v>0</v>
      </c>
      <c r="M240" s="441">
        <f>IF( $F240=0,0,((($F240/$E240)*'PLAN DE ADQUISICIONES'!K$110)*($G240/$F240)))</f>
        <v>0</v>
      </c>
      <c r="N240" s="441">
        <f>IF( $F240=0,0,((($F240/$E240)*'PLAN DE ADQUISICIONES'!L$110)*($G240/$F240)))</f>
        <v>0</v>
      </c>
      <c r="O240" s="441">
        <f>IF( $F240=0,0,((($F240/$E240)*'PLAN DE ADQUISICIONES'!M$110)*($G240/$F240)))</f>
        <v>0</v>
      </c>
      <c r="P240" s="441">
        <f>IF( $F240=0,0,((($F240/$E240)*'PLAN DE ADQUISICIONES'!N$110)*($G240/$F240)))</f>
        <v>0</v>
      </c>
      <c r="Q240" s="441">
        <f>IF( $F240=0,0,((($F240/$E240)*'PLAN DE ADQUISICIONES'!O$110)*($G240/$F240)))</f>
        <v>0</v>
      </c>
      <c r="R240" s="441">
        <f>IF( $F240=0,0,((($F240/$E240)*'PLAN DE ADQUISICIONES'!P$110)*($G240/$F240)))</f>
        <v>0</v>
      </c>
      <c r="S240" s="441">
        <f>IF( $F240=0,0,((($F240/$E240)*'PLAN DE ADQUISICIONES'!Q$110)*($G240/$F240)))</f>
        <v>0</v>
      </c>
      <c r="T240" s="423">
        <f t="shared" si="67"/>
        <v>0</v>
      </c>
      <c r="U240" s="444">
        <f>IF( $F240=0,0,((($F240/$E240)*'PLAN DE ADQUISICIONES'!R$110)*($G240/$F240)))</f>
        <v>0</v>
      </c>
      <c r="V240" s="441">
        <f>IF( $F240=0,0,((($F240/$E240)*'PLAN DE ADQUISICIONES'!S$110)*($G240/$F240)))</f>
        <v>0</v>
      </c>
      <c r="W240" s="441">
        <f>IF( $F240=0,0,((($F240/$E240)*'PLAN DE ADQUISICIONES'!T$110)*($G240/$F240)))</f>
        <v>0</v>
      </c>
      <c r="X240" s="441">
        <f>IF( $F240=0,0,((($F240/$E240)*'PLAN DE ADQUISICIONES'!U$110)*($G240/$F240)))</f>
        <v>0</v>
      </c>
      <c r="Y240" s="441">
        <f>IF( $F240=0,0,((($F240/$E240)*'PLAN DE ADQUISICIONES'!V$110)*($G240/$F240)))</f>
        <v>0</v>
      </c>
      <c r="Z240" s="441">
        <f>IF( $F240=0,0,((($F240/$E240)*'PLAN DE ADQUISICIONES'!W$110)*($G240/$F240)))</f>
        <v>0</v>
      </c>
      <c r="AA240" s="441">
        <f>IF( $F240=0,0,((($F240/$E240)*'PLAN DE ADQUISICIONES'!X$110)*($G240/$F240)))</f>
        <v>0</v>
      </c>
      <c r="AB240" s="441">
        <f>IF( $F240=0,0,((($F240/$E240)*'PLAN DE ADQUISICIONES'!Y$110)*($G240/$F240)))</f>
        <v>0</v>
      </c>
      <c r="AC240" s="441">
        <f>IF( $F240=0,0,((($F240/$E240)*'PLAN DE ADQUISICIONES'!Z$110)*($G240/$F240)))</f>
        <v>0</v>
      </c>
      <c r="AD240" s="441">
        <f>IF( $F240=0,0,((($F240/$E240)*'PLAN DE ADQUISICIONES'!AA$110)*($G240/$F240)))</f>
        <v>0</v>
      </c>
      <c r="AE240" s="441">
        <f>IF( $F240=0,0,((($F240/$E240)*'PLAN DE ADQUISICIONES'!AB$110)*($G240/$F240)))</f>
        <v>0</v>
      </c>
      <c r="AF240" s="441">
        <f>IF( $F240=0,0,((($F240/$E240)*'PLAN DE ADQUISICIONES'!AC$110)*($G240/$F240)))</f>
        <v>0</v>
      </c>
      <c r="AG240" s="421">
        <f t="shared" si="68"/>
        <v>0</v>
      </c>
      <c r="AH240" s="443">
        <f>IF( $F240=0,0,((($F240/$E240)*'PLAN DE ADQUISICIONES'!AD$110)*($G240/$F240)))</f>
        <v>0</v>
      </c>
      <c r="AI240" s="441">
        <f>IF( $F240=0,0,((($F240/$E240)*'PLAN DE ADQUISICIONES'!AE$110)*($G240/$F240)))</f>
        <v>0</v>
      </c>
      <c r="AJ240" s="441">
        <f>IF( $F240=0,0,((($F240/$E240)*'PLAN DE ADQUISICIONES'!AF$110)*($G240/$F240)))</f>
        <v>0</v>
      </c>
      <c r="AK240" s="441">
        <f>IF( $F240=0,0,((($F240/$E240)*'PLAN DE ADQUISICIONES'!AG$110)*($G240/$F240)))</f>
        <v>0</v>
      </c>
      <c r="AL240" s="441">
        <f>IF( $F240=0,0,((($F240/$E240)*'PLAN DE ADQUISICIONES'!AH$110)*($G240/$F240)))</f>
        <v>0</v>
      </c>
      <c r="AM240" s="441">
        <f>IF( $F240=0,0,((($F240/$E240)*'PLAN DE ADQUISICIONES'!AI$110)*($G240/$F240)))</f>
        <v>0</v>
      </c>
      <c r="AN240" s="441">
        <f>IF( $F240=0,0,((($F240/$E240)*'PLAN DE ADQUISICIONES'!AJ$110)*($G240/$F240)))</f>
        <v>0</v>
      </c>
      <c r="AO240" s="441">
        <f>IF( $F240=0,0,((($F240/$E240)*'PLAN DE ADQUISICIONES'!AK$110)*($G240/$F240)))</f>
        <v>0</v>
      </c>
      <c r="AP240" s="441">
        <f>IF( $F240=0,0,((($F240/$E240)*'PLAN DE ADQUISICIONES'!AL$110)*($G240/$F240)))</f>
        <v>0</v>
      </c>
      <c r="AQ240" s="441">
        <f>IF( $F240=0,0,((($F240/$E240)*'PLAN DE ADQUISICIONES'!AM$110)*($G240/$F240)))</f>
        <v>0</v>
      </c>
      <c r="AR240" s="441">
        <f>IF( $F240=0,0,((($F240/$E240)*'PLAN DE ADQUISICIONES'!AN$110)*($G240/$F240)))</f>
        <v>0</v>
      </c>
      <c r="AS240" s="441">
        <f>IF( $F240=0,0,((($F240/$E240)*'PLAN DE ADQUISICIONES'!AO$110)*($G240/$F240)))</f>
        <v>0</v>
      </c>
      <c r="AT240" s="423">
        <f t="shared" si="69"/>
        <v>0</v>
      </c>
      <c r="AU240" s="426">
        <f>AS240+AR240+AQ240+AP240+AO240+AN240+AM240+AL240+AK240+AJ240+AI240+AH240+AF240+AE240+AD240+AC240+AB240+AA240+Z240+Y240+X240+W240+V240+U240+S240+R240+Q240+P240+O240+N240+M240+L240+K240+J240+I240+H240</f>
        <v>0</v>
      </c>
      <c r="AV240" s="392">
        <f t="shared" si="59"/>
        <v>0</v>
      </c>
    </row>
    <row r="241" spans="2:48" s="60" customFormat="1" ht="13.5" x14ac:dyDescent="0.25">
      <c r="B241" s="416" t="str">
        <f>'FORMATO COSTEO C6'!C61</f>
        <v>6.3.5.2</v>
      </c>
      <c r="C241" s="439">
        <f>'FORMATO COSTEO C6'!B61</f>
        <v>0</v>
      </c>
      <c r="D241" s="428" t="str">
        <f>'FORMATO COSTEO C6'!D61</f>
        <v>Unidad medida</v>
      </c>
      <c r="E241" s="440">
        <f>'FORMATO COSTEO C6'!E61</f>
        <v>0</v>
      </c>
      <c r="F241" s="441">
        <f>'FORMATO COSTEO C6'!G61</f>
        <v>0</v>
      </c>
      <c r="G241" s="442">
        <f>'FORMATO COSTEO C6'!X61</f>
        <v>0</v>
      </c>
      <c r="H241" s="443">
        <f>IF( $F241=0,0,((($F241/$E241)*'PLAN DE ADQUISICIONES'!F$111)*($G241/$F241)))</f>
        <v>0</v>
      </c>
      <c r="I241" s="441">
        <f>IF( $F241=0,0,((($F241/$E241)*'PLAN DE ADQUISICIONES'!G$111)*($G241/$F241)))</f>
        <v>0</v>
      </c>
      <c r="J241" s="441">
        <f>IF( $F241=0,0,((($F241/$E241)*'PLAN DE ADQUISICIONES'!H$111)*($G241/$F241)))</f>
        <v>0</v>
      </c>
      <c r="K241" s="441">
        <f>IF( $F241=0,0,((($F241/$E241)*'PLAN DE ADQUISICIONES'!I$111)*($G241/$F241)))</f>
        <v>0</v>
      </c>
      <c r="L241" s="441">
        <f>IF( $F241=0,0,((($F241/$E241)*'PLAN DE ADQUISICIONES'!J$111)*($G241/$F241)))</f>
        <v>0</v>
      </c>
      <c r="M241" s="441">
        <f>IF( $F241=0,0,((($F241/$E241)*'PLAN DE ADQUISICIONES'!K$111)*($G241/$F241)))</f>
        <v>0</v>
      </c>
      <c r="N241" s="441">
        <f>IF( $F241=0,0,((($F241/$E241)*'PLAN DE ADQUISICIONES'!L$111)*($G241/$F241)))</f>
        <v>0</v>
      </c>
      <c r="O241" s="441">
        <f>IF( $F241=0,0,((($F241/$E241)*'PLAN DE ADQUISICIONES'!M$111)*($G241/$F241)))</f>
        <v>0</v>
      </c>
      <c r="P241" s="441">
        <f>IF( $F241=0,0,((($F241/$E241)*'PLAN DE ADQUISICIONES'!N$111)*($G241/$F241)))</f>
        <v>0</v>
      </c>
      <c r="Q241" s="441">
        <f>IF( $F241=0,0,((($F241/$E241)*'PLAN DE ADQUISICIONES'!O$111)*($G241/$F241)))</f>
        <v>0</v>
      </c>
      <c r="R241" s="441">
        <f>IF( $F241=0,0,((($F241/$E241)*'PLAN DE ADQUISICIONES'!P$111)*($G241/$F241)))</f>
        <v>0</v>
      </c>
      <c r="S241" s="441">
        <f>IF( $F241=0,0,((($F241/$E241)*'PLAN DE ADQUISICIONES'!Q$111)*($G241/$F241)))</f>
        <v>0</v>
      </c>
      <c r="T241" s="423">
        <f t="shared" si="67"/>
        <v>0</v>
      </c>
      <c r="U241" s="444">
        <f>IF( $F241=0,0,((($F241/$E241)*'PLAN DE ADQUISICIONES'!R$111)*($G241/$F241)))</f>
        <v>0</v>
      </c>
      <c r="V241" s="441">
        <f>IF( $F241=0,0,((($F241/$E241)*'PLAN DE ADQUISICIONES'!S$111)*($G241/$F241)))</f>
        <v>0</v>
      </c>
      <c r="W241" s="441">
        <f>IF( $F241=0,0,((($F241/$E241)*'PLAN DE ADQUISICIONES'!T$111)*($G241/$F241)))</f>
        <v>0</v>
      </c>
      <c r="X241" s="441">
        <f>IF( $F241=0,0,((($F241/$E241)*'PLAN DE ADQUISICIONES'!U$111)*($G241/$F241)))</f>
        <v>0</v>
      </c>
      <c r="Y241" s="441">
        <f>IF( $F241=0,0,((($F241/$E241)*'PLAN DE ADQUISICIONES'!V$111)*($G241/$F241)))</f>
        <v>0</v>
      </c>
      <c r="Z241" s="441">
        <f>IF( $F241=0,0,((($F241/$E241)*'PLAN DE ADQUISICIONES'!W$111)*($G241/$F241)))</f>
        <v>0</v>
      </c>
      <c r="AA241" s="441">
        <f>IF( $F241=0,0,((($F241/$E241)*'PLAN DE ADQUISICIONES'!X$111)*($G241/$F241)))</f>
        <v>0</v>
      </c>
      <c r="AB241" s="441">
        <f>IF( $F241=0,0,((($F241/$E241)*'PLAN DE ADQUISICIONES'!Y$111)*($G241/$F241)))</f>
        <v>0</v>
      </c>
      <c r="AC241" s="441">
        <f>IF( $F241=0,0,((($F241/$E241)*'PLAN DE ADQUISICIONES'!Z$111)*($G241/$F241)))</f>
        <v>0</v>
      </c>
      <c r="AD241" s="441">
        <f>IF( $F241=0,0,((($F241/$E241)*'PLAN DE ADQUISICIONES'!AA$111)*($G241/$F241)))</f>
        <v>0</v>
      </c>
      <c r="AE241" s="441">
        <f>IF( $F241=0,0,((($F241/$E241)*'PLAN DE ADQUISICIONES'!AB$111)*($G241/$F241)))</f>
        <v>0</v>
      </c>
      <c r="AF241" s="441">
        <f>IF( $F241=0,0,((($F241/$E241)*'PLAN DE ADQUISICIONES'!AC$111)*($G241/$F241)))</f>
        <v>0</v>
      </c>
      <c r="AG241" s="421">
        <f t="shared" si="68"/>
        <v>0</v>
      </c>
      <c r="AH241" s="443">
        <f>IF( $F241=0,0,((($F241/$E241)*'PLAN DE ADQUISICIONES'!AD$111)*($G241/$F241)))</f>
        <v>0</v>
      </c>
      <c r="AI241" s="441">
        <f>IF( $F241=0,0,((($F241/$E241)*'PLAN DE ADQUISICIONES'!AE$111)*($G241/$F241)))</f>
        <v>0</v>
      </c>
      <c r="AJ241" s="441">
        <f>IF( $F241=0,0,((($F241/$E241)*'PLAN DE ADQUISICIONES'!AF$111)*($G241/$F241)))</f>
        <v>0</v>
      </c>
      <c r="AK241" s="441">
        <f>IF( $F241=0,0,((($F241/$E241)*'PLAN DE ADQUISICIONES'!AG$111)*($G241/$F241)))</f>
        <v>0</v>
      </c>
      <c r="AL241" s="441">
        <f>IF( $F241=0,0,((($F241/$E241)*'PLAN DE ADQUISICIONES'!AH$111)*($G241/$F241)))</f>
        <v>0</v>
      </c>
      <c r="AM241" s="441">
        <f>IF( $F241=0,0,((($F241/$E241)*'PLAN DE ADQUISICIONES'!AI$111)*($G241/$F241)))</f>
        <v>0</v>
      </c>
      <c r="AN241" s="441">
        <f>IF( $F241=0,0,((($F241/$E241)*'PLAN DE ADQUISICIONES'!AJ$111)*($G241/$F241)))</f>
        <v>0</v>
      </c>
      <c r="AO241" s="441">
        <f>IF( $F241=0,0,((($F241/$E241)*'PLAN DE ADQUISICIONES'!AK$111)*($G241/$F241)))</f>
        <v>0</v>
      </c>
      <c r="AP241" s="441">
        <f>IF( $F241=0,0,((($F241/$E241)*'PLAN DE ADQUISICIONES'!AL$111)*($G241/$F241)))</f>
        <v>0</v>
      </c>
      <c r="AQ241" s="441">
        <f>IF( $F241=0,0,((($F241/$E241)*'PLAN DE ADQUISICIONES'!AM$111)*($G241/$F241)))</f>
        <v>0</v>
      </c>
      <c r="AR241" s="441">
        <f>IF( $F241=0,0,((($F241/$E241)*'PLAN DE ADQUISICIONES'!AN$111)*($G241/$F241)))</f>
        <v>0</v>
      </c>
      <c r="AS241" s="441">
        <f>IF( $F241=0,0,((($F241/$E241)*'PLAN DE ADQUISICIONES'!AO$111)*($G241/$F241)))</f>
        <v>0</v>
      </c>
      <c r="AT241" s="423">
        <f t="shared" si="69"/>
        <v>0</v>
      </c>
      <c r="AU241" s="426">
        <f>AS241+AR241+AQ241+AP241+AO241+AN241+AM241+AL241+AK241+AJ241+AI241+AH241+AF241+AE241+AD241+AC241+AB241+AA241+Z241+Y241+X241+W241+V241+U241+S241+R241+Q241+P241+O241+N241+M241+L241+K241+J241+I241+H241</f>
        <v>0</v>
      </c>
      <c r="AV241" s="392">
        <f t="shared" si="59"/>
        <v>0</v>
      </c>
    </row>
    <row r="242" spans="2:48" s="60" customFormat="1" ht="13.5" x14ac:dyDescent="0.25">
      <c r="B242" s="416" t="str">
        <f>'FORMATO COSTEO C6'!C62</f>
        <v>6.3.5.3</v>
      </c>
      <c r="C242" s="439">
        <f>'FORMATO COSTEO C6'!B62</f>
        <v>0</v>
      </c>
      <c r="D242" s="428" t="str">
        <f>'FORMATO COSTEO C6'!D62</f>
        <v>Unidad medida</v>
      </c>
      <c r="E242" s="440">
        <f>'FORMATO COSTEO C6'!E62</f>
        <v>0</v>
      </c>
      <c r="F242" s="441">
        <f>'FORMATO COSTEO C6'!G62</f>
        <v>0</v>
      </c>
      <c r="G242" s="442">
        <f>'FORMATO COSTEO C6'!X62</f>
        <v>0</v>
      </c>
      <c r="H242" s="443">
        <f>IF( $F242=0,0,((($F242/$E242)*'PLAN DE ADQUISICIONES'!F$112)*($G242/$F242)))</f>
        <v>0</v>
      </c>
      <c r="I242" s="441">
        <f>IF( $F242=0,0,((($F242/$E242)*'PLAN DE ADQUISICIONES'!G$112)*($G242/$F242)))</f>
        <v>0</v>
      </c>
      <c r="J242" s="441">
        <f>IF( $F242=0,0,((($F242/$E242)*'PLAN DE ADQUISICIONES'!H$112)*($G242/$F242)))</f>
        <v>0</v>
      </c>
      <c r="K242" s="441">
        <f>IF( $F242=0,0,((($F242/$E242)*'PLAN DE ADQUISICIONES'!I$112)*($G242/$F242)))</f>
        <v>0</v>
      </c>
      <c r="L242" s="441">
        <f>IF( $F242=0,0,((($F242/$E242)*'PLAN DE ADQUISICIONES'!J$112)*($G242/$F242)))</f>
        <v>0</v>
      </c>
      <c r="M242" s="441">
        <f>IF( $F242=0,0,((($F242/$E242)*'PLAN DE ADQUISICIONES'!K$112)*($G242/$F242)))</f>
        <v>0</v>
      </c>
      <c r="N242" s="441">
        <f>IF( $F242=0,0,((($F242/$E242)*'PLAN DE ADQUISICIONES'!L$112)*($G242/$F242)))</f>
        <v>0</v>
      </c>
      <c r="O242" s="441">
        <f>IF( $F242=0,0,((($F242/$E242)*'PLAN DE ADQUISICIONES'!M$112)*($G242/$F242)))</f>
        <v>0</v>
      </c>
      <c r="P242" s="441">
        <f>IF( $F242=0,0,((($F242/$E242)*'PLAN DE ADQUISICIONES'!N$112)*($G242/$F242)))</f>
        <v>0</v>
      </c>
      <c r="Q242" s="441">
        <f>IF( $F242=0,0,((($F242/$E242)*'PLAN DE ADQUISICIONES'!O$112)*($G242/$F242)))</f>
        <v>0</v>
      </c>
      <c r="R242" s="441">
        <f>IF( $F242=0,0,((($F242/$E242)*'PLAN DE ADQUISICIONES'!P$112)*($G242/$F242)))</f>
        <v>0</v>
      </c>
      <c r="S242" s="441">
        <f>IF( $F242=0,0,((($F242/$E242)*'PLAN DE ADQUISICIONES'!Q$112)*($G242/$F242)))</f>
        <v>0</v>
      </c>
      <c r="T242" s="423">
        <f t="shared" si="67"/>
        <v>0</v>
      </c>
      <c r="U242" s="444">
        <f>IF( $F242=0,0,((($F242/$E242)*'PLAN DE ADQUISICIONES'!R$112)*($G242/$F242)))</f>
        <v>0</v>
      </c>
      <c r="V242" s="441">
        <f>IF( $F242=0,0,((($F242/$E242)*'PLAN DE ADQUISICIONES'!S$112)*($G242/$F242)))</f>
        <v>0</v>
      </c>
      <c r="W242" s="441">
        <f>IF( $F242=0,0,((($F242/$E242)*'PLAN DE ADQUISICIONES'!T$112)*($G242/$F242)))</f>
        <v>0</v>
      </c>
      <c r="X242" s="441">
        <f>IF( $F242=0,0,((($F242/$E242)*'PLAN DE ADQUISICIONES'!U$112)*($G242/$F242)))</f>
        <v>0</v>
      </c>
      <c r="Y242" s="441">
        <f>IF( $F242=0,0,((($F242/$E242)*'PLAN DE ADQUISICIONES'!V$112)*($G242/$F242)))</f>
        <v>0</v>
      </c>
      <c r="Z242" s="441">
        <f>IF( $F242=0,0,((($F242/$E242)*'PLAN DE ADQUISICIONES'!W$112)*($G242/$F242)))</f>
        <v>0</v>
      </c>
      <c r="AA242" s="441">
        <f>IF( $F242=0,0,((($F242/$E242)*'PLAN DE ADQUISICIONES'!X$112)*($G242/$F242)))</f>
        <v>0</v>
      </c>
      <c r="AB242" s="441">
        <f>IF( $F242=0,0,((($F242/$E242)*'PLAN DE ADQUISICIONES'!Y$112)*($G242/$F242)))</f>
        <v>0</v>
      </c>
      <c r="AC242" s="441">
        <f>IF( $F242=0,0,((($F242/$E242)*'PLAN DE ADQUISICIONES'!Z$112)*($G242/$F242)))</f>
        <v>0</v>
      </c>
      <c r="AD242" s="441">
        <f>IF( $F242=0,0,((($F242/$E242)*'PLAN DE ADQUISICIONES'!AA$112)*($G242/$F242)))</f>
        <v>0</v>
      </c>
      <c r="AE242" s="441">
        <f>IF( $F242=0,0,((($F242/$E242)*'PLAN DE ADQUISICIONES'!AB$112)*($G242/$F242)))</f>
        <v>0</v>
      </c>
      <c r="AF242" s="441">
        <f>IF( $F242=0,0,((($F242/$E242)*'PLAN DE ADQUISICIONES'!AC$112)*($G242/$F242)))</f>
        <v>0</v>
      </c>
      <c r="AG242" s="421">
        <f t="shared" si="68"/>
        <v>0</v>
      </c>
      <c r="AH242" s="443">
        <f>IF( $F242=0,0,((($F242/$E242)*'PLAN DE ADQUISICIONES'!AD$112)*($G242/$F242)))</f>
        <v>0</v>
      </c>
      <c r="AI242" s="441">
        <f>IF( $F242=0,0,((($F242/$E242)*'PLAN DE ADQUISICIONES'!AE$112)*($G242/$F242)))</f>
        <v>0</v>
      </c>
      <c r="AJ242" s="441">
        <f>IF( $F242=0,0,((($F242/$E242)*'PLAN DE ADQUISICIONES'!AF$112)*($G242/$F242)))</f>
        <v>0</v>
      </c>
      <c r="AK242" s="441">
        <f>IF( $F242=0,0,((($F242/$E242)*'PLAN DE ADQUISICIONES'!AG$112)*($G242/$F242)))</f>
        <v>0</v>
      </c>
      <c r="AL242" s="441">
        <f>IF( $F242=0,0,((($F242/$E242)*'PLAN DE ADQUISICIONES'!AH$112)*($G242/$F242)))</f>
        <v>0</v>
      </c>
      <c r="AM242" s="441">
        <f>IF( $F242=0,0,((($F242/$E242)*'PLAN DE ADQUISICIONES'!AI$112)*($G242/$F242)))</f>
        <v>0</v>
      </c>
      <c r="AN242" s="441">
        <f>IF( $F242=0,0,((($F242/$E242)*'PLAN DE ADQUISICIONES'!AJ$112)*($G242/$F242)))</f>
        <v>0</v>
      </c>
      <c r="AO242" s="441">
        <f>IF( $F242=0,0,((($F242/$E242)*'PLAN DE ADQUISICIONES'!AK$112)*($G242/$F242)))</f>
        <v>0</v>
      </c>
      <c r="AP242" s="441">
        <f>IF( $F242=0,0,((($F242/$E242)*'PLAN DE ADQUISICIONES'!AL$112)*($G242/$F242)))</f>
        <v>0</v>
      </c>
      <c r="AQ242" s="441">
        <f>IF( $F242=0,0,((($F242/$E242)*'PLAN DE ADQUISICIONES'!AM$112)*($G242/$F242)))</f>
        <v>0</v>
      </c>
      <c r="AR242" s="441">
        <f>IF( $F242=0,0,((($F242/$E242)*'PLAN DE ADQUISICIONES'!AN$112)*($G242/$F242)))</f>
        <v>0</v>
      </c>
      <c r="AS242" s="441">
        <f>IF( $F242=0,0,((($F242/$E242)*'PLAN DE ADQUISICIONES'!AO$112)*($G242/$F242)))</f>
        <v>0</v>
      </c>
      <c r="AT242" s="423">
        <f t="shared" si="69"/>
        <v>0</v>
      </c>
      <c r="AU242" s="426">
        <f>AS242+AR242+AQ242+AP242+AO242+AN242+AM242+AL242+AK242+AJ242+AI242+AH242+AF242+AE242+AD242+AC242+AB242+AA242+Z242+Y242+X242+W242+V242+U242+S242+R242+Q242+P242+O242+N242+M242+L242+K242+J242+I242+H242</f>
        <v>0</v>
      </c>
      <c r="AV242" s="392">
        <f t="shared" si="59"/>
        <v>0</v>
      </c>
    </row>
    <row r="243" spans="2:48" s="60" customFormat="1" ht="13.5" x14ac:dyDescent="0.25">
      <c r="B243" s="461" t="str">
        <f>+'FORMATO COSTEO C6'!C63</f>
        <v>6.3.6</v>
      </c>
      <c r="C243" s="447" t="str">
        <f>+'FORMATO COSTEO C6'!B63</f>
        <v>Comunicaciones</v>
      </c>
      <c r="D243" s="458"/>
      <c r="E243" s="456"/>
      <c r="F243" s="450">
        <f>+'FORMATO COSTEO C6'!G63</f>
        <v>0</v>
      </c>
      <c r="G243" s="451">
        <f>+'FORMATO COSTEO C6'!X63</f>
        <v>0</v>
      </c>
      <c r="H243" s="452">
        <f>SUM(H244:H246)</f>
        <v>0</v>
      </c>
      <c r="I243" s="450">
        <f t="shared" ref="I243:AU243" si="74">SUM(I244:I246)</f>
        <v>0</v>
      </c>
      <c r="J243" s="450">
        <f t="shared" si="74"/>
        <v>0</v>
      </c>
      <c r="K243" s="450">
        <f t="shared" si="74"/>
        <v>0</v>
      </c>
      <c r="L243" s="450">
        <f t="shared" si="74"/>
        <v>0</v>
      </c>
      <c r="M243" s="450">
        <f t="shared" si="74"/>
        <v>0</v>
      </c>
      <c r="N243" s="450">
        <f t="shared" si="74"/>
        <v>0</v>
      </c>
      <c r="O243" s="450">
        <f t="shared" si="74"/>
        <v>0</v>
      </c>
      <c r="P243" s="450">
        <f t="shared" si="74"/>
        <v>0</v>
      </c>
      <c r="Q243" s="450">
        <f t="shared" si="74"/>
        <v>0</v>
      </c>
      <c r="R243" s="450">
        <f t="shared" si="74"/>
        <v>0</v>
      </c>
      <c r="S243" s="450">
        <f t="shared" si="74"/>
        <v>0</v>
      </c>
      <c r="T243" s="453">
        <f>SUM(T244:T246)</f>
        <v>0</v>
      </c>
      <c r="U243" s="454">
        <f t="shared" si="74"/>
        <v>0</v>
      </c>
      <c r="V243" s="450">
        <f t="shared" si="74"/>
        <v>0</v>
      </c>
      <c r="W243" s="450">
        <f t="shared" si="74"/>
        <v>0</v>
      </c>
      <c r="X243" s="450">
        <f t="shared" si="74"/>
        <v>0</v>
      </c>
      <c r="Y243" s="450">
        <f t="shared" si="74"/>
        <v>0</v>
      </c>
      <c r="Z243" s="450">
        <f t="shared" si="74"/>
        <v>0</v>
      </c>
      <c r="AA243" s="450">
        <f t="shared" si="74"/>
        <v>0</v>
      </c>
      <c r="AB243" s="450">
        <f t="shared" si="74"/>
        <v>0</v>
      </c>
      <c r="AC243" s="450">
        <f t="shared" si="74"/>
        <v>0</v>
      </c>
      <c r="AD243" s="450">
        <f t="shared" si="74"/>
        <v>0</v>
      </c>
      <c r="AE243" s="450">
        <f t="shared" si="74"/>
        <v>0</v>
      </c>
      <c r="AF243" s="450">
        <f t="shared" si="74"/>
        <v>0</v>
      </c>
      <c r="AG243" s="451">
        <f>SUM(AG244:AG246)</f>
        <v>0</v>
      </c>
      <c r="AH243" s="452">
        <f t="shared" si="74"/>
        <v>0</v>
      </c>
      <c r="AI243" s="450">
        <f t="shared" si="74"/>
        <v>0</v>
      </c>
      <c r="AJ243" s="450">
        <f t="shared" si="74"/>
        <v>0</v>
      </c>
      <c r="AK243" s="450">
        <f t="shared" si="74"/>
        <v>0</v>
      </c>
      <c r="AL243" s="450">
        <f t="shared" si="74"/>
        <v>0</v>
      </c>
      <c r="AM243" s="450">
        <f t="shared" si="74"/>
        <v>0</v>
      </c>
      <c r="AN243" s="450">
        <f t="shared" si="74"/>
        <v>0</v>
      </c>
      <c r="AO243" s="450">
        <f t="shared" si="74"/>
        <v>0</v>
      </c>
      <c r="AP243" s="450">
        <f t="shared" si="74"/>
        <v>0</v>
      </c>
      <c r="AQ243" s="450">
        <f t="shared" si="74"/>
        <v>0</v>
      </c>
      <c r="AR243" s="450">
        <f t="shared" si="74"/>
        <v>0</v>
      </c>
      <c r="AS243" s="450">
        <f t="shared" si="74"/>
        <v>0</v>
      </c>
      <c r="AT243" s="453">
        <f t="shared" si="74"/>
        <v>0</v>
      </c>
      <c r="AU243" s="455">
        <f t="shared" si="74"/>
        <v>0</v>
      </c>
      <c r="AV243" s="392">
        <f t="shared" si="59"/>
        <v>0</v>
      </c>
    </row>
    <row r="244" spans="2:48" s="60" customFormat="1" ht="13.5" x14ac:dyDescent="0.25">
      <c r="B244" s="416" t="str">
        <f>'FORMATO COSTEO C6'!C64</f>
        <v>6.3.6.1</v>
      </c>
      <c r="C244" s="439">
        <f>'FORMATO COSTEO C6'!B64</f>
        <v>0</v>
      </c>
      <c r="D244" s="428" t="str">
        <f>'FORMATO COSTEO C6'!D64</f>
        <v>Unidad medida</v>
      </c>
      <c r="E244" s="440">
        <f>'FORMATO COSTEO C6'!E64</f>
        <v>0</v>
      </c>
      <c r="F244" s="441">
        <f>'FORMATO COSTEO C6'!G64</f>
        <v>0</v>
      </c>
      <c r="G244" s="442">
        <f>'FORMATO COSTEO C6'!X64</f>
        <v>0</v>
      </c>
      <c r="H244" s="443">
        <f>IF( $F244=0,0,((($F244/$E244)*'PLAN DE ADQUISICIONES'!F$114)*($G244/$F244)))</f>
        <v>0</v>
      </c>
      <c r="I244" s="441">
        <f>IF( $F244=0,0,((($F244/$E244)*'PLAN DE ADQUISICIONES'!G$114)*($G244/$F244)))</f>
        <v>0</v>
      </c>
      <c r="J244" s="441">
        <f>IF( $F244=0,0,((($F244/$E244)*'PLAN DE ADQUISICIONES'!H$114)*($G244/$F244)))</f>
        <v>0</v>
      </c>
      <c r="K244" s="441">
        <f>IF( $F244=0,0,((($F244/$E244)*'PLAN DE ADQUISICIONES'!I$114)*($G244/$F244)))</f>
        <v>0</v>
      </c>
      <c r="L244" s="441">
        <f>IF( $F244=0,0,((($F244/$E244)*'PLAN DE ADQUISICIONES'!J$114)*($G244/$F244)))</f>
        <v>0</v>
      </c>
      <c r="M244" s="441">
        <f>IF( $F244=0,0,((($F244/$E244)*'PLAN DE ADQUISICIONES'!K$114)*($G244/$F244)))</f>
        <v>0</v>
      </c>
      <c r="N244" s="441">
        <f>IF( $F244=0,0,((($F244/$E244)*'PLAN DE ADQUISICIONES'!L$114)*($G244/$F244)))</f>
        <v>0</v>
      </c>
      <c r="O244" s="441">
        <f>IF( $F244=0,0,((($F244/$E244)*'PLAN DE ADQUISICIONES'!M$114)*($G244/$F244)))</f>
        <v>0</v>
      </c>
      <c r="P244" s="441">
        <f>IF( $F244=0,0,((($F244/$E244)*'PLAN DE ADQUISICIONES'!N$114)*($G244/$F244)))</f>
        <v>0</v>
      </c>
      <c r="Q244" s="441">
        <f>IF( $F244=0,0,((($F244/$E244)*'PLAN DE ADQUISICIONES'!O$114)*($G244/$F244)))</f>
        <v>0</v>
      </c>
      <c r="R244" s="441">
        <f>IF( $F244=0,0,((($F244/$E244)*'PLAN DE ADQUISICIONES'!P$114)*($G244/$F244)))</f>
        <v>0</v>
      </c>
      <c r="S244" s="441">
        <f>IF( $F244=0,0,((($F244/$E244)*'PLAN DE ADQUISICIONES'!Q$114)*($G244/$F244)))</f>
        <v>0</v>
      </c>
      <c r="T244" s="423">
        <f t="shared" si="67"/>
        <v>0</v>
      </c>
      <c r="U244" s="444">
        <f>IF( $F244=0,0,((($F244/$E244)*'PLAN DE ADQUISICIONES'!R$114)*($G244/$F244)))</f>
        <v>0</v>
      </c>
      <c r="V244" s="441">
        <f>IF( $F244=0,0,((($F244/$E244)*'PLAN DE ADQUISICIONES'!S$114)*($G244/$F244)))</f>
        <v>0</v>
      </c>
      <c r="W244" s="441">
        <f>IF( $F244=0,0,((($F244/$E244)*'PLAN DE ADQUISICIONES'!T$114)*($G244/$F244)))</f>
        <v>0</v>
      </c>
      <c r="X244" s="441">
        <f>IF( $F244=0,0,((($F244/$E244)*'PLAN DE ADQUISICIONES'!U$114)*($G244/$F244)))</f>
        <v>0</v>
      </c>
      <c r="Y244" s="441">
        <f>IF( $F244=0,0,((($F244/$E244)*'PLAN DE ADQUISICIONES'!V$114)*($G244/$F244)))</f>
        <v>0</v>
      </c>
      <c r="Z244" s="441">
        <f>IF( $F244=0,0,((($F244/$E244)*'PLAN DE ADQUISICIONES'!W$114)*($G244/$F244)))</f>
        <v>0</v>
      </c>
      <c r="AA244" s="441">
        <f>IF( $F244=0,0,((($F244/$E244)*'PLAN DE ADQUISICIONES'!X$114)*($G244/$F244)))</f>
        <v>0</v>
      </c>
      <c r="AB244" s="441">
        <f>IF( $F244=0,0,((($F244/$E244)*'PLAN DE ADQUISICIONES'!Y$114)*($G244/$F244)))</f>
        <v>0</v>
      </c>
      <c r="AC244" s="441">
        <f>IF( $F244=0,0,((($F244/$E244)*'PLAN DE ADQUISICIONES'!Z$114)*($G244/$F244)))</f>
        <v>0</v>
      </c>
      <c r="AD244" s="441">
        <f>IF( $F244=0,0,((($F244/$E244)*'PLAN DE ADQUISICIONES'!AA$114)*($G244/$F244)))</f>
        <v>0</v>
      </c>
      <c r="AE244" s="441">
        <f>IF( $F244=0,0,((($F244/$E244)*'PLAN DE ADQUISICIONES'!AB$114)*($G244/$F244)))</f>
        <v>0</v>
      </c>
      <c r="AF244" s="441">
        <f>IF( $F244=0,0,((($F244/$E244)*'PLAN DE ADQUISICIONES'!AC$114)*($G244/$F244)))</f>
        <v>0</v>
      </c>
      <c r="AG244" s="421">
        <f t="shared" si="68"/>
        <v>0</v>
      </c>
      <c r="AH244" s="443">
        <f>IF( $F244=0,0,((($F244/$E244)*'PLAN DE ADQUISICIONES'!AD$114)*($G244/$F244)))</f>
        <v>0</v>
      </c>
      <c r="AI244" s="441">
        <f>IF( $F244=0,0,((($F244/$E244)*'PLAN DE ADQUISICIONES'!AE$114)*($G244/$F244)))</f>
        <v>0</v>
      </c>
      <c r="AJ244" s="441">
        <f>IF( $F244=0,0,((($F244/$E244)*'PLAN DE ADQUISICIONES'!AF$114)*($G244/$F244)))</f>
        <v>0</v>
      </c>
      <c r="AK244" s="441">
        <f>IF( $F244=0,0,((($F244/$E244)*'PLAN DE ADQUISICIONES'!AG$114)*($G244/$F244)))</f>
        <v>0</v>
      </c>
      <c r="AL244" s="441">
        <f>IF( $F244=0,0,((($F244/$E244)*'PLAN DE ADQUISICIONES'!AH$114)*($G244/$F244)))</f>
        <v>0</v>
      </c>
      <c r="AM244" s="441">
        <f>IF( $F244=0,0,((($F244/$E244)*'PLAN DE ADQUISICIONES'!AI$114)*($G244/$F244)))</f>
        <v>0</v>
      </c>
      <c r="AN244" s="441">
        <f>IF( $F244=0,0,((($F244/$E244)*'PLAN DE ADQUISICIONES'!AJ$114)*($G244/$F244)))</f>
        <v>0</v>
      </c>
      <c r="AO244" s="441">
        <f>IF( $F244=0,0,((($F244/$E244)*'PLAN DE ADQUISICIONES'!AK$114)*($G244/$F244)))</f>
        <v>0</v>
      </c>
      <c r="AP244" s="441">
        <f>IF( $F244=0,0,((($F244/$E244)*'PLAN DE ADQUISICIONES'!AL$114)*($G244/$F244)))</f>
        <v>0</v>
      </c>
      <c r="AQ244" s="441">
        <f>IF( $F244=0,0,((($F244/$E244)*'PLAN DE ADQUISICIONES'!AM$114)*($G244/$F244)))</f>
        <v>0</v>
      </c>
      <c r="AR244" s="441">
        <f>IF( $F244=0,0,((($F244/$E244)*'PLAN DE ADQUISICIONES'!AN$114)*($G244/$F244)))</f>
        <v>0</v>
      </c>
      <c r="AS244" s="441">
        <f>IF( $F244=0,0,((($F244/$E244)*'PLAN DE ADQUISICIONES'!AO$114)*($G244/$F244)))</f>
        <v>0</v>
      </c>
      <c r="AT244" s="423">
        <f t="shared" si="69"/>
        <v>0</v>
      </c>
      <c r="AU244" s="426">
        <f>AS244+AR244+AQ244+AP244+AO244+AN244+AM244+AL244+AK244+AJ244+AI244+AH244+AF244+AE244+AD244+AC244+AB244+AA244+Z244+Y244+X244+W244+V244+U244+S244+R244+Q244+P244+O244+N244+M244+L244+K244+J244+I244+H244</f>
        <v>0</v>
      </c>
      <c r="AV244" s="392">
        <f t="shared" si="59"/>
        <v>0</v>
      </c>
    </row>
    <row r="245" spans="2:48" s="60" customFormat="1" ht="13.5" x14ac:dyDescent="0.25">
      <c r="B245" s="416" t="str">
        <f>'FORMATO COSTEO C6'!C65</f>
        <v>6.3.6.2</v>
      </c>
      <c r="C245" s="439">
        <f>'FORMATO COSTEO C6'!B65</f>
        <v>0</v>
      </c>
      <c r="D245" s="428" t="str">
        <f>'FORMATO COSTEO C6'!D65</f>
        <v>Unidad medida</v>
      </c>
      <c r="E245" s="440">
        <f>'FORMATO COSTEO C6'!E65</f>
        <v>0</v>
      </c>
      <c r="F245" s="441">
        <f>'FORMATO COSTEO C6'!G65</f>
        <v>0</v>
      </c>
      <c r="G245" s="442">
        <f>'FORMATO COSTEO C6'!X65</f>
        <v>0</v>
      </c>
      <c r="H245" s="443">
        <f>IF( $F245=0,0,((($F245/$E245)*'PLAN DE ADQUISICIONES'!F$115)*($G245/$F245)))</f>
        <v>0</v>
      </c>
      <c r="I245" s="441">
        <f>IF( $F245=0,0,((($F245/$E245)*'PLAN DE ADQUISICIONES'!G$115)*($G245/$F245)))</f>
        <v>0</v>
      </c>
      <c r="J245" s="441">
        <f>IF( $F245=0,0,((($F245/$E245)*'PLAN DE ADQUISICIONES'!H$115)*($G245/$F245)))</f>
        <v>0</v>
      </c>
      <c r="K245" s="441">
        <f>IF( $F245=0,0,((($F245/$E245)*'PLAN DE ADQUISICIONES'!I$115)*($G245/$F245)))</f>
        <v>0</v>
      </c>
      <c r="L245" s="441">
        <f>IF( $F245=0,0,((($F245/$E245)*'PLAN DE ADQUISICIONES'!J$115)*($G245/$F245)))</f>
        <v>0</v>
      </c>
      <c r="M245" s="441">
        <f>IF( $F245=0,0,((($F245/$E245)*'PLAN DE ADQUISICIONES'!K$115)*($G245/$F245)))</f>
        <v>0</v>
      </c>
      <c r="N245" s="441">
        <f>IF( $F245=0,0,((($F245/$E245)*'PLAN DE ADQUISICIONES'!L$115)*($G245/$F245)))</f>
        <v>0</v>
      </c>
      <c r="O245" s="441">
        <f>IF( $F245=0,0,((($F245/$E245)*'PLAN DE ADQUISICIONES'!M$115)*($G245/$F245)))</f>
        <v>0</v>
      </c>
      <c r="P245" s="441">
        <f>IF( $F245=0,0,((($F245/$E245)*'PLAN DE ADQUISICIONES'!N$115)*($G245/$F245)))</f>
        <v>0</v>
      </c>
      <c r="Q245" s="441">
        <f>IF( $F245=0,0,((($F245/$E245)*'PLAN DE ADQUISICIONES'!O$115)*($G245/$F245)))</f>
        <v>0</v>
      </c>
      <c r="R245" s="441">
        <f>IF( $F245=0,0,((($F245/$E245)*'PLAN DE ADQUISICIONES'!P$115)*($G245/$F245)))</f>
        <v>0</v>
      </c>
      <c r="S245" s="441">
        <f>IF( $F245=0,0,((($F245/$E245)*'PLAN DE ADQUISICIONES'!Q$115)*($G245/$F245)))</f>
        <v>0</v>
      </c>
      <c r="T245" s="423">
        <f t="shared" si="67"/>
        <v>0</v>
      </c>
      <c r="U245" s="444">
        <f>IF( $F245=0,0,((($F245/$E245)*'PLAN DE ADQUISICIONES'!R$115)*($G245/$F245)))</f>
        <v>0</v>
      </c>
      <c r="V245" s="441">
        <f>IF( $F245=0,0,((($F245/$E245)*'PLAN DE ADQUISICIONES'!S$115)*($G245/$F245)))</f>
        <v>0</v>
      </c>
      <c r="W245" s="441">
        <f>IF( $F245=0,0,((($F245/$E245)*'PLAN DE ADQUISICIONES'!T$115)*($G245/$F245)))</f>
        <v>0</v>
      </c>
      <c r="X245" s="441">
        <f>IF( $F245=0,0,((($F245/$E245)*'PLAN DE ADQUISICIONES'!U$115)*($G245/$F245)))</f>
        <v>0</v>
      </c>
      <c r="Y245" s="441">
        <f>IF( $F245=0,0,((($F245/$E245)*'PLAN DE ADQUISICIONES'!V$115)*($G245/$F245)))</f>
        <v>0</v>
      </c>
      <c r="Z245" s="441">
        <f>IF( $F245=0,0,((($F245/$E245)*'PLAN DE ADQUISICIONES'!W$115)*($G245/$F245)))</f>
        <v>0</v>
      </c>
      <c r="AA245" s="441">
        <f>IF( $F245=0,0,((($F245/$E245)*'PLAN DE ADQUISICIONES'!X$115)*($G245/$F245)))</f>
        <v>0</v>
      </c>
      <c r="AB245" s="441">
        <f>IF( $F245=0,0,((($F245/$E245)*'PLAN DE ADQUISICIONES'!Y$115)*($G245/$F245)))</f>
        <v>0</v>
      </c>
      <c r="AC245" s="441">
        <f>IF( $F245=0,0,((($F245/$E245)*'PLAN DE ADQUISICIONES'!Z$115)*($G245/$F245)))</f>
        <v>0</v>
      </c>
      <c r="AD245" s="441">
        <f>IF( $F245=0,0,((($F245/$E245)*'PLAN DE ADQUISICIONES'!AA$115)*($G245/$F245)))</f>
        <v>0</v>
      </c>
      <c r="AE245" s="441">
        <f>IF( $F245=0,0,((($F245/$E245)*'PLAN DE ADQUISICIONES'!AB$115)*($G245/$F245)))</f>
        <v>0</v>
      </c>
      <c r="AF245" s="441">
        <f>IF( $F245=0,0,((($F245/$E245)*'PLAN DE ADQUISICIONES'!AC$115)*($G245/$F245)))</f>
        <v>0</v>
      </c>
      <c r="AG245" s="421">
        <f t="shared" si="68"/>
        <v>0</v>
      </c>
      <c r="AH245" s="443">
        <f>IF( $F245=0,0,((($F245/$E245)*'PLAN DE ADQUISICIONES'!AD$115)*($G245/$F245)))</f>
        <v>0</v>
      </c>
      <c r="AI245" s="441">
        <f>IF( $F245=0,0,((($F245/$E245)*'PLAN DE ADQUISICIONES'!AE$115)*($G245/$F245)))</f>
        <v>0</v>
      </c>
      <c r="AJ245" s="441">
        <f>IF( $F245=0,0,((($F245/$E245)*'PLAN DE ADQUISICIONES'!AF$115)*($G245/$F245)))</f>
        <v>0</v>
      </c>
      <c r="AK245" s="441">
        <f>IF( $F245=0,0,((($F245/$E245)*'PLAN DE ADQUISICIONES'!AG$115)*($G245/$F245)))</f>
        <v>0</v>
      </c>
      <c r="AL245" s="441">
        <f>IF( $F245=0,0,((($F245/$E245)*'PLAN DE ADQUISICIONES'!AH$115)*($G245/$F245)))</f>
        <v>0</v>
      </c>
      <c r="AM245" s="441">
        <f>IF( $F245=0,0,((($F245/$E245)*'PLAN DE ADQUISICIONES'!AI$115)*($G245/$F245)))</f>
        <v>0</v>
      </c>
      <c r="AN245" s="441">
        <f>IF( $F245=0,0,((($F245/$E245)*'PLAN DE ADQUISICIONES'!AJ$115)*($G245/$F245)))</f>
        <v>0</v>
      </c>
      <c r="AO245" s="441">
        <f>IF( $F245=0,0,((($F245/$E245)*'PLAN DE ADQUISICIONES'!AK$115)*($G245/$F245)))</f>
        <v>0</v>
      </c>
      <c r="AP245" s="441">
        <f>IF( $F245=0,0,((($F245/$E245)*'PLAN DE ADQUISICIONES'!AL$115)*($G245/$F245)))</f>
        <v>0</v>
      </c>
      <c r="AQ245" s="441">
        <f>IF( $F245=0,0,((($F245/$E245)*'PLAN DE ADQUISICIONES'!AM$115)*($G245/$F245)))</f>
        <v>0</v>
      </c>
      <c r="AR245" s="441">
        <f>IF( $F245=0,0,((($F245/$E245)*'PLAN DE ADQUISICIONES'!AN$115)*($G245/$F245)))</f>
        <v>0</v>
      </c>
      <c r="AS245" s="441">
        <f>IF( $F245=0,0,((($F245/$E245)*'PLAN DE ADQUISICIONES'!AO$115)*($G245/$F245)))</f>
        <v>0</v>
      </c>
      <c r="AT245" s="423">
        <f t="shared" si="69"/>
        <v>0</v>
      </c>
      <c r="AU245" s="426">
        <f>AS245+AR245+AQ245+AP245+AO245+AN245+AM245+AL245+AK245+AJ245+AI245+AH245+AF245+AE245+AD245+AC245+AB245+AA245+Z245+Y245+X245+W245+V245+U245+S245+R245+Q245+P245+O245+N245+M245+L245+K245+J245+I245+H245</f>
        <v>0</v>
      </c>
      <c r="AV245" s="392">
        <f t="shared" si="59"/>
        <v>0</v>
      </c>
    </row>
    <row r="246" spans="2:48" s="60" customFormat="1" ht="13.5" x14ac:dyDescent="0.25">
      <c r="B246" s="416" t="str">
        <f>'FORMATO COSTEO C6'!C66</f>
        <v>6.3.6.3</v>
      </c>
      <c r="C246" s="439">
        <f>'FORMATO COSTEO C6'!B66</f>
        <v>0</v>
      </c>
      <c r="D246" s="428" t="str">
        <f>'FORMATO COSTEO C6'!D66</f>
        <v>Unidad medida</v>
      </c>
      <c r="E246" s="440">
        <f>'FORMATO COSTEO C6'!E66</f>
        <v>0</v>
      </c>
      <c r="F246" s="441">
        <f>'FORMATO COSTEO C6'!G66</f>
        <v>0</v>
      </c>
      <c r="G246" s="442">
        <f>'FORMATO COSTEO C6'!X66</f>
        <v>0</v>
      </c>
      <c r="H246" s="443">
        <f>IF( $F246=0,0,((($F246/$E246)*'PLAN DE ADQUISICIONES'!F$116)*($G246/$F246)))</f>
        <v>0</v>
      </c>
      <c r="I246" s="441">
        <f>IF( $F246=0,0,((($F246/$E246)*'PLAN DE ADQUISICIONES'!G$116)*($G246/$F246)))</f>
        <v>0</v>
      </c>
      <c r="J246" s="441">
        <f>IF( $F246=0,0,((($F246/$E246)*'PLAN DE ADQUISICIONES'!H$116)*($G246/$F246)))</f>
        <v>0</v>
      </c>
      <c r="K246" s="441">
        <f>IF( $F246=0,0,((($F246/$E246)*'PLAN DE ADQUISICIONES'!I$116)*($G246/$F246)))</f>
        <v>0</v>
      </c>
      <c r="L246" s="441">
        <f>IF( $F246=0,0,((($F246/$E246)*'PLAN DE ADQUISICIONES'!J$116)*($G246/$F246)))</f>
        <v>0</v>
      </c>
      <c r="M246" s="441">
        <f>IF( $F246=0,0,((($F246/$E246)*'PLAN DE ADQUISICIONES'!K$116)*($G246/$F246)))</f>
        <v>0</v>
      </c>
      <c r="N246" s="441">
        <f>IF( $F246=0,0,((($F246/$E246)*'PLAN DE ADQUISICIONES'!L$116)*($G246/$F246)))</f>
        <v>0</v>
      </c>
      <c r="O246" s="441">
        <f>IF( $F246=0,0,((($F246/$E246)*'PLAN DE ADQUISICIONES'!M$116)*($G246/$F246)))</f>
        <v>0</v>
      </c>
      <c r="P246" s="441">
        <f>IF( $F246=0,0,((($F246/$E246)*'PLAN DE ADQUISICIONES'!N$116)*($G246/$F246)))</f>
        <v>0</v>
      </c>
      <c r="Q246" s="441">
        <f>IF( $F246=0,0,((($F246/$E246)*'PLAN DE ADQUISICIONES'!O$116)*($G246/$F246)))</f>
        <v>0</v>
      </c>
      <c r="R246" s="441">
        <f>IF( $F246=0,0,((($F246/$E246)*'PLAN DE ADQUISICIONES'!P$116)*($G246/$F246)))</f>
        <v>0</v>
      </c>
      <c r="S246" s="441">
        <f>IF( $F246=0,0,((($F246/$E246)*'PLAN DE ADQUISICIONES'!Q$116)*($G246/$F246)))</f>
        <v>0</v>
      </c>
      <c r="T246" s="423">
        <f t="shared" si="67"/>
        <v>0</v>
      </c>
      <c r="U246" s="444">
        <f>IF( $F246=0,0,((($F246/$E246)*'PLAN DE ADQUISICIONES'!R$116)*($G246/$F246)))</f>
        <v>0</v>
      </c>
      <c r="V246" s="441">
        <f>IF( $F246=0,0,((($F246/$E246)*'PLAN DE ADQUISICIONES'!S$116)*($G246/$F246)))</f>
        <v>0</v>
      </c>
      <c r="W246" s="441">
        <f>IF( $F246=0,0,((($F246/$E246)*'PLAN DE ADQUISICIONES'!T$116)*($G246/$F246)))</f>
        <v>0</v>
      </c>
      <c r="X246" s="441">
        <f>IF( $F246=0,0,((($F246/$E246)*'PLAN DE ADQUISICIONES'!U$116)*($G246/$F246)))</f>
        <v>0</v>
      </c>
      <c r="Y246" s="441">
        <f>IF( $F246=0,0,((($F246/$E246)*'PLAN DE ADQUISICIONES'!V$116)*($G246/$F246)))</f>
        <v>0</v>
      </c>
      <c r="Z246" s="441">
        <f>IF( $F246=0,0,((($F246/$E246)*'PLAN DE ADQUISICIONES'!W$116)*($G246/$F246)))</f>
        <v>0</v>
      </c>
      <c r="AA246" s="441">
        <f>IF( $F246=0,0,((($F246/$E246)*'PLAN DE ADQUISICIONES'!X$116)*($G246/$F246)))</f>
        <v>0</v>
      </c>
      <c r="AB246" s="441">
        <f>IF( $F246=0,0,((($F246/$E246)*'PLAN DE ADQUISICIONES'!Y$116)*($G246/$F246)))</f>
        <v>0</v>
      </c>
      <c r="AC246" s="441">
        <f>IF( $F246=0,0,((($F246/$E246)*'PLAN DE ADQUISICIONES'!Z$116)*($G246/$F246)))</f>
        <v>0</v>
      </c>
      <c r="AD246" s="441">
        <f>IF( $F246=0,0,((($F246/$E246)*'PLAN DE ADQUISICIONES'!AA$116)*($G246/$F246)))</f>
        <v>0</v>
      </c>
      <c r="AE246" s="441">
        <f>IF( $F246=0,0,((($F246/$E246)*'PLAN DE ADQUISICIONES'!AB$116)*($G246/$F246)))</f>
        <v>0</v>
      </c>
      <c r="AF246" s="441">
        <f>IF( $F246=0,0,((($F246/$E246)*'PLAN DE ADQUISICIONES'!AC$116)*($G246/$F246)))</f>
        <v>0</v>
      </c>
      <c r="AG246" s="421">
        <f t="shared" si="68"/>
        <v>0</v>
      </c>
      <c r="AH246" s="443">
        <f>IF( $F246=0,0,((($F246/$E246)*'PLAN DE ADQUISICIONES'!AD$116)*($G246/$F246)))</f>
        <v>0</v>
      </c>
      <c r="AI246" s="441">
        <f>IF( $F246=0,0,((($F246/$E246)*'PLAN DE ADQUISICIONES'!AE$116)*($G246/$F246)))</f>
        <v>0</v>
      </c>
      <c r="AJ246" s="441">
        <f>IF( $F246=0,0,((($F246/$E246)*'PLAN DE ADQUISICIONES'!AF$116)*($G246/$F246)))</f>
        <v>0</v>
      </c>
      <c r="AK246" s="441">
        <f>IF( $F246=0,0,((($F246/$E246)*'PLAN DE ADQUISICIONES'!AG$116)*($G246/$F246)))</f>
        <v>0</v>
      </c>
      <c r="AL246" s="441">
        <f>IF( $F246=0,0,((($F246/$E246)*'PLAN DE ADQUISICIONES'!AH$116)*($G246/$F246)))</f>
        <v>0</v>
      </c>
      <c r="AM246" s="441">
        <f>IF( $F246=0,0,((($F246/$E246)*'PLAN DE ADQUISICIONES'!AI$116)*($G246/$F246)))</f>
        <v>0</v>
      </c>
      <c r="AN246" s="441">
        <f>IF( $F246=0,0,((($F246/$E246)*'PLAN DE ADQUISICIONES'!AJ$116)*($G246/$F246)))</f>
        <v>0</v>
      </c>
      <c r="AO246" s="441">
        <f>IF( $F246=0,0,((($F246/$E246)*'PLAN DE ADQUISICIONES'!AK$116)*($G246/$F246)))</f>
        <v>0</v>
      </c>
      <c r="AP246" s="441">
        <f>IF( $F246=0,0,((($F246/$E246)*'PLAN DE ADQUISICIONES'!AL$116)*($G246/$F246)))</f>
        <v>0</v>
      </c>
      <c r="AQ246" s="441">
        <f>IF( $F246=0,0,((($F246/$E246)*'PLAN DE ADQUISICIONES'!AM$116)*($G246/$F246)))</f>
        <v>0</v>
      </c>
      <c r="AR246" s="441">
        <f>IF( $F246=0,0,((($F246/$E246)*'PLAN DE ADQUISICIONES'!AN$116)*($G246/$F246)))</f>
        <v>0</v>
      </c>
      <c r="AS246" s="441">
        <f>IF( $F246=0,0,((($F246/$E246)*'PLAN DE ADQUISICIONES'!AO$116)*($G246/$F246)))</f>
        <v>0</v>
      </c>
      <c r="AT246" s="423">
        <f t="shared" si="69"/>
        <v>0</v>
      </c>
      <c r="AU246" s="426">
        <f>AS246+AR246+AQ246+AP246+AO246+AN246+AM246+AL246+AK246+AJ246+AI246+AH246+AF246+AE246+AD246+AC246+AB246+AA246+Z246+Y246+X246+W246+V246+U246+S246+R246+Q246+P246+O246+N246+M246+L246+K246+J246+I246+H246</f>
        <v>0</v>
      </c>
      <c r="AV246" s="392">
        <f t="shared" si="59"/>
        <v>0</v>
      </c>
    </row>
    <row r="247" spans="2:48" s="60" customFormat="1" ht="13.5" x14ac:dyDescent="0.25">
      <c r="B247" s="461" t="str">
        <f>+'FORMATO COSTEO C6'!C67</f>
        <v>6.3.7</v>
      </c>
      <c r="C247" s="447" t="str">
        <f>+'FORMATO COSTEO C6'!B67</f>
        <v>Coordinaciones con FONDOEMPLEO</v>
      </c>
      <c r="D247" s="458"/>
      <c r="E247" s="456"/>
      <c r="F247" s="450">
        <f>+'FORMATO COSTEO C6'!G67</f>
        <v>0</v>
      </c>
      <c r="G247" s="451">
        <f>+'FORMATO COSTEO C6'!X67</f>
        <v>0</v>
      </c>
      <c r="H247" s="452">
        <f>SUM(H248:H250)</f>
        <v>0</v>
      </c>
      <c r="I247" s="450">
        <f t="shared" ref="I247:AU247" si="75">SUM(I248:I250)</f>
        <v>0</v>
      </c>
      <c r="J247" s="450">
        <f t="shared" si="75"/>
        <v>0</v>
      </c>
      <c r="K247" s="450">
        <f t="shared" si="75"/>
        <v>0</v>
      </c>
      <c r="L247" s="450">
        <f t="shared" si="75"/>
        <v>0</v>
      </c>
      <c r="M247" s="450">
        <f t="shared" si="75"/>
        <v>0</v>
      </c>
      <c r="N247" s="450">
        <f t="shared" si="75"/>
        <v>0</v>
      </c>
      <c r="O247" s="450">
        <f t="shared" si="75"/>
        <v>0</v>
      </c>
      <c r="P247" s="450">
        <f t="shared" si="75"/>
        <v>0</v>
      </c>
      <c r="Q247" s="450">
        <f t="shared" si="75"/>
        <v>0</v>
      </c>
      <c r="R247" s="450">
        <f t="shared" si="75"/>
        <v>0</v>
      </c>
      <c r="S247" s="450">
        <f t="shared" si="75"/>
        <v>0</v>
      </c>
      <c r="T247" s="453">
        <f>SUM(T248:T250)</f>
        <v>0</v>
      </c>
      <c r="U247" s="454">
        <f t="shared" si="75"/>
        <v>0</v>
      </c>
      <c r="V247" s="450">
        <f t="shared" si="75"/>
        <v>0</v>
      </c>
      <c r="W247" s="450">
        <f t="shared" si="75"/>
        <v>0</v>
      </c>
      <c r="X247" s="450">
        <f t="shared" si="75"/>
        <v>0</v>
      </c>
      <c r="Y247" s="450">
        <f t="shared" si="75"/>
        <v>0</v>
      </c>
      <c r="Z247" s="450">
        <f t="shared" si="75"/>
        <v>0</v>
      </c>
      <c r="AA247" s="450">
        <f t="shared" si="75"/>
        <v>0</v>
      </c>
      <c r="AB247" s="450">
        <f t="shared" si="75"/>
        <v>0</v>
      </c>
      <c r="AC247" s="450">
        <f t="shared" si="75"/>
        <v>0</v>
      </c>
      <c r="AD247" s="450">
        <f t="shared" si="75"/>
        <v>0</v>
      </c>
      <c r="AE247" s="450">
        <f t="shared" si="75"/>
        <v>0</v>
      </c>
      <c r="AF247" s="450">
        <f t="shared" si="75"/>
        <v>0</v>
      </c>
      <c r="AG247" s="451">
        <f>SUM(AG248:AG250)</f>
        <v>0</v>
      </c>
      <c r="AH247" s="452">
        <f t="shared" si="75"/>
        <v>0</v>
      </c>
      <c r="AI247" s="450">
        <f t="shared" si="75"/>
        <v>0</v>
      </c>
      <c r="AJ247" s="450">
        <f t="shared" si="75"/>
        <v>0</v>
      </c>
      <c r="AK247" s="450">
        <f t="shared" si="75"/>
        <v>0</v>
      </c>
      <c r="AL247" s="450">
        <f t="shared" si="75"/>
        <v>0</v>
      </c>
      <c r="AM247" s="450">
        <f t="shared" si="75"/>
        <v>0</v>
      </c>
      <c r="AN247" s="450">
        <f t="shared" si="75"/>
        <v>0</v>
      </c>
      <c r="AO247" s="450">
        <f t="shared" si="75"/>
        <v>0</v>
      </c>
      <c r="AP247" s="450">
        <f t="shared" si="75"/>
        <v>0</v>
      </c>
      <c r="AQ247" s="450">
        <f t="shared" si="75"/>
        <v>0</v>
      </c>
      <c r="AR247" s="450">
        <f t="shared" si="75"/>
        <v>0</v>
      </c>
      <c r="AS247" s="450">
        <f t="shared" si="75"/>
        <v>0</v>
      </c>
      <c r="AT247" s="453">
        <f t="shared" si="75"/>
        <v>0</v>
      </c>
      <c r="AU247" s="455">
        <f t="shared" si="75"/>
        <v>0</v>
      </c>
      <c r="AV247" s="392">
        <f t="shared" si="59"/>
        <v>0</v>
      </c>
    </row>
    <row r="248" spans="2:48" s="60" customFormat="1" ht="13.5" x14ac:dyDescent="0.25">
      <c r="B248" s="416" t="str">
        <f>'FORMATO COSTEO C6'!C68</f>
        <v>6.3.7.1</v>
      </c>
      <c r="C248" s="439" t="str">
        <f>'FORMATO COSTEO C6'!B68</f>
        <v>Pasajes</v>
      </c>
      <c r="D248" s="428" t="str">
        <f>'FORMATO COSTEO C6'!D68</f>
        <v>Unidad</v>
      </c>
      <c r="E248" s="440">
        <f>'FORMATO COSTEO C6'!E68</f>
        <v>2</v>
      </c>
      <c r="F248" s="441">
        <f>'FORMATO COSTEO C6'!G68</f>
        <v>0</v>
      </c>
      <c r="G248" s="442">
        <f>'FORMATO COSTEO C6'!X68</f>
        <v>0</v>
      </c>
      <c r="H248" s="443">
        <f>IF( $F248=0,0,((($F248/$E248)*'PLAN DE ADQUISICIONES'!F$118)*($G248/$F248)))</f>
        <v>0</v>
      </c>
      <c r="I248" s="441">
        <f>IF( $F248=0,0,((($F248/$E248)*'PLAN DE ADQUISICIONES'!G$118)*($G248/$F248)))</f>
        <v>0</v>
      </c>
      <c r="J248" s="441">
        <f>IF( $F248=0,0,((($F248/$E248)*'PLAN DE ADQUISICIONES'!H$118)*($G248/$F248)))</f>
        <v>0</v>
      </c>
      <c r="K248" s="441">
        <f>IF( $F248=0,0,((($F248/$E248)*'PLAN DE ADQUISICIONES'!I$118)*($G248/$F248)))</f>
        <v>0</v>
      </c>
      <c r="L248" s="441">
        <f>IF( $F248=0,0,((($F248/$E248)*'PLAN DE ADQUISICIONES'!J$118)*($G248/$F248)))</f>
        <v>0</v>
      </c>
      <c r="M248" s="441">
        <f>IF( $F248=0,0,((($F248/$E248)*'PLAN DE ADQUISICIONES'!K$118)*($G248/$F248)))</f>
        <v>0</v>
      </c>
      <c r="N248" s="441">
        <f>IF( $F248=0,0,((($F248/$E248)*'PLAN DE ADQUISICIONES'!L$118)*($G248/$F248)))</f>
        <v>0</v>
      </c>
      <c r="O248" s="441">
        <f>IF( $F248=0,0,((($F248/$E248)*'PLAN DE ADQUISICIONES'!M$118)*($G248/$F248)))</f>
        <v>0</v>
      </c>
      <c r="P248" s="441">
        <f>IF( $F248=0,0,((($F248/$E248)*'PLAN DE ADQUISICIONES'!N$118)*($G248/$F248)))</f>
        <v>0</v>
      </c>
      <c r="Q248" s="441">
        <f>IF( $F248=0,0,((($F248/$E248)*'PLAN DE ADQUISICIONES'!O$118)*($G248/$F248)))</f>
        <v>0</v>
      </c>
      <c r="R248" s="441">
        <f>IF( $F248=0,0,((($F248/$E248)*'PLAN DE ADQUISICIONES'!P$118)*($G248/$F248)))</f>
        <v>0</v>
      </c>
      <c r="S248" s="441">
        <f>IF( $F248=0,0,((($F248/$E248)*'PLAN DE ADQUISICIONES'!Q$118)*($G248/$F248)))</f>
        <v>0</v>
      </c>
      <c r="T248" s="423">
        <f t="shared" si="67"/>
        <v>0</v>
      </c>
      <c r="U248" s="444">
        <f>IF( $F248=0,0,((($F248/$E248)*'PLAN DE ADQUISICIONES'!R$118)*($G248/$F248)))</f>
        <v>0</v>
      </c>
      <c r="V248" s="441">
        <f>IF( $F248=0,0,((($F248/$E248)*'PLAN DE ADQUISICIONES'!S$118)*($G248/$F248)))</f>
        <v>0</v>
      </c>
      <c r="W248" s="441">
        <f>IF( $F248=0,0,((($F248/$E248)*'PLAN DE ADQUISICIONES'!T$118)*($G248/$F248)))</f>
        <v>0</v>
      </c>
      <c r="X248" s="441">
        <f>IF( $F248=0,0,((($F248/$E248)*'PLAN DE ADQUISICIONES'!U$118)*($G248/$F248)))</f>
        <v>0</v>
      </c>
      <c r="Y248" s="441">
        <f>IF( $F248=0,0,((($F248/$E248)*'PLAN DE ADQUISICIONES'!V$118)*($G248/$F248)))</f>
        <v>0</v>
      </c>
      <c r="Z248" s="441">
        <f>IF( $F248=0,0,((($F248/$E248)*'PLAN DE ADQUISICIONES'!W$118)*($G248/$F248)))</f>
        <v>0</v>
      </c>
      <c r="AA248" s="441">
        <f>IF( $F248=0,0,((($F248/$E248)*'PLAN DE ADQUISICIONES'!X$118)*($G248/$F248)))</f>
        <v>0</v>
      </c>
      <c r="AB248" s="441">
        <f>IF( $F248=0,0,((($F248/$E248)*'PLAN DE ADQUISICIONES'!Y$118)*($G248/$F248)))</f>
        <v>0</v>
      </c>
      <c r="AC248" s="441">
        <f>IF( $F248=0,0,((($F248/$E248)*'PLAN DE ADQUISICIONES'!Z$118)*($G248/$F248)))</f>
        <v>0</v>
      </c>
      <c r="AD248" s="441">
        <f>IF( $F248=0,0,((($F248/$E248)*'PLAN DE ADQUISICIONES'!AA$118)*($G248/$F248)))</f>
        <v>0</v>
      </c>
      <c r="AE248" s="441">
        <f>IF( $F248=0,0,((($F248/$E248)*'PLAN DE ADQUISICIONES'!AB$118)*($G248/$F248)))</f>
        <v>0</v>
      </c>
      <c r="AF248" s="441">
        <f>IF( $F248=0,0,((($F248/$E248)*'PLAN DE ADQUISICIONES'!AC$118)*($G248/$F248)))</f>
        <v>0</v>
      </c>
      <c r="AG248" s="421">
        <f t="shared" si="68"/>
        <v>0</v>
      </c>
      <c r="AH248" s="443">
        <f>IF( $F248=0,0,((($F248/$E248)*'PLAN DE ADQUISICIONES'!AD$118)*($G248/$F248)))</f>
        <v>0</v>
      </c>
      <c r="AI248" s="441">
        <f>IF( $F248=0,0,((($F248/$E248)*'PLAN DE ADQUISICIONES'!AE$118)*($G248/$F248)))</f>
        <v>0</v>
      </c>
      <c r="AJ248" s="441">
        <f>IF( $F248=0,0,((($F248/$E248)*'PLAN DE ADQUISICIONES'!AF$118)*($G248/$F248)))</f>
        <v>0</v>
      </c>
      <c r="AK248" s="441">
        <f>IF( $F248=0,0,((($F248/$E248)*'PLAN DE ADQUISICIONES'!AG$118)*($G248/$F248)))</f>
        <v>0</v>
      </c>
      <c r="AL248" s="441">
        <f>IF( $F248=0,0,((($F248/$E248)*'PLAN DE ADQUISICIONES'!AH$118)*($G248/$F248)))</f>
        <v>0</v>
      </c>
      <c r="AM248" s="441">
        <f>IF( $F248=0,0,((($F248/$E248)*'PLAN DE ADQUISICIONES'!AI$118)*($G248/$F248)))</f>
        <v>0</v>
      </c>
      <c r="AN248" s="441">
        <f>IF( $F248=0,0,((($F248/$E248)*'PLAN DE ADQUISICIONES'!AJ$118)*($G248/$F248)))</f>
        <v>0</v>
      </c>
      <c r="AO248" s="441">
        <f>IF( $F248=0,0,((($F248/$E248)*'PLAN DE ADQUISICIONES'!AK$118)*($G248/$F248)))</f>
        <v>0</v>
      </c>
      <c r="AP248" s="441">
        <f>IF( $F248=0,0,((($F248/$E248)*'PLAN DE ADQUISICIONES'!AL$118)*($G248/$F248)))</f>
        <v>0</v>
      </c>
      <c r="AQ248" s="441">
        <f>IF( $F248=0,0,((($F248/$E248)*'PLAN DE ADQUISICIONES'!AM$118)*($G248/$F248)))</f>
        <v>0</v>
      </c>
      <c r="AR248" s="441">
        <f>IF( $F248=0,0,((($F248/$E248)*'PLAN DE ADQUISICIONES'!AN$118)*($G248/$F248)))</f>
        <v>0</v>
      </c>
      <c r="AS248" s="441">
        <f>IF( $F248=0,0,((($F248/$E248)*'PLAN DE ADQUISICIONES'!AO$118)*($G248/$F248)))</f>
        <v>0</v>
      </c>
      <c r="AT248" s="423">
        <f t="shared" si="69"/>
        <v>0</v>
      </c>
      <c r="AU248" s="426">
        <f>AS248+AR248+AQ248+AP248+AO248+AN248+AM248+AL248+AK248+AJ248+AI248+AH248+AF248+AE248+AD248+AC248+AB248+AA248+Z248+Y248+X248+W248+V248+U248+S248+R248+Q248+P248+O248+N248+M248+L248+K248+J248+I248+H248</f>
        <v>0</v>
      </c>
      <c r="AV248" s="392">
        <f t="shared" si="59"/>
        <v>0</v>
      </c>
    </row>
    <row r="249" spans="2:48" s="60" customFormat="1" ht="13.5" x14ac:dyDescent="0.25">
      <c r="B249" s="416" t="str">
        <f>'FORMATO COSTEO C6'!C69</f>
        <v>6.3.7.2</v>
      </c>
      <c r="C249" s="439" t="str">
        <f>'FORMATO COSTEO C6'!B69</f>
        <v>Viáticos</v>
      </c>
      <c r="D249" s="428" t="str">
        <f>'FORMATO COSTEO C6'!D69</f>
        <v>Unidad</v>
      </c>
      <c r="E249" s="440">
        <f>'FORMATO COSTEO C6'!E69</f>
        <v>2</v>
      </c>
      <c r="F249" s="441">
        <f>'FORMATO COSTEO C6'!G69</f>
        <v>0</v>
      </c>
      <c r="G249" s="442">
        <f>'FORMATO COSTEO C6'!X69</f>
        <v>0</v>
      </c>
      <c r="H249" s="443">
        <f>IF( $F249=0,0,((($F249/$E249)*'PLAN DE ADQUISICIONES'!F$119)*($G249/$F249)))</f>
        <v>0</v>
      </c>
      <c r="I249" s="441">
        <f>IF( $F249=0,0,((($F249/$E249)*'PLAN DE ADQUISICIONES'!G$119)*($G249/$F249)))</f>
        <v>0</v>
      </c>
      <c r="J249" s="441">
        <f>IF( $F249=0,0,((($F249/$E249)*'PLAN DE ADQUISICIONES'!H$119)*($G249/$F249)))</f>
        <v>0</v>
      </c>
      <c r="K249" s="441">
        <f>IF( $F249=0,0,((($F249/$E249)*'PLAN DE ADQUISICIONES'!I$119)*($G249/$F249)))</f>
        <v>0</v>
      </c>
      <c r="L249" s="441">
        <f>IF( $F249=0,0,((($F249/$E249)*'PLAN DE ADQUISICIONES'!J$119)*($G249/$F249)))</f>
        <v>0</v>
      </c>
      <c r="M249" s="441">
        <f>IF( $F249=0,0,((($F249/$E249)*'PLAN DE ADQUISICIONES'!K$119)*($G249/$F249)))</f>
        <v>0</v>
      </c>
      <c r="N249" s="441">
        <f>IF( $F249=0,0,((($F249/$E249)*'PLAN DE ADQUISICIONES'!L$119)*($G249/$F249)))</f>
        <v>0</v>
      </c>
      <c r="O249" s="441">
        <f>IF( $F249=0,0,((($F249/$E249)*'PLAN DE ADQUISICIONES'!M$119)*($G249/$F249)))</f>
        <v>0</v>
      </c>
      <c r="P249" s="441">
        <f>IF( $F249=0,0,((($F249/$E249)*'PLAN DE ADQUISICIONES'!N$119)*($G249/$F249)))</f>
        <v>0</v>
      </c>
      <c r="Q249" s="441">
        <f>IF( $F249=0,0,((($F249/$E249)*'PLAN DE ADQUISICIONES'!O$119)*($G249/$F249)))</f>
        <v>0</v>
      </c>
      <c r="R249" s="441">
        <f>IF( $F249=0,0,((($F249/$E249)*'PLAN DE ADQUISICIONES'!P$119)*($G249/$F249)))</f>
        <v>0</v>
      </c>
      <c r="S249" s="441">
        <f>IF( $F249=0,0,((($F249/$E249)*'PLAN DE ADQUISICIONES'!Q$119)*($G249/$F249)))</f>
        <v>0</v>
      </c>
      <c r="T249" s="423">
        <f t="shared" si="67"/>
        <v>0</v>
      </c>
      <c r="U249" s="444">
        <f>IF( $F249=0,0,((($F249/$E249)*'PLAN DE ADQUISICIONES'!R$119)*($G249/$F249)))</f>
        <v>0</v>
      </c>
      <c r="V249" s="441">
        <f>IF( $F249=0,0,((($F249/$E249)*'PLAN DE ADQUISICIONES'!S$119)*($G249/$F249)))</f>
        <v>0</v>
      </c>
      <c r="W249" s="441">
        <f>IF( $F249=0,0,((($F249/$E249)*'PLAN DE ADQUISICIONES'!T$119)*($G249/$F249)))</f>
        <v>0</v>
      </c>
      <c r="X249" s="441">
        <f>IF( $F249=0,0,((($F249/$E249)*'PLAN DE ADQUISICIONES'!U$119)*($G249/$F249)))</f>
        <v>0</v>
      </c>
      <c r="Y249" s="441">
        <f>IF( $F249=0,0,((($F249/$E249)*'PLAN DE ADQUISICIONES'!V$119)*($G249/$F249)))</f>
        <v>0</v>
      </c>
      <c r="Z249" s="441">
        <f>IF( $F249=0,0,((($F249/$E249)*'PLAN DE ADQUISICIONES'!W$119)*($G249/$F249)))</f>
        <v>0</v>
      </c>
      <c r="AA249" s="441">
        <f>IF( $F249=0,0,((($F249/$E249)*'PLAN DE ADQUISICIONES'!X$119)*($G249/$F249)))</f>
        <v>0</v>
      </c>
      <c r="AB249" s="441">
        <f>IF( $F249=0,0,((($F249/$E249)*'PLAN DE ADQUISICIONES'!Y$119)*($G249/$F249)))</f>
        <v>0</v>
      </c>
      <c r="AC249" s="441">
        <f>IF( $F249=0,0,((($F249/$E249)*'PLAN DE ADQUISICIONES'!Z$119)*($G249/$F249)))</f>
        <v>0</v>
      </c>
      <c r="AD249" s="441">
        <f>IF( $F249=0,0,((($F249/$E249)*'PLAN DE ADQUISICIONES'!AA$119)*($G249/$F249)))</f>
        <v>0</v>
      </c>
      <c r="AE249" s="441">
        <f>IF( $F249=0,0,((($F249/$E249)*'PLAN DE ADQUISICIONES'!AB$119)*($G249/$F249)))</f>
        <v>0</v>
      </c>
      <c r="AF249" s="441">
        <f>IF( $F249=0,0,((($F249/$E249)*'PLAN DE ADQUISICIONES'!AC$119)*($G249/$F249)))</f>
        <v>0</v>
      </c>
      <c r="AG249" s="421">
        <f t="shared" si="68"/>
        <v>0</v>
      </c>
      <c r="AH249" s="443">
        <f>IF( $F249=0,0,((($F249/$E249)*'PLAN DE ADQUISICIONES'!AD$119)*($G249/$F249)))</f>
        <v>0</v>
      </c>
      <c r="AI249" s="441">
        <f>IF( $F249=0,0,((($F249/$E249)*'PLAN DE ADQUISICIONES'!AE$119)*($G249/$F249)))</f>
        <v>0</v>
      </c>
      <c r="AJ249" s="441">
        <f>IF( $F249=0,0,((($F249/$E249)*'PLAN DE ADQUISICIONES'!AF$119)*($G249/$F249)))</f>
        <v>0</v>
      </c>
      <c r="AK249" s="441">
        <f>IF( $F249=0,0,((($F249/$E249)*'PLAN DE ADQUISICIONES'!AG$119)*($G249/$F249)))</f>
        <v>0</v>
      </c>
      <c r="AL249" s="441">
        <f>IF( $F249=0,0,((($F249/$E249)*'PLAN DE ADQUISICIONES'!AH$119)*($G249/$F249)))</f>
        <v>0</v>
      </c>
      <c r="AM249" s="441">
        <f>IF( $F249=0,0,((($F249/$E249)*'PLAN DE ADQUISICIONES'!AI$119)*($G249/$F249)))</f>
        <v>0</v>
      </c>
      <c r="AN249" s="441">
        <f>IF( $F249=0,0,((($F249/$E249)*'PLAN DE ADQUISICIONES'!AJ$119)*($G249/$F249)))</f>
        <v>0</v>
      </c>
      <c r="AO249" s="441">
        <f>IF( $F249=0,0,((($F249/$E249)*'PLAN DE ADQUISICIONES'!AK$119)*($G249/$F249)))</f>
        <v>0</v>
      </c>
      <c r="AP249" s="441">
        <f>IF( $F249=0,0,((($F249/$E249)*'PLAN DE ADQUISICIONES'!AL$119)*($G249/$F249)))</f>
        <v>0</v>
      </c>
      <c r="AQ249" s="441">
        <f>IF( $F249=0,0,((($F249/$E249)*'PLAN DE ADQUISICIONES'!AM$119)*($G249/$F249)))</f>
        <v>0</v>
      </c>
      <c r="AR249" s="441">
        <f>IF( $F249=0,0,((($F249/$E249)*'PLAN DE ADQUISICIONES'!AN$119)*($G249/$F249)))</f>
        <v>0</v>
      </c>
      <c r="AS249" s="441">
        <f>IF( $F249=0,0,((($F249/$E249)*'PLAN DE ADQUISICIONES'!AO$119)*($G249/$F249)))</f>
        <v>0</v>
      </c>
      <c r="AT249" s="423">
        <f t="shared" si="69"/>
        <v>0</v>
      </c>
      <c r="AU249" s="426">
        <f>AS249+AR249+AQ249+AP249+AO249+AN249+AM249+AL249+AK249+AJ249+AI249+AH249+AF249+AE249+AD249+AC249+AB249+AA249+Z249+Y249+X249+W249+V249+U249+S249+R249+Q249+P249+O249+N249+M249+L249+K249+J249+I249+H249</f>
        <v>0</v>
      </c>
      <c r="AV249" s="392">
        <f t="shared" si="59"/>
        <v>0</v>
      </c>
    </row>
    <row r="250" spans="2:48" s="60" customFormat="1" ht="13.5" x14ac:dyDescent="0.25">
      <c r="B250" s="416" t="str">
        <f>'FORMATO COSTEO C6'!C70</f>
        <v>6.3.7.3</v>
      </c>
      <c r="C250" s="439">
        <f>'FORMATO COSTEO C6'!B70</f>
        <v>0</v>
      </c>
      <c r="D250" s="428" t="str">
        <f>'FORMATO COSTEO C6'!D70</f>
        <v>Unidad medida</v>
      </c>
      <c r="E250" s="440">
        <f>'FORMATO COSTEO C6'!E70</f>
        <v>0</v>
      </c>
      <c r="F250" s="441">
        <f>'FORMATO COSTEO C6'!G70</f>
        <v>0</v>
      </c>
      <c r="G250" s="442">
        <f>'FORMATO COSTEO C6'!X70</f>
        <v>0</v>
      </c>
      <c r="H250" s="443">
        <f>IF( $F250=0,0,((($F250/$E250)*'PLAN DE ADQUISICIONES'!F$120)*($G250/$F250)))</f>
        <v>0</v>
      </c>
      <c r="I250" s="441">
        <f>IF( $F250=0,0,((($F250/$E250)*'PLAN DE ADQUISICIONES'!G$120)*($G250/$F250)))</f>
        <v>0</v>
      </c>
      <c r="J250" s="441">
        <f>IF( $F250=0,0,((($F250/$E250)*'PLAN DE ADQUISICIONES'!H$120)*($G250/$F250)))</f>
        <v>0</v>
      </c>
      <c r="K250" s="441">
        <f>IF( $F250=0,0,((($F250/$E250)*'PLAN DE ADQUISICIONES'!I$120)*($G250/$F250)))</f>
        <v>0</v>
      </c>
      <c r="L250" s="441">
        <f>IF( $F250=0,0,((($F250/$E250)*'PLAN DE ADQUISICIONES'!J$120)*($G250/$F250)))</f>
        <v>0</v>
      </c>
      <c r="M250" s="441">
        <f>IF( $F250=0,0,((($F250/$E250)*'PLAN DE ADQUISICIONES'!K$120)*($G250/$F250)))</f>
        <v>0</v>
      </c>
      <c r="N250" s="441">
        <f>IF( $F250=0,0,((($F250/$E250)*'PLAN DE ADQUISICIONES'!L$120)*($G250/$F250)))</f>
        <v>0</v>
      </c>
      <c r="O250" s="441">
        <f>IF( $F250=0,0,((($F250/$E250)*'PLAN DE ADQUISICIONES'!M$120)*($G250/$F250)))</f>
        <v>0</v>
      </c>
      <c r="P250" s="441">
        <f>IF( $F250=0,0,((($F250/$E250)*'PLAN DE ADQUISICIONES'!N$120)*($G250/$F250)))</f>
        <v>0</v>
      </c>
      <c r="Q250" s="441">
        <f>IF( $F250=0,0,((($F250/$E250)*'PLAN DE ADQUISICIONES'!O$120)*($G250/$F250)))</f>
        <v>0</v>
      </c>
      <c r="R250" s="441">
        <f>IF( $F250=0,0,((($F250/$E250)*'PLAN DE ADQUISICIONES'!P$120)*($G250/$F250)))</f>
        <v>0</v>
      </c>
      <c r="S250" s="441">
        <f>IF( $F250=0,0,((($F250/$E250)*'PLAN DE ADQUISICIONES'!Q$120)*($G250/$F250)))</f>
        <v>0</v>
      </c>
      <c r="T250" s="423">
        <f t="shared" si="67"/>
        <v>0</v>
      </c>
      <c r="U250" s="444">
        <f>IF( $F250=0,0,((($F250/$E250)*'PLAN DE ADQUISICIONES'!R$120)*($G250/$F250)))</f>
        <v>0</v>
      </c>
      <c r="V250" s="441">
        <f>IF( $F250=0,0,((($F250/$E250)*'PLAN DE ADQUISICIONES'!S$120)*($G250/$F250)))</f>
        <v>0</v>
      </c>
      <c r="W250" s="441">
        <f>IF( $F250=0,0,((($F250/$E250)*'PLAN DE ADQUISICIONES'!T$120)*($G250/$F250)))</f>
        <v>0</v>
      </c>
      <c r="X250" s="441">
        <f>IF( $F250=0,0,((($F250/$E250)*'PLAN DE ADQUISICIONES'!U$120)*($G250/$F250)))</f>
        <v>0</v>
      </c>
      <c r="Y250" s="441">
        <f>IF( $F250=0,0,((($F250/$E250)*'PLAN DE ADQUISICIONES'!V$120)*($G250/$F250)))</f>
        <v>0</v>
      </c>
      <c r="Z250" s="441">
        <f>IF( $F250=0,0,((($F250/$E250)*'PLAN DE ADQUISICIONES'!W$120)*($G250/$F250)))</f>
        <v>0</v>
      </c>
      <c r="AA250" s="441">
        <f>IF( $F250=0,0,((($F250/$E250)*'PLAN DE ADQUISICIONES'!X$120)*($G250/$F250)))</f>
        <v>0</v>
      </c>
      <c r="AB250" s="441">
        <f>IF( $F250=0,0,((($F250/$E250)*'PLAN DE ADQUISICIONES'!Y$120)*($G250/$F250)))</f>
        <v>0</v>
      </c>
      <c r="AC250" s="441">
        <f>IF( $F250=0,0,((($F250/$E250)*'PLAN DE ADQUISICIONES'!Z$120)*($G250/$F250)))</f>
        <v>0</v>
      </c>
      <c r="AD250" s="441">
        <f>IF( $F250=0,0,((($F250/$E250)*'PLAN DE ADQUISICIONES'!AA$120)*($G250/$F250)))</f>
        <v>0</v>
      </c>
      <c r="AE250" s="441">
        <f>IF( $F250=0,0,((($F250/$E250)*'PLAN DE ADQUISICIONES'!AB$120)*($G250/$F250)))</f>
        <v>0</v>
      </c>
      <c r="AF250" s="441">
        <f>IF( $F250=0,0,((($F250/$E250)*'PLAN DE ADQUISICIONES'!AC$120)*($G250/$F250)))</f>
        <v>0</v>
      </c>
      <c r="AG250" s="421">
        <f t="shared" si="68"/>
        <v>0</v>
      </c>
      <c r="AH250" s="443">
        <f>IF( $F250=0,0,((($F250/$E250)*'PLAN DE ADQUISICIONES'!AD$120)*($G250/$F250)))</f>
        <v>0</v>
      </c>
      <c r="AI250" s="441">
        <f>IF( $F250=0,0,((($F250/$E250)*'PLAN DE ADQUISICIONES'!AE$120)*($G250/$F250)))</f>
        <v>0</v>
      </c>
      <c r="AJ250" s="441">
        <f>IF( $F250=0,0,((($F250/$E250)*'PLAN DE ADQUISICIONES'!AF$120)*($G250/$F250)))</f>
        <v>0</v>
      </c>
      <c r="AK250" s="441">
        <f>IF( $F250=0,0,((($F250/$E250)*'PLAN DE ADQUISICIONES'!AG$120)*($G250/$F250)))</f>
        <v>0</v>
      </c>
      <c r="AL250" s="441">
        <f>IF( $F250=0,0,((($F250/$E250)*'PLAN DE ADQUISICIONES'!AH$120)*($G250/$F250)))</f>
        <v>0</v>
      </c>
      <c r="AM250" s="441">
        <f>IF( $F250=0,0,((($F250/$E250)*'PLAN DE ADQUISICIONES'!AI$120)*($G250/$F250)))</f>
        <v>0</v>
      </c>
      <c r="AN250" s="441">
        <f>IF( $F250=0,0,((($F250/$E250)*'PLAN DE ADQUISICIONES'!AJ$120)*($G250/$F250)))</f>
        <v>0</v>
      </c>
      <c r="AO250" s="441">
        <f>IF( $F250=0,0,((($F250/$E250)*'PLAN DE ADQUISICIONES'!AK$120)*($G250/$F250)))</f>
        <v>0</v>
      </c>
      <c r="AP250" s="441">
        <f>IF( $F250=0,0,((($F250/$E250)*'PLAN DE ADQUISICIONES'!AL$120)*($G250/$F250)))</f>
        <v>0</v>
      </c>
      <c r="AQ250" s="441">
        <f>IF( $F250=0,0,((($F250/$E250)*'PLAN DE ADQUISICIONES'!AM$120)*($G250/$F250)))</f>
        <v>0</v>
      </c>
      <c r="AR250" s="441">
        <f>IF( $F250=0,0,((($F250/$E250)*'PLAN DE ADQUISICIONES'!AN$120)*($G250/$F250)))</f>
        <v>0</v>
      </c>
      <c r="AS250" s="441">
        <f>IF( $F250=0,0,((($F250/$E250)*'PLAN DE ADQUISICIONES'!AO$120)*($G250/$F250)))</f>
        <v>0</v>
      </c>
      <c r="AT250" s="423">
        <f t="shared" si="69"/>
        <v>0</v>
      </c>
      <c r="AU250" s="426">
        <f>AS250+AR250+AQ250+AP250+AO250+AN250+AM250+AL250+AK250+AJ250+AI250+AH250+AF250+AE250+AD250+AC250+AB250+AA250+Z250+Y250+X250+W250+V250+U250+S250+R250+Q250+P250+O250+N250+M250+L250+K250+J250+I250+H250</f>
        <v>0</v>
      </c>
      <c r="AV250" s="392">
        <f t="shared" si="59"/>
        <v>0</v>
      </c>
    </row>
    <row r="251" spans="2:48" s="60" customFormat="1" ht="30" customHeight="1" thickBot="1" x14ac:dyDescent="0.3">
      <c r="B251" s="2122" t="s">
        <v>167</v>
      </c>
      <c r="C251" s="2123"/>
      <c r="D251" s="2123"/>
      <c r="E251" s="2123"/>
      <c r="F251" s="463">
        <f>+F11+F105+F199</f>
        <v>276688</v>
      </c>
      <c r="G251" s="464">
        <f t="shared" ref="G251:AU251" si="76">+G11+G105+G199</f>
        <v>0</v>
      </c>
      <c r="H251" s="465">
        <f t="shared" si="76"/>
        <v>0</v>
      </c>
      <c r="I251" s="463">
        <f t="shared" si="76"/>
        <v>0</v>
      </c>
      <c r="J251" s="463">
        <f t="shared" si="76"/>
        <v>0</v>
      </c>
      <c r="K251" s="463">
        <f t="shared" si="76"/>
        <v>0</v>
      </c>
      <c r="L251" s="463">
        <f t="shared" si="76"/>
        <v>0</v>
      </c>
      <c r="M251" s="463">
        <f t="shared" si="76"/>
        <v>0</v>
      </c>
      <c r="N251" s="463">
        <f t="shared" si="76"/>
        <v>0</v>
      </c>
      <c r="O251" s="463">
        <f t="shared" si="76"/>
        <v>0</v>
      </c>
      <c r="P251" s="463">
        <f t="shared" si="76"/>
        <v>0</v>
      </c>
      <c r="Q251" s="463">
        <f t="shared" si="76"/>
        <v>0</v>
      </c>
      <c r="R251" s="463">
        <f t="shared" si="76"/>
        <v>0</v>
      </c>
      <c r="S251" s="463">
        <f t="shared" si="76"/>
        <v>0</v>
      </c>
      <c r="T251" s="466">
        <f t="shared" si="76"/>
        <v>0</v>
      </c>
      <c r="U251" s="467">
        <f t="shared" si="76"/>
        <v>0</v>
      </c>
      <c r="V251" s="463">
        <f t="shared" si="76"/>
        <v>0</v>
      </c>
      <c r="W251" s="463">
        <f t="shared" si="76"/>
        <v>0</v>
      </c>
      <c r="X251" s="463">
        <f t="shared" si="76"/>
        <v>0</v>
      </c>
      <c r="Y251" s="463">
        <f t="shared" si="76"/>
        <v>0</v>
      </c>
      <c r="Z251" s="463">
        <f t="shared" si="76"/>
        <v>0</v>
      </c>
      <c r="AA251" s="463">
        <f t="shared" si="76"/>
        <v>0</v>
      </c>
      <c r="AB251" s="463">
        <f t="shared" si="76"/>
        <v>0</v>
      </c>
      <c r="AC251" s="463">
        <f t="shared" si="76"/>
        <v>0</v>
      </c>
      <c r="AD251" s="463">
        <f t="shared" si="76"/>
        <v>0</v>
      </c>
      <c r="AE251" s="463">
        <f t="shared" si="76"/>
        <v>0</v>
      </c>
      <c r="AF251" s="463">
        <f t="shared" si="76"/>
        <v>0</v>
      </c>
      <c r="AG251" s="464">
        <f t="shared" si="76"/>
        <v>0</v>
      </c>
      <c r="AH251" s="465">
        <f t="shared" si="76"/>
        <v>0</v>
      </c>
      <c r="AI251" s="463">
        <f t="shared" si="76"/>
        <v>0</v>
      </c>
      <c r="AJ251" s="463">
        <f t="shared" si="76"/>
        <v>0</v>
      </c>
      <c r="AK251" s="463">
        <f t="shared" si="76"/>
        <v>0</v>
      </c>
      <c r="AL251" s="463">
        <f t="shared" si="76"/>
        <v>0</v>
      </c>
      <c r="AM251" s="463">
        <f t="shared" si="76"/>
        <v>0</v>
      </c>
      <c r="AN251" s="463">
        <f t="shared" si="76"/>
        <v>0</v>
      </c>
      <c r="AO251" s="463">
        <f t="shared" si="76"/>
        <v>0</v>
      </c>
      <c r="AP251" s="463">
        <f t="shared" si="76"/>
        <v>0</v>
      </c>
      <c r="AQ251" s="463">
        <f t="shared" si="76"/>
        <v>0</v>
      </c>
      <c r="AR251" s="463">
        <f t="shared" si="76"/>
        <v>0</v>
      </c>
      <c r="AS251" s="463">
        <f t="shared" si="76"/>
        <v>0</v>
      </c>
      <c r="AT251" s="466">
        <f t="shared" si="76"/>
        <v>0</v>
      </c>
      <c r="AU251" s="468">
        <f t="shared" si="76"/>
        <v>0</v>
      </c>
      <c r="AV251" s="392">
        <f>+G251-AU251</f>
        <v>0</v>
      </c>
    </row>
    <row r="252" spans="2:48" s="60" customFormat="1" ht="10.5" customHeight="1" thickBot="1" x14ac:dyDescent="0.3">
      <c r="B252" s="469"/>
      <c r="C252" s="469"/>
      <c r="D252" s="469"/>
      <c r="E252" s="469"/>
      <c r="F252" s="470"/>
      <c r="G252" s="470"/>
      <c r="H252" s="470"/>
      <c r="I252" s="470"/>
      <c r="J252" s="470"/>
      <c r="K252" s="470"/>
      <c r="L252" s="470"/>
      <c r="M252" s="470"/>
      <c r="N252" s="470"/>
      <c r="O252" s="470"/>
      <c r="P252" s="470"/>
      <c r="Q252" s="470"/>
      <c r="R252" s="470"/>
      <c r="S252" s="470"/>
      <c r="T252" s="470"/>
      <c r="U252" s="470"/>
      <c r="V252" s="470"/>
      <c r="W252" s="470"/>
      <c r="X252" s="470"/>
      <c r="Y252" s="470"/>
      <c r="Z252" s="470"/>
      <c r="AA252" s="470"/>
      <c r="AB252" s="470"/>
      <c r="AC252" s="470"/>
      <c r="AD252" s="470"/>
      <c r="AE252" s="470"/>
      <c r="AF252" s="470"/>
      <c r="AG252" s="470"/>
      <c r="AH252" s="470"/>
      <c r="AI252" s="470"/>
      <c r="AJ252" s="470"/>
      <c r="AK252" s="470"/>
      <c r="AL252" s="470"/>
      <c r="AM252" s="470"/>
      <c r="AN252" s="470"/>
      <c r="AO252" s="470"/>
      <c r="AP252" s="470"/>
      <c r="AQ252" s="470"/>
      <c r="AR252" s="470"/>
      <c r="AS252" s="470"/>
      <c r="AT252" s="470"/>
      <c r="AU252" s="471"/>
      <c r="AV252" s="392"/>
    </row>
    <row r="253" spans="2:48" s="60" customFormat="1" ht="13.5" customHeight="1" x14ac:dyDescent="0.25">
      <c r="B253" s="472">
        <f>+'FORMATO COSTEO C6'!C80</f>
        <v>6.4</v>
      </c>
      <c r="C253" s="473" t="str">
        <f>+'FORMATO COSTEO C6'!D80</f>
        <v>Gastos administrativos del proyecto</v>
      </c>
      <c r="D253" s="474" t="str">
        <f>+'FORMATO COSTEO C6'!D82</f>
        <v>Mes</v>
      </c>
      <c r="E253" s="475">
        <f>+'FORMATO COSTEO C6'!E82</f>
        <v>14</v>
      </c>
      <c r="F253" s="476">
        <f>+'FORMATO COSTEO C6'!G83</f>
        <v>20047.04</v>
      </c>
      <c r="G253" s="476">
        <f>+'FORMATO COSTEO C6'!X83</f>
        <v>0</v>
      </c>
      <c r="H253" s="399">
        <f>IF( $F253=0,0,((($F253/$E253)*'PLAN DE ADQUISICIONES'!F$121)*($G253/$F253)))</f>
        <v>0</v>
      </c>
      <c r="I253" s="477">
        <f>IF( $F253=0,0,((($F253/$E253)*'PLAN DE ADQUISICIONES'!G$121)*($G253/$F253)))</f>
        <v>0</v>
      </c>
      <c r="J253" s="399">
        <f>IF( $F253=0,0,((($F253/$E253)*'PLAN DE ADQUISICIONES'!H$121)*($G253/$F253)))</f>
        <v>0</v>
      </c>
      <c r="K253" s="399">
        <f>IF( $F253=0,0,((($F253/$E253)*'PLAN DE ADQUISICIONES'!I$121)*($G253/$F253)))</f>
        <v>0</v>
      </c>
      <c r="L253" s="399">
        <f>IF( $F253=0,0,((($F253/$E253)*'PLAN DE ADQUISICIONES'!J$121)*($G253/$F253)))</f>
        <v>0</v>
      </c>
      <c r="M253" s="399">
        <f>IF( $F253=0,0,((($F253/$E253)*'PLAN DE ADQUISICIONES'!K$121)*($G253/$F253)))</f>
        <v>0</v>
      </c>
      <c r="N253" s="399">
        <f>IF( $F253=0,0,((($F253/$E253)*'PLAN DE ADQUISICIONES'!L$121)*($G253/$F253)))</f>
        <v>0</v>
      </c>
      <c r="O253" s="478">
        <f>IF( $F253=0,0,((($F253/$E253)*'PLAN DE ADQUISICIONES'!M$121)*($G253/$F253)))</f>
        <v>0</v>
      </c>
      <c r="P253" s="479">
        <f>IF( $F253=0,0,((($F253/$E253)*'PLAN DE ADQUISICIONES'!N$121)*($G253/$F253)))</f>
        <v>0</v>
      </c>
      <c r="Q253" s="399">
        <f>IF( $F253=0,0,((($F253/$E253)*'PLAN DE ADQUISICIONES'!O$121)*($G253/$F253)))</f>
        <v>0</v>
      </c>
      <c r="R253" s="399">
        <f>IF( $F253=0,0,((($F253/$E253)*'PLAN DE ADQUISICIONES'!P$121)*($G253/$F253)))</f>
        <v>0</v>
      </c>
      <c r="S253" s="400">
        <f>IF( $F253=0,0,((($F253/$E253)*'PLAN DE ADQUISICIONES'!Q$121)*($G253/$F253)))</f>
        <v>0</v>
      </c>
      <c r="T253" s="480">
        <f>H253+I253+J253+K253+L253+M253+N253+O253+P253+Q253+R253+S253</f>
        <v>0</v>
      </c>
      <c r="U253" s="403">
        <f>IF( $F253=0,0,((($F253/$E253)*'PLAN DE ADQUISICIONES'!R$121)*($G253/$F253)))</f>
        <v>0</v>
      </c>
      <c r="V253" s="477">
        <f>IF( $F253=0,0,((($F253/$E253)*'PLAN DE ADQUISICIONES'!S$121)*($G253/$F253)))</f>
        <v>0</v>
      </c>
      <c r="W253" s="399">
        <f>IF( $F253=0,0,((($F253/$E253)*'PLAN DE ADQUISICIONES'!T$121)*($G253/$F253)))</f>
        <v>0</v>
      </c>
      <c r="X253" s="399">
        <f>IF( $F253=0,0,((($F253/$E253)*'PLAN DE ADQUISICIONES'!U$121)*($G253/$F253)))</f>
        <v>0</v>
      </c>
      <c r="Y253" s="399">
        <f>IF( $F253=0,0,((($F253/$E253)*'PLAN DE ADQUISICIONES'!V$121)*($G253/$F253)))</f>
        <v>0</v>
      </c>
      <c r="Z253" s="399">
        <f>IF( $F253=0,0,((($F253/$E253)*'PLAN DE ADQUISICIONES'!W$121)*($G253/$F253)))</f>
        <v>0</v>
      </c>
      <c r="AA253" s="399">
        <f>IF( $F253=0,0,((($F253/$E253)*'PLAN DE ADQUISICIONES'!X$121)*($G253/$F253)))</f>
        <v>0</v>
      </c>
      <c r="AB253" s="478">
        <f>IF( $F253=0,0,((($F253/$E253)*'PLAN DE ADQUISICIONES'!Y$121)*($G253/$F253)))</f>
        <v>0</v>
      </c>
      <c r="AC253" s="479">
        <f>IF( $F253=0,0,((($F253/$E253)*'PLAN DE ADQUISICIONES'!Z$121)*($G253/$F253)))</f>
        <v>0</v>
      </c>
      <c r="AD253" s="399">
        <f>IF( $F253=0,0,((($F253/$E253)*'PLAN DE ADQUISICIONES'!AA$121)*($G253/$F253)))</f>
        <v>0</v>
      </c>
      <c r="AE253" s="399">
        <f>IF( $F253=0,0,((($F253/$E253)*'PLAN DE ADQUISICIONES'!AB$121)*($G253/$F253)))</f>
        <v>0</v>
      </c>
      <c r="AF253" s="399">
        <f>IF( $F253=0,0,((($F253/$E253)*'PLAN DE ADQUISICIONES'!AC$121)*($G253/$F253)))</f>
        <v>0</v>
      </c>
      <c r="AG253" s="480">
        <f>U253+V253+W253+X253+Y253+Z253+AA253+AB253+AC253+AD253+AE253+AF253</f>
        <v>0</v>
      </c>
      <c r="AH253" s="399">
        <f>IF( $F253=0,0,((($F253/$E253)*'PLAN DE ADQUISICIONES'!AD$121)*($G253/$F253)))</f>
        <v>0</v>
      </c>
      <c r="AI253" s="477">
        <f>IF( $F253=0,0,((($F253/$E253)*'PLAN DE ADQUISICIONES'!AE$121)*($G253/$F253)))</f>
        <v>0</v>
      </c>
      <c r="AJ253" s="399">
        <f>IF( $F253=0,0,((($F253/$E253)*'PLAN DE ADQUISICIONES'!AF$121)*($G253/$F253)))</f>
        <v>0</v>
      </c>
      <c r="AK253" s="399">
        <f>IF( $F253=0,0,((($F253/$E253)*'PLAN DE ADQUISICIONES'!AG$121)*($G253/$F253)))</f>
        <v>0</v>
      </c>
      <c r="AL253" s="399">
        <f>IF( $F253=0,0,((($F253/$E253)*'PLAN DE ADQUISICIONES'!AH$121)*($G253/$F253)))</f>
        <v>0</v>
      </c>
      <c r="AM253" s="399">
        <f>IF( $F253=0,0,((($F253/$E253)*'PLAN DE ADQUISICIONES'!AI$121)*($G253/$F253)))</f>
        <v>0</v>
      </c>
      <c r="AN253" s="399">
        <f>IF( $F253=0,0,((($F253/$E253)*'PLAN DE ADQUISICIONES'!AJ$121)*($G253/$F253)))</f>
        <v>0</v>
      </c>
      <c r="AO253" s="478">
        <f>IF( $F253=0,0,((($F253/$E253)*'PLAN DE ADQUISICIONES'!AK$121)*($G253/$F253)))</f>
        <v>0</v>
      </c>
      <c r="AP253" s="479">
        <f>IF( $F253=0,0,((($F253/$E253)*'PLAN DE ADQUISICIONES'!AL$121)*($G253/$F253)))</f>
        <v>0</v>
      </c>
      <c r="AQ253" s="399">
        <f>IF( $F253=0,0,((($F253/$E253)*'PLAN DE ADQUISICIONES'!AM$121)*($G253/$F253)))</f>
        <v>0</v>
      </c>
      <c r="AR253" s="399">
        <f>IF( $F253=0,0,((($F253/$E253)*'PLAN DE ADQUISICIONES'!AN$121)*($G253/$F253)))</f>
        <v>0</v>
      </c>
      <c r="AS253" s="400">
        <f>IF( $F253=0,0,((($F253/$E253)*'PLAN DE ADQUISICIONES'!AO$121)*($G253/$F253)))</f>
        <v>0</v>
      </c>
      <c r="AT253" s="480">
        <f>AH253+AI253+AJ253+AK253+AL253+AM253+AN253+AO253+AP253+AQ253+AR253+AS253</f>
        <v>0</v>
      </c>
      <c r="AU253" s="480">
        <f>AS253+AR253+AQ253+AP253+AO253+AN253+AM253+AL253+AK253+AJ253+AI253+AH253+AF253+AE253+AD253+AC253+AB253+AA253+Z253+Y253+X253+W253+V253+U253+S253+R253+Q253+P253+O253+N253+M253+L253+K253+J253+I253+H253</f>
        <v>0</v>
      </c>
      <c r="AV253" s="392">
        <f t="shared" ref="AV253:AV258" si="77">+G253-AU253</f>
        <v>0</v>
      </c>
    </row>
    <row r="254" spans="2:48" s="60" customFormat="1" ht="13.5" x14ac:dyDescent="0.25">
      <c r="B254" s="395">
        <f>'FORMATO COSTEO C6'!C84</f>
        <v>6.5</v>
      </c>
      <c r="C254" s="396" t="str">
        <f>'FORMATO COSTEO C6'!D84</f>
        <v>Línea de base y evaluaciones del proyecto</v>
      </c>
      <c r="D254" s="397" t="str">
        <f>+'FORMATO COSTEO C6'!D86</f>
        <v>Documento</v>
      </c>
      <c r="E254" s="398">
        <f>+'FORMATO COSTEO C6'!E86</f>
        <v>2</v>
      </c>
      <c r="F254" s="399">
        <f>+'FORMATO COSTEO C6'!G87</f>
        <v>15035.279999999999</v>
      </c>
      <c r="G254" s="399">
        <f>+'FORMATO COSTEO C6'!X87</f>
        <v>0</v>
      </c>
      <c r="H254" s="399"/>
      <c r="I254" s="477">
        <v>0</v>
      </c>
      <c r="J254" s="399"/>
      <c r="K254" s="399"/>
      <c r="L254" s="399"/>
      <c r="M254" s="399"/>
      <c r="N254" s="399"/>
      <c r="O254" s="478"/>
      <c r="P254" s="479"/>
      <c r="Q254" s="399"/>
      <c r="R254" s="399"/>
      <c r="S254" s="400"/>
      <c r="T254" s="481">
        <f>H254+I254+J254+K254+L254+M254+N254+O254+P254+Q254+R254+S254</f>
        <v>0</v>
      </c>
      <c r="U254" s="403"/>
      <c r="V254" s="477"/>
      <c r="W254" s="399"/>
      <c r="X254" s="399"/>
      <c r="Y254" s="399"/>
      <c r="Z254" s="399"/>
      <c r="AA254" s="399"/>
      <c r="AB254" s="478"/>
      <c r="AC254" s="479"/>
      <c r="AD254" s="399"/>
      <c r="AE254" s="399"/>
      <c r="AF254" s="399"/>
      <c r="AG254" s="481">
        <f>U254+V254+W254+X254+Y254+Z254+AA254+AB254+AC254+AD254+AE254+AF254</f>
        <v>0</v>
      </c>
      <c r="AH254" s="399"/>
      <c r="AI254" s="477"/>
      <c r="AJ254" s="399"/>
      <c r="AK254" s="399"/>
      <c r="AL254" s="399"/>
      <c r="AM254" s="399"/>
      <c r="AN254" s="399"/>
      <c r="AO254" s="478"/>
      <c r="AP254" s="479"/>
      <c r="AQ254" s="399"/>
      <c r="AR254" s="399">
        <v>0</v>
      </c>
      <c r="AS254" s="400"/>
      <c r="AT254" s="481">
        <f>AH254+AI254+AJ254+AK254+AL254+AM254+AN254+AO254+AP254+AQ254+AR254+AS254</f>
        <v>0</v>
      </c>
      <c r="AU254" s="481">
        <f>+G254</f>
        <v>0</v>
      </c>
      <c r="AV254" s="392">
        <f t="shared" si="77"/>
        <v>0</v>
      </c>
    </row>
    <row r="255" spans="2:48" s="60" customFormat="1" ht="13.5" x14ac:dyDescent="0.25">
      <c r="B255" s="395">
        <f>'FORMATO COSTEO C6'!C88</f>
        <v>6.6</v>
      </c>
      <c r="C255" s="396" t="str">
        <f>'FORMATO COSTEO C6'!D88</f>
        <v>Imprevistos</v>
      </c>
      <c r="D255" s="482" t="str">
        <f>+'FORMATO COSTEO C6'!D90</f>
        <v>Mes</v>
      </c>
      <c r="E255" s="398">
        <f>+'FORMATO COSTEO C6'!E90</f>
        <v>2</v>
      </c>
      <c r="F255" s="399">
        <f>+'FORMATO COSTEO C6'!G91</f>
        <v>5011.76</v>
      </c>
      <c r="G255" s="399">
        <f>+'FORMATO COSTEO C6'!X91</f>
        <v>0</v>
      </c>
      <c r="H255" s="399">
        <f>IF( $F255=0,0,((($F255/$E255)*'PLAN DE ADQUISICIONES'!F$123)*($G255/$F255)))</f>
        <v>0</v>
      </c>
      <c r="I255" s="477">
        <f>IF( $F255=0,0,((($F255/$E255)*'PLAN DE ADQUISICIONES'!G$123)*($G255/$F255)))</f>
        <v>0</v>
      </c>
      <c r="J255" s="399">
        <f>IF( $F255=0,0,((($F255/$E255)*'PLAN DE ADQUISICIONES'!H$123)*($G255/$F255)))</f>
        <v>0</v>
      </c>
      <c r="K255" s="399">
        <f>IF( $F255=0,0,((($F255/$E255)*'PLAN DE ADQUISICIONES'!I$123)*($G255/$F255)))</f>
        <v>0</v>
      </c>
      <c r="L255" s="399">
        <f>IF( $F255=0,0,((($F255/$E255)*'PLAN DE ADQUISICIONES'!J$123)*($G255/$F255)))</f>
        <v>0</v>
      </c>
      <c r="M255" s="399">
        <f>IF( $F255=0,0,((($F255/$E255)*'PLAN DE ADQUISICIONES'!K$123)*($G255/$F255)))</f>
        <v>0</v>
      </c>
      <c r="N255" s="399">
        <f>IF( $F255=0,0,((($F255/$E255)*'PLAN DE ADQUISICIONES'!L$123)*($G255/$F255)))</f>
        <v>0</v>
      </c>
      <c r="O255" s="478">
        <f>IF( $F255=0,0,((($F255/$E255)*'PLAN DE ADQUISICIONES'!M$123)*($G255/$F255)))</f>
        <v>0</v>
      </c>
      <c r="P255" s="479">
        <f>IF( $F255=0,0,((($F255/$E255)*'PLAN DE ADQUISICIONES'!N$123)*($G255/$F255)))</f>
        <v>0</v>
      </c>
      <c r="Q255" s="399">
        <f>IF( $F255=0,0,((($F255/$E255)*'PLAN DE ADQUISICIONES'!O$123)*($G255/$F255)))</f>
        <v>0</v>
      </c>
      <c r="R255" s="399">
        <f>IF( $F255=0,0,((($F255/$E255)*'PLAN DE ADQUISICIONES'!P$123)*($G255/$F255)))</f>
        <v>0</v>
      </c>
      <c r="S255" s="400">
        <f>IF( $F255=0,0,((($F255/$E255)*'PLAN DE ADQUISICIONES'!Q$123)*($G255/$F255)))</f>
        <v>0</v>
      </c>
      <c r="T255" s="481">
        <f>H255+I255+J255+K255+L255+M255+N255+O255+P255+Q255+R255+S255</f>
        <v>0</v>
      </c>
      <c r="U255" s="403">
        <f>IF( $F255=0,0,((($F255/$E255)*'PLAN DE ADQUISICIONES'!R$123)*($G255/$F255)))</f>
        <v>0</v>
      </c>
      <c r="V255" s="477">
        <f>IF( $F255=0,0,((($F255/$E255)*'PLAN DE ADQUISICIONES'!S$123)*($G255/$F255)))</f>
        <v>0</v>
      </c>
      <c r="W255" s="399">
        <f>IF( $F255=0,0,((($F255/$E255)*'PLAN DE ADQUISICIONES'!T$123)*($G255/$F255)))</f>
        <v>0</v>
      </c>
      <c r="X255" s="399">
        <f>IF( $F255=0,0,((($F255/$E255)*'PLAN DE ADQUISICIONES'!U$123)*($G255/$F255)))</f>
        <v>0</v>
      </c>
      <c r="Y255" s="399">
        <f>IF( $F255=0,0,((($F255/$E255)*'PLAN DE ADQUISICIONES'!V$123)*($G255/$F255)))</f>
        <v>0</v>
      </c>
      <c r="Z255" s="399">
        <f>IF( $F255=0,0,((($F255/$E255)*'PLAN DE ADQUISICIONES'!W$123)*($G255/$F255)))</f>
        <v>0</v>
      </c>
      <c r="AA255" s="399">
        <f>IF( $F255=0,0,((($F255/$E255)*'PLAN DE ADQUISICIONES'!X$123)*($G255/$F255)))</f>
        <v>0</v>
      </c>
      <c r="AB255" s="478">
        <f>IF( $F255=0,0,((($F255/$E255)*'PLAN DE ADQUISICIONES'!Y$123)*($G255/$F255)))</f>
        <v>0</v>
      </c>
      <c r="AC255" s="479">
        <f>IF( $F255=0,0,((($F255/$E255)*'PLAN DE ADQUISICIONES'!Z$123)*($G255/$F255)))</f>
        <v>0</v>
      </c>
      <c r="AD255" s="399">
        <f>IF( $F255=0,0,((($F255/$E255)*'PLAN DE ADQUISICIONES'!AA$123)*($G255/$F255)))</f>
        <v>0</v>
      </c>
      <c r="AE255" s="399">
        <f>IF( $F255=0,0,((($F255/$E255)*'PLAN DE ADQUISICIONES'!AB$123)*($G255/$F255)))</f>
        <v>0</v>
      </c>
      <c r="AF255" s="399">
        <f>IF( $F255=0,0,((($F255/$E255)*'PLAN DE ADQUISICIONES'!AC$123)*($G255/$F255)))</f>
        <v>0</v>
      </c>
      <c r="AG255" s="481">
        <f>U255+V255+W255+X255+Y255+Z255+AA255+AB255+AC255+AD255+AE255+AF255</f>
        <v>0</v>
      </c>
      <c r="AH255" s="399">
        <f>IF( $F255=0,0,((($F255/$E255)*'PLAN DE ADQUISICIONES'!AD$123)*($G255/$F255)))</f>
        <v>0</v>
      </c>
      <c r="AI255" s="477">
        <f>IF( $F255=0,0,((($F255/$E255)*'PLAN DE ADQUISICIONES'!AE$123)*($G255/$F255)))</f>
        <v>0</v>
      </c>
      <c r="AJ255" s="399">
        <f>IF( $F255=0,0,((($F255/$E255)*'PLAN DE ADQUISICIONES'!AF$123)*($G255/$F255)))</f>
        <v>0</v>
      </c>
      <c r="AK255" s="399">
        <f>IF( $F255=0,0,((($F255/$E255)*'PLAN DE ADQUISICIONES'!AG$123)*($G255/$F255)))</f>
        <v>0</v>
      </c>
      <c r="AL255" s="399">
        <f>IF( $F255=0,0,((($F255/$E255)*'PLAN DE ADQUISICIONES'!AH$123)*($G255/$F255)))</f>
        <v>0</v>
      </c>
      <c r="AM255" s="399">
        <f>IF( $F255=0,0,((($F255/$E255)*'PLAN DE ADQUISICIONES'!AI$123)*($G255/$F255)))</f>
        <v>0</v>
      </c>
      <c r="AN255" s="399">
        <f>IF( $F255=0,0,((($F255/$E255)*'PLAN DE ADQUISICIONES'!AJ$123)*($G255/$F255)))</f>
        <v>0</v>
      </c>
      <c r="AO255" s="478">
        <f>IF( $F255=0,0,((($F255/$E255)*'PLAN DE ADQUISICIONES'!AK$123)*($G255/$F255)))</f>
        <v>0</v>
      </c>
      <c r="AP255" s="479">
        <f>IF( $F255=0,0,((($F255/$E255)*'PLAN DE ADQUISICIONES'!AL$123)*($G255/$F255)))</f>
        <v>0</v>
      </c>
      <c r="AQ255" s="399">
        <f>IF( $F255=0,0,((($F255/$E255)*'PLAN DE ADQUISICIONES'!AM$123)*($G255/$F255)))</f>
        <v>0</v>
      </c>
      <c r="AR255" s="399">
        <f>IF( $F255=0,0,((($F255/$E255)*'PLAN DE ADQUISICIONES'!AN$123)*($G255/$F255)))</f>
        <v>0</v>
      </c>
      <c r="AS255" s="400">
        <f>IF( $F255=0,0,((($F255/$E255)*'PLAN DE ADQUISICIONES'!AO$123)*($G255/$F255)))</f>
        <v>0</v>
      </c>
      <c r="AT255" s="481">
        <f>AH255+AI255+AJ255+AK255+AL255+AM255+AN255+AO255+AP255+AQ255+AR255+AS255</f>
        <v>0</v>
      </c>
      <c r="AU255" s="481">
        <f>AS255+AR255+AQ255+AP255+AO255+AN255+AM255+AL255+AK255+AJ255+AI255+AH255+AF255+AE255+AD255+AC255+AB255+AA255+Z255+Y255+X255+W255+V255+U255+S255+R255+Q255+P255+O255+N255+M255+L255+K255+J255+I255+H255</f>
        <v>0</v>
      </c>
      <c r="AV255" s="392">
        <f t="shared" si="77"/>
        <v>0</v>
      </c>
    </row>
    <row r="256" spans="2:48" s="60" customFormat="1" ht="13.5" x14ac:dyDescent="0.25">
      <c r="B256" s="395">
        <f>'FORMATO COSTEO C6'!C92</f>
        <v>6.7</v>
      </c>
      <c r="C256" s="396" t="str">
        <f>'FORMATO COSTEO C6'!D92</f>
        <v>Supervisión interna</v>
      </c>
      <c r="D256" s="482" t="str">
        <f>+'FORMATO COSTEO C6'!D94</f>
        <v>Visita</v>
      </c>
      <c r="E256" s="398">
        <f>+'FORMATO COSTEO C6'!E94</f>
        <v>2</v>
      </c>
      <c r="F256" s="399">
        <f>+'FORMATO COSTEO C6'!G95</f>
        <v>2505.88</v>
      </c>
      <c r="G256" s="399">
        <f>+'FORMATO COSTEO C6'!X95</f>
        <v>0</v>
      </c>
      <c r="H256" s="399">
        <f>IF( $F256=0,0,((($F256/$E256)*'PLAN DE ADQUISICIONES'!F$124)*($G256/$F256)))</f>
        <v>0</v>
      </c>
      <c r="I256" s="477">
        <f>IF( $F256=0,0,((($F256/$E256)*'PLAN DE ADQUISICIONES'!G$124)*($G256/$F256)))</f>
        <v>0</v>
      </c>
      <c r="J256" s="399">
        <f>IF( $F256=0,0,((($F256/$E256)*'PLAN DE ADQUISICIONES'!H$124)*($G256/$F256)))</f>
        <v>0</v>
      </c>
      <c r="K256" s="399">
        <f>IF( $F256=0,0,((($F256/$E256)*'PLAN DE ADQUISICIONES'!I$124)*($G256/$F256)))</f>
        <v>0</v>
      </c>
      <c r="L256" s="399">
        <f>IF( $F256=0,0,((($F256/$E256)*'PLAN DE ADQUISICIONES'!J$124)*($G256/$F256)))</f>
        <v>0</v>
      </c>
      <c r="M256" s="399">
        <f>IF( $F256=0,0,((($F256/$E256)*'PLAN DE ADQUISICIONES'!K$124)*($G256/$F256)))</f>
        <v>0</v>
      </c>
      <c r="N256" s="399">
        <f>IF( $F256=0,0,((($F256/$E256)*'PLAN DE ADQUISICIONES'!L$124)*($G256/$F256)))</f>
        <v>0</v>
      </c>
      <c r="O256" s="478">
        <f>IF( $F256=0,0,((($F256/$E256)*'PLAN DE ADQUISICIONES'!M$124)*($G256/$F256)))</f>
        <v>0</v>
      </c>
      <c r="P256" s="479">
        <f>IF( $F256=0,0,((($F256/$E256)*'PLAN DE ADQUISICIONES'!N$124)*($G256/$F256)))</f>
        <v>0</v>
      </c>
      <c r="Q256" s="399">
        <f>IF( $F256=0,0,((($F256/$E256)*'PLAN DE ADQUISICIONES'!O$124)*($G256/$F256)))</f>
        <v>0</v>
      </c>
      <c r="R256" s="399">
        <f>IF( $F256=0,0,((($F256/$E256)*'PLAN DE ADQUISICIONES'!P$124)*($G256/$F256)))</f>
        <v>0</v>
      </c>
      <c r="S256" s="400">
        <f>IF( $F256=0,0,((($F256/$E256)*'PLAN DE ADQUISICIONES'!Q$124)*($G256/$F256)))</f>
        <v>0</v>
      </c>
      <c r="T256" s="481">
        <f>H256+I256+J256+K256+L256+M256+N256+O256+P256+Q256+R256+S256</f>
        <v>0</v>
      </c>
      <c r="U256" s="403">
        <f>IF( $F256=0,0,((($F256/$E256)*'PLAN DE ADQUISICIONES'!R$124)*($G256/$F256)))</f>
        <v>0</v>
      </c>
      <c r="V256" s="477">
        <f>IF( $F256=0,0,((($F256/$E256)*'PLAN DE ADQUISICIONES'!S$124)*($G256/$F256)))</f>
        <v>0</v>
      </c>
      <c r="W256" s="399">
        <f>IF( $F256=0,0,((($F256/$E256)*'PLAN DE ADQUISICIONES'!T$124)*($G256/$F256)))</f>
        <v>0</v>
      </c>
      <c r="X256" s="399">
        <f>IF( $F256=0,0,((($F256/$E256)*'PLAN DE ADQUISICIONES'!U$124)*($G256/$F256)))</f>
        <v>0</v>
      </c>
      <c r="Y256" s="399">
        <f>IF( $F256=0,0,((($F256/$E256)*'PLAN DE ADQUISICIONES'!V$124)*($G256/$F256)))</f>
        <v>0</v>
      </c>
      <c r="Z256" s="399">
        <f>IF( $F256=0,0,((($F256/$E256)*'PLAN DE ADQUISICIONES'!W$124)*($G256/$F256)))</f>
        <v>0</v>
      </c>
      <c r="AA256" s="399">
        <f>IF( $F256=0,0,((($F256/$E256)*'PLAN DE ADQUISICIONES'!X$124)*($G256/$F256)))</f>
        <v>0</v>
      </c>
      <c r="AB256" s="478">
        <f>IF( $F256=0,0,((($F256/$E256)*'PLAN DE ADQUISICIONES'!Y$124)*($G256/$F256)))</f>
        <v>0</v>
      </c>
      <c r="AC256" s="479">
        <f>IF( $F256=0,0,((($F256/$E256)*'PLAN DE ADQUISICIONES'!Z$124)*($G256/$F256)))</f>
        <v>0</v>
      </c>
      <c r="AD256" s="399">
        <f>IF( $F256=0,0,((($F256/$E256)*'PLAN DE ADQUISICIONES'!AA$124)*($G256/$F256)))</f>
        <v>0</v>
      </c>
      <c r="AE256" s="399">
        <f>IF( $F256=0,0,((($F256/$E256)*'PLAN DE ADQUISICIONES'!AB$124)*($G256/$F256)))</f>
        <v>0</v>
      </c>
      <c r="AF256" s="399">
        <f>IF( $F256=0,0,((($F256/$E256)*'PLAN DE ADQUISICIONES'!AC$124)*($G256/$F256)))</f>
        <v>0</v>
      </c>
      <c r="AG256" s="481">
        <f>U256+V256+W256+X256+Y256+Z256+AA256+AB256+AC256+AD256+AE256+AF256</f>
        <v>0</v>
      </c>
      <c r="AH256" s="399">
        <f>IF( $F256=0,0,((($F256/$E256)*'PLAN DE ADQUISICIONES'!AD$124)*($G256/$F256)))</f>
        <v>0</v>
      </c>
      <c r="AI256" s="477">
        <f>IF( $F256=0,0,((($F256/$E256)*'PLAN DE ADQUISICIONES'!AE$124)*($G256/$F256)))</f>
        <v>0</v>
      </c>
      <c r="AJ256" s="399">
        <f>IF( $F256=0,0,((($F256/$E256)*'PLAN DE ADQUISICIONES'!AF$124)*($G256/$F256)))</f>
        <v>0</v>
      </c>
      <c r="AK256" s="399">
        <f>IF( $F256=0,0,((($F256/$E256)*'PLAN DE ADQUISICIONES'!AG$124)*($G256/$F256)))</f>
        <v>0</v>
      </c>
      <c r="AL256" s="399">
        <f>IF( $F256=0,0,((($F256/$E256)*'PLAN DE ADQUISICIONES'!AH$124)*($G256/$F256)))</f>
        <v>0</v>
      </c>
      <c r="AM256" s="399">
        <f>IF( $F256=0,0,((($F256/$E256)*'PLAN DE ADQUISICIONES'!AI$124)*($G256/$F256)))</f>
        <v>0</v>
      </c>
      <c r="AN256" s="399">
        <f>IF( $F256=0,0,((($F256/$E256)*'PLAN DE ADQUISICIONES'!AJ$124)*($G256/$F256)))</f>
        <v>0</v>
      </c>
      <c r="AO256" s="478">
        <f>IF( $F256=0,0,((($F256/$E256)*'PLAN DE ADQUISICIONES'!AK$124)*($G256/$F256)))</f>
        <v>0</v>
      </c>
      <c r="AP256" s="479">
        <f>IF( $F256=0,0,((($F256/$E256)*'PLAN DE ADQUISICIONES'!AL$124)*($G256/$F256)))</f>
        <v>0</v>
      </c>
      <c r="AQ256" s="399">
        <f>IF( $F256=0,0,((($F256/$E256)*'PLAN DE ADQUISICIONES'!AM$124)*($G256/$F256)))</f>
        <v>0</v>
      </c>
      <c r="AR256" s="399">
        <f>IF( $F256=0,0,((($F256/$E256)*'PLAN DE ADQUISICIONES'!AN$124)*($G256/$F256)))</f>
        <v>0</v>
      </c>
      <c r="AS256" s="400">
        <f>IF( $F256=0,0,((($F256/$E256)*'PLAN DE ADQUISICIONES'!AO$124)*($G256/$F256)))</f>
        <v>0</v>
      </c>
      <c r="AT256" s="481">
        <f>AH256+AI256+AJ256+AK256+AL256+AM256+AN256+AO256+AP256+AQ256+AR256+AS256</f>
        <v>0</v>
      </c>
      <c r="AU256" s="481">
        <f>AS256+AR256+AQ256+AP256+AO256+AN256+AM256+AL256+AK256+AJ256+AI256+AH256+AF256+AE256+AD256+AC256+AB256+AA256+Z256+Y256+X256+W256+V256+U256+S256+R256+Q256+P256+O256+N256+M256+L256+K256+J256+I256+H256</f>
        <v>0</v>
      </c>
      <c r="AV256" s="392">
        <f t="shared" si="77"/>
        <v>0</v>
      </c>
    </row>
    <row r="257" spans="2:48" s="60" customFormat="1" ht="30" customHeight="1" x14ac:dyDescent="0.25">
      <c r="B257" s="2126" t="s">
        <v>172</v>
      </c>
      <c r="C257" s="2127"/>
      <c r="D257" s="2127"/>
      <c r="E257" s="2127"/>
      <c r="F257" s="483">
        <f t="shared" ref="F257:AS257" si="78">+F253+F254+F255+F256</f>
        <v>42599.96</v>
      </c>
      <c r="G257" s="483">
        <f t="shared" si="78"/>
        <v>0</v>
      </c>
      <c r="H257" s="483">
        <f t="shared" si="78"/>
        <v>0</v>
      </c>
      <c r="I257" s="483">
        <f t="shared" si="78"/>
        <v>0</v>
      </c>
      <c r="J257" s="483">
        <f t="shared" si="78"/>
        <v>0</v>
      </c>
      <c r="K257" s="483">
        <f t="shared" si="78"/>
        <v>0</v>
      </c>
      <c r="L257" s="483">
        <f t="shared" si="78"/>
        <v>0</v>
      </c>
      <c r="M257" s="483">
        <f t="shared" si="78"/>
        <v>0</v>
      </c>
      <c r="N257" s="483">
        <f t="shared" si="78"/>
        <v>0</v>
      </c>
      <c r="O257" s="483">
        <f t="shared" si="78"/>
        <v>0</v>
      </c>
      <c r="P257" s="483">
        <f t="shared" si="78"/>
        <v>0</v>
      </c>
      <c r="Q257" s="483">
        <f t="shared" si="78"/>
        <v>0</v>
      </c>
      <c r="R257" s="483">
        <f t="shared" si="78"/>
        <v>0</v>
      </c>
      <c r="S257" s="484">
        <f t="shared" si="78"/>
        <v>0</v>
      </c>
      <c r="T257" s="485">
        <f>T253+T254+T255+T256</f>
        <v>0</v>
      </c>
      <c r="U257" s="486">
        <f t="shared" si="78"/>
        <v>0</v>
      </c>
      <c r="V257" s="483">
        <f t="shared" si="78"/>
        <v>0</v>
      </c>
      <c r="W257" s="483">
        <f t="shared" si="78"/>
        <v>0</v>
      </c>
      <c r="X257" s="483">
        <f t="shared" si="78"/>
        <v>0</v>
      </c>
      <c r="Y257" s="483">
        <f t="shared" si="78"/>
        <v>0</v>
      </c>
      <c r="Z257" s="483">
        <f t="shared" si="78"/>
        <v>0</v>
      </c>
      <c r="AA257" s="483">
        <f t="shared" si="78"/>
        <v>0</v>
      </c>
      <c r="AB257" s="483">
        <f t="shared" si="78"/>
        <v>0</v>
      </c>
      <c r="AC257" s="483">
        <f t="shared" si="78"/>
        <v>0</v>
      </c>
      <c r="AD257" s="483">
        <f t="shared" si="78"/>
        <v>0</v>
      </c>
      <c r="AE257" s="483">
        <f t="shared" si="78"/>
        <v>0</v>
      </c>
      <c r="AF257" s="483">
        <f t="shared" si="78"/>
        <v>0</v>
      </c>
      <c r="AG257" s="485">
        <f>AG253+AG254+AG255+AG256</f>
        <v>0</v>
      </c>
      <c r="AH257" s="483">
        <f t="shared" si="78"/>
        <v>0</v>
      </c>
      <c r="AI257" s="483">
        <f t="shared" si="78"/>
        <v>0</v>
      </c>
      <c r="AJ257" s="483">
        <f t="shared" si="78"/>
        <v>0</v>
      </c>
      <c r="AK257" s="483">
        <f t="shared" si="78"/>
        <v>0</v>
      </c>
      <c r="AL257" s="483">
        <f t="shared" si="78"/>
        <v>0</v>
      </c>
      <c r="AM257" s="483">
        <f t="shared" si="78"/>
        <v>0</v>
      </c>
      <c r="AN257" s="483">
        <f t="shared" si="78"/>
        <v>0</v>
      </c>
      <c r="AO257" s="483">
        <f t="shared" si="78"/>
        <v>0</v>
      </c>
      <c r="AP257" s="483">
        <f t="shared" si="78"/>
        <v>0</v>
      </c>
      <c r="AQ257" s="483">
        <f t="shared" si="78"/>
        <v>0</v>
      </c>
      <c r="AR257" s="483">
        <f t="shared" si="78"/>
        <v>0</v>
      </c>
      <c r="AS257" s="484">
        <f t="shared" si="78"/>
        <v>0</v>
      </c>
      <c r="AT257" s="485">
        <f>AT253+AT254+AT255+AT256</f>
        <v>0</v>
      </c>
      <c r="AU257" s="485">
        <f>AU253+AU254+AU255+AU256</f>
        <v>0</v>
      </c>
      <c r="AV257" s="392">
        <f t="shared" si="77"/>
        <v>0</v>
      </c>
    </row>
    <row r="258" spans="2:48" s="60" customFormat="1" ht="30" customHeight="1" thickBot="1" x14ac:dyDescent="0.3">
      <c r="B258" s="2120" t="s">
        <v>173</v>
      </c>
      <c r="C258" s="2121"/>
      <c r="D258" s="2121"/>
      <c r="E258" s="2121"/>
      <c r="F258" s="487">
        <f t="shared" ref="F258:AS258" si="79">+F257+F251</f>
        <v>319287.96000000002</v>
      </c>
      <c r="G258" s="487">
        <f t="shared" si="79"/>
        <v>0</v>
      </c>
      <c r="H258" s="487">
        <f t="shared" si="79"/>
        <v>0</v>
      </c>
      <c r="I258" s="487">
        <f t="shared" si="79"/>
        <v>0</v>
      </c>
      <c r="J258" s="487">
        <f t="shared" si="79"/>
        <v>0</v>
      </c>
      <c r="K258" s="487">
        <f t="shared" si="79"/>
        <v>0</v>
      </c>
      <c r="L258" s="487">
        <f t="shared" si="79"/>
        <v>0</v>
      </c>
      <c r="M258" s="487">
        <f t="shared" si="79"/>
        <v>0</v>
      </c>
      <c r="N258" s="487">
        <f t="shared" si="79"/>
        <v>0</v>
      </c>
      <c r="O258" s="487">
        <f t="shared" si="79"/>
        <v>0</v>
      </c>
      <c r="P258" s="487">
        <f t="shared" si="79"/>
        <v>0</v>
      </c>
      <c r="Q258" s="487">
        <f t="shared" si="79"/>
        <v>0</v>
      </c>
      <c r="R258" s="487">
        <f t="shared" si="79"/>
        <v>0</v>
      </c>
      <c r="S258" s="488">
        <f t="shared" si="79"/>
        <v>0</v>
      </c>
      <c r="T258" s="489">
        <f>T257+T251</f>
        <v>0</v>
      </c>
      <c r="U258" s="490">
        <f t="shared" si="79"/>
        <v>0</v>
      </c>
      <c r="V258" s="487">
        <f t="shared" si="79"/>
        <v>0</v>
      </c>
      <c r="W258" s="487">
        <f t="shared" si="79"/>
        <v>0</v>
      </c>
      <c r="X258" s="487">
        <f t="shared" si="79"/>
        <v>0</v>
      </c>
      <c r="Y258" s="487">
        <f t="shared" si="79"/>
        <v>0</v>
      </c>
      <c r="Z258" s="487">
        <f t="shared" si="79"/>
        <v>0</v>
      </c>
      <c r="AA258" s="487">
        <f t="shared" si="79"/>
        <v>0</v>
      </c>
      <c r="AB258" s="487">
        <f t="shared" si="79"/>
        <v>0</v>
      </c>
      <c r="AC258" s="487">
        <f t="shared" si="79"/>
        <v>0</v>
      </c>
      <c r="AD258" s="487">
        <f t="shared" si="79"/>
        <v>0</v>
      </c>
      <c r="AE258" s="487">
        <f t="shared" si="79"/>
        <v>0</v>
      </c>
      <c r="AF258" s="487">
        <f t="shared" si="79"/>
        <v>0</v>
      </c>
      <c r="AG258" s="489">
        <f>AG257+AG251</f>
        <v>0</v>
      </c>
      <c r="AH258" s="487">
        <f t="shared" si="79"/>
        <v>0</v>
      </c>
      <c r="AI258" s="487">
        <f t="shared" si="79"/>
        <v>0</v>
      </c>
      <c r="AJ258" s="487">
        <f t="shared" si="79"/>
        <v>0</v>
      </c>
      <c r="AK258" s="487">
        <f t="shared" si="79"/>
        <v>0</v>
      </c>
      <c r="AL258" s="487">
        <f t="shared" si="79"/>
        <v>0</v>
      </c>
      <c r="AM258" s="487">
        <f t="shared" si="79"/>
        <v>0</v>
      </c>
      <c r="AN258" s="487">
        <f t="shared" si="79"/>
        <v>0</v>
      </c>
      <c r="AO258" s="487">
        <f t="shared" si="79"/>
        <v>0</v>
      </c>
      <c r="AP258" s="487">
        <f t="shared" si="79"/>
        <v>0</v>
      </c>
      <c r="AQ258" s="487">
        <f t="shared" si="79"/>
        <v>0</v>
      </c>
      <c r="AR258" s="487">
        <f t="shared" si="79"/>
        <v>0</v>
      </c>
      <c r="AS258" s="488">
        <f t="shared" si="79"/>
        <v>0</v>
      </c>
      <c r="AT258" s="489">
        <f>AT257+AT251</f>
        <v>0</v>
      </c>
      <c r="AU258" s="489">
        <f>AU257+AU251</f>
        <v>0</v>
      </c>
      <c r="AV258" s="392">
        <f t="shared" si="77"/>
        <v>0</v>
      </c>
    </row>
    <row r="259" spans="2:48" x14ac:dyDescent="0.2">
      <c r="B259" s="307"/>
      <c r="C259" s="308"/>
      <c r="D259" s="309"/>
      <c r="E259" s="315"/>
      <c r="F259" s="310"/>
      <c r="AV259" s="304"/>
    </row>
    <row r="260" spans="2:48" x14ac:dyDescent="0.2">
      <c r="C260" s="1"/>
      <c r="F260" s="312"/>
      <c r="G260" s="5">
        <f>+G258-G254</f>
        <v>0</v>
      </c>
      <c r="AV260" s="304"/>
    </row>
    <row r="261" spans="2:48" x14ac:dyDescent="0.2">
      <c r="C261" s="1"/>
      <c r="F261" s="312"/>
      <c r="T261" s="5" t="e">
        <f>+#REF!+#REF!+#REF!+#REF!</f>
        <v>#REF!</v>
      </c>
      <c r="AG261" s="5" t="e">
        <f>+#REF!+#REF!+#REF!+#REF!</f>
        <v>#REF!</v>
      </c>
      <c r="AT261" s="5" t="e">
        <f>+#REF!+#REF!+#REF!+#REF!</f>
        <v>#REF!</v>
      </c>
      <c r="AV261" s="304"/>
    </row>
    <row r="262" spans="2:48" x14ac:dyDescent="0.2">
      <c r="C262" s="1"/>
      <c r="F262" s="312"/>
      <c r="AU262" s="5" t="e">
        <f>+#REF!+#REF!+AT261</f>
        <v>#REF!</v>
      </c>
      <c r="AV262" s="304"/>
    </row>
    <row r="263" spans="2:48" x14ac:dyDescent="0.2">
      <c r="C263" s="1"/>
      <c r="F263" s="312"/>
      <c r="AV263" s="304"/>
    </row>
    <row r="264" spans="2:48" x14ac:dyDescent="0.2">
      <c r="C264" s="1"/>
      <c r="AV264" s="304"/>
    </row>
    <row r="265" spans="2:48" x14ac:dyDescent="0.2">
      <c r="C265" s="1"/>
      <c r="F265" s="312"/>
      <c r="AV265" s="304"/>
    </row>
    <row r="266" spans="2:48" x14ac:dyDescent="0.2">
      <c r="C266" s="1"/>
      <c r="F266" s="312"/>
      <c r="AV266" s="304"/>
    </row>
    <row r="267" spans="2:48" x14ac:dyDescent="0.2">
      <c r="C267" s="1"/>
      <c r="F267" s="312"/>
      <c r="AV267" s="304"/>
    </row>
    <row r="268" spans="2:48" x14ac:dyDescent="0.2">
      <c r="C268" s="1"/>
      <c r="F268" s="312"/>
      <c r="AV268" s="304"/>
    </row>
    <row r="269" spans="2:48" x14ac:dyDescent="0.2">
      <c r="C269" s="1"/>
      <c r="F269" s="312"/>
      <c r="AV269" s="304"/>
    </row>
    <row r="270" spans="2:48" x14ac:dyDescent="0.2">
      <c r="C270" s="1"/>
      <c r="F270" s="312"/>
      <c r="AV270" s="304"/>
    </row>
    <row r="271" spans="2:48" x14ac:dyDescent="0.2">
      <c r="AV271" s="304"/>
    </row>
    <row r="272" spans="2:48" x14ac:dyDescent="0.2">
      <c r="AV272" s="304"/>
    </row>
    <row r="273" spans="48:48" x14ac:dyDescent="0.2">
      <c r="AV273" s="304"/>
    </row>
    <row r="274" spans="48:48" x14ac:dyDescent="0.2">
      <c r="AV274" s="304"/>
    </row>
    <row r="275" spans="48:48" x14ac:dyDescent="0.2">
      <c r="AV275" s="304"/>
    </row>
    <row r="276" spans="48:48" x14ac:dyDescent="0.2">
      <c r="AV276" s="304"/>
    </row>
    <row r="277" spans="48:48" x14ac:dyDescent="0.2">
      <c r="AV277" s="304"/>
    </row>
    <row r="278" spans="48:48" x14ac:dyDescent="0.2">
      <c r="AV278" s="304"/>
    </row>
    <row r="279" spans="48:48" x14ac:dyDescent="0.2">
      <c r="AV279" s="304"/>
    </row>
    <row r="280" spans="48:48" x14ac:dyDescent="0.2">
      <c r="AV280" s="304"/>
    </row>
    <row r="281" spans="48:48" x14ac:dyDescent="0.2">
      <c r="AV281" s="304"/>
    </row>
    <row r="282" spans="48:48" x14ac:dyDescent="0.2">
      <c r="AV282" s="304"/>
    </row>
    <row r="283" spans="48:48" x14ac:dyDescent="0.2">
      <c r="AV283" s="304"/>
    </row>
    <row r="284" spans="48:48" x14ac:dyDescent="0.2">
      <c r="AV284" s="304"/>
    </row>
    <row r="285" spans="48:48" x14ac:dyDescent="0.2">
      <c r="AV285" s="304"/>
    </row>
    <row r="286" spans="48:48" x14ac:dyDescent="0.2">
      <c r="AV286" s="304"/>
    </row>
    <row r="287" spans="48:48" x14ac:dyDescent="0.2">
      <c r="AV287" s="304"/>
    </row>
    <row r="288" spans="48:48" x14ac:dyDescent="0.2">
      <c r="AV288" s="304"/>
    </row>
    <row r="289" spans="48:48" x14ac:dyDescent="0.2">
      <c r="AV289" s="304"/>
    </row>
    <row r="290" spans="48:48" x14ac:dyDescent="0.2">
      <c r="AV290" s="304"/>
    </row>
    <row r="291" spans="48:48" x14ac:dyDescent="0.2">
      <c r="AV291" s="304"/>
    </row>
    <row r="292" spans="48:48" x14ac:dyDescent="0.2">
      <c r="AV292" s="304"/>
    </row>
    <row r="293" spans="48:48" x14ac:dyDescent="0.2">
      <c r="AV293" s="304"/>
    </row>
    <row r="294" spans="48:48" x14ac:dyDescent="0.2">
      <c r="AV294" s="304"/>
    </row>
    <row r="295" spans="48:48" x14ac:dyDescent="0.2">
      <c r="AV295" s="304"/>
    </row>
    <row r="296" spans="48:48" x14ac:dyDescent="0.2">
      <c r="AV296" s="304"/>
    </row>
    <row r="297" spans="48:48" x14ac:dyDescent="0.2">
      <c r="AV297" s="304"/>
    </row>
    <row r="298" spans="48:48" x14ac:dyDescent="0.2">
      <c r="AV298" s="304"/>
    </row>
    <row r="299" spans="48:48" x14ac:dyDescent="0.2">
      <c r="AV299" s="304"/>
    </row>
    <row r="300" spans="48:48" x14ac:dyDescent="0.2">
      <c r="AV300" s="304"/>
    </row>
    <row r="301" spans="48:48" x14ac:dyDescent="0.2">
      <c r="AV301" s="304"/>
    </row>
    <row r="302" spans="48:48" x14ac:dyDescent="0.2">
      <c r="AV302" s="304"/>
    </row>
    <row r="303" spans="48:48" x14ac:dyDescent="0.2">
      <c r="AV303" s="304"/>
    </row>
    <row r="304" spans="48:48" x14ac:dyDescent="0.2">
      <c r="AV304" s="304"/>
    </row>
    <row r="305" spans="48:48" x14ac:dyDescent="0.2">
      <c r="AV305" s="304"/>
    </row>
    <row r="306" spans="48:48" x14ac:dyDescent="0.2">
      <c r="AV306" s="304"/>
    </row>
    <row r="307" spans="48:48" x14ac:dyDescent="0.2">
      <c r="AV307" s="304"/>
    </row>
    <row r="308" spans="48:48" x14ac:dyDescent="0.2">
      <c r="AV308" s="304"/>
    </row>
    <row r="309" spans="48:48" x14ac:dyDescent="0.2">
      <c r="AV309" s="304"/>
    </row>
    <row r="310" spans="48:48" x14ac:dyDescent="0.2">
      <c r="AV310" s="304"/>
    </row>
    <row r="311" spans="48:48" x14ac:dyDescent="0.2">
      <c r="AV311" s="304"/>
    </row>
    <row r="312" spans="48:48" x14ac:dyDescent="0.2">
      <c r="AV312" s="304"/>
    </row>
    <row r="313" spans="48:48" x14ac:dyDescent="0.2">
      <c r="AV313" s="304"/>
    </row>
    <row r="314" spans="48:48" x14ac:dyDescent="0.2">
      <c r="AV314" s="304"/>
    </row>
    <row r="315" spans="48:48" x14ac:dyDescent="0.2">
      <c r="AV315" s="304"/>
    </row>
    <row r="316" spans="48:48" x14ac:dyDescent="0.2">
      <c r="AV316" s="304"/>
    </row>
    <row r="317" spans="48:48" x14ac:dyDescent="0.2">
      <c r="AV317" s="304"/>
    </row>
    <row r="318" spans="48:48" x14ac:dyDescent="0.2">
      <c r="AV318" s="304"/>
    </row>
    <row r="319" spans="48:48" x14ac:dyDescent="0.2">
      <c r="AV319" s="304"/>
    </row>
    <row r="320" spans="48:48" x14ac:dyDescent="0.2">
      <c r="AV320" s="304"/>
    </row>
    <row r="321" spans="48:48" x14ac:dyDescent="0.2">
      <c r="AV321" s="304"/>
    </row>
    <row r="322" spans="48:48" x14ac:dyDescent="0.2">
      <c r="AV322" s="304"/>
    </row>
    <row r="323" spans="48:48" x14ac:dyDescent="0.2">
      <c r="AV323" s="304"/>
    </row>
    <row r="324" spans="48:48" x14ac:dyDescent="0.2">
      <c r="AV324" s="304"/>
    </row>
    <row r="325" spans="48:48" x14ac:dyDescent="0.2">
      <c r="AV325" s="304"/>
    </row>
    <row r="326" spans="48:48" x14ac:dyDescent="0.2">
      <c r="AV326" s="304"/>
    </row>
    <row r="327" spans="48:48" x14ac:dyDescent="0.2">
      <c r="AV327" s="304"/>
    </row>
    <row r="328" spans="48:48" x14ac:dyDescent="0.2">
      <c r="AV328" s="304"/>
    </row>
    <row r="329" spans="48:48" x14ac:dyDescent="0.2">
      <c r="AV329" s="304"/>
    </row>
    <row r="330" spans="48:48" x14ac:dyDescent="0.2">
      <c r="AV330" s="304"/>
    </row>
    <row r="331" spans="48:48" x14ac:dyDescent="0.2">
      <c r="AV331" s="304"/>
    </row>
    <row r="332" spans="48:48" x14ac:dyDescent="0.2">
      <c r="AV332" s="304"/>
    </row>
    <row r="333" spans="48:48" x14ac:dyDescent="0.2">
      <c r="AV333" s="304"/>
    </row>
    <row r="334" spans="48:48" x14ac:dyDescent="0.2">
      <c r="AV334" s="304"/>
    </row>
    <row r="335" spans="48:48" x14ac:dyDescent="0.2">
      <c r="AV335" s="304"/>
    </row>
    <row r="336" spans="48:48" x14ac:dyDescent="0.2">
      <c r="AV336" s="304"/>
    </row>
    <row r="337" spans="48:48" x14ac:dyDescent="0.2">
      <c r="AV337" s="304"/>
    </row>
    <row r="338" spans="48:48" x14ac:dyDescent="0.2">
      <c r="AV338" s="304"/>
    </row>
    <row r="339" spans="48:48" x14ac:dyDescent="0.2">
      <c r="AV339" s="304"/>
    </row>
    <row r="340" spans="48:48" x14ac:dyDescent="0.2">
      <c r="AV340" s="304"/>
    </row>
    <row r="341" spans="48:48" x14ac:dyDescent="0.2">
      <c r="AV341" s="304"/>
    </row>
    <row r="342" spans="48:48" x14ac:dyDescent="0.2">
      <c r="AV342" s="304"/>
    </row>
    <row r="343" spans="48:48" x14ac:dyDescent="0.2">
      <c r="AV343" s="304"/>
    </row>
    <row r="344" spans="48:48" x14ac:dyDescent="0.2">
      <c r="AV344" s="304"/>
    </row>
    <row r="345" spans="48:48" x14ac:dyDescent="0.2">
      <c r="AV345" s="304"/>
    </row>
    <row r="346" spans="48:48" x14ac:dyDescent="0.2">
      <c r="AV346" s="304"/>
    </row>
    <row r="347" spans="48:48" x14ac:dyDescent="0.2">
      <c r="AV347" s="304"/>
    </row>
    <row r="348" spans="48:48" x14ac:dyDescent="0.2">
      <c r="AV348" s="304"/>
    </row>
  </sheetData>
  <sheetProtection password="C493" sheet="1" scenarios="1" formatColumns="0" formatRows="0"/>
  <mergeCells count="21">
    <mergeCell ref="K7:M7"/>
    <mergeCell ref="B1:AU1"/>
    <mergeCell ref="B4:J4"/>
    <mergeCell ref="B6:C6"/>
    <mergeCell ref="D6:M6"/>
    <mergeCell ref="B257:E257"/>
    <mergeCell ref="B258:E258"/>
    <mergeCell ref="AU9:AU10"/>
    <mergeCell ref="B251:E251"/>
    <mergeCell ref="B7:C7"/>
    <mergeCell ref="D7:F7"/>
    <mergeCell ref="B8:AU8"/>
    <mergeCell ref="B9:C10"/>
    <mergeCell ref="D9:D10"/>
    <mergeCell ref="E9:E10"/>
    <mergeCell ref="F9:F10"/>
    <mergeCell ref="G9:G10"/>
    <mergeCell ref="U9:AG9"/>
    <mergeCell ref="H9:T9"/>
    <mergeCell ref="AH9:AT9"/>
    <mergeCell ref="G7:J7"/>
  </mergeCells>
  <conditionalFormatting sqref="AV11:AV250 AV252:AV258">
    <cfRule type="cellIs" dxfId="1" priority="2" operator="notEqual">
      <formula>0</formula>
    </cfRule>
  </conditionalFormatting>
  <conditionalFormatting sqref="AV251">
    <cfRule type="cellIs" dxfId="0"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92D050"/>
  </sheetPr>
  <dimension ref="A2:J13"/>
  <sheetViews>
    <sheetView workbookViewId="0">
      <selection activeCell="B7" sqref="B7"/>
    </sheetView>
  </sheetViews>
  <sheetFormatPr baseColWidth="10" defaultColWidth="11.42578125" defaultRowHeight="12.75" x14ac:dyDescent="0.25"/>
  <cols>
    <col min="1" max="1" width="40.42578125" style="3" customWidth="1"/>
    <col min="2" max="3" width="12.85546875" style="3" bestFit="1" customWidth="1"/>
    <col min="4" max="8" width="11.42578125" style="3"/>
    <col min="9" max="10" width="12.85546875" style="3" bestFit="1" customWidth="1"/>
    <col min="11" max="16384" width="11.42578125" style="3"/>
  </cols>
  <sheetData>
    <row r="2" spans="1:10" ht="16.5" x14ac:dyDescent="0.3">
      <c r="A2" s="325" t="s">
        <v>432</v>
      </c>
    </row>
    <row r="3" spans="1:10" ht="13.5" thickBot="1" x14ac:dyDescent="0.3"/>
    <row r="4" spans="1:10" x14ac:dyDescent="0.25">
      <c r="B4" s="2172" t="s">
        <v>60</v>
      </c>
      <c r="C4" s="2174" t="s">
        <v>290</v>
      </c>
      <c r="D4" s="2175"/>
      <c r="E4" s="2175"/>
      <c r="F4" s="2175"/>
      <c r="G4" s="2175"/>
      <c r="H4" s="2175"/>
      <c r="I4" s="2176"/>
    </row>
    <row r="5" spans="1:10" ht="25.5" x14ac:dyDescent="0.25">
      <c r="B5" s="2173"/>
      <c r="C5" s="12" t="str">
        <f>+'INFORMACION GENERAL PROYECTO'!B11</f>
        <v>APORTE DE FONDOEMPLEO</v>
      </c>
      <c r="D5" s="26" t="str">
        <f>+'INFORMACION GENERAL PROYECTO'!B12</f>
        <v>INSTITUCIÓN EJECUTORA</v>
      </c>
      <c r="E5" s="26" t="str">
        <f>+'INFORMACION GENERAL PROYECTO'!B13</f>
        <v>INSTITUCIÓN APORTANTE 1</v>
      </c>
      <c r="F5" s="26" t="str">
        <f>+'INFORMACION GENERAL PROYECTO'!B14</f>
        <v>INSTITUCIÓN APORTANTE 2</v>
      </c>
      <c r="G5" s="26" t="str">
        <f>+'INFORMACION GENERAL PROYECTO'!B15</f>
        <v>INSTITUCIÓN APORTANTE 3</v>
      </c>
      <c r="H5" s="26" t="str">
        <f>+'INFORMACION GENERAL PROYECTO'!B16</f>
        <v>INSTITUCIÓN APORTANTE 4</v>
      </c>
      <c r="I5" s="13" t="str">
        <f>+'INFORMACION GENERAL PROYECTO'!B17</f>
        <v>BENEFICIARIOS</v>
      </c>
    </row>
    <row r="6" spans="1:10" x14ac:dyDescent="0.25">
      <c r="A6" s="51" t="s">
        <v>189</v>
      </c>
      <c r="B6" s="52">
        <f>+'PRESUPUESTO ANALITICO'!F218</f>
        <v>319287.96000000002</v>
      </c>
      <c r="C6" s="52">
        <f>+'PRESUPUESTO ANALITICO'!G218</f>
        <v>293187.96000000002</v>
      </c>
      <c r="D6" s="52">
        <f>+'PRESUPUESTO ANALITICO'!H218</f>
        <v>2500</v>
      </c>
      <c r="E6" s="52">
        <f>+'PRESUPUESTO ANALITICO'!K218</f>
        <v>23100</v>
      </c>
      <c r="F6" s="52">
        <f>+'PRESUPUESTO ANALITICO'!N218</f>
        <v>500</v>
      </c>
      <c r="G6" s="52">
        <f>+'PRESUPUESTO ANALITICO'!Q218</f>
        <v>0</v>
      </c>
      <c r="H6" s="52">
        <f>+'PRESUPUESTO ANALITICO'!T218</f>
        <v>0</v>
      </c>
      <c r="I6" s="52">
        <f>+'PRESUPUESTO ANALITICO'!W218</f>
        <v>0</v>
      </c>
    </row>
    <row r="7" spans="1:10" x14ac:dyDescent="0.25">
      <c r="A7" s="53" t="s">
        <v>190</v>
      </c>
      <c r="B7" s="54">
        <f>+'FORMATO COSTEO C6'!G101</f>
        <v>319287.96000000002</v>
      </c>
      <c r="C7" s="54">
        <f>+'FORMATO COSTEO C6'!H101</f>
        <v>293187.96000000002</v>
      </c>
      <c r="D7" s="54">
        <f>+'FORMATO COSTEO C6'!I101</f>
        <v>2500</v>
      </c>
      <c r="E7" s="54">
        <f>+'FORMATO COSTEO C6'!L101</f>
        <v>23100</v>
      </c>
      <c r="F7" s="54">
        <f>+'FORMATO COSTEO C6'!O101</f>
        <v>500</v>
      </c>
      <c r="G7" s="54">
        <f>+'FORMATO COSTEO C6'!R101</f>
        <v>0</v>
      </c>
      <c r="H7" s="54">
        <f>+'FORMATO COSTEO C6'!U101</f>
        <v>0</v>
      </c>
      <c r="I7" s="54">
        <f>+'FORMATO COSTEO C6'!X101</f>
        <v>0</v>
      </c>
    </row>
    <row r="8" spans="1:10" x14ac:dyDescent="0.25">
      <c r="A8" s="53" t="s">
        <v>191</v>
      </c>
      <c r="B8" s="54">
        <f>+'PRESUPUESTO CATEGORIA GASTO'!R35</f>
        <v>319287.95999999996</v>
      </c>
      <c r="C8" s="54">
        <f>+'PRESUPUESTO CATEGORIA GASTO'!D35</f>
        <v>293187.95999999996</v>
      </c>
      <c r="D8" s="54">
        <f>+'PRESUPUESTO CATEGORIA GASTO'!F35</f>
        <v>2500</v>
      </c>
      <c r="E8" s="54">
        <f>+'PRESUPUESTO CATEGORIA GASTO'!H35</f>
        <v>23100</v>
      </c>
      <c r="F8" s="54">
        <f>+'PRESUPUESTO CATEGORIA GASTO'!J35</f>
        <v>500</v>
      </c>
      <c r="G8" s="54">
        <f>+'PRESUPUESTO CATEGORIA GASTO'!L35</f>
        <v>0</v>
      </c>
      <c r="H8" s="54">
        <f>+'PRESUPUESTO CATEGORIA GASTO'!N35</f>
        <v>0</v>
      </c>
      <c r="I8" s="54">
        <f>+'PRESUPUESTO CATEGORIA GASTO'!P35</f>
        <v>0</v>
      </c>
      <c r="J8" s="55"/>
    </row>
    <row r="9" spans="1:10" x14ac:dyDescent="0.25">
      <c r="A9" s="56" t="s">
        <v>193</v>
      </c>
      <c r="B9" s="57">
        <f>+'PRESUPUESTO COMPONENTE FUENTES'!AP18</f>
        <v>319287.95999999996</v>
      </c>
      <c r="C9" s="57">
        <f>+'PRESUPUESTO COMPONENTE FUENTES'!G18</f>
        <v>293187.95999999996</v>
      </c>
      <c r="D9" s="57">
        <f>+'PRESUPUESTO COMPONENTE FUENTES'!L18</f>
        <v>2499.9999999999995</v>
      </c>
      <c r="E9" s="57">
        <f>+'PRESUPUESTO COMPONENTE FUENTES'!Q18</f>
        <v>23100.000000000004</v>
      </c>
      <c r="F9" s="57">
        <f>+'PRESUPUESTO COMPONENTE FUENTES'!V18</f>
        <v>500</v>
      </c>
      <c r="G9" s="57">
        <f>+'PRESUPUESTO COMPONENTE FUENTES'!AA18</f>
        <v>0</v>
      </c>
      <c r="H9" s="57">
        <f>+'PRESUPUESTO COMPONENTE FUENTES'!AF18</f>
        <v>0</v>
      </c>
      <c r="I9" s="57">
        <f>+'PRESUPUESTO COMPONENTE FUENTES'!AK18</f>
        <v>0</v>
      </c>
    </row>
    <row r="13" spans="1:10" x14ac:dyDescent="0.25">
      <c r="B13" s="6"/>
    </row>
  </sheetData>
  <sheetProtection algorithmName="SHA-512" hashValue="xeKPDZvmp2ki0oUSaUloIWgdBC7zznQUOQQFS69bMQ5NGCJSWsiSR2lEFqR1H7UNQvT9nE9S6rxQoNZ4zPdavA==" saltValue="E8dcX6icccg93pS9tlgbNg==" spinCount="100000" sheet="1" objects="1" scenarios="1" formatColumns="0" formatRows="0"/>
  <mergeCells count="2">
    <mergeCell ref="B4:B5"/>
    <mergeCell ref="C4:I4"/>
  </mergeCells>
  <phoneticPr fontId="47"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63"/>
  <sheetViews>
    <sheetView topLeftCell="A34" zoomScale="85" zoomScaleNormal="85" workbookViewId="0">
      <selection activeCell="B38" sqref="B38"/>
    </sheetView>
  </sheetViews>
  <sheetFormatPr baseColWidth="10" defaultRowHeight="10.5" x14ac:dyDescent="0.15"/>
  <cols>
    <col min="1" max="1" width="2.7109375" style="366" customWidth="1"/>
    <col min="2" max="2" width="35.7109375" customWidth="1"/>
    <col min="3" max="3" width="28.7109375" style="1201" customWidth="1"/>
    <col min="4" max="9" width="9.7109375" customWidth="1"/>
    <col min="10" max="13" width="11.42578125" style="366"/>
  </cols>
  <sheetData>
    <row r="1" spans="1:13" x14ac:dyDescent="0.15">
      <c r="C1" s="1186"/>
    </row>
    <row r="2" spans="1:13" s="4" customFormat="1" ht="20.25" x14ac:dyDescent="0.3">
      <c r="A2" s="224"/>
      <c r="B2" s="241" t="s">
        <v>49</v>
      </c>
      <c r="C2" s="227"/>
      <c r="D2" s="227"/>
      <c r="E2" s="1176"/>
      <c r="F2" s="185" t="str">
        <f>+'INFORMACION GENERAL PROYECTO'!$G$2</f>
        <v>Línea 3. Promoción y Fortalecimiento de Capacidades para el Emprendimiento</v>
      </c>
      <c r="G2" s="1176"/>
      <c r="H2" s="1176"/>
      <c r="I2" s="1187"/>
      <c r="J2" s="224"/>
      <c r="K2" s="224"/>
      <c r="L2" s="224"/>
      <c r="M2" s="224"/>
    </row>
    <row r="3" spans="1:13" s="4" customFormat="1" ht="16.5" x14ac:dyDescent="0.3">
      <c r="A3" s="224"/>
      <c r="B3" s="229"/>
      <c r="C3" s="1188"/>
      <c r="D3" s="230"/>
      <c r="E3" s="231"/>
      <c r="F3" s="231"/>
      <c r="G3" s="231"/>
      <c r="H3" s="231"/>
      <c r="I3" s="1187"/>
      <c r="J3" s="224"/>
      <c r="K3" s="224"/>
      <c r="L3" s="224"/>
      <c r="M3" s="224"/>
    </row>
    <row r="4" spans="1:13" s="4" customFormat="1" ht="16.5" x14ac:dyDescent="0.3">
      <c r="A4" s="224"/>
      <c r="B4" s="2181" t="s">
        <v>566</v>
      </c>
      <c r="C4" s="2182"/>
      <c r="D4" s="2182"/>
      <c r="E4" s="2182"/>
      <c r="F4" s="2182"/>
      <c r="G4" s="2182"/>
      <c r="H4" s="2182"/>
      <c r="I4" s="1187"/>
      <c r="J4" s="224"/>
      <c r="K4" s="224"/>
      <c r="L4" s="224"/>
      <c r="M4" s="224"/>
    </row>
    <row r="5" spans="1:13" s="4" customFormat="1" ht="13.5" thickBot="1" x14ac:dyDescent="0.3">
      <c r="A5" s="224"/>
      <c r="B5" s="2183"/>
      <c r="C5" s="2183"/>
      <c r="D5" s="2183"/>
      <c r="E5" s="2183"/>
      <c r="F5" s="2183"/>
      <c r="G5" s="2183"/>
      <c r="H5" s="2183"/>
      <c r="I5" s="2183"/>
      <c r="J5" s="224"/>
      <c r="K5" s="224"/>
      <c r="L5" s="224"/>
      <c r="M5" s="224"/>
    </row>
    <row r="6" spans="1:13" s="4" customFormat="1" ht="34.5" customHeight="1" x14ac:dyDescent="0.25">
      <c r="A6" s="224"/>
      <c r="B6" s="1189" t="s">
        <v>267</v>
      </c>
      <c r="C6" s="2193" t="str">
        <f>'INFORMACION GENERAL PROYECTO'!E6</f>
        <v>Promoción y fortalecimiento de capacidades para el emprendimiento - Turismo - Calca, Cusco</v>
      </c>
      <c r="D6" s="2193"/>
      <c r="E6" s="2193"/>
      <c r="F6" s="2193"/>
      <c r="G6" s="2193"/>
      <c r="H6" s="2193"/>
      <c r="I6" s="2193"/>
      <c r="J6" s="2194"/>
      <c r="K6" s="224"/>
      <c r="L6" s="224"/>
      <c r="M6" s="224"/>
    </row>
    <row r="7" spans="1:13" s="4" customFormat="1" ht="25.5" customHeight="1" x14ac:dyDescent="0.25">
      <c r="A7" s="224"/>
      <c r="B7" s="1190" t="s">
        <v>268</v>
      </c>
      <c r="C7" s="2195" t="str">
        <f>'INFORMACION GENERAL PROYECTO'!B12</f>
        <v>INSTITUCIÓN EJECUTORA</v>
      </c>
      <c r="D7" s="2195"/>
      <c r="E7" s="2195"/>
      <c r="F7" s="2195"/>
      <c r="G7" s="2195"/>
      <c r="H7" s="2195"/>
      <c r="I7" s="2195"/>
      <c r="J7" s="2196"/>
      <c r="K7" s="224"/>
      <c r="L7" s="224"/>
      <c r="M7" s="224"/>
    </row>
    <row r="8" spans="1:13" s="4" customFormat="1" ht="26.25" customHeight="1" thickBot="1" x14ac:dyDescent="0.3">
      <c r="A8" s="224"/>
      <c r="B8" s="1193" t="s">
        <v>283</v>
      </c>
      <c r="C8" s="1841">
        <f>'INFORMACION GENERAL PROYECTO'!K7</f>
        <v>0</v>
      </c>
      <c r="D8" s="1841"/>
      <c r="E8" s="2184" t="s">
        <v>271</v>
      </c>
      <c r="F8" s="2185"/>
      <c r="G8" s="2186"/>
      <c r="H8" s="2197">
        <f>+'[1]INFORMACION GENERAL PROYECTO'!H24</f>
        <v>23.967123287671232</v>
      </c>
      <c r="I8" s="2197"/>
      <c r="J8" s="2198"/>
      <c r="K8" s="224"/>
      <c r="L8" s="224"/>
      <c r="M8" s="224"/>
    </row>
    <row r="9" spans="1:13" s="366" customFormat="1" ht="12.75" x14ac:dyDescent="0.25">
      <c r="A9" s="224"/>
      <c r="B9" s="224"/>
      <c r="C9" s="1194"/>
      <c r="D9" s="224"/>
      <c r="E9" s="224"/>
      <c r="F9" s="224"/>
      <c r="G9" s="224"/>
      <c r="H9" s="224"/>
      <c r="I9" s="224"/>
      <c r="J9" s="224"/>
    </row>
    <row r="10" spans="1:13" s="50" customFormat="1" ht="15" customHeight="1" thickBot="1" x14ac:dyDescent="0.3">
      <c r="B10" s="2199" t="s">
        <v>272</v>
      </c>
      <c r="C10" s="2199"/>
      <c r="D10" s="2199"/>
      <c r="E10" s="2199"/>
      <c r="F10" s="2199"/>
      <c r="G10" s="2199"/>
      <c r="H10" s="2199"/>
      <c r="I10" s="1685"/>
      <c r="J10" s="1216"/>
    </row>
    <row r="11" spans="1:13" s="50" customFormat="1" ht="34.5" customHeight="1" x14ac:dyDescent="0.25">
      <c r="B11" s="1668" t="s">
        <v>614</v>
      </c>
      <c r="C11" s="1673" t="s">
        <v>273</v>
      </c>
      <c r="D11" s="1695"/>
      <c r="E11" s="1695"/>
      <c r="F11" s="1695"/>
      <c r="G11" s="1695"/>
      <c r="H11" s="1696"/>
      <c r="I11" s="1672" t="s">
        <v>609</v>
      </c>
      <c r="J11" s="1673"/>
      <c r="K11" s="1672" t="s">
        <v>610</v>
      </c>
      <c r="L11" s="1707"/>
    </row>
    <row r="12" spans="1:13" s="50" customFormat="1" ht="45" customHeight="1" thickBot="1" x14ac:dyDescent="0.3">
      <c r="B12" s="2200"/>
      <c r="C12" s="1597" t="s">
        <v>559</v>
      </c>
      <c r="D12" s="1597" t="s">
        <v>521</v>
      </c>
      <c r="E12" s="1597" t="s">
        <v>605</v>
      </c>
      <c r="F12" s="1597" t="s">
        <v>606</v>
      </c>
      <c r="G12" s="1597" t="s">
        <v>607</v>
      </c>
      <c r="H12" s="1597" t="s">
        <v>608</v>
      </c>
      <c r="I12" s="1597" t="s">
        <v>570</v>
      </c>
      <c r="J12" s="1598" t="s">
        <v>571</v>
      </c>
      <c r="K12" s="1597" t="s">
        <v>570</v>
      </c>
      <c r="L12" s="1599" t="s">
        <v>571</v>
      </c>
    </row>
    <row r="13" spans="1:13" s="50" customFormat="1" ht="27.75" customHeight="1" x14ac:dyDescent="0.25">
      <c r="B13" s="1603" t="str">
        <f>'INFORMACION GENERAL PROYECTO'!B36</f>
        <v>CON IDEA DE NEGOCIO</v>
      </c>
      <c r="C13" s="1604">
        <f>'INFORMACION GENERAL PROYECTO'!C36</f>
        <v>180</v>
      </c>
      <c r="D13" s="1604">
        <f>'INFORMACION GENERAL PROYECTO'!D36</f>
        <v>100</v>
      </c>
      <c r="E13" s="1604">
        <f>'INFORMACION GENERAL PROYECTO'!E36</f>
        <v>100</v>
      </c>
      <c r="F13" s="1604">
        <f>'INFORMACION GENERAL PROYECTO'!F36</f>
        <v>90</v>
      </c>
      <c r="G13" s="1604">
        <f>'INFORMACION GENERAL PROYECTO'!G36</f>
        <v>45</v>
      </c>
      <c r="H13" s="1604">
        <f>'INFORMACION GENERAL PROYECTO'!H36</f>
        <v>20</v>
      </c>
      <c r="I13" s="1604">
        <f>'INFORMACION GENERAL PROYECTO'!I36</f>
        <v>0</v>
      </c>
      <c r="J13" s="1604">
        <f>'INFORMACION GENERAL PROYECTO'!J36</f>
        <v>850</v>
      </c>
      <c r="K13" s="1604">
        <f>'INFORMACION GENERAL PROYECTO'!K36</f>
        <v>0</v>
      </c>
      <c r="L13" s="1605">
        <f>'INFORMACION GENERAL PROYECTO'!L36</f>
        <v>1</v>
      </c>
    </row>
    <row r="14" spans="1:13" s="50" customFormat="1" ht="24" customHeight="1" thickBot="1" x14ac:dyDescent="0.3">
      <c r="B14" s="1606" t="str">
        <f>'INFORMACION GENERAL PROYECTO'!B37</f>
        <v>CON NEGOCIO EN MARCHA</v>
      </c>
      <c r="C14" s="1476">
        <f>'INFORMACION GENERAL PROYECTO'!C37</f>
        <v>216</v>
      </c>
      <c r="D14" s="1476">
        <f>'INFORMACION GENERAL PROYECTO'!D37</f>
        <v>120</v>
      </c>
      <c r="E14" s="1476">
        <f>'INFORMACION GENERAL PROYECTO'!E37</f>
        <v>120</v>
      </c>
      <c r="F14" s="1476">
        <f>'INFORMACION GENERAL PROYECTO'!F37</f>
        <v>108</v>
      </c>
      <c r="G14" s="1476">
        <f>'INFORMACION GENERAL PROYECTO'!G37</f>
        <v>54</v>
      </c>
      <c r="H14" s="1476">
        <f>'INFORMACION GENERAL PROYECTO'!H37</f>
        <v>30</v>
      </c>
      <c r="I14" s="1476">
        <f>'INFORMACION GENERAL PROYECTO'!I37</f>
        <v>1500</v>
      </c>
      <c r="J14" s="1476">
        <f>'INFORMACION GENERAL PROYECTO'!J37</f>
        <v>2000</v>
      </c>
      <c r="K14" s="1476">
        <f>'INFORMACION GENERAL PROYECTO'!K37</f>
        <v>1</v>
      </c>
      <c r="L14" s="1607">
        <f>'INFORMACION GENERAL PROYECTO'!L37</f>
        <v>2</v>
      </c>
    </row>
    <row r="15" spans="1:13" s="50" customFormat="1" ht="24" hidden="1" customHeight="1" x14ac:dyDescent="0.25">
      <c r="B15" s="1606">
        <f>'INFORMACION GENERAL PROYECTO'!B38</f>
        <v>0</v>
      </c>
      <c r="C15" s="1476">
        <f>'INFORMACION GENERAL PROYECTO'!C38</f>
        <v>0</v>
      </c>
      <c r="D15" s="1476">
        <f>'INFORMACION GENERAL PROYECTO'!D38</f>
        <v>0</v>
      </c>
      <c r="E15" s="1476">
        <f>'INFORMACION GENERAL PROYECTO'!E38</f>
        <v>0</v>
      </c>
      <c r="F15" s="1476">
        <f>'INFORMACION GENERAL PROYECTO'!F38</f>
        <v>0</v>
      </c>
      <c r="G15" s="1476">
        <f>'INFORMACION GENERAL PROYECTO'!G38</f>
        <v>0</v>
      </c>
      <c r="H15" s="1476">
        <f>'INFORMACION GENERAL PROYECTO'!H38</f>
        <v>0</v>
      </c>
      <c r="I15" s="1476">
        <f>'INFORMACION GENERAL PROYECTO'!I38</f>
        <v>0</v>
      </c>
      <c r="J15" s="1476">
        <f>'INFORMACION GENERAL PROYECTO'!J38</f>
        <v>0</v>
      </c>
      <c r="K15" s="1476">
        <f>'INFORMACION GENERAL PROYECTO'!K38</f>
        <v>0</v>
      </c>
      <c r="L15" s="1607">
        <f>'INFORMACION GENERAL PROYECTO'!L38</f>
        <v>0</v>
      </c>
    </row>
    <row r="16" spans="1:13" s="50" customFormat="1" ht="24" hidden="1" customHeight="1" x14ac:dyDescent="0.25">
      <c r="B16" s="1606">
        <f>'INFORMACION GENERAL PROYECTO'!B39</f>
        <v>0</v>
      </c>
      <c r="C16" s="1476">
        <f>'INFORMACION GENERAL PROYECTO'!C39</f>
        <v>0</v>
      </c>
      <c r="D16" s="1476">
        <f>'INFORMACION GENERAL PROYECTO'!D39</f>
        <v>0</v>
      </c>
      <c r="E16" s="1476">
        <f>'INFORMACION GENERAL PROYECTO'!E39</f>
        <v>0</v>
      </c>
      <c r="F16" s="1476">
        <f>'INFORMACION GENERAL PROYECTO'!F39</f>
        <v>0</v>
      </c>
      <c r="G16" s="1476">
        <f>'INFORMACION GENERAL PROYECTO'!G39</f>
        <v>0</v>
      </c>
      <c r="H16" s="1476">
        <f>'INFORMACION GENERAL PROYECTO'!H39</f>
        <v>0</v>
      </c>
      <c r="I16" s="1476">
        <f>'INFORMACION GENERAL PROYECTO'!I39</f>
        <v>0</v>
      </c>
      <c r="J16" s="1476">
        <f>'INFORMACION GENERAL PROYECTO'!J39</f>
        <v>0</v>
      </c>
      <c r="K16" s="1476">
        <f>'INFORMACION GENERAL PROYECTO'!K39</f>
        <v>0</v>
      </c>
      <c r="L16" s="1607">
        <f>'INFORMACION GENERAL PROYECTO'!L39</f>
        <v>0</v>
      </c>
    </row>
    <row r="17" spans="1:12" s="50" customFormat="1" ht="24" hidden="1" customHeight="1" x14ac:dyDescent="0.25">
      <c r="B17" s="1606">
        <f>'INFORMACION GENERAL PROYECTO'!B40</f>
        <v>0</v>
      </c>
      <c r="C17" s="1476">
        <f>'INFORMACION GENERAL PROYECTO'!C40</f>
        <v>0</v>
      </c>
      <c r="D17" s="1476">
        <f>'INFORMACION GENERAL PROYECTO'!D40</f>
        <v>0</v>
      </c>
      <c r="E17" s="1476">
        <f>'INFORMACION GENERAL PROYECTO'!E40</f>
        <v>0</v>
      </c>
      <c r="F17" s="1476">
        <f>'INFORMACION GENERAL PROYECTO'!F40</f>
        <v>0</v>
      </c>
      <c r="G17" s="1476">
        <f>'INFORMACION GENERAL PROYECTO'!G40</f>
        <v>0</v>
      </c>
      <c r="H17" s="1476">
        <f>'INFORMACION GENERAL PROYECTO'!H40</f>
        <v>0</v>
      </c>
      <c r="I17" s="1476">
        <f>'INFORMACION GENERAL PROYECTO'!I40</f>
        <v>0</v>
      </c>
      <c r="J17" s="1476">
        <f>'INFORMACION GENERAL PROYECTO'!J40</f>
        <v>0</v>
      </c>
      <c r="K17" s="1476">
        <f>'INFORMACION GENERAL PROYECTO'!K40</f>
        <v>0</v>
      </c>
      <c r="L17" s="1607">
        <f>'INFORMACION GENERAL PROYECTO'!L40</f>
        <v>0</v>
      </c>
    </row>
    <row r="18" spans="1:12" s="50" customFormat="1" ht="24" hidden="1" customHeight="1" x14ac:dyDescent="0.25">
      <c r="B18" s="1606">
        <f>'INFORMACION GENERAL PROYECTO'!B41</f>
        <v>0</v>
      </c>
      <c r="C18" s="1476">
        <f>'INFORMACION GENERAL PROYECTO'!C41</f>
        <v>0</v>
      </c>
      <c r="D18" s="1476">
        <f>'INFORMACION GENERAL PROYECTO'!D41</f>
        <v>0</v>
      </c>
      <c r="E18" s="1476">
        <f>'INFORMACION GENERAL PROYECTO'!E41</f>
        <v>0</v>
      </c>
      <c r="F18" s="1476">
        <f>'INFORMACION GENERAL PROYECTO'!F41</f>
        <v>0</v>
      </c>
      <c r="G18" s="1476">
        <f>'INFORMACION GENERAL PROYECTO'!G41</f>
        <v>0</v>
      </c>
      <c r="H18" s="1476">
        <f>'INFORMACION GENERAL PROYECTO'!H41</f>
        <v>0</v>
      </c>
      <c r="I18" s="1476">
        <f>'INFORMACION GENERAL PROYECTO'!I41</f>
        <v>0</v>
      </c>
      <c r="J18" s="1476">
        <f>'INFORMACION GENERAL PROYECTO'!J41</f>
        <v>0</v>
      </c>
      <c r="K18" s="1476">
        <f>'INFORMACION GENERAL PROYECTO'!K41</f>
        <v>0</v>
      </c>
      <c r="L18" s="1607">
        <f>'INFORMACION GENERAL PROYECTO'!L41</f>
        <v>0</v>
      </c>
    </row>
    <row r="19" spans="1:12" s="50" customFormat="1" ht="24" hidden="1" customHeight="1" x14ac:dyDescent="0.25">
      <c r="B19" s="1606">
        <f>'INFORMACION GENERAL PROYECTO'!B42</f>
        <v>0</v>
      </c>
      <c r="C19" s="1476">
        <f>'INFORMACION GENERAL PROYECTO'!C42</f>
        <v>0</v>
      </c>
      <c r="D19" s="1476">
        <f>'INFORMACION GENERAL PROYECTO'!D42</f>
        <v>0</v>
      </c>
      <c r="E19" s="1476">
        <f>'INFORMACION GENERAL PROYECTO'!E42</f>
        <v>0</v>
      </c>
      <c r="F19" s="1476">
        <f>'INFORMACION GENERAL PROYECTO'!F42</f>
        <v>0</v>
      </c>
      <c r="G19" s="1476">
        <f>'INFORMACION GENERAL PROYECTO'!G42</f>
        <v>0</v>
      </c>
      <c r="H19" s="1476">
        <f>'INFORMACION GENERAL PROYECTO'!H42</f>
        <v>0</v>
      </c>
      <c r="I19" s="1476">
        <f>'INFORMACION GENERAL PROYECTO'!I42</f>
        <v>0</v>
      </c>
      <c r="J19" s="1476">
        <f>'INFORMACION GENERAL PROYECTO'!J42</f>
        <v>0</v>
      </c>
      <c r="K19" s="1476">
        <f>'INFORMACION GENERAL PROYECTO'!K42</f>
        <v>0</v>
      </c>
      <c r="L19" s="1607">
        <f>'INFORMACION GENERAL PROYECTO'!L42</f>
        <v>0</v>
      </c>
    </row>
    <row r="20" spans="1:12" s="50" customFormat="1" ht="24" hidden="1" customHeight="1" thickBot="1" x14ac:dyDescent="0.3">
      <c r="B20" s="1608">
        <f>'INFORMACION GENERAL PROYECTO'!B43</f>
        <v>0</v>
      </c>
      <c r="C20" s="1609">
        <f>'INFORMACION GENERAL PROYECTO'!C43</f>
        <v>0</v>
      </c>
      <c r="D20" s="1609">
        <f>'INFORMACION GENERAL PROYECTO'!D43</f>
        <v>0</v>
      </c>
      <c r="E20" s="1609">
        <f>'INFORMACION GENERAL PROYECTO'!E43</f>
        <v>0</v>
      </c>
      <c r="F20" s="1609">
        <f>'INFORMACION GENERAL PROYECTO'!F43</f>
        <v>0</v>
      </c>
      <c r="G20" s="1609">
        <f>'INFORMACION GENERAL PROYECTO'!G43</f>
        <v>0</v>
      </c>
      <c r="H20" s="1609">
        <f>'INFORMACION GENERAL PROYECTO'!H43</f>
        <v>0</v>
      </c>
      <c r="I20" s="1609">
        <f>'INFORMACION GENERAL PROYECTO'!I43</f>
        <v>0</v>
      </c>
      <c r="J20" s="1609">
        <f>'INFORMACION GENERAL PROYECTO'!J43</f>
        <v>0</v>
      </c>
      <c r="K20" s="1609">
        <f>'INFORMACION GENERAL PROYECTO'!K43</f>
        <v>0</v>
      </c>
      <c r="L20" s="1610">
        <f>'INFORMACION GENERAL PROYECTO'!L43</f>
        <v>0</v>
      </c>
    </row>
    <row r="21" spans="1:12" s="50" customFormat="1" ht="24" customHeight="1" thickBot="1" x14ac:dyDescent="0.3">
      <c r="B21" s="1569" t="s">
        <v>611</v>
      </c>
      <c r="C21" s="1600">
        <f>'INFORMACION GENERAL PROYECTO'!C44</f>
        <v>396</v>
      </c>
      <c r="D21" s="1600">
        <f>'INFORMACION GENERAL PROYECTO'!D44</f>
        <v>220</v>
      </c>
      <c r="E21" s="1600">
        <f>'INFORMACION GENERAL PROYECTO'!E44</f>
        <v>220</v>
      </c>
      <c r="F21" s="1600">
        <f>'INFORMACION GENERAL PROYECTO'!F44</f>
        <v>198</v>
      </c>
      <c r="G21" s="1601">
        <f>'INFORMACION GENERAL PROYECTO'!G44</f>
        <v>99</v>
      </c>
      <c r="H21" s="1601">
        <f>'INFORMACION GENERAL PROYECTO'!H44</f>
        <v>50</v>
      </c>
      <c r="I21" s="1602">
        <f>'INFORMACION GENERAL PROYECTO'!I44</f>
        <v>818.18181818181813</v>
      </c>
      <c r="J21" s="1602">
        <f>'INFORMACION GENERAL PROYECTO'!J44</f>
        <v>1477.2727272727273</v>
      </c>
      <c r="K21" s="1611">
        <f>'INFORMACION GENERAL PROYECTO'!K44</f>
        <v>54</v>
      </c>
      <c r="L21" s="1611">
        <f>'INFORMACION GENERAL PROYECTO'!L44</f>
        <v>153</v>
      </c>
    </row>
    <row r="22" spans="1:12" s="366" customFormat="1" ht="16.5" x14ac:dyDescent="0.3">
      <c r="A22" s="224"/>
      <c r="B22" s="1471"/>
      <c r="C22" s="1471"/>
      <c r="D22" s="1471"/>
      <c r="E22" s="1471"/>
      <c r="F22" s="1471"/>
      <c r="G22" s="1471"/>
      <c r="H22" s="1471"/>
      <c r="I22" s="1195"/>
      <c r="J22" s="224"/>
    </row>
    <row r="23" spans="1:12" s="366" customFormat="1" ht="102" x14ac:dyDescent="0.3">
      <c r="A23" s="224"/>
      <c r="C23" s="1472" t="s">
        <v>627</v>
      </c>
      <c r="D23" s="1472" t="s">
        <v>628</v>
      </c>
      <c r="E23" s="1472" t="s">
        <v>629</v>
      </c>
      <c r="F23" s="1471"/>
      <c r="G23" s="1471"/>
      <c r="I23" s="1195"/>
      <c r="J23" s="224"/>
    </row>
    <row r="24" spans="1:12" s="366" customFormat="1" ht="16.5" x14ac:dyDescent="0.3">
      <c r="A24" s="224"/>
      <c r="B24" s="1472" t="s">
        <v>601</v>
      </c>
      <c r="C24" s="1477">
        <f>G21</f>
        <v>99</v>
      </c>
      <c r="D24" s="1477">
        <f>J21-I21</f>
        <v>659.09090909090912</v>
      </c>
      <c r="E24" s="1477">
        <f>D24*C24</f>
        <v>65250</v>
      </c>
      <c r="F24" s="1471"/>
      <c r="G24" s="1471"/>
      <c r="I24" s="1195"/>
      <c r="J24" s="224"/>
    </row>
    <row r="25" spans="1:12" s="366" customFormat="1" ht="16.5" x14ac:dyDescent="0.3">
      <c r="A25" s="224"/>
      <c r="B25" s="1471"/>
      <c r="C25" s="1471"/>
      <c r="D25" s="1471"/>
      <c r="E25" s="1471"/>
      <c r="F25" s="1471"/>
      <c r="G25" s="1471"/>
      <c r="H25" s="1471"/>
      <c r="I25" s="1195"/>
      <c r="J25" s="224"/>
    </row>
    <row r="26" spans="1:12" s="366" customFormat="1" ht="16.5" x14ac:dyDescent="0.3">
      <c r="A26" s="224"/>
      <c r="B26" s="1471"/>
      <c r="C26" s="1471"/>
      <c r="D26" s="1471"/>
      <c r="E26" s="1471"/>
      <c r="F26" s="1471"/>
      <c r="G26" s="1471"/>
      <c r="H26" s="1471"/>
      <c r="I26" s="1195"/>
      <c r="J26" s="224"/>
    </row>
    <row r="27" spans="1:12" s="50" customFormat="1" ht="24.75" customHeight="1" x14ac:dyDescent="0.25">
      <c r="B27" s="1682" t="s">
        <v>48</v>
      </c>
      <c r="C27" s="1682"/>
      <c r="D27" s="1682"/>
      <c r="E27" s="1468" t="s">
        <v>562</v>
      </c>
      <c r="F27" s="1468" t="s">
        <v>563</v>
      </c>
      <c r="G27" s="1470" t="s">
        <v>561</v>
      </c>
      <c r="H27" s="1469" t="s">
        <v>560</v>
      </c>
      <c r="I27" s="1682" t="s">
        <v>565</v>
      </c>
      <c r="J27" s="1682"/>
    </row>
    <row r="28" spans="1:12" s="50" customFormat="1" ht="15" customHeight="1" x14ac:dyDescent="0.25">
      <c r="B28" s="2191" t="s">
        <v>553</v>
      </c>
      <c r="C28" s="2192"/>
      <c r="D28" s="2192"/>
      <c r="E28" s="889">
        <f>'INFORMACION GENERAL PROYECTO'!E11</f>
        <v>293187.96000000002</v>
      </c>
      <c r="F28" s="1177">
        <f>'INFORMACION GENERAL PROYECTO'!G11</f>
        <v>0.91825560851088783</v>
      </c>
      <c r="G28" s="1470"/>
      <c r="H28" s="1469"/>
      <c r="I28" s="1682"/>
      <c r="J28" s="1682"/>
    </row>
    <row r="29" spans="1:12" s="50" customFormat="1" ht="12.75" customHeight="1" x14ac:dyDescent="0.25">
      <c r="B29" s="2177" t="str">
        <f>'INFORMACION GENERAL PROYECTO'!B12</f>
        <v>INSTITUCIÓN EJECUTORA</v>
      </c>
      <c r="C29" s="2178"/>
      <c r="D29" s="2178"/>
      <c r="E29" s="889">
        <f>'INFORMACION GENERAL PROYECTO'!E12</f>
        <v>2500</v>
      </c>
      <c r="F29" s="1177">
        <f>'INFORMACION GENERAL PROYECTO'!G12</f>
        <v>7.8299225564283717E-3</v>
      </c>
      <c r="G29" s="889">
        <f>'INFORMACION GENERAL PROYECTO'!H12</f>
        <v>0</v>
      </c>
      <c r="H29" s="889">
        <f>'INFORMACION GENERAL PROYECTO'!J12</f>
        <v>0</v>
      </c>
      <c r="I29" s="2179">
        <f>'INFORMACION GENERAL PROYECTO'!L12</f>
        <v>0</v>
      </c>
      <c r="J29" s="2179" t="e">
        <f>'INFORMACION GENERAL PROYECTO'!#REF!</f>
        <v>#REF!</v>
      </c>
    </row>
    <row r="30" spans="1:12" s="50" customFormat="1" ht="12.75" customHeight="1" x14ac:dyDescent="0.25">
      <c r="B30" s="2177" t="str">
        <f>'INFORMACION GENERAL PROYECTO'!B13</f>
        <v>INSTITUCIÓN APORTANTE 1</v>
      </c>
      <c r="C30" s="2178"/>
      <c r="D30" s="2178"/>
      <c r="E30" s="889">
        <f>'INFORMACION GENERAL PROYECTO'!E13</f>
        <v>23100</v>
      </c>
      <c r="F30" s="1177">
        <f>'INFORMACION GENERAL PROYECTO'!G13</f>
        <v>7.2348484421398157E-2</v>
      </c>
      <c r="G30" s="889">
        <f>'INFORMACION GENERAL PROYECTO'!H13</f>
        <v>200</v>
      </c>
      <c r="H30" s="889">
        <f>'INFORMACION GENERAL PROYECTO'!J13</f>
        <v>22900</v>
      </c>
      <c r="I30" s="2179">
        <f>'INFORMACION GENERAL PROYECTO'!L13</f>
        <v>7.8106890883240909E-2</v>
      </c>
      <c r="J30" s="2179" t="e">
        <f>'INFORMACION GENERAL PROYECTO'!#REF!</f>
        <v>#REF!</v>
      </c>
    </row>
    <row r="31" spans="1:12" s="50" customFormat="1" ht="12.75" customHeight="1" x14ac:dyDescent="0.25">
      <c r="B31" s="2177" t="str">
        <f>'INFORMACION GENERAL PROYECTO'!B14</f>
        <v>INSTITUCIÓN APORTANTE 2</v>
      </c>
      <c r="C31" s="2178"/>
      <c r="D31" s="2178"/>
      <c r="E31" s="889">
        <f>'INFORMACION GENERAL PROYECTO'!E14</f>
        <v>500</v>
      </c>
      <c r="F31" s="1177">
        <f>'INFORMACION GENERAL PROYECTO'!G14</f>
        <v>1.5659845112856745E-3</v>
      </c>
      <c r="G31" s="889">
        <f>'INFORMACION GENERAL PROYECTO'!H14</f>
        <v>0</v>
      </c>
      <c r="H31" s="889">
        <f>'INFORMACION GENERAL PROYECTO'!J14</f>
        <v>500</v>
      </c>
      <c r="I31" s="2179">
        <f>'INFORMACION GENERAL PROYECTO'!L14</f>
        <v>1.7053906306384477E-3</v>
      </c>
      <c r="J31" s="2179" t="e">
        <f>'INFORMACION GENERAL PROYECTO'!#REF!</f>
        <v>#REF!</v>
      </c>
    </row>
    <row r="32" spans="1:12" s="50" customFormat="1" ht="12.75" customHeight="1" x14ac:dyDescent="0.25">
      <c r="B32" s="2177" t="str">
        <f>'INFORMACION GENERAL PROYECTO'!B15</f>
        <v>INSTITUCIÓN APORTANTE 3</v>
      </c>
      <c r="C32" s="2178"/>
      <c r="D32" s="2178"/>
      <c r="E32" s="889">
        <f>'INFORMACION GENERAL PROYECTO'!E15</f>
        <v>0</v>
      </c>
      <c r="F32" s="1177">
        <f>'INFORMACION GENERAL PROYECTO'!G15</f>
        <v>0</v>
      </c>
      <c r="G32" s="889">
        <f>'INFORMACION GENERAL PROYECTO'!H15</f>
        <v>0</v>
      </c>
      <c r="H32" s="889">
        <f>'INFORMACION GENERAL PROYECTO'!J15</f>
        <v>0</v>
      </c>
      <c r="I32" s="2179">
        <f>'INFORMACION GENERAL PROYECTO'!L15</f>
        <v>0</v>
      </c>
      <c r="J32" s="2179" t="e">
        <f>'INFORMACION GENERAL PROYECTO'!#REF!</f>
        <v>#REF!</v>
      </c>
    </row>
    <row r="33" spans="1:10" s="50" customFormat="1" ht="12.75" customHeight="1" x14ac:dyDescent="0.25">
      <c r="B33" s="2177" t="str">
        <f>'INFORMACION GENERAL PROYECTO'!B16</f>
        <v>INSTITUCIÓN APORTANTE 4</v>
      </c>
      <c r="C33" s="2178"/>
      <c r="D33" s="2178"/>
      <c r="E33" s="889">
        <f>'INFORMACION GENERAL PROYECTO'!E16</f>
        <v>0</v>
      </c>
      <c r="F33" s="1177">
        <f>'INFORMACION GENERAL PROYECTO'!G16</f>
        <v>0</v>
      </c>
      <c r="G33" s="889">
        <f>'INFORMACION GENERAL PROYECTO'!H16</f>
        <v>0</v>
      </c>
      <c r="H33" s="889">
        <f>'INFORMACION GENERAL PROYECTO'!J16</f>
        <v>0</v>
      </c>
      <c r="I33" s="2179">
        <f>'INFORMACION GENERAL PROYECTO'!L16</f>
        <v>0</v>
      </c>
      <c r="J33" s="2179" t="e">
        <f>'INFORMACION GENERAL PROYECTO'!#REF!</f>
        <v>#REF!</v>
      </c>
    </row>
    <row r="34" spans="1:10" s="50" customFormat="1" ht="12.75" x14ac:dyDescent="0.25">
      <c r="B34" s="1699" t="s">
        <v>558</v>
      </c>
      <c r="C34" s="1700"/>
      <c r="D34" s="1701"/>
      <c r="E34" s="889">
        <f>'INFORMACION GENERAL PROYECTO'!E17</f>
        <v>0</v>
      </c>
      <c r="F34" s="1177">
        <f>'INFORMACION GENERAL PROYECTO'!G17</f>
        <v>0</v>
      </c>
      <c r="G34" s="889">
        <f>'INFORMACION GENERAL PROYECTO'!H17</f>
        <v>0</v>
      </c>
      <c r="H34" s="889">
        <f>'INFORMACION GENERAL PROYECTO'!J17</f>
        <v>0</v>
      </c>
      <c r="I34" s="2179">
        <f>'INFORMACION GENERAL PROYECTO'!L17</f>
        <v>0</v>
      </c>
      <c r="J34" s="2179" t="e">
        <f>'INFORMACION GENERAL PROYECTO'!#REF!</f>
        <v>#REF!</v>
      </c>
    </row>
    <row r="35" spans="1:10" s="50" customFormat="1" ht="15" customHeight="1" x14ac:dyDescent="0.25">
      <c r="B35" s="2191" t="s">
        <v>504</v>
      </c>
      <c r="C35" s="2192"/>
      <c r="D35" s="2208"/>
      <c r="E35" s="1179">
        <f>'INFORMACION GENERAL PROYECTO'!E18</f>
        <v>319287.96000000002</v>
      </c>
      <c r="F35" s="1178">
        <f>'INFORMACION GENERAL PROYECTO'!G18</f>
        <v>1</v>
      </c>
      <c r="G35" s="1179">
        <f>'INFORMACION GENERAL PROYECTO'!H18</f>
        <v>200</v>
      </c>
      <c r="H35" s="1215">
        <f>'INFORMACION GENERAL PROYECTO'!J18</f>
        <v>23400</v>
      </c>
      <c r="I35" s="2209">
        <f>'INFORMACION GENERAL PROYECTO'!L18</f>
        <v>7.9812281513879355E-2</v>
      </c>
      <c r="J35" s="2209" t="e">
        <f>'INFORMACION GENERAL PROYECTO'!#REF!</f>
        <v>#REF!</v>
      </c>
    </row>
    <row r="36" spans="1:10" s="366" customFormat="1" ht="16.5" x14ac:dyDescent="0.3">
      <c r="A36" s="224"/>
      <c r="B36" s="1471"/>
      <c r="C36" s="1471"/>
      <c r="D36" s="1471"/>
      <c r="E36" s="1471"/>
      <c r="F36" s="1471"/>
      <c r="G36" s="1471"/>
      <c r="H36" s="1471"/>
      <c r="I36" s="1195"/>
      <c r="J36" s="224"/>
    </row>
    <row r="37" spans="1:10" s="366" customFormat="1" ht="16.5" x14ac:dyDescent="0.3">
      <c r="A37" s="224"/>
      <c r="B37" s="1471"/>
      <c r="C37" s="1471"/>
      <c r="D37" s="1471"/>
      <c r="E37" s="1471"/>
      <c r="F37" s="1471"/>
      <c r="G37" s="1471"/>
      <c r="H37" s="1471"/>
      <c r="I37" s="1195"/>
      <c r="J37" s="224"/>
    </row>
    <row r="38" spans="1:10" s="366" customFormat="1" ht="16.5" x14ac:dyDescent="0.3">
      <c r="A38" s="224"/>
      <c r="B38" s="1197" t="s">
        <v>567</v>
      </c>
      <c r="C38" s="1197"/>
      <c r="D38" s="1198"/>
      <c r="E38" s="1198"/>
      <c r="F38" s="1198"/>
      <c r="G38" s="1198"/>
      <c r="H38" s="1198"/>
      <c r="I38" s="1195"/>
      <c r="J38" s="224"/>
    </row>
    <row r="39" spans="1:10" s="366" customFormat="1" ht="13.5" thickBot="1" x14ac:dyDescent="0.3">
      <c r="A39" s="224"/>
      <c r="B39" s="1195"/>
      <c r="C39" s="1196"/>
      <c r="D39" s="1195"/>
      <c r="E39" s="1195"/>
      <c r="F39" s="1195"/>
      <c r="G39" s="1195"/>
      <c r="H39" s="1195"/>
      <c r="I39" s="1195"/>
      <c r="J39" s="224"/>
    </row>
    <row r="40" spans="1:10" ht="29.25" customHeight="1" x14ac:dyDescent="0.25">
      <c r="A40" s="224"/>
      <c r="B40" s="1474" t="s">
        <v>630</v>
      </c>
      <c r="C40" s="2203" t="s">
        <v>600</v>
      </c>
      <c r="D40" s="2203"/>
      <c r="E40" s="2187">
        <f>E$35/F21</f>
        <v>1612.5654545454547</v>
      </c>
      <c r="F40" s="2188"/>
      <c r="G40" s="1195"/>
      <c r="H40" s="1195"/>
      <c r="I40" s="1195"/>
      <c r="J40" s="224"/>
    </row>
    <row r="41" spans="1:10" ht="29.25" customHeight="1" x14ac:dyDescent="0.25">
      <c r="A41" s="224"/>
      <c r="B41" s="1475" t="s">
        <v>631</v>
      </c>
      <c r="C41" s="2207" t="s">
        <v>634</v>
      </c>
      <c r="D41" s="2207"/>
      <c r="E41" s="2201">
        <f>E$35/H21</f>
        <v>6385.7592000000004</v>
      </c>
      <c r="F41" s="2202"/>
      <c r="G41" s="1195"/>
      <c r="H41" s="1195"/>
      <c r="I41" s="1195"/>
      <c r="J41" s="224"/>
    </row>
    <row r="42" spans="1:10" ht="29.25" customHeight="1" x14ac:dyDescent="0.25">
      <c r="A42" s="224"/>
      <c r="B42" s="1475" t="s">
        <v>632</v>
      </c>
      <c r="C42" s="2207" t="s">
        <v>635</v>
      </c>
      <c r="D42" s="2207"/>
      <c r="E42" s="2201">
        <f>E$35/G13</f>
        <v>7095.2880000000005</v>
      </c>
      <c r="F42" s="2202"/>
      <c r="G42" s="1195"/>
      <c r="H42" s="1195"/>
      <c r="I42" s="1195"/>
      <c r="J42" s="224"/>
    </row>
    <row r="43" spans="1:10" ht="29.25" customHeight="1" thickBot="1" x14ac:dyDescent="0.3">
      <c r="A43" s="224"/>
      <c r="B43" s="1473" t="s">
        <v>633</v>
      </c>
      <c r="C43" s="2180" t="s">
        <v>636</v>
      </c>
      <c r="D43" s="2180"/>
      <c r="E43" s="2189">
        <f>E35/H14</f>
        <v>10642.932000000001</v>
      </c>
      <c r="F43" s="2190"/>
      <c r="G43" s="1195"/>
      <c r="H43" s="1195"/>
      <c r="I43" s="1195"/>
      <c r="J43" s="224"/>
    </row>
    <row r="44" spans="1:10" s="366" customFormat="1" ht="12.75" x14ac:dyDescent="0.25">
      <c r="B44" s="224"/>
      <c r="C44" s="1196"/>
      <c r="E44" s="224"/>
      <c r="F44" s="224"/>
      <c r="G44" s="224"/>
      <c r="H44" s="224"/>
    </row>
    <row r="45" spans="1:10" s="366" customFormat="1" ht="16.5" x14ac:dyDescent="0.3">
      <c r="B45" s="1197" t="s">
        <v>599</v>
      </c>
      <c r="C45" s="1196"/>
      <c r="E45" s="224"/>
      <c r="F45" s="224"/>
      <c r="G45" s="224"/>
      <c r="H45" s="224"/>
    </row>
    <row r="46" spans="1:10" s="366" customFormat="1" ht="11.25" thickBot="1" x14ac:dyDescent="0.2">
      <c r="C46" s="1200"/>
    </row>
    <row r="47" spans="1:10" s="366" customFormat="1" ht="51" customHeight="1" x14ac:dyDescent="0.15">
      <c r="B47" s="1474" t="s">
        <v>568</v>
      </c>
      <c r="C47" s="2203" t="s">
        <v>639</v>
      </c>
      <c r="D47" s="2203"/>
      <c r="E47" s="2187">
        <f>(H21/E28)*1000000</f>
        <v>170.53906306384476</v>
      </c>
      <c r="F47" s="2188"/>
    </row>
    <row r="48" spans="1:10" s="366" customFormat="1" ht="38.25" customHeight="1" x14ac:dyDescent="0.15">
      <c r="B48" s="1475" t="s">
        <v>637</v>
      </c>
      <c r="C48" s="2204" t="s">
        <v>640</v>
      </c>
      <c r="D48" s="2205"/>
      <c r="E48" s="2201">
        <f>(E24/E28)*1000000</f>
        <v>222553.47729831742</v>
      </c>
      <c r="F48" s="2202"/>
    </row>
    <row r="49" spans="2:6" s="366" customFormat="1" ht="39" customHeight="1" thickBot="1" x14ac:dyDescent="0.25">
      <c r="B49" s="1199" t="s">
        <v>638</v>
      </c>
      <c r="C49" s="2206" t="s">
        <v>641</v>
      </c>
      <c r="D49" s="2206"/>
      <c r="E49" s="2189">
        <f>(((L21-K21)*H21)/E28)*1000000</f>
        <v>16883.36724332063</v>
      </c>
      <c r="F49" s="2190"/>
    </row>
    <row r="50" spans="2:6" s="366" customFormat="1" x14ac:dyDescent="0.15">
      <c r="C50" s="1200"/>
    </row>
    <row r="51" spans="2:6" s="366" customFormat="1" x14ac:dyDescent="0.15">
      <c r="C51" s="1200"/>
    </row>
    <row r="52" spans="2:6" s="366" customFormat="1" x14ac:dyDescent="0.15">
      <c r="C52" s="1200"/>
    </row>
    <row r="53" spans="2:6" s="366" customFormat="1" x14ac:dyDescent="0.15">
      <c r="C53" s="1200"/>
    </row>
    <row r="54" spans="2:6" s="366" customFormat="1" x14ac:dyDescent="0.15">
      <c r="C54" s="1200"/>
    </row>
    <row r="55" spans="2:6" s="366" customFormat="1" x14ac:dyDescent="0.15">
      <c r="C55" s="1200"/>
    </row>
    <row r="56" spans="2:6" s="366" customFormat="1" x14ac:dyDescent="0.15">
      <c r="C56" s="1200"/>
    </row>
    <row r="57" spans="2:6" s="366" customFormat="1" x14ac:dyDescent="0.15">
      <c r="C57" s="1200"/>
    </row>
    <row r="58" spans="2:6" s="366" customFormat="1" x14ac:dyDescent="0.15">
      <c r="C58" s="1200"/>
    </row>
    <row r="59" spans="2:6" s="366" customFormat="1" x14ac:dyDescent="0.15">
      <c r="C59" s="1200"/>
    </row>
    <row r="60" spans="2:6" s="366" customFormat="1" x14ac:dyDescent="0.15">
      <c r="C60" s="1200"/>
    </row>
    <row r="61" spans="2:6" s="366" customFormat="1" x14ac:dyDescent="0.15">
      <c r="C61" s="1200"/>
    </row>
    <row r="62" spans="2:6" s="366" customFormat="1" x14ac:dyDescent="0.15">
      <c r="C62" s="1200"/>
    </row>
    <row r="63" spans="2:6" s="366" customFormat="1" x14ac:dyDescent="0.15">
      <c r="C63" s="1200"/>
    </row>
  </sheetData>
  <sheetProtection algorithmName="SHA-512" hashValue="pgXhObtM+XhN9xSZ0PdErXZlF8i3G5kTFwhGyzP8GMLfg7FrcehjnApaaUjNcW54qj3ipRYWaK7IYkN9BVtSFg==" saltValue="Au2VlCrZIrrRgJmfI5NE6A==" spinCount="100000" sheet="1" objects="1" scenarios="1" formatColumns="0" formatRows="0"/>
  <protectedRanges>
    <protectedRange sqref="C21:L21" name="Rango11_1"/>
    <protectedRange sqref="B13:L20" name="Rango8_1"/>
  </protectedRanges>
  <mergeCells count="44">
    <mergeCell ref="K11:L11"/>
    <mergeCell ref="C41:D41"/>
    <mergeCell ref="E41:F41"/>
    <mergeCell ref="C42:D42"/>
    <mergeCell ref="E42:F42"/>
    <mergeCell ref="C40:D40"/>
    <mergeCell ref="I11:J11"/>
    <mergeCell ref="C11:H11"/>
    <mergeCell ref="B29:D29"/>
    <mergeCell ref="I29:J29"/>
    <mergeCell ref="B30:D30"/>
    <mergeCell ref="I30:J30"/>
    <mergeCell ref="B31:D31"/>
    <mergeCell ref="I31:J31"/>
    <mergeCell ref="B35:D35"/>
    <mergeCell ref="I35:J35"/>
    <mergeCell ref="E47:F47"/>
    <mergeCell ref="E48:F48"/>
    <mergeCell ref="E49:F49"/>
    <mergeCell ref="C47:D47"/>
    <mergeCell ref="C48:D48"/>
    <mergeCell ref="C49:D49"/>
    <mergeCell ref="C43:D43"/>
    <mergeCell ref="B4:H4"/>
    <mergeCell ref="B5:I5"/>
    <mergeCell ref="E8:G8"/>
    <mergeCell ref="C8:D8"/>
    <mergeCell ref="E40:F40"/>
    <mergeCell ref="E43:F43"/>
    <mergeCell ref="B28:D28"/>
    <mergeCell ref="I28:J28"/>
    <mergeCell ref="C6:J6"/>
    <mergeCell ref="C7:J7"/>
    <mergeCell ref="H8:J8"/>
    <mergeCell ref="B27:D27"/>
    <mergeCell ref="I27:J27"/>
    <mergeCell ref="B10:I10"/>
    <mergeCell ref="B11:B12"/>
    <mergeCell ref="B32:D32"/>
    <mergeCell ref="I32:J32"/>
    <mergeCell ref="B33:D33"/>
    <mergeCell ref="I33:J33"/>
    <mergeCell ref="B34:D34"/>
    <mergeCell ref="I34:J34"/>
  </mergeCells>
  <pageMargins left="0.7" right="0.7" top="0.75" bottom="0.75" header="0.3" footer="0.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2"/>
  <sheetViews>
    <sheetView zoomScale="70" zoomScaleNormal="70" workbookViewId="0">
      <selection activeCell="V10" sqref="V10"/>
    </sheetView>
  </sheetViews>
  <sheetFormatPr baseColWidth="10" defaultRowHeight="12.75" x14ac:dyDescent="0.2"/>
  <cols>
    <col min="1" max="1" width="3" style="75" customWidth="1"/>
    <col min="2" max="2" width="18" style="75" customWidth="1"/>
    <col min="3" max="3" width="4.140625" style="75" customWidth="1"/>
    <col min="4" max="4" width="23.140625" style="75" customWidth="1"/>
    <col min="5" max="5" width="32.42578125" style="75" customWidth="1"/>
    <col min="6" max="6" width="15.140625" style="81" customWidth="1"/>
    <col min="7" max="10" width="11.5703125" style="81" customWidth="1"/>
    <col min="11" max="14" width="11.5703125" style="81" hidden="1" customWidth="1"/>
    <col min="15" max="18" width="11.5703125" style="74" hidden="1" customWidth="1"/>
    <col min="19" max="224" width="11.42578125" style="75"/>
    <col min="225" max="225" width="13.140625" style="75" customWidth="1"/>
    <col min="226" max="226" width="4.140625" style="75" customWidth="1"/>
    <col min="227" max="227" width="21" style="75" customWidth="1"/>
    <col min="228" max="228" width="17.5703125" style="75" customWidth="1"/>
    <col min="229" max="229" width="20.7109375" style="75" customWidth="1"/>
    <col min="230" max="230" width="14.28515625" style="75" customWidth="1"/>
    <col min="231" max="480" width="11.42578125" style="75"/>
    <col min="481" max="481" width="13.140625" style="75" customWidth="1"/>
    <col min="482" max="482" width="4.140625" style="75" customWidth="1"/>
    <col min="483" max="483" width="21" style="75" customWidth="1"/>
    <col min="484" max="484" width="17.5703125" style="75" customWidth="1"/>
    <col min="485" max="485" width="20.7109375" style="75" customWidth="1"/>
    <col min="486" max="486" width="14.28515625" style="75" customWidth="1"/>
    <col min="487" max="736" width="11.42578125" style="75"/>
    <col min="737" max="737" width="13.140625" style="75" customWidth="1"/>
    <col min="738" max="738" width="4.140625" style="75" customWidth="1"/>
    <col min="739" max="739" width="21" style="75" customWidth="1"/>
    <col min="740" max="740" width="17.5703125" style="75" customWidth="1"/>
    <col min="741" max="741" width="20.7109375" style="75" customWidth="1"/>
    <col min="742" max="742" width="14.28515625" style="75" customWidth="1"/>
    <col min="743" max="992" width="11.42578125" style="75"/>
    <col min="993" max="993" width="13.140625" style="75" customWidth="1"/>
    <col min="994" max="994" width="4.140625" style="75" customWidth="1"/>
    <col min="995" max="995" width="21" style="75" customWidth="1"/>
    <col min="996" max="996" width="17.5703125" style="75" customWidth="1"/>
    <col min="997" max="997" width="20.7109375" style="75" customWidth="1"/>
    <col min="998" max="998" width="14.28515625" style="75" customWidth="1"/>
    <col min="999" max="1248" width="11.42578125" style="75"/>
    <col min="1249" max="1249" width="13.140625" style="75" customWidth="1"/>
    <col min="1250" max="1250" width="4.140625" style="75" customWidth="1"/>
    <col min="1251" max="1251" width="21" style="75" customWidth="1"/>
    <col min="1252" max="1252" width="17.5703125" style="75" customWidth="1"/>
    <col min="1253" max="1253" width="20.7109375" style="75" customWidth="1"/>
    <col min="1254" max="1254" width="14.28515625" style="75" customWidth="1"/>
    <col min="1255" max="1504" width="11.42578125" style="75"/>
    <col min="1505" max="1505" width="13.140625" style="75" customWidth="1"/>
    <col min="1506" max="1506" width="4.140625" style="75" customWidth="1"/>
    <col min="1507" max="1507" width="21" style="75" customWidth="1"/>
    <col min="1508" max="1508" width="17.5703125" style="75" customWidth="1"/>
    <col min="1509" max="1509" width="20.7109375" style="75" customWidth="1"/>
    <col min="1510" max="1510" width="14.28515625" style="75" customWidth="1"/>
    <col min="1511" max="1760" width="11.42578125" style="75"/>
    <col min="1761" max="1761" width="13.140625" style="75" customWidth="1"/>
    <col min="1762" max="1762" width="4.140625" style="75" customWidth="1"/>
    <col min="1763" max="1763" width="21" style="75" customWidth="1"/>
    <col min="1764" max="1764" width="17.5703125" style="75" customWidth="1"/>
    <col min="1765" max="1765" width="20.7109375" style="75" customWidth="1"/>
    <col min="1766" max="1766" width="14.28515625" style="75" customWidth="1"/>
    <col min="1767" max="2016" width="11.42578125" style="75"/>
    <col min="2017" max="2017" width="13.140625" style="75" customWidth="1"/>
    <col min="2018" max="2018" width="4.140625" style="75" customWidth="1"/>
    <col min="2019" max="2019" width="21" style="75" customWidth="1"/>
    <col min="2020" max="2020" width="17.5703125" style="75" customWidth="1"/>
    <col min="2021" max="2021" width="20.7109375" style="75" customWidth="1"/>
    <col min="2022" max="2022" width="14.28515625" style="75" customWidth="1"/>
    <col min="2023" max="2272" width="11.42578125" style="75"/>
    <col min="2273" max="2273" width="13.140625" style="75" customWidth="1"/>
    <col min="2274" max="2274" width="4.140625" style="75" customWidth="1"/>
    <col min="2275" max="2275" width="21" style="75" customWidth="1"/>
    <col min="2276" max="2276" width="17.5703125" style="75" customWidth="1"/>
    <col min="2277" max="2277" width="20.7109375" style="75" customWidth="1"/>
    <col min="2278" max="2278" width="14.28515625" style="75" customWidth="1"/>
    <col min="2279" max="2528" width="11.42578125" style="75"/>
    <col min="2529" max="2529" width="13.140625" style="75" customWidth="1"/>
    <col min="2530" max="2530" width="4.140625" style="75" customWidth="1"/>
    <col min="2531" max="2531" width="21" style="75" customWidth="1"/>
    <col min="2532" max="2532" width="17.5703125" style="75" customWidth="1"/>
    <col min="2533" max="2533" width="20.7109375" style="75" customWidth="1"/>
    <col min="2534" max="2534" width="14.28515625" style="75" customWidth="1"/>
    <col min="2535" max="2784" width="11.42578125" style="75"/>
    <col min="2785" max="2785" width="13.140625" style="75" customWidth="1"/>
    <col min="2786" max="2786" width="4.140625" style="75" customWidth="1"/>
    <col min="2787" max="2787" width="21" style="75" customWidth="1"/>
    <col min="2788" max="2788" width="17.5703125" style="75" customWidth="1"/>
    <col min="2789" max="2789" width="20.7109375" style="75" customWidth="1"/>
    <col min="2790" max="2790" width="14.28515625" style="75" customWidth="1"/>
    <col min="2791" max="3040" width="11.42578125" style="75"/>
    <col min="3041" max="3041" width="13.140625" style="75" customWidth="1"/>
    <col min="3042" max="3042" width="4.140625" style="75" customWidth="1"/>
    <col min="3043" max="3043" width="21" style="75" customWidth="1"/>
    <col min="3044" max="3044" width="17.5703125" style="75" customWidth="1"/>
    <col min="3045" max="3045" width="20.7109375" style="75" customWidth="1"/>
    <col min="3046" max="3046" width="14.28515625" style="75" customWidth="1"/>
    <col min="3047" max="3296" width="11.42578125" style="75"/>
    <col min="3297" max="3297" width="13.140625" style="75" customWidth="1"/>
    <col min="3298" max="3298" width="4.140625" style="75" customWidth="1"/>
    <col min="3299" max="3299" width="21" style="75" customWidth="1"/>
    <col min="3300" max="3300" width="17.5703125" style="75" customWidth="1"/>
    <col min="3301" max="3301" width="20.7109375" style="75" customWidth="1"/>
    <col min="3302" max="3302" width="14.28515625" style="75" customWidth="1"/>
    <col min="3303" max="3552" width="11.42578125" style="75"/>
    <col min="3553" max="3553" width="13.140625" style="75" customWidth="1"/>
    <col min="3554" max="3554" width="4.140625" style="75" customWidth="1"/>
    <col min="3555" max="3555" width="21" style="75" customWidth="1"/>
    <col min="3556" max="3556" width="17.5703125" style="75" customWidth="1"/>
    <col min="3557" max="3557" width="20.7109375" style="75" customWidth="1"/>
    <col min="3558" max="3558" width="14.28515625" style="75" customWidth="1"/>
    <col min="3559" max="3808" width="11.42578125" style="75"/>
    <col min="3809" max="3809" width="13.140625" style="75" customWidth="1"/>
    <col min="3810" max="3810" width="4.140625" style="75" customWidth="1"/>
    <col min="3811" max="3811" width="21" style="75" customWidth="1"/>
    <col min="3812" max="3812" width="17.5703125" style="75" customWidth="1"/>
    <col min="3813" max="3813" width="20.7109375" style="75" customWidth="1"/>
    <col min="3814" max="3814" width="14.28515625" style="75" customWidth="1"/>
    <col min="3815" max="4064" width="11.42578125" style="75"/>
    <col min="4065" max="4065" width="13.140625" style="75" customWidth="1"/>
    <col min="4066" max="4066" width="4.140625" style="75" customWidth="1"/>
    <col min="4067" max="4067" width="21" style="75" customWidth="1"/>
    <col min="4068" max="4068" width="17.5703125" style="75" customWidth="1"/>
    <col min="4069" max="4069" width="20.7109375" style="75" customWidth="1"/>
    <col min="4070" max="4070" width="14.28515625" style="75" customWidth="1"/>
    <col min="4071" max="4320" width="11.42578125" style="75"/>
    <col min="4321" max="4321" width="13.140625" style="75" customWidth="1"/>
    <col min="4322" max="4322" width="4.140625" style="75" customWidth="1"/>
    <col min="4323" max="4323" width="21" style="75" customWidth="1"/>
    <col min="4324" max="4324" width="17.5703125" style="75" customWidth="1"/>
    <col min="4325" max="4325" width="20.7109375" style="75" customWidth="1"/>
    <col min="4326" max="4326" width="14.28515625" style="75" customWidth="1"/>
    <col min="4327" max="4576" width="11.42578125" style="75"/>
    <col min="4577" max="4577" width="13.140625" style="75" customWidth="1"/>
    <col min="4578" max="4578" width="4.140625" style="75" customWidth="1"/>
    <col min="4579" max="4579" width="21" style="75" customWidth="1"/>
    <col min="4580" max="4580" width="17.5703125" style="75" customWidth="1"/>
    <col min="4581" max="4581" width="20.7109375" style="75" customWidth="1"/>
    <col min="4582" max="4582" width="14.28515625" style="75" customWidth="1"/>
    <col min="4583" max="4832" width="11.42578125" style="75"/>
    <col min="4833" max="4833" width="13.140625" style="75" customWidth="1"/>
    <col min="4834" max="4834" width="4.140625" style="75" customWidth="1"/>
    <col min="4835" max="4835" width="21" style="75" customWidth="1"/>
    <col min="4836" max="4836" width="17.5703125" style="75" customWidth="1"/>
    <col min="4837" max="4837" width="20.7109375" style="75" customWidth="1"/>
    <col min="4838" max="4838" width="14.28515625" style="75" customWidth="1"/>
    <col min="4839" max="5088" width="11.42578125" style="75"/>
    <col min="5089" max="5089" width="13.140625" style="75" customWidth="1"/>
    <col min="5090" max="5090" width="4.140625" style="75" customWidth="1"/>
    <col min="5091" max="5091" width="21" style="75" customWidth="1"/>
    <col min="5092" max="5092" width="17.5703125" style="75" customWidth="1"/>
    <col min="5093" max="5093" width="20.7109375" style="75" customWidth="1"/>
    <col min="5094" max="5094" width="14.28515625" style="75" customWidth="1"/>
    <col min="5095" max="5344" width="11.42578125" style="75"/>
    <col min="5345" max="5345" width="13.140625" style="75" customWidth="1"/>
    <col min="5346" max="5346" width="4.140625" style="75" customWidth="1"/>
    <col min="5347" max="5347" width="21" style="75" customWidth="1"/>
    <col min="5348" max="5348" width="17.5703125" style="75" customWidth="1"/>
    <col min="5349" max="5349" width="20.7109375" style="75" customWidth="1"/>
    <col min="5350" max="5350" width="14.28515625" style="75" customWidth="1"/>
    <col min="5351" max="5600" width="11.42578125" style="75"/>
    <col min="5601" max="5601" width="13.140625" style="75" customWidth="1"/>
    <col min="5602" max="5602" width="4.140625" style="75" customWidth="1"/>
    <col min="5603" max="5603" width="21" style="75" customWidth="1"/>
    <col min="5604" max="5604" width="17.5703125" style="75" customWidth="1"/>
    <col min="5605" max="5605" width="20.7109375" style="75" customWidth="1"/>
    <col min="5606" max="5606" width="14.28515625" style="75" customWidth="1"/>
    <col min="5607" max="5856" width="11.42578125" style="75"/>
    <col min="5857" max="5857" width="13.140625" style="75" customWidth="1"/>
    <col min="5858" max="5858" width="4.140625" style="75" customWidth="1"/>
    <col min="5859" max="5859" width="21" style="75" customWidth="1"/>
    <col min="5860" max="5860" width="17.5703125" style="75" customWidth="1"/>
    <col min="5861" max="5861" width="20.7109375" style="75" customWidth="1"/>
    <col min="5862" max="5862" width="14.28515625" style="75" customWidth="1"/>
    <col min="5863" max="6112" width="11.42578125" style="75"/>
    <col min="6113" max="6113" width="13.140625" style="75" customWidth="1"/>
    <col min="6114" max="6114" width="4.140625" style="75" customWidth="1"/>
    <col min="6115" max="6115" width="21" style="75" customWidth="1"/>
    <col min="6116" max="6116" width="17.5703125" style="75" customWidth="1"/>
    <col min="6117" max="6117" width="20.7109375" style="75" customWidth="1"/>
    <col min="6118" max="6118" width="14.28515625" style="75" customWidth="1"/>
    <col min="6119" max="6368" width="11.42578125" style="75"/>
    <col min="6369" max="6369" width="13.140625" style="75" customWidth="1"/>
    <col min="6370" max="6370" width="4.140625" style="75" customWidth="1"/>
    <col min="6371" max="6371" width="21" style="75" customWidth="1"/>
    <col min="6372" max="6372" width="17.5703125" style="75" customWidth="1"/>
    <col min="6373" max="6373" width="20.7109375" style="75" customWidth="1"/>
    <col min="6374" max="6374" width="14.28515625" style="75" customWidth="1"/>
    <col min="6375" max="6624" width="11.42578125" style="75"/>
    <col min="6625" max="6625" width="13.140625" style="75" customWidth="1"/>
    <col min="6626" max="6626" width="4.140625" style="75" customWidth="1"/>
    <col min="6627" max="6627" width="21" style="75" customWidth="1"/>
    <col min="6628" max="6628" width="17.5703125" style="75" customWidth="1"/>
    <col min="6629" max="6629" width="20.7109375" style="75" customWidth="1"/>
    <col min="6630" max="6630" width="14.28515625" style="75" customWidth="1"/>
    <col min="6631" max="6880" width="11.42578125" style="75"/>
    <col min="6881" max="6881" width="13.140625" style="75" customWidth="1"/>
    <col min="6882" max="6882" width="4.140625" style="75" customWidth="1"/>
    <col min="6883" max="6883" width="21" style="75" customWidth="1"/>
    <col min="6884" max="6884" width="17.5703125" style="75" customWidth="1"/>
    <col min="6885" max="6885" width="20.7109375" style="75" customWidth="1"/>
    <col min="6886" max="6886" width="14.28515625" style="75" customWidth="1"/>
    <col min="6887" max="7136" width="11.42578125" style="75"/>
    <col min="7137" max="7137" width="13.140625" style="75" customWidth="1"/>
    <col min="7138" max="7138" width="4.140625" style="75" customWidth="1"/>
    <col min="7139" max="7139" width="21" style="75" customWidth="1"/>
    <col min="7140" max="7140" width="17.5703125" style="75" customWidth="1"/>
    <col min="7141" max="7141" width="20.7109375" style="75" customWidth="1"/>
    <col min="7142" max="7142" width="14.28515625" style="75" customWidth="1"/>
    <col min="7143" max="7392" width="11.42578125" style="75"/>
    <col min="7393" max="7393" width="13.140625" style="75" customWidth="1"/>
    <col min="7394" max="7394" width="4.140625" style="75" customWidth="1"/>
    <col min="7395" max="7395" width="21" style="75" customWidth="1"/>
    <col min="7396" max="7396" width="17.5703125" style="75" customWidth="1"/>
    <col min="7397" max="7397" width="20.7109375" style="75" customWidth="1"/>
    <col min="7398" max="7398" width="14.28515625" style="75" customWidth="1"/>
    <col min="7399" max="7648" width="11.42578125" style="75"/>
    <col min="7649" max="7649" width="13.140625" style="75" customWidth="1"/>
    <col min="7650" max="7650" width="4.140625" style="75" customWidth="1"/>
    <col min="7651" max="7651" width="21" style="75" customWidth="1"/>
    <col min="7652" max="7652" width="17.5703125" style="75" customWidth="1"/>
    <col min="7653" max="7653" width="20.7109375" style="75" customWidth="1"/>
    <col min="7654" max="7654" width="14.28515625" style="75" customWidth="1"/>
    <col min="7655" max="7904" width="11.42578125" style="75"/>
    <col min="7905" max="7905" width="13.140625" style="75" customWidth="1"/>
    <col min="7906" max="7906" width="4.140625" style="75" customWidth="1"/>
    <col min="7907" max="7907" width="21" style="75" customWidth="1"/>
    <col min="7908" max="7908" width="17.5703125" style="75" customWidth="1"/>
    <col min="7909" max="7909" width="20.7109375" style="75" customWidth="1"/>
    <col min="7910" max="7910" width="14.28515625" style="75" customWidth="1"/>
    <col min="7911" max="8160" width="11.42578125" style="75"/>
    <col min="8161" max="8161" width="13.140625" style="75" customWidth="1"/>
    <col min="8162" max="8162" width="4.140625" style="75" customWidth="1"/>
    <col min="8163" max="8163" width="21" style="75" customWidth="1"/>
    <col min="8164" max="8164" width="17.5703125" style="75" customWidth="1"/>
    <col min="8165" max="8165" width="20.7109375" style="75" customWidth="1"/>
    <col min="8166" max="8166" width="14.28515625" style="75" customWidth="1"/>
    <col min="8167" max="8416" width="11.42578125" style="75"/>
    <col min="8417" max="8417" width="13.140625" style="75" customWidth="1"/>
    <col min="8418" max="8418" width="4.140625" style="75" customWidth="1"/>
    <col min="8419" max="8419" width="21" style="75" customWidth="1"/>
    <col min="8420" max="8420" width="17.5703125" style="75" customWidth="1"/>
    <col min="8421" max="8421" width="20.7109375" style="75" customWidth="1"/>
    <col min="8422" max="8422" width="14.28515625" style="75" customWidth="1"/>
    <col min="8423" max="8672" width="11.42578125" style="75"/>
    <col min="8673" max="8673" width="13.140625" style="75" customWidth="1"/>
    <col min="8674" max="8674" width="4.140625" style="75" customWidth="1"/>
    <col min="8675" max="8675" width="21" style="75" customWidth="1"/>
    <col min="8676" max="8676" width="17.5703125" style="75" customWidth="1"/>
    <col min="8677" max="8677" width="20.7109375" style="75" customWidth="1"/>
    <col min="8678" max="8678" width="14.28515625" style="75" customWidth="1"/>
    <col min="8679" max="8928" width="11.42578125" style="75"/>
    <col min="8929" max="8929" width="13.140625" style="75" customWidth="1"/>
    <col min="8930" max="8930" width="4.140625" style="75" customWidth="1"/>
    <col min="8931" max="8931" width="21" style="75" customWidth="1"/>
    <col min="8932" max="8932" width="17.5703125" style="75" customWidth="1"/>
    <col min="8933" max="8933" width="20.7109375" style="75" customWidth="1"/>
    <col min="8934" max="8934" width="14.28515625" style="75" customWidth="1"/>
    <col min="8935" max="9184" width="11.42578125" style="75"/>
    <col min="9185" max="9185" width="13.140625" style="75" customWidth="1"/>
    <col min="9186" max="9186" width="4.140625" style="75" customWidth="1"/>
    <col min="9187" max="9187" width="21" style="75" customWidth="1"/>
    <col min="9188" max="9188" width="17.5703125" style="75" customWidth="1"/>
    <col min="9189" max="9189" width="20.7109375" style="75" customWidth="1"/>
    <col min="9190" max="9190" width="14.28515625" style="75" customWidth="1"/>
    <col min="9191" max="9440" width="11.42578125" style="75"/>
    <col min="9441" max="9441" width="13.140625" style="75" customWidth="1"/>
    <col min="9442" max="9442" width="4.140625" style="75" customWidth="1"/>
    <col min="9443" max="9443" width="21" style="75" customWidth="1"/>
    <col min="9444" max="9444" width="17.5703125" style="75" customWidth="1"/>
    <col min="9445" max="9445" width="20.7109375" style="75" customWidth="1"/>
    <col min="9446" max="9446" width="14.28515625" style="75" customWidth="1"/>
    <col min="9447" max="9696" width="11.42578125" style="75"/>
    <col min="9697" max="9697" width="13.140625" style="75" customWidth="1"/>
    <col min="9698" max="9698" width="4.140625" style="75" customWidth="1"/>
    <col min="9699" max="9699" width="21" style="75" customWidth="1"/>
    <col min="9700" max="9700" width="17.5703125" style="75" customWidth="1"/>
    <col min="9701" max="9701" width="20.7109375" style="75" customWidth="1"/>
    <col min="9702" max="9702" width="14.28515625" style="75" customWidth="1"/>
    <col min="9703" max="9952" width="11.42578125" style="75"/>
    <col min="9953" max="9953" width="13.140625" style="75" customWidth="1"/>
    <col min="9954" max="9954" width="4.140625" style="75" customWidth="1"/>
    <col min="9955" max="9955" width="21" style="75" customWidth="1"/>
    <col min="9956" max="9956" width="17.5703125" style="75" customWidth="1"/>
    <col min="9957" max="9957" width="20.7109375" style="75" customWidth="1"/>
    <col min="9958" max="9958" width="14.28515625" style="75" customWidth="1"/>
    <col min="9959" max="10208" width="11.42578125" style="75"/>
    <col min="10209" max="10209" width="13.140625" style="75" customWidth="1"/>
    <col min="10210" max="10210" width="4.140625" style="75" customWidth="1"/>
    <col min="10211" max="10211" width="21" style="75" customWidth="1"/>
    <col min="10212" max="10212" width="17.5703125" style="75" customWidth="1"/>
    <col min="10213" max="10213" width="20.7109375" style="75" customWidth="1"/>
    <col min="10214" max="10214" width="14.28515625" style="75" customWidth="1"/>
    <col min="10215" max="10464" width="11.42578125" style="75"/>
    <col min="10465" max="10465" width="13.140625" style="75" customWidth="1"/>
    <col min="10466" max="10466" width="4.140625" style="75" customWidth="1"/>
    <col min="10467" max="10467" width="21" style="75" customWidth="1"/>
    <col min="10468" max="10468" width="17.5703125" style="75" customWidth="1"/>
    <col min="10469" max="10469" width="20.7109375" style="75" customWidth="1"/>
    <col min="10470" max="10470" width="14.28515625" style="75" customWidth="1"/>
    <col min="10471" max="10720" width="11.42578125" style="75"/>
    <col min="10721" max="10721" width="13.140625" style="75" customWidth="1"/>
    <col min="10722" max="10722" width="4.140625" style="75" customWidth="1"/>
    <col min="10723" max="10723" width="21" style="75" customWidth="1"/>
    <col min="10724" max="10724" width="17.5703125" style="75" customWidth="1"/>
    <col min="10725" max="10725" width="20.7109375" style="75" customWidth="1"/>
    <col min="10726" max="10726" width="14.28515625" style="75" customWidth="1"/>
    <col min="10727" max="10976" width="11.42578125" style="75"/>
    <col min="10977" max="10977" width="13.140625" style="75" customWidth="1"/>
    <col min="10978" max="10978" width="4.140625" style="75" customWidth="1"/>
    <col min="10979" max="10979" width="21" style="75" customWidth="1"/>
    <col min="10980" max="10980" width="17.5703125" style="75" customWidth="1"/>
    <col min="10981" max="10981" width="20.7109375" style="75" customWidth="1"/>
    <col min="10982" max="10982" width="14.28515625" style="75" customWidth="1"/>
    <col min="10983" max="11232" width="11.42578125" style="75"/>
    <col min="11233" max="11233" width="13.140625" style="75" customWidth="1"/>
    <col min="11234" max="11234" width="4.140625" style="75" customWidth="1"/>
    <col min="11235" max="11235" width="21" style="75" customWidth="1"/>
    <col min="11236" max="11236" width="17.5703125" style="75" customWidth="1"/>
    <col min="11237" max="11237" width="20.7109375" style="75" customWidth="1"/>
    <col min="11238" max="11238" width="14.28515625" style="75" customWidth="1"/>
    <col min="11239" max="11488" width="11.42578125" style="75"/>
    <col min="11489" max="11489" width="13.140625" style="75" customWidth="1"/>
    <col min="11490" max="11490" width="4.140625" style="75" customWidth="1"/>
    <col min="11491" max="11491" width="21" style="75" customWidth="1"/>
    <col min="11492" max="11492" width="17.5703125" style="75" customWidth="1"/>
    <col min="11493" max="11493" width="20.7109375" style="75" customWidth="1"/>
    <col min="11494" max="11494" width="14.28515625" style="75" customWidth="1"/>
    <col min="11495" max="11744" width="11.42578125" style="75"/>
    <col min="11745" max="11745" width="13.140625" style="75" customWidth="1"/>
    <col min="11746" max="11746" width="4.140625" style="75" customWidth="1"/>
    <col min="11747" max="11747" width="21" style="75" customWidth="1"/>
    <col min="11748" max="11748" width="17.5703125" style="75" customWidth="1"/>
    <col min="11749" max="11749" width="20.7109375" style="75" customWidth="1"/>
    <col min="11750" max="11750" width="14.28515625" style="75" customWidth="1"/>
    <col min="11751" max="12000" width="11.42578125" style="75"/>
    <col min="12001" max="12001" width="13.140625" style="75" customWidth="1"/>
    <col min="12002" max="12002" width="4.140625" style="75" customWidth="1"/>
    <col min="12003" max="12003" width="21" style="75" customWidth="1"/>
    <col min="12004" max="12004" width="17.5703125" style="75" customWidth="1"/>
    <col min="12005" max="12005" width="20.7109375" style="75" customWidth="1"/>
    <col min="12006" max="12006" width="14.28515625" style="75" customWidth="1"/>
    <col min="12007" max="12256" width="11.42578125" style="75"/>
    <col min="12257" max="12257" width="13.140625" style="75" customWidth="1"/>
    <col min="12258" max="12258" width="4.140625" style="75" customWidth="1"/>
    <col min="12259" max="12259" width="21" style="75" customWidth="1"/>
    <col min="12260" max="12260" width="17.5703125" style="75" customWidth="1"/>
    <col min="12261" max="12261" width="20.7109375" style="75" customWidth="1"/>
    <col min="12262" max="12262" width="14.28515625" style="75" customWidth="1"/>
    <col min="12263" max="12512" width="11.42578125" style="75"/>
    <col min="12513" max="12513" width="13.140625" style="75" customWidth="1"/>
    <col min="12514" max="12514" width="4.140625" style="75" customWidth="1"/>
    <col min="12515" max="12515" width="21" style="75" customWidth="1"/>
    <col min="12516" max="12516" width="17.5703125" style="75" customWidth="1"/>
    <col min="12517" max="12517" width="20.7109375" style="75" customWidth="1"/>
    <col min="12518" max="12518" width="14.28515625" style="75" customWidth="1"/>
    <col min="12519" max="12768" width="11.42578125" style="75"/>
    <col min="12769" max="12769" width="13.140625" style="75" customWidth="1"/>
    <col min="12770" max="12770" width="4.140625" style="75" customWidth="1"/>
    <col min="12771" max="12771" width="21" style="75" customWidth="1"/>
    <col min="12772" max="12772" width="17.5703125" style="75" customWidth="1"/>
    <col min="12773" max="12773" width="20.7109375" style="75" customWidth="1"/>
    <col min="12774" max="12774" width="14.28515625" style="75" customWidth="1"/>
    <col min="12775" max="13024" width="11.42578125" style="75"/>
    <col min="13025" max="13025" width="13.140625" style="75" customWidth="1"/>
    <col min="13026" max="13026" width="4.140625" style="75" customWidth="1"/>
    <col min="13027" max="13027" width="21" style="75" customWidth="1"/>
    <col min="13028" max="13028" width="17.5703125" style="75" customWidth="1"/>
    <col min="13029" max="13029" width="20.7109375" style="75" customWidth="1"/>
    <col min="13030" max="13030" width="14.28515625" style="75" customWidth="1"/>
    <col min="13031" max="13280" width="11.42578125" style="75"/>
    <col min="13281" max="13281" width="13.140625" style="75" customWidth="1"/>
    <col min="13282" max="13282" width="4.140625" style="75" customWidth="1"/>
    <col min="13283" max="13283" width="21" style="75" customWidth="1"/>
    <col min="13284" max="13284" width="17.5703125" style="75" customWidth="1"/>
    <col min="13285" max="13285" width="20.7109375" style="75" customWidth="1"/>
    <col min="13286" max="13286" width="14.28515625" style="75" customWidth="1"/>
    <col min="13287" max="13536" width="11.42578125" style="75"/>
    <col min="13537" max="13537" width="13.140625" style="75" customWidth="1"/>
    <col min="13538" max="13538" width="4.140625" style="75" customWidth="1"/>
    <col min="13539" max="13539" width="21" style="75" customWidth="1"/>
    <col min="13540" max="13540" width="17.5703125" style="75" customWidth="1"/>
    <col min="13541" max="13541" width="20.7109375" style="75" customWidth="1"/>
    <col min="13542" max="13542" width="14.28515625" style="75" customWidth="1"/>
    <col min="13543" max="13792" width="11.42578125" style="75"/>
    <col min="13793" max="13793" width="13.140625" style="75" customWidth="1"/>
    <col min="13794" max="13794" width="4.140625" style="75" customWidth="1"/>
    <col min="13795" max="13795" width="21" style="75" customWidth="1"/>
    <col min="13796" max="13796" width="17.5703125" style="75" customWidth="1"/>
    <col min="13797" max="13797" width="20.7109375" style="75" customWidth="1"/>
    <col min="13798" max="13798" width="14.28515625" style="75" customWidth="1"/>
    <col min="13799" max="14048" width="11.42578125" style="75"/>
    <col min="14049" max="14049" width="13.140625" style="75" customWidth="1"/>
    <col min="14050" max="14050" width="4.140625" style="75" customWidth="1"/>
    <col min="14051" max="14051" width="21" style="75" customWidth="1"/>
    <col min="14052" max="14052" width="17.5703125" style="75" customWidth="1"/>
    <col min="14053" max="14053" width="20.7109375" style="75" customWidth="1"/>
    <col min="14054" max="14054" width="14.28515625" style="75" customWidth="1"/>
    <col min="14055" max="14304" width="11.42578125" style="75"/>
    <col min="14305" max="14305" width="13.140625" style="75" customWidth="1"/>
    <col min="14306" max="14306" width="4.140625" style="75" customWidth="1"/>
    <col min="14307" max="14307" width="21" style="75" customWidth="1"/>
    <col min="14308" max="14308" width="17.5703125" style="75" customWidth="1"/>
    <col min="14309" max="14309" width="20.7109375" style="75" customWidth="1"/>
    <col min="14310" max="14310" width="14.28515625" style="75" customWidth="1"/>
    <col min="14311" max="14560" width="11.42578125" style="75"/>
    <col min="14561" max="14561" width="13.140625" style="75" customWidth="1"/>
    <col min="14562" max="14562" width="4.140625" style="75" customWidth="1"/>
    <col min="14563" max="14563" width="21" style="75" customWidth="1"/>
    <col min="14564" max="14564" width="17.5703125" style="75" customWidth="1"/>
    <col min="14565" max="14565" width="20.7109375" style="75" customWidth="1"/>
    <col min="14566" max="14566" width="14.28515625" style="75" customWidth="1"/>
    <col min="14567" max="14816" width="11.42578125" style="75"/>
    <col min="14817" max="14817" width="13.140625" style="75" customWidth="1"/>
    <col min="14818" max="14818" width="4.140625" style="75" customWidth="1"/>
    <col min="14819" max="14819" width="21" style="75" customWidth="1"/>
    <col min="14820" max="14820" width="17.5703125" style="75" customWidth="1"/>
    <col min="14821" max="14821" width="20.7109375" style="75" customWidth="1"/>
    <col min="14822" max="14822" width="14.28515625" style="75" customWidth="1"/>
    <col min="14823" max="15072" width="11.42578125" style="75"/>
    <col min="15073" max="15073" width="13.140625" style="75" customWidth="1"/>
    <col min="15074" max="15074" width="4.140625" style="75" customWidth="1"/>
    <col min="15075" max="15075" width="21" style="75" customWidth="1"/>
    <col min="15076" max="15076" width="17.5703125" style="75" customWidth="1"/>
    <col min="15077" max="15077" width="20.7109375" style="75" customWidth="1"/>
    <col min="15078" max="15078" width="14.28515625" style="75" customWidth="1"/>
    <col min="15079" max="15328" width="11.42578125" style="75"/>
    <col min="15329" max="15329" width="13.140625" style="75" customWidth="1"/>
    <col min="15330" max="15330" width="4.140625" style="75" customWidth="1"/>
    <col min="15331" max="15331" width="21" style="75" customWidth="1"/>
    <col min="15332" max="15332" width="17.5703125" style="75" customWidth="1"/>
    <col min="15333" max="15333" width="20.7109375" style="75" customWidth="1"/>
    <col min="15334" max="15334" width="14.28515625" style="75" customWidth="1"/>
    <col min="15335" max="15584" width="11.42578125" style="75"/>
    <col min="15585" max="15585" width="13.140625" style="75" customWidth="1"/>
    <col min="15586" max="15586" width="4.140625" style="75" customWidth="1"/>
    <col min="15587" max="15587" width="21" style="75" customWidth="1"/>
    <col min="15588" max="15588" width="17.5703125" style="75" customWidth="1"/>
    <col min="15589" max="15589" width="20.7109375" style="75" customWidth="1"/>
    <col min="15590" max="15590" width="14.28515625" style="75" customWidth="1"/>
    <col min="15591" max="15840" width="11.42578125" style="75"/>
    <col min="15841" max="15841" width="13.140625" style="75" customWidth="1"/>
    <col min="15842" max="15842" width="4.140625" style="75" customWidth="1"/>
    <col min="15843" max="15843" width="21" style="75" customWidth="1"/>
    <col min="15844" max="15844" width="17.5703125" style="75" customWidth="1"/>
    <col min="15845" max="15845" width="20.7109375" style="75" customWidth="1"/>
    <col min="15846" max="15846" width="14.28515625" style="75" customWidth="1"/>
    <col min="15847" max="16096" width="11.42578125" style="75"/>
    <col min="16097" max="16097" width="13.140625" style="75" customWidth="1"/>
    <col min="16098" max="16098" width="4.140625" style="75" customWidth="1"/>
    <col min="16099" max="16099" width="21" style="75" customWidth="1"/>
    <col min="16100" max="16100" width="17.5703125" style="75" customWidth="1"/>
    <col min="16101" max="16101" width="20.7109375" style="75" customWidth="1"/>
    <col min="16102" max="16102" width="14.28515625" style="75" customWidth="1"/>
    <col min="16103" max="16384" width="11.42578125" style="75"/>
  </cols>
  <sheetData>
    <row r="1" spans="1:20" s="74" customFormat="1" ht="30.75" customHeight="1" x14ac:dyDescent="0.35">
      <c r="A1" s="1493"/>
      <c r="B1" s="1525" t="s">
        <v>529</v>
      </c>
      <c r="C1" s="1525"/>
      <c r="D1" s="1525"/>
      <c r="E1" s="1525"/>
      <c r="F1" s="1525"/>
      <c r="G1" s="1516"/>
      <c r="H1" s="1516"/>
      <c r="I1" s="1516"/>
      <c r="J1" s="1516"/>
      <c r="K1" s="1516"/>
      <c r="L1" s="1516"/>
      <c r="M1" s="1516"/>
      <c r="N1" s="1516"/>
      <c r="O1" s="1516"/>
      <c r="P1" s="1516"/>
      <c r="Q1" s="1516"/>
      <c r="R1" s="1516"/>
      <c r="S1" s="73"/>
      <c r="T1" s="73"/>
    </row>
    <row r="2" spans="1:20" ht="30.75" customHeight="1" x14ac:dyDescent="0.15">
      <c r="A2" s="1491"/>
      <c r="B2" s="1508" t="s">
        <v>225</v>
      </c>
      <c r="C2" s="1508">
        <f>'INFORMACION GENERAL PROYECTO'!K7</f>
        <v>0</v>
      </c>
      <c r="D2" s="1526"/>
      <c r="E2" s="1527"/>
      <c r="F2" s="1506" t="s">
        <v>226</v>
      </c>
      <c r="G2" s="1522" t="str">
        <f>'CRONOGRAMA ENTREGABLES'!G2</f>
        <v>POA I</v>
      </c>
      <c r="H2" s="1522" t="str">
        <f>'CRONOGRAMA ENTREGABLES'!H2</f>
        <v>POA I</v>
      </c>
      <c r="I2" s="1522" t="str">
        <f>'CRONOGRAMA ENTREGABLES'!I2</f>
        <v>POA I</v>
      </c>
      <c r="J2" s="1522" t="str">
        <f>'CRONOGRAMA ENTREGABLES'!J2</f>
        <v>POA II</v>
      </c>
      <c r="K2" s="1522" t="str">
        <f>'CRONOGRAMA ENTREGABLES'!K2</f>
        <v>No programado</v>
      </c>
      <c r="L2" s="1522" t="str">
        <f>'CRONOGRAMA ENTREGABLES'!L2</f>
        <v>No programado</v>
      </c>
      <c r="M2" s="1522" t="str">
        <f>'CRONOGRAMA ENTREGABLES'!M2</f>
        <v>No programado</v>
      </c>
      <c r="N2" s="1522" t="str">
        <f>'CRONOGRAMA ENTREGABLES'!N2</f>
        <v>No programado</v>
      </c>
      <c r="O2" s="1522" t="str">
        <f>'CRONOGRAMA ENTREGABLES'!O2</f>
        <v>No programado</v>
      </c>
      <c r="P2" s="1522" t="str">
        <f>'CRONOGRAMA ENTREGABLES'!P2</f>
        <v>No programado</v>
      </c>
      <c r="Q2" s="1522" t="str">
        <f>'CRONOGRAMA ENTREGABLES'!Q2</f>
        <v>No programado</v>
      </c>
      <c r="R2" s="1523" t="str">
        <f>'CRONOGRAMA ENTREGABLES'!R2</f>
        <v>No programado</v>
      </c>
    </row>
    <row r="3" spans="1:20" ht="30.75" customHeight="1" x14ac:dyDescent="0.15">
      <c r="A3" s="1491"/>
      <c r="B3" s="1509" t="s">
        <v>227</v>
      </c>
      <c r="C3" s="1510" t="str">
        <f>'INFORMACION GENERAL PROYECTO'!B12</f>
        <v>INSTITUCIÓN EJECUTORA</v>
      </c>
      <c r="D3" s="1510"/>
      <c r="E3" s="1528"/>
      <c r="F3" s="1506" t="s">
        <v>184</v>
      </c>
      <c r="G3" s="1518" t="str">
        <f>'CRONOGRAMA ENTREGABLES'!G3</f>
        <v>31/04/2017</v>
      </c>
      <c r="H3" s="1518">
        <f>'CRONOGRAMA ENTREGABLES'!H3</f>
        <v>43039</v>
      </c>
      <c r="I3" s="1518" t="str">
        <f>'CRONOGRAMA ENTREGABLES'!I3</f>
        <v>31/04/2018</v>
      </c>
      <c r="J3" s="1518">
        <f>'CRONOGRAMA ENTREGABLES'!J3</f>
        <v>43404</v>
      </c>
      <c r="K3" s="1518" t="str">
        <f>'CRONOGRAMA ENTREGABLES'!K3</f>
        <v>No programado</v>
      </c>
      <c r="L3" s="1518" t="str">
        <f>'CRONOGRAMA ENTREGABLES'!L3</f>
        <v>No programado</v>
      </c>
      <c r="M3" s="1518" t="str">
        <f>'CRONOGRAMA ENTREGABLES'!M3</f>
        <v>No programado</v>
      </c>
      <c r="N3" s="1518" t="str">
        <f>'CRONOGRAMA ENTREGABLES'!N3</f>
        <v>No programado</v>
      </c>
      <c r="O3" s="1518" t="str">
        <f>'CRONOGRAMA ENTREGABLES'!O3</f>
        <v>No programado</v>
      </c>
      <c r="P3" s="1518" t="str">
        <f>'CRONOGRAMA ENTREGABLES'!P3</f>
        <v>No programado</v>
      </c>
      <c r="Q3" s="1518" t="str">
        <f>'CRONOGRAMA ENTREGABLES'!Q3</f>
        <v>No programado</v>
      </c>
      <c r="R3" s="1519" t="str">
        <f>'CRONOGRAMA ENTREGABLES'!R3</f>
        <v>No programado</v>
      </c>
    </row>
    <row r="4" spans="1:20" ht="30.75" customHeight="1" x14ac:dyDescent="0.15">
      <c r="A4" s="1491"/>
      <c r="B4" s="2210" t="s">
        <v>228</v>
      </c>
      <c r="C4" s="2211"/>
      <c r="D4" s="2211"/>
      <c r="E4" s="2212"/>
      <c r="F4" s="1504" t="s">
        <v>229</v>
      </c>
      <c r="G4" s="1520" t="s">
        <v>230</v>
      </c>
      <c r="H4" s="1520" t="s">
        <v>231</v>
      </c>
      <c r="I4" s="1520" t="s">
        <v>232</v>
      </c>
      <c r="J4" s="1520" t="s">
        <v>233</v>
      </c>
      <c r="K4" s="1520" t="s">
        <v>234</v>
      </c>
      <c r="L4" s="1520" t="s">
        <v>235</v>
      </c>
      <c r="M4" s="1520" t="s">
        <v>236</v>
      </c>
      <c r="N4" s="1520" t="s">
        <v>237</v>
      </c>
      <c r="O4" s="1520" t="s">
        <v>238</v>
      </c>
      <c r="P4" s="1520" t="s">
        <v>239</v>
      </c>
      <c r="Q4" s="1520" t="s">
        <v>240</v>
      </c>
      <c r="R4" s="1505" t="s">
        <v>241</v>
      </c>
    </row>
    <row r="5" spans="1:20" ht="30.75" customHeight="1" x14ac:dyDescent="0.15">
      <c r="A5" s="1491"/>
      <c r="B5" s="1504" t="s">
        <v>242</v>
      </c>
      <c r="C5" s="2210" t="s">
        <v>243</v>
      </c>
      <c r="D5" s="2212"/>
      <c r="E5" s="1504" t="s">
        <v>244</v>
      </c>
      <c r="F5" s="1521" t="s">
        <v>245</v>
      </c>
      <c r="G5" s="1505" t="s">
        <v>246</v>
      </c>
      <c r="H5" s="1505" t="s">
        <v>246</v>
      </c>
      <c r="I5" s="1505" t="s">
        <v>246</v>
      </c>
      <c r="J5" s="1505" t="s">
        <v>246</v>
      </c>
      <c r="K5" s="1505" t="s">
        <v>246</v>
      </c>
      <c r="L5" s="1505" t="s">
        <v>246</v>
      </c>
      <c r="M5" s="1505" t="s">
        <v>246</v>
      </c>
      <c r="N5" s="1505" t="s">
        <v>246</v>
      </c>
      <c r="O5" s="1505" t="s">
        <v>246</v>
      </c>
      <c r="P5" s="1505" t="s">
        <v>246</v>
      </c>
      <c r="Q5" s="1505" t="s">
        <v>246</v>
      </c>
      <c r="R5" s="1505" t="s">
        <v>246</v>
      </c>
    </row>
    <row r="6" spans="1:20" ht="102.75" thickBot="1" x14ac:dyDescent="0.2">
      <c r="A6" s="1491"/>
      <c r="B6" s="997" t="s">
        <v>248</v>
      </c>
      <c r="C6" s="998">
        <f>'[2]05 Avance de actividades '!C13</f>
        <v>1</v>
      </c>
      <c r="D6" s="1482" t="str">
        <f>'MARCO LOGICO'!D20</f>
        <v xml:space="preserve">Capacitación en Gestión de negocios a Emprendedores del sector turismo de los distritos de Pisac, Taray, Lamay, Coya y Calca, provincia de Calca - región Cusco, con idea de negocio o negocio propio en marcha  </v>
      </c>
      <c r="E6" s="1482"/>
      <c r="F6" s="1482"/>
      <c r="G6" s="1482"/>
      <c r="H6" s="1482"/>
      <c r="I6" s="1482"/>
      <c r="J6" s="1482"/>
      <c r="K6" s="1482"/>
      <c r="L6" s="1482"/>
      <c r="M6" s="1482"/>
      <c r="N6" s="1482"/>
      <c r="O6" s="1482"/>
      <c r="P6" s="1482"/>
      <c r="Q6" s="1482"/>
      <c r="R6" s="1483"/>
    </row>
    <row r="7" spans="1:20" ht="63.75" x14ac:dyDescent="0.15">
      <c r="A7" s="1491"/>
      <c r="B7" s="2213" t="s">
        <v>200</v>
      </c>
      <c r="C7" s="1484">
        <v>1.1000000000000001</v>
      </c>
      <c r="D7" s="1486" t="str">
        <f>'MARCO LOGICO'!E20</f>
        <v>198 hombres y mujeres, emprendedores de turismo han desarrollado/fortalecido competencias en gestión de negocios al mes 7 del proyecto</v>
      </c>
      <c r="E7" s="1486" t="str">
        <f>'MARCO LOGICO'!F20</f>
        <v>Persona</v>
      </c>
      <c r="F7" s="1486">
        <f>'MARCO LOGICO'!G20</f>
        <v>198</v>
      </c>
      <c r="G7" s="999"/>
      <c r="H7" s="999"/>
      <c r="I7" s="999"/>
      <c r="J7" s="999"/>
      <c r="K7" s="999"/>
      <c r="L7" s="999"/>
      <c r="M7" s="999"/>
      <c r="N7" s="999"/>
      <c r="O7" s="999"/>
      <c r="P7" s="999"/>
      <c r="Q7" s="999"/>
      <c r="R7" s="1000"/>
      <c r="S7" s="80"/>
    </row>
    <row r="8" spans="1:20" ht="63.75" x14ac:dyDescent="0.15">
      <c r="A8" s="1491"/>
      <c r="B8" s="2214"/>
      <c r="C8" s="1478">
        <v>1.2</v>
      </c>
      <c r="D8" s="1487" t="str">
        <f>'MARCO LOGICO'!E21</f>
        <v>198 hombres y mujeres, emprendedores de turismo cuentan con un plan de negocios o plan de mejora aprobado al mes 7 del proyecto</v>
      </c>
      <c r="E8" s="1487" t="str">
        <f>'MARCO LOGICO'!F21</f>
        <v>Persona</v>
      </c>
      <c r="F8" s="1487">
        <f>'MARCO LOGICO'!G21</f>
        <v>198</v>
      </c>
      <c r="G8" s="1001"/>
      <c r="H8" s="1001"/>
      <c r="I8" s="1001"/>
      <c r="J8" s="1001"/>
      <c r="K8" s="1001"/>
      <c r="L8" s="1001"/>
      <c r="M8" s="1001"/>
      <c r="N8" s="1001"/>
      <c r="O8" s="1001"/>
      <c r="P8" s="1001"/>
      <c r="Q8" s="1001"/>
      <c r="R8" s="1002"/>
      <c r="S8" s="80"/>
    </row>
    <row r="9" spans="1:20" ht="13.5" thickBot="1" x14ac:dyDescent="0.2">
      <c r="A9" s="1491"/>
      <c r="B9" s="2215"/>
      <c r="C9" s="1485">
        <v>1.3</v>
      </c>
      <c r="D9" s="1488">
        <f>'MARCO LOGICO'!E22</f>
        <v>0</v>
      </c>
      <c r="E9" s="1488" t="str">
        <f>'MARCO LOGICO'!F22</f>
        <v>Unidad medida</v>
      </c>
      <c r="F9" s="1488">
        <f>'MARCO LOGICO'!G22</f>
        <v>0</v>
      </c>
      <c r="G9" s="1003"/>
      <c r="H9" s="1003"/>
      <c r="I9" s="1003"/>
      <c r="J9" s="1003"/>
      <c r="K9" s="1003"/>
      <c r="L9" s="1003"/>
      <c r="M9" s="1003"/>
      <c r="N9" s="1003"/>
      <c r="O9" s="1003"/>
      <c r="P9" s="1003"/>
      <c r="Q9" s="1003"/>
      <c r="R9" s="1004"/>
      <c r="S9" s="80"/>
    </row>
    <row r="10" spans="1:20" ht="90" thickBot="1" x14ac:dyDescent="0.2">
      <c r="A10" s="1491"/>
      <c r="B10" s="1005" t="s">
        <v>248</v>
      </c>
      <c r="C10" s="1006">
        <v>2</v>
      </c>
      <c r="D10" s="1489" t="str">
        <f>'MARCO LOGICO'!D23</f>
        <v xml:space="preserve">Implementación y/o fortalecimiento de negocios en los distritos de Pisac, Taray, Lamay, Coya y Calca, provincia de Calca - región Cusco, con idea de negocio o negocio propio en marcha  </v>
      </c>
      <c r="E10" s="1489"/>
      <c r="F10" s="1489"/>
      <c r="G10" s="1489"/>
      <c r="H10" s="1489"/>
      <c r="I10" s="1489"/>
      <c r="J10" s="1489"/>
      <c r="K10" s="1489"/>
      <c r="L10" s="1489"/>
      <c r="M10" s="1489"/>
      <c r="N10" s="1489"/>
      <c r="O10" s="1489"/>
      <c r="P10" s="1489"/>
      <c r="Q10" s="1489"/>
      <c r="R10" s="1490"/>
    </row>
    <row r="11" spans="1:20" ht="76.5" x14ac:dyDescent="0.15">
      <c r="A11" s="1491"/>
      <c r="B11" s="2213"/>
      <c r="C11" s="1484">
        <v>2.1</v>
      </c>
      <c r="D11" s="1486" t="str">
        <f>'MARCO LOGICO'!E23</f>
        <v>99 hombres y mujeres, emprendedores de turismo generan o fortalecen iniciativas económicas sostenibles, a través con recursos propios al mes 13 del proyecto</v>
      </c>
      <c r="E11" s="1486" t="str">
        <f>'MARCO LOGICO'!F23</f>
        <v>Persona</v>
      </c>
      <c r="F11" s="1486">
        <f>'MARCO LOGICO'!G23</f>
        <v>99</v>
      </c>
      <c r="G11" s="999"/>
      <c r="H11" s="999"/>
      <c r="I11" s="999"/>
      <c r="J11" s="999"/>
      <c r="K11" s="999"/>
      <c r="L11" s="999"/>
      <c r="M11" s="999"/>
      <c r="N11" s="999"/>
      <c r="O11" s="999"/>
      <c r="P11" s="999"/>
      <c r="Q11" s="999"/>
      <c r="R11" s="1000"/>
    </row>
    <row r="12" spans="1:20" x14ac:dyDescent="0.15">
      <c r="A12" s="1491"/>
      <c r="B12" s="2214"/>
      <c r="C12" s="1478">
        <v>2.2000000000000002</v>
      </c>
      <c r="D12" s="1487">
        <f>'MARCO LOGICO'!E24</f>
        <v>0</v>
      </c>
      <c r="E12" s="1487" t="str">
        <f>'MARCO LOGICO'!F24</f>
        <v>Unidad medida</v>
      </c>
      <c r="F12" s="1487">
        <f>'MARCO LOGICO'!G24</f>
        <v>0</v>
      </c>
      <c r="G12" s="1001"/>
      <c r="H12" s="1001"/>
      <c r="I12" s="1001"/>
      <c r="J12" s="1001"/>
      <c r="K12" s="1001"/>
      <c r="L12" s="1001"/>
      <c r="M12" s="1001"/>
      <c r="N12" s="1001"/>
      <c r="O12" s="1001"/>
      <c r="P12" s="1001"/>
      <c r="Q12" s="1001"/>
      <c r="R12" s="1002"/>
    </row>
    <row r="13" spans="1:20" ht="13.5" thickBot="1" x14ac:dyDescent="0.2">
      <c r="A13" s="1491"/>
      <c r="B13" s="2215"/>
      <c r="C13" s="1485">
        <v>2.2999999999999998</v>
      </c>
      <c r="D13" s="1488">
        <f>'MARCO LOGICO'!E25</f>
        <v>0</v>
      </c>
      <c r="E13" s="1488" t="str">
        <f>'MARCO LOGICO'!F25</f>
        <v>Unidad medida</v>
      </c>
      <c r="F13" s="1488">
        <f>'MARCO LOGICO'!G25</f>
        <v>0</v>
      </c>
      <c r="G13" s="1003"/>
      <c r="H13" s="1003"/>
      <c r="I13" s="1003"/>
      <c r="J13" s="1003"/>
      <c r="K13" s="1003"/>
      <c r="L13" s="1003"/>
      <c r="M13" s="1003"/>
      <c r="N13" s="1003"/>
      <c r="O13" s="1003"/>
      <c r="P13" s="1003"/>
      <c r="Q13" s="1003"/>
      <c r="R13" s="1004"/>
    </row>
    <row r="14" spans="1:20" x14ac:dyDescent="0.2">
      <c r="A14" s="1491"/>
      <c r="B14" s="1491"/>
      <c r="C14" s="1491"/>
      <c r="D14" s="1491"/>
      <c r="E14" s="1491"/>
      <c r="F14" s="1492"/>
      <c r="G14" s="1492"/>
      <c r="H14" s="1492"/>
      <c r="I14" s="1492"/>
      <c r="J14" s="1492"/>
      <c r="K14" s="1492"/>
      <c r="L14" s="1492"/>
      <c r="M14" s="1492"/>
      <c r="N14" s="1492"/>
      <c r="O14" s="1493"/>
      <c r="P14" s="1493"/>
      <c r="Q14" s="1493"/>
      <c r="R14" s="1493"/>
    </row>
    <row r="20" spans="6:18" ht="10.5" x14ac:dyDescent="0.15">
      <c r="F20" s="75"/>
      <c r="G20" s="75"/>
      <c r="H20" s="75"/>
      <c r="I20" s="75"/>
      <c r="J20" s="75"/>
      <c r="K20" s="75"/>
      <c r="L20" s="75"/>
      <c r="M20" s="75"/>
      <c r="N20" s="75"/>
      <c r="O20" s="75"/>
      <c r="P20" s="75"/>
      <c r="Q20" s="75"/>
      <c r="R20" s="75"/>
    </row>
    <row r="21" spans="6:18" ht="10.5" x14ac:dyDescent="0.15">
      <c r="F21" s="75"/>
      <c r="G21" s="75"/>
      <c r="H21" s="75"/>
      <c r="I21" s="75"/>
      <c r="J21" s="75"/>
      <c r="K21" s="75"/>
      <c r="L21" s="75"/>
      <c r="M21" s="75"/>
      <c r="N21" s="75"/>
      <c r="O21" s="75"/>
      <c r="P21" s="75"/>
      <c r="Q21" s="75"/>
      <c r="R21" s="75"/>
    </row>
    <row r="22" spans="6:18" ht="10.5" x14ac:dyDescent="0.15">
      <c r="F22" s="75"/>
      <c r="G22" s="75"/>
      <c r="H22" s="75"/>
      <c r="I22" s="75"/>
      <c r="J22" s="75"/>
      <c r="K22" s="75"/>
      <c r="L22" s="75"/>
      <c r="M22" s="75"/>
      <c r="N22" s="75"/>
      <c r="O22" s="75"/>
      <c r="P22" s="75"/>
      <c r="Q22" s="75"/>
      <c r="R22" s="75"/>
    </row>
    <row r="23" spans="6:18" ht="10.5" x14ac:dyDescent="0.15">
      <c r="F23" s="75"/>
      <c r="G23" s="75"/>
      <c r="H23" s="75"/>
      <c r="I23" s="75"/>
      <c r="J23" s="75"/>
      <c r="K23" s="75"/>
      <c r="L23" s="75"/>
      <c r="M23" s="75"/>
      <c r="N23" s="75"/>
      <c r="O23" s="75"/>
      <c r="P23" s="75"/>
      <c r="Q23" s="75"/>
      <c r="R23" s="75"/>
    </row>
    <row r="24" spans="6:18" ht="10.5" x14ac:dyDescent="0.15">
      <c r="F24" s="75"/>
      <c r="G24" s="75"/>
      <c r="H24" s="75"/>
      <c r="I24" s="75"/>
      <c r="J24" s="75"/>
      <c r="K24" s="75"/>
      <c r="L24" s="75"/>
      <c r="M24" s="75"/>
      <c r="N24" s="75"/>
      <c r="O24" s="75"/>
      <c r="P24" s="75"/>
      <c r="Q24" s="75"/>
      <c r="R24" s="75"/>
    </row>
    <row r="25" spans="6:18" ht="10.5" x14ac:dyDescent="0.15">
      <c r="F25" s="75"/>
      <c r="G25" s="75"/>
      <c r="H25" s="75"/>
      <c r="I25" s="75"/>
      <c r="J25" s="75"/>
      <c r="K25" s="75"/>
      <c r="L25" s="75"/>
      <c r="M25" s="75"/>
      <c r="N25" s="75"/>
      <c r="O25" s="75"/>
      <c r="P25" s="75"/>
      <c r="Q25" s="75"/>
      <c r="R25" s="75"/>
    </row>
    <row r="26" spans="6:18" ht="10.5" x14ac:dyDescent="0.15">
      <c r="F26" s="75"/>
      <c r="G26" s="75"/>
      <c r="H26" s="75"/>
      <c r="I26" s="75"/>
      <c r="J26" s="75"/>
      <c r="K26" s="75"/>
      <c r="L26" s="75"/>
      <c r="M26" s="75"/>
      <c r="N26" s="75"/>
      <c r="O26" s="75"/>
      <c r="P26" s="75"/>
      <c r="Q26" s="75"/>
      <c r="R26" s="75"/>
    </row>
    <row r="27" spans="6:18" ht="10.5" x14ac:dyDescent="0.15">
      <c r="F27" s="75"/>
      <c r="G27" s="75"/>
      <c r="H27" s="75"/>
      <c r="I27" s="75"/>
      <c r="J27" s="75"/>
      <c r="K27" s="75"/>
      <c r="L27" s="75"/>
      <c r="M27" s="75"/>
      <c r="N27" s="75"/>
      <c r="O27" s="75"/>
      <c r="P27" s="75"/>
      <c r="Q27" s="75"/>
      <c r="R27" s="75"/>
    </row>
    <row r="28" spans="6:18" ht="10.5" x14ac:dyDescent="0.15">
      <c r="F28" s="75"/>
      <c r="G28" s="75"/>
      <c r="H28" s="75"/>
      <c r="I28" s="75"/>
      <c r="J28" s="75"/>
      <c r="K28" s="75"/>
      <c r="L28" s="75"/>
      <c r="M28" s="75"/>
      <c r="N28" s="75"/>
      <c r="O28" s="75"/>
      <c r="P28" s="75"/>
      <c r="Q28" s="75"/>
      <c r="R28" s="75"/>
    </row>
    <row r="29" spans="6:18" ht="10.5" x14ac:dyDescent="0.15">
      <c r="F29" s="75"/>
      <c r="G29" s="75"/>
      <c r="H29" s="75"/>
      <c r="I29" s="75"/>
      <c r="J29" s="75"/>
      <c r="K29" s="75"/>
      <c r="L29" s="75"/>
      <c r="M29" s="75"/>
      <c r="N29" s="75"/>
      <c r="O29" s="75"/>
      <c r="P29" s="75"/>
      <c r="Q29" s="75"/>
      <c r="R29" s="75"/>
    </row>
    <row r="30" spans="6:18" ht="10.5" x14ac:dyDescent="0.15">
      <c r="F30" s="75"/>
      <c r="G30" s="75"/>
      <c r="H30" s="75"/>
      <c r="I30" s="75"/>
      <c r="J30" s="75"/>
      <c r="K30" s="75"/>
      <c r="L30" s="75"/>
      <c r="M30" s="75"/>
      <c r="N30" s="75"/>
      <c r="O30" s="75"/>
      <c r="P30" s="75"/>
      <c r="Q30" s="75"/>
      <c r="R30" s="75"/>
    </row>
    <row r="31" spans="6:18" ht="10.5" x14ac:dyDescent="0.15">
      <c r="F31" s="75"/>
      <c r="G31" s="75"/>
      <c r="H31" s="75"/>
      <c r="I31" s="75"/>
      <c r="J31" s="75"/>
      <c r="K31" s="75"/>
      <c r="L31" s="75"/>
      <c r="M31" s="75"/>
      <c r="N31" s="75"/>
      <c r="O31" s="75"/>
      <c r="P31" s="75"/>
      <c r="Q31" s="75"/>
      <c r="R31" s="75"/>
    </row>
    <row r="32" spans="6:18" ht="10.5" x14ac:dyDescent="0.15">
      <c r="F32" s="75"/>
      <c r="G32" s="75"/>
      <c r="H32" s="75"/>
      <c r="I32" s="75"/>
      <c r="J32" s="75"/>
      <c r="K32" s="75"/>
      <c r="L32" s="75"/>
      <c r="M32" s="75"/>
      <c r="N32" s="75"/>
      <c r="O32" s="75"/>
      <c r="P32" s="75"/>
      <c r="Q32" s="75"/>
      <c r="R32" s="75"/>
    </row>
  </sheetData>
  <sheetProtection password="C493" sheet="1" scenarios="1" formatColumns="0" formatRows="0"/>
  <protectedRanges>
    <protectedRange sqref="G11:R13" name="Rango2_1"/>
    <protectedRange sqref="G7:R9" name="Rango1_2_1"/>
  </protectedRanges>
  <mergeCells count="4">
    <mergeCell ref="B4:E4"/>
    <mergeCell ref="C5:D5"/>
    <mergeCell ref="B7:B9"/>
    <mergeCell ref="B11:B1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18"/>
  <sheetViews>
    <sheetView zoomScale="85" zoomScaleNormal="85" workbookViewId="0">
      <selection activeCell="U5" sqref="U5"/>
    </sheetView>
  </sheetViews>
  <sheetFormatPr baseColWidth="10" defaultRowHeight="12.75" x14ac:dyDescent="0.2"/>
  <cols>
    <col min="1" max="1" width="3" style="75" customWidth="1"/>
    <col min="2" max="2" width="22.28515625" style="75" customWidth="1"/>
    <col min="3" max="3" width="6.7109375" style="75" customWidth="1"/>
    <col min="4" max="4" width="37.42578125" style="75" customWidth="1"/>
    <col min="5" max="5" width="33.140625" style="75" customWidth="1"/>
    <col min="6" max="6" width="15.140625" style="81" customWidth="1"/>
    <col min="7" max="10" width="12.85546875" style="81" customWidth="1"/>
    <col min="11" max="14" width="12.85546875" style="81" hidden="1" customWidth="1"/>
    <col min="15" max="18" width="12.85546875" style="74" hidden="1" customWidth="1"/>
    <col min="19" max="21" width="13" style="75" customWidth="1"/>
    <col min="22" max="225" width="11.42578125" style="75"/>
    <col min="226" max="226" width="13.140625" style="75" customWidth="1"/>
    <col min="227" max="227" width="4.140625" style="75" customWidth="1"/>
    <col min="228" max="228" width="21" style="75" customWidth="1"/>
    <col min="229" max="229" width="17.5703125" style="75" customWidth="1"/>
    <col min="230" max="230" width="20.7109375" style="75" customWidth="1"/>
    <col min="231" max="231" width="14.28515625" style="75" customWidth="1"/>
    <col min="232" max="481" width="11.42578125" style="75"/>
    <col min="482" max="482" width="13.140625" style="75" customWidth="1"/>
    <col min="483" max="483" width="4.140625" style="75" customWidth="1"/>
    <col min="484" max="484" width="21" style="75" customWidth="1"/>
    <col min="485" max="485" width="17.5703125" style="75" customWidth="1"/>
    <col min="486" max="486" width="20.7109375" style="75" customWidth="1"/>
    <col min="487" max="487" width="14.28515625" style="75" customWidth="1"/>
    <col min="488" max="737" width="11.42578125" style="75"/>
    <col min="738" max="738" width="13.140625" style="75" customWidth="1"/>
    <col min="739" max="739" width="4.140625" style="75" customWidth="1"/>
    <col min="740" max="740" width="21" style="75" customWidth="1"/>
    <col min="741" max="741" width="17.5703125" style="75" customWidth="1"/>
    <col min="742" max="742" width="20.7109375" style="75" customWidth="1"/>
    <col min="743" max="743" width="14.28515625" style="75" customWidth="1"/>
    <col min="744" max="993" width="11.42578125" style="75"/>
    <col min="994" max="994" width="13.140625" style="75" customWidth="1"/>
    <col min="995" max="995" width="4.140625" style="75" customWidth="1"/>
    <col min="996" max="996" width="21" style="75" customWidth="1"/>
    <col min="997" max="997" width="17.5703125" style="75" customWidth="1"/>
    <col min="998" max="998" width="20.7109375" style="75" customWidth="1"/>
    <col min="999" max="999" width="14.28515625" style="75" customWidth="1"/>
    <col min="1000" max="1249" width="11.42578125" style="75"/>
    <col min="1250" max="1250" width="13.140625" style="75" customWidth="1"/>
    <col min="1251" max="1251" width="4.140625" style="75" customWidth="1"/>
    <col min="1252" max="1252" width="21" style="75" customWidth="1"/>
    <col min="1253" max="1253" width="17.5703125" style="75" customWidth="1"/>
    <col min="1254" max="1254" width="20.7109375" style="75" customWidth="1"/>
    <col min="1255" max="1255" width="14.28515625" style="75" customWidth="1"/>
    <col min="1256" max="1505" width="11.42578125" style="75"/>
    <col min="1506" max="1506" width="13.140625" style="75" customWidth="1"/>
    <col min="1507" max="1507" width="4.140625" style="75" customWidth="1"/>
    <col min="1508" max="1508" width="21" style="75" customWidth="1"/>
    <col min="1509" max="1509" width="17.5703125" style="75" customWidth="1"/>
    <col min="1510" max="1510" width="20.7109375" style="75" customWidth="1"/>
    <col min="1511" max="1511" width="14.28515625" style="75" customWidth="1"/>
    <col min="1512" max="1761" width="11.42578125" style="75"/>
    <col min="1762" max="1762" width="13.140625" style="75" customWidth="1"/>
    <col min="1763" max="1763" width="4.140625" style="75" customWidth="1"/>
    <col min="1764" max="1764" width="21" style="75" customWidth="1"/>
    <col min="1765" max="1765" width="17.5703125" style="75" customWidth="1"/>
    <col min="1766" max="1766" width="20.7109375" style="75" customWidth="1"/>
    <col min="1767" max="1767" width="14.28515625" style="75" customWidth="1"/>
    <col min="1768" max="2017" width="11.42578125" style="75"/>
    <col min="2018" max="2018" width="13.140625" style="75" customWidth="1"/>
    <col min="2019" max="2019" width="4.140625" style="75" customWidth="1"/>
    <col min="2020" max="2020" width="21" style="75" customWidth="1"/>
    <col min="2021" max="2021" width="17.5703125" style="75" customWidth="1"/>
    <col min="2022" max="2022" width="20.7109375" style="75" customWidth="1"/>
    <col min="2023" max="2023" width="14.28515625" style="75" customWidth="1"/>
    <col min="2024" max="2273" width="11.42578125" style="75"/>
    <col min="2274" max="2274" width="13.140625" style="75" customWidth="1"/>
    <col min="2275" max="2275" width="4.140625" style="75" customWidth="1"/>
    <col min="2276" max="2276" width="21" style="75" customWidth="1"/>
    <col min="2277" max="2277" width="17.5703125" style="75" customWidth="1"/>
    <col min="2278" max="2278" width="20.7109375" style="75" customWidth="1"/>
    <col min="2279" max="2279" width="14.28515625" style="75" customWidth="1"/>
    <col min="2280" max="2529" width="11.42578125" style="75"/>
    <col min="2530" max="2530" width="13.140625" style="75" customWidth="1"/>
    <col min="2531" max="2531" width="4.140625" style="75" customWidth="1"/>
    <col min="2532" max="2532" width="21" style="75" customWidth="1"/>
    <col min="2533" max="2533" width="17.5703125" style="75" customWidth="1"/>
    <col min="2534" max="2534" width="20.7109375" style="75" customWidth="1"/>
    <col min="2535" max="2535" width="14.28515625" style="75" customWidth="1"/>
    <col min="2536" max="2785" width="11.42578125" style="75"/>
    <col min="2786" max="2786" width="13.140625" style="75" customWidth="1"/>
    <col min="2787" max="2787" width="4.140625" style="75" customWidth="1"/>
    <col min="2788" max="2788" width="21" style="75" customWidth="1"/>
    <col min="2789" max="2789" width="17.5703125" style="75" customWidth="1"/>
    <col min="2790" max="2790" width="20.7109375" style="75" customWidth="1"/>
    <col min="2791" max="2791" width="14.28515625" style="75" customWidth="1"/>
    <col min="2792" max="3041" width="11.42578125" style="75"/>
    <col min="3042" max="3042" width="13.140625" style="75" customWidth="1"/>
    <col min="3043" max="3043" width="4.140625" style="75" customWidth="1"/>
    <col min="3044" max="3044" width="21" style="75" customWidth="1"/>
    <col min="3045" max="3045" width="17.5703125" style="75" customWidth="1"/>
    <col min="3046" max="3046" width="20.7109375" style="75" customWidth="1"/>
    <col min="3047" max="3047" width="14.28515625" style="75" customWidth="1"/>
    <col min="3048" max="3297" width="11.42578125" style="75"/>
    <col min="3298" max="3298" width="13.140625" style="75" customWidth="1"/>
    <col min="3299" max="3299" width="4.140625" style="75" customWidth="1"/>
    <col min="3300" max="3300" width="21" style="75" customWidth="1"/>
    <col min="3301" max="3301" width="17.5703125" style="75" customWidth="1"/>
    <col min="3302" max="3302" width="20.7109375" style="75" customWidth="1"/>
    <col min="3303" max="3303" width="14.28515625" style="75" customWidth="1"/>
    <col min="3304" max="3553" width="11.42578125" style="75"/>
    <col min="3554" max="3554" width="13.140625" style="75" customWidth="1"/>
    <col min="3555" max="3555" width="4.140625" style="75" customWidth="1"/>
    <col min="3556" max="3556" width="21" style="75" customWidth="1"/>
    <col min="3557" max="3557" width="17.5703125" style="75" customWidth="1"/>
    <col min="3558" max="3558" width="20.7109375" style="75" customWidth="1"/>
    <col min="3559" max="3559" width="14.28515625" style="75" customWidth="1"/>
    <col min="3560" max="3809" width="11.42578125" style="75"/>
    <col min="3810" max="3810" width="13.140625" style="75" customWidth="1"/>
    <col min="3811" max="3811" width="4.140625" style="75" customWidth="1"/>
    <col min="3812" max="3812" width="21" style="75" customWidth="1"/>
    <col min="3813" max="3813" width="17.5703125" style="75" customWidth="1"/>
    <col min="3814" max="3814" width="20.7109375" style="75" customWidth="1"/>
    <col min="3815" max="3815" width="14.28515625" style="75" customWidth="1"/>
    <col min="3816" max="4065" width="11.42578125" style="75"/>
    <col min="4066" max="4066" width="13.140625" style="75" customWidth="1"/>
    <col min="4067" max="4067" width="4.140625" style="75" customWidth="1"/>
    <col min="4068" max="4068" width="21" style="75" customWidth="1"/>
    <col min="4069" max="4069" width="17.5703125" style="75" customWidth="1"/>
    <col min="4070" max="4070" width="20.7109375" style="75" customWidth="1"/>
    <col min="4071" max="4071" width="14.28515625" style="75" customWidth="1"/>
    <col min="4072" max="4321" width="11.42578125" style="75"/>
    <col min="4322" max="4322" width="13.140625" style="75" customWidth="1"/>
    <col min="4323" max="4323" width="4.140625" style="75" customWidth="1"/>
    <col min="4324" max="4324" width="21" style="75" customWidth="1"/>
    <col min="4325" max="4325" width="17.5703125" style="75" customWidth="1"/>
    <col min="4326" max="4326" width="20.7109375" style="75" customWidth="1"/>
    <col min="4327" max="4327" width="14.28515625" style="75" customWidth="1"/>
    <col min="4328" max="4577" width="11.42578125" style="75"/>
    <col min="4578" max="4578" width="13.140625" style="75" customWidth="1"/>
    <col min="4579" max="4579" width="4.140625" style="75" customWidth="1"/>
    <col min="4580" max="4580" width="21" style="75" customWidth="1"/>
    <col min="4581" max="4581" width="17.5703125" style="75" customWidth="1"/>
    <col min="4582" max="4582" width="20.7109375" style="75" customWidth="1"/>
    <col min="4583" max="4583" width="14.28515625" style="75" customWidth="1"/>
    <col min="4584" max="4833" width="11.42578125" style="75"/>
    <col min="4834" max="4834" width="13.140625" style="75" customWidth="1"/>
    <col min="4835" max="4835" width="4.140625" style="75" customWidth="1"/>
    <col min="4836" max="4836" width="21" style="75" customWidth="1"/>
    <col min="4837" max="4837" width="17.5703125" style="75" customWidth="1"/>
    <col min="4838" max="4838" width="20.7109375" style="75" customWidth="1"/>
    <col min="4839" max="4839" width="14.28515625" style="75" customWidth="1"/>
    <col min="4840" max="5089" width="11.42578125" style="75"/>
    <col min="5090" max="5090" width="13.140625" style="75" customWidth="1"/>
    <col min="5091" max="5091" width="4.140625" style="75" customWidth="1"/>
    <col min="5092" max="5092" width="21" style="75" customWidth="1"/>
    <col min="5093" max="5093" width="17.5703125" style="75" customWidth="1"/>
    <col min="5094" max="5094" width="20.7109375" style="75" customWidth="1"/>
    <col min="5095" max="5095" width="14.28515625" style="75" customWidth="1"/>
    <col min="5096" max="5345" width="11.42578125" style="75"/>
    <col min="5346" max="5346" width="13.140625" style="75" customWidth="1"/>
    <col min="5347" max="5347" width="4.140625" style="75" customWidth="1"/>
    <col min="5348" max="5348" width="21" style="75" customWidth="1"/>
    <col min="5349" max="5349" width="17.5703125" style="75" customWidth="1"/>
    <col min="5350" max="5350" width="20.7109375" style="75" customWidth="1"/>
    <col min="5351" max="5351" width="14.28515625" style="75" customWidth="1"/>
    <col min="5352" max="5601" width="11.42578125" style="75"/>
    <col min="5602" max="5602" width="13.140625" style="75" customWidth="1"/>
    <col min="5603" max="5603" width="4.140625" style="75" customWidth="1"/>
    <col min="5604" max="5604" width="21" style="75" customWidth="1"/>
    <col min="5605" max="5605" width="17.5703125" style="75" customWidth="1"/>
    <col min="5606" max="5606" width="20.7109375" style="75" customWidth="1"/>
    <col min="5607" max="5607" width="14.28515625" style="75" customWidth="1"/>
    <col min="5608" max="5857" width="11.42578125" style="75"/>
    <col min="5858" max="5858" width="13.140625" style="75" customWidth="1"/>
    <col min="5859" max="5859" width="4.140625" style="75" customWidth="1"/>
    <col min="5860" max="5860" width="21" style="75" customWidth="1"/>
    <col min="5861" max="5861" width="17.5703125" style="75" customWidth="1"/>
    <col min="5862" max="5862" width="20.7109375" style="75" customWidth="1"/>
    <col min="5863" max="5863" width="14.28515625" style="75" customWidth="1"/>
    <col min="5864" max="6113" width="11.42578125" style="75"/>
    <col min="6114" max="6114" width="13.140625" style="75" customWidth="1"/>
    <col min="6115" max="6115" width="4.140625" style="75" customWidth="1"/>
    <col min="6116" max="6116" width="21" style="75" customWidth="1"/>
    <col min="6117" max="6117" width="17.5703125" style="75" customWidth="1"/>
    <col min="6118" max="6118" width="20.7109375" style="75" customWidth="1"/>
    <col min="6119" max="6119" width="14.28515625" style="75" customWidth="1"/>
    <col min="6120" max="6369" width="11.42578125" style="75"/>
    <col min="6370" max="6370" width="13.140625" style="75" customWidth="1"/>
    <col min="6371" max="6371" width="4.140625" style="75" customWidth="1"/>
    <col min="6372" max="6372" width="21" style="75" customWidth="1"/>
    <col min="6373" max="6373" width="17.5703125" style="75" customWidth="1"/>
    <col min="6374" max="6374" width="20.7109375" style="75" customWidth="1"/>
    <col min="6375" max="6375" width="14.28515625" style="75" customWidth="1"/>
    <col min="6376" max="6625" width="11.42578125" style="75"/>
    <col min="6626" max="6626" width="13.140625" style="75" customWidth="1"/>
    <col min="6627" max="6627" width="4.140625" style="75" customWidth="1"/>
    <col min="6628" max="6628" width="21" style="75" customWidth="1"/>
    <col min="6629" max="6629" width="17.5703125" style="75" customWidth="1"/>
    <col min="6630" max="6630" width="20.7109375" style="75" customWidth="1"/>
    <col min="6631" max="6631" width="14.28515625" style="75" customWidth="1"/>
    <col min="6632" max="6881" width="11.42578125" style="75"/>
    <col min="6882" max="6882" width="13.140625" style="75" customWidth="1"/>
    <col min="6883" max="6883" width="4.140625" style="75" customWidth="1"/>
    <col min="6884" max="6884" width="21" style="75" customWidth="1"/>
    <col min="6885" max="6885" width="17.5703125" style="75" customWidth="1"/>
    <col min="6886" max="6886" width="20.7109375" style="75" customWidth="1"/>
    <col min="6887" max="6887" width="14.28515625" style="75" customWidth="1"/>
    <col min="6888" max="7137" width="11.42578125" style="75"/>
    <col min="7138" max="7138" width="13.140625" style="75" customWidth="1"/>
    <col min="7139" max="7139" width="4.140625" style="75" customWidth="1"/>
    <col min="7140" max="7140" width="21" style="75" customWidth="1"/>
    <col min="7141" max="7141" width="17.5703125" style="75" customWidth="1"/>
    <col min="7142" max="7142" width="20.7109375" style="75" customWidth="1"/>
    <col min="7143" max="7143" width="14.28515625" style="75" customWidth="1"/>
    <col min="7144" max="7393" width="11.42578125" style="75"/>
    <col min="7394" max="7394" width="13.140625" style="75" customWidth="1"/>
    <col min="7395" max="7395" width="4.140625" style="75" customWidth="1"/>
    <col min="7396" max="7396" width="21" style="75" customWidth="1"/>
    <col min="7397" max="7397" width="17.5703125" style="75" customWidth="1"/>
    <col min="7398" max="7398" width="20.7109375" style="75" customWidth="1"/>
    <col min="7399" max="7399" width="14.28515625" style="75" customWidth="1"/>
    <col min="7400" max="7649" width="11.42578125" style="75"/>
    <col min="7650" max="7650" width="13.140625" style="75" customWidth="1"/>
    <col min="7651" max="7651" width="4.140625" style="75" customWidth="1"/>
    <col min="7652" max="7652" width="21" style="75" customWidth="1"/>
    <col min="7653" max="7653" width="17.5703125" style="75" customWidth="1"/>
    <col min="7654" max="7654" width="20.7109375" style="75" customWidth="1"/>
    <col min="7655" max="7655" width="14.28515625" style="75" customWidth="1"/>
    <col min="7656" max="7905" width="11.42578125" style="75"/>
    <col min="7906" max="7906" width="13.140625" style="75" customWidth="1"/>
    <col min="7907" max="7907" width="4.140625" style="75" customWidth="1"/>
    <col min="7908" max="7908" width="21" style="75" customWidth="1"/>
    <col min="7909" max="7909" width="17.5703125" style="75" customWidth="1"/>
    <col min="7910" max="7910" width="20.7109375" style="75" customWidth="1"/>
    <col min="7911" max="7911" width="14.28515625" style="75" customWidth="1"/>
    <col min="7912" max="8161" width="11.42578125" style="75"/>
    <col min="8162" max="8162" width="13.140625" style="75" customWidth="1"/>
    <col min="8163" max="8163" width="4.140625" style="75" customWidth="1"/>
    <col min="8164" max="8164" width="21" style="75" customWidth="1"/>
    <col min="8165" max="8165" width="17.5703125" style="75" customWidth="1"/>
    <col min="8166" max="8166" width="20.7109375" style="75" customWidth="1"/>
    <col min="8167" max="8167" width="14.28515625" style="75" customWidth="1"/>
    <col min="8168" max="8417" width="11.42578125" style="75"/>
    <col min="8418" max="8418" width="13.140625" style="75" customWidth="1"/>
    <col min="8419" max="8419" width="4.140625" style="75" customWidth="1"/>
    <col min="8420" max="8420" width="21" style="75" customWidth="1"/>
    <col min="8421" max="8421" width="17.5703125" style="75" customWidth="1"/>
    <col min="8422" max="8422" width="20.7109375" style="75" customWidth="1"/>
    <col min="8423" max="8423" width="14.28515625" style="75" customWidth="1"/>
    <col min="8424" max="8673" width="11.42578125" style="75"/>
    <col min="8674" max="8674" width="13.140625" style="75" customWidth="1"/>
    <col min="8675" max="8675" width="4.140625" style="75" customWidth="1"/>
    <col min="8676" max="8676" width="21" style="75" customWidth="1"/>
    <col min="8677" max="8677" width="17.5703125" style="75" customWidth="1"/>
    <col min="8678" max="8678" width="20.7109375" style="75" customWidth="1"/>
    <col min="8679" max="8679" width="14.28515625" style="75" customWidth="1"/>
    <col min="8680" max="8929" width="11.42578125" style="75"/>
    <col min="8930" max="8930" width="13.140625" style="75" customWidth="1"/>
    <col min="8931" max="8931" width="4.140625" style="75" customWidth="1"/>
    <col min="8932" max="8932" width="21" style="75" customWidth="1"/>
    <col min="8933" max="8933" width="17.5703125" style="75" customWidth="1"/>
    <col min="8934" max="8934" width="20.7109375" style="75" customWidth="1"/>
    <col min="8935" max="8935" width="14.28515625" style="75" customWidth="1"/>
    <col min="8936" max="9185" width="11.42578125" style="75"/>
    <col min="9186" max="9186" width="13.140625" style="75" customWidth="1"/>
    <col min="9187" max="9187" width="4.140625" style="75" customWidth="1"/>
    <col min="9188" max="9188" width="21" style="75" customWidth="1"/>
    <col min="9189" max="9189" width="17.5703125" style="75" customWidth="1"/>
    <col min="9190" max="9190" width="20.7109375" style="75" customWidth="1"/>
    <col min="9191" max="9191" width="14.28515625" style="75" customWidth="1"/>
    <col min="9192" max="9441" width="11.42578125" style="75"/>
    <col min="9442" max="9442" width="13.140625" style="75" customWidth="1"/>
    <col min="9443" max="9443" width="4.140625" style="75" customWidth="1"/>
    <col min="9444" max="9444" width="21" style="75" customWidth="1"/>
    <col min="9445" max="9445" width="17.5703125" style="75" customWidth="1"/>
    <col min="9446" max="9446" width="20.7109375" style="75" customWidth="1"/>
    <col min="9447" max="9447" width="14.28515625" style="75" customWidth="1"/>
    <col min="9448" max="9697" width="11.42578125" style="75"/>
    <col min="9698" max="9698" width="13.140625" style="75" customWidth="1"/>
    <col min="9699" max="9699" width="4.140625" style="75" customWidth="1"/>
    <col min="9700" max="9700" width="21" style="75" customWidth="1"/>
    <col min="9701" max="9701" width="17.5703125" style="75" customWidth="1"/>
    <col min="9702" max="9702" width="20.7109375" style="75" customWidth="1"/>
    <col min="9703" max="9703" width="14.28515625" style="75" customWidth="1"/>
    <col min="9704" max="9953" width="11.42578125" style="75"/>
    <col min="9954" max="9954" width="13.140625" style="75" customWidth="1"/>
    <col min="9955" max="9955" width="4.140625" style="75" customWidth="1"/>
    <col min="9956" max="9956" width="21" style="75" customWidth="1"/>
    <col min="9957" max="9957" width="17.5703125" style="75" customWidth="1"/>
    <col min="9958" max="9958" width="20.7109375" style="75" customWidth="1"/>
    <col min="9959" max="9959" width="14.28515625" style="75" customWidth="1"/>
    <col min="9960" max="10209" width="11.42578125" style="75"/>
    <col min="10210" max="10210" width="13.140625" style="75" customWidth="1"/>
    <col min="10211" max="10211" width="4.140625" style="75" customWidth="1"/>
    <col min="10212" max="10212" width="21" style="75" customWidth="1"/>
    <col min="10213" max="10213" width="17.5703125" style="75" customWidth="1"/>
    <col min="10214" max="10214" width="20.7109375" style="75" customWidth="1"/>
    <col min="10215" max="10215" width="14.28515625" style="75" customWidth="1"/>
    <col min="10216" max="10465" width="11.42578125" style="75"/>
    <col min="10466" max="10466" width="13.140625" style="75" customWidth="1"/>
    <col min="10467" max="10467" width="4.140625" style="75" customWidth="1"/>
    <col min="10468" max="10468" width="21" style="75" customWidth="1"/>
    <col min="10469" max="10469" width="17.5703125" style="75" customWidth="1"/>
    <col min="10470" max="10470" width="20.7109375" style="75" customWidth="1"/>
    <col min="10471" max="10471" width="14.28515625" style="75" customWidth="1"/>
    <col min="10472" max="10721" width="11.42578125" style="75"/>
    <col min="10722" max="10722" width="13.140625" style="75" customWidth="1"/>
    <col min="10723" max="10723" width="4.140625" style="75" customWidth="1"/>
    <col min="10724" max="10724" width="21" style="75" customWidth="1"/>
    <col min="10725" max="10725" width="17.5703125" style="75" customWidth="1"/>
    <col min="10726" max="10726" width="20.7109375" style="75" customWidth="1"/>
    <col min="10727" max="10727" width="14.28515625" style="75" customWidth="1"/>
    <col min="10728" max="10977" width="11.42578125" style="75"/>
    <col min="10978" max="10978" width="13.140625" style="75" customWidth="1"/>
    <col min="10979" max="10979" width="4.140625" style="75" customWidth="1"/>
    <col min="10980" max="10980" width="21" style="75" customWidth="1"/>
    <col min="10981" max="10981" width="17.5703125" style="75" customWidth="1"/>
    <col min="10982" max="10982" width="20.7109375" style="75" customWidth="1"/>
    <col min="10983" max="10983" width="14.28515625" style="75" customWidth="1"/>
    <col min="10984" max="11233" width="11.42578125" style="75"/>
    <col min="11234" max="11234" width="13.140625" style="75" customWidth="1"/>
    <col min="11235" max="11235" width="4.140625" style="75" customWidth="1"/>
    <col min="11236" max="11236" width="21" style="75" customWidth="1"/>
    <col min="11237" max="11237" width="17.5703125" style="75" customWidth="1"/>
    <col min="11238" max="11238" width="20.7109375" style="75" customWidth="1"/>
    <col min="11239" max="11239" width="14.28515625" style="75" customWidth="1"/>
    <col min="11240" max="11489" width="11.42578125" style="75"/>
    <col min="11490" max="11490" width="13.140625" style="75" customWidth="1"/>
    <col min="11491" max="11491" width="4.140625" style="75" customWidth="1"/>
    <col min="11492" max="11492" width="21" style="75" customWidth="1"/>
    <col min="11493" max="11493" width="17.5703125" style="75" customWidth="1"/>
    <col min="11494" max="11494" width="20.7109375" style="75" customWidth="1"/>
    <col min="11495" max="11495" width="14.28515625" style="75" customWidth="1"/>
    <col min="11496" max="11745" width="11.42578125" style="75"/>
    <col min="11746" max="11746" width="13.140625" style="75" customWidth="1"/>
    <col min="11747" max="11747" width="4.140625" style="75" customWidth="1"/>
    <col min="11748" max="11748" width="21" style="75" customWidth="1"/>
    <col min="11749" max="11749" width="17.5703125" style="75" customWidth="1"/>
    <col min="11750" max="11750" width="20.7109375" style="75" customWidth="1"/>
    <col min="11751" max="11751" width="14.28515625" style="75" customWidth="1"/>
    <col min="11752" max="12001" width="11.42578125" style="75"/>
    <col min="12002" max="12002" width="13.140625" style="75" customWidth="1"/>
    <col min="12003" max="12003" width="4.140625" style="75" customWidth="1"/>
    <col min="12004" max="12004" width="21" style="75" customWidth="1"/>
    <col min="12005" max="12005" width="17.5703125" style="75" customWidth="1"/>
    <col min="12006" max="12006" width="20.7109375" style="75" customWidth="1"/>
    <col min="12007" max="12007" width="14.28515625" style="75" customWidth="1"/>
    <col min="12008" max="12257" width="11.42578125" style="75"/>
    <col min="12258" max="12258" width="13.140625" style="75" customWidth="1"/>
    <col min="12259" max="12259" width="4.140625" style="75" customWidth="1"/>
    <col min="12260" max="12260" width="21" style="75" customWidth="1"/>
    <col min="12261" max="12261" width="17.5703125" style="75" customWidth="1"/>
    <col min="12262" max="12262" width="20.7109375" style="75" customWidth="1"/>
    <col min="12263" max="12263" width="14.28515625" style="75" customWidth="1"/>
    <col min="12264" max="12513" width="11.42578125" style="75"/>
    <col min="12514" max="12514" width="13.140625" style="75" customWidth="1"/>
    <col min="12515" max="12515" width="4.140625" style="75" customWidth="1"/>
    <col min="12516" max="12516" width="21" style="75" customWidth="1"/>
    <col min="12517" max="12517" width="17.5703125" style="75" customWidth="1"/>
    <col min="12518" max="12518" width="20.7109375" style="75" customWidth="1"/>
    <col min="12519" max="12519" width="14.28515625" style="75" customWidth="1"/>
    <col min="12520" max="12769" width="11.42578125" style="75"/>
    <col min="12770" max="12770" width="13.140625" style="75" customWidth="1"/>
    <col min="12771" max="12771" width="4.140625" style="75" customWidth="1"/>
    <col min="12772" max="12772" width="21" style="75" customWidth="1"/>
    <col min="12773" max="12773" width="17.5703125" style="75" customWidth="1"/>
    <col min="12774" max="12774" width="20.7109375" style="75" customWidth="1"/>
    <col min="12775" max="12775" width="14.28515625" style="75" customWidth="1"/>
    <col min="12776" max="13025" width="11.42578125" style="75"/>
    <col min="13026" max="13026" width="13.140625" style="75" customWidth="1"/>
    <col min="13027" max="13027" width="4.140625" style="75" customWidth="1"/>
    <col min="13028" max="13028" width="21" style="75" customWidth="1"/>
    <col min="13029" max="13029" width="17.5703125" style="75" customWidth="1"/>
    <col min="13030" max="13030" width="20.7109375" style="75" customWidth="1"/>
    <col min="13031" max="13031" width="14.28515625" style="75" customWidth="1"/>
    <col min="13032" max="13281" width="11.42578125" style="75"/>
    <col min="13282" max="13282" width="13.140625" style="75" customWidth="1"/>
    <col min="13283" max="13283" width="4.140625" style="75" customWidth="1"/>
    <col min="13284" max="13284" width="21" style="75" customWidth="1"/>
    <col min="13285" max="13285" width="17.5703125" style="75" customWidth="1"/>
    <col min="13286" max="13286" width="20.7109375" style="75" customWidth="1"/>
    <col min="13287" max="13287" width="14.28515625" style="75" customWidth="1"/>
    <col min="13288" max="13537" width="11.42578125" style="75"/>
    <col min="13538" max="13538" width="13.140625" style="75" customWidth="1"/>
    <col min="13539" max="13539" width="4.140625" style="75" customWidth="1"/>
    <col min="13540" max="13540" width="21" style="75" customWidth="1"/>
    <col min="13541" max="13541" width="17.5703125" style="75" customWidth="1"/>
    <col min="13542" max="13542" width="20.7109375" style="75" customWidth="1"/>
    <col min="13543" max="13543" width="14.28515625" style="75" customWidth="1"/>
    <col min="13544" max="13793" width="11.42578125" style="75"/>
    <col min="13794" max="13794" width="13.140625" style="75" customWidth="1"/>
    <col min="13795" max="13795" width="4.140625" style="75" customWidth="1"/>
    <col min="13796" max="13796" width="21" style="75" customWidth="1"/>
    <col min="13797" max="13797" width="17.5703125" style="75" customWidth="1"/>
    <col min="13798" max="13798" width="20.7109375" style="75" customWidth="1"/>
    <col min="13799" max="13799" width="14.28515625" style="75" customWidth="1"/>
    <col min="13800" max="14049" width="11.42578125" style="75"/>
    <col min="14050" max="14050" width="13.140625" style="75" customWidth="1"/>
    <col min="14051" max="14051" width="4.140625" style="75" customWidth="1"/>
    <col min="14052" max="14052" width="21" style="75" customWidth="1"/>
    <col min="14053" max="14053" width="17.5703125" style="75" customWidth="1"/>
    <col min="14054" max="14054" width="20.7109375" style="75" customWidth="1"/>
    <col min="14055" max="14055" width="14.28515625" style="75" customWidth="1"/>
    <col min="14056" max="14305" width="11.42578125" style="75"/>
    <col min="14306" max="14306" width="13.140625" style="75" customWidth="1"/>
    <col min="14307" max="14307" width="4.140625" style="75" customWidth="1"/>
    <col min="14308" max="14308" width="21" style="75" customWidth="1"/>
    <col min="14309" max="14309" width="17.5703125" style="75" customWidth="1"/>
    <col min="14310" max="14310" width="20.7109375" style="75" customWidth="1"/>
    <col min="14311" max="14311" width="14.28515625" style="75" customWidth="1"/>
    <col min="14312" max="14561" width="11.42578125" style="75"/>
    <col min="14562" max="14562" width="13.140625" style="75" customWidth="1"/>
    <col min="14563" max="14563" width="4.140625" style="75" customWidth="1"/>
    <col min="14564" max="14564" width="21" style="75" customWidth="1"/>
    <col min="14565" max="14565" width="17.5703125" style="75" customWidth="1"/>
    <col min="14566" max="14566" width="20.7109375" style="75" customWidth="1"/>
    <col min="14567" max="14567" width="14.28515625" style="75" customWidth="1"/>
    <col min="14568" max="14817" width="11.42578125" style="75"/>
    <col min="14818" max="14818" width="13.140625" style="75" customWidth="1"/>
    <col min="14819" max="14819" width="4.140625" style="75" customWidth="1"/>
    <col min="14820" max="14820" width="21" style="75" customWidth="1"/>
    <col min="14821" max="14821" width="17.5703125" style="75" customWidth="1"/>
    <col min="14822" max="14822" width="20.7109375" style="75" customWidth="1"/>
    <col min="14823" max="14823" width="14.28515625" style="75" customWidth="1"/>
    <col min="14824" max="15073" width="11.42578125" style="75"/>
    <col min="15074" max="15074" width="13.140625" style="75" customWidth="1"/>
    <col min="15075" max="15075" width="4.140625" style="75" customWidth="1"/>
    <col min="15076" max="15076" width="21" style="75" customWidth="1"/>
    <col min="15077" max="15077" width="17.5703125" style="75" customWidth="1"/>
    <col min="15078" max="15078" width="20.7109375" style="75" customWidth="1"/>
    <col min="15079" max="15079" width="14.28515625" style="75" customWidth="1"/>
    <col min="15080" max="15329" width="11.42578125" style="75"/>
    <col min="15330" max="15330" width="13.140625" style="75" customWidth="1"/>
    <col min="15331" max="15331" width="4.140625" style="75" customWidth="1"/>
    <col min="15332" max="15332" width="21" style="75" customWidth="1"/>
    <col min="15333" max="15333" width="17.5703125" style="75" customWidth="1"/>
    <col min="15334" max="15334" width="20.7109375" style="75" customWidth="1"/>
    <col min="15335" max="15335" width="14.28515625" style="75" customWidth="1"/>
    <col min="15336" max="15585" width="11.42578125" style="75"/>
    <col min="15586" max="15586" width="13.140625" style="75" customWidth="1"/>
    <col min="15587" max="15587" width="4.140625" style="75" customWidth="1"/>
    <col min="15588" max="15588" width="21" style="75" customWidth="1"/>
    <col min="15589" max="15589" width="17.5703125" style="75" customWidth="1"/>
    <col min="15590" max="15590" width="20.7109375" style="75" customWidth="1"/>
    <col min="15591" max="15591" width="14.28515625" style="75" customWidth="1"/>
    <col min="15592" max="15841" width="11.42578125" style="75"/>
    <col min="15842" max="15842" width="13.140625" style="75" customWidth="1"/>
    <col min="15843" max="15843" width="4.140625" style="75" customWidth="1"/>
    <col min="15844" max="15844" width="21" style="75" customWidth="1"/>
    <col min="15845" max="15845" width="17.5703125" style="75" customWidth="1"/>
    <col min="15846" max="15846" width="20.7109375" style="75" customWidth="1"/>
    <col min="15847" max="15847" width="14.28515625" style="75" customWidth="1"/>
    <col min="15848" max="16097" width="11.42578125" style="75"/>
    <col min="16098" max="16098" width="13.140625" style="75" customWidth="1"/>
    <col min="16099" max="16099" width="4.140625" style="75" customWidth="1"/>
    <col min="16100" max="16100" width="21" style="75" customWidth="1"/>
    <col min="16101" max="16101" width="17.5703125" style="75" customWidth="1"/>
    <col min="16102" max="16102" width="20.7109375" style="75" customWidth="1"/>
    <col min="16103" max="16103" width="14.28515625" style="75" customWidth="1"/>
    <col min="16104" max="16384" width="11.42578125" style="75"/>
  </cols>
  <sheetData>
    <row r="1" spans="2:21" s="74" customFormat="1" ht="24" thickBot="1" x14ac:dyDescent="0.4">
      <c r="B1" s="73" t="s">
        <v>528</v>
      </c>
      <c r="C1" s="73"/>
      <c r="D1" s="73"/>
      <c r="E1" s="73"/>
      <c r="F1" s="73"/>
      <c r="G1" s="73"/>
      <c r="H1" s="73"/>
      <c r="I1" s="73"/>
      <c r="J1" s="73"/>
      <c r="K1" s="73"/>
      <c r="L1" s="73"/>
      <c r="M1" s="73"/>
      <c r="N1" s="73"/>
      <c r="O1" s="73"/>
      <c r="P1" s="73"/>
      <c r="Q1" s="73"/>
      <c r="R1" s="73"/>
      <c r="S1" s="73"/>
      <c r="T1" s="73"/>
      <c r="U1" s="73"/>
    </row>
    <row r="2" spans="2:21" ht="16.5" x14ac:dyDescent="0.2">
      <c r="B2" s="1530" t="s">
        <v>225</v>
      </c>
      <c r="C2" s="1531">
        <f>'INFORMACION GENERAL PROYECTO'!K7</f>
        <v>0</v>
      </c>
      <c r="D2" s="1532"/>
      <c r="E2" s="1533"/>
      <c r="F2" s="1534" t="s">
        <v>226</v>
      </c>
      <c r="G2" s="1535" t="str">
        <f>'CRONOGRAMA ENTREGABLES'!G2</f>
        <v>POA I</v>
      </c>
      <c r="H2" s="1535" t="str">
        <f>'CRONOGRAMA ENTREGABLES'!H2</f>
        <v>POA I</v>
      </c>
      <c r="I2" s="1535" t="str">
        <f>'CRONOGRAMA ENTREGABLES'!I2</f>
        <v>POA I</v>
      </c>
      <c r="J2" s="1535" t="str">
        <f>'CRONOGRAMA ENTREGABLES'!J2</f>
        <v>POA II</v>
      </c>
      <c r="K2" s="1535" t="str">
        <f>'CRONOGRAMA ENTREGABLES'!K2</f>
        <v>No programado</v>
      </c>
      <c r="L2" s="1535" t="str">
        <f>'CRONOGRAMA ENTREGABLES'!L2</f>
        <v>No programado</v>
      </c>
      <c r="M2" s="1535" t="str">
        <f>'CRONOGRAMA ENTREGABLES'!M2</f>
        <v>No programado</v>
      </c>
      <c r="N2" s="1535" t="str">
        <f>'CRONOGRAMA ENTREGABLES'!N2</f>
        <v>No programado</v>
      </c>
      <c r="O2" s="1535" t="str">
        <f>'CRONOGRAMA ENTREGABLES'!O2</f>
        <v>No programado</v>
      </c>
      <c r="P2" s="1535" t="str">
        <f>'CRONOGRAMA ENTREGABLES'!P2</f>
        <v>No programado</v>
      </c>
      <c r="Q2" s="1535" t="str">
        <f>'CRONOGRAMA ENTREGABLES'!Q2</f>
        <v>No programado</v>
      </c>
      <c r="R2" s="1536" t="str">
        <f>'CRONOGRAMA ENTREGABLES'!R2</f>
        <v>No programado</v>
      </c>
    </row>
    <row r="3" spans="2:21" ht="33" x14ac:dyDescent="0.2">
      <c r="B3" s="1537" t="s">
        <v>227</v>
      </c>
      <c r="C3" s="1524" t="str">
        <f>'INFORMACION GENERAL PROYECTO'!B12</f>
        <v>INSTITUCIÓN EJECUTORA</v>
      </c>
      <c r="D3" s="1517"/>
      <c r="E3" s="1529"/>
      <c r="F3" s="1506" t="s">
        <v>184</v>
      </c>
      <c r="G3" s="1518" t="str">
        <f>'CRONOGRAMA ENTREGABLES'!G3</f>
        <v>31/04/2017</v>
      </c>
      <c r="H3" s="1518">
        <f>'CRONOGRAMA ENTREGABLES'!H3</f>
        <v>43039</v>
      </c>
      <c r="I3" s="1518" t="str">
        <f>'CRONOGRAMA ENTREGABLES'!I3</f>
        <v>31/04/2018</v>
      </c>
      <c r="J3" s="1518">
        <f>'CRONOGRAMA ENTREGABLES'!J3</f>
        <v>43404</v>
      </c>
      <c r="K3" s="1518" t="str">
        <f>'CRONOGRAMA ENTREGABLES'!K3</f>
        <v>No programado</v>
      </c>
      <c r="L3" s="1518" t="str">
        <f>'CRONOGRAMA ENTREGABLES'!L3</f>
        <v>No programado</v>
      </c>
      <c r="M3" s="1518" t="str">
        <f>'CRONOGRAMA ENTREGABLES'!M3</f>
        <v>No programado</v>
      </c>
      <c r="N3" s="1518" t="str">
        <f>'CRONOGRAMA ENTREGABLES'!N3</f>
        <v>No programado</v>
      </c>
      <c r="O3" s="1518" t="str">
        <f>'CRONOGRAMA ENTREGABLES'!O3</f>
        <v>No programado</v>
      </c>
      <c r="P3" s="1518" t="str">
        <f>'CRONOGRAMA ENTREGABLES'!P3</f>
        <v>No programado</v>
      </c>
      <c r="Q3" s="1518" t="str">
        <f>'CRONOGRAMA ENTREGABLES'!Q3</f>
        <v>No programado</v>
      </c>
      <c r="R3" s="1538" t="str">
        <f>'CRONOGRAMA ENTREGABLES'!R3</f>
        <v>No programado</v>
      </c>
    </row>
    <row r="4" spans="2:21" x14ac:dyDescent="0.15">
      <c r="B4" s="2216" t="s">
        <v>228</v>
      </c>
      <c r="C4" s="2211"/>
      <c r="D4" s="2211"/>
      <c r="E4" s="2212"/>
      <c r="F4" s="1504" t="s">
        <v>229</v>
      </c>
      <c r="G4" s="1520" t="s">
        <v>230</v>
      </c>
      <c r="H4" s="1520" t="s">
        <v>231</v>
      </c>
      <c r="I4" s="1520" t="s">
        <v>232</v>
      </c>
      <c r="J4" s="1520" t="s">
        <v>233</v>
      </c>
      <c r="K4" s="1520" t="s">
        <v>234</v>
      </c>
      <c r="L4" s="1520" t="s">
        <v>235</v>
      </c>
      <c r="M4" s="1520" t="s">
        <v>236</v>
      </c>
      <c r="N4" s="1520" t="s">
        <v>237</v>
      </c>
      <c r="O4" s="1520" t="s">
        <v>238</v>
      </c>
      <c r="P4" s="1520" t="s">
        <v>239</v>
      </c>
      <c r="Q4" s="1520" t="s">
        <v>240</v>
      </c>
      <c r="R4" s="1539" t="s">
        <v>241</v>
      </c>
    </row>
    <row r="5" spans="2:21" x14ac:dyDescent="0.15">
      <c r="B5" s="1540" t="s">
        <v>242</v>
      </c>
      <c r="C5" s="1870" t="s">
        <v>243</v>
      </c>
      <c r="D5" s="1871"/>
      <c r="E5" s="1503" t="s">
        <v>244</v>
      </c>
      <c r="F5" s="1503" t="s">
        <v>245</v>
      </c>
      <c r="G5" s="1505" t="s">
        <v>246</v>
      </c>
      <c r="H5" s="1505" t="s">
        <v>246</v>
      </c>
      <c r="I5" s="1505" t="s">
        <v>246</v>
      </c>
      <c r="J5" s="1505" t="s">
        <v>246</v>
      </c>
      <c r="K5" s="1505" t="s">
        <v>246</v>
      </c>
      <c r="L5" s="1505" t="s">
        <v>246</v>
      </c>
      <c r="M5" s="1505" t="s">
        <v>246</v>
      </c>
      <c r="N5" s="1505" t="s">
        <v>246</v>
      </c>
      <c r="O5" s="1505" t="s">
        <v>246</v>
      </c>
      <c r="P5" s="1505" t="s">
        <v>246</v>
      </c>
      <c r="Q5" s="1505" t="s">
        <v>246</v>
      </c>
      <c r="R5" s="1539" t="s">
        <v>246</v>
      </c>
    </row>
    <row r="6" spans="2:21" ht="13.9" customHeight="1" x14ac:dyDescent="0.15">
      <c r="B6" s="1541" t="s">
        <v>247</v>
      </c>
      <c r="C6" s="2217" t="str">
        <f>'MARCO LOGICO'!D14</f>
        <v xml:space="preserve">Emprendedores del sector turismo de los distritos de Pisac, Taray, Lamay, Coya y Calca, provincia de Calca - región Cusco, con idea de negocio o negocio propio en marcha  que estén articulados adecuadamente al mercado, dessarrollan competencias emprendedoras </v>
      </c>
      <c r="D6" s="2218"/>
      <c r="E6" s="77"/>
      <c r="F6" s="78"/>
      <c r="G6" s="79"/>
      <c r="H6" s="79"/>
      <c r="I6" s="79"/>
      <c r="J6" s="79"/>
      <c r="K6" s="79"/>
      <c r="L6" s="79"/>
      <c r="M6" s="79"/>
      <c r="N6" s="79"/>
      <c r="O6" s="79"/>
      <c r="P6" s="79"/>
      <c r="Q6" s="79"/>
      <c r="R6" s="1542"/>
    </row>
    <row r="7" spans="2:21" ht="25.5" x14ac:dyDescent="0.15">
      <c r="B7" s="2219" t="s">
        <v>200</v>
      </c>
      <c r="C7" s="1478">
        <v>1</v>
      </c>
      <c r="D7" s="1479" t="str">
        <f>'MARCO LOGICO'!E14</f>
        <v>99 beneficiarios implementan y/o fortalecen sus negocios al término del proyecto.</v>
      </c>
      <c r="E7" s="1480" t="str">
        <f>'MARCO LOGICO'!F14</f>
        <v>Persona</v>
      </c>
      <c r="F7" s="1481">
        <f>'MARCO LOGICO'!G14</f>
        <v>0</v>
      </c>
      <c r="G7" s="1001"/>
      <c r="H7" s="1001"/>
      <c r="I7" s="1001"/>
      <c r="J7" s="1001"/>
      <c r="K7" s="1001"/>
      <c r="L7" s="1001"/>
      <c r="M7" s="1001"/>
      <c r="N7" s="1001"/>
      <c r="O7" s="1001"/>
      <c r="P7" s="1001"/>
      <c r="Q7" s="1001"/>
      <c r="R7" s="1002"/>
      <c r="S7" s="80"/>
    </row>
    <row r="8" spans="2:21" ht="38.25" x14ac:dyDescent="0.15">
      <c r="B8" s="2220"/>
      <c r="C8" s="1478">
        <v>2</v>
      </c>
      <c r="D8" s="1479" t="str">
        <f>'MARCO LOGICO'!E15</f>
        <v>99 beneficiarios incrementan su Ganancia Promedio Mensual en S. 659 al pasar de S/. 818 a S/. 1477 al térrmino del proyecto.</v>
      </c>
      <c r="E8" s="1480" t="str">
        <f>'MARCO LOGICO'!F15</f>
        <v>Persona</v>
      </c>
      <c r="F8" s="1481">
        <f>'MARCO LOGICO'!G15</f>
        <v>0</v>
      </c>
      <c r="G8" s="1001"/>
      <c r="H8" s="1001"/>
      <c r="I8" s="1001"/>
      <c r="J8" s="1001"/>
      <c r="K8" s="1001"/>
      <c r="L8" s="1001"/>
      <c r="M8" s="1001"/>
      <c r="N8" s="1001"/>
      <c r="O8" s="1001"/>
      <c r="P8" s="1001"/>
      <c r="Q8" s="1001"/>
      <c r="R8" s="1002"/>
      <c r="S8" s="80"/>
    </row>
    <row r="9" spans="2:21" ht="38.25" x14ac:dyDescent="0.15">
      <c r="B9" s="2220"/>
      <c r="C9" s="1478">
        <v>3</v>
      </c>
      <c r="D9" s="1479" t="str">
        <f>'MARCO LOGICO'!E16</f>
        <v>99 empleos generados en los negocios implementados y/o fortalecidos al término del proyecto.</v>
      </c>
      <c r="E9" s="1480" t="str">
        <f>'MARCO LOGICO'!F16</f>
        <v>Persona</v>
      </c>
      <c r="F9" s="1481">
        <f>'MARCO LOGICO'!G16</f>
        <v>0</v>
      </c>
      <c r="G9" s="1001"/>
      <c r="H9" s="1001"/>
      <c r="I9" s="1001"/>
      <c r="J9" s="1001"/>
      <c r="K9" s="1001"/>
      <c r="L9" s="1001"/>
      <c r="M9" s="1001"/>
      <c r="N9" s="1001"/>
      <c r="O9" s="1001"/>
      <c r="P9" s="1001"/>
      <c r="Q9" s="1001"/>
      <c r="R9" s="1002"/>
      <c r="S9" s="80"/>
    </row>
    <row r="10" spans="2:21" x14ac:dyDescent="0.15">
      <c r="B10" s="2220"/>
      <c r="C10" s="1478">
        <v>4</v>
      </c>
      <c r="D10" s="1479">
        <f>'MARCO LOGICO'!E17</f>
        <v>0</v>
      </c>
      <c r="E10" s="1480" t="str">
        <f>'MARCO LOGICO'!F17</f>
        <v>Unidad medida</v>
      </c>
      <c r="F10" s="1481">
        <f>'MARCO LOGICO'!G17</f>
        <v>0</v>
      </c>
      <c r="G10" s="1001"/>
      <c r="H10" s="1001"/>
      <c r="I10" s="1001"/>
      <c r="J10" s="1001"/>
      <c r="K10" s="1001"/>
      <c r="L10" s="1001"/>
      <c r="M10" s="1001"/>
      <c r="N10" s="1001"/>
      <c r="O10" s="1001"/>
      <c r="P10" s="1001"/>
      <c r="Q10" s="1001"/>
      <c r="R10" s="1002"/>
      <c r="S10" s="80"/>
    </row>
    <row r="11" spans="2:21" x14ac:dyDescent="0.15">
      <c r="B11" s="2220"/>
      <c r="C11" s="1478">
        <v>5</v>
      </c>
      <c r="D11" s="1479">
        <f>'MARCO LOGICO'!E18</f>
        <v>0</v>
      </c>
      <c r="E11" s="1480" t="str">
        <f>'MARCO LOGICO'!F18</f>
        <v>Unidad medida</v>
      </c>
      <c r="F11" s="1481">
        <f>'MARCO LOGICO'!G18</f>
        <v>0</v>
      </c>
      <c r="G11" s="1001"/>
      <c r="H11" s="1001"/>
      <c r="I11" s="1001"/>
      <c r="J11" s="1001"/>
      <c r="K11" s="1001"/>
      <c r="L11" s="1001"/>
      <c r="M11" s="1001"/>
      <c r="N11" s="1001"/>
      <c r="O11" s="1001"/>
      <c r="P11" s="1001"/>
      <c r="Q11" s="1001"/>
      <c r="R11" s="1002"/>
      <c r="S11" s="80"/>
    </row>
    <row r="12" spans="2:21" ht="13.5" thickBot="1" x14ac:dyDescent="0.2">
      <c r="B12" s="2221"/>
      <c r="C12" s="1485">
        <v>6</v>
      </c>
      <c r="D12" s="1543">
        <f>'MARCO LOGICO'!E19</f>
        <v>0</v>
      </c>
      <c r="E12" s="1544" t="str">
        <f>'MARCO LOGICO'!F19</f>
        <v>Unidad medida</v>
      </c>
      <c r="F12" s="1545">
        <f>'MARCO LOGICO'!G19</f>
        <v>0</v>
      </c>
      <c r="G12" s="1003"/>
      <c r="H12" s="1003"/>
      <c r="I12" s="1003"/>
      <c r="J12" s="1003"/>
      <c r="K12" s="1003"/>
      <c r="L12" s="1003"/>
      <c r="M12" s="1003"/>
      <c r="N12" s="1003"/>
      <c r="O12" s="1003"/>
      <c r="P12" s="1003"/>
      <c r="Q12" s="1003"/>
      <c r="R12" s="1004"/>
      <c r="S12" s="80"/>
    </row>
    <row r="14" spans="2:21" ht="10.15" customHeight="1" x14ac:dyDescent="0.2"/>
    <row r="15" spans="2:21" ht="10.15" customHeight="1" x14ac:dyDescent="0.2"/>
    <row r="16" spans="2:21" ht="10.15" customHeight="1" x14ac:dyDescent="0.2"/>
    <row r="17" ht="10.15" customHeight="1" x14ac:dyDescent="0.2"/>
    <row r="18" ht="10.15" customHeight="1" x14ac:dyDescent="0.2"/>
  </sheetData>
  <sheetProtection password="C493" sheet="1" scenarios="1" formatColumns="0" formatRows="0"/>
  <protectedRanges>
    <protectedRange sqref="G7:R12" name="Rango1"/>
  </protectedRanges>
  <mergeCells count="4">
    <mergeCell ref="B4:E4"/>
    <mergeCell ref="C5:D5"/>
    <mergeCell ref="C6:D6"/>
    <mergeCell ref="B7:B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A2:J83"/>
  <sheetViews>
    <sheetView topLeftCell="C36" zoomScaleNormal="100" workbookViewId="0">
      <selection activeCell="E44" sqref="E44"/>
    </sheetView>
  </sheetViews>
  <sheetFormatPr baseColWidth="10" defaultColWidth="11.42578125" defaultRowHeight="15" customHeight="1" x14ac:dyDescent="0.2"/>
  <cols>
    <col min="1" max="1" width="2.7109375" style="1240" customWidth="1"/>
    <col min="2" max="2" width="17.7109375" style="176" customWidth="1"/>
    <col min="3" max="3" width="6.28515625" style="176" customWidth="1"/>
    <col min="4" max="4" width="41.42578125" style="175" customWidth="1"/>
    <col min="5" max="5" width="56.140625" style="175" customWidth="1"/>
    <col min="6" max="6" width="12.7109375" style="177" customWidth="1"/>
    <col min="7" max="7" width="8.7109375" style="733" customWidth="1"/>
    <col min="8" max="8" width="26.140625" style="175" customWidth="1"/>
    <col min="9" max="9" width="33.140625" style="175" customWidth="1"/>
    <col min="10" max="16384" width="11.42578125" style="175"/>
  </cols>
  <sheetData>
    <row r="2" spans="1:9" s="190" customFormat="1" ht="15" customHeight="1" x14ac:dyDescent="0.25">
      <c r="A2" s="1240"/>
      <c r="B2" s="185" t="str">
        <f>+'INFORMACION GENERAL PROYECTO'!B2</f>
        <v>FONDOEMPLEO</v>
      </c>
      <c r="C2" s="185"/>
      <c r="D2" s="187"/>
      <c r="E2" s="188"/>
      <c r="F2" s="189"/>
      <c r="G2" s="731"/>
      <c r="H2" s="185" t="str">
        <f>+'INFORMACION GENERAL PROYECTO'!$G$2</f>
        <v>Línea 3. Promoción y Fortalecimiento de Capacidades para el Emprendimiento</v>
      </c>
    </row>
    <row r="4" spans="1:9" ht="15" customHeight="1" x14ac:dyDescent="0.2">
      <c r="B4" s="1709" t="s">
        <v>279</v>
      </c>
      <c r="C4" s="1709"/>
      <c r="D4" s="1709"/>
      <c r="E4" s="1709"/>
      <c r="F4" s="1709"/>
      <c r="G4" s="1709"/>
      <c r="H4" s="1709"/>
      <c r="I4" s="1709"/>
    </row>
    <row r="5" spans="1:9" ht="15" customHeight="1" thickBot="1" x14ac:dyDescent="0.25">
      <c r="B5" s="880"/>
      <c r="C5" s="723"/>
      <c r="D5" s="880"/>
      <c r="E5" s="880"/>
      <c r="F5" s="880"/>
      <c r="G5" s="732"/>
      <c r="H5" s="880"/>
      <c r="I5" s="880"/>
    </row>
    <row r="6" spans="1:9" ht="30" customHeight="1" x14ac:dyDescent="0.2">
      <c r="B6" s="1721" t="s">
        <v>267</v>
      </c>
      <c r="C6" s="1725"/>
      <c r="D6" s="1725"/>
      <c r="E6" s="1736" t="str">
        <f>+'INFORMACION GENERAL PROYECTO'!E6</f>
        <v>Promoción y fortalecimiento de capacidades para el emprendimiento - Turismo - Calca, Cusco</v>
      </c>
      <c r="F6" s="1737"/>
      <c r="G6" s="1737"/>
      <c r="H6" s="1737"/>
      <c r="I6" s="1738"/>
    </row>
    <row r="7" spans="1:9" ht="15" customHeight="1" thickBot="1" x14ac:dyDescent="0.25">
      <c r="B7" s="1733" t="s">
        <v>283</v>
      </c>
      <c r="C7" s="1734"/>
      <c r="D7" s="1735"/>
      <c r="E7" s="890">
        <f>+'INFORMACION GENERAL PROYECTO'!K7</f>
        <v>0</v>
      </c>
      <c r="F7" s="1739" t="s">
        <v>271</v>
      </c>
      <c r="G7" s="1740"/>
      <c r="H7" s="1741"/>
      <c r="I7" s="891">
        <f>'INFORMACION GENERAL PROYECTO'!K24</f>
        <v>14.005479452054796</v>
      </c>
    </row>
    <row r="8" spans="1:9" ht="10.5" customHeight="1" thickBot="1" x14ac:dyDescent="0.25"/>
    <row r="9" spans="1:9" ht="15" customHeight="1" x14ac:dyDescent="0.2">
      <c r="A9" s="1240">
        <v>1</v>
      </c>
      <c r="B9" s="1728" t="s">
        <v>280</v>
      </c>
      <c r="C9" s="1727"/>
      <c r="D9" s="1727"/>
      <c r="E9" s="1727" t="s">
        <v>228</v>
      </c>
      <c r="F9" s="1727"/>
      <c r="G9" s="1727"/>
      <c r="H9" s="1727" t="s">
        <v>282</v>
      </c>
      <c r="I9" s="1731" t="s">
        <v>281</v>
      </c>
    </row>
    <row r="10" spans="1:9" ht="30.75" customHeight="1" thickBot="1" x14ac:dyDescent="0.25">
      <c r="A10" s="1240">
        <v>1</v>
      </c>
      <c r="B10" s="1729"/>
      <c r="C10" s="1730"/>
      <c r="D10" s="1730"/>
      <c r="E10" s="1223" t="s">
        <v>286</v>
      </c>
      <c r="F10" s="1223" t="s">
        <v>284</v>
      </c>
      <c r="G10" s="1223" t="s">
        <v>285</v>
      </c>
      <c r="H10" s="1730"/>
      <c r="I10" s="1732"/>
    </row>
    <row r="11" spans="1:9" ht="92.25" customHeight="1" x14ac:dyDescent="0.2">
      <c r="A11" s="1240">
        <f>IF(G11&gt;0,1,0)</f>
        <v>1</v>
      </c>
      <c r="B11" s="1710" t="s">
        <v>201</v>
      </c>
      <c r="C11" s="1718"/>
      <c r="D11" s="1724" t="s">
        <v>653</v>
      </c>
      <c r="E11" s="1244" t="s">
        <v>654</v>
      </c>
      <c r="F11" s="1226" t="s">
        <v>301</v>
      </c>
      <c r="G11" s="1245">
        <v>99</v>
      </c>
      <c r="H11" s="1244" t="s">
        <v>655</v>
      </c>
      <c r="I11" s="1250" t="s">
        <v>656</v>
      </c>
    </row>
    <row r="12" spans="1:9" ht="23.25" customHeight="1" x14ac:dyDescent="0.2">
      <c r="A12" s="1240">
        <f t="shared" ref="A12:A25" si="0">IF(G12&gt;0,1,0)</f>
        <v>0</v>
      </c>
      <c r="B12" s="1711"/>
      <c r="C12" s="1719"/>
      <c r="D12" s="1714"/>
      <c r="E12" s="1242"/>
      <c r="F12" s="332" t="s">
        <v>316</v>
      </c>
      <c r="G12" s="1243"/>
      <c r="H12" s="1242"/>
      <c r="I12" s="1251"/>
    </row>
    <row r="13" spans="1:9" ht="36.75" customHeight="1" thickBot="1" x14ac:dyDescent="0.25">
      <c r="A13" s="1240">
        <f t="shared" si="0"/>
        <v>0</v>
      </c>
      <c r="B13" s="1712"/>
      <c r="C13" s="1720"/>
      <c r="D13" s="1715"/>
      <c r="E13" s="1246"/>
      <c r="F13" s="327" t="s">
        <v>316</v>
      </c>
      <c r="G13" s="1247"/>
      <c r="H13" s="1246"/>
      <c r="I13" s="1252"/>
    </row>
    <row r="14" spans="1:9" ht="36.75" customHeight="1" x14ac:dyDescent="0.2">
      <c r="A14" s="1240">
        <f t="shared" si="0"/>
        <v>0</v>
      </c>
      <c r="B14" s="1711" t="s">
        <v>202</v>
      </c>
      <c r="C14" s="1719"/>
      <c r="D14" s="1713" t="s">
        <v>657</v>
      </c>
      <c r="E14" s="1555" t="s">
        <v>658</v>
      </c>
      <c r="F14" s="1556" t="s">
        <v>301</v>
      </c>
      <c r="G14" s="1224"/>
      <c r="H14" s="1248"/>
      <c r="I14" s="1249"/>
    </row>
    <row r="15" spans="1:9" ht="36.75" customHeight="1" x14ac:dyDescent="0.2">
      <c r="A15" s="1240">
        <f t="shared" si="0"/>
        <v>0</v>
      </c>
      <c r="B15" s="1711"/>
      <c r="C15" s="1719"/>
      <c r="D15" s="1714"/>
      <c r="E15" s="1561" t="s">
        <v>672</v>
      </c>
      <c r="F15" s="1191" t="s">
        <v>301</v>
      </c>
      <c r="G15" s="718"/>
      <c r="H15" s="1173"/>
      <c r="I15" s="1174"/>
    </row>
    <row r="16" spans="1:9" ht="36.75" customHeight="1" x14ac:dyDescent="0.2">
      <c r="A16" s="1240">
        <f t="shared" si="0"/>
        <v>0</v>
      </c>
      <c r="B16" s="1711"/>
      <c r="C16" s="1719"/>
      <c r="D16" s="1714"/>
      <c r="E16" s="1546" t="s">
        <v>673</v>
      </c>
      <c r="F16" s="1191" t="s">
        <v>301</v>
      </c>
      <c r="G16" s="718"/>
      <c r="H16" s="1173"/>
      <c r="I16" s="1174"/>
    </row>
    <row r="17" spans="1:9" ht="36.75" customHeight="1" x14ac:dyDescent="0.2">
      <c r="A17" s="1240">
        <f t="shared" si="0"/>
        <v>0</v>
      </c>
      <c r="B17" s="1711"/>
      <c r="C17" s="1719"/>
      <c r="D17" s="1714"/>
      <c r="E17" s="1182"/>
      <c r="F17" s="332" t="s">
        <v>316</v>
      </c>
      <c r="G17" s="718"/>
      <c r="H17" s="1182"/>
      <c r="I17" s="203"/>
    </row>
    <row r="18" spans="1:9" ht="36.75" customHeight="1" x14ac:dyDescent="0.2">
      <c r="A18" s="1240">
        <f t="shared" si="0"/>
        <v>0</v>
      </c>
      <c r="B18" s="1711"/>
      <c r="C18" s="1719"/>
      <c r="D18" s="1714"/>
      <c r="E18" s="1182"/>
      <c r="F18" s="332" t="s">
        <v>316</v>
      </c>
      <c r="G18" s="718"/>
      <c r="H18" s="1182"/>
      <c r="I18" s="203"/>
    </row>
    <row r="19" spans="1:9" ht="36.75" customHeight="1" thickBot="1" x14ac:dyDescent="0.25">
      <c r="A19" s="1240">
        <f t="shared" si="0"/>
        <v>0</v>
      </c>
      <c r="B19" s="1712"/>
      <c r="C19" s="1720"/>
      <c r="D19" s="1715"/>
      <c r="E19" s="1229"/>
      <c r="F19" s="327" t="s">
        <v>316</v>
      </c>
      <c r="G19" s="1161"/>
      <c r="H19" s="1229"/>
      <c r="I19" s="1230"/>
    </row>
    <row r="20" spans="1:9" ht="28.5" customHeight="1" x14ac:dyDescent="0.2">
      <c r="A20" s="1240">
        <f t="shared" si="0"/>
        <v>1</v>
      </c>
      <c r="B20" s="1721" t="s">
        <v>248</v>
      </c>
      <c r="C20" s="1725">
        <v>1</v>
      </c>
      <c r="D20" s="1716" t="s">
        <v>674</v>
      </c>
      <c r="E20" s="1225" t="s">
        <v>701</v>
      </c>
      <c r="F20" s="1226" t="s">
        <v>301</v>
      </c>
      <c r="G20" s="1227">
        <v>198</v>
      </c>
      <c r="H20" s="1225"/>
      <c r="I20" s="1228"/>
    </row>
    <row r="21" spans="1:9" ht="28.5" customHeight="1" x14ac:dyDescent="0.2">
      <c r="A21" s="1240">
        <f t="shared" si="0"/>
        <v>1</v>
      </c>
      <c r="B21" s="1722"/>
      <c r="C21" s="1681"/>
      <c r="D21" s="1717"/>
      <c r="E21" s="1182" t="s">
        <v>702</v>
      </c>
      <c r="F21" s="332" t="s">
        <v>301</v>
      </c>
      <c r="G21" s="718">
        <v>198</v>
      </c>
      <c r="H21" s="1182"/>
      <c r="I21" s="203"/>
    </row>
    <row r="22" spans="1:9" ht="28.5" customHeight="1" x14ac:dyDescent="0.2">
      <c r="A22" s="1240">
        <f t="shared" si="0"/>
        <v>0</v>
      </c>
      <c r="B22" s="1722"/>
      <c r="C22" s="1681"/>
      <c r="D22" s="1717"/>
      <c r="E22" s="719"/>
      <c r="F22" s="332" t="s">
        <v>316</v>
      </c>
      <c r="G22" s="718"/>
      <c r="H22" s="1182"/>
      <c r="I22" s="203"/>
    </row>
    <row r="23" spans="1:9" ht="28.5" customHeight="1" x14ac:dyDescent="0.2">
      <c r="A23" s="1240">
        <f t="shared" si="0"/>
        <v>1</v>
      </c>
      <c r="B23" s="1722"/>
      <c r="C23" s="1681">
        <v>2</v>
      </c>
      <c r="D23" s="1745" t="s">
        <v>675</v>
      </c>
      <c r="E23" s="1183" t="s">
        <v>703</v>
      </c>
      <c r="F23" s="855" t="s">
        <v>301</v>
      </c>
      <c r="G23" s="718">
        <v>99</v>
      </c>
      <c r="H23" s="1182"/>
      <c r="I23" s="1174"/>
    </row>
    <row r="24" spans="1:9" ht="28.5" customHeight="1" x14ac:dyDescent="0.2">
      <c r="A24" s="1240">
        <f t="shared" si="0"/>
        <v>0</v>
      </c>
      <c r="B24" s="1722"/>
      <c r="C24" s="1681"/>
      <c r="D24" s="1745"/>
      <c r="E24" s="1183"/>
      <c r="F24" s="855" t="s">
        <v>316</v>
      </c>
      <c r="G24" s="718"/>
      <c r="H24" s="1182"/>
      <c r="I24" s="203"/>
    </row>
    <row r="25" spans="1:9" ht="28.5" customHeight="1" thickBot="1" x14ac:dyDescent="0.25">
      <c r="A25" s="1240">
        <f t="shared" si="0"/>
        <v>0</v>
      </c>
      <c r="B25" s="1723"/>
      <c r="C25" s="1726"/>
      <c r="D25" s="1746"/>
      <c r="E25" s="1231"/>
      <c r="F25" s="1232" t="s">
        <v>316</v>
      </c>
      <c r="G25" s="1161"/>
      <c r="H25" s="1229"/>
      <c r="I25" s="1230"/>
    </row>
    <row r="26" spans="1:9" ht="15" customHeight="1" thickBot="1" x14ac:dyDescent="0.25">
      <c r="A26" s="1240">
        <v>1</v>
      </c>
      <c r="B26" s="1750" t="s">
        <v>220</v>
      </c>
      <c r="C26" s="1751"/>
      <c r="D26" s="1751"/>
      <c r="E26" s="1751"/>
      <c r="F26" s="1751"/>
      <c r="G26" s="1751"/>
      <c r="H26" s="1751"/>
      <c r="I26" s="1752"/>
    </row>
    <row r="27" spans="1:9" ht="32.25" customHeight="1" x14ac:dyDescent="0.2">
      <c r="A27" s="1240">
        <v>1</v>
      </c>
      <c r="B27" s="728" t="s">
        <v>197</v>
      </c>
      <c r="C27" s="878">
        <f>C20</f>
        <v>1</v>
      </c>
      <c r="D27" s="1743" t="str">
        <f>D20</f>
        <v xml:space="preserve">Capacitación en Gestión de negocios a Emprendedores del sector turismo de los distritos de Pisac, Taray, Lamay, Coya y Calca, provincia de Calca - región Cusco, con idea de negocio o negocio propio en marcha  </v>
      </c>
      <c r="E27" s="1743"/>
      <c r="F27" s="1743"/>
      <c r="G27" s="1743"/>
      <c r="H27" s="1743"/>
      <c r="I27" s="1744"/>
    </row>
    <row r="28" spans="1:9" ht="27.75" customHeight="1" x14ac:dyDescent="0.2">
      <c r="A28" s="1240">
        <f t="shared" ref="A28:A76" si="1">IF(G28&gt;0,1,0)</f>
        <v>1</v>
      </c>
      <c r="B28" s="1747" t="s">
        <v>203</v>
      </c>
      <c r="C28" s="1748">
        <v>1.1000000000000001</v>
      </c>
      <c r="D28" s="1749" t="s">
        <v>676</v>
      </c>
      <c r="E28" s="1168" t="s">
        <v>704</v>
      </c>
      <c r="F28" s="877" t="s">
        <v>301</v>
      </c>
      <c r="G28" s="1160">
        <v>180</v>
      </c>
      <c r="H28" s="877"/>
      <c r="I28" s="375"/>
    </row>
    <row r="29" spans="1:9" ht="44.25" customHeight="1" x14ac:dyDescent="0.2">
      <c r="A29" s="1240">
        <f t="shared" si="1"/>
        <v>1</v>
      </c>
      <c r="B29" s="1747"/>
      <c r="C29" s="1748"/>
      <c r="D29" s="1749"/>
      <c r="E29" s="1168" t="s">
        <v>705</v>
      </c>
      <c r="F29" s="1169" t="s">
        <v>301</v>
      </c>
      <c r="G29" s="1160">
        <v>216</v>
      </c>
      <c r="H29" s="877"/>
      <c r="I29" s="1166"/>
    </row>
    <row r="30" spans="1:9" ht="27.75" customHeight="1" x14ac:dyDescent="0.2">
      <c r="A30" s="1240">
        <f t="shared" si="1"/>
        <v>0</v>
      </c>
      <c r="B30" s="1747"/>
      <c r="C30" s="1748"/>
      <c r="D30" s="1749"/>
      <c r="E30" s="1168"/>
      <c r="F30" s="1169" t="s">
        <v>316</v>
      </c>
      <c r="G30" s="1160"/>
      <c r="H30" s="1169"/>
      <c r="I30" s="1174"/>
    </row>
    <row r="31" spans="1:9" ht="27.75" customHeight="1" x14ac:dyDescent="0.2">
      <c r="A31" s="1240">
        <f t="shared" si="1"/>
        <v>1</v>
      </c>
      <c r="B31" s="1742" t="s">
        <v>502</v>
      </c>
      <c r="C31" s="724" t="s">
        <v>50</v>
      </c>
      <c r="D31" s="1615" t="s">
        <v>659</v>
      </c>
      <c r="E31" s="727" t="s">
        <v>706</v>
      </c>
      <c r="F31" s="1162" t="s">
        <v>314</v>
      </c>
      <c r="G31" s="1160">
        <v>2</v>
      </c>
      <c r="H31" s="332"/>
      <c r="I31" s="204"/>
    </row>
    <row r="32" spans="1:9" ht="27.75" customHeight="1" x14ac:dyDescent="0.2">
      <c r="A32" s="1240">
        <f t="shared" si="1"/>
        <v>1</v>
      </c>
      <c r="B32" s="1742"/>
      <c r="C32" s="724" t="s">
        <v>51</v>
      </c>
      <c r="D32" s="1615" t="s">
        <v>660</v>
      </c>
      <c r="E32" s="727" t="s">
        <v>707</v>
      </c>
      <c r="F32" s="1162" t="s">
        <v>301</v>
      </c>
      <c r="G32" s="1160">
        <v>500</v>
      </c>
      <c r="H32" s="332"/>
      <c r="I32" s="1167"/>
    </row>
    <row r="33" spans="1:9" ht="27.75" customHeight="1" x14ac:dyDescent="0.2">
      <c r="A33" s="1240">
        <f t="shared" si="1"/>
        <v>1</v>
      </c>
      <c r="B33" s="1742"/>
      <c r="C33" s="724" t="s">
        <v>69</v>
      </c>
      <c r="D33" s="1615" t="s">
        <v>661</v>
      </c>
      <c r="E33" s="1615" t="s">
        <v>708</v>
      </c>
      <c r="F33" s="877" t="s">
        <v>296</v>
      </c>
      <c r="G33" s="1160">
        <v>500</v>
      </c>
      <c r="H33" s="332"/>
      <c r="I33" s="1167"/>
    </row>
    <row r="34" spans="1:9" ht="27.75" customHeight="1" x14ac:dyDescent="0.2">
      <c r="A34" s="1240">
        <f t="shared" si="1"/>
        <v>1</v>
      </c>
      <c r="B34" s="1742"/>
      <c r="C34" s="724" t="s">
        <v>85</v>
      </c>
      <c r="D34" s="1615" t="s">
        <v>662</v>
      </c>
      <c r="E34" s="727" t="s">
        <v>709</v>
      </c>
      <c r="F34" s="877" t="s">
        <v>301</v>
      </c>
      <c r="G34" s="1160">
        <v>450</v>
      </c>
      <c r="H34" s="332" t="s">
        <v>684</v>
      </c>
      <c r="I34" s="1167"/>
    </row>
    <row r="35" spans="1:9" ht="27.75" customHeight="1" x14ac:dyDescent="0.2">
      <c r="A35" s="1240">
        <f t="shared" si="1"/>
        <v>1</v>
      </c>
      <c r="B35" s="1742"/>
      <c r="C35" s="724" t="s">
        <v>91</v>
      </c>
      <c r="D35" s="1615" t="s">
        <v>663</v>
      </c>
      <c r="E35" s="727" t="s">
        <v>710</v>
      </c>
      <c r="F35" s="877" t="s">
        <v>301</v>
      </c>
      <c r="G35" s="1160">
        <v>396</v>
      </c>
      <c r="H35" s="332"/>
      <c r="I35" s="1167"/>
    </row>
    <row r="36" spans="1:9" ht="39" customHeight="1" x14ac:dyDescent="0.2">
      <c r="A36" s="1240">
        <f t="shared" si="1"/>
        <v>1</v>
      </c>
      <c r="B36" s="1747" t="s">
        <v>203</v>
      </c>
      <c r="C36" s="1748">
        <v>1.2</v>
      </c>
      <c r="D36" s="1756" t="s">
        <v>677</v>
      </c>
      <c r="E36" s="1168" t="s">
        <v>734</v>
      </c>
      <c r="F36" s="1162" t="s">
        <v>301</v>
      </c>
      <c r="G36" s="1160">
        <v>100</v>
      </c>
      <c r="H36" s="877"/>
      <c r="I36" s="375"/>
    </row>
    <row r="37" spans="1:9" ht="35.25" customHeight="1" x14ac:dyDescent="0.2">
      <c r="A37" s="1240">
        <f t="shared" si="1"/>
        <v>1</v>
      </c>
      <c r="B37" s="1747"/>
      <c r="C37" s="1748"/>
      <c r="D37" s="1756"/>
      <c r="E37" s="1168" t="s">
        <v>735</v>
      </c>
      <c r="F37" s="877" t="s">
        <v>301</v>
      </c>
      <c r="G37" s="1160">
        <v>120</v>
      </c>
      <c r="H37" s="1169"/>
      <c r="I37" s="1166"/>
    </row>
    <row r="38" spans="1:9" ht="55.5" customHeight="1" x14ac:dyDescent="0.2">
      <c r="A38" s="1240">
        <f t="shared" si="1"/>
        <v>1</v>
      </c>
      <c r="B38" s="1747"/>
      <c r="C38" s="1748"/>
      <c r="D38" s="1756"/>
      <c r="E38" s="879" t="s">
        <v>733</v>
      </c>
      <c r="F38" s="877" t="s">
        <v>301</v>
      </c>
      <c r="G38" s="1160">
        <v>176</v>
      </c>
      <c r="H38" s="877"/>
      <c r="I38" s="1166"/>
    </row>
    <row r="39" spans="1:9" ht="27.75" customHeight="1" x14ac:dyDescent="0.2">
      <c r="A39" s="1240">
        <f t="shared" si="1"/>
        <v>0</v>
      </c>
      <c r="B39" s="1742" t="s">
        <v>502</v>
      </c>
      <c r="C39" s="724" t="s">
        <v>58</v>
      </c>
      <c r="D39" s="722" t="s">
        <v>664</v>
      </c>
      <c r="E39" s="721"/>
      <c r="F39" s="877" t="s">
        <v>316</v>
      </c>
      <c r="G39" s="1160"/>
      <c r="H39" s="877"/>
      <c r="I39" s="1166"/>
    </row>
    <row r="40" spans="1:9" ht="27.75" customHeight="1" x14ac:dyDescent="0.2">
      <c r="A40" s="1240">
        <f t="shared" si="1"/>
        <v>0</v>
      </c>
      <c r="B40" s="1742"/>
      <c r="C40" s="724" t="s">
        <v>98</v>
      </c>
      <c r="D40" s="722" t="s">
        <v>665</v>
      </c>
      <c r="E40" s="721"/>
      <c r="F40" s="877" t="s">
        <v>316</v>
      </c>
      <c r="G40" s="1160"/>
      <c r="H40" s="877"/>
      <c r="I40" s="1166"/>
    </row>
    <row r="41" spans="1:9" ht="40.5" customHeight="1" x14ac:dyDescent="0.2">
      <c r="A41" s="1240">
        <f t="shared" si="1"/>
        <v>1</v>
      </c>
      <c r="B41" s="1742"/>
      <c r="C41" s="724" t="s">
        <v>104</v>
      </c>
      <c r="D41" s="722" t="s">
        <v>666</v>
      </c>
      <c r="E41" s="1168" t="s">
        <v>732</v>
      </c>
      <c r="F41" s="877" t="s">
        <v>296</v>
      </c>
      <c r="G41" s="1160">
        <v>352</v>
      </c>
      <c r="H41" s="877"/>
      <c r="I41" s="1166"/>
    </row>
    <row r="42" spans="1:9" ht="27.75" customHeight="1" x14ac:dyDescent="0.2">
      <c r="A42" s="1240">
        <f t="shared" si="1"/>
        <v>0</v>
      </c>
      <c r="B42" s="1742"/>
      <c r="C42" s="724" t="s">
        <v>110</v>
      </c>
      <c r="D42" s="722"/>
      <c r="E42" s="721"/>
      <c r="F42" s="1191" t="s">
        <v>316</v>
      </c>
      <c r="G42" s="1160"/>
      <c r="H42" s="1191"/>
      <c r="I42" s="1166"/>
    </row>
    <row r="43" spans="1:9" ht="27.75" customHeight="1" x14ac:dyDescent="0.2">
      <c r="A43" s="1240">
        <f t="shared" si="1"/>
        <v>0</v>
      </c>
      <c r="B43" s="1742"/>
      <c r="C43" s="724" t="s">
        <v>116</v>
      </c>
      <c r="D43" s="722"/>
      <c r="E43" s="721"/>
      <c r="F43" s="877" t="s">
        <v>316</v>
      </c>
      <c r="G43" s="1160"/>
      <c r="H43" s="877"/>
      <c r="I43" s="375"/>
    </row>
    <row r="44" spans="1:9" ht="27.75" customHeight="1" x14ac:dyDescent="0.2">
      <c r="A44" s="1240">
        <f t="shared" si="1"/>
        <v>1</v>
      </c>
      <c r="B44" s="1747" t="s">
        <v>203</v>
      </c>
      <c r="C44" s="1748">
        <v>1.3</v>
      </c>
      <c r="D44" s="1749" t="s">
        <v>678</v>
      </c>
      <c r="E44" s="1183" t="s">
        <v>711</v>
      </c>
      <c r="F44" s="1191" t="s">
        <v>301</v>
      </c>
      <c r="G44" s="1160">
        <v>198</v>
      </c>
      <c r="H44" s="1191"/>
      <c r="I44" s="1192"/>
    </row>
    <row r="45" spans="1:9" ht="27.75" customHeight="1" x14ac:dyDescent="0.2">
      <c r="A45" s="1240">
        <f t="shared" si="1"/>
        <v>0</v>
      </c>
      <c r="B45" s="1747"/>
      <c r="C45" s="1748"/>
      <c r="D45" s="1749"/>
      <c r="E45" s="1183"/>
      <c r="F45" s="1191" t="s">
        <v>316</v>
      </c>
      <c r="G45" s="1160"/>
      <c r="H45" s="1191"/>
      <c r="I45" s="1192"/>
    </row>
    <row r="46" spans="1:9" ht="27.75" customHeight="1" x14ac:dyDescent="0.2">
      <c r="A46" s="1240">
        <f t="shared" si="1"/>
        <v>0</v>
      </c>
      <c r="B46" s="1747"/>
      <c r="C46" s="1748"/>
      <c r="D46" s="1749"/>
      <c r="E46" s="1183"/>
      <c r="F46" s="1191" t="s">
        <v>316</v>
      </c>
      <c r="G46" s="1160"/>
      <c r="H46" s="1191"/>
      <c r="I46" s="1192"/>
    </row>
    <row r="47" spans="1:9" ht="27.75" customHeight="1" x14ac:dyDescent="0.2">
      <c r="A47" s="1240">
        <f t="shared" si="1"/>
        <v>0</v>
      </c>
      <c r="B47" s="1742" t="s">
        <v>502</v>
      </c>
      <c r="C47" s="724" t="s">
        <v>57</v>
      </c>
      <c r="D47" s="720"/>
      <c r="E47" s="722"/>
      <c r="F47" s="877" t="s">
        <v>316</v>
      </c>
      <c r="G47" s="1160"/>
      <c r="H47" s="332"/>
      <c r="I47" s="204"/>
    </row>
    <row r="48" spans="1:9" ht="27.75" customHeight="1" x14ac:dyDescent="0.2">
      <c r="A48" s="1240">
        <f t="shared" si="1"/>
        <v>0</v>
      </c>
      <c r="B48" s="1742"/>
      <c r="C48" s="724" t="s">
        <v>123</v>
      </c>
      <c r="D48" s="720"/>
      <c r="E48" s="722"/>
      <c r="F48" s="877" t="s">
        <v>316</v>
      </c>
      <c r="G48" s="1160"/>
      <c r="H48" s="332"/>
      <c r="I48" s="204"/>
    </row>
    <row r="49" spans="1:9" ht="27.75" customHeight="1" x14ac:dyDescent="0.2">
      <c r="A49" s="1240">
        <f t="shared" si="1"/>
        <v>0</v>
      </c>
      <c r="B49" s="1742"/>
      <c r="C49" s="724" t="s">
        <v>124</v>
      </c>
      <c r="D49" s="720"/>
      <c r="E49" s="722"/>
      <c r="F49" s="877" t="s">
        <v>316</v>
      </c>
      <c r="G49" s="1160"/>
      <c r="H49" s="332"/>
      <c r="I49" s="204"/>
    </row>
    <row r="50" spans="1:9" ht="27.75" customHeight="1" x14ac:dyDescent="0.2">
      <c r="A50" s="1240">
        <f t="shared" si="1"/>
        <v>0</v>
      </c>
      <c r="B50" s="1742"/>
      <c r="C50" s="724" t="s">
        <v>125</v>
      </c>
      <c r="D50" s="726"/>
      <c r="E50" s="727"/>
      <c r="F50" s="877" t="s">
        <v>316</v>
      </c>
      <c r="G50" s="1160"/>
      <c r="H50" s="332"/>
      <c r="I50" s="204"/>
    </row>
    <row r="51" spans="1:9" ht="27.75" customHeight="1" thickBot="1" x14ac:dyDescent="0.25">
      <c r="A51" s="1240">
        <f t="shared" si="1"/>
        <v>0</v>
      </c>
      <c r="B51" s="1757"/>
      <c r="C51" s="725" t="s">
        <v>126</v>
      </c>
      <c r="D51" s="729"/>
      <c r="E51" s="730"/>
      <c r="F51" s="881" t="s">
        <v>316</v>
      </c>
      <c r="G51" s="1161"/>
      <c r="H51" s="327"/>
      <c r="I51" s="328"/>
    </row>
    <row r="52" spans="1:9" ht="15" customHeight="1" x14ac:dyDescent="0.2">
      <c r="A52" s="1240">
        <v>1</v>
      </c>
      <c r="B52" s="728" t="s">
        <v>197</v>
      </c>
      <c r="C52" s="1184">
        <v>2</v>
      </c>
      <c r="D52" s="1753" t="str">
        <f>D23</f>
        <v xml:space="preserve">Implementación y/o fortalecimiento de negocios en los distritos de Pisac, Taray, Lamay, Coya y Calca, provincia de Calca - región Cusco, con idea de negocio o negocio propio en marcha  </v>
      </c>
      <c r="E52" s="1754"/>
      <c r="F52" s="1754"/>
      <c r="G52" s="1754"/>
      <c r="H52" s="1754"/>
      <c r="I52" s="1755"/>
    </row>
    <row r="53" spans="1:9" ht="42.75" customHeight="1" x14ac:dyDescent="0.2">
      <c r="A53" s="1240">
        <f t="shared" si="1"/>
        <v>1</v>
      </c>
      <c r="B53" s="1747" t="s">
        <v>203</v>
      </c>
      <c r="C53" s="1748">
        <v>2.1</v>
      </c>
      <c r="D53" s="1756" t="s">
        <v>679</v>
      </c>
      <c r="E53" s="1183" t="s">
        <v>731</v>
      </c>
      <c r="F53" s="1191" t="s">
        <v>301</v>
      </c>
      <c r="G53" s="1160">
        <v>99</v>
      </c>
      <c r="H53" s="1191"/>
      <c r="I53" s="1192"/>
    </row>
    <row r="54" spans="1:9" ht="27" customHeight="1" x14ac:dyDescent="0.2">
      <c r="A54" s="1240">
        <f t="shared" si="1"/>
        <v>0</v>
      </c>
      <c r="B54" s="1747" t="s">
        <v>205</v>
      </c>
      <c r="C54" s="1748"/>
      <c r="D54" s="1756"/>
      <c r="E54" s="1183"/>
      <c r="F54" s="1191" t="s">
        <v>316</v>
      </c>
      <c r="G54" s="1160"/>
      <c r="H54" s="1191"/>
      <c r="I54" s="1192"/>
    </row>
    <row r="55" spans="1:9" ht="27" customHeight="1" x14ac:dyDescent="0.2">
      <c r="A55" s="1240">
        <f t="shared" si="1"/>
        <v>0</v>
      </c>
      <c r="B55" s="1747" t="s">
        <v>206</v>
      </c>
      <c r="C55" s="1748"/>
      <c r="D55" s="1756"/>
      <c r="E55" s="1183"/>
      <c r="F55" s="1191" t="s">
        <v>316</v>
      </c>
      <c r="G55" s="1160"/>
      <c r="H55" s="1191"/>
      <c r="I55" s="1192"/>
    </row>
    <row r="56" spans="1:9" ht="27" customHeight="1" x14ac:dyDescent="0.2">
      <c r="A56" s="1240">
        <f t="shared" si="1"/>
        <v>1</v>
      </c>
      <c r="B56" s="1742" t="s">
        <v>502</v>
      </c>
      <c r="C56" s="724" t="s">
        <v>149</v>
      </c>
      <c r="D56" s="726" t="s">
        <v>682</v>
      </c>
      <c r="E56" s="1616" t="s">
        <v>723</v>
      </c>
      <c r="F56" s="1191" t="s">
        <v>319</v>
      </c>
      <c r="G56" s="1160">
        <v>1188</v>
      </c>
      <c r="H56" s="332"/>
      <c r="I56" s="204"/>
    </row>
    <row r="57" spans="1:9" ht="27" customHeight="1" x14ac:dyDescent="0.2">
      <c r="A57" s="1240">
        <f t="shared" si="1"/>
        <v>0</v>
      </c>
      <c r="B57" s="1742"/>
      <c r="C57" s="724" t="s">
        <v>150</v>
      </c>
      <c r="D57" s="726"/>
      <c r="E57" s="727"/>
      <c r="F57" s="1191" t="s">
        <v>316</v>
      </c>
      <c r="G57" s="1160"/>
      <c r="H57" s="332"/>
      <c r="I57" s="204"/>
    </row>
    <row r="58" spans="1:9" ht="27" customHeight="1" x14ac:dyDescent="0.2">
      <c r="A58" s="1240">
        <f t="shared" si="1"/>
        <v>0</v>
      </c>
      <c r="B58" s="1742"/>
      <c r="C58" s="724" t="s">
        <v>151</v>
      </c>
      <c r="D58" s="726"/>
      <c r="E58" s="727"/>
      <c r="F58" s="1191" t="s">
        <v>316</v>
      </c>
      <c r="G58" s="1160"/>
      <c r="H58" s="332"/>
      <c r="I58" s="1167"/>
    </row>
    <row r="59" spans="1:9" ht="27" customHeight="1" x14ac:dyDescent="0.2">
      <c r="A59" s="1240">
        <f t="shared" si="1"/>
        <v>0</v>
      </c>
      <c r="B59" s="1742"/>
      <c r="C59" s="724" t="s">
        <v>152</v>
      </c>
      <c r="D59" s="726"/>
      <c r="E59" s="727"/>
      <c r="F59" s="1191" t="s">
        <v>316</v>
      </c>
      <c r="G59" s="1160"/>
      <c r="H59" s="332"/>
      <c r="I59" s="204"/>
    </row>
    <row r="60" spans="1:9" ht="27" customHeight="1" x14ac:dyDescent="0.2">
      <c r="A60" s="1240">
        <f t="shared" si="1"/>
        <v>0</v>
      </c>
      <c r="B60" s="1742"/>
      <c r="C60" s="724" t="s">
        <v>153</v>
      </c>
      <c r="D60" s="726"/>
      <c r="E60" s="727"/>
      <c r="F60" s="1191" t="s">
        <v>316</v>
      </c>
      <c r="G60" s="1160"/>
      <c r="H60" s="332"/>
      <c r="I60" s="204"/>
    </row>
    <row r="61" spans="1:9" ht="27" customHeight="1" x14ac:dyDescent="0.2">
      <c r="A61" s="1240">
        <f t="shared" si="1"/>
        <v>1</v>
      </c>
      <c r="B61" s="1747" t="s">
        <v>203</v>
      </c>
      <c r="C61" s="1748">
        <v>2.2000000000000002</v>
      </c>
      <c r="D61" s="1749" t="s">
        <v>680</v>
      </c>
      <c r="E61" s="1183" t="s">
        <v>712</v>
      </c>
      <c r="F61" s="1191" t="s">
        <v>301</v>
      </c>
      <c r="G61" s="1160">
        <v>50</v>
      </c>
      <c r="H61" s="1191"/>
      <c r="I61" s="1192"/>
    </row>
    <row r="62" spans="1:9" ht="27" customHeight="1" x14ac:dyDescent="0.2">
      <c r="A62" s="1240">
        <f t="shared" si="1"/>
        <v>0</v>
      </c>
      <c r="B62" s="1747" t="s">
        <v>205</v>
      </c>
      <c r="C62" s="1748"/>
      <c r="D62" s="1749"/>
      <c r="E62" s="1183"/>
      <c r="F62" s="1191" t="s">
        <v>316</v>
      </c>
      <c r="G62" s="1160"/>
      <c r="H62" s="1191"/>
      <c r="I62" s="1192"/>
    </row>
    <row r="63" spans="1:9" ht="27" customHeight="1" x14ac:dyDescent="0.2">
      <c r="A63" s="1240">
        <f t="shared" si="1"/>
        <v>0</v>
      </c>
      <c r="B63" s="1747" t="s">
        <v>206</v>
      </c>
      <c r="C63" s="1748"/>
      <c r="D63" s="1749"/>
      <c r="E63" s="1183"/>
      <c r="F63" s="1191" t="s">
        <v>316</v>
      </c>
      <c r="G63" s="1160"/>
      <c r="H63" s="1191"/>
      <c r="I63" s="1192"/>
    </row>
    <row r="64" spans="1:9" ht="36.75" customHeight="1" x14ac:dyDescent="0.2">
      <c r="A64" s="1240">
        <f t="shared" si="1"/>
        <v>1</v>
      </c>
      <c r="B64" s="1742" t="s">
        <v>502</v>
      </c>
      <c r="C64" s="724" t="s">
        <v>154</v>
      </c>
      <c r="D64" s="726" t="s">
        <v>667</v>
      </c>
      <c r="E64" s="727" t="s">
        <v>713</v>
      </c>
      <c r="F64" s="1191" t="s">
        <v>319</v>
      </c>
      <c r="G64" s="1160">
        <v>150</v>
      </c>
      <c r="H64" s="332"/>
      <c r="I64" s="204"/>
    </row>
    <row r="65" spans="1:10" ht="42.75" customHeight="1" x14ac:dyDescent="0.2">
      <c r="A65" s="1240">
        <f t="shared" si="1"/>
        <v>1</v>
      </c>
      <c r="B65" s="1742"/>
      <c r="C65" s="724" t="s">
        <v>68</v>
      </c>
      <c r="D65" s="1615" t="s">
        <v>681</v>
      </c>
      <c r="E65" s="1616" t="s">
        <v>714</v>
      </c>
      <c r="F65" s="1191" t="s">
        <v>319</v>
      </c>
      <c r="G65" s="1160">
        <v>100</v>
      </c>
      <c r="H65" s="332"/>
      <c r="I65" s="204"/>
    </row>
    <row r="66" spans="1:10" ht="27" customHeight="1" x14ac:dyDescent="0.2">
      <c r="A66" s="1240">
        <f t="shared" si="1"/>
        <v>0</v>
      </c>
      <c r="B66" s="1742"/>
      <c r="C66" s="724" t="s">
        <v>155</v>
      </c>
      <c r="D66" s="726"/>
      <c r="E66" s="727"/>
      <c r="F66" s="1191" t="s">
        <v>316</v>
      </c>
      <c r="G66" s="1160"/>
      <c r="H66" s="332"/>
      <c r="I66" s="204"/>
    </row>
    <row r="67" spans="1:10" ht="27" customHeight="1" x14ac:dyDescent="0.2">
      <c r="A67" s="1240">
        <f t="shared" si="1"/>
        <v>0</v>
      </c>
      <c r="B67" s="1742"/>
      <c r="C67" s="724" t="s">
        <v>156</v>
      </c>
      <c r="D67" s="726"/>
      <c r="E67" s="727"/>
      <c r="F67" s="1191" t="s">
        <v>316</v>
      </c>
      <c r="G67" s="1160"/>
      <c r="H67" s="332"/>
      <c r="I67" s="204"/>
    </row>
    <row r="68" spans="1:10" ht="27" customHeight="1" x14ac:dyDescent="0.2">
      <c r="A68" s="1240">
        <f t="shared" si="1"/>
        <v>0</v>
      </c>
      <c r="B68" s="1742"/>
      <c r="C68" s="724" t="s">
        <v>157</v>
      </c>
      <c r="D68" s="726"/>
      <c r="E68" s="727"/>
      <c r="F68" s="1191" t="s">
        <v>316</v>
      </c>
      <c r="G68" s="1160"/>
      <c r="H68" s="332"/>
      <c r="I68" s="204"/>
    </row>
    <row r="69" spans="1:10" ht="27" customHeight="1" x14ac:dyDescent="0.2">
      <c r="A69" s="1240">
        <f t="shared" si="1"/>
        <v>0</v>
      </c>
      <c r="B69" s="1747" t="s">
        <v>203</v>
      </c>
      <c r="C69" s="1748">
        <v>2.2999999999999998</v>
      </c>
      <c r="D69" s="1749"/>
      <c r="E69" s="1183"/>
      <c r="F69" s="1191" t="s">
        <v>316</v>
      </c>
      <c r="G69" s="1160"/>
      <c r="H69" s="1191"/>
      <c r="I69" s="1192"/>
    </row>
    <row r="70" spans="1:10" ht="27" customHeight="1" x14ac:dyDescent="0.2">
      <c r="A70" s="1240">
        <f t="shared" si="1"/>
        <v>0</v>
      </c>
      <c r="B70" s="1747" t="s">
        <v>205</v>
      </c>
      <c r="C70" s="1748"/>
      <c r="D70" s="1749"/>
      <c r="E70" s="1183"/>
      <c r="F70" s="1191" t="s">
        <v>316</v>
      </c>
      <c r="G70" s="1160"/>
      <c r="H70" s="1191"/>
      <c r="I70" s="1192"/>
    </row>
    <row r="71" spans="1:10" ht="27" customHeight="1" x14ac:dyDescent="0.2">
      <c r="A71" s="1240">
        <f t="shared" si="1"/>
        <v>0</v>
      </c>
      <c r="B71" s="1747" t="s">
        <v>206</v>
      </c>
      <c r="C71" s="1748"/>
      <c r="D71" s="1749"/>
      <c r="E71" s="1183"/>
      <c r="F71" s="1191" t="s">
        <v>316</v>
      </c>
      <c r="G71" s="1160"/>
      <c r="H71" s="1191"/>
      <c r="I71" s="1192"/>
    </row>
    <row r="72" spans="1:10" ht="27" customHeight="1" x14ac:dyDescent="0.2">
      <c r="A72" s="1240">
        <f t="shared" si="1"/>
        <v>0</v>
      </c>
      <c r="B72" s="1742" t="s">
        <v>502</v>
      </c>
      <c r="C72" s="724" t="s">
        <v>158</v>
      </c>
      <c r="D72" s="726"/>
      <c r="E72" s="727"/>
      <c r="F72" s="1191" t="s">
        <v>316</v>
      </c>
      <c r="G72" s="1160"/>
      <c r="H72" s="332"/>
      <c r="I72" s="204"/>
    </row>
    <row r="73" spans="1:10" ht="27" customHeight="1" x14ac:dyDescent="0.2">
      <c r="A73" s="1240">
        <f t="shared" si="1"/>
        <v>0</v>
      </c>
      <c r="B73" s="1742"/>
      <c r="C73" s="724" t="s">
        <v>159</v>
      </c>
      <c r="D73" s="726"/>
      <c r="E73" s="727"/>
      <c r="F73" s="1191" t="s">
        <v>316</v>
      </c>
      <c r="G73" s="1160"/>
      <c r="H73" s="332"/>
      <c r="I73" s="204"/>
    </row>
    <row r="74" spans="1:10" ht="27" customHeight="1" x14ac:dyDescent="0.2">
      <c r="A74" s="1240">
        <f t="shared" si="1"/>
        <v>0</v>
      </c>
      <c r="B74" s="1742"/>
      <c r="C74" s="724" t="s">
        <v>160</v>
      </c>
      <c r="D74" s="726"/>
      <c r="E74" s="727"/>
      <c r="F74" s="1191" t="s">
        <v>316</v>
      </c>
      <c r="G74" s="1160"/>
      <c r="H74" s="332"/>
      <c r="I74" s="204"/>
    </row>
    <row r="75" spans="1:10" ht="27" customHeight="1" x14ac:dyDescent="0.2">
      <c r="A75" s="1240">
        <f t="shared" si="1"/>
        <v>0</v>
      </c>
      <c r="B75" s="1742"/>
      <c r="C75" s="724" t="s">
        <v>161</v>
      </c>
      <c r="D75" s="726"/>
      <c r="E75" s="727"/>
      <c r="F75" s="1191" t="s">
        <v>316</v>
      </c>
      <c r="G75" s="1160"/>
      <c r="H75" s="332"/>
      <c r="I75" s="204"/>
    </row>
    <row r="76" spans="1:10" ht="27" customHeight="1" thickBot="1" x14ac:dyDescent="0.25">
      <c r="A76" s="1240">
        <f t="shared" si="1"/>
        <v>0</v>
      </c>
      <c r="B76" s="1757"/>
      <c r="C76" s="725" t="s">
        <v>162</v>
      </c>
      <c r="D76" s="729"/>
      <c r="E76" s="730"/>
      <c r="F76" s="1185" t="s">
        <v>316</v>
      </c>
      <c r="G76" s="1161"/>
      <c r="H76" s="327"/>
      <c r="I76" s="328"/>
    </row>
    <row r="77" spans="1:10" ht="12.75" x14ac:dyDescent="0.2">
      <c r="A77" s="1241"/>
      <c r="B77" s="1233"/>
      <c r="C77" s="1233"/>
      <c r="D77" s="1234"/>
      <c r="E77" s="1234"/>
      <c r="F77" s="1235"/>
      <c r="G77" s="1236"/>
      <c r="H77" s="1234"/>
      <c r="I77" s="1234"/>
      <c r="J77" s="1237"/>
    </row>
    <row r="78" spans="1:10" ht="12.75" x14ac:dyDescent="0.2">
      <c r="A78" s="1241"/>
      <c r="B78" s="374"/>
      <c r="C78" s="374"/>
      <c r="D78" s="1237"/>
      <c r="E78" s="1237"/>
      <c r="F78" s="1238"/>
      <c r="G78" s="1239"/>
      <c r="H78" s="1237"/>
      <c r="I78" s="1237"/>
      <c r="J78" s="1237"/>
    </row>
    <row r="79" spans="1:10" ht="12.75" x14ac:dyDescent="0.2">
      <c r="A79" s="1241"/>
      <c r="B79" s="374"/>
      <c r="C79" s="374"/>
      <c r="D79" s="1237"/>
      <c r="E79" s="1237"/>
      <c r="F79" s="1238"/>
      <c r="G79" s="1239"/>
      <c r="H79" s="1237"/>
      <c r="I79" s="1237"/>
      <c r="J79" s="1237"/>
    </row>
    <row r="80" spans="1:10" ht="15" customHeight="1" x14ac:dyDescent="0.2">
      <c r="A80" s="1241"/>
      <c r="B80" s="374"/>
      <c r="C80" s="374"/>
      <c r="D80" s="1237"/>
      <c r="E80" s="1237"/>
      <c r="F80" s="1238"/>
      <c r="G80" s="1239"/>
      <c r="H80" s="1237"/>
      <c r="I80" s="1237"/>
      <c r="J80" s="1237"/>
    </row>
    <row r="81" spans="1:10" ht="15" customHeight="1" x14ac:dyDescent="0.2">
      <c r="A81" s="1241"/>
      <c r="B81" s="374"/>
      <c r="C81" s="374"/>
      <c r="D81" s="1237"/>
      <c r="E81" s="1237"/>
      <c r="F81" s="1238"/>
      <c r="G81" s="1239"/>
      <c r="H81" s="1237"/>
      <c r="I81" s="1237"/>
      <c r="J81" s="1237"/>
    </row>
    <row r="82" spans="1:10" ht="15" customHeight="1" x14ac:dyDescent="0.2">
      <c r="A82" s="1241"/>
      <c r="B82" s="374"/>
      <c r="C82" s="374"/>
      <c r="D82" s="1237"/>
      <c r="E82" s="1237"/>
      <c r="F82" s="1238"/>
      <c r="G82" s="1239"/>
      <c r="H82" s="1237"/>
      <c r="I82" s="1237"/>
      <c r="J82" s="1237"/>
    </row>
    <row r="83" spans="1:10" ht="15" customHeight="1" x14ac:dyDescent="0.2">
      <c r="A83" s="1241"/>
      <c r="B83" s="374"/>
      <c r="C83" s="374"/>
      <c r="D83" s="1237"/>
      <c r="E83" s="1237"/>
      <c r="F83" s="1238"/>
      <c r="G83" s="1239"/>
      <c r="H83" s="1237"/>
      <c r="I83" s="1237"/>
      <c r="J83" s="1237"/>
    </row>
  </sheetData>
  <sheetProtection algorithmName="SHA-512" hashValue="wNLL/A3M6O1hV/CCeDifCNlHZSzXyzTH5werJyue7+Dy4kL8KnDLZa6EWH5FrAKEJGEUHdcsYN244tYz/Nu5Ug==" saltValue="arIx9vveFZc6LfTm0Ee/rg==" spinCount="100000" sheet="1" objects="1" scenarios="1" formatColumns="0" formatRows="0"/>
  <protectedRanges>
    <protectedRange sqref="E14:F16" name="Rango7"/>
    <protectedRange sqref="D53:I76" name="Rango4"/>
    <protectedRange sqref="D28:I51" name="Rango3"/>
    <protectedRange sqref="F11:F13 E17:I25" name="Rango2"/>
    <protectedRange sqref="D11:D25" name="Rango1"/>
    <protectedRange sqref="E11:E13 G11:I13" name="Rango5"/>
  </protectedRanges>
  <autoFilter ref="A10:K76">
    <filterColumn colId="1" showButton="0"/>
    <filterColumn colId="2" showButton="0"/>
  </autoFilter>
  <mergeCells count="47">
    <mergeCell ref="B72:B76"/>
    <mergeCell ref="B64:B68"/>
    <mergeCell ref="B69:B71"/>
    <mergeCell ref="C69:C71"/>
    <mergeCell ref="D69:D71"/>
    <mergeCell ref="C61:C63"/>
    <mergeCell ref="D61:D63"/>
    <mergeCell ref="B39:B43"/>
    <mergeCell ref="B31:B35"/>
    <mergeCell ref="B36:B38"/>
    <mergeCell ref="D36:D38"/>
    <mergeCell ref="B44:B46"/>
    <mergeCell ref="D44:D46"/>
    <mergeCell ref="B61:B63"/>
    <mergeCell ref="B53:B55"/>
    <mergeCell ref="C53:C55"/>
    <mergeCell ref="D53:D55"/>
    <mergeCell ref="C36:C38"/>
    <mergeCell ref="C44:C46"/>
    <mergeCell ref="B47:B51"/>
    <mergeCell ref="B6:D6"/>
    <mergeCell ref="E6:I6"/>
    <mergeCell ref="F7:H7"/>
    <mergeCell ref="B56:B60"/>
    <mergeCell ref="D27:I27"/>
    <mergeCell ref="D23:D25"/>
    <mergeCell ref="B28:B30"/>
    <mergeCell ref="C28:C30"/>
    <mergeCell ref="D28:D30"/>
    <mergeCell ref="B26:I26"/>
    <mergeCell ref="D52:I52"/>
    <mergeCell ref="B4:I4"/>
    <mergeCell ref="B11:B13"/>
    <mergeCell ref="B14:B19"/>
    <mergeCell ref="D14:D19"/>
    <mergeCell ref="D20:D22"/>
    <mergeCell ref="C11:C13"/>
    <mergeCell ref="C14:C19"/>
    <mergeCell ref="B20:B25"/>
    <mergeCell ref="D11:D13"/>
    <mergeCell ref="C20:C22"/>
    <mergeCell ref="C23:C25"/>
    <mergeCell ref="E9:G9"/>
    <mergeCell ref="B9:D10"/>
    <mergeCell ref="H9:H10"/>
    <mergeCell ref="I9:I10"/>
    <mergeCell ref="B7:D7"/>
  </mergeCells>
  <pageMargins left="0.39370078740157483" right="0.19685039370078741" top="0.59055118110236227" bottom="0.39370078740157483" header="0.19685039370078741" footer="0.19685039370078741"/>
  <pageSetup paperSize="9" scale="75" orientation="portrait" r:id="rId1"/>
  <headerFooter>
    <oddFooter>&amp;C&amp;P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'Categorías de gastos'!$T$23:$T$26</xm:f>
          </x14:formula1>
          <xm:sqref>F11:F19</xm:sqref>
        </x14:dataValidation>
        <x14:dataValidation type="list" allowBlank="1" showInputMessage="1" showErrorMessage="1">
          <x14:formula1>
            <xm:f>'Categorías de gastos'!$X$23:$X$34</xm:f>
          </x14:formula1>
          <xm:sqref>F20:F25</xm:sqref>
        </x14:dataValidation>
        <x14:dataValidation type="list" allowBlank="1" showInputMessage="1" showErrorMessage="1">
          <x14:formula1>
            <xm:f>'Categorías de gastos'!$T$2:$T$3</xm:f>
          </x14:formula1>
          <xm:sqref>F28:F30 F36:F38 F44:F46 F53:F55 F61:F63 F69:F71</xm:sqref>
        </x14:dataValidation>
        <x14:dataValidation type="list" allowBlank="1" showInputMessage="1" showErrorMessage="1">
          <x14:formula1>
            <xm:f>'Categorías de gastos'!$T$8:$T$16</xm:f>
          </x14:formula1>
          <xm:sqref>F31:F35 F39:F43 F47:F51 F56:F60 F64:F68 F72:F76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AU117"/>
  <sheetViews>
    <sheetView topLeftCell="D31" zoomScaleNormal="100" workbookViewId="0">
      <selection activeCell="T45" sqref="T45"/>
    </sheetView>
  </sheetViews>
  <sheetFormatPr baseColWidth="10" defaultRowHeight="16.5" outlineLevelRow="1" x14ac:dyDescent="0.3"/>
  <cols>
    <col min="1" max="1" width="2.7109375" style="237" customWidth="1"/>
    <col min="2" max="2" width="4.7109375" style="110" customWidth="1"/>
    <col min="3" max="3" width="18.7109375" style="110" customWidth="1"/>
    <col min="4" max="4" width="14.7109375" style="112" customWidth="1"/>
    <col min="5" max="5" width="47.85546875" style="110" customWidth="1"/>
    <col min="6" max="6" width="11.7109375" style="216" customWidth="1"/>
    <col min="7" max="7" width="8.7109375" style="765" customWidth="1"/>
    <col min="8" max="8" width="6.7109375" style="110" customWidth="1"/>
    <col min="9" max="9" width="7.140625" style="110" customWidth="1"/>
    <col min="10" max="11" width="6.7109375" style="110" customWidth="1"/>
    <col min="12" max="12" width="8.5703125" style="110" customWidth="1"/>
    <col min="13" max="14" width="6.7109375" style="110" customWidth="1"/>
    <col min="15" max="15" width="8" style="110" customWidth="1"/>
    <col min="16" max="20" width="6.7109375" style="110" customWidth="1"/>
    <col min="21" max="21" width="7.28515625" style="110" customWidth="1"/>
    <col min="22" max="23" width="6.7109375" style="110" customWidth="1"/>
    <col min="24" max="24" width="9.5703125" style="110" customWidth="1"/>
    <col min="25" max="26" width="6.7109375" style="110" customWidth="1"/>
    <col min="27" max="27" width="7.5703125" style="110" customWidth="1"/>
    <col min="28" max="43" width="6.7109375" style="110" hidden="1" customWidth="1"/>
    <col min="44" max="44" width="2" style="110" customWidth="1"/>
    <col min="45" max="46" width="26.140625" style="110" customWidth="1"/>
    <col min="47" max="47" width="23.85546875" style="110" customWidth="1"/>
    <col min="48" max="253" width="11.42578125" style="110"/>
    <col min="254" max="254" width="4.28515625" style="110" bestFit="1" customWidth="1"/>
    <col min="255" max="255" width="10.5703125" style="110" customWidth="1"/>
    <col min="256" max="256" width="6.140625" style="110" customWidth="1"/>
    <col min="257" max="257" width="24.7109375" style="110" customWidth="1"/>
    <col min="258" max="258" width="10.28515625" style="110" customWidth="1"/>
    <col min="259" max="259" width="11.5703125" style="110" customWidth="1"/>
    <col min="260" max="260" width="9.85546875" style="110" customWidth="1"/>
    <col min="261" max="261" width="7.85546875" style="110" customWidth="1"/>
    <col min="262" max="262" width="7.7109375" style="110" customWidth="1"/>
    <col min="263" max="264" width="8.42578125" style="110" customWidth="1"/>
    <col min="265" max="265" width="7.85546875" style="110" customWidth="1"/>
    <col min="266" max="266" width="8.42578125" style="110" customWidth="1"/>
    <col min="267" max="267" width="7.85546875" style="110" customWidth="1"/>
    <col min="268" max="268" width="7.7109375" style="110" customWidth="1"/>
    <col min="269" max="269" width="7.85546875" style="110" customWidth="1"/>
    <col min="270" max="270" width="8.42578125" style="110" customWidth="1"/>
    <col min="271" max="271" width="7.42578125" style="110" customWidth="1"/>
    <col min="272" max="272" width="10.7109375" style="110" bestFit="1" customWidth="1"/>
    <col min="273" max="274" width="8.42578125" style="110" bestFit="1" customWidth="1"/>
    <col min="275" max="275" width="11.42578125" style="110" bestFit="1" customWidth="1"/>
    <col min="276" max="276" width="9" style="110" bestFit="1" customWidth="1"/>
    <col min="277" max="277" width="7.7109375" style="110" bestFit="1" customWidth="1"/>
    <col min="278" max="278" width="7.42578125" style="110" bestFit="1" customWidth="1"/>
    <col min="279" max="280" width="9" style="110" bestFit="1" customWidth="1"/>
    <col min="281" max="281" width="10.85546875" style="110" bestFit="1" customWidth="1"/>
    <col min="282" max="282" width="9" style="110" bestFit="1" customWidth="1"/>
    <col min="283" max="283" width="8.7109375" style="110" bestFit="1" customWidth="1"/>
    <col min="284" max="284" width="9.5703125" style="110" bestFit="1" customWidth="1"/>
    <col min="285" max="286" width="9" style="110" bestFit="1" customWidth="1"/>
    <col min="287" max="288" width="8.42578125" style="110" bestFit="1" customWidth="1"/>
    <col min="289" max="289" width="8.7109375" style="110" bestFit="1" customWidth="1"/>
    <col min="290" max="290" width="8.42578125" style="110" bestFit="1" customWidth="1"/>
    <col min="291" max="292" width="9" style="110" bestFit="1" customWidth="1"/>
    <col min="293" max="293" width="8.42578125" style="110" bestFit="1" customWidth="1"/>
    <col min="294" max="295" width="8.7109375" style="110" bestFit="1" customWidth="1"/>
    <col min="296" max="296" width="2.7109375" style="110" customWidth="1"/>
    <col min="297" max="509" width="11.42578125" style="110"/>
    <col min="510" max="510" width="4.28515625" style="110" bestFit="1" customWidth="1"/>
    <col min="511" max="511" width="10.5703125" style="110" customWidth="1"/>
    <col min="512" max="512" width="6.140625" style="110" customWidth="1"/>
    <col min="513" max="513" width="24.7109375" style="110" customWidth="1"/>
    <col min="514" max="514" width="10.28515625" style="110" customWidth="1"/>
    <col min="515" max="515" width="11.5703125" style="110" customWidth="1"/>
    <col min="516" max="516" width="9.85546875" style="110" customWidth="1"/>
    <col min="517" max="517" width="7.85546875" style="110" customWidth="1"/>
    <col min="518" max="518" width="7.7109375" style="110" customWidth="1"/>
    <col min="519" max="520" width="8.42578125" style="110" customWidth="1"/>
    <col min="521" max="521" width="7.85546875" style="110" customWidth="1"/>
    <col min="522" max="522" width="8.42578125" style="110" customWidth="1"/>
    <col min="523" max="523" width="7.85546875" style="110" customWidth="1"/>
    <col min="524" max="524" width="7.7109375" style="110" customWidth="1"/>
    <col min="525" max="525" width="7.85546875" style="110" customWidth="1"/>
    <col min="526" max="526" width="8.42578125" style="110" customWidth="1"/>
    <col min="527" max="527" width="7.42578125" style="110" customWidth="1"/>
    <col min="528" max="528" width="10.7109375" style="110" bestFit="1" customWidth="1"/>
    <col min="529" max="530" width="8.42578125" style="110" bestFit="1" customWidth="1"/>
    <col min="531" max="531" width="11.42578125" style="110" bestFit="1" customWidth="1"/>
    <col min="532" max="532" width="9" style="110" bestFit="1" customWidth="1"/>
    <col min="533" max="533" width="7.7109375" style="110" bestFit="1" customWidth="1"/>
    <col min="534" max="534" width="7.42578125" style="110" bestFit="1" customWidth="1"/>
    <col min="535" max="536" width="9" style="110" bestFit="1" customWidth="1"/>
    <col min="537" max="537" width="10.85546875" style="110" bestFit="1" customWidth="1"/>
    <col min="538" max="538" width="9" style="110" bestFit="1" customWidth="1"/>
    <col min="539" max="539" width="8.7109375" style="110" bestFit="1" customWidth="1"/>
    <col min="540" max="540" width="9.5703125" style="110" bestFit="1" customWidth="1"/>
    <col min="541" max="542" width="9" style="110" bestFit="1" customWidth="1"/>
    <col min="543" max="544" width="8.42578125" style="110" bestFit="1" customWidth="1"/>
    <col min="545" max="545" width="8.7109375" style="110" bestFit="1" customWidth="1"/>
    <col min="546" max="546" width="8.42578125" style="110" bestFit="1" customWidth="1"/>
    <col min="547" max="548" width="9" style="110" bestFit="1" customWidth="1"/>
    <col min="549" max="549" width="8.42578125" style="110" bestFit="1" customWidth="1"/>
    <col min="550" max="551" width="8.7109375" style="110" bestFit="1" customWidth="1"/>
    <col min="552" max="552" width="2.7109375" style="110" customWidth="1"/>
    <col min="553" max="765" width="11.42578125" style="110"/>
    <col min="766" max="766" width="4.28515625" style="110" bestFit="1" customWidth="1"/>
    <col min="767" max="767" width="10.5703125" style="110" customWidth="1"/>
    <col min="768" max="768" width="6.140625" style="110" customWidth="1"/>
    <col min="769" max="769" width="24.7109375" style="110" customWidth="1"/>
    <col min="770" max="770" width="10.28515625" style="110" customWidth="1"/>
    <col min="771" max="771" width="11.5703125" style="110" customWidth="1"/>
    <col min="772" max="772" width="9.85546875" style="110" customWidth="1"/>
    <col min="773" max="773" width="7.85546875" style="110" customWidth="1"/>
    <col min="774" max="774" width="7.7109375" style="110" customWidth="1"/>
    <col min="775" max="776" width="8.42578125" style="110" customWidth="1"/>
    <col min="777" max="777" width="7.85546875" style="110" customWidth="1"/>
    <col min="778" max="778" width="8.42578125" style="110" customWidth="1"/>
    <col min="779" max="779" width="7.85546875" style="110" customWidth="1"/>
    <col min="780" max="780" width="7.7109375" style="110" customWidth="1"/>
    <col min="781" max="781" width="7.85546875" style="110" customWidth="1"/>
    <col min="782" max="782" width="8.42578125" style="110" customWidth="1"/>
    <col min="783" max="783" width="7.42578125" style="110" customWidth="1"/>
    <col min="784" max="784" width="10.7109375" style="110" bestFit="1" customWidth="1"/>
    <col min="785" max="786" width="8.42578125" style="110" bestFit="1" customWidth="1"/>
    <col min="787" max="787" width="11.42578125" style="110" bestFit="1" customWidth="1"/>
    <col min="788" max="788" width="9" style="110" bestFit="1" customWidth="1"/>
    <col min="789" max="789" width="7.7109375" style="110" bestFit="1" customWidth="1"/>
    <col min="790" max="790" width="7.42578125" style="110" bestFit="1" customWidth="1"/>
    <col min="791" max="792" width="9" style="110" bestFit="1" customWidth="1"/>
    <col min="793" max="793" width="10.85546875" style="110" bestFit="1" customWidth="1"/>
    <col min="794" max="794" width="9" style="110" bestFit="1" customWidth="1"/>
    <col min="795" max="795" width="8.7109375" style="110" bestFit="1" customWidth="1"/>
    <col min="796" max="796" width="9.5703125" style="110" bestFit="1" customWidth="1"/>
    <col min="797" max="798" width="9" style="110" bestFit="1" customWidth="1"/>
    <col min="799" max="800" width="8.42578125" style="110" bestFit="1" customWidth="1"/>
    <col min="801" max="801" width="8.7109375" style="110" bestFit="1" customWidth="1"/>
    <col min="802" max="802" width="8.42578125" style="110" bestFit="1" customWidth="1"/>
    <col min="803" max="804" width="9" style="110" bestFit="1" customWidth="1"/>
    <col min="805" max="805" width="8.42578125" style="110" bestFit="1" customWidth="1"/>
    <col min="806" max="807" width="8.7109375" style="110" bestFit="1" customWidth="1"/>
    <col min="808" max="808" width="2.7109375" style="110" customWidth="1"/>
    <col min="809" max="1021" width="11.42578125" style="110"/>
    <col min="1022" max="1022" width="4.28515625" style="110" bestFit="1" customWidth="1"/>
    <col min="1023" max="1023" width="10.5703125" style="110" customWidth="1"/>
    <col min="1024" max="1024" width="6.140625" style="110" customWidth="1"/>
    <col min="1025" max="1025" width="24.7109375" style="110" customWidth="1"/>
    <col min="1026" max="1026" width="10.28515625" style="110" customWidth="1"/>
    <col min="1027" max="1027" width="11.5703125" style="110" customWidth="1"/>
    <col min="1028" max="1028" width="9.85546875" style="110" customWidth="1"/>
    <col min="1029" max="1029" width="7.85546875" style="110" customWidth="1"/>
    <col min="1030" max="1030" width="7.7109375" style="110" customWidth="1"/>
    <col min="1031" max="1032" width="8.42578125" style="110" customWidth="1"/>
    <col min="1033" max="1033" width="7.85546875" style="110" customWidth="1"/>
    <col min="1034" max="1034" width="8.42578125" style="110" customWidth="1"/>
    <col min="1035" max="1035" width="7.85546875" style="110" customWidth="1"/>
    <col min="1036" max="1036" width="7.7109375" style="110" customWidth="1"/>
    <col min="1037" max="1037" width="7.85546875" style="110" customWidth="1"/>
    <col min="1038" max="1038" width="8.42578125" style="110" customWidth="1"/>
    <col min="1039" max="1039" width="7.42578125" style="110" customWidth="1"/>
    <col min="1040" max="1040" width="10.7109375" style="110" bestFit="1" customWidth="1"/>
    <col min="1041" max="1042" width="8.42578125" style="110" bestFit="1" customWidth="1"/>
    <col min="1043" max="1043" width="11.42578125" style="110" bestFit="1" customWidth="1"/>
    <col min="1044" max="1044" width="9" style="110" bestFit="1" customWidth="1"/>
    <col min="1045" max="1045" width="7.7109375" style="110" bestFit="1" customWidth="1"/>
    <col min="1046" max="1046" width="7.42578125" style="110" bestFit="1" customWidth="1"/>
    <col min="1047" max="1048" width="9" style="110" bestFit="1" customWidth="1"/>
    <col min="1049" max="1049" width="10.85546875" style="110" bestFit="1" customWidth="1"/>
    <col min="1050" max="1050" width="9" style="110" bestFit="1" customWidth="1"/>
    <col min="1051" max="1051" width="8.7109375" style="110" bestFit="1" customWidth="1"/>
    <col min="1052" max="1052" width="9.5703125" style="110" bestFit="1" customWidth="1"/>
    <col min="1053" max="1054" width="9" style="110" bestFit="1" customWidth="1"/>
    <col min="1055" max="1056" width="8.42578125" style="110" bestFit="1" customWidth="1"/>
    <col min="1057" max="1057" width="8.7109375" style="110" bestFit="1" customWidth="1"/>
    <col min="1058" max="1058" width="8.42578125" style="110" bestFit="1" customWidth="1"/>
    <col min="1059" max="1060" width="9" style="110" bestFit="1" customWidth="1"/>
    <col min="1061" max="1061" width="8.42578125" style="110" bestFit="1" customWidth="1"/>
    <col min="1062" max="1063" width="8.7109375" style="110" bestFit="1" customWidth="1"/>
    <col min="1064" max="1064" width="2.7109375" style="110" customWidth="1"/>
    <col min="1065" max="1277" width="11.42578125" style="110"/>
    <col min="1278" max="1278" width="4.28515625" style="110" bestFit="1" customWidth="1"/>
    <col min="1279" max="1279" width="10.5703125" style="110" customWidth="1"/>
    <col min="1280" max="1280" width="6.140625" style="110" customWidth="1"/>
    <col min="1281" max="1281" width="24.7109375" style="110" customWidth="1"/>
    <col min="1282" max="1282" width="10.28515625" style="110" customWidth="1"/>
    <col min="1283" max="1283" width="11.5703125" style="110" customWidth="1"/>
    <col min="1284" max="1284" width="9.85546875" style="110" customWidth="1"/>
    <col min="1285" max="1285" width="7.85546875" style="110" customWidth="1"/>
    <col min="1286" max="1286" width="7.7109375" style="110" customWidth="1"/>
    <col min="1287" max="1288" width="8.42578125" style="110" customWidth="1"/>
    <col min="1289" max="1289" width="7.85546875" style="110" customWidth="1"/>
    <col min="1290" max="1290" width="8.42578125" style="110" customWidth="1"/>
    <col min="1291" max="1291" width="7.85546875" style="110" customWidth="1"/>
    <col min="1292" max="1292" width="7.7109375" style="110" customWidth="1"/>
    <col min="1293" max="1293" width="7.85546875" style="110" customWidth="1"/>
    <col min="1294" max="1294" width="8.42578125" style="110" customWidth="1"/>
    <col min="1295" max="1295" width="7.42578125" style="110" customWidth="1"/>
    <col min="1296" max="1296" width="10.7109375" style="110" bestFit="1" customWidth="1"/>
    <col min="1297" max="1298" width="8.42578125" style="110" bestFit="1" customWidth="1"/>
    <col min="1299" max="1299" width="11.42578125" style="110" bestFit="1" customWidth="1"/>
    <col min="1300" max="1300" width="9" style="110" bestFit="1" customWidth="1"/>
    <col min="1301" max="1301" width="7.7109375" style="110" bestFit="1" customWidth="1"/>
    <col min="1302" max="1302" width="7.42578125" style="110" bestFit="1" customWidth="1"/>
    <col min="1303" max="1304" width="9" style="110" bestFit="1" customWidth="1"/>
    <col min="1305" max="1305" width="10.85546875" style="110" bestFit="1" customWidth="1"/>
    <col min="1306" max="1306" width="9" style="110" bestFit="1" customWidth="1"/>
    <col min="1307" max="1307" width="8.7109375" style="110" bestFit="1" customWidth="1"/>
    <col min="1308" max="1308" width="9.5703125" style="110" bestFit="1" customWidth="1"/>
    <col min="1309" max="1310" width="9" style="110" bestFit="1" customWidth="1"/>
    <col min="1311" max="1312" width="8.42578125" style="110" bestFit="1" customWidth="1"/>
    <col min="1313" max="1313" width="8.7109375" style="110" bestFit="1" customWidth="1"/>
    <col min="1314" max="1314" width="8.42578125" style="110" bestFit="1" customWidth="1"/>
    <col min="1315" max="1316" width="9" style="110" bestFit="1" customWidth="1"/>
    <col min="1317" max="1317" width="8.42578125" style="110" bestFit="1" customWidth="1"/>
    <col min="1318" max="1319" width="8.7109375" style="110" bestFit="1" customWidth="1"/>
    <col min="1320" max="1320" width="2.7109375" style="110" customWidth="1"/>
    <col min="1321" max="1533" width="11.42578125" style="110"/>
    <col min="1534" max="1534" width="4.28515625" style="110" bestFit="1" customWidth="1"/>
    <col min="1535" max="1535" width="10.5703125" style="110" customWidth="1"/>
    <col min="1536" max="1536" width="6.140625" style="110" customWidth="1"/>
    <col min="1537" max="1537" width="24.7109375" style="110" customWidth="1"/>
    <col min="1538" max="1538" width="10.28515625" style="110" customWidth="1"/>
    <col min="1539" max="1539" width="11.5703125" style="110" customWidth="1"/>
    <col min="1540" max="1540" width="9.85546875" style="110" customWidth="1"/>
    <col min="1541" max="1541" width="7.85546875" style="110" customWidth="1"/>
    <col min="1542" max="1542" width="7.7109375" style="110" customWidth="1"/>
    <col min="1543" max="1544" width="8.42578125" style="110" customWidth="1"/>
    <col min="1545" max="1545" width="7.85546875" style="110" customWidth="1"/>
    <col min="1546" max="1546" width="8.42578125" style="110" customWidth="1"/>
    <col min="1547" max="1547" width="7.85546875" style="110" customWidth="1"/>
    <col min="1548" max="1548" width="7.7109375" style="110" customWidth="1"/>
    <col min="1549" max="1549" width="7.85546875" style="110" customWidth="1"/>
    <col min="1550" max="1550" width="8.42578125" style="110" customWidth="1"/>
    <col min="1551" max="1551" width="7.42578125" style="110" customWidth="1"/>
    <col min="1552" max="1552" width="10.7109375" style="110" bestFit="1" customWidth="1"/>
    <col min="1553" max="1554" width="8.42578125" style="110" bestFit="1" customWidth="1"/>
    <col min="1555" max="1555" width="11.42578125" style="110" bestFit="1" customWidth="1"/>
    <col min="1556" max="1556" width="9" style="110" bestFit="1" customWidth="1"/>
    <col min="1557" max="1557" width="7.7109375" style="110" bestFit="1" customWidth="1"/>
    <col min="1558" max="1558" width="7.42578125" style="110" bestFit="1" customWidth="1"/>
    <col min="1559" max="1560" width="9" style="110" bestFit="1" customWidth="1"/>
    <col min="1561" max="1561" width="10.85546875" style="110" bestFit="1" customWidth="1"/>
    <col min="1562" max="1562" width="9" style="110" bestFit="1" customWidth="1"/>
    <col min="1563" max="1563" width="8.7109375" style="110" bestFit="1" customWidth="1"/>
    <col min="1564" max="1564" width="9.5703125" style="110" bestFit="1" customWidth="1"/>
    <col min="1565" max="1566" width="9" style="110" bestFit="1" customWidth="1"/>
    <col min="1567" max="1568" width="8.42578125" style="110" bestFit="1" customWidth="1"/>
    <col min="1569" max="1569" width="8.7109375" style="110" bestFit="1" customWidth="1"/>
    <col min="1570" max="1570" width="8.42578125" style="110" bestFit="1" customWidth="1"/>
    <col min="1571" max="1572" width="9" style="110" bestFit="1" customWidth="1"/>
    <col min="1573" max="1573" width="8.42578125" style="110" bestFit="1" customWidth="1"/>
    <col min="1574" max="1575" width="8.7109375" style="110" bestFit="1" customWidth="1"/>
    <col min="1576" max="1576" width="2.7109375" style="110" customWidth="1"/>
    <col min="1577" max="1789" width="11.42578125" style="110"/>
    <col min="1790" max="1790" width="4.28515625" style="110" bestFit="1" customWidth="1"/>
    <col min="1791" max="1791" width="10.5703125" style="110" customWidth="1"/>
    <col min="1792" max="1792" width="6.140625" style="110" customWidth="1"/>
    <col min="1793" max="1793" width="24.7109375" style="110" customWidth="1"/>
    <col min="1794" max="1794" width="10.28515625" style="110" customWidth="1"/>
    <col min="1795" max="1795" width="11.5703125" style="110" customWidth="1"/>
    <col min="1796" max="1796" width="9.85546875" style="110" customWidth="1"/>
    <col min="1797" max="1797" width="7.85546875" style="110" customWidth="1"/>
    <col min="1798" max="1798" width="7.7109375" style="110" customWidth="1"/>
    <col min="1799" max="1800" width="8.42578125" style="110" customWidth="1"/>
    <col min="1801" max="1801" width="7.85546875" style="110" customWidth="1"/>
    <col min="1802" max="1802" width="8.42578125" style="110" customWidth="1"/>
    <col min="1803" max="1803" width="7.85546875" style="110" customWidth="1"/>
    <col min="1804" max="1804" width="7.7109375" style="110" customWidth="1"/>
    <col min="1805" max="1805" width="7.85546875" style="110" customWidth="1"/>
    <col min="1806" max="1806" width="8.42578125" style="110" customWidth="1"/>
    <col min="1807" max="1807" width="7.42578125" style="110" customWidth="1"/>
    <col min="1808" max="1808" width="10.7109375" style="110" bestFit="1" customWidth="1"/>
    <col min="1809" max="1810" width="8.42578125" style="110" bestFit="1" customWidth="1"/>
    <col min="1811" max="1811" width="11.42578125" style="110" bestFit="1" customWidth="1"/>
    <col min="1812" max="1812" width="9" style="110" bestFit="1" customWidth="1"/>
    <col min="1813" max="1813" width="7.7109375" style="110" bestFit="1" customWidth="1"/>
    <col min="1814" max="1814" width="7.42578125" style="110" bestFit="1" customWidth="1"/>
    <col min="1815" max="1816" width="9" style="110" bestFit="1" customWidth="1"/>
    <col min="1817" max="1817" width="10.85546875" style="110" bestFit="1" customWidth="1"/>
    <col min="1818" max="1818" width="9" style="110" bestFit="1" customWidth="1"/>
    <col min="1819" max="1819" width="8.7109375" style="110" bestFit="1" customWidth="1"/>
    <col min="1820" max="1820" width="9.5703125" style="110" bestFit="1" customWidth="1"/>
    <col min="1821" max="1822" width="9" style="110" bestFit="1" customWidth="1"/>
    <col min="1823" max="1824" width="8.42578125" style="110" bestFit="1" customWidth="1"/>
    <col min="1825" max="1825" width="8.7109375" style="110" bestFit="1" customWidth="1"/>
    <col min="1826" max="1826" width="8.42578125" style="110" bestFit="1" customWidth="1"/>
    <col min="1827" max="1828" width="9" style="110" bestFit="1" customWidth="1"/>
    <col min="1829" max="1829" width="8.42578125" style="110" bestFit="1" customWidth="1"/>
    <col min="1830" max="1831" width="8.7109375" style="110" bestFit="1" customWidth="1"/>
    <col min="1832" max="1832" width="2.7109375" style="110" customWidth="1"/>
    <col min="1833" max="2045" width="11.42578125" style="110"/>
    <col min="2046" max="2046" width="4.28515625" style="110" bestFit="1" customWidth="1"/>
    <col min="2047" max="2047" width="10.5703125" style="110" customWidth="1"/>
    <col min="2048" max="2048" width="6.140625" style="110" customWidth="1"/>
    <col min="2049" max="2049" width="24.7109375" style="110" customWidth="1"/>
    <col min="2050" max="2050" width="10.28515625" style="110" customWidth="1"/>
    <col min="2051" max="2051" width="11.5703125" style="110" customWidth="1"/>
    <col min="2052" max="2052" width="9.85546875" style="110" customWidth="1"/>
    <col min="2053" max="2053" width="7.85546875" style="110" customWidth="1"/>
    <col min="2054" max="2054" width="7.7109375" style="110" customWidth="1"/>
    <col min="2055" max="2056" width="8.42578125" style="110" customWidth="1"/>
    <col min="2057" max="2057" width="7.85546875" style="110" customWidth="1"/>
    <col min="2058" max="2058" width="8.42578125" style="110" customWidth="1"/>
    <col min="2059" max="2059" width="7.85546875" style="110" customWidth="1"/>
    <col min="2060" max="2060" width="7.7109375" style="110" customWidth="1"/>
    <col min="2061" max="2061" width="7.85546875" style="110" customWidth="1"/>
    <col min="2062" max="2062" width="8.42578125" style="110" customWidth="1"/>
    <col min="2063" max="2063" width="7.42578125" style="110" customWidth="1"/>
    <col min="2064" max="2064" width="10.7109375" style="110" bestFit="1" customWidth="1"/>
    <col min="2065" max="2066" width="8.42578125" style="110" bestFit="1" customWidth="1"/>
    <col min="2067" max="2067" width="11.42578125" style="110" bestFit="1" customWidth="1"/>
    <col min="2068" max="2068" width="9" style="110" bestFit="1" customWidth="1"/>
    <col min="2069" max="2069" width="7.7109375" style="110" bestFit="1" customWidth="1"/>
    <col min="2070" max="2070" width="7.42578125" style="110" bestFit="1" customWidth="1"/>
    <col min="2071" max="2072" width="9" style="110" bestFit="1" customWidth="1"/>
    <col min="2073" max="2073" width="10.85546875" style="110" bestFit="1" customWidth="1"/>
    <col min="2074" max="2074" width="9" style="110" bestFit="1" customWidth="1"/>
    <col min="2075" max="2075" width="8.7109375" style="110" bestFit="1" customWidth="1"/>
    <col min="2076" max="2076" width="9.5703125" style="110" bestFit="1" customWidth="1"/>
    <col min="2077" max="2078" width="9" style="110" bestFit="1" customWidth="1"/>
    <col min="2079" max="2080" width="8.42578125" style="110" bestFit="1" customWidth="1"/>
    <col min="2081" max="2081" width="8.7109375" style="110" bestFit="1" customWidth="1"/>
    <col min="2082" max="2082" width="8.42578125" style="110" bestFit="1" customWidth="1"/>
    <col min="2083" max="2084" width="9" style="110" bestFit="1" customWidth="1"/>
    <col min="2085" max="2085" width="8.42578125" style="110" bestFit="1" customWidth="1"/>
    <col min="2086" max="2087" width="8.7109375" style="110" bestFit="1" customWidth="1"/>
    <col min="2088" max="2088" width="2.7109375" style="110" customWidth="1"/>
    <col min="2089" max="2301" width="11.42578125" style="110"/>
    <col min="2302" max="2302" width="4.28515625" style="110" bestFit="1" customWidth="1"/>
    <col min="2303" max="2303" width="10.5703125" style="110" customWidth="1"/>
    <col min="2304" max="2304" width="6.140625" style="110" customWidth="1"/>
    <col min="2305" max="2305" width="24.7109375" style="110" customWidth="1"/>
    <col min="2306" max="2306" width="10.28515625" style="110" customWidth="1"/>
    <col min="2307" max="2307" width="11.5703125" style="110" customWidth="1"/>
    <col min="2308" max="2308" width="9.85546875" style="110" customWidth="1"/>
    <col min="2309" max="2309" width="7.85546875" style="110" customWidth="1"/>
    <col min="2310" max="2310" width="7.7109375" style="110" customWidth="1"/>
    <col min="2311" max="2312" width="8.42578125" style="110" customWidth="1"/>
    <col min="2313" max="2313" width="7.85546875" style="110" customWidth="1"/>
    <col min="2314" max="2314" width="8.42578125" style="110" customWidth="1"/>
    <col min="2315" max="2315" width="7.85546875" style="110" customWidth="1"/>
    <col min="2316" max="2316" width="7.7109375" style="110" customWidth="1"/>
    <col min="2317" max="2317" width="7.85546875" style="110" customWidth="1"/>
    <col min="2318" max="2318" width="8.42578125" style="110" customWidth="1"/>
    <col min="2319" max="2319" width="7.42578125" style="110" customWidth="1"/>
    <col min="2320" max="2320" width="10.7109375" style="110" bestFit="1" customWidth="1"/>
    <col min="2321" max="2322" width="8.42578125" style="110" bestFit="1" customWidth="1"/>
    <col min="2323" max="2323" width="11.42578125" style="110" bestFit="1" customWidth="1"/>
    <col min="2324" max="2324" width="9" style="110" bestFit="1" customWidth="1"/>
    <col min="2325" max="2325" width="7.7109375" style="110" bestFit="1" customWidth="1"/>
    <col min="2326" max="2326" width="7.42578125" style="110" bestFit="1" customWidth="1"/>
    <col min="2327" max="2328" width="9" style="110" bestFit="1" customWidth="1"/>
    <col min="2329" max="2329" width="10.85546875" style="110" bestFit="1" customWidth="1"/>
    <col min="2330" max="2330" width="9" style="110" bestFit="1" customWidth="1"/>
    <col min="2331" max="2331" width="8.7109375" style="110" bestFit="1" customWidth="1"/>
    <col min="2332" max="2332" width="9.5703125" style="110" bestFit="1" customWidth="1"/>
    <col min="2333" max="2334" width="9" style="110" bestFit="1" customWidth="1"/>
    <col min="2335" max="2336" width="8.42578125" style="110" bestFit="1" customWidth="1"/>
    <col min="2337" max="2337" width="8.7109375" style="110" bestFit="1" customWidth="1"/>
    <col min="2338" max="2338" width="8.42578125" style="110" bestFit="1" customWidth="1"/>
    <col min="2339" max="2340" width="9" style="110" bestFit="1" customWidth="1"/>
    <col min="2341" max="2341" width="8.42578125" style="110" bestFit="1" customWidth="1"/>
    <col min="2342" max="2343" width="8.7109375" style="110" bestFit="1" customWidth="1"/>
    <col min="2344" max="2344" width="2.7109375" style="110" customWidth="1"/>
    <col min="2345" max="2557" width="11.42578125" style="110"/>
    <col min="2558" max="2558" width="4.28515625" style="110" bestFit="1" customWidth="1"/>
    <col min="2559" max="2559" width="10.5703125" style="110" customWidth="1"/>
    <col min="2560" max="2560" width="6.140625" style="110" customWidth="1"/>
    <col min="2561" max="2561" width="24.7109375" style="110" customWidth="1"/>
    <col min="2562" max="2562" width="10.28515625" style="110" customWidth="1"/>
    <col min="2563" max="2563" width="11.5703125" style="110" customWidth="1"/>
    <col min="2564" max="2564" width="9.85546875" style="110" customWidth="1"/>
    <col min="2565" max="2565" width="7.85546875" style="110" customWidth="1"/>
    <col min="2566" max="2566" width="7.7109375" style="110" customWidth="1"/>
    <col min="2567" max="2568" width="8.42578125" style="110" customWidth="1"/>
    <col min="2569" max="2569" width="7.85546875" style="110" customWidth="1"/>
    <col min="2570" max="2570" width="8.42578125" style="110" customWidth="1"/>
    <col min="2571" max="2571" width="7.85546875" style="110" customWidth="1"/>
    <col min="2572" max="2572" width="7.7109375" style="110" customWidth="1"/>
    <col min="2573" max="2573" width="7.85546875" style="110" customWidth="1"/>
    <col min="2574" max="2574" width="8.42578125" style="110" customWidth="1"/>
    <col min="2575" max="2575" width="7.42578125" style="110" customWidth="1"/>
    <col min="2576" max="2576" width="10.7109375" style="110" bestFit="1" customWidth="1"/>
    <col min="2577" max="2578" width="8.42578125" style="110" bestFit="1" customWidth="1"/>
    <col min="2579" max="2579" width="11.42578125" style="110" bestFit="1" customWidth="1"/>
    <col min="2580" max="2580" width="9" style="110" bestFit="1" customWidth="1"/>
    <col min="2581" max="2581" width="7.7109375" style="110" bestFit="1" customWidth="1"/>
    <col min="2582" max="2582" width="7.42578125" style="110" bestFit="1" customWidth="1"/>
    <col min="2583" max="2584" width="9" style="110" bestFit="1" customWidth="1"/>
    <col min="2585" max="2585" width="10.85546875" style="110" bestFit="1" customWidth="1"/>
    <col min="2586" max="2586" width="9" style="110" bestFit="1" customWidth="1"/>
    <col min="2587" max="2587" width="8.7109375" style="110" bestFit="1" customWidth="1"/>
    <col min="2588" max="2588" width="9.5703125" style="110" bestFit="1" customWidth="1"/>
    <col min="2589" max="2590" width="9" style="110" bestFit="1" customWidth="1"/>
    <col min="2591" max="2592" width="8.42578125" style="110" bestFit="1" customWidth="1"/>
    <col min="2593" max="2593" width="8.7109375" style="110" bestFit="1" customWidth="1"/>
    <col min="2594" max="2594" width="8.42578125" style="110" bestFit="1" customWidth="1"/>
    <col min="2595" max="2596" width="9" style="110" bestFit="1" customWidth="1"/>
    <col min="2597" max="2597" width="8.42578125" style="110" bestFit="1" customWidth="1"/>
    <col min="2598" max="2599" width="8.7109375" style="110" bestFit="1" customWidth="1"/>
    <col min="2600" max="2600" width="2.7109375" style="110" customWidth="1"/>
    <col min="2601" max="2813" width="11.42578125" style="110"/>
    <col min="2814" max="2814" width="4.28515625" style="110" bestFit="1" customWidth="1"/>
    <col min="2815" max="2815" width="10.5703125" style="110" customWidth="1"/>
    <col min="2816" max="2816" width="6.140625" style="110" customWidth="1"/>
    <col min="2817" max="2817" width="24.7109375" style="110" customWidth="1"/>
    <col min="2818" max="2818" width="10.28515625" style="110" customWidth="1"/>
    <col min="2819" max="2819" width="11.5703125" style="110" customWidth="1"/>
    <col min="2820" max="2820" width="9.85546875" style="110" customWidth="1"/>
    <col min="2821" max="2821" width="7.85546875" style="110" customWidth="1"/>
    <col min="2822" max="2822" width="7.7109375" style="110" customWidth="1"/>
    <col min="2823" max="2824" width="8.42578125" style="110" customWidth="1"/>
    <col min="2825" max="2825" width="7.85546875" style="110" customWidth="1"/>
    <col min="2826" max="2826" width="8.42578125" style="110" customWidth="1"/>
    <col min="2827" max="2827" width="7.85546875" style="110" customWidth="1"/>
    <col min="2828" max="2828" width="7.7109375" style="110" customWidth="1"/>
    <col min="2829" max="2829" width="7.85546875" style="110" customWidth="1"/>
    <col min="2830" max="2830" width="8.42578125" style="110" customWidth="1"/>
    <col min="2831" max="2831" width="7.42578125" style="110" customWidth="1"/>
    <col min="2832" max="2832" width="10.7109375" style="110" bestFit="1" customWidth="1"/>
    <col min="2833" max="2834" width="8.42578125" style="110" bestFit="1" customWidth="1"/>
    <col min="2835" max="2835" width="11.42578125" style="110" bestFit="1" customWidth="1"/>
    <col min="2836" max="2836" width="9" style="110" bestFit="1" customWidth="1"/>
    <col min="2837" max="2837" width="7.7109375" style="110" bestFit="1" customWidth="1"/>
    <col min="2838" max="2838" width="7.42578125" style="110" bestFit="1" customWidth="1"/>
    <col min="2839" max="2840" width="9" style="110" bestFit="1" customWidth="1"/>
    <col min="2841" max="2841" width="10.85546875" style="110" bestFit="1" customWidth="1"/>
    <col min="2842" max="2842" width="9" style="110" bestFit="1" customWidth="1"/>
    <col min="2843" max="2843" width="8.7109375" style="110" bestFit="1" customWidth="1"/>
    <col min="2844" max="2844" width="9.5703125" style="110" bestFit="1" customWidth="1"/>
    <col min="2845" max="2846" width="9" style="110" bestFit="1" customWidth="1"/>
    <col min="2847" max="2848" width="8.42578125" style="110" bestFit="1" customWidth="1"/>
    <col min="2849" max="2849" width="8.7109375" style="110" bestFit="1" customWidth="1"/>
    <col min="2850" max="2850" width="8.42578125" style="110" bestFit="1" customWidth="1"/>
    <col min="2851" max="2852" width="9" style="110" bestFit="1" customWidth="1"/>
    <col min="2853" max="2853" width="8.42578125" style="110" bestFit="1" customWidth="1"/>
    <col min="2854" max="2855" width="8.7109375" style="110" bestFit="1" customWidth="1"/>
    <col min="2856" max="2856" width="2.7109375" style="110" customWidth="1"/>
    <col min="2857" max="3069" width="11.42578125" style="110"/>
    <col min="3070" max="3070" width="4.28515625" style="110" bestFit="1" customWidth="1"/>
    <col min="3071" max="3071" width="10.5703125" style="110" customWidth="1"/>
    <col min="3072" max="3072" width="6.140625" style="110" customWidth="1"/>
    <col min="3073" max="3073" width="24.7109375" style="110" customWidth="1"/>
    <col min="3074" max="3074" width="10.28515625" style="110" customWidth="1"/>
    <col min="3075" max="3075" width="11.5703125" style="110" customWidth="1"/>
    <col min="3076" max="3076" width="9.85546875" style="110" customWidth="1"/>
    <col min="3077" max="3077" width="7.85546875" style="110" customWidth="1"/>
    <col min="3078" max="3078" width="7.7109375" style="110" customWidth="1"/>
    <col min="3079" max="3080" width="8.42578125" style="110" customWidth="1"/>
    <col min="3081" max="3081" width="7.85546875" style="110" customWidth="1"/>
    <col min="3082" max="3082" width="8.42578125" style="110" customWidth="1"/>
    <col min="3083" max="3083" width="7.85546875" style="110" customWidth="1"/>
    <col min="3084" max="3084" width="7.7109375" style="110" customWidth="1"/>
    <col min="3085" max="3085" width="7.85546875" style="110" customWidth="1"/>
    <col min="3086" max="3086" width="8.42578125" style="110" customWidth="1"/>
    <col min="3087" max="3087" width="7.42578125" style="110" customWidth="1"/>
    <col min="3088" max="3088" width="10.7109375" style="110" bestFit="1" customWidth="1"/>
    <col min="3089" max="3090" width="8.42578125" style="110" bestFit="1" customWidth="1"/>
    <col min="3091" max="3091" width="11.42578125" style="110" bestFit="1" customWidth="1"/>
    <col min="3092" max="3092" width="9" style="110" bestFit="1" customWidth="1"/>
    <col min="3093" max="3093" width="7.7109375" style="110" bestFit="1" customWidth="1"/>
    <col min="3094" max="3094" width="7.42578125" style="110" bestFit="1" customWidth="1"/>
    <col min="3095" max="3096" width="9" style="110" bestFit="1" customWidth="1"/>
    <col min="3097" max="3097" width="10.85546875" style="110" bestFit="1" customWidth="1"/>
    <col min="3098" max="3098" width="9" style="110" bestFit="1" customWidth="1"/>
    <col min="3099" max="3099" width="8.7109375" style="110" bestFit="1" customWidth="1"/>
    <col min="3100" max="3100" width="9.5703125" style="110" bestFit="1" customWidth="1"/>
    <col min="3101" max="3102" width="9" style="110" bestFit="1" customWidth="1"/>
    <col min="3103" max="3104" width="8.42578125" style="110" bestFit="1" customWidth="1"/>
    <col min="3105" max="3105" width="8.7109375" style="110" bestFit="1" customWidth="1"/>
    <col min="3106" max="3106" width="8.42578125" style="110" bestFit="1" customWidth="1"/>
    <col min="3107" max="3108" width="9" style="110" bestFit="1" customWidth="1"/>
    <col min="3109" max="3109" width="8.42578125" style="110" bestFit="1" customWidth="1"/>
    <col min="3110" max="3111" width="8.7109375" style="110" bestFit="1" customWidth="1"/>
    <col min="3112" max="3112" width="2.7109375" style="110" customWidth="1"/>
    <col min="3113" max="3325" width="11.42578125" style="110"/>
    <col min="3326" max="3326" width="4.28515625" style="110" bestFit="1" customWidth="1"/>
    <col min="3327" max="3327" width="10.5703125" style="110" customWidth="1"/>
    <col min="3328" max="3328" width="6.140625" style="110" customWidth="1"/>
    <col min="3329" max="3329" width="24.7109375" style="110" customWidth="1"/>
    <col min="3330" max="3330" width="10.28515625" style="110" customWidth="1"/>
    <col min="3331" max="3331" width="11.5703125" style="110" customWidth="1"/>
    <col min="3332" max="3332" width="9.85546875" style="110" customWidth="1"/>
    <col min="3333" max="3333" width="7.85546875" style="110" customWidth="1"/>
    <col min="3334" max="3334" width="7.7109375" style="110" customWidth="1"/>
    <col min="3335" max="3336" width="8.42578125" style="110" customWidth="1"/>
    <col min="3337" max="3337" width="7.85546875" style="110" customWidth="1"/>
    <col min="3338" max="3338" width="8.42578125" style="110" customWidth="1"/>
    <col min="3339" max="3339" width="7.85546875" style="110" customWidth="1"/>
    <col min="3340" max="3340" width="7.7109375" style="110" customWidth="1"/>
    <col min="3341" max="3341" width="7.85546875" style="110" customWidth="1"/>
    <col min="3342" max="3342" width="8.42578125" style="110" customWidth="1"/>
    <col min="3343" max="3343" width="7.42578125" style="110" customWidth="1"/>
    <col min="3344" max="3344" width="10.7109375" style="110" bestFit="1" customWidth="1"/>
    <col min="3345" max="3346" width="8.42578125" style="110" bestFit="1" customWidth="1"/>
    <col min="3347" max="3347" width="11.42578125" style="110" bestFit="1" customWidth="1"/>
    <col min="3348" max="3348" width="9" style="110" bestFit="1" customWidth="1"/>
    <col min="3349" max="3349" width="7.7109375" style="110" bestFit="1" customWidth="1"/>
    <col min="3350" max="3350" width="7.42578125" style="110" bestFit="1" customWidth="1"/>
    <col min="3351" max="3352" width="9" style="110" bestFit="1" customWidth="1"/>
    <col min="3353" max="3353" width="10.85546875" style="110" bestFit="1" customWidth="1"/>
    <col min="3354" max="3354" width="9" style="110" bestFit="1" customWidth="1"/>
    <col min="3355" max="3355" width="8.7109375" style="110" bestFit="1" customWidth="1"/>
    <col min="3356" max="3356" width="9.5703125" style="110" bestFit="1" customWidth="1"/>
    <col min="3357" max="3358" width="9" style="110" bestFit="1" customWidth="1"/>
    <col min="3359" max="3360" width="8.42578125" style="110" bestFit="1" customWidth="1"/>
    <col min="3361" max="3361" width="8.7109375" style="110" bestFit="1" customWidth="1"/>
    <col min="3362" max="3362" width="8.42578125" style="110" bestFit="1" customWidth="1"/>
    <col min="3363" max="3364" width="9" style="110" bestFit="1" customWidth="1"/>
    <col min="3365" max="3365" width="8.42578125" style="110" bestFit="1" customWidth="1"/>
    <col min="3366" max="3367" width="8.7109375" style="110" bestFit="1" customWidth="1"/>
    <col min="3368" max="3368" width="2.7109375" style="110" customWidth="1"/>
    <col min="3369" max="3581" width="11.42578125" style="110"/>
    <col min="3582" max="3582" width="4.28515625" style="110" bestFit="1" customWidth="1"/>
    <col min="3583" max="3583" width="10.5703125" style="110" customWidth="1"/>
    <col min="3584" max="3584" width="6.140625" style="110" customWidth="1"/>
    <col min="3585" max="3585" width="24.7109375" style="110" customWidth="1"/>
    <col min="3586" max="3586" width="10.28515625" style="110" customWidth="1"/>
    <col min="3587" max="3587" width="11.5703125" style="110" customWidth="1"/>
    <col min="3588" max="3588" width="9.85546875" style="110" customWidth="1"/>
    <col min="3589" max="3589" width="7.85546875" style="110" customWidth="1"/>
    <col min="3590" max="3590" width="7.7109375" style="110" customWidth="1"/>
    <col min="3591" max="3592" width="8.42578125" style="110" customWidth="1"/>
    <col min="3593" max="3593" width="7.85546875" style="110" customWidth="1"/>
    <col min="3594" max="3594" width="8.42578125" style="110" customWidth="1"/>
    <col min="3595" max="3595" width="7.85546875" style="110" customWidth="1"/>
    <col min="3596" max="3596" width="7.7109375" style="110" customWidth="1"/>
    <col min="3597" max="3597" width="7.85546875" style="110" customWidth="1"/>
    <col min="3598" max="3598" width="8.42578125" style="110" customWidth="1"/>
    <col min="3599" max="3599" width="7.42578125" style="110" customWidth="1"/>
    <col min="3600" max="3600" width="10.7109375" style="110" bestFit="1" customWidth="1"/>
    <col min="3601" max="3602" width="8.42578125" style="110" bestFit="1" customWidth="1"/>
    <col min="3603" max="3603" width="11.42578125" style="110" bestFit="1" customWidth="1"/>
    <col min="3604" max="3604" width="9" style="110" bestFit="1" customWidth="1"/>
    <col min="3605" max="3605" width="7.7109375" style="110" bestFit="1" customWidth="1"/>
    <col min="3606" max="3606" width="7.42578125" style="110" bestFit="1" customWidth="1"/>
    <col min="3607" max="3608" width="9" style="110" bestFit="1" customWidth="1"/>
    <col min="3609" max="3609" width="10.85546875" style="110" bestFit="1" customWidth="1"/>
    <col min="3610" max="3610" width="9" style="110" bestFit="1" customWidth="1"/>
    <col min="3611" max="3611" width="8.7109375" style="110" bestFit="1" customWidth="1"/>
    <col min="3612" max="3612" width="9.5703125" style="110" bestFit="1" customWidth="1"/>
    <col min="3613" max="3614" width="9" style="110" bestFit="1" customWidth="1"/>
    <col min="3615" max="3616" width="8.42578125" style="110" bestFit="1" customWidth="1"/>
    <col min="3617" max="3617" width="8.7109375" style="110" bestFit="1" customWidth="1"/>
    <col min="3618" max="3618" width="8.42578125" style="110" bestFit="1" customWidth="1"/>
    <col min="3619" max="3620" width="9" style="110" bestFit="1" customWidth="1"/>
    <col min="3621" max="3621" width="8.42578125" style="110" bestFit="1" customWidth="1"/>
    <col min="3622" max="3623" width="8.7109375" style="110" bestFit="1" customWidth="1"/>
    <col min="3624" max="3624" width="2.7109375" style="110" customWidth="1"/>
    <col min="3625" max="3837" width="11.42578125" style="110"/>
    <col min="3838" max="3838" width="4.28515625" style="110" bestFit="1" customWidth="1"/>
    <col min="3839" max="3839" width="10.5703125" style="110" customWidth="1"/>
    <col min="3840" max="3840" width="6.140625" style="110" customWidth="1"/>
    <col min="3841" max="3841" width="24.7109375" style="110" customWidth="1"/>
    <col min="3842" max="3842" width="10.28515625" style="110" customWidth="1"/>
    <col min="3843" max="3843" width="11.5703125" style="110" customWidth="1"/>
    <col min="3844" max="3844" width="9.85546875" style="110" customWidth="1"/>
    <col min="3845" max="3845" width="7.85546875" style="110" customWidth="1"/>
    <col min="3846" max="3846" width="7.7109375" style="110" customWidth="1"/>
    <col min="3847" max="3848" width="8.42578125" style="110" customWidth="1"/>
    <col min="3849" max="3849" width="7.85546875" style="110" customWidth="1"/>
    <col min="3850" max="3850" width="8.42578125" style="110" customWidth="1"/>
    <col min="3851" max="3851" width="7.85546875" style="110" customWidth="1"/>
    <col min="3852" max="3852" width="7.7109375" style="110" customWidth="1"/>
    <col min="3853" max="3853" width="7.85546875" style="110" customWidth="1"/>
    <col min="3854" max="3854" width="8.42578125" style="110" customWidth="1"/>
    <col min="3855" max="3855" width="7.42578125" style="110" customWidth="1"/>
    <col min="3856" max="3856" width="10.7109375" style="110" bestFit="1" customWidth="1"/>
    <col min="3857" max="3858" width="8.42578125" style="110" bestFit="1" customWidth="1"/>
    <col min="3859" max="3859" width="11.42578125" style="110" bestFit="1" customWidth="1"/>
    <col min="3860" max="3860" width="9" style="110" bestFit="1" customWidth="1"/>
    <col min="3861" max="3861" width="7.7109375" style="110" bestFit="1" customWidth="1"/>
    <col min="3862" max="3862" width="7.42578125" style="110" bestFit="1" customWidth="1"/>
    <col min="3863" max="3864" width="9" style="110" bestFit="1" customWidth="1"/>
    <col min="3865" max="3865" width="10.85546875" style="110" bestFit="1" customWidth="1"/>
    <col min="3866" max="3866" width="9" style="110" bestFit="1" customWidth="1"/>
    <col min="3867" max="3867" width="8.7109375" style="110" bestFit="1" customWidth="1"/>
    <col min="3868" max="3868" width="9.5703125" style="110" bestFit="1" customWidth="1"/>
    <col min="3869" max="3870" width="9" style="110" bestFit="1" customWidth="1"/>
    <col min="3871" max="3872" width="8.42578125" style="110" bestFit="1" customWidth="1"/>
    <col min="3873" max="3873" width="8.7109375" style="110" bestFit="1" customWidth="1"/>
    <col min="3874" max="3874" width="8.42578125" style="110" bestFit="1" customWidth="1"/>
    <col min="3875" max="3876" width="9" style="110" bestFit="1" customWidth="1"/>
    <col min="3877" max="3877" width="8.42578125" style="110" bestFit="1" customWidth="1"/>
    <col min="3878" max="3879" width="8.7109375" style="110" bestFit="1" customWidth="1"/>
    <col min="3880" max="3880" width="2.7109375" style="110" customWidth="1"/>
    <col min="3881" max="4093" width="11.42578125" style="110"/>
    <col min="4094" max="4094" width="4.28515625" style="110" bestFit="1" customWidth="1"/>
    <col min="4095" max="4095" width="10.5703125" style="110" customWidth="1"/>
    <col min="4096" max="4096" width="6.140625" style="110" customWidth="1"/>
    <col min="4097" max="4097" width="24.7109375" style="110" customWidth="1"/>
    <col min="4098" max="4098" width="10.28515625" style="110" customWidth="1"/>
    <col min="4099" max="4099" width="11.5703125" style="110" customWidth="1"/>
    <col min="4100" max="4100" width="9.85546875" style="110" customWidth="1"/>
    <col min="4101" max="4101" width="7.85546875" style="110" customWidth="1"/>
    <col min="4102" max="4102" width="7.7109375" style="110" customWidth="1"/>
    <col min="4103" max="4104" width="8.42578125" style="110" customWidth="1"/>
    <col min="4105" max="4105" width="7.85546875" style="110" customWidth="1"/>
    <col min="4106" max="4106" width="8.42578125" style="110" customWidth="1"/>
    <col min="4107" max="4107" width="7.85546875" style="110" customWidth="1"/>
    <col min="4108" max="4108" width="7.7109375" style="110" customWidth="1"/>
    <col min="4109" max="4109" width="7.85546875" style="110" customWidth="1"/>
    <col min="4110" max="4110" width="8.42578125" style="110" customWidth="1"/>
    <col min="4111" max="4111" width="7.42578125" style="110" customWidth="1"/>
    <col min="4112" max="4112" width="10.7109375" style="110" bestFit="1" customWidth="1"/>
    <col min="4113" max="4114" width="8.42578125" style="110" bestFit="1" customWidth="1"/>
    <col min="4115" max="4115" width="11.42578125" style="110" bestFit="1" customWidth="1"/>
    <col min="4116" max="4116" width="9" style="110" bestFit="1" customWidth="1"/>
    <col min="4117" max="4117" width="7.7109375" style="110" bestFit="1" customWidth="1"/>
    <col min="4118" max="4118" width="7.42578125" style="110" bestFit="1" customWidth="1"/>
    <col min="4119" max="4120" width="9" style="110" bestFit="1" customWidth="1"/>
    <col min="4121" max="4121" width="10.85546875" style="110" bestFit="1" customWidth="1"/>
    <col min="4122" max="4122" width="9" style="110" bestFit="1" customWidth="1"/>
    <col min="4123" max="4123" width="8.7109375" style="110" bestFit="1" customWidth="1"/>
    <col min="4124" max="4124" width="9.5703125" style="110" bestFit="1" customWidth="1"/>
    <col min="4125" max="4126" width="9" style="110" bestFit="1" customWidth="1"/>
    <col min="4127" max="4128" width="8.42578125" style="110" bestFit="1" customWidth="1"/>
    <col min="4129" max="4129" width="8.7109375" style="110" bestFit="1" customWidth="1"/>
    <col min="4130" max="4130" width="8.42578125" style="110" bestFit="1" customWidth="1"/>
    <col min="4131" max="4132" width="9" style="110" bestFit="1" customWidth="1"/>
    <col min="4133" max="4133" width="8.42578125" style="110" bestFit="1" customWidth="1"/>
    <col min="4134" max="4135" width="8.7109375" style="110" bestFit="1" customWidth="1"/>
    <col min="4136" max="4136" width="2.7109375" style="110" customWidth="1"/>
    <col min="4137" max="4349" width="11.42578125" style="110"/>
    <col min="4350" max="4350" width="4.28515625" style="110" bestFit="1" customWidth="1"/>
    <col min="4351" max="4351" width="10.5703125" style="110" customWidth="1"/>
    <col min="4352" max="4352" width="6.140625" style="110" customWidth="1"/>
    <col min="4353" max="4353" width="24.7109375" style="110" customWidth="1"/>
    <col min="4354" max="4354" width="10.28515625" style="110" customWidth="1"/>
    <col min="4355" max="4355" width="11.5703125" style="110" customWidth="1"/>
    <col min="4356" max="4356" width="9.85546875" style="110" customWidth="1"/>
    <col min="4357" max="4357" width="7.85546875" style="110" customWidth="1"/>
    <col min="4358" max="4358" width="7.7109375" style="110" customWidth="1"/>
    <col min="4359" max="4360" width="8.42578125" style="110" customWidth="1"/>
    <col min="4361" max="4361" width="7.85546875" style="110" customWidth="1"/>
    <col min="4362" max="4362" width="8.42578125" style="110" customWidth="1"/>
    <col min="4363" max="4363" width="7.85546875" style="110" customWidth="1"/>
    <col min="4364" max="4364" width="7.7109375" style="110" customWidth="1"/>
    <col min="4365" max="4365" width="7.85546875" style="110" customWidth="1"/>
    <col min="4366" max="4366" width="8.42578125" style="110" customWidth="1"/>
    <col min="4367" max="4367" width="7.42578125" style="110" customWidth="1"/>
    <col min="4368" max="4368" width="10.7109375" style="110" bestFit="1" customWidth="1"/>
    <col min="4369" max="4370" width="8.42578125" style="110" bestFit="1" customWidth="1"/>
    <col min="4371" max="4371" width="11.42578125" style="110" bestFit="1" customWidth="1"/>
    <col min="4372" max="4372" width="9" style="110" bestFit="1" customWidth="1"/>
    <col min="4373" max="4373" width="7.7109375" style="110" bestFit="1" customWidth="1"/>
    <col min="4374" max="4374" width="7.42578125" style="110" bestFit="1" customWidth="1"/>
    <col min="4375" max="4376" width="9" style="110" bestFit="1" customWidth="1"/>
    <col min="4377" max="4377" width="10.85546875" style="110" bestFit="1" customWidth="1"/>
    <col min="4378" max="4378" width="9" style="110" bestFit="1" customWidth="1"/>
    <col min="4379" max="4379" width="8.7109375" style="110" bestFit="1" customWidth="1"/>
    <col min="4380" max="4380" width="9.5703125" style="110" bestFit="1" customWidth="1"/>
    <col min="4381" max="4382" width="9" style="110" bestFit="1" customWidth="1"/>
    <col min="4383" max="4384" width="8.42578125" style="110" bestFit="1" customWidth="1"/>
    <col min="4385" max="4385" width="8.7109375" style="110" bestFit="1" customWidth="1"/>
    <col min="4386" max="4386" width="8.42578125" style="110" bestFit="1" customWidth="1"/>
    <col min="4387" max="4388" width="9" style="110" bestFit="1" customWidth="1"/>
    <col min="4389" max="4389" width="8.42578125" style="110" bestFit="1" customWidth="1"/>
    <col min="4390" max="4391" width="8.7109375" style="110" bestFit="1" customWidth="1"/>
    <col min="4392" max="4392" width="2.7109375" style="110" customWidth="1"/>
    <col min="4393" max="4605" width="11.42578125" style="110"/>
    <col min="4606" max="4606" width="4.28515625" style="110" bestFit="1" customWidth="1"/>
    <col min="4607" max="4607" width="10.5703125" style="110" customWidth="1"/>
    <col min="4608" max="4608" width="6.140625" style="110" customWidth="1"/>
    <col min="4609" max="4609" width="24.7109375" style="110" customWidth="1"/>
    <col min="4610" max="4610" width="10.28515625" style="110" customWidth="1"/>
    <col min="4611" max="4611" width="11.5703125" style="110" customWidth="1"/>
    <col min="4612" max="4612" width="9.85546875" style="110" customWidth="1"/>
    <col min="4613" max="4613" width="7.85546875" style="110" customWidth="1"/>
    <col min="4614" max="4614" width="7.7109375" style="110" customWidth="1"/>
    <col min="4615" max="4616" width="8.42578125" style="110" customWidth="1"/>
    <col min="4617" max="4617" width="7.85546875" style="110" customWidth="1"/>
    <col min="4618" max="4618" width="8.42578125" style="110" customWidth="1"/>
    <col min="4619" max="4619" width="7.85546875" style="110" customWidth="1"/>
    <col min="4620" max="4620" width="7.7109375" style="110" customWidth="1"/>
    <col min="4621" max="4621" width="7.85546875" style="110" customWidth="1"/>
    <col min="4622" max="4622" width="8.42578125" style="110" customWidth="1"/>
    <col min="4623" max="4623" width="7.42578125" style="110" customWidth="1"/>
    <col min="4624" max="4624" width="10.7109375" style="110" bestFit="1" customWidth="1"/>
    <col min="4625" max="4626" width="8.42578125" style="110" bestFit="1" customWidth="1"/>
    <col min="4627" max="4627" width="11.42578125" style="110" bestFit="1" customWidth="1"/>
    <col min="4628" max="4628" width="9" style="110" bestFit="1" customWidth="1"/>
    <col min="4629" max="4629" width="7.7109375" style="110" bestFit="1" customWidth="1"/>
    <col min="4630" max="4630" width="7.42578125" style="110" bestFit="1" customWidth="1"/>
    <col min="4631" max="4632" width="9" style="110" bestFit="1" customWidth="1"/>
    <col min="4633" max="4633" width="10.85546875" style="110" bestFit="1" customWidth="1"/>
    <col min="4634" max="4634" width="9" style="110" bestFit="1" customWidth="1"/>
    <col min="4635" max="4635" width="8.7109375" style="110" bestFit="1" customWidth="1"/>
    <col min="4636" max="4636" width="9.5703125" style="110" bestFit="1" customWidth="1"/>
    <col min="4637" max="4638" width="9" style="110" bestFit="1" customWidth="1"/>
    <col min="4639" max="4640" width="8.42578125" style="110" bestFit="1" customWidth="1"/>
    <col min="4641" max="4641" width="8.7109375" style="110" bestFit="1" customWidth="1"/>
    <col min="4642" max="4642" width="8.42578125" style="110" bestFit="1" customWidth="1"/>
    <col min="4643" max="4644" width="9" style="110" bestFit="1" customWidth="1"/>
    <col min="4645" max="4645" width="8.42578125" style="110" bestFit="1" customWidth="1"/>
    <col min="4646" max="4647" width="8.7109375" style="110" bestFit="1" customWidth="1"/>
    <col min="4648" max="4648" width="2.7109375" style="110" customWidth="1"/>
    <col min="4649" max="4861" width="11.42578125" style="110"/>
    <col min="4862" max="4862" width="4.28515625" style="110" bestFit="1" customWidth="1"/>
    <col min="4863" max="4863" width="10.5703125" style="110" customWidth="1"/>
    <col min="4864" max="4864" width="6.140625" style="110" customWidth="1"/>
    <col min="4865" max="4865" width="24.7109375" style="110" customWidth="1"/>
    <col min="4866" max="4866" width="10.28515625" style="110" customWidth="1"/>
    <col min="4867" max="4867" width="11.5703125" style="110" customWidth="1"/>
    <col min="4868" max="4868" width="9.85546875" style="110" customWidth="1"/>
    <col min="4869" max="4869" width="7.85546875" style="110" customWidth="1"/>
    <col min="4870" max="4870" width="7.7109375" style="110" customWidth="1"/>
    <col min="4871" max="4872" width="8.42578125" style="110" customWidth="1"/>
    <col min="4873" max="4873" width="7.85546875" style="110" customWidth="1"/>
    <col min="4874" max="4874" width="8.42578125" style="110" customWidth="1"/>
    <col min="4875" max="4875" width="7.85546875" style="110" customWidth="1"/>
    <col min="4876" max="4876" width="7.7109375" style="110" customWidth="1"/>
    <col min="4877" max="4877" width="7.85546875" style="110" customWidth="1"/>
    <col min="4878" max="4878" width="8.42578125" style="110" customWidth="1"/>
    <col min="4879" max="4879" width="7.42578125" style="110" customWidth="1"/>
    <col min="4880" max="4880" width="10.7109375" style="110" bestFit="1" customWidth="1"/>
    <col min="4881" max="4882" width="8.42578125" style="110" bestFit="1" customWidth="1"/>
    <col min="4883" max="4883" width="11.42578125" style="110" bestFit="1" customWidth="1"/>
    <col min="4884" max="4884" width="9" style="110" bestFit="1" customWidth="1"/>
    <col min="4885" max="4885" width="7.7109375" style="110" bestFit="1" customWidth="1"/>
    <col min="4886" max="4886" width="7.42578125" style="110" bestFit="1" customWidth="1"/>
    <col min="4887" max="4888" width="9" style="110" bestFit="1" customWidth="1"/>
    <col min="4889" max="4889" width="10.85546875" style="110" bestFit="1" customWidth="1"/>
    <col min="4890" max="4890" width="9" style="110" bestFit="1" customWidth="1"/>
    <col min="4891" max="4891" width="8.7109375" style="110" bestFit="1" customWidth="1"/>
    <col min="4892" max="4892" width="9.5703125" style="110" bestFit="1" customWidth="1"/>
    <col min="4893" max="4894" width="9" style="110" bestFit="1" customWidth="1"/>
    <col min="4895" max="4896" width="8.42578125" style="110" bestFit="1" customWidth="1"/>
    <col min="4897" max="4897" width="8.7109375" style="110" bestFit="1" customWidth="1"/>
    <col min="4898" max="4898" width="8.42578125" style="110" bestFit="1" customWidth="1"/>
    <col min="4899" max="4900" width="9" style="110" bestFit="1" customWidth="1"/>
    <col min="4901" max="4901" width="8.42578125" style="110" bestFit="1" customWidth="1"/>
    <col min="4902" max="4903" width="8.7109375" style="110" bestFit="1" customWidth="1"/>
    <col min="4904" max="4904" width="2.7109375" style="110" customWidth="1"/>
    <col min="4905" max="5117" width="11.42578125" style="110"/>
    <col min="5118" max="5118" width="4.28515625" style="110" bestFit="1" customWidth="1"/>
    <col min="5119" max="5119" width="10.5703125" style="110" customWidth="1"/>
    <col min="5120" max="5120" width="6.140625" style="110" customWidth="1"/>
    <col min="5121" max="5121" width="24.7109375" style="110" customWidth="1"/>
    <col min="5122" max="5122" width="10.28515625" style="110" customWidth="1"/>
    <col min="5123" max="5123" width="11.5703125" style="110" customWidth="1"/>
    <col min="5124" max="5124" width="9.85546875" style="110" customWidth="1"/>
    <col min="5125" max="5125" width="7.85546875" style="110" customWidth="1"/>
    <col min="5126" max="5126" width="7.7109375" style="110" customWidth="1"/>
    <col min="5127" max="5128" width="8.42578125" style="110" customWidth="1"/>
    <col min="5129" max="5129" width="7.85546875" style="110" customWidth="1"/>
    <col min="5130" max="5130" width="8.42578125" style="110" customWidth="1"/>
    <col min="5131" max="5131" width="7.85546875" style="110" customWidth="1"/>
    <col min="5132" max="5132" width="7.7109375" style="110" customWidth="1"/>
    <col min="5133" max="5133" width="7.85546875" style="110" customWidth="1"/>
    <col min="5134" max="5134" width="8.42578125" style="110" customWidth="1"/>
    <col min="5135" max="5135" width="7.42578125" style="110" customWidth="1"/>
    <col min="5136" max="5136" width="10.7109375" style="110" bestFit="1" customWidth="1"/>
    <col min="5137" max="5138" width="8.42578125" style="110" bestFit="1" customWidth="1"/>
    <col min="5139" max="5139" width="11.42578125" style="110" bestFit="1" customWidth="1"/>
    <col min="5140" max="5140" width="9" style="110" bestFit="1" customWidth="1"/>
    <col min="5141" max="5141" width="7.7109375" style="110" bestFit="1" customWidth="1"/>
    <col min="5142" max="5142" width="7.42578125" style="110" bestFit="1" customWidth="1"/>
    <col min="5143" max="5144" width="9" style="110" bestFit="1" customWidth="1"/>
    <col min="5145" max="5145" width="10.85546875" style="110" bestFit="1" customWidth="1"/>
    <col min="5146" max="5146" width="9" style="110" bestFit="1" customWidth="1"/>
    <col min="5147" max="5147" width="8.7109375" style="110" bestFit="1" customWidth="1"/>
    <col min="5148" max="5148" width="9.5703125" style="110" bestFit="1" customWidth="1"/>
    <col min="5149" max="5150" width="9" style="110" bestFit="1" customWidth="1"/>
    <col min="5151" max="5152" width="8.42578125" style="110" bestFit="1" customWidth="1"/>
    <col min="5153" max="5153" width="8.7109375" style="110" bestFit="1" customWidth="1"/>
    <col min="5154" max="5154" width="8.42578125" style="110" bestFit="1" customWidth="1"/>
    <col min="5155" max="5156" width="9" style="110" bestFit="1" customWidth="1"/>
    <col min="5157" max="5157" width="8.42578125" style="110" bestFit="1" customWidth="1"/>
    <col min="5158" max="5159" width="8.7109375" style="110" bestFit="1" customWidth="1"/>
    <col min="5160" max="5160" width="2.7109375" style="110" customWidth="1"/>
    <col min="5161" max="5373" width="11.42578125" style="110"/>
    <col min="5374" max="5374" width="4.28515625" style="110" bestFit="1" customWidth="1"/>
    <col min="5375" max="5375" width="10.5703125" style="110" customWidth="1"/>
    <col min="5376" max="5376" width="6.140625" style="110" customWidth="1"/>
    <col min="5377" max="5377" width="24.7109375" style="110" customWidth="1"/>
    <col min="5378" max="5378" width="10.28515625" style="110" customWidth="1"/>
    <col min="5379" max="5379" width="11.5703125" style="110" customWidth="1"/>
    <col min="5380" max="5380" width="9.85546875" style="110" customWidth="1"/>
    <col min="5381" max="5381" width="7.85546875" style="110" customWidth="1"/>
    <col min="5382" max="5382" width="7.7109375" style="110" customWidth="1"/>
    <col min="5383" max="5384" width="8.42578125" style="110" customWidth="1"/>
    <col min="5385" max="5385" width="7.85546875" style="110" customWidth="1"/>
    <col min="5386" max="5386" width="8.42578125" style="110" customWidth="1"/>
    <col min="5387" max="5387" width="7.85546875" style="110" customWidth="1"/>
    <col min="5388" max="5388" width="7.7109375" style="110" customWidth="1"/>
    <col min="5389" max="5389" width="7.85546875" style="110" customWidth="1"/>
    <col min="5390" max="5390" width="8.42578125" style="110" customWidth="1"/>
    <col min="5391" max="5391" width="7.42578125" style="110" customWidth="1"/>
    <col min="5392" max="5392" width="10.7109375" style="110" bestFit="1" customWidth="1"/>
    <col min="5393" max="5394" width="8.42578125" style="110" bestFit="1" customWidth="1"/>
    <col min="5395" max="5395" width="11.42578125" style="110" bestFit="1" customWidth="1"/>
    <col min="5396" max="5396" width="9" style="110" bestFit="1" customWidth="1"/>
    <col min="5397" max="5397" width="7.7109375" style="110" bestFit="1" customWidth="1"/>
    <col min="5398" max="5398" width="7.42578125" style="110" bestFit="1" customWidth="1"/>
    <col min="5399" max="5400" width="9" style="110" bestFit="1" customWidth="1"/>
    <col min="5401" max="5401" width="10.85546875" style="110" bestFit="1" customWidth="1"/>
    <col min="5402" max="5402" width="9" style="110" bestFit="1" customWidth="1"/>
    <col min="5403" max="5403" width="8.7109375" style="110" bestFit="1" customWidth="1"/>
    <col min="5404" max="5404" width="9.5703125" style="110" bestFit="1" customWidth="1"/>
    <col min="5405" max="5406" width="9" style="110" bestFit="1" customWidth="1"/>
    <col min="5407" max="5408" width="8.42578125" style="110" bestFit="1" customWidth="1"/>
    <col min="5409" max="5409" width="8.7109375" style="110" bestFit="1" customWidth="1"/>
    <col min="5410" max="5410" width="8.42578125" style="110" bestFit="1" customWidth="1"/>
    <col min="5411" max="5412" width="9" style="110" bestFit="1" customWidth="1"/>
    <col min="5413" max="5413" width="8.42578125" style="110" bestFit="1" customWidth="1"/>
    <col min="5414" max="5415" width="8.7109375" style="110" bestFit="1" customWidth="1"/>
    <col min="5416" max="5416" width="2.7109375" style="110" customWidth="1"/>
    <col min="5417" max="5629" width="11.42578125" style="110"/>
    <col min="5630" max="5630" width="4.28515625" style="110" bestFit="1" customWidth="1"/>
    <col min="5631" max="5631" width="10.5703125" style="110" customWidth="1"/>
    <col min="5632" max="5632" width="6.140625" style="110" customWidth="1"/>
    <col min="5633" max="5633" width="24.7109375" style="110" customWidth="1"/>
    <col min="5634" max="5634" width="10.28515625" style="110" customWidth="1"/>
    <col min="5635" max="5635" width="11.5703125" style="110" customWidth="1"/>
    <col min="5636" max="5636" width="9.85546875" style="110" customWidth="1"/>
    <col min="5637" max="5637" width="7.85546875" style="110" customWidth="1"/>
    <col min="5638" max="5638" width="7.7109375" style="110" customWidth="1"/>
    <col min="5639" max="5640" width="8.42578125" style="110" customWidth="1"/>
    <col min="5641" max="5641" width="7.85546875" style="110" customWidth="1"/>
    <col min="5642" max="5642" width="8.42578125" style="110" customWidth="1"/>
    <col min="5643" max="5643" width="7.85546875" style="110" customWidth="1"/>
    <col min="5644" max="5644" width="7.7109375" style="110" customWidth="1"/>
    <col min="5645" max="5645" width="7.85546875" style="110" customWidth="1"/>
    <col min="5646" max="5646" width="8.42578125" style="110" customWidth="1"/>
    <col min="5647" max="5647" width="7.42578125" style="110" customWidth="1"/>
    <col min="5648" max="5648" width="10.7109375" style="110" bestFit="1" customWidth="1"/>
    <col min="5649" max="5650" width="8.42578125" style="110" bestFit="1" customWidth="1"/>
    <col min="5651" max="5651" width="11.42578125" style="110" bestFit="1" customWidth="1"/>
    <col min="5652" max="5652" width="9" style="110" bestFit="1" customWidth="1"/>
    <col min="5653" max="5653" width="7.7109375" style="110" bestFit="1" customWidth="1"/>
    <col min="5654" max="5654" width="7.42578125" style="110" bestFit="1" customWidth="1"/>
    <col min="5655" max="5656" width="9" style="110" bestFit="1" customWidth="1"/>
    <col min="5657" max="5657" width="10.85546875" style="110" bestFit="1" customWidth="1"/>
    <col min="5658" max="5658" width="9" style="110" bestFit="1" customWidth="1"/>
    <col min="5659" max="5659" width="8.7109375" style="110" bestFit="1" customWidth="1"/>
    <col min="5660" max="5660" width="9.5703125" style="110" bestFit="1" customWidth="1"/>
    <col min="5661" max="5662" width="9" style="110" bestFit="1" customWidth="1"/>
    <col min="5663" max="5664" width="8.42578125" style="110" bestFit="1" customWidth="1"/>
    <col min="5665" max="5665" width="8.7109375" style="110" bestFit="1" customWidth="1"/>
    <col min="5666" max="5666" width="8.42578125" style="110" bestFit="1" customWidth="1"/>
    <col min="5667" max="5668" width="9" style="110" bestFit="1" customWidth="1"/>
    <col min="5669" max="5669" width="8.42578125" style="110" bestFit="1" customWidth="1"/>
    <col min="5670" max="5671" width="8.7109375" style="110" bestFit="1" customWidth="1"/>
    <col min="5672" max="5672" width="2.7109375" style="110" customWidth="1"/>
    <col min="5673" max="5885" width="11.42578125" style="110"/>
    <col min="5886" max="5886" width="4.28515625" style="110" bestFit="1" customWidth="1"/>
    <col min="5887" max="5887" width="10.5703125" style="110" customWidth="1"/>
    <col min="5888" max="5888" width="6.140625" style="110" customWidth="1"/>
    <col min="5889" max="5889" width="24.7109375" style="110" customWidth="1"/>
    <col min="5890" max="5890" width="10.28515625" style="110" customWidth="1"/>
    <col min="5891" max="5891" width="11.5703125" style="110" customWidth="1"/>
    <col min="5892" max="5892" width="9.85546875" style="110" customWidth="1"/>
    <col min="5893" max="5893" width="7.85546875" style="110" customWidth="1"/>
    <col min="5894" max="5894" width="7.7109375" style="110" customWidth="1"/>
    <col min="5895" max="5896" width="8.42578125" style="110" customWidth="1"/>
    <col min="5897" max="5897" width="7.85546875" style="110" customWidth="1"/>
    <col min="5898" max="5898" width="8.42578125" style="110" customWidth="1"/>
    <col min="5899" max="5899" width="7.85546875" style="110" customWidth="1"/>
    <col min="5900" max="5900" width="7.7109375" style="110" customWidth="1"/>
    <col min="5901" max="5901" width="7.85546875" style="110" customWidth="1"/>
    <col min="5902" max="5902" width="8.42578125" style="110" customWidth="1"/>
    <col min="5903" max="5903" width="7.42578125" style="110" customWidth="1"/>
    <col min="5904" max="5904" width="10.7109375" style="110" bestFit="1" customWidth="1"/>
    <col min="5905" max="5906" width="8.42578125" style="110" bestFit="1" customWidth="1"/>
    <col min="5907" max="5907" width="11.42578125" style="110" bestFit="1" customWidth="1"/>
    <col min="5908" max="5908" width="9" style="110" bestFit="1" customWidth="1"/>
    <col min="5909" max="5909" width="7.7109375" style="110" bestFit="1" customWidth="1"/>
    <col min="5910" max="5910" width="7.42578125" style="110" bestFit="1" customWidth="1"/>
    <col min="5911" max="5912" width="9" style="110" bestFit="1" customWidth="1"/>
    <col min="5913" max="5913" width="10.85546875" style="110" bestFit="1" customWidth="1"/>
    <col min="5914" max="5914" width="9" style="110" bestFit="1" customWidth="1"/>
    <col min="5915" max="5915" width="8.7109375" style="110" bestFit="1" customWidth="1"/>
    <col min="5916" max="5916" width="9.5703125" style="110" bestFit="1" customWidth="1"/>
    <col min="5917" max="5918" width="9" style="110" bestFit="1" customWidth="1"/>
    <col min="5919" max="5920" width="8.42578125" style="110" bestFit="1" customWidth="1"/>
    <col min="5921" max="5921" width="8.7109375" style="110" bestFit="1" customWidth="1"/>
    <col min="5922" max="5922" width="8.42578125" style="110" bestFit="1" customWidth="1"/>
    <col min="5923" max="5924" width="9" style="110" bestFit="1" customWidth="1"/>
    <col min="5925" max="5925" width="8.42578125" style="110" bestFit="1" customWidth="1"/>
    <col min="5926" max="5927" width="8.7109375" style="110" bestFit="1" customWidth="1"/>
    <col min="5928" max="5928" width="2.7109375" style="110" customWidth="1"/>
    <col min="5929" max="6141" width="11.42578125" style="110"/>
    <col min="6142" max="6142" width="4.28515625" style="110" bestFit="1" customWidth="1"/>
    <col min="6143" max="6143" width="10.5703125" style="110" customWidth="1"/>
    <col min="6144" max="6144" width="6.140625" style="110" customWidth="1"/>
    <col min="6145" max="6145" width="24.7109375" style="110" customWidth="1"/>
    <col min="6146" max="6146" width="10.28515625" style="110" customWidth="1"/>
    <col min="6147" max="6147" width="11.5703125" style="110" customWidth="1"/>
    <col min="6148" max="6148" width="9.85546875" style="110" customWidth="1"/>
    <col min="6149" max="6149" width="7.85546875" style="110" customWidth="1"/>
    <col min="6150" max="6150" width="7.7109375" style="110" customWidth="1"/>
    <col min="6151" max="6152" width="8.42578125" style="110" customWidth="1"/>
    <col min="6153" max="6153" width="7.85546875" style="110" customWidth="1"/>
    <col min="6154" max="6154" width="8.42578125" style="110" customWidth="1"/>
    <col min="6155" max="6155" width="7.85546875" style="110" customWidth="1"/>
    <col min="6156" max="6156" width="7.7109375" style="110" customWidth="1"/>
    <col min="6157" max="6157" width="7.85546875" style="110" customWidth="1"/>
    <col min="6158" max="6158" width="8.42578125" style="110" customWidth="1"/>
    <col min="6159" max="6159" width="7.42578125" style="110" customWidth="1"/>
    <col min="6160" max="6160" width="10.7109375" style="110" bestFit="1" customWidth="1"/>
    <col min="6161" max="6162" width="8.42578125" style="110" bestFit="1" customWidth="1"/>
    <col min="6163" max="6163" width="11.42578125" style="110" bestFit="1" customWidth="1"/>
    <col min="6164" max="6164" width="9" style="110" bestFit="1" customWidth="1"/>
    <col min="6165" max="6165" width="7.7109375" style="110" bestFit="1" customWidth="1"/>
    <col min="6166" max="6166" width="7.42578125" style="110" bestFit="1" customWidth="1"/>
    <col min="6167" max="6168" width="9" style="110" bestFit="1" customWidth="1"/>
    <col min="6169" max="6169" width="10.85546875" style="110" bestFit="1" customWidth="1"/>
    <col min="6170" max="6170" width="9" style="110" bestFit="1" customWidth="1"/>
    <col min="6171" max="6171" width="8.7109375" style="110" bestFit="1" customWidth="1"/>
    <col min="6172" max="6172" width="9.5703125" style="110" bestFit="1" customWidth="1"/>
    <col min="6173" max="6174" width="9" style="110" bestFit="1" customWidth="1"/>
    <col min="6175" max="6176" width="8.42578125" style="110" bestFit="1" customWidth="1"/>
    <col min="6177" max="6177" width="8.7109375" style="110" bestFit="1" customWidth="1"/>
    <col min="6178" max="6178" width="8.42578125" style="110" bestFit="1" customWidth="1"/>
    <col min="6179" max="6180" width="9" style="110" bestFit="1" customWidth="1"/>
    <col min="6181" max="6181" width="8.42578125" style="110" bestFit="1" customWidth="1"/>
    <col min="6182" max="6183" width="8.7109375" style="110" bestFit="1" customWidth="1"/>
    <col min="6184" max="6184" width="2.7109375" style="110" customWidth="1"/>
    <col min="6185" max="6397" width="11.42578125" style="110"/>
    <col min="6398" max="6398" width="4.28515625" style="110" bestFit="1" customWidth="1"/>
    <col min="6399" max="6399" width="10.5703125" style="110" customWidth="1"/>
    <col min="6400" max="6400" width="6.140625" style="110" customWidth="1"/>
    <col min="6401" max="6401" width="24.7109375" style="110" customWidth="1"/>
    <col min="6402" max="6402" width="10.28515625" style="110" customWidth="1"/>
    <col min="6403" max="6403" width="11.5703125" style="110" customWidth="1"/>
    <col min="6404" max="6404" width="9.85546875" style="110" customWidth="1"/>
    <col min="6405" max="6405" width="7.85546875" style="110" customWidth="1"/>
    <col min="6406" max="6406" width="7.7109375" style="110" customWidth="1"/>
    <col min="6407" max="6408" width="8.42578125" style="110" customWidth="1"/>
    <col min="6409" max="6409" width="7.85546875" style="110" customWidth="1"/>
    <col min="6410" max="6410" width="8.42578125" style="110" customWidth="1"/>
    <col min="6411" max="6411" width="7.85546875" style="110" customWidth="1"/>
    <col min="6412" max="6412" width="7.7109375" style="110" customWidth="1"/>
    <col min="6413" max="6413" width="7.85546875" style="110" customWidth="1"/>
    <col min="6414" max="6414" width="8.42578125" style="110" customWidth="1"/>
    <col min="6415" max="6415" width="7.42578125" style="110" customWidth="1"/>
    <col min="6416" max="6416" width="10.7109375" style="110" bestFit="1" customWidth="1"/>
    <col min="6417" max="6418" width="8.42578125" style="110" bestFit="1" customWidth="1"/>
    <col min="6419" max="6419" width="11.42578125" style="110" bestFit="1" customWidth="1"/>
    <col min="6420" max="6420" width="9" style="110" bestFit="1" customWidth="1"/>
    <col min="6421" max="6421" width="7.7109375" style="110" bestFit="1" customWidth="1"/>
    <col min="6422" max="6422" width="7.42578125" style="110" bestFit="1" customWidth="1"/>
    <col min="6423" max="6424" width="9" style="110" bestFit="1" customWidth="1"/>
    <col min="6425" max="6425" width="10.85546875" style="110" bestFit="1" customWidth="1"/>
    <col min="6426" max="6426" width="9" style="110" bestFit="1" customWidth="1"/>
    <col min="6427" max="6427" width="8.7109375" style="110" bestFit="1" customWidth="1"/>
    <col min="6428" max="6428" width="9.5703125" style="110" bestFit="1" customWidth="1"/>
    <col min="6429" max="6430" width="9" style="110" bestFit="1" customWidth="1"/>
    <col min="6431" max="6432" width="8.42578125" style="110" bestFit="1" customWidth="1"/>
    <col min="6433" max="6433" width="8.7109375" style="110" bestFit="1" customWidth="1"/>
    <col min="6434" max="6434" width="8.42578125" style="110" bestFit="1" customWidth="1"/>
    <col min="6435" max="6436" width="9" style="110" bestFit="1" customWidth="1"/>
    <col min="6437" max="6437" width="8.42578125" style="110" bestFit="1" customWidth="1"/>
    <col min="6438" max="6439" width="8.7109375" style="110" bestFit="1" customWidth="1"/>
    <col min="6440" max="6440" width="2.7109375" style="110" customWidth="1"/>
    <col min="6441" max="6653" width="11.42578125" style="110"/>
    <col min="6654" max="6654" width="4.28515625" style="110" bestFit="1" customWidth="1"/>
    <col min="6655" max="6655" width="10.5703125" style="110" customWidth="1"/>
    <col min="6656" max="6656" width="6.140625" style="110" customWidth="1"/>
    <col min="6657" max="6657" width="24.7109375" style="110" customWidth="1"/>
    <col min="6658" max="6658" width="10.28515625" style="110" customWidth="1"/>
    <col min="6659" max="6659" width="11.5703125" style="110" customWidth="1"/>
    <col min="6660" max="6660" width="9.85546875" style="110" customWidth="1"/>
    <col min="6661" max="6661" width="7.85546875" style="110" customWidth="1"/>
    <col min="6662" max="6662" width="7.7109375" style="110" customWidth="1"/>
    <col min="6663" max="6664" width="8.42578125" style="110" customWidth="1"/>
    <col min="6665" max="6665" width="7.85546875" style="110" customWidth="1"/>
    <col min="6666" max="6666" width="8.42578125" style="110" customWidth="1"/>
    <col min="6667" max="6667" width="7.85546875" style="110" customWidth="1"/>
    <col min="6668" max="6668" width="7.7109375" style="110" customWidth="1"/>
    <col min="6669" max="6669" width="7.85546875" style="110" customWidth="1"/>
    <col min="6670" max="6670" width="8.42578125" style="110" customWidth="1"/>
    <col min="6671" max="6671" width="7.42578125" style="110" customWidth="1"/>
    <col min="6672" max="6672" width="10.7109375" style="110" bestFit="1" customWidth="1"/>
    <col min="6673" max="6674" width="8.42578125" style="110" bestFit="1" customWidth="1"/>
    <col min="6675" max="6675" width="11.42578125" style="110" bestFit="1" customWidth="1"/>
    <col min="6676" max="6676" width="9" style="110" bestFit="1" customWidth="1"/>
    <col min="6677" max="6677" width="7.7109375" style="110" bestFit="1" customWidth="1"/>
    <col min="6678" max="6678" width="7.42578125" style="110" bestFit="1" customWidth="1"/>
    <col min="6679" max="6680" width="9" style="110" bestFit="1" customWidth="1"/>
    <col min="6681" max="6681" width="10.85546875" style="110" bestFit="1" customWidth="1"/>
    <col min="6682" max="6682" width="9" style="110" bestFit="1" customWidth="1"/>
    <col min="6683" max="6683" width="8.7109375" style="110" bestFit="1" customWidth="1"/>
    <col min="6684" max="6684" width="9.5703125" style="110" bestFit="1" customWidth="1"/>
    <col min="6685" max="6686" width="9" style="110" bestFit="1" customWidth="1"/>
    <col min="6687" max="6688" width="8.42578125" style="110" bestFit="1" customWidth="1"/>
    <col min="6689" max="6689" width="8.7109375" style="110" bestFit="1" customWidth="1"/>
    <col min="6690" max="6690" width="8.42578125" style="110" bestFit="1" customWidth="1"/>
    <col min="6691" max="6692" width="9" style="110" bestFit="1" customWidth="1"/>
    <col min="6693" max="6693" width="8.42578125" style="110" bestFit="1" customWidth="1"/>
    <col min="6694" max="6695" width="8.7109375" style="110" bestFit="1" customWidth="1"/>
    <col min="6696" max="6696" width="2.7109375" style="110" customWidth="1"/>
    <col min="6697" max="6909" width="11.42578125" style="110"/>
    <col min="6910" max="6910" width="4.28515625" style="110" bestFit="1" customWidth="1"/>
    <col min="6911" max="6911" width="10.5703125" style="110" customWidth="1"/>
    <col min="6912" max="6912" width="6.140625" style="110" customWidth="1"/>
    <col min="6913" max="6913" width="24.7109375" style="110" customWidth="1"/>
    <col min="6914" max="6914" width="10.28515625" style="110" customWidth="1"/>
    <col min="6915" max="6915" width="11.5703125" style="110" customWidth="1"/>
    <col min="6916" max="6916" width="9.85546875" style="110" customWidth="1"/>
    <col min="6917" max="6917" width="7.85546875" style="110" customWidth="1"/>
    <col min="6918" max="6918" width="7.7109375" style="110" customWidth="1"/>
    <col min="6919" max="6920" width="8.42578125" style="110" customWidth="1"/>
    <col min="6921" max="6921" width="7.85546875" style="110" customWidth="1"/>
    <col min="6922" max="6922" width="8.42578125" style="110" customWidth="1"/>
    <col min="6923" max="6923" width="7.85546875" style="110" customWidth="1"/>
    <col min="6924" max="6924" width="7.7109375" style="110" customWidth="1"/>
    <col min="6925" max="6925" width="7.85546875" style="110" customWidth="1"/>
    <col min="6926" max="6926" width="8.42578125" style="110" customWidth="1"/>
    <col min="6927" max="6927" width="7.42578125" style="110" customWidth="1"/>
    <col min="6928" max="6928" width="10.7109375" style="110" bestFit="1" customWidth="1"/>
    <col min="6929" max="6930" width="8.42578125" style="110" bestFit="1" customWidth="1"/>
    <col min="6931" max="6931" width="11.42578125" style="110" bestFit="1" customWidth="1"/>
    <col min="6932" max="6932" width="9" style="110" bestFit="1" customWidth="1"/>
    <col min="6933" max="6933" width="7.7109375" style="110" bestFit="1" customWidth="1"/>
    <col min="6934" max="6934" width="7.42578125" style="110" bestFit="1" customWidth="1"/>
    <col min="6935" max="6936" width="9" style="110" bestFit="1" customWidth="1"/>
    <col min="6937" max="6937" width="10.85546875" style="110" bestFit="1" customWidth="1"/>
    <col min="6938" max="6938" width="9" style="110" bestFit="1" customWidth="1"/>
    <col min="6939" max="6939" width="8.7109375" style="110" bestFit="1" customWidth="1"/>
    <col min="6940" max="6940" width="9.5703125" style="110" bestFit="1" customWidth="1"/>
    <col min="6941" max="6942" width="9" style="110" bestFit="1" customWidth="1"/>
    <col min="6943" max="6944" width="8.42578125" style="110" bestFit="1" customWidth="1"/>
    <col min="6945" max="6945" width="8.7109375" style="110" bestFit="1" customWidth="1"/>
    <col min="6946" max="6946" width="8.42578125" style="110" bestFit="1" customWidth="1"/>
    <col min="6947" max="6948" width="9" style="110" bestFit="1" customWidth="1"/>
    <col min="6949" max="6949" width="8.42578125" style="110" bestFit="1" customWidth="1"/>
    <col min="6950" max="6951" width="8.7109375" style="110" bestFit="1" customWidth="1"/>
    <col min="6952" max="6952" width="2.7109375" style="110" customWidth="1"/>
    <col min="6953" max="7165" width="11.42578125" style="110"/>
    <col min="7166" max="7166" width="4.28515625" style="110" bestFit="1" customWidth="1"/>
    <col min="7167" max="7167" width="10.5703125" style="110" customWidth="1"/>
    <col min="7168" max="7168" width="6.140625" style="110" customWidth="1"/>
    <col min="7169" max="7169" width="24.7109375" style="110" customWidth="1"/>
    <col min="7170" max="7170" width="10.28515625" style="110" customWidth="1"/>
    <col min="7171" max="7171" width="11.5703125" style="110" customWidth="1"/>
    <col min="7172" max="7172" width="9.85546875" style="110" customWidth="1"/>
    <col min="7173" max="7173" width="7.85546875" style="110" customWidth="1"/>
    <col min="7174" max="7174" width="7.7109375" style="110" customWidth="1"/>
    <col min="7175" max="7176" width="8.42578125" style="110" customWidth="1"/>
    <col min="7177" max="7177" width="7.85546875" style="110" customWidth="1"/>
    <col min="7178" max="7178" width="8.42578125" style="110" customWidth="1"/>
    <col min="7179" max="7179" width="7.85546875" style="110" customWidth="1"/>
    <col min="7180" max="7180" width="7.7109375" style="110" customWidth="1"/>
    <col min="7181" max="7181" width="7.85546875" style="110" customWidth="1"/>
    <col min="7182" max="7182" width="8.42578125" style="110" customWidth="1"/>
    <col min="7183" max="7183" width="7.42578125" style="110" customWidth="1"/>
    <col min="7184" max="7184" width="10.7109375" style="110" bestFit="1" customWidth="1"/>
    <col min="7185" max="7186" width="8.42578125" style="110" bestFit="1" customWidth="1"/>
    <col min="7187" max="7187" width="11.42578125" style="110" bestFit="1" customWidth="1"/>
    <col min="7188" max="7188" width="9" style="110" bestFit="1" customWidth="1"/>
    <col min="7189" max="7189" width="7.7109375" style="110" bestFit="1" customWidth="1"/>
    <col min="7190" max="7190" width="7.42578125" style="110" bestFit="1" customWidth="1"/>
    <col min="7191" max="7192" width="9" style="110" bestFit="1" customWidth="1"/>
    <col min="7193" max="7193" width="10.85546875" style="110" bestFit="1" customWidth="1"/>
    <col min="7194" max="7194" width="9" style="110" bestFit="1" customWidth="1"/>
    <col min="7195" max="7195" width="8.7109375" style="110" bestFit="1" customWidth="1"/>
    <col min="7196" max="7196" width="9.5703125" style="110" bestFit="1" customWidth="1"/>
    <col min="7197" max="7198" width="9" style="110" bestFit="1" customWidth="1"/>
    <col min="7199" max="7200" width="8.42578125" style="110" bestFit="1" customWidth="1"/>
    <col min="7201" max="7201" width="8.7109375" style="110" bestFit="1" customWidth="1"/>
    <col min="7202" max="7202" width="8.42578125" style="110" bestFit="1" customWidth="1"/>
    <col min="7203" max="7204" width="9" style="110" bestFit="1" customWidth="1"/>
    <col min="7205" max="7205" width="8.42578125" style="110" bestFit="1" customWidth="1"/>
    <col min="7206" max="7207" width="8.7109375" style="110" bestFit="1" customWidth="1"/>
    <col min="7208" max="7208" width="2.7109375" style="110" customWidth="1"/>
    <col min="7209" max="7421" width="11.42578125" style="110"/>
    <col min="7422" max="7422" width="4.28515625" style="110" bestFit="1" customWidth="1"/>
    <col min="7423" max="7423" width="10.5703125" style="110" customWidth="1"/>
    <col min="7424" max="7424" width="6.140625" style="110" customWidth="1"/>
    <col min="7425" max="7425" width="24.7109375" style="110" customWidth="1"/>
    <col min="7426" max="7426" width="10.28515625" style="110" customWidth="1"/>
    <col min="7427" max="7427" width="11.5703125" style="110" customWidth="1"/>
    <col min="7428" max="7428" width="9.85546875" style="110" customWidth="1"/>
    <col min="7429" max="7429" width="7.85546875" style="110" customWidth="1"/>
    <col min="7430" max="7430" width="7.7109375" style="110" customWidth="1"/>
    <col min="7431" max="7432" width="8.42578125" style="110" customWidth="1"/>
    <col min="7433" max="7433" width="7.85546875" style="110" customWidth="1"/>
    <col min="7434" max="7434" width="8.42578125" style="110" customWidth="1"/>
    <col min="7435" max="7435" width="7.85546875" style="110" customWidth="1"/>
    <col min="7436" max="7436" width="7.7109375" style="110" customWidth="1"/>
    <col min="7437" max="7437" width="7.85546875" style="110" customWidth="1"/>
    <col min="7438" max="7438" width="8.42578125" style="110" customWidth="1"/>
    <col min="7439" max="7439" width="7.42578125" style="110" customWidth="1"/>
    <col min="7440" max="7440" width="10.7109375" style="110" bestFit="1" customWidth="1"/>
    <col min="7441" max="7442" width="8.42578125" style="110" bestFit="1" customWidth="1"/>
    <col min="7443" max="7443" width="11.42578125" style="110" bestFit="1" customWidth="1"/>
    <col min="7444" max="7444" width="9" style="110" bestFit="1" customWidth="1"/>
    <col min="7445" max="7445" width="7.7109375" style="110" bestFit="1" customWidth="1"/>
    <col min="7446" max="7446" width="7.42578125" style="110" bestFit="1" customWidth="1"/>
    <col min="7447" max="7448" width="9" style="110" bestFit="1" customWidth="1"/>
    <col min="7449" max="7449" width="10.85546875" style="110" bestFit="1" customWidth="1"/>
    <col min="7450" max="7450" width="9" style="110" bestFit="1" customWidth="1"/>
    <col min="7451" max="7451" width="8.7109375" style="110" bestFit="1" customWidth="1"/>
    <col min="7452" max="7452" width="9.5703125" style="110" bestFit="1" customWidth="1"/>
    <col min="7453" max="7454" width="9" style="110" bestFit="1" customWidth="1"/>
    <col min="7455" max="7456" width="8.42578125" style="110" bestFit="1" customWidth="1"/>
    <col min="7457" max="7457" width="8.7109375" style="110" bestFit="1" customWidth="1"/>
    <col min="7458" max="7458" width="8.42578125" style="110" bestFit="1" customWidth="1"/>
    <col min="7459" max="7460" width="9" style="110" bestFit="1" customWidth="1"/>
    <col min="7461" max="7461" width="8.42578125" style="110" bestFit="1" customWidth="1"/>
    <col min="7462" max="7463" width="8.7109375" style="110" bestFit="1" customWidth="1"/>
    <col min="7464" max="7464" width="2.7109375" style="110" customWidth="1"/>
    <col min="7465" max="7677" width="11.42578125" style="110"/>
    <col min="7678" max="7678" width="4.28515625" style="110" bestFit="1" customWidth="1"/>
    <col min="7679" max="7679" width="10.5703125" style="110" customWidth="1"/>
    <col min="7680" max="7680" width="6.140625" style="110" customWidth="1"/>
    <col min="7681" max="7681" width="24.7109375" style="110" customWidth="1"/>
    <col min="7682" max="7682" width="10.28515625" style="110" customWidth="1"/>
    <col min="7683" max="7683" width="11.5703125" style="110" customWidth="1"/>
    <col min="7684" max="7684" width="9.85546875" style="110" customWidth="1"/>
    <col min="7685" max="7685" width="7.85546875" style="110" customWidth="1"/>
    <col min="7686" max="7686" width="7.7109375" style="110" customWidth="1"/>
    <col min="7687" max="7688" width="8.42578125" style="110" customWidth="1"/>
    <col min="7689" max="7689" width="7.85546875" style="110" customWidth="1"/>
    <col min="7690" max="7690" width="8.42578125" style="110" customWidth="1"/>
    <col min="7691" max="7691" width="7.85546875" style="110" customWidth="1"/>
    <col min="7692" max="7692" width="7.7109375" style="110" customWidth="1"/>
    <col min="7693" max="7693" width="7.85546875" style="110" customWidth="1"/>
    <col min="7694" max="7694" width="8.42578125" style="110" customWidth="1"/>
    <col min="7695" max="7695" width="7.42578125" style="110" customWidth="1"/>
    <col min="7696" max="7696" width="10.7109375" style="110" bestFit="1" customWidth="1"/>
    <col min="7697" max="7698" width="8.42578125" style="110" bestFit="1" customWidth="1"/>
    <col min="7699" max="7699" width="11.42578125" style="110" bestFit="1" customWidth="1"/>
    <col min="7700" max="7700" width="9" style="110" bestFit="1" customWidth="1"/>
    <col min="7701" max="7701" width="7.7109375" style="110" bestFit="1" customWidth="1"/>
    <col min="7702" max="7702" width="7.42578125" style="110" bestFit="1" customWidth="1"/>
    <col min="7703" max="7704" width="9" style="110" bestFit="1" customWidth="1"/>
    <col min="7705" max="7705" width="10.85546875" style="110" bestFit="1" customWidth="1"/>
    <col min="7706" max="7706" width="9" style="110" bestFit="1" customWidth="1"/>
    <col min="7707" max="7707" width="8.7109375" style="110" bestFit="1" customWidth="1"/>
    <col min="7708" max="7708" width="9.5703125" style="110" bestFit="1" customWidth="1"/>
    <col min="7709" max="7710" width="9" style="110" bestFit="1" customWidth="1"/>
    <col min="7711" max="7712" width="8.42578125" style="110" bestFit="1" customWidth="1"/>
    <col min="7713" max="7713" width="8.7109375" style="110" bestFit="1" customWidth="1"/>
    <col min="7714" max="7714" width="8.42578125" style="110" bestFit="1" customWidth="1"/>
    <col min="7715" max="7716" width="9" style="110" bestFit="1" customWidth="1"/>
    <col min="7717" max="7717" width="8.42578125" style="110" bestFit="1" customWidth="1"/>
    <col min="7718" max="7719" width="8.7109375" style="110" bestFit="1" customWidth="1"/>
    <col min="7720" max="7720" width="2.7109375" style="110" customWidth="1"/>
    <col min="7721" max="7933" width="11.42578125" style="110"/>
    <col min="7934" max="7934" width="4.28515625" style="110" bestFit="1" customWidth="1"/>
    <col min="7935" max="7935" width="10.5703125" style="110" customWidth="1"/>
    <col min="7936" max="7936" width="6.140625" style="110" customWidth="1"/>
    <col min="7937" max="7937" width="24.7109375" style="110" customWidth="1"/>
    <col min="7938" max="7938" width="10.28515625" style="110" customWidth="1"/>
    <col min="7939" max="7939" width="11.5703125" style="110" customWidth="1"/>
    <col min="7940" max="7940" width="9.85546875" style="110" customWidth="1"/>
    <col min="7941" max="7941" width="7.85546875" style="110" customWidth="1"/>
    <col min="7942" max="7942" width="7.7109375" style="110" customWidth="1"/>
    <col min="7943" max="7944" width="8.42578125" style="110" customWidth="1"/>
    <col min="7945" max="7945" width="7.85546875" style="110" customWidth="1"/>
    <col min="7946" max="7946" width="8.42578125" style="110" customWidth="1"/>
    <col min="7947" max="7947" width="7.85546875" style="110" customWidth="1"/>
    <col min="7948" max="7948" width="7.7109375" style="110" customWidth="1"/>
    <col min="7949" max="7949" width="7.85546875" style="110" customWidth="1"/>
    <col min="7950" max="7950" width="8.42578125" style="110" customWidth="1"/>
    <col min="7951" max="7951" width="7.42578125" style="110" customWidth="1"/>
    <col min="7952" max="7952" width="10.7109375" style="110" bestFit="1" customWidth="1"/>
    <col min="7953" max="7954" width="8.42578125" style="110" bestFit="1" customWidth="1"/>
    <col min="7955" max="7955" width="11.42578125" style="110" bestFit="1" customWidth="1"/>
    <col min="7956" max="7956" width="9" style="110" bestFit="1" customWidth="1"/>
    <col min="7957" max="7957" width="7.7109375" style="110" bestFit="1" customWidth="1"/>
    <col min="7958" max="7958" width="7.42578125" style="110" bestFit="1" customWidth="1"/>
    <col min="7959" max="7960" width="9" style="110" bestFit="1" customWidth="1"/>
    <col min="7961" max="7961" width="10.85546875" style="110" bestFit="1" customWidth="1"/>
    <col min="7962" max="7962" width="9" style="110" bestFit="1" customWidth="1"/>
    <col min="7963" max="7963" width="8.7109375" style="110" bestFit="1" customWidth="1"/>
    <col min="7964" max="7964" width="9.5703125" style="110" bestFit="1" customWidth="1"/>
    <col min="7965" max="7966" width="9" style="110" bestFit="1" customWidth="1"/>
    <col min="7967" max="7968" width="8.42578125" style="110" bestFit="1" customWidth="1"/>
    <col min="7969" max="7969" width="8.7109375" style="110" bestFit="1" customWidth="1"/>
    <col min="7970" max="7970" width="8.42578125" style="110" bestFit="1" customWidth="1"/>
    <col min="7971" max="7972" width="9" style="110" bestFit="1" customWidth="1"/>
    <col min="7973" max="7973" width="8.42578125" style="110" bestFit="1" customWidth="1"/>
    <col min="7974" max="7975" width="8.7109375" style="110" bestFit="1" customWidth="1"/>
    <col min="7976" max="7976" width="2.7109375" style="110" customWidth="1"/>
    <col min="7977" max="8189" width="11.42578125" style="110"/>
    <col min="8190" max="8190" width="4.28515625" style="110" bestFit="1" customWidth="1"/>
    <col min="8191" max="8191" width="10.5703125" style="110" customWidth="1"/>
    <col min="8192" max="8192" width="6.140625" style="110" customWidth="1"/>
    <col min="8193" max="8193" width="24.7109375" style="110" customWidth="1"/>
    <col min="8194" max="8194" width="10.28515625" style="110" customWidth="1"/>
    <col min="8195" max="8195" width="11.5703125" style="110" customWidth="1"/>
    <col min="8196" max="8196" width="9.85546875" style="110" customWidth="1"/>
    <col min="8197" max="8197" width="7.85546875" style="110" customWidth="1"/>
    <col min="8198" max="8198" width="7.7109375" style="110" customWidth="1"/>
    <col min="8199" max="8200" width="8.42578125" style="110" customWidth="1"/>
    <col min="8201" max="8201" width="7.85546875" style="110" customWidth="1"/>
    <col min="8202" max="8202" width="8.42578125" style="110" customWidth="1"/>
    <col min="8203" max="8203" width="7.85546875" style="110" customWidth="1"/>
    <col min="8204" max="8204" width="7.7109375" style="110" customWidth="1"/>
    <col min="8205" max="8205" width="7.85546875" style="110" customWidth="1"/>
    <col min="8206" max="8206" width="8.42578125" style="110" customWidth="1"/>
    <col min="8207" max="8207" width="7.42578125" style="110" customWidth="1"/>
    <col min="8208" max="8208" width="10.7109375" style="110" bestFit="1" customWidth="1"/>
    <col min="8209" max="8210" width="8.42578125" style="110" bestFit="1" customWidth="1"/>
    <col min="8211" max="8211" width="11.42578125" style="110" bestFit="1" customWidth="1"/>
    <col min="8212" max="8212" width="9" style="110" bestFit="1" customWidth="1"/>
    <col min="8213" max="8213" width="7.7109375" style="110" bestFit="1" customWidth="1"/>
    <col min="8214" max="8214" width="7.42578125" style="110" bestFit="1" customWidth="1"/>
    <col min="8215" max="8216" width="9" style="110" bestFit="1" customWidth="1"/>
    <col min="8217" max="8217" width="10.85546875" style="110" bestFit="1" customWidth="1"/>
    <col min="8218" max="8218" width="9" style="110" bestFit="1" customWidth="1"/>
    <col min="8219" max="8219" width="8.7109375" style="110" bestFit="1" customWidth="1"/>
    <col min="8220" max="8220" width="9.5703125" style="110" bestFit="1" customWidth="1"/>
    <col min="8221" max="8222" width="9" style="110" bestFit="1" customWidth="1"/>
    <col min="8223" max="8224" width="8.42578125" style="110" bestFit="1" customWidth="1"/>
    <col min="8225" max="8225" width="8.7109375" style="110" bestFit="1" customWidth="1"/>
    <col min="8226" max="8226" width="8.42578125" style="110" bestFit="1" customWidth="1"/>
    <col min="8227" max="8228" width="9" style="110" bestFit="1" customWidth="1"/>
    <col min="8229" max="8229" width="8.42578125" style="110" bestFit="1" customWidth="1"/>
    <col min="8230" max="8231" width="8.7109375" style="110" bestFit="1" customWidth="1"/>
    <col min="8232" max="8232" width="2.7109375" style="110" customWidth="1"/>
    <col min="8233" max="8445" width="11.42578125" style="110"/>
    <col min="8446" max="8446" width="4.28515625" style="110" bestFit="1" customWidth="1"/>
    <col min="8447" max="8447" width="10.5703125" style="110" customWidth="1"/>
    <col min="8448" max="8448" width="6.140625" style="110" customWidth="1"/>
    <col min="8449" max="8449" width="24.7109375" style="110" customWidth="1"/>
    <col min="8450" max="8450" width="10.28515625" style="110" customWidth="1"/>
    <col min="8451" max="8451" width="11.5703125" style="110" customWidth="1"/>
    <col min="8452" max="8452" width="9.85546875" style="110" customWidth="1"/>
    <col min="8453" max="8453" width="7.85546875" style="110" customWidth="1"/>
    <col min="8454" max="8454" width="7.7109375" style="110" customWidth="1"/>
    <col min="8455" max="8456" width="8.42578125" style="110" customWidth="1"/>
    <col min="8457" max="8457" width="7.85546875" style="110" customWidth="1"/>
    <col min="8458" max="8458" width="8.42578125" style="110" customWidth="1"/>
    <col min="8459" max="8459" width="7.85546875" style="110" customWidth="1"/>
    <col min="8460" max="8460" width="7.7109375" style="110" customWidth="1"/>
    <col min="8461" max="8461" width="7.85546875" style="110" customWidth="1"/>
    <col min="8462" max="8462" width="8.42578125" style="110" customWidth="1"/>
    <col min="8463" max="8463" width="7.42578125" style="110" customWidth="1"/>
    <col min="8464" max="8464" width="10.7109375" style="110" bestFit="1" customWidth="1"/>
    <col min="8465" max="8466" width="8.42578125" style="110" bestFit="1" customWidth="1"/>
    <col min="8467" max="8467" width="11.42578125" style="110" bestFit="1" customWidth="1"/>
    <col min="8468" max="8468" width="9" style="110" bestFit="1" customWidth="1"/>
    <col min="8469" max="8469" width="7.7109375" style="110" bestFit="1" customWidth="1"/>
    <col min="8470" max="8470" width="7.42578125" style="110" bestFit="1" customWidth="1"/>
    <col min="8471" max="8472" width="9" style="110" bestFit="1" customWidth="1"/>
    <col min="8473" max="8473" width="10.85546875" style="110" bestFit="1" customWidth="1"/>
    <col min="8474" max="8474" width="9" style="110" bestFit="1" customWidth="1"/>
    <col min="8475" max="8475" width="8.7109375" style="110" bestFit="1" customWidth="1"/>
    <col min="8476" max="8476" width="9.5703125" style="110" bestFit="1" customWidth="1"/>
    <col min="8477" max="8478" width="9" style="110" bestFit="1" customWidth="1"/>
    <col min="8479" max="8480" width="8.42578125" style="110" bestFit="1" customWidth="1"/>
    <col min="8481" max="8481" width="8.7109375" style="110" bestFit="1" customWidth="1"/>
    <col min="8482" max="8482" width="8.42578125" style="110" bestFit="1" customWidth="1"/>
    <col min="8483" max="8484" width="9" style="110" bestFit="1" customWidth="1"/>
    <col min="8485" max="8485" width="8.42578125" style="110" bestFit="1" customWidth="1"/>
    <col min="8486" max="8487" width="8.7109375" style="110" bestFit="1" customWidth="1"/>
    <col min="8488" max="8488" width="2.7109375" style="110" customWidth="1"/>
    <col min="8489" max="8701" width="11.42578125" style="110"/>
    <col min="8702" max="8702" width="4.28515625" style="110" bestFit="1" customWidth="1"/>
    <col min="8703" max="8703" width="10.5703125" style="110" customWidth="1"/>
    <col min="8704" max="8704" width="6.140625" style="110" customWidth="1"/>
    <col min="8705" max="8705" width="24.7109375" style="110" customWidth="1"/>
    <col min="8706" max="8706" width="10.28515625" style="110" customWidth="1"/>
    <col min="8707" max="8707" width="11.5703125" style="110" customWidth="1"/>
    <col min="8708" max="8708" width="9.85546875" style="110" customWidth="1"/>
    <col min="8709" max="8709" width="7.85546875" style="110" customWidth="1"/>
    <col min="8710" max="8710" width="7.7109375" style="110" customWidth="1"/>
    <col min="8711" max="8712" width="8.42578125" style="110" customWidth="1"/>
    <col min="8713" max="8713" width="7.85546875" style="110" customWidth="1"/>
    <col min="8714" max="8714" width="8.42578125" style="110" customWidth="1"/>
    <col min="8715" max="8715" width="7.85546875" style="110" customWidth="1"/>
    <col min="8716" max="8716" width="7.7109375" style="110" customWidth="1"/>
    <col min="8717" max="8717" width="7.85546875" style="110" customWidth="1"/>
    <col min="8718" max="8718" width="8.42578125" style="110" customWidth="1"/>
    <col min="8719" max="8719" width="7.42578125" style="110" customWidth="1"/>
    <col min="8720" max="8720" width="10.7109375" style="110" bestFit="1" customWidth="1"/>
    <col min="8721" max="8722" width="8.42578125" style="110" bestFit="1" customWidth="1"/>
    <col min="8723" max="8723" width="11.42578125" style="110" bestFit="1" customWidth="1"/>
    <col min="8724" max="8724" width="9" style="110" bestFit="1" customWidth="1"/>
    <col min="8725" max="8725" width="7.7109375" style="110" bestFit="1" customWidth="1"/>
    <col min="8726" max="8726" width="7.42578125" style="110" bestFit="1" customWidth="1"/>
    <col min="8727" max="8728" width="9" style="110" bestFit="1" customWidth="1"/>
    <col min="8729" max="8729" width="10.85546875" style="110" bestFit="1" customWidth="1"/>
    <col min="8730" max="8730" width="9" style="110" bestFit="1" customWidth="1"/>
    <col min="8731" max="8731" width="8.7109375" style="110" bestFit="1" customWidth="1"/>
    <col min="8732" max="8732" width="9.5703125" style="110" bestFit="1" customWidth="1"/>
    <col min="8733" max="8734" width="9" style="110" bestFit="1" customWidth="1"/>
    <col min="8735" max="8736" width="8.42578125" style="110" bestFit="1" customWidth="1"/>
    <col min="8737" max="8737" width="8.7109375" style="110" bestFit="1" customWidth="1"/>
    <col min="8738" max="8738" width="8.42578125" style="110" bestFit="1" customWidth="1"/>
    <col min="8739" max="8740" width="9" style="110" bestFit="1" customWidth="1"/>
    <col min="8741" max="8741" width="8.42578125" style="110" bestFit="1" customWidth="1"/>
    <col min="8742" max="8743" width="8.7109375" style="110" bestFit="1" customWidth="1"/>
    <col min="8744" max="8744" width="2.7109375" style="110" customWidth="1"/>
    <col min="8745" max="8957" width="11.42578125" style="110"/>
    <col min="8958" max="8958" width="4.28515625" style="110" bestFit="1" customWidth="1"/>
    <col min="8959" max="8959" width="10.5703125" style="110" customWidth="1"/>
    <col min="8960" max="8960" width="6.140625" style="110" customWidth="1"/>
    <col min="8961" max="8961" width="24.7109375" style="110" customWidth="1"/>
    <col min="8962" max="8962" width="10.28515625" style="110" customWidth="1"/>
    <col min="8963" max="8963" width="11.5703125" style="110" customWidth="1"/>
    <col min="8964" max="8964" width="9.85546875" style="110" customWidth="1"/>
    <col min="8965" max="8965" width="7.85546875" style="110" customWidth="1"/>
    <col min="8966" max="8966" width="7.7109375" style="110" customWidth="1"/>
    <col min="8967" max="8968" width="8.42578125" style="110" customWidth="1"/>
    <col min="8969" max="8969" width="7.85546875" style="110" customWidth="1"/>
    <col min="8970" max="8970" width="8.42578125" style="110" customWidth="1"/>
    <col min="8971" max="8971" width="7.85546875" style="110" customWidth="1"/>
    <col min="8972" max="8972" width="7.7109375" style="110" customWidth="1"/>
    <col min="8973" max="8973" width="7.85546875" style="110" customWidth="1"/>
    <col min="8974" max="8974" width="8.42578125" style="110" customWidth="1"/>
    <col min="8975" max="8975" width="7.42578125" style="110" customWidth="1"/>
    <col min="8976" max="8976" width="10.7109375" style="110" bestFit="1" customWidth="1"/>
    <col min="8977" max="8978" width="8.42578125" style="110" bestFit="1" customWidth="1"/>
    <col min="8979" max="8979" width="11.42578125" style="110" bestFit="1" customWidth="1"/>
    <col min="8980" max="8980" width="9" style="110" bestFit="1" customWidth="1"/>
    <col min="8981" max="8981" width="7.7109375" style="110" bestFit="1" customWidth="1"/>
    <col min="8982" max="8982" width="7.42578125" style="110" bestFit="1" customWidth="1"/>
    <col min="8983" max="8984" width="9" style="110" bestFit="1" customWidth="1"/>
    <col min="8985" max="8985" width="10.85546875" style="110" bestFit="1" customWidth="1"/>
    <col min="8986" max="8986" width="9" style="110" bestFit="1" customWidth="1"/>
    <col min="8987" max="8987" width="8.7109375" style="110" bestFit="1" customWidth="1"/>
    <col min="8988" max="8988" width="9.5703125" style="110" bestFit="1" customWidth="1"/>
    <col min="8989" max="8990" width="9" style="110" bestFit="1" customWidth="1"/>
    <col min="8991" max="8992" width="8.42578125" style="110" bestFit="1" customWidth="1"/>
    <col min="8993" max="8993" width="8.7109375" style="110" bestFit="1" customWidth="1"/>
    <col min="8994" max="8994" width="8.42578125" style="110" bestFit="1" customWidth="1"/>
    <col min="8995" max="8996" width="9" style="110" bestFit="1" customWidth="1"/>
    <col min="8997" max="8997" width="8.42578125" style="110" bestFit="1" customWidth="1"/>
    <col min="8998" max="8999" width="8.7109375" style="110" bestFit="1" customWidth="1"/>
    <col min="9000" max="9000" width="2.7109375" style="110" customWidth="1"/>
    <col min="9001" max="9213" width="11.42578125" style="110"/>
    <col min="9214" max="9214" width="4.28515625" style="110" bestFit="1" customWidth="1"/>
    <col min="9215" max="9215" width="10.5703125" style="110" customWidth="1"/>
    <col min="9216" max="9216" width="6.140625" style="110" customWidth="1"/>
    <col min="9217" max="9217" width="24.7109375" style="110" customWidth="1"/>
    <col min="9218" max="9218" width="10.28515625" style="110" customWidth="1"/>
    <col min="9219" max="9219" width="11.5703125" style="110" customWidth="1"/>
    <col min="9220" max="9220" width="9.85546875" style="110" customWidth="1"/>
    <col min="9221" max="9221" width="7.85546875" style="110" customWidth="1"/>
    <col min="9222" max="9222" width="7.7109375" style="110" customWidth="1"/>
    <col min="9223" max="9224" width="8.42578125" style="110" customWidth="1"/>
    <col min="9225" max="9225" width="7.85546875" style="110" customWidth="1"/>
    <col min="9226" max="9226" width="8.42578125" style="110" customWidth="1"/>
    <col min="9227" max="9227" width="7.85546875" style="110" customWidth="1"/>
    <col min="9228" max="9228" width="7.7109375" style="110" customWidth="1"/>
    <col min="9229" max="9229" width="7.85546875" style="110" customWidth="1"/>
    <col min="9230" max="9230" width="8.42578125" style="110" customWidth="1"/>
    <col min="9231" max="9231" width="7.42578125" style="110" customWidth="1"/>
    <col min="9232" max="9232" width="10.7109375" style="110" bestFit="1" customWidth="1"/>
    <col min="9233" max="9234" width="8.42578125" style="110" bestFit="1" customWidth="1"/>
    <col min="9235" max="9235" width="11.42578125" style="110" bestFit="1" customWidth="1"/>
    <col min="9236" max="9236" width="9" style="110" bestFit="1" customWidth="1"/>
    <col min="9237" max="9237" width="7.7109375" style="110" bestFit="1" customWidth="1"/>
    <col min="9238" max="9238" width="7.42578125" style="110" bestFit="1" customWidth="1"/>
    <col min="9239" max="9240" width="9" style="110" bestFit="1" customWidth="1"/>
    <col min="9241" max="9241" width="10.85546875" style="110" bestFit="1" customWidth="1"/>
    <col min="9242" max="9242" width="9" style="110" bestFit="1" customWidth="1"/>
    <col min="9243" max="9243" width="8.7109375" style="110" bestFit="1" customWidth="1"/>
    <col min="9244" max="9244" width="9.5703125" style="110" bestFit="1" customWidth="1"/>
    <col min="9245" max="9246" width="9" style="110" bestFit="1" customWidth="1"/>
    <col min="9247" max="9248" width="8.42578125" style="110" bestFit="1" customWidth="1"/>
    <col min="9249" max="9249" width="8.7109375" style="110" bestFit="1" customWidth="1"/>
    <col min="9250" max="9250" width="8.42578125" style="110" bestFit="1" customWidth="1"/>
    <col min="9251" max="9252" width="9" style="110" bestFit="1" customWidth="1"/>
    <col min="9253" max="9253" width="8.42578125" style="110" bestFit="1" customWidth="1"/>
    <col min="9254" max="9255" width="8.7109375" style="110" bestFit="1" customWidth="1"/>
    <col min="9256" max="9256" width="2.7109375" style="110" customWidth="1"/>
    <col min="9257" max="9469" width="11.42578125" style="110"/>
    <col min="9470" max="9470" width="4.28515625" style="110" bestFit="1" customWidth="1"/>
    <col min="9471" max="9471" width="10.5703125" style="110" customWidth="1"/>
    <col min="9472" max="9472" width="6.140625" style="110" customWidth="1"/>
    <col min="9473" max="9473" width="24.7109375" style="110" customWidth="1"/>
    <col min="9474" max="9474" width="10.28515625" style="110" customWidth="1"/>
    <col min="9475" max="9475" width="11.5703125" style="110" customWidth="1"/>
    <col min="9476" max="9476" width="9.85546875" style="110" customWidth="1"/>
    <col min="9477" max="9477" width="7.85546875" style="110" customWidth="1"/>
    <col min="9478" max="9478" width="7.7109375" style="110" customWidth="1"/>
    <col min="9479" max="9480" width="8.42578125" style="110" customWidth="1"/>
    <col min="9481" max="9481" width="7.85546875" style="110" customWidth="1"/>
    <col min="9482" max="9482" width="8.42578125" style="110" customWidth="1"/>
    <col min="9483" max="9483" width="7.85546875" style="110" customWidth="1"/>
    <col min="9484" max="9484" width="7.7109375" style="110" customWidth="1"/>
    <col min="9485" max="9485" width="7.85546875" style="110" customWidth="1"/>
    <col min="9486" max="9486" width="8.42578125" style="110" customWidth="1"/>
    <col min="9487" max="9487" width="7.42578125" style="110" customWidth="1"/>
    <col min="9488" max="9488" width="10.7109375" style="110" bestFit="1" customWidth="1"/>
    <col min="9489" max="9490" width="8.42578125" style="110" bestFit="1" customWidth="1"/>
    <col min="9491" max="9491" width="11.42578125" style="110" bestFit="1" customWidth="1"/>
    <col min="9492" max="9492" width="9" style="110" bestFit="1" customWidth="1"/>
    <col min="9493" max="9493" width="7.7109375" style="110" bestFit="1" customWidth="1"/>
    <col min="9494" max="9494" width="7.42578125" style="110" bestFit="1" customWidth="1"/>
    <col min="9495" max="9496" width="9" style="110" bestFit="1" customWidth="1"/>
    <col min="9497" max="9497" width="10.85546875" style="110" bestFit="1" customWidth="1"/>
    <col min="9498" max="9498" width="9" style="110" bestFit="1" customWidth="1"/>
    <col min="9499" max="9499" width="8.7109375" style="110" bestFit="1" customWidth="1"/>
    <col min="9500" max="9500" width="9.5703125" style="110" bestFit="1" customWidth="1"/>
    <col min="9501" max="9502" width="9" style="110" bestFit="1" customWidth="1"/>
    <col min="9503" max="9504" width="8.42578125" style="110" bestFit="1" customWidth="1"/>
    <col min="9505" max="9505" width="8.7109375" style="110" bestFit="1" customWidth="1"/>
    <col min="9506" max="9506" width="8.42578125" style="110" bestFit="1" customWidth="1"/>
    <col min="9507" max="9508" width="9" style="110" bestFit="1" customWidth="1"/>
    <col min="9509" max="9509" width="8.42578125" style="110" bestFit="1" customWidth="1"/>
    <col min="9510" max="9511" width="8.7109375" style="110" bestFit="1" customWidth="1"/>
    <col min="9512" max="9512" width="2.7109375" style="110" customWidth="1"/>
    <col min="9513" max="9725" width="11.42578125" style="110"/>
    <col min="9726" max="9726" width="4.28515625" style="110" bestFit="1" customWidth="1"/>
    <col min="9727" max="9727" width="10.5703125" style="110" customWidth="1"/>
    <col min="9728" max="9728" width="6.140625" style="110" customWidth="1"/>
    <col min="9729" max="9729" width="24.7109375" style="110" customWidth="1"/>
    <col min="9730" max="9730" width="10.28515625" style="110" customWidth="1"/>
    <col min="9731" max="9731" width="11.5703125" style="110" customWidth="1"/>
    <col min="9732" max="9732" width="9.85546875" style="110" customWidth="1"/>
    <col min="9733" max="9733" width="7.85546875" style="110" customWidth="1"/>
    <col min="9734" max="9734" width="7.7109375" style="110" customWidth="1"/>
    <col min="9735" max="9736" width="8.42578125" style="110" customWidth="1"/>
    <col min="9737" max="9737" width="7.85546875" style="110" customWidth="1"/>
    <col min="9738" max="9738" width="8.42578125" style="110" customWidth="1"/>
    <col min="9739" max="9739" width="7.85546875" style="110" customWidth="1"/>
    <col min="9740" max="9740" width="7.7109375" style="110" customWidth="1"/>
    <col min="9741" max="9741" width="7.85546875" style="110" customWidth="1"/>
    <col min="9742" max="9742" width="8.42578125" style="110" customWidth="1"/>
    <col min="9743" max="9743" width="7.42578125" style="110" customWidth="1"/>
    <col min="9744" max="9744" width="10.7109375" style="110" bestFit="1" customWidth="1"/>
    <col min="9745" max="9746" width="8.42578125" style="110" bestFit="1" customWidth="1"/>
    <col min="9747" max="9747" width="11.42578125" style="110" bestFit="1" customWidth="1"/>
    <col min="9748" max="9748" width="9" style="110" bestFit="1" customWidth="1"/>
    <col min="9749" max="9749" width="7.7109375" style="110" bestFit="1" customWidth="1"/>
    <col min="9750" max="9750" width="7.42578125" style="110" bestFit="1" customWidth="1"/>
    <col min="9751" max="9752" width="9" style="110" bestFit="1" customWidth="1"/>
    <col min="9753" max="9753" width="10.85546875" style="110" bestFit="1" customWidth="1"/>
    <col min="9754" max="9754" width="9" style="110" bestFit="1" customWidth="1"/>
    <col min="9755" max="9755" width="8.7109375" style="110" bestFit="1" customWidth="1"/>
    <col min="9756" max="9756" width="9.5703125" style="110" bestFit="1" customWidth="1"/>
    <col min="9757" max="9758" width="9" style="110" bestFit="1" customWidth="1"/>
    <col min="9759" max="9760" width="8.42578125" style="110" bestFit="1" customWidth="1"/>
    <col min="9761" max="9761" width="8.7109375" style="110" bestFit="1" customWidth="1"/>
    <col min="9762" max="9762" width="8.42578125" style="110" bestFit="1" customWidth="1"/>
    <col min="9763" max="9764" width="9" style="110" bestFit="1" customWidth="1"/>
    <col min="9765" max="9765" width="8.42578125" style="110" bestFit="1" customWidth="1"/>
    <col min="9766" max="9767" width="8.7109375" style="110" bestFit="1" customWidth="1"/>
    <col min="9768" max="9768" width="2.7109375" style="110" customWidth="1"/>
    <col min="9769" max="9981" width="11.42578125" style="110"/>
    <col min="9982" max="9982" width="4.28515625" style="110" bestFit="1" customWidth="1"/>
    <col min="9983" max="9983" width="10.5703125" style="110" customWidth="1"/>
    <col min="9984" max="9984" width="6.140625" style="110" customWidth="1"/>
    <col min="9985" max="9985" width="24.7109375" style="110" customWidth="1"/>
    <col min="9986" max="9986" width="10.28515625" style="110" customWidth="1"/>
    <col min="9987" max="9987" width="11.5703125" style="110" customWidth="1"/>
    <col min="9988" max="9988" width="9.85546875" style="110" customWidth="1"/>
    <col min="9989" max="9989" width="7.85546875" style="110" customWidth="1"/>
    <col min="9990" max="9990" width="7.7109375" style="110" customWidth="1"/>
    <col min="9991" max="9992" width="8.42578125" style="110" customWidth="1"/>
    <col min="9993" max="9993" width="7.85546875" style="110" customWidth="1"/>
    <col min="9994" max="9994" width="8.42578125" style="110" customWidth="1"/>
    <col min="9995" max="9995" width="7.85546875" style="110" customWidth="1"/>
    <col min="9996" max="9996" width="7.7109375" style="110" customWidth="1"/>
    <col min="9997" max="9997" width="7.85546875" style="110" customWidth="1"/>
    <col min="9998" max="9998" width="8.42578125" style="110" customWidth="1"/>
    <col min="9999" max="9999" width="7.42578125" style="110" customWidth="1"/>
    <col min="10000" max="10000" width="10.7109375" style="110" bestFit="1" customWidth="1"/>
    <col min="10001" max="10002" width="8.42578125" style="110" bestFit="1" customWidth="1"/>
    <col min="10003" max="10003" width="11.42578125" style="110" bestFit="1" customWidth="1"/>
    <col min="10004" max="10004" width="9" style="110" bestFit="1" customWidth="1"/>
    <col min="10005" max="10005" width="7.7109375" style="110" bestFit="1" customWidth="1"/>
    <col min="10006" max="10006" width="7.42578125" style="110" bestFit="1" customWidth="1"/>
    <col min="10007" max="10008" width="9" style="110" bestFit="1" customWidth="1"/>
    <col min="10009" max="10009" width="10.85546875" style="110" bestFit="1" customWidth="1"/>
    <col min="10010" max="10010" width="9" style="110" bestFit="1" customWidth="1"/>
    <col min="10011" max="10011" width="8.7109375" style="110" bestFit="1" customWidth="1"/>
    <col min="10012" max="10012" width="9.5703125" style="110" bestFit="1" customWidth="1"/>
    <col min="10013" max="10014" width="9" style="110" bestFit="1" customWidth="1"/>
    <col min="10015" max="10016" width="8.42578125" style="110" bestFit="1" customWidth="1"/>
    <col min="10017" max="10017" width="8.7109375" style="110" bestFit="1" customWidth="1"/>
    <col min="10018" max="10018" width="8.42578125" style="110" bestFit="1" customWidth="1"/>
    <col min="10019" max="10020" width="9" style="110" bestFit="1" customWidth="1"/>
    <col min="10021" max="10021" width="8.42578125" style="110" bestFit="1" customWidth="1"/>
    <col min="10022" max="10023" width="8.7109375" style="110" bestFit="1" customWidth="1"/>
    <col min="10024" max="10024" width="2.7109375" style="110" customWidth="1"/>
    <col min="10025" max="10237" width="11.42578125" style="110"/>
    <col min="10238" max="10238" width="4.28515625" style="110" bestFit="1" customWidth="1"/>
    <col min="10239" max="10239" width="10.5703125" style="110" customWidth="1"/>
    <col min="10240" max="10240" width="6.140625" style="110" customWidth="1"/>
    <col min="10241" max="10241" width="24.7109375" style="110" customWidth="1"/>
    <col min="10242" max="10242" width="10.28515625" style="110" customWidth="1"/>
    <col min="10243" max="10243" width="11.5703125" style="110" customWidth="1"/>
    <col min="10244" max="10244" width="9.85546875" style="110" customWidth="1"/>
    <col min="10245" max="10245" width="7.85546875" style="110" customWidth="1"/>
    <col min="10246" max="10246" width="7.7109375" style="110" customWidth="1"/>
    <col min="10247" max="10248" width="8.42578125" style="110" customWidth="1"/>
    <col min="10249" max="10249" width="7.85546875" style="110" customWidth="1"/>
    <col min="10250" max="10250" width="8.42578125" style="110" customWidth="1"/>
    <col min="10251" max="10251" width="7.85546875" style="110" customWidth="1"/>
    <col min="10252" max="10252" width="7.7109375" style="110" customWidth="1"/>
    <col min="10253" max="10253" width="7.85546875" style="110" customWidth="1"/>
    <col min="10254" max="10254" width="8.42578125" style="110" customWidth="1"/>
    <col min="10255" max="10255" width="7.42578125" style="110" customWidth="1"/>
    <col min="10256" max="10256" width="10.7109375" style="110" bestFit="1" customWidth="1"/>
    <col min="10257" max="10258" width="8.42578125" style="110" bestFit="1" customWidth="1"/>
    <col min="10259" max="10259" width="11.42578125" style="110" bestFit="1" customWidth="1"/>
    <col min="10260" max="10260" width="9" style="110" bestFit="1" customWidth="1"/>
    <col min="10261" max="10261" width="7.7109375" style="110" bestFit="1" customWidth="1"/>
    <col min="10262" max="10262" width="7.42578125" style="110" bestFit="1" customWidth="1"/>
    <col min="10263" max="10264" width="9" style="110" bestFit="1" customWidth="1"/>
    <col min="10265" max="10265" width="10.85546875" style="110" bestFit="1" customWidth="1"/>
    <col min="10266" max="10266" width="9" style="110" bestFit="1" customWidth="1"/>
    <col min="10267" max="10267" width="8.7109375" style="110" bestFit="1" customWidth="1"/>
    <col min="10268" max="10268" width="9.5703125" style="110" bestFit="1" customWidth="1"/>
    <col min="10269" max="10270" width="9" style="110" bestFit="1" customWidth="1"/>
    <col min="10271" max="10272" width="8.42578125" style="110" bestFit="1" customWidth="1"/>
    <col min="10273" max="10273" width="8.7109375" style="110" bestFit="1" customWidth="1"/>
    <col min="10274" max="10274" width="8.42578125" style="110" bestFit="1" customWidth="1"/>
    <col min="10275" max="10276" width="9" style="110" bestFit="1" customWidth="1"/>
    <col min="10277" max="10277" width="8.42578125" style="110" bestFit="1" customWidth="1"/>
    <col min="10278" max="10279" width="8.7109375" style="110" bestFit="1" customWidth="1"/>
    <col min="10280" max="10280" width="2.7109375" style="110" customWidth="1"/>
    <col min="10281" max="10493" width="11.42578125" style="110"/>
    <col min="10494" max="10494" width="4.28515625" style="110" bestFit="1" customWidth="1"/>
    <col min="10495" max="10495" width="10.5703125" style="110" customWidth="1"/>
    <col min="10496" max="10496" width="6.140625" style="110" customWidth="1"/>
    <col min="10497" max="10497" width="24.7109375" style="110" customWidth="1"/>
    <col min="10498" max="10498" width="10.28515625" style="110" customWidth="1"/>
    <col min="10499" max="10499" width="11.5703125" style="110" customWidth="1"/>
    <col min="10500" max="10500" width="9.85546875" style="110" customWidth="1"/>
    <col min="10501" max="10501" width="7.85546875" style="110" customWidth="1"/>
    <col min="10502" max="10502" width="7.7109375" style="110" customWidth="1"/>
    <col min="10503" max="10504" width="8.42578125" style="110" customWidth="1"/>
    <col min="10505" max="10505" width="7.85546875" style="110" customWidth="1"/>
    <col min="10506" max="10506" width="8.42578125" style="110" customWidth="1"/>
    <col min="10507" max="10507" width="7.85546875" style="110" customWidth="1"/>
    <col min="10508" max="10508" width="7.7109375" style="110" customWidth="1"/>
    <col min="10509" max="10509" width="7.85546875" style="110" customWidth="1"/>
    <col min="10510" max="10510" width="8.42578125" style="110" customWidth="1"/>
    <col min="10511" max="10511" width="7.42578125" style="110" customWidth="1"/>
    <col min="10512" max="10512" width="10.7109375" style="110" bestFit="1" customWidth="1"/>
    <col min="10513" max="10514" width="8.42578125" style="110" bestFit="1" customWidth="1"/>
    <col min="10515" max="10515" width="11.42578125" style="110" bestFit="1" customWidth="1"/>
    <col min="10516" max="10516" width="9" style="110" bestFit="1" customWidth="1"/>
    <col min="10517" max="10517" width="7.7109375" style="110" bestFit="1" customWidth="1"/>
    <col min="10518" max="10518" width="7.42578125" style="110" bestFit="1" customWidth="1"/>
    <col min="10519" max="10520" width="9" style="110" bestFit="1" customWidth="1"/>
    <col min="10521" max="10521" width="10.85546875" style="110" bestFit="1" customWidth="1"/>
    <col min="10522" max="10522" width="9" style="110" bestFit="1" customWidth="1"/>
    <col min="10523" max="10523" width="8.7109375" style="110" bestFit="1" customWidth="1"/>
    <col min="10524" max="10524" width="9.5703125" style="110" bestFit="1" customWidth="1"/>
    <col min="10525" max="10526" width="9" style="110" bestFit="1" customWidth="1"/>
    <col min="10527" max="10528" width="8.42578125" style="110" bestFit="1" customWidth="1"/>
    <col min="10529" max="10529" width="8.7109375" style="110" bestFit="1" customWidth="1"/>
    <col min="10530" max="10530" width="8.42578125" style="110" bestFit="1" customWidth="1"/>
    <col min="10531" max="10532" width="9" style="110" bestFit="1" customWidth="1"/>
    <col min="10533" max="10533" width="8.42578125" style="110" bestFit="1" customWidth="1"/>
    <col min="10534" max="10535" width="8.7109375" style="110" bestFit="1" customWidth="1"/>
    <col min="10536" max="10536" width="2.7109375" style="110" customWidth="1"/>
    <col min="10537" max="10749" width="11.42578125" style="110"/>
    <col min="10750" max="10750" width="4.28515625" style="110" bestFit="1" customWidth="1"/>
    <col min="10751" max="10751" width="10.5703125" style="110" customWidth="1"/>
    <col min="10752" max="10752" width="6.140625" style="110" customWidth="1"/>
    <col min="10753" max="10753" width="24.7109375" style="110" customWidth="1"/>
    <col min="10754" max="10754" width="10.28515625" style="110" customWidth="1"/>
    <col min="10755" max="10755" width="11.5703125" style="110" customWidth="1"/>
    <col min="10756" max="10756" width="9.85546875" style="110" customWidth="1"/>
    <col min="10757" max="10757" width="7.85546875" style="110" customWidth="1"/>
    <col min="10758" max="10758" width="7.7109375" style="110" customWidth="1"/>
    <col min="10759" max="10760" width="8.42578125" style="110" customWidth="1"/>
    <col min="10761" max="10761" width="7.85546875" style="110" customWidth="1"/>
    <col min="10762" max="10762" width="8.42578125" style="110" customWidth="1"/>
    <col min="10763" max="10763" width="7.85546875" style="110" customWidth="1"/>
    <col min="10764" max="10764" width="7.7109375" style="110" customWidth="1"/>
    <col min="10765" max="10765" width="7.85546875" style="110" customWidth="1"/>
    <col min="10766" max="10766" width="8.42578125" style="110" customWidth="1"/>
    <col min="10767" max="10767" width="7.42578125" style="110" customWidth="1"/>
    <col min="10768" max="10768" width="10.7109375" style="110" bestFit="1" customWidth="1"/>
    <col min="10769" max="10770" width="8.42578125" style="110" bestFit="1" customWidth="1"/>
    <col min="10771" max="10771" width="11.42578125" style="110" bestFit="1" customWidth="1"/>
    <col min="10772" max="10772" width="9" style="110" bestFit="1" customWidth="1"/>
    <col min="10773" max="10773" width="7.7109375" style="110" bestFit="1" customWidth="1"/>
    <col min="10774" max="10774" width="7.42578125" style="110" bestFit="1" customWidth="1"/>
    <col min="10775" max="10776" width="9" style="110" bestFit="1" customWidth="1"/>
    <col min="10777" max="10777" width="10.85546875" style="110" bestFit="1" customWidth="1"/>
    <col min="10778" max="10778" width="9" style="110" bestFit="1" customWidth="1"/>
    <col min="10779" max="10779" width="8.7109375" style="110" bestFit="1" customWidth="1"/>
    <col min="10780" max="10780" width="9.5703125" style="110" bestFit="1" customWidth="1"/>
    <col min="10781" max="10782" width="9" style="110" bestFit="1" customWidth="1"/>
    <col min="10783" max="10784" width="8.42578125" style="110" bestFit="1" customWidth="1"/>
    <col min="10785" max="10785" width="8.7109375" style="110" bestFit="1" customWidth="1"/>
    <col min="10786" max="10786" width="8.42578125" style="110" bestFit="1" customWidth="1"/>
    <col min="10787" max="10788" width="9" style="110" bestFit="1" customWidth="1"/>
    <col min="10789" max="10789" width="8.42578125" style="110" bestFit="1" customWidth="1"/>
    <col min="10790" max="10791" width="8.7109375" style="110" bestFit="1" customWidth="1"/>
    <col min="10792" max="10792" width="2.7109375" style="110" customWidth="1"/>
    <col min="10793" max="11005" width="11.42578125" style="110"/>
    <col min="11006" max="11006" width="4.28515625" style="110" bestFit="1" customWidth="1"/>
    <col min="11007" max="11007" width="10.5703125" style="110" customWidth="1"/>
    <col min="11008" max="11008" width="6.140625" style="110" customWidth="1"/>
    <col min="11009" max="11009" width="24.7109375" style="110" customWidth="1"/>
    <col min="11010" max="11010" width="10.28515625" style="110" customWidth="1"/>
    <col min="11011" max="11011" width="11.5703125" style="110" customWidth="1"/>
    <col min="11012" max="11012" width="9.85546875" style="110" customWidth="1"/>
    <col min="11013" max="11013" width="7.85546875" style="110" customWidth="1"/>
    <col min="11014" max="11014" width="7.7109375" style="110" customWidth="1"/>
    <col min="11015" max="11016" width="8.42578125" style="110" customWidth="1"/>
    <col min="11017" max="11017" width="7.85546875" style="110" customWidth="1"/>
    <col min="11018" max="11018" width="8.42578125" style="110" customWidth="1"/>
    <col min="11019" max="11019" width="7.85546875" style="110" customWidth="1"/>
    <col min="11020" max="11020" width="7.7109375" style="110" customWidth="1"/>
    <col min="11021" max="11021" width="7.85546875" style="110" customWidth="1"/>
    <col min="11022" max="11022" width="8.42578125" style="110" customWidth="1"/>
    <col min="11023" max="11023" width="7.42578125" style="110" customWidth="1"/>
    <col min="11024" max="11024" width="10.7109375" style="110" bestFit="1" customWidth="1"/>
    <col min="11025" max="11026" width="8.42578125" style="110" bestFit="1" customWidth="1"/>
    <col min="11027" max="11027" width="11.42578125" style="110" bestFit="1" customWidth="1"/>
    <col min="11028" max="11028" width="9" style="110" bestFit="1" customWidth="1"/>
    <col min="11029" max="11029" width="7.7109375" style="110" bestFit="1" customWidth="1"/>
    <col min="11030" max="11030" width="7.42578125" style="110" bestFit="1" customWidth="1"/>
    <col min="11031" max="11032" width="9" style="110" bestFit="1" customWidth="1"/>
    <col min="11033" max="11033" width="10.85546875" style="110" bestFit="1" customWidth="1"/>
    <col min="11034" max="11034" width="9" style="110" bestFit="1" customWidth="1"/>
    <col min="11035" max="11035" width="8.7109375" style="110" bestFit="1" customWidth="1"/>
    <col min="11036" max="11036" width="9.5703125" style="110" bestFit="1" customWidth="1"/>
    <col min="11037" max="11038" width="9" style="110" bestFit="1" customWidth="1"/>
    <col min="11039" max="11040" width="8.42578125" style="110" bestFit="1" customWidth="1"/>
    <col min="11041" max="11041" width="8.7109375" style="110" bestFit="1" customWidth="1"/>
    <col min="11042" max="11042" width="8.42578125" style="110" bestFit="1" customWidth="1"/>
    <col min="11043" max="11044" width="9" style="110" bestFit="1" customWidth="1"/>
    <col min="11045" max="11045" width="8.42578125" style="110" bestFit="1" customWidth="1"/>
    <col min="11046" max="11047" width="8.7109375" style="110" bestFit="1" customWidth="1"/>
    <col min="11048" max="11048" width="2.7109375" style="110" customWidth="1"/>
    <col min="11049" max="11261" width="11.42578125" style="110"/>
    <col min="11262" max="11262" width="4.28515625" style="110" bestFit="1" customWidth="1"/>
    <col min="11263" max="11263" width="10.5703125" style="110" customWidth="1"/>
    <col min="11264" max="11264" width="6.140625" style="110" customWidth="1"/>
    <col min="11265" max="11265" width="24.7109375" style="110" customWidth="1"/>
    <col min="11266" max="11266" width="10.28515625" style="110" customWidth="1"/>
    <col min="11267" max="11267" width="11.5703125" style="110" customWidth="1"/>
    <col min="11268" max="11268" width="9.85546875" style="110" customWidth="1"/>
    <col min="11269" max="11269" width="7.85546875" style="110" customWidth="1"/>
    <col min="11270" max="11270" width="7.7109375" style="110" customWidth="1"/>
    <col min="11271" max="11272" width="8.42578125" style="110" customWidth="1"/>
    <col min="11273" max="11273" width="7.85546875" style="110" customWidth="1"/>
    <col min="11274" max="11274" width="8.42578125" style="110" customWidth="1"/>
    <col min="11275" max="11275" width="7.85546875" style="110" customWidth="1"/>
    <col min="11276" max="11276" width="7.7109375" style="110" customWidth="1"/>
    <col min="11277" max="11277" width="7.85546875" style="110" customWidth="1"/>
    <col min="11278" max="11278" width="8.42578125" style="110" customWidth="1"/>
    <col min="11279" max="11279" width="7.42578125" style="110" customWidth="1"/>
    <col min="11280" max="11280" width="10.7109375" style="110" bestFit="1" customWidth="1"/>
    <col min="11281" max="11282" width="8.42578125" style="110" bestFit="1" customWidth="1"/>
    <col min="11283" max="11283" width="11.42578125" style="110" bestFit="1" customWidth="1"/>
    <col min="11284" max="11284" width="9" style="110" bestFit="1" customWidth="1"/>
    <col min="11285" max="11285" width="7.7109375" style="110" bestFit="1" customWidth="1"/>
    <col min="11286" max="11286" width="7.42578125" style="110" bestFit="1" customWidth="1"/>
    <col min="11287" max="11288" width="9" style="110" bestFit="1" customWidth="1"/>
    <col min="11289" max="11289" width="10.85546875" style="110" bestFit="1" customWidth="1"/>
    <col min="11290" max="11290" width="9" style="110" bestFit="1" customWidth="1"/>
    <col min="11291" max="11291" width="8.7109375" style="110" bestFit="1" customWidth="1"/>
    <col min="11292" max="11292" width="9.5703125" style="110" bestFit="1" customWidth="1"/>
    <col min="11293" max="11294" width="9" style="110" bestFit="1" customWidth="1"/>
    <col min="11295" max="11296" width="8.42578125" style="110" bestFit="1" customWidth="1"/>
    <col min="11297" max="11297" width="8.7109375" style="110" bestFit="1" customWidth="1"/>
    <col min="11298" max="11298" width="8.42578125" style="110" bestFit="1" customWidth="1"/>
    <col min="11299" max="11300" width="9" style="110" bestFit="1" customWidth="1"/>
    <col min="11301" max="11301" width="8.42578125" style="110" bestFit="1" customWidth="1"/>
    <col min="11302" max="11303" width="8.7109375" style="110" bestFit="1" customWidth="1"/>
    <col min="11304" max="11304" width="2.7109375" style="110" customWidth="1"/>
    <col min="11305" max="11517" width="11.42578125" style="110"/>
    <col min="11518" max="11518" width="4.28515625" style="110" bestFit="1" customWidth="1"/>
    <col min="11519" max="11519" width="10.5703125" style="110" customWidth="1"/>
    <col min="11520" max="11520" width="6.140625" style="110" customWidth="1"/>
    <col min="11521" max="11521" width="24.7109375" style="110" customWidth="1"/>
    <col min="11522" max="11522" width="10.28515625" style="110" customWidth="1"/>
    <col min="11523" max="11523" width="11.5703125" style="110" customWidth="1"/>
    <col min="11524" max="11524" width="9.85546875" style="110" customWidth="1"/>
    <col min="11525" max="11525" width="7.85546875" style="110" customWidth="1"/>
    <col min="11526" max="11526" width="7.7109375" style="110" customWidth="1"/>
    <col min="11527" max="11528" width="8.42578125" style="110" customWidth="1"/>
    <col min="11529" max="11529" width="7.85546875" style="110" customWidth="1"/>
    <col min="11530" max="11530" width="8.42578125" style="110" customWidth="1"/>
    <col min="11531" max="11531" width="7.85546875" style="110" customWidth="1"/>
    <col min="11532" max="11532" width="7.7109375" style="110" customWidth="1"/>
    <col min="11533" max="11533" width="7.85546875" style="110" customWidth="1"/>
    <col min="11534" max="11534" width="8.42578125" style="110" customWidth="1"/>
    <col min="11535" max="11535" width="7.42578125" style="110" customWidth="1"/>
    <col min="11536" max="11536" width="10.7109375" style="110" bestFit="1" customWidth="1"/>
    <col min="11537" max="11538" width="8.42578125" style="110" bestFit="1" customWidth="1"/>
    <col min="11539" max="11539" width="11.42578125" style="110" bestFit="1" customWidth="1"/>
    <col min="11540" max="11540" width="9" style="110" bestFit="1" customWidth="1"/>
    <col min="11541" max="11541" width="7.7109375" style="110" bestFit="1" customWidth="1"/>
    <col min="11542" max="11542" width="7.42578125" style="110" bestFit="1" customWidth="1"/>
    <col min="11543" max="11544" width="9" style="110" bestFit="1" customWidth="1"/>
    <col min="11545" max="11545" width="10.85546875" style="110" bestFit="1" customWidth="1"/>
    <col min="11546" max="11546" width="9" style="110" bestFit="1" customWidth="1"/>
    <col min="11547" max="11547" width="8.7109375" style="110" bestFit="1" customWidth="1"/>
    <col min="11548" max="11548" width="9.5703125" style="110" bestFit="1" customWidth="1"/>
    <col min="11549" max="11550" width="9" style="110" bestFit="1" customWidth="1"/>
    <col min="11551" max="11552" width="8.42578125" style="110" bestFit="1" customWidth="1"/>
    <col min="11553" max="11553" width="8.7109375" style="110" bestFit="1" customWidth="1"/>
    <col min="11554" max="11554" width="8.42578125" style="110" bestFit="1" customWidth="1"/>
    <col min="11555" max="11556" width="9" style="110" bestFit="1" customWidth="1"/>
    <col min="11557" max="11557" width="8.42578125" style="110" bestFit="1" customWidth="1"/>
    <col min="11558" max="11559" width="8.7109375" style="110" bestFit="1" customWidth="1"/>
    <col min="11560" max="11560" width="2.7109375" style="110" customWidth="1"/>
    <col min="11561" max="11773" width="11.42578125" style="110"/>
    <col min="11774" max="11774" width="4.28515625" style="110" bestFit="1" customWidth="1"/>
    <col min="11775" max="11775" width="10.5703125" style="110" customWidth="1"/>
    <col min="11776" max="11776" width="6.140625" style="110" customWidth="1"/>
    <col min="11777" max="11777" width="24.7109375" style="110" customWidth="1"/>
    <col min="11778" max="11778" width="10.28515625" style="110" customWidth="1"/>
    <col min="11779" max="11779" width="11.5703125" style="110" customWidth="1"/>
    <col min="11780" max="11780" width="9.85546875" style="110" customWidth="1"/>
    <col min="11781" max="11781" width="7.85546875" style="110" customWidth="1"/>
    <col min="11782" max="11782" width="7.7109375" style="110" customWidth="1"/>
    <col min="11783" max="11784" width="8.42578125" style="110" customWidth="1"/>
    <col min="11785" max="11785" width="7.85546875" style="110" customWidth="1"/>
    <col min="11786" max="11786" width="8.42578125" style="110" customWidth="1"/>
    <col min="11787" max="11787" width="7.85546875" style="110" customWidth="1"/>
    <col min="11788" max="11788" width="7.7109375" style="110" customWidth="1"/>
    <col min="11789" max="11789" width="7.85546875" style="110" customWidth="1"/>
    <col min="11790" max="11790" width="8.42578125" style="110" customWidth="1"/>
    <col min="11791" max="11791" width="7.42578125" style="110" customWidth="1"/>
    <col min="11792" max="11792" width="10.7109375" style="110" bestFit="1" customWidth="1"/>
    <col min="11793" max="11794" width="8.42578125" style="110" bestFit="1" customWidth="1"/>
    <col min="11795" max="11795" width="11.42578125" style="110" bestFit="1" customWidth="1"/>
    <col min="11796" max="11796" width="9" style="110" bestFit="1" customWidth="1"/>
    <col min="11797" max="11797" width="7.7109375" style="110" bestFit="1" customWidth="1"/>
    <col min="11798" max="11798" width="7.42578125" style="110" bestFit="1" customWidth="1"/>
    <col min="11799" max="11800" width="9" style="110" bestFit="1" customWidth="1"/>
    <col min="11801" max="11801" width="10.85546875" style="110" bestFit="1" customWidth="1"/>
    <col min="11802" max="11802" width="9" style="110" bestFit="1" customWidth="1"/>
    <col min="11803" max="11803" width="8.7109375" style="110" bestFit="1" customWidth="1"/>
    <col min="11804" max="11804" width="9.5703125" style="110" bestFit="1" customWidth="1"/>
    <col min="11805" max="11806" width="9" style="110" bestFit="1" customWidth="1"/>
    <col min="11807" max="11808" width="8.42578125" style="110" bestFit="1" customWidth="1"/>
    <col min="11809" max="11809" width="8.7109375" style="110" bestFit="1" customWidth="1"/>
    <col min="11810" max="11810" width="8.42578125" style="110" bestFit="1" customWidth="1"/>
    <col min="11811" max="11812" width="9" style="110" bestFit="1" customWidth="1"/>
    <col min="11813" max="11813" width="8.42578125" style="110" bestFit="1" customWidth="1"/>
    <col min="11814" max="11815" width="8.7109375" style="110" bestFit="1" customWidth="1"/>
    <col min="11816" max="11816" width="2.7109375" style="110" customWidth="1"/>
    <col min="11817" max="12029" width="11.42578125" style="110"/>
    <col min="12030" max="12030" width="4.28515625" style="110" bestFit="1" customWidth="1"/>
    <col min="12031" max="12031" width="10.5703125" style="110" customWidth="1"/>
    <col min="12032" max="12032" width="6.140625" style="110" customWidth="1"/>
    <col min="12033" max="12033" width="24.7109375" style="110" customWidth="1"/>
    <col min="12034" max="12034" width="10.28515625" style="110" customWidth="1"/>
    <col min="12035" max="12035" width="11.5703125" style="110" customWidth="1"/>
    <col min="12036" max="12036" width="9.85546875" style="110" customWidth="1"/>
    <col min="12037" max="12037" width="7.85546875" style="110" customWidth="1"/>
    <col min="12038" max="12038" width="7.7109375" style="110" customWidth="1"/>
    <col min="12039" max="12040" width="8.42578125" style="110" customWidth="1"/>
    <col min="12041" max="12041" width="7.85546875" style="110" customWidth="1"/>
    <col min="12042" max="12042" width="8.42578125" style="110" customWidth="1"/>
    <col min="12043" max="12043" width="7.85546875" style="110" customWidth="1"/>
    <col min="12044" max="12044" width="7.7109375" style="110" customWidth="1"/>
    <col min="12045" max="12045" width="7.85546875" style="110" customWidth="1"/>
    <col min="12046" max="12046" width="8.42578125" style="110" customWidth="1"/>
    <col min="12047" max="12047" width="7.42578125" style="110" customWidth="1"/>
    <col min="12048" max="12048" width="10.7109375" style="110" bestFit="1" customWidth="1"/>
    <col min="12049" max="12050" width="8.42578125" style="110" bestFit="1" customWidth="1"/>
    <col min="12051" max="12051" width="11.42578125" style="110" bestFit="1" customWidth="1"/>
    <col min="12052" max="12052" width="9" style="110" bestFit="1" customWidth="1"/>
    <col min="12053" max="12053" width="7.7109375" style="110" bestFit="1" customWidth="1"/>
    <col min="12054" max="12054" width="7.42578125" style="110" bestFit="1" customWidth="1"/>
    <col min="12055" max="12056" width="9" style="110" bestFit="1" customWidth="1"/>
    <col min="12057" max="12057" width="10.85546875" style="110" bestFit="1" customWidth="1"/>
    <col min="12058" max="12058" width="9" style="110" bestFit="1" customWidth="1"/>
    <col min="12059" max="12059" width="8.7109375" style="110" bestFit="1" customWidth="1"/>
    <col min="12060" max="12060" width="9.5703125" style="110" bestFit="1" customWidth="1"/>
    <col min="12061" max="12062" width="9" style="110" bestFit="1" customWidth="1"/>
    <col min="12063" max="12064" width="8.42578125" style="110" bestFit="1" customWidth="1"/>
    <col min="12065" max="12065" width="8.7109375" style="110" bestFit="1" customWidth="1"/>
    <col min="12066" max="12066" width="8.42578125" style="110" bestFit="1" customWidth="1"/>
    <col min="12067" max="12068" width="9" style="110" bestFit="1" customWidth="1"/>
    <col min="12069" max="12069" width="8.42578125" style="110" bestFit="1" customWidth="1"/>
    <col min="12070" max="12071" width="8.7109375" style="110" bestFit="1" customWidth="1"/>
    <col min="12072" max="12072" width="2.7109375" style="110" customWidth="1"/>
    <col min="12073" max="12285" width="11.42578125" style="110"/>
    <col min="12286" max="12286" width="4.28515625" style="110" bestFit="1" customWidth="1"/>
    <col min="12287" max="12287" width="10.5703125" style="110" customWidth="1"/>
    <col min="12288" max="12288" width="6.140625" style="110" customWidth="1"/>
    <col min="12289" max="12289" width="24.7109375" style="110" customWidth="1"/>
    <col min="12290" max="12290" width="10.28515625" style="110" customWidth="1"/>
    <col min="12291" max="12291" width="11.5703125" style="110" customWidth="1"/>
    <col min="12292" max="12292" width="9.85546875" style="110" customWidth="1"/>
    <col min="12293" max="12293" width="7.85546875" style="110" customWidth="1"/>
    <col min="12294" max="12294" width="7.7109375" style="110" customWidth="1"/>
    <col min="12295" max="12296" width="8.42578125" style="110" customWidth="1"/>
    <col min="12297" max="12297" width="7.85546875" style="110" customWidth="1"/>
    <col min="12298" max="12298" width="8.42578125" style="110" customWidth="1"/>
    <col min="12299" max="12299" width="7.85546875" style="110" customWidth="1"/>
    <col min="12300" max="12300" width="7.7109375" style="110" customWidth="1"/>
    <col min="12301" max="12301" width="7.85546875" style="110" customWidth="1"/>
    <col min="12302" max="12302" width="8.42578125" style="110" customWidth="1"/>
    <col min="12303" max="12303" width="7.42578125" style="110" customWidth="1"/>
    <col min="12304" max="12304" width="10.7109375" style="110" bestFit="1" customWidth="1"/>
    <col min="12305" max="12306" width="8.42578125" style="110" bestFit="1" customWidth="1"/>
    <col min="12307" max="12307" width="11.42578125" style="110" bestFit="1" customWidth="1"/>
    <col min="12308" max="12308" width="9" style="110" bestFit="1" customWidth="1"/>
    <col min="12309" max="12309" width="7.7109375" style="110" bestFit="1" customWidth="1"/>
    <col min="12310" max="12310" width="7.42578125" style="110" bestFit="1" customWidth="1"/>
    <col min="12311" max="12312" width="9" style="110" bestFit="1" customWidth="1"/>
    <col min="12313" max="12313" width="10.85546875" style="110" bestFit="1" customWidth="1"/>
    <col min="12314" max="12314" width="9" style="110" bestFit="1" customWidth="1"/>
    <col min="12315" max="12315" width="8.7109375" style="110" bestFit="1" customWidth="1"/>
    <col min="12316" max="12316" width="9.5703125" style="110" bestFit="1" customWidth="1"/>
    <col min="12317" max="12318" width="9" style="110" bestFit="1" customWidth="1"/>
    <col min="12319" max="12320" width="8.42578125" style="110" bestFit="1" customWidth="1"/>
    <col min="12321" max="12321" width="8.7109375" style="110" bestFit="1" customWidth="1"/>
    <col min="12322" max="12322" width="8.42578125" style="110" bestFit="1" customWidth="1"/>
    <col min="12323" max="12324" width="9" style="110" bestFit="1" customWidth="1"/>
    <col min="12325" max="12325" width="8.42578125" style="110" bestFit="1" customWidth="1"/>
    <col min="12326" max="12327" width="8.7109375" style="110" bestFit="1" customWidth="1"/>
    <col min="12328" max="12328" width="2.7109375" style="110" customWidth="1"/>
    <col min="12329" max="12541" width="11.42578125" style="110"/>
    <col min="12542" max="12542" width="4.28515625" style="110" bestFit="1" customWidth="1"/>
    <col min="12543" max="12543" width="10.5703125" style="110" customWidth="1"/>
    <col min="12544" max="12544" width="6.140625" style="110" customWidth="1"/>
    <col min="12545" max="12545" width="24.7109375" style="110" customWidth="1"/>
    <col min="12546" max="12546" width="10.28515625" style="110" customWidth="1"/>
    <col min="12547" max="12547" width="11.5703125" style="110" customWidth="1"/>
    <col min="12548" max="12548" width="9.85546875" style="110" customWidth="1"/>
    <col min="12549" max="12549" width="7.85546875" style="110" customWidth="1"/>
    <col min="12550" max="12550" width="7.7109375" style="110" customWidth="1"/>
    <col min="12551" max="12552" width="8.42578125" style="110" customWidth="1"/>
    <col min="12553" max="12553" width="7.85546875" style="110" customWidth="1"/>
    <col min="12554" max="12554" width="8.42578125" style="110" customWidth="1"/>
    <col min="12555" max="12555" width="7.85546875" style="110" customWidth="1"/>
    <col min="12556" max="12556" width="7.7109375" style="110" customWidth="1"/>
    <col min="12557" max="12557" width="7.85546875" style="110" customWidth="1"/>
    <col min="12558" max="12558" width="8.42578125" style="110" customWidth="1"/>
    <col min="12559" max="12559" width="7.42578125" style="110" customWidth="1"/>
    <col min="12560" max="12560" width="10.7109375" style="110" bestFit="1" customWidth="1"/>
    <col min="12561" max="12562" width="8.42578125" style="110" bestFit="1" customWidth="1"/>
    <col min="12563" max="12563" width="11.42578125" style="110" bestFit="1" customWidth="1"/>
    <col min="12564" max="12564" width="9" style="110" bestFit="1" customWidth="1"/>
    <col min="12565" max="12565" width="7.7109375" style="110" bestFit="1" customWidth="1"/>
    <col min="12566" max="12566" width="7.42578125" style="110" bestFit="1" customWidth="1"/>
    <col min="12567" max="12568" width="9" style="110" bestFit="1" customWidth="1"/>
    <col min="12569" max="12569" width="10.85546875" style="110" bestFit="1" customWidth="1"/>
    <col min="12570" max="12570" width="9" style="110" bestFit="1" customWidth="1"/>
    <col min="12571" max="12571" width="8.7109375" style="110" bestFit="1" customWidth="1"/>
    <col min="12572" max="12572" width="9.5703125" style="110" bestFit="1" customWidth="1"/>
    <col min="12573" max="12574" width="9" style="110" bestFit="1" customWidth="1"/>
    <col min="12575" max="12576" width="8.42578125" style="110" bestFit="1" customWidth="1"/>
    <col min="12577" max="12577" width="8.7109375" style="110" bestFit="1" customWidth="1"/>
    <col min="12578" max="12578" width="8.42578125" style="110" bestFit="1" customWidth="1"/>
    <col min="12579" max="12580" width="9" style="110" bestFit="1" customWidth="1"/>
    <col min="12581" max="12581" width="8.42578125" style="110" bestFit="1" customWidth="1"/>
    <col min="12582" max="12583" width="8.7109375" style="110" bestFit="1" customWidth="1"/>
    <col min="12584" max="12584" width="2.7109375" style="110" customWidth="1"/>
    <col min="12585" max="12797" width="11.42578125" style="110"/>
    <col min="12798" max="12798" width="4.28515625" style="110" bestFit="1" customWidth="1"/>
    <col min="12799" max="12799" width="10.5703125" style="110" customWidth="1"/>
    <col min="12800" max="12800" width="6.140625" style="110" customWidth="1"/>
    <col min="12801" max="12801" width="24.7109375" style="110" customWidth="1"/>
    <col min="12802" max="12802" width="10.28515625" style="110" customWidth="1"/>
    <col min="12803" max="12803" width="11.5703125" style="110" customWidth="1"/>
    <col min="12804" max="12804" width="9.85546875" style="110" customWidth="1"/>
    <col min="12805" max="12805" width="7.85546875" style="110" customWidth="1"/>
    <col min="12806" max="12806" width="7.7109375" style="110" customWidth="1"/>
    <col min="12807" max="12808" width="8.42578125" style="110" customWidth="1"/>
    <col min="12809" max="12809" width="7.85546875" style="110" customWidth="1"/>
    <col min="12810" max="12810" width="8.42578125" style="110" customWidth="1"/>
    <col min="12811" max="12811" width="7.85546875" style="110" customWidth="1"/>
    <col min="12812" max="12812" width="7.7109375" style="110" customWidth="1"/>
    <col min="12813" max="12813" width="7.85546875" style="110" customWidth="1"/>
    <col min="12814" max="12814" width="8.42578125" style="110" customWidth="1"/>
    <col min="12815" max="12815" width="7.42578125" style="110" customWidth="1"/>
    <col min="12816" max="12816" width="10.7109375" style="110" bestFit="1" customWidth="1"/>
    <col min="12817" max="12818" width="8.42578125" style="110" bestFit="1" customWidth="1"/>
    <col min="12819" max="12819" width="11.42578125" style="110" bestFit="1" customWidth="1"/>
    <col min="12820" max="12820" width="9" style="110" bestFit="1" customWidth="1"/>
    <col min="12821" max="12821" width="7.7109375" style="110" bestFit="1" customWidth="1"/>
    <col min="12822" max="12822" width="7.42578125" style="110" bestFit="1" customWidth="1"/>
    <col min="12823" max="12824" width="9" style="110" bestFit="1" customWidth="1"/>
    <col min="12825" max="12825" width="10.85546875" style="110" bestFit="1" customWidth="1"/>
    <col min="12826" max="12826" width="9" style="110" bestFit="1" customWidth="1"/>
    <col min="12827" max="12827" width="8.7109375" style="110" bestFit="1" customWidth="1"/>
    <col min="12828" max="12828" width="9.5703125" style="110" bestFit="1" customWidth="1"/>
    <col min="12829" max="12830" width="9" style="110" bestFit="1" customWidth="1"/>
    <col min="12831" max="12832" width="8.42578125" style="110" bestFit="1" customWidth="1"/>
    <col min="12833" max="12833" width="8.7109375" style="110" bestFit="1" customWidth="1"/>
    <col min="12834" max="12834" width="8.42578125" style="110" bestFit="1" customWidth="1"/>
    <col min="12835" max="12836" width="9" style="110" bestFit="1" customWidth="1"/>
    <col min="12837" max="12837" width="8.42578125" style="110" bestFit="1" customWidth="1"/>
    <col min="12838" max="12839" width="8.7109375" style="110" bestFit="1" customWidth="1"/>
    <col min="12840" max="12840" width="2.7109375" style="110" customWidth="1"/>
    <col min="12841" max="13053" width="11.42578125" style="110"/>
    <col min="13054" max="13054" width="4.28515625" style="110" bestFit="1" customWidth="1"/>
    <col min="13055" max="13055" width="10.5703125" style="110" customWidth="1"/>
    <col min="13056" max="13056" width="6.140625" style="110" customWidth="1"/>
    <col min="13057" max="13057" width="24.7109375" style="110" customWidth="1"/>
    <col min="13058" max="13058" width="10.28515625" style="110" customWidth="1"/>
    <col min="13059" max="13059" width="11.5703125" style="110" customWidth="1"/>
    <col min="13060" max="13060" width="9.85546875" style="110" customWidth="1"/>
    <col min="13061" max="13061" width="7.85546875" style="110" customWidth="1"/>
    <col min="13062" max="13062" width="7.7109375" style="110" customWidth="1"/>
    <col min="13063" max="13064" width="8.42578125" style="110" customWidth="1"/>
    <col min="13065" max="13065" width="7.85546875" style="110" customWidth="1"/>
    <col min="13066" max="13066" width="8.42578125" style="110" customWidth="1"/>
    <col min="13067" max="13067" width="7.85546875" style="110" customWidth="1"/>
    <col min="13068" max="13068" width="7.7109375" style="110" customWidth="1"/>
    <col min="13069" max="13069" width="7.85546875" style="110" customWidth="1"/>
    <col min="13070" max="13070" width="8.42578125" style="110" customWidth="1"/>
    <col min="13071" max="13071" width="7.42578125" style="110" customWidth="1"/>
    <col min="13072" max="13072" width="10.7109375" style="110" bestFit="1" customWidth="1"/>
    <col min="13073" max="13074" width="8.42578125" style="110" bestFit="1" customWidth="1"/>
    <col min="13075" max="13075" width="11.42578125" style="110" bestFit="1" customWidth="1"/>
    <col min="13076" max="13076" width="9" style="110" bestFit="1" customWidth="1"/>
    <col min="13077" max="13077" width="7.7109375" style="110" bestFit="1" customWidth="1"/>
    <col min="13078" max="13078" width="7.42578125" style="110" bestFit="1" customWidth="1"/>
    <col min="13079" max="13080" width="9" style="110" bestFit="1" customWidth="1"/>
    <col min="13081" max="13081" width="10.85546875" style="110" bestFit="1" customWidth="1"/>
    <col min="13082" max="13082" width="9" style="110" bestFit="1" customWidth="1"/>
    <col min="13083" max="13083" width="8.7109375" style="110" bestFit="1" customWidth="1"/>
    <col min="13084" max="13084" width="9.5703125" style="110" bestFit="1" customWidth="1"/>
    <col min="13085" max="13086" width="9" style="110" bestFit="1" customWidth="1"/>
    <col min="13087" max="13088" width="8.42578125" style="110" bestFit="1" customWidth="1"/>
    <col min="13089" max="13089" width="8.7109375" style="110" bestFit="1" customWidth="1"/>
    <col min="13090" max="13090" width="8.42578125" style="110" bestFit="1" customWidth="1"/>
    <col min="13091" max="13092" width="9" style="110" bestFit="1" customWidth="1"/>
    <col min="13093" max="13093" width="8.42578125" style="110" bestFit="1" customWidth="1"/>
    <col min="13094" max="13095" width="8.7109375" style="110" bestFit="1" customWidth="1"/>
    <col min="13096" max="13096" width="2.7109375" style="110" customWidth="1"/>
    <col min="13097" max="13309" width="11.42578125" style="110"/>
    <col min="13310" max="13310" width="4.28515625" style="110" bestFit="1" customWidth="1"/>
    <col min="13311" max="13311" width="10.5703125" style="110" customWidth="1"/>
    <col min="13312" max="13312" width="6.140625" style="110" customWidth="1"/>
    <col min="13313" max="13313" width="24.7109375" style="110" customWidth="1"/>
    <col min="13314" max="13314" width="10.28515625" style="110" customWidth="1"/>
    <col min="13315" max="13315" width="11.5703125" style="110" customWidth="1"/>
    <col min="13316" max="13316" width="9.85546875" style="110" customWidth="1"/>
    <col min="13317" max="13317" width="7.85546875" style="110" customWidth="1"/>
    <col min="13318" max="13318" width="7.7109375" style="110" customWidth="1"/>
    <col min="13319" max="13320" width="8.42578125" style="110" customWidth="1"/>
    <col min="13321" max="13321" width="7.85546875" style="110" customWidth="1"/>
    <col min="13322" max="13322" width="8.42578125" style="110" customWidth="1"/>
    <col min="13323" max="13323" width="7.85546875" style="110" customWidth="1"/>
    <col min="13324" max="13324" width="7.7109375" style="110" customWidth="1"/>
    <col min="13325" max="13325" width="7.85546875" style="110" customWidth="1"/>
    <col min="13326" max="13326" width="8.42578125" style="110" customWidth="1"/>
    <col min="13327" max="13327" width="7.42578125" style="110" customWidth="1"/>
    <col min="13328" max="13328" width="10.7109375" style="110" bestFit="1" customWidth="1"/>
    <col min="13329" max="13330" width="8.42578125" style="110" bestFit="1" customWidth="1"/>
    <col min="13331" max="13331" width="11.42578125" style="110" bestFit="1" customWidth="1"/>
    <col min="13332" max="13332" width="9" style="110" bestFit="1" customWidth="1"/>
    <col min="13333" max="13333" width="7.7109375" style="110" bestFit="1" customWidth="1"/>
    <col min="13334" max="13334" width="7.42578125" style="110" bestFit="1" customWidth="1"/>
    <col min="13335" max="13336" width="9" style="110" bestFit="1" customWidth="1"/>
    <col min="13337" max="13337" width="10.85546875" style="110" bestFit="1" customWidth="1"/>
    <col min="13338" max="13338" width="9" style="110" bestFit="1" customWidth="1"/>
    <col min="13339" max="13339" width="8.7109375" style="110" bestFit="1" customWidth="1"/>
    <col min="13340" max="13340" width="9.5703125" style="110" bestFit="1" customWidth="1"/>
    <col min="13341" max="13342" width="9" style="110" bestFit="1" customWidth="1"/>
    <col min="13343" max="13344" width="8.42578125" style="110" bestFit="1" customWidth="1"/>
    <col min="13345" max="13345" width="8.7109375" style="110" bestFit="1" customWidth="1"/>
    <col min="13346" max="13346" width="8.42578125" style="110" bestFit="1" customWidth="1"/>
    <col min="13347" max="13348" width="9" style="110" bestFit="1" customWidth="1"/>
    <col min="13349" max="13349" width="8.42578125" style="110" bestFit="1" customWidth="1"/>
    <col min="13350" max="13351" width="8.7109375" style="110" bestFit="1" customWidth="1"/>
    <col min="13352" max="13352" width="2.7109375" style="110" customWidth="1"/>
    <col min="13353" max="13565" width="11.42578125" style="110"/>
    <col min="13566" max="13566" width="4.28515625" style="110" bestFit="1" customWidth="1"/>
    <col min="13567" max="13567" width="10.5703125" style="110" customWidth="1"/>
    <col min="13568" max="13568" width="6.140625" style="110" customWidth="1"/>
    <col min="13569" max="13569" width="24.7109375" style="110" customWidth="1"/>
    <col min="13570" max="13570" width="10.28515625" style="110" customWidth="1"/>
    <col min="13571" max="13571" width="11.5703125" style="110" customWidth="1"/>
    <col min="13572" max="13572" width="9.85546875" style="110" customWidth="1"/>
    <col min="13573" max="13573" width="7.85546875" style="110" customWidth="1"/>
    <col min="13574" max="13574" width="7.7109375" style="110" customWidth="1"/>
    <col min="13575" max="13576" width="8.42578125" style="110" customWidth="1"/>
    <col min="13577" max="13577" width="7.85546875" style="110" customWidth="1"/>
    <col min="13578" max="13578" width="8.42578125" style="110" customWidth="1"/>
    <col min="13579" max="13579" width="7.85546875" style="110" customWidth="1"/>
    <col min="13580" max="13580" width="7.7109375" style="110" customWidth="1"/>
    <col min="13581" max="13581" width="7.85546875" style="110" customWidth="1"/>
    <col min="13582" max="13582" width="8.42578125" style="110" customWidth="1"/>
    <col min="13583" max="13583" width="7.42578125" style="110" customWidth="1"/>
    <col min="13584" max="13584" width="10.7109375" style="110" bestFit="1" customWidth="1"/>
    <col min="13585" max="13586" width="8.42578125" style="110" bestFit="1" customWidth="1"/>
    <col min="13587" max="13587" width="11.42578125" style="110" bestFit="1" customWidth="1"/>
    <col min="13588" max="13588" width="9" style="110" bestFit="1" customWidth="1"/>
    <col min="13589" max="13589" width="7.7109375" style="110" bestFit="1" customWidth="1"/>
    <col min="13590" max="13590" width="7.42578125" style="110" bestFit="1" customWidth="1"/>
    <col min="13591" max="13592" width="9" style="110" bestFit="1" customWidth="1"/>
    <col min="13593" max="13593" width="10.85546875" style="110" bestFit="1" customWidth="1"/>
    <col min="13594" max="13594" width="9" style="110" bestFit="1" customWidth="1"/>
    <col min="13595" max="13595" width="8.7109375" style="110" bestFit="1" customWidth="1"/>
    <col min="13596" max="13596" width="9.5703125" style="110" bestFit="1" customWidth="1"/>
    <col min="13597" max="13598" width="9" style="110" bestFit="1" customWidth="1"/>
    <col min="13599" max="13600" width="8.42578125" style="110" bestFit="1" customWidth="1"/>
    <col min="13601" max="13601" width="8.7109375" style="110" bestFit="1" customWidth="1"/>
    <col min="13602" max="13602" width="8.42578125" style="110" bestFit="1" customWidth="1"/>
    <col min="13603" max="13604" width="9" style="110" bestFit="1" customWidth="1"/>
    <col min="13605" max="13605" width="8.42578125" style="110" bestFit="1" customWidth="1"/>
    <col min="13606" max="13607" width="8.7109375" style="110" bestFit="1" customWidth="1"/>
    <col min="13608" max="13608" width="2.7109375" style="110" customWidth="1"/>
    <col min="13609" max="13821" width="11.42578125" style="110"/>
    <col min="13822" max="13822" width="4.28515625" style="110" bestFit="1" customWidth="1"/>
    <col min="13823" max="13823" width="10.5703125" style="110" customWidth="1"/>
    <col min="13824" max="13824" width="6.140625" style="110" customWidth="1"/>
    <col min="13825" max="13825" width="24.7109375" style="110" customWidth="1"/>
    <col min="13826" max="13826" width="10.28515625" style="110" customWidth="1"/>
    <col min="13827" max="13827" width="11.5703125" style="110" customWidth="1"/>
    <col min="13828" max="13828" width="9.85546875" style="110" customWidth="1"/>
    <col min="13829" max="13829" width="7.85546875" style="110" customWidth="1"/>
    <col min="13830" max="13830" width="7.7109375" style="110" customWidth="1"/>
    <col min="13831" max="13832" width="8.42578125" style="110" customWidth="1"/>
    <col min="13833" max="13833" width="7.85546875" style="110" customWidth="1"/>
    <col min="13834" max="13834" width="8.42578125" style="110" customWidth="1"/>
    <col min="13835" max="13835" width="7.85546875" style="110" customWidth="1"/>
    <col min="13836" max="13836" width="7.7109375" style="110" customWidth="1"/>
    <col min="13837" max="13837" width="7.85546875" style="110" customWidth="1"/>
    <col min="13838" max="13838" width="8.42578125" style="110" customWidth="1"/>
    <col min="13839" max="13839" width="7.42578125" style="110" customWidth="1"/>
    <col min="13840" max="13840" width="10.7109375" style="110" bestFit="1" customWidth="1"/>
    <col min="13841" max="13842" width="8.42578125" style="110" bestFit="1" customWidth="1"/>
    <col min="13843" max="13843" width="11.42578125" style="110" bestFit="1" customWidth="1"/>
    <col min="13844" max="13844" width="9" style="110" bestFit="1" customWidth="1"/>
    <col min="13845" max="13845" width="7.7109375" style="110" bestFit="1" customWidth="1"/>
    <col min="13846" max="13846" width="7.42578125" style="110" bestFit="1" customWidth="1"/>
    <col min="13847" max="13848" width="9" style="110" bestFit="1" customWidth="1"/>
    <col min="13849" max="13849" width="10.85546875" style="110" bestFit="1" customWidth="1"/>
    <col min="13850" max="13850" width="9" style="110" bestFit="1" customWidth="1"/>
    <col min="13851" max="13851" width="8.7109375" style="110" bestFit="1" customWidth="1"/>
    <col min="13852" max="13852" width="9.5703125" style="110" bestFit="1" customWidth="1"/>
    <col min="13853" max="13854" width="9" style="110" bestFit="1" customWidth="1"/>
    <col min="13855" max="13856" width="8.42578125" style="110" bestFit="1" customWidth="1"/>
    <col min="13857" max="13857" width="8.7109375" style="110" bestFit="1" customWidth="1"/>
    <col min="13858" max="13858" width="8.42578125" style="110" bestFit="1" customWidth="1"/>
    <col min="13859" max="13860" width="9" style="110" bestFit="1" customWidth="1"/>
    <col min="13861" max="13861" width="8.42578125" style="110" bestFit="1" customWidth="1"/>
    <col min="13862" max="13863" width="8.7109375" style="110" bestFit="1" customWidth="1"/>
    <col min="13864" max="13864" width="2.7109375" style="110" customWidth="1"/>
    <col min="13865" max="14077" width="11.42578125" style="110"/>
    <col min="14078" max="14078" width="4.28515625" style="110" bestFit="1" customWidth="1"/>
    <col min="14079" max="14079" width="10.5703125" style="110" customWidth="1"/>
    <col min="14080" max="14080" width="6.140625" style="110" customWidth="1"/>
    <col min="14081" max="14081" width="24.7109375" style="110" customWidth="1"/>
    <col min="14082" max="14082" width="10.28515625" style="110" customWidth="1"/>
    <col min="14083" max="14083" width="11.5703125" style="110" customWidth="1"/>
    <col min="14084" max="14084" width="9.85546875" style="110" customWidth="1"/>
    <col min="14085" max="14085" width="7.85546875" style="110" customWidth="1"/>
    <col min="14086" max="14086" width="7.7109375" style="110" customWidth="1"/>
    <col min="14087" max="14088" width="8.42578125" style="110" customWidth="1"/>
    <col min="14089" max="14089" width="7.85546875" style="110" customWidth="1"/>
    <col min="14090" max="14090" width="8.42578125" style="110" customWidth="1"/>
    <col min="14091" max="14091" width="7.85546875" style="110" customWidth="1"/>
    <col min="14092" max="14092" width="7.7109375" style="110" customWidth="1"/>
    <col min="14093" max="14093" width="7.85546875" style="110" customWidth="1"/>
    <col min="14094" max="14094" width="8.42578125" style="110" customWidth="1"/>
    <col min="14095" max="14095" width="7.42578125" style="110" customWidth="1"/>
    <col min="14096" max="14096" width="10.7109375" style="110" bestFit="1" customWidth="1"/>
    <col min="14097" max="14098" width="8.42578125" style="110" bestFit="1" customWidth="1"/>
    <col min="14099" max="14099" width="11.42578125" style="110" bestFit="1" customWidth="1"/>
    <col min="14100" max="14100" width="9" style="110" bestFit="1" customWidth="1"/>
    <col min="14101" max="14101" width="7.7109375" style="110" bestFit="1" customWidth="1"/>
    <col min="14102" max="14102" width="7.42578125" style="110" bestFit="1" customWidth="1"/>
    <col min="14103" max="14104" width="9" style="110" bestFit="1" customWidth="1"/>
    <col min="14105" max="14105" width="10.85546875" style="110" bestFit="1" customWidth="1"/>
    <col min="14106" max="14106" width="9" style="110" bestFit="1" customWidth="1"/>
    <col min="14107" max="14107" width="8.7109375" style="110" bestFit="1" customWidth="1"/>
    <col min="14108" max="14108" width="9.5703125" style="110" bestFit="1" customWidth="1"/>
    <col min="14109" max="14110" width="9" style="110" bestFit="1" customWidth="1"/>
    <col min="14111" max="14112" width="8.42578125" style="110" bestFit="1" customWidth="1"/>
    <col min="14113" max="14113" width="8.7109375" style="110" bestFit="1" customWidth="1"/>
    <col min="14114" max="14114" width="8.42578125" style="110" bestFit="1" customWidth="1"/>
    <col min="14115" max="14116" width="9" style="110" bestFit="1" customWidth="1"/>
    <col min="14117" max="14117" width="8.42578125" style="110" bestFit="1" customWidth="1"/>
    <col min="14118" max="14119" width="8.7109375" style="110" bestFit="1" customWidth="1"/>
    <col min="14120" max="14120" width="2.7109375" style="110" customWidth="1"/>
    <col min="14121" max="14333" width="11.42578125" style="110"/>
    <col min="14334" max="14334" width="4.28515625" style="110" bestFit="1" customWidth="1"/>
    <col min="14335" max="14335" width="10.5703125" style="110" customWidth="1"/>
    <col min="14336" max="14336" width="6.140625" style="110" customWidth="1"/>
    <col min="14337" max="14337" width="24.7109375" style="110" customWidth="1"/>
    <col min="14338" max="14338" width="10.28515625" style="110" customWidth="1"/>
    <col min="14339" max="14339" width="11.5703125" style="110" customWidth="1"/>
    <col min="14340" max="14340" width="9.85546875" style="110" customWidth="1"/>
    <col min="14341" max="14341" width="7.85546875" style="110" customWidth="1"/>
    <col min="14342" max="14342" width="7.7109375" style="110" customWidth="1"/>
    <col min="14343" max="14344" width="8.42578125" style="110" customWidth="1"/>
    <col min="14345" max="14345" width="7.85546875" style="110" customWidth="1"/>
    <col min="14346" max="14346" width="8.42578125" style="110" customWidth="1"/>
    <col min="14347" max="14347" width="7.85546875" style="110" customWidth="1"/>
    <col min="14348" max="14348" width="7.7109375" style="110" customWidth="1"/>
    <col min="14349" max="14349" width="7.85546875" style="110" customWidth="1"/>
    <col min="14350" max="14350" width="8.42578125" style="110" customWidth="1"/>
    <col min="14351" max="14351" width="7.42578125" style="110" customWidth="1"/>
    <col min="14352" max="14352" width="10.7109375" style="110" bestFit="1" customWidth="1"/>
    <col min="14353" max="14354" width="8.42578125" style="110" bestFit="1" customWidth="1"/>
    <col min="14355" max="14355" width="11.42578125" style="110" bestFit="1" customWidth="1"/>
    <col min="14356" max="14356" width="9" style="110" bestFit="1" customWidth="1"/>
    <col min="14357" max="14357" width="7.7109375" style="110" bestFit="1" customWidth="1"/>
    <col min="14358" max="14358" width="7.42578125" style="110" bestFit="1" customWidth="1"/>
    <col min="14359" max="14360" width="9" style="110" bestFit="1" customWidth="1"/>
    <col min="14361" max="14361" width="10.85546875" style="110" bestFit="1" customWidth="1"/>
    <col min="14362" max="14362" width="9" style="110" bestFit="1" customWidth="1"/>
    <col min="14363" max="14363" width="8.7109375" style="110" bestFit="1" customWidth="1"/>
    <col min="14364" max="14364" width="9.5703125" style="110" bestFit="1" customWidth="1"/>
    <col min="14365" max="14366" width="9" style="110" bestFit="1" customWidth="1"/>
    <col min="14367" max="14368" width="8.42578125" style="110" bestFit="1" customWidth="1"/>
    <col min="14369" max="14369" width="8.7109375" style="110" bestFit="1" customWidth="1"/>
    <col min="14370" max="14370" width="8.42578125" style="110" bestFit="1" customWidth="1"/>
    <col min="14371" max="14372" width="9" style="110" bestFit="1" customWidth="1"/>
    <col min="14373" max="14373" width="8.42578125" style="110" bestFit="1" customWidth="1"/>
    <col min="14374" max="14375" width="8.7109375" style="110" bestFit="1" customWidth="1"/>
    <col min="14376" max="14376" width="2.7109375" style="110" customWidth="1"/>
    <col min="14377" max="14589" width="11.42578125" style="110"/>
    <col min="14590" max="14590" width="4.28515625" style="110" bestFit="1" customWidth="1"/>
    <col min="14591" max="14591" width="10.5703125" style="110" customWidth="1"/>
    <col min="14592" max="14592" width="6.140625" style="110" customWidth="1"/>
    <col min="14593" max="14593" width="24.7109375" style="110" customWidth="1"/>
    <col min="14594" max="14594" width="10.28515625" style="110" customWidth="1"/>
    <col min="14595" max="14595" width="11.5703125" style="110" customWidth="1"/>
    <col min="14596" max="14596" width="9.85546875" style="110" customWidth="1"/>
    <col min="14597" max="14597" width="7.85546875" style="110" customWidth="1"/>
    <col min="14598" max="14598" width="7.7109375" style="110" customWidth="1"/>
    <col min="14599" max="14600" width="8.42578125" style="110" customWidth="1"/>
    <col min="14601" max="14601" width="7.85546875" style="110" customWidth="1"/>
    <col min="14602" max="14602" width="8.42578125" style="110" customWidth="1"/>
    <col min="14603" max="14603" width="7.85546875" style="110" customWidth="1"/>
    <col min="14604" max="14604" width="7.7109375" style="110" customWidth="1"/>
    <col min="14605" max="14605" width="7.85546875" style="110" customWidth="1"/>
    <col min="14606" max="14606" width="8.42578125" style="110" customWidth="1"/>
    <col min="14607" max="14607" width="7.42578125" style="110" customWidth="1"/>
    <col min="14608" max="14608" width="10.7109375" style="110" bestFit="1" customWidth="1"/>
    <col min="14609" max="14610" width="8.42578125" style="110" bestFit="1" customWidth="1"/>
    <col min="14611" max="14611" width="11.42578125" style="110" bestFit="1" customWidth="1"/>
    <col min="14612" max="14612" width="9" style="110" bestFit="1" customWidth="1"/>
    <col min="14613" max="14613" width="7.7109375" style="110" bestFit="1" customWidth="1"/>
    <col min="14614" max="14614" width="7.42578125" style="110" bestFit="1" customWidth="1"/>
    <col min="14615" max="14616" width="9" style="110" bestFit="1" customWidth="1"/>
    <col min="14617" max="14617" width="10.85546875" style="110" bestFit="1" customWidth="1"/>
    <col min="14618" max="14618" width="9" style="110" bestFit="1" customWidth="1"/>
    <col min="14619" max="14619" width="8.7109375" style="110" bestFit="1" customWidth="1"/>
    <col min="14620" max="14620" width="9.5703125" style="110" bestFit="1" customWidth="1"/>
    <col min="14621" max="14622" width="9" style="110" bestFit="1" customWidth="1"/>
    <col min="14623" max="14624" width="8.42578125" style="110" bestFit="1" customWidth="1"/>
    <col min="14625" max="14625" width="8.7109375" style="110" bestFit="1" customWidth="1"/>
    <col min="14626" max="14626" width="8.42578125" style="110" bestFit="1" customWidth="1"/>
    <col min="14627" max="14628" width="9" style="110" bestFit="1" customWidth="1"/>
    <col min="14629" max="14629" width="8.42578125" style="110" bestFit="1" customWidth="1"/>
    <col min="14630" max="14631" width="8.7109375" style="110" bestFit="1" customWidth="1"/>
    <col min="14632" max="14632" width="2.7109375" style="110" customWidth="1"/>
    <col min="14633" max="14845" width="11.42578125" style="110"/>
    <col min="14846" max="14846" width="4.28515625" style="110" bestFit="1" customWidth="1"/>
    <col min="14847" max="14847" width="10.5703125" style="110" customWidth="1"/>
    <col min="14848" max="14848" width="6.140625" style="110" customWidth="1"/>
    <col min="14849" max="14849" width="24.7109375" style="110" customWidth="1"/>
    <col min="14850" max="14850" width="10.28515625" style="110" customWidth="1"/>
    <col min="14851" max="14851" width="11.5703125" style="110" customWidth="1"/>
    <col min="14852" max="14852" width="9.85546875" style="110" customWidth="1"/>
    <col min="14853" max="14853" width="7.85546875" style="110" customWidth="1"/>
    <col min="14854" max="14854" width="7.7109375" style="110" customWidth="1"/>
    <col min="14855" max="14856" width="8.42578125" style="110" customWidth="1"/>
    <col min="14857" max="14857" width="7.85546875" style="110" customWidth="1"/>
    <col min="14858" max="14858" width="8.42578125" style="110" customWidth="1"/>
    <col min="14859" max="14859" width="7.85546875" style="110" customWidth="1"/>
    <col min="14860" max="14860" width="7.7109375" style="110" customWidth="1"/>
    <col min="14861" max="14861" width="7.85546875" style="110" customWidth="1"/>
    <col min="14862" max="14862" width="8.42578125" style="110" customWidth="1"/>
    <col min="14863" max="14863" width="7.42578125" style="110" customWidth="1"/>
    <col min="14864" max="14864" width="10.7109375" style="110" bestFit="1" customWidth="1"/>
    <col min="14865" max="14866" width="8.42578125" style="110" bestFit="1" customWidth="1"/>
    <col min="14867" max="14867" width="11.42578125" style="110" bestFit="1" customWidth="1"/>
    <col min="14868" max="14868" width="9" style="110" bestFit="1" customWidth="1"/>
    <col min="14869" max="14869" width="7.7109375" style="110" bestFit="1" customWidth="1"/>
    <col min="14870" max="14870" width="7.42578125" style="110" bestFit="1" customWidth="1"/>
    <col min="14871" max="14872" width="9" style="110" bestFit="1" customWidth="1"/>
    <col min="14873" max="14873" width="10.85546875" style="110" bestFit="1" customWidth="1"/>
    <col min="14874" max="14874" width="9" style="110" bestFit="1" customWidth="1"/>
    <col min="14875" max="14875" width="8.7109375" style="110" bestFit="1" customWidth="1"/>
    <col min="14876" max="14876" width="9.5703125" style="110" bestFit="1" customWidth="1"/>
    <col min="14877" max="14878" width="9" style="110" bestFit="1" customWidth="1"/>
    <col min="14879" max="14880" width="8.42578125" style="110" bestFit="1" customWidth="1"/>
    <col min="14881" max="14881" width="8.7109375" style="110" bestFit="1" customWidth="1"/>
    <col min="14882" max="14882" width="8.42578125" style="110" bestFit="1" customWidth="1"/>
    <col min="14883" max="14884" width="9" style="110" bestFit="1" customWidth="1"/>
    <col min="14885" max="14885" width="8.42578125" style="110" bestFit="1" customWidth="1"/>
    <col min="14886" max="14887" width="8.7109375" style="110" bestFit="1" customWidth="1"/>
    <col min="14888" max="14888" width="2.7109375" style="110" customWidth="1"/>
    <col min="14889" max="15101" width="11.42578125" style="110"/>
    <col min="15102" max="15102" width="4.28515625" style="110" bestFit="1" customWidth="1"/>
    <col min="15103" max="15103" width="10.5703125" style="110" customWidth="1"/>
    <col min="15104" max="15104" width="6.140625" style="110" customWidth="1"/>
    <col min="15105" max="15105" width="24.7109375" style="110" customWidth="1"/>
    <col min="15106" max="15106" width="10.28515625" style="110" customWidth="1"/>
    <col min="15107" max="15107" width="11.5703125" style="110" customWidth="1"/>
    <col min="15108" max="15108" width="9.85546875" style="110" customWidth="1"/>
    <col min="15109" max="15109" width="7.85546875" style="110" customWidth="1"/>
    <col min="15110" max="15110" width="7.7109375" style="110" customWidth="1"/>
    <col min="15111" max="15112" width="8.42578125" style="110" customWidth="1"/>
    <col min="15113" max="15113" width="7.85546875" style="110" customWidth="1"/>
    <col min="15114" max="15114" width="8.42578125" style="110" customWidth="1"/>
    <col min="15115" max="15115" width="7.85546875" style="110" customWidth="1"/>
    <col min="15116" max="15116" width="7.7109375" style="110" customWidth="1"/>
    <col min="15117" max="15117" width="7.85546875" style="110" customWidth="1"/>
    <col min="15118" max="15118" width="8.42578125" style="110" customWidth="1"/>
    <col min="15119" max="15119" width="7.42578125" style="110" customWidth="1"/>
    <col min="15120" max="15120" width="10.7109375" style="110" bestFit="1" customWidth="1"/>
    <col min="15121" max="15122" width="8.42578125" style="110" bestFit="1" customWidth="1"/>
    <col min="15123" max="15123" width="11.42578125" style="110" bestFit="1" customWidth="1"/>
    <col min="15124" max="15124" width="9" style="110" bestFit="1" customWidth="1"/>
    <col min="15125" max="15125" width="7.7109375" style="110" bestFit="1" customWidth="1"/>
    <col min="15126" max="15126" width="7.42578125" style="110" bestFit="1" customWidth="1"/>
    <col min="15127" max="15128" width="9" style="110" bestFit="1" customWidth="1"/>
    <col min="15129" max="15129" width="10.85546875" style="110" bestFit="1" customWidth="1"/>
    <col min="15130" max="15130" width="9" style="110" bestFit="1" customWidth="1"/>
    <col min="15131" max="15131" width="8.7109375" style="110" bestFit="1" customWidth="1"/>
    <col min="15132" max="15132" width="9.5703125" style="110" bestFit="1" customWidth="1"/>
    <col min="15133" max="15134" width="9" style="110" bestFit="1" customWidth="1"/>
    <col min="15135" max="15136" width="8.42578125" style="110" bestFit="1" customWidth="1"/>
    <col min="15137" max="15137" width="8.7109375" style="110" bestFit="1" customWidth="1"/>
    <col min="15138" max="15138" width="8.42578125" style="110" bestFit="1" customWidth="1"/>
    <col min="15139" max="15140" width="9" style="110" bestFit="1" customWidth="1"/>
    <col min="15141" max="15141" width="8.42578125" style="110" bestFit="1" customWidth="1"/>
    <col min="15142" max="15143" width="8.7109375" style="110" bestFit="1" customWidth="1"/>
    <col min="15144" max="15144" width="2.7109375" style="110" customWidth="1"/>
    <col min="15145" max="15357" width="11.42578125" style="110"/>
    <col min="15358" max="15358" width="4.28515625" style="110" bestFit="1" customWidth="1"/>
    <col min="15359" max="15359" width="10.5703125" style="110" customWidth="1"/>
    <col min="15360" max="15360" width="6.140625" style="110" customWidth="1"/>
    <col min="15361" max="15361" width="24.7109375" style="110" customWidth="1"/>
    <col min="15362" max="15362" width="10.28515625" style="110" customWidth="1"/>
    <col min="15363" max="15363" width="11.5703125" style="110" customWidth="1"/>
    <col min="15364" max="15364" width="9.85546875" style="110" customWidth="1"/>
    <col min="15365" max="15365" width="7.85546875" style="110" customWidth="1"/>
    <col min="15366" max="15366" width="7.7109375" style="110" customWidth="1"/>
    <col min="15367" max="15368" width="8.42578125" style="110" customWidth="1"/>
    <col min="15369" max="15369" width="7.85546875" style="110" customWidth="1"/>
    <col min="15370" max="15370" width="8.42578125" style="110" customWidth="1"/>
    <col min="15371" max="15371" width="7.85546875" style="110" customWidth="1"/>
    <col min="15372" max="15372" width="7.7109375" style="110" customWidth="1"/>
    <col min="15373" max="15373" width="7.85546875" style="110" customWidth="1"/>
    <col min="15374" max="15374" width="8.42578125" style="110" customWidth="1"/>
    <col min="15375" max="15375" width="7.42578125" style="110" customWidth="1"/>
    <col min="15376" max="15376" width="10.7109375" style="110" bestFit="1" customWidth="1"/>
    <col min="15377" max="15378" width="8.42578125" style="110" bestFit="1" customWidth="1"/>
    <col min="15379" max="15379" width="11.42578125" style="110" bestFit="1" customWidth="1"/>
    <col min="15380" max="15380" width="9" style="110" bestFit="1" customWidth="1"/>
    <col min="15381" max="15381" width="7.7109375" style="110" bestFit="1" customWidth="1"/>
    <col min="15382" max="15382" width="7.42578125" style="110" bestFit="1" customWidth="1"/>
    <col min="15383" max="15384" width="9" style="110" bestFit="1" customWidth="1"/>
    <col min="15385" max="15385" width="10.85546875" style="110" bestFit="1" customWidth="1"/>
    <col min="15386" max="15386" width="9" style="110" bestFit="1" customWidth="1"/>
    <col min="15387" max="15387" width="8.7109375" style="110" bestFit="1" customWidth="1"/>
    <col min="15388" max="15388" width="9.5703125" style="110" bestFit="1" customWidth="1"/>
    <col min="15389" max="15390" width="9" style="110" bestFit="1" customWidth="1"/>
    <col min="15391" max="15392" width="8.42578125" style="110" bestFit="1" customWidth="1"/>
    <col min="15393" max="15393" width="8.7109375" style="110" bestFit="1" customWidth="1"/>
    <col min="15394" max="15394" width="8.42578125" style="110" bestFit="1" customWidth="1"/>
    <col min="15395" max="15396" width="9" style="110" bestFit="1" customWidth="1"/>
    <col min="15397" max="15397" width="8.42578125" style="110" bestFit="1" customWidth="1"/>
    <col min="15398" max="15399" width="8.7109375" style="110" bestFit="1" customWidth="1"/>
    <col min="15400" max="15400" width="2.7109375" style="110" customWidth="1"/>
    <col min="15401" max="15613" width="11.42578125" style="110"/>
    <col min="15614" max="15614" width="4.28515625" style="110" bestFit="1" customWidth="1"/>
    <col min="15615" max="15615" width="10.5703125" style="110" customWidth="1"/>
    <col min="15616" max="15616" width="6.140625" style="110" customWidth="1"/>
    <col min="15617" max="15617" width="24.7109375" style="110" customWidth="1"/>
    <col min="15618" max="15618" width="10.28515625" style="110" customWidth="1"/>
    <col min="15619" max="15619" width="11.5703125" style="110" customWidth="1"/>
    <col min="15620" max="15620" width="9.85546875" style="110" customWidth="1"/>
    <col min="15621" max="15621" width="7.85546875" style="110" customWidth="1"/>
    <col min="15622" max="15622" width="7.7109375" style="110" customWidth="1"/>
    <col min="15623" max="15624" width="8.42578125" style="110" customWidth="1"/>
    <col min="15625" max="15625" width="7.85546875" style="110" customWidth="1"/>
    <col min="15626" max="15626" width="8.42578125" style="110" customWidth="1"/>
    <col min="15627" max="15627" width="7.85546875" style="110" customWidth="1"/>
    <col min="15628" max="15628" width="7.7109375" style="110" customWidth="1"/>
    <col min="15629" max="15629" width="7.85546875" style="110" customWidth="1"/>
    <col min="15630" max="15630" width="8.42578125" style="110" customWidth="1"/>
    <col min="15631" max="15631" width="7.42578125" style="110" customWidth="1"/>
    <col min="15632" max="15632" width="10.7109375" style="110" bestFit="1" customWidth="1"/>
    <col min="15633" max="15634" width="8.42578125" style="110" bestFit="1" customWidth="1"/>
    <col min="15635" max="15635" width="11.42578125" style="110" bestFit="1" customWidth="1"/>
    <col min="15636" max="15636" width="9" style="110" bestFit="1" customWidth="1"/>
    <col min="15637" max="15637" width="7.7109375" style="110" bestFit="1" customWidth="1"/>
    <col min="15638" max="15638" width="7.42578125" style="110" bestFit="1" customWidth="1"/>
    <col min="15639" max="15640" width="9" style="110" bestFit="1" customWidth="1"/>
    <col min="15641" max="15641" width="10.85546875" style="110" bestFit="1" customWidth="1"/>
    <col min="15642" max="15642" width="9" style="110" bestFit="1" customWidth="1"/>
    <col min="15643" max="15643" width="8.7109375" style="110" bestFit="1" customWidth="1"/>
    <col min="15644" max="15644" width="9.5703125" style="110" bestFit="1" customWidth="1"/>
    <col min="15645" max="15646" width="9" style="110" bestFit="1" customWidth="1"/>
    <col min="15647" max="15648" width="8.42578125" style="110" bestFit="1" customWidth="1"/>
    <col min="15649" max="15649" width="8.7109375" style="110" bestFit="1" customWidth="1"/>
    <col min="15650" max="15650" width="8.42578125" style="110" bestFit="1" customWidth="1"/>
    <col min="15651" max="15652" width="9" style="110" bestFit="1" customWidth="1"/>
    <col min="15653" max="15653" width="8.42578125" style="110" bestFit="1" customWidth="1"/>
    <col min="15654" max="15655" width="8.7109375" style="110" bestFit="1" customWidth="1"/>
    <col min="15656" max="15656" width="2.7109375" style="110" customWidth="1"/>
    <col min="15657" max="15869" width="11.42578125" style="110"/>
    <col min="15870" max="15870" width="4.28515625" style="110" bestFit="1" customWidth="1"/>
    <col min="15871" max="15871" width="10.5703125" style="110" customWidth="1"/>
    <col min="15872" max="15872" width="6.140625" style="110" customWidth="1"/>
    <col min="15873" max="15873" width="24.7109375" style="110" customWidth="1"/>
    <col min="15874" max="15874" width="10.28515625" style="110" customWidth="1"/>
    <col min="15875" max="15875" width="11.5703125" style="110" customWidth="1"/>
    <col min="15876" max="15876" width="9.85546875" style="110" customWidth="1"/>
    <col min="15877" max="15877" width="7.85546875" style="110" customWidth="1"/>
    <col min="15878" max="15878" width="7.7109375" style="110" customWidth="1"/>
    <col min="15879" max="15880" width="8.42578125" style="110" customWidth="1"/>
    <col min="15881" max="15881" width="7.85546875" style="110" customWidth="1"/>
    <col min="15882" max="15882" width="8.42578125" style="110" customWidth="1"/>
    <col min="15883" max="15883" width="7.85546875" style="110" customWidth="1"/>
    <col min="15884" max="15884" width="7.7109375" style="110" customWidth="1"/>
    <col min="15885" max="15885" width="7.85546875" style="110" customWidth="1"/>
    <col min="15886" max="15886" width="8.42578125" style="110" customWidth="1"/>
    <col min="15887" max="15887" width="7.42578125" style="110" customWidth="1"/>
    <col min="15888" max="15888" width="10.7109375" style="110" bestFit="1" customWidth="1"/>
    <col min="15889" max="15890" width="8.42578125" style="110" bestFit="1" customWidth="1"/>
    <col min="15891" max="15891" width="11.42578125" style="110" bestFit="1" customWidth="1"/>
    <col min="15892" max="15892" width="9" style="110" bestFit="1" customWidth="1"/>
    <col min="15893" max="15893" width="7.7109375" style="110" bestFit="1" customWidth="1"/>
    <col min="15894" max="15894" width="7.42578125" style="110" bestFit="1" customWidth="1"/>
    <col min="15895" max="15896" width="9" style="110" bestFit="1" customWidth="1"/>
    <col min="15897" max="15897" width="10.85546875" style="110" bestFit="1" customWidth="1"/>
    <col min="15898" max="15898" width="9" style="110" bestFit="1" customWidth="1"/>
    <col min="15899" max="15899" width="8.7109375" style="110" bestFit="1" customWidth="1"/>
    <col min="15900" max="15900" width="9.5703125" style="110" bestFit="1" customWidth="1"/>
    <col min="15901" max="15902" width="9" style="110" bestFit="1" customWidth="1"/>
    <col min="15903" max="15904" width="8.42578125" style="110" bestFit="1" customWidth="1"/>
    <col min="15905" max="15905" width="8.7109375" style="110" bestFit="1" customWidth="1"/>
    <col min="15906" max="15906" width="8.42578125" style="110" bestFit="1" customWidth="1"/>
    <col min="15907" max="15908" width="9" style="110" bestFit="1" customWidth="1"/>
    <col min="15909" max="15909" width="8.42578125" style="110" bestFit="1" customWidth="1"/>
    <col min="15910" max="15911" width="8.7109375" style="110" bestFit="1" customWidth="1"/>
    <col min="15912" max="15912" width="2.7109375" style="110" customWidth="1"/>
    <col min="15913" max="16125" width="11.42578125" style="110"/>
    <col min="16126" max="16126" width="4.28515625" style="110" bestFit="1" customWidth="1"/>
    <col min="16127" max="16127" width="10.5703125" style="110" customWidth="1"/>
    <col min="16128" max="16128" width="6.140625" style="110" customWidth="1"/>
    <col min="16129" max="16129" width="24.7109375" style="110" customWidth="1"/>
    <col min="16130" max="16130" width="10.28515625" style="110" customWidth="1"/>
    <col min="16131" max="16131" width="11.5703125" style="110" customWidth="1"/>
    <col min="16132" max="16132" width="9.85546875" style="110" customWidth="1"/>
    <col min="16133" max="16133" width="7.85546875" style="110" customWidth="1"/>
    <col min="16134" max="16134" width="7.7109375" style="110" customWidth="1"/>
    <col min="16135" max="16136" width="8.42578125" style="110" customWidth="1"/>
    <col min="16137" max="16137" width="7.85546875" style="110" customWidth="1"/>
    <col min="16138" max="16138" width="8.42578125" style="110" customWidth="1"/>
    <col min="16139" max="16139" width="7.85546875" style="110" customWidth="1"/>
    <col min="16140" max="16140" width="7.7109375" style="110" customWidth="1"/>
    <col min="16141" max="16141" width="7.85546875" style="110" customWidth="1"/>
    <col min="16142" max="16142" width="8.42578125" style="110" customWidth="1"/>
    <col min="16143" max="16143" width="7.42578125" style="110" customWidth="1"/>
    <col min="16144" max="16144" width="10.7109375" style="110" bestFit="1" customWidth="1"/>
    <col min="16145" max="16146" width="8.42578125" style="110" bestFit="1" customWidth="1"/>
    <col min="16147" max="16147" width="11.42578125" style="110" bestFit="1" customWidth="1"/>
    <col min="16148" max="16148" width="9" style="110" bestFit="1" customWidth="1"/>
    <col min="16149" max="16149" width="7.7109375" style="110" bestFit="1" customWidth="1"/>
    <col min="16150" max="16150" width="7.42578125" style="110" bestFit="1" customWidth="1"/>
    <col min="16151" max="16152" width="9" style="110" bestFit="1" customWidth="1"/>
    <col min="16153" max="16153" width="10.85546875" style="110" bestFit="1" customWidth="1"/>
    <col min="16154" max="16154" width="9" style="110" bestFit="1" customWidth="1"/>
    <col min="16155" max="16155" width="8.7109375" style="110" bestFit="1" customWidth="1"/>
    <col min="16156" max="16156" width="9.5703125" style="110" bestFit="1" customWidth="1"/>
    <col min="16157" max="16158" width="9" style="110" bestFit="1" customWidth="1"/>
    <col min="16159" max="16160" width="8.42578125" style="110" bestFit="1" customWidth="1"/>
    <col min="16161" max="16161" width="8.7109375" style="110" bestFit="1" customWidth="1"/>
    <col min="16162" max="16162" width="8.42578125" style="110" bestFit="1" customWidth="1"/>
    <col min="16163" max="16164" width="9" style="110" bestFit="1" customWidth="1"/>
    <col min="16165" max="16165" width="8.42578125" style="110" bestFit="1" customWidth="1"/>
    <col min="16166" max="16167" width="8.7109375" style="110" bestFit="1" customWidth="1"/>
    <col min="16168" max="16168" width="2.7109375" style="110" customWidth="1"/>
    <col min="16169" max="16378" width="11.42578125" style="110"/>
    <col min="16379" max="16384" width="11.42578125" style="110" customWidth="1"/>
  </cols>
  <sheetData>
    <row r="1" spans="2:46" s="237" customFormat="1" x14ac:dyDescent="0.3">
      <c r="D1" s="239"/>
      <c r="F1" s="240"/>
      <c r="G1" s="758"/>
    </row>
    <row r="2" spans="2:46" s="190" customFormat="1" ht="15" customHeight="1" x14ac:dyDescent="0.25">
      <c r="B2" s="185" t="s">
        <v>49</v>
      </c>
      <c r="C2" s="186"/>
      <c r="D2" s="187"/>
      <c r="E2" s="188"/>
      <c r="F2" s="189"/>
      <c r="G2" s="731"/>
      <c r="H2" s="185" t="str">
        <f>+'INFORMACION GENERAL PROYECTO'!$G$2</f>
        <v>Línea 3. Promoción y Fortalecimiento de Capacidades para el Emprendimiento</v>
      </c>
    </row>
    <row r="3" spans="2:46" s="190" customFormat="1" ht="15" customHeight="1" x14ac:dyDescent="0.25">
      <c r="B3" s="185"/>
      <c r="C3" s="186"/>
      <c r="D3" s="187"/>
      <c r="E3" s="188"/>
      <c r="F3" s="189"/>
      <c r="G3" s="731"/>
      <c r="H3" s="185"/>
    </row>
    <row r="4" spans="2:46" s="237" customFormat="1" ht="17.25" outlineLevel="1" thickBot="1" x14ac:dyDescent="0.35">
      <c r="D4" s="614" t="s">
        <v>569</v>
      </c>
      <c r="E4" s="345"/>
      <c r="F4" s="345"/>
      <c r="G4" s="759"/>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238"/>
    </row>
    <row r="5" spans="2:46" s="237" customFormat="1" ht="15" customHeight="1" outlineLevel="1" x14ac:dyDescent="0.3">
      <c r="B5" s="1824" t="s">
        <v>617</v>
      </c>
      <c r="C5" s="1825"/>
      <c r="D5" s="1825"/>
      <c r="E5" s="1825"/>
      <c r="F5" s="1825"/>
      <c r="G5" s="1826"/>
      <c r="H5" s="1821" t="s">
        <v>6</v>
      </c>
      <c r="I5" s="1810"/>
      <c r="J5" s="1810"/>
      <c r="K5" s="1810"/>
      <c r="L5" s="1810"/>
      <c r="M5" s="1810"/>
      <c r="N5" s="1810"/>
      <c r="O5" s="1810"/>
      <c r="P5" s="1810"/>
      <c r="Q5" s="1810"/>
      <c r="R5" s="1810"/>
      <c r="S5" s="1811"/>
      <c r="T5" s="1809" t="s">
        <v>8</v>
      </c>
      <c r="U5" s="1810"/>
      <c r="V5" s="1810"/>
      <c r="W5" s="1810"/>
      <c r="X5" s="1810"/>
      <c r="Y5" s="1810"/>
      <c r="Z5" s="1810"/>
      <c r="AA5" s="1810"/>
      <c r="AB5" s="1810"/>
      <c r="AC5" s="1810"/>
      <c r="AD5" s="1810"/>
      <c r="AE5" s="1811"/>
      <c r="AF5" s="1809" t="s">
        <v>7</v>
      </c>
      <c r="AG5" s="1810"/>
      <c r="AH5" s="1810"/>
      <c r="AI5" s="1810"/>
      <c r="AJ5" s="1810"/>
      <c r="AK5" s="1810"/>
      <c r="AL5" s="1810"/>
      <c r="AM5" s="1810"/>
      <c r="AN5" s="1810"/>
      <c r="AO5" s="1810"/>
      <c r="AP5" s="1810"/>
      <c r="AQ5" s="1811"/>
      <c r="AR5" s="1281"/>
      <c r="AS5" s="238"/>
      <c r="AT5" s="238"/>
    </row>
    <row r="6" spans="2:46" s="237" customFormat="1" ht="15" customHeight="1" outlineLevel="1" thickBot="1" x14ac:dyDescent="0.35">
      <c r="B6" s="1827"/>
      <c r="C6" s="1828"/>
      <c r="D6" s="1828"/>
      <c r="E6" s="1828"/>
      <c r="F6" s="1828"/>
      <c r="G6" s="1829"/>
      <c r="H6" s="610">
        <f>H22</f>
        <v>42675</v>
      </c>
      <c r="I6" s="611">
        <f t="shared" ref="I6:AQ6" si="0">I22</f>
        <v>42705</v>
      </c>
      <c r="J6" s="611">
        <f t="shared" si="0"/>
        <v>42736</v>
      </c>
      <c r="K6" s="611">
        <f t="shared" si="0"/>
        <v>42767</v>
      </c>
      <c r="L6" s="611">
        <f t="shared" si="0"/>
        <v>42795</v>
      </c>
      <c r="M6" s="611">
        <f t="shared" si="0"/>
        <v>42826</v>
      </c>
      <c r="N6" s="611">
        <f t="shared" si="0"/>
        <v>42856</v>
      </c>
      <c r="O6" s="611">
        <f t="shared" si="0"/>
        <v>42887</v>
      </c>
      <c r="P6" s="611">
        <f t="shared" si="0"/>
        <v>42917</v>
      </c>
      <c r="Q6" s="611">
        <f t="shared" si="0"/>
        <v>42948</v>
      </c>
      <c r="R6" s="611">
        <f t="shared" si="0"/>
        <v>42979</v>
      </c>
      <c r="S6" s="612">
        <f t="shared" si="0"/>
        <v>43009</v>
      </c>
      <c r="T6" s="613">
        <f t="shared" si="0"/>
        <v>43040</v>
      </c>
      <c r="U6" s="611">
        <f t="shared" si="0"/>
        <v>43070</v>
      </c>
      <c r="V6" s="611">
        <f t="shared" si="0"/>
        <v>43101</v>
      </c>
      <c r="W6" s="611">
        <f t="shared" si="0"/>
        <v>43132</v>
      </c>
      <c r="X6" s="611">
        <f t="shared" si="0"/>
        <v>43160</v>
      </c>
      <c r="Y6" s="611">
        <f t="shared" si="0"/>
        <v>43191</v>
      </c>
      <c r="Z6" s="611">
        <f t="shared" si="0"/>
        <v>43221</v>
      </c>
      <c r="AA6" s="611">
        <f t="shared" si="0"/>
        <v>43252</v>
      </c>
      <c r="AB6" s="611">
        <f t="shared" si="0"/>
        <v>43282</v>
      </c>
      <c r="AC6" s="611">
        <f t="shared" si="0"/>
        <v>43313</v>
      </c>
      <c r="AD6" s="611">
        <f t="shared" si="0"/>
        <v>43344</v>
      </c>
      <c r="AE6" s="612">
        <f t="shared" si="0"/>
        <v>43374</v>
      </c>
      <c r="AF6" s="613">
        <f t="shared" si="0"/>
        <v>43405</v>
      </c>
      <c r="AG6" s="611">
        <f t="shared" si="0"/>
        <v>43435</v>
      </c>
      <c r="AH6" s="611">
        <f t="shared" si="0"/>
        <v>43466</v>
      </c>
      <c r="AI6" s="611">
        <f t="shared" si="0"/>
        <v>43497</v>
      </c>
      <c r="AJ6" s="611">
        <f t="shared" si="0"/>
        <v>43525</v>
      </c>
      <c r="AK6" s="611">
        <f t="shared" si="0"/>
        <v>43556</v>
      </c>
      <c r="AL6" s="611">
        <f t="shared" si="0"/>
        <v>43586</v>
      </c>
      <c r="AM6" s="611">
        <f t="shared" si="0"/>
        <v>43617</v>
      </c>
      <c r="AN6" s="611">
        <f t="shared" si="0"/>
        <v>43647</v>
      </c>
      <c r="AO6" s="611">
        <f t="shared" si="0"/>
        <v>43678</v>
      </c>
      <c r="AP6" s="611">
        <f t="shared" si="0"/>
        <v>43709</v>
      </c>
      <c r="AQ6" s="612">
        <f t="shared" si="0"/>
        <v>43739</v>
      </c>
      <c r="AR6" s="1281"/>
      <c r="AS6" s="238"/>
      <c r="AT6" s="238"/>
    </row>
    <row r="7" spans="2:46" s="237" customFormat="1" ht="11.25" customHeight="1" outlineLevel="1" x14ac:dyDescent="0.3">
      <c r="B7" s="1815" t="s">
        <v>685</v>
      </c>
      <c r="C7" s="1816"/>
      <c r="D7" s="1816"/>
      <c r="E7" s="1816"/>
      <c r="F7" s="1816"/>
      <c r="G7" s="1817"/>
      <c r="H7" s="595"/>
      <c r="I7" s="596"/>
      <c r="J7" s="596"/>
      <c r="K7" s="596"/>
      <c r="L7" s="596"/>
      <c r="M7" s="596"/>
      <c r="N7" s="596"/>
      <c r="O7" s="1617" t="s">
        <v>683</v>
      </c>
      <c r="P7" s="1617" t="s">
        <v>683</v>
      </c>
      <c r="Q7" s="1617" t="s">
        <v>683</v>
      </c>
      <c r="R7" s="1617" t="s">
        <v>683</v>
      </c>
      <c r="S7" s="597"/>
      <c r="T7" s="598"/>
      <c r="U7" s="596"/>
      <c r="V7" s="596"/>
      <c r="W7" s="596"/>
      <c r="X7" s="596"/>
      <c r="Y7" s="596"/>
      <c r="Z7" s="596"/>
      <c r="AA7" s="596"/>
      <c r="AB7" s="596"/>
      <c r="AC7" s="596"/>
      <c r="AD7" s="596"/>
      <c r="AE7" s="597"/>
      <c r="AF7" s="598"/>
      <c r="AG7" s="596"/>
      <c r="AH7" s="596"/>
      <c r="AI7" s="596"/>
      <c r="AJ7" s="596"/>
      <c r="AK7" s="596"/>
      <c r="AL7" s="596"/>
      <c r="AM7" s="596"/>
      <c r="AN7" s="596"/>
      <c r="AO7" s="596"/>
      <c r="AP7" s="596"/>
      <c r="AQ7" s="599"/>
      <c r="AR7" s="1281"/>
      <c r="AS7" s="238"/>
      <c r="AT7" s="238"/>
    </row>
    <row r="8" spans="2:46" s="237" customFormat="1" ht="11.25" customHeight="1" outlineLevel="1" x14ac:dyDescent="0.3">
      <c r="B8" s="1818" t="s">
        <v>686</v>
      </c>
      <c r="C8" s="1819"/>
      <c r="D8" s="1819"/>
      <c r="E8" s="1819"/>
      <c r="F8" s="1819"/>
      <c r="G8" s="1820"/>
      <c r="H8" s="1618"/>
      <c r="I8" s="1619"/>
      <c r="J8" s="1619"/>
      <c r="K8" s="1619"/>
      <c r="L8" s="601"/>
      <c r="M8" s="601"/>
      <c r="N8" s="601"/>
      <c r="O8" s="1620" t="s">
        <v>683</v>
      </c>
      <c r="P8" s="1620" t="s">
        <v>683</v>
      </c>
      <c r="Q8" s="1620" t="s">
        <v>683</v>
      </c>
      <c r="R8" s="1620" t="s">
        <v>683</v>
      </c>
      <c r="S8" s="602"/>
      <c r="T8" s="603"/>
      <c r="U8" s="601"/>
      <c r="V8" s="601"/>
      <c r="W8" s="601"/>
      <c r="X8" s="601"/>
      <c r="Y8" s="601"/>
      <c r="Z8" s="601"/>
      <c r="AA8" s="601"/>
      <c r="AB8" s="601"/>
      <c r="AC8" s="601"/>
      <c r="AD8" s="601"/>
      <c r="AE8" s="602"/>
      <c r="AF8" s="603"/>
      <c r="AG8" s="601"/>
      <c r="AH8" s="601"/>
      <c r="AI8" s="601"/>
      <c r="AJ8" s="601"/>
      <c r="AK8" s="601"/>
      <c r="AL8" s="601"/>
      <c r="AM8" s="601"/>
      <c r="AN8" s="601"/>
      <c r="AO8" s="601"/>
      <c r="AP8" s="601"/>
      <c r="AQ8" s="604"/>
      <c r="AR8" s="1281"/>
      <c r="AS8" s="238"/>
      <c r="AT8" s="238"/>
    </row>
    <row r="9" spans="2:46" s="237" customFormat="1" ht="11.25" customHeight="1" outlineLevel="1" x14ac:dyDescent="0.3">
      <c r="B9" s="1818" t="s">
        <v>618</v>
      </c>
      <c r="C9" s="1819"/>
      <c r="D9" s="1819"/>
      <c r="E9" s="1819"/>
      <c r="F9" s="1819"/>
      <c r="G9" s="1820"/>
      <c r="H9" s="600"/>
      <c r="I9" s="601"/>
      <c r="J9" s="601"/>
      <c r="K9" s="601"/>
      <c r="L9" s="601"/>
      <c r="M9" s="601"/>
      <c r="N9" s="601"/>
      <c r="O9" s="601"/>
      <c r="P9" s="601"/>
      <c r="Q9" s="601"/>
      <c r="R9" s="601"/>
      <c r="S9" s="602"/>
      <c r="T9" s="603"/>
      <c r="U9" s="601"/>
      <c r="V9" s="601"/>
      <c r="W9" s="601"/>
      <c r="X9" s="601"/>
      <c r="Y9" s="601"/>
      <c r="Z9" s="601"/>
      <c r="AA9" s="601"/>
      <c r="AB9" s="601"/>
      <c r="AC9" s="601"/>
      <c r="AD9" s="601"/>
      <c r="AE9" s="602"/>
      <c r="AF9" s="603"/>
      <c r="AG9" s="601"/>
      <c r="AH9" s="601"/>
      <c r="AI9" s="601"/>
      <c r="AJ9" s="601"/>
      <c r="AK9" s="601"/>
      <c r="AL9" s="601"/>
      <c r="AM9" s="601"/>
      <c r="AN9" s="601"/>
      <c r="AO9" s="601"/>
      <c r="AP9" s="601"/>
      <c r="AQ9" s="604"/>
      <c r="AR9" s="1281"/>
      <c r="AS9" s="238"/>
      <c r="AT9" s="238"/>
    </row>
    <row r="10" spans="2:46" s="237" customFormat="1" ht="11.25" customHeight="1" outlineLevel="1" x14ac:dyDescent="0.3">
      <c r="B10" s="1818" t="s">
        <v>619</v>
      </c>
      <c r="C10" s="1819"/>
      <c r="D10" s="1819"/>
      <c r="E10" s="1819"/>
      <c r="F10" s="1819"/>
      <c r="G10" s="1820"/>
      <c r="H10" s="600"/>
      <c r="I10" s="601"/>
      <c r="J10" s="601"/>
      <c r="K10" s="601"/>
      <c r="L10" s="601"/>
      <c r="M10" s="601"/>
      <c r="N10" s="601"/>
      <c r="O10" s="601"/>
      <c r="P10" s="601"/>
      <c r="Q10" s="601"/>
      <c r="R10" s="601"/>
      <c r="S10" s="601"/>
      <c r="T10" s="603"/>
      <c r="U10" s="601"/>
      <c r="V10" s="601"/>
      <c r="W10" s="601"/>
      <c r="X10" s="601"/>
      <c r="Y10" s="601"/>
      <c r="Z10" s="601"/>
      <c r="AA10" s="601"/>
      <c r="AB10" s="601"/>
      <c r="AC10" s="601"/>
      <c r="AD10" s="601"/>
      <c r="AE10" s="601"/>
      <c r="AF10" s="603"/>
      <c r="AG10" s="601"/>
      <c r="AH10" s="601"/>
      <c r="AI10" s="601"/>
      <c r="AJ10" s="601"/>
      <c r="AK10" s="601"/>
      <c r="AL10" s="601"/>
      <c r="AM10" s="601"/>
      <c r="AN10" s="601"/>
      <c r="AO10" s="601"/>
      <c r="AP10" s="601"/>
      <c r="AQ10" s="604"/>
      <c r="AR10" s="1281"/>
      <c r="AS10" s="238"/>
      <c r="AT10" s="238"/>
    </row>
    <row r="11" spans="2:46" s="237" customFormat="1" ht="11.25" customHeight="1" outlineLevel="1" thickBot="1" x14ac:dyDescent="0.35">
      <c r="B11" s="1812" t="s">
        <v>620</v>
      </c>
      <c r="C11" s="1813"/>
      <c r="D11" s="1813"/>
      <c r="E11" s="1813"/>
      <c r="F11" s="1813"/>
      <c r="G11" s="1814"/>
      <c r="H11" s="605"/>
      <c r="I11" s="606"/>
      <c r="J11" s="606"/>
      <c r="K11" s="606"/>
      <c r="L11" s="606"/>
      <c r="M11" s="606"/>
      <c r="N11" s="606"/>
      <c r="O11" s="606"/>
      <c r="P11" s="606"/>
      <c r="Q11" s="606"/>
      <c r="R11" s="606"/>
      <c r="S11" s="607"/>
      <c r="T11" s="608"/>
      <c r="U11" s="606"/>
      <c r="V11" s="606"/>
      <c r="W11" s="606"/>
      <c r="X11" s="606"/>
      <c r="Y11" s="606"/>
      <c r="Z11" s="606"/>
      <c r="AA11" s="606"/>
      <c r="AB11" s="606"/>
      <c r="AC11" s="606"/>
      <c r="AD11" s="606"/>
      <c r="AE11" s="609"/>
      <c r="AF11" s="608"/>
      <c r="AG11" s="606"/>
      <c r="AH11" s="606"/>
      <c r="AI11" s="606"/>
      <c r="AJ11" s="606"/>
      <c r="AK11" s="606"/>
      <c r="AL11" s="606"/>
      <c r="AM11" s="606"/>
      <c r="AN11" s="606"/>
      <c r="AO11" s="606"/>
      <c r="AP11" s="606"/>
      <c r="AQ11" s="609"/>
      <c r="AR11" s="1281"/>
      <c r="AS11" s="238"/>
      <c r="AT11" s="238"/>
    </row>
    <row r="12" spans="2:46" s="238" customFormat="1" ht="11.25" customHeight="1" outlineLevel="1" x14ac:dyDescent="0.3">
      <c r="B12" s="593"/>
      <c r="C12" s="593"/>
      <c r="D12" s="593"/>
      <c r="E12" s="593"/>
      <c r="F12" s="593"/>
      <c r="G12" s="760"/>
      <c r="H12" s="594"/>
      <c r="I12" s="594"/>
      <c r="J12" s="594"/>
      <c r="K12" s="594"/>
      <c r="L12" s="594"/>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c r="AQ12" s="594"/>
    </row>
    <row r="13" spans="2:46" s="237" customFormat="1" ht="15" customHeight="1" x14ac:dyDescent="0.3">
      <c r="B13" s="242"/>
      <c r="C13" s="242"/>
      <c r="D13" s="243"/>
      <c r="E13" s="242"/>
      <c r="F13" s="244"/>
      <c r="G13" s="761"/>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row>
    <row r="14" spans="2:46" s="237" customFormat="1" ht="18.75" x14ac:dyDescent="0.3">
      <c r="B14" s="242"/>
      <c r="C14" s="242"/>
      <c r="D14" s="243"/>
      <c r="E14" s="245" t="s">
        <v>196</v>
      </c>
      <c r="F14" s="244"/>
      <c r="G14" s="761"/>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row>
    <row r="15" spans="2:46" s="237" customFormat="1" ht="15" customHeight="1" thickBot="1" x14ac:dyDescent="0.35">
      <c r="B15" s="242"/>
      <c r="C15" s="242"/>
      <c r="D15" s="239"/>
      <c r="E15" s="242"/>
      <c r="F15" s="244"/>
      <c r="G15" s="761"/>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row>
    <row r="16" spans="2:46" s="237" customFormat="1" ht="30" customHeight="1" x14ac:dyDescent="0.3">
      <c r="B16" s="1795" t="s">
        <v>267</v>
      </c>
      <c r="C16" s="1796"/>
      <c r="D16" s="1797"/>
      <c r="E16" s="1833" t="str">
        <f>+'MARCO LOGICO'!E6</f>
        <v>Promoción y fortalecimiento de capacidades para el emprendimiento - Turismo - Calca, Cusco</v>
      </c>
      <c r="F16" s="1834"/>
      <c r="G16" s="1834"/>
      <c r="H16" s="1834"/>
      <c r="I16" s="1834"/>
      <c r="J16" s="1834"/>
      <c r="K16" s="1834"/>
      <c r="L16" s="1834"/>
      <c r="M16" s="1834"/>
      <c r="N16" s="1835"/>
      <c r="AA16" s="238"/>
      <c r="AB16" s="238"/>
    </row>
    <row r="17" spans="2:47" s="237" customFormat="1" ht="30" customHeight="1" x14ac:dyDescent="0.3">
      <c r="B17" s="1798" t="s">
        <v>268</v>
      </c>
      <c r="C17" s="1799"/>
      <c r="D17" s="1800"/>
      <c r="E17" s="1836" t="str">
        <f>'INFORMACION GENERAL PROYECTO'!B12</f>
        <v>INSTITUCIÓN EJECUTORA</v>
      </c>
      <c r="F17" s="1837"/>
      <c r="G17" s="1837"/>
      <c r="H17" s="1837"/>
      <c r="I17" s="1837"/>
      <c r="J17" s="1837"/>
      <c r="K17" s="1837"/>
      <c r="L17" s="1837"/>
      <c r="M17" s="1837"/>
      <c r="N17" s="1838"/>
    </row>
    <row r="18" spans="2:47" s="237" customFormat="1" ht="15" customHeight="1" thickBot="1" x14ac:dyDescent="0.35">
      <c r="B18" s="1801" t="s">
        <v>283</v>
      </c>
      <c r="C18" s="1802"/>
      <c r="D18" s="1803"/>
      <c r="E18" s="1793">
        <f>+'INFORMACION GENERAL PROYECTO'!K7</f>
        <v>0</v>
      </c>
      <c r="F18" s="1794"/>
      <c r="G18" s="1830" t="s">
        <v>271</v>
      </c>
      <c r="H18" s="1831"/>
      <c r="I18" s="1831"/>
      <c r="J18" s="1832"/>
      <c r="K18" s="1783">
        <f>'INFORMACION GENERAL PROYECTO'!K24</f>
        <v>14.005479452054796</v>
      </c>
      <c r="L18" s="1784"/>
      <c r="M18" s="1784"/>
      <c r="N18" s="1785"/>
    </row>
    <row r="19" spans="2:47" s="237" customFormat="1" ht="10.5" customHeight="1" thickBot="1" x14ac:dyDescent="0.35">
      <c r="D19" s="239"/>
      <c r="F19" s="240"/>
      <c r="G19" s="758"/>
    </row>
    <row r="20" spans="2:47" ht="15" customHeight="1" x14ac:dyDescent="0.3">
      <c r="B20" s="1806" t="s">
        <v>198</v>
      </c>
      <c r="C20" s="1804" t="s">
        <v>458</v>
      </c>
      <c r="D20" s="1791" t="s">
        <v>198</v>
      </c>
      <c r="E20" s="1822" t="s">
        <v>228</v>
      </c>
      <c r="F20" s="1823"/>
      <c r="G20" s="1823"/>
      <c r="H20" s="1765" t="s">
        <v>6</v>
      </c>
      <c r="I20" s="1766"/>
      <c r="J20" s="1766"/>
      <c r="K20" s="1766"/>
      <c r="L20" s="1766"/>
      <c r="M20" s="1766"/>
      <c r="N20" s="1766"/>
      <c r="O20" s="1766"/>
      <c r="P20" s="1766"/>
      <c r="Q20" s="1766"/>
      <c r="R20" s="1766"/>
      <c r="S20" s="1767"/>
      <c r="T20" s="1768" t="s">
        <v>8</v>
      </c>
      <c r="U20" s="1766"/>
      <c r="V20" s="1766"/>
      <c r="W20" s="1766"/>
      <c r="X20" s="1766"/>
      <c r="Y20" s="1766"/>
      <c r="Z20" s="1766"/>
      <c r="AA20" s="1766"/>
      <c r="AB20" s="1766"/>
      <c r="AC20" s="1766"/>
      <c r="AD20" s="1766"/>
      <c r="AE20" s="1769"/>
      <c r="AF20" s="1765" t="s">
        <v>7</v>
      </c>
      <c r="AG20" s="1766"/>
      <c r="AH20" s="1766"/>
      <c r="AI20" s="1766"/>
      <c r="AJ20" s="1766"/>
      <c r="AK20" s="1766"/>
      <c r="AL20" s="1766"/>
      <c r="AM20" s="1766"/>
      <c r="AN20" s="1766"/>
      <c r="AO20" s="1766"/>
      <c r="AP20" s="1766"/>
      <c r="AQ20" s="1767"/>
      <c r="AR20" s="1281"/>
      <c r="AS20" s="1758" t="s">
        <v>596</v>
      </c>
      <c r="AT20" s="1758" t="s">
        <v>597</v>
      </c>
      <c r="AU20" s="1758" t="s">
        <v>595</v>
      </c>
    </row>
    <row r="21" spans="2:47" ht="16.5" customHeight="1" x14ac:dyDescent="0.3">
      <c r="B21" s="1807"/>
      <c r="C21" s="1792"/>
      <c r="D21" s="1792"/>
      <c r="E21" s="1772" t="s">
        <v>286</v>
      </c>
      <c r="F21" s="1772" t="s">
        <v>284</v>
      </c>
      <c r="G21" s="1770" t="s">
        <v>285</v>
      </c>
      <c r="H21" s="337" t="s">
        <v>11</v>
      </c>
      <c r="I21" s="338" t="s">
        <v>12</v>
      </c>
      <c r="J21" s="338" t="s">
        <v>13</v>
      </c>
      <c r="K21" s="338" t="s">
        <v>14</v>
      </c>
      <c r="L21" s="338" t="s">
        <v>15</v>
      </c>
      <c r="M21" s="338" t="s">
        <v>16</v>
      </c>
      <c r="N21" s="338" t="s">
        <v>17</v>
      </c>
      <c r="O21" s="338" t="s">
        <v>18</v>
      </c>
      <c r="P21" s="338" t="s">
        <v>19</v>
      </c>
      <c r="Q21" s="338" t="s">
        <v>20</v>
      </c>
      <c r="R21" s="338" t="s">
        <v>21</v>
      </c>
      <c r="S21" s="341" t="s">
        <v>22</v>
      </c>
      <c r="T21" s="342" t="s">
        <v>434</v>
      </c>
      <c r="U21" s="338" t="s">
        <v>435</v>
      </c>
      <c r="V21" s="338" t="s">
        <v>436</v>
      </c>
      <c r="W21" s="338" t="s">
        <v>437</v>
      </c>
      <c r="X21" s="338" t="s">
        <v>438</v>
      </c>
      <c r="Y21" s="338" t="s">
        <v>439</v>
      </c>
      <c r="Z21" s="338" t="s">
        <v>440</v>
      </c>
      <c r="AA21" s="338" t="s">
        <v>441</v>
      </c>
      <c r="AB21" s="338" t="s">
        <v>442</v>
      </c>
      <c r="AC21" s="338" t="s">
        <v>443</v>
      </c>
      <c r="AD21" s="338" t="s">
        <v>444</v>
      </c>
      <c r="AE21" s="339" t="s">
        <v>445</v>
      </c>
      <c r="AF21" s="340" t="s">
        <v>446</v>
      </c>
      <c r="AG21" s="338" t="s">
        <v>447</v>
      </c>
      <c r="AH21" s="338" t="s">
        <v>448</v>
      </c>
      <c r="AI21" s="338" t="s">
        <v>449</v>
      </c>
      <c r="AJ21" s="338" t="s">
        <v>450</v>
      </c>
      <c r="AK21" s="338" t="s">
        <v>451</v>
      </c>
      <c r="AL21" s="338" t="s">
        <v>452</v>
      </c>
      <c r="AM21" s="338" t="s">
        <v>453</v>
      </c>
      <c r="AN21" s="338" t="s">
        <v>454</v>
      </c>
      <c r="AO21" s="338" t="s">
        <v>455</v>
      </c>
      <c r="AP21" s="338" t="s">
        <v>456</v>
      </c>
      <c r="AQ21" s="341" t="s">
        <v>457</v>
      </c>
      <c r="AR21" s="1281"/>
      <c r="AS21" s="1759"/>
      <c r="AT21" s="1759"/>
      <c r="AU21" s="1759"/>
    </row>
    <row r="22" spans="2:47" ht="30" customHeight="1" thickBot="1" x14ac:dyDescent="0.35">
      <c r="B22" s="1808"/>
      <c r="C22" s="1805"/>
      <c r="D22" s="1773"/>
      <c r="E22" s="1773"/>
      <c r="F22" s="1773"/>
      <c r="G22" s="1771"/>
      <c r="H22" s="755">
        <f>'INFORMACION GENERAL PROYECTO'!C24</f>
        <v>42675</v>
      </c>
      <c r="I22" s="182">
        <f>DATE(YEAR(H22),MONTH(H22)+1,DAY(H22))</f>
        <v>42705</v>
      </c>
      <c r="J22" s="182">
        <f t="shared" ref="J22:AQ22" si="1">DATE(YEAR(I22),MONTH(I22)+1,DAY(I22))</f>
        <v>42736</v>
      </c>
      <c r="K22" s="182">
        <f t="shared" si="1"/>
        <v>42767</v>
      </c>
      <c r="L22" s="182">
        <f t="shared" si="1"/>
        <v>42795</v>
      </c>
      <c r="M22" s="182">
        <f t="shared" si="1"/>
        <v>42826</v>
      </c>
      <c r="N22" s="182">
        <f t="shared" si="1"/>
        <v>42856</v>
      </c>
      <c r="O22" s="182">
        <f t="shared" si="1"/>
        <v>42887</v>
      </c>
      <c r="P22" s="182">
        <f t="shared" si="1"/>
        <v>42917</v>
      </c>
      <c r="Q22" s="182">
        <f t="shared" si="1"/>
        <v>42948</v>
      </c>
      <c r="R22" s="182">
        <f t="shared" si="1"/>
        <v>42979</v>
      </c>
      <c r="S22" s="756">
        <f t="shared" si="1"/>
        <v>43009</v>
      </c>
      <c r="T22" s="757">
        <f t="shared" si="1"/>
        <v>43040</v>
      </c>
      <c r="U22" s="182">
        <f t="shared" si="1"/>
        <v>43070</v>
      </c>
      <c r="V22" s="182">
        <f t="shared" si="1"/>
        <v>43101</v>
      </c>
      <c r="W22" s="182">
        <f t="shared" si="1"/>
        <v>43132</v>
      </c>
      <c r="X22" s="182">
        <f t="shared" si="1"/>
        <v>43160</v>
      </c>
      <c r="Y22" s="182">
        <f t="shared" si="1"/>
        <v>43191</v>
      </c>
      <c r="Z22" s="182">
        <f t="shared" si="1"/>
        <v>43221</v>
      </c>
      <c r="AA22" s="182">
        <f t="shared" si="1"/>
        <v>43252</v>
      </c>
      <c r="AB22" s="182">
        <f t="shared" si="1"/>
        <v>43282</v>
      </c>
      <c r="AC22" s="182">
        <f t="shared" si="1"/>
        <v>43313</v>
      </c>
      <c r="AD22" s="182">
        <f t="shared" si="1"/>
        <v>43344</v>
      </c>
      <c r="AE22" s="183">
        <f t="shared" si="1"/>
        <v>43374</v>
      </c>
      <c r="AF22" s="181">
        <f t="shared" si="1"/>
        <v>43405</v>
      </c>
      <c r="AG22" s="182">
        <f t="shared" si="1"/>
        <v>43435</v>
      </c>
      <c r="AH22" s="182">
        <f t="shared" si="1"/>
        <v>43466</v>
      </c>
      <c r="AI22" s="182">
        <f t="shared" si="1"/>
        <v>43497</v>
      </c>
      <c r="AJ22" s="182">
        <f t="shared" si="1"/>
        <v>43525</v>
      </c>
      <c r="AK22" s="182">
        <f t="shared" si="1"/>
        <v>43556</v>
      </c>
      <c r="AL22" s="182">
        <f t="shared" si="1"/>
        <v>43586</v>
      </c>
      <c r="AM22" s="182">
        <f t="shared" si="1"/>
        <v>43617</v>
      </c>
      <c r="AN22" s="182">
        <f t="shared" si="1"/>
        <v>43647</v>
      </c>
      <c r="AO22" s="182">
        <f t="shared" si="1"/>
        <v>43678</v>
      </c>
      <c r="AP22" s="182">
        <f t="shared" si="1"/>
        <v>43709</v>
      </c>
      <c r="AQ22" s="756">
        <f t="shared" si="1"/>
        <v>43739</v>
      </c>
      <c r="AR22" s="1281"/>
      <c r="AS22" s="1760"/>
      <c r="AT22" s="1760"/>
      <c r="AU22" s="1760"/>
    </row>
    <row r="23" spans="2:47" ht="30.75" customHeight="1" thickBot="1" x14ac:dyDescent="0.35">
      <c r="B23" s="892">
        <v>1</v>
      </c>
      <c r="C23" s="1789" t="str">
        <f>'MARCO LOGICO'!D20</f>
        <v xml:space="preserve">Capacitación en Gestión de negocios a Emprendedores del sector turismo de los distritos de Pisac, Taray, Lamay, Coya y Calca, provincia de Calca - región Cusco, con idea de negocio o negocio propio en marcha  </v>
      </c>
      <c r="D23" s="1789"/>
      <c r="E23" s="1789"/>
      <c r="F23" s="1789"/>
      <c r="G23" s="1790"/>
      <c r="H23" s="893"/>
      <c r="I23" s="894"/>
      <c r="J23" s="894"/>
      <c r="K23" s="894"/>
      <c r="L23" s="894"/>
      <c r="M23" s="894"/>
      <c r="N23" s="894"/>
      <c r="O23" s="894"/>
      <c r="P23" s="894"/>
      <c r="Q23" s="894"/>
      <c r="R23" s="894"/>
      <c r="S23" s="895"/>
      <c r="T23" s="896"/>
      <c r="U23" s="894"/>
      <c r="V23" s="894"/>
      <c r="W23" s="894"/>
      <c r="X23" s="894"/>
      <c r="Y23" s="894"/>
      <c r="Z23" s="894"/>
      <c r="AA23" s="894"/>
      <c r="AB23" s="894"/>
      <c r="AC23" s="894"/>
      <c r="AD23" s="894"/>
      <c r="AE23" s="897"/>
      <c r="AF23" s="893"/>
      <c r="AG23" s="894"/>
      <c r="AH23" s="894"/>
      <c r="AI23" s="894"/>
      <c r="AJ23" s="894"/>
      <c r="AK23" s="894"/>
      <c r="AL23" s="894"/>
      <c r="AM23" s="894"/>
      <c r="AN23" s="894"/>
      <c r="AO23" s="894"/>
      <c r="AP23" s="894"/>
      <c r="AQ23" s="895"/>
      <c r="AR23" s="1281"/>
      <c r="AS23" s="1282"/>
      <c r="AT23" s="1282"/>
      <c r="AU23" s="1282"/>
    </row>
    <row r="24" spans="2:47" ht="41.25" customHeight="1" thickBot="1" x14ac:dyDescent="0.35">
      <c r="B24" s="1786">
        <f>'MARCO LOGICO'!C28</f>
        <v>1.1000000000000001</v>
      </c>
      <c r="C24" s="1780" t="str">
        <f>'MARCO LOGICO'!D28</f>
        <v>Emprendedores del sector turismo de los distritos de Pisac, Taray, Lamay, Coya y Calca, provincia de Calca - región Cusco, con idea de negocio o negocio propio en marcha pre seleccionados</v>
      </c>
      <c r="D24" s="898" t="s">
        <v>204</v>
      </c>
      <c r="E24" s="899" t="str">
        <f>'MARCO LOGICO'!E28</f>
        <v>180 Hombres y mujeres emprendedores pre seleccionados como potenciales beneficairios tienen idea de iniciar un negocio propio al mes 3 del proyecto</v>
      </c>
      <c r="F24" s="900" t="str">
        <f>+'MARCO LOGICO'!F28</f>
        <v>Persona</v>
      </c>
      <c r="G24" s="901">
        <f>+'MARCO LOGICO'!G28</f>
        <v>180</v>
      </c>
      <c r="H24" s="1254"/>
      <c r="I24" s="1255">
        <v>90</v>
      </c>
      <c r="J24" s="1255">
        <v>180</v>
      </c>
      <c r="K24" s="1255"/>
      <c r="L24" s="1255"/>
      <c r="M24" s="1255"/>
      <c r="N24" s="1255"/>
      <c r="O24" s="1255"/>
      <c r="P24" s="1255"/>
      <c r="Q24" s="1255"/>
      <c r="R24" s="1255"/>
      <c r="S24" s="1256"/>
      <c r="T24" s="1257"/>
      <c r="U24" s="1255"/>
      <c r="V24" s="1255"/>
      <c r="W24" s="1255"/>
      <c r="X24" s="1255"/>
      <c r="Y24" s="1255"/>
      <c r="Z24" s="1255"/>
      <c r="AA24" s="1255"/>
      <c r="AB24" s="1255"/>
      <c r="AC24" s="1255"/>
      <c r="AD24" s="1255"/>
      <c r="AE24" s="1258"/>
      <c r="AF24" s="1254"/>
      <c r="AG24" s="1255"/>
      <c r="AH24" s="1255"/>
      <c r="AI24" s="1255"/>
      <c r="AJ24" s="1255"/>
      <c r="AK24" s="1255"/>
      <c r="AL24" s="1255"/>
      <c r="AM24" s="1255"/>
      <c r="AN24" s="1255"/>
      <c r="AO24" s="1255"/>
      <c r="AP24" s="1255"/>
      <c r="AQ24" s="1256"/>
      <c r="AR24" s="1281"/>
      <c r="AS24" s="1283"/>
      <c r="AT24" s="1283"/>
      <c r="AU24" s="1283"/>
    </row>
    <row r="25" spans="2:47" ht="30" customHeight="1" x14ac:dyDescent="0.3">
      <c r="B25" s="1787"/>
      <c r="C25" s="1781"/>
      <c r="D25" s="1761" t="s">
        <v>524</v>
      </c>
      <c r="E25" s="902" t="s">
        <v>687</v>
      </c>
      <c r="F25" s="903"/>
      <c r="G25" s="904"/>
      <c r="H25" s="1259"/>
      <c r="I25" s="1260" t="s">
        <v>683</v>
      </c>
      <c r="J25" s="1260" t="s">
        <v>683</v>
      </c>
      <c r="K25" s="1260"/>
      <c r="L25" s="1260"/>
      <c r="M25" s="1260"/>
      <c r="N25" s="1260"/>
      <c r="O25" s="1260"/>
      <c r="P25" s="1260"/>
      <c r="Q25" s="1260"/>
      <c r="R25" s="1260"/>
      <c r="S25" s="1261"/>
      <c r="T25" s="1262"/>
      <c r="U25" s="1260"/>
      <c r="V25" s="1260"/>
      <c r="W25" s="1260"/>
      <c r="X25" s="1260"/>
      <c r="Y25" s="1260"/>
      <c r="Z25" s="1260"/>
      <c r="AA25" s="1260"/>
      <c r="AB25" s="1260"/>
      <c r="AC25" s="1260"/>
      <c r="AD25" s="1260"/>
      <c r="AE25" s="1263"/>
      <c r="AF25" s="1259"/>
      <c r="AG25" s="1260"/>
      <c r="AH25" s="1260"/>
      <c r="AI25" s="1260"/>
      <c r="AJ25" s="1260"/>
      <c r="AK25" s="1260"/>
      <c r="AL25" s="1260"/>
      <c r="AM25" s="1260"/>
      <c r="AN25" s="1260"/>
      <c r="AO25" s="1260"/>
      <c r="AP25" s="1260"/>
      <c r="AQ25" s="1261"/>
      <c r="AR25" s="1281"/>
      <c r="AS25" s="1284"/>
      <c r="AT25" s="1284"/>
      <c r="AU25" s="1284"/>
    </row>
    <row r="26" spans="2:47" ht="25.5" customHeight="1" x14ac:dyDescent="0.3">
      <c r="B26" s="1787"/>
      <c r="C26" s="1781"/>
      <c r="D26" s="1762"/>
      <c r="E26" s="111" t="s">
        <v>715</v>
      </c>
      <c r="F26" s="343"/>
      <c r="G26" s="762"/>
      <c r="H26" s="1264"/>
      <c r="I26" s="1265" t="s">
        <v>683</v>
      </c>
      <c r="J26" s="1265" t="s">
        <v>683</v>
      </c>
      <c r="K26" s="1265"/>
      <c r="L26" s="1265"/>
      <c r="M26" s="1265"/>
      <c r="N26" s="1265"/>
      <c r="O26" s="1265"/>
      <c r="P26" s="1265"/>
      <c r="Q26" s="1265"/>
      <c r="R26" s="1265"/>
      <c r="S26" s="1266"/>
      <c r="T26" s="1267"/>
      <c r="U26" s="1265"/>
      <c r="V26" s="1265"/>
      <c r="W26" s="1265"/>
      <c r="X26" s="1265"/>
      <c r="Y26" s="1265"/>
      <c r="Z26" s="1265"/>
      <c r="AA26" s="1265"/>
      <c r="AB26" s="1265"/>
      <c r="AC26" s="1265"/>
      <c r="AD26" s="1265"/>
      <c r="AE26" s="1268"/>
      <c r="AF26" s="1264"/>
      <c r="AG26" s="1265"/>
      <c r="AH26" s="1265"/>
      <c r="AI26" s="1265"/>
      <c r="AJ26" s="1265"/>
      <c r="AK26" s="1265"/>
      <c r="AL26" s="1265"/>
      <c r="AM26" s="1265"/>
      <c r="AN26" s="1265"/>
      <c r="AO26" s="1265"/>
      <c r="AP26" s="1265"/>
      <c r="AQ26" s="1266"/>
      <c r="AR26" s="1281"/>
      <c r="AS26" s="1285"/>
      <c r="AT26" s="1285"/>
      <c r="AU26" s="1285"/>
    </row>
    <row r="27" spans="2:47" ht="12.75" customHeight="1" thickBot="1" x14ac:dyDescent="0.35">
      <c r="B27" s="1787"/>
      <c r="C27" s="1781"/>
      <c r="D27" s="1763"/>
      <c r="E27" s="905"/>
      <c r="F27" s="906"/>
      <c r="G27" s="907"/>
      <c r="H27" s="1269"/>
      <c r="I27" s="1270"/>
      <c r="J27" s="1270"/>
      <c r="K27" s="1270"/>
      <c r="L27" s="1270"/>
      <c r="M27" s="1270"/>
      <c r="N27" s="1270"/>
      <c r="O27" s="1270"/>
      <c r="P27" s="1270"/>
      <c r="Q27" s="1270"/>
      <c r="R27" s="1270"/>
      <c r="S27" s="1271"/>
      <c r="T27" s="1272"/>
      <c r="U27" s="1270"/>
      <c r="V27" s="1270"/>
      <c r="W27" s="1270"/>
      <c r="X27" s="1270"/>
      <c r="Y27" s="1270"/>
      <c r="Z27" s="1270"/>
      <c r="AA27" s="1270"/>
      <c r="AB27" s="1270"/>
      <c r="AC27" s="1270"/>
      <c r="AD27" s="1270"/>
      <c r="AE27" s="1273"/>
      <c r="AF27" s="1269"/>
      <c r="AG27" s="1270"/>
      <c r="AH27" s="1270"/>
      <c r="AI27" s="1270"/>
      <c r="AJ27" s="1270"/>
      <c r="AK27" s="1270"/>
      <c r="AL27" s="1270"/>
      <c r="AM27" s="1270"/>
      <c r="AN27" s="1270"/>
      <c r="AO27" s="1270"/>
      <c r="AP27" s="1270"/>
      <c r="AQ27" s="1271"/>
      <c r="AR27" s="1281"/>
      <c r="AS27" s="1286"/>
      <c r="AT27" s="1286"/>
      <c r="AU27" s="1286"/>
    </row>
    <row r="28" spans="2:47" ht="48.75" customHeight="1" thickBot="1" x14ac:dyDescent="0.35">
      <c r="B28" s="1787"/>
      <c r="C28" s="1781"/>
      <c r="D28" s="898" t="s">
        <v>205</v>
      </c>
      <c r="E28" s="899" t="str">
        <f>'MARCO LOGICO'!E29</f>
        <v>216 Hombres y mujeres emprendedores pre seleccionados como potenciales beneficairios  cuentan con un negocio propio en marcha, con una antigüedad no menor a 6 meseses ni mayor a 2 años al mes 3 al mes 3 del proyecto</v>
      </c>
      <c r="F28" s="900" t="str">
        <f>+'MARCO LOGICO'!F29</f>
        <v>Persona</v>
      </c>
      <c r="G28" s="901">
        <f>+'MARCO LOGICO'!G29</f>
        <v>216</v>
      </c>
      <c r="H28" s="1254"/>
      <c r="I28" s="1255">
        <v>100</v>
      </c>
      <c r="J28" s="1255">
        <v>216</v>
      </c>
      <c r="K28" s="1255"/>
      <c r="L28" s="1255"/>
      <c r="M28" s="1255"/>
      <c r="N28" s="1255"/>
      <c r="O28" s="1255"/>
      <c r="P28" s="1255"/>
      <c r="Q28" s="1255"/>
      <c r="R28" s="1255"/>
      <c r="S28" s="1256"/>
      <c r="T28" s="1257"/>
      <c r="U28" s="1255"/>
      <c r="V28" s="1255"/>
      <c r="W28" s="1255"/>
      <c r="X28" s="1255"/>
      <c r="Y28" s="1255"/>
      <c r="Z28" s="1255"/>
      <c r="AA28" s="1255"/>
      <c r="AB28" s="1255"/>
      <c r="AC28" s="1255"/>
      <c r="AD28" s="1255"/>
      <c r="AE28" s="1258"/>
      <c r="AF28" s="1254"/>
      <c r="AG28" s="1255"/>
      <c r="AH28" s="1255"/>
      <c r="AI28" s="1255"/>
      <c r="AJ28" s="1255"/>
      <c r="AK28" s="1255"/>
      <c r="AL28" s="1255"/>
      <c r="AM28" s="1255"/>
      <c r="AN28" s="1255"/>
      <c r="AO28" s="1255"/>
      <c r="AP28" s="1255"/>
      <c r="AQ28" s="1256"/>
      <c r="AR28" s="1281"/>
      <c r="AS28" s="1283"/>
      <c r="AT28" s="1283"/>
      <c r="AU28" s="1283"/>
    </row>
    <row r="29" spans="2:47" ht="27" customHeight="1" x14ac:dyDescent="0.3">
      <c r="B29" s="1787"/>
      <c r="C29" s="1781"/>
      <c r="D29" s="1761" t="s">
        <v>524</v>
      </c>
      <c r="E29" s="1621" t="s">
        <v>687</v>
      </c>
      <c r="F29" s="903"/>
      <c r="G29" s="904"/>
      <c r="H29" s="1259"/>
      <c r="I29" s="1260" t="s">
        <v>683</v>
      </c>
      <c r="J29" s="1260" t="s">
        <v>683</v>
      </c>
      <c r="K29" s="1260"/>
      <c r="L29" s="1260"/>
      <c r="M29" s="1260"/>
      <c r="N29" s="1260"/>
      <c r="O29" s="1260"/>
      <c r="P29" s="1260"/>
      <c r="Q29" s="1260"/>
      <c r="R29" s="1260"/>
      <c r="S29" s="1261"/>
      <c r="T29" s="1262"/>
      <c r="U29" s="1260"/>
      <c r="V29" s="1260"/>
      <c r="W29" s="1260"/>
      <c r="X29" s="1260"/>
      <c r="Y29" s="1260"/>
      <c r="Z29" s="1260"/>
      <c r="AA29" s="1260"/>
      <c r="AB29" s="1260"/>
      <c r="AC29" s="1260"/>
      <c r="AD29" s="1260"/>
      <c r="AE29" s="1263"/>
      <c r="AF29" s="1259"/>
      <c r="AG29" s="1260"/>
      <c r="AH29" s="1260"/>
      <c r="AI29" s="1260"/>
      <c r="AJ29" s="1260"/>
      <c r="AK29" s="1260"/>
      <c r="AL29" s="1260"/>
      <c r="AM29" s="1260"/>
      <c r="AN29" s="1260"/>
      <c r="AO29" s="1260"/>
      <c r="AP29" s="1260"/>
      <c r="AQ29" s="1261"/>
      <c r="AR29" s="1281"/>
      <c r="AS29" s="1284"/>
      <c r="AT29" s="1284"/>
      <c r="AU29" s="1284"/>
    </row>
    <row r="30" spans="2:47" ht="30" customHeight="1" x14ac:dyDescent="0.3">
      <c r="B30" s="1787"/>
      <c r="C30" s="1781"/>
      <c r="D30" s="1762"/>
      <c r="E30" s="1175" t="s">
        <v>716</v>
      </c>
      <c r="F30" s="343"/>
      <c r="G30" s="762"/>
      <c r="H30" s="1264"/>
      <c r="I30" s="1265" t="s">
        <v>683</v>
      </c>
      <c r="J30" s="1265" t="s">
        <v>683</v>
      </c>
      <c r="K30" s="1265"/>
      <c r="L30" s="1265"/>
      <c r="M30" s="1265"/>
      <c r="N30" s="1265"/>
      <c r="O30" s="1265"/>
      <c r="P30" s="1265"/>
      <c r="Q30" s="1265"/>
      <c r="R30" s="1265"/>
      <c r="S30" s="1266"/>
      <c r="T30" s="1267"/>
      <c r="U30" s="1265"/>
      <c r="V30" s="1265"/>
      <c r="W30" s="1265"/>
      <c r="X30" s="1265"/>
      <c r="Y30" s="1265"/>
      <c r="Z30" s="1265"/>
      <c r="AA30" s="1265"/>
      <c r="AB30" s="1265"/>
      <c r="AC30" s="1265"/>
      <c r="AD30" s="1265"/>
      <c r="AE30" s="1268"/>
      <c r="AF30" s="1264"/>
      <c r="AG30" s="1265"/>
      <c r="AH30" s="1265"/>
      <c r="AI30" s="1265"/>
      <c r="AJ30" s="1265"/>
      <c r="AK30" s="1265"/>
      <c r="AL30" s="1265"/>
      <c r="AM30" s="1265"/>
      <c r="AN30" s="1265"/>
      <c r="AO30" s="1265"/>
      <c r="AP30" s="1265"/>
      <c r="AQ30" s="1266"/>
      <c r="AR30" s="1281"/>
      <c r="AS30" s="1285"/>
      <c r="AT30" s="1285"/>
      <c r="AU30" s="1285"/>
    </row>
    <row r="31" spans="2:47" ht="12.75" customHeight="1" thickBot="1" x14ac:dyDescent="0.35">
      <c r="B31" s="1787"/>
      <c r="C31" s="1781"/>
      <c r="D31" s="1763"/>
      <c r="E31" s="905"/>
      <c r="F31" s="906"/>
      <c r="G31" s="907"/>
      <c r="H31" s="1269"/>
      <c r="I31" s="1270"/>
      <c r="J31" s="1270"/>
      <c r="K31" s="1270"/>
      <c r="L31" s="1270"/>
      <c r="M31" s="1270"/>
      <c r="N31" s="1270"/>
      <c r="O31" s="1270"/>
      <c r="P31" s="1270"/>
      <c r="Q31" s="1270"/>
      <c r="R31" s="1270"/>
      <c r="S31" s="1271"/>
      <c r="T31" s="1272"/>
      <c r="U31" s="1270"/>
      <c r="V31" s="1270"/>
      <c r="W31" s="1270"/>
      <c r="X31" s="1270"/>
      <c r="Y31" s="1270"/>
      <c r="Z31" s="1270"/>
      <c r="AA31" s="1270"/>
      <c r="AB31" s="1270"/>
      <c r="AC31" s="1270"/>
      <c r="AD31" s="1270"/>
      <c r="AE31" s="1273"/>
      <c r="AF31" s="1269"/>
      <c r="AG31" s="1270"/>
      <c r="AH31" s="1270"/>
      <c r="AI31" s="1270"/>
      <c r="AJ31" s="1270"/>
      <c r="AK31" s="1270"/>
      <c r="AL31" s="1270"/>
      <c r="AM31" s="1270"/>
      <c r="AN31" s="1270"/>
      <c r="AO31" s="1270"/>
      <c r="AP31" s="1270"/>
      <c r="AQ31" s="1271"/>
      <c r="AR31" s="1281"/>
      <c r="AS31" s="1286"/>
      <c r="AT31" s="1286"/>
      <c r="AU31" s="1286"/>
    </row>
    <row r="32" spans="2:47" ht="12.75" customHeight="1" collapsed="1" thickBot="1" x14ac:dyDescent="0.35">
      <c r="B32" s="1787"/>
      <c r="C32" s="1781"/>
      <c r="D32" s="898" t="s">
        <v>206</v>
      </c>
      <c r="E32" s="899">
        <f>'MARCO LOGICO'!E30</f>
        <v>0</v>
      </c>
      <c r="F32" s="900" t="str">
        <f>+'MARCO LOGICO'!F30</f>
        <v>Unidad medida</v>
      </c>
      <c r="G32" s="901">
        <f>+'MARCO LOGICO'!G30</f>
        <v>0</v>
      </c>
      <c r="H32" s="1254"/>
      <c r="I32" s="1255"/>
      <c r="J32" s="1255"/>
      <c r="K32" s="1255"/>
      <c r="L32" s="1255"/>
      <c r="M32" s="1255"/>
      <c r="N32" s="1255"/>
      <c r="O32" s="1255"/>
      <c r="P32" s="1255"/>
      <c r="Q32" s="1255"/>
      <c r="R32" s="1255"/>
      <c r="S32" s="1256"/>
      <c r="T32" s="1257"/>
      <c r="U32" s="1255"/>
      <c r="V32" s="1255"/>
      <c r="W32" s="1255"/>
      <c r="X32" s="1255"/>
      <c r="Y32" s="1255"/>
      <c r="Z32" s="1255"/>
      <c r="AA32" s="1255"/>
      <c r="AB32" s="1255"/>
      <c r="AC32" s="1255"/>
      <c r="AD32" s="1255"/>
      <c r="AE32" s="1258"/>
      <c r="AF32" s="1254"/>
      <c r="AG32" s="1255"/>
      <c r="AH32" s="1255"/>
      <c r="AI32" s="1255"/>
      <c r="AJ32" s="1255"/>
      <c r="AK32" s="1255"/>
      <c r="AL32" s="1255"/>
      <c r="AM32" s="1255"/>
      <c r="AN32" s="1255"/>
      <c r="AO32" s="1255"/>
      <c r="AP32" s="1255"/>
      <c r="AQ32" s="1256"/>
      <c r="AR32" s="1281"/>
      <c r="AS32" s="1283"/>
      <c r="AT32" s="1283"/>
      <c r="AU32" s="1283"/>
    </row>
    <row r="33" spans="2:47" ht="12.75" customHeight="1" x14ac:dyDescent="0.3">
      <c r="B33" s="1787"/>
      <c r="C33" s="1781"/>
      <c r="D33" s="1761" t="s">
        <v>524</v>
      </c>
      <c r="E33" s="1175"/>
      <c r="F33" s="903"/>
      <c r="G33" s="904"/>
      <c r="H33" s="1259"/>
      <c r="I33" s="1260"/>
      <c r="J33" s="1260"/>
      <c r="K33" s="1260"/>
      <c r="L33" s="1260"/>
      <c r="M33" s="1260"/>
      <c r="N33" s="1260"/>
      <c r="O33" s="1260"/>
      <c r="P33" s="1260"/>
      <c r="Q33" s="1260"/>
      <c r="R33" s="1260"/>
      <c r="S33" s="1261"/>
      <c r="T33" s="1262"/>
      <c r="U33" s="1260"/>
      <c r="V33" s="1260"/>
      <c r="W33" s="1260"/>
      <c r="X33" s="1260"/>
      <c r="Y33" s="1260"/>
      <c r="Z33" s="1260"/>
      <c r="AA33" s="1260"/>
      <c r="AB33" s="1260"/>
      <c r="AC33" s="1260"/>
      <c r="AD33" s="1260"/>
      <c r="AE33" s="1263"/>
      <c r="AF33" s="1259"/>
      <c r="AG33" s="1260"/>
      <c r="AH33" s="1260"/>
      <c r="AI33" s="1260"/>
      <c r="AJ33" s="1260"/>
      <c r="AK33" s="1260"/>
      <c r="AL33" s="1260"/>
      <c r="AM33" s="1260"/>
      <c r="AN33" s="1260"/>
      <c r="AO33" s="1260"/>
      <c r="AP33" s="1260"/>
      <c r="AQ33" s="1261"/>
      <c r="AR33" s="1281"/>
      <c r="AS33" s="1284"/>
      <c r="AT33" s="1284"/>
      <c r="AU33" s="1284"/>
    </row>
    <row r="34" spans="2:47" ht="12.75" customHeight="1" x14ac:dyDescent="0.3">
      <c r="B34" s="1787"/>
      <c r="C34" s="1781"/>
      <c r="D34" s="1762"/>
      <c r="E34" s="111"/>
      <c r="F34" s="343"/>
      <c r="G34" s="762"/>
      <c r="H34" s="1264"/>
      <c r="I34" s="1265"/>
      <c r="J34" s="1265"/>
      <c r="K34" s="1265"/>
      <c r="L34" s="1265"/>
      <c r="M34" s="1265"/>
      <c r="N34" s="1265"/>
      <c r="O34" s="1265"/>
      <c r="P34" s="1265"/>
      <c r="Q34" s="1265"/>
      <c r="R34" s="1265"/>
      <c r="S34" s="1266"/>
      <c r="T34" s="1267"/>
      <c r="U34" s="1265"/>
      <c r="V34" s="1265"/>
      <c r="W34" s="1265"/>
      <c r="X34" s="1265"/>
      <c r="Y34" s="1265"/>
      <c r="Z34" s="1265"/>
      <c r="AA34" s="1265"/>
      <c r="AB34" s="1265"/>
      <c r="AC34" s="1265"/>
      <c r="AD34" s="1265"/>
      <c r="AE34" s="1268"/>
      <c r="AF34" s="1264"/>
      <c r="AG34" s="1265"/>
      <c r="AH34" s="1265"/>
      <c r="AI34" s="1265"/>
      <c r="AJ34" s="1265"/>
      <c r="AK34" s="1265"/>
      <c r="AL34" s="1265"/>
      <c r="AM34" s="1265"/>
      <c r="AN34" s="1265"/>
      <c r="AO34" s="1265"/>
      <c r="AP34" s="1265"/>
      <c r="AQ34" s="1266"/>
      <c r="AR34" s="1281"/>
      <c r="AS34" s="1285"/>
      <c r="AT34" s="1285"/>
      <c r="AU34" s="1285"/>
    </row>
    <row r="35" spans="2:47" ht="12.75" customHeight="1" thickBot="1" x14ac:dyDescent="0.35">
      <c r="B35" s="1788"/>
      <c r="C35" s="1782"/>
      <c r="D35" s="1764"/>
      <c r="E35" s="908"/>
      <c r="F35" s="344"/>
      <c r="G35" s="763"/>
      <c r="H35" s="1274"/>
      <c r="I35" s="1275"/>
      <c r="J35" s="1275"/>
      <c r="K35" s="1275"/>
      <c r="L35" s="1275"/>
      <c r="M35" s="1275"/>
      <c r="N35" s="1275"/>
      <c r="O35" s="1275"/>
      <c r="P35" s="1275"/>
      <c r="Q35" s="1275"/>
      <c r="R35" s="1275"/>
      <c r="S35" s="1276"/>
      <c r="T35" s="1277"/>
      <c r="U35" s="1275"/>
      <c r="V35" s="1275"/>
      <c r="W35" s="1275"/>
      <c r="X35" s="1275"/>
      <c r="Y35" s="1275"/>
      <c r="Z35" s="1275"/>
      <c r="AA35" s="1275"/>
      <c r="AB35" s="1275"/>
      <c r="AC35" s="1275"/>
      <c r="AD35" s="1275"/>
      <c r="AE35" s="1278"/>
      <c r="AF35" s="1274"/>
      <c r="AG35" s="1275"/>
      <c r="AH35" s="1275"/>
      <c r="AI35" s="1275"/>
      <c r="AJ35" s="1275"/>
      <c r="AK35" s="1275"/>
      <c r="AL35" s="1275"/>
      <c r="AM35" s="1275"/>
      <c r="AN35" s="1275"/>
      <c r="AO35" s="1275"/>
      <c r="AP35" s="1275"/>
      <c r="AQ35" s="1276"/>
      <c r="AR35" s="1281"/>
      <c r="AS35" s="1287"/>
      <c r="AT35" s="1287"/>
      <c r="AU35" s="1287"/>
    </row>
    <row r="36" spans="2:47" ht="42.75" customHeight="1" collapsed="1" thickBot="1" x14ac:dyDescent="0.35">
      <c r="B36" s="1786">
        <f>'MARCO LOGICO'!C36</f>
        <v>1.2</v>
      </c>
      <c r="C36" s="1780" t="str">
        <f>'MARCO LOGICO'!D36</f>
        <v>Emprendedores del sector turismo de los distritos de Pisac, Taray, Lamay, Coya y Calca, provincia de Calca - región Cusco, con idea de negocio o negocio propio en marcha seleccionados</v>
      </c>
      <c r="D36" s="898" t="s">
        <v>204</v>
      </c>
      <c r="E36" s="899" t="str">
        <f>'MARCO LOGICO'!E36</f>
        <v>100 Hombres y mujeres emprendedores seleccionados durante el primer semestre del proyecto para la capacitación, tienen idea de iniciar un negocio propio al mes 4 del proyecto</v>
      </c>
      <c r="F36" s="900" t="str">
        <f>'MARCO LOGICO'!F36</f>
        <v>Persona</v>
      </c>
      <c r="G36" s="901">
        <f>'MARCO LOGICO'!G36</f>
        <v>100</v>
      </c>
      <c r="H36" s="1254"/>
      <c r="I36" s="1255"/>
      <c r="J36" s="1255"/>
      <c r="K36" s="1255">
        <v>100</v>
      </c>
      <c r="L36" s="1255"/>
      <c r="M36" s="1255"/>
      <c r="N36" s="1255"/>
      <c r="O36" s="1255"/>
      <c r="P36" s="1255"/>
      <c r="Q36" s="1255"/>
      <c r="R36" s="1255"/>
      <c r="S36" s="1256"/>
      <c r="T36" s="1257"/>
      <c r="U36" s="1255"/>
      <c r="V36" s="1255"/>
      <c r="W36" s="1255"/>
      <c r="X36" s="1255"/>
      <c r="Y36" s="1255"/>
      <c r="Z36" s="1255"/>
      <c r="AA36" s="1255"/>
      <c r="AB36" s="1255"/>
      <c r="AC36" s="1255"/>
      <c r="AD36" s="1255"/>
      <c r="AE36" s="1258"/>
      <c r="AF36" s="1254"/>
      <c r="AG36" s="1255"/>
      <c r="AH36" s="1255"/>
      <c r="AI36" s="1255"/>
      <c r="AJ36" s="1255"/>
      <c r="AK36" s="1255"/>
      <c r="AL36" s="1255"/>
      <c r="AM36" s="1255"/>
      <c r="AN36" s="1255"/>
      <c r="AO36" s="1255"/>
      <c r="AP36" s="1255"/>
      <c r="AQ36" s="1256"/>
      <c r="AR36" s="1281"/>
      <c r="AS36" s="1283"/>
      <c r="AT36" s="1283"/>
      <c r="AU36" s="1283"/>
    </row>
    <row r="37" spans="2:47" ht="12.75" customHeight="1" x14ac:dyDescent="0.3">
      <c r="B37" s="1787"/>
      <c r="C37" s="1781"/>
      <c r="D37" s="1761" t="s">
        <v>524</v>
      </c>
      <c r="E37" s="902"/>
      <c r="F37" s="903"/>
      <c r="G37" s="904"/>
      <c r="H37" s="1259"/>
      <c r="I37" s="1260"/>
      <c r="J37" s="1260"/>
      <c r="K37" s="1260"/>
      <c r="L37" s="1260"/>
      <c r="M37" s="1260"/>
      <c r="N37" s="1260"/>
      <c r="O37" s="1260"/>
      <c r="P37" s="1260"/>
      <c r="Q37" s="1260"/>
      <c r="R37" s="1260"/>
      <c r="S37" s="1261"/>
      <c r="T37" s="1262"/>
      <c r="U37" s="1260"/>
      <c r="V37" s="1260"/>
      <c r="W37" s="1260"/>
      <c r="X37" s="1260"/>
      <c r="Y37" s="1260"/>
      <c r="Z37" s="1260"/>
      <c r="AA37" s="1260"/>
      <c r="AB37" s="1260"/>
      <c r="AC37" s="1260"/>
      <c r="AD37" s="1260"/>
      <c r="AE37" s="1263"/>
      <c r="AF37" s="1259"/>
      <c r="AG37" s="1260"/>
      <c r="AH37" s="1260"/>
      <c r="AI37" s="1260"/>
      <c r="AJ37" s="1260"/>
      <c r="AK37" s="1260"/>
      <c r="AL37" s="1260"/>
      <c r="AM37" s="1260"/>
      <c r="AN37" s="1260"/>
      <c r="AO37" s="1260"/>
      <c r="AP37" s="1260"/>
      <c r="AQ37" s="1261"/>
      <c r="AR37" s="1281"/>
      <c r="AS37" s="1284"/>
      <c r="AT37" s="1284"/>
      <c r="AU37" s="1284"/>
    </row>
    <row r="38" spans="2:47" ht="12.75" customHeight="1" x14ac:dyDescent="0.3">
      <c r="B38" s="1787"/>
      <c r="C38" s="1781"/>
      <c r="D38" s="1762"/>
      <c r="E38" s="111"/>
      <c r="F38" s="343"/>
      <c r="G38" s="762"/>
      <c r="H38" s="1264"/>
      <c r="I38" s="1265"/>
      <c r="J38" s="1279"/>
      <c r="K38" s="1279"/>
      <c r="L38" s="1279"/>
      <c r="M38" s="1265"/>
      <c r="N38" s="1265"/>
      <c r="O38" s="1265"/>
      <c r="P38" s="1265"/>
      <c r="Q38" s="1265"/>
      <c r="R38" s="1265"/>
      <c r="S38" s="1266"/>
      <c r="T38" s="1267"/>
      <c r="U38" s="1265"/>
      <c r="V38" s="1265"/>
      <c r="W38" s="1265"/>
      <c r="X38" s="1265"/>
      <c r="Y38" s="1265"/>
      <c r="Z38" s="1265"/>
      <c r="AA38" s="1265"/>
      <c r="AB38" s="1265"/>
      <c r="AC38" s="1265"/>
      <c r="AD38" s="1265"/>
      <c r="AE38" s="1268"/>
      <c r="AF38" s="1264"/>
      <c r="AG38" s="1265"/>
      <c r="AH38" s="1265"/>
      <c r="AI38" s="1265"/>
      <c r="AJ38" s="1265"/>
      <c r="AK38" s="1265"/>
      <c r="AL38" s="1265"/>
      <c r="AM38" s="1265"/>
      <c r="AN38" s="1265"/>
      <c r="AO38" s="1265"/>
      <c r="AP38" s="1265"/>
      <c r="AQ38" s="1266"/>
      <c r="AR38" s="1281"/>
      <c r="AS38" s="1285"/>
      <c r="AT38" s="1285"/>
      <c r="AU38" s="1285"/>
    </row>
    <row r="39" spans="2:47" ht="12.75" customHeight="1" thickBot="1" x14ac:dyDescent="0.35">
      <c r="B39" s="1787"/>
      <c r="C39" s="1781"/>
      <c r="D39" s="1763"/>
      <c r="E39" s="905"/>
      <c r="F39" s="906"/>
      <c r="G39" s="907"/>
      <c r="H39" s="1269"/>
      <c r="I39" s="1270"/>
      <c r="J39" s="1270"/>
      <c r="K39" s="1270"/>
      <c r="L39" s="1270"/>
      <c r="M39" s="1270"/>
      <c r="N39" s="1270"/>
      <c r="O39" s="1270"/>
      <c r="P39" s="1270"/>
      <c r="Q39" s="1270"/>
      <c r="R39" s="1270"/>
      <c r="S39" s="1271"/>
      <c r="T39" s="1272"/>
      <c r="U39" s="1270"/>
      <c r="V39" s="1270"/>
      <c r="W39" s="1270"/>
      <c r="X39" s="1270"/>
      <c r="Y39" s="1270"/>
      <c r="Z39" s="1270"/>
      <c r="AA39" s="1270"/>
      <c r="AB39" s="1270"/>
      <c r="AC39" s="1270"/>
      <c r="AD39" s="1270"/>
      <c r="AE39" s="1273"/>
      <c r="AF39" s="1269"/>
      <c r="AG39" s="1270"/>
      <c r="AH39" s="1270"/>
      <c r="AI39" s="1270"/>
      <c r="AJ39" s="1270"/>
      <c r="AK39" s="1270"/>
      <c r="AL39" s="1270"/>
      <c r="AM39" s="1270"/>
      <c r="AN39" s="1270"/>
      <c r="AO39" s="1270"/>
      <c r="AP39" s="1270"/>
      <c r="AQ39" s="1271"/>
      <c r="AR39" s="1281"/>
      <c r="AS39" s="1286"/>
      <c r="AT39" s="1286"/>
      <c r="AU39" s="1286"/>
    </row>
    <row r="40" spans="2:47" ht="37.5" customHeight="1" collapsed="1" thickBot="1" x14ac:dyDescent="0.35">
      <c r="B40" s="1787"/>
      <c r="C40" s="1781"/>
      <c r="D40" s="898" t="s">
        <v>205</v>
      </c>
      <c r="E40" s="899" t="str">
        <f>'MARCO LOGICO'!E37</f>
        <v>120 Hombres y mujeres emprendedores seleccionados durante el primer semestre del proyecto para la  capacitación, cuentan con un negocio propio en marcha, con una antigüedad no menor a 6 meses ni mayor a 2 años al mes 4 del proyecto</v>
      </c>
      <c r="F40" s="900" t="str">
        <f>'MARCO LOGICO'!F37</f>
        <v>Persona</v>
      </c>
      <c r="G40" s="901">
        <f>'MARCO LOGICO'!G37</f>
        <v>120</v>
      </c>
      <c r="H40" s="1254"/>
      <c r="I40" s="1255"/>
      <c r="J40" s="1255"/>
      <c r="K40" s="1255">
        <v>120</v>
      </c>
      <c r="L40" s="1255"/>
      <c r="M40" s="1255"/>
      <c r="N40" s="1255"/>
      <c r="O40" s="1255"/>
      <c r="P40" s="1255"/>
      <c r="Q40" s="1255"/>
      <c r="R40" s="1255"/>
      <c r="S40" s="1256"/>
      <c r="T40" s="1257"/>
      <c r="U40" s="1255"/>
      <c r="V40" s="1255"/>
      <c r="W40" s="1255"/>
      <c r="X40" s="1255"/>
      <c r="Y40" s="1255"/>
      <c r="Z40" s="1255"/>
      <c r="AA40" s="1255"/>
      <c r="AB40" s="1255"/>
      <c r="AC40" s="1255"/>
      <c r="AD40" s="1255"/>
      <c r="AE40" s="1258"/>
      <c r="AF40" s="1254"/>
      <c r="AG40" s="1255"/>
      <c r="AH40" s="1255"/>
      <c r="AI40" s="1255"/>
      <c r="AJ40" s="1255"/>
      <c r="AK40" s="1255"/>
      <c r="AL40" s="1255"/>
      <c r="AM40" s="1255"/>
      <c r="AN40" s="1255"/>
      <c r="AO40" s="1255"/>
      <c r="AP40" s="1255"/>
      <c r="AQ40" s="1256"/>
      <c r="AR40" s="1281"/>
      <c r="AS40" s="1283"/>
      <c r="AT40" s="1283"/>
      <c r="AU40" s="1283"/>
    </row>
    <row r="41" spans="2:47" ht="12.75" customHeight="1" x14ac:dyDescent="0.3">
      <c r="B41" s="1787"/>
      <c r="C41" s="1781"/>
      <c r="D41" s="1761" t="s">
        <v>524</v>
      </c>
      <c r="E41" s="1175"/>
      <c r="F41" s="903"/>
      <c r="G41" s="904"/>
      <c r="H41" s="1259"/>
      <c r="I41" s="1260"/>
      <c r="J41" s="1260"/>
      <c r="K41" s="1280"/>
      <c r="L41" s="1280"/>
      <c r="M41" s="1260"/>
      <c r="N41" s="1260"/>
      <c r="O41" s="1260"/>
      <c r="P41" s="1260"/>
      <c r="Q41" s="1260"/>
      <c r="R41" s="1260"/>
      <c r="S41" s="1261"/>
      <c r="T41" s="1262"/>
      <c r="U41" s="1260"/>
      <c r="V41" s="1260"/>
      <c r="W41" s="1260"/>
      <c r="X41" s="1260"/>
      <c r="Y41" s="1260"/>
      <c r="Z41" s="1260"/>
      <c r="AA41" s="1260"/>
      <c r="AB41" s="1260"/>
      <c r="AC41" s="1260"/>
      <c r="AD41" s="1260"/>
      <c r="AE41" s="1263"/>
      <c r="AF41" s="1259"/>
      <c r="AG41" s="1260"/>
      <c r="AH41" s="1260"/>
      <c r="AI41" s="1260"/>
      <c r="AJ41" s="1260"/>
      <c r="AK41" s="1260"/>
      <c r="AL41" s="1260"/>
      <c r="AM41" s="1260"/>
      <c r="AN41" s="1260"/>
      <c r="AO41" s="1260"/>
      <c r="AP41" s="1260"/>
      <c r="AQ41" s="1261"/>
      <c r="AR41" s="1281"/>
      <c r="AS41" s="1284"/>
      <c r="AT41" s="1284"/>
      <c r="AU41" s="1284"/>
    </row>
    <row r="42" spans="2:47" ht="12.75" customHeight="1" x14ac:dyDescent="0.3">
      <c r="B42" s="1787"/>
      <c r="C42" s="1781"/>
      <c r="D42" s="1762"/>
      <c r="E42" s="111"/>
      <c r="F42" s="343"/>
      <c r="G42" s="762"/>
      <c r="H42" s="1264"/>
      <c r="I42" s="1265"/>
      <c r="J42" s="1265"/>
      <c r="K42" s="1280"/>
      <c r="L42" s="1280"/>
      <c r="M42" s="1265"/>
      <c r="N42" s="1265"/>
      <c r="O42" s="1265"/>
      <c r="P42" s="1265"/>
      <c r="Q42" s="1265"/>
      <c r="R42" s="1265"/>
      <c r="S42" s="1266"/>
      <c r="T42" s="1267"/>
      <c r="U42" s="1265"/>
      <c r="V42" s="1265"/>
      <c r="W42" s="1265"/>
      <c r="X42" s="1265"/>
      <c r="Y42" s="1265"/>
      <c r="Z42" s="1265"/>
      <c r="AA42" s="1265"/>
      <c r="AB42" s="1265"/>
      <c r="AC42" s="1265"/>
      <c r="AD42" s="1265"/>
      <c r="AE42" s="1268"/>
      <c r="AF42" s="1264"/>
      <c r="AG42" s="1265"/>
      <c r="AH42" s="1265"/>
      <c r="AI42" s="1265"/>
      <c r="AJ42" s="1265"/>
      <c r="AK42" s="1265"/>
      <c r="AL42" s="1265"/>
      <c r="AM42" s="1265"/>
      <c r="AN42" s="1265"/>
      <c r="AO42" s="1265"/>
      <c r="AP42" s="1265"/>
      <c r="AQ42" s="1266"/>
      <c r="AR42" s="1281"/>
      <c r="AS42" s="1285"/>
      <c r="AT42" s="1285"/>
      <c r="AU42" s="1285"/>
    </row>
    <row r="43" spans="2:47" ht="12.75" customHeight="1" thickBot="1" x14ac:dyDescent="0.35">
      <c r="B43" s="1787"/>
      <c r="C43" s="1781"/>
      <c r="D43" s="1763"/>
      <c r="E43" s="905"/>
      <c r="F43" s="906"/>
      <c r="G43" s="907"/>
      <c r="H43" s="1269"/>
      <c r="I43" s="1270"/>
      <c r="J43" s="1270"/>
      <c r="K43" s="1270"/>
      <c r="L43" s="1270"/>
      <c r="M43" s="1270"/>
      <c r="N43" s="1270"/>
      <c r="O43" s="1270"/>
      <c r="P43" s="1270"/>
      <c r="Q43" s="1270"/>
      <c r="R43" s="1270"/>
      <c r="S43" s="1271"/>
      <c r="T43" s="1272"/>
      <c r="U43" s="1270"/>
      <c r="V43" s="1270"/>
      <c r="W43" s="1270"/>
      <c r="X43" s="1270"/>
      <c r="Y43" s="1270"/>
      <c r="Z43" s="1270"/>
      <c r="AA43" s="1270"/>
      <c r="AB43" s="1270"/>
      <c r="AC43" s="1270"/>
      <c r="AD43" s="1270"/>
      <c r="AE43" s="1273"/>
      <c r="AF43" s="1269"/>
      <c r="AG43" s="1270"/>
      <c r="AH43" s="1270"/>
      <c r="AI43" s="1270"/>
      <c r="AJ43" s="1270"/>
      <c r="AK43" s="1270"/>
      <c r="AL43" s="1270"/>
      <c r="AM43" s="1270"/>
      <c r="AN43" s="1270"/>
      <c r="AO43" s="1270"/>
      <c r="AP43" s="1270"/>
      <c r="AQ43" s="1271"/>
      <c r="AR43" s="1281"/>
      <c r="AS43" s="1286"/>
      <c r="AT43" s="1286"/>
      <c r="AU43" s="1286"/>
    </row>
    <row r="44" spans="2:47" ht="39" customHeight="1" collapsed="1" thickBot="1" x14ac:dyDescent="0.35">
      <c r="B44" s="1787"/>
      <c r="C44" s="1781"/>
      <c r="D44" s="898" t="s">
        <v>206</v>
      </c>
      <c r="E44" s="899" t="str">
        <f>'MARCO LOGICO'!E38</f>
        <v>176 Hombres y mujeres emprenddoras con idea de negocio y negocio propio en marcha son seleccionados el primer semestre para formar parte del grupo control cuentan con datos actualizados al final del proyecto</v>
      </c>
      <c r="F44" s="900" t="str">
        <f>'MARCO LOGICO'!F38</f>
        <v>Persona</v>
      </c>
      <c r="G44" s="901">
        <f>'MARCO LOGICO'!G38</f>
        <v>176</v>
      </c>
      <c r="H44" s="1254"/>
      <c r="I44" s="1255"/>
      <c r="J44" s="1255"/>
      <c r="K44" s="1255"/>
      <c r="L44" s="1255"/>
      <c r="M44" s="1255"/>
      <c r="N44" s="1255"/>
      <c r="O44" s="1255"/>
      <c r="P44" s="1255"/>
      <c r="Q44" s="1255"/>
      <c r="R44" s="1255"/>
      <c r="S44" s="1256"/>
      <c r="T44" s="1257">
        <v>176</v>
      </c>
      <c r="U44" s="1255"/>
      <c r="V44" s="1255"/>
      <c r="W44" s="1255"/>
      <c r="X44" s="1255"/>
      <c r="Y44" s="1255"/>
      <c r="Z44" s="1255"/>
      <c r="AA44" s="1255"/>
      <c r="AB44" s="1255"/>
      <c r="AC44" s="1255"/>
      <c r="AD44" s="1255"/>
      <c r="AE44" s="1258"/>
      <c r="AF44" s="1254"/>
      <c r="AG44" s="1255"/>
      <c r="AH44" s="1255"/>
      <c r="AI44" s="1255"/>
      <c r="AJ44" s="1255"/>
      <c r="AK44" s="1255"/>
      <c r="AL44" s="1255"/>
      <c r="AM44" s="1255"/>
      <c r="AN44" s="1255"/>
      <c r="AO44" s="1255"/>
      <c r="AP44" s="1255"/>
      <c r="AQ44" s="1256"/>
      <c r="AR44" s="1281"/>
      <c r="AS44" s="1283"/>
      <c r="AT44" s="1283"/>
      <c r="AU44" s="1283"/>
    </row>
    <row r="45" spans="2:47" ht="12.75" customHeight="1" x14ac:dyDescent="0.3">
      <c r="B45" s="1787"/>
      <c r="C45" s="1781"/>
      <c r="D45" s="1761" t="s">
        <v>524</v>
      </c>
      <c r="E45" s="902"/>
      <c r="F45" s="903"/>
      <c r="G45" s="904"/>
      <c r="H45" s="1259"/>
      <c r="I45" s="1260"/>
      <c r="J45" s="1260"/>
      <c r="K45" s="1260"/>
      <c r="L45" s="1260"/>
      <c r="M45" s="1260"/>
      <c r="N45" s="1260"/>
      <c r="O45" s="1260"/>
      <c r="P45" s="1260"/>
      <c r="Q45" s="1260"/>
      <c r="R45" s="1260"/>
      <c r="S45" s="1261"/>
      <c r="T45" s="1262"/>
      <c r="U45" s="1260"/>
      <c r="V45" s="1260"/>
      <c r="W45" s="1260"/>
      <c r="X45" s="1260"/>
      <c r="Y45" s="1260"/>
      <c r="Z45" s="1260"/>
      <c r="AA45" s="1260"/>
      <c r="AB45" s="1260"/>
      <c r="AC45" s="1260"/>
      <c r="AD45" s="1260"/>
      <c r="AE45" s="1263"/>
      <c r="AF45" s="1259"/>
      <c r="AG45" s="1260"/>
      <c r="AH45" s="1260"/>
      <c r="AI45" s="1260"/>
      <c r="AJ45" s="1260"/>
      <c r="AK45" s="1260"/>
      <c r="AL45" s="1260"/>
      <c r="AM45" s="1260"/>
      <c r="AN45" s="1260"/>
      <c r="AO45" s="1260"/>
      <c r="AP45" s="1260"/>
      <c r="AQ45" s="1261"/>
      <c r="AR45" s="1281"/>
      <c r="AS45" s="1284"/>
      <c r="AT45" s="1284"/>
      <c r="AU45" s="1284"/>
    </row>
    <row r="46" spans="2:47" ht="12.75" customHeight="1" x14ac:dyDescent="0.3">
      <c r="B46" s="1787"/>
      <c r="C46" s="1781"/>
      <c r="D46" s="1762"/>
      <c r="E46" s="111"/>
      <c r="F46" s="343"/>
      <c r="G46" s="762"/>
      <c r="H46" s="1264"/>
      <c r="I46" s="1265"/>
      <c r="J46" s="1265"/>
      <c r="K46" s="1265"/>
      <c r="L46" s="1265"/>
      <c r="M46" s="1265"/>
      <c r="N46" s="1265"/>
      <c r="O46" s="1265"/>
      <c r="P46" s="1265"/>
      <c r="Q46" s="1265"/>
      <c r="R46" s="1265"/>
      <c r="S46" s="1266"/>
      <c r="T46" s="1267"/>
      <c r="U46" s="1265"/>
      <c r="V46" s="1265"/>
      <c r="W46" s="1265"/>
      <c r="X46" s="1265"/>
      <c r="Y46" s="1265"/>
      <c r="Z46" s="1265"/>
      <c r="AA46" s="1265"/>
      <c r="AB46" s="1265"/>
      <c r="AC46" s="1265"/>
      <c r="AD46" s="1265"/>
      <c r="AE46" s="1268"/>
      <c r="AF46" s="1264"/>
      <c r="AG46" s="1265"/>
      <c r="AH46" s="1265"/>
      <c r="AI46" s="1265"/>
      <c r="AJ46" s="1265"/>
      <c r="AK46" s="1265"/>
      <c r="AL46" s="1265"/>
      <c r="AM46" s="1265"/>
      <c r="AN46" s="1265"/>
      <c r="AO46" s="1265"/>
      <c r="AP46" s="1265"/>
      <c r="AQ46" s="1266"/>
      <c r="AR46" s="1281"/>
      <c r="AS46" s="1285"/>
      <c r="AT46" s="1285"/>
      <c r="AU46" s="1285"/>
    </row>
    <row r="47" spans="2:47" ht="12.75" customHeight="1" thickBot="1" x14ac:dyDescent="0.35">
      <c r="B47" s="1788"/>
      <c r="C47" s="1782"/>
      <c r="D47" s="1764"/>
      <c r="E47" s="908"/>
      <c r="F47" s="344"/>
      <c r="G47" s="763"/>
      <c r="H47" s="1274"/>
      <c r="I47" s="1275"/>
      <c r="J47" s="1275"/>
      <c r="K47" s="1275"/>
      <c r="L47" s="1275"/>
      <c r="M47" s="1275"/>
      <c r="N47" s="1275"/>
      <c r="O47" s="1275"/>
      <c r="P47" s="1275"/>
      <c r="Q47" s="1275"/>
      <c r="R47" s="1275"/>
      <c r="S47" s="1276"/>
      <c r="T47" s="1277"/>
      <c r="U47" s="1275"/>
      <c r="V47" s="1275"/>
      <c r="W47" s="1275"/>
      <c r="X47" s="1275"/>
      <c r="Y47" s="1275"/>
      <c r="Z47" s="1275"/>
      <c r="AA47" s="1275"/>
      <c r="AB47" s="1275"/>
      <c r="AC47" s="1275"/>
      <c r="AD47" s="1275"/>
      <c r="AE47" s="1278"/>
      <c r="AF47" s="1274"/>
      <c r="AG47" s="1275"/>
      <c r="AH47" s="1275"/>
      <c r="AI47" s="1275"/>
      <c r="AJ47" s="1275"/>
      <c r="AK47" s="1275"/>
      <c r="AL47" s="1275"/>
      <c r="AM47" s="1275"/>
      <c r="AN47" s="1275"/>
      <c r="AO47" s="1275"/>
      <c r="AP47" s="1275"/>
      <c r="AQ47" s="1276"/>
      <c r="AR47" s="1281"/>
      <c r="AS47" s="1287"/>
      <c r="AT47" s="1287"/>
      <c r="AU47" s="1287"/>
    </row>
    <row r="48" spans="2:47" ht="12.75" customHeight="1" collapsed="1" thickBot="1" x14ac:dyDescent="0.35">
      <c r="B48" s="1786">
        <f>'MARCO LOGICO'!C44</f>
        <v>1.3</v>
      </c>
      <c r="C48" s="1780" t="str">
        <f>'MARCO LOGICO'!D44</f>
        <v>Emprendedores del sector turismo de los distritos de Pisac, Taray, Lamay, Coya y Calca, provincia de Calca - región Cusco cuentan con planes de negocio o planes de mejora aprobados y viables</v>
      </c>
      <c r="D48" s="898" t="s">
        <v>204</v>
      </c>
      <c r="E48" s="899" t="str">
        <f>'MARCO LOGICO'!E44</f>
        <v>198 emprendendores con planes de negocio o mejora viables al mes 7 del proyecto</v>
      </c>
      <c r="F48" s="900" t="str">
        <f>'MARCO LOGICO'!F44</f>
        <v>Persona</v>
      </c>
      <c r="G48" s="901">
        <f>'MARCO LOGICO'!G44</f>
        <v>198</v>
      </c>
      <c r="H48" s="1254"/>
      <c r="I48" s="1255"/>
      <c r="J48" s="1255"/>
      <c r="K48" s="1255"/>
      <c r="L48" s="1255"/>
      <c r="M48" s="1255"/>
      <c r="N48" s="1255">
        <v>198</v>
      </c>
      <c r="O48" s="1255"/>
      <c r="P48" s="1255"/>
      <c r="Q48" s="1255"/>
      <c r="R48" s="1255"/>
      <c r="S48" s="1256"/>
      <c r="T48" s="1257"/>
      <c r="U48" s="1255"/>
      <c r="V48" s="1255"/>
      <c r="W48" s="1255"/>
      <c r="X48" s="1255"/>
      <c r="Y48" s="1255"/>
      <c r="Z48" s="1255"/>
      <c r="AA48" s="1255"/>
      <c r="AB48" s="1255"/>
      <c r="AC48" s="1255"/>
      <c r="AD48" s="1255"/>
      <c r="AE48" s="1258"/>
      <c r="AF48" s="1254"/>
      <c r="AG48" s="1255"/>
      <c r="AH48" s="1255"/>
      <c r="AI48" s="1255"/>
      <c r="AJ48" s="1255"/>
      <c r="AK48" s="1255"/>
      <c r="AL48" s="1255"/>
      <c r="AM48" s="1255"/>
      <c r="AN48" s="1255"/>
      <c r="AO48" s="1255"/>
      <c r="AP48" s="1255"/>
      <c r="AQ48" s="1256"/>
      <c r="AR48" s="1281"/>
      <c r="AS48" s="1283"/>
      <c r="AT48" s="1283"/>
      <c r="AU48" s="1283"/>
    </row>
    <row r="49" spans="1:47" ht="12.75" customHeight="1" x14ac:dyDescent="0.3">
      <c r="B49" s="1787"/>
      <c r="C49" s="1781"/>
      <c r="D49" s="1761" t="s">
        <v>524</v>
      </c>
      <c r="E49" s="902" t="s">
        <v>688</v>
      </c>
      <c r="F49" s="903"/>
      <c r="G49" s="904"/>
      <c r="H49" s="1259"/>
      <c r="I49" s="1260"/>
      <c r="J49" s="1260"/>
      <c r="K49" s="1260"/>
      <c r="L49" s="1260" t="s">
        <v>683</v>
      </c>
      <c r="M49" s="1260" t="s">
        <v>683</v>
      </c>
      <c r="N49" s="1260" t="s">
        <v>683</v>
      </c>
      <c r="O49" s="1260"/>
      <c r="P49" s="1260"/>
      <c r="Q49" s="1260"/>
      <c r="R49" s="1260"/>
      <c r="S49" s="1261"/>
      <c r="T49" s="1262"/>
      <c r="U49" s="1260"/>
      <c r="V49" s="1260"/>
      <c r="W49" s="1260"/>
      <c r="X49" s="1260"/>
      <c r="Y49" s="1260"/>
      <c r="Z49" s="1260"/>
      <c r="AA49" s="1260"/>
      <c r="AB49" s="1260"/>
      <c r="AC49" s="1260"/>
      <c r="AD49" s="1260"/>
      <c r="AE49" s="1263"/>
      <c r="AF49" s="1259"/>
      <c r="AG49" s="1260"/>
      <c r="AH49" s="1260"/>
      <c r="AI49" s="1260"/>
      <c r="AJ49" s="1260"/>
      <c r="AK49" s="1260"/>
      <c r="AL49" s="1260"/>
      <c r="AM49" s="1260"/>
      <c r="AN49" s="1260"/>
      <c r="AO49" s="1260"/>
      <c r="AP49" s="1260"/>
      <c r="AQ49" s="1261"/>
      <c r="AR49" s="1281"/>
      <c r="AS49" s="1284"/>
      <c r="AT49" s="1284"/>
      <c r="AU49" s="1284"/>
    </row>
    <row r="50" spans="1:47" ht="24.75" customHeight="1" x14ac:dyDescent="0.3">
      <c r="B50" s="1787"/>
      <c r="C50" s="1781"/>
      <c r="D50" s="1762"/>
      <c r="E50" s="1622" t="s">
        <v>717</v>
      </c>
      <c r="F50" s="343"/>
      <c r="G50" s="762"/>
      <c r="H50" s="1264"/>
      <c r="I50" s="1265"/>
      <c r="J50" s="1265"/>
      <c r="K50" s="1265"/>
      <c r="L50" s="1265"/>
      <c r="M50" s="1265"/>
      <c r="N50" s="1265" t="s">
        <v>683</v>
      </c>
      <c r="O50" s="1265"/>
      <c r="P50" s="1265"/>
      <c r="Q50" s="1265"/>
      <c r="R50" s="1265"/>
      <c r="S50" s="1266"/>
      <c r="T50" s="1267"/>
      <c r="U50" s="1265"/>
      <c r="V50" s="1265"/>
      <c r="W50" s="1265"/>
      <c r="X50" s="1265"/>
      <c r="Y50" s="1265"/>
      <c r="Z50" s="1265"/>
      <c r="AA50" s="1265"/>
      <c r="AB50" s="1265"/>
      <c r="AC50" s="1265"/>
      <c r="AD50" s="1265"/>
      <c r="AE50" s="1268"/>
      <c r="AF50" s="1264"/>
      <c r="AG50" s="1265"/>
      <c r="AH50" s="1265"/>
      <c r="AI50" s="1265"/>
      <c r="AJ50" s="1265"/>
      <c r="AK50" s="1265"/>
      <c r="AL50" s="1265"/>
      <c r="AM50" s="1265"/>
      <c r="AN50" s="1265"/>
      <c r="AO50" s="1265"/>
      <c r="AP50" s="1265"/>
      <c r="AQ50" s="1266"/>
      <c r="AR50" s="1281"/>
      <c r="AS50" s="1285"/>
      <c r="AT50" s="1285"/>
      <c r="AU50" s="1285"/>
    </row>
    <row r="51" spans="1:47" ht="12.75" customHeight="1" thickBot="1" x14ac:dyDescent="0.35">
      <c r="B51" s="1787"/>
      <c r="C51" s="1781"/>
      <c r="D51" s="1763"/>
      <c r="E51" s="905"/>
      <c r="F51" s="906"/>
      <c r="G51" s="907"/>
      <c r="H51" s="1269"/>
      <c r="I51" s="1270"/>
      <c r="J51" s="1270"/>
      <c r="K51" s="1270"/>
      <c r="L51" s="1270"/>
      <c r="M51" s="1270"/>
      <c r="N51" s="1270"/>
      <c r="O51" s="1270"/>
      <c r="P51" s="1270"/>
      <c r="Q51" s="1270"/>
      <c r="R51" s="1270"/>
      <c r="S51" s="1271"/>
      <c r="T51" s="1272"/>
      <c r="U51" s="1270"/>
      <c r="V51" s="1270"/>
      <c r="W51" s="1270"/>
      <c r="X51" s="1270"/>
      <c r="Y51" s="1270"/>
      <c r="Z51" s="1270"/>
      <c r="AA51" s="1270"/>
      <c r="AB51" s="1270"/>
      <c r="AC51" s="1270"/>
      <c r="AD51" s="1270"/>
      <c r="AE51" s="1273"/>
      <c r="AF51" s="1269"/>
      <c r="AG51" s="1270"/>
      <c r="AH51" s="1270"/>
      <c r="AI51" s="1270"/>
      <c r="AJ51" s="1270"/>
      <c r="AK51" s="1270"/>
      <c r="AL51" s="1270"/>
      <c r="AM51" s="1270"/>
      <c r="AN51" s="1270"/>
      <c r="AO51" s="1270"/>
      <c r="AP51" s="1270"/>
      <c r="AQ51" s="1271"/>
      <c r="AR51" s="1281"/>
      <c r="AS51" s="1286"/>
      <c r="AT51" s="1286"/>
      <c r="AU51" s="1286"/>
    </row>
    <row r="52" spans="1:47" ht="12.75" customHeight="1" collapsed="1" thickBot="1" x14ac:dyDescent="0.35">
      <c r="B52" s="1787"/>
      <c r="C52" s="1781"/>
      <c r="D52" s="898" t="s">
        <v>205</v>
      </c>
      <c r="E52" s="899">
        <f>'MARCO LOGICO'!E45</f>
        <v>0</v>
      </c>
      <c r="F52" s="900" t="str">
        <f>'MARCO LOGICO'!F45</f>
        <v>Unidad medida</v>
      </c>
      <c r="G52" s="901">
        <f>'MARCO LOGICO'!G45</f>
        <v>0</v>
      </c>
      <c r="H52" s="1254"/>
      <c r="I52" s="1255"/>
      <c r="J52" s="1255"/>
      <c r="K52" s="1255"/>
      <c r="L52" s="1255"/>
      <c r="M52" s="1255"/>
      <c r="N52" s="1255"/>
      <c r="O52" s="1255"/>
      <c r="P52" s="1255"/>
      <c r="Q52" s="1255"/>
      <c r="R52" s="1255"/>
      <c r="S52" s="1256"/>
      <c r="T52" s="1257"/>
      <c r="U52" s="1255"/>
      <c r="V52" s="1255"/>
      <c r="W52" s="1255"/>
      <c r="X52" s="1255"/>
      <c r="Y52" s="1255"/>
      <c r="Z52" s="1255"/>
      <c r="AA52" s="1255"/>
      <c r="AB52" s="1255"/>
      <c r="AC52" s="1255"/>
      <c r="AD52" s="1255"/>
      <c r="AE52" s="1258"/>
      <c r="AF52" s="1254"/>
      <c r="AG52" s="1255"/>
      <c r="AH52" s="1255"/>
      <c r="AI52" s="1255"/>
      <c r="AJ52" s="1255"/>
      <c r="AK52" s="1255"/>
      <c r="AL52" s="1255"/>
      <c r="AM52" s="1255"/>
      <c r="AN52" s="1255"/>
      <c r="AO52" s="1255"/>
      <c r="AP52" s="1255"/>
      <c r="AQ52" s="1256"/>
      <c r="AR52" s="1281"/>
      <c r="AS52" s="1283"/>
      <c r="AT52" s="1283"/>
      <c r="AU52" s="1283"/>
    </row>
    <row r="53" spans="1:47" ht="12.75" customHeight="1" x14ac:dyDescent="0.3">
      <c r="B53" s="1787"/>
      <c r="C53" s="1781"/>
      <c r="D53" s="1761" t="s">
        <v>524</v>
      </c>
      <c r="E53" s="902"/>
      <c r="F53" s="903"/>
      <c r="G53" s="904"/>
      <c r="H53" s="1259"/>
      <c r="I53" s="1260"/>
      <c r="J53" s="1260"/>
      <c r="K53" s="1260"/>
      <c r="L53" s="1260"/>
      <c r="M53" s="1260"/>
      <c r="N53" s="1260"/>
      <c r="O53" s="1260"/>
      <c r="P53" s="1260"/>
      <c r="Q53" s="1260"/>
      <c r="R53" s="1260"/>
      <c r="S53" s="1261"/>
      <c r="T53" s="1262"/>
      <c r="U53" s="1260"/>
      <c r="V53" s="1260"/>
      <c r="W53" s="1260"/>
      <c r="X53" s="1260"/>
      <c r="Y53" s="1260"/>
      <c r="Z53" s="1260"/>
      <c r="AA53" s="1260"/>
      <c r="AB53" s="1260"/>
      <c r="AC53" s="1260"/>
      <c r="AD53" s="1260"/>
      <c r="AE53" s="1263"/>
      <c r="AF53" s="1259"/>
      <c r="AG53" s="1260"/>
      <c r="AH53" s="1260"/>
      <c r="AI53" s="1260"/>
      <c r="AJ53" s="1260"/>
      <c r="AK53" s="1260"/>
      <c r="AL53" s="1260"/>
      <c r="AM53" s="1260"/>
      <c r="AN53" s="1260"/>
      <c r="AO53" s="1260"/>
      <c r="AP53" s="1260"/>
      <c r="AQ53" s="1261"/>
      <c r="AR53" s="1281"/>
      <c r="AS53" s="1284"/>
      <c r="AT53" s="1284"/>
      <c r="AU53" s="1284"/>
    </row>
    <row r="54" spans="1:47" ht="12.75" customHeight="1" x14ac:dyDescent="0.3">
      <c r="B54" s="1787"/>
      <c r="C54" s="1781"/>
      <c r="D54" s="1762"/>
      <c r="E54" s="111"/>
      <c r="F54" s="343"/>
      <c r="G54" s="762"/>
      <c r="H54" s="1264"/>
      <c r="I54" s="1265"/>
      <c r="J54" s="1265"/>
      <c r="K54" s="1265"/>
      <c r="L54" s="1265"/>
      <c r="M54" s="1265"/>
      <c r="N54" s="1265"/>
      <c r="O54" s="1265"/>
      <c r="P54" s="1265"/>
      <c r="Q54" s="1265"/>
      <c r="R54" s="1265"/>
      <c r="S54" s="1266"/>
      <c r="T54" s="1267"/>
      <c r="U54" s="1265"/>
      <c r="V54" s="1265"/>
      <c r="W54" s="1265"/>
      <c r="X54" s="1265"/>
      <c r="Y54" s="1265"/>
      <c r="Z54" s="1265"/>
      <c r="AA54" s="1265"/>
      <c r="AB54" s="1265"/>
      <c r="AC54" s="1265"/>
      <c r="AD54" s="1265"/>
      <c r="AE54" s="1268"/>
      <c r="AF54" s="1264"/>
      <c r="AG54" s="1265"/>
      <c r="AH54" s="1265"/>
      <c r="AI54" s="1265"/>
      <c r="AJ54" s="1265"/>
      <c r="AK54" s="1265"/>
      <c r="AL54" s="1265"/>
      <c r="AM54" s="1265"/>
      <c r="AN54" s="1265"/>
      <c r="AO54" s="1265"/>
      <c r="AP54" s="1265"/>
      <c r="AQ54" s="1266"/>
      <c r="AR54" s="1281"/>
      <c r="AS54" s="1285"/>
      <c r="AT54" s="1285"/>
      <c r="AU54" s="1285"/>
    </row>
    <row r="55" spans="1:47" ht="12.75" customHeight="1" thickBot="1" x14ac:dyDescent="0.35">
      <c r="B55" s="1787"/>
      <c r="C55" s="1781"/>
      <c r="D55" s="1763"/>
      <c r="E55" s="905"/>
      <c r="F55" s="906"/>
      <c r="G55" s="907"/>
      <c r="H55" s="1269"/>
      <c r="I55" s="1270"/>
      <c r="J55" s="1270"/>
      <c r="K55" s="1270"/>
      <c r="L55" s="1270"/>
      <c r="M55" s="1270"/>
      <c r="N55" s="1270"/>
      <c r="O55" s="1270"/>
      <c r="P55" s="1270"/>
      <c r="Q55" s="1270"/>
      <c r="R55" s="1270"/>
      <c r="S55" s="1271"/>
      <c r="T55" s="1272"/>
      <c r="U55" s="1270"/>
      <c r="V55" s="1270"/>
      <c r="W55" s="1270"/>
      <c r="X55" s="1270"/>
      <c r="Y55" s="1270"/>
      <c r="Z55" s="1270"/>
      <c r="AA55" s="1270"/>
      <c r="AB55" s="1270"/>
      <c r="AC55" s="1270"/>
      <c r="AD55" s="1270"/>
      <c r="AE55" s="1273"/>
      <c r="AF55" s="1269"/>
      <c r="AG55" s="1270"/>
      <c r="AH55" s="1270"/>
      <c r="AI55" s="1270"/>
      <c r="AJ55" s="1270"/>
      <c r="AK55" s="1270"/>
      <c r="AL55" s="1270"/>
      <c r="AM55" s="1270"/>
      <c r="AN55" s="1270"/>
      <c r="AO55" s="1270"/>
      <c r="AP55" s="1270"/>
      <c r="AQ55" s="1271"/>
      <c r="AR55" s="1281"/>
      <c r="AS55" s="1286"/>
      <c r="AT55" s="1286"/>
      <c r="AU55" s="1286"/>
    </row>
    <row r="56" spans="1:47" ht="12.75" customHeight="1" collapsed="1" thickBot="1" x14ac:dyDescent="0.35">
      <c r="B56" s="1787"/>
      <c r="C56" s="1781"/>
      <c r="D56" s="898" t="s">
        <v>206</v>
      </c>
      <c r="E56" s="899">
        <f>'MARCO LOGICO'!E46</f>
        <v>0</v>
      </c>
      <c r="F56" s="900" t="str">
        <f>'MARCO LOGICO'!F46</f>
        <v>Unidad medida</v>
      </c>
      <c r="G56" s="901">
        <f>'MARCO LOGICO'!G46</f>
        <v>0</v>
      </c>
      <c r="H56" s="1254"/>
      <c r="I56" s="1255"/>
      <c r="J56" s="1255"/>
      <c r="K56" s="1255"/>
      <c r="L56" s="1255"/>
      <c r="M56" s="1255"/>
      <c r="N56" s="1255"/>
      <c r="O56" s="1255"/>
      <c r="P56" s="1255"/>
      <c r="Q56" s="1255"/>
      <c r="R56" s="1255"/>
      <c r="S56" s="1256"/>
      <c r="T56" s="1257"/>
      <c r="U56" s="1255"/>
      <c r="V56" s="1255"/>
      <c r="W56" s="1255"/>
      <c r="X56" s="1255"/>
      <c r="Y56" s="1255"/>
      <c r="Z56" s="1255"/>
      <c r="AA56" s="1255"/>
      <c r="AB56" s="1255"/>
      <c r="AC56" s="1255"/>
      <c r="AD56" s="1255"/>
      <c r="AE56" s="1258"/>
      <c r="AF56" s="1254"/>
      <c r="AG56" s="1255"/>
      <c r="AH56" s="1255"/>
      <c r="AI56" s="1255"/>
      <c r="AJ56" s="1255"/>
      <c r="AK56" s="1255"/>
      <c r="AL56" s="1255"/>
      <c r="AM56" s="1255"/>
      <c r="AN56" s="1255"/>
      <c r="AO56" s="1255"/>
      <c r="AP56" s="1255"/>
      <c r="AQ56" s="1256"/>
      <c r="AR56" s="1281"/>
      <c r="AS56" s="1283"/>
      <c r="AT56" s="1283"/>
      <c r="AU56" s="1283"/>
    </row>
    <row r="57" spans="1:47" ht="12.75" customHeight="1" x14ac:dyDescent="0.3">
      <c r="B57" s="1787"/>
      <c r="C57" s="1781"/>
      <c r="D57" s="1761" t="s">
        <v>524</v>
      </c>
      <c r="E57" s="902"/>
      <c r="F57" s="903"/>
      <c r="G57" s="904"/>
      <c r="H57" s="1259"/>
      <c r="I57" s="1260"/>
      <c r="J57" s="1260"/>
      <c r="K57" s="1260"/>
      <c r="L57" s="1260"/>
      <c r="M57" s="1260"/>
      <c r="N57" s="1260"/>
      <c r="O57" s="1260"/>
      <c r="P57" s="1260"/>
      <c r="Q57" s="1260"/>
      <c r="R57" s="1260"/>
      <c r="S57" s="1261"/>
      <c r="T57" s="1262"/>
      <c r="U57" s="1260"/>
      <c r="V57" s="1260"/>
      <c r="W57" s="1260"/>
      <c r="X57" s="1260"/>
      <c r="Y57" s="1260"/>
      <c r="Z57" s="1260"/>
      <c r="AA57" s="1260"/>
      <c r="AB57" s="1260"/>
      <c r="AC57" s="1260"/>
      <c r="AD57" s="1260"/>
      <c r="AE57" s="1263"/>
      <c r="AF57" s="1259"/>
      <c r="AG57" s="1260"/>
      <c r="AH57" s="1260"/>
      <c r="AI57" s="1260"/>
      <c r="AJ57" s="1260"/>
      <c r="AK57" s="1260"/>
      <c r="AL57" s="1260"/>
      <c r="AM57" s="1260"/>
      <c r="AN57" s="1260"/>
      <c r="AO57" s="1260"/>
      <c r="AP57" s="1260"/>
      <c r="AQ57" s="1261"/>
      <c r="AR57" s="1281"/>
      <c r="AS57" s="1284"/>
      <c r="AT57" s="1284"/>
      <c r="AU57" s="1284"/>
    </row>
    <row r="58" spans="1:47" ht="12.75" customHeight="1" x14ac:dyDescent="0.3">
      <c r="B58" s="1787"/>
      <c r="C58" s="1781"/>
      <c r="D58" s="1762"/>
      <c r="E58" s="111"/>
      <c r="F58" s="343"/>
      <c r="G58" s="762"/>
      <c r="H58" s="1264"/>
      <c r="I58" s="1265"/>
      <c r="J58" s="1265"/>
      <c r="K58" s="1265"/>
      <c r="L58" s="1265"/>
      <c r="M58" s="1265"/>
      <c r="N58" s="1265"/>
      <c r="O58" s="1265"/>
      <c r="P58" s="1265"/>
      <c r="Q58" s="1265"/>
      <c r="R58" s="1265"/>
      <c r="S58" s="1266"/>
      <c r="T58" s="1267"/>
      <c r="U58" s="1265"/>
      <c r="V58" s="1265"/>
      <c r="W58" s="1265"/>
      <c r="X58" s="1265"/>
      <c r="Y58" s="1265"/>
      <c r="Z58" s="1265"/>
      <c r="AA58" s="1265"/>
      <c r="AB58" s="1265"/>
      <c r="AC58" s="1265"/>
      <c r="AD58" s="1265"/>
      <c r="AE58" s="1268"/>
      <c r="AF58" s="1264"/>
      <c r="AG58" s="1265"/>
      <c r="AH58" s="1265"/>
      <c r="AI58" s="1265"/>
      <c r="AJ58" s="1265"/>
      <c r="AK58" s="1265"/>
      <c r="AL58" s="1265"/>
      <c r="AM58" s="1265"/>
      <c r="AN58" s="1265"/>
      <c r="AO58" s="1265"/>
      <c r="AP58" s="1265"/>
      <c r="AQ58" s="1266"/>
      <c r="AR58" s="1281"/>
      <c r="AS58" s="1285"/>
      <c r="AT58" s="1285"/>
      <c r="AU58" s="1285"/>
    </row>
    <row r="59" spans="1:47" ht="12.75" customHeight="1" thickBot="1" x14ac:dyDescent="0.35">
      <c r="B59" s="1788"/>
      <c r="C59" s="1782"/>
      <c r="D59" s="1764"/>
      <c r="E59" s="908"/>
      <c r="F59" s="344"/>
      <c r="G59" s="763"/>
      <c r="H59" s="1274"/>
      <c r="I59" s="1275"/>
      <c r="J59" s="1275"/>
      <c r="K59" s="1275"/>
      <c r="L59" s="1275"/>
      <c r="M59" s="1275"/>
      <c r="N59" s="1275"/>
      <c r="O59" s="1275"/>
      <c r="P59" s="1275"/>
      <c r="Q59" s="1275"/>
      <c r="R59" s="1275"/>
      <c r="S59" s="1276"/>
      <c r="T59" s="1277"/>
      <c r="U59" s="1275"/>
      <c r="V59" s="1275"/>
      <c r="W59" s="1275"/>
      <c r="X59" s="1275"/>
      <c r="Y59" s="1275"/>
      <c r="Z59" s="1275"/>
      <c r="AA59" s="1275"/>
      <c r="AB59" s="1275"/>
      <c r="AC59" s="1275"/>
      <c r="AD59" s="1275"/>
      <c r="AE59" s="1278"/>
      <c r="AF59" s="1274"/>
      <c r="AG59" s="1275"/>
      <c r="AH59" s="1275"/>
      <c r="AI59" s="1275"/>
      <c r="AJ59" s="1275"/>
      <c r="AK59" s="1275"/>
      <c r="AL59" s="1275"/>
      <c r="AM59" s="1275"/>
      <c r="AN59" s="1275"/>
      <c r="AO59" s="1275"/>
      <c r="AP59" s="1275"/>
      <c r="AQ59" s="1276"/>
      <c r="AR59" s="1281"/>
      <c r="AS59" s="1287"/>
      <c r="AT59" s="1287"/>
      <c r="AU59" s="1287"/>
    </row>
    <row r="60" spans="1:47" ht="37.5" customHeight="1" thickBot="1" x14ac:dyDescent="0.35">
      <c r="A60" s="237">
        <v>1</v>
      </c>
      <c r="B60" s="892">
        <v>2</v>
      </c>
      <c r="C60" s="1789" t="str">
        <f>'MARCO LOGICO'!D52</f>
        <v xml:space="preserve">Implementación y/o fortalecimiento de negocios en los distritos de Pisac, Taray, Lamay, Coya y Calca, provincia de Calca - región Cusco, con idea de negocio o negocio propio en marcha  </v>
      </c>
      <c r="D60" s="1789"/>
      <c r="E60" s="1789"/>
      <c r="F60" s="1789"/>
      <c r="G60" s="1790"/>
      <c r="H60" s="893"/>
      <c r="I60" s="894"/>
      <c r="J60" s="894"/>
      <c r="K60" s="894"/>
      <c r="L60" s="894"/>
      <c r="M60" s="894"/>
      <c r="N60" s="894"/>
      <c r="O60" s="894"/>
      <c r="P60" s="894"/>
      <c r="Q60" s="894"/>
      <c r="R60" s="894"/>
      <c r="S60" s="895"/>
      <c r="T60" s="896"/>
      <c r="U60" s="894"/>
      <c r="V60" s="894"/>
      <c r="W60" s="894"/>
      <c r="X60" s="894"/>
      <c r="Y60" s="894"/>
      <c r="Z60" s="894"/>
      <c r="AA60" s="894"/>
      <c r="AB60" s="894"/>
      <c r="AC60" s="894"/>
      <c r="AD60" s="894"/>
      <c r="AE60" s="897"/>
      <c r="AF60" s="893"/>
      <c r="AG60" s="894"/>
      <c r="AH60" s="894"/>
      <c r="AI60" s="894"/>
      <c r="AJ60" s="894"/>
      <c r="AK60" s="894"/>
      <c r="AL60" s="894"/>
      <c r="AM60" s="894"/>
      <c r="AN60" s="894"/>
      <c r="AO60" s="894"/>
      <c r="AP60" s="894"/>
      <c r="AQ60" s="895"/>
      <c r="AR60" s="1281"/>
      <c r="AS60" s="1282"/>
      <c r="AT60" s="1282"/>
      <c r="AU60" s="1282"/>
    </row>
    <row r="61" spans="1:47" ht="47.25" customHeight="1" collapsed="1" thickBot="1" x14ac:dyDescent="0.35">
      <c r="B61" s="1786">
        <f>'MARCO LOGICO'!C53</f>
        <v>2.1</v>
      </c>
      <c r="C61" s="1780" t="str">
        <f>'MARCO LOGICO'!D53</f>
        <v>Emprendedores del sector turismo de los distritos de Pisac, Taray, Lamay, Coya y Calca, provincia de Calca - región Cusco implementan o fortalecen sus negocios en el marco de su plan de negocios/mejoras</v>
      </c>
      <c r="D61" s="898" t="s">
        <v>204</v>
      </c>
      <c r="E61" s="899" t="str">
        <f>'MARCO LOGICO'!E53</f>
        <v>99 Hombre y mujeres emprenddoras con idea de negocio y negocio propio en marcha logran implementar y/o mejorar un negocio con capital propio al mes 13 del proyecto</v>
      </c>
      <c r="F61" s="900" t="str">
        <f>'MARCO LOGICO'!F53</f>
        <v>Persona</v>
      </c>
      <c r="G61" s="901">
        <f>'MARCO LOGICO'!G53</f>
        <v>99</v>
      </c>
      <c r="H61" s="1254"/>
      <c r="I61" s="1255"/>
      <c r="J61" s="1255"/>
      <c r="K61" s="1255"/>
      <c r="L61" s="1255"/>
      <c r="M61" s="1255"/>
      <c r="N61" s="1255"/>
      <c r="O61" s="1255"/>
      <c r="P61" s="1255"/>
      <c r="Q61" s="1255"/>
      <c r="R61" s="1255"/>
      <c r="S61" s="1256"/>
      <c r="T61" s="1257">
        <v>99</v>
      </c>
      <c r="U61" s="1255"/>
      <c r="V61" s="1255"/>
      <c r="W61" s="1255"/>
      <c r="X61" s="1255"/>
      <c r="Y61" s="1255"/>
      <c r="Z61" s="1255"/>
      <c r="AA61" s="1255"/>
      <c r="AB61" s="1255"/>
      <c r="AC61" s="1255"/>
      <c r="AD61" s="1255"/>
      <c r="AE61" s="1258"/>
      <c r="AF61" s="1254"/>
      <c r="AG61" s="1255"/>
      <c r="AH61" s="1255"/>
      <c r="AI61" s="1255"/>
      <c r="AJ61" s="1255"/>
      <c r="AK61" s="1255"/>
      <c r="AL61" s="1255"/>
      <c r="AM61" s="1255"/>
      <c r="AN61" s="1255"/>
      <c r="AO61" s="1255"/>
      <c r="AP61" s="1255"/>
      <c r="AQ61" s="1256"/>
      <c r="AR61" s="1281"/>
      <c r="AS61" s="1283"/>
      <c r="AT61" s="1283"/>
      <c r="AU61" s="1283"/>
    </row>
    <row r="62" spans="1:47" ht="12.75" customHeight="1" x14ac:dyDescent="0.3">
      <c r="B62" s="1787"/>
      <c r="C62" s="1781"/>
      <c r="D62" s="1761" t="s">
        <v>524</v>
      </c>
      <c r="E62" s="902"/>
      <c r="F62" s="903"/>
      <c r="G62" s="904"/>
      <c r="H62" s="1259"/>
      <c r="I62" s="1260"/>
      <c r="J62" s="1260"/>
      <c r="K62" s="1260"/>
      <c r="L62" s="1280"/>
      <c r="M62" s="1260"/>
      <c r="N62" s="1260"/>
      <c r="O62" s="1260"/>
      <c r="P62" s="1260"/>
      <c r="Q62" s="1260"/>
      <c r="R62" s="1260"/>
      <c r="S62" s="1261"/>
      <c r="T62" s="1262"/>
      <c r="U62" s="1260"/>
      <c r="V62" s="1260"/>
      <c r="W62" s="1260"/>
      <c r="X62" s="1260"/>
      <c r="Y62" s="1260"/>
      <c r="Z62" s="1260"/>
      <c r="AA62" s="1260"/>
      <c r="AB62" s="1260"/>
      <c r="AC62" s="1260"/>
      <c r="AD62" s="1260"/>
      <c r="AE62" s="1263"/>
      <c r="AF62" s="1259"/>
      <c r="AG62" s="1260"/>
      <c r="AH62" s="1260"/>
      <c r="AI62" s="1260"/>
      <c r="AJ62" s="1260"/>
      <c r="AK62" s="1260"/>
      <c r="AL62" s="1260"/>
      <c r="AM62" s="1260"/>
      <c r="AN62" s="1260"/>
      <c r="AO62" s="1260"/>
      <c r="AP62" s="1260"/>
      <c r="AQ62" s="1261"/>
      <c r="AR62" s="1281"/>
      <c r="AS62" s="1284"/>
      <c r="AT62" s="1284"/>
      <c r="AU62" s="1284"/>
    </row>
    <row r="63" spans="1:47" ht="12.75" customHeight="1" x14ac:dyDescent="0.3">
      <c r="B63" s="1787"/>
      <c r="C63" s="1781"/>
      <c r="D63" s="1762"/>
      <c r="E63" s="111"/>
      <c r="F63" s="343"/>
      <c r="G63" s="762"/>
      <c r="H63" s="1264"/>
      <c r="I63" s="1265"/>
      <c r="J63" s="1265"/>
      <c r="K63" s="1265"/>
      <c r="L63" s="1265"/>
      <c r="M63" s="1265"/>
      <c r="N63" s="1265"/>
      <c r="O63" s="1265"/>
      <c r="P63" s="1265"/>
      <c r="Q63" s="1265"/>
      <c r="R63" s="1265"/>
      <c r="S63" s="1266"/>
      <c r="T63" s="1267"/>
      <c r="U63" s="1265"/>
      <c r="V63" s="1265"/>
      <c r="W63" s="1265"/>
      <c r="X63" s="1265"/>
      <c r="Y63" s="1265"/>
      <c r="Z63" s="1265"/>
      <c r="AA63" s="1265"/>
      <c r="AB63" s="1265"/>
      <c r="AC63" s="1265"/>
      <c r="AD63" s="1265"/>
      <c r="AE63" s="1268"/>
      <c r="AF63" s="1264"/>
      <c r="AG63" s="1265"/>
      <c r="AH63" s="1265"/>
      <c r="AI63" s="1265"/>
      <c r="AJ63" s="1265"/>
      <c r="AK63" s="1265"/>
      <c r="AL63" s="1265"/>
      <c r="AM63" s="1265"/>
      <c r="AN63" s="1265"/>
      <c r="AO63" s="1265"/>
      <c r="AP63" s="1265"/>
      <c r="AQ63" s="1266"/>
      <c r="AR63" s="1281"/>
      <c r="AS63" s="1285"/>
      <c r="AT63" s="1285"/>
      <c r="AU63" s="1285"/>
    </row>
    <row r="64" spans="1:47" ht="12.75" customHeight="1" thickBot="1" x14ac:dyDescent="0.35">
      <c r="B64" s="1787"/>
      <c r="C64" s="1781"/>
      <c r="D64" s="1763"/>
      <c r="E64" s="1175"/>
      <c r="F64" s="906"/>
      <c r="G64" s="907"/>
      <c r="H64" s="1269"/>
      <c r="I64" s="1270"/>
      <c r="J64" s="1270"/>
      <c r="K64" s="1270"/>
      <c r="L64" s="1270"/>
      <c r="M64" s="1270"/>
      <c r="N64" s="1270"/>
      <c r="O64" s="1270"/>
      <c r="P64" s="1270"/>
      <c r="Q64" s="1270"/>
      <c r="R64" s="1270"/>
      <c r="S64" s="1271"/>
      <c r="T64" s="1272"/>
      <c r="U64" s="1270"/>
      <c r="V64" s="1270"/>
      <c r="W64" s="1270"/>
      <c r="X64" s="1270"/>
      <c r="Y64" s="1270"/>
      <c r="Z64" s="1270"/>
      <c r="AA64" s="1270"/>
      <c r="AB64" s="1270"/>
      <c r="AC64" s="1270"/>
      <c r="AD64" s="1270"/>
      <c r="AE64" s="1273"/>
      <c r="AF64" s="1269"/>
      <c r="AG64" s="1270"/>
      <c r="AH64" s="1270"/>
      <c r="AI64" s="1270"/>
      <c r="AJ64" s="1270"/>
      <c r="AK64" s="1270"/>
      <c r="AL64" s="1270"/>
      <c r="AM64" s="1270"/>
      <c r="AN64" s="1270"/>
      <c r="AO64" s="1270"/>
      <c r="AP64" s="1270"/>
      <c r="AQ64" s="1271"/>
      <c r="AR64" s="1281"/>
      <c r="AS64" s="1286"/>
      <c r="AT64" s="1286"/>
      <c r="AU64" s="1286"/>
    </row>
    <row r="65" spans="2:47" ht="12.75" customHeight="1" collapsed="1" thickBot="1" x14ac:dyDescent="0.35">
      <c r="B65" s="1787"/>
      <c r="C65" s="1781"/>
      <c r="D65" s="898" t="s">
        <v>205</v>
      </c>
      <c r="E65" s="899">
        <f>'MARCO LOGICO'!E54</f>
        <v>0</v>
      </c>
      <c r="F65" s="900" t="str">
        <f>'MARCO LOGICO'!F54</f>
        <v>Unidad medida</v>
      </c>
      <c r="G65" s="901">
        <f>'MARCO LOGICO'!G54</f>
        <v>0</v>
      </c>
      <c r="H65" s="1254"/>
      <c r="I65" s="1255"/>
      <c r="J65" s="1255"/>
      <c r="K65" s="1255"/>
      <c r="L65" s="1255"/>
      <c r="M65" s="1255"/>
      <c r="N65" s="1255"/>
      <c r="O65" s="1255"/>
      <c r="P65" s="1255"/>
      <c r="Q65" s="1255"/>
      <c r="R65" s="1255"/>
      <c r="S65" s="1256"/>
      <c r="T65" s="1257"/>
      <c r="U65" s="1255"/>
      <c r="V65" s="1255"/>
      <c r="W65" s="1255"/>
      <c r="X65" s="1255"/>
      <c r="Y65" s="1255"/>
      <c r="Z65" s="1255"/>
      <c r="AA65" s="1255"/>
      <c r="AB65" s="1255"/>
      <c r="AC65" s="1255"/>
      <c r="AD65" s="1255"/>
      <c r="AE65" s="1258"/>
      <c r="AF65" s="1254"/>
      <c r="AG65" s="1255"/>
      <c r="AH65" s="1255"/>
      <c r="AI65" s="1255"/>
      <c r="AJ65" s="1255"/>
      <c r="AK65" s="1255"/>
      <c r="AL65" s="1255"/>
      <c r="AM65" s="1255"/>
      <c r="AN65" s="1255"/>
      <c r="AO65" s="1255"/>
      <c r="AP65" s="1255"/>
      <c r="AQ65" s="1256"/>
      <c r="AR65" s="1281"/>
      <c r="AS65" s="1283"/>
      <c r="AT65" s="1283"/>
      <c r="AU65" s="1283"/>
    </row>
    <row r="66" spans="2:47" ht="12.75" customHeight="1" x14ac:dyDescent="0.3">
      <c r="B66" s="1787"/>
      <c r="C66" s="1781"/>
      <c r="D66" s="1761" t="s">
        <v>524</v>
      </c>
      <c r="E66" s="902"/>
      <c r="F66" s="903"/>
      <c r="G66" s="904"/>
      <c r="H66" s="1259"/>
      <c r="I66" s="1260"/>
      <c r="J66" s="1260"/>
      <c r="K66" s="1260"/>
      <c r="L66" s="1260"/>
      <c r="M66" s="1260"/>
      <c r="N66" s="1260"/>
      <c r="O66" s="1260"/>
      <c r="P66" s="1260"/>
      <c r="Q66" s="1260"/>
      <c r="R66" s="1260"/>
      <c r="S66" s="1261"/>
      <c r="T66" s="1262"/>
      <c r="U66" s="1260"/>
      <c r="V66" s="1260"/>
      <c r="W66" s="1260"/>
      <c r="X66" s="1260"/>
      <c r="Y66" s="1260"/>
      <c r="Z66" s="1260"/>
      <c r="AA66" s="1260"/>
      <c r="AB66" s="1260"/>
      <c r="AC66" s="1260"/>
      <c r="AD66" s="1260"/>
      <c r="AE66" s="1263"/>
      <c r="AF66" s="1259"/>
      <c r="AG66" s="1260"/>
      <c r="AH66" s="1260"/>
      <c r="AI66" s="1260"/>
      <c r="AJ66" s="1260"/>
      <c r="AK66" s="1260"/>
      <c r="AL66" s="1260"/>
      <c r="AM66" s="1260"/>
      <c r="AN66" s="1260"/>
      <c r="AO66" s="1260"/>
      <c r="AP66" s="1260"/>
      <c r="AQ66" s="1261"/>
      <c r="AR66" s="1281"/>
      <c r="AS66" s="1284"/>
      <c r="AT66" s="1284"/>
      <c r="AU66" s="1284"/>
    </row>
    <row r="67" spans="2:47" ht="12.75" customHeight="1" x14ac:dyDescent="0.3">
      <c r="B67" s="1787"/>
      <c r="C67" s="1781"/>
      <c r="D67" s="1762"/>
      <c r="E67" s="111"/>
      <c r="F67" s="343"/>
      <c r="G67" s="762"/>
      <c r="H67" s="1264"/>
      <c r="I67" s="1265"/>
      <c r="J67" s="1265"/>
      <c r="K67" s="1265"/>
      <c r="L67" s="1265"/>
      <c r="M67" s="1265"/>
      <c r="N67" s="1265"/>
      <c r="O67" s="1265"/>
      <c r="P67" s="1265"/>
      <c r="Q67" s="1265"/>
      <c r="R67" s="1265"/>
      <c r="S67" s="1266"/>
      <c r="T67" s="1267"/>
      <c r="U67" s="1265"/>
      <c r="V67" s="1265"/>
      <c r="W67" s="1265"/>
      <c r="X67" s="1265"/>
      <c r="Y67" s="1265"/>
      <c r="Z67" s="1265"/>
      <c r="AA67" s="1265"/>
      <c r="AB67" s="1265"/>
      <c r="AC67" s="1265"/>
      <c r="AD67" s="1265"/>
      <c r="AE67" s="1268"/>
      <c r="AF67" s="1264"/>
      <c r="AG67" s="1265"/>
      <c r="AH67" s="1265"/>
      <c r="AI67" s="1265"/>
      <c r="AJ67" s="1265"/>
      <c r="AK67" s="1265"/>
      <c r="AL67" s="1265"/>
      <c r="AM67" s="1265"/>
      <c r="AN67" s="1265"/>
      <c r="AO67" s="1265"/>
      <c r="AP67" s="1265"/>
      <c r="AQ67" s="1266"/>
      <c r="AR67" s="1281"/>
      <c r="AS67" s="1285"/>
      <c r="AT67" s="1285"/>
      <c r="AU67" s="1285"/>
    </row>
    <row r="68" spans="2:47" ht="12.75" customHeight="1" thickBot="1" x14ac:dyDescent="0.35">
      <c r="B68" s="1787"/>
      <c r="C68" s="1781"/>
      <c r="D68" s="1763"/>
      <c r="E68" s="905"/>
      <c r="F68" s="906"/>
      <c r="G68" s="907"/>
      <c r="H68" s="1269"/>
      <c r="I68" s="1270"/>
      <c r="J68" s="1270"/>
      <c r="K68" s="1270"/>
      <c r="L68" s="1270"/>
      <c r="M68" s="1270"/>
      <c r="N68" s="1270"/>
      <c r="O68" s="1270"/>
      <c r="P68" s="1270"/>
      <c r="Q68" s="1270"/>
      <c r="R68" s="1270"/>
      <c r="S68" s="1271"/>
      <c r="T68" s="1272"/>
      <c r="U68" s="1270"/>
      <c r="V68" s="1270"/>
      <c r="W68" s="1270"/>
      <c r="X68" s="1270"/>
      <c r="Y68" s="1270"/>
      <c r="Z68" s="1270"/>
      <c r="AA68" s="1270"/>
      <c r="AB68" s="1270"/>
      <c r="AC68" s="1270"/>
      <c r="AD68" s="1270"/>
      <c r="AE68" s="1273"/>
      <c r="AF68" s="1269"/>
      <c r="AG68" s="1270"/>
      <c r="AH68" s="1270"/>
      <c r="AI68" s="1270"/>
      <c r="AJ68" s="1270"/>
      <c r="AK68" s="1270"/>
      <c r="AL68" s="1270"/>
      <c r="AM68" s="1270"/>
      <c r="AN68" s="1270"/>
      <c r="AO68" s="1270"/>
      <c r="AP68" s="1270"/>
      <c r="AQ68" s="1271"/>
      <c r="AR68" s="1281"/>
      <c r="AS68" s="1286"/>
      <c r="AT68" s="1286"/>
      <c r="AU68" s="1286"/>
    </row>
    <row r="69" spans="2:47" ht="12.75" customHeight="1" collapsed="1" thickBot="1" x14ac:dyDescent="0.35">
      <c r="B69" s="1787"/>
      <c r="C69" s="1781"/>
      <c r="D69" s="898" t="s">
        <v>206</v>
      </c>
      <c r="E69" s="899">
        <f>'MARCO LOGICO'!E55</f>
        <v>0</v>
      </c>
      <c r="F69" s="900" t="str">
        <f>'MARCO LOGICO'!F55</f>
        <v>Unidad medida</v>
      </c>
      <c r="G69" s="901">
        <f>'MARCO LOGICO'!G55</f>
        <v>0</v>
      </c>
      <c r="H69" s="1254"/>
      <c r="I69" s="1255"/>
      <c r="J69" s="1255"/>
      <c r="K69" s="1255"/>
      <c r="L69" s="1255"/>
      <c r="M69" s="1255"/>
      <c r="N69" s="1255"/>
      <c r="O69" s="1255"/>
      <c r="P69" s="1255"/>
      <c r="Q69" s="1255"/>
      <c r="R69" s="1255"/>
      <c r="S69" s="1256"/>
      <c r="T69" s="1257"/>
      <c r="U69" s="1255"/>
      <c r="V69" s="1255"/>
      <c r="W69" s="1255"/>
      <c r="X69" s="1255"/>
      <c r="Y69" s="1255"/>
      <c r="Z69" s="1255"/>
      <c r="AA69" s="1255"/>
      <c r="AB69" s="1255"/>
      <c r="AC69" s="1255"/>
      <c r="AD69" s="1255"/>
      <c r="AE69" s="1258"/>
      <c r="AF69" s="1254"/>
      <c r="AG69" s="1255"/>
      <c r="AH69" s="1255"/>
      <c r="AI69" s="1255"/>
      <c r="AJ69" s="1255"/>
      <c r="AK69" s="1255"/>
      <c r="AL69" s="1255"/>
      <c r="AM69" s="1255"/>
      <c r="AN69" s="1255"/>
      <c r="AO69" s="1255"/>
      <c r="AP69" s="1255"/>
      <c r="AQ69" s="1256"/>
      <c r="AR69" s="1281"/>
      <c r="AS69" s="1283"/>
      <c r="AT69" s="1283"/>
      <c r="AU69" s="1283"/>
    </row>
    <row r="70" spans="2:47" ht="12.75" customHeight="1" x14ac:dyDescent="0.3">
      <c r="B70" s="1787"/>
      <c r="C70" s="1781"/>
      <c r="D70" s="1761" t="s">
        <v>524</v>
      </c>
      <c r="E70" s="902"/>
      <c r="F70" s="903"/>
      <c r="G70" s="904"/>
      <c r="H70" s="1259"/>
      <c r="I70" s="1260"/>
      <c r="J70" s="1260"/>
      <c r="K70" s="1260"/>
      <c r="L70" s="1260"/>
      <c r="M70" s="1260"/>
      <c r="N70" s="1260"/>
      <c r="O70" s="1260"/>
      <c r="P70" s="1260"/>
      <c r="Q70" s="1260"/>
      <c r="R70" s="1260"/>
      <c r="S70" s="1261"/>
      <c r="T70" s="1262"/>
      <c r="U70" s="1260"/>
      <c r="V70" s="1260"/>
      <c r="W70" s="1260"/>
      <c r="X70" s="1260"/>
      <c r="Y70" s="1260"/>
      <c r="Z70" s="1260"/>
      <c r="AA70" s="1260"/>
      <c r="AB70" s="1260"/>
      <c r="AC70" s="1260"/>
      <c r="AD70" s="1260"/>
      <c r="AE70" s="1263"/>
      <c r="AF70" s="1259"/>
      <c r="AG70" s="1260"/>
      <c r="AH70" s="1260"/>
      <c r="AI70" s="1260"/>
      <c r="AJ70" s="1260"/>
      <c r="AK70" s="1260"/>
      <c r="AL70" s="1260"/>
      <c r="AM70" s="1260"/>
      <c r="AN70" s="1260"/>
      <c r="AO70" s="1260"/>
      <c r="AP70" s="1260"/>
      <c r="AQ70" s="1261"/>
      <c r="AR70" s="1281"/>
      <c r="AS70" s="1284"/>
      <c r="AT70" s="1284"/>
      <c r="AU70" s="1284"/>
    </row>
    <row r="71" spans="2:47" ht="12.75" customHeight="1" x14ac:dyDescent="0.3">
      <c r="B71" s="1787"/>
      <c r="C71" s="1781"/>
      <c r="D71" s="1762"/>
      <c r="E71" s="111"/>
      <c r="F71" s="343"/>
      <c r="G71" s="762"/>
      <c r="H71" s="1264"/>
      <c r="I71" s="1265"/>
      <c r="J71" s="1265"/>
      <c r="K71" s="1265"/>
      <c r="L71" s="1265"/>
      <c r="M71" s="1265"/>
      <c r="N71" s="1265"/>
      <c r="O71" s="1265"/>
      <c r="P71" s="1265"/>
      <c r="Q71" s="1265"/>
      <c r="R71" s="1265"/>
      <c r="S71" s="1266"/>
      <c r="T71" s="1267"/>
      <c r="U71" s="1265"/>
      <c r="V71" s="1265"/>
      <c r="W71" s="1265"/>
      <c r="X71" s="1265"/>
      <c r="Y71" s="1265"/>
      <c r="Z71" s="1265"/>
      <c r="AA71" s="1265"/>
      <c r="AB71" s="1265"/>
      <c r="AC71" s="1265"/>
      <c r="AD71" s="1265"/>
      <c r="AE71" s="1268"/>
      <c r="AF71" s="1264"/>
      <c r="AG71" s="1265"/>
      <c r="AH71" s="1265"/>
      <c r="AI71" s="1265"/>
      <c r="AJ71" s="1265"/>
      <c r="AK71" s="1265"/>
      <c r="AL71" s="1265"/>
      <c r="AM71" s="1265"/>
      <c r="AN71" s="1265"/>
      <c r="AO71" s="1265"/>
      <c r="AP71" s="1265"/>
      <c r="AQ71" s="1266"/>
      <c r="AR71" s="1281"/>
      <c r="AS71" s="1285"/>
      <c r="AT71" s="1285"/>
      <c r="AU71" s="1285"/>
    </row>
    <row r="72" spans="2:47" ht="12.75" customHeight="1" thickBot="1" x14ac:dyDescent="0.35">
      <c r="B72" s="1788"/>
      <c r="C72" s="1782"/>
      <c r="D72" s="1764"/>
      <c r="E72" s="908"/>
      <c r="F72" s="344"/>
      <c r="G72" s="763"/>
      <c r="H72" s="1274"/>
      <c r="I72" s="1275"/>
      <c r="J72" s="1275"/>
      <c r="K72" s="1275"/>
      <c r="L72" s="1275"/>
      <c r="M72" s="1275"/>
      <c r="N72" s="1275"/>
      <c r="O72" s="1275"/>
      <c r="P72" s="1275"/>
      <c r="Q72" s="1275"/>
      <c r="R72" s="1275"/>
      <c r="S72" s="1276"/>
      <c r="T72" s="1277"/>
      <c r="U72" s="1275"/>
      <c r="V72" s="1275"/>
      <c r="W72" s="1275"/>
      <c r="X72" s="1275"/>
      <c r="Y72" s="1275"/>
      <c r="Z72" s="1275"/>
      <c r="AA72" s="1275"/>
      <c r="AB72" s="1275"/>
      <c r="AC72" s="1275"/>
      <c r="AD72" s="1275"/>
      <c r="AE72" s="1278"/>
      <c r="AF72" s="1274"/>
      <c r="AG72" s="1275"/>
      <c r="AH72" s="1275"/>
      <c r="AI72" s="1275"/>
      <c r="AJ72" s="1275"/>
      <c r="AK72" s="1275"/>
      <c r="AL72" s="1275"/>
      <c r="AM72" s="1275"/>
      <c r="AN72" s="1275"/>
      <c r="AO72" s="1275"/>
      <c r="AP72" s="1275"/>
      <c r="AQ72" s="1276"/>
      <c r="AR72" s="1281"/>
      <c r="AS72" s="1287"/>
      <c r="AT72" s="1287"/>
      <c r="AU72" s="1287"/>
    </row>
    <row r="73" spans="2:47" ht="34.5" customHeight="1" collapsed="1" thickBot="1" x14ac:dyDescent="0.35">
      <c r="B73" s="1786">
        <f>'MARCO LOGICO'!C61</f>
        <v>2.2000000000000002</v>
      </c>
      <c r="C73" s="1780" t="str">
        <f>'MARCO LOGICO'!D61</f>
        <v>Emprendedores del sector turismo de los distritos de Pisac, Taray, Lamay, Coya y Calca, provincia de Calca - región Cusco resuleven cuellos de botella en sus negocios implementados o fortalecidos</v>
      </c>
      <c r="D73" s="898" t="s">
        <v>204</v>
      </c>
      <c r="E73" s="899" t="str">
        <f>'MARCO LOGICO'!E61</f>
        <v>50 Hombres y mujeres emprendedores resuelven cuellos de botella en sus negocios implementados o fortalecidos, al mes 13 del proyecto</v>
      </c>
      <c r="F73" s="900" t="str">
        <f>'MARCO LOGICO'!F61</f>
        <v>Persona</v>
      </c>
      <c r="G73" s="901">
        <f>'MARCO LOGICO'!G61</f>
        <v>50</v>
      </c>
      <c r="H73" s="1254"/>
      <c r="I73" s="1255"/>
      <c r="J73" s="1255"/>
      <c r="K73" s="1255"/>
      <c r="L73" s="1255"/>
      <c r="M73" s="1255"/>
      <c r="N73" s="1255"/>
      <c r="O73" s="1255"/>
      <c r="P73" s="1255"/>
      <c r="Q73" s="1255"/>
      <c r="R73" s="1255"/>
      <c r="S73" s="1256">
        <v>20</v>
      </c>
      <c r="T73" s="1257">
        <v>50</v>
      </c>
      <c r="U73" s="1255"/>
      <c r="V73" s="1255"/>
      <c r="W73" s="1255"/>
      <c r="X73" s="1255"/>
      <c r="Y73" s="1255"/>
      <c r="Z73" s="1255"/>
      <c r="AA73" s="1255"/>
      <c r="AB73" s="1255"/>
      <c r="AC73" s="1255"/>
      <c r="AD73" s="1255"/>
      <c r="AE73" s="1258"/>
      <c r="AF73" s="1254"/>
      <c r="AG73" s="1255"/>
      <c r="AH73" s="1255"/>
      <c r="AI73" s="1255"/>
      <c r="AJ73" s="1255"/>
      <c r="AK73" s="1255"/>
      <c r="AL73" s="1255"/>
      <c r="AM73" s="1255"/>
      <c r="AN73" s="1255"/>
      <c r="AO73" s="1255"/>
      <c r="AP73" s="1255"/>
      <c r="AQ73" s="1256"/>
      <c r="AR73" s="1281"/>
      <c r="AS73" s="1283"/>
      <c r="AT73" s="1283"/>
      <c r="AU73" s="1283"/>
    </row>
    <row r="74" spans="2:47" ht="12.75" customHeight="1" x14ac:dyDescent="0.3">
      <c r="B74" s="1787"/>
      <c r="C74" s="1781"/>
      <c r="D74" s="1761" t="s">
        <v>524</v>
      </c>
      <c r="E74" s="902" t="s">
        <v>668</v>
      </c>
      <c r="F74" s="903"/>
      <c r="G74" s="904"/>
      <c r="H74" s="1259"/>
      <c r="I74" s="1260"/>
      <c r="J74" s="1260"/>
      <c r="K74" s="1260"/>
      <c r="L74" s="1260"/>
      <c r="M74" s="1260"/>
      <c r="N74" s="1260"/>
      <c r="O74" s="1260"/>
      <c r="P74" s="1260"/>
      <c r="Q74" s="1260"/>
      <c r="R74" s="1260" t="s">
        <v>683</v>
      </c>
      <c r="S74" s="1261" t="s">
        <v>683</v>
      </c>
      <c r="T74" s="1262" t="s">
        <v>683</v>
      </c>
      <c r="U74" s="1260"/>
      <c r="V74" s="1260" t="s">
        <v>683</v>
      </c>
      <c r="W74" s="1260" t="s">
        <v>683</v>
      </c>
      <c r="X74" s="1260"/>
      <c r="Y74" s="1260"/>
      <c r="Z74" s="1260"/>
      <c r="AA74" s="1260"/>
      <c r="AB74" s="1260"/>
      <c r="AC74" s="1260"/>
      <c r="AD74" s="1260"/>
      <c r="AE74" s="1263"/>
      <c r="AF74" s="1259"/>
      <c r="AG74" s="1260"/>
      <c r="AH74" s="1260"/>
      <c r="AI74" s="1260"/>
      <c r="AJ74" s="1260"/>
      <c r="AK74" s="1260"/>
      <c r="AL74" s="1260"/>
      <c r="AM74" s="1260"/>
      <c r="AN74" s="1260"/>
      <c r="AO74" s="1260"/>
      <c r="AP74" s="1260"/>
      <c r="AQ74" s="1261"/>
      <c r="AR74" s="1281"/>
      <c r="AS74" s="1284"/>
      <c r="AT74" s="1284"/>
      <c r="AU74" s="1284"/>
    </row>
    <row r="75" spans="2:47" ht="12.75" customHeight="1" x14ac:dyDescent="0.3">
      <c r="B75" s="1787"/>
      <c r="C75" s="1781"/>
      <c r="D75" s="1762"/>
      <c r="E75" s="111" t="s">
        <v>669</v>
      </c>
      <c r="F75" s="343"/>
      <c r="G75" s="762"/>
      <c r="H75" s="1264"/>
      <c r="I75" s="1265"/>
      <c r="J75" s="1265"/>
      <c r="K75" s="1265"/>
      <c r="L75" s="1265"/>
      <c r="M75" s="1265"/>
      <c r="N75" s="1265"/>
      <c r="O75" s="1265"/>
      <c r="P75" s="1265"/>
      <c r="Q75" s="1265"/>
      <c r="R75" s="1265" t="s">
        <v>683</v>
      </c>
      <c r="S75" s="1266" t="s">
        <v>683</v>
      </c>
      <c r="T75" s="1267" t="s">
        <v>683</v>
      </c>
      <c r="U75" s="1265"/>
      <c r="V75" s="1265"/>
      <c r="W75" s="1265" t="s">
        <v>683</v>
      </c>
      <c r="X75" s="1265" t="s">
        <v>683</v>
      </c>
      <c r="Y75" s="1265"/>
      <c r="Z75" s="1265"/>
      <c r="AA75" s="1265"/>
      <c r="AB75" s="1265"/>
      <c r="AC75" s="1265"/>
      <c r="AD75" s="1265"/>
      <c r="AE75" s="1268"/>
      <c r="AF75" s="1264"/>
      <c r="AG75" s="1265"/>
      <c r="AH75" s="1265"/>
      <c r="AI75" s="1265"/>
      <c r="AJ75" s="1265"/>
      <c r="AK75" s="1265"/>
      <c r="AL75" s="1265"/>
      <c r="AM75" s="1265"/>
      <c r="AN75" s="1265"/>
      <c r="AO75" s="1265"/>
      <c r="AP75" s="1265"/>
      <c r="AQ75" s="1266"/>
      <c r="AR75" s="1281"/>
      <c r="AS75" s="1285"/>
      <c r="AT75" s="1285"/>
      <c r="AU75" s="1285"/>
    </row>
    <row r="76" spans="2:47" ht="12.75" customHeight="1" thickBot="1" x14ac:dyDescent="0.35">
      <c r="B76" s="1787"/>
      <c r="C76" s="1781"/>
      <c r="D76" s="1763"/>
      <c r="E76" s="905"/>
      <c r="F76" s="906"/>
      <c r="G76" s="907"/>
      <c r="H76" s="1269"/>
      <c r="I76" s="1270"/>
      <c r="J76" s="1270"/>
      <c r="K76" s="1270"/>
      <c r="L76" s="1270"/>
      <c r="M76" s="1270"/>
      <c r="N76" s="1270"/>
      <c r="O76" s="1270"/>
      <c r="P76" s="1270"/>
      <c r="Q76" s="1270"/>
      <c r="R76" s="1270"/>
      <c r="S76" s="1271"/>
      <c r="T76" s="1272"/>
      <c r="U76" s="1270"/>
      <c r="V76" s="1270"/>
      <c r="W76" s="1270"/>
      <c r="X76" s="1270"/>
      <c r="Y76" s="1270"/>
      <c r="Z76" s="1270"/>
      <c r="AA76" s="1270"/>
      <c r="AB76" s="1270"/>
      <c r="AC76" s="1270"/>
      <c r="AD76" s="1270"/>
      <c r="AE76" s="1273"/>
      <c r="AF76" s="1269"/>
      <c r="AG76" s="1270"/>
      <c r="AH76" s="1270"/>
      <c r="AI76" s="1270"/>
      <c r="AJ76" s="1270"/>
      <c r="AK76" s="1270"/>
      <c r="AL76" s="1270"/>
      <c r="AM76" s="1270"/>
      <c r="AN76" s="1270"/>
      <c r="AO76" s="1270"/>
      <c r="AP76" s="1270"/>
      <c r="AQ76" s="1271"/>
      <c r="AR76" s="1281"/>
      <c r="AS76" s="1286"/>
      <c r="AT76" s="1286"/>
      <c r="AU76" s="1286"/>
    </row>
    <row r="77" spans="2:47" ht="12.75" customHeight="1" collapsed="1" thickBot="1" x14ac:dyDescent="0.35">
      <c r="B77" s="1787"/>
      <c r="C77" s="1781"/>
      <c r="D77" s="898" t="s">
        <v>205</v>
      </c>
      <c r="E77" s="899">
        <f>'MARCO LOGICO'!E62</f>
        <v>0</v>
      </c>
      <c r="F77" s="900" t="str">
        <f>'MARCO LOGICO'!F62</f>
        <v>Unidad medida</v>
      </c>
      <c r="G77" s="901">
        <f>'MARCO LOGICO'!G62</f>
        <v>0</v>
      </c>
      <c r="H77" s="1254"/>
      <c r="I77" s="1255"/>
      <c r="J77" s="1255"/>
      <c r="K77" s="1255"/>
      <c r="L77" s="1255"/>
      <c r="M77" s="1255"/>
      <c r="N77" s="1255"/>
      <c r="O77" s="1255"/>
      <c r="P77" s="1255"/>
      <c r="Q77" s="1255"/>
      <c r="R77" s="1255"/>
      <c r="S77" s="1256"/>
      <c r="T77" s="1257"/>
      <c r="U77" s="1255"/>
      <c r="V77" s="1255"/>
      <c r="W77" s="1255"/>
      <c r="X77" s="1255"/>
      <c r="Y77" s="1255"/>
      <c r="Z77" s="1255"/>
      <c r="AA77" s="1255"/>
      <c r="AB77" s="1255"/>
      <c r="AC77" s="1255"/>
      <c r="AD77" s="1255"/>
      <c r="AE77" s="1258"/>
      <c r="AF77" s="1254"/>
      <c r="AG77" s="1255"/>
      <c r="AH77" s="1255"/>
      <c r="AI77" s="1255"/>
      <c r="AJ77" s="1255"/>
      <c r="AK77" s="1255"/>
      <c r="AL77" s="1255"/>
      <c r="AM77" s="1255"/>
      <c r="AN77" s="1255"/>
      <c r="AO77" s="1255"/>
      <c r="AP77" s="1255"/>
      <c r="AQ77" s="1256"/>
      <c r="AR77" s="1281"/>
      <c r="AS77" s="1283"/>
      <c r="AT77" s="1283"/>
      <c r="AU77" s="1283"/>
    </row>
    <row r="78" spans="2:47" ht="12.75" customHeight="1" x14ac:dyDescent="0.3">
      <c r="B78" s="1787"/>
      <c r="C78" s="1781"/>
      <c r="D78" s="1761" t="s">
        <v>524</v>
      </c>
      <c r="E78" s="902"/>
      <c r="F78" s="903"/>
      <c r="G78" s="904"/>
      <c r="H78" s="1259"/>
      <c r="I78" s="1260"/>
      <c r="J78" s="1260"/>
      <c r="K78" s="1260"/>
      <c r="L78" s="1260"/>
      <c r="M78" s="1260"/>
      <c r="N78" s="1260"/>
      <c r="O78" s="1260"/>
      <c r="P78" s="1260"/>
      <c r="Q78" s="1260"/>
      <c r="R78" s="1260"/>
      <c r="S78" s="1261"/>
      <c r="T78" s="1262"/>
      <c r="U78" s="1260"/>
      <c r="V78" s="1260"/>
      <c r="W78" s="1260"/>
      <c r="X78" s="1260"/>
      <c r="Y78" s="1260"/>
      <c r="Z78" s="1260"/>
      <c r="AA78" s="1260"/>
      <c r="AB78" s="1260"/>
      <c r="AC78" s="1260"/>
      <c r="AD78" s="1260"/>
      <c r="AE78" s="1263"/>
      <c r="AF78" s="1259"/>
      <c r="AG78" s="1260"/>
      <c r="AH78" s="1260"/>
      <c r="AI78" s="1260"/>
      <c r="AJ78" s="1260"/>
      <c r="AK78" s="1260"/>
      <c r="AL78" s="1260"/>
      <c r="AM78" s="1260"/>
      <c r="AN78" s="1260"/>
      <c r="AO78" s="1260"/>
      <c r="AP78" s="1260"/>
      <c r="AQ78" s="1261"/>
      <c r="AR78" s="1281"/>
      <c r="AS78" s="1284"/>
      <c r="AT78" s="1284"/>
      <c r="AU78" s="1284"/>
    </row>
    <row r="79" spans="2:47" ht="12.75" customHeight="1" x14ac:dyDescent="0.3">
      <c r="B79" s="1787"/>
      <c r="C79" s="1781"/>
      <c r="D79" s="1762"/>
      <c r="E79" s="111"/>
      <c r="F79" s="343"/>
      <c r="G79" s="762"/>
      <c r="H79" s="1264"/>
      <c r="I79" s="1265"/>
      <c r="J79" s="1265"/>
      <c r="K79" s="1265"/>
      <c r="L79" s="1265"/>
      <c r="M79" s="1265"/>
      <c r="N79" s="1265"/>
      <c r="O79" s="1265"/>
      <c r="P79" s="1265"/>
      <c r="Q79" s="1265"/>
      <c r="R79" s="1265"/>
      <c r="S79" s="1266"/>
      <c r="T79" s="1267"/>
      <c r="U79" s="1265"/>
      <c r="V79" s="1265"/>
      <c r="W79" s="1265"/>
      <c r="X79" s="1265"/>
      <c r="Y79" s="1265"/>
      <c r="Z79" s="1265"/>
      <c r="AA79" s="1265"/>
      <c r="AB79" s="1265"/>
      <c r="AC79" s="1265"/>
      <c r="AD79" s="1265"/>
      <c r="AE79" s="1268"/>
      <c r="AF79" s="1264"/>
      <c r="AG79" s="1265"/>
      <c r="AH79" s="1265"/>
      <c r="AI79" s="1265"/>
      <c r="AJ79" s="1265"/>
      <c r="AK79" s="1265"/>
      <c r="AL79" s="1265"/>
      <c r="AM79" s="1265"/>
      <c r="AN79" s="1265"/>
      <c r="AO79" s="1265"/>
      <c r="AP79" s="1265"/>
      <c r="AQ79" s="1266"/>
      <c r="AR79" s="1281"/>
      <c r="AS79" s="1285"/>
      <c r="AT79" s="1285"/>
      <c r="AU79" s="1285"/>
    </row>
    <row r="80" spans="2:47" ht="12.75" customHeight="1" thickBot="1" x14ac:dyDescent="0.35">
      <c r="B80" s="1787"/>
      <c r="C80" s="1781"/>
      <c r="D80" s="1763"/>
      <c r="E80" s="905"/>
      <c r="F80" s="906"/>
      <c r="G80" s="907"/>
      <c r="H80" s="1269"/>
      <c r="I80" s="1270"/>
      <c r="J80" s="1270"/>
      <c r="K80" s="1270"/>
      <c r="L80" s="1270"/>
      <c r="M80" s="1270"/>
      <c r="N80" s="1270"/>
      <c r="O80" s="1270"/>
      <c r="P80" s="1270"/>
      <c r="Q80" s="1270"/>
      <c r="R80" s="1270"/>
      <c r="S80" s="1271"/>
      <c r="T80" s="1272"/>
      <c r="U80" s="1270"/>
      <c r="V80" s="1270"/>
      <c r="W80" s="1270"/>
      <c r="X80" s="1270"/>
      <c r="Y80" s="1270"/>
      <c r="Z80" s="1270"/>
      <c r="AA80" s="1270"/>
      <c r="AB80" s="1270"/>
      <c r="AC80" s="1270"/>
      <c r="AD80" s="1270"/>
      <c r="AE80" s="1273"/>
      <c r="AF80" s="1269"/>
      <c r="AG80" s="1270"/>
      <c r="AH80" s="1270"/>
      <c r="AI80" s="1270"/>
      <c r="AJ80" s="1270"/>
      <c r="AK80" s="1270"/>
      <c r="AL80" s="1270"/>
      <c r="AM80" s="1270"/>
      <c r="AN80" s="1270"/>
      <c r="AO80" s="1270"/>
      <c r="AP80" s="1270"/>
      <c r="AQ80" s="1271"/>
      <c r="AR80" s="1281"/>
      <c r="AS80" s="1286"/>
      <c r="AT80" s="1286"/>
      <c r="AU80" s="1286"/>
    </row>
    <row r="81" spans="2:47" ht="12.75" customHeight="1" collapsed="1" thickBot="1" x14ac:dyDescent="0.35">
      <c r="B81" s="1787"/>
      <c r="C81" s="1781"/>
      <c r="D81" s="898" t="s">
        <v>206</v>
      </c>
      <c r="E81" s="899">
        <f>'MARCO LOGICO'!E63</f>
        <v>0</v>
      </c>
      <c r="F81" s="900" t="str">
        <f>'MARCO LOGICO'!F63</f>
        <v>Unidad medida</v>
      </c>
      <c r="G81" s="901">
        <f>'MARCO LOGICO'!G63</f>
        <v>0</v>
      </c>
      <c r="H81" s="1254"/>
      <c r="I81" s="1255"/>
      <c r="J81" s="1255"/>
      <c r="K81" s="1255"/>
      <c r="L81" s="1255"/>
      <c r="M81" s="1255"/>
      <c r="N81" s="1255"/>
      <c r="O81" s="1255"/>
      <c r="P81" s="1255"/>
      <c r="Q81" s="1255"/>
      <c r="R81" s="1255"/>
      <c r="S81" s="1256"/>
      <c r="T81" s="1257"/>
      <c r="U81" s="1255"/>
      <c r="V81" s="1255"/>
      <c r="W81" s="1255"/>
      <c r="X81" s="1255"/>
      <c r="Y81" s="1255"/>
      <c r="Z81" s="1255"/>
      <c r="AA81" s="1255"/>
      <c r="AB81" s="1255"/>
      <c r="AC81" s="1255"/>
      <c r="AD81" s="1255"/>
      <c r="AE81" s="1258"/>
      <c r="AF81" s="1254"/>
      <c r="AG81" s="1255"/>
      <c r="AH81" s="1255"/>
      <c r="AI81" s="1255"/>
      <c r="AJ81" s="1255"/>
      <c r="AK81" s="1255"/>
      <c r="AL81" s="1255"/>
      <c r="AM81" s="1255"/>
      <c r="AN81" s="1255"/>
      <c r="AO81" s="1255"/>
      <c r="AP81" s="1255"/>
      <c r="AQ81" s="1256"/>
      <c r="AR81" s="1281"/>
      <c r="AS81" s="1283"/>
      <c r="AT81" s="1283"/>
      <c r="AU81" s="1283"/>
    </row>
    <row r="82" spans="2:47" ht="12.75" customHeight="1" x14ac:dyDescent="0.3">
      <c r="B82" s="1787"/>
      <c r="C82" s="1781"/>
      <c r="D82" s="1761" t="s">
        <v>524</v>
      </c>
      <c r="E82" s="902"/>
      <c r="F82" s="903"/>
      <c r="G82" s="904"/>
      <c r="H82" s="1259"/>
      <c r="I82" s="1260"/>
      <c r="J82" s="1260"/>
      <c r="K82" s="1260"/>
      <c r="L82" s="1260"/>
      <c r="M82" s="1260"/>
      <c r="N82" s="1260"/>
      <c r="O82" s="1260"/>
      <c r="P82" s="1260"/>
      <c r="Q82" s="1260"/>
      <c r="R82" s="1260"/>
      <c r="S82" s="1261"/>
      <c r="T82" s="1262"/>
      <c r="U82" s="1260"/>
      <c r="V82" s="1260"/>
      <c r="W82" s="1260"/>
      <c r="X82" s="1260"/>
      <c r="Y82" s="1260"/>
      <c r="Z82" s="1260"/>
      <c r="AA82" s="1260"/>
      <c r="AB82" s="1260"/>
      <c r="AC82" s="1260"/>
      <c r="AD82" s="1260"/>
      <c r="AE82" s="1263"/>
      <c r="AF82" s="1259"/>
      <c r="AG82" s="1260"/>
      <c r="AH82" s="1260"/>
      <c r="AI82" s="1260"/>
      <c r="AJ82" s="1260"/>
      <c r="AK82" s="1260"/>
      <c r="AL82" s="1260"/>
      <c r="AM82" s="1260"/>
      <c r="AN82" s="1260"/>
      <c r="AO82" s="1260"/>
      <c r="AP82" s="1260"/>
      <c r="AQ82" s="1261"/>
      <c r="AR82" s="1281"/>
      <c r="AS82" s="1284"/>
      <c r="AT82" s="1284"/>
      <c r="AU82" s="1284"/>
    </row>
    <row r="83" spans="2:47" ht="12.75" customHeight="1" x14ac:dyDescent="0.3">
      <c r="B83" s="1787"/>
      <c r="C83" s="1781"/>
      <c r="D83" s="1762"/>
      <c r="E83" s="111"/>
      <c r="F83" s="343"/>
      <c r="G83" s="762"/>
      <c r="H83" s="1264"/>
      <c r="I83" s="1265"/>
      <c r="J83" s="1265"/>
      <c r="K83" s="1265"/>
      <c r="L83" s="1265"/>
      <c r="M83" s="1265"/>
      <c r="N83" s="1265"/>
      <c r="O83" s="1265"/>
      <c r="P83" s="1265"/>
      <c r="Q83" s="1265"/>
      <c r="R83" s="1265"/>
      <c r="S83" s="1266"/>
      <c r="T83" s="1267"/>
      <c r="U83" s="1265"/>
      <c r="V83" s="1265"/>
      <c r="W83" s="1265"/>
      <c r="X83" s="1265"/>
      <c r="Y83" s="1265"/>
      <c r="Z83" s="1265"/>
      <c r="AA83" s="1265"/>
      <c r="AB83" s="1265"/>
      <c r="AC83" s="1265"/>
      <c r="AD83" s="1265"/>
      <c r="AE83" s="1268"/>
      <c r="AF83" s="1264"/>
      <c r="AG83" s="1265"/>
      <c r="AH83" s="1265"/>
      <c r="AI83" s="1265"/>
      <c r="AJ83" s="1265"/>
      <c r="AK83" s="1265"/>
      <c r="AL83" s="1265"/>
      <c r="AM83" s="1265"/>
      <c r="AN83" s="1265"/>
      <c r="AO83" s="1265"/>
      <c r="AP83" s="1265"/>
      <c r="AQ83" s="1266"/>
      <c r="AR83" s="1281"/>
      <c r="AS83" s="1285"/>
      <c r="AT83" s="1285"/>
      <c r="AU83" s="1285"/>
    </row>
    <row r="84" spans="2:47" ht="12.75" customHeight="1" thickBot="1" x14ac:dyDescent="0.35">
      <c r="B84" s="1788"/>
      <c r="C84" s="1782"/>
      <c r="D84" s="1764"/>
      <c r="E84" s="908"/>
      <c r="F84" s="344"/>
      <c r="G84" s="763"/>
      <c r="H84" s="1274"/>
      <c r="I84" s="1275"/>
      <c r="J84" s="1275"/>
      <c r="K84" s="1275"/>
      <c r="L84" s="1275"/>
      <c r="M84" s="1275"/>
      <c r="N84" s="1275"/>
      <c r="O84" s="1275"/>
      <c r="P84" s="1275"/>
      <c r="Q84" s="1275"/>
      <c r="R84" s="1275"/>
      <c r="S84" s="1276"/>
      <c r="T84" s="1277"/>
      <c r="U84" s="1275"/>
      <c r="V84" s="1275"/>
      <c r="W84" s="1275"/>
      <c r="X84" s="1275"/>
      <c r="Y84" s="1275"/>
      <c r="Z84" s="1275"/>
      <c r="AA84" s="1275"/>
      <c r="AB84" s="1275"/>
      <c r="AC84" s="1275"/>
      <c r="AD84" s="1275"/>
      <c r="AE84" s="1278"/>
      <c r="AF84" s="1274"/>
      <c r="AG84" s="1275"/>
      <c r="AH84" s="1275"/>
      <c r="AI84" s="1275"/>
      <c r="AJ84" s="1275"/>
      <c r="AK84" s="1275"/>
      <c r="AL84" s="1275"/>
      <c r="AM84" s="1275"/>
      <c r="AN84" s="1275"/>
      <c r="AO84" s="1275"/>
      <c r="AP84" s="1275"/>
      <c r="AQ84" s="1276"/>
      <c r="AR84" s="1281"/>
      <c r="AS84" s="1287"/>
      <c r="AT84" s="1287"/>
      <c r="AU84" s="1287"/>
    </row>
    <row r="85" spans="2:47" ht="12.75" customHeight="1" collapsed="1" thickBot="1" x14ac:dyDescent="0.35">
      <c r="B85" s="1786">
        <f>'MARCO LOGICO'!C69</f>
        <v>2.2999999999999998</v>
      </c>
      <c r="C85" s="1780">
        <f>'MARCO LOGICO'!D69</f>
        <v>0</v>
      </c>
      <c r="D85" s="898" t="s">
        <v>204</v>
      </c>
      <c r="E85" s="899">
        <f>'MARCO LOGICO'!E69</f>
        <v>0</v>
      </c>
      <c r="F85" s="900" t="str">
        <f>'MARCO LOGICO'!F69</f>
        <v>Unidad medida</v>
      </c>
      <c r="G85" s="901">
        <f>'MARCO LOGICO'!G69</f>
        <v>0</v>
      </c>
      <c r="H85" s="1254"/>
      <c r="I85" s="1255"/>
      <c r="J85" s="1255"/>
      <c r="K85" s="1255"/>
      <c r="L85" s="1255"/>
      <c r="M85" s="1255"/>
      <c r="N85" s="1255"/>
      <c r="O85" s="1255"/>
      <c r="P85" s="1255"/>
      <c r="Q85" s="1255"/>
      <c r="R85" s="1255"/>
      <c r="S85" s="1256"/>
      <c r="T85" s="1257"/>
      <c r="U85" s="1255"/>
      <c r="V85" s="1255"/>
      <c r="W85" s="1255"/>
      <c r="X85" s="1255"/>
      <c r="Y85" s="1255"/>
      <c r="Z85" s="1255"/>
      <c r="AA85" s="1255"/>
      <c r="AB85" s="1255"/>
      <c r="AC85" s="1255"/>
      <c r="AD85" s="1255"/>
      <c r="AE85" s="1258"/>
      <c r="AF85" s="1254"/>
      <c r="AG85" s="1255"/>
      <c r="AH85" s="1255"/>
      <c r="AI85" s="1255"/>
      <c r="AJ85" s="1255"/>
      <c r="AK85" s="1255"/>
      <c r="AL85" s="1255"/>
      <c r="AM85" s="1255"/>
      <c r="AN85" s="1255"/>
      <c r="AO85" s="1255"/>
      <c r="AP85" s="1255"/>
      <c r="AQ85" s="1256"/>
      <c r="AR85" s="1281"/>
      <c r="AS85" s="1283"/>
      <c r="AT85" s="1283"/>
      <c r="AU85" s="1283"/>
    </row>
    <row r="86" spans="2:47" ht="12.75" customHeight="1" x14ac:dyDescent="0.3">
      <c r="B86" s="1787"/>
      <c r="C86" s="1781"/>
      <c r="D86" s="1761" t="s">
        <v>524</v>
      </c>
      <c r="E86" s="902"/>
      <c r="F86" s="903"/>
      <c r="G86" s="904"/>
      <c r="H86" s="1259"/>
      <c r="I86" s="1260"/>
      <c r="J86" s="1260"/>
      <c r="K86" s="1260"/>
      <c r="L86" s="1260"/>
      <c r="M86" s="1260"/>
      <c r="N86" s="1260"/>
      <c r="O86" s="1260"/>
      <c r="P86" s="1260"/>
      <c r="Q86" s="1260"/>
      <c r="R86" s="1260"/>
      <c r="S86" s="1261"/>
      <c r="T86" s="1262"/>
      <c r="U86" s="1260"/>
      <c r="V86" s="1260"/>
      <c r="W86" s="1260"/>
      <c r="X86" s="1260"/>
      <c r="Y86" s="1260"/>
      <c r="Z86" s="1260"/>
      <c r="AA86" s="1260"/>
      <c r="AB86" s="1260"/>
      <c r="AC86" s="1260"/>
      <c r="AD86" s="1260"/>
      <c r="AE86" s="1263"/>
      <c r="AF86" s="1259"/>
      <c r="AG86" s="1260"/>
      <c r="AH86" s="1260"/>
      <c r="AI86" s="1260"/>
      <c r="AJ86" s="1260"/>
      <c r="AK86" s="1260"/>
      <c r="AL86" s="1260"/>
      <c r="AM86" s="1260"/>
      <c r="AN86" s="1260"/>
      <c r="AO86" s="1260"/>
      <c r="AP86" s="1260"/>
      <c r="AQ86" s="1261"/>
      <c r="AR86" s="1281"/>
      <c r="AS86" s="1284"/>
      <c r="AT86" s="1284"/>
      <c r="AU86" s="1284"/>
    </row>
    <row r="87" spans="2:47" ht="12.75" customHeight="1" x14ac:dyDescent="0.3">
      <c r="B87" s="1787"/>
      <c r="C87" s="1781"/>
      <c r="D87" s="1762"/>
      <c r="E87" s="111"/>
      <c r="F87" s="343"/>
      <c r="G87" s="762"/>
      <c r="H87" s="1264"/>
      <c r="I87" s="1265"/>
      <c r="J87" s="1265"/>
      <c r="K87" s="1265"/>
      <c r="L87" s="1265"/>
      <c r="M87" s="1265"/>
      <c r="N87" s="1265"/>
      <c r="O87" s="1265"/>
      <c r="P87" s="1265"/>
      <c r="Q87" s="1265"/>
      <c r="R87" s="1265"/>
      <c r="S87" s="1266"/>
      <c r="T87" s="1267"/>
      <c r="U87" s="1265"/>
      <c r="V87" s="1265"/>
      <c r="W87" s="1265"/>
      <c r="X87" s="1265"/>
      <c r="Y87" s="1265"/>
      <c r="Z87" s="1265"/>
      <c r="AA87" s="1265"/>
      <c r="AB87" s="1265"/>
      <c r="AC87" s="1265"/>
      <c r="AD87" s="1265"/>
      <c r="AE87" s="1268"/>
      <c r="AF87" s="1264"/>
      <c r="AG87" s="1265"/>
      <c r="AH87" s="1265"/>
      <c r="AI87" s="1265"/>
      <c r="AJ87" s="1265"/>
      <c r="AK87" s="1265"/>
      <c r="AL87" s="1265"/>
      <c r="AM87" s="1265"/>
      <c r="AN87" s="1265"/>
      <c r="AO87" s="1265"/>
      <c r="AP87" s="1265"/>
      <c r="AQ87" s="1266"/>
      <c r="AR87" s="1281"/>
      <c r="AS87" s="1285"/>
      <c r="AT87" s="1285"/>
      <c r="AU87" s="1285"/>
    </row>
    <row r="88" spans="2:47" ht="12.75" customHeight="1" thickBot="1" x14ac:dyDescent="0.35">
      <c r="B88" s="1787"/>
      <c r="C88" s="1781"/>
      <c r="D88" s="1763"/>
      <c r="E88" s="905"/>
      <c r="F88" s="906"/>
      <c r="G88" s="907"/>
      <c r="H88" s="1269"/>
      <c r="I88" s="1270"/>
      <c r="J88" s="1270"/>
      <c r="K88" s="1270"/>
      <c r="L88" s="1270"/>
      <c r="M88" s="1270"/>
      <c r="N88" s="1270"/>
      <c r="O88" s="1270"/>
      <c r="P88" s="1270"/>
      <c r="Q88" s="1270"/>
      <c r="R88" s="1270"/>
      <c r="S88" s="1271"/>
      <c r="T88" s="1272"/>
      <c r="U88" s="1270"/>
      <c r="V88" s="1270"/>
      <c r="W88" s="1270"/>
      <c r="X88" s="1270"/>
      <c r="Y88" s="1270"/>
      <c r="Z88" s="1270"/>
      <c r="AA88" s="1270"/>
      <c r="AB88" s="1270"/>
      <c r="AC88" s="1270"/>
      <c r="AD88" s="1270"/>
      <c r="AE88" s="1273"/>
      <c r="AF88" s="1269"/>
      <c r="AG88" s="1270"/>
      <c r="AH88" s="1270"/>
      <c r="AI88" s="1270"/>
      <c r="AJ88" s="1270"/>
      <c r="AK88" s="1270"/>
      <c r="AL88" s="1270"/>
      <c r="AM88" s="1270"/>
      <c r="AN88" s="1270"/>
      <c r="AO88" s="1270"/>
      <c r="AP88" s="1270"/>
      <c r="AQ88" s="1271"/>
      <c r="AR88" s="1281"/>
      <c r="AS88" s="1286"/>
      <c r="AT88" s="1286"/>
      <c r="AU88" s="1286"/>
    </row>
    <row r="89" spans="2:47" ht="12.75" customHeight="1" collapsed="1" thickBot="1" x14ac:dyDescent="0.35">
      <c r="B89" s="1787"/>
      <c r="C89" s="1781"/>
      <c r="D89" s="898" t="s">
        <v>205</v>
      </c>
      <c r="E89" s="899">
        <f>'MARCO LOGICO'!E70</f>
        <v>0</v>
      </c>
      <c r="F89" s="900" t="str">
        <f>'MARCO LOGICO'!F70</f>
        <v>Unidad medida</v>
      </c>
      <c r="G89" s="901">
        <f>'MARCO LOGICO'!G70</f>
        <v>0</v>
      </c>
      <c r="H89" s="1254"/>
      <c r="I89" s="1255"/>
      <c r="J89" s="1255"/>
      <c r="K89" s="1255"/>
      <c r="L89" s="1255"/>
      <c r="M89" s="1255"/>
      <c r="N89" s="1255"/>
      <c r="O89" s="1255"/>
      <c r="P89" s="1255"/>
      <c r="Q89" s="1255"/>
      <c r="R89" s="1255"/>
      <c r="S89" s="1256"/>
      <c r="T89" s="1257"/>
      <c r="U89" s="1255"/>
      <c r="V89" s="1255"/>
      <c r="W89" s="1255"/>
      <c r="X89" s="1255"/>
      <c r="Y89" s="1255"/>
      <c r="Z89" s="1255"/>
      <c r="AA89" s="1255"/>
      <c r="AB89" s="1255"/>
      <c r="AC89" s="1255"/>
      <c r="AD89" s="1255"/>
      <c r="AE89" s="1258"/>
      <c r="AF89" s="1254"/>
      <c r="AG89" s="1255"/>
      <c r="AH89" s="1255"/>
      <c r="AI89" s="1255"/>
      <c r="AJ89" s="1255"/>
      <c r="AK89" s="1255"/>
      <c r="AL89" s="1255"/>
      <c r="AM89" s="1255"/>
      <c r="AN89" s="1255"/>
      <c r="AO89" s="1255"/>
      <c r="AP89" s="1255"/>
      <c r="AQ89" s="1256"/>
      <c r="AR89" s="1281"/>
      <c r="AS89" s="1283"/>
      <c r="AT89" s="1283"/>
      <c r="AU89" s="1283"/>
    </row>
    <row r="90" spans="2:47" ht="12.75" customHeight="1" x14ac:dyDescent="0.3">
      <c r="B90" s="1787"/>
      <c r="C90" s="1781"/>
      <c r="D90" s="1761" t="s">
        <v>524</v>
      </c>
      <c r="E90" s="902"/>
      <c r="F90" s="903"/>
      <c r="G90" s="904"/>
      <c r="H90" s="1259"/>
      <c r="I90" s="1260"/>
      <c r="J90" s="1260"/>
      <c r="K90" s="1260"/>
      <c r="L90" s="1260"/>
      <c r="M90" s="1260"/>
      <c r="N90" s="1260"/>
      <c r="O90" s="1260"/>
      <c r="P90" s="1260"/>
      <c r="Q90" s="1260"/>
      <c r="R90" s="1260"/>
      <c r="S90" s="1261"/>
      <c r="T90" s="1262"/>
      <c r="U90" s="1260"/>
      <c r="V90" s="1260"/>
      <c r="W90" s="1260"/>
      <c r="X90" s="1260"/>
      <c r="Y90" s="1260"/>
      <c r="Z90" s="1260"/>
      <c r="AA90" s="1260"/>
      <c r="AB90" s="1260"/>
      <c r="AC90" s="1260"/>
      <c r="AD90" s="1260"/>
      <c r="AE90" s="1263"/>
      <c r="AF90" s="1259"/>
      <c r="AG90" s="1260"/>
      <c r="AH90" s="1260"/>
      <c r="AI90" s="1260"/>
      <c r="AJ90" s="1260"/>
      <c r="AK90" s="1260"/>
      <c r="AL90" s="1260"/>
      <c r="AM90" s="1260"/>
      <c r="AN90" s="1260"/>
      <c r="AO90" s="1260"/>
      <c r="AP90" s="1260"/>
      <c r="AQ90" s="1261"/>
      <c r="AR90" s="1281"/>
      <c r="AS90" s="1284"/>
      <c r="AT90" s="1284"/>
      <c r="AU90" s="1284"/>
    </row>
    <row r="91" spans="2:47" ht="12.75" customHeight="1" x14ac:dyDescent="0.3">
      <c r="B91" s="1787"/>
      <c r="C91" s="1781"/>
      <c r="D91" s="1762"/>
      <c r="E91" s="111"/>
      <c r="F91" s="343"/>
      <c r="G91" s="762"/>
      <c r="H91" s="1264"/>
      <c r="I91" s="1265"/>
      <c r="J91" s="1265"/>
      <c r="K91" s="1265"/>
      <c r="L91" s="1265"/>
      <c r="M91" s="1265"/>
      <c r="N91" s="1265"/>
      <c r="O91" s="1265"/>
      <c r="P91" s="1265"/>
      <c r="Q91" s="1265"/>
      <c r="R91" s="1265"/>
      <c r="S91" s="1266"/>
      <c r="T91" s="1267"/>
      <c r="U91" s="1265"/>
      <c r="V91" s="1265"/>
      <c r="W91" s="1265"/>
      <c r="X91" s="1265"/>
      <c r="Y91" s="1265"/>
      <c r="Z91" s="1265"/>
      <c r="AA91" s="1265"/>
      <c r="AB91" s="1265"/>
      <c r="AC91" s="1265"/>
      <c r="AD91" s="1265"/>
      <c r="AE91" s="1268"/>
      <c r="AF91" s="1264"/>
      <c r="AG91" s="1265"/>
      <c r="AH91" s="1265"/>
      <c r="AI91" s="1265"/>
      <c r="AJ91" s="1265"/>
      <c r="AK91" s="1265"/>
      <c r="AL91" s="1265"/>
      <c r="AM91" s="1265"/>
      <c r="AN91" s="1265"/>
      <c r="AO91" s="1265"/>
      <c r="AP91" s="1265"/>
      <c r="AQ91" s="1266"/>
      <c r="AR91" s="1281"/>
      <c r="AS91" s="1285"/>
      <c r="AT91" s="1285"/>
      <c r="AU91" s="1285"/>
    </row>
    <row r="92" spans="2:47" ht="12.75" customHeight="1" thickBot="1" x14ac:dyDescent="0.35">
      <c r="B92" s="1787"/>
      <c r="C92" s="1781"/>
      <c r="D92" s="1763"/>
      <c r="E92" s="905"/>
      <c r="F92" s="906"/>
      <c r="G92" s="907"/>
      <c r="H92" s="1269"/>
      <c r="I92" s="1270"/>
      <c r="J92" s="1270"/>
      <c r="K92" s="1270"/>
      <c r="L92" s="1270"/>
      <c r="M92" s="1270"/>
      <c r="N92" s="1270"/>
      <c r="O92" s="1270"/>
      <c r="P92" s="1270"/>
      <c r="Q92" s="1270"/>
      <c r="R92" s="1270"/>
      <c r="S92" s="1271"/>
      <c r="T92" s="1272"/>
      <c r="U92" s="1270"/>
      <c r="V92" s="1270"/>
      <c r="W92" s="1270"/>
      <c r="X92" s="1270"/>
      <c r="Y92" s="1270"/>
      <c r="Z92" s="1270"/>
      <c r="AA92" s="1270"/>
      <c r="AB92" s="1270"/>
      <c r="AC92" s="1270"/>
      <c r="AD92" s="1270"/>
      <c r="AE92" s="1273"/>
      <c r="AF92" s="1269"/>
      <c r="AG92" s="1270"/>
      <c r="AH92" s="1270"/>
      <c r="AI92" s="1270"/>
      <c r="AJ92" s="1270"/>
      <c r="AK92" s="1270"/>
      <c r="AL92" s="1270"/>
      <c r="AM92" s="1270"/>
      <c r="AN92" s="1270"/>
      <c r="AO92" s="1270"/>
      <c r="AP92" s="1270"/>
      <c r="AQ92" s="1271"/>
      <c r="AR92" s="1281"/>
      <c r="AS92" s="1286"/>
      <c r="AT92" s="1286"/>
      <c r="AU92" s="1286"/>
    </row>
    <row r="93" spans="2:47" ht="12.75" customHeight="1" collapsed="1" thickBot="1" x14ac:dyDescent="0.35">
      <c r="B93" s="1787"/>
      <c r="C93" s="1781"/>
      <c r="D93" s="898" t="s">
        <v>206</v>
      </c>
      <c r="E93" s="899">
        <f>'MARCO LOGICO'!E71</f>
        <v>0</v>
      </c>
      <c r="F93" s="900" t="str">
        <f>'MARCO LOGICO'!F71</f>
        <v>Unidad medida</v>
      </c>
      <c r="G93" s="901">
        <f>'MARCO LOGICO'!G71</f>
        <v>0</v>
      </c>
      <c r="H93" s="1254"/>
      <c r="I93" s="1255"/>
      <c r="J93" s="1255"/>
      <c r="K93" s="1255"/>
      <c r="L93" s="1255"/>
      <c r="M93" s="1255"/>
      <c r="N93" s="1255"/>
      <c r="O93" s="1255"/>
      <c r="P93" s="1255"/>
      <c r="Q93" s="1255"/>
      <c r="R93" s="1255"/>
      <c r="S93" s="1256"/>
      <c r="T93" s="1257"/>
      <c r="U93" s="1255"/>
      <c r="V93" s="1255"/>
      <c r="W93" s="1255"/>
      <c r="X93" s="1255"/>
      <c r="Y93" s="1255"/>
      <c r="Z93" s="1255"/>
      <c r="AA93" s="1255"/>
      <c r="AB93" s="1255"/>
      <c r="AC93" s="1255"/>
      <c r="AD93" s="1255"/>
      <c r="AE93" s="1258"/>
      <c r="AF93" s="1254"/>
      <c r="AG93" s="1255"/>
      <c r="AH93" s="1255"/>
      <c r="AI93" s="1255"/>
      <c r="AJ93" s="1255"/>
      <c r="AK93" s="1255"/>
      <c r="AL93" s="1255"/>
      <c r="AM93" s="1255"/>
      <c r="AN93" s="1255"/>
      <c r="AO93" s="1255"/>
      <c r="AP93" s="1255"/>
      <c r="AQ93" s="1256"/>
      <c r="AR93" s="1281"/>
      <c r="AS93" s="1283"/>
      <c r="AT93" s="1283"/>
      <c r="AU93" s="1283"/>
    </row>
    <row r="94" spans="2:47" ht="12.75" customHeight="1" x14ac:dyDescent="0.3">
      <c r="B94" s="1787"/>
      <c r="C94" s="1781"/>
      <c r="D94" s="1761" t="s">
        <v>524</v>
      </c>
      <c r="E94" s="902"/>
      <c r="F94" s="903"/>
      <c r="G94" s="904"/>
      <c r="H94" s="1259"/>
      <c r="I94" s="1260"/>
      <c r="J94" s="1260"/>
      <c r="K94" s="1260"/>
      <c r="L94" s="1260"/>
      <c r="M94" s="1260"/>
      <c r="N94" s="1260"/>
      <c r="O94" s="1260"/>
      <c r="P94" s="1260"/>
      <c r="Q94" s="1260"/>
      <c r="R94" s="1260"/>
      <c r="S94" s="1261"/>
      <c r="T94" s="1262"/>
      <c r="U94" s="1260"/>
      <c r="V94" s="1260"/>
      <c r="W94" s="1260"/>
      <c r="X94" s="1260"/>
      <c r="Y94" s="1260"/>
      <c r="Z94" s="1260"/>
      <c r="AA94" s="1260"/>
      <c r="AB94" s="1260"/>
      <c r="AC94" s="1260"/>
      <c r="AD94" s="1260"/>
      <c r="AE94" s="1263"/>
      <c r="AF94" s="1259"/>
      <c r="AG94" s="1260"/>
      <c r="AH94" s="1260"/>
      <c r="AI94" s="1260"/>
      <c r="AJ94" s="1260"/>
      <c r="AK94" s="1260"/>
      <c r="AL94" s="1260"/>
      <c r="AM94" s="1260"/>
      <c r="AN94" s="1260"/>
      <c r="AO94" s="1260"/>
      <c r="AP94" s="1260"/>
      <c r="AQ94" s="1261"/>
      <c r="AR94" s="1281"/>
      <c r="AS94" s="1284"/>
      <c r="AT94" s="1284"/>
      <c r="AU94" s="1284"/>
    </row>
    <row r="95" spans="2:47" ht="12.75" customHeight="1" x14ac:dyDescent="0.3">
      <c r="B95" s="1787"/>
      <c r="C95" s="1781"/>
      <c r="D95" s="1762"/>
      <c r="E95" s="111"/>
      <c r="F95" s="343"/>
      <c r="G95" s="762"/>
      <c r="H95" s="1264"/>
      <c r="I95" s="1265"/>
      <c r="J95" s="1265"/>
      <c r="K95" s="1265"/>
      <c r="L95" s="1265"/>
      <c r="M95" s="1265"/>
      <c r="N95" s="1265"/>
      <c r="O95" s="1265"/>
      <c r="P95" s="1265"/>
      <c r="Q95" s="1265"/>
      <c r="R95" s="1265"/>
      <c r="S95" s="1266"/>
      <c r="T95" s="1267"/>
      <c r="U95" s="1265"/>
      <c r="V95" s="1265"/>
      <c r="W95" s="1265"/>
      <c r="X95" s="1265"/>
      <c r="Y95" s="1265"/>
      <c r="Z95" s="1265"/>
      <c r="AA95" s="1265"/>
      <c r="AB95" s="1265"/>
      <c r="AC95" s="1265"/>
      <c r="AD95" s="1265"/>
      <c r="AE95" s="1268"/>
      <c r="AF95" s="1264"/>
      <c r="AG95" s="1265"/>
      <c r="AH95" s="1265"/>
      <c r="AI95" s="1265"/>
      <c r="AJ95" s="1265"/>
      <c r="AK95" s="1265"/>
      <c r="AL95" s="1265"/>
      <c r="AM95" s="1265"/>
      <c r="AN95" s="1265"/>
      <c r="AO95" s="1265"/>
      <c r="AP95" s="1265"/>
      <c r="AQ95" s="1266"/>
      <c r="AR95" s="1281"/>
      <c r="AS95" s="1285"/>
      <c r="AT95" s="1285"/>
      <c r="AU95" s="1285"/>
    </row>
    <row r="96" spans="2:47" ht="12.75" customHeight="1" thickBot="1" x14ac:dyDescent="0.35">
      <c r="B96" s="1788"/>
      <c r="C96" s="1782"/>
      <c r="D96" s="1764"/>
      <c r="E96" s="908"/>
      <c r="F96" s="344"/>
      <c r="G96" s="763"/>
      <c r="H96" s="1274"/>
      <c r="I96" s="1275"/>
      <c r="J96" s="1275"/>
      <c r="K96" s="1275"/>
      <c r="L96" s="1275"/>
      <c r="M96" s="1275"/>
      <c r="N96" s="1275"/>
      <c r="O96" s="1275"/>
      <c r="P96" s="1275"/>
      <c r="Q96" s="1275"/>
      <c r="R96" s="1275"/>
      <c r="S96" s="1276"/>
      <c r="T96" s="1277"/>
      <c r="U96" s="1275"/>
      <c r="V96" s="1275"/>
      <c r="W96" s="1275"/>
      <c r="X96" s="1275"/>
      <c r="Y96" s="1275"/>
      <c r="Z96" s="1275"/>
      <c r="AA96" s="1275"/>
      <c r="AB96" s="1275"/>
      <c r="AC96" s="1275"/>
      <c r="AD96" s="1275"/>
      <c r="AE96" s="1278"/>
      <c r="AF96" s="1274"/>
      <c r="AG96" s="1275"/>
      <c r="AH96" s="1275"/>
      <c r="AI96" s="1275"/>
      <c r="AJ96" s="1275"/>
      <c r="AK96" s="1275"/>
      <c r="AL96" s="1275"/>
      <c r="AM96" s="1275"/>
      <c r="AN96" s="1275"/>
      <c r="AO96" s="1275"/>
      <c r="AP96" s="1275"/>
      <c r="AQ96" s="1276"/>
      <c r="AR96" s="1281"/>
      <c r="AS96" s="1287"/>
      <c r="AT96" s="1287"/>
      <c r="AU96" s="1287"/>
    </row>
    <row r="97" spans="2:46" ht="17.25" collapsed="1" thickBot="1" x14ac:dyDescent="0.35">
      <c r="B97" s="1253"/>
      <c r="C97" s="1253"/>
      <c r="D97" s="1253"/>
      <c r="E97" s="1253"/>
      <c r="F97" s="1253"/>
      <c r="G97" s="1253"/>
      <c r="H97" s="1253"/>
      <c r="I97" s="1253"/>
      <c r="J97" s="1253"/>
      <c r="K97" s="1253"/>
      <c r="L97" s="1253"/>
      <c r="M97" s="1253"/>
      <c r="N97" s="1253"/>
      <c r="O97" s="1253"/>
      <c r="P97" s="1253"/>
      <c r="Q97" s="1253"/>
      <c r="R97" s="1253"/>
      <c r="S97" s="1253"/>
      <c r="T97" s="1253"/>
      <c r="U97" s="1253"/>
      <c r="V97" s="1253"/>
      <c r="W97" s="1253"/>
      <c r="X97" s="1253"/>
      <c r="Y97" s="1253"/>
      <c r="Z97" s="1253"/>
      <c r="AA97" s="1253"/>
      <c r="AB97" s="1253"/>
      <c r="AC97" s="1253"/>
      <c r="AD97" s="1253"/>
      <c r="AE97" s="1253"/>
      <c r="AF97" s="1253"/>
      <c r="AG97" s="1253"/>
      <c r="AH97" s="1253"/>
      <c r="AI97" s="1253"/>
      <c r="AJ97" s="1253"/>
      <c r="AK97" s="1253"/>
      <c r="AL97" s="1253"/>
      <c r="AM97" s="1253"/>
      <c r="AN97" s="1253"/>
      <c r="AO97" s="1253"/>
      <c r="AP97" s="1253"/>
      <c r="AQ97" s="1253"/>
      <c r="AR97" s="237"/>
      <c r="AS97" s="237"/>
      <c r="AT97" s="237"/>
    </row>
    <row r="98" spans="2:46" s="237" customFormat="1" ht="20.25" x14ac:dyDescent="0.3">
      <c r="E98" s="753"/>
      <c r="F98" s="754"/>
      <c r="G98" s="764"/>
      <c r="H98" s="1765" t="s">
        <v>6</v>
      </c>
      <c r="I98" s="1766"/>
      <c r="J98" s="1766"/>
      <c r="K98" s="1766"/>
      <c r="L98" s="1766"/>
      <c r="M98" s="1766"/>
      <c r="N98" s="1766"/>
      <c r="O98" s="1766"/>
      <c r="P98" s="1766"/>
      <c r="Q98" s="1766"/>
      <c r="R98" s="1766"/>
      <c r="S98" s="1769"/>
      <c r="T98" s="1765" t="s">
        <v>8</v>
      </c>
      <c r="U98" s="1766"/>
      <c r="V98" s="1766"/>
      <c r="W98" s="1766"/>
      <c r="X98" s="1766"/>
      <c r="Y98" s="1766"/>
      <c r="Z98" s="1766"/>
      <c r="AA98" s="1766"/>
      <c r="AB98" s="1766"/>
      <c r="AC98" s="1766"/>
      <c r="AD98" s="1766"/>
      <c r="AE98" s="1767"/>
      <c r="AF98" s="1768" t="s">
        <v>7</v>
      </c>
      <c r="AG98" s="1766"/>
      <c r="AH98" s="1766"/>
      <c r="AI98" s="1766"/>
      <c r="AJ98" s="1766"/>
      <c r="AK98" s="1766"/>
      <c r="AL98" s="1766"/>
      <c r="AM98" s="1766"/>
      <c r="AN98" s="1766"/>
      <c r="AO98" s="1766"/>
      <c r="AP98" s="1766"/>
      <c r="AQ98" s="1767"/>
    </row>
    <row r="99" spans="2:46" s="237" customFormat="1" ht="17.25" thickBot="1" x14ac:dyDescent="0.35">
      <c r="C99" s="345"/>
      <c r="D99" s="345"/>
      <c r="E99" s="799"/>
      <c r="F99" s="800"/>
      <c r="G99" s="801"/>
      <c r="H99" s="802">
        <f t="shared" ref="H99:AQ99" si="2">H22</f>
        <v>42675</v>
      </c>
      <c r="I99" s="803">
        <f t="shared" si="2"/>
        <v>42705</v>
      </c>
      <c r="J99" s="803">
        <f t="shared" si="2"/>
        <v>42736</v>
      </c>
      <c r="K99" s="803">
        <f t="shared" si="2"/>
        <v>42767</v>
      </c>
      <c r="L99" s="803">
        <f t="shared" si="2"/>
        <v>42795</v>
      </c>
      <c r="M99" s="803">
        <f t="shared" si="2"/>
        <v>42826</v>
      </c>
      <c r="N99" s="803">
        <f t="shared" si="2"/>
        <v>42856</v>
      </c>
      <c r="O99" s="803">
        <f t="shared" si="2"/>
        <v>42887</v>
      </c>
      <c r="P99" s="803">
        <f t="shared" si="2"/>
        <v>42917</v>
      </c>
      <c r="Q99" s="803">
        <f t="shared" si="2"/>
        <v>42948</v>
      </c>
      <c r="R99" s="803">
        <f t="shared" si="2"/>
        <v>42979</v>
      </c>
      <c r="S99" s="1547">
        <f t="shared" si="2"/>
        <v>43009</v>
      </c>
      <c r="T99" s="802">
        <f t="shared" si="2"/>
        <v>43040</v>
      </c>
      <c r="U99" s="803">
        <f t="shared" si="2"/>
        <v>43070</v>
      </c>
      <c r="V99" s="803">
        <f t="shared" si="2"/>
        <v>43101</v>
      </c>
      <c r="W99" s="803">
        <f t="shared" si="2"/>
        <v>43132</v>
      </c>
      <c r="X99" s="803">
        <f t="shared" si="2"/>
        <v>43160</v>
      </c>
      <c r="Y99" s="803">
        <f t="shared" si="2"/>
        <v>43191</v>
      </c>
      <c r="Z99" s="803">
        <f t="shared" si="2"/>
        <v>43221</v>
      </c>
      <c r="AA99" s="803">
        <f t="shared" si="2"/>
        <v>43252</v>
      </c>
      <c r="AB99" s="803">
        <f t="shared" si="2"/>
        <v>43282</v>
      </c>
      <c r="AC99" s="803">
        <f t="shared" si="2"/>
        <v>43313</v>
      </c>
      <c r="AD99" s="803">
        <f t="shared" si="2"/>
        <v>43344</v>
      </c>
      <c r="AE99" s="804">
        <f t="shared" si="2"/>
        <v>43374</v>
      </c>
      <c r="AF99" s="803">
        <f t="shared" si="2"/>
        <v>43405</v>
      </c>
      <c r="AG99" s="803">
        <f t="shared" si="2"/>
        <v>43435</v>
      </c>
      <c r="AH99" s="803">
        <f t="shared" si="2"/>
        <v>43466</v>
      </c>
      <c r="AI99" s="803">
        <f t="shared" si="2"/>
        <v>43497</v>
      </c>
      <c r="AJ99" s="803">
        <f t="shared" si="2"/>
        <v>43525</v>
      </c>
      <c r="AK99" s="803">
        <f t="shared" si="2"/>
        <v>43556</v>
      </c>
      <c r="AL99" s="803">
        <f t="shared" si="2"/>
        <v>43586</v>
      </c>
      <c r="AM99" s="803">
        <f t="shared" si="2"/>
        <v>43617</v>
      </c>
      <c r="AN99" s="803">
        <f t="shared" si="2"/>
        <v>43647</v>
      </c>
      <c r="AO99" s="803">
        <f t="shared" si="2"/>
        <v>43678</v>
      </c>
      <c r="AP99" s="803">
        <f t="shared" si="2"/>
        <v>43709</v>
      </c>
      <c r="AQ99" s="804">
        <f t="shared" si="2"/>
        <v>43739</v>
      </c>
    </row>
    <row r="100" spans="2:46" s="237" customFormat="1" x14ac:dyDescent="0.3">
      <c r="C100" s="345"/>
      <c r="D100" s="345"/>
      <c r="E100" s="1777" t="s">
        <v>507</v>
      </c>
      <c r="F100" s="1778"/>
      <c r="G100" s="1779"/>
      <c r="H100" s="909">
        <f>COUNTIF(H24,"&gt;0")+COUNTIF(H28,"&gt;0")+COUNTIF(H32,"&gt;0")+COUNTIF(H36,"&gt;0")+COUNTIF(H40,"&gt;0")+COUNTIF(H44,"&gt;0")+COUNTIF(H48,"&gt;0")+COUNTIF(H52,"&gt;0")+COUNTIF(H56,"&gt;0")+COUNTIF(H61,"&gt;0")+COUNTIF(H65,"&gt;0")+COUNTIF(H69,"&gt;0")+COUNTIF(H73,"&gt;0")+COUNTIF(H77,"&gt;0")+COUNTIF(H81,"&gt;0")+COUNTIF(H85,"&gt;0")+COUNTIF(H89,"&gt;0")+COUNTIF(H93,"&gt;0")</f>
        <v>0</v>
      </c>
      <c r="I100" s="910">
        <f t="shared" ref="I100:AQ100" si="3">COUNTIF(I24,"&gt;0")+COUNTIF(I28,"&gt;0")+COUNTIF(I32,"&gt;0")+COUNTIF(I36,"&gt;0")+COUNTIF(I40,"&gt;0")+COUNTIF(I44,"&gt;0")+COUNTIF(I48,"&gt;0")+COUNTIF(I52,"&gt;0")+COUNTIF(I56,"&gt;0")+COUNTIF(I61,"&gt;0")+COUNTIF(I65,"&gt;0")+COUNTIF(I69,"&gt;0")+COUNTIF(I73,"&gt;0")+COUNTIF(I77,"&gt;0")+COUNTIF(I81,"&gt;0")+COUNTIF(I85,"&gt;0")+COUNTIF(I89,"&gt;0")+COUNTIF(I93,"&gt;0")</f>
        <v>2</v>
      </c>
      <c r="J100" s="910">
        <f t="shared" si="3"/>
        <v>2</v>
      </c>
      <c r="K100" s="910">
        <f t="shared" si="3"/>
        <v>2</v>
      </c>
      <c r="L100" s="910">
        <f t="shared" si="3"/>
        <v>0</v>
      </c>
      <c r="M100" s="910">
        <f t="shared" si="3"/>
        <v>0</v>
      </c>
      <c r="N100" s="910">
        <f t="shared" si="3"/>
        <v>1</v>
      </c>
      <c r="O100" s="910">
        <f t="shared" si="3"/>
        <v>0</v>
      </c>
      <c r="P100" s="910">
        <f t="shared" si="3"/>
        <v>0</v>
      </c>
      <c r="Q100" s="910">
        <f t="shared" si="3"/>
        <v>0</v>
      </c>
      <c r="R100" s="910">
        <f t="shared" si="3"/>
        <v>0</v>
      </c>
      <c r="S100" s="1548">
        <f t="shared" si="3"/>
        <v>1</v>
      </c>
      <c r="T100" s="909">
        <f t="shared" si="3"/>
        <v>3</v>
      </c>
      <c r="U100" s="910">
        <f t="shared" si="3"/>
        <v>0</v>
      </c>
      <c r="V100" s="910">
        <f t="shared" si="3"/>
        <v>0</v>
      </c>
      <c r="W100" s="910">
        <f t="shared" si="3"/>
        <v>0</v>
      </c>
      <c r="X100" s="910">
        <f t="shared" si="3"/>
        <v>0</v>
      </c>
      <c r="Y100" s="910">
        <f t="shared" si="3"/>
        <v>0</v>
      </c>
      <c r="Z100" s="910">
        <f t="shared" si="3"/>
        <v>0</v>
      </c>
      <c r="AA100" s="910">
        <f t="shared" si="3"/>
        <v>0</v>
      </c>
      <c r="AB100" s="910">
        <f t="shared" si="3"/>
        <v>0</v>
      </c>
      <c r="AC100" s="910">
        <f t="shared" si="3"/>
        <v>0</v>
      </c>
      <c r="AD100" s="910">
        <f t="shared" si="3"/>
        <v>0</v>
      </c>
      <c r="AE100" s="911">
        <f t="shared" si="3"/>
        <v>0</v>
      </c>
      <c r="AF100" s="1550">
        <f t="shared" si="3"/>
        <v>0</v>
      </c>
      <c r="AG100" s="910">
        <f t="shared" si="3"/>
        <v>0</v>
      </c>
      <c r="AH100" s="910">
        <f t="shared" si="3"/>
        <v>0</v>
      </c>
      <c r="AI100" s="910">
        <f t="shared" si="3"/>
        <v>0</v>
      </c>
      <c r="AJ100" s="910">
        <f t="shared" si="3"/>
        <v>0</v>
      </c>
      <c r="AK100" s="910">
        <f t="shared" si="3"/>
        <v>0</v>
      </c>
      <c r="AL100" s="910">
        <f t="shared" si="3"/>
        <v>0</v>
      </c>
      <c r="AM100" s="910">
        <f t="shared" si="3"/>
        <v>0</v>
      </c>
      <c r="AN100" s="910">
        <f t="shared" si="3"/>
        <v>0</v>
      </c>
      <c r="AO100" s="910">
        <f t="shared" si="3"/>
        <v>0</v>
      </c>
      <c r="AP100" s="910">
        <f t="shared" si="3"/>
        <v>0</v>
      </c>
      <c r="AQ100" s="911">
        <f t="shared" si="3"/>
        <v>0</v>
      </c>
    </row>
    <row r="101" spans="2:46" s="237" customFormat="1" ht="17.25" thickBot="1" x14ac:dyDescent="0.35">
      <c r="B101" s="238"/>
      <c r="D101" s="373"/>
      <c r="E101" s="1774" t="s">
        <v>512</v>
      </c>
      <c r="F101" s="1775"/>
      <c r="G101" s="1776"/>
      <c r="H101" s="805"/>
      <c r="I101" s="806"/>
      <c r="J101" s="806"/>
      <c r="K101" s="806"/>
      <c r="L101" s="806"/>
      <c r="M101" s="806">
        <v>1</v>
      </c>
      <c r="N101" s="806"/>
      <c r="O101" s="806"/>
      <c r="P101" s="806"/>
      <c r="Q101" s="806"/>
      <c r="R101" s="806"/>
      <c r="S101" s="1549"/>
      <c r="T101" s="805">
        <v>2</v>
      </c>
      <c r="U101" s="806"/>
      <c r="V101" s="806"/>
      <c r="W101" s="806"/>
      <c r="X101" s="806"/>
      <c r="Y101" s="806"/>
      <c r="Z101" s="806"/>
      <c r="AA101" s="806"/>
      <c r="AB101" s="806"/>
      <c r="AC101" s="806"/>
      <c r="AD101" s="806"/>
      <c r="AE101" s="807"/>
      <c r="AF101" s="1551"/>
      <c r="AG101" s="806"/>
      <c r="AH101" s="806"/>
      <c r="AI101" s="806"/>
      <c r="AJ101" s="806"/>
      <c r="AK101" s="806"/>
      <c r="AL101" s="808"/>
      <c r="AM101" s="808"/>
      <c r="AN101" s="808"/>
      <c r="AO101" s="808"/>
      <c r="AP101" s="808"/>
      <c r="AQ101" s="809"/>
    </row>
    <row r="102" spans="2:46" s="237" customFormat="1" x14ac:dyDescent="0.3">
      <c r="C102" s="373"/>
      <c r="D102" s="345"/>
      <c r="E102" s="345"/>
      <c r="F102" s="345"/>
      <c r="G102" s="759"/>
      <c r="H102" s="345"/>
      <c r="I102" s="345"/>
      <c r="J102" s="345"/>
      <c r="K102" s="345"/>
      <c r="L102" s="345"/>
      <c r="M102" s="345"/>
      <c r="N102" s="345"/>
      <c r="O102" s="345"/>
      <c r="P102" s="345"/>
      <c r="Q102" s="345"/>
      <c r="R102" s="345"/>
      <c r="S102" s="345"/>
      <c r="T102" s="345"/>
      <c r="U102" s="345"/>
      <c r="V102" s="345"/>
      <c r="W102" s="345"/>
      <c r="X102" s="345"/>
      <c r="Y102" s="345"/>
      <c r="Z102" s="345"/>
      <c r="AA102" s="345"/>
      <c r="AB102" s="345"/>
      <c r="AC102" s="345"/>
      <c r="AD102" s="345"/>
      <c r="AE102" s="345"/>
      <c r="AF102" s="345"/>
      <c r="AG102" s="345"/>
      <c r="AH102" s="345"/>
      <c r="AI102" s="345"/>
      <c r="AJ102" s="345"/>
      <c r="AK102" s="345"/>
      <c r="AL102" s="345"/>
      <c r="AM102" s="345"/>
      <c r="AN102" s="345"/>
      <c r="AO102" s="345"/>
      <c r="AP102" s="345"/>
      <c r="AQ102" s="345"/>
    </row>
    <row r="103" spans="2:46" s="237" customFormat="1" ht="14.45" customHeight="1" x14ac:dyDescent="0.3">
      <c r="C103" s="345"/>
      <c r="D103" s="345"/>
      <c r="E103" s="345"/>
      <c r="F103" s="345"/>
      <c r="G103" s="759"/>
      <c r="H103" s="345"/>
      <c r="I103" s="345"/>
      <c r="J103" s="345"/>
      <c r="K103" s="345"/>
      <c r="L103" s="345"/>
      <c r="M103" s="345"/>
      <c r="N103" s="345"/>
      <c r="O103" s="345"/>
      <c r="P103" s="345"/>
      <c r="Q103" s="345"/>
      <c r="R103" s="345"/>
      <c r="S103" s="345"/>
      <c r="T103" s="345"/>
      <c r="U103" s="345"/>
      <c r="V103" s="345"/>
      <c r="W103" s="345"/>
      <c r="X103" s="345"/>
      <c r="Y103" s="345"/>
      <c r="Z103" s="345"/>
      <c r="AA103" s="345"/>
      <c r="AB103" s="345"/>
      <c r="AC103" s="345"/>
      <c r="AD103" s="345"/>
      <c r="AE103" s="345"/>
      <c r="AF103" s="345"/>
      <c r="AG103" s="345"/>
      <c r="AH103" s="345"/>
      <c r="AI103" s="345"/>
      <c r="AJ103" s="345"/>
      <c r="AK103" s="345"/>
      <c r="AL103" s="345"/>
      <c r="AM103" s="345"/>
      <c r="AN103" s="345"/>
      <c r="AO103" s="345"/>
      <c r="AP103" s="345"/>
      <c r="AQ103" s="345"/>
    </row>
    <row r="104" spans="2:46" s="237" customFormat="1" x14ac:dyDescent="0.3">
      <c r="C104" s="752"/>
      <c r="D104" s="345"/>
      <c r="E104" s="345"/>
      <c r="F104" s="345"/>
      <c r="G104" s="759"/>
      <c r="H104" s="345"/>
      <c r="I104" s="345"/>
      <c r="J104" s="345"/>
      <c r="K104" s="345"/>
      <c r="L104" s="345"/>
      <c r="M104" s="345"/>
      <c r="N104" s="345"/>
      <c r="O104" s="345"/>
      <c r="P104" s="345"/>
      <c r="Q104" s="345"/>
      <c r="R104" s="345"/>
      <c r="S104" s="345"/>
      <c r="T104" s="345"/>
      <c r="U104" s="345"/>
      <c r="V104" s="345"/>
      <c r="W104" s="345"/>
      <c r="X104" s="345"/>
      <c r="Y104" s="345"/>
      <c r="Z104" s="345"/>
      <c r="AA104" s="345"/>
      <c r="AB104" s="345"/>
      <c r="AC104" s="345"/>
      <c r="AD104" s="345"/>
      <c r="AE104" s="345"/>
      <c r="AF104" s="345"/>
      <c r="AG104" s="345"/>
      <c r="AH104" s="345"/>
      <c r="AI104" s="345"/>
      <c r="AJ104" s="345"/>
      <c r="AK104" s="345"/>
      <c r="AL104" s="345"/>
      <c r="AM104" s="345"/>
      <c r="AN104" s="345"/>
      <c r="AO104" s="345"/>
      <c r="AP104" s="345"/>
      <c r="AQ104" s="345"/>
    </row>
    <row r="105" spans="2:46" s="237" customFormat="1" x14ac:dyDescent="0.3">
      <c r="C105" s="752"/>
      <c r="D105" s="345"/>
      <c r="E105" s="345"/>
      <c r="F105" s="345"/>
      <c r="G105" s="759"/>
      <c r="H105" s="345"/>
      <c r="I105" s="345"/>
      <c r="J105" s="345"/>
      <c r="K105" s="345"/>
      <c r="L105" s="345"/>
      <c r="M105" s="345"/>
      <c r="N105" s="345"/>
      <c r="O105" s="345"/>
      <c r="P105" s="345"/>
      <c r="Q105" s="345"/>
      <c r="R105" s="345"/>
      <c r="S105" s="345"/>
      <c r="T105" s="345"/>
      <c r="U105" s="345"/>
      <c r="V105" s="345"/>
      <c r="W105" s="345"/>
      <c r="X105" s="345"/>
      <c r="Y105" s="345"/>
      <c r="Z105" s="345"/>
      <c r="AA105" s="345"/>
      <c r="AB105" s="345"/>
      <c r="AC105" s="345"/>
      <c r="AD105" s="345"/>
      <c r="AE105" s="345"/>
      <c r="AF105" s="345"/>
      <c r="AG105" s="345"/>
      <c r="AH105" s="345"/>
      <c r="AI105" s="345"/>
      <c r="AJ105" s="345"/>
      <c r="AK105" s="345"/>
      <c r="AL105" s="345"/>
      <c r="AM105" s="345"/>
      <c r="AN105" s="345"/>
      <c r="AO105" s="345"/>
      <c r="AP105" s="345"/>
      <c r="AQ105" s="345"/>
    </row>
    <row r="106" spans="2:46" s="237" customFormat="1" x14ac:dyDescent="0.3">
      <c r="C106" s="752"/>
      <c r="D106" s="345"/>
      <c r="E106" s="345"/>
      <c r="F106" s="345"/>
      <c r="G106" s="759"/>
      <c r="H106" s="345"/>
      <c r="I106" s="345"/>
      <c r="J106" s="345"/>
      <c r="K106" s="345"/>
      <c r="L106" s="345"/>
      <c r="M106" s="345"/>
      <c r="N106" s="345"/>
      <c r="O106" s="345"/>
      <c r="P106" s="345"/>
      <c r="Q106" s="345"/>
      <c r="R106" s="345"/>
      <c r="S106" s="345"/>
      <c r="T106" s="345"/>
      <c r="U106" s="345"/>
      <c r="V106" s="345"/>
      <c r="W106" s="345"/>
      <c r="X106" s="345"/>
      <c r="Y106" s="345"/>
      <c r="Z106" s="345"/>
      <c r="AA106" s="345"/>
      <c r="AB106" s="345"/>
      <c r="AC106" s="345"/>
      <c r="AD106" s="345"/>
      <c r="AE106" s="345"/>
      <c r="AF106" s="345"/>
      <c r="AG106" s="345"/>
      <c r="AH106" s="345"/>
      <c r="AI106" s="345"/>
      <c r="AJ106" s="345"/>
      <c r="AK106" s="345"/>
      <c r="AL106" s="345"/>
      <c r="AM106" s="345"/>
      <c r="AN106" s="345"/>
      <c r="AO106" s="345"/>
      <c r="AP106" s="345"/>
      <c r="AQ106" s="345"/>
    </row>
    <row r="107" spans="2:46" s="237" customFormat="1" x14ac:dyDescent="0.3">
      <c r="D107" s="239"/>
      <c r="F107" s="240"/>
      <c r="G107" s="758"/>
    </row>
    <row r="108" spans="2:46" s="237" customFormat="1" x14ac:dyDescent="0.3">
      <c r="D108" s="239"/>
      <c r="F108" s="240"/>
      <c r="G108" s="758"/>
    </row>
    <row r="109" spans="2:46" s="237" customFormat="1" x14ac:dyDescent="0.3">
      <c r="D109" s="239"/>
      <c r="F109" s="240"/>
      <c r="G109" s="758"/>
    </row>
    <row r="110" spans="2:46" s="237" customFormat="1" x14ac:dyDescent="0.3">
      <c r="D110" s="239"/>
      <c r="F110" s="240"/>
      <c r="G110" s="758"/>
    </row>
    <row r="111" spans="2:46" s="237" customFormat="1" x14ac:dyDescent="0.3">
      <c r="D111" s="239"/>
      <c r="F111" s="240"/>
      <c r="G111" s="758"/>
    </row>
    <row r="112" spans="2:46" s="237" customFormat="1" x14ac:dyDescent="0.3">
      <c r="D112" s="239"/>
      <c r="F112" s="240"/>
      <c r="G112" s="758"/>
    </row>
    <row r="113" spans="4:7" s="237" customFormat="1" x14ac:dyDescent="0.3">
      <c r="D113" s="239"/>
      <c r="F113" s="240"/>
      <c r="G113" s="758"/>
    </row>
    <row r="114" spans="4:7" s="237" customFormat="1" x14ac:dyDescent="0.3">
      <c r="D114" s="239"/>
      <c r="F114" s="240"/>
      <c r="G114" s="758"/>
    </row>
    <row r="115" spans="4:7" s="237" customFormat="1" x14ac:dyDescent="0.3">
      <c r="D115" s="239"/>
      <c r="F115" s="240"/>
      <c r="G115" s="758"/>
    </row>
    <row r="116" spans="4:7" s="237" customFormat="1" x14ac:dyDescent="0.3">
      <c r="D116" s="239"/>
      <c r="F116" s="240"/>
      <c r="G116" s="758"/>
    </row>
    <row r="117" spans="4:7" s="237" customFormat="1" x14ac:dyDescent="0.3">
      <c r="D117" s="239"/>
      <c r="F117" s="240"/>
      <c r="G117" s="758"/>
    </row>
  </sheetData>
  <sheetProtection algorithmName="SHA-512" hashValue="/ZFrf+2ZJYbsizat9uwJO/jw2bDsnEyN1KxP1rSzbJkd3VYwcXCVQghiHbwEC8MXtTk+bzzG71dprqbxWitMXw==" saltValue="dZzex9E+o4t6JG7x2I5sRQ==" spinCount="100000" sheet="1" objects="1" scenarios="1" formatColumns="0" formatRows="0"/>
  <protectedRanges>
    <protectedRange sqref="B7:AQ11" name="Rango22"/>
    <protectedRange sqref="E57:E59" name="Rango11"/>
    <protectedRange sqref="E53:E55" name="Rango10"/>
    <protectedRange sqref="E49:E51" name="Rango9"/>
    <protectedRange sqref="E45:E47" name="Rango8"/>
    <protectedRange sqref="E41:E43" name="Rango7"/>
    <protectedRange sqref="E37:E39" name="Rango6"/>
    <protectedRange sqref="E33:E35" name="Rango5"/>
    <protectedRange sqref="E29:E31" name="Rango4"/>
    <protectedRange sqref="E25:E27" name="Rango3"/>
    <protectedRange sqref="H61:AQ96 AS61:AU96" name="Rango2"/>
    <protectedRange sqref="H24:AQ59 AS24:AU59" name="Rango1"/>
    <protectedRange sqref="E62:E64" name="Rango12"/>
    <protectedRange sqref="E66:E68" name="Rango13"/>
    <protectedRange sqref="E70:E72" name="Rango14"/>
    <protectedRange sqref="E74:E76" name="Rango15"/>
    <protectedRange sqref="E78:E80" name="Rango16"/>
    <protectedRange sqref="E82:E84" name="Rango17"/>
    <protectedRange sqref="E86:E88" name="Rango18"/>
    <protectedRange sqref="E90:E92" name="Rango19"/>
    <protectedRange sqref="E94:E96" name="Rango20"/>
    <protectedRange sqref="H101:AQ101" name="Rango21"/>
  </protectedRanges>
  <mergeCells count="67">
    <mergeCell ref="AF5:AQ5"/>
    <mergeCell ref="D78:D80"/>
    <mergeCell ref="D57:D59"/>
    <mergeCell ref="B5:G6"/>
    <mergeCell ref="C24:C35"/>
    <mergeCell ref="C60:G60"/>
    <mergeCell ref="D53:D55"/>
    <mergeCell ref="D37:D39"/>
    <mergeCell ref="D41:D43"/>
    <mergeCell ref="D45:D47"/>
    <mergeCell ref="D49:D51"/>
    <mergeCell ref="B36:B47"/>
    <mergeCell ref="C36:C47"/>
    <mergeCell ref="G18:J18"/>
    <mergeCell ref="E16:N16"/>
    <mergeCell ref="E17:N17"/>
    <mergeCell ref="B85:B96"/>
    <mergeCell ref="C85:C96"/>
    <mergeCell ref="D86:D88"/>
    <mergeCell ref="D90:D92"/>
    <mergeCell ref="D94:D96"/>
    <mergeCell ref="B73:B84"/>
    <mergeCell ref="C73:C84"/>
    <mergeCell ref="B61:B72"/>
    <mergeCell ref="B48:B59"/>
    <mergeCell ref="E20:G20"/>
    <mergeCell ref="T5:AE5"/>
    <mergeCell ref="B11:G11"/>
    <mergeCell ref="B7:G7"/>
    <mergeCell ref="B8:G8"/>
    <mergeCell ref="B9:G9"/>
    <mergeCell ref="B10:G10"/>
    <mergeCell ref="H5:S5"/>
    <mergeCell ref="B16:D16"/>
    <mergeCell ref="B17:D17"/>
    <mergeCell ref="B18:D18"/>
    <mergeCell ref="C20:C22"/>
    <mergeCell ref="B20:B22"/>
    <mergeCell ref="K18:N18"/>
    <mergeCell ref="B24:B35"/>
    <mergeCell ref="C23:G23"/>
    <mergeCell ref="D20:D22"/>
    <mergeCell ref="E21:E22"/>
    <mergeCell ref="E18:F18"/>
    <mergeCell ref="E101:G101"/>
    <mergeCell ref="E100:G100"/>
    <mergeCell ref="C61:C72"/>
    <mergeCell ref="C48:C59"/>
    <mergeCell ref="AS20:AS22"/>
    <mergeCell ref="D74:D76"/>
    <mergeCell ref="T98:AE98"/>
    <mergeCell ref="H98:S98"/>
    <mergeCell ref="AF98:AQ98"/>
    <mergeCell ref="D82:D84"/>
    <mergeCell ref="AU20:AU22"/>
    <mergeCell ref="AT20:AT22"/>
    <mergeCell ref="D62:D64"/>
    <mergeCell ref="D66:D68"/>
    <mergeCell ref="D70:D72"/>
    <mergeCell ref="AF20:AQ20"/>
    <mergeCell ref="D25:D27"/>
    <mergeCell ref="D29:D31"/>
    <mergeCell ref="D33:D35"/>
    <mergeCell ref="H20:S20"/>
    <mergeCell ref="T20:AE20"/>
    <mergeCell ref="G21:G22"/>
    <mergeCell ref="F21:F22"/>
  </mergeCells>
  <conditionalFormatting sqref="H7:AJ10 H11:AQ12">
    <cfRule type="cellIs" dxfId="216" priority="126" operator="equal">
      <formula>"x"</formula>
    </cfRule>
  </conditionalFormatting>
  <conditionalFormatting sqref="I7">
    <cfRule type="cellIs" dxfId="215" priority="125" operator="equal">
      <formula>"x"</formula>
    </cfRule>
  </conditionalFormatting>
  <conditionalFormatting sqref="AK7:AQ10">
    <cfRule type="cellIs" dxfId="214" priority="122" operator="equal">
      <formula>"x"</formula>
    </cfRule>
  </conditionalFormatting>
  <conditionalFormatting sqref="H24:AQ24">
    <cfRule type="cellIs" dxfId="213" priority="56" operator="greaterThan">
      <formula>0</formula>
    </cfRule>
  </conditionalFormatting>
  <conditionalFormatting sqref="H28:AQ28">
    <cfRule type="cellIs" dxfId="212" priority="55" operator="greaterThan">
      <formula>0</formula>
    </cfRule>
  </conditionalFormatting>
  <conditionalFormatting sqref="H32:AQ32">
    <cfRule type="cellIs" dxfId="211" priority="54" operator="greaterThan">
      <formula>0</formula>
    </cfRule>
  </conditionalFormatting>
  <conditionalFormatting sqref="H36:AQ36">
    <cfRule type="cellIs" dxfId="210" priority="53" operator="greaterThan">
      <formula>0</formula>
    </cfRule>
  </conditionalFormatting>
  <conditionalFormatting sqref="H40:AQ40">
    <cfRule type="cellIs" dxfId="209" priority="52" operator="greaterThan">
      <formula>0</formula>
    </cfRule>
  </conditionalFormatting>
  <conditionalFormatting sqref="H44:AQ44">
    <cfRule type="cellIs" dxfId="208" priority="51" operator="greaterThan">
      <formula>0</formula>
    </cfRule>
  </conditionalFormatting>
  <conditionalFormatting sqref="H48:AQ48">
    <cfRule type="cellIs" dxfId="207" priority="50" operator="greaterThan">
      <formula>0</formula>
    </cfRule>
  </conditionalFormatting>
  <conditionalFormatting sqref="H52:AQ52">
    <cfRule type="cellIs" dxfId="206" priority="49" operator="greaterThan">
      <formula>0</formula>
    </cfRule>
  </conditionalFormatting>
  <conditionalFormatting sqref="H56:AQ56">
    <cfRule type="cellIs" dxfId="205" priority="48" operator="greaterThan">
      <formula>0</formula>
    </cfRule>
  </conditionalFormatting>
  <conditionalFormatting sqref="H61:AQ61">
    <cfRule type="cellIs" dxfId="204" priority="47" operator="greaterThan">
      <formula>0</formula>
    </cfRule>
  </conditionalFormatting>
  <conditionalFormatting sqref="H65:AQ65">
    <cfRule type="cellIs" dxfId="203" priority="46" operator="greaterThan">
      <formula>0</formula>
    </cfRule>
  </conditionalFormatting>
  <conditionalFormatting sqref="H69:AQ69">
    <cfRule type="cellIs" dxfId="202" priority="45" operator="greaterThan">
      <formula>0</formula>
    </cfRule>
  </conditionalFormatting>
  <conditionalFormatting sqref="H73:AQ73">
    <cfRule type="cellIs" dxfId="201" priority="44" operator="greaterThan">
      <formula>0</formula>
    </cfRule>
  </conditionalFormatting>
  <conditionalFormatting sqref="H77:AQ77">
    <cfRule type="cellIs" dxfId="200" priority="43" operator="greaterThan">
      <formula>0</formula>
    </cfRule>
  </conditionalFormatting>
  <conditionalFormatting sqref="H81:AQ81">
    <cfRule type="cellIs" dxfId="199" priority="42" operator="greaterThan">
      <formula>0</formula>
    </cfRule>
  </conditionalFormatting>
  <conditionalFormatting sqref="H85:AQ85">
    <cfRule type="cellIs" dxfId="198" priority="41" operator="greaterThan">
      <formula>0</formula>
    </cfRule>
  </conditionalFormatting>
  <conditionalFormatting sqref="H89:AQ89">
    <cfRule type="cellIs" dxfId="197" priority="40" operator="greaterThan">
      <formula>0</formula>
    </cfRule>
  </conditionalFormatting>
  <conditionalFormatting sqref="H93:AQ93">
    <cfRule type="cellIs" dxfId="196" priority="39" operator="greaterThan">
      <formula>0</formula>
    </cfRule>
  </conditionalFormatting>
  <conditionalFormatting sqref="H100:AQ100">
    <cfRule type="cellIs" dxfId="195" priority="38" operator="greaterThan">
      <formula>2</formula>
    </cfRule>
  </conditionalFormatting>
  <conditionalFormatting sqref="H101:AQ101">
    <cfRule type="cellIs" dxfId="194" priority="37" operator="greaterThan">
      <formula>0</formula>
    </cfRule>
  </conditionalFormatting>
  <conditionalFormatting sqref="AS24:AT24">
    <cfRule type="cellIs" dxfId="193" priority="36" operator="greaterThan">
      <formula>0</formula>
    </cfRule>
  </conditionalFormatting>
  <conditionalFormatting sqref="AS28:AT28">
    <cfRule type="cellIs" dxfId="192" priority="35" operator="greaterThan">
      <formula>0</formula>
    </cfRule>
  </conditionalFormatting>
  <conditionalFormatting sqref="AS32:AT32">
    <cfRule type="cellIs" dxfId="191" priority="34" operator="greaterThan">
      <formula>0</formula>
    </cfRule>
  </conditionalFormatting>
  <conditionalFormatting sqref="AS36:AT36">
    <cfRule type="cellIs" dxfId="190" priority="33" operator="greaterThan">
      <formula>0</formula>
    </cfRule>
  </conditionalFormatting>
  <conditionalFormatting sqref="AS40:AT40">
    <cfRule type="cellIs" dxfId="189" priority="32" operator="greaterThan">
      <formula>0</formula>
    </cfRule>
  </conditionalFormatting>
  <conditionalFormatting sqref="AS44:AT44">
    <cfRule type="cellIs" dxfId="188" priority="31" operator="greaterThan">
      <formula>0</formula>
    </cfRule>
  </conditionalFormatting>
  <conditionalFormatting sqref="AS48:AT48">
    <cfRule type="cellIs" dxfId="187" priority="30" operator="greaterThan">
      <formula>0</formula>
    </cfRule>
  </conditionalFormatting>
  <conditionalFormatting sqref="AS52:AT52">
    <cfRule type="cellIs" dxfId="186" priority="29" operator="greaterThan">
      <formula>0</formula>
    </cfRule>
  </conditionalFormatting>
  <conditionalFormatting sqref="AS56:AT56">
    <cfRule type="cellIs" dxfId="185" priority="28" operator="greaterThan">
      <formula>0</formula>
    </cfRule>
  </conditionalFormatting>
  <conditionalFormatting sqref="AS61:AT61">
    <cfRule type="cellIs" dxfId="184" priority="27" operator="greaterThan">
      <formula>0</formula>
    </cfRule>
  </conditionalFormatting>
  <conditionalFormatting sqref="AS65:AT65">
    <cfRule type="cellIs" dxfId="183" priority="26" operator="greaterThan">
      <formula>0</formula>
    </cfRule>
  </conditionalFormatting>
  <conditionalFormatting sqref="AS69:AT69">
    <cfRule type="cellIs" dxfId="182" priority="25" operator="greaterThan">
      <formula>0</formula>
    </cfRule>
  </conditionalFormatting>
  <conditionalFormatting sqref="AS73:AT73">
    <cfRule type="cellIs" dxfId="181" priority="24" operator="greaterThan">
      <formula>0</formula>
    </cfRule>
  </conditionalFormatting>
  <conditionalFormatting sqref="AS77:AT77">
    <cfRule type="cellIs" dxfId="180" priority="23" operator="greaterThan">
      <formula>0</formula>
    </cfRule>
  </conditionalFormatting>
  <conditionalFormatting sqref="AS81:AT81">
    <cfRule type="cellIs" dxfId="179" priority="22" operator="greaterThan">
      <formula>0</formula>
    </cfRule>
  </conditionalFormatting>
  <conditionalFormatting sqref="AS85:AT85">
    <cfRule type="cellIs" dxfId="178" priority="21" operator="greaterThan">
      <formula>0</formula>
    </cfRule>
  </conditionalFormatting>
  <conditionalFormatting sqref="AS89:AT89">
    <cfRule type="cellIs" dxfId="177" priority="20" operator="greaterThan">
      <formula>0</formula>
    </cfRule>
  </conditionalFormatting>
  <conditionalFormatting sqref="AS93:AT93">
    <cfRule type="cellIs" dxfId="176" priority="19" operator="greaterThan">
      <formula>0</formula>
    </cfRule>
  </conditionalFormatting>
  <conditionalFormatting sqref="AU24">
    <cfRule type="cellIs" dxfId="175" priority="18" operator="greaterThan">
      <formula>0</formula>
    </cfRule>
  </conditionalFormatting>
  <conditionalFormatting sqref="AU28">
    <cfRule type="cellIs" dxfId="174" priority="17" operator="greaterThan">
      <formula>0</formula>
    </cfRule>
  </conditionalFormatting>
  <conditionalFormatting sqref="AU32">
    <cfRule type="cellIs" dxfId="173" priority="16" operator="greaterThan">
      <formula>0</formula>
    </cfRule>
  </conditionalFormatting>
  <conditionalFormatting sqref="AU36">
    <cfRule type="cellIs" dxfId="172" priority="15" operator="greaterThan">
      <formula>0</formula>
    </cfRule>
  </conditionalFormatting>
  <conditionalFormatting sqref="AU40">
    <cfRule type="cellIs" dxfId="171" priority="14" operator="greaterThan">
      <formula>0</formula>
    </cfRule>
  </conditionalFormatting>
  <conditionalFormatting sqref="AU44">
    <cfRule type="cellIs" dxfId="170" priority="13" operator="greaterThan">
      <formula>0</formula>
    </cfRule>
  </conditionalFormatting>
  <conditionalFormatting sqref="AU48">
    <cfRule type="cellIs" dxfId="169" priority="12" operator="greaterThan">
      <formula>0</formula>
    </cfRule>
  </conditionalFormatting>
  <conditionalFormatting sqref="AU52">
    <cfRule type="cellIs" dxfId="168" priority="11" operator="greaterThan">
      <formula>0</formula>
    </cfRule>
  </conditionalFormatting>
  <conditionalFormatting sqref="AU56">
    <cfRule type="cellIs" dxfId="167" priority="10" operator="greaterThan">
      <formula>0</formula>
    </cfRule>
  </conditionalFormatting>
  <conditionalFormatting sqref="AU61">
    <cfRule type="cellIs" dxfId="166" priority="9" operator="greaterThan">
      <formula>0</formula>
    </cfRule>
  </conditionalFormatting>
  <conditionalFormatting sqref="AU65">
    <cfRule type="cellIs" dxfId="165" priority="8" operator="greaterThan">
      <formula>0</formula>
    </cfRule>
  </conditionalFormatting>
  <conditionalFormatting sqref="AU69">
    <cfRule type="cellIs" dxfId="164" priority="7" operator="greaterThan">
      <formula>0</formula>
    </cfRule>
  </conditionalFormatting>
  <conditionalFormatting sqref="AU73">
    <cfRule type="cellIs" dxfId="163" priority="6" operator="greaterThan">
      <formula>0</formula>
    </cfRule>
  </conditionalFormatting>
  <conditionalFormatting sqref="AU77">
    <cfRule type="cellIs" dxfId="162" priority="5" operator="greaterThan">
      <formula>0</formula>
    </cfRule>
  </conditionalFormatting>
  <conditionalFormatting sqref="AU81">
    <cfRule type="cellIs" dxfId="161" priority="4" operator="greaterThan">
      <formula>0</formula>
    </cfRule>
  </conditionalFormatting>
  <conditionalFormatting sqref="AU85">
    <cfRule type="cellIs" dxfId="160" priority="3" operator="greaterThan">
      <formula>0</formula>
    </cfRule>
  </conditionalFormatting>
  <conditionalFormatting sqref="AU89">
    <cfRule type="cellIs" dxfId="159" priority="2" operator="greaterThan">
      <formula>0</formula>
    </cfRule>
  </conditionalFormatting>
  <conditionalFormatting sqref="AU93">
    <cfRule type="cellIs" dxfId="158" priority="1" operator="greaterThan">
      <formula>0</formula>
    </cfRule>
  </conditionalFormatting>
  <pageMargins left="0.39370078740157483" right="0.19685039370078741" top="0.59055118110236227" bottom="0.39370078740157483" header="0.19685039370078741" footer="0.19685039370078741"/>
  <pageSetup paperSize="9" scale="6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'Categorías de gastos'!$W$3:$W$15</xm:f>
          </x14:formula1>
          <xm:sqref>H101:AQ101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U137"/>
  <sheetViews>
    <sheetView showGridLines="0" topLeftCell="A17" zoomScale="70" zoomScaleNormal="70" workbookViewId="0">
      <selection activeCell="K40" sqref="K40"/>
    </sheetView>
  </sheetViews>
  <sheetFormatPr baseColWidth="10" defaultColWidth="11.42578125" defaultRowHeight="12.75" x14ac:dyDescent="0.25"/>
  <cols>
    <col min="1" max="1" width="2.7109375" style="38" customWidth="1"/>
    <col min="2" max="2" width="9.7109375" style="38" customWidth="1"/>
    <col min="3" max="3" width="61.7109375" style="38" customWidth="1"/>
    <col min="4" max="4" width="19.5703125" style="40" customWidth="1"/>
    <col min="5" max="5" width="8.7109375" style="766" customWidth="1"/>
    <col min="6" max="6" width="6.7109375" style="41" customWidth="1"/>
    <col min="7" max="7" width="7.5703125" style="41" customWidth="1"/>
    <col min="8" max="8" width="6.7109375" style="41" customWidth="1"/>
    <col min="9" max="10" width="6.7109375" style="37" customWidth="1"/>
    <col min="11" max="12" width="6.7109375" style="38" customWidth="1"/>
    <col min="13" max="13" width="8.140625" style="38" customWidth="1"/>
    <col min="14" max="25" width="6.7109375" style="38" customWidth="1"/>
    <col min="26" max="41" width="6.7109375" style="38" hidden="1" customWidth="1"/>
    <col min="42" max="42" width="8.7109375" style="38" customWidth="1"/>
    <col min="43" max="43" width="9.85546875" style="38" customWidth="1"/>
    <col min="44" max="44" width="3.42578125" style="38" customWidth="1"/>
    <col min="45" max="47" width="19.28515625" style="38" customWidth="1"/>
    <col min="48" max="16384" width="11.42578125" style="38"/>
  </cols>
  <sheetData>
    <row r="1" spans="2:47" ht="10.5" customHeight="1" x14ac:dyDescent="0.25"/>
    <row r="2" spans="2:47" ht="13.9" customHeight="1" x14ac:dyDescent="0.25">
      <c r="B2" s="236" t="s">
        <v>49</v>
      </c>
      <c r="C2" s="151"/>
      <c r="D2" s="151"/>
      <c r="E2" s="151"/>
      <c r="F2" s="151"/>
      <c r="G2" s="151"/>
      <c r="H2" s="185" t="str">
        <f>+'INFORMACION GENERAL PROYECTO'!$G$2</f>
        <v>Línea 3. Promoción y Fortalecimiento de Capacidades para el Emprendimiento</v>
      </c>
      <c r="I2" s="236"/>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row>
    <row r="3" spans="2:47" ht="14.25" customHeight="1" x14ac:dyDescent="0.25">
      <c r="C3" s="144"/>
      <c r="D3" s="144"/>
      <c r="E3" s="144"/>
      <c r="F3" s="144"/>
      <c r="G3" s="144"/>
      <c r="H3" s="144"/>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row>
    <row r="4" spans="2:47" ht="15.75" x14ac:dyDescent="0.25">
      <c r="B4" s="143"/>
      <c r="C4" s="48"/>
      <c r="D4" s="144" t="s">
        <v>164</v>
      </c>
      <c r="F4" s="144"/>
      <c r="G4" s="143"/>
      <c r="H4" s="143"/>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row>
    <row r="5" spans="2:47" ht="15" customHeight="1" thickBot="1" x14ac:dyDescent="0.3">
      <c r="B5" s="143"/>
      <c r="C5" s="48"/>
      <c r="D5" s="49"/>
      <c r="E5" s="767"/>
      <c r="F5" s="144"/>
      <c r="G5" s="143"/>
      <c r="H5" s="143"/>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row>
    <row r="6" spans="2:47" ht="30" customHeight="1" x14ac:dyDescent="0.25">
      <c r="B6" s="1721" t="s">
        <v>267</v>
      </c>
      <c r="C6" s="1725"/>
      <c r="D6" s="1833" t="str">
        <f>+'INFORMACION GENERAL PROYECTO'!E6</f>
        <v>Promoción y fortalecimiento de capacidades para el emprendimiento - Turismo - Calca, Cusco</v>
      </c>
      <c r="E6" s="1834"/>
      <c r="F6" s="1834"/>
      <c r="G6" s="1834"/>
      <c r="H6" s="1834"/>
      <c r="I6" s="1834"/>
      <c r="J6" s="1834"/>
      <c r="K6" s="1834"/>
      <c r="L6" s="1834"/>
      <c r="M6" s="1834"/>
      <c r="N6" s="1834"/>
      <c r="O6" s="1834"/>
      <c r="P6" s="1834"/>
      <c r="Q6" s="1835"/>
      <c r="R6" s="64"/>
      <c r="S6" s="64"/>
      <c r="T6" s="64"/>
      <c r="U6" s="64"/>
      <c r="V6" s="64"/>
      <c r="W6" s="64"/>
      <c r="X6" s="64"/>
      <c r="Y6" s="64"/>
      <c r="Z6" s="64"/>
      <c r="AA6" s="64"/>
      <c r="AB6" s="64"/>
      <c r="AC6" s="64"/>
      <c r="AD6" s="64"/>
      <c r="AE6" s="64"/>
      <c r="AF6" s="64"/>
      <c r="AG6" s="64"/>
      <c r="AH6" s="64"/>
      <c r="AI6" s="64"/>
      <c r="AJ6" s="64"/>
      <c r="AK6" s="64"/>
      <c r="AL6" s="64"/>
      <c r="AM6" s="64"/>
      <c r="AN6" s="64"/>
      <c r="AO6" s="64"/>
    </row>
    <row r="7" spans="2:47" ht="30" customHeight="1" x14ac:dyDescent="0.25">
      <c r="B7" s="1722" t="s">
        <v>268</v>
      </c>
      <c r="C7" s="1681"/>
      <c r="D7" s="1839" t="str">
        <f>'INFORMACION GENERAL PROYECTO'!B12</f>
        <v>INSTITUCIÓN EJECUTORA</v>
      </c>
      <c r="E7" s="1839"/>
      <c r="F7" s="1839"/>
      <c r="G7" s="1839"/>
      <c r="H7" s="1839"/>
      <c r="I7" s="1839"/>
      <c r="J7" s="1839"/>
      <c r="K7" s="1839"/>
      <c r="L7" s="1839"/>
      <c r="M7" s="1839"/>
      <c r="N7" s="1839"/>
      <c r="O7" s="1839"/>
      <c r="P7" s="1839"/>
      <c r="Q7" s="1840"/>
      <c r="R7" s="64"/>
      <c r="S7" s="64"/>
      <c r="T7" s="64"/>
      <c r="U7" s="64"/>
      <c r="V7" s="64"/>
      <c r="W7" s="64"/>
      <c r="X7" s="64"/>
      <c r="Y7" s="64"/>
      <c r="Z7" s="64"/>
      <c r="AA7" s="64"/>
      <c r="AB7" s="64"/>
      <c r="AC7" s="64"/>
      <c r="AD7" s="64"/>
      <c r="AE7" s="64"/>
      <c r="AF7" s="64"/>
      <c r="AG7" s="64"/>
      <c r="AH7" s="64"/>
      <c r="AI7" s="64"/>
      <c r="AJ7" s="64"/>
      <c r="AK7" s="64"/>
      <c r="AL7" s="64"/>
      <c r="AM7" s="64"/>
      <c r="AN7" s="64"/>
      <c r="AO7" s="64"/>
    </row>
    <row r="8" spans="2:47" ht="15" customHeight="1" thickBot="1" x14ac:dyDescent="0.3">
      <c r="B8" s="1723" t="s">
        <v>283</v>
      </c>
      <c r="C8" s="1726"/>
      <c r="D8" s="1841">
        <f>+'INFORMACION GENERAL PROYECTO'!K7</f>
        <v>0</v>
      </c>
      <c r="E8" s="1841"/>
      <c r="F8" s="1841"/>
      <c r="G8" s="1841"/>
      <c r="H8" s="1842" t="s">
        <v>271</v>
      </c>
      <c r="I8" s="1842"/>
      <c r="J8" s="1842"/>
      <c r="K8" s="1842"/>
      <c r="L8" s="1842"/>
      <c r="M8" s="1783">
        <f>+'INFORMACION GENERAL PROYECTO'!K24</f>
        <v>14.005479452054796</v>
      </c>
      <c r="N8" s="1784"/>
      <c r="O8" s="1784"/>
      <c r="P8" s="1784"/>
      <c r="Q8" s="1785"/>
      <c r="R8" s="64"/>
      <c r="S8" s="64"/>
      <c r="T8" s="64"/>
      <c r="U8" s="64"/>
      <c r="V8" s="64"/>
      <c r="W8" s="64"/>
      <c r="X8" s="64"/>
      <c r="Y8" s="64"/>
      <c r="Z8" s="64"/>
      <c r="AA8" s="64"/>
      <c r="AB8" s="64"/>
      <c r="AC8" s="64"/>
      <c r="AD8" s="64"/>
      <c r="AE8" s="64"/>
      <c r="AF8" s="64"/>
      <c r="AG8" s="64"/>
      <c r="AH8" s="64"/>
      <c r="AI8" s="64"/>
      <c r="AJ8" s="64"/>
      <c r="AK8" s="64"/>
      <c r="AL8" s="64"/>
      <c r="AM8" s="64"/>
      <c r="AN8" s="64"/>
      <c r="AO8" s="64"/>
    </row>
    <row r="9" spans="2:47" s="148" customFormat="1" ht="11.25" customHeight="1" thickBot="1" x14ac:dyDescent="0.3">
      <c r="B9" s="1847"/>
      <c r="C9" s="1847"/>
      <c r="D9" s="147"/>
      <c r="E9" s="147"/>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c r="AP9" s="147"/>
      <c r="AQ9" s="147"/>
    </row>
    <row r="10" spans="2:47" ht="15" customHeight="1" x14ac:dyDescent="0.25">
      <c r="B10" s="1849" t="s">
        <v>519</v>
      </c>
      <c r="C10" s="1850"/>
      <c r="D10" s="1851" t="s">
        <v>284</v>
      </c>
      <c r="E10" s="1854" t="s">
        <v>285</v>
      </c>
      <c r="F10" s="1857" t="s">
        <v>6</v>
      </c>
      <c r="G10" s="1858"/>
      <c r="H10" s="1858"/>
      <c r="I10" s="1858"/>
      <c r="J10" s="1858"/>
      <c r="K10" s="1858"/>
      <c r="L10" s="1858"/>
      <c r="M10" s="1858"/>
      <c r="N10" s="1858"/>
      <c r="O10" s="1858"/>
      <c r="P10" s="1858"/>
      <c r="Q10" s="1859"/>
      <c r="R10" s="1857" t="s">
        <v>8</v>
      </c>
      <c r="S10" s="1858"/>
      <c r="T10" s="1858"/>
      <c r="U10" s="1858"/>
      <c r="V10" s="1858"/>
      <c r="W10" s="1858"/>
      <c r="X10" s="1858"/>
      <c r="Y10" s="1858"/>
      <c r="Z10" s="1858"/>
      <c r="AA10" s="1858"/>
      <c r="AB10" s="1858"/>
      <c r="AC10" s="1859"/>
      <c r="AD10" s="1857" t="s">
        <v>7</v>
      </c>
      <c r="AE10" s="1858"/>
      <c r="AF10" s="1858"/>
      <c r="AG10" s="1858"/>
      <c r="AH10" s="1858"/>
      <c r="AI10" s="1858"/>
      <c r="AJ10" s="1858"/>
      <c r="AK10" s="1858"/>
      <c r="AL10" s="1858"/>
      <c r="AM10" s="1858"/>
      <c r="AN10" s="1858"/>
      <c r="AO10" s="1859"/>
      <c r="AP10" s="1860" t="s">
        <v>59</v>
      </c>
      <c r="AQ10" s="1863" t="s">
        <v>194</v>
      </c>
      <c r="AS10" s="1758" t="s">
        <v>596</v>
      </c>
      <c r="AT10" s="1758" t="s">
        <v>597</v>
      </c>
      <c r="AU10" s="1758" t="s">
        <v>595</v>
      </c>
    </row>
    <row r="11" spans="2:47" ht="15" customHeight="1" x14ac:dyDescent="0.25">
      <c r="B11" s="1843" t="s">
        <v>502</v>
      </c>
      <c r="C11" s="1844"/>
      <c r="D11" s="1852"/>
      <c r="E11" s="1855"/>
      <c r="F11" s="330" t="s">
        <v>461</v>
      </c>
      <c r="G11" s="331" t="s">
        <v>462</v>
      </c>
      <c r="H11" s="331" t="s">
        <v>463</v>
      </c>
      <c r="I11" s="331" t="s">
        <v>464</v>
      </c>
      <c r="J11" s="331" t="s">
        <v>465</v>
      </c>
      <c r="K11" s="331" t="s">
        <v>466</v>
      </c>
      <c r="L11" s="331" t="s">
        <v>467</v>
      </c>
      <c r="M11" s="331" t="s">
        <v>468</v>
      </c>
      <c r="N11" s="331" t="s">
        <v>469</v>
      </c>
      <c r="O11" s="331" t="s">
        <v>470</v>
      </c>
      <c r="P11" s="331" t="s">
        <v>471</v>
      </c>
      <c r="Q11" s="331" t="s">
        <v>472</v>
      </c>
      <c r="R11" s="330" t="s">
        <v>473</v>
      </c>
      <c r="S11" s="331" t="s">
        <v>23</v>
      </c>
      <c r="T11" s="331" t="s">
        <v>24</v>
      </c>
      <c r="U11" s="331" t="s">
        <v>25</v>
      </c>
      <c r="V11" s="331" t="s">
        <v>26</v>
      </c>
      <c r="W11" s="331" t="s">
        <v>27</v>
      </c>
      <c r="X11" s="331" t="s">
        <v>28</v>
      </c>
      <c r="Y11" s="331" t="s">
        <v>29</v>
      </c>
      <c r="Z11" s="331" t="s">
        <v>30</v>
      </c>
      <c r="AA11" s="331" t="s">
        <v>31</v>
      </c>
      <c r="AB11" s="331" t="s">
        <v>32</v>
      </c>
      <c r="AC11" s="331" t="s">
        <v>33</v>
      </c>
      <c r="AD11" s="330" t="s">
        <v>34</v>
      </c>
      <c r="AE11" s="331" t="s">
        <v>35</v>
      </c>
      <c r="AF11" s="331" t="s">
        <v>36</v>
      </c>
      <c r="AG11" s="331" t="s">
        <v>37</v>
      </c>
      <c r="AH11" s="331" t="s">
        <v>38</v>
      </c>
      <c r="AI11" s="331" t="s">
        <v>39</v>
      </c>
      <c r="AJ11" s="331" t="s">
        <v>40</v>
      </c>
      <c r="AK11" s="331" t="s">
        <v>41</v>
      </c>
      <c r="AL11" s="331" t="s">
        <v>42</v>
      </c>
      <c r="AM11" s="331" t="s">
        <v>43</v>
      </c>
      <c r="AN11" s="331" t="s">
        <v>44</v>
      </c>
      <c r="AO11" s="331" t="s">
        <v>45</v>
      </c>
      <c r="AP11" s="1861"/>
      <c r="AQ11" s="1864"/>
      <c r="AS11" s="1759"/>
      <c r="AT11" s="1759"/>
      <c r="AU11" s="1759"/>
    </row>
    <row r="12" spans="2:47" ht="15" customHeight="1" thickBot="1" x14ac:dyDescent="0.3">
      <c r="B12" s="1845"/>
      <c r="C12" s="1846"/>
      <c r="D12" s="1853"/>
      <c r="E12" s="1856"/>
      <c r="F12" s="181">
        <f>'CRONOGRAMA PRODUCTOS'!H22</f>
        <v>42675</v>
      </c>
      <c r="G12" s="182">
        <f>'CRONOGRAMA PRODUCTOS'!I22</f>
        <v>42705</v>
      </c>
      <c r="H12" s="182">
        <f>'CRONOGRAMA PRODUCTOS'!J22</f>
        <v>42736</v>
      </c>
      <c r="I12" s="182">
        <f>'CRONOGRAMA PRODUCTOS'!K22</f>
        <v>42767</v>
      </c>
      <c r="J12" s="182">
        <f>'CRONOGRAMA PRODUCTOS'!L22</f>
        <v>42795</v>
      </c>
      <c r="K12" s="182">
        <f>'CRONOGRAMA PRODUCTOS'!M22</f>
        <v>42826</v>
      </c>
      <c r="L12" s="182">
        <f>'CRONOGRAMA PRODUCTOS'!N22</f>
        <v>42856</v>
      </c>
      <c r="M12" s="182">
        <f>'CRONOGRAMA PRODUCTOS'!O22</f>
        <v>42887</v>
      </c>
      <c r="N12" s="182">
        <f>'CRONOGRAMA PRODUCTOS'!P22</f>
        <v>42917</v>
      </c>
      <c r="O12" s="182">
        <f>'CRONOGRAMA PRODUCTOS'!Q22</f>
        <v>42948</v>
      </c>
      <c r="P12" s="182">
        <f>'CRONOGRAMA PRODUCTOS'!R22</f>
        <v>42979</v>
      </c>
      <c r="Q12" s="183">
        <f>'CRONOGRAMA PRODUCTOS'!S22</f>
        <v>43009</v>
      </c>
      <c r="R12" s="181">
        <f>'CRONOGRAMA PRODUCTOS'!T22</f>
        <v>43040</v>
      </c>
      <c r="S12" s="182">
        <f>'CRONOGRAMA PRODUCTOS'!U22</f>
        <v>43070</v>
      </c>
      <c r="T12" s="182">
        <f>'CRONOGRAMA PRODUCTOS'!V22</f>
        <v>43101</v>
      </c>
      <c r="U12" s="182">
        <f>'CRONOGRAMA PRODUCTOS'!W22</f>
        <v>43132</v>
      </c>
      <c r="V12" s="182">
        <f>'CRONOGRAMA PRODUCTOS'!X22</f>
        <v>43160</v>
      </c>
      <c r="W12" s="182">
        <f>'CRONOGRAMA PRODUCTOS'!Y22</f>
        <v>43191</v>
      </c>
      <c r="X12" s="182">
        <f>'CRONOGRAMA PRODUCTOS'!Z22</f>
        <v>43221</v>
      </c>
      <c r="Y12" s="182">
        <f>'CRONOGRAMA PRODUCTOS'!AA22</f>
        <v>43252</v>
      </c>
      <c r="Z12" s="182">
        <f>'CRONOGRAMA PRODUCTOS'!AB22</f>
        <v>43282</v>
      </c>
      <c r="AA12" s="182">
        <f>'CRONOGRAMA PRODUCTOS'!AC22</f>
        <v>43313</v>
      </c>
      <c r="AB12" s="182">
        <f>'CRONOGRAMA PRODUCTOS'!AD22</f>
        <v>43344</v>
      </c>
      <c r="AC12" s="183">
        <f>'CRONOGRAMA PRODUCTOS'!AE22</f>
        <v>43374</v>
      </c>
      <c r="AD12" s="181">
        <f>'CRONOGRAMA PRODUCTOS'!AF22</f>
        <v>43405</v>
      </c>
      <c r="AE12" s="182">
        <f>'CRONOGRAMA PRODUCTOS'!AG22</f>
        <v>43435</v>
      </c>
      <c r="AF12" s="182">
        <f>'CRONOGRAMA PRODUCTOS'!AH22</f>
        <v>43466</v>
      </c>
      <c r="AG12" s="182">
        <f>'CRONOGRAMA PRODUCTOS'!AI22</f>
        <v>43497</v>
      </c>
      <c r="AH12" s="182">
        <f>'CRONOGRAMA PRODUCTOS'!AJ22</f>
        <v>43525</v>
      </c>
      <c r="AI12" s="182">
        <f>'CRONOGRAMA PRODUCTOS'!AK22</f>
        <v>43556</v>
      </c>
      <c r="AJ12" s="182">
        <f>'CRONOGRAMA PRODUCTOS'!AL22</f>
        <v>43586</v>
      </c>
      <c r="AK12" s="182">
        <f>'CRONOGRAMA PRODUCTOS'!AM22</f>
        <v>43617</v>
      </c>
      <c r="AL12" s="182">
        <f>'CRONOGRAMA PRODUCTOS'!AN22</f>
        <v>43647</v>
      </c>
      <c r="AM12" s="182">
        <f>'CRONOGRAMA PRODUCTOS'!AO22</f>
        <v>43678</v>
      </c>
      <c r="AN12" s="182">
        <f>'CRONOGRAMA PRODUCTOS'!AP22</f>
        <v>43709</v>
      </c>
      <c r="AO12" s="183">
        <f>'CRONOGRAMA PRODUCTOS'!AQ22</f>
        <v>43739</v>
      </c>
      <c r="AP12" s="1862"/>
      <c r="AQ12" s="1865"/>
      <c r="AS12" s="1760"/>
      <c r="AT12" s="1760"/>
      <c r="AU12" s="1760"/>
    </row>
    <row r="13" spans="2:47" ht="44.25" customHeight="1" x14ac:dyDescent="0.25">
      <c r="B13" s="113">
        <v>1</v>
      </c>
      <c r="C13" s="158" t="str">
        <f>'MARCO LOGICO'!D27</f>
        <v xml:space="preserve">Capacitación en Gestión de negocios a Emprendedores del sector turismo de los distritos de Pisac, Taray, Lamay, Coya y Calca, provincia de Calca - región Cusco, con idea de negocio o negocio propio en marcha  </v>
      </c>
      <c r="D13" s="146"/>
      <c r="E13" s="1308"/>
      <c r="F13" s="1297"/>
      <c r="G13" s="115"/>
      <c r="H13" s="115"/>
      <c r="I13" s="46"/>
      <c r="J13" s="46"/>
      <c r="K13" s="115"/>
      <c r="L13" s="115"/>
      <c r="M13" s="115"/>
      <c r="N13" s="115"/>
      <c r="O13" s="115"/>
      <c r="P13" s="115"/>
      <c r="Q13" s="163"/>
      <c r="R13" s="117"/>
      <c r="S13" s="46"/>
      <c r="T13" s="115"/>
      <c r="U13" s="115"/>
      <c r="V13" s="115"/>
      <c r="W13" s="115"/>
      <c r="X13" s="115"/>
      <c r="Y13" s="115"/>
      <c r="Z13" s="115"/>
      <c r="AA13" s="46"/>
      <c r="AB13" s="46"/>
      <c r="AC13" s="163"/>
      <c r="AD13" s="114"/>
      <c r="AE13" s="115"/>
      <c r="AF13" s="115"/>
      <c r="AG13" s="115"/>
      <c r="AH13" s="115"/>
      <c r="AI13" s="115"/>
      <c r="AJ13" s="46"/>
      <c r="AK13" s="46"/>
      <c r="AL13" s="115"/>
      <c r="AM13" s="115"/>
      <c r="AN13" s="115"/>
      <c r="AO13" s="163"/>
      <c r="AP13" s="741"/>
      <c r="AQ13" s="116"/>
      <c r="AS13" s="1289"/>
      <c r="AT13" s="1290"/>
      <c r="AU13" s="1290"/>
    </row>
    <row r="14" spans="2:47" ht="12.75" customHeight="1" x14ac:dyDescent="0.25">
      <c r="B14" s="118">
        <f>'MARCO LOGICO'!C28</f>
        <v>1.1000000000000001</v>
      </c>
      <c r="C14" s="159" t="str">
        <f>'MARCO LOGICO'!D28</f>
        <v>Emprendedores del sector turismo de los distritos de Pisac, Taray, Lamay, Coya y Calca, provincia de Calca - región Cusco, con idea de negocio o negocio propio en marcha pre seleccionados</v>
      </c>
      <c r="D14" s="152"/>
      <c r="E14" s="1309"/>
      <c r="F14" s="1298"/>
      <c r="G14" s="120"/>
      <c r="H14" s="120"/>
      <c r="I14" s="120"/>
      <c r="J14" s="120"/>
      <c r="K14" s="120"/>
      <c r="L14" s="120"/>
      <c r="M14" s="120"/>
      <c r="N14" s="120"/>
      <c r="O14" s="120"/>
      <c r="P14" s="120"/>
      <c r="Q14" s="164"/>
      <c r="R14" s="119"/>
      <c r="S14" s="120"/>
      <c r="T14" s="120"/>
      <c r="U14" s="120"/>
      <c r="V14" s="120"/>
      <c r="W14" s="120"/>
      <c r="X14" s="120"/>
      <c r="Y14" s="120"/>
      <c r="Z14" s="120"/>
      <c r="AA14" s="120"/>
      <c r="AB14" s="120"/>
      <c r="AC14" s="164"/>
      <c r="AD14" s="119"/>
      <c r="AE14" s="120"/>
      <c r="AF14" s="120"/>
      <c r="AG14" s="120"/>
      <c r="AH14" s="120"/>
      <c r="AI14" s="120"/>
      <c r="AJ14" s="120"/>
      <c r="AK14" s="120"/>
      <c r="AL14" s="120"/>
      <c r="AM14" s="120"/>
      <c r="AN14" s="120"/>
      <c r="AO14" s="164"/>
      <c r="AP14" s="742"/>
      <c r="AQ14" s="121"/>
      <c r="AS14" s="1289"/>
      <c r="AT14" s="1290"/>
      <c r="AU14" s="1290"/>
    </row>
    <row r="15" spans="2:47" ht="12.75" customHeight="1" x14ac:dyDescent="0.25">
      <c r="B15" s="122" t="str">
        <f>+'CRONOGRAMA PRODUCTOS'!D24</f>
        <v>Indicador 1</v>
      </c>
      <c r="C15" s="160" t="str">
        <f>+'CRONOGRAMA PRODUCTOS'!E24</f>
        <v>180 Hombres y mujeres emprendedores pre seleccionados como potenciales beneficairios tienen idea de iniciar un negocio propio al mes 3 del proyecto</v>
      </c>
      <c r="D15" s="153" t="str">
        <f>+'CRONOGRAMA PRODUCTOS'!F24</f>
        <v>Persona</v>
      </c>
      <c r="E15" s="1310">
        <f>+'CRONOGRAMA PRODUCTOS'!G24</f>
        <v>180</v>
      </c>
      <c r="F15" s="1299">
        <f>'CRONOGRAMA PRODUCTOS'!H24</f>
        <v>0</v>
      </c>
      <c r="G15" s="123">
        <f>'CRONOGRAMA PRODUCTOS'!I24</f>
        <v>90</v>
      </c>
      <c r="H15" s="123">
        <f>'CRONOGRAMA PRODUCTOS'!J24</f>
        <v>180</v>
      </c>
      <c r="I15" s="123">
        <f>'CRONOGRAMA PRODUCTOS'!K24</f>
        <v>0</v>
      </c>
      <c r="J15" s="123">
        <f>'CRONOGRAMA PRODUCTOS'!L24</f>
        <v>0</v>
      </c>
      <c r="K15" s="123">
        <f>'CRONOGRAMA PRODUCTOS'!M24</f>
        <v>0</v>
      </c>
      <c r="L15" s="123">
        <f>'CRONOGRAMA PRODUCTOS'!N24</f>
        <v>0</v>
      </c>
      <c r="M15" s="123">
        <f>'CRONOGRAMA PRODUCTOS'!O24</f>
        <v>0</v>
      </c>
      <c r="N15" s="123">
        <f>'CRONOGRAMA PRODUCTOS'!P24</f>
        <v>0</v>
      </c>
      <c r="O15" s="123">
        <f>'CRONOGRAMA PRODUCTOS'!Q24</f>
        <v>0</v>
      </c>
      <c r="P15" s="123">
        <f>'CRONOGRAMA PRODUCTOS'!R24</f>
        <v>0</v>
      </c>
      <c r="Q15" s="165">
        <f>'CRONOGRAMA PRODUCTOS'!S24</f>
        <v>0</v>
      </c>
      <c r="R15" s="124">
        <f>'CRONOGRAMA PRODUCTOS'!T24</f>
        <v>0</v>
      </c>
      <c r="S15" s="123">
        <f>'CRONOGRAMA PRODUCTOS'!U24</f>
        <v>0</v>
      </c>
      <c r="T15" s="123">
        <f>'CRONOGRAMA PRODUCTOS'!V24</f>
        <v>0</v>
      </c>
      <c r="U15" s="123">
        <f>'CRONOGRAMA PRODUCTOS'!W24</f>
        <v>0</v>
      </c>
      <c r="V15" s="123">
        <f>'CRONOGRAMA PRODUCTOS'!X24</f>
        <v>0</v>
      </c>
      <c r="W15" s="123">
        <f>'CRONOGRAMA PRODUCTOS'!Y24</f>
        <v>0</v>
      </c>
      <c r="X15" s="123">
        <f>'CRONOGRAMA PRODUCTOS'!Z24</f>
        <v>0</v>
      </c>
      <c r="Y15" s="123">
        <f>'CRONOGRAMA PRODUCTOS'!AA24</f>
        <v>0</v>
      </c>
      <c r="Z15" s="123">
        <f>'CRONOGRAMA PRODUCTOS'!AB24</f>
        <v>0</v>
      </c>
      <c r="AA15" s="123">
        <f>'CRONOGRAMA PRODUCTOS'!AC24</f>
        <v>0</v>
      </c>
      <c r="AB15" s="123">
        <f>'CRONOGRAMA PRODUCTOS'!AD24</f>
        <v>0</v>
      </c>
      <c r="AC15" s="165">
        <f>'CRONOGRAMA PRODUCTOS'!AE24</f>
        <v>0</v>
      </c>
      <c r="AD15" s="124">
        <f>'CRONOGRAMA PRODUCTOS'!AF24</f>
        <v>0</v>
      </c>
      <c r="AE15" s="123">
        <f>'CRONOGRAMA PRODUCTOS'!AG24</f>
        <v>0</v>
      </c>
      <c r="AF15" s="123">
        <f>'CRONOGRAMA PRODUCTOS'!AH24</f>
        <v>0</v>
      </c>
      <c r="AG15" s="123">
        <f>'CRONOGRAMA PRODUCTOS'!AI24</f>
        <v>0</v>
      </c>
      <c r="AH15" s="123">
        <f>'CRONOGRAMA PRODUCTOS'!AJ24</f>
        <v>0</v>
      </c>
      <c r="AI15" s="123">
        <f>'CRONOGRAMA PRODUCTOS'!AK24</f>
        <v>0</v>
      </c>
      <c r="AJ15" s="123">
        <f>'CRONOGRAMA PRODUCTOS'!AL24</f>
        <v>0</v>
      </c>
      <c r="AK15" s="123">
        <f>'CRONOGRAMA PRODUCTOS'!AM24</f>
        <v>0</v>
      </c>
      <c r="AL15" s="123">
        <f>'CRONOGRAMA PRODUCTOS'!AN24</f>
        <v>0</v>
      </c>
      <c r="AM15" s="123">
        <f>'CRONOGRAMA PRODUCTOS'!AO24</f>
        <v>0</v>
      </c>
      <c r="AN15" s="123">
        <f>'CRONOGRAMA PRODUCTOS'!AP24</f>
        <v>0</v>
      </c>
      <c r="AO15" s="165">
        <f>'CRONOGRAMA PRODUCTOS'!AQ24</f>
        <v>0</v>
      </c>
      <c r="AP15" s="743"/>
      <c r="AQ15" s="125"/>
      <c r="AS15" s="1289"/>
      <c r="AT15" s="1290"/>
      <c r="AU15" s="1290"/>
    </row>
    <row r="16" spans="2:47" ht="12.75" customHeight="1" x14ac:dyDescent="0.25">
      <c r="B16" s="122" t="str">
        <f>+'CRONOGRAMA PRODUCTOS'!D28</f>
        <v>Indicador 2</v>
      </c>
      <c r="C16" s="160" t="str">
        <f>+'CRONOGRAMA PRODUCTOS'!E28</f>
        <v>216 Hombres y mujeres emprendedores pre seleccionados como potenciales beneficairios  cuentan con un negocio propio en marcha, con una antigüedad no menor a 6 meseses ni mayor a 2 años al mes 3 al mes 3 del proyecto</v>
      </c>
      <c r="D16" s="153" t="str">
        <f>+'CRONOGRAMA PRODUCTOS'!F28</f>
        <v>Persona</v>
      </c>
      <c r="E16" s="1310">
        <f>+'CRONOGRAMA PRODUCTOS'!G28</f>
        <v>216</v>
      </c>
      <c r="F16" s="1299">
        <f>'CRONOGRAMA PRODUCTOS'!H28</f>
        <v>0</v>
      </c>
      <c r="G16" s="123">
        <f>'CRONOGRAMA PRODUCTOS'!I28</f>
        <v>100</v>
      </c>
      <c r="H16" s="123">
        <f>'CRONOGRAMA PRODUCTOS'!J28</f>
        <v>216</v>
      </c>
      <c r="I16" s="123">
        <f>'CRONOGRAMA PRODUCTOS'!K28</f>
        <v>0</v>
      </c>
      <c r="J16" s="123">
        <f>'CRONOGRAMA PRODUCTOS'!L28</f>
        <v>0</v>
      </c>
      <c r="K16" s="123">
        <f>'CRONOGRAMA PRODUCTOS'!M28</f>
        <v>0</v>
      </c>
      <c r="L16" s="123">
        <f>'CRONOGRAMA PRODUCTOS'!N28</f>
        <v>0</v>
      </c>
      <c r="M16" s="123">
        <f>'CRONOGRAMA PRODUCTOS'!O28</f>
        <v>0</v>
      </c>
      <c r="N16" s="123">
        <f>'CRONOGRAMA PRODUCTOS'!P28</f>
        <v>0</v>
      </c>
      <c r="O16" s="123">
        <f>'CRONOGRAMA PRODUCTOS'!Q28</f>
        <v>0</v>
      </c>
      <c r="P16" s="123">
        <f>'CRONOGRAMA PRODUCTOS'!R28</f>
        <v>0</v>
      </c>
      <c r="Q16" s="165">
        <f>'CRONOGRAMA PRODUCTOS'!S28</f>
        <v>0</v>
      </c>
      <c r="R16" s="124">
        <f>'CRONOGRAMA PRODUCTOS'!T28</f>
        <v>0</v>
      </c>
      <c r="S16" s="123">
        <f>'CRONOGRAMA PRODUCTOS'!U28</f>
        <v>0</v>
      </c>
      <c r="T16" s="123">
        <f>'CRONOGRAMA PRODUCTOS'!V28</f>
        <v>0</v>
      </c>
      <c r="U16" s="123">
        <f>'CRONOGRAMA PRODUCTOS'!W28</f>
        <v>0</v>
      </c>
      <c r="V16" s="123">
        <f>'CRONOGRAMA PRODUCTOS'!X28</f>
        <v>0</v>
      </c>
      <c r="W16" s="123">
        <f>'CRONOGRAMA PRODUCTOS'!Y28</f>
        <v>0</v>
      </c>
      <c r="X16" s="123">
        <f>'CRONOGRAMA PRODUCTOS'!Z28</f>
        <v>0</v>
      </c>
      <c r="Y16" s="123">
        <f>'CRONOGRAMA PRODUCTOS'!AA28</f>
        <v>0</v>
      </c>
      <c r="Z16" s="123">
        <f>'CRONOGRAMA PRODUCTOS'!AB28</f>
        <v>0</v>
      </c>
      <c r="AA16" s="123">
        <f>'CRONOGRAMA PRODUCTOS'!AC28</f>
        <v>0</v>
      </c>
      <c r="AB16" s="123">
        <f>'CRONOGRAMA PRODUCTOS'!AD28</f>
        <v>0</v>
      </c>
      <c r="AC16" s="165">
        <f>'CRONOGRAMA PRODUCTOS'!AE28</f>
        <v>0</v>
      </c>
      <c r="AD16" s="124">
        <f>'CRONOGRAMA PRODUCTOS'!AF28</f>
        <v>0</v>
      </c>
      <c r="AE16" s="123">
        <f>'CRONOGRAMA PRODUCTOS'!AG28</f>
        <v>0</v>
      </c>
      <c r="AF16" s="123">
        <f>'CRONOGRAMA PRODUCTOS'!AH28</f>
        <v>0</v>
      </c>
      <c r="AG16" s="123">
        <f>'CRONOGRAMA PRODUCTOS'!AI28</f>
        <v>0</v>
      </c>
      <c r="AH16" s="123">
        <f>'CRONOGRAMA PRODUCTOS'!AJ28</f>
        <v>0</v>
      </c>
      <c r="AI16" s="123">
        <f>'CRONOGRAMA PRODUCTOS'!AK28</f>
        <v>0</v>
      </c>
      <c r="AJ16" s="123">
        <f>'CRONOGRAMA PRODUCTOS'!AL28</f>
        <v>0</v>
      </c>
      <c r="AK16" s="123">
        <f>'CRONOGRAMA PRODUCTOS'!AM28</f>
        <v>0</v>
      </c>
      <c r="AL16" s="123">
        <f>'CRONOGRAMA PRODUCTOS'!AN28</f>
        <v>0</v>
      </c>
      <c r="AM16" s="123">
        <f>'CRONOGRAMA PRODUCTOS'!AO28</f>
        <v>0</v>
      </c>
      <c r="AN16" s="123">
        <f>'CRONOGRAMA PRODUCTOS'!AP28</f>
        <v>0</v>
      </c>
      <c r="AO16" s="165">
        <f>'CRONOGRAMA PRODUCTOS'!AQ28</f>
        <v>0</v>
      </c>
      <c r="AP16" s="743"/>
      <c r="AQ16" s="125"/>
      <c r="AS16" s="1289"/>
      <c r="AT16" s="1290"/>
      <c r="AU16" s="1290"/>
    </row>
    <row r="17" spans="2:47" ht="12.75" customHeight="1" x14ac:dyDescent="0.25">
      <c r="B17" s="122" t="str">
        <f>+'CRONOGRAMA PRODUCTOS'!D32</f>
        <v>Indicador 3</v>
      </c>
      <c r="C17" s="160">
        <f>+'CRONOGRAMA PRODUCTOS'!E32</f>
        <v>0</v>
      </c>
      <c r="D17" s="153" t="str">
        <f>+'CRONOGRAMA PRODUCTOS'!F32</f>
        <v>Unidad medida</v>
      </c>
      <c r="E17" s="1310">
        <f>+'CRONOGRAMA PRODUCTOS'!G32</f>
        <v>0</v>
      </c>
      <c r="F17" s="1299">
        <f>'CRONOGRAMA PRODUCTOS'!H32</f>
        <v>0</v>
      </c>
      <c r="G17" s="123">
        <f>'CRONOGRAMA PRODUCTOS'!I32</f>
        <v>0</v>
      </c>
      <c r="H17" s="123">
        <f>'CRONOGRAMA PRODUCTOS'!J32</f>
        <v>0</v>
      </c>
      <c r="I17" s="123">
        <f>'CRONOGRAMA PRODUCTOS'!K32</f>
        <v>0</v>
      </c>
      <c r="J17" s="123">
        <f>'CRONOGRAMA PRODUCTOS'!L32</f>
        <v>0</v>
      </c>
      <c r="K17" s="123">
        <f>'CRONOGRAMA PRODUCTOS'!M32</f>
        <v>0</v>
      </c>
      <c r="L17" s="123">
        <f>'CRONOGRAMA PRODUCTOS'!N32</f>
        <v>0</v>
      </c>
      <c r="M17" s="123">
        <f>'CRONOGRAMA PRODUCTOS'!O32</f>
        <v>0</v>
      </c>
      <c r="N17" s="123">
        <f>'CRONOGRAMA PRODUCTOS'!P32</f>
        <v>0</v>
      </c>
      <c r="O17" s="123">
        <f>'CRONOGRAMA PRODUCTOS'!Q32</f>
        <v>0</v>
      </c>
      <c r="P17" s="123">
        <f>'CRONOGRAMA PRODUCTOS'!R32</f>
        <v>0</v>
      </c>
      <c r="Q17" s="165">
        <f>'CRONOGRAMA PRODUCTOS'!S32</f>
        <v>0</v>
      </c>
      <c r="R17" s="124">
        <f>'CRONOGRAMA PRODUCTOS'!T32</f>
        <v>0</v>
      </c>
      <c r="S17" s="123">
        <f>'CRONOGRAMA PRODUCTOS'!U32</f>
        <v>0</v>
      </c>
      <c r="T17" s="123">
        <f>'CRONOGRAMA PRODUCTOS'!V32</f>
        <v>0</v>
      </c>
      <c r="U17" s="123">
        <f>'CRONOGRAMA PRODUCTOS'!W32</f>
        <v>0</v>
      </c>
      <c r="V17" s="123">
        <f>'CRONOGRAMA PRODUCTOS'!X32</f>
        <v>0</v>
      </c>
      <c r="W17" s="123">
        <f>'CRONOGRAMA PRODUCTOS'!Y32</f>
        <v>0</v>
      </c>
      <c r="X17" s="123">
        <f>'CRONOGRAMA PRODUCTOS'!Z32</f>
        <v>0</v>
      </c>
      <c r="Y17" s="123">
        <f>'CRONOGRAMA PRODUCTOS'!AA32</f>
        <v>0</v>
      </c>
      <c r="Z17" s="123">
        <f>'CRONOGRAMA PRODUCTOS'!AB32</f>
        <v>0</v>
      </c>
      <c r="AA17" s="123">
        <f>'CRONOGRAMA PRODUCTOS'!AC32</f>
        <v>0</v>
      </c>
      <c r="AB17" s="123">
        <f>'CRONOGRAMA PRODUCTOS'!AD32</f>
        <v>0</v>
      </c>
      <c r="AC17" s="165">
        <f>'CRONOGRAMA PRODUCTOS'!AE32</f>
        <v>0</v>
      </c>
      <c r="AD17" s="124">
        <f>'CRONOGRAMA PRODUCTOS'!AF32</f>
        <v>0</v>
      </c>
      <c r="AE17" s="123">
        <f>'CRONOGRAMA PRODUCTOS'!AG32</f>
        <v>0</v>
      </c>
      <c r="AF17" s="123">
        <f>'CRONOGRAMA PRODUCTOS'!AH32</f>
        <v>0</v>
      </c>
      <c r="AG17" s="123">
        <f>'CRONOGRAMA PRODUCTOS'!AI32</f>
        <v>0</v>
      </c>
      <c r="AH17" s="123">
        <f>'CRONOGRAMA PRODUCTOS'!AJ32</f>
        <v>0</v>
      </c>
      <c r="AI17" s="123">
        <f>'CRONOGRAMA PRODUCTOS'!AK32</f>
        <v>0</v>
      </c>
      <c r="AJ17" s="123">
        <f>'CRONOGRAMA PRODUCTOS'!AL32</f>
        <v>0</v>
      </c>
      <c r="AK17" s="123">
        <f>'CRONOGRAMA PRODUCTOS'!AM32</f>
        <v>0</v>
      </c>
      <c r="AL17" s="123">
        <f>'CRONOGRAMA PRODUCTOS'!AN32</f>
        <v>0</v>
      </c>
      <c r="AM17" s="123">
        <f>'CRONOGRAMA PRODUCTOS'!AO32</f>
        <v>0</v>
      </c>
      <c r="AN17" s="123">
        <f>'CRONOGRAMA PRODUCTOS'!AP32</f>
        <v>0</v>
      </c>
      <c r="AO17" s="165">
        <f>'CRONOGRAMA PRODUCTOS'!AQ32</f>
        <v>0</v>
      </c>
      <c r="AP17" s="743"/>
      <c r="AQ17" s="125"/>
      <c r="AS17" s="1289"/>
      <c r="AT17" s="1290"/>
      <c r="AU17" s="1290"/>
    </row>
    <row r="18" spans="2:47" s="39" customFormat="1" ht="25.5" customHeight="1" x14ac:dyDescent="0.15">
      <c r="B18" s="912" t="s">
        <v>50</v>
      </c>
      <c r="C18" s="913" t="str">
        <f>'MARCO LOGICO'!D31</f>
        <v>Difundir y promocionar el proyecto</v>
      </c>
      <c r="D18" s="914" t="str">
        <f>+'MARCO LOGICO'!F31</f>
        <v>Evento</v>
      </c>
      <c r="E18" s="1311">
        <f>'MARCO LOGICO'!G31</f>
        <v>2</v>
      </c>
      <c r="F18" s="1300">
        <v>1</v>
      </c>
      <c r="G18" s="127">
        <v>1</v>
      </c>
      <c r="H18" s="127"/>
      <c r="I18" s="127"/>
      <c r="J18" s="127"/>
      <c r="K18" s="127"/>
      <c r="L18" s="127"/>
      <c r="M18" s="127"/>
      <c r="N18" s="127"/>
      <c r="O18" s="127"/>
      <c r="P18" s="127"/>
      <c r="Q18" s="166"/>
      <c r="R18" s="126"/>
      <c r="S18" s="127"/>
      <c r="T18" s="127"/>
      <c r="U18" s="127"/>
      <c r="V18" s="127"/>
      <c r="W18" s="127"/>
      <c r="X18" s="127"/>
      <c r="Y18" s="127"/>
      <c r="Z18" s="127"/>
      <c r="AA18" s="127"/>
      <c r="AB18" s="127"/>
      <c r="AC18" s="166"/>
      <c r="AD18" s="126"/>
      <c r="AE18" s="127"/>
      <c r="AF18" s="127"/>
      <c r="AG18" s="127"/>
      <c r="AH18" s="127"/>
      <c r="AI18" s="127"/>
      <c r="AJ18" s="127"/>
      <c r="AK18" s="127"/>
      <c r="AL18" s="127"/>
      <c r="AM18" s="127"/>
      <c r="AN18" s="127"/>
      <c r="AO18" s="166"/>
      <c r="AP18" s="744">
        <f>SUM(F18:AO18)</f>
        <v>2</v>
      </c>
      <c r="AQ18" s="128">
        <f>+E18-AP18</f>
        <v>0</v>
      </c>
      <c r="AS18" s="1288"/>
      <c r="AT18" s="128"/>
      <c r="AU18" s="128"/>
    </row>
    <row r="19" spans="2:47" s="39" customFormat="1" ht="17.25" customHeight="1" x14ac:dyDescent="0.15">
      <c r="B19" s="912" t="s">
        <v>51</v>
      </c>
      <c r="C19" s="913" t="str">
        <f>'MARCO LOGICO'!D32</f>
        <v>Registrar a los participantes</v>
      </c>
      <c r="D19" s="914" t="str">
        <f>+'MARCO LOGICO'!F32</f>
        <v>Persona</v>
      </c>
      <c r="E19" s="1311">
        <f>'MARCO LOGICO'!G32</f>
        <v>500</v>
      </c>
      <c r="F19" s="1301">
        <v>250</v>
      </c>
      <c r="G19" s="127">
        <v>250</v>
      </c>
      <c r="H19" s="127"/>
      <c r="I19" s="127"/>
      <c r="J19" s="127"/>
      <c r="K19" s="127"/>
      <c r="L19" s="127"/>
      <c r="M19" s="127"/>
      <c r="N19" s="127"/>
      <c r="O19" s="127"/>
      <c r="P19" s="127"/>
      <c r="Q19" s="166"/>
      <c r="R19" s="126"/>
      <c r="S19" s="127"/>
      <c r="T19" s="127"/>
      <c r="U19" s="127"/>
      <c r="V19" s="127"/>
      <c r="W19" s="127"/>
      <c r="X19" s="127"/>
      <c r="Y19" s="127"/>
      <c r="Z19" s="127"/>
      <c r="AA19" s="127"/>
      <c r="AB19" s="127"/>
      <c r="AC19" s="166"/>
      <c r="AD19" s="126"/>
      <c r="AE19" s="127"/>
      <c r="AF19" s="127"/>
      <c r="AG19" s="127"/>
      <c r="AH19" s="127"/>
      <c r="AI19" s="127"/>
      <c r="AJ19" s="127"/>
      <c r="AK19" s="127"/>
      <c r="AL19" s="127"/>
      <c r="AM19" s="127"/>
      <c r="AN19" s="127"/>
      <c r="AO19" s="166"/>
      <c r="AP19" s="744">
        <f t="shared" ref="AP19:AP82" si="0">SUM(F19:AO19)</f>
        <v>500</v>
      </c>
      <c r="AQ19" s="128">
        <f t="shared" ref="AQ19:AQ82" si="1">+E19-AP19</f>
        <v>0</v>
      </c>
      <c r="AS19" s="1288"/>
      <c r="AT19" s="128"/>
      <c r="AU19" s="128"/>
    </row>
    <row r="20" spans="2:47" s="39" customFormat="1" ht="20.25" customHeight="1" x14ac:dyDescent="0.15">
      <c r="B20" s="912" t="s">
        <v>69</v>
      </c>
      <c r="C20" s="913" t="str">
        <f>'MARCO LOGICO'!D33</f>
        <v>Verificar la información y/o documentación entregada por los participantes registrados</v>
      </c>
      <c r="D20" s="914" t="str">
        <f>+'MARCO LOGICO'!F33</f>
        <v>Unidad</v>
      </c>
      <c r="E20" s="1311">
        <f>'MARCO LOGICO'!G33</f>
        <v>500</v>
      </c>
      <c r="F20" s="1301"/>
      <c r="G20" s="127">
        <v>200</v>
      </c>
      <c r="H20" s="127">
        <v>300</v>
      </c>
      <c r="I20" s="127"/>
      <c r="J20" s="127"/>
      <c r="K20" s="127"/>
      <c r="L20" s="127"/>
      <c r="M20" s="127"/>
      <c r="N20" s="127"/>
      <c r="O20" s="127"/>
      <c r="P20" s="127"/>
      <c r="Q20" s="166"/>
      <c r="R20" s="126"/>
      <c r="S20" s="127"/>
      <c r="T20" s="127"/>
      <c r="U20" s="127"/>
      <c r="V20" s="127"/>
      <c r="W20" s="127"/>
      <c r="X20" s="127"/>
      <c r="Y20" s="127"/>
      <c r="Z20" s="127"/>
      <c r="AA20" s="127"/>
      <c r="AB20" s="127"/>
      <c r="AC20" s="166"/>
      <c r="AD20" s="126"/>
      <c r="AE20" s="127"/>
      <c r="AF20" s="127"/>
      <c r="AG20" s="127"/>
      <c r="AH20" s="127"/>
      <c r="AI20" s="127"/>
      <c r="AJ20" s="127"/>
      <c r="AK20" s="127"/>
      <c r="AL20" s="127"/>
      <c r="AM20" s="127"/>
      <c r="AN20" s="127"/>
      <c r="AO20" s="166"/>
      <c r="AP20" s="744">
        <f t="shared" si="0"/>
        <v>500</v>
      </c>
      <c r="AQ20" s="128">
        <f t="shared" si="1"/>
        <v>0</v>
      </c>
      <c r="AS20" s="1288"/>
      <c r="AT20" s="128"/>
      <c r="AU20" s="128"/>
    </row>
    <row r="21" spans="2:47" s="39" customFormat="1" ht="19.5" customHeight="1" x14ac:dyDescent="0.15">
      <c r="B21" s="912" t="s">
        <v>85</v>
      </c>
      <c r="C21" s="913" t="str">
        <f>'MARCO LOGICO'!D34</f>
        <v>Evaluar a los potenciales beneficiarios</v>
      </c>
      <c r="D21" s="914" t="str">
        <f>+'MARCO LOGICO'!F34</f>
        <v>Persona</v>
      </c>
      <c r="E21" s="1311">
        <f>'MARCO LOGICO'!G34</f>
        <v>450</v>
      </c>
      <c r="F21" s="1301"/>
      <c r="G21" s="127">
        <v>200</v>
      </c>
      <c r="H21" s="127">
        <v>250</v>
      </c>
      <c r="I21" s="127"/>
      <c r="J21" s="127"/>
      <c r="K21" s="127"/>
      <c r="L21" s="127"/>
      <c r="M21" s="127"/>
      <c r="N21" s="127"/>
      <c r="O21" s="127"/>
      <c r="P21" s="127"/>
      <c r="Q21" s="166"/>
      <c r="R21" s="129"/>
      <c r="S21" s="130"/>
      <c r="T21" s="130"/>
      <c r="U21" s="130"/>
      <c r="V21" s="130"/>
      <c r="W21" s="130"/>
      <c r="X21" s="130"/>
      <c r="Y21" s="130"/>
      <c r="Z21" s="130"/>
      <c r="AA21" s="130"/>
      <c r="AB21" s="130"/>
      <c r="AC21" s="142"/>
      <c r="AD21" s="129"/>
      <c r="AE21" s="130"/>
      <c r="AF21" s="130"/>
      <c r="AG21" s="130"/>
      <c r="AH21" s="130"/>
      <c r="AI21" s="130"/>
      <c r="AJ21" s="130"/>
      <c r="AK21" s="130"/>
      <c r="AL21" s="130"/>
      <c r="AM21" s="130"/>
      <c r="AN21" s="130"/>
      <c r="AO21" s="142"/>
      <c r="AP21" s="745">
        <f t="shared" si="0"/>
        <v>450</v>
      </c>
      <c r="AQ21" s="128">
        <f t="shared" si="1"/>
        <v>0</v>
      </c>
      <c r="AS21" s="1288"/>
      <c r="AT21" s="128"/>
      <c r="AU21" s="128"/>
    </row>
    <row r="22" spans="2:47" s="39" customFormat="1" ht="22.5" customHeight="1" x14ac:dyDescent="0.15">
      <c r="B22" s="912" t="s">
        <v>91</v>
      </c>
      <c r="C22" s="913" t="str">
        <f>'MARCO LOGICO'!D35</f>
        <v>Pre seleccionar a los beneficiarios a ser capacitados</v>
      </c>
      <c r="D22" s="914" t="str">
        <f>+'MARCO LOGICO'!F35</f>
        <v>Persona</v>
      </c>
      <c r="E22" s="1311">
        <f>'MARCO LOGICO'!G35</f>
        <v>396</v>
      </c>
      <c r="F22" s="1301"/>
      <c r="G22" s="127"/>
      <c r="H22" s="127">
        <v>396</v>
      </c>
      <c r="I22" s="127"/>
      <c r="J22" s="127"/>
      <c r="K22" s="127"/>
      <c r="L22" s="127"/>
      <c r="M22" s="127"/>
      <c r="N22" s="127"/>
      <c r="O22" s="127"/>
      <c r="P22" s="127"/>
      <c r="Q22" s="166"/>
      <c r="R22" s="126"/>
      <c r="S22" s="127"/>
      <c r="T22" s="127"/>
      <c r="U22" s="127"/>
      <c r="V22" s="127"/>
      <c r="W22" s="127"/>
      <c r="X22" s="127"/>
      <c r="Y22" s="127"/>
      <c r="Z22" s="127"/>
      <c r="AA22" s="127"/>
      <c r="AB22" s="127"/>
      <c r="AC22" s="166"/>
      <c r="AD22" s="126"/>
      <c r="AE22" s="127"/>
      <c r="AF22" s="127"/>
      <c r="AG22" s="127"/>
      <c r="AH22" s="127"/>
      <c r="AI22" s="127"/>
      <c r="AJ22" s="127"/>
      <c r="AK22" s="127"/>
      <c r="AL22" s="127"/>
      <c r="AM22" s="127"/>
      <c r="AN22" s="127"/>
      <c r="AO22" s="166"/>
      <c r="AP22" s="744">
        <f t="shared" si="0"/>
        <v>396</v>
      </c>
      <c r="AQ22" s="128">
        <f t="shared" si="1"/>
        <v>0</v>
      </c>
      <c r="AS22" s="1288"/>
      <c r="AT22" s="128"/>
      <c r="AU22" s="128"/>
    </row>
    <row r="23" spans="2:47" ht="12.75" customHeight="1" x14ac:dyDescent="0.25">
      <c r="B23" s="118">
        <f>'MARCO LOGICO'!C36</f>
        <v>1.2</v>
      </c>
      <c r="C23" s="159" t="str">
        <f>'MARCO LOGICO'!D36</f>
        <v>Emprendedores del sector turismo de los distritos de Pisac, Taray, Lamay, Coya y Calca, provincia de Calca - región Cusco, con idea de negocio o negocio propio en marcha seleccionados</v>
      </c>
      <c r="D23" s="154"/>
      <c r="E23" s="1312"/>
      <c r="F23" s="1302"/>
      <c r="G23" s="132"/>
      <c r="H23" s="132"/>
      <c r="I23" s="132"/>
      <c r="J23" s="132"/>
      <c r="K23" s="132"/>
      <c r="L23" s="132"/>
      <c r="M23" s="133"/>
      <c r="N23" s="132"/>
      <c r="O23" s="132"/>
      <c r="P23" s="132"/>
      <c r="Q23" s="167"/>
      <c r="R23" s="131"/>
      <c r="S23" s="132"/>
      <c r="T23" s="132"/>
      <c r="U23" s="132"/>
      <c r="V23" s="133"/>
      <c r="W23" s="132"/>
      <c r="X23" s="132"/>
      <c r="Y23" s="132"/>
      <c r="Z23" s="132"/>
      <c r="AA23" s="132"/>
      <c r="AB23" s="132"/>
      <c r="AC23" s="167"/>
      <c r="AD23" s="131"/>
      <c r="AE23" s="133"/>
      <c r="AF23" s="132"/>
      <c r="AG23" s="132"/>
      <c r="AH23" s="132"/>
      <c r="AI23" s="132"/>
      <c r="AJ23" s="132"/>
      <c r="AK23" s="132"/>
      <c r="AL23" s="132"/>
      <c r="AM23" s="132"/>
      <c r="AN23" s="133"/>
      <c r="AO23" s="167"/>
      <c r="AP23" s="746">
        <f t="shared" si="0"/>
        <v>0</v>
      </c>
      <c r="AQ23" s="134">
        <f t="shared" si="1"/>
        <v>0</v>
      </c>
      <c r="AS23" s="1291"/>
      <c r="AT23" s="1292"/>
      <c r="AU23" s="1292"/>
    </row>
    <row r="24" spans="2:47" ht="12.75" customHeight="1" x14ac:dyDescent="0.25">
      <c r="B24" s="122" t="str">
        <f>+'CRONOGRAMA PRODUCTOS'!D36</f>
        <v>Indicador 1</v>
      </c>
      <c r="C24" s="160" t="str">
        <f>+'CRONOGRAMA PRODUCTOS'!E36</f>
        <v>100 Hombres y mujeres emprendedores seleccionados durante el primer semestre del proyecto para la capacitación, tienen idea de iniciar un negocio propio al mes 4 del proyecto</v>
      </c>
      <c r="D24" s="153" t="str">
        <f>+'CRONOGRAMA PRODUCTOS'!F36</f>
        <v>Persona</v>
      </c>
      <c r="E24" s="1310">
        <f>+'CRONOGRAMA PRODUCTOS'!G36</f>
        <v>100</v>
      </c>
      <c r="F24" s="1299">
        <f>'CRONOGRAMA PRODUCTOS'!H36</f>
        <v>0</v>
      </c>
      <c r="G24" s="123">
        <f>'CRONOGRAMA PRODUCTOS'!I36</f>
        <v>0</v>
      </c>
      <c r="H24" s="123">
        <f>'CRONOGRAMA PRODUCTOS'!J36</f>
        <v>0</v>
      </c>
      <c r="I24" s="123">
        <f>'CRONOGRAMA PRODUCTOS'!K36</f>
        <v>100</v>
      </c>
      <c r="J24" s="123">
        <f>'CRONOGRAMA PRODUCTOS'!L36</f>
        <v>0</v>
      </c>
      <c r="K24" s="123">
        <f>'CRONOGRAMA PRODUCTOS'!M36</f>
        <v>0</v>
      </c>
      <c r="L24" s="123">
        <f>'CRONOGRAMA PRODUCTOS'!N36</f>
        <v>0</v>
      </c>
      <c r="M24" s="123">
        <f>'CRONOGRAMA PRODUCTOS'!O36</f>
        <v>0</v>
      </c>
      <c r="N24" s="123">
        <f>'CRONOGRAMA PRODUCTOS'!P36</f>
        <v>0</v>
      </c>
      <c r="O24" s="123">
        <f>'CRONOGRAMA PRODUCTOS'!Q36</f>
        <v>0</v>
      </c>
      <c r="P24" s="123">
        <f>'CRONOGRAMA PRODUCTOS'!R36</f>
        <v>0</v>
      </c>
      <c r="Q24" s="165">
        <f>'CRONOGRAMA PRODUCTOS'!S36</f>
        <v>0</v>
      </c>
      <c r="R24" s="124">
        <f>'CRONOGRAMA PRODUCTOS'!T36</f>
        <v>0</v>
      </c>
      <c r="S24" s="123">
        <f>'CRONOGRAMA PRODUCTOS'!U36</f>
        <v>0</v>
      </c>
      <c r="T24" s="123">
        <f>'CRONOGRAMA PRODUCTOS'!V36</f>
        <v>0</v>
      </c>
      <c r="U24" s="123">
        <f>'CRONOGRAMA PRODUCTOS'!W36</f>
        <v>0</v>
      </c>
      <c r="V24" s="123">
        <f>'CRONOGRAMA PRODUCTOS'!X36</f>
        <v>0</v>
      </c>
      <c r="W24" s="123">
        <f>'CRONOGRAMA PRODUCTOS'!Y36</f>
        <v>0</v>
      </c>
      <c r="X24" s="123">
        <f>'CRONOGRAMA PRODUCTOS'!Z36</f>
        <v>0</v>
      </c>
      <c r="Y24" s="123">
        <f>'CRONOGRAMA PRODUCTOS'!AA36</f>
        <v>0</v>
      </c>
      <c r="Z24" s="123">
        <f>'CRONOGRAMA PRODUCTOS'!AB36</f>
        <v>0</v>
      </c>
      <c r="AA24" s="123">
        <f>'CRONOGRAMA PRODUCTOS'!AC36</f>
        <v>0</v>
      </c>
      <c r="AB24" s="123">
        <f>'CRONOGRAMA PRODUCTOS'!AD36</f>
        <v>0</v>
      </c>
      <c r="AC24" s="165">
        <f>'CRONOGRAMA PRODUCTOS'!AE36</f>
        <v>0</v>
      </c>
      <c r="AD24" s="124">
        <f>'CRONOGRAMA PRODUCTOS'!AF36</f>
        <v>0</v>
      </c>
      <c r="AE24" s="123">
        <f>'CRONOGRAMA PRODUCTOS'!AG36</f>
        <v>0</v>
      </c>
      <c r="AF24" s="123">
        <f>'CRONOGRAMA PRODUCTOS'!AH36</f>
        <v>0</v>
      </c>
      <c r="AG24" s="123">
        <f>'CRONOGRAMA PRODUCTOS'!AI36</f>
        <v>0</v>
      </c>
      <c r="AH24" s="123">
        <f>'CRONOGRAMA PRODUCTOS'!AJ36</f>
        <v>0</v>
      </c>
      <c r="AI24" s="123">
        <f>'CRONOGRAMA PRODUCTOS'!AK36</f>
        <v>0</v>
      </c>
      <c r="AJ24" s="123">
        <f>'CRONOGRAMA PRODUCTOS'!AL36</f>
        <v>0</v>
      </c>
      <c r="AK24" s="123">
        <f>'CRONOGRAMA PRODUCTOS'!AM36</f>
        <v>0</v>
      </c>
      <c r="AL24" s="123">
        <f>'CRONOGRAMA PRODUCTOS'!AN36</f>
        <v>0</v>
      </c>
      <c r="AM24" s="123">
        <f>'CRONOGRAMA PRODUCTOS'!AO36</f>
        <v>0</v>
      </c>
      <c r="AN24" s="123">
        <f>'CRONOGRAMA PRODUCTOS'!AP36</f>
        <v>0</v>
      </c>
      <c r="AO24" s="165">
        <f>'CRONOGRAMA PRODUCTOS'!AQ36</f>
        <v>0</v>
      </c>
      <c r="AP24" s="743"/>
      <c r="AQ24" s="125"/>
      <c r="AS24" s="1289"/>
      <c r="AT24" s="1290"/>
      <c r="AU24" s="1290"/>
    </row>
    <row r="25" spans="2:47" ht="12.75" customHeight="1" x14ac:dyDescent="0.25">
      <c r="B25" s="122" t="str">
        <f>+'CRONOGRAMA PRODUCTOS'!D40</f>
        <v>Indicador 2</v>
      </c>
      <c r="C25" s="160" t="str">
        <f>+'CRONOGRAMA PRODUCTOS'!E40</f>
        <v>120 Hombres y mujeres emprendedores seleccionados durante el primer semestre del proyecto para la  capacitación, cuentan con un negocio propio en marcha, con una antigüedad no menor a 6 meses ni mayor a 2 años al mes 4 del proyecto</v>
      </c>
      <c r="D25" s="153" t="str">
        <f>+'CRONOGRAMA PRODUCTOS'!F40</f>
        <v>Persona</v>
      </c>
      <c r="E25" s="1310">
        <f>+'CRONOGRAMA PRODUCTOS'!G40</f>
        <v>120</v>
      </c>
      <c r="F25" s="1299">
        <f>'CRONOGRAMA PRODUCTOS'!H40</f>
        <v>0</v>
      </c>
      <c r="G25" s="123">
        <f>'CRONOGRAMA PRODUCTOS'!I40</f>
        <v>0</v>
      </c>
      <c r="H25" s="123">
        <f>'CRONOGRAMA PRODUCTOS'!J40</f>
        <v>0</v>
      </c>
      <c r="I25" s="123">
        <f>'CRONOGRAMA PRODUCTOS'!K40</f>
        <v>120</v>
      </c>
      <c r="J25" s="123">
        <f>'CRONOGRAMA PRODUCTOS'!L40</f>
        <v>0</v>
      </c>
      <c r="K25" s="123">
        <f>'CRONOGRAMA PRODUCTOS'!M40</f>
        <v>0</v>
      </c>
      <c r="L25" s="123">
        <f>'CRONOGRAMA PRODUCTOS'!N40</f>
        <v>0</v>
      </c>
      <c r="M25" s="123">
        <f>'CRONOGRAMA PRODUCTOS'!O40</f>
        <v>0</v>
      </c>
      <c r="N25" s="123">
        <f>'CRONOGRAMA PRODUCTOS'!P40</f>
        <v>0</v>
      </c>
      <c r="O25" s="123">
        <f>'CRONOGRAMA PRODUCTOS'!Q40</f>
        <v>0</v>
      </c>
      <c r="P25" s="123">
        <f>'CRONOGRAMA PRODUCTOS'!R40</f>
        <v>0</v>
      </c>
      <c r="Q25" s="165">
        <f>'CRONOGRAMA PRODUCTOS'!S40</f>
        <v>0</v>
      </c>
      <c r="R25" s="124">
        <f>'CRONOGRAMA PRODUCTOS'!T40</f>
        <v>0</v>
      </c>
      <c r="S25" s="123">
        <f>'CRONOGRAMA PRODUCTOS'!U40</f>
        <v>0</v>
      </c>
      <c r="T25" s="123">
        <f>'CRONOGRAMA PRODUCTOS'!V40</f>
        <v>0</v>
      </c>
      <c r="U25" s="123">
        <f>'CRONOGRAMA PRODUCTOS'!W40</f>
        <v>0</v>
      </c>
      <c r="V25" s="123">
        <f>'CRONOGRAMA PRODUCTOS'!X40</f>
        <v>0</v>
      </c>
      <c r="W25" s="123">
        <f>'CRONOGRAMA PRODUCTOS'!Y40</f>
        <v>0</v>
      </c>
      <c r="X25" s="123">
        <f>'CRONOGRAMA PRODUCTOS'!Z40</f>
        <v>0</v>
      </c>
      <c r="Y25" s="123">
        <f>'CRONOGRAMA PRODUCTOS'!AA40</f>
        <v>0</v>
      </c>
      <c r="Z25" s="123">
        <f>'CRONOGRAMA PRODUCTOS'!AB40</f>
        <v>0</v>
      </c>
      <c r="AA25" s="123">
        <f>'CRONOGRAMA PRODUCTOS'!AC40</f>
        <v>0</v>
      </c>
      <c r="AB25" s="123">
        <f>'CRONOGRAMA PRODUCTOS'!AD40</f>
        <v>0</v>
      </c>
      <c r="AC25" s="165">
        <f>'CRONOGRAMA PRODUCTOS'!AE40</f>
        <v>0</v>
      </c>
      <c r="AD25" s="124">
        <f>'CRONOGRAMA PRODUCTOS'!AF40</f>
        <v>0</v>
      </c>
      <c r="AE25" s="123">
        <f>'CRONOGRAMA PRODUCTOS'!AG40</f>
        <v>0</v>
      </c>
      <c r="AF25" s="123">
        <f>'CRONOGRAMA PRODUCTOS'!AH40</f>
        <v>0</v>
      </c>
      <c r="AG25" s="123">
        <f>'CRONOGRAMA PRODUCTOS'!AI40</f>
        <v>0</v>
      </c>
      <c r="AH25" s="123">
        <f>'CRONOGRAMA PRODUCTOS'!AJ40</f>
        <v>0</v>
      </c>
      <c r="AI25" s="123">
        <f>'CRONOGRAMA PRODUCTOS'!AK40</f>
        <v>0</v>
      </c>
      <c r="AJ25" s="123">
        <f>'CRONOGRAMA PRODUCTOS'!AL40</f>
        <v>0</v>
      </c>
      <c r="AK25" s="123">
        <f>'CRONOGRAMA PRODUCTOS'!AM40</f>
        <v>0</v>
      </c>
      <c r="AL25" s="123">
        <f>'CRONOGRAMA PRODUCTOS'!AN40</f>
        <v>0</v>
      </c>
      <c r="AM25" s="123">
        <f>'CRONOGRAMA PRODUCTOS'!AO40</f>
        <v>0</v>
      </c>
      <c r="AN25" s="123">
        <f>'CRONOGRAMA PRODUCTOS'!AP40</f>
        <v>0</v>
      </c>
      <c r="AO25" s="165">
        <f>'CRONOGRAMA PRODUCTOS'!AQ40</f>
        <v>0</v>
      </c>
      <c r="AP25" s="743"/>
      <c r="AQ25" s="125"/>
      <c r="AS25" s="1289"/>
      <c r="AT25" s="1290"/>
      <c r="AU25" s="1290"/>
    </row>
    <row r="26" spans="2:47" ht="12.75" customHeight="1" x14ac:dyDescent="0.25">
      <c r="B26" s="122" t="str">
        <f>+'CRONOGRAMA PRODUCTOS'!D44</f>
        <v>Indicador 3</v>
      </c>
      <c r="C26" s="160" t="str">
        <f>+'CRONOGRAMA PRODUCTOS'!E44</f>
        <v>176 Hombres y mujeres emprenddoras con idea de negocio y negocio propio en marcha son seleccionados el primer semestre para formar parte del grupo control cuentan con datos actualizados al final del proyecto</v>
      </c>
      <c r="D26" s="153" t="str">
        <f>+'CRONOGRAMA PRODUCTOS'!F44</f>
        <v>Persona</v>
      </c>
      <c r="E26" s="1310">
        <f>+'CRONOGRAMA PRODUCTOS'!G44</f>
        <v>176</v>
      </c>
      <c r="F26" s="1299">
        <f>'CRONOGRAMA PRODUCTOS'!H44</f>
        <v>0</v>
      </c>
      <c r="G26" s="123">
        <f>'CRONOGRAMA PRODUCTOS'!I44</f>
        <v>0</v>
      </c>
      <c r="H26" s="123">
        <f>'CRONOGRAMA PRODUCTOS'!J44</f>
        <v>0</v>
      </c>
      <c r="I26" s="123">
        <f>'CRONOGRAMA PRODUCTOS'!K44</f>
        <v>0</v>
      </c>
      <c r="J26" s="123">
        <f>'CRONOGRAMA PRODUCTOS'!L44</f>
        <v>0</v>
      </c>
      <c r="K26" s="123">
        <f>'CRONOGRAMA PRODUCTOS'!M44</f>
        <v>0</v>
      </c>
      <c r="L26" s="123">
        <f>'CRONOGRAMA PRODUCTOS'!N44</f>
        <v>0</v>
      </c>
      <c r="M26" s="123">
        <f>'CRONOGRAMA PRODUCTOS'!O44</f>
        <v>0</v>
      </c>
      <c r="N26" s="123">
        <f>'CRONOGRAMA PRODUCTOS'!P44</f>
        <v>0</v>
      </c>
      <c r="O26" s="123">
        <f>'CRONOGRAMA PRODUCTOS'!Q44</f>
        <v>0</v>
      </c>
      <c r="P26" s="123">
        <f>'CRONOGRAMA PRODUCTOS'!R44</f>
        <v>0</v>
      </c>
      <c r="Q26" s="165">
        <f>'CRONOGRAMA PRODUCTOS'!S44</f>
        <v>0</v>
      </c>
      <c r="R26" s="124">
        <f>'CRONOGRAMA PRODUCTOS'!T44</f>
        <v>176</v>
      </c>
      <c r="S26" s="123">
        <f>'CRONOGRAMA PRODUCTOS'!U44</f>
        <v>0</v>
      </c>
      <c r="T26" s="123">
        <f>'CRONOGRAMA PRODUCTOS'!V44</f>
        <v>0</v>
      </c>
      <c r="U26" s="123">
        <f>'CRONOGRAMA PRODUCTOS'!W44</f>
        <v>0</v>
      </c>
      <c r="V26" s="123">
        <f>'CRONOGRAMA PRODUCTOS'!X44</f>
        <v>0</v>
      </c>
      <c r="W26" s="123">
        <f>'CRONOGRAMA PRODUCTOS'!Y44</f>
        <v>0</v>
      </c>
      <c r="X26" s="123">
        <f>'CRONOGRAMA PRODUCTOS'!Z44</f>
        <v>0</v>
      </c>
      <c r="Y26" s="123">
        <f>'CRONOGRAMA PRODUCTOS'!AA44</f>
        <v>0</v>
      </c>
      <c r="Z26" s="123">
        <f>'CRONOGRAMA PRODUCTOS'!AB44</f>
        <v>0</v>
      </c>
      <c r="AA26" s="123">
        <f>'CRONOGRAMA PRODUCTOS'!AC44</f>
        <v>0</v>
      </c>
      <c r="AB26" s="123">
        <f>'CRONOGRAMA PRODUCTOS'!AD44</f>
        <v>0</v>
      </c>
      <c r="AC26" s="165">
        <f>'CRONOGRAMA PRODUCTOS'!AE44</f>
        <v>0</v>
      </c>
      <c r="AD26" s="124">
        <f>'CRONOGRAMA PRODUCTOS'!AF44</f>
        <v>0</v>
      </c>
      <c r="AE26" s="123">
        <f>'CRONOGRAMA PRODUCTOS'!AG44</f>
        <v>0</v>
      </c>
      <c r="AF26" s="123">
        <f>'CRONOGRAMA PRODUCTOS'!AH44</f>
        <v>0</v>
      </c>
      <c r="AG26" s="123">
        <f>'CRONOGRAMA PRODUCTOS'!AI44</f>
        <v>0</v>
      </c>
      <c r="AH26" s="123">
        <f>'CRONOGRAMA PRODUCTOS'!AJ44</f>
        <v>0</v>
      </c>
      <c r="AI26" s="123">
        <f>'CRONOGRAMA PRODUCTOS'!AK44</f>
        <v>0</v>
      </c>
      <c r="AJ26" s="123">
        <f>'CRONOGRAMA PRODUCTOS'!AL44</f>
        <v>0</v>
      </c>
      <c r="AK26" s="123">
        <f>'CRONOGRAMA PRODUCTOS'!AM44</f>
        <v>0</v>
      </c>
      <c r="AL26" s="123">
        <f>'CRONOGRAMA PRODUCTOS'!AN44</f>
        <v>0</v>
      </c>
      <c r="AM26" s="123">
        <f>'CRONOGRAMA PRODUCTOS'!AO44</f>
        <v>0</v>
      </c>
      <c r="AN26" s="123">
        <f>'CRONOGRAMA PRODUCTOS'!AP44</f>
        <v>0</v>
      </c>
      <c r="AO26" s="165">
        <f>'CRONOGRAMA PRODUCTOS'!AQ44</f>
        <v>0</v>
      </c>
      <c r="AP26" s="743"/>
      <c r="AQ26" s="125"/>
      <c r="AS26" s="1289"/>
      <c r="AT26" s="1290"/>
      <c r="AU26" s="1290"/>
    </row>
    <row r="27" spans="2:47" ht="29.25" customHeight="1" x14ac:dyDescent="0.25">
      <c r="B27" s="912" t="s">
        <v>58</v>
      </c>
      <c r="C27" s="913" t="str">
        <f>'MARCO LOGICO'!D39</f>
        <v>Proporcionar información de los preseleccionados a FE</v>
      </c>
      <c r="D27" s="914" t="str">
        <f>+'MARCO LOGICO'!F39</f>
        <v>Unidad medida</v>
      </c>
      <c r="E27" s="1311">
        <f>'MARCO LOGICO'!G39</f>
        <v>0</v>
      </c>
      <c r="F27" s="1301"/>
      <c r="G27" s="127"/>
      <c r="H27" s="127"/>
      <c r="I27" s="127"/>
      <c r="J27" s="127"/>
      <c r="K27" s="127"/>
      <c r="L27" s="127"/>
      <c r="M27" s="127"/>
      <c r="N27" s="127"/>
      <c r="O27" s="127"/>
      <c r="P27" s="127"/>
      <c r="Q27" s="166"/>
      <c r="R27" s="126"/>
      <c r="S27" s="127"/>
      <c r="T27" s="127"/>
      <c r="U27" s="127"/>
      <c r="V27" s="127"/>
      <c r="W27" s="127"/>
      <c r="X27" s="127"/>
      <c r="Y27" s="127"/>
      <c r="Z27" s="127"/>
      <c r="AA27" s="127"/>
      <c r="AB27" s="127"/>
      <c r="AC27" s="166"/>
      <c r="AD27" s="126"/>
      <c r="AE27" s="127"/>
      <c r="AF27" s="127"/>
      <c r="AG27" s="127"/>
      <c r="AH27" s="127"/>
      <c r="AI27" s="127"/>
      <c r="AJ27" s="127"/>
      <c r="AK27" s="127"/>
      <c r="AL27" s="127"/>
      <c r="AM27" s="127"/>
      <c r="AN27" s="127"/>
      <c r="AO27" s="166"/>
      <c r="AP27" s="744">
        <f t="shared" si="0"/>
        <v>0</v>
      </c>
      <c r="AQ27" s="128">
        <f t="shared" si="1"/>
        <v>0</v>
      </c>
      <c r="AS27" s="1288"/>
      <c r="AT27" s="128"/>
      <c r="AU27" s="128"/>
    </row>
    <row r="28" spans="2:47" ht="18" customHeight="1" x14ac:dyDescent="0.25">
      <c r="B28" s="912" t="s">
        <v>98</v>
      </c>
      <c r="C28" s="913" t="str">
        <f>'MARCO LOGICO'!D40</f>
        <v>Selección de beneficiarios</v>
      </c>
      <c r="D28" s="914" t="str">
        <f>'MARCO LOGICO'!F40</f>
        <v>Unidad medida</v>
      </c>
      <c r="E28" s="1311">
        <f>'MARCO LOGICO'!G40</f>
        <v>0</v>
      </c>
      <c r="F28" s="1301"/>
      <c r="G28" s="127"/>
      <c r="H28" s="127"/>
      <c r="I28" s="127"/>
      <c r="J28" s="127"/>
      <c r="K28" s="127"/>
      <c r="L28" s="127"/>
      <c r="M28" s="127"/>
      <c r="N28" s="127"/>
      <c r="O28" s="127"/>
      <c r="P28" s="127"/>
      <c r="Q28" s="166"/>
      <c r="R28" s="126"/>
      <c r="S28" s="127"/>
      <c r="T28" s="127"/>
      <c r="U28" s="127"/>
      <c r="V28" s="127"/>
      <c r="W28" s="127"/>
      <c r="X28" s="127"/>
      <c r="Y28" s="127"/>
      <c r="Z28" s="127"/>
      <c r="AA28" s="127"/>
      <c r="AB28" s="127"/>
      <c r="AC28" s="166"/>
      <c r="AD28" s="126"/>
      <c r="AE28" s="127"/>
      <c r="AF28" s="127"/>
      <c r="AG28" s="127"/>
      <c r="AH28" s="127"/>
      <c r="AI28" s="127"/>
      <c r="AJ28" s="127"/>
      <c r="AK28" s="127"/>
      <c r="AL28" s="127"/>
      <c r="AM28" s="127"/>
      <c r="AN28" s="127"/>
      <c r="AO28" s="166"/>
      <c r="AP28" s="744">
        <f t="shared" si="0"/>
        <v>0</v>
      </c>
      <c r="AQ28" s="128">
        <f t="shared" si="1"/>
        <v>0</v>
      </c>
      <c r="AS28" s="1288"/>
      <c r="AT28" s="128"/>
      <c r="AU28" s="128"/>
    </row>
    <row r="29" spans="2:47" ht="18" customHeight="1" x14ac:dyDescent="0.25">
      <c r="B29" s="912" t="s">
        <v>104</v>
      </c>
      <c r="C29" s="913" t="str">
        <f>'MARCO LOGICO'!D41</f>
        <v>Actualización de la información del grupo control (datos generales del beneficiario)</v>
      </c>
      <c r="D29" s="914" t="str">
        <f>'MARCO LOGICO'!F41</f>
        <v>Unidad</v>
      </c>
      <c r="E29" s="1311">
        <f>'MARCO LOGICO'!G41</f>
        <v>352</v>
      </c>
      <c r="F29" s="1301"/>
      <c r="G29" s="127"/>
      <c r="H29" s="127"/>
      <c r="I29" s="127"/>
      <c r="J29" s="127"/>
      <c r="K29" s="127">
        <v>176</v>
      </c>
      <c r="L29" s="127"/>
      <c r="M29" s="127"/>
      <c r="N29" s="127"/>
      <c r="O29" s="127"/>
      <c r="P29" s="127"/>
      <c r="Q29" s="166"/>
      <c r="R29" s="126">
        <v>176</v>
      </c>
      <c r="S29" s="127"/>
      <c r="T29" s="127"/>
      <c r="U29" s="127"/>
      <c r="V29" s="127"/>
      <c r="W29" s="127"/>
      <c r="X29" s="127"/>
      <c r="Y29" s="127"/>
      <c r="Z29" s="127"/>
      <c r="AA29" s="127"/>
      <c r="AB29" s="127"/>
      <c r="AC29" s="166"/>
      <c r="AD29" s="126"/>
      <c r="AE29" s="127"/>
      <c r="AF29" s="127"/>
      <c r="AG29" s="127"/>
      <c r="AH29" s="127"/>
      <c r="AI29" s="127"/>
      <c r="AJ29" s="127"/>
      <c r="AK29" s="127"/>
      <c r="AL29" s="127"/>
      <c r="AM29" s="127"/>
      <c r="AN29" s="127"/>
      <c r="AO29" s="166"/>
      <c r="AP29" s="744">
        <f t="shared" si="0"/>
        <v>352</v>
      </c>
      <c r="AQ29" s="128">
        <f t="shared" si="1"/>
        <v>0</v>
      </c>
      <c r="AS29" s="1288"/>
      <c r="AT29" s="128"/>
      <c r="AU29" s="128"/>
    </row>
    <row r="30" spans="2:47" ht="18" customHeight="1" x14ac:dyDescent="0.25">
      <c r="B30" s="912" t="s">
        <v>110</v>
      </c>
      <c r="C30" s="913">
        <f>'MARCO LOGICO'!D42</f>
        <v>0</v>
      </c>
      <c r="D30" s="914" t="str">
        <f>'MARCO LOGICO'!F42</f>
        <v>Unidad medida</v>
      </c>
      <c r="E30" s="1311">
        <f>'MARCO LOGICO'!G42</f>
        <v>0</v>
      </c>
      <c r="F30" s="1301"/>
      <c r="G30" s="127"/>
      <c r="H30" s="127"/>
      <c r="I30" s="127"/>
      <c r="J30" s="127"/>
      <c r="K30" s="127"/>
      <c r="L30" s="127"/>
      <c r="M30" s="127"/>
      <c r="N30" s="127"/>
      <c r="O30" s="127"/>
      <c r="P30" s="127"/>
      <c r="Q30" s="166"/>
      <c r="R30" s="126"/>
      <c r="S30" s="127"/>
      <c r="T30" s="127"/>
      <c r="U30" s="127"/>
      <c r="V30" s="127"/>
      <c r="W30" s="127"/>
      <c r="X30" s="127"/>
      <c r="Y30" s="127"/>
      <c r="Z30" s="127"/>
      <c r="AA30" s="127"/>
      <c r="AB30" s="127"/>
      <c r="AC30" s="166"/>
      <c r="AD30" s="126"/>
      <c r="AE30" s="127"/>
      <c r="AF30" s="127"/>
      <c r="AG30" s="127"/>
      <c r="AH30" s="127"/>
      <c r="AI30" s="127"/>
      <c r="AJ30" s="127"/>
      <c r="AK30" s="127"/>
      <c r="AL30" s="127"/>
      <c r="AM30" s="127"/>
      <c r="AN30" s="127"/>
      <c r="AO30" s="166"/>
      <c r="AP30" s="744">
        <f t="shared" si="0"/>
        <v>0</v>
      </c>
      <c r="AQ30" s="128">
        <f t="shared" si="1"/>
        <v>0</v>
      </c>
      <c r="AS30" s="1288"/>
      <c r="AT30" s="128"/>
      <c r="AU30" s="128"/>
    </row>
    <row r="31" spans="2:47" ht="12.75" customHeight="1" x14ac:dyDescent="0.25">
      <c r="B31" s="912" t="s">
        <v>116</v>
      </c>
      <c r="C31" s="913">
        <f>'MARCO LOGICO'!D43</f>
        <v>0</v>
      </c>
      <c r="D31" s="914" t="str">
        <f>'MARCO LOGICO'!F43</f>
        <v>Unidad medida</v>
      </c>
      <c r="E31" s="1311">
        <f>'MARCO LOGICO'!G43</f>
        <v>0</v>
      </c>
      <c r="F31" s="1301"/>
      <c r="G31" s="127"/>
      <c r="H31" s="127"/>
      <c r="I31" s="127"/>
      <c r="J31" s="127"/>
      <c r="K31" s="127"/>
      <c r="L31" s="127"/>
      <c r="M31" s="127"/>
      <c r="N31" s="127"/>
      <c r="O31" s="127"/>
      <c r="P31" s="127"/>
      <c r="Q31" s="166"/>
      <c r="R31" s="126"/>
      <c r="S31" s="127"/>
      <c r="T31" s="127"/>
      <c r="U31" s="127"/>
      <c r="V31" s="127"/>
      <c r="W31" s="127"/>
      <c r="X31" s="127"/>
      <c r="Y31" s="127"/>
      <c r="Z31" s="127"/>
      <c r="AA31" s="127"/>
      <c r="AB31" s="127"/>
      <c r="AC31" s="166"/>
      <c r="AD31" s="126"/>
      <c r="AE31" s="127"/>
      <c r="AF31" s="127"/>
      <c r="AG31" s="127"/>
      <c r="AH31" s="127"/>
      <c r="AI31" s="127"/>
      <c r="AJ31" s="127"/>
      <c r="AK31" s="127"/>
      <c r="AL31" s="127"/>
      <c r="AM31" s="127"/>
      <c r="AN31" s="127"/>
      <c r="AO31" s="166"/>
      <c r="AP31" s="744">
        <f t="shared" si="0"/>
        <v>0</v>
      </c>
      <c r="AQ31" s="128">
        <f t="shared" si="1"/>
        <v>0</v>
      </c>
      <c r="AS31" s="1288"/>
      <c r="AT31" s="128"/>
      <c r="AU31" s="128"/>
    </row>
    <row r="32" spans="2:47" ht="12.75" customHeight="1" x14ac:dyDescent="0.25">
      <c r="B32" s="118">
        <f>'MARCO LOGICO'!C44</f>
        <v>1.3</v>
      </c>
      <c r="C32" s="159" t="str">
        <f>'MARCO LOGICO'!D44</f>
        <v>Emprendedores del sector turismo de los distritos de Pisac, Taray, Lamay, Coya y Calca, provincia de Calca - región Cusco cuentan con planes de negocio o planes de mejora aprobados y viables</v>
      </c>
      <c r="D32" s="154"/>
      <c r="E32" s="1312"/>
      <c r="F32" s="1302"/>
      <c r="G32" s="132"/>
      <c r="H32" s="132"/>
      <c r="I32" s="132"/>
      <c r="J32" s="132"/>
      <c r="K32" s="132"/>
      <c r="L32" s="132"/>
      <c r="M32" s="132"/>
      <c r="N32" s="132"/>
      <c r="O32" s="132"/>
      <c r="P32" s="132"/>
      <c r="Q32" s="167"/>
      <c r="R32" s="131"/>
      <c r="S32" s="132"/>
      <c r="T32" s="132"/>
      <c r="U32" s="132"/>
      <c r="V32" s="132"/>
      <c r="W32" s="132"/>
      <c r="X32" s="132"/>
      <c r="Y32" s="132"/>
      <c r="Z32" s="132"/>
      <c r="AA32" s="132"/>
      <c r="AB32" s="132"/>
      <c r="AC32" s="167"/>
      <c r="AD32" s="131"/>
      <c r="AE32" s="132"/>
      <c r="AF32" s="132"/>
      <c r="AG32" s="132"/>
      <c r="AH32" s="132"/>
      <c r="AI32" s="132"/>
      <c r="AJ32" s="132"/>
      <c r="AK32" s="132"/>
      <c r="AL32" s="132"/>
      <c r="AM32" s="132"/>
      <c r="AN32" s="132"/>
      <c r="AO32" s="167"/>
      <c r="AP32" s="747">
        <f t="shared" si="0"/>
        <v>0</v>
      </c>
      <c r="AQ32" s="134">
        <f t="shared" si="1"/>
        <v>0</v>
      </c>
      <c r="AS32" s="1291"/>
      <c r="AT32" s="1292"/>
      <c r="AU32" s="1292"/>
    </row>
    <row r="33" spans="2:47" ht="12.75" customHeight="1" x14ac:dyDescent="0.25">
      <c r="B33" s="122" t="str">
        <f>+'CRONOGRAMA PRODUCTOS'!D48</f>
        <v>Indicador 1</v>
      </c>
      <c r="C33" s="160" t="str">
        <f>+'CRONOGRAMA PRODUCTOS'!E48</f>
        <v>198 emprendendores con planes de negocio o mejora viables al mes 7 del proyecto</v>
      </c>
      <c r="D33" s="153" t="str">
        <f>+'CRONOGRAMA PRODUCTOS'!F48</f>
        <v>Persona</v>
      </c>
      <c r="E33" s="1310">
        <f>+'CRONOGRAMA PRODUCTOS'!G48</f>
        <v>198</v>
      </c>
      <c r="F33" s="1299">
        <f>'CRONOGRAMA PRODUCTOS'!H48</f>
        <v>0</v>
      </c>
      <c r="G33" s="123">
        <f>'CRONOGRAMA PRODUCTOS'!I48</f>
        <v>0</v>
      </c>
      <c r="H33" s="123">
        <f>'CRONOGRAMA PRODUCTOS'!J48</f>
        <v>0</v>
      </c>
      <c r="I33" s="123">
        <f>'CRONOGRAMA PRODUCTOS'!K48</f>
        <v>0</v>
      </c>
      <c r="J33" s="123">
        <f>'CRONOGRAMA PRODUCTOS'!L48</f>
        <v>0</v>
      </c>
      <c r="K33" s="123">
        <f>'CRONOGRAMA PRODUCTOS'!M48</f>
        <v>0</v>
      </c>
      <c r="L33" s="123">
        <f>'CRONOGRAMA PRODUCTOS'!N48</f>
        <v>198</v>
      </c>
      <c r="M33" s="123">
        <f>'CRONOGRAMA PRODUCTOS'!O48</f>
        <v>0</v>
      </c>
      <c r="N33" s="123">
        <f>'CRONOGRAMA PRODUCTOS'!P48</f>
        <v>0</v>
      </c>
      <c r="O33" s="123">
        <f>'CRONOGRAMA PRODUCTOS'!Q48</f>
        <v>0</v>
      </c>
      <c r="P33" s="123">
        <f>'CRONOGRAMA PRODUCTOS'!R48</f>
        <v>0</v>
      </c>
      <c r="Q33" s="165">
        <f>'CRONOGRAMA PRODUCTOS'!S48</f>
        <v>0</v>
      </c>
      <c r="R33" s="124">
        <f>'CRONOGRAMA PRODUCTOS'!T48</f>
        <v>0</v>
      </c>
      <c r="S33" s="123">
        <f>'CRONOGRAMA PRODUCTOS'!U48</f>
        <v>0</v>
      </c>
      <c r="T33" s="123">
        <f>'CRONOGRAMA PRODUCTOS'!V48</f>
        <v>0</v>
      </c>
      <c r="U33" s="123">
        <f>'CRONOGRAMA PRODUCTOS'!W48</f>
        <v>0</v>
      </c>
      <c r="V33" s="123">
        <f>'CRONOGRAMA PRODUCTOS'!X48</f>
        <v>0</v>
      </c>
      <c r="W33" s="123">
        <f>'CRONOGRAMA PRODUCTOS'!Y48</f>
        <v>0</v>
      </c>
      <c r="X33" s="123">
        <f>'CRONOGRAMA PRODUCTOS'!Z48</f>
        <v>0</v>
      </c>
      <c r="Y33" s="123">
        <f>'CRONOGRAMA PRODUCTOS'!AA48</f>
        <v>0</v>
      </c>
      <c r="Z33" s="123">
        <f>'CRONOGRAMA PRODUCTOS'!AB48</f>
        <v>0</v>
      </c>
      <c r="AA33" s="123">
        <f>'CRONOGRAMA PRODUCTOS'!AC48</f>
        <v>0</v>
      </c>
      <c r="AB33" s="123">
        <f>'CRONOGRAMA PRODUCTOS'!AD48</f>
        <v>0</v>
      </c>
      <c r="AC33" s="165">
        <f>'CRONOGRAMA PRODUCTOS'!AE48</f>
        <v>0</v>
      </c>
      <c r="AD33" s="124">
        <f>'CRONOGRAMA PRODUCTOS'!AF48</f>
        <v>0</v>
      </c>
      <c r="AE33" s="123">
        <f>'CRONOGRAMA PRODUCTOS'!AG48</f>
        <v>0</v>
      </c>
      <c r="AF33" s="123">
        <f>'CRONOGRAMA PRODUCTOS'!AH48</f>
        <v>0</v>
      </c>
      <c r="AG33" s="123">
        <f>'CRONOGRAMA PRODUCTOS'!AI48</f>
        <v>0</v>
      </c>
      <c r="AH33" s="123">
        <f>'CRONOGRAMA PRODUCTOS'!AJ48</f>
        <v>0</v>
      </c>
      <c r="AI33" s="123">
        <f>'CRONOGRAMA PRODUCTOS'!AK48</f>
        <v>0</v>
      </c>
      <c r="AJ33" s="123">
        <f>'CRONOGRAMA PRODUCTOS'!AL48</f>
        <v>0</v>
      </c>
      <c r="AK33" s="123">
        <f>'CRONOGRAMA PRODUCTOS'!AM48</f>
        <v>0</v>
      </c>
      <c r="AL33" s="123">
        <f>'CRONOGRAMA PRODUCTOS'!AN48</f>
        <v>0</v>
      </c>
      <c r="AM33" s="123">
        <f>'CRONOGRAMA PRODUCTOS'!AO48</f>
        <v>0</v>
      </c>
      <c r="AN33" s="123">
        <f>'CRONOGRAMA PRODUCTOS'!AP48</f>
        <v>0</v>
      </c>
      <c r="AO33" s="165">
        <f>'CRONOGRAMA PRODUCTOS'!AQ48</f>
        <v>0</v>
      </c>
      <c r="AP33" s="743"/>
      <c r="AQ33" s="125"/>
      <c r="AS33" s="1289"/>
      <c r="AT33" s="1290"/>
      <c r="AU33" s="1290"/>
    </row>
    <row r="34" spans="2:47" ht="12.75" customHeight="1" x14ac:dyDescent="0.25">
      <c r="B34" s="122" t="str">
        <f>+'CRONOGRAMA PRODUCTOS'!D52</f>
        <v>Indicador 2</v>
      </c>
      <c r="C34" s="160">
        <f>+'CRONOGRAMA PRODUCTOS'!E52</f>
        <v>0</v>
      </c>
      <c r="D34" s="153" t="str">
        <f>+'CRONOGRAMA PRODUCTOS'!F52</f>
        <v>Unidad medida</v>
      </c>
      <c r="E34" s="1310">
        <f>+'CRONOGRAMA PRODUCTOS'!G52</f>
        <v>0</v>
      </c>
      <c r="F34" s="1299">
        <f>'CRONOGRAMA PRODUCTOS'!H52</f>
        <v>0</v>
      </c>
      <c r="G34" s="123">
        <f>'CRONOGRAMA PRODUCTOS'!I52</f>
        <v>0</v>
      </c>
      <c r="H34" s="123">
        <f>'CRONOGRAMA PRODUCTOS'!J52</f>
        <v>0</v>
      </c>
      <c r="I34" s="123">
        <f>'CRONOGRAMA PRODUCTOS'!K52</f>
        <v>0</v>
      </c>
      <c r="J34" s="123">
        <f>'CRONOGRAMA PRODUCTOS'!L52</f>
        <v>0</v>
      </c>
      <c r="K34" s="123">
        <f>'CRONOGRAMA PRODUCTOS'!M52</f>
        <v>0</v>
      </c>
      <c r="L34" s="123">
        <f>'CRONOGRAMA PRODUCTOS'!N52</f>
        <v>0</v>
      </c>
      <c r="M34" s="123">
        <f>'CRONOGRAMA PRODUCTOS'!O52</f>
        <v>0</v>
      </c>
      <c r="N34" s="123">
        <f>'CRONOGRAMA PRODUCTOS'!P52</f>
        <v>0</v>
      </c>
      <c r="O34" s="123">
        <f>'CRONOGRAMA PRODUCTOS'!Q52</f>
        <v>0</v>
      </c>
      <c r="P34" s="123">
        <f>'CRONOGRAMA PRODUCTOS'!R52</f>
        <v>0</v>
      </c>
      <c r="Q34" s="165">
        <f>'CRONOGRAMA PRODUCTOS'!S52</f>
        <v>0</v>
      </c>
      <c r="R34" s="124">
        <f>'CRONOGRAMA PRODUCTOS'!T52</f>
        <v>0</v>
      </c>
      <c r="S34" s="123">
        <f>'CRONOGRAMA PRODUCTOS'!U52</f>
        <v>0</v>
      </c>
      <c r="T34" s="123">
        <f>'CRONOGRAMA PRODUCTOS'!V52</f>
        <v>0</v>
      </c>
      <c r="U34" s="123">
        <f>'CRONOGRAMA PRODUCTOS'!W52</f>
        <v>0</v>
      </c>
      <c r="V34" s="123">
        <f>'CRONOGRAMA PRODUCTOS'!X52</f>
        <v>0</v>
      </c>
      <c r="W34" s="123">
        <f>'CRONOGRAMA PRODUCTOS'!Y52</f>
        <v>0</v>
      </c>
      <c r="X34" s="123">
        <f>'CRONOGRAMA PRODUCTOS'!Z52</f>
        <v>0</v>
      </c>
      <c r="Y34" s="123">
        <f>'CRONOGRAMA PRODUCTOS'!AA52</f>
        <v>0</v>
      </c>
      <c r="Z34" s="123">
        <f>'CRONOGRAMA PRODUCTOS'!AB52</f>
        <v>0</v>
      </c>
      <c r="AA34" s="123">
        <f>'CRONOGRAMA PRODUCTOS'!AC52</f>
        <v>0</v>
      </c>
      <c r="AB34" s="123">
        <f>'CRONOGRAMA PRODUCTOS'!AD52</f>
        <v>0</v>
      </c>
      <c r="AC34" s="165">
        <f>'CRONOGRAMA PRODUCTOS'!AE52</f>
        <v>0</v>
      </c>
      <c r="AD34" s="124">
        <f>'CRONOGRAMA PRODUCTOS'!AF52</f>
        <v>0</v>
      </c>
      <c r="AE34" s="123">
        <f>'CRONOGRAMA PRODUCTOS'!AG52</f>
        <v>0</v>
      </c>
      <c r="AF34" s="123">
        <f>'CRONOGRAMA PRODUCTOS'!AH52</f>
        <v>0</v>
      </c>
      <c r="AG34" s="123">
        <f>'CRONOGRAMA PRODUCTOS'!AI52</f>
        <v>0</v>
      </c>
      <c r="AH34" s="123">
        <f>'CRONOGRAMA PRODUCTOS'!AJ52</f>
        <v>0</v>
      </c>
      <c r="AI34" s="123">
        <f>'CRONOGRAMA PRODUCTOS'!AK52</f>
        <v>0</v>
      </c>
      <c r="AJ34" s="123">
        <f>'CRONOGRAMA PRODUCTOS'!AL52</f>
        <v>0</v>
      </c>
      <c r="AK34" s="123">
        <f>'CRONOGRAMA PRODUCTOS'!AM52</f>
        <v>0</v>
      </c>
      <c r="AL34" s="123">
        <f>'CRONOGRAMA PRODUCTOS'!AN52</f>
        <v>0</v>
      </c>
      <c r="AM34" s="123">
        <f>'CRONOGRAMA PRODUCTOS'!AO52</f>
        <v>0</v>
      </c>
      <c r="AN34" s="123">
        <f>'CRONOGRAMA PRODUCTOS'!AP52</f>
        <v>0</v>
      </c>
      <c r="AO34" s="165">
        <f>'CRONOGRAMA PRODUCTOS'!AQ52</f>
        <v>0</v>
      </c>
      <c r="AP34" s="743"/>
      <c r="AQ34" s="125"/>
      <c r="AS34" s="1289"/>
      <c r="AT34" s="1290"/>
      <c r="AU34" s="1290"/>
    </row>
    <row r="35" spans="2:47" ht="12.75" customHeight="1" x14ac:dyDescent="0.25">
      <c r="B35" s="122" t="str">
        <f>+'CRONOGRAMA PRODUCTOS'!D56</f>
        <v>Indicador 3</v>
      </c>
      <c r="C35" s="160">
        <f>+'CRONOGRAMA PRODUCTOS'!E56</f>
        <v>0</v>
      </c>
      <c r="D35" s="153" t="str">
        <f>+'CRONOGRAMA PRODUCTOS'!F56</f>
        <v>Unidad medida</v>
      </c>
      <c r="E35" s="1310">
        <f>+'CRONOGRAMA PRODUCTOS'!G56</f>
        <v>0</v>
      </c>
      <c r="F35" s="1299">
        <f>'CRONOGRAMA PRODUCTOS'!H56</f>
        <v>0</v>
      </c>
      <c r="G35" s="123">
        <f>'CRONOGRAMA PRODUCTOS'!I56</f>
        <v>0</v>
      </c>
      <c r="H35" s="123">
        <f>'CRONOGRAMA PRODUCTOS'!J56</f>
        <v>0</v>
      </c>
      <c r="I35" s="123">
        <f>'CRONOGRAMA PRODUCTOS'!K56</f>
        <v>0</v>
      </c>
      <c r="J35" s="123">
        <f>'CRONOGRAMA PRODUCTOS'!L56</f>
        <v>0</v>
      </c>
      <c r="K35" s="123">
        <f>'CRONOGRAMA PRODUCTOS'!M56</f>
        <v>0</v>
      </c>
      <c r="L35" s="123">
        <f>'CRONOGRAMA PRODUCTOS'!N56</f>
        <v>0</v>
      </c>
      <c r="M35" s="123">
        <f>'CRONOGRAMA PRODUCTOS'!O56</f>
        <v>0</v>
      </c>
      <c r="N35" s="123">
        <f>'CRONOGRAMA PRODUCTOS'!P56</f>
        <v>0</v>
      </c>
      <c r="O35" s="123">
        <f>'CRONOGRAMA PRODUCTOS'!Q56</f>
        <v>0</v>
      </c>
      <c r="P35" s="123">
        <f>'CRONOGRAMA PRODUCTOS'!R56</f>
        <v>0</v>
      </c>
      <c r="Q35" s="165">
        <f>'CRONOGRAMA PRODUCTOS'!S56</f>
        <v>0</v>
      </c>
      <c r="R35" s="124">
        <f>'CRONOGRAMA PRODUCTOS'!T56</f>
        <v>0</v>
      </c>
      <c r="S35" s="123">
        <f>'CRONOGRAMA PRODUCTOS'!U56</f>
        <v>0</v>
      </c>
      <c r="T35" s="123">
        <f>'CRONOGRAMA PRODUCTOS'!V56</f>
        <v>0</v>
      </c>
      <c r="U35" s="123">
        <f>'CRONOGRAMA PRODUCTOS'!W56</f>
        <v>0</v>
      </c>
      <c r="V35" s="123">
        <f>'CRONOGRAMA PRODUCTOS'!X56</f>
        <v>0</v>
      </c>
      <c r="W35" s="123">
        <f>'CRONOGRAMA PRODUCTOS'!Y56</f>
        <v>0</v>
      </c>
      <c r="X35" s="123">
        <f>'CRONOGRAMA PRODUCTOS'!Z56</f>
        <v>0</v>
      </c>
      <c r="Y35" s="123">
        <f>'CRONOGRAMA PRODUCTOS'!AA56</f>
        <v>0</v>
      </c>
      <c r="Z35" s="123">
        <f>'CRONOGRAMA PRODUCTOS'!AB56</f>
        <v>0</v>
      </c>
      <c r="AA35" s="123">
        <f>'CRONOGRAMA PRODUCTOS'!AC56</f>
        <v>0</v>
      </c>
      <c r="AB35" s="123">
        <f>'CRONOGRAMA PRODUCTOS'!AD56</f>
        <v>0</v>
      </c>
      <c r="AC35" s="165">
        <f>'CRONOGRAMA PRODUCTOS'!AE56</f>
        <v>0</v>
      </c>
      <c r="AD35" s="124">
        <f>'CRONOGRAMA PRODUCTOS'!AF56</f>
        <v>0</v>
      </c>
      <c r="AE35" s="123">
        <f>'CRONOGRAMA PRODUCTOS'!AG56</f>
        <v>0</v>
      </c>
      <c r="AF35" s="123">
        <f>'CRONOGRAMA PRODUCTOS'!AH56</f>
        <v>0</v>
      </c>
      <c r="AG35" s="123">
        <f>'CRONOGRAMA PRODUCTOS'!AI56</f>
        <v>0</v>
      </c>
      <c r="AH35" s="123">
        <f>'CRONOGRAMA PRODUCTOS'!AJ56</f>
        <v>0</v>
      </c>
      <c r="AI35" s="123">
        <f>'CRONOGRAMA PRODUCTOS'!AK56</f>
        <v>0</v>
      </c>
      <c r="AJ35" s="123">
        <f>'CRONOGRAMA PRODUCTOS'!AL56</f>
        <v>0</v>
      </c>
      <c r="AK35" s="123">
        <f>'CRONOGRAMA PRODUCTOS'!AM56</f>
        <v>0</v>
      </c>
      <c r="AL35" s="123">
        <f>'CRONOGRAMA PRODUCTOS'!AN56</f>
        <v>0</v>
      </c>
      <c r="AM35" s="123">
        <f>'CRONOGRAMA PRODUCTOS'!AO56</f>
        <v>0</v>
      </c>
      <c r="AN35" s="123">
        <f>'CRONOGRAMA PRODUCTOS'!AP56</f>
        <v>0</v>
      </c>
      <c r="AO35" s="165">
        <f>'CRONOGRAMA PRODUCTOS'!AQ56</f>
        <v>0</v>
      </c>
      <c r="AP35" s="743"/>
      <c r="AQ35" s="125"/>
      <c r="AS35" s="1289"/>
      <c r="AT35" s="1290"/>
      <c r="AU35" s="1290"/>
    </row>
    <row r="36" spans="2:47" s="37" customFormat="1" ht="12.75" customHeight="1" x14ac:dyDescent="0.25">
      <c r="B36" s="912" t="s">
        <v>57</v>
      </c>
      <c r="C36" s="913">
        <f>'MARCO LOGICO'!D47</f>
        <v>0</v>
      </c>
      <c r="D36" s="914" t="str">
        <f>'MARCO LOGICO'!F47</f>
        <v>Unidad medida</v>
      </c>
      <c r="E36" s="1311">
        <f>'MARCO LOGICO'!G47</f>
        <v>0</v>
      </c>
      <c r="F36" s="1301"/>
      <c r="G36" s="127"/>
      <c r="H36" s="127"/>
      <c r="I36" s="127"/>
      <c r="J36" s="127"/>
      <c r="K36" s="127"/>
      <c r="L36" s="127"/>
      <c r="M36" s="127"/>
      <c r="N36" s="127"/>
      <c r="O36" s="127"/>
      <c r="P36" s="127"/>
      <c r="Q36" s="166"/>
      <c r="R36" s="126"/>
      <c r="S36" s="127"/>
      <c r="T36" s="127"/>
      <c r="U36" s="127"/>
      <c r="V36" s="127"/>
      <c r="W36" s="127"/>
      <c r="X36" s="127"/>
      <c r="Y36" s="127"/>
      <c r="Z36" s="127"/>
      <c r="AA36" s="127"/>
      <c r="AB36" s="127"/>
      <c r="AC36" s="166"/>
      <c r="AD36" s="126"/>
      <c r="AE36" s="127"/>
      <c r="AF36" s="127"/>
      <c r="AG36" s="127"/>
      <c r="AH36" s="127"/>
      <c r="AI36" s="127"/>
      <c r="AJ36" s="127"/>
      <c r="AK36" s="127"/>
      <c r="AL36" s="127"/>
      <c r="AM36" s="127"/>
      <c r="AN36" s="127"/>
      <c r="AO36" s="166"/>
      <c r="AP36" s="744">
        <f t="shared" si="0"/>
        <v>0</v>
      </c>
      <c r="AQ36" s="128">
        <f t="shared" si="1"/>
        <v>0</v>
      </c>
      <c r="AS36" s="1288"/>
      <c r="AT36" s="128"/>
      <c r="AU36" s="128"/>
    </row>
    <row r="37" spans="2:47" ht="12.75" customHeight="1" x14ac:dyDescent="0.25">
      <c r="B37" s="912" t="s">
        <v>123</v>
      </c>
      <c r="C37" s="913">
        <f>'MARCO LOGICO'!D48</f>
        <v>0</v>
      </c>
      <c r="D37" s="914" t="str">
        <f>'MARCO LOGICO'!F48</f>
        <v>Unidad medida</v>
      </c>
      <c r="E37" s="1311">
        <f>'MARCO LOGICO'!G48</f>
        <v>0</v>
      </c>
      <c r="F37" s="1301"/>
      <c r="G37" s="127"/>
      <c r="H37" s="127"/>
      <c r="I37" s="127"/>
      <c r="J37" s="127"/>
      <c r="K37" s="127"/>
      <c r="L37" s="127"/>
      <c r="M37" s="127"/>
      <c r="N37" s="127"/>
      <c r="O37" s="127"/>
      <c r="P37" s="127"/>
      <c r="Q37" s="166"/>
      <c r="R37" s="126"/>
      <c r="S37" s="127"/>
      <c r="T37" s="127"/>
      <c r="U37" s="127"/>
      <c r="V37" s="127"/>
      <c r="W37" s="127"/>
      <c r="X37" s="127"/>
      <c r="Y37" s="127"/>
      <c r="Z37" s="127"/>
      <c r="AA37" s="127"/>
      <c r="AB37" s="127"/>
      <c r="AC37" s="166"/>
      <c r="AD37" s="126"/>
      <c r="AE37" s="127"/>
      <c r="AF37" s="127"/>
      <c r="AG37" s="127"/>
      <c r="AH37" s="127"/>
      <c r="AI37" s="127"/>
      <c r="AJ37" s="127"/>
      <c r="AK37" s="127"/>
      <c r="AL37" s="127"/>
      <c r="AM37" s="127"/>
      <c r="AN37" s="127"/>
      <c r="AO37" s="166"/>
      <c r="AP37" s="744">
        <f t="shared" si="0"/>
        <v>0</v>
      </c>
      <c r="AQ37" s="128">
        <f t="shared" si="1"/>
        <v>0</v>
      </c>
      <c r="AS37" s="1288"/>
      <c r="AT37" s="128"/>
      <c r="AU37" s="128"/>
    </row>
    <row r="38" spans="2:47" ht="12.75" customHeight="1" x14ac:dyDescent="0.25">
      <c r="B38" s="912" t="s">
        <v>124</v>
      </c>
      <c r="C38" s="913">
        <f>'MARCO LOGICO'!D49</f>
        <v>0</v>
      </c>
      <c r="D38" s="914" t="str">
        <f>'MARCO LOGICO'!F49</f>
        <v>Unidad medida</v>
      </c>
      <c r="E38" s="1311">
        <f>'MARCO LOGICO'!G49</f>
        <v>0</v>
      </c>
      <c r="F38" s="1301"/>
      <c r="G38" s="127"/>
      <c r="H38" s="127"/>
      <c r="I38" s="127"/>
      <c r="J38" s="127"/>
      <c r="K38" s="127"/>
      <c r="L38" s="127"/>
      <c r="M38" s="127"/>
      <c r="N38" s="127"/>
      <c r="O38" s="127"/>
      <c r="P38" s="127"/>
      <c r="Q38" s="166"/>
      <c r="R38" s="126"/>
      <c r="S38" s="127"/>
      <c r="T38" s="127"/>
      <c r="U38" s="127"/>
      <c r="V38" s="127"/>
      <c r="W38" s="127"/>
      <c r="X38" s="127"/>
      <c r="Y38" s="127"/>
      <c r="Z38" s="127"/>
      <c r="AA38" s="127"/>
      <c r="AB38" s="127"/>
      <c r="AC38" s="166"/>
      <c r="AD38" s="126"/>
      <c r="AE38" s="127"/>
      <c r="AF38" s="127"/>
      <c r="AG38" s="127"/>
      <c r="AH38" s="127"/>
      <c r="AI38" s="127"/>
      <c r="AJ38" s="127"/>
      <c r="AK38" s="127"/>
      <c r="AL38" s="127"/>
      <c r="AM38" s="127"/>
      <c r="AN38" s="127"/>
      <c r="AO38" s="166"/>
      <c r="AP38" s="744">
        <f t="shared" si="0"/>
        <v>0</v>
      </c>
      <c r="AQ38" s="128">
        <f t="shared" si="1"/>
        <v>0</v>
      </c>
      <c r="AS38" s="1288"/>
      <c r="AT38" s="128"/>
      <c r="AU38" s="128"/>
    </row>
    <row r="39" spans="2:47" ht="12.75" customHeight="1" x14ac:dyDescent="0.25">
      <c r="B39" s="912" t="s">
        <v>125</v>
      </c>
      <c r="C39" s="913">
        <f>'MARCO LOGICO'!D50</f>
        <v>0</v>
      </c>
      <c r="D39" s="914" t="str">
        <f>'MARCO LOGICO'!F50</f>
        <v>Unidad medida</v>
      </c>
      <c r="E39" s="1311">
        <f>'MARCO LOGICO'!G50</f>
        <v>0</v>
      </c>
      <c r="F39" s="1303"/>
      <c r="G39" s="130"/>
      <c r="H39" s="130"/>
      <c r="I39" s="130"/>
      <c r="J39" s="130"/>
      <c r="K39" s="130"/>
      <c r="L39" s="130"/>
      <c r="M39" s="130"/>
      <c r="N39" s="130"/>
      <c r="O39" s="130"/>
      <c r="P39" s="130"/>
      <c r="Q39" s="142"/>
      <c r="R39" s="129"/>
      <c r="S39" s="130"/>
      <c r="T39" s="130"/>
      <c r="U39" s="130"/>
      <c r="V39" s="130"/>
      <c r="W39" s="130"/>
      <c r="X39" s="130"/>
      <c r="Y39" s="130"/>
      <c r="Z39" s="130"/>
      <c r="AA39" s="130"/>
      <c r="AB39" s="130"/>
      <c r="AC39" s="142"/>
      <c r="AD39" s="129"/>
      <c r="AE39" s="130"/>
      <c r="AF39" s="130"/>
      <c r="AG39" s="130"/>
      <c r="AH39" s="130"/>
      <c r="AI39" s="130"/>
      <c r="AJ39" s="130"/>
      <c r="AK39" s="130"/>
      <c r="AL39" s="130"/>
      <c r="AM39" s="130"/>
      <c r="AN39" s="130"/>
      <c r="AO39" s="142"/>
      <c r="AP39" s="745">
        <f t="shared" si="0"/>
        <v>0</v>
      </c>
      <c r="AQ39" s="128">
        <f t="shared" si="1"/>
        <v>0</v>
      </c>
      <c r="AS39" s="1288"/>
      <c r="AT39" s="128"/>
      <c r="AU39" s="128"/>
    </row>
    <row r="40" spans="2:47" ht="12.75" customHeight="1" x14ac:dyDescent="0.25">
      <c r="B40" s="912" t="s">
        <v>126</v>
      </c>
      <c r="C40" s="913">
        <f>'MARCO LOGICO'!D51</f>
        <v>0</v>
      </c>
      <c r="D40" s="914" t="str">
        <f>'MARCO LOGICO'!F51</f>
        <v>Unidad medida</v>
      </c>
      <c r="E40" s="1311">
        <f>'MARCO LOGICO'!G51</f>
        <v>0</v>
      </c>
      <c r="F40" s="1301"/>
      <c r="G40" s="127"/>
      <c r="H40" s="127"/>
      <c r="I40" s="127"/>
      <c r="J40" s="127"/>
      <c r="K40" s="127"/>
      <c r="L40" s="127"/>
      <c r="M40" s="127"/>
      <c r="N40" s="127"/>
      <c r="O40" s="127"/>
      <c r="P40" s="127"/>
      <c r="Q40" s="166"/>
      <c r="R40" s="126"/>
      <c r="S40" s="127"/>
      <c r="T40" s="127"/>
      <c r="U40" s="127"/>
      <c r="V40" s="127"/>
      <c r="W40" s="127"/>
      <c r="X40" s="127"/>
      <c r="Y40" s="127"/>
      <c r="Z40" s="127"/>
      <c r="AA40" s="127"/>
      <c r="AB40" s="127"/>
      <c r="AC40" s="166"/>
      <c r="AD40" s="126"/>
      <c r="AE40" s="127"/>
      <c r="AF40" s="127"/>
      <c r="AG40" s="127"/>
      <c r="AH40" s="127"/>
      <c r="AI40" s="127"/>
      <c r="AJ40" s="127"/>
      <c r="AK40" s="127"/>
      <c r="AL40" s="127"/>
      <c r="AM40" s="127"/>
      <c r="AN40" s="127"/>
      <c r="AO40" s="166"/>
      <c r="AP40" s="744">
        <f t="shared" si="0"/>
        <v>0</v>
      </c>
      <c r="AQ40" s="128">
        <f t="shared" si="1"/>
        <v>0</v>
      </c>
      <c r="AS40" s="1288"/>
      <c r="AT40" s="128"/>
      <c r="AU40" s="128"/>
    </row>
    <row r="41" spans="2:47" ht="30" customHeight="1" x14ac:dyDescent="0.25">
      <c r="B41" s="113">
        <v>2</v>
      </c>
      <c r="C41" s="158" t="str">
        <f>'MARCO LOGICO'!D52</f>
        <v xml:space="preserve">Implementación y/o fortalecimiento de negocios en los distritos de Pisac, Taray, Lamay, Coya y Calca, provincia de Calca - región Cusco, con idea de negocio o negocio propio en marcha  </v>
      </c>
      <c r="D41" s="155"/>
      <c r="E41" s="1313"/>
      <c r="F41" s="1304"/>
      <c r="G41" s="136"/>
      <c r="H41" s="136"/>
      <c r="I41" s="137"/>
      <c r="J41" s="137"/>
      <c r="K41" s="136"/>
      <c r="L41" s="136"/>
      <c r="M41" s="136"/>
      <c r="N41" s="136"/>
      <c r="O41" s="136"/>
      <c r="P41" s="136"/>
      <c r="Q41" s="168"/>
      <c r="R41" s="138"/>
      <c r="S41" s="137"/>
      <c r="T41" s="136"/>
      <c r="U41" s="136"/>
      <c r="V41" s="136"/>
      <c r="W41" s="136"/>
      <c r="X41" s="136"/>
      <c r="Y41" s="136"/>
      <c r="Z41" s="136"/>
      <c r="AA41" s="137"/>
      <c r="AB41" s="137"/>
      <c r="AC41" s="168"/>
      <c r="AD41" s="135"/>
      <c r="AE41" s="136"/>
      <c r="AF41" s="136"/>
      <c r="AG41" s="136"/>
      <c r="AH41" s="136"/>
      <c r="AI41" s="136"/>
      <c r="AJ41" s="137"/>
      <c r="AK41" s="137"/>
      <c r="AL41" s="136"/>
      <c r="AM41" s="136"/>
      <c r="AN41" s="136"/>
      <c r="AO41" s="168"/>
      <c r="AP41" s="748">
        <f t="shared" si="0"/>
        <v>0</v>
      </c>
      <c r="AQ41" s="139">
        <f t="shared" si="1"/>
        <v>0</v>
      </c>
      <c r="AS41" s="1291"/>
      <c r="AT41" s="1292"/>
      <c r="AU41" s="1292"/>
    </row>
    <row r="42" spans="2:47" ht="12.75" customHeight="1" x14ac:dyDescent="0.25">
      <c r="B42" s="118">
        <f>'MARCO LOGICO'!C53</f>
        <v>2.1</v>
      </c>
      <c r="C42" s="159" t="str">
        <f>'MARCO LOGICO'!D53</f>
        <v>Emprendedores del sector turismo de los distritos de Pisac, Taray, Lamay, Coya y Calca, provincia de Calca - región Cusco implementan o fortalecen sus negocios en el marco de su plan de negocios/mejoras</v>
      </c>
      <c r="D42" s="152"/>
      <c r="E42" s="1309"/>
      <c r="F42" s="1302"/>
      <c r="G42" s="132"/>
      <c r="H42" s="132"/>
      <c r="I42" s="132"/>
      <c r="J42" s="132"/>
      <c r="K42" s="132"/>
      <c r="L42" s="132"/>
      <c r="M42" s="132"/>
      <c r="N42" s="132"/>
      <c r="O42" s="132"/>
      <c r="P42" s="132"/>
      <c r="Q42" s="167"/>
      <c r="R42" s="131"/>
      <c r="S42" s="132"/>
      <c r="T42" s="132"/>
      <c r="U42" s="132"/>
      <c r="V42" s="132"/>
      <c r="W42" s="132"/>
      <c r="X42" s="132"/>
      <c r="Y42" s="132"/>
      <c r="Z42" s="132"/>
      <c r="AA42" s="132"/>
      <c r="AB42" s="132"/>
      <c r="AC42" s="167"/>
      <c r="AD42" s="131"/>
      <c r="AE42" s="132"/>
      <c r="AF42" s="132"/>
      <c r="AG42" s="132"/>
      <c r="AH42" s="132"/>
      <c r="AI42" s="132"/>
      <c r="AJ42" s="132"/>
      <c r="AK42" s="132"/>
      <c r="AL42" s="132"/>
      <c r="AM42" s="132"/>
      <c r="AN42" s="132"/>
      <c r="AO42" s="167"/>
      <c r="AP42" s="747">
        <f t="shared" si="0"/>
        <v>0</v>
      </c>
      <c r="AQ42" s="134">
        <f t="shared" si="1"/>
        <v>0</v>
      </c>
      <c r="AS42" s="1291"/>
      <c r="AT42" s="1292"/>
      <c r="AU42" s="1292"/>
    </row>
    <row r="43" spans="2:47" ht="12.75" customHeight="1" x14ac:dyDescent="0.25">
      <c r="B43" s="122" t="str">
        <f>+'CRONOGRAMA PRODUCTOS'!D61</f>
        <v>Indicador 1</v>
      </c>
      <c r="C43" s="160" t="str">
        <f>+'CRONOGRAMA PRODUCTOS'!E61</f>
        <v>99 Hombre y mujeres emprenddoras con idea de negocio y negocio propio en marcha logran implementar y/o mejorar un negocio con capital propio al mes 13 del proyecto</v>
      </c>
      <c r="D43" s="153" t="str">
        <f>+'CRONOGRAMA PRODUCTOS'!F61</f>
        <v>Persona</v>
      </c>
      <c r="E43" s="1310">
        <f>+'CRONOGRAMA PRODUCTOS'!G61</f>
        <v>99</v>
      </c>
      <c r="F43" s="1299">
        <f>'CRONOGRAMA PRODUCTOS'!H61</f>
        <v>0</v>
      </c>
      <c r="G43" s="123">
        <f>'CRONOGRAMA PRODUCTOS'!I61</f>
        <v>0</v>
      </c>
      <c r="H43" s="123">
        <f>'CRONOGRAMA PRODUCTOS'!J61</f>
        <v>0</v>
      </c>
      <c r="I43" s="123">
        <f>'CRONOGRAMA PRODUCTOS'!K61</f>
        <v>0</v>
      </c>
      <c r="J43" s="123">
        <f>'CRONOGRAMA PRODUCTOS'!L61</f>
        <v>0</v>
      </c>
      <c r="K43" s="123">
        <f>'CRONOGRAMA PRODUCTOS'!M61</f>
        <v>0</v>
      </c>
      <c r="L43" s="123">
        <f>'CRONOGRAMA PRODUCTOS'!N61</f>
        <v>0</v>
      </c>
      <c r="M43" s="123">
        <f>'CRONOGRAMA PRODUCTOS'!O61</f>
        <v>0</v>
      </c>
      <c r="N43" s="123">
        <f>'CRONOGRAMA PRODUCTOS'!P61</f>
        <v>0</v>
      </c>
      <c r="O43" s="123">
        <f>'CRONOGRAMA PRODUCTOS'!Q61</f>
        <v>0</v>
      </c>
      <c r="P43" s="123">
        <f>'CRONOGRAMA PRODUCTOS'!R61</f>
        <v>0</v>
      </c>
      <c r="Q43" s="165">
        <f>'CRONOGRAMA PRODUCTOS'!S61</f>
        <v>0</v>
      </c>
      <c r="R43" s="124">
        <f>'CRONOGRAMA PRODUCTOS'!T61</f>
        <v>99</v>
      </c>
      <c r="S43" s="123">
        <f>'CRONOGRAMA PRODUCTOS'!U61</f>
        <v>0</v>
      </c>
      <c r="T43" s="123">
        <f>'CRONOGRAMA PRODUCTOS'!V61</f>
        <v>0</v>
      </c>
      <c r="U43" s="123">
        <f>'CRONOGRAMA PRODUCTOS'!W61</f>
        <v>0</v>
      </c>
      <c r="V43" s="123">
        <f>'CRONOGRAMA PRODUCTOS'!X61</f>
        <v>0</v>
      </c>
      <c r="W43" s="123">
        <f>'CRONOGRAMA PRODUCTOS'!Y61</f>
        <v>0</v>
      </c>
      <c r="X43" s="123">
        <f>'CRONOGRAMA PRODUCTOS'!Z61</f>
        <v>0</v>
      </c>
      <c r="Y43" s="123">
        <f>'CRONOGRAMA PRODUCTOS'!AA61</f>
        <v>0</v>
      </c>
      <c r="Z43" s="123">
        <f>'CRONOGRAMA PRODUCTOS'!AB61</f>
        <v>0</v>
      </c>
      <c r="AA43" s="123">
        <f>'CRONOGRAMA PRODUCTOS'!AC61</f>
        <v>0</v>
      </c>
      <c r="AB43" s="123">
        <f>'CRONOGRAMA PRODUCTOS'!AD61</f>
        <v>0</v>
      </c>
      <c r="AC43" s="165">
        <f>'CRONOGRAMA PRODUCTOS'!AE61</f>
        <v>0</v>
      </c>
      <c r="AD43" s="124">
        <f>'CRONOGRAMA PRODUCTOS'!AF61</f>
        <v>0</v>
      </c>
      <c r="AE43" s="123">
        <f>'CRONOGRAMA PRODUCTOS'!AG61</f>
        <v>0</v>
      </c>
      <c r="AF43" s="123">
        <f>'CRONOGRAMA PRODUCTOS'!AH61</f>
        <v>0</v>
      </c>
      <c r="AG43" s="123">
        <f>'CRONOGRAMA PRODUCTOS'!AI61</f>
        <v>0</v>
      </c>
      <c r="AH43" s="123">
        <f>'CRONOGRAMA PRODUCTOS'!AJ61</f>
        <v>0</v>
      </c>
      <c r="AI43" s="123">
        <f>'CRONOGRAMA PRODUCTOS'!AK61</f>
        <v>0</v>
      </c>
      <c r="AJ43" s="123">
        <f>'CRONOGRAMA PRODUCTOS'!AL61</f>
        <v>0</v>
      </c>
      <c r="AK43" s="123">
        <f>'CRONOGRAMA PRODUCTOS'!AM61</f>
        <v>0</v>
      </c>
      <c r="AL43" s="123">
        <f>'CRONOGRAMA PRODUCTOS'!AN61</f>
        <v>0</v>
      </c>
      <c r="AM43" s="123">
        <f>'CRONOGRAMA PRODUCTOS'!AO61</f>
        <v>0</v>
      </c>
      <c r="AN43" s="123">
        <f>'CRONOGRAMA PRODUCTOS'!AP61</f>
        <v>0</v>
      </c>
      <c r="AO43" s="165">
        <f>'CRONOGRAMA PRODUCTOS'!AQ61</f>
        <v>0</v>
      </c>
      <c r="AP43" s="743"/>
      <c r="AQ43" s="125"/>
      <c r="AS43" s="1289"/>
      <c r="AT43" s="1290"/>
      <c r="AU43" s="1290"/>
    </row>
    <row r="44" spans="2:47" ht="12.75" customHeight="1" x14ac:dyDescent="0.25">
      <c r="B44" s="122" t="str">
        <f>+'CRONOGRAMA PRODUCTOS'!D65</f>
        <v>Indicador 2</v>
      </c>
      <c r="C44" s="160">
        <f>+'CRONOGRAMA PRODUCTOS'!E65</f>
        <v>0</v>
      </c>
      <c r="D44" s="153" t="str">
        <f>+'CRONOGRAMA PRODUCTOS'!F65</f>
        <v>Unidad medida</v>
      </c>
      <c r="E44" s="1310">
        <f>+'CRONOGRAMA PRODUCTOS'!G65</f>
        <v>0</v>
      </c>
      <c r="F44" s="1299">
        <f>'CRONOGRAMA PRODUCTOS'!H65</f>
        <v>0</v>
      </c>
      <c r="G44" s="123">
        <f>'CRONOGRAMA PRODUCTOS'!I65</f>
        <v>0</v>
      </c>
      <c r="H44" s="123">
        <f>'CRONOGRAMA PRODUCTOS'!J65</f>
        <v>0</v>
      </c>
      <c r="I44" s="123">
        <f>'CRONOGRAMA PRODUCTOS'!K65</f>
        <v>0</v>
      </c>
      <c r="J44" s="123">
        <f>'CRONOGRAMA PRODUCTOS'!L65</f>
        <v>0</v>
      </c>
      <c r="K44" s="123">
        <f>'CRONOGRAMA PRODUCTOS'!M65</f>
        <v>0</v>
      </c>
      <c r="L44" s="123">
        <f>'CRONOGRAMA PRODUCTOS'!N65</f>
        <v>0</v>
      </c>
      <c r="M44" s="123">
        <f>'CRONOGRAMA PRODUCTOS'!O65</f>
        <v>0</v>
      </c>
      <c r="N44" s="123">
        <f>'CRONOGRAMA PRODUCTOS'!P65</f>
        <v>0</v>
      </c>
      <c r="O44" s="123">
        <f>'CRONOGRAMA PRODUCTOS'!Q65</f>
        <v>0</v>
      </c>
      <c r="P44" s="123">
        <f>'CRONOGRAMA PRODUCTOS'!R65</f>
        <v>0</v>
      </c>
      <c r="Q44" s="165">
        <f>'CRONOGRAMA PRODUCTOS'!S65</f>
        <v>0</v>
      </c>
      <c r="R44" s="124">
        <f>'CRONOGRAMA PRODUCTOS'!T65</f>
        <v>0</v>
      </c>
      <c r="S44" s="123">
        <f>'CRONOGRAMA PRODUCTOS'!U65</f>
        <v>0</v>
      </c>
      <c r="T44" s="123">
        <f>'CRONOGRAMA PRODUCTOS'!V65</f>
        <v>0</v>
      </c>
      <c r="U44" s="123">
        <f>'CRONOGRAMA PRODUCTOS'!W65</f>
        <v>0</v>
      </c>
      <c r="V44" s="123">
        <f>'CRONOGRAMA PRODUCTOS'!X65</f>
        <v>0</v>
      </c>
      <c r="W44" s="123">
        <f>'CRONOGRAMA PRODUCTOS'!Y65</f>
        <v>0</v>
      </c>
      <c r="X44" s="123">
        <f>'CRONOGRAMA PRODUCTOS'!Z65</f>
        <v>0</v>
      </c>
      <c r="Y44" s="123">
        <f>'CRONOGRAMA PRODUCTOS'!AA65</f>
        <v>0</v>
      </c>
      <c r="Z44" s="123">
        <f>'CRONOGRAMA PRODUCTOS'!AB65</f>
        <v>0</v>
      </c>
      <c r="AA44" s="123">
        <f>'CRONOGRAMA PRODUCTOS'!AC65</f>
        <v>0</v>
      </c>
      <c r="AB44" s="123">
        <f>'CRONOGRAMA PRODUCTOS'!AD65</f>
        <v>0</v>
      </c>
      <c r="AC44" s="165">
        <f>'CRONOGRAMA PRODUCTOS'!AE65</f>
        <v>0</v>
      </c>
      <c r="AD44" s="124">
        <f>'CRONOGRAMA PRODUCTOS'!AF65</f>
        <v>0</v>
      </c>
      <c r="AE44" s="123">
        <f>'CRONOGRAMA PRODUCTOS'!AG65</f>
        <v>0</v>
      </c>
      <c r="AF44" s="123">
        <f>'CRONOGRAMA PRODUCTOS'!AH65</f>
        <v>0</v>
      </c>
      <c r="AG44" s="123">
        <f>'CRONOGRAMA PRODUCTOS'!AI65</f>
        <v>0</v>
      </c>
      <c r="AH44" s="123">
        <f>'CRONOGRAMA PRODUCTOS'!AJ65</f>
        <v>0</v>
      </c>
      <c r="AI44" s="123">
        <f>'CRONOGRAMA PRODUCTOS'!AK65</f>
        <v>0</v>
      </c>
      <c r="AJ44" s="123">
        <f>'CRONOGRAMA PRODUCTOS'!AL65</f>
        <v>0</v>
      </c>
      <c r="AK44" s="123">
        <f>'CRONOGRAMA PRODUCTOS'!AM65</f>
        <v>0</v>
      </c>
      <c r="AL44" s="123">
        <f>'CRONOGRAMA PRODUCTOS'!AN65</f>
        <v>0</v>
      </c>
      <c r="AM44" s="123">
        <f>'CRONOGRAMA PRODUCTOS'!AO65</f>
        <v>0</v>
      </c>
      <c r="AN44" s="123">
        <f>'CRONOGRAMA PRODUCTOS'!AP65</f>
        <v>0</v>
      </c>
      <c r="AO44" s="165">
        <f>'CRONOGRAMA PRODUCTOS'!AQ65</f>
        <v>0</v>
      </c>
      <c r="AP44" s="743"/>
      <c r="AQ44" s="125"/>
      <c r="AS44" s="1289"/>
      <c r="AT44" s="1290"/>
      <c r="AU44" s="1290"/>
    </row>
    <row r="45" spans="2:47" ht="12.75" customHeight="1" x14ac:dyDescent="0.25">
      <c r="B45" s="122" t="str">
        <f>+'CRONOGRAMA PRODUCTOS'!D69</f>
        <v>Indicador 3</v>
      </c>
      <c r="C45" s="160">
        <f>+'CRONOGRAMA PRODUCTOS'!E69</f>
        <v>0</v>
      </c>
      <c r="D45" s="153" t="str">
        <f>+'CRONOGRAMA PRODUCTOS'!F69</f>
        <v>Unidad medida</v>
      </c>
      <c r="E45" s="1310">
        <f>+'CRONOGRAMA PRODUCTOS'!G69</f>
        <v>0</v>
      </c>
      <c r="F45" s="1299">
        <f>'CRONOGRAMA PRODUCTOS'!H69</f>
        <v>0</v>
      </c>
      <c r="G45" s="123">
        <f>'CRONOGRAMA PRODUCTOS'!I69</f>
        <v>0</v>
      </c>
      <c r="H45" s="123">
        <f>'CRONOGRAMA PRODUCTOS'!J69</f>
        <v>0</v>
      </c>
      <c r="I45" s="123">
        <f>'CRONOGRAMA PRODUCTOS'!K69</f>
        <v>0</v>
      </c>
      <c r="J45" s="123">
        <f>'CRONOGRAMA PRODUCTOS'!L69</f>
        <v>0</v>
      </c>
      <c r="K45" s="123">
        <f>'CRONOGRAMA PRODUCTOS'!M69</f>
        <v>0</v>
      </c>
      <c r="L45" s="123">
        <f>'CRONOGRAMA PRODUCTOS'!N69</f>
        <v>0</v>
      </c>
      <c r="M45" s="123">
        <f>'CRONOGRAMA PRODUCTOS'!O69</f>
        <v>0</v>
      </c>
      <c r="N45" s="123">
        <f>'CRONOGRAMA PRODUCTOS'!P69</f>
        <v>0</v>
      </c>
      <c r="O45" s="123">
        <f>'CRONOGRAMA PRODUCTOS'!Q69</f>
        <v>0</v>
      </c>
      <c r="P45" s="123">
        <f>'CRONOGRAMA PRODUCTOS'!R69</f>
        <v>0</v>
      </c>
      <c r="Q45" s="165">
        <f>'CRONOGRAMA PRODUCTOS'!S69</f>
        <v>0</v>
      </c>
      <c r="R45" s="124">
        <f>'CRONOGRAMA PRODUCTOS'!T69</f>
        <v>0</v>
      </c>
      <c r="S45" s="123">
        <f>'CRONOGRAMA PRODUCTOS'!U69</f>
        <v>0</v>
      </c>
      <c r="T45" s="123">
        <f>'CRONOGRAMA PRODUCTOS'!V69</f>
        <v>0</v>
      </c>
      <c r="U45" s="123">
        <f>'CRONOGRAMA PRODUCTOS'!W69</f>
        <v>0</v>
      </c>
      <c r="V45" s="123">
        <f>'CRONOGRAMA PRODUCTOS'!X69</f>
        <v>0</v>
      </c>
      <c r="W45" s="123">
        <f>'CRONOGRAMA PRODUCTOS'!Y69</f>
        <v>0</v>
      </c>
      <c r="X45" s="123">
        <f>'CRONOGRAMA PRODUCTOS'!Z69</f>
        <v>0</v>
      </c>
      <c r="Y45" s="123">
        <f>'CRONOGRAMA PRODUCTOS'!AA69</f>
        <v>0</v>
      </c>
      <c r="Z45" s="123">
        <f>'CRONOGRAMA PRODUCTOS'!AB69</f>
        <v>0</v>
      </c>
      <c r="AA45" s="123">
        <f>'CRONOGRAMA PRODUCTOS'!AC69</f>
        <v>0</v>
      </c>
      <c r="AB45" s="123">
        <f>'CRONOGRAMA PRODUCTOS'!AD69</f>
        <v>0</v>
      </c>
      <c r="AC45" s="165">
        <f>'CRONOGRAMA PRODUCTOS'!AE69</f>
        <v>0</v>
      </c>
      <c r="AD45" s="124">
        <f>'CRONOGRAMA PRODUCTOS'!AF69</f>
        <v>0</v>
      </c>
      <c r="AE45" s="123">
        <f>'CRONOGRAMA PRODUCTOS'!AG69</f>
        <v>0</v>
      </c>
      <c r="AF45" s="123">
        <f>'CRONOGRAMA PRODUCTOS'!AH69</f>
        <v>0</v>
      </c>
      <c r="AG45" s="123">
        <f>'CRONOGRAMA PRODUCTOS'!AI69</f>
        <v>0</v>
      </c>
      <c r="AH45" s="123">
        <f>'CRONOGRAMA PRODUCTOS'!AJ69</f>
        <v>0</v>
      </c>
      <c r="AI45" s="123">
        <f>'CRONOGRAMA PRODUCTOS'!AK69</f>
        <v>0</v>
      </c>
      <c r="AJ45" s="123">
        <f>'CRONOGRAMA PRODUCTOS'!AL69</f>
        <v>0</v>
      </c>
      <c r="AK45" s="123">
        <f>'CRONOGRAMA PRODUCTOS'!AM69</f>
        <v>0</v>
      </c>
      <c r="AL45" s="123">
        <f>'CRONOGRAMA PRODUCTOS'!AN69</f>
        <v>0</v>
      </c>
      <c r="AM45" s="123">
        <f>'CRONOGRAMA PRODUCTOS'!AO69</f>
        <v>0</v>
      </c>
      <c r="AN45" s="123">
        <f>'CRONOGRAMA PRODUCTOS'!AP69</f>
        <v>0</v>
      </c>
      <c r="AO45" s="165">
        <f>'CRONOGRAMA PRODUCTOS'!AQ69</f>
        <v>0</v>
      </c>
      <c r="AP45" s="743"/>
      <c r="AQ45" s="125"/>
      <c r="AS45" s="1289"/>
      <c r="AT45" s="1290"/>
      <c r="AU45" s="1290"/>
    </row>
    <row r="46" spans="2:47" ht="22.5" customHeight="1" x14ac:dyDescent="0.25">
      <c r="B46" s="912" t="s">
        <v>149</v>
      </c>
      <c r="C46" s="913" t="str">
        <f>'MARCO LOGICO'!D56</f>
        <v>Asistencia técnica para la implementación de sus planes de negocio o planes de mejora</v>
      </c>
      <c r="D46" s="914" t="str">
        <f>'MARCO LOGICO'!F56</f>
        <v>Visita</v>
      </c>
      <c r="E46" s="1311">
        <f>'MARCO LOGICO'!G56</f>
        <v>1188</v>
      </c>
      <c r="F46" s="1301"/>
      <c r="G46" s="127"/>
      <c r="H46" s="127"/>
      <c r="I46" s="127"/>
      <c r="J46" s="127"/>
      <c r="K46" s="127"/>
      <c r="L46" s="127"/>
      <c r="M46" s="127">
        <v>198</v>
      </c>
      <c r="N46" s="127">
        <v>198</v>
      </c>
      <c r="O46" s="127">
        <v>198</v>
      </c>
      <c r="P46" s="127">
        <v>198</v>
      </c>
      <c r="Q46" s="166">
        <v>198</v>
      </c>
      <c r="R46" s="126">
        <v>198</v>
      </c>
      <c r="S46" s="127"/>
      <c r="T46" s="127"/>
      <c r="U46" s="127"/>
      <c r="V46" s="127"/>
      <c r="W46" s="127"/>
      <c r="X46" s="127"/>
      <c r="Y46" s="127"/>
      <c r="Z46" s="127"/>
      <c r="AA46" s="127"/>
      <c r="AB46" s="127"/>
      <c r="AC46" s="166"/>
      <c r="AD46" s="126"/>
      <c r="AE46" s="127"/>
      <c r="AF46" s="127"/>
      <c r="AG46" s="127"/>
      <c r="AH46" s="127"/>
      <c r="AI46" s="127"/>
      <c r="AJ46" s="127"/>
      <c r="AK46" s="127"/>
      <c r="AL46" s="127"/>
      <c r="AM46" s="127"/>
      <c r="AN46" s="127"/>
      <c r="AO46" s="166"/>
      <c r="AP46" s="744">
        <f t="shared" si="0"/>
        <v>1188</v>
      </c>
      <c r="AQ46" s="128">
        <f t="shared" si="1"/>
        <v>0</v>
      </c>
      <c r="AS46" s="1288"/>
      <c r="AT46" s="128"/>
      <c r="AU46" s="128"/>
    </row>
    <row r="47" spans="2:47" s="37" customFormat="1" ht="20.25" customHeight="1" x14ac:dyDescent="0.25">
      <c r="B47" s="912" t="s">
        <v>150</v>
      </c>
      <c r="C47" s="913">
        <f>'MARCO LOGICO'!D57</f>
        <v>0</v>
      </c>
      <c r="D47" s="914" t="str">
        <f>'MARCO LOGICO'!F57</f>
        <v>Unidad medida</v>
      </c>
      <c r="E47" s="1311">
        <f>'MARCO LOGICO'!G57</f>
        <v>0</v>
      </c>
      <c r="F47" s="1301"/>
      <c r="G47" s="127"/>
      <c r="H47" s="127"/>
      <c r="I47" s="127"/>
      <c r="J47" s="127"/>
      <c r="K47" s="127"/>
      <c r="L47" s="127"/>
      <c r="M47" s="127"/>
      <c r="N47" s="127"/>
      <c r="O47" s="127"/>
      <c r="P47" s="127"/>
      <c r="Q47" s="166"/>
      <c r="R47" s="126"/>
      <c r="S47" s="127"/>
      <c r="T47" s="127"/>
      <c r="U47" s="127"/>
      <c r="V47" s="127"/>
      <c r="W47" s="127"/>
      <c r="X47" s="127"/>
      <c r="Y47" s="127"/>
      <c r="Z47" s="127"/>
      <c r="AA47" s="127"/>
      <c r="AB47" s="127"/>
      <c r="AC47" s="166"/>
      <c r="AD47" s="126"/>
      <c r="AE47" s="127"/>
      <c r="AF47" s="127"/>
      <c r="AG47" s="127"/>
      <c r="AH47" s="127"/>
      <c r="AI47" s="127"/>
      <c r="AJ47" s="127"/>
      <c r="AK47" s="127"/>
      <c r="AL47" s="127"/>
      <c r="AM47" s="127"/>
      <c r="AN47" s="127"/>
      <c r="AO47" s="166"/>
      <c r="AP47" s="744">
        <f t="shared" si="0"/>
        <v>0</v>
      </c>
      <c r="AQ47" s="128">
        <f t="shared" si="1"/>
        <v>0</v>
      </c>
      <c r="AS47" s="1288"/>
      <c r="AT47" s="128"/>
      <c r="AU47" s="128"/>
    </row>
    <row r="48" spans="2:47" ht="16.5" customHeight="1" x14ac:dyDescent="0.25">
      <c r="B48" s="912" t="s">
        <v>151</v>
      </c>
      <c r="C48" s="913">
        <f>'MARCO LOGICO'!D58</f>
        <v>0</v>
      </c>
      <c r="D48" s="914" t="str">
        <f>'MARCO LOGICO'!F58</f>
        <v>Unidad medida</v>
      </c>
      <c r="E48" s="1311">
        <f>'MARCO LOGICO'!G58</f>
        <v>0</v>
      </c>
      <c r="F48" s="1301"/>
      <c r="G48" s="127"/>
      <c r="H48" s="127"/>
      <c r="I48" s="127"/>
      <c r="J48" s="127"/>
      <c r="K48" s="127"/>
      <c r="L48" s="127"/>
      <c r="M48" s="127"/>
      <c r="N48" s="127"/>
      <c r="O48" s="127"/>
      <c r="P48" s="127"/>
      <c r="Q48" s="166"/>
      <c r="R48" s="126"/>
      <c r="S48" s="127"/>
      <c r="T48" s="127"/>
      <c r="U48" s="127"/>
      <c r="V48" s="127"/>
      <c r="W48" s="127"/>
      <c r="X48" s="127"/>
      <c r="Y48" s="127"/>
      <c r="Z48" s="127"/>
      <c r="AA48" s="127"/>
      <c r="AB48" s="127"/>
      <c r="AC48" s="166"/>
      <c r="AD48" s="126"/>
      <c r="AE48" s="127"/>
      <c r="AF48" s="127"/>
      <c r="AG48" s="127"/>
      <c r="AH48" s="127"/>
      <c r="AI48" s="127"/>
      <c r="AJ48" s="127"/>
      <c r="AK48" s="127"/>
      <c r="AL48" s="127"/>
      <c r="AM48" s="127"/>
      <c r="AN48" s="127"/>
      <c r="AO48" s="166"/>
      <c r="AP48" s="744">
        <f t="shared" si="0"/>
        <v>0</v>
      </c>
      <c r="AQ48" s="128">
        <f t="shared" si="1"/>
        <v>0</v>
      </c>
      <c r="AS48" s="1288"/>
      <c r="AT48" s="128"/>
      <c r="AU48" s="128"/>
    </row>
    <row r="49" spans="2:47" ht="12.75" customHeight="1" x14ac:dyDescent="0.25">
      <c r="B49" s="912" t="s">
        <v>152</v>
      </c>
      <c r="C49" s="913">
        <f>'MARCO LOGICO'!D59</f>
        <v>0</v>
      </c>
      <c r="D49" s="914" t="str">
        <f>'MARCO LOGICO'!F59</f>
        <v>Unidad medida</v>
      </c>
      <c r="E49" s="1311">
        <f>'MARCO LOGICO'!G59</f>
        <v>0</v>
      </c>
      <c r="F49" s="1303"/>
      <c r="G49" s="130"/>
      <c r="H49" s="130"/>
      <c r="I49" s="130"/>
      <c r="J49" s="130"/>
      <c r="K49" s="130"/>
      <c r="L49" s="130"/>
      <c r="M49" s="130"/>
      <c r="N49" s="130"/>
      <c r="O49" s="130"/>
      <c r="P49" s="130"/>
      <c r="Q49" s="142"/>
      <c r="R49" s="129"/>
      <c r="S49" s="130"/>
      <c r="T49" s="130"/>
      <c r="U49" s="130"/>
      <c r="V49" s="130"/>
      <c r="W49" s="130"/>
      <c r="X49" s="130"/>
      <c r="Y49" s="130"/>
      <c r="Z49" s="130"/>
      <c r="AA49" s="130"/>
      <c r="AB49" s="130"/>
      <c r="AC49" s="142"/>
      <c r="AD49" s="129"/>
      <c r="AE49" s="130"/>
      <c r="AF49" s="130"/>
      <c r="AG49" s="130"/>
      <c r="AH49" s="130"/>
      <c r="AI49" s="130"/>
      <c r="AJ49" s="130"/>
      <c r="AK49" s="130"/>
      <c r="AL49" s="130"/>
      <c r="AM49" s="130"/>
      <c r="AN49" s="130"/>
      <c r="AO49" s="142"/>
      <c r="AP49" s="745">
        <f t="shared" si="0"/>
        <v>0</v>
      </c>
      <c r="AQ49" s="128">
        <f t="shared" si="1"/>
        <v>0</v>
      </c>
      <c r="AS49" s="1288"/>
      <c r="AT49" s="128"/>
      <c r="AU49" s="128"/>
    </row>
    <row r="50" spans="2:47" ht="12.75" customHeight="1" x14ac:dyDescent="0.25">
      <c r="B50" s="912" t="s">
        <v>153</v>
      </c>
      <c r="C50" s="913">
        <f>'MARCO LOGICO'!D60</f>
        <v>0</v>
      </c>
      <c r="D50" s="914" t="str">
        <f>'MARCO LOGICO'!F60</f>
        <v>Unidad medida</v>
      </c>
      <c r="E50" s="1311">
        <f>'MARCO LOGICO'!G60</f>
        <v>0</v>
      </c>
      <c r="F50" s="1301"/>
      <c r="G50" s="127"/>
      <c r="H50" s="127"/>
      <c r="I50" s="127"/>
      <c r="J50" s="127"/>
      <c r="K50" s="127"/>
      <c r="L50" s="127"/>
      <c r="M50" s="127"/>
      <c r="N50" s="127"/>
      <c r="O50" s="127"/>
      <c r="P50" s="127"/>
      <c r="Q50" s="166"/>
      <c r="R50" s="126"/>
      <c r="S50" s="127"/>
      <c r="T50" s="127"/>
      <c r="U50" s="127"/>
      <c r="V50" s="127"/>
      <c r="W50" s="127"/>
      <c r="X50" s="127"/>
      <c r="Y50" s="127"/>
      <c r="Z50" s="127"/>
      <c r="AA50" s="127"/>
      <c r="AB50" s="127"/>
      <c r="AC50" s="166"/>
      <c r="AD50" s="126"/>
      <c r="AE50" s="127"/>
      <c r="AF50" s="127"/>
      <c r="AG50" s="127"/>
      <c r="AH50" s="127"/>
      <c r="AI50" s="127"/>
      <c r="AJ50" s="127"/>
      <c r="AK50" s="127"/>
      <c r="AL50" s="127"/>
      <c r="AM50" s="127"/>
      <c r="AN50" s="127"/>
      <c r="AO50" s="166"/>
      <c r="AP50" s="744">
        <f t="shared" si="0"/>
        <v>0</v>
      </c>
      <c r="AQ50" s="128">
        <f t="shared" si="1"/>
        <v>0</v>
      </c>
      <c r="AS50" s="1288"/>
      <c r="AT50" s="128"/>
      <c r="AU50" s="128"/>
    </row>
    <row r="51" spans="2:47" ht="12.75" customHeight="1" x14ac:dyDescent="0.25">
      <c r="B51" s="118">
        <f>'MARCO LOGICO'!C61</f>
        <v>2.2000000000000002</v>
      </c>
      <c r="C51" s="159" t="str">
        <f>'MARCO LOGICO'!D61</f>
        <v>Emprendedores del sector turismo de los distritos de Pisac, Taray, Lamay, Coya y Calca, provincia de Calca - región Cusco resuleven cuellos de botella en sus negocios implementados o fortalecidos</v>
      </c>
      <c r="D51" s="154"/>
      <c r="E51" s="1312"/>
      <c r="F51" s="1302"/>
      <c r="G51" s="132"/>
      <c r="H51" s="132"/>
      <c r="I51" s="132"/>
      <c r="J51" s="132"/>
      <c r="K51" s="132"/>
      <c r="L51" s="132"/>
      <c r="M51" s="133"/>
      <c r="N51" s="132"/>
      <c r="O51" s="132"/>
      <c r="P51" s="132"/>
      <c r="Q51" s="167"/>
      <c r="R51" s="131"/>
      <c r="S51" s="132"/>
      <c r="T51" s="132"/>
      <c r="U51" s="132"/>
      <c r="V51" s="133"/>
      <c r="W51" s="132"/>
      <c r="X51" s="132"/>
      <c r="Y51" s="132"/>
      <c r="Z51" s="132"/>
      <c r="AA51" s="132"/>
      <c r="AB51" s="132"/>
      <c r="AC51" s="167"/>
      <c r="AD51" s="131"/>
      <c r="AE51" s="133"/>
      <c r="AF51" s="132"/>
      <c r="AG51" s="132"/>
      <c r="AH51" s="132"/>
      <c r="AI51" s="132"/>
      <c r="AJ51" s="132"/>
      <c r="AK51" s="132"/>
      <c r="AL51" s="132"/>
      <c r="AM51" s="132"/>
      <c r="AN51" s="133"/>
      <c r="AO51" s="167"/>
      <c r="AP51" s="746">
        <f t="shared" si="0"/>
        <v>0</v>
      </c>
      <c r="AQ51" s="134">
        <f t="shared" si="1"/>
        <v>0</v>
      </c>
      <c r="AS51" s="1291"/>
      <c r="AT51" s="1292"/>
      <c r="AU51" s="1292"/>
    </row>
    <row r="52" spans="2:47" ht="12.75" customHeight="1" x14ac:dyDescent="0.25">
      <c r="B52" s="122" t="str">
        <f>+'CRONOGRAMA PRODUCTOS'!D73</f>
        <v>Indicador 1</v>
      </c>
      <c r="C52" s="160" t="str">
        <f>+'CRONOGRAMA PRODUCTOS'!E73</f>
        <v>50 Hombres y mujeres emprendedores resuelven cuellos de botella en sus negocios implementados o fortalecidos, al mes 13 del proyecto</v>
      </c>
      <c r="D52" s="153" t="str">
        <f>+'CRONOGRAMA PRODUCTOS'!F73</f>
        <v>Persona</v>
      </c>
      <c r="E52" s="1310">
        <f>+'CRONOGRAMA PRODUCTOS'!G73</f>
        <v>50</v>
      </c>
      <c r="F52" s="1299">
        <f>'CRONOGRAMA PRODUCTOS'!H73</f>
        <v>0</v>
      </c>
      <c r="G52" s="123">
        <f>'CRONOGRAMA PRODUCTOS'!I73</f>
        <v>0</v>
      </c>
      <c r="H52" s="123">
        <f>'CRONOGRAMA PRODUCTOS'!J73</f>
        <v>0</v>
      </c>
      <c r="I52" s="123">
        <f>'CRONOGRAMA PRODUCTOS'!K73</f>
        <v>0</v>
      </c>
      <c r="J52" s="123">
        <f>'CRONOGRAMA PRODUCTOS'!L73</f>
        <v>0</v>
      </c>
      <c r="K52" s="123">
        <f>'CRONOGRAMA PRODUCTOS'!M73</f>
        <v>0</v>
      </c>
      <c r="L52" s="123">
        <f>'CRONOGRAMA PRODUCTOS'!N73</f>
        <v>0</v>
      </c>
      <c r="M52" s="123">
        <f>'CRONOGRAMA PRODUCTOS'!O73</f>
        <v>0</v>
      </c>
      <c r="N52" s="123">
        <f>'CRONOGRAMA PRODUCTOS'!P73</f>
        <v>0</v>
      </c>
      <c r="O52" s="123">
        <f>'CRONOGRAMA PRODUCTOS'!Q73</f>
        <v>0</v>
      </c>
      <c r="P52" s="123">
        <f>'CRONOGRAMA PRODUCTOS'!R73</f>
        <v>0</v>
      </c>
      <c r="Q52" s="165">
        <f>'CRONOGRAMA PRODUCTOS'!S73</f>
        <v>20</v>
      </c>
      <c r="R52" s="124">
        <f>'CRONOGRAMA PRODUCTOS'!T73</f>
        <v>50</v>
      </c>
      <c r="S52" s="123">
        <f>'CRONOGRAMA PRODUCTOS'!U73</f>
        <v>0</v>
      </c>
      <c r="T52" s="123">
        <f>'CRONOGRAMA PRODUCTOS'!V73</f>
        <v>0</v>
      </c>
      <c r="U52" s="123">
        <f>'CRONOGRAMA PRODUCTOS'!W73</f>
        <v>0</v>
      </c>
      <c r="V52" s="123">
        <f>'CRONOGRAMA PRODUCTOS'!X73</f>
        <v>0</v>
      </c>
      <c r="W52" s="123">
        <f>'CRONOGRAMA PRODUCTOS'!Y73</f>
        <v>0</v>
      </c>
      <c r="X52" s="123">
        <f>'CRONOGRAMA PRODUCTOS'!Z73</f>
        <v>0</v>
      </c>
      <c r="Y52" s="123">
        <f>'CRONOGRAMA PRODUCTOS'!AA73</f>
        <v>0</v>
      </c>
      <c r="Z52" s="123">
        <f>'CRONOGRAMA PRODUCTOS'!AB73</f>
        <v>0</v>
      </c>
      <c r="AA52" s="123">
        <f>'CRONOGRAMA PRODUCTOS'!AC73</f>
        <v>0</v>
      </c>
      <c r="AB52" s="123">
        <f>'CRONOGRAMA PRODUCTOS'!AD73</f>
        <v>0</v>
      </c>
      <c r="AC52" s="165">
        <f>'CRONOGRAMA PRODUCTOS'!AE73</f>
        <v>0</v>
      </c>
      <c r="AD52" s="124">
        <f>'CRONOGRAMA PRODUCTOS'!AF73</f>
        <v>0</v>
      </c>
      <c r="AE52" s="123">
        <f>'CRONOGRAMA PRODUCTOS'!AG73</f>
        <v>0</v>
      </c>
      <c r="AF52" s="123">
        <f>'CRONOGRAMA PRODUCTOS'!AH73</f>
        <v>0</v>
      </c>
      <c r="AG52" s="123">
        <f>'CRONOGRAMA PRODUCTOS'!AI73</f>
        <v>0</v>
      </c>
      <c r="AH52" s="123">
        <f>'CRONOGRAMA PRODUCTOS'!AJ73</f>
        <v>0</v>
      </c>
      <c r="AI52" s="123">
        <f>'CRONOGRAMA PRODUCTOS'!AK73</f>
        <v>0</v>
      </c>
      <c r="AJ52" s="123">
        <f>'CRONOGRAMA PRODUCTOS'!AL73</f>
        <v>0</v>
      </c>
      <c r="AK52" s="123">
        <f>'CRONOGRAMA PRODUCTOS'!AM73</f>
        <v>0</v>
      </c>
      <c r="AL52" s="123">
        <f>'CRONOGRAMA PRODUCTOS'!AN73</f>
        <v>0</v>
      </c>
      <c r="AM52" s="123">
        <f>'CRONOGRAMA PRODUCTOS'!AO73</f>
        <v>0</v>
      </c>
      <c r="AN52" s="123">
        <f>'CRONOGRAMA PRODUCTOS'!AP73</f>
        <v>0</v>
      </c>
      <c r="AO52" s="165">
        <f>'CRONOGRAMA PRODUCTOS'!AQ73</f>
        <v>0</v>
      </c>
      <c r="AP52" s="743"/>
      <c r="AQ52" s="125"/>
      <c r="AS52" s="1289"/>
      <c r="AT52" s="1290"/>
      <c r="AU52" s="1290"/>
    </row>
    <row r="53" spans="2:47" ht="12.75" customHeight="1" x14ac:dyDescent="0.25">
      <c r="B53" s="122" t="str">
        <f>+'CRONOGRAMA PRODUCTOS'!D77</f>
        <v>Indicador 2</v>
      </c>
      <c r="C53" s="160">
        <f>+'CRONOGRAMA PRODUCTOS'!E77</f>
        <v>0</v>
      </c>
      <c r="D53" s="153" t="str">
        <f>+'CRONOGRAMA PRODUCTOS'!F77</f>
        <v>Unidad medida</v>
      </c>
      <c r="E53" s="1310">
        <f>+'CRONOGRAMA PRODUCTOS'!G77</f>
        <v>0</v>
      </c>
      <c r="F53" s="1299">
        <f>'CRONOGRAMA PRODUCTOS'!H77</f>
        <v>0</v>
      </c>
      <c r="G53" s="123">
        <f>'CRONOGRAMA PRODUCTOS'!I77</f>
        <v>0</v>
      </c>
      <c r="H53" s="123">
        <f>'CRONOGRAMA PRODUCTOS'!J77</f>
        <v>0</v>
      </c>
      <c r="I53" s="123">
        <f>'CRONOGRAMA PRODUCTOS'!K77</f>
        <v>0</v>
      </c>
      <c r="J53" s="123">
        <f>'CRONOGRAMA PRODUCTOS'!L77</f>
        <v>0</v>
      </c>
      <c r="K53" s="123">
        <f>'CRONOGRAMA PRODUCTOS'!M77</f>
        <v>0</v>
      </c>
      <c r="L53" s="123">
        <f>'CRONOGRAMA PRODUCTOS'!N77</f>
        <v>0</v>
      </c>
      <c r="M53" s="123">
        <f>'CRONOGRAMA PRODUCTOS'!O77</f>
        <v>0</v>
      </c>
      <c r="N53" s="123">
        <f>'CRONOGRAMA PRODUCTOS'!P77</f>
        <v>0</v>
      </c>
      <c r="O53" s="123">
        <f>'CRONOGRAMA PRODUCTOS'!Q77</f>
        <v>0</v>
      </c>
      <c r="P53" s="123">
        <f>'CRONOGRAMA PRODUCTOS'!R77</f>
        <v>0</v>
      </c>
      <c r="Q53" s="165">
        <f>'CRONOGRAMA PRODUCTOS'!S77</f>
        <v>0</v>
      </c>
      <c r="R53" s="124">
        <f>'CRONOGRAMA PRODUCTOS'!T77</f>
        <v>0</v>
      </c>
      <c r="S53" s="123">
        <f>'CRONOGRAMA PRODUCTOS'!U77</f>
        <v>0</v>
      </c>
      <c r="T53" s="123">
        <f>'CRONOGRAMA PRODUCTOS'!V77</f>
        <v>0</v>
      </c>
      <c r="U53" s="123">
        <f>'CRONOGRAMA PRODUCTOS'!W77</f>
        <v>0</v>
      </c>
      <c r="V53" s="123">
        <f>'CRONOGRAMA PRODUCTOS'!X77</f>
        <v>0</v>
      </c>
      <c r="W53" s="123">
        <f>'CRONOGRAMA PRODUCTOS'!Y77</f>
        <v>0</v>
      </c>
      <c r="X53" s="123">
        <f>'CRONOGRAMA PRODUCTOS'!Z77</f>
        <v>0</v>
      </c>
      <c r="Y53" s="123">
        <f>'CRONOGRAMA PRODUCTOS'!AA77</f>
        <v>0</v>
      </c>
      <c r="Z53" s="123">
        <f>'CRONOGRAMA PRODUCTOS'!AB77</f>
        <v>0</v>
      </c>
      <c r="AA53" s="123">
        <f>'CRONOGRAMA PRODUCTOS'!AC77</f>
        <v>0</v>
      </c>
      <c r="AB53" s="123">
        <f>'CRONOGRAMA PRODUCTOS'!AD77</f>
        <v>0</v>
      </c>
      <c r="AC53" s="165">
        <f>'CRONOGRAMA PRODUCTOS'!AE77</f>
        <v>0</v>
      </c>
      <c r="AD53" s="124">
        <f>'CRONOGRAMA PRODUCTOS'!AF77</f>
        <v>0</v>
      </c>
      <c r="AE53" s="123">
        <f>'CRONOGRAMA PRODUCTOS'!AG77</f>
        <v>0</v>
      </c>
      <c r="AF53" s="123">
        <f>'CRONOGRAMA PRODUCTOS'!AH77</f>
        <v>0</v>
      </c>
      <c r="AG53" s="123">
        <f>'CRONOGRAMA PRODUCTOS'!AI77</f>
        <v>0</v>
      </c>
      <c r="AH53" s="123">
        <f>'CRONOGRAMA PRODUCTOS'!AJ77</f>
        <v>0</v>
      </c>
      <c r="AI53" s="123">
        <f>'CRONOGRAMA PRODUCTOS'!AK77</f>
        <v>0</v>
      </c>
      <c r="AJ53" s="123">
        <f>'CRONOGRAMA PRODUCTOS'!AL77</f>
        <v>0</v>
      </c>
      <c r="AK53" s="123">
        <f>'CRONOGRAMA PRODUCTOS'!AM77</f>
        <v>0</v>
      </c>
      <c r="AL53" s="123">
        <f>'CRONOGRAMA PRODUCTOS'!AN77</f>
        <v>0</v>
      </c>
      <c r="AM53" s="123">
        <f>'CRONOGRAMA PRODUCTOS'!AO77</f>
        <v>0</v>
      </c>
      <c r="AN53" s="123">
        <f>'CRONOGRAMA PRODUCTOS'!AP77</f>
        <v>0</v>
      </c>
      <c r="AO53" s="165">
        <f>'CRONOGRAMA PRODUCTOS'!AQ77</f>
        <v>0</v>
      </c>
      <c r="AP53" s="743"/>
      <c r="AQ53" s="125"/>
      <c r="AS53" s="1289"/>
      <c r="AT53" s="1290"/>
      <c r="AU53" s="1290"/>
    </row>
    <row r="54" spans="2:47" ht="12.75" customHeight="1" x14ac:dyDescent="0.25">
      <c r="B54" s="122" t="str">
        <f>+'CRONOGRAMA PRODUCTOS'!D81</f>
        <v>Indicador 3</v>
      </c>
      <c r="C54" s="160">
        <f>+'CRONOGRAMA PRODUCTOS'!E81</f>
        <v>0</v>
      </c>
      <c r="D54" s="153" t="str">
        <f>+'CRONOGRAMA PRODUCTOS'!F81</f>
        <v>Unidad medida</v>
      </c>
      <c r="E54" s="1310">
        <f>+'CRONOGRAMA PRODUCTOS'!G81</f>
        <v>0</v>
      </c>
      <c r="F54" s="1299">
        <f>'CRONOGRAMA PRODUCTOS'!H81</f>
        <v>0</v>
      </c>
      <c r="G54" s="123">
        <f>'CRONOGRAMA PRODUCTOS'!I81</f>
        <v>0</v>
      </c>
      <c r="H54" s="123">
        <f>'CRONOGRAMA PRODUCTOS'!J81</f>
        <v>0</v>
      </c>
      <c r="I54" s="123">
        <f>'CRONOGRAMA PRODUCTOS'!K81</f>
        <v>0</v>
      </c>
      <c r="J54" s="123">
        <f>'CRONOGRAMA PRODUCTOS'!L81</f>
        <v>0</v>
      </c>
      <c r="K54" s="123">
        <f>'CRONOGRAMA PRODUCTOS'!M81</f>
        <v>0</v>
      </c>
      <c r="L54" s="123">
        <f>'CRONOGRAMA PRODUCTOS'!N81</f>
        <v>0</v>
      </c>
      <c r="M54" s="123">
        <f>'CRONOGRAMA PRODUCTOS'!O81</f>
        <v>0</v>
      </c>
      <c r="N54" s="123">
        <f>'CRONOGRAMA PRODUCTOS'!P81</f>
        <v>0</v>
      </c>
      <c r="O54" s="123">
        <f>'CRONOGRAMA PRODUCTOS'!Q81</f>
        <v>0</v>
      </c>
      <c r="P54" s="123">
        <f>'CRONOGRAMA PRODUCTOS'!R81</f>
        <v>0</v>
      </c>
      <c r="Q54" s="165">
        <f>'CRONOGRAMA PRODUCTOS'!S81</f>
        <v>0</v>
      </c>
      <c r="R54" s="124">
        <f>'CRONOGRAMA PRODUCTOS'!T81</f>
        <v>0</v>
      </c>
      <c r="S54" s="123">
        <f>'CRONOGRAMA PRODUCTOS'!U81</f>
        <v>0</v>
      </c>
      <c r="T54" s="123">
        <f>'CRONOGRAMA PRODUCTOS'!V81</f>
        <v>0</v>
      </c>
      <c r="U54" s="123">
        <f>'CRONOGRAMA PRODUCTOS'!W81</f>
        <v>0</v>
      </c>
      <c r="V54" s="123">
        <f>'CRONOGRAMA PRODUCTOS'!X81</f>
        <v>0</v>
      </c>
      <c r="W54" s="123">
        <f>'CRONOGRAMA PRODUCTOS'!Y81</f>
        <v>0</v>
      </c>
      <c r="X54" s="123">
        <f>'CRONOGRAMA PRODUCTOS'!Z81</f>
        <v>0</v>
      </c>
      <c r="Y54" s="123">
        <f>'CRONOGRAMA PRODUCTOS'!AA81</f>
        <v>0</v>
      </c>
      <c r="Z54" s="123">
        <f>'CRONOGRAMA PRODUCTOS'!AB81</f>
        <v>0</v>
      </c>
      <c r="AA54" s="123">
        <f>'CRONOGRAMA PRODUCTOS'!AC81</f>
        <v>0</v>
      </c>
      <c r="AB54" s="123">
        <f>'CRONOGRAMA PRODUCTOS'!AD81</f>
        <v>0</v>
      </c>
      <c r="AC54" s="165">
        <f>'CRONOGRAMA PRODUCTOS'!AE81</f>
        <v>0</v>
      </c>
      <c r="AD54" s="124">
        <f>'CRONOGRAMA PRODUCTOS'!AF81</f>
        <v>0</v>
      </c>
      <c r="AE54" s="123">
        <f>'CRONOGRAMA PRODUCTOS'!AG81</f>
        <v>0</v>
      </c>
      <c r="AF54" s="123">
        <f>'CRONOGRAMA PRODUCTOS'!AH81</f>
        <v>0</v>
      </c>
      <c r="AG54" s="123">
        <f>'CRONOGRAMA PRODUCTOS'!AI81</f>
        <v>0</v>
      </c>
      <c r="AH54" s="123">
        <f>'CRONOGRAMA PRODUCTOS'!AJ81</f>
        <v>0</v>
      </c>
      <c r="AI54" s="123">
        <f>'CRONOGRAMA PRODUCTOS'!AK81</f>
        <v>0</v>
      </c>
      <c r="AJ54" s="123">
        <f>'CRONOGRAMA PRODUCTOS'!AL81</f>
        <v>0</v>
      </c>
      <c r="AK54" s="123">
        <f>'CRONOGRAMA PRODUCTOS'!AM81</f>
        <v>0</v>
      </c>
      <c r="AL54" s="123">
        <f>'CRONOGRAMA PRODUCTOS'!AN81</f>
        <v>0</v>
      </c>
      <c r="AM54" s="123">
        <f>'CRONOGRAMA PRODUCTOS'!AO81</f>
        <v>0</v>
      </c>
      <c r="AN54" s="123">
        <f>'CRONOGRAMA PRODUCTOS'!AP81</f>
        <v>0</v>
      </c>
      <c r="AO54" s="165">
        <f>'CRONOGRAMA PRODUCTOS'!AQ81</f>
        <v>0</v>
      </c>
      <c r="AP54" s="743"/>
      <c r="AQ54" s="125"/>
      <c r="AS54" s="1289"/>
      <c r="AT54" s="1290"/>
      <c r="AU54" s="1290"/>
    </row>
    <row r="55" spans="2:47" ht="12.75" customHeight="1" x14ac:dyDescent="0.25">
      <c r="B55" s="912" t="s">
        <v>154</v>
      </c>
      <c r="C55" s="913" t="str">
        <f>'MARCO LOGICO'!D64</f>
        <v>Asistencia técnica para resolver cuellos de botella en la línea de negocios restaurantes</v>
      </c>
      <c r="D55" s="914" t="str">
        <f>'MARCO LOGICO'!F64</f>
        <v>Visita</v>
      </c>
      <c r="E55" s="1311">
        <f>'MARCO LOGICO'!G64</f>
        <v>150</v>
      </c>
      <c r="F55" s="1301"/>
      <c r="G55" s="127"/>
      <c r="H55" s="127"/>
      <c r="I55" s="127"/>
      <c r="J55" s="127"/>
      <c r="K55" s="127"/>
      <c r="L55" s="127"/>
      <c r="M55" s="127"/>
      <c r="N55" s="127"/>
      <c r="O55" s="127"/>
      <c r="P55" s="127">
        <v>50</v>
      </c>
      <c r="Q55" s="166">
        <v>50</v>
      </c>
      <c r="R55" s="126">
        <v>50</v>
      </c>
      <c r="S55" s="127"/>
      <c r="T55" s="127"/>
      <c r="U55" s="127"/>
      <c r="V55" s="127"/>
      <c r="W55" s="127"/>
      <c r="X55" s="127"/>
      <c r="Y55" s="127"/>
      <c r="Z55" s="127"/>
      <c r="AA55" s="127"/>
      <c r="AB55" s="127"/>
      <c r="AC55" s="166"/>
      <c r="AD55" s="126"/>
      <c r="AE55" s="127"/>
      <c r="AF55" s="127"/>
      <c r="AG55" s="127"/>
      <c r="AH55" s="127"/>
      <c r="AI55" s="127"/>
      <c r="AJ55" s="127"/>
      <c r="AK55" s="127"/>
      <c r="AL55" s="127"/>
      <c r="AM55" s="127"/>
      <c r="AN55" s="127"/>
      <c r="AO55" s="166"/>
      <c r="AP55" s="744">
        <f t="shared" si="0"/>
        <v>150</v>
      </c>
      <c r="AQ55" s="128">
        <f t="shared" si="1"/>
        <v>0</v>
      </c>
      <c r="AS55" s="1288"/>
      <c r="AT55" s="128"/>
      <c r="AU55" s="128"/>
    </row>
    <row r="56" spans="2:47" ht="12.75" customHeight="1" x14ac:dyDescent="0.25">
      <c r="B56" s="912" t="s">
        <v>68</v>
      </c>
      <c r="C56" s="913" t="str">
        <f>'MARCO LOGICO'!D65</f>
        <v>Asistencia técnica para resolver cuellos de botella en la línea de negocios de alojamientos rurales</v>
      </c>
      <c r="D56" s="914" t="str">
        <f>'MARCO LOGICO'!F65</f>
        <v>Visita</v>
      </c>
      <c r="E56" s="1311">
        <f>'MARCO LOGICO'!G65</f>
        <v>100</v>
      </c>
      <c r="F56" s="1301"/>
      <c r="G56" s="127"/>
      <c r="H56" s="127"/>
      <c r="I56" s="127"/>
      <c r="J56" s="127"/>
      <c r="K56" s="127"/>
      <c r="L56" s="127"/>
      <c r="M56" s="127"/>
      <c r="N56" s="127"/>
      <c r="O56" s="127"/>
      <c r="P56" s="127"/>
      <c r="Q56" s="166"/>
      <c r="R56" s="126"/>
      <c r="S56" s="127"/>
      <c r="T56" s="127"/>
      <c r="U56" s="127"/>
      <c r="V56" s="127"/>
      <c r="W56" s="127"/>
      <c r="X56" s="127"/>
      <c r="Y56" s="127"/>
      <c r="Z56" s="127"/>
      <c r="AA56" s="127"/>
      <c r="AB56" s="127"/>
      <c r="AC56" s="166"/>
      <c r="AD56" s="126"/>
      <c r="AE56" s="127"/>
      <c r="AF56" s="127"/>
      <c r="AG56" s="127"/>
      <c r="AH56" s="127"/>
      <c r="AI56" s="127"/>
      <c r="AJ56" s="127"/>
      <c r="AK56" s="127"/>
      <c r="AL56" s="127"/>
      <c r="AM56" s="127"/>
      <c r="AN56" s="127"/>
      <c r="AO56" s="166"/>
      <c r="AP56" s="744">
        <f t="shared" si="0"/>
        <v>0</v>
      </c>
      <c r="AQ56" s="128">
        <f t="shared" si="1"/>
        <v>100</v>
      </c>
      <c r="AS56" s="1288"/>
      <c r="AT56" s="128"/>
      <c r="AU56" s="128"/>
    </row>
    <row r="57" spans="2:47" ht="12.75" customHeight="1" x14ac:dyDescent="0.25">
      <c r="B57" s="912" t="s">
        <v>155</v>
      </c>
      <c r="C57" s="913">
        <f>'MARCO LOGICO'!D66</f>
        <v>0</v>
      </c>
      <c r="D57" s="914" t="str">
        <f>'MARCO LOGICO'!F66</f>
        <v>Unidad medida</v>
      </c>
      <c r="E57" s="1311">
        <f>'MARCO LOGICO'!G66</f>
        <v>0</v>
      </c>
      <c r="F57" s="1301"/>
      <c r="G57" s="127"/>
      <c r="H57" s="127"/>
      <c r="I57" s="127"/>
      <c r="J57" s="127"/>
      <c r="K57" s="127"/>
      <c r="L57" s="127"/>
      <c r="M57" s="127"/>
      <c r="N57" s="127"/>
      <c r="O57" s="127"/>
      <c r="P57" s="127"/>
      <c r="Q57" s="166"/>
      <c r="R57" s="126"/>
      <c r="S57" s="127"/>
      <c r="T57" s="127"/>
      <c r="U57" s="127"/>
      <c r="V57" s="127"/>
      <c r="W57" s="127"/>
      <c r="X57" s="127"/>
      <c r="Y57" s="127"/>
      <c r="Z57" s="127"/>
      <c r="AA57" s="127"/>
      <c r="AB57" s="127"/>
      <c r="AC57" s="166"/>
      <c r="AD57" s="126"/>
      <c r="AE57" s="127"/>
      <c r="AF57" s="127"/>
      <c r="AG57" s="127"/>
      <c r="AH57" s="127"/>
      <c r="AI57" s="127"/>
      <c r="AJ57" s="127"/>
      <c r="AK57" s="127"/>
      <c r="AL57" s="127"/>
      <c r="AM57" s="127"/>
      <c r="AN57" s="127"/>
      <c r="AO57" s="166"/>
      <c r="AP57" s="744">
        <f t="shared" si="0"/>
        <v>0</v>
      </c>
      <c r="AQ57" s="128">
        <f t="shared" si="1"/>
        <v>0</v>
      </c>
      <c r="AS57" s="1288"/>
      <c r="AT57" s="128"/>
      <c r="AU57" s="128"/>
    </row>
    <row r="58" spans="2:47" ht="12.75" customHeight="1" x14ac:dyDescent="0.25">
      <c r="B58" s="912" t="s">
        <v>156</v>
      </c>
      <c r="C58" s="913">
        <f>'MARCO LOGICO'!D67</f>
        <v>0</v>
      </c>
      <c r="D58" s="914" t="str">
        <f>'MARCO LOGICO'!F67</f>
        <v>Unidad medida</v>
      </c>
      <c r="E58" s="1311">
        <f>'MARCO LOGICO'!G67</f>
        <v>0</v>
      </c>
      <c r="F58" s="1301"/>
      <c r="G58" s="127"/>
      <c r="H58" s="127"/>
      <c r="I58" s="127"/>
      <c r="J58" s="127"/>
      <c r="K58" s="127"/>
      <c r="L58" s="127"/>
      <c r="M58" s="127"/>
      <c r="N58" s="127"/>
      <c r="O58" s="127"/>
      <c r="P58" s="127"/>
      <c r="Q58" s="166"/>
      <c r="R58" s="126"/>
      <c r="S58" s="127"/>
      <c r="T58" s="127"/>
      <c r="U58" s="127"/>
      <c r="V58" s="127"/>
      <c r="W58" s="127"/>
      <c r="X58" s="127"/>
      <c r="Y58" s="127"/>
      <c r="Z58" s="127"/>
      <c r="AA58" s="127"/>
      <c r="AB58" s="127"/>
      <c r="AC58" s="166"/>
      <c r="AD58" s="126"/>
      <c r="AE58" s="127"/>
      <c r="AF58" s="127"/>
      <c r="AG58" s="127"/>
      <c r="AH58" s="127"/>
      <c r="AI58" s="127"/>
      <c r="AJ58" s="127"/>
      <c r="AK58" s="127"/>
      <c r="AL58" s="127"/>
      <c r="AM58" s="127"/>
      <c r="AN58" s="127"/>
      <c r="AO58" s="166"/>
      <c r="AP58" s="744">
        <f t="shared" si="0"/>
        <v>0</v>
      </c>
      <c r="AQ58" s="128">
        <f t="shared" si="1"/>
        <v>0</v>
      </c>
      <c r="AS58" s="1288"/>
      <c r="AT58" s="128"/>
      <c r="AU58" s="128"/>
    </row>
    <row r="59" spans="2:47" ht="12.75" customHeight="1" x14ac:dyDescent="0.25">
      <c r="B59" s="912" t="str">
        <f>'MARCO LOGICO'!C68</f>
        <v>2.2.5</v>
      </c>
      <c r="C59" s="913">
        <f>'MARCO LOGICO'!D68</f>
        <v>0</v>
      </c>
      <c r="D59" s="914" t="str">
        <f>'MARCO LOGICO'!F68</f>
        <v>Unidad medida</v>
      </c>
      <c r="E59" s="1311">
        <f>'MARCO LOGICO'!G68</f>
        <v>0</v>
      </c>
      <c r="F59" s="1301"/>
      <c r="G59" s="127"/>
      <c r="H59" s="127"/>
      <c r="I59" s="127"/>
      <c r="J59" s="127"/>
      <c r="K59" s="127"/>
      <c r="L59" s="127"/>
      <c r="M59" s="127"/>
      <c r="N59" s="127"/>
      <c r="O59" s="127"/>
      <c r="P59" s="127"/>
      <c r="Q59" s="166"/>
      <c r="R59" s="126"/>
      <c r="S59" s="127"/>
      <c r="T59" s="127"/>
      <c r="U59" s="127"/>
      <c r="V59" s="127"/>
      <c r="W59" s="127"/>
      <c r="X59" s="127"/>
      <c r="Y59" s="127"/>
      <c r="Z59" s="127"/>
      <c r="AA59" s="127"/>
      <c r="AB59" s="127"/>
      <c r="AC59" s="166"/>
      <c r="AD59" s="126"/>
      <c r="AE59" s="127"/>
      <c r="AF59" s="127"/>
      <c r="AG59" s="127"/>
      <c r="AH59" s="127"/>
      <c r="AI59" s="127"/>
      <c r="AJ59" s="127"/>
      <c r="AK59" s="127"/>
      <c r="AL59" s="127"/>
      <c r="AM59" s="127"/>
      <c r="AN59" s="127"/>
      <c r="AO59" s="166"/>
      <c r="AP59" s="744">
        <f t="shared" si="0"/>
        <v>0</v>
      </c>
      <c r="AQ59" s="128">
        <f t="shared" si="1"/>
        <v>0</v>
      </c>
      <c r="AS59" s="1288"/>
      <c r="AT59" s="128"/>
      <c r="AU59" s="128"/>
    </row>
    <row r="60" spans="2:47" ht="12.75" customHeight="1" x14ac:dyDescent="0.25">
      <c r="B60" s="118">
        <v>2.2999999999999998</v>
      </c>
      <c r="C60" s="159">
        <f>'MARCO LOGICO'!D69</f>
        <v>0</v>
      </c>
      <c r="D60" s="154"/>
      <c r="E60" s="1312"/>
      <c r="F60" s="1302"/>
      <c r="G60" s="132"/>
      <c r="H60" s="132"/>
      <c r="I60" s="132"/>
      <c r="J60" s="132"/>
      <c r="K60" s="132"/>
      <c r="L60" s="132"/>
      <c r="M60" s="132"/>
      <c r="N60" s="132"/>
      <c r="O60" s="132"/>
      <c r="P60" s="132"/>
      <c r="Q60" s="167"/>
      <c r="R60" s="131"/>
      <c r="S60" s="132"/>
      <c r="T60" s="132"/>
      <c r="U60" s="132"/>
      <c r="V60" s="132"/>
      <c r="W60" s="132"/>
      <c r="X60" s="132"/>
      <c r="Y60" s="132"/>
      <c r="Z60" s="132"/>
      <c r="AA60" s="132"/>
      <c r="AB60" s="132"/>
      <c r="AC60" s="167"/>
      <c r="AD60" s="131"/>
      <c r="AE60" s="132"/>
      <c r="AF60" s="132"/>
      <c r="AG60" s="132"/>
      <c r="AH60" s="132"/>
      <c r="AI60" s="132"/>
      <c r="AJ60" s="132"/>
      <c r="AK60" s="132"/>
      <c r="AL60" s="132"/>
      <c r="AM60" s="132"/>
      <c r="AN60" s="132"/>
      <c r="AO60" s="167"/>
      <c r="AP60" s="747">
        <f t="shared" si="0"/>
        <v>0</v>
      </c>
      <c r="AQ60" s="134">
        <f t="shared" si="1"/>
        <v>0</v>
      </c>
      <c r="AS60" s="1291"/>
      <c r="AT60" s="1292"/>
      <c r="AU60" s="1292"/>
    </row>
    <row r="61" spans="2:47" ht="12.75" customHeight="1" x14ac:dyDescent="0.25">
      <c r="B61" s="122" t="str">
        <f>+'CRONOGRAMA PRODUCTOS'!D85</f>
        <v>Indicador 1</v>
      </c>
      <c r="C61" s="160">
        <f>+'CRONOGRAMA PRODUCTOS'!E85</f>
        <v>0</v>
      </c>
      <c r="D61" s="153" t="str">
        <f>+'CRONOGRAMA PRODUCTOS'!F85</f>
        <v>Unidad medida</v>
      </c>
      <c r="E61" s="1310">
        <f>+'CRONOGRAMA PRODUCTOS'!G85</f>
        <v>0</v>
      </c>
      <c r="F61" s="1299">
        <f>'CRONOGRAMA PRODUCTOS'!H85</f>
        <v>0</v>
      </c>
      <c r="G61" s="123">
        <f>'CRONOGRAMA PRODUCTOS'!I85</f>
        <v>0</v>
      </c>
      <c r="H61" s="123">
        <f>'CRONOGRAMA PRODUCTOS'!J85</f>
        <v>0</v>
      </c>
      <c r="I61" s="123">
        <f>'CRONOGRAMA PRODUCTOS'!K85</f>
        <v>0</v>
      </c>
      <c r="J61" s="123">
        <f>'CRONOGRAMA PRODUCTOS'!L85</f>
        <v>0</v>
      </c>
      <c r="K61" s="123">
        <f>'CRONOGRAMA PRODUCTOS'!M85</f>
        <v>0</v>
      </c>
      <c r="L61" s="123">
        <f>'CRONOGRAMA PRODUCTOS'!N85</f>
        <v>0</v>
      </c>
      <c r="M61" s="123">
        <f>'CRONOGRAMA PRODUCTOS'!O85</f>
        <v>0</v>
      </c>
      <c r="N61" s="123">
        <f>'CRONOGRAMA PRODUCTOS'!P85</f>
        <v>0</v>
      </c>
      <c r="O61" s="123">
        <f>'CRONOGRAMA PRODUCTOS'!Q85</f>
        <v>0</v>
      </c>
      <c r="P61" s="123">
        <f>'CRONOGRAMA PRODUCTOS'!R85</f>
        <v>0</v>
      </c>
      <c r="Q61" s="165">
        <f>'CRONOGRAMA PRODUCTOS'!S85</f>
        <v>0</v>
      </c>
      <c r="R61" s="124">
        <f>'CRONOGRAMA PRODUCTOS'!T85</f>
        <v>0</v>
      </c>
      <c r="S61" s="123">
        <f>'CRONOGRAMA PRODUCTOS'!U85</f>
        <v>0</v>
      </c>
      <c r="T61" s="123">
        <f>'CRONOGRAMA PRODUCTOS'!V85</f>
        <v>0</v>
      </c>
      <c r="U61" s="123">
        <f>'CRONOGRAMA PRODUCTOS'!W85</f>
        <v>0</v>
      </c>
      <c r="V61" s="123">
        <f>'CRONOGRAMA PRODUCTOS'!X85</f>
        <v>0</v>
      </c>
      <c r="W61" s="123">
        <f>'CRONOGRAMA PRODUCTOS'!Y85</f>
        <v>0</v>
      </c>
      <c r="X61" s="123">
        <f>'CRONOGRAMA PRODUCTOS'!Z85</f>
        <v>0</v>
      </c>
      <c r="Y61" s="123">
        <f>'CRONOGRAMA PRODUCTOS'!AA85</f>
        <v>0</v>
      </c>
      <c r="Z61" s="123">
        <f>'CRONOGRAMA PRODUCTOS'!AB85</f>
        <v>0</v>
      </c>
      <c r="AA61" s="123">
        <f>'CRONOGRAMA PRODUCTOS'!AC85</f>
        <v>0</v>
      </c>
      <c r="AB61" s="123">
        <f>'CRONOGRAMA PRODUCTOS'!AD85</f>
        <v>0</v>
      </c>
      <c r="AC61" s="165">
        <f>'CRONOGRAMA PRODUCTOS'!AE85</f>
        <v>0</v>
      </c>
      <c r="AD61" s="124">
        <f>'CRONOGRAMA PRODUCTOS'!AF85</f>
        <v>0</v>
      </c>
      <c r="AE61" s="123">
        <f>'CRONOGRAMA PRODUCTOS'!AG85</f>
        <v>0</v>
      </c>
      <c r="AF61" s="123">
        <f>'CRONOGRAMA PRODUCTOS'!AH85</f>
        <v>0</v>
      </c>
      <c r="AG61" s="123">
        <f>'CRONOGRAMA PRODUCTOS'!AI85</f>
        <v>0</v>
      </c>
      <c r="AH61" s="123">
        <f>'CRONOGRAMA PRODUCTOS'!AJ85</f>
        <v>0</v>
      </c>
      <c r="AI61" s="123">
        <f>'CRONOGRAMA PRODUCTOS'!AK85</f>
        <v>0</v>
      </c>
      <c r="AJ61" s="123">
        <f>'CRONOGRAMA PRODUCTOS'!AL85</f>
        <v>0</v>
      </c>
      <c r="AK61" s="123">
        <f>'CRONOGRAMA PRODUCTOS'!AM85</f>
        <v>0</v>
      </c>
      <c r="AL61" s="123">
        <f>'CRONOGRAMA PRODUCTOS'!AN85</f>
        <v>0</v>
      </c>
      <c r="AM61" s="123">
        <f>'CRONOGRAMA PRODUCTOS'!AO85</f>
        <v>0</v>
      </c>
      <c r="AN61" s="123">
        <f>'CRONOGRAMA PRODUCTOS'!AP85</f>
        <v>0</v>
      </c>
      <c r="AO61" s="165">
        <f>'CRONOGRAMA PRODUCTOS'!AQ85</f>
        <v>0</v>
      </c>
      <c r="AP61" s="743"/>
      <c r="AQ61" s="125"/>
      <c r="AS61" s="1289"/>
      <c r="AT61" s="1290"/>
      <c r="AU61" s="1290"/>
    </row>
    <row r="62" spans="2:47" ht="12.75" customHeight="1" x14ac:dyDescent="0.25">
      <c r="B62" s="122" t="str">
        <f>+'CRONOGRAMA PRODUCTOS'!D89</f>
        <v>Indicador 2</v>
      </c>
      <c r="C62" s="160">
        <f>+'CRONOGRAMA PRODUCTOS'!E89</f>
        <v>0</v>
      </c>
      <c r="D62" s="153" t="str">
        <f>+'CRONOGRAMA PRODUCTOS'!F89</f>
        <v>Unidad medida</v>
      </c>
      <c r="E62" s="1310">
        <f>+'CRONOGRAMA PRODUCTOS'!G89</f>
        <v>0</v>
      </c>
      <c r="F62" s="1299">
        <f>'CRONOGRAMA PRODUCTOS'!H89</f>
        <v>0</v>
      </c>
      <c r="G62" s="123">
        <f>'CRONOGRAMA PRODUCTOS'!I89</f>
        <v>0</v>
      </c>
      <c r="H62" s="123">
        <f>'CRONOGRAMA PRODUCTOS'!J89</f>
        <v>0</v>
      </c>
      <c r="I62" s="123">
        <f>'CRONOGRAMA PRODUCTOS'!K89</f>
        <v>0</v>
      </c>
      <c r="J62" s="123">
        <f>'CRONOGRAMA PRODUCTOS'!L89</f>
        <v>0</v>
      </c>
      <c r="K62" s="123">
        <f>'CRONOGRAMA PRODUCTOS'!M89</f>
        <v>0</v>
      </c>
      <c r="L62" s="123">
        <f>'CRONOGRAMA PRODUCTOS'!N89</f>
        <v>0</v>
      </c>
      <c r="M62" s="123">
        <f>'CRONOGRAMA PRODUCTOS'!O89</f>
        <v>0</v>
      </c>
      <c r="N62" s="123">
        <f>'CRONOGRAMA PRODUCTOS'!P89</f>
        <v>0</v>
      </c>
      <c r="O62" s="123">
        <f>'CRONOGRAMA PRODUCTOS'!Q89</f>
        <v>0</v>
      </c>
      <c r="P62" s="123">
        <f>'CRONOGRAMA PRODUCTOS'!R89</f>
        <v>0</v>
      </c>
      <c r="Q62" s="165">
        <f>'CRONOGRAMA PRODUCTOS'!S89</f>
        <v>0</v>
      </c>
      <c r="R62" s="124">
        <f>'CRONOGRAMA PRODUCTOS'!T89</f>
        <v>0</v>
      </c>
      <c r="S62" s="123">
        <f>'CRONOGRAMA PRODUCTOS'!U89</f>
        <v>0</v>
      </c>
      <c r="T62" s="123">
        <f>'CRONOGRAMA PRODUCTOS'!V89</f>
        <v>0</v>
      </c>
      <c r="U62" s="123">
        <f>'CRONOGRAMA PRODUCTOS'!W89</f>
        <v>0</v>
      </c>
      <c r="V62" s="123">
        <f>'CRONOGRAMA PRODUCTOS'!X89</f>
        <v>0</v>
      </c>
      <c r="W62" s="123">
        <f>'CRONOGRAMA PRODUCTOS'!Y89</f>
        <v>0</v>
      </c>
      <c r="X62" s="123">
        <f>'CRONOGRAMA PRODUCTOS'!Z89</f>
        <v>0</v>
      </c>
      <c r="Y62" s="123">
        <f>'CRONOGRAMA PRODUCTOS'!AA89</f>
        <v>0</v>
      </c>
      <c r="Z62" s="123">
        <f>'CRONOGRAMA PRODUCTOS'!AB89</f>
        <v>0</v>
      </c>
      <c r="AA62" s="123">
        <f>'CRONOGRAMA PRODUCTOS'!AC89</f>
        <v>0</v>
      </c>
      <c r="AB62" s="123">
        <f>'CRONOGRAMA PRODUCTOS'!AD89</f>
        <v>0</v>
      </c>
      <c r="AC62" s="165">
        <f>'CRONOGRAMA PRODUCTOS'!AE89</f>
        <v>0</v>
      </c>
      <c r="AD62" s="124">
        <f>'CRONOGRAMA PRODUCTOS'!AF89</f>
        <v>0</v>
      </c>
      <c r="AE62" s="123">
        <f>'CRONOGRAMA PRODUCTOS'!AG89</f>
        <v>0</v>
      </c>
      <c r="AF62" s="123">
        <f>'CRONOGRAMA PRODUCTOS'!AH89</f>
        <v>0</v>
      </c>
      <c r="AG62" s="123">
        <f>'CRONOGRAMA PRODUCTOS'!AI89</f>
        <v>0</v>
      </c>
      <c r="AH62" s="123">
        <f>'CRONOGRAMA PRODUCTOS'!AJ89</f>
        <v>0</v>
      </c>
      <c r="AI62" s="123">
        <f>'CRONOGRAMA PRODUCTOS'!AK89</f>
        <v>0</v>
      </c>
      <c r="AJ62" s="123">
        <f>'CRONOGRAMA PRODUCTOS'!AL89</f>
        <v>0</v>
      </c>
      <c r="AK62" s="123">
        <f>'CRONOGRAMA PRODUCTOS'!AM89</f>
        <v>0</v>
      </c>
      <c r="AL62" s="123">
        <f>'CRONOGRAMA PRODUCTOS'!AN89</f>
        <v>0</v>
      </c>
      <c r="AM62" s="123">
        <f>'CRONOGRAMA PRODUCTOS'!AO89</f>
        <v>0</v>
      </c>
      <c r="AN62" s="123">
        <f>'CRONOGRAMA PRODUCTOS'!AP89</f>
        <v>0</v>
      </c>
      <c r="AO62" s="165">
        <f>'CRONOGRAMA PRODUCTOS'!AQ89</f>
        <v>0</v>
      </c>
      <c r="AP62" s="743"/>
      <c r="AQ62" s="125"/>
      <c r="AS62" s="1289"/>
      <c r="AT62" s="1290"/>
      <c r="AU62" s="1290"/>
    </row>
    <row r="63" spans="2:47" ht="12.75" customHeight="1" x14ac:dyDescent="0.25">
      <c r="B63" s="122" t="str">
        <f>+'CRONOGRAMA PRODUCTOS'!D93</f>
        <v>Indicador 3</v>
      </c>
      <c r="C63" s="160">
        <f>+'CRONOGRAMA PRODUCTOS'!E93</f>
        <v>0</v>
      </c>
      <c r="D63" s="153" t="str">
        <f>+'CRONOGRAMA PRODUCTOS'!F93</f>
        <v>Unidad medida</v>
      </c>
      <c r="E63" s="1310">
        <f>+'CRONOGRAMA PRODUCTOS'!G93</f>
        <v>0</v>
      </c>
      <c r="F63" s="1299">
        <f>'CRONOGRAMA PRODUCTOS'!H93</f>
        <v>0</v>
      </c>
      <c r="G63" s="123">
        <f>'CRONOGRAMA PRODUCTOS'!I93</f>
        <v>0</v>
      </c>
      <c r="H63" s="123">
        <f>'CRONOGRAMA PRODUCTOS'!J93</f>
        <v>0</v>
      </c>
      <c r="I63" s="123">
        <f>'CRONOGRAMA PRODUCTOS'!K93</f>
        <v>0</v>
      </c>
      <c r="J63" s="123">
        <f>'CRONOGRAMA PRODUCTOS'!L93</f>
        <v>0</v>
      </c>
      <c r="K63" s="123">
        <f>'CRONOGRAMA PRODUCTOS'!M93</f>
        <v>0</v>
      </c>
      <c r="L63" s="123">
        <f>'CRONOGRAMA PRODUCTOS'!N93</f>
        <v>0</v>
      </c>
      <c r="M63" s="123">
        <f>'CRONOGRAMA PRODUCTOS'!O93</f>
        <v>0</v>
      </c>
      <c r="N63" s="123">
        <f>'CRONOGRAMA PRODUCTOS'!P93</f>
        <v>0</v>
      </c>
      <c r="O63" s="123">
        <f>'CRONOGRAMA PRODUCTOS'!Q93</f>
        <v>0</v>
      </c>
      <c r="P63" s="123">
        <f>'CRONOGRAMA PRODUCTOS'!R93</f>
        <v>0</v>
      </c>
      <c r="Q63" s="165">
        <f>'CRONOGRAMA PRODUCTOS'!S93</f>
        <v>0</v>
      </c>
      <c r="R63" s="124">
        <f>'CRONOGRAMA PRODUCTOS'!T93</f>
        <v>0</v>
      </c>
      <c r="S63" s="123">
        <f>'CRONOGRAMA PRODUCTOS'!U93</f>
        <v>0</v>
      </c>
      <c r="T63" s="123">
        <f>'CRONOGRAMA PRODUCTOS'!V93</f>
        <v>0</v>
      </c>
      <c r="U63" s="123">
        <f>'CRONOGRAMA PRODUCTOS'!W93</f>
        <v>0</v>
      </c>
      <c r="V63" s="123">
        <f>'CRONOGRAMA PRODUCTOS'!X93</f>
        <v>0</v>
      </c>
      <c r="W63" s="123">
        <f>'CRONOGRAMA PRODUCTOS'!Y93</f>
        <v>0</v>
      </c>
      <c r="X63" s="123">
        <f>'CRONOGRAMA PRODUCTOS'!Z93</f>
        <v>0</v>
      </c>
      <c r="Y63" s="123">
        <f>'CRONOGRAMA PRODUCTOS'!AA93</f>
        <v>0</v>
      </c>
      <c r="Z63" s="123">
        <f>'CRONOGRAMA PRODUCTOS'!AB93</f>
        <v>0</v>
      </c>
      <c r="AA63" s="123">
        <f>'CRONOGRAMA PRODUCTOS'!AC93</f>
        <v>0</v>
      </c>
      <c r="AB63" s="123">
        <f>'CRONOGRAMA PRODUCTOS'!AD93</f>
        <v>0</v>
      </c>
      <c r="AC63" s="165">
        <f>'CRONOGRAMA PRODUCTOS'!AE93</f>
        <v>0</v>
      </c>
      <c r="AD63" s="124">
        <f>'CRONOGRAMA PRODUCTOS'!AF93</f>
        <v>0</v>
      </c>
      <c r="AE63" s="123">
        <f>'CRONOGRAMA PRODUCTOS'!AG93</f>
        <v>0</v>
      </c>
      <c r="AF63" s="123">
        <f>'CRONOGRAMA PRODUCTOS'!AH93</f>
        <v>0</v>
      </c>
      <c r="AG63" s="123">
        <f>'CRONOGRAMA PRODUCTOS'!AI93</f>
        <v>0</v>
      </c>
      <c r="AH63" s="123">
        <f>'CRONOGRAMA PRODUCTOS'!AJ93</f>
        <v>0</v>
      </c>
      <c r="AI63" s="123">
        <f>'CRONOGRAMA PRODUCTOS'!AK93</f>
        <v>0</v>
      </c>
      <c r="AJ63" s="123">
        <f>'CRONOGRAMA PRODUCTOS'!AL93</f>
        <v>0</v>
      </c>
      <c r="AK63" s="123">
        <f>'CRONOGRAMA PRODUCTOS'!AM93</f>
        <v>0</v>
      </c>
      <c r="AL63" s="123">
        <f>'CRONOGRAMA PRODUCTOS'!AN93</f>
        <v>0</v>
      </c>
      <c r="AM63" s="123">
        <f>'CRONOGRAMA PRODUCTOS'!AO93</f>
        <v>0</v>
      </c>
      <c r="AN63" s="123">
        <f>'CRONOGRAMA PRODUCTOS'!AP93</f>
        <v>0</v>
      </c>
      <c r="AO63" s="165">
        <f>'CRONOGRAMA PRODUCTOS'!AQ93</f>
        <v>0</v>
      </c>
      <c r="AP63" s="743"/>
      <c r="AQ63" s="125"/>
      <c r="AS63" s="1289"/>
      <c r="AT63" s="1290"/>
      <c r="AU63" s="1290"/>
    </row>
    <row r="64" spans="2:47" s="37" customFormat="1" ht="12.75" customHeight="1" x14ac:dyDescent="0.25">
      <c r="B64" s="912" t="s">
        <v>158</v>
      </c>
      <c r="C64" s="913">
        <f>'MARCO LOGICO'!D72</f>
        <v>0</v>
      </c>
      <c r="D64" s="914" t="str">
        <f>'MARCO LOGICO'!F72</f>
        <v>Unidad medida</v>
      </c>
      <c r="E64" s="1311">
        <f>'MARCO LOGICO'!G72</f>
        <v>0</v>
      </c>
      <c r="F64" s="1301"/>
      <c r="G64" s="127"/>
      <c r="H64" s="127"/>
      <c r="I64" s="127"/>
      <c r="J64" s="127"/>
      <c r="K64" s="127"/>
      <c r="L64" s="127"/>
      <c r="M64" s="127"/>
      <c r="N64" s="127"/>
      <c r="O64" s="127"/>
      <c r="P64" s="127"/>
      <c r="Q64" s="166"/>
      <c r="R64" s="126"/>
      <c r="S64" s="127"/>
      <c r="T64" s="127"/>
      <c r="U64" s="127"/>
      <c r="V64" s="127"/>
      <c r="W64" s="127"/>
      <c r="X64" s="127"/>
      <c r="Y64" s="127"/>
      <c r="Z64" s="127"/>
      <c r="AA64" s="127"/>
      <c r="AB64" s="127"/>
      <c r="AC64" s="166"/>
      <c r="AD64" s="126"/>
      <c r="AE64" s="127"/>
      <c r="AF64" s="127"/>
      <c r="AG64" s="127"/>
      <c r="AH64" s="127"/>
      <c r="AI64" s="127"/>
      <c r="AJ64" s="127"/>
      <c r="AK64" s="127"/>
      <c r="AL64" s="127"/>
      <c r="AM64" s="127"/>
      <c r="AN64" s="127"/>
      <c r="AO64" s="166"/>
      <c r="AP64" s="744">
        <f t="shared" si="0"/>
        <v>0</v>
      </c>
      <c r="AQ64" s="128">
        <f t="shared" si="1"/>
        <v>0</v>
      </c>
      <c r="AS64" s="1288"/>
      <c r="AT64" s="128"/>
      <c r="AU64" s="128"/>
    </row>
    <row r="65" spans="2:47" ht="12.75" customHeight="1" x14ac:dyDescent="0.25">
      <c r="B65" s="912" t="s">
        <v>159</v>
      </c>
      <c r="C65" s="913">
        <f>'MARCO LOGICO'!D73</f>
        <v>0</v>
      </c>
      <c r="D65" s="914" t="str">
        <f>'MARCO LOGICO'!F73</f>
        <v>Unidad medida</v>
      </c>
      <c r="E65" s="1311">
        <f>'MARCO LOGICO'!G73</f>
        <v>0</v>
      </c>
      <c r="F65" s="1303"/>
      <c r="G65" s="130"/>
      <c r="H65" s="130"/>
      <c r="I65" s="130"/>
      <c r="J65" s="130"/>
      <c r="K65" s="130"/>
      <c r="L65" s="130"/>
      <c r="M65" s="127"/>
      <c r="N65" s="127"/>
      <c r="O65" s="127"/>
      <c r="P65" s="127"/>
      <c r="Q65" s="166"/>
      <c r="R65" s="126"/>
      <c r="S65" s="127"/>
      <c r="T65" s="127"/>
      <c r="U65" s="127"/>
      <c r="V65" s="127"/>
      <c r="W65" s="127"/>
      <c r="X65" s="127"/>
      <c r="Y65" s="127"/>
      <c r="Z65" s="127"/>
      <c r="AA65" s="127"/>
      <c r="AB65" s="127"/>
      <c r="AC65" s="166"/>
      <c r="AD65" s="126"/>
      <c r="AE65" s="127"/>
      <c r="AF65" s="127"/>
      <c r="AG65" s="127"/>
      <c r="AH65" s="127"/>
      <c r="AI65" s="127"/>
      <c r="AJ65" s="127"/>
      <c r="AK65" s="127"/>
      <c r="AL65" s="127"/>
      <c r="AM65" s="127"/>
      <c r="AN65" s="127"/>
      <c r="AO65" s="166"/>
      <c r="AP65" s="744">
        <f t="shared" si="0"/>
        <v>0</v>
      </c>
      <c r="AQ65" s="128">
        <f t="shared" si="1"/>
        <v>0</v>
      </c>
      <c r="AS65" s="1288"/>
      <c r="AT65" s="128"/>
      <c r="AU65" s="128"/>
    </row>
    <row r="66" spans="2:47" ht="12.75" customHeight="1" x14ac:dyDescent="0.25">
      <c r="B66" s="912" t="s">
        <v>160</v>
      </c>
      <c r="C66" s="913">
        <f>'MARCO LOGICO'!D74</f>
        <v>0</v>
      </c>
      <c r="D66" s="914" t="str">
        <f>'MARCO LOGICO'!F74</f>
        <v>Unidad medida</v>
      </c>
      <c r="E66" s="1311">
        <f>'MARCO LOGICO'!G74</f>
        <v>0</v>
      </c>
      <c r="F66" s="1301"/>
      <c r="G66" s="127"/>
      <c r="H66" s="127"/>
      <c r="I66" s="127"/>
      <c r="J66" s="127"/>
      <c r="K66" s="127"/>
      <c r="L66" s="127"/>
      <c r="M66" s="127"/>
      <c r="N66" s="127"/>
      <c r="O66" s="127"/>
      <c r="P66" s="127"/>
      <c r="Q66" s="166"/>
      <c r="R66" s="126"/>
      <c r="S66" s="127"/>
      <c r="T66" s="127"/>
      <c r="U66" s="127"/>
      <c r="V66" s="127"/>
      <c r="W66" s="127"/>
      <c r="X66" s="127"/>
      <c r="Y66" s="127"/>
      <c r="Z66" s="127"/>
      <c r="AA66" s="127"/>
      <c r="AB66" s="127"/>
      <c r="AC66" s="166"/>
      <c r="AD66" s="126"/>
      <c r="AE66" s="127"/>
      <c r="AF66" s="127"/>
      <c r="AG66" s="127"/>
      <c r="AH66" s="127"/>
      <c r="AI66" s="127"/>
      <c r="AJ66" s="127"/>
      <c r="AK66" s="127"/>
      <c r="AL66" s="127"/>
      <c r="AM66" s="127"/>
      <c r="AN66" s="127"/>
      <c r="AO66" s="166"/>
      <c r="AP66" s="744">
        <f t="shared" si="0"/>
        <v>0</v>
      </c>
      <c r="AQ66" s="128">
        <f t="shared" si="1"/>
        <v>0</v>
      </c>
      <c r="AS66" s="1288"/>
      <c r="AT66" s="128"/>
      <c r="AU66" s="128"/>
    </row>
    <row r="67" spans="2:47" ht="12.75" customHeight="1" x14ac:dyDescent="0.25">
      <c r="B67" s="912" t="s">
        <v>161</v>
      </c>
      <c r="C67" s="913">
        <f>'MARCO LOGICO'!D75</f>
        <v>0</v>
      </c>
      <c r="D67" s="914" t="str">
        <f>'MARCO LOGICO'!F75</f>
        <v>Unidad medida</v>
      </c>
      <c r="E67" s="1311">
        <f>'MARCO LOGICO'!G75</f>
        <v>0</v>
      </c>
      <c r="F67" s="1301"/>
      <c r="G67" s="127"/>
      <c r="H67" s="127"/>
      <c r="I67" s="127"/>
      <c r="J67" s="127"/>
      <c r="K67" s="127"/>
      <c r="L67" s="127"/>
      <c r="M67" s="127"/>
      <c r="N67" s="127"/>
      <c r="O67" s="127"/>
      <c r="P67" s="127"/>
      <c r="Q67" s="166"/>
      <c r="R67" s="126"/>
      <c r="S67" s="127"/>
      <c r="T67" s="127"/>
      <c r="U67" s="127"/>
      <c r="V67" s="127"/>
      <c r="W67" s="127"/>
      <c r="X67" s="127"/>
      <c r="Y67" s="127"/>
      <c r="Z67" s="127"/>
      <c r="AA67" s="127"/>
      <c r="AB67" s="127"/>
      <c r="AC67" s="166"/>
      <c r="AD67" s="126"/>
      <c r="AE67" s="127"/>
      <c r="AF67" s="127"/>
      <c r="AG67" s="127"/>
      <c r="AH67" s="127"/>
      <c r="AI67" s="127"/>
      <c r="AJ67" s="127"/>
      <c r="AK67" s="127"/>
      <c r="AL67" s="127"/>
      <c r="AM67" s="127"/>
      <c r="AN67" s="127"/>
      <c r="AO67" s="166"/>
      <c r="AP67" s="744">
        <f t="shared" si="0"/>
        <v>0</v>
      </c>
      <c r="AQ67" s="128">
        <f t="shared" si="1"/>
        <v>0</v>
      </c>
      <c r="AS67" s="1288"/>
      <c r="AT67" s="128"/>
      <c r="AU67" s="128"/>
    </row>
    <row r="68" spans="2:47" ht="12.75" customHeight="1" x14ac:dyDescent="0.25">
      <c r="B68" s="912" t="s">
        <v>162</v>
      </c>
      <c r="C68" s="913">
        <f>'MARCO LOGICO'!D76</f>
        <v>0</v>
      </c>
      <c r="D68" s="914" t="str">
        <f>'MARCO LOGICO'!F76</f>
        <v>Unidad medida</v>
      </c>
      <c r="E68" s="1311">
        <f>'MARCO LOGICO'!G76</f>
        <v>0</v>
      </c>
      <c r="F68" s="1301"/>
      <c r="G68" s="127"/>
      <c r="H68" s="127"/>
      <c r="I68" s="127"/>
      <c r="J68" s="127"/>
      <c r="K68" s="127"/>
      <c r="L68" s="127"/>
      <c r="M68" s="127"/>
      <c r="N68" s="127"/>
      <c r="O68" s="127"/>
      <c r="P68" s="127"/>
      <c r="Q68" s="166"/>
      <c r="R68" s="126"/>
      <c r="S68" s="127"/>
      <c r="T68" s="127"/>
      <c r="U68" s="127"/>
      <c r="V68" s="127"/>
      <c r="W68" s="127"/>
      <c r="X68" s="127"/>
      <c r="Y68" s="127"/>
      <c r="Z68" s="127"/>
      <c r="AA68" s="127"/>
      <c r="AB68" s="127"/>
      <c r="AC68" s="166"/>
      <c r="AD68" s="126"/>
      <c r="AE68" s="127"/>
      <c r="AF68" s="127"/>
      <c r="AG68" s="127"/>
      <c r="AH68" s="127"/>
      <c r="AI68" s="127"/>
      <c r="AJ68" s="127"/>
      <c r="AK68" s="127"/>
      <c r="AL68" s="127"/>
      <c r="AM68" s="127"/>
      <c r="AN68" s="127"/>
      <c r="AO68" s="166"/>
      <c r="AP68" s="744">
        <f t="shared" si="0"/>
        <v>0</v>
      </c>
      <c r="AQ68" s="128">
        <f t="shared" si="1"/>
        <v>0</v>
      </c>
      <c r="AS68" s="1288"/>
      <c r="AT68" s="128"/>
      <c r="AU68" s="128"/>
    </row>
    <row r="69" spans="2:47" ht="30" customHeight="1" x14ac:dyDescent="0.25">
      <c r="B69" s="140">
        <v>6</v>
      </c>
      <c r="C69" s="161" t="s">
        <v>47</v>
      </c>
      <c r="D69" s="156"/>
      <c r="E69" s="1314"/>
      <c r="F69" s="1304"/>
      <c r="G69" s="136"/>
      <c r="H69" s="136"/>
      <c r="I69" s="137"/>
      <c r="J69" s="137"/>
      <c r="K69" s="137"/>
      <c r="L69" s="137"/>
      <c r="M69" s="137"/>
      <c r="N69" s="137"/>
      <c r="O69" s="137"/>
      <c r="P69" s="137"/>
      <c r="Q69" s="169"/>
      <c r="R69" s="138"/>
      <c r="S69" s="137"/>
      <c r="T69" s="137"/>
      <c r="U69" s="137"/>
      <c r="V69" s="137"/>
      <c r="W69" s="137"/>
      <c r="X69" s="137"/>
      <c r="Y69" s="137"/>
      <c r="Z69" s="137"/>
      <c r="AA69" s="137"/>
      <c r="AB69" s="137"/>
      <c r="AC69" s="169"/>
      <c r="AD69" s="138"/>
      <c r="AE69" s="137"/>
      <c r="AF69" s="137"/>
      <c r="AG69" s="137"/>
      <c r="AH69" s="137"/>
      <c r="AI69" s="137"/>
      <c r="AJ69" s="137"/>
      <c r="AK69" s="137"/>
      <c r="AL69" s="137"/>
      <c r="AM69" s="137"/>
      <c r="AN69" s="137"/>
      <c r="AO69" s="169"/>
      <c r="AP69" s="749">
        <f t="shared" si="0"/>
        <v>0</v>
      </c>
      <c r="AQ69" s="141">
        <f t="shared" si="1"/>
        <v>0</v>
      </c>
      <c r="AS69" s="1291"/>
      <c r="AT69" s="1292"/>
      <c r="AU69" s="1292"/>
    </row>
    <row r="70" spans="2:47" ht="12.75" customHeight="1" x14ac:dyDescent="0.25">
      <c r="B70" s="118">
        <v>6.1</v>
      </c>
      <c r="C70" s="159" t="str">
        <f>+'Categorías de gastos'!E13</f>
        <v>Equipo técnico del proyecto</v>
      </c>
      <c r="D70" s="154"/>
      <c r="E70" s="1312"/>
      <c r="F70" s="1302"/>
      <c r="G70" s="132"/>
      <c r="H70" s="132"/>
      <c r="I70" s="132"/>
      <c r="J70" s="132"/>
      <c r="K70" s="132"/>
      <c r="L70" s="132"/>
      <c r="M70" s="132"/>
      <c r="N70" s="132"/>
      <c r="O70" s="132"/>
      <c r="P70" s="132"/>
      <c r="Q70" s="167"/>
      <c r="R70" s="131"/>
      <c r="S70" s="132"/>
      <c r="T70" s="132"/>
      <c r="U70" s="132"/>
      <c r="V70" s="132"/>
      <c r="W70" s="132"/>
      <c r="X70" s="132"/>
      <c r="Y70" s="132"/>
      <c r="Z70" s="132"/>
      <c r="AA70" s="132"/>
      <c r="AB70" s="132"/>
      <c r="AC70" s="167"/>
      <c r="AD70" s="131"/>
      <c r="AE70" s="132"/>
      <c r="AF70" s="132"/>
      <c r="AG70" s="132"/>
      <c r="AH70" s="132"/>
      <c r="AI70" s="132"/>
      <c r="AJ70" s="132"/>
      <c r="AK70" s="132"/>
      <c r="AL70" s="132"/>
      <c r="AM70" s="132"/>
      <c r="AN70" s="132"/>
      <c r="AO70" s="167"/>
      <c r="AP70" s="747">
        <f t="shared" si="0"/>
        <v>0</v>
      </c>
      <c r="AQ70" s="134">
        <f t="shared" si="1"/>
        <v>0</v>
      </c>
      <c r="AS70" s="1288"/>
      <c r="AT70" s="128"/>
      <c r="AU70" s="128"/>
    </row>
    <row r="71" spans="2:47" s="218" customFormat="1" ht="12.75" customHeight="1" x14ac:dyDescent="0.15">
      <c r="B71" s="915" t="s">
        <v>62</v>
      </c>
      <c r="C71" s="363" t="s">
        <v>689</v>
      </c>
      <c r="D71" s="1553" t="s">
        <v>520</v>
      </c>
      <c r="E71" s="1315">
        <v>17</v>
      </c>
      <c r="F71" s="1301">
        <v>1</v>
      </c>
      <c r="G71" s="127">
        <v>2</v>
      </c>
      <c r="H71" s="127">
        <v>1</v>
      </c>
      <c r="I71" s="127">
        <v>1</v>
      </c>
      <c r="J71" s="127">
        <v>1</v>
      </c>
      <c r="K71" s="127">
        <v>1</v>
      </c>
      <c r="L71" s="127">
        <v>1</v>
      </c>
      <c r="M71" s="127">
        <v>1</v>
      </c>
      <c r="N71" s="127">
        <v>2</v>
      </c>
      <c r="O71" s="127">
        <v>1</v>
      </c>
      <c r="P71" s="127">
        <v>1</v>
      </c>
      <c r="Q71" s="166">
        <v>1</v>
      </c>
      <c r="R71" s="126">
        <v>1</v>
      </c>
      <c r="S71" s="127">
        <v>2</v>
      </c>
      <c r="T71" s="127"/>
      <c r="U71" s="127"/>
      <c r="V71" s="127"/>
      <c r="W71" s="127"/>
      <c r="X71" s="127"/>
      <c r="Y71" s="127"/>
      <c r="Z71" s="127"/>
      <c r="AA71" s="127"/>
      <c r="AB71" s="127"/>
      <c r="AC71" s="166"/>
      <c r="AD71" s="126"/>
      <c r="AE71" s="127"/>
      <c r="AF71" s="127"/>
      <c r="AG71" s="127"/>
      <c r="AH71" s="127"/>
      <c r="AI71" s="127"/>
      <c r="AJ71" s="127"/>
      <c r="AK71" s="127"/>
      <c r="AL71" s="127"/>
      <c r="AM71" s="127"/>
      <c r="AN71" s="127"/>
      <c r="AO71" s="166"/>
      <c r="AP71" s="744">
        <f t="shared" si="0"/>
        <v>17</v>
      </c>
      <c r="AQ71" s="128">
        <f t="shared" si="1"/>
        <v>0</v>
      </c>
      <c r="AS71" s="1291"/>
      <c r="AT71" s="1292"/>
      <c r="AU71" s="1292"/>
    </row>
    <row r="72" spans="2:47" s="218" customFormat="1" ht="12.75" customHeight="1" x14ac:dyDescent="0.15">
      <c r="B72" s="915" t="s">
        <v>302</v>
      </c>
      <c r="C72" s="364" t="s">
        <v>690</v>
      </c>
      <c r="D72" s="1553" t="s">
        <v>520</v>
      </c>
      <c r="E72" s="1315"/>
      <c r="F72" s="1301"/>
      <c r="G72" s="127"/>
      <c r="H72" s="127"/>
      <c r="I72" s="127"/>
      <c r="J72" s="127"/>
      <c r="K72" s="127"/>
      <c r="L72" s="127"/>
      <c r="M72" s="127"/>
      <c r="N72" s="127"/>
      <c r="O72" s="127"/>
      <c r="P72" s="127"/>
      <c r="Q72" s="166"/>
      <c r="R72" s="126"/>
      <c r="S72" s="127"/>
      <c r="T72" s="127"/>
      <c r="U72" s="127"/>
      <c r="V72" s="127"/>
      <c r="W72" s="127"/>
      <c r="X72" s="127"/>
      <c r="Y72" s="127"/>
      <c r="Z72" s="127"/>
      <c r="AA72" s="127"/>
      <c r="AB72" s="127"/>
      <c r="AC72" s="166"/>
      <c r="AD72" s="126"/>
      <c r="AE72" s="127"/>
      <c r="AF72" s="127"/>
      <c r="AG72" s="127"/>
      <c r="AH72" s="127"/>
      <c r="AI72" s="127"/>
      <c r="AJ72" s="127"/>
      <c r="AK72" s="127"/>
      <c r="AL72" s="127"/>
      <c r="AM72" s="127"/>
      <c r="AN72" s="127"/>
      <c r="AO72" s="166"/>
      <c r="AP72" s="744">
        <f t="shared" si="0"/>
        <v>0</v>
      </c>
      <c r="AQ72" s="128">
        <f t="shared" si="1"/>
        <v>0</v>
      </c>
      <c r="AS72" s="1291"/>
      <c r="AT72" s="1292"/>
      <c r="AU72" s="1292"/>
    </row>
    <row r="73" spans="2:47" s="218" customFormat="1" ht="12.75" customHeight="1" x14ac:dyDescent="0.15">
      <c r="B73" s="915" t="s">
        <v>303</v>
      </c>
      <c r="C73" s="364" t="s">
        <v>691</v>
      </c>
      <c r="D73" s="217" t="s">
        <v>316</v>
      </c>
      <c r="E73" s="1315"/>
      <c r="F73" s="1301"/>
      <c r="G73" s="127"/>
      <c r="H73" s="127"/>
      <c r="I73" s="127"/>
      <c r="J73" s="127"/>
      <c r="K73" s="127"/>
      <c r="L73" s="127"/>
      <c r="M73" s="127"/>
      <c r="N73" s="127"/>
      <c r="O73" s="127"/>
      <c r="P73" s="127"/>
      <c r="Q73" s="166"/>
      <c r="R73" s="126"/>
      <c r="S73" s="127"/>
      <c r="T73" s="127"/>
      <c r="U73" s="127"/>
      <c r="V73" s="127"/>
      <c r="W73" s="127"/>
      <c r="X73" s="127"/>
      <c r="Y73" s="127"/>
      <c r="Z73" s="127"/>
      <c r="AA73" s="127"/>
      <c r="AB73" s="127"/>
      <c r="AC73" s="166"/>
      <c r="AD73" s="126"/>
      <c r="AE73" s="127"/>
      <c r="AF73" s="127"/>
      <c r="AG73" s="127"/>
      <c r="AH73" s="127"/>
      <c r="AI73" s="127"/>
      <c r="AJ73" s="127"/>
      <c r="AK73" s="127"/>
      <c r="AL73" s="127"/>
      <c r="AM73" s="127"/>
      <c r="AN73" s="127"/>
      <c r="AO73" s="166"/>
      <c r="AP73" s="744">
        <f t="shared" si="0"/>
        <v>0</v>
      </c>
      <c r="AQ73" s="128">
        <f t="shared" si="1"/>
        <v>0</v>
      </c>
      <c r="AS73" s="1291"/>
      <c r="AT73" s="1292"/>
      <c r="AU73" s="1292"/>
    </row>
    <row r="74" spans="2:47" s="218" customFormat="1" ht="12.75" customHeight="1" x14ac:dyDescent="0.15">
      <c r="B74" s="915" t="s">
        <v>304</v>
      </c>
      <c r="C74" s="364"/>
      <c r="D74" s="1553" t="s">
        <v>316</v>
      </c>
      <c r="E74" s="1315"/>
      <c r="F74" s="1301"/>
      <c r="G74" s="127"/>
      <c r="H74" s="127"/>
      <c r="I74" s="127"/>
      <c r="J74" s="127"/>
      <c r="K74" s="127"/>
      <c r="L74" s="127"/>
      <c r="M74" s="127"/>
      <c r="N74" s="127"/>
      <c r="O74" s="127"/>
      <c r="P74" s="127"/>
      <c r="Q74" s="166"/>
      <c r="R74" s="126"/>
      <c r="S74" s="127"/>
      <c r="T74" s="127"/>
      <c r="U74" s="127"/>
      <c r="V74" s="127"/>
      <c r="W74" s="127"/>
      <c r="X74" s="127"/>
      <c r="Y74" s="127"/>
      <c r="Z74" s="127"/>
      <c r="AA74" s="127"/>
      <c r="AB74" s="127"/>
      <c r="AC74" s="166"/>
      <c r="AD74" s="126"/>
      <c r="AE74" s="127"/>
      <c r="AF74" s="127"/>
      <c r="AG74" s="127"/>
      <c r="AH74" s="127"/>
      <c r="AI74" s="127"/>
      <c r="AJ74" s="127"/>
      <c r="AK74" s="127"/>
      <c r="AL74" s="127"/>
      <c r="AM74" s="127"/>
      <c r="AN74" s="127"/>
      <c r="AO74" s="166"/>
      <c r="AP74" s="744">
        <f t="shared" si="0"/>
        <v>0</v>
      </c>
      <c r="AQ74" s="128">
        <f t="shared" si="1"/>
        <v>0</v>
      </c>
      <c r="AS74" s="1291"/>
      <c r="AT74" s="1292"/>
      <c r="AU74" s="1292"/>
    </row>
    <row r="75" spans="2:47" s="218" customFormat="1" ht="12.75" customHeight="1" x14ac:dyDescent="0.15">
      <c r="B75" s="915" t="s">
        <v>305</v>
      </c>
      <c r="C75" s="364"/>
      <c r="D75" s="1553" t="s">
        <v>316</v>
      </c>
      <c r="E75" s="1315"/>
      <c r="F75" s="1301"/>
      <c r="G75" s="127"/>
      <c r="H75" s="127"/>
      <c r="I75" s="127"/>
      <c r="J75" s="127"/>
      <c r="K75" s="127"/>
      <c r="L75" s="127"/>
      <c r="M75" s="127"/>
      <c r="N75" s="127"/>
      <c r="O75" s="127"/>
      <c r="P75" s="127"/>
      <c r="Q75" s="166"/>
      <c r="R75" s="126"/>
      <c r="S75" s="127"/>
      <c r="T75" s="127"/>
      <c r="U75" s="127"/>
      <c r="V75" s="127"/>
      <c r="W75" s="127"/>
      <c r="X75" s="127"/>
      <c r="Y75" s="127"/>
      <c r="Z75" s="127"/>
      <c r="AA75" s="127"/>
      <c r="AB75" s="127"/>
      <c r="AC75" s="166"/>
      <c r="AD75" s="126"/>
      <c r="AE75" s="127"/>
      <c r="AF75" s="127"/>
      <c r="AG75" s="127"/>
      <c r="AH75" s="127"/>
      <c r="AI75" s="127"/>
      <c r="AJ75" s="127"/>
      <c r="AK75" s="127"/>
      <c r="AL75" s="127"/>
      <c r="AM75" s="127"/>
      <c r="AN75" s="127"/>
      <c r="AO75" s="166"/>
      <c r="AP75" s="744">
        <f t="shared" si="0"/>
        <v>0</v>
      </c>
      <c r="AQ75" s="128">
        <f t="shared" si="1"/>
        <v>0</v>
      </c>
      <c r="AS75" s="1291"/>
      <c r="AT75" s="1292"/>
      <c r="AU75" s="1292"/>
    </row>
    <row r="76" spans="2:47" s="218" customFormat="1" ht="12.75" customHeight="1" x14ac:dyDescent="0.15">
      <c r="B76" s="915" t="s">
        <v>306</v>
      </c>
      <c r="C76" s="364"/>
      <c r="D76" s="1553" t="s">
        <v>316</v>
      </c>
      <c r="E76" s="1315"/>
      <c r="F76" s="1301"/>
      <c r="G76" s="127"/>
      <c r="H76" s="127"/>
      <c r="I76" s="127"/>
      <c r="J76" s="127"/>
      <c r="K76" s="127"/>
      <c r="L76" s="127"/>
      <c r="M76" s="127"/>
      <c r="N76" s="127"/>
      <c r="O76" s="127"/>
      <c r="P76" s="127"/>
      <c r="Q76" s="166"/>
      <c r="R76" s="126"/>
      <c r="S76" s="127"/>
      <c r="T76" s="127"/>
      <c r="U76" s="127"/>
      <c r="V76" s="127"/>
      <c r="W76" s="127"/>
      <c r="X76" s="127"/>
      <c r="Y76" s="127"/>
      <c r="Z76" s="127"/>
      <c r="AA76" s="127"/>
      <c r="AB76" s="127"/>
      <c r="AC76" s="166"/>
      <c r="AD76" s="126"/>
      <c r="AE76" s="127"/>
      <c r="AF76" s="127"/>
      <c r="AG76" s="127"/>
      <c r="AH76" s="127"/>
      <c r="AI76" s="127"/>
      <c r="AJ76" s="127"/>
      <c r="AK76" s="127"/>
      <c r="AL76" s="127"/>
      <c r="AM76" s="127"/>
      <c r="AN76" s="127"/>
      <c r="AO76" s="166"/>
      <c r="AP76" s="744">
        <f t="shared" si="0"/>
        <v>0</v>
      </c>
      <c r="AQ76" s="128">
        <f t="shared" si="1"/>
        <v>0</v>
      </c>
      <c r="AS76" s="1291"/>
      <c r="AT76" s="1292"/>
      <c r="AU76" s="1292"/>
    </row>
    <row r="77" spans="2:47" s="218" customFormat="1" ht="12.75" customHeight="1" x14ac:dyDescent="0.15">
      <c r="B77" s="915" t="s">
        <v>307</v>
      </c>
      <c r="C77" s="364"/>
      <c r="D77" s="1553" t="s">
        <v>316</v>
      </c>
      <c r="E77" s="1315"/>
      <c r="F77" s="1301"/>
      <c r="G77" s="127"/>
      <c r="H77" s="127"/>
      <c r="I77" s="127"/>
      <c r="J77" s="127"/>
      <c r="K77" s="127"/>
      <c r="L77" s="127"/>
      <c r="M77" s="127"/>
      <c r="N77" s="127"/>
      <c r="O77" s="127"/>
      <c r="P77" s="127"/>
      <c r="Q77" s="166"/>
      <c r="R77" s="126"/>
      <c r="S77" s="127"/>
      <c r="T77" s="127"/>
      <c r="U77" s="127"/>
      <c r="V77" s="127"/>
      <c r="W77" s="127"/>
      <c r="X77" s="127"/>
      <c r="Y77" s="127"/>
      <c r="Z77" s="127"/>
      <c r="AA77" s="127"/>
      <c r="AB77" s="127"/>
      <c r="AC77" s="166"/>
      <c r="AD77" s="126"/>
      <c r="AE77" s="127"/>
      <c r="AF77" s="127"/>
      <c r="AG77" s="127"/>
      <c r="AH77" s="127"/>
      <c r="AI77" s="127"/>
      <c r="AJ77" s="127"/>
      <c r="AK77" s="127"/>
      <c r="AL77" s="127"/>
      <c r="AM77" s="127"/>
      <c r="AN77" s="127"/>
      <c r="AO77" s="166"/>
      <c r="AP77" s="744">
        <f t="shared" si="0"/>
        <v>0</v>
      </c>
      <c r="AQ77" s="128">
        <f t="shared" si="1"/>
        <v>0</v>
      </c>
      <c r="AS77" s="1291"/>
      <c r="AT77" s="1292"/>
      <c r="AU77" s="1292"/>
    </row>
    <row r="78" spans="2:47" s="218" customFormat="1" ht="12.75" customHeight="1" x14ac:dyDescent="0.15">
      <c r="B78" s="915" t="s">
        <v>308</v>
      </c>
      <c r="C78" s="364"/>
      <c r="D78" s="1553" t="s">
        <v>316</v>
      </c>
      <c r="E78" s="1315"/>
      <c r="F78" s="1301"/>
      <c r="G78" s="127"/>
      <c r="H78" s="127"/>
      <c r="I78" s="127"/>
      <c r="J78" s="127"/>
      <c r="K78" s="127"/>
      <c r="L78" s="127"/>
      <c r="M78" s="127"/>
      <c r="N78" s="127"/>
      <c r="O78" s="127"/>
      <c r="P78" s="127"/>
      <c r="Q78" s="166"/>
      <c r="R78" s="126"/>
      <c r="S78" s="127"/>
      <c r="T78" s="127"/>
      <c r="U78" s="127"/>
      <c r="V78" s="127"/>
      <c r="W78" s="127"/>
      <c r="X78" s="127"/>
      <c r="Y78" s="127"/>
      <c r="Z78" s="127"/>
      <c r="AA78" s="127"/>
      <c r="AB78" s="127"/>
      <c r="AC78" s="166"/>
      <c r="AD78" s="126"/>
      <c r="AE78" s="127"/>
      <c r="AF78" s="127"/>
      <c r="AG78" s="127"/>
      <c r="AH78" s="127"/>
      <c r="AI78" s="127"/>
      <c r="AJ78" s="127"/>
      <c r="AK78" s="127"/>
      <c r="AL78" s="127"/>
      <c r="AM78" s="127"/>
      <c r="AN78" s="127"/>
      <c r="AO78" s="166"/>
      <c r="AP78" s="744">
        <f t="shared" si="0"/>
        <v>0</v>
      </c>
      <c r="AQ78" s="128">
        <f t="shared" si="1"/>
        <v>0</v>
      </c>
      <c r="AS78" s="1291"/>
      <c r="AT78" s="1292"/>
      <c r="AU78" s="1292"/>
    </row>
    <row r="79" spans="2:47" s="218" customFormat="1" ht="12.75" customHeight="1" x14ac:dyDescent="0.15">
      <c r="B79" s="915" t="s">
        <v>309</v>
      </c>
      <c r="C79" s="364"/>
      <c r="D79" s="1553" t="s">
        <v>316</v>
      </c>
      <c r="E79" s="1315"/>
      <c r="F79" s="1301"/>
      <c r="G79" s="127"/>
      <c r="H79" s="127"/>
      <c r="I79" s="127"/>
      <c r="J79" s="127"/>
      <c r="K79" s="127"/>
      <c r="L79" s="127"/>
      <c r="M79" s="127"/>
      <c r="N79" s="127"/>
      <c r="O79" s="127"/>
      <c r="P79" s="127"/>
      <c r="Q79" s="166"/>
      <c r="R79" s="126"/>
      <c r="S79" s="127"/>
      <c r="T79" s="127"/>
      <c r="U79" s="127"/>
      <c r="V79" s="127"/>
      <c r="W79" s="127"/>
      <c r="X79" s="127"/>
      <c r="Y79" s="127"/>
      <c r="Z79" s="127"/>
      <c r="AA79" s="127"/>
      <c r="AB79" s="127"/>
      <c r="AC79" s="166"/>
      <c r="AD79" s="126"/>
      <c r="AE79" s="127"/>
      <c r="AF79" s="127"/>
      <c r="AG79" s="127"/>
      <c r="AH79" s="127"/>
      <c r="AI79" s="127"/>
      <c r="AJ79" s="127"/>
      <c r="AK79" s="127"/>
      <c r="AL79" s="127"/>
      <c r="AM79" s="127"/>
      <c r="AN79" s="127"/>
      <c r="AO79" s="166"/>
      <c r="AP79" s="744">
        <f t="shared" si="0"/>
        <v>0</v>
      </c>
      <c r="AQ79" s="128">
        <f t="shared" si="1"/>
        <v>0</v>
      </c>
      <c r="AS79" s="1291"/>
      <c r="AT79" s="1292"/>
      <c r="AU79" s="1292"/>
    </row>
    <row r="80" spans="2:47" s="218" customFormat="1" ht="12.75" customHeight="1" x14ac:dyDescent="0.15">
      <c r="B80" s="915" t="s">
        <v>310</v>
      </c>
      <c r="C80" s="364"/>
      <c r="D80" s="1553" t="s">
        <v>316</v>
      </c>
      <c r="E80" s="1315"/>
      <c r="F80" s="1301"/>
      <c r="G80" s="127"/>
      <c r="H80" s="127"/>
      <c r="I80" s="127"/>
      <c r="J80" s="127"/>
      <c r="K80" s="127"/>
      <c r="L80" s="127"/>
      <c r="M80" s="127"/>
      <c r="N80" s="127"/>
      <c r="O80" s="127"/>
      <c r="P80" s="127"/>
      <c r="Q80" s="166"/>
      <c r="R80" s="126"/>
      <c r="S80" s="127"/>
      <c r="T80" s="127"/>
      <c r="U80" s="127"/>
      <c r="V80" s="127"/>
      <c r="W80" s="127"/>
      <c r="X80" s="127"/>
      <c r="Y80" s="127"/>
      <c r="Z80" s="127"/>
      <c r="AA80" s="127"/>
      <c r="AB80" s="127"/>
      <c r="AC80" s="166"/>
      <c r="AD80" s="126"/>
      <c r="AE80" s="127"/>
      <c r="AF80" s="127"/>
      <c r="AG80" s="127"/>
      <c r="AH80" s="127"/>
      <c r="AI80" s="127"/>
      <c r="AJ80" s="127"/>
      <c r="AK80" s="127"/>
      <c r="AL80" s="127"/>
      <c r="AM80" s="127"/>
      <c r="AN80" s="127"/>
      <c r="AO80" s="166"/>
      <c r="AP80" s="744">
        <f t="shared" si="0"/>
        <v>0</v>
      </c>
      <c r="AQ80" s="128">
        <f t="shared" si="1"/>
        <v>0</v>
      </c>
      <c r="AS80" s="1291"/>
      <c r="AT80" s="1292"/>
      <c r="AU80" s="1292"/>
    </row>
    <row r="81" spans="2:47" ht="12.75" customHeight="1" x14ac:dyDescent="0.25">
      <c r="B81" s="118">
        <v>6.2</v>
      </c>
      <c r="C81" s="159" t="str">
        <f>+'Categorías de gastos'!E14</f>
        <v>Equipamiento para gestión del proyecto</v>
      </c>
      <c r="D81" s="154"/>
      <c r="E81" s="1312"/>
      <c r="F81" s="1302"/>
      <c r="G81" s="132"/>
      <c r="H81" s="132"/>
      <c r="I81" s="132"/>
      <c r="J81" s="132"/>
      <c r="K81" s="132"/>
      <c r="L81" s="132"/>
      <c r="M81" s="132"/>
      <c r="N81" s="132"/>
      <c r="O81" s="132"/>
      <c r="P81" s="132"/>
      <c r="Q81" s="167"/>
      <c r="R81" s="131"/>
      <c r="S81" s="132"/>
      <c r="T81" s="132"/>
      <c r="U81" s="132"/>
      <c r="V81" s="132"/>
      <c r="W81" s="132"/>
      <c r="X81" s="132"/>
      <c r="Y81" s="132"/>
      <c r="Z81" s="132"/>
      <c r="AA81" s="132"/>
      <c r="AB81" s="132"/>
      <c r="AC81" s="167"/>
      <c r="AD81" s="131"/>
      <c r="AE81" s="132"/>
      <c r="AF81" s="132"/>
      <c r="AG81" s="132"/>
      <c r="AH81" s="132"/>
      <c r="AI81" s="132"/>
      <c r="AJ81" s="132"/>
      <c r="AK81" s="132"/>
      <c r="AL81" s="132"/>
      <c r="AM81" s="132"/>
      <c r="AN81" s="132"/>
      <c r="AO81" s="167"/>
      <c r="AP81" s="747">
        <f t="shared" si="0"/>
        <v>0</v>
      </c>
      <c r="AQ81" s="134">
        <f t="shared" si="1"/>
        <v>0</v>
      </c>
      <c r="AS81" s="1288"/>
      <c r="AT81" s="128"/>
      <c r="AU81" s="128"/>
    </row>
    <row r="82" spans="2:47" s="220" customFormat="1" ht="12.75" customHeight="1" x14ac:dyDescent="0.15">
      <c r="B82" s="915" t="s">
        <v>63</v>
      </c>
      <c r="C82" s="364" t="s">
        <v>692</v>
      </c>
      <c r="D82" s="1554" t="s">
        <v>296</v>
      </c>
      <c r="E82" s="1315">
        <v>2</v>
      </c>
      <c r="F82" s="1303">
        <v>2</v>
      </c>
      <c r="G82" s="130"/>
      <c r="H82" s="130"/>
      <c r="I82" s="127"/>
      <c r="J82" s="127"/>
      <c r="K82" s="130"/>
      <c r="L82" s="130"/>
      <c r="M82" s="130"/>
      <c r="N82" s="130"/>
      <c r="O82" s="130"/>
      <c r="P82" s="130"/>
      <c r="Q82" s="142"/>
      <c r="R82" s="129"/>
      <c r="S82" s="130"/>
      <c r="T82" s="130"/>
      <c r="U82" s="130"/>
      <c r="V82" s="130"/>
      <c r="W82" s="130"/>
      <c r="X82" s="130"/>
      <c r="Y82" s="130"/>
      <c r="Z82" s="130"/>
      <c r="AA82" s="130"/>
      <c r="AB82" s="130"/>
      <c r="AC82" s="142"/>
      <c r="AD82" s="129"/>
      <c r="AE82" s="130"/>
      <c r="AF82" s="130"/>
      <c r="AG82" s="130"/>
      <c r="AH82" s="130"/>
      <c r="AI82" s="130"/>
      <c r="AJ82" s="130"/>
      <c r="AK82" s="130"/>
      <c r="AL82" s="130"/>
      <c r="AM82" s="130"/>
      <c r="AN82" s="130"/>
      <c r="AO82" s="142"/>
      <c r="AP82" s="745">
        <f t="shared" si="0"/>
        <v>2</v>
      </c>
      <c r="AQ82" s="128">
        <f t="shared" si="1"/>
        <v>0</v>
      </c>
      <c r="AS82" s="1291"/>
      <c r="AT82" s="1292"/>
      <c r="AU82" s="1292"/>
    </row>
    <row r="83" spans="2:47" s="220" customFormat="1" ht="12.75" customHeight="1" x14ac:dyDescent="0.15">
      <c r="B83" s="915" t="s">
        <v>397</v>
      </c>
      <c r="C83" s="364" t="s">
        <v>693</v>
      </c>
      <c r="D83" s="1554" t="s">
        <v>296</v>
      </c>
      <c r="E83" s="1315">
        <v>1</v>
      </c>
      <c r="F83" s="1303">
        <v>1</v>
      </c>
      <c r="G83" s="130"/>
      <c r="H83" s="130"/>
      <c r="I83" s="127"/>
      <c r="J83" s="127"/>
      <c r="K83" s="130"/>
      <c r="L83" s="130"/>
      <c r="M83" s="130"/>
      <c r="N83" s="130"/>
      <c r="O83" s="130"/>
      <c r="P83" s="130"/>
      <c r="Q83" s="142"/>
      <c r="R83" s="129"/>
      <c r="S83" s="130"/>
      <c r="T83" s="130"/>
      <c r="U83" s="130"/>
      <c r="V83" s="130"/>
      <c r="W83" s="130"/>
      <c r="X83" s="130"/>
      <c r="Y83" s="130"/>
      <c r="Z83" s="130"/>
      <c r="AA83" s="130"/>
      <c r="AB83" s="130"/>
      <c r="AC83" s="142"/>
      <c r="AD83" s="129"/>
      <c r="AE83" s="130"/>
      <c r="AF83" s="130"/>
      <c r="AG83" s="130"/>
      <c r="AH83" s="130"/>
      <c r="AI83" s="130"/>
      <c r="AJ83" s="130"/>
      <c r="AK83" s="130"/>
      <c r="AL83" s="130"/>
      <c r="AM83" s="130"/>
      <c r="AN83" s="130"/>
      <c r="AO83" s="142"/>
      <c r="AP83" s="745">
        <f t="shared" ref="AP83:AP117" si="2">SUM(F83:AO83)</f>
        <v>1</v>
      </c>
      <c r="AQ83" s="128">
        <f t="shared" ref="AQ83:AQ124" si="3">+E83-AP83</f>
        <v>0</v>
      </c>
      <c r="AS83" s="1291"/>
      <c r="AT83" s="1292"/>
      <c r="AU83" s="1292"/>
    </row>
    <row r="84" spans="2:47" s="220" customFormat="1" ht="12.75" customHeight="1" x14ac:dyDescent="0.15">
      <c r="B84" s="915" t="s">
        <v>398</v>
      </c>
      <c r="C84" s="364" t="s">
        <v>694</v>
      </c>
      <c r="D84" s="1554" t="s">
        <v>296</v>
      </c>
      <c r="E84" s="1315">
        <v>1</v>
      </c>
      <c r="F84" s="1303">
        <v>1</v>
      </c>
      <c r="G84" s="130"/>
      <c r="H84" s="130"/>
      <c r="I84" s="127"/>
      <c r="J84" s="127"/>
      <c r="K84" s="130"/>
      <c r="L84" s="130"/>
      <c r="M84" s="130"/>
      <c r="N84" s="130"/>
      <c r="O84" s="130"/>
      <c r="P84" s="130"/>
      <c r="Q84" s="142"/>
      <c r="R84" s="129"/>
      <c r="S84" s="130"/>
      <c r="T84" s="130"/>
      <c r="U84" s="130"/>
      <c r="V84" s="130"/>
      <c r="W84" s="130"/>
      <c r="X84" s="130"/>
      <c r="Y84" s="130"/>
      <c r="Z84" s="130"/>
      <c r="AA84" s="130"/>
      <c r="AB84" s="130"/>
      <c r="AC84" s="142"/>
      <c r="AD84" s="129"/>
      <c r="AE84" s="130"/>
      <c r="AF84" s="130"/>
      <c r="AG84" s="130"/>
      <c r="AH84" s="130"/>
      <c r="AI84" s="130"/>
      <c r="AJ84" s="130"/>
      <c r="AK84" s="130"/>
      <c r="AL84" s="130"/>
      <c r="AM84" s="130"/>
      <c r="AN84" s="130"/>
      <c r="AO84" s="142"/>
      <c r="AP84" s="745">
        <f t="shared" si="2"/>
        <v>1</v>
      </c>
      <c r="AQ84" s="128">
        <f t="shared" si="3"/>
        <v>0</v>
      </c>
      <c r="AS84" s="1291"/>
      <c r="AT84" s="1292"/>
      <c r="AU84" s="1292"/>
    </row>
    <row r="85" spans="2:47" s="220" customFormat="1" ht="12.75" customHeight="1" x14ac:dyDescent="0.15">
      <c r="B85" s="915" t="s">
        <v>399</v>
      </c>
      <c r="C85" s="364" t="s">
        <v>695</v>
      </c>
      <c r="D85" s="1554" t="s">
        <v>296</v>
      </c>
      <c r="E85" s="1315">
        <v>4</v>
      </c>
      <c r="F85" s="1303">
        <v>4</v>
      </c>
      <c r="G85" s="130"/>
      <c r="H85" s="130"/>
      <c r="I85" s="127"/>
      <c r="J85" s="127"/>
      <c r="K85" s="130"/>
      <c r="L85" s="130"/>
      <c r="M85" s="130"/>
      <c r="N85" s="130"/>
      <c r="O85" s="130"/>
      <c r="P85" s="130"/>
      <c r="Q85" s="142"/>
      <c r="R85" s="129"/>
      <c r="S85" s="130"/>
      <c r="T85" s="130"/>
      <c r="U85" s="130"/>
      <c r="V85" s="130"/>
      <c r="W85" s="130"/>
      <c r="X85" s="130"/>
      <c r="Y85" s="130"/>
      <c r="Z85" s="130"/>
      <c r="AA85" s="130"/>
      <c r="AB85" s="130"/>
      <c r="AC85" s="142"/>
      <c r="AD85" s="129"/>
      <c r="AE85" s="130"/>
      <c r="AF85" s="130"/>
      <c r="AG85" s="130"/>
      <c r="AH85" s="130"/>
      <c r="AI85" s="130"/>
      <c r="AJ85" s="130"/>
      <c r="AK85" s="130"/>
      <c r="AL85" s="130"/>
      <c r="AM85" s="130"/>
      <c r="AN85" s="130"/>
      <c r="AO85" s="142"/>
      <c r="AP85" s="745">
        <f t="shared" si="2"/>
        <v>4</v>
      </c>
      <c r="AQ85" s="128">
        <f t="shared" si="3"/>
        <v>0</v>
      </c>
      <c r="AS85" s="1291"/>
      <c r="AT85" s="1292"/>
      <c r="AU85" s="1292"/>
    </row>
    <row r="86" spans="2:47" s="220" customFormat="1" ht="12.75" customHeight="1" x14ac:dyDescent="0.15">
      <c r="B86" s="915" t="s">
        <v>400</v>
      </c>
      <c r="C86" s="364"/>
      <c r="D86" s="1554" t="s">
        <v>316</v>
      </c>
      <c r="E86" s="1315"/>
      <c r="F86" s="1303"/>
      <c r="G86" s="130"/>
      <c r="H86" s="130"/>
      <c r="I86" s="127"/>
      <c r="J86" s="127"/>
      <c r="K86" s="130"/>
      <c r="L86" s="130"/>
      <c r="M86" s="130"/>
      <c r="N86" s="130"/>
      <c r="O86" s="130"/>
      <c r="P86" s="130"/>
      <c r="Q86" s="142"/>
      <c r="R86" s="129"/>
      <c r="S86" s="130"/>
      <c r="T86" s="130"/>
      <c r="U86" s="130"/>
      <c r="V86" s="130"/>
      <c r="W86" s="130"/>
      <c r="X86" s="130"/>
      <c r="Y86" s="130"/>
      <c r="Z86" s="130"/>
      <c r="AA86" s="130"/>
      <c r="AB86" s="130"/>
      <c r="AC86" s="142"/>
      <c r="AD86" s="129"/>
      <c r="AE86" s="130"/>
      <c r="AF86" s="130"/>
      <c r="AG86" s="130"/>
      <c r="AH86" s="130"/>
      <c r="AI86" s="130"/>
      <c r="AJ86" s="130"/>
      <c r="AK86" s="130"/>
      <c r="AL86" s="130"/>
      <c r="AM86" s="130"/>
      <c r="AN86" s="130"/>
      <c r="AO86" s="142"/>
      <c r="AP86" s="745">
        <f t="shared" si="2"/>
        <v>0</v>
      </c>
      <c r="AQ86" s="128">
        <f t="shared" si="3"/>
        <v>0</v>
      </c>
      <c r="AS86" s="1291"/>
      <c r="AT86" s="1292"/>
      <c r="AU86" s="1292"/>
    </row>
    <row r="87" spans="2:47" s="220" customFormat="1" ht="12.75" customHeight="1" x14ac:dyDescent="0.15">
      <c r="B87" s="915" t="s">
        <v>401</v>
      </c>
      <c r="C87" s="364"/>
      <c r="D87" s="1554" t="s">
        <v>316</v>
      </c>
      <c r="E87" s="1315"/>
      <c r="F87" s="1303"/>
      <c r="G87" s="130"/>
      <c r="H87" s="130"/>
      <c r="I87" s="127"/>
      <c r="J87" s="127"/>
      <c r="K87" s="130"/>
      <c r="L87" s="130"/>
      <c r="M87" s="130"/>
      <c r="N87" s="130"/>
      <c r="O87" s="130"/>
      <c r="P87" s="130"/>
      <c r="Q87" s="142"/>
      <c r="R87" s="129"/>
      <c r="S87" s="130"/>
      <c r="T87" s="130"/>
      <c r="U87" s="130"/>
      <c r="V87" s="130"/>
      <c r="W87" s="130"/>
      <c r="X87" s="130"/>
      <c r="Y87" s="130"/>
      <c r="Z87" s="130"/>
      <c r="AA87" s="130"/>
      <c r="AB87" s="130"/>
      <c r="AC87" s="142"/>
      <c r="AD87" s="129"/>
      <c r="AE87" s="130"/>
      <c r="AF87" s="130"/>
      <c r="AG87" s="130"/>
      <c r="AH87" s="130"/>
      <c r="AI87" s="130"/>
      <c r="AJ87" s="130"/>
      <c r="AK87" s="130"/>
      <c r="AL87" s="130"/>
      <c r="AM87" s="130"/>
      <c r="AN87" s="130"/>
      <c r="AO87" s="142"/>
      <c r="AP87" s="745">
        <f t="shared" si="2"/>
        <v>0</v>
      </c>
      <c r="AQ87" s="128">
        <f t="shared" si="3"/>
        <v>0</v>
      </c>
      <c r="AS87" s="1291"/>
      <c r="AT87" s="1292"/>
      <c r="AU87" s="1292"/>
    </row>
    <row r="88" spans="2:47" s="220" customFormat="1" ht="12.75" customHeight="1" x14ac:dyDescent="0.15">
      <c r="B88" s="915" t="s">
        <v>402</v>
      </c>
      <c r="C88" s="364"/>
      <c r="D88" s="219" t="s">
        <v>316</v>
      </c>
      <c r="E88" s="1315"/>
      <c r="F88" s="1303"/>
      <c r="G88" s="130"/>
      <c r="H88" s="130"/>
      <c r="I88" s="130"/>
      <c r="J88" s="130"/>
      <c r="K88" s="130"/>
      <c r="L88" s="130"/>
      <c r="M88" s="130"/>
      <c r="N88" s="130"/>
      <c r="O88" s="130"/>
      <c r="P88" s="130"/>
      <c r="Q88" s="142"/>
      <c r="R88" s="129"/>
      <c r="S88" s="130"/>
      <c r="T88" s="130"/>
      <c r="U88" s="130"/>
      <c r="V88" s="130"/>
      <c r="W88" s="130"/>
      <c r="X88" s="130"/>
      <c r="Y88" s="130"/>
      <c r="Z88" s="130"/>
      <c r="AA88" s="130"/>
      <c r="AB88" s="130"/>
      <c r="AC88" s="142"/>
      <c r="AD88" s="129"/>
      <c r="AE88" s="130"/>
      <c r="AF88" s="130"/>
      <c r="AG88" s="130"/>
      <c r="AH88" s="130"/>
      <c r="AI88" s="130"/>
      <c r="AJ88" s="130"/>
      <c r="AK88" s="130"/>
      <c r="AL88" s="130"/>
      <c r="AM88" s="130"/>
      <c r="AN88" s="130"/>
      <c r="AO88" s="142"/>
      <c r="AP88" s="745">
        <f t="shared" si="2"/>
        <v>0</v>
      </c>
      <c r="AQ88" s="128">
        <f t="shared" si="3"/>
        <v>0</v>
      </c>
      <c r="AS88" s="1291"/>
      <c r="AT88" s="1292"/>
      <c r="AU88" s="1292"/>
    </row>
    <row r="89" spans="2:47" s="220" customFormat="1" ht="12.75" customHeight="1" x14ac:dyDescent="0.15">
      <c r="B89" s="915" t="s">
        <v>403</v>
      </c>
      <c r="C89" s="364"/>
      <c r="D89" s="219" t="s">
        <v>316</v>
      </c>
      <c r="E89" s="1315"/>
      <c r="F89" s="1303"/>
      <c r="G89" s="130"/>
      <c r="H89" s="130"/>
      <c r="I89" s="130"/>
      <c r="J89" s="130"/>
      <c r="K89" s="130"/>
      <c r="L89" s="130"/>
      <c r="M89" s="130"/>
      <c r="N89" s="130"/>
      <c r="O89" s="130"/>
      <c r="P89" s="130"/>
      <c r="Q89" s="142"/>
      <c r="R89" s="129"/>
      <c r="S89" s="130"/>
      <c r="T89" s="130"/>
      <c r="U89" s="130"/>
      <c r="V89" s="130"/>
      <c r="W89" s="130"/>
      <c r="X89" s="130"/>
      <c r="Y89" s="130"/>
      <c r="Z89" s="130"/>
      <c r="AA89" s="130"/>
      <c r="AB89" s="130"/>
      <c r="AC89" s="142"/>
      <c r="AD89" s="129"/>
      <c r="AE89" s="130"/>
      <c r="AF89" s="130"/>
      <c r="AG89" s="130"/>
      <c r="AH89" s="130"/>
      <c r="AI89" s="130"/>
      <c r="AJ89" s="130"/>
      <c r="AK89" s="130"/>
      <c r="AL89" s="130"/>
      <c r="AM89" s="130"/>
      <c r="AN89" s="130"/>
      <c r="AO89" s="142"/>
      <c r="AP89" s="745">
        <f t="shared" si="2"/>
        <v>0</v>
      </c>
      <c r="AQ89" s="128">
        <f t="shared" si="3"/>
        <v>0</v>
      </c>
      <c r="AS89" s="1291"/>
      <c r="AT89" s="1292"/>
      <c r="AU89" s="1292"/>
    </row>
    <row r="90" spans="2:47" s="220" customFormat="1" ht="12.75" customHeight="1" x14ac:dyDescent="0.15">
      <c r="B90" s="915" t="s">
        <v>404</v>
      </c>
      <c r="C90" s="364"/>
      <c r="D90" s="219" t="s">
        <v>316</v>
      </c>
      <c r="E90" s="1315"/>
      <c r="F90" s="1303"/>
      <c r="G90" s="130"/>
      <c r="H90" s="130"/>
      <c r="I90" s="130"/>
      <c r="J90" s="130"/>
      <c r="K90" s="130"/>
      <c r="L90" s="130"/>
      <c r="M90" s="130"/>
      <c r="N90" s="130"/>
      <c r="O90" s="130"/>
      <c r="P90" s="130"/>
      <c r="Q90" s="142"/>
      <c r="R90" s="129"/>
      <c r="S90" s="130"/>
      <c r="T90" s="130"/>
      <c r="U90" s="130"/>
      <c r="V90" s="130"/>
      <c r="W90" s="130"/>
      <c r="X90" s="130"/>
      <c r="Y90" s="130"/>
      <c r="Z90" s="130"/>
      <c r="AA90" s="130"/>
      <c r="AB90" s="130"/>
      <c r="AC90" s="142"/>
      <c r="AD90" s="129"/>
      <c r="AE90" s="130"/>
      <c r="AF90" s="130"/>
      <c r="AG90" s="130"/>
      <c r="AH90" s="130"/>
      <c r="AI90" s="130"/>
      <c r="AJ90" s="130"/>
      <c r="AK90" s="130"/>
      <c r="AL90" s="130"/>
      <c r="AM90" s="130"/>
      <c r="AN90" s="130"/>
      <c r="AO90" s="142"/>
      <c r="AP90" s="745">
        <f t="shared" si="2"/>
        <v>0</v>
      </c>
      <c r="AQ90" s="128">
        <f t="shared" si="3"/>
        <v>0</v>
      </c>
      <c r="AS90" s="1291"/>
      <c r="AT90" s="1292"/>
      <c r="AU90" s="1292"/>
    </row>
    <row r="91" spans="2:47" s="220" customFormat="1" ht="12.75" customHeight="1" x14ac:dyDescent="0.15">
      <c r="B91" s="915" t="s">
        <v>405</v>
      </c>
      <c r="C91" s="364"/>
      <c r="D91" s="219" t="s">
        <v>316</v>
      </c>
      <c r="E91" s="1315"/>
      <c r="F91" s="1303"/>
      <c r="G91" s="130"/>
      <c r="H91" s="130"/>
      <c r="I91" s="127"/>
      <c r="J91" s="127"/>
      <c r="K91" s="130"/>
      <c r="L91" s="130"/>
      <c r="M91" s="130"/>
      <c r="N91" s="130"/>
      <c r="O91" s="130"/>
      <c r="P91" s="130"/>
      <c r="Q91" s="142"/>
      <c r="R91" s="129"/>
      <c r="S91" s="130"/>
      <c r="T91" s="130"/>
      <c r="U91" s="130"/>
      <c r="V91" s="130"/>
      <c r="W91" s="130"/>
      <c r="X91" s="130"/>
      <c r="Y91" s="130"/>
      <c r="Z91" s="130"/>
      <c r="AA91" s="130"/>
      <c r="AB91" s="130"/>
      <c r="AC91" s="142"/>
      <c r="AD91" s="129"/>
      <c r="AE91" s="130"/>
      <c r="AF91" s="130"/>
      <c r="AG91" s="130"/>
      <c r="AH91" s="130"/>
      <c r="AI91" s="130"/>
      <c r="AJ91" s="130"/>
      <c r="AK91" s="130"/>
      <c r="AL91" s="130"/>
      <c r="AM91" s="130"/>
      <c r="AN91" s="130"/>
      <c r="AO91" s="142"/>
      <c r="AP91" s="745">
        <f t="shared" si="2"/>
        <v>0</v>
      </c>
      <c r="AQ91" s="128">
        <f t="shared" si="3"/>
        <v>0</v>
      </c>
      <c r="AS91" s="1291"/>
      <c r="AT91" s="1292"/>
      <c r="AU91" s="1292"/>
    </row>
    <row r="92" spans="2:47" ht="12.75" customHeight="1" x14ac:dyDescent="0.25">
      <c r="B92" s="118">
        <v>6.3</v>
      </c>
      <c r="C92" s="159" t="s">
        <v>166</v>
      </c>
      <c r="D92" s="154"/>
      <c r="E92" s="1312"/>
      <c r="F92" s="1302"/>
      <c r="G92" s="132"/>
      <c r="H92" s="132"/>
      <c r="I92" s="132"/>
      <c r="J92" s="132"/>
      <c r="K92" s="132"/>
      <c r="L92" s="132"/>
      <c r="M92" s="132"/>
      <c r="N92" s="132"/>
      <c r="O92" s="132"/>
      <c r="P92" s="132"/>
      <c r="Q92" s="167"/>
      <c r="R92" s="131"/>
      <c r="S92" s="132"/>
      <c r="T92" s="132"/>
      <c r="U92" s="132"/>
      <c r="V92" s="132"/>
      <c r="W92" s="132"/>
      <c r="X92" s="132"/>
      <c r="Y92" s="132"/>
      <c r="Z92" s="132"/>
      <c r="AA92" s="132"/>
      <c r="AB92" s="132"/>
      <c r="AC92" s="167"/>
      <c r="AD92" s="131"/>
      <c r="AE92" s="132"/>
      <c r="AF92" s="132"/>
      <c r="AG92" s="132"/>
      <c r="AH92" s="132"/>
      <c r="AI92" s="132"/>
      <c r="AJ92" s="132"/>
      <c r="AK92" s="132"/>
      <c r="AL92" s="132"/>
      <c r="AM92" s="132"/>
      <c r="AN92" s="132"/>
      <c r="AO92" s="167"/>
      <c r="AP92" s="747">
        <f t="shared" si="2"/>
        <v>0</v>
      </c>
      <c r="AQ92" s="134">
        <f t="shared" si="3"/>
        <v>0</v>
      </c>
      <c r="AS92" s="1291"/>
      <c r="AT92" s="1292"/>
      <c r="AU92" s="1292"/>
    </row>
    <row r="93" spans="2:47" ht="13.5" x14ac:dyDescent="0.25">
      <c r="B93" s="209" t="s">
        <v>64</v>
      </c>
      <c r="C93" s="278" t="str">
        <f>+'Categorías de gastos'!E15</f>
        <v>Mantenimiento y reparaciones</v>
      </c>
      <c r="D93" s="210"/>
      <c r="E93" s="1316"/>
      <c r="F93" s="1305"/>
      <c r="G93" s="212"/>
      <c r="H93" s="212"/>
      <c r="I93" s="212"/>
      <c r="J93" s="212"/>
      <c r="K93" s="212"/>
      <c r="L93" s="212"/>
      <c r="M93" s="212"/>
      <c r="N93" s="212"/>
      <c r="O93" s="212"/>
      <c r="P93" s="212"/>
      <c r="Q93" s="213"/>
      <c r="R93" s="211"/>
      <c r="S93" s="212"/>
      <c r="T93" s="212"/>
      <c r="U93" s="212"/>
      <c r="V93" s="212"/>
      <c r="W93" s="212"/>
      <c r="X93" s="212"/>
      <c r="Y93" s="212"/>
      <c r="Z93" s="212"/>
      <c r="AA93" s="212"/>
      <c r="AB93" s="212"/>
      <c r="AC93" s="213"/>
      <c r="AD93" s="211"/>
      <c r="AE93" s="212"/>
      <c r="AF93" s="212"/>
      <c r="AG93" s="212"/>
      <c r="AH93" s="212"/>
      <c r="AI93" s="212"/>
      <c r="AJ93" s="212"/>
      <c r="AK93" s="212"/>
      <c r="AL93" s="212"/>
      <c r="AM93" s="212"/>
      <c r="AN93" s="212"/>
      <c r="AO93" s="213"/>
      <c r="AP93" s="750">
        <f t="shared" si="2"/>
        <v>0</v>
      </c>
      <c r="AQ93" s="214">
        <f t="shared" si="3"/>
        <v>0</v>
      </c>
      <c r="AS93" s="1288"/>
      <c r="AT93" s="128"/>
      <c r="AU93" s="128"/>
    </row>
    <row r="94" spans="2:47" s="220" customFormat="1" x14ac:dyDescent="0.15">
      <c r="B94" s="915" t="s">
        <v>409</v>
      </c>
      <c r="C94" s="365" t="s">
        <v>261</v>
      </c>
      <c r="D94" s="221" t="s">
        <v>296</v>
      </c>
      <c r="E94" s="1315">
        <v>14</v>
      </c>
      <c r="F94" s="1301">
        <v>1</v>
      </c>
      <c r="G94" s="127">
        <v>1</v>
      </c>
      <c r="H94" s="127">
        <v>1</v>
      </c>
      <c r="I94" s="127">
        <v>1</v>
      </c>
      <c r="J94" s="127">
        <v>1</v>
      </c>
      <c r="K94" s="127">
        <v>1</v>
      </c>
      <c r="L94" s="127">
        <v>1</v>
      </c>
      <c r="M94" s="127">
        <v>1</v>
      </c>
      <c r="N94" s="127">
        <v>1</v>
      </c>
      <c r="O94" s="127">
        <v>1</v>
      </c>
      <c r="P94" s="127">
        <v>1</v>
      </c>
      <c r="Q94" s="166">
        <v>1</v>
      </c>
      <c r="R94" s="126">
        <v>1</v>
      </c>
      <c r="S94" s="127">
        <v>1</v>
      </c>
      <c r="T94" s="127"/>
      <c r="U94" s="127"/>
      <c r="V94" s="127"/>
      <c r="W94" s="127"/>
      <c r="X94" s="127"/>
      <c r="Y94" s="127"/>
      <c r="Z94" s="127"/>
      <c r="AA94" s="127"/>
      <c r="AB94" s="127"/>
      <c r="AC94" s="166"/>
      <c r="AD94" s="126"/>
      <c r="AE94" s="127"/>
      <c r="AF94" s="127"/>
      <c r="AG94" s="127"/>
      <c r="AH94" s="127"/>
      <c r="AI94" s="127"/>
      <c r="AJ94" s="127"/>
      <c r="AK94" s="127"/>
      <c r="AL94" s="127"/>
      <c r="AM94" s="127"/>
      <c r="AN94" s="127"/>
      <c r="AO94" s="166"/>
      <c r="AP94" s="744">
        <f>SUM(F94:AO94)</f>
        <v>14</v>
      </c>
      <c r="AQ94" s="128">
        <f>+E94-AP94</f>
        <v>0</v>
      </c>
      <c r="AS94" s="1291"/>
      <c r="AT94" s="1292"/>
      <c r="AU94" s="1292"/>
    </row>
    <row r="95" spans="2:47" s="220" customFormat="1" x14ac:dyDescent="0.15">
      <c r="B95" s="915" t="s">
        <v>410</v>
      </c>
      <c r="C95" s="365" t="s">
        <v>696</v>
      </c>
      <c r="D95" s="221" t="s">
        <v>296</v>
      </c>
      <c r="E95" s="1315"/>
      <c r="F95" s="1301"/>
      <c r="G95" s="127"/>
      <c r="H95" s="127"/>
      <c r="I95" s="127"/>
      <c r="J95" s="127"/>
      <c r="K95" s="127"/>
      <c r="L95" s="127"/>
      <c r="M95" s="127"/>
      <c r="N95" s="127"/>
      <c r="O95" s="127"/>
      <c r="P95" s="127"/>
      <c r="Q95" s="166"/>
      <c r="R95" s="126"/>
      <c r="S95" s="127"/>
      <c r="T95" s="127"/>
      <c r="U95" s="127"/>
      <c r="V95" s="127"/>
      <c r="W95" s="127"/>
      <c r="X95" s="127"/>
      <c r="Y95" s="127"/>
      <c r="Z95" s="127"/>
      <c r="AA95" s="127"/>
      <c r="AB95" s="127"/>
      <c r="AC95" s="166"/>
      <c r="AD95" s="126"/>
      <c r="AE95" s="127"/>
      <c r="AF95" s="127"/>
      <c r="AG95" s="127"/>
      <c r="AH95" s="127"/>
      <c r="AI95" s="127"/>
      <c r="AJ95" s="127"/>
      <c r="AK95" s="127"/>
      <c r="AL95" s="127"/>
      <c r="AM95" s="127"/>
      <c r="AN95" s="127"/>
      <c r="AO95" s="166"/>
      <c r="AP95" s="744">
        <f>SUM(F95:AO95)</f>
        <v>0</v>
      </c>
      <c r="AQ95" s="128">
        <f>+E95-AP95</f>
        <v>0</v>
      </c>
      <c r="AS95" s="1291"/>
      <c r="AT95" s="1292"/>
      <c r="AU95" s="1292"/>
    </row>
    <row r="96" spans="2:47" s="220" customFormat="1" x14ac:dyDescent="0.15">
      <c r="B96" s="915" t="s">
        <v>411</v>
      </c>
      <c r="C96" s="365"/>
      <c r="D96" s="221" t="s">
        <v>316</v>
      </c>
      <c r="E96" s="1315"/>
      <c r="F96" s="1301"/>
      <c r="G96" s="127"/>
      <c r="H96" s="127"/>
      <c r="I96" s="127"/>
      <c r="J96" s="127"/>
      <c r="K96" s="130"/>
      <c r="L96" s="127"/>
      <c r="M96" s="127"/>
      <c r="N96" s="127"/>
      <c r="O96" s="127"/>
      <c r="P96" s="127"/>
      <c r="Q96" s="142"/>
      <c r="R96" s="126"/>
      <c r="S96" s="127"/>
      <c r="T96" s="127"/>
      <c r="U96" s="127"/>
      <c r="V96" s="127"/>
      <c r="W96" s="130"/>
      <c r="X96" s="127"/>
      <c r="Y96" s="127"/>
      <c r="Z96" s="127"/>
      <c r="AA96" s="127"/>
      <c r="AB96" s="127"/>
      <c r="AC96" s="142"/>
      <c r="AD96" s="126"/>
      <c r="AE96" s="127"/>
      <c r="AF96" s="127"/>
      <c r="AG96" s="127"/>
      <c r="AH96" s="127"/>
      <c r="AI96" s="130"/>
      <c r="AJ96" s="127"/>
      <c r="AK96" s="127"/>
      <c r="AL96" s="127"/>
      <c r="AM96" s="127"/>
      <c r="AN96" s="127"/>
      <c r="AO96" s="142"/>
      <c r="AP96" s="744">
        <f>SUM(F96:AO96)</f>
        <v>0</v>
      </c>
      <c r="AQ96" s="128">
        <f>+E96-AP96</f>
        <v>0</v>
      </c>
      <c r="AS96" s="1291"/>
      <c r="AT96" s="1292"/>
      <c r="AU96" s="1292"/>
    </row>
    <row r="97" spans="2:47" ht="13.5" x14ac:dyDescent="0.25">
      <c r="B97" s="209" t="s">
        <v>65</v>
      </c>
      <c r="C97" s="278" t="str">
        <f>+'Categorías de gastos'!E16</f>
        <v>Seguros</v>
      </c>
      <c r="D97" s="210"/>
      <c r="E97" s="1316"/>
      <c r="F97" s="1305"/>
      <c r="G97" s="212"/>
      <c r="H97" s="212"/>
      <c r="I97" s="212"/>
      <c r="J97" s="212"/>
      <c r="K97" s="212"/>
      <c r="L97" s="212"/>
      <c r="M97" s="212"/>
      <c r="N97" s="212"/>
      <c r="O97" s="212"/>
      <c r="P97" s="212"/>
      <c r="Q97" s="213"/>
      <c r="R97" s="211"/>
      <c r="S97" s="212"/>
      <c r="T97" s="212"/>
      <c r="U97" s="212"/>
      <c r="V97" s="212"/>
      <c r="W97" s="212"/>
      <c r="X97" s="212"/>
      <c r="Y97" s="212"/>
      <c r="Z97" s="212"/>
      <c r="AA97" s="212"/>
      <c r="AB97" s="212"/>
      <c r="AC97" s="213"/>
      <c r="AD97" s="211"/>
      <c r="AE97" s="212"/>
      <c r="AF97" s="212"/>
      <c r="AG97" s="212"/>
      <c r="AH97" s="212"/>
      <c r="AI97" s="212"/>
      <c r="AJ97" s="212"/>
      <c r="AK97" s="212"/>
      <c r="AL97" s="212"/>
      <c r="AM97" s="212"/>
      <c r="AN97" s="212"/>
      <c r="AO97" s="213"/>
      <c r="AP97" s="750">
        <f t="shared" si="2"/>
        <v>0</v>
      </c>
      <c r="AQ97" s="214">
        <f t="shared" si="3"/>
        <v>0</v>
      </c>
      <c r="AS97" s="1288"/>
      <c r="AT97" s="128"/>
      <c r="AU97" s="128"/>
    </row>
    <row r="98" spans="2:47" s="220" customFormat="1" x14ac:dyDescent="0.15">
      <c r="B98" s="915" t="s">
        <v>412</v>
      </c>
      <c r="C98" s="365"/>
      <c r="D98" s="1552" t="s">
        <v>316</v>
      </c>
      <c r="E98" s="1315"/>
      <c r="F98" s="1301"/>
      <c r="G98" s="127"/>
      <c r="H98" s="127"/>
      <c r="I98" s="127"/>
      <c r="J98" s="127"/>
      <c r="K98" s="130"/>
      <c r="L98" s="127"/>
      <c r="M98" s="127"/>
      <c r="N98" s="127"/>
      <c r="O98" s="127"/>
      <c r="P98" s="127"/>
      <c r="Q98" s="142"/>
      <c r="R98" s="126"/>
      <c r="S98" s="127"/>
      <c r="T98" s="127"/>
      <c r="U98" s="127"/>
      <c r="V98" s="127"/>
      <c r="W98" s="130"/>
      <c r="X98" s="127"/>
      <c r="Y98" s="127"/>
      <c r="Z98" s="127"/>
      <c r="AA98" s="127"/>
      <c r="AB98" s="127"/>
      <c r="AC98" s="142"/>
      <c r="AD98" s="126"/>
      <c r="AE98" s="127"/>
      <c r="AF98" s="127"/>
      <c r="AG98" s="127"/>
      <c r="AH98" s="127"/>
      <c r="AI98" s="130"/>
      <c r="AJ98" s="127"/>
      <c r="AK98" s="127"/>
      <c r="AL98" s="127"/>
      <c r="AM98" s="127"/>
      <c r="AN98" s="127"/>
      <c r="AO98" s="142"/>
      <c r="AP98" s="744">
        <f>SUM(F98:AO98)</f>
        <v>0</v>
      </c>
      <c r="AQ98" s="128">
        <f>+E98-AP98</f>
        <v>0</v>
      </c>
      <c r="AS98" s="1291"/>
      <c r="AT98" s="1292"/>
      <c r="AU98" s="1292"/>
    </row>
    <row r="99" spans="2:47" s="220" customFormat="1" x14ac:dyDescent="0.15">
      <c r="B99" s="915" t="s">
        <v>413</v>
      </c>
      <c r="C99" s="365"/>
      <c r="D99" s="1552" t="s">
        <v>316</v>
      </c>
      <c r="E99" s="1315"/>
      <c r="F99" s="1301"/>
      <c r="G99" s="127"/>
      <c r="H99" s="127"/>
      <c r="I99" s="127"/>
      <c r="J99" s="127"/>
      <c r="K99" s="130"/>
      <c r="L99" s="127"/>
      <c r="M99" s="127"/>
      <c r="N99" s="127"/>
      <c r="O99" s="127"/>
      <c r="P99" s="127"/>
      <c r="Q99" s="142"/>
      <c r="R99" s="126"/>
      <c r="S99" s="127"/>
      <c r="T99" s="127"/>
      <c r="U99" s="127"/>
      <c r="V99" s="127"/>
      <c r="W99" s="130"/>
      <c r="X99" s="127"/>
      <c r="Y99" s="127"/>
      <c r="Z99" s="127"/>
      <c r="AA99" s="127"/>
      <c r="AB99" s="127"/>
      <c r="AC99" s="142"/>
      <c r="AD99" s="126"/>
      <c r="AE99" s="127"/>
      <c r="AF99" s="127"/>
      <c r="AG99" s="127"/>
      <c r="AH99" s="127"/>
      <c r="AI99" s="130"/>
      <c r="AJ99" s="127"/>
      <c r="AK99" s="127"/>
      <c r="AL99" s="127"/>
      <c r="AM99" s="127"/>
      <c r="AN99" s="127"/>
      <c r="AO99" s="142"/>
      <c r="AP99" s="744">
        <f>SUM(F99:AO99)</f>
        <v>0</v>
      </c>
      <c r="AQ99" s="128">
        <f>+E99-AP99</f>
        <v>0</v>
      </c>
      <c r="AS99" s="1291"/>
      <c r="AT99" s="1292"/>
      <c r="AU99" s="1292"/>
    </row>
    <row r="100" spans="2:47" s="220" customFormat="1" x14ac:dyDescent="0.15">
      <c r="B100" s="915" t="s">
        <v>414</v>
      </c>
      <c r="C100" s="365"/>
      <c r="D100" s="221" t="s">
        <v>316</v>
      </c>
      <c r="E100" s="1315"/>
      <c r="F100" s="1301"/>
      <c r="G100" s="127"/>
      <c r="H100" s="127"/>
      <c r="I100" s="127"/>
      <c r="J100" s="127"/>
      <c r="K100" s="130"/>
      <c r="L100" s="127"/>
      <c r="M100" s="127"/>
      <c r="N100" s="127"/>
      <c r="O100" s="127"/>
      <c r="P100" s="127"/>
      <c r="Q100" s="142"/>
      <c r="R100" s="126"/>
      <c r="S100" s="127"/>
      <c r="T100" s="127"/>
      <c r="U100" s="127"/>
      <c r="V100" s="127"/>
      <c r="W100" s="130"/>
      <c r="X100" s="127"/>
      <c r="Y100" s="127"/>
      <c r="Z100" s="127"/>
      <c r="AA100" s="127"/>
      <c r="AB100" s="127"/>
      <c r="AC100" s="142"/>
      <c r="AD100" s="126"/>
      <c r="AE100" s="127"/>
      <c r="AF100" s="127"/>
      <c r="AG100" s="127"/>
      <c r="AH100" s="127"/>
      <c r="AI100" s="130"/>
      <c r="AJ100" s="127"/>
      <c r="AK100" s="127"/>
      <c r="AL100" s="127"/>
      <c r="AM100" s="127"/>
      <c r="AN100" s="127"/>
      <c r="AO100" s="142"/>
      <c r="AP100" s="744">
        <f>SUM(F100:AO100)</f>
        <v>0</v>
      </c>
      <c r="AQ100" s="128">
        <f>+E100-AP100</f>
        <v>0</v>
      </c>
      <c r="AS100" s="1291"/>
      <c r="AT100" s="1292"/>
      <c r="AU100" s="1292"/>
    </row>
    <row r="101" spans="2:47" ht="13.5" x14ac:dyDescent="0.25">
      <c r="B101" s="209" t="s">
        <v>66</v>
      </c>
      <c r="C101" s="278" t="str">
        <f>+'Categorías de gastos'!E17</f>
        <v>Oficina de proyecto</v>
      </c>
      <c r="D101" s="210"/>
      <c r="E101" s="1316"/>
      <c r="F101" s="1305"/>
      <c r="G101" s="212"/>
      <c r="H101" s="212"/>
      <c r="I101" s="212"/>
      <c r="J101" s="212"/>
      <c r="K101" s="212"/>
      <c r="L101" s="212"/>
      <c r="M101" s="212"/>
      <c r="N101" s="212"/>
      <c r="O101" s="212"/>
      <c r="P101" s="212"/>
      <c r="Q101" s="213"/>
      <c r="R101" s="211"/>
      <c r="S101" s="212"/>
      <c r="T101" s="212"/>
      <c r="U101" s="212"/>
      <c r="V101" s="212"/>
      <c r="W101" s="212"/>
      <c r="X101" s="212"/>
      <c r="Y101" s="212"/>
      <c r="Z101" s="212"/>
      <c r="AA101" s="212"/>
      <c r="AB101" s="212"/>
      <c r="AC101" s="213"/>
      <c r="AD101" s="211"/>
      <c r="AE101" s="212"/>
      <c r="AF101" s="212"/>
      <c r="AG101" s="212"/>
      <c r="AH101" s="212"/>
      <c r="AI101" s="212"/>
      <c r="AJ101" s="212"/>
      <c r="AK101" s="212"/>
      <c r="AL101" s="212"/>
      <c r="AM101" s="212"/>
      <c r="AN101" s="212"/>
      <c r="AO101" s="213"/>
      <c r="AP101" s="750">
        <f t="shared" si="2"/>
        <v>0</v>
      </c>
      <c r="AQ101" s="214">
        <f t="shared" si="3"/>
        <v>0</v>
      </c>
      <c r="AS101" s="1288"/>
      <c r="AT101" s="128"/>
      <c r="AU101" s="128"/>
    </row>
    <row r="102" spans="2:47" s="220" customFormat="1" x14ac:dyDescent="0.15">
      <c r="B102" s="915" t="s">
        <v>415</v>
      </c>
      <c r="C102" s="365" t="s">
        <v>697</v>
      </c>
      <c r="D102" s="1552" t="s">
        <v>316</v>
      </c>
      <c r="E102" s="1315"/>
      <c r="F102" s="1301"/>
      <c r="G102" s="127"/>
      <c r="H102" s="127"/>
      <c r="I102" s="127"/>
      <c r="J102" s="127"/>
      <c r="K102" s="130"/>
      <c r="L102" s="127"/>
      <c r="M102" s="127"/>
      <c r="N102" s="127"/>
      <c r="O102" s="127"/>
      <c r="P102" s="127"/>
      <c r="Q102" s="142"/>
      <c r="R102" s="126"/>
      <c r="S102" s="127"/>
      <c r="T102" s="127"/>
      <c r="U102" s="127"/>
      <c r="V102" s="127"/>
      <c r="W102" s="130"/>
      <c r="X102" s="127"/>
      <c r="Y102" s="127"/>
      <c r="Z102" s="127"/>
      <c r="AA102" s="127"/>
      <c r="AB102" s="127"/>
      <c r="AC102" s="142"/>
      <c r="AD102" s="126"/>
      <c r="AE102" s="127"/>
      <c r="AF102" s="127"/>
      <c r="AG102" s="127"/>
      <c r="AH102" s="127"/>
      <c r="AI102" s="130"/>
      <c r="AJ102" s="127"/>
      <c r="AK102" s="127"/>
      <c r="AL102" s="127"/>
      <c r="AM102" s="127"/>
      <c r="AN102" s="127"/>
      <c r="AO102" s="142"/>
      <c r="AP102" s="744">
        <f>SUM(F102:AO102)</f>
        <v>0</v>
      </c>
      <c r="AQ102" s="128">
        <f>+E102-AP102</f>
        <v>0</v>
      </c>
      <c r="AS102" s="1291"/>
      <c r="AT102" s="1292"/>
      <c r="AU102" s="1292"/>
    </row>
    <row r="103" spans="2:47" s="220" customFormat="1" x14ac:dyDescent="0.15">
      <c r="B103" s="915" t="s">
        <v>416</v>
      </c>
      <c r="C103" s="365"/>
      <c r="D103" s="221" t="s">
        <v>316</v>
      </c>
      <c r="E103" s="1315"/>
      <c r="F103" s="1301"/>
      <c r="G103" s="127"/>
      <c r="H103" s="127"/>
      <c r="I103" s="127"/>
      <c r="J103" s="127"/>
      <c r="K103" s="130"/>
      <c r="L103" s="127"/>
      <c r="M103" s="127"/>
      <c r="N103" s="127"/>
      <c r="O103" s="127"/>
      <c r="P103" s="127"/>
      <c r="Q103" s="142"/>
      <c r="R103" s="126"/>
      <c r="S103" s="127"/>
      <c r="T103" s="127"/>
      <c r="U103" s="127"/>
      <c r="V103" s="127"/>
      <c r="W103" s="130"/>
      <c r="X103" s="127"/>
      <c r="Y103" s="127"/>
      <c r="Z103" s="127"/>
      <c r="AA103" s="127"/>
      <c r="AB103" s="127"/>
      <c r="AC103" s="142"/>
      <c r="AD103" s="126"/>
      <c r="AE103" s="127"/>
      <c r="AF103" s="127"/>
      <c r="AG103" s="127"/>
      <c r="AH103" s="127"/>
      <c r="AI103" s="130"/>
      <c r="AJ103" s="127"/>
      <c r="AK103" s="127"/>
      <c r="AL103" s="127"/>
      <c r="AM103" s="127"/>
      <c r="AN103" s="127"/>
      <c r="AO103" s="142"/>
      <c r="AP103" s="744">
        <f>SUM(F103:AO103)</f>
        <v>0</v>
      </c>
      <c r="AQ103" s="128">
        <f>+E103-AP103</f>
        <v>0</v>
      </c>
      <c r="AS103" s="1291"/>
      <c r="AT103" s="1292"/>
      <c r="AU103" s="1292"/>
    </row>
    <row r="104" spans="2:47" s="220" customFormat="1" x14ac:dyDescent="0.15">
      <c r="B104" s="915" t="s">
        <v>417</v>
      </c>
      <c r="C104" s="365"/>
      <c r="D104" s="221" t="s">
        <v>316</v>
      </c>
      <c r="E104" s="1315"/>
      <c r="F104" s="1301"/>
      <c r="G104" s="127"/>
      <c r="H104" s="127"/>
      <c r="I104" s="127"/>
      <c r="J104" s="127"/>
      <c r="K104" s="130"/>
      <c r="L104" s="127"/>
      <c r="M104" s="127"/>
      <c r="N104" s="127"/>
      <c r="O104" s="127"/>
      <c r="P104" s="127"/>
      <c r="Q104" s="142"/>
      <c r="R104" s="126"/>
      <c r="S104" s="127"/>
      <c r="T104" s="127"/>
      <c r="U104" s="127"/>
      <c r="V104" s="127"/>
      <c r="W104" s="130"/>
      <c r="X104" s="127"/>
      <c r="Y104" s="127"/>
      <c r="Z104" s="127"/>
      <c r="AA104" s="127"/>
      <c r="AB104" s="127"/>
      <c r="AC104" s="142"/>
      <c r="AD104" s="126"/>
      <c r="AE104" s="127"/>
      <c r="AF104" s="127"/>
      <c r="AG104" s="127"/>
      <c r="AH104" s="127"/>
      <c r="AI104" s="130"/>
      <c r="AJ104" s="127"/>
      <c r="AK104" s="127"/>
      <c r="AL104" s="127"/>
      <c r="AM104" s="127"/>
      <c r="AN104" s="127"/>
      <c r="AO104" s="142"/>
      <c r="AP104" s="744">
        <f>SUM(F104:AO104)</f>
        <v>0</v>
      </c>
      <c r="AQ104" s="128">
        <f>+E104-AP104</f>
        <v>0</v>
      </c>
      <c r="AS104" s="1291"/>
      <c r="AT104" s="1292"/>
      <c r="AU104" s="1292"/>
    </row>
    <row r="105" spans="2:47" ht="12.75" customHeight="1" x14ac:dyDescent="0.25">
      <c r="B105" s="209" t="s">
        <v>67</v>
      </c>
      <c r="C105" s="278" t="str">
        <f>+'Categorías de gastos'!E18</f>
        <v xml:space="preserve">Servicios básicos para oficina </v>
      </c>
      <c r="D105" s="215"/>
      <c r="E105" s="1316"/>
      <c r="F105" s="1305"/>
      <c r="G105" s="212"/>
      <c r="H105" s="212"/>
      <c r="I105" s="212"/>
      <c r="J105" s="212"/>
      <c r="K105" s="212"/>
      <c r="L105" s="212"/>
      <c r="M105" s="212"/>
      <c r="N105" s="212"/>
      <c r="O105" s="212"/>
      <c r="P105" s="212"/>
      <c r="Q105" s="213"/>
      <c r="R105" s="211"/>
      <c r="S105" s="212"/>
      <c r="T105" s="212"/>
      <c r="U105" s="212"/>
      <c r="V105" s="212"/>
      <c r="W105" s="212"/>
      <c r="X105" s="212"/>
      <c r="Y105" s="212"/>
      <c r="Z105" s="212"/>
      <c r="AA105" s="212"/>
      <c r="AB105" s="212"/>
      <c r="AC105" s="213"/>
      <c r="AD105" s="211"/>
      <c r="AE105" s="212"/>
      <c r="AF105" s="212"/>
      <c r="AG105" s="212"/>
      <c r="AH105" s="212"/>
      <c r="AI105" s="212"/>
      <c r="AJ105" s="212"/>
      <c r="AK105" s="212"/>
      <c r="AL105" s="212"/>
      <c r="AM105" s="212"/>
      <c r="AN105" s="212"/>
      <c r="AO105" s="213"/>
      <c r="AP105" s="750">
        <f t="shared" si="2"/>
        <v>0</v>
      </c>
      <c r="AQ105" s="214">
        <f t="shared" si="3"/>
        <v>0</v>
      </c>
      <c r="AS105" s="1288"/>
      <c r="AT105" s="128"/>
      <c r="AU105" s="128"/>
    </row>
    <row r="106" spans="2:47" s="220" customFormat="1" ht="12.75" customHeight="1" x14ac:dyDescent="0.15">
      <c r="B106" s="915" t="s">
        <v>418</v>
      </c>
      <c r="C106" s="365"/>
      <c r="D106" s="1552" t="s">
        <v>316</v>
      </c>
      <c r="E106" s="1315"/>
      <c r="F106" s="1301"/>
      <c r="G106" s="127"/>
      <c r="H106" s="127"/>
      <c r="I106" s="127"/>
      <c r="J106" s="127"/>
      <c r="K106" s="130"/>
      <c r="L106" s="127"/>
      <c r="M106" s="127"/>
      <c r="N106" s="127"/>
      <c r="O106" s="127"/>
      <c r="P106" s="127"/>
      <c r="Q106" s="142"/>
      <c r="R106" s="126"/>
      <c r="S106" s="127"/>
      <c r="T106" s="127"/>
      <c r="U106" s="127"/>
      <c r="V106" s="127"/>
      <c r="W106" s="130"/>
      <c r="X106" s="127"/>
      <c r="Y106" s="127"/>
      <c r="Z106" s="127"/>
      <c r="AA106" s="127"/>
      <c r="AB106" s="127"/>
      <c r="AC106" s="142"/>
      <c r="AD106" s="126"/>
      <c r="AE106" s="127"/>
      <c r="AF106" s="127"/>
      <c r="AG106" s="127"/>
      <c r="AH106" s="127"/>
      <c r="AI106" s="130"/>
      <c r="AJ106" s="127"/>
      <c r="AK106" s="127"/>
      <c r="AL106" s="127"/>
      <c r="AM106" s="127"/>
      <c r="AN106" s="127"/>
      <c r="AO106" s="142"/>
      <c r="AP106" s="744">
        <f>SUM(F106:AO106)</f>
        <v>0</v>
      </c>
      <c r="AQ106" s="128">
        <f>+E106-AP106</f>
        <v>0</v>
      </c>
      <c r="AS106" s="1291"/>
      <c r="AT106" s="1292"/>
      <c r="AU106" s="1292"/>
    </row>
    <row r="107" spans="2:47" s="220" customFormat="1" ht="12.75" customHeight="1" x14ac:dyDescent="0.15">
      <c r="B107" s="915" t="s">
        <v>419</v>
      </c>
      <c r="C107" s="365"/>
      <c r="D107" s="221" t="s">
        <v>316</v>
      </c>
      <c r="E107" s="1315"/>
      <c r="F107" s="1301"/>
      <c r="G107" s="127"/>
      <c r="H107" s="127"/>
      <c r="I107" s="127"/>
      <c r="J107" s="127"/>
      <c r="K107" s="130"/>
      <c r="L107" s="127"/>
      <c r="M107" s="127"/>
      <c r="N107" s="127"/>
      <c r="O107" s="127"/>
      <c r="P107" s="127"/>
      <c r="Q107" s="142"/>
      <c r="R107" s="126"/>
      <c r="S107" s="127"/>
      <c r="T107" s="127"/>
      <c r="U107" s="127"/>
      <c r="V107" s="127"/>
      <c r="W107" s="130"/>
      <c r="X107" s="127"/>
      <c r="Y107" s="127"/>
      <c r="Z107" s="127"/>
      <c r="AA107" s="127"/>
      <c r="AB107" s="127"/>
      <c r="AC107" s="142"/>
      <c r="AD107" s="126"/>
      <c r="AE107" s="127"/>
      <c r="AF107" s="127"/>
      <c r="AG107" s="127"/>
      <c r="AH107" s="127"/>
      <c r="AI107" s="130"/>
      <c r="AJ107" s="127"/>
      <c r="AK107" s="127"/>
      <c r="AL107" s="127"/>
      <c r="AM107" s="127"/>
      <c r="AN107" s="127"/>
      <c r="AO107" s="142"/>
      <c r="AP107" s="744">
        <f>SUM(F107:AO107)</f>
        <v>0</v>
      </c>
      <c r="AQ107" s="128">
        <f>+E107-AP107</f>
        <v>0</v>
      </c>
      <c r="AS107" s="1291"/>
      <c r="AT107" s="1292"/>
      <c r="AU107" s="1292"/>
    </row>
    <row r="108" spans="2:47" s="220" customFormat="1" ht="12.75" customHeight="1" x14ac:dyDescent="0.15">
      <c r="B108" s="915" t="s">
        <v>420</v>
      </c>
      <c r="C108" s="365"/>
      <c r="D108" s="221" t="s">
        <v>316</v>
      </c>
      <c r="E108" s="1315"/>
      <c r="F108" s="1301"/>
      <c r="G108" s="127"/>
      <c r="H108" s="127"/>
      <c r="I108" s="127"/>
      <c r="J108" s="127"/>
      <c r="K108" s="130"/>
      <c r="L108" s="127"/>
      <c r="M108" s="127"/>
      <c r="N108" s="127"/>
      <c r="O108" s="127"/>
      <c r="P108" s="127"/>
      <c r="Q108" s="142"/>
      <c r="R108" s="126"/>
      <c r="S108" s="127"/>
      <c r="T108" s="127"/>
      <c r="U108" s="127"/>
      <c r="V108" s="127"/>
      <c r="W108" s="130"/>
      <c r="X108" s="127"/>
      <c r="Y108" s="127"/>
      <c r="Z108" s="127"/>
      <c r="AA108" s="127"/>
      <c r="AB108" s="127"/>
      <c r="AC108" s="142"/>
      <c r="AD108" s="126"/>
      <c r="AE108" s="127"/>
      <c r="AF108" s="127"/>
      <c r="AG108" s="127"/>
      <c r="AH108" s="127"/>
      <c r="AI108" s="130"/>
      <c r="AJ108" s="127"/>
      <c r="AK108" s="127"/>
      <c r="AL108" s="127"/>
      <c r="AM108" s="127"/>
      <c r="AN108" s="127"/>
      <c r="AO108" s="142"/>
      <c r="AP108" s="744">
        <f>SUM(F108:AO108)</f>
        <v>0</v>
      </c>
      <c r="AQ108" s="128">
        <f>+E108-AP108</f>
        <v>0</v>
      </c>
      <c r="AS108" s="1291"/>
      <c r="AT108" s="1292"/>
      <c r="AU108" s="1292"/>
    </row>
    <row r="109" spans="2:47" ht="12.75" customHeight="1" x14ac:dyDescent="0.25">
      <c r="B109" s="209" t="s">
        <v>171</v>
      </c>
      <c r="C109" s="278" t="str">
        <f>+'Categorías de gastos'!E19</f>
        <v>Materiales y suministros de oficina</v>
      </c>
      <c r="D109" s="215"/>
      <c r="E109" s="1316"/>
      <c r="F109" s="1305"/>
      <c r="G109" s="212"/>
      <c r="H109" s="212"/>
      <c r="I109" s="212"/>
      <c r="J109" s="212"/>
      <c r="K109" s="212"/>
      <c r="L109" s="212"/>
      <c r="M109" s="212"/>
      <c r="N109" s="212"/>
      <c r="O109" s="212"/>
      <c r="P109" s="212"/>
      <c r="Q109" s="213"/>
      <c r="R109" s="211"/>
      <c r="S109" s="212"/>
      <c r="T109" s="212"/>
      <c r="U109" s="212"/>
      <c r="V109" s="212"/>
      <c r="W109" s="212"/>
      <c r="X109" s="212"/>
      <c r="Y109" s="212"/>
      <c r="Z109" s="212"/>
      <c r="AA109" s="212"/>
      <c r="AB109" s="212"/>
      <c r="AC109" s="213"/>
      <c r="AD109" s="211"/>
      <c r="AE109" s="212"/>
      <c r="AF109" s="212"/>
      <c r="AG109" s="212"/>
      <c r="AH109" s="212"/>
      <c r="AI109" s="212"/>
      <c r="AJ109" s="212"/>
      <c r="AK109" s="212"/>
      <c r="AL109" s="212"/>
      <c r="AM109" s="212"/>
      <c r="AN109" s="212"/>
      <c r="AO109" s="213"/>
      <c r="AP109" s="750">
        <f t="shared" si="2"/>
        <v>0</v>
      </c>
      <c r="AQ109" s="214">
        <f t="shared" si="3"/>
        <v>0</v>
      </c>
      <c r="AS109" s="1288"/>
      <c r="AT109" s="128"/>
      <c r="AU109" s="128"/>
    </row>
    <row r="110" spans="2:47" s="220" customFormat="1" ht="12.75" customHeight="1" x14ac:dyDescent="0.15">
      <c r="B110" s="915" t="s">
        <v>421</v>
      </c>
      <c r="C110" s="365"/>
      <c r="D110" s="1552" t="s">
        <v>316</v>
      </c>
      <c r="E110" s="1315"/>
      <c r="F110" s="1300"/>
      <c r="G110" s="1170"/>
      <c r="H110" s="1170"/>
      <c r="I110" s="1170"/>
      <c r="J110" s="1170"/>
      <c r="K110" s="1171"/>
      <c r="L110" s="1170"/>
      <c r="M110" s="1170"/>
      <c r="N110" s="1170"/>
      <c r="O110" s="1170"/>
      <c r="P110" s="1170"/>
      <c r="Q110" s="1172"/>
      <c r="R110" s="129"/>
      <c r="S110" s="130"/>
      <c r="T110" s="130"/>
      <c r="U110" s="130"/>
      <c r="V110" s="130"/>
      <c r="W110" s="130"/>
      <c r="X110" s="130"/>
      <c r="Y110" s="130"/>
      <c r="Z110" s="130"/>
      <c r="AA110" s="130"/>
      <c r="AB110" s="130"/>
      <c r="AC110" s="142"/>
      <c r="AD110" s="129"/>
      <c r="AE110" s="130"/>
      <c r="AF110" s="130"/>
      <c r="AG110" s="130"/>
      <c r="AH110" s="130"/>
      <c r="AI110" s="130"/>
      <c r="AJ110" s="130"/>
      <c r="AK110" s="130"/>
      <c r="AL110" s="130"/>
      <c r="AM110" s="130"/>
      <c r="AN110" s="130"/>
      <c r="AO110" s="142"/>
      <c r="AP110" s="745">
        <f>SUM(F110:AO110)</f>
        <v>0</v>
      </c>
      <c r="AQ110" s="128">
        <f>+E110-AP110</f>
        <v>0</v>
      </c>
      <c r="AS110" s="1291"/>
      <c r="AT110" s="1292"/>
      <c r="AU110" s="1292"/>
    </row>
    <row r="111" spans="2:47" s="220" customFormat="1" ht="12.75" customHeight="1" x14ac:dyDescent="0.15">
      <c r="B111" s="915" t="s">
        <v>422</v>
      </c>
      <c r="C111" s="365"/>
      <c r="D111" s="1552" t="s">
        <v>316</v>
      </c>
      <c r="E111" s="1315"/>
      <c r="F111" s="1300"/>
      <c r="G111" s="1170"/>
      <c r="H111" s="1170"/>
      <c r="I111" s="1170"/>
      <c r="J111" s="1170"/>
      <c r="K111" s="1171"/>
      <c r="L111" s="1170"/>
      <c r="M111" s="1170"/>
      <c r="N111" s="1170"/>
      <c r="O111" s="1170"/>
      <c r="P111" s="1170"/>
      <c r="Q111" s="1172"/>
      <c r="R111" s="129"/>
      <c r="S111" s="130"/>
      <c r="T111" s="130"/>
      <c r="U111" s="130"/>
      <c r="V111" s="130"/>
      <c r="W111" s="130"/>
      <c r="X111" s="130"/>
      <c r="Y111" s="130"/>
      <c r="Z111" s="130"/>
      <c r="AA111" s="130"/>
      <c r="AB111" s="130"/>
      <c r="AC111" s="142"/>
      <c r="AD111" s="129"/>
      <c r="AE111" s="130"/>
      <c r="AF111" s="130"/>
      <c r="AG111" s="130"/>
      <c r="AH111" s="130"/>
      <c r="AI111" s="130"/>
      <c r="AJ111" s="130"/>
      <c r="AK111" s="130"/>
      <c r="AL111" s="130"/>
      <c r="AM111" s="130"/>
      <c r="AN111" s="130"/>
      <c r="AO111" s="142"/>
      <c r="AP111" s="745">
        <f>SUM(F111:AO111)</f>
        <v>0</v>
      </c>
      <c r="AQ111" s="128">
        <f>+E111-AP111</f>
        <v>0</v>
      </c>
      <c r="AS111" s="1291"/>
      <c r="AT111" s="1292"/>
      <c r="AU111" s="1292"/>
    </row>
    <row r="112" spans="2:47" s="220" customFormat="1" ht="12.75" customHeight="1" x14ac:dyDescent="0.15">
      <c r="B112" s="915" t="s">
        <v>423</v>
      </c>
      <c r="C112" s="365"/>
      <c r="D112" s="1552" t="s">
        <v>316</v>
      </c>
      <c r="E112" s="1315"/>
      <c r="F112" s="1300"/>
      <c r="G112" s="1170"/>
      <c r="H112" s="1170"/>
      <c r="I112" s="1170"/>
      <c r="J112" s="1170"/>
      <c r="K112" s="1171"/>
      <c r="L112" s="1170"/>
      <c r="M112" s="1170"/>
      <c r="N112" s="1170"/>
      <c r="O112" s="1170"/>
      <c r="P112" s="1170"/>
      <c r="Q112" s="1172"/>
      <c r="R112" s="129"/>
      <c r="S112" s="130"/>
      <c r="T112" s="130"/>
      <c r="U112" s="130"/>
      <c r="V112" s="130"/>
      <c r="W112" s="130"/>
      <c r="X112" s="130"/>
      <c r="Y112" s="130"/>
      <c r="Z112" s="130"/>
      <c r="AA112" s="130"/>
      <c r="AB112" s="130"/>
      <c r="AC112" s="142"/>
      <c r="AD112" s="129"/>
      <c r="AE112" s="130"/>
      <c r="AF112" s="130"/>
      <c r="AG112" s="130"/>
      <c r="AH112" s="130"/>
      <c r="AI112" s="130"/>
      <c r="AJ112" s="130"/>
      <c r="AK112" s="130"/>
      <c r="AL112" s="130"/>
      <c r="AM112" s="130"/>
      <c r="AN112" s="130"/>
      <c r="AO112" s="142"/>
      <c r="AP112" s="745">
        <f>SUM(F112:AO112)</f>
        <v>0</v>
      </c>
      <c r="AQ112" s="128">
        <f>+E112-AP112</f>
        <v>0</v>
      </c>
      <c r="AS112" s="1291"/>
      <c r="AT112" s="1292"/>
      <c r="AU112" s="1292"/>
    </row>
    <row r="113" spans="2:47" ht="12.75" customHeight="1" x14ac:dyDescent="0.25">
      <c r="B113" s="209" t="s">
        <v>176</v>
      </c>
      <c r="C113" s="278" t="str">
        <f>+'Categorías de gastos'!E20</f>
        <v>Comunicaciones</v>
      </c>
      <c r="D113" s="215"/>
      <c r="E113" s="1317"/>
      <c r="F113" s="1305"/>
      <c r="G113" s="212"/>
      <c r="H113" s="212"/>
      <c r="I113" s="212"/>
      <c r="J113" s="212"/>
      <c r="K113" s="212"/>
      <c r="L113" s="212"/>
      <c r="M113" s="212"/>
      <c r="N113" s="212"/>
      <c r="O113" s="212"/>
      <c r="P113" s="212"/>
      <c r="Q113" s="213"/>
      <c r="R113" s="211"/>
      <c r="S113" s="212"/>
      <c r="T113" s="212"/>
      <c r="U113" s="212"/>
      <c r="V113" s="212"/>
      <c r="W113" s="212"/>
      <c r="X113" s="212"/>
      <c r="Y113" s="212"/>
      <c r="Z113" s="212"/>
      <c r="AA113" s="212"/>
      <c r="AB113" s="212"/>
      <c r="AC113" s="213"/>
      <c r="AD113" s="211"/>
      <c r="AE113" s="212"/>
      <c r="AF113" s="212"/>
      <c r="AG113" s="212"/>
      <c r="AH113" s="212"/>
      <c r="AI113" s="212"/>
      <c r="AJ113" s="212"/>
      <c r="AK113" s="212"/>
      <c r="AL113" s="212"/>
      <c r="AM113" s="212"/>
      <c r="AN113" s="212"/>
      <c r="AO113" s="213"/>
      <c r="AP113" s="750">
        <f t="shared" si="2"/>
        <v>0</v>
      </c>
      <c r="AQ113" s="214">
        <f t="shared" si="3"/>
        <v>0</v>
      </c>
      <c r="AS113" s="1288"/>
      <c r="AT113" s="128"/>
      <c r="AU113" s="128"/>
    </row>
    <row r="114" spans="2:47" s="220" customFormat="1" ht="12.75" customHeight="1" x14ac:dyDescent="0.15">
      <c r="B114" s="915" t="s">
        <v>424</v>
      </c>
      <c r="C114" s="365"/>
      <c r="D114" s="1552" t="s">
        <v>316</v>
      </c>
      <c r="E114" s="1318"/>
      <c r="F114" s="1301"/>
      <c r="G114" s="127"/>
      <c r="H114" s="127"/>
      <c r="I114" s="127"/>
      <c r="J114" s="127"/>
      <c r="K114" s="130"/>
      <c r="L114" s="130"/>
      <c r="M114" s="130"/>
      <c r="N114" s="130"/>
      <c r="O114" s="130"/>
      <c r="P114" s="130"/>
      <c r="Q114" s="142"/>
      <c r="R114" s="129"/>
      <c r="S114" s="130"/>
      <c r="T114" s="130"/>
      <c r="U114" s="130"/>
      <c r="V114" s="130"/>
      <c r="W114" s="130"/>
      <c r="X114" s="130"/>
      <c r="Y114" s="130"/>
      <c r="Z114" s="130"/>
      <c r="AA114" s="130"/>
      <c r="AB114" s="130"/>
      <c r="AC114" s="142"/>
      <c r="AD114" s="129"/>
      <c r="AE114" s="130"/>
      <c r="AF114" s="130"/>
      <c r="AG114" s="130"/>
      <c r="AH114" s="130"/>
      <c r="AI114" s="130"/>
      <c r="AJ114" s="130"/>
      <c r="AK114" s="130"/>
      <c r="AL114" s="130"/>
      <c r="AM114" s="130"/>
      <c r="AN114" s="130"/>
      <c r="AO114" s="142"/>
      <c r="AP114" s="745">
        <f>SUM(F114:AO114)</f>
        <v>0</v>
      </c>
      <c r="AQ114" s="128">
        <f>+E114-AP114</f>
        <v>0</v>
      </c>
      <c r="AS114" s="1291"/>
      <c r="AT114" s="1292"/>
      <c r="AU114" s="1292"/>
    </row>
    <row r="115" spans="2:47" s="220" customFormat="1" ht="12.75" customHeight="1" x14ac:dyDescent="0.15">
      <c r="B115" s="915" t="s">
        <v>425</v>
      </c>
      <c r="C115" s="365"/>
      <c r="D115" s="1552" t="s">
        <v>316</v>
      </c>
      <c r="E115" s="1318"/>
      <c r="F115" s="1301"/>
      <c r="G115" s="127"/>
      <c r="H115" s="127"/>
      <c r="I115" s="127"/>
      <c r="J115" s="127"/>
      <c r="K115" s="130"/>
      <c r="L115" s="130"/>
      <c r="M115" s="130"/>
      <c r="N115" s="130"/>
      <c r="O115" s="130"/>
      <c r="P115" s="130"/>
      <c r="Q115" s="142"/>
      <c r="R115" s="129"/>
      <c r="S115" s="130"/>
      <c r="T115" s="130"/>
      <c r="U115" s="130"/>
      <c r="V115" s="130"/>
      <c r="W115" s="130"/>
      <c r="X115" s="130"/>
      <c r="Y115" s="130"/>
      <c r="Z115" s="130"/>
      <c r="AA115" s="130"/>
      <c r="AB115" s="130"/>
      <c r="AC115" s="142"/>
      <c r="AD115" s="129"/>
      <c r="AE115" s="130"/>
      <c r="AF115" s="130"/>
      <c r="AG115" s="130"/>
      <c r="AH115" s="130"/>
      <c r="AI115" s="130"/>
      <c r="AJ115" s="130"/>
      <c r="AK115" s="130"/>
      <c r="AL115" s="130"/>
      <c r="AM115" s="130"/>
      <c r="AN115" s="130"/>
      <c r="AO115" s="142"/>
      <c r="AP115" s="745">
        <f>SUM(F115:AO115)</f>
        <v>0</v>
      </c>
      <c r="AQ115" s="128">
        <f>+E115-AP115</f>
        <v>0</v>
      </c>
      <c r="AS115" s="1291"/>
      <c r="AT115" s="1292"/>
      <c r="AU115" s="1292"/>
    </row>
    <row r="116" spans="2:47" s="220" customFormat="1" ht="12.75" customHeight="1" x14ac:dyDescent="0.15">
      <c r="B116" s="915" t="s">
        <v>426</v>
      </c>
      <c r="C116" s="365"/>
      <c r="D116" s="1552" t="s">
        <v>316</v>
      </c>
      <c r="E116" s="1318"/>
      <c r="F116" s="1301"/>
      <c r="G116" s="127"/>
      <c r="H116" s="127"/>
      <c r="I116" s="127"/>
      <c r="J116" s="127"/>
      <c r="K116" s="130"/>
      <c r="L116" s="130"/>
      <c r="M116" s="130"/>
      <c r="N116" s="130"/>
      <c r="O116" s="130"/>
      <c r="P116" s="130"/>
      <c r="Q116" s="142"/>
      <c r="R116" s="129"/>
      <c r="S116" s="130"/>
      <c r="T116" s="130"/>
      <c r="U116" s="130"/>
      <c r="V116" s="130"/>
      <c r="W116" s="130"/>
      <c r="X116" s="130"/>
      <c r="Y116" s="130"/>
      <c r="Z116" s="130"/>
      <c r="AA116" s="130"/>
      <c r="AB116" s="130"/>
      <c r="AC116" s="142"/>
      <c r="AD116" s="129"/>
      <c r="AE116" s="130"/>
      <c r="AF116" s="130"/>
      <c r="AG116" s="130"/>
      <c r="AH116" s="130"/>
      <c r="AI116" s="130"/>
      <c r="AJ116" s="130"/>
      <c r="AK116" s="130"/>
      <c r="AL116" s="130"/>
      <c r="AM116" s="130"/>
      <c r="AN116" s="130"/>
      <c r="AO116" s="142"/>
      <c r="AP116" s="745">
        <f>SUM(F116:AO116)</f>
        <v>0</v>
      </c>
      <c r="AQ116" s="128">
        <f>+E116-AP116</f>
        <v>0</v>
      </c>
      <c r="AS116" s="1291"/>
      <c r="AT116" s="1292"/>
      <c r="AU116" s="1292"/>
    </row>
    <row r="117" spans="2:47" ht="12.75" customHeight="1" x14ac:dyDescent="0.25">
      <c r="B117" s="209" t="s">
        <v>177</v>
      </c>
      <c r="C117" s="278" t="str">
        <f>+'Categorías de gastos'!E21</f>
        <v>Coordinaciones con FONDOEMPLEO</v>
      </c>
      <c r="D117" s="215"/>
      <c r="E117" s="1317"/>
      <c r="F117" s="1305"/>
      <c r="G117" s="212"/>
      <c r="H117" s="212"/>
      <c r="I117" s="212"/>
      <c r="J117" s="212"/>
      <c r="K117" s="212"/>
      <c r="L117" s="212"/>
      <c r="M117" s="212"/>
      <c r="N117" s="212"/>
      <c r="O117" s="212"/>
      <c r="P117" s="212"/>
      <c r="Q117" s="213"/>
      <c r="R117" s="211"/>
      <c r="S117" s="212"/>
      <c r="T117" s="212"/>
      <c r="U117" s="212"/>
      <c r="V117" s="212"/>
      <c r="W117" s="212"/>
      <c r="X117" s="212"/>
      <c r="Y117" s="212"/>
      <c r="Z117" s="212"/>
      <c r="AA117" s="212"/>
      <c r="AB117" s="212"/>
      <c r="AC117" s="213"/>
      <c r="AD117" s="211"/>
      <c r="AE117" s="212"/>
      <c r="AF117" s="212"/>
      <c r="AG117" s="212"/>
      <c r="AH117" s="212"/>
      <c r="AI117" s="212"/>
      <c r="AJ117" s="212"/>
      <c r="AK117" s="212"/>
      <c r="AL117" s="212"/>
      <c r="AM117" s="212"/>
      <c r="AN117" s="212"/>
      <c r="AO117" s="213"/>
      <c r="AP117" s="750">
        <f t="shared" si="2"/>
        <v>0</v>
      </c>
      <c r="AQ117" s="214">
        <f t="shared" si="3"/>
        <v>0</v>
      </c>
      <c r="AS117" s="1288"/>
      <c r="AT117" s="128"/>
      <c r="AU117" s="128"/>
    </row>
    <row r="118" spans="2:47" s="220" customFormat="1" ht="12.75" customHeight="1" x14ac:dyDescent="0.15">
      <c r="B118" s="915" t="s">
        <v>427</v>
      </c>
      <c r="C118" s="365" t="s">
        <v>698</v>
      </c>
      <c r="D118" s="1552" t="s">
        <v>296</v>
      </c>
      <c r="E118" s="1318">
        <v>2</v>
      </c>
      <c r="F118" s="1301"/>
      <c r="G118" s="127"/>
      <c r="H118" s="127">
        <v>1</v>
      </c>
      <c r="I118" s="127"/>
      <c r="J118" s="127"/>
      <c r="K118" s="130"/>
      <c r="L118" s="130"/>
      <c r="M118" s="130"/>
      <c r="N118" s="130">
        <v>1</v>
      </c>
      <c r="O118" s="130"/>
      <c r="P118" s="130"/>
      <c r="Q118" s="142"/>
      <c r="R118" s="129"/>
      <c r="S118" s="130"/>
      <c r="T118" s="130"/>
      <c r="U118" s="130"/>
      <c r="V118" s="130"/>
      <c r="W118" s="130"/>
      <c r="X118" s="130"/>
      <c r="Y118" s="130"/>
      <c r="Z118" s="130"/>
      <c r="AA118" s="130"/>
      <c r="AB118" s="130"/>
      <c r="AC118" s="142"/>
      <c r="AD118" s="129"/>
      <c r="AE118" s="130"/>
      <c r="AF118" s="130"/>
      <c r="AG118" s="130"/>
      <c r="AH118" s="130"/>
      <c r="AI118" s="130"/>
      <c r="AJ118" s="130"/>
      <c r="AK118" s="130"/>
      <c r="AL118" s="130"/>
      <c r="AM118" s="130"/>
      <c r="AN118" s="130"/>
      <c r="AO118" s="142"/>
      <c r="AP118" s="745">
        <f t="shared" ref="AP118:AP124" si="4">SUM(F118:AO118)</f>
        <v>2</v>
      </c>
      <c r="AQ118" s="128">
        <f t="shared" si="3"/>
        <v>0</v>
      </c>
      <c r="AS118" s="1291"/>
      <c r="AT118" s="1292"/>
      <c r="AU118" s="1292"/>
    </row>
    <row r="119" spans="2:47" s="220" customFormat="1" ht="12.75" customHeight="1" x14ac:dyDescent="0.15">
      <c r="B119" s="915" t="s">
        <v>428</v>
      </c>
      <c r="C119" s="365" t="s">
        <v>626</v>
      </c>
      <c r="D119" s="1552" t="s">
        <v>296</v>
      </c>
      <c r="E119" s="1318">
        <v>2</v>
      </c>
      <c r="F119" s="1301"/>
      <c r="G119" s="127"/>
      <c r="H119" s="127">
        <v>1</v>
      </c>
      <c r="I119" s="127"/>
      <c r="J119" s="127"/>
      <c r="K119" s="130"/>
      <c r="L119" s="130"/>
      <c r="M119" s="130"/>
      <c r="N119" s="130">
        <v>1</v>
      </c>
      <c r="O119" s="130"/>
      <c r="P119" s="130"/>
      <c r="Q119" s="142"/>
      <c r="R119" s="129"/>
      <c r="S119" s="130"/>
      <c r="T119" s="130"/>
      <c r="U119" s="130"/>
      <c r="V119" s="130"/>
      <c r="W119" s="130"/>
      <c r="X119" s="130"/>
      <c r="Y119" s="130"/>
      <c r="Z119" s="130"/>
      <c r="AA119" s="130"/>
      <c r="AB119" s="130"/>
      <c r="AC119" s="142"/>
      <c r="AD119" s="129"/>
      <c r="AE119" s="130"/>
      <c r="AF119" s="130"/>
      <c r="AG119" s="130"/>
      <c r="AH119" s="130"/>
      <c r="AI119" s="130"/>
      <c r="AJ119" s="130"/>
      <c r="AK119" s="130"/>
      <c r="AL119" s="130"/>
      <c r="AM119" s="130"/>
      <c r="AN119" s="130"/>
      <c r="AO119" s="142"/>
      <c r="AP119" s="745">
        <f t="shared" si="4"/>
        <v>2</v>
      </c>
      <c r="AQ119" s="128">
        <f t="shared" si="3"/>
        <v>0</v>
      </c>
      <c r="AS119" s="1291"/>
      <c r="AT119" s="1292"/>
      <c r="AU119" s="1292"/>
    </row>
    <row r="120" spans="2:47" s="220" customFormat="1" ht="12.75" customHeight="1" x14ac:dyDescent="0.15">
      <c r="B120" s="915" t="s">
        <v>429</v>
      </c>
      <c r="C120" s="365"/>
      <c r="D120" s="1552" t="s">
        <v>316</v>
      </c>
      <c r="E120" s="1318"/>
      <c r="F120" s="1301"/>
      <c r="G120" s="127"/>
      <c r="H120" s="127"/>
      <c r="I120" s="127"/>
      <c r="J120" s="127"/>
      <c r="K120" s="130"/>
      <c r="L120" s="130"/>
      <c r="M120" s="130"/>
      <c r="N120" s="130"/>
      <c r="O120" s="130"/>
      <c r="P120" s="130"/>
      <c r="Q120" s="142"/>
      <c r="R120" s="129"/>
      <c r="S120" s="130"/>
      <c r="T120" s="130"/>
      <c r="U120" s="130"/>
      <c r="V120" s="130"/>
      <c r="W120" s="130"/>
      <c r="X120" s="130"/>
      <c r="Y120" s="130"/>
      <c r="Z120" s="130"/>
      <c r="AA120" s="130"/>
      <c r="AB120" s="130"/>
      <c r="AC120" s="142"/>
      <c r="AD120" s="129"/>
      <c r="AE120" s="130"/>
      <c r="AF120" s="130"/>
      <c r="AG120" s="130"/>
      <c r="AH120" s="130"/>
      <c r="AI120" s="130"/>
      <c r="AJ120" s="130"/>
      <c r="AK120" s="130"/>
      <c r="AL120" s="130"/>
      <c r="AM120" s="130"/>
      <c r="AN120" s="130"/>
      <c r="AO120" s="142"/>
      <c r="AP120" s="745">
        <f t="shared" si="4"/>
        <v>0</v>
      </c>
      <c r="AQ120" s="128">
        <f t="shared" si="3"/>
        <v>0</v>
      </c>
      <c r="AS120" s="1291"/>
      <c r="AT120" s="1292"/>
      <c r="AU120" s="1292"/>
    </row>
    <row r="121" spans="2:47" ht="13.5" customHeight="1" x14ac:dyDescent="0.25">
      <c r="B121" s="118">
        <v>6.4</v>
      </c>
      <c r="C121" s="159" t="str">
        <f>+'Categorías de gastos'!E22</f>
        <v>Gastos administrativos del proyecto</v>
      </c>
      <c r="D121" s="152" t="s">
        <v>184</v>
      </c>
      <c r="E121" s="1319">
        <v>14</v>
      </c>
      <c r="F121" s="1306">
        <v>1</v>
      </c>
      <c r="G121" s="917">
        <v>1</v>
      </c>
      <c r="H121" s="917">
        <v>1</v>
      </c>
      <c r="I121" s="917">
        <v>1</v>
      </c>
      <c r="J121" s="917">
        <v>1</v>
      </c>
      <c r="K121" s="917">
        <v>1</v>
      </c>
      <c r="L121" s="917">
        <v>1</v>
      </c>
      <c r="M121" s="917">
        <v>1</v>
      </c>
      <c r="N121" s="917">
        <v>1</v>
      </c>
      <c r="O121" s="917">
        <v>1</v>
      </c>
      <c r="P121" s="917">
        <v>1</v>
      </c>
      <c r="Q121" s="918">
        <v>1</v>
      </c>
      <c r="R121" s="916">
        <v>1</v>
      </c>
      <c r="S121" s="917">
        <v>1</v>
      </c>
      <c r="T121" s="917"/>
      <c r="U121" s="917"/>
      <c r="V121" s="917"/>
      <c r="W121" s="917"/>
      <c r="X121" s="917"/>
      <c r="Y121" s="917"/>
      <c r="Z121" s="917"/>
      <c r="AA121" s="917"/>
      <c r="AB121" s="917"/>
      <c r="AC121" s="918"/>
      <c r="AD121" s="916"/>
      <c r="AE121" s="917"/>
      <c r="AF121" s="917"/>
      <c r="AG121" s="917"/>
      <c r="AH121" s="917"/>
      <c r="AI121" s="917"/>
      <c r="AJ121" s="917"/>
      <c r="AK121" s="917"/>
      <c r="AL121" s="917"/>
      <c r="AM121" s="917"/>
      <c r="AN121" s="917"/>
      <c r="AO121" s="918"/>
      <c r="AP121" s="742">
        <f t="shared" si="4"/>
        <v>14</v>
      </c>
      <c r="AQ121" s="121">
        <f t="shared" si="3"/>
        <v>0</v>
      </c>
      <c r="AS121" s="1293"/>
      <c r="AT121" s="1294"/>
      <c r="AU121" s="1294"/>
    </row>
    <row r="122" spans="2:47" ht="13.5" customHeight="1" x14ac:dyDescent="0.25">
      <c r="B122" s="118">
        <v>6.5</v>
      </c>
      <c r="C122" s="159" t="str">
        <f>+'Categorías de gastos'!E23</f>
        <v>Línea de base y evaluaciones del proyecto</v>
      </c>
      <c r="D122" s="152" t="s">
        <v>295</v>
      </c>
      <c r="E122" s="1319">
        <v>2</v>
      </c>
      <c r="F122" s="1306">
        <v>1</v>
      </c>
      <c r="G122" s="917"/>
      <c r="H122" s="917"/>
      <c r="I122" s="917"/>
      <c r="J122" s="917"/>
      <c r="K122" s="917"/>
      <c r="L122" s="917"/>
      <c r="M122" s="917"/>
      <c r="N122" s="917"/>
      <c r="O122" s="917"/>
      <c r="P122" s="917"/>
      <c r="Q122" s="918"/>
      <c r="R122" s="916"/>
      <c r="S122" s="917">
        <v>1</v>
      </c>
      <c r="T122" s="917"/>
      <c r="U122" s="917"/>
      <c r="V122" s="917"/>
      <c r="W122" s="917"/>
      <c r="X122" s="917"/>
      <c r="Y122" s="917"/>
      <c r="Z122" s="917"/>
      <c r="AA122" s="917"/>
      <c r="AB122" s="917"/>
      <c r="AC122" s="918"/>
      <c r="AD122" s="916"/>
      <c r="AE122" s="917"/>
      <c r="AF122" s="917"/>
      <c r="AG122" s="917"/>
      <c r="AH122" s="917"/>
      <c r="AI122" s="917"/>
      <c r="AJ122" s="917"/>
      <c r="AK122" s="917"/>
      <c r="AL122" s="917"/>
      <c r="AM122" s="917"/>
      <c r="AN122" s="917"/>
      <c r="AO122" s="918"/>
      <c r="AP122" s="742">
        <f t="shared" si="4"/>
        <v>2</v>
      </c>
      <c r="AQ122" s="121">
        <f t="shared" si="3"/>
        <v>0</v>
      </c>
      <c r="AS122" s="1289"/>
      <c r="AT122" s="1290"/>
      <c r="AU122" s="1290"/>
    </row>
    <row r="123" spans="2:47" ht="13.5" customHeight="1" x14ac:dyDescent="0.25">
      <c r="B123" s="118">
        <v>6.6</v>
      </c>
      <c r="C123" s="159" t="str">
        <f>+'Categorías de gastos'!E24</f>
        <v>Imprevistos</v>
      </c>
      <c r="D123" s="152" t="s">
        <v>184</v>
      </c>
      <c r="E123" s="1319">
        <v>2</v>
      </c>
      <c r="F123" s="1306"/>
      <c r="G123" s="917"/>
      <c r="H123" s="917"/>
      <c r="I123" s="917"/>
      <c r="J123" s="917"/>
      <c r="K123" s="917">
        <v>1</v>
      </c>
      <c r="L123" s="917"/>
      <c r="M123" s="917"/>
      <c r="N123" s="917"/>
      <c r="O123" s="917"/>
      <c r="P123" s="917">
        <v>1</v>
      </c>
      <c r="Q123" s="918"/>
      <c r="R123" s="916"/>
      <c r="S123" s="917"/>
      <c r="T123" s="917"/>
      <c r="U123" s="917"/>
      <c r="V123" s="917"/>
      <c r="W123" s="917"/>
      <c r="X123" s="917"/>
      <c r="Y123" s="917"/>
      <c r="Z123" s="917"/>
      <c r="AA123" s="917"/>
      <c r="AB123" s="917"/>
      <c r="AC123" s="918"/>
      <c r="AD123" s="916"/>
      <c r="AE123" s="917"/>
      <c r="AF123" s="917"/>
      <c r="AG123" s="917"/>
      <c r="AH123" s="917"/>
      <c r="AI123" s="917"/>
      <c r="AJ123" s="917"/>
      <c r="AK123" s="917"/>
      <c r="AL123" s="917"/>
      <c r="AM123" s="917"/>
      <c r="AN123" s="917"/>
      <c r="AO123" s="918"/>
      <c r="AP123" s="742">
        <f t="shared" si="4"/>
        <v>2</v>
      </c>
      <c r="AQ123" s="121">
        <f t="shared" si="3"/>
        <v>0</v>
      </c>
      <c r="AS123" s="1293"/>
      <c r="AT123" s="1294"/>
      <c r="AU123" s="1294"/>
    </row>
    <row r="124" spans="2:47" ht="14.25" thickBot="1" x14ac:dyDescent="0.3">
      <c r="B124" s="149">
        <v>6.7</v>
      </c>
      <c r="C124" s="162" t="str">
        <f>+'Categorías de gastos'!E25</f>
        <v>Supervisión interna</v>
      </c>
      <c r="D124" s="157" t="s">
        <v>319</v>
      </c>
      <c r="E124" s="1320">
        <v>2</v>
      </c>
      <c r="F124" s="1307"/>
      <c r="G124" s="920"/>
      <c r="H124" s="920"/>
      <c r="I124" s="920"/>
      <c r="J124" s="920">
        <v>1</v>
      </c>
      <c r="K124" s="920"/>
      <c r="L124" s="920"/>
      <c r="M124" s="920"/>
      <c r="N124" s="920"/>
      <c r="O124" s="920"/>
      <c r="P124" s="920"/>
      <c r="Q124" s="921">
        <v>1</v>
      </c>
      <c r="R124" s="919"/>
      <c r="S124" s="920"/>
      <c r="T124" s="920"/>
      <c r="U124" s="920"/>
      <c r="V124" s="920"/>
      <c r="W124" s="920"/>
      <c r="X124" s="920"/>
      <c r="Y124" s="920"/>
      <c r="Z124" s="920"/>
      <c r="AA124" s="920"/>
      <c r="AB124" s="920"/>
      <c r="AC124" s="921"/>
      <c r="AD124" s="919"/>
      <c r="AE124" s="920"/>
      <c r="AF124" s="920"/>
      <c r="AG124" s="920"/>
      <c r="AH124" s="920"/>
      <c r="AI124" s="920"/>
      <c r="AJ124" s="920"/>
      <c r="AK124" s="920"/>
      <c r="AL124" s="920"/>
      <c r="AM124" s="920"/>
      <c r="AN124" s="920"/>
      <c r="AO124" s="921"/>
      <c r="AP124" s="751">
        <f t="shared" si="4"/>
        <v>2</v>
      </c>
      <c r="AQ124" s="150">
        <f t="shared" si="3"/>
        <v>0</v>
      </c>
      <c r="AS124" s="1295"/>
      <c r="AT124" s="1296"/>
      <c r="AU124" s="1296"/>
    </row>
    <row r="126" spans="2:47" x14ac:dyDescent="0.25">
      <c r="E126" s="768"/>
    </row>
    <row r="127" spans="2:47" hidden="1" x14ac:dyDescent="0.25">
      <c r="D127" s="40" t="s">
        <v>174</v>
      </c>
    </row>
    <row r="128" spans="2:47" hidden="1" x14ac:dyDescent="0.25">
      <c r="D128" s="40" t="s">
        <v>217</v>
      </c>
    </row>
    <row r="129" spans="4:9" hidden="1" x14ac:dyDescent="0.25">
      <c r="D129" s="40" t="s">
        <v>216</v>
      </c>
      <c r="E129" s="766">
        <v>3800</v>
      </c>
      <c r="I129" s="41"/>
    </row>
    <row r="137" spans="4:9" x14ac:dyDescent="0.25">
      <c r="I137" s="41"/>
    </row>
  </sheetData>
  <sheetProtection algorithmName="SHA-512" hashValue="Sjr+puTlhIIDh4HB2e48VRzpKBLz9LbC76j3IZjKe0r1U5rwENSzZYRZdMHEf+l9m3noHvjGMJ4oGLPfFak7ag==" saltValue="eUZ/XxocEwItyydIOtIAtg==" spinCount="100000" sheet="1" objects="1" scenarios="1" formatColumns="0" formatRows="0"/>
  <protectedRanges>
    <protectedRange sqref="AS117:AU117" name="Rango33"/>
    <protectedRange sqref="AS109:AU109" name="Rango31"/>
    <protectedRange sqref="AS101:AU101" name="Rango29"/>
    <protectedRange sqref="AS93:AU93" name="Rango27"/>
    <protectedRange sqref="AS81:AU81" name="Rango26"/>
    <protectedRange sqref="AS70:AU70" name="Rango25"/>
    <protectedRange sqref="AS55:AU59" name="Rango23"/>
    <protectedRange sqref="AS36:AU40" name="Rango21"/>
    <protectedRange sqref="AS18:AU22" name="Rango19"/>
    <protectedRange sqref="AS123:AU124" name="Rango17"/>
    <protectedRange sqref="F64:AO68" name="Rango6"/>
    <protectedRange sqref="F55:AO59" name="Rango5"/>
    <protectedRange sqref="F46:AO50" name="Rango4"/>
    <protectedRange sqref="F36:AO40" name="Rango3"/>
    <protectedRange sqref="F27:AO31" name="Rango2"/>
    <protectedRange sqref="F18:AO22" name="Rango1"/>
    <protectedRange sqref="C71:AO80" name="Rango7"/>
    <protectedRange sqref="C82:AO91" name="Rango8"/>
    <protectedRange sqref="C94:AO96" name="Rango9"/>
    <protectedRange sqref="C98:AO100" name="Rango10"/>
    <protectedRange sqref="C102:AO104" name="Rango11"/>
    <protectedRange sqref="C106:AO108" name="Rango12"/>
    <protectedRange sqref="C110:AO112" name="Rango13"/>
    <protectedRange sqref="C114:AO116" name="Rango14"/>
    <protectedRange sqref="C118:AO120" name="Rango15"/>
    <protectedRange sqref="E121:AO124" name="Rango16"/>
    <protectedRange sqref="AS121:AU121" name="Rango18"/>
    <protectedRange sqref="AS27:AU31" name="Rango20"/>
    <protectedRange sqref="AS46:AU50" name="Rango22"/>
    <protectedRange sqref="AS64:AU68" name="Rango24"/>
    <protectedRange sqref="AS97:AU97" name="Rango28"/>
    <protectedRange sqref="AS105:AU105" name="Rango30"/>
    <protectedRange sqref="AS113:AU113" name="Rango32"/>
  </protectedRanges>
  <autoFilter ref="B12:AU12">
    <filterColumn colId="0" showButton="0"/>
  </autoFilter>
  <mergeCells count="24">
    <mergeCell ref="AP10:AP12"/>
    <mergeCell ref="AQ10:AQ12"/>
    <mergeCell ref="AS10:AS12"/>
    <mergeCell ref="AT10:AT12"/>
    <mergeCell ref="AU10:AU12"/>
    <mergeCell ref="B11:C12"/>
    <mergeCell ref="B9:C9"/>
    <mergeCell ref="F9:Q9"/>
    <mergeCell ref="R9:AC9"/>
    <mergeCell ref="AD9:AO9"/>
    <mergeCell ref="B10:C10"/>
    <mergeCell ref="D10:D12"/>
    <mergeCell ref="E10:E12"/>
    <mergeCell ref="F10:Q10"/>
    <mergeCell ref="R10:AC10"/>
    <mergeCell ref="AD10:AO10"/>
    <mergeCell ref="B6:C6"/>
    <mergeCell ref="D6:Q6"/>
    <mergeCell ref="B7:C7"/>
    <mergeCell ref="D7:Q7"/>
    <mergeCell ref="B8:C8"/>
    <mergeCell ref="D8:G8"/>
    <mergeCell ref="H8:L8"/>
    <mergeCell ref="M8:Q8"/>
  </mergeCells>
  <conditionalFormatting sqref="AQ65:AQ68">
    <cfRule type="cellIs" dxfId="157" priority="43" operator="notEqual">
      <formula>0</formula>
    </cfRule>
  </conditionalFormatting>
  <conditionalFormatting sqref="AQ71:AQ80">
    <cfRule type="cellIs" dxfId="156" priority="42" operator="notEqual">
      <formula>0</formula>
    </cfRule>
  </conditionalFormatting>
  <conditionalFormatting sqref="AQ18 AQ93:AQ120">
    <cfRule type="cellIs" dxfId="155" priority="54" operator="notEqual">
      <formula>0</formula>
    </cfRule>
  </conditionalFormatting>
  <conditionalFormatting sqref="AQ19:AQ22">
    <cfRule type="cellIs" dxfId="154" priority="53" operator="notEqual">
      <formula>0</formula>
    </cfRule>
  </conditionalFormatting>
  <conditionalFormatting sqref="AQ27">
    <cfRule type="cellIs" dxfId="153" priority="52" operator="notEqual">
      <formula>0</formula>
    </cfRule>
  </conditionalFormatting>
  <conditionalFormatting sqref="AQ28:AQ31">
    <cfRule type="cellIs" dxfId="152" priority="51" operator="notEqual">
      <formula>0</formula>
    </cfRule>
  </conditionalFormatting>
  <conditionalFormatting sqref="AQ36">
    <cfRule type="cellIs" dxfId="151" priority="50" operator="notEqual">
      <formula>0</formula>
    </cfRule>
  </conditionalFormatting>
  <conditionalFormatting sqref="AQ37:AQ40">
    <cfRule type="cellIs" dxfId="150" priority="49" operator="notEqual">
      <formula>0</formula>
    </cfRule>
  </conditionalFormatting>
  <conditionalFormatting sqref="AQ46">
    <cfRule type="cellIs" dxfId="149" priority="48" operator="notEqual">
      <formula>0</formula>
    </cfRule>
  </conditionalFormatting>
  <conditionalFormatting sqref="AQ47:AQ50">
    <cfRule type="cellIs" dxfId="148" priority="47" operator="notEqual">
      <formula>0</formula>
    </cfRule>
  </conditionalFormatting>
  <conditionalFormatting sqref="AQ55">
    <cfRule type="cellIs" dxfId="147" priority="46" operator="notEqual">
      <formula>0</formula>
    </cfRule>
  </conditionalFormatting>
  <conditionalFormatting sqref="AQ56:AQ59">
    <cfRule type="cellIs" dxfId="146" priority="45" operator="notEqual">
      <formula>0</formula>
    </cfRule>
  </conditionalFormatting>
  <conditionalFormatting sqref="AQ64">
    <cfRule type="cellIs" dxfId="145" priority="44" operator="notEqual">
      <formula>0</formula>
    </cfRule>
  </conditionalFormatting>
  <conditionalFormatting sqref="AQ82:AQ91">
    <cfRule type="cellIs" dxfId="144" priority="41" operator="notEqual">
      <formula>0</formula>
    </cfRule>
  </conditionalFormatting>
  <conditionalFormatting sqref="AS65:AS68">
    <cfRule type="cellIs" dxfId="143" priority="29" operator="notEqual">
      <formula>0</formula>
    </cfRule>
  </conditionalFormatting>
  <conditionalFormatting sqref="AS71:AS80">
    <cfRule type="cellIs" dxfId="142" priority="28" operator="notEqual">
      <formula>0</formula>
    </cfRule>
  </conditionalFormatting>
  <conditionalFormatting sqref="AS18 AS93:AS96 AS98:AS100 AS102:AS104 AS106:AS108 AS110:AS112 AS114:AS116 AS118:AS120">
    <cfRule type="cellIs" dxfId="141" priority="40" operator="notEqual">
      <formula>0</formula>
    </cfRule>
  </conditionalFormatting>
  <conditionalFormatting sqref="AS19:AS22">
    <cfRule type="cellIs" dxfId="140" priority="39" operator="notEqual">
      <formula>0</formula>
    </cfRule>
  </conditionalFormatting>
  <conditionalFormatting sqref="AS27">
    <cfRule type="cellIs" dxfId="139" priority="38" operator="notEqual">
      <formula>0</formula>
    </cfRule>
  </conditionalFormatting>
  <conditionalFormatting sqref="AS28:AS31">
    <cfRule type="cellIs" dxfId="138" priority="37" operator="notEqual">
      <formula>0</formula>
    </cfRule>
  </conditionalFormatting>
  <conditionalFormatting sqref="AS36">
    <cfRule type="cellIs" dxfId="137" priority="36" operator="notEqual">
      <formula>0</formula>
    </cfRule>
  </conditionalFormatting>
  <conditionalFormatting sqref="AS37:AS40">
    <cfRule type="cellIs" dxfId="136" priority="35" operator="notEqual">
      <formula>0</formula>
    </cfRule>
  </conditionalFormatting>
  <conditionalFormatting sqref="AS46">
    <cfRule type="cellIs" dxfId="135" priority="34" operator="notEqual">
      <formula>0</formula>
    </cfRule>
  </conditionalFormatting>
  <conditionalFormatting sqref="AS47:AS50">
    <cfRule type="cellIs" dxfId="134" priority="33" operator="notEqual">
      <formula>0</formula>
    </cfRule>
  </conditionalFormatting>
  <conditionalFormatting sqref="AS55">
    <cfRule type="cellIs" dxfId="133" priority="32" operator="notEqual">
      <formula>0</formula>
    </cfRule>
  </conditionalFormatting>
  <conditionalFormatting sqref="AS56:AS59">
    <cfRule type="cellIs" dxfId="132" priority="31" operator="notEqual">
      <formula>0</formula>
    </cfRule>
  </conditionalFormatting>
  <conditionalFormatting sqref="AS64">
    <cfRule type="cellIs" dxfId="131" priority="30" operator="notEqual">
      <formula>0</formula>
    </cfRule>
  </conditionalFormatting>
  <conditionalFormatting sqref="AS82:AS91">
    <cfRule type="cellIs" dxfId="130" priority="27" operator="notEqual">
      <formula>0</formula>
    </cfRule>
  </conditionalFormatting>
  <conditionalFormatting sqref="AT65:AU68">
    <cfRule type="cellIs" dxfId="129" priority="15" operator="notEqual">
      <formula>0</formula>
    </cfRule>
  </conditionalFormatting>
  <conditionalFormatting sqref="AT71:AU80">
    <cfRule type="cellIs" dxfId="128" priority="14" operator="notEqual">
      <formula>0</formula>
    </cfRule>
  </conditionalFormatting>
  <conditionalFormatting sqref="AT18:AU18 AT93:AU96 AT98:AU100 AT102:AU104 AT106:AU108 AT110:AU112 AT114:AU116 AT118:AU120">
    <cfRule type="cellIs" dxfId="127" priority="26" operator="notEqual">
      <formula>0</formula>
    </cfRule>
  </conditionalFormatting>
  <conditionalFormatting sqref="AT19:AU22">
    <cfRule type="cellIs" dxfId="126" priority="25" operator="notEqual">
      <formula>0</formula>
    </cfRule>
  </conditionalFormatting>
  <conditionalFormatting sqref="AT27:AU27">
    <cfRule type="cellIs" dxfId="125" priority="24" operator="notEqual">
      <formula>0</formula>
    </cfRule>
  </conditionalFormatting>
  <conditionalFormatting sqref="AT28:AU31">
    <cfRule type="cellIs" dxfId="124" priority="23" operator="notEqual">
      <formula>0</formula>
    </cfRule>
  </conditionalFormatting>
  <conditionalFormatting sqref="AT36:AU36">
    <cfRule type="cellIs" dxfId="123" priority="22" operator="notEqual">
      <formula>0</formula>
    </cfRule>
  </conditionalFormatting>
  <conditionalFormatting sqref="AT37:AU40">
    <cfRule type="cellIs" dxfId="122" priority="21" operator="notEqual">
      <formula>0</formula>
    </cfRule>
  </conditionalFormatting>
  <conditionalFormatting sqref="AT46:AU46">
    <cfRule type="cellIs" dxfId="121" priority="20" operator="notEqual">
      <formula>0</formula>
    </cfRule>
  </conditionalFormatting>
  <conditionalFormatting sqref="AT47:AU50">
    <cfRule type="cellIs" dxfId="120" priority="19" operator="notEqual">
      <formula>0</formula>
    </cfRule>
  </conditionalFormatting>
  <conditionalFormatting sqref="AT55:AU55">
    <cfRule type="cellIs" dxfId="119" priority="18" operator="notEqual">
      <formula>0</formula>
    </cfRule>
  </conditionalFormatting>
  <conditionalFormatting sqref="AT56:AU59">
    <cfRule type="cellIs" dxfId="118" priority="17" operator="notEqual">
      <formula>0</formula>
    </cfRule>
  </conditionalFormatting>
  <conditionalFormatting sqref="AT64:AU64">
    <cfRule type="cellIs" dxfId="117" priority="16" operator="notEqual">
      <formula>0</formula>
    </cfRule>
  </conditionalFormatting>
  <conditionalFormatting sqref="AT82:AU91">
    <cfRule type="cellIs" dxfId="116" priority="13" operator="notEqual">
      <formula>0</formula>
    </cfRule>
  </conditionalFormatting>
  <conditionalFormatting sqref="AS97">
    <cfRule type="cellIs" dxfId="115" priority="12" operator="notEqual">
      <formula>0</formula>
    </cfRule>
  </conditionalFormatting>
  <conditionalFormatting sqref="AT97:AU97">
    <cfRule type="cellIs" dxfId="114" priority="11" operator="notEqual">
      <formula>0</formula>
    </cfRule>
  </conditionalFormatting>
  <conditionalFormatting sqref="AS101">
    <cfRule type="cellIs" dxfId="113" priority="10" operator="notEqual">
      <formula>0</formula>
    </cfRule>
  </conditionalFormatting>
  <conditionalFormatting sqref="AT101:AU101">
    <cfRule type="cellIs" dxfId="112" priority="9" operator="notEqual">
      <formula>0</formula>
    </cfRule>
  </conditionalFormatting>
  <conditionalFormatting sqref="AS105">
    <cfRule type="cellIs" dxfId="111" priority="8" operator="notEqual">
      <formula>0</formula>
    </cfRule>
  </conditionalFormatting>
  <conditionalFormatting sqref="AT105:AU105">
    <cfRule type="cellIs" dxfId="110" priority="7" operator="notEqual">
      <formula>0</formula>
    </cfRule>
  </conditionalFormatting>
  <conditionalFormatting sqref="AS109">
    <cfRule type="cellIs" dxfId="109" priority="6" operator="notEqual">
      <formula>0</formula>
    </cfRule>
  </conditionalFormatting>
  <conditionalFormatting sqref="AT109:AU109">
    <cfRule type="cellIs" dxfId="108" priority="5" operator="notEqual">
      <formula>0</formula>
    </cfRule>
  </conditionalFormatting>
  <conditionalFormatting sqref="AS113">
    <cfRule type="cellIs" dxfId="107" priority="4" operator="notEqual">
      <formula>0</formula>
    </cfRule>
  </conditionalFormatting>
  <conditionalFormatting sqref="AT113:AU113">
    <cfRule type="cellIs" dxfId="106" priority="3" operator="notEqual">
      <formula>0</formula>
    </cfRule>
  </conditionalFormatting>
  <conditionalFormatting sqref="AS117">
    <cfRule type="cellIs" dxfId="105" priority="2" operator="notEqual">
      <formula>0</formula>
    </cfRule>
  </conditionalFormatting>
  <conditionalFormatting sqref="AT117:AU117">
    <cfRule type="cellIs" dxfId="104" priority="1" operator="notEqual">
      <formula>0</formula>
    </cfRule>
  </conditionalFormatting>
  <dataValidations count="1">
    <dataValidation type="custom" allowBlank="1" showInputMessage="1" showErrorMessage="1" errorTitle="NO MODIFICAR" sqref="D127:E129">
      <formula1>"&gt;0"</formula1>
    </dataValidation>
  </dataValidations>
  <pageMargins left="0.39370078740157483" right="0.19685039370078741" top="0.39370078740157483" bottom="0.39370078740157483" header="0.19685039370078741" footer="0.19685039370078741"/>
  <pageSetup paperSize="9" scale="60" orientation="landscape" horizontalDpi="300" verticalDpi="300" r:id="rId1"/>
  <headerFooter alignWithMargins="0">
    <oddFooter>&amp;C&amp;P de &amp;N</oddFooter>
  </headerFooter>
  <extLst>
    <ext xmlns:x14="http://schemas.microsoft.com/office/spreadsheetml/2009/9/main" uri="{CCE6A557-97BC-4b89-ADB6-D9C93CAAB3DF}">
      <x14:dataValidations xmlns:xm="http://schemas.microsoft.com/office/excel/2006/main" count="13">
        <x14:dataValidation type="list" allowBlank="1" showInputMessage="1" showErrorMessage="1">
          <x14:formula1>
            <xm:f>'Categorías de gastos'!$O$4:$O$5</xm:f>
          </x14:formula1>
          <xm:sqref>D82:D91</xm:sqref>
        </x14:dataValidation>
        <x14:dataValidation type="list" allowBlank="1" showInputMessage="1" showErrorMessage="1">
          <x14:formula1>
            <xm:f>'Categorías de gastos'!$O$34:$O$35</xm:f>
          </x14:formula1>
          <xm:sqref>D124</xm:sqref>
        </x14:dataValidation>
        <x14:dataValidation type="list" allowBlank="1" showInputMessage="1" showErrorMessage="1">
          <x14:formula1>
            <xm:f>'Categorías de gastos'!$O$32:$O$33</xm:f>
          </x14:formula1>
          <xm:sqref>D123</xm:sqref>
        </x14:dataValidation>
        <x14:dataValidation type="list" allowBlank="1" showInputMessage="1" showErrorMessage="1">
          <x14:formula1>
            <xm:f>'Categorías de gastos'!$O$30:$O$31</xm:f>
          </x14:formula1>
          <xm:sqref>D122</xm:sqref>
        </x14:dataValidation>
        <x14:dataValidation type="list" allowBlank="1" showInputMessage="1" showErrorMessage="1">
          <x14:formula1>
            <xm:f>'Categorías de gastos'!$O$28:$O$29</xm:f>
          </x14:formula1>
          <xm:sqref>D121</xm:sqref>
        </x14:dataValidation>
        <x14:dataValidation type="list" allowBlank="1" showInputMessage="1" showErrorMessage="1">
          <x14:formula1>
            <xm:f>'Categorías de gastos'!$O$25:$O$27</xm:f>
          </x14:formula1>
          <xm:sqref>D118:D120</xm:sqref>
        </x14:dataValidation>
        <x14:dataValidation type="list" allowBlank="1" showInputMessage="1" showErrorMessage="1">
          <x14:formula1>
            <xm:f>'Categorías de gastos'!$O$22:$O$24</xm:f>
          </x14:formula1>
          <xm:sqref>D114:D116</xm:sqref>
        </x14:dataValidation>
        <x14:dataValidation type="list" allowBlank="1" showInputMessage="1" showErrorMessage="1">
          <x14:formula1>
            <xm:f>'Categorías de gastos'!$O$19:$O$21</xm:f>
          </x14:formula1>
          <xm:sqref>D110:D112</xm:sqref>
        </x14:dataValidation>
        <x14:dataValidation type="list" allowBlank="1" showInputMessage="1" showErrorMessage="1">
          <x14:formula1>
            <xm:f>'Categorías de gastos'!$O$17:$O$18</xm:f>
          </x14:formula1>
          <xm:sqref>D106:D108</xm:sqref>
        </x14:dataValidation>
        <x14:dataValidation type="list" allowBlank="1" showInputMessage="1" showErrorMessage="1">
          <x14:formula1>
            <xm:f>'Categorías de gastos'!$O$14:$O$16</xm:f>
          </x14:formula1>
          <xm:sqref>D102:D104</xm:sqref>
        </x14:dataValidation>
        <x14:dataValidation type="list" allowBlank="1" showInputMessage="1" showErrorMessage="1">
          <x14:formula1>
            <xm:f>'Categorías de gastos'!$O$11:$O$13</xm:f>
          </x14:formula1>
          <xm:sqref>D98:D100</xm:sqref>
        </x14:dataValidation>
        <x14:dataValidation type="list" allowBlank="1" showInputMessage="1" showErrorMessage="1">
          <x14:formula1>
            <xm:f>'Categorías de gastos'!$O$7:$O$10</xm:f>
          </x14:formula1>
          <xm:sqref>D94:D96</xm:sqref>
        </x14:dataValidation>
        <x14:dataValidation type="list" allowBlank="1" showInputMessage="1" showErrorMessage="1">
          <x14:formula1>
            <xm:f>'Categorías de gastos'!$O$2:$O$3</xm:f>
          </x14:formula1>
          <xm:sqref>D71:D80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AU137"/>
  <sheetViews>
    <sheetView showGridLines="0" zoomScale="70" zoomScaleNormal="70" workbookViewId="0">
      <selection activeCell="N16" sqref="N16"/>
    </sheetView>
  </sheetViews>
  <sheetFormatPr baseColWidth="10" defaultColWidth="11.42578125" defaultRowHeight="12.75" x14ac:dyDescent="0.25"/>
  <cols>
    <col min="1" max="1" width="2.7109375" style="38" customWidth="1"/>
    <col min="2" max="2" width="9.7109375" style="38" customWidth="1"/>
    <col min="3" max="3" width="61.7109375" style="38" customWidth="1"/>
    <col min="4" max="4" width="19.5703125" style="40" customWidth="1"/>
    <col min="5" max="5" width="8.7109375" style="766" customWidth="1"/>
    <col min="6" max="6" width="6.7109375" style="41" customWidth="1"/>
    <col min="7" max="7" width="7.5703125" style="41" customWidth="1"/>
    <col min="8" max="8" width="6.7109375" style="41" customWidth="1"/>
    <col min="9" max="10" width="6.7109375" style="37" customWidth="1"/>
    <col min="11" max="12" width="6.7109375" style="38" customWidth="1"/>
    <col min="13" max="13" width="8.140625" style="38" customWidth="1"/>
    <col min="14" max="21" width="6.7109375" style="38" customWidth="1"/>
    <col min="22" max="41" width="6.7109375" style="38" hidden="1" customWidth="1"/>
    <col min="42" max="42" width="8.7109375" style="38" customWidth="1"/>
    <col min="43" max="43" width="9.85546875" style="38" customWidth="1"/>
    <col min="44" max="44" width="3.42578125" style="38" customWidth="1"/>
    <col min="45" max="47" width="19.28515625" style="38" customWidth="1"/>
    <col min="48" max="16384" width="11.42578125" style="38"/>
  </cols>
  <sheetData>
    <row r="1" spans="2:47" ht="10.5" customHeight="1" x14ac:dyDescent="0.25"/>
    <row r="2" spans="2:47" ht="13.9" customHeight="1" x14ac:dyDescent="0.25">
      <c r="B2" s="236" t="s">
        <v>49</v>
      </c>
      <c r="C2" s="151"/>
      <c r="D2" s="151"/>
      <c r="E2" s="151"/>
      <c r="F2" s="151"/>
      <c r="G2" s="151"/>
      <c r="H2" s="185" t="str">
        <f>+'INFORMACION GENERAL PROYECTO'!$G$2</f>
        <v>Línea 3. Promoción y Fortalecimiento de Capacidades para el Emprendimiento</v>
      </c>
      <c r="I2" s="236"/>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row>
    <row r="3" spans="2:47" ht="14.25" customHeight="1" x14ac:dyDescent="0.25">
      <c r="C3" s="144"/>
      <c r="D3" s="144"/>
      <c r="E3" s="144"/>
      <c r="F3" s="144"/>
      <c r="G3" s="144"/>
      <c r="H3" s="144"/>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row>
    <row r="4" spans="2:47" ht="15.75" x14ac:dyDescent="0.25">
      <c r="B4" s="143"/>
      <c r="C4" s="48"/>
      <c r="D4" s="144" t="s">
        <v>604</v>
      </c>
      <c r="F4" s="144"/>
      <c r="G4" s="143"/>
      <c r="H4" s="143"/>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row>
    <row r="5" spans="2:47" ht="15" customHeight="1" thickBot="1" x14ac:dyDescent="0.3">
      <c r="B5" s="143"/>
      <c r="C5" s="48"/>
      <c r="D5" s="49"/>
      <c r="E5" s="767"/>
      <c r="F5" s="144"/>
      <c r="G5" s="143"/>
      <c r="H5" s="143"/>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row>
    <row r="6" spans="2:47" ht="30" customHeight="1" x14ac:dyDescent="0.25">
      <c r="B6" s="1721" t="s">
        <v>267</v>
      </c>
      <c r="C6" s="1725"/>
      <c r="D6" s="1833" t="str">
        <f>+'INFORMACION GENERAL PROYECTO'!E6</f>
        <v>Promoción y fortalecimiento de capacidades para el emprendimiento - Turismo - Calca, Cusco</v>
      </c>
      <c r="E6" s="1834"/>
      <c r="F6" s="1834"/>
      <c r="G6" s="1834"/>
      <c r="H6" s="1834"/>
      <c r="I6" s="1834"/>
      <c r="J6" s="1834"/>
      <c r="K6" s="1834"/>
      <c r="L6" s="1834"/>
      <c r="M6" s="1834"/>
      <c r="N6" s="1834"/>
      <c r="O6" s="1834"/>
      <c r="P6" s="1834"/>
      <c r="Q6" s="1835"/>
      <c r="R6" s="64"/>
      <c r="S6" s="64"/>
      <c r="T6" s="64"/>
      <c r="U6" s="64"/>
      <c r="V6" s="64"/>
      <c r="W6" s="64"/>
      <c r="X6" s="64"/>
      <c r="Y6" s="64"/>
      <c r="Z6" s="64"/>
      <c r="AA6" s="64"/>
      <c r="AB6" s="64"/>
      <c r="AC6" s="64"/>
      <c r="AD6" s="64"/>
      <c r="AE6" s="64"/>
      <c r="AF6" s="64"/>
      <c r="AG6" s="64"/>
      <c r="AH6" s="64"/>
      <c r="AI6" s="64"/>
      <c r="AJ6" s="64"/>
      <c r="AK6" s="64"/>
      <c r="AL6" s="64"/>
      <c r="AM6" s="64"/>
      <c r="AN6" s="64"/>
      <c r="AO6" s="64"/>
    </row>
    <row r="7" spans="2:47" ht="30" customHeight="1" x14ac:dyDescent="0.25">
      <c r="B7" s="1722" t="s">
        <v>268</v>
      </c>
      <c r="C7" s="1681"/>
      <c r="D7" s="1839" t="str">
        <f>'INFORMACION GENERAL PROYECTO'!B12</f>
        <v>INSTITUCIÓN EJECUTORA</v>
      </c>
      <c r="E7" s="1839"/>
      <c r="F7" s="1839"/>
      <c r="G7" s="1839"/>
      <c r="H7" s="1839"/>
      <c r="I7" s="1839"/>
      <c r="J7" s="1839"/>
      <c r="K7" s="1839"/>
      <c r="L7" s="1839"/>
      <c r="M7" s="1839"/>
      <c r="N7" s="1839"/>
      <c r="O7" s="1839"/>
      <c r="P7" s="1839"/>
      <c r="Q7" s="1840"/>
      <c r="R7" s="64"/>
      <c r="S7" s="64"/>
      <c r="T7" s="64"/>
      <c r="U7" s="64"/>
      <c r="V7" s="64"/>
      <c r="W7" s="64"/>
      <c r="X7" s="64"/>
      <c r="Y7" s="64"/>
      <c r="Z7" s="64"/>
      <c r="AA7" s="64"/>
      <c r="AB7" s="64"/>
      <c r="AC7" s="64"/>
      <c r="AD7" s="64"/>
      <c r="AE7" s="64"/>
      <c r="AF7" s="64"/>
      <c r="AG7" s="64"/>
      <c r="AH7" s="64"/>
      <c r="AI7" s="64"/>
      <c r="AJ7" s="64"/>
      <c r="AK7" s="64"/>
      <c r="AL7" s="64"/>
      <c r="AM7" s="64"/>
      <c r="AN7" s="64"/>
      <c r="AO7" s="64"/>
    </row>
    <row r="8" spans="2:47" ht="15" customHeight="1" thickBot="1" x14ac:dyDescent="0.3">
      <c r="B8" s="1723" t="s">
        <v>283</v>
      </c>
      <c r="C8" s="1726"/>
      <c r="D8" s="1841">
        <f>+'INFORMACION GENERAL PROYECTO'!K7</f>
        <v>0</v>
      </c>
      <c r="E8" s="1841"/>
      <c r="F8" s="1841"/>
      <c r="G8" s="1841"/>
      <c r="H8" s="1842" t="s">
        <v>271</v>
      </c>
      <c r="I8" s="1842"/>
      <c r="J8" s="1842"/>
      <c r="K8" s="1842"/>
      <c r="L8" s="1842"/>
      <c r="M8" s="1783">
        <f>+'INFORMACION GENERAL PROYECTO'!K24</f>
        <v>14.005479452054796</v>
      </c>
      <c r="N8" s="1784"/>
      <c r="O8" s="1784"/>
      <c r="P8" s="1784"/>
      <c r="Q8" s="1785"/>
      <c r="R8" s="64"/>
      <c r="S8" s="64"/>
      <c r="T8" s="64"/>
      <c r="U8" s="64"/>
      <c r="V8" s="64"/>
      <c r="W8" s="64"/>
      <c r="X8" s="64"/>
      <c r="Y8" s="64"/>
      <c r="Z8" s="64"/>
      <c r="AA8" s="64"/>
      <c r="AB8" s="64"/>
      <c r="AC8" s="64"/>
      <c r="AD8" s="64"/>
      <c r="AE8" s="64"/>
      <c r="AF8" s="64"/>
      <c r="AG8" s="64"/>
      <c r="AH8" s="64"/>
      <c r="AI8" s="64"/>
      <c r="AJ8" s="64"/>
      <c r="AK8" s="64"/>
      <c r="AL8" s="64"/>
      <c r="AM8" s="64"/>
      <c r="AN8" s="64"/>
      <c r="AO8" s="64"/>
    </row>
    <row r="9" spans="2:47" s="148" customFormat="1" ht="11.25" customHeight="1" thickBot="1" x14ac:dyDescent="0.3">
      <c r="B9" s="1847"/>
      <c r="C9" s="1847"/>
      <c r="D9" s="147"/>
      <c r="E9" s="147"/>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c r="AP9" s="147"/>
      <c r="AQ9" s="147"/>
    </row>
    <row r="10" spans="2:47" ht="15" customHeight="1" x14ac:dyDescent="0.25">
      <c r="B10" s="1849" t="s">
        <v>519</v>
      </c>
      <c r="C10" s="1850"/>
      <c r="D10" s="1851" t="s">
        <v>284</v>
      </c>
      <c r="E10" s="1854" t="s">
        <v>285</v>
      </c>
      <c r="F10" s="1857" t="s">
        <v>6</v>
      </c>
      <c r="G10" s="1858"/>
      <c r="H10" s="1858"/>
      <c r="I10" s="1858"/>
      <c r="J10" s="1858"/>
      <c r="K10" s="1858"/>
      <c r="L10" s="1858"/>
      <c r="M10" s="1858"/>
      <c r="N10" s="1858"/>
      <c r="O10" s="1858"/>
      <c r="P10" s="1858"/>
      <c r="Q10" s="1859"/>
      <c r="R10" s="1857" t="s">
        <v>8</v>
      </c>
      <c r="S10" s="1858"/>
      <c r="T10" s="1858"/>
      <c r="U10" s="1858"/>
      <c r="V10" s="1858"/>
      <c r="W10" s="1858"/>
      <c r="X10" s="1858"/>
      <c r="Y10" s="1858"/>
      <c r="Z10" s="1858"/>
      <c r="AA10" s="1858"/>
      <c r="AB10" s="1858"/>
      <c r="AC10" s="1859"/>
      <c r="AD10" s="1857" t="s">
        <v>7</v>
      </c>
      <c r="AE10" s="1858"/>
      <c r="AF10" s="1858"/>
      <c r="AG10" s="1858"/>
      <c r="AH10" s="1858"/>
      <c r="AI10" s="1858"/>
      <c r="AJ10" s="1858"/>
      <c r="AK10" s="1858"/>
      <c r="AL10" s="1858"/>
      <c r="AM10" s="1858"/>
      <c r="AN10" s="1858"/>
      <c r="AO10" s="1859"/>
      <c r="AP10" s="1860" t="s">
        <v>59</v>
      </c>
      <c r="AQ10" s="1863" t="s">
        <v>194</v>
      </c>
      <c r="AS10" s="1758" t="s">
        <v>596</v>
      </c>
      <c r="AT10" s="1758" t="s">
        <v>597</v>
      </c>
      <c r="AU10" s="1758" t="s">
        <v>595</v>
      </c>
    </row>
    <row r="11" spans="2:47" ht="15" customHeight="1" x14ac:dyDescent="0.25">
      <c r="B11" s="1843" t="s">
        <v>502</v>
      </c>
      <c r="C11" s="1844"/>
      <c r="D11" s="1852"/>
      <c r="E11" s="1855"/>
      <c r="F11" s="330" t="s">
        <v>461</v>
      </c>
      <c r="G11" s="331" t="s">
        <v>462</v>
      </c>
      <c r="H11" s="331" t="s">
        <v>463</v>
      </c>
      <c r="I11" s="331" t="s">
        <v>464</v>
      </c>
      <c r="J11" s="331" t="s">
        <v>465</v>
      </c>
      <c r="K11" s="331" t="s">
        <v>466</v>
      </c>
      <c r="L11" s="331" t="s">
        <v>467</v>
      </c>
      <c r="M11" s="331" t="s">
        <v>468</v>
      </c>
      <c r="N11" s="331" t="s">
        <v>469</v>
      </c>
      <c r="O11" s="331" t="s">
        <v>470</v>
      </c>
      <c r="P11" s="331" t="s">
        <v>471</v>
      </c>
      <c r="Q11" s="331" t="s">
        <v>472</v>
      </c>
      <c r="R11" s="330" t="s">
        <v>473</v>
      </c>
      <c r="S11" s="331" t="s">
        <v>23</v>
      </c>
      <c r="T11" s="331" t="s">
        <v>24</v>
      </c>
      <c r="U11" s="331" t="s">
        <v>25</v>
      </c>
      <c r="V11" s="331" t="s">
        <v>26</v>
      </c>
      <c r="W11" s="331" t="s">
        <v>27</v>
      </c>
      <c r="X11" s="331" t="s">
        <v>28</v>
      </c>
      <c r="Y11" s="331" t="s">
        <v>29</v>
      </c>
      <c r="Z11" s="331" t="s">
        <v>30</v>
      </c>
      <c r="AA11" s="331" t="s">
        <v>31</v>
      </c>
      <c r="AB11" s="331" t="s">
        <v>32</v>
      </c>
      <c r="AC11" s="331" t="s">
        <v>33</v>
      </c>
      <c r="AD11" s="330" t="s">
        <v>34</v>
      </c>
      <c r="AE11" s="331" t="s">
        <v>35</v>
      </c>
      <c r="AF11" s="331" t="s">
        <v>36</v>
      </c>
      <c r="AG11" s="331" t="s">
        <v>37</v>
      </c>
      <c r="AH11" s="331" t="s">
        <v>38</v>
      </c>
      <c r="AI11" s="331" t="s">
        <v>39</v>
      </c>
      <c r="AJ11" s="331" t="s">
        <v>40</v>
      </c>
      <c r="AK11" s="331" t="s">
        <v>41</v>
      </c>
      <c r="AL11" s="331" t="s">
        <v>42</v>
      </c>
      <c r="AM11" s="331" t="s">
        <v>43</v>
      </c>
      <c r="AN11" s="331" t="s">
        <v>44</v>
      </c>
      <c r="AO11" s="331" t="s">
        <v>45</v>
      </c>
      <c r="AP11" s="1861"/>
      <c r="AQ11" s="1864"/>
      <c r="AS11" s="1759"/>
      <c r="AT11" s="1759"/>
      <c r="AU11" s="1759"/>
    </row>
    <row r="12" spans="2:47" ht="15" customHeight="1" thickBot="1" x14ac:dyDescent="0.3">
      <c r="B12" s="1845"/>
      <c r="C12" s="1846"/>
      <c r="D12" s="1853"/>
      <c r="E12" s="1856"/>
      <c r="F12" s="181">
        <f>'CRONOGRAMA PRODUCTOS'!H22</f>
        <v>42675</v>
      </c>
      <c r="G12" s="182">
        <f>'CRONOGRAMA PRODUCTOS'!I22</f>
        <v>42705</v>
      </c>
      <c r="H12" s="182">
        <f>'CRONOGRAMA PRODUCTOS'!J22</f>
        <v>42736</v>
      </c>
      <c r="I12" s="182">
        <f>'CRONOGRAMA PRODUCTOS'!K22</f>
        <v>42767</v>
      </c>
      <c r="J12" s="182">
        <f>'CRONOGRAMA PRODUCTOS'!L22</f>
        <v>42795</v>
      </c>
      <c r="K12" s="182">
        <f>'CRONOGRAMA PRODUCTOS'!M22</f>
        <v>42826</v>
      </c>
      <c r="L12" s="182">
        <f>'CRONOGRAMA PRODUCTOS'!N22</f>
        <v>42856</v>
      </c>
      <c r="M12" s="182">
        <f>'CRONOGRAMA PRODUCTOS'!O22</f>
        <v>42887</v>
      </c>
      <c r="N12" s="182">
        <f>'CRONOGRAMA PRODUCTOS'!P22</f>
        <v>42917</v>
      </c>
      <c r="O12" s="182">
        <f>'CRONOGRAMA PRODUCTOS'!Q22</f>
        <v>42948</v>
      </c>
      <c r="P12" s="182">
        <f>'CRONOGRAMA PRODUCTOS'!R22</f>
        <v>42979</v>
      </c>
      <c r="Q12" s="183">
        <f>'CRONOGRAMA PRODUCTOS'!S22</f>
        <v>43009</v>
      </c>
      <c r="R12" s="181">
        <f>'CRONOGRAMA PRODUCTOS'!T22</f>
        <v>43040</v>
      </c>
      <c r="S12" s="182">
        <f>'CRONOGRAMA PRODUCTOS'!U22</f>
        <v>43070</v>
      </c>
      <c r="T12" s="182">
        <f>'CRONOGRAMA PRODUCTOS'!V22</f>
        <v>43101</v>
      </c>
      <c r="U12" s="182">
        <f>'CRONOGRAMA PRODUCTOS'!W22</f>
        <v>43132</v>
      </c>
      <c r="V12" s="182">
        <f>'CRONOGRAMA PRODUCTOS'!X22</f>
        <v>43160</v>
      </c>
      <c r="W12" s="182">
        <f>'CRONOGRAMA PRODUCTOS'!Y22</f>
        <v>43191</v>
      </c>
      <c r="X12" s="182">
        <f>'CRONOGRAMA PRODUCTOS'!Z22</f>
        <v>43221</v>
      </c>
      <c r="Y12" s="182">
        <f>'CRONOGRAMA PRODUCTOS'!AA22</f>
        <v>43252</v>
      </c>
      <c r="Z12" s="182">
        <f>'CRONOGRAMA PRODUCTOS'!AB22</f>
        <v>43282</v>
      </c>
      <c r="AA12" s="182">
        <f>'CRONOGRAMA PRODUCTOS'!AC22</f>
        <v>43313</v>
      </c>
      <c r="AB12" s="182">
        <f>'CRONOGRAMA PRODUCTOS'!AD22</f>
        <v>43344</v>
      </c>
      <c r="AC12" s="183">
        <f>'CRONOGRAMA PRODUCTOS'!AE22</f>
        <v>43374</v>
      </c>
      <c r="AD12" s="181">
        <f>'CRONOGRAMA PRODUCTOS'!AF22</f>
        <v>43405</v>
      </c>
      <c r="AE12" s="182">
        <f>'CRONOGRAMA PRODUCTOS'!AG22</f>
        <v>43435</v>
      </c>
      <c r="AF12" s="182">
        <f>'CRONOGRAMA PRODUCTOS'!AH22</f>
        <v>43466</v>
      </c>
      <c r="AG12" s="182">
        <f>'CRONOGRAMA PRODUCTOS'!AI22</f>
        <v>43497</v>
      </c>
      <c r="AH12" s="182">
        <f>'CRONOGRAMA PRODUCTOS'!AJ22</f>
        <v>43525</v>
      </c>
      <c r="AI12" s="182">
        <f>'CRONOGRAMA PRODUCTOS'!AK22</f>
        <v>43556</v>
      </c>
      <c r="AJ12" s="182">
        <f>'CRONOGRAMA PRODUCTOS'!AL22</f>
        <v>43586</v>
      </c>
      <c r="AK12" s="182">
        <f>'CRONOGRAMA PRODUCTOS'!AM22</f>
        <v>43617</v>
      </c>
      <c r="AL12" s="182">
        <f>'CRONOGRAMA PRODUCTOS'!AN22</f>
        <v>43647</v>
      </c>
      <c r="AM12" s="182">
        <f>'CRONOGRAMA PRODUCTOS'!AO22</f>
        <v>43678</v>
      </c>
      <c r="AN12" s="182">
        <f>'CRONOGRAMA PRODUCTOS'!AP22</f>
        <v>43709</v>
      </c>
      <c r="AO12" s="183">
        <f>'CRONOGRAMA PRODUCTOS'!AQ22</f>
        <v>43739</v>
      </c>
      <c r="AP12" s="1862"/>
      <c r="AQ12" s="1865"/>
      <c r="AS12" s="1760"/>
      <c r="AT12" s="1760"/>
      <c r="AU12" s="1760"/>
    </row>
    <row r="13" spans="2:47" ht="44.25" customHeight="1" x14ac:dyDescent="0.25">
      <c r="B13" s="113">
        <v>1</v>
      </c>
      <c r="C13" s="158" t="str">
        <f>'MARCO LOGICO'!D27</f>
        <v xml:space="preserve">Capacitación en Gestión de negocios a Emprendedores del sector turismo de los distritos de Pisac, Taray, Lamay, Coya y Calca, provincia de Calca - región Cusco, con idea de negocio o negocio propio en marcha  </v>
      </c>
      <c r="D13" s="146"/>
      <c r="E13" s="1308"/>
      <c r="F13" s="1297"/>
      <c r="G13" s="115"/>
      <c r="H13" s="115"/>
      <c r="I13" s="46"/>
      <c r="J13" s="46"/>
      <c r="K13" s="115"/>
      <c r="L13" s="115"/>
      <c r="M13" s="115"/>
      <c r="N13" s="115"/>
      <c r="O13" s="115"/>
      <c r="P13" s="115"/>
      <c r="Q13" s="163"/>
      <c r="R13" s="117"/>
      <c r="S13" s="46"/>
      <c r="T13" s="115"/>
      <c r="U13" s="115"/>
      <c r="V13" s="115"/>
      <c r="W13" s="115"/>
      <c r="X13" s="115"/>
      <c r="Y13" s="115"/>
      <c r="Z13" s="115"/>
      <c r="AA13" s="46"/>
      <c r="AB13" s="46"/>
      <c r="AC13" s="163"/>
      <c r="AD13" s="114"/>
      <c r="AE13" s="115"/>
      <c r="AF13" s="115"/>
      <c r="AG13" s="115"/>
      <c r="AH13" s="115"/>
      <c r="AI13" s="115"/>
      <c r="AJ13" s="46"/>
      <c r="AK13" s="46"/>
      <c r="AL13" s="115"/>
      <c r="AM13" s="115"/>
      <c r="AN13" s="115"/>
      <c r="AO13" s="163"/>
      <c r="AP13" s="741"/>
      <c r="AQ13" s="116"/>
      <c r="AS13" s="1289"/>
      <c r="AT13" s="1290"/>
      <c r="AU13" s="1290"/>
    </row>
    <row r="14" spans="2:47" ht="12.75" customHeight="1" x14ac:dyDescent="0.25">
      <c r="B14" s="118">
        <f>'MARCO LOGICO'!C28</f>
        <v>1.1000000000000001</v>
      </c>
      <c r="C14" s="159" t="str">
        <f>'MARCO LOGICO'!D28</f>
        <v>Emprendedores del sector turismo de los distritos de Pisac, Taray, Lamay, Coya y Calca, provincia de Calca - región Cusco, con idea de negocio o negocio propio en marcha pre seleccionados</v>
      </c>
      <c r="D14" s="152"/>
      <c r="E14" s="1309"/>
      <c r="F14" s="1298"/>
      <c r="G14" s="120"/>
      <c r="H14" s="120"/>
      <c r="I14" s="120"/>
      <c r="J14" s="120"/>
      <c r="K14" s="120"/>
      <c r="L14" s="120"/>
      <c r="M14" s="120"/>
      <c r="N14" s="120"/>
      <c r="O14" s="120"/>
      <c r="P14" s="120"/>
      <c r="Q14" s="164"/>
      <c r="R14" s="119"/>
      <c r="S14" s="120"/>
      <c r="T14" s="120"/>
      <c r="U14" s="120"/>
      <c r="V14" s="120"/>
      <c r="W14" s="120"/>
      <c r="X14" s="120"/>
      <c r="Y14" s="120"/>
      <c r="Z14" s="120"/>
      <c r="AA14" s="120"/>
      <c r="AB14" s="120"/>
      <c r="AC14" s="164"/>
      <c r="AD14" s="119"/>
      <c r="AE14" s="120"/>
      <c r="AF14" s="120"/>
      <c r="AG14" s="120"/>
      <c r="AH14" s="120"/>
      <c r="AI14" s="120"/>
      <c r="AJ14" s="120"/>
      <c r="AK14" s="120"/>
      <c r="AL14" s="120"/>
      <c r="AM14" s="120"/>
      <c r="AN14" s="120"/>
      <c r="AO14" s="164"/>
      <c r="AP14" s="742"/>
      <c r="AQ14" s="121"/>
      <c r="AS14" s="1289"/>
      <c r="AT14" s="1290"/>
      <c r="AU14" s="1290"/>
    </row>
    <row r="15" spans="2:47" ht="12.75" customHeight="1" x14ac:dyDescent="0.25">
      <c r="B15" s="122" t="str">
        <f>+'CRONOGRAMA PRODUCTOS'!D24</f>
        <v>Indicador 1</v>
      </c>
      <c r="C15" s="160" t="str">
        <f>+'CRONOGRAMA PRODUCTOS'!E24</f>
        <v>180 Hombres y mujeres emprendedores pre seleccionados como potenciales beneficairios tienen idea de iniciar un negocio propio al mes 3 del proyecto</v>
      </c>
      <c r="D15" s="153" t="str">
        <f>+'CRONOGRAMA PRODUCTOS'!F24</f>
        <v>Persona</v>
      </c>
      <c r="E15" s="1310">
        <f>+'CRONOGRAMA PRODUCTOS'!G24</f>
        <v>180</v>
      </c>
      <c r="F15" s="1299">
        <f>'CRONOGRAMA PRODUCTOS'!H24</f>
        <v>0</v>
      </c>
      <c r="G15" s="123">
        <f>'CRONOGRAMA PRODUCTOS'!I24</f>
        <v>90</v>
      </c>
      <c r="H15" s="123">
        <f>'CRONOGRAMA PRODUCTOS'!J24</f>
        <v>180</v>
      </c>
      <c r="I15" s="123">
        <f>'CRONOGRAMA PRODUCTOS'!K24</f>
        <v>0</v>
      </c>
      <c r="J15" s="123">
        <f>'CRONOGRAMA PRODUCTOS'!L24</f>
        <v>0</v>
      </c>
      <c r="K15" s="123">
        <f>'CRONOGRAMA PRODUCTOS'!M24</f>
        <v>0</v>
      </c>
      <c r="L15" s="123">
        <f>'CRONOGRAMA PRODUCTOS'!N24</f>
        <v>0</v>
      </c>
      <c r="M15" s="123">
        <f>'CRONOGRAMA PRODUCTOS'!O24</f>
        <v>0</v>
      </c>
      <c r="N15" s="123">
        <f>'CRONOGRAMA PRODUCTOS'!P24</f>
        <v>0</v>
      </c>
      <c r="O15" s="123">
        <f>'CRONOGRAMA PRODUCTOS'!Q24</f>
        <v>0</v>
      </c>
      <c r="P15" s="123">
        <f>'CRONOGRAMA PRODUCTOS'!R24</f>
        <v>0</v>
      </c>
      <c r="Q15" s="165">
        <f>'CRONOGRAMA PRODUCTOS'!S24</f>
        <v>0</v>
      </c>
      <c r="R15" s="124">
        <f>'CRONOGRAMA PRODUCTOS'!T24</f>
        <v>0</v>
      </c>
      <c r="S15" s="123">
        <f>'CRONOGRAMA PRODUCTOS'!U24</f>
        <v>0</v>
      </c>
      <c r="T15" s="123">
        <f>'CRONOGRAMA PRODUCTOS'!V24</f>
        <v>0</v>
      </c>
      <c r="U15" s="123">
        <f>'CRONOGRAMA PRODUCTOS'!W24</f>
        <v>0</v>
      </c>
      <c r="V15" s="123">
        <f>'CRONOGRAMA PRODUCTOS'!X24</f>
        <v>0</v>
      </c>
      <c r="W15" s="123">
        <f>'CRONOGRAMA PRODUCTOS'!Y24</f>
        <v>0</v>
      </c>
      <c r="X15" s="123">
        <f>'CRONOGRAMA PRODUCTOS'!Z24</f>
        <v>0</v>
      </c>
      <c r="Y15" s="123">
        <f>'CRONOGRAMA PRODUCTOS'!AA24</f>
        <v>0</v>
      </c>
      <c r="Z15" s="123">
        <f>'CRONOGRAMA PRODUCTOS'!AB24</f>
        <v>0</v>
      </c>
      <c r="AA15" s="123">
        <f>'CRONOGRAMA PRODUCTOS'!AC24</f>
        <v>0</v>
      </c>
      <c r="AB15" s="123">
        <f>'CRONOGRAMA PRODUCTOS'!AD24</f>
        <v>0</v>
      </c>
      <c r="AC15" s="165">
        <f>'CRONOGRAMA PRODUCTOS'!AE24</f>
        <v>0</v>
      </c>
      <c r="AD15" s="124">
        <f>'CRONOGRAMA PRODUCTOS'!AF24</f>
        <v>0</v>
      </c>
      <c r="AE15" s="123">
        <f>'CRONOGRAMA PRODUCTOS'!AG24</f>
        <v>0</v>
      </c>
      <c r="AF15" s="123">
        <f>'CRONOGRAMA PRODUCTOS'!AH24</f>
        <v>0</v>
      </c>
      <c r="AG15" s="123">
        <f>'CRONOGRAMA PRODUCTOS'!AI24</f>
        <v>0</v>
      </c>
      <c r="AH15" s="123">
        <f>'CRONOGRAMA PRODUCTOS'!AJ24</f>
        <v>0</v>
      </c>
      <c r="AI15" s="123">
        <f>'CRONOGRAMA PRODUCTOS'!AK24</f>
        <v>0</v>
      </c>
      <c r="AJ15" s="123">
        <f>'CRONOGRAMA PRODUCTOS'!AL24</f>
        <v>0</v>
      </c>
      <c r="AK15" s="123">
        <f>'CRONOGRAMA PRODUCTOS'!AM24</f>
        <v>0</v>
      </c>
      <c r="AL15" s="123">
        <f>'CRONOGRAMA PRODUCTOS'!AN24</f>
        <v>0</v>
      </c>
      <c r="AM15" s="123">
        <f>'CRONOGRAMA PRODUCTOS'!AO24</f>
        <v>0</v>
      </c>
      <c r="AN15" s="123">
        <f>'CRONOGRAMA PRODUCTOS'!AP24</f>
        <v>0</v>
      </c>
      <c r="AO15" s="165">
        <f>'CRONOGRAMA PRODUCTOS'!AQ24</f>
        <v>0</v>
      </c>
      <c r="AP15" s="743"/>
      <c r="AQ15" s="125"/>
      <c r="AS15" s="1289"/>
      <c r="AT15" s="1290"/>
      <c r="AU15" s="1290"/>
    </row>
    <row r="16" spans="2:47" ht="12.75" customHeight="1" x14ac:dyDescent="0.25">
      <c r="B16" s="122" t="str">
        <f>+'CRONOGRAMA PRODUCTOS'!D28</f>
        <v>Indicador 2</v>
      </c>
      <c r="C16" s="160" t="str">
        <f>+'CRONOGRAMA PRODUCTOS'!E28</f>
        <v>216 Hombres y mujeres emprendedores pre seleccionados como potenciales beneficairios  cuentan con un negocio propio en marcha, con una antigüedad no menor a 6 meseses ni mayor a 2 años al mes 3 al mes 3 del proyecto</v>
      </c>
      <c r="D16" s="153" t="str">
        <f>+'CRONOGRAMA PRODUCTOS'!F28</f>
        <v>Persona</v>
      </c>
      <c r="E16" s="1310">
        <f>+'CRONOGRAMA PRODUCTOS'!G28</f>
        <v>216</v>
      </c>
      <c r="F16" s="1299">
        <f>'CRONOGRAMA PRODUCTOS'!H28</f>
        <v>0</v>
      </c>
      <c r="G16" s="123">
        <f>'CRONOGRAMA PRODUCTOS'!I28</f>
        <v>100</v>
      </c>
      <c r="H16" s="123">
        <f>'CRONOGRAMA PRODUCTOS'!J28</f>
        <v>216</v>
      </c>
      <c r="I16" s="123">
        <f>'CRONOGRAMA PRODUCTOS'!K28</f>
        <v>0</v>
      </c>
      <c r="J16" s="123">
        <f>'CRONOGRAMA PRODUCTOS'!L28</f>
        <v>0</v>
      </c>
      <c r="K16" s="123">
        <f>'CRONOGRAMA PRODUCTOS'!M28</f>
        <v>0</v>
      </c>
      <c r="L16" s="123">
        <f>'CRONOGRAMA PRODUCTOS'!N28</f>
        <v>0</v>
      </c>
      <c r="M16" s="123">
        <f>'CRONOGRAMA PRODUCTOS'!O28</f>
        <v>0</v>
      </c>
      <c r="N16" s="123">
        <f>'CRONOGRAMA PRODUCTOS'!P28</f>
        <v>0</v>
      </c>
      <c r="O16" s="123">
        <f>'CRONOGRAMA PRODUCTOS'!Q28</f>
        <v>0</v>
      </c>
      <c r="P16" s="123">
        <f>'CRONOGRAMA PRODUCTOS'!R28</f>
        <v>0</v>
      </c>
      <c r="Q16" s="165">
        <f>'CRONOGRAMA PRODUCTOS'!S28</f>
        <v>0</v>
      </c>
      <c r="R16" s="124">
        <f>'CRONOGRAMA PRODUCTOS'!T28</f>
        <v>0</v>
      </c>
      <c r="S16" s="123">
        <f>'CRONOGRAMA PRODUCTOS'!U28</f>
        <v>0</v>
      </c>
      <c r="T16" s="123">
        <f>'CRONOGRAMA PRODUCTOS'!V28</f>
        <v>0</v>
      </c>
      <c r="U16" s="123">
        <f>'CRONOGRAMA PRODUCTOS'!W28</f>
        <v>0</v>
      </c>
      <c r="V16" s="123">
        <f>'CRONOGRAMA PRODUCTOS'!X28</f>
        <v>0</v>
      </c>
      <c r="W16" s="123">
        <f>'CRONOGRAMA PRODUCTOS'!Y28</f>
        <v>0</v>
      </c>
      <c r="X16" s="123">
        <f>'CRONOGRAMA PRODUCTOS'!Z28</f>
        <v>0</v>
      </c>
      <c r="Y16" s="123">
        <f>'CRONOGRAMA PRODUCTOS'!AA28</f>
        <v>0</v>
      </c>
      <c r="Z16" s="123">
        <f>'CRONOGRAMA PRODUCTOS'!AB28</f>
        <v>0</v>
      </c>
      <c r="AA16" s="123">
        <f>'CRONOGRAMA PRODUCTOS'!AC28</f>
        <v>0</v>
      </c>
      <c r="AB16" s="123">
        <f>'CRONOGRAMA PRODUCTOS'!AD28</f>
        <v>0</v>
      </c>
      <c r="AC16" s="165">
        <f>'CRONOGRAMA PRODUCTOS'!AE28</f>
        <v>0</v>
      </c>
      <c r="AD16" s="124">
        <f>'CRONOGRAMA PRODUCTOS'!AF28</f>
        <v>0</v>
      </c>
      <c r="AE16" s="123">
        <f>'CRONOGRAMA PRODUCTOS'!AG28</f>
        <v>0</v>
      </c>
      <c r="AF16" s="123">
        <f>'CRONOGRAMA PRODUCTOS'!AH28</f>
        <v>0</v>
      </c>
      <c r="AG16" s="123">
        <f>'CRONOGRAMA PRODUCTOS'!AI28</f>
        <v>0</v>
      </c>
      <c r="AH16" s="123">
        <f>'CRONOGRAMA PRODUCTOS'!AJ28</f>
        <v>0</v>
      </c>
      <c r="AI16" s="123">
        <f>'CRONOGRAMA PRODUCTOS'!AK28</f>
        <v>0</v>
      </c>
      <c r="AJ16" s="123">
        <f>'CRONOGRAMA PRODUCTOS'!AL28</f>
        <v>0</v>
      </c>
      <c r="AK16" s="123">
        <f>'CRONOGRAMA PRODUCTOS'!AM28</f>
        <v>0</v>
      </c>
      <c r="AL16" s="123">
        <f>'CRONOGRAMA PRODUCTOS'!AN28</f>
        <v>0</v>
      </c>
      <c r="AM16" s="123">
        <f>'CRONOGRAMA PRODUCTOS'!AO28</f>
        <v>0</v>
      </c>
      <c r="AN16" s="123">
        <f>'CRONOGRAMA PRODUCTOS'!AP28</f>
        <v>0</v>
      </c>
      <c r="AO16" s="165">
        <f>'CRONOGRAMA PRODUCTOS'!AQ28</f>
        <v>0</v>
      </c>
      <c r="AP16" s="743"/>
      <c r="AQ16" s="125"/>
      <c r="AS16" s="1289"/>
      <c r="AT16" s="1290"/>
      <c r="AU16" s="1290"/>
    </row>
    <row r="17" spans="2:47" ht="12.75" customHeight="1" x14ac:dyDescent="0.25">
      <c r="B17" s="122" t="str">
        <f>+'CRONOGRAMA PRODUCTOS'!D32</f>
        <v>Indicador 3</v>
      </c>
      <c r="C17" s="160">
        <f>+'CRONOGRAMA PRODUCTOS'!E32</f>
        <v>0</v>
      </c>
      <c r="D17" s="153" t="str">
        <f>+'CRONOGRAMA PRODUCTOS'!F32</f>
        <v>Unidad medida</v>
      </c>
      <c r="E17" s="1310">
        <f>+'CRONOGRAMA PRODUCTOS'!G32</f>
        <v>0</v>
      </c>
      <c r="F17" s="1299">
        <f>'CRONOGRAMA PRODUCTOS'!H32</f>
        <v>0</v>
      </c>
      <c r="G17" s="123">
        <f>'CRONOGRAMA PRODUCTOS'!I32</f>
        <v>0</v>
      </c>
      <c r="H17" s="123">
        <f>'CRONOGRAMA PRODUCTOS'!J32</f>
        <v>0</v>
      </c>
      <c r="I17" s="123">
        <f>'CRONOGRAMA PRODUCTOS'!K32</f>
        <v>0</v>
      </c>
      <c r="J17" s="123">
        <f>'CRONOGRAMA PRODUCTOS'!L32</f>
        <v>0</v>
      </c>
      <c r="K17" s="123">
        <f>'CRONOGRAMA PRODUCTOS'!M32</f>
        <v>0</v>
      </c>
      <c r="L17" s="123">
        <f>'CRONOGRAMA PRODUCTOS'!N32</f>
        <v>0</v>
      </c>
      <c r="M17" s="123">
        <f>'CRONOGRAMA PRODUCTOS'!O32</f>
        <v>0</v>
      </c>
      <c r="N17" s="123">
        <f>'CRONOGRAMA PRODUCTOS'!P32</f>
        <v>0</v>
      </c>
      <c r="O17" s="123">
        <f>'CRONOGRAMA PRODUCTOS'!Q32</f>
        <v>0</v>
      </c>
      <c r="P17" s="123">
        <f>'CRONOGRAMA PRODUCTOS'!R32</f>
        <v>0</v>
      </c>
      <c r="Q17" s="165">
        <f>'CRONOGRAMA PRODUCTOS'!S32</f>
        <v>0</v>
      </c>
      <c r="R17" s="124">
        <f>'CRONOGRAMA PRODUCTOS'!T32</f>
        <v>0</v>
      </c>
      <c r="S17" s="123">
        <f>'CRONOGRAMA PRODUCTOS'!U32</f>
        <v>0</v>
      </c>
      <c r="T17" s="123">
        <f>'CRONOGRAMA PRODUCTOS'!V32</f>
        <v>0</v>
      </c>
      <c r="U17" s="123">
        <f>'CRONOGRAMA PRODUCTOS'!W32</f>
        <v>0</v>
      </c>
      <c r="V17" s="123">
        <f>'CRONOGRAMA PRODUCTOS'!X32</f>
        <v>0</v>
      </c>
      <c r="W17" s="123">
        <f>'CRONOGRAMA PRODUCTOS'!Y32</f>
        <v>0</v>
      </c>
      <c r="X17" s="123">
        <f>'CRONOGRAMA PRODUCTOS'!Z32</f>
        <v>0</v>
      </c>
      <c r="Y17" s="123">
        <f>'CRONOGRAMA PRODUCTOS'!AA32</f>
        <v>0</v>
      </c>
      <c r="Z17" s="123">
        <f>'CRONOGRAMA PRODUCTOS'!AB32</f>
        <v>0</v>
      </c>
      <c r="AA17" s="123">
        <f>'CRONOGRAMA PRODUCTOS'!AC32</f>
        <v>0</v>
      </c>
      <c r="AB17" s="123">
        <f>'CRONOGRAMA PRODUCTOS'!AD32</f>
        <v>0</v>
      </c>
      <c r="AC17" s="165">
        <f>'CRONOGRAMA PRODUCTOS'!AE32</f>
        <v>0</v>
      </c>
      <c r="AD17" s="124">
        <f>'CRONOGRAMA PRODUCTOS'!AF32</f>
        <v>0</v>
      </c>
      <c r="AE17" s="123">
        <f>'CRONOGRAMA PRODUCTOS'!AG32</f>
        <v>0</v>
      </c>
      <c r="AF17" s="123">
        <f>'CRONOGRAMA PRODUCTOS'!AH32</f>
        <v>0</v>
      </c>
      <c r="AG17" s="123">
        <f>'CRONOGRAMA PRODUCTOS'!AI32</f>
        <v>0</v>
      </c>
      <c r="AH17" s="123">
        <f>'CRONOGRAMA PRODUCTOS'!AJ32</f>
        <v>0</v>
      </c>
      <c r="AI17" s="123">
        <f>'CRONOGRAMA PRODUCTOS'!AK32</f>
        <v>0</v>
      </c>
      <c r="AJ17" s="123">
        <f>'CRONOGRAMA PRODUCTOS'!AL32</f>
        <v>0</v>
      </c>
      <c r="AK17" s="123">
        <f>'CRONOGRAMA PRODUCTOS'!AM32</f>
        <v>0</v>
      </c>
      <c r="AL17" s="123">
        <f>'CRONOGRAMA PRODUCTOS'!AN32</f>
        <v>0</v>
      </c>
      <c r="AM17" s="123">
        <f>'CRONOGRAMA PRODUCTOS'!AO32</f>
        <v>0</v>
      </c>
      <c r="AN17" s="123">
        <f>'CRONOGRAMA PRODUCTOS'!AP32</f>
        <v>0</v>
      </c>
      <c r="AO17" s="165">
        <f>'CRONOGRAMA PRODUCTOS'!AQ32</f>
        <v>0</v>
      </c>
      <c r="AP17" s="743"/>
      <c r="AQ17" s="125"/>
      <c r="AS17" s="1289"/>
      <c r="AT17" s="1290"/>
      <c r="AU17" s="1290"/>
    </row>
    <row r="18" spans="2:47" s="39" customFormat="1" ht="25.5" customHeight="1" x14ac:dyDescent="0.15">
      <c r="B18" s="912" t="s">
        <v>50</v>
      </c>
      <c r="C18" s="913" t="str">
        <f>'MARCO LOGICO'!D31</f>
        <v>Difundir y promocionar el proyecto</v>
      </c>
      <c r="D18" s="914" t="str">
        <f>+'MARCO LOGICO'!F31</f>
        <v>Evento</v>
      </c>
      <c r="E18" s="1311">
        <f>'MARCO LOGICO'!G31</f>
        <v>2</v>
      </c>
      <c r="F18" s="1300">
        <f>'CRONOGRAMA DE ACTIVIDADES'!F18</f>
        <v>1</v>
      </c>
      <c r="G18" s="127">
        <f>'CRONOGRAMA DE ACTIVIDADES'!G18</f>
        <v>1</v>
      </c>
      <c r="H18" s="127">
        <f>'CRONOGRAMA DE ACTIVIDADES'!H18</f>
        <v>0</v>
      </c>
      <c r="I18" s="127">
        <f>'CRONOGRAMA DE ACTIVIDADES'!I18</f>
        <v>0</v>
      </c>
      <c r="J18" s="127">
        <f>'CRONOGRAMA DE ACTIVIDADES'!J18</f>
        <v>0</v>
      </c>
      <c r="K18" s="127">
        <f>'CRONOGRAMA DE ACTIVIDADES'!K18</f>
        <v>0</v>
      </c>
      <c r="L18" s="127">
        <f>'CRONOGRAMA DE ACTIVIDADES'!L18</f>
        <v>0</v>
      </c>
      <c r="M18" s="127">
        <f>'CRONOGRAMA DE ACTIVIDADES'!M18</f>
        <v>0</v>
      </c>
      <c r="N18" s="127">
        <f>'CRONOGRAMA DE ACTIVIDADES'!N18</f>
        <v>0</v>
      </c>
      <c r="O18" s="127">
        <f>'CRONOGRAMA DE ACTIVIDADES'!O18</f>
        <v>0</v>
      </c>
      <c r="P18" s="127">
        <f>'CRONOGRAMA DE ACTIVIDADES'!P18</f>
        <v>0</v>
      </c>
      <c r="Q18" s="166">
        <f>'CRONOGRAMA DE ACTIVIDADES'!Q18</f>
        <v>0</v>
      </c>
      <c r="R18" s="126">
        <f>'CRONOGRAMA DE ACTIVIDADES'!R18</f>
        <v>0</v>
      </c>
      <c r="S18" s="127">
        <f>'CRONOGRAMA DE ACTIVIDADES'!S18</f>
        <v>0</v>
      </c>
      <c r="T18" s="127">
        <f>'CRONOGRAMA DE ACTIVIDADES'!T18</f>
        <v>0</v>
      </c>
      <c r="U18" s="127">
        <f>'CRONOGRAMA DE ACTIVIDADES'!U18</f>
        <v>0</v>
      </c>
      <c r="V18" s="127">
        <f>'CRONOGRAMA DE ACTIVIDADES'!V18</f>
        <v>0</v>
      </c>
      <c r="W18" s="127">
        <f>'CRONOGRAMA DE ACTIVIDADES'!W18</f>
        <v>0</v>
      </c>
      <c r="X18" s="127">
        <f>'CRONOGRAMA DE ACTIVIDADES'!X18</f>
        <v>0</v>
      </c>
      <c r="Y18" s="127">
        <f>'CRONOGRAMA DE ACTIVIDADES'!Y18</f>
        <v>0</v>
      </c>
      <c r="Z18" s="127">
        <f>'CRONOGRAMA DE ACTIVIDADES'!Z18</f>
        <v>0</v>
      </c>
      <c r="AA18" s="127">
        <f>'CRONOGRAMA DE ACTIVIDADES'!AA18</f>
        <v>0</v>
      </c>
      <c r="AB18" s="127">
        <f>'CRONOGRAMA DE ACTIVIDADES'!AB18</f>
        <v>0</v>
      </c>
      <c r="AC18" s="166">
        <f>'CRONOGRAMA DE ACTIVIDADES'!AC18</f>
        <v>0</v>
      </c>
      <c r="AD18" s="126">
        <f>'CRONOGRAMA DE ACTIVIDADES'!AD18</f>
        <v>0</v>
      </c>
      <c r="AE18" s="127">
        <f>'CRONOGRAMA DE ACTIVIDADES'!AE18</f>
        <v>0</v>
      </c>
      <c r="AF18" s="127">
        <f>'CRONOGRAMA DE ACTIVIDADES'!AF18</f>
        <v>0</v>
      </c>
      <c r="AG18" s="127">
        <f>'CRONOGRAMA DE ACTIVIDADES'!AG18</f>
        <v>0</v>
      </c>
      <c r="AH18" s="127">
        <f>'CRONOGRAMA DE ACTIVIDADES'!AH18</f>
        <v>0</v>
      </c>
      <c r="AI18" s="127">
        <f>'CRONOGRAMA DE ACTIVIDADES'!AI18</f>
        <v>0</v>
      </c>
      <c r="AJ18" s="127">
        <f>'CRONOGRAMA DE ACTIVIDADES'!AJ18</f>
        <v>0</v>
      </c>
      <c r="AK18" s="127">
        <f>'CRONOGRAMA DE ACTIVIDADES'!AK18</f>
        <v>0</v>
      </c>
      <c r="AL18" s="127">
        <f>'CRONOGRAMA DE ACTIVIDADES'!AL18</f>
        <v>0</v>
      </c>
      <c r="AM18" s="127">
        <f>'CRONOGRAMA DE ACTIVIDADES'!AM18</f>
        <v>0</v>
      </c>
      <c r="AN18" s="127">
        <f>'CRONOGRAMA DE ACTIVIDADES'!AN18</f>
        <v>0</v>
      </c>
      <c r="AO18" s="166">
        <f>'CRONOGRAMA DE ACTIVIDADES'!AO18</f>
        <v>0</v>
      </c>
      <c r="AP18" s="744">
        <f>SUM(F18:AO18)</f>
        <v>2</v>
      </c>
      <c r="AQ18" s="128">
        <f>+E18-AP18</f>
        <v>0</v>
      </c>
      <c r="AS18" s="1288"/>
      <c r="AT18" s="128"/>
      <c r="AU18" s="128"/>
    </row>
    <row r="19" spans="2:47" s="39" customFormat="1" ht="17.25" customHeight="1" x14ac:dyDescent="0.15">
      <c r="B19" s="912" t="s">
        <v>51</v>
      </c>
      <c r="C19" s="913" t="str">
        <f>'MARCO LOGICO'!D32</f>
        <v>Registrar a los participantes</v>
      </c>
      <c r="D19" s="914" t="str">
        <f>+'MARCO LOGICO'!F32</f>
        <v>Persona</v>
      </c>
      <c r="E19" s="1311">
        <f>'MARCO LOGICO'!G32</f>
        <v>500</v>
      </c>
      <c r="F19" s="1301">
        <f>'CRONOGRAMA DE ACTIVIDADES'!F19</f>
        <v>250</v>
      </c>
      <c r="G19" s="127">
        <f>'CRONOGRAMA DE ACTIVIDADES'!G19</f>
        <v>250</v>
      </c>
      <c r="H19" s="127">
        <f>'CRONOGRAMA DE ACTIVIDADES'!H19</f>
        <v>0</v>
      </c>
      <c r="I19" s="127">
        <f>'CRONOGRAMA DE ACTIVIDADES'!I19</f>
        <v>0</v>
      </c>
      <c r="J19" s="127">
        <f>'CRONOGRAMA DE ACTIVIDADES'!J19</f>
        <v>0</v>
      </c>
      <c r="K19" s="127">
        <f>'CRONOGRAMA DE ACTIVIDADES'!K19</f>
        <v>0</v>
      </c>
      <c r="L19" s="127">
        <f>'CRONOGRAMA DE ACTIVIDADES'!L19</f>
        <v>0</v>
      </c>
      <c r="M19" s="127">
        <f>'CRONOGRAMA DE ACTIVIDADES'!M19</f>
        <v>0</v>
      </c>
      <c r="N19" s="127">
        <f>'CRONOGRAMA DE ACTIVIDADES'!N19</f>
        <v>0</v>
      </c>
      <c r="O19" s="127">
        <f>'CRONOGRAMA DE ACTIVIDADES'!O19</f>
        <v>0</v>
      </c>
      <c r="P19" s="127">
        <f>'CRONOGRAMA DE ACTIVIDADES'!P19</f>
        <v>0</v>
      </c>
      <c r="Q19" s="166">
        <f>'CRONOGRAMA DE ACTIVIDADES'!Q19</f>
        <v>0</v>
      </c>
      <c r="R19" s="126">
        <f>'CRONOGRAMA DE ACTIVIDADES'!R19</f>
        <v>0</v>
      </c>
      <c r="S19" s="127">
        <f>'CRONOGRAMA DE ACTIVIDADES'!S19</f>
        <v>0</v>
      </c>
      <c r="T19" s="127">
        <f>'CRONOGRAMA DE ACTIVIDADES'!T19</f>
        <v>0</v>
      </c>
      <c r="U19" s="127">
        <f>'CRONOGRAMA DE ACTIVIDADES'!U19</f>
        <v>0</v>
      </c>
      <c r="V19" s="127">
        <f>'CRONOGRAMA DE ACTIVIDADES'!V19</f>
        <v>0</v>
      </c>
      <c r="W19" s="127">
        <f>'CRONOGRAMA DE ACTIVIDADES'!W19</f>
        <v>0</v>
      </c>
      <c r="X19" s="127">
        <f>'CRONOGRAMA DE ACTIVIDADES'!X19</f>
        <v>0</v>
      </c>
      <c r="Y19" s="127">
        <f>'CRONOGRAMA DE ACTIVIDADES'!Y19</f>
        <v>0</v>
      </c>
      <c r="Z19" s="127">
        <f>'CRONOGRAMA DE ACTIVIDADES'!Z19</f>
        <v>0</v>
      </c>
      <c r="AA19" s="127">
        <f>'CRONOGRAMA DE ACTIVIDADES'!AA19</f>
        <v>0</v>
      </c>
      <c r="AB19" s="127">
        <f>'CRONOGRAMA DE ACTIVIDADES'!AB19</f>
        <v>0</v>
      </c>
      <c r="AC19" s="166">
        <f>'CRONOGRAMA DE ACTIVIDADES'!AC19</f>
        <v>0</v>
      </c>
      <c r="AD19" s="126">
        <f>'CRONOGRAMA DE ACTIVIDADES'!AD19</f>
        <v>0</v>
      </c>
      <c r="AE19" s="127">
        <f>'CRONOGRAMA DE ACTIVIDADES'!AE19</f>
        <v>0</v>
      </c>
      <c r="AF19" s="127">
        <f>'CRONOGRAMA DE ACTIVIDADES'!AF19</f>
        <v>0</v>
      </c>
      <c r="AG19" s="127">
        <f>'CRONOGRAMA DE ACTIVIDADES'!AG19</f>
        <v>0</v>
      </c>
      <c r="AH19" s="127">
        <f>'CRONOGRAMA DE ACTIVIDADES'!AH19</f>
        <v>0</v>
      </c>
      <c r="AI19" s="127">
        <f>'CRONOGRAMA DE ACTIVIDADES'!AI19</f>
        <v>0</v>
      </c>
      <c r="AJ19" s="127">
        <f>'CRONOGRAMA DE ACTIVIDADES'!AJ19</f>
        <v>0</v>
      </c>
      <c r="AK19" s="127">
        <f>'CRONOGRAMA DE ACTIVIDADES'!AK19</f>
        <v>0</v>
      </c>
      <c r="AL19" s="127">
        <f>'CRONOGRAMA DE ACTIVIDADES'!AL19</f>
        <v>0</v>
      </c>
      <c r="AM19" s="127">
        <f>'CRONOGRAMA DE ACTIVIDADES'!AM19</f>
        <v>0</v>
      </c>
      <c r="AN19" s="127">
        <f>'CRONOGRAMA DE ACTIVIDADES'!AN19</f>
        <v>0</v>
      </c>
      <c r="AO19" s="166">
        <f>'CRONOGRAMA DE ACTIVIDADES'!AO19</f>
        <v>0</v>
      </c>
      <c r="AP19" s="744">
        <f t="shared" ref="AP19:AP68" si="0">SUM(F19:AO19)</f>
        <v>500</v>
      </c>
      <c r="AQ19" s="128">
        <f t="shared" ref="AQ19:AQ68" si="1">+E19-AP19</f>
        <v>0</v>
      </c>
      <c r="AS19" s="1288"/>
      <c r="AT19" s="128"/>
      <c r="AU19" s="128"/>
    </row>
    <row r="20" spans="2:47" s="39" customFormat="1" ht="20.25" customHeight="1" x14ac:dyDescent="0.15">
      <c r="B20" s="912" t="s">
        <v>69</v>
      </c>
      <c r="C20" s="913" t="str">
        <f>'MARCO LOGICO'!D33</f>
        <v>Verificar la información y/o documentación entregada por los participantes registrados</v>
      </c>
      <c r="D20" s="914" t="str">
        <f>+'MARCO LOGICO'!F33</f>
        <v>Unidad</v>
      </c>
      <c r="E20" s="1311">
        <f>'MARCO LOGICO'!G33</f>
        <v>500</v>
      </c>
      <c r="F20" s="1301">
        <f>'CRONOGRAMA DE ACTIVIDADES'!F20</f>
        <v>0</v>
      </c>
      <c r="G20" s="127">
        <f>'CRONOGRAMA DE ACTIVIDADES'!G20</f>
        <v>200</v>
      </c>
      <c r="H20" s="127">
        <f>'CRONOGRAMA DE ACTIVIDADES'!H20</f>
        <v>300</v>
      </c>
      <c r="I20" s="127">
        <f>'CRONOGRAMA DE ACTIVIDADES'!I20</f>
        <v>0</v>
      </c>
      <c r="J20" s="127">
        <f>'CRONOGRAMA DE ACTIVIDADES'!J20</f>
        <v>0</v>
      </c>
      <c r="K20" s="127">
        <f>'CRONOGRAMA DE ACTIVIDADES'!K20</f>
        <v>0</v>
      </c>
      <c r="L20" s="127">
        <f>'CRONOGRAMA DE ACTIVIDADES'!L20</f>
        <v>0</v>
      </c>
      <c r="M20" s="127">
        <f>'CRONOGRAMA DE ACTIVIDADES'!M20</f>
        <v>0</v>
      </c>
      <c r="N20" s="127">
        <f>'CRONOGRAMA DE ACTIVIDADES'!N20</f>
        <v>0</v>
      </c>
      <c r="O20" s="127">
        <f>'CRONOGRAMA DE ACTIVIDADES'!O20</f>
        <v>0</v>
      </c>
      <c r="P20" s="127">
        <f>'CRONOGRAMA DE ACTIVIDADES'!P20</f>
        <v>0</v>
      </c>
      <c r="Q20" s="166">
        <f>'CRONOGRAMA DE ACTIVIDADES'!Q20</f>
        <v>0</v>
      </c>
      <c r="R20" s="126">
        <f>'CRONOGRAMA DE ACTIVIDADES'!R20</f>
        <v>0</v>
      </c>
      <c r="S20" s="127">
        <f>'CRONOGRAMA DE ACTIVIDADES'!S20</f>
        <v>0</v>
      </c>
      <c r="T20" s="127">
        <f>'CRONOGRAMA DE ACTIVIDADES'!T20</f>
        <v>0</v>
      </c>
      <c r="U20" s="127">
        <f>'CRONOGRAMA DE ACTIVIDADES'!U20</f>
        <v>0</v>
      </c>
      <c r="V20" s="127">
        <f>'CRONOGRAMA DE ACTIVIDADES'!V20</f>
        <v>0</v>
      </c>
      <c r="W20" s="127">
        <f>'CRONOGRAMA DE ACTIVIDADES'!W20</f>
        <v>0</v>
      </c>
      <c r="X20" s="127">
        <f>'CRONOGRAMA DE ACTIVIDADES'!X20</f>
        <v>0</v>
      </c>
      <c r="Y20" s="127">
        <f>'CRONOGRAMA DE ACTIVIDADES'!Y20</f>
        <v>0</v>
      </c>
      <c r="Z20" s="127">
        <f>'CRONOGRAMA DE ACTIVIDADES'!Z20</f>
        <v>0</v>
      </c>
      <c r="AA20" s="127">
        <f>'CRONOGRAMA DE ACTIVIDADES'!AA20</f>
        <v>0</v>
      </c>
      <c r="AB20" s="127">
        <f>'CRONOGRAMA DE ACTIVIDADES'!AB20</f>
        <v>0</v>
      </c>
      <c r="AC20" s="166">
        <f>'CRONOGRAMA DE ACTIVIDADES'!AC20</f>
        <v>0</v>
      </c>
      <c r="AD20" s="126">
        <f>'CRONOGRAMA DE ACTIVIDADES'!AD20</f>
        <v>0</v>
      </c>
      <c r="AE20" s="127">
        <f>'CRONOGRAMA DE ACTIVIDADES'!AE20</f>
        <v>0</v>
      </c>
      <c r="AF20" s="127">
        <f>'CRONOGRAMA DE ACTIVIDADES'!AF20</f>
        <v>0</v>
      </c>
      <c r="AG20" s="127">
        <f>'CRONOGRAMA DE ACTIVIDADES'!AG20</f>
        <v>0</v>
      </c>
      <c r="AH20" s="127">
        <f>'CRONOGRAMA DE ACTIVIDADES'!AH20</f>
        <v>0</v>
      </c>
      <c r="AI20" s="127">
        <f>'CRONOGRAMA DE ACTIVIDADES'!AI20</f>
        <v>0</v>
      </c>
      <c r="AJ20" s="127">
        <f>'CRONOGRAMA DE ACTIVIDADES'!AJ20</f>
        <v>0</v>
      </c>
      <c r="AK20" s="127">
        <f>'CRONOGRAMA DE ACTIVIDADES'!AK20</f>
        <v>0</v>
      </c>
      <c r="AL20" s="127">
        <f>'CRONOGRAMA DE ACTIVIDADES'!AL20</f>
        <v>0</v>
      </c>
      <c r="AM20" s="127">
        <f>'CRONOGRAMA DE ACTIVIDADES'!AM20</f>
        <v>0</v>
      </c>
      <c r="AN20" s="127">
        <f>'CRONOGRAMA DE ACTIVIDADES'!AN20</f>
        <v>0</v>
      </c>
      <c r="AO20" s="166">
        <f>'CRONOGRAMA DE ACTIVIDADES'!AO20</f>
        <v>0</v>
      </c>
      <c r="AP20" s="744">
        <f t="shared" si="0"/>
        <v>500</v>
      </c>
      <c r="AQ20" s="128">
        <f t="shared" si="1"/>
        <v>0</v>
      </c>
      <c r="AS20" s="1288"/>
      <c r="AT20" s="128"/>
      <c r="AU20" s="128"/>
    </row>
    <row r="21" spans="2:47" s="39" customFormat="1" ht="19.5" customHeight="1" x14ac:dyDescent="0.15">
      <c r="B21" s="912" t="s">
        <v>85</v>
      </c>
      <c r="C21" s="913" t="str">
        <f>'MARCO LOGICO'!D34</f>
        <v>Evaluar a los potenciales beneficiarios</v>
      </c>
      <c r="D21" s="914" t="str">
        <f>+'MARCO LOGICO'!F34</f>
        <v>Persona</v>
      </c>
      <c r="E21" s="1311">
        <f>'MARCO LOGICO'!G34</f>
        <v>450</v>
      </c>
      <c r="F21" s="1301">
        <f>'CRONOGRAMA DE ACTIVIDADES'!F21</f>
        <v>0</v>
      </c>
      <c r="G21" s="127">
        <f>'CRONOGRAMA DE ACTIVIDADES'!G21</f>
        <v>200</v>
      </c>
      <c r="H21" s="127">
        <f>'CRONOGRAMA DE ACTIVIDADES'!H21</f>
        <v>250</v>
      </c>
      <c r="I21" s="127">
        <f>'CRONOGRAMA DE ACTIVIDADES'!I21</f>
        <v>0</v>
      </c>
      <c r="J21" s="127">
        <f>'CRONOGRAMA DE ACTIVIDADES'!J21</f>
        <v>0</v>
      </c>
      <c r="K21" s="127">
        <f>'CRONOGRAMA DE ACTIVIDADES'!K21</f>
        <v>0</v>
      </c>
      <c r="L21" s="127">
        <f>'CRONOGRAMA DE ACTIVIDADES'!L21</f>
        <v>0</v>
      </c>
      <c r="M21" s="127">
        <f>'CRONOGRAMA DE ACTIVIDADES'!M21</f>
        <v>0</v>
      </c>
      <c r="N21" s="127">
        <f>'CRONOGRAMA DE ACTIVIDADES'!N21</f>
        <v>0</v>
      </c>
      <c r="O21" s="127">
        <f>'CRONOGRAMA DE ACTIVIDADES'!O21</f>
        <v>0</v>
      </c>
      <c r="P21" s="127">
        <f>'CRONOGRAMA DE ACTIVIDADES'!P21</f>
        <v>0</v>
      </c>
      <c r="Q21" s="166">
        <f>'CRONOGRAMA DE ACTIVIDADES'!Q21</f>
        <v>0</v>
      </c>
      <c r="R21" s="129">
        <f>'CRONOGRAMA DE ACTIVIDADES'!R21</f>
        <v>0</v>
      </c>
      <c r="S21" s="130">
        <f>'CRONOGRAMA DE ACTIVIDADES'!S21</f>
        <v>0</v>
      </c>
      <c r="T21" s="130">
        <f>'CRONOGRAMA DE ACTIVIDADES'!T21</f>
        <v>0</v>
      </c>
      <c r="U21" s="130">
        <f>'CRONOGRAMA DE ACTIVIDADES'!U21</f>
        <v>0</v>
      </c>
      <c r="V21" s="130">
        <f>'CRONOGRAMA DE ACTIVIDADES'!V21</f>
        <v>0</v>
      </c>
      <c r="W21" s="130">
        <f>'CRONOGRAMA DE ACTIVIDADES'!W21</f>
        <v>0</v>
      </c>
      <c r="X21" s="130">
        <f>'CRONOGRAMA DE ACTIVIDADES'!X21</f>
        <v>0</v>
      </c>
      <c r="Y21" s="130">
        <f>'CRONOGRAMA DE ACTIVIDADES'!Y21</f>
        <v>0</v>
      </c>
      <c r="Z21" s="130">
        <f>'CRONOGRAMA DE ACTIVIDADES'!Z21</f>
        <v>0</v>
      </c>
      <c r="AA21" s="130">
        <f>'CRONOGRAMA DE ACTIVIDADES'!AA21</f>
        <v>0</v>
      </c>
      <c r="AB21" s="130">
        <f>'CRONOGRAMA DE ACTIVIDADES'!AB21</f>
        <v>0</v>
      </c>
      <c r="AC21" s="142">
        <f>'CRONOGRAMA DE ACTIVIDADES'!AC21</f>
        <v>0</v>
      </c>
      <c r="AD21" s="129">
        <f>'CRONOGRAMA DE ACTIVIDADES'!AD21</f>
        <v>0</v>
      </c>
      <c r="AE21" s="130">
        <f>'CRONOGRAMA DE ACTIVIDADES'!AE21</f>
        <v>0</v>
      </c>
      <c r="AF21" s="130">
        <f>'CRONOGRAMA DE ACTIVIDADES'!AF21</f>
        <v>0</v>
      </c>
      <c r="AG21" s="130">
        <f>'CRONOGRAMA DE ACTIVIDADES'!AG21</f>
        <v>0</v>
      </c>
      <c r="AH21" s="130">
        <f>'CRONOGRAMA DE ACTIVIDADES'!AH21</f>
        <v>0</v>
      </c>
      <c r="AI21" s="130">
        <f>'CRONOGRAMA DE ACTIVIDADES'!AI21</f>
        <v>0</v>
      </c>
      <c r="AJ21" s="130">
        <f>'CRONOGRAMA DE ACTIVIDADES'!AJ21</f>
        <v>0</v>
      </c>
      <c r="AK21" s="130">
        <f>'CRONOGRAMA DE ACTIVIDADES'!AK21</f>
        <v>0</v>
      </c>
      <c r="AL21" s="130">
        <f>'CRONOGRAMA DE ACTIVIDADES'!AL21</f>
        <v>0</v>
      </c>
      <c r="AM21" s="130">
        <f>'CRONOGRAMA DE ACTIVIDADES'!AM21</f>
        <v>0</v>
      </c>
      <c r="AN21" s="130">
        <f>'CRONOGRAMA DE ACTIVIDADES'!AN21</f>
        <v>0</v>
      </c>
      <c r="AO21" s="142">
        <f>'CRONOGRAMA DE ACTIVIDADES'!AO21</f>
        <v>0</v>
      </c>
      <c r="AP21" s="745">
        <f t="shared" si="0"/>
        <v>450</v>
      </c>
      <c r="AQ21" s="128">
        <f t="shared" si="1"/>
        <v>0</v>
      </c>
      <c r="AS21" s="1288"/>
      <c r="AT21" s="128"/>
      <c r="AU21" s="128"/>
    </row>
    <row r="22" spans="2:47" s="39" customFormat="1" ht="22.5" customHeight="1" x14ac:dyDescent="0.15">
      <c r="B22" s="912" t="s">
        <v>91</v>
      </c>
      <c r="C22" s="913" t="str">
        <f>'MARCO LOGICO'!D35</f>
        <v>Pre seleccionar a los beneficiarios a ser capacitados</v>
      </c>
      <c r="D22" s="914" t="str">
        <f>+'MARCO LOGICO'!F35</f>
        <v>Persona</v>
      </c>
      <c r="E22" s="1311">
        <f>'MARCO LOGICO'!G35</f>
        <v>396</v>
      </c>
      <c r="F22" s="1301">
        <f>'CRONOGRAMA DE ACTIVIDADES'!F22</f>
        <v>0</v>
      </c>
      <c r="G22" s="127">
        <f>'CRONOGRAMA DE ACTIVIDADES'!G22</f>
        <v>0</v>
      </c>
      <c r="H22" s="127">
        <f>'CRONOGRAMA DE ACTIVIDADES'!H22</f>
        <v>396</v>
      </c>
      <c r="I22" s="127">
        <f>'CRONOGRAMA DE ACTIVIDADES'!I22</f>
        <v>0</v>
      </c>
      <c r="J22" s="127">
        <f>'CRONOGRAMA DE ACTIVIDADES'!J22</f>
        <v>0</v>
      </c>
      <c r="K22" s="127">
        <f>'CRONOGRAMA DE ACTIVIDADES'!K22</f>
        <v>0</v>
      </c>
      <c r="L22" s="127">
        <f>'CRONOGRAMA DE ACTIVIDADES'!L22</f>
        <v>0</v>
      </c>
      <c r="M22" s="127">
        <f>'CRONOGRAMA DE ACTIVIDADES'!M22</f>
        <v>0</v>
      </c>
      <c r="N22" s="127">
        <f>'CRONOGRAMA DE ACTIVIDADES'!N22</f>
        <v>0</v>
      </c>
      <c r="O22" s="127">
        <f>'CRONOGRAMA DE ACTIVIDADES'!O22</f>
        <v>0</v>
      </c>
      <c r="P22" s="127">
        <f>'CRONOGRAMA DE ACTIVIDADES'!P22</f>
        <v>0</v>
      </c>
      <c r="Q22" s="166">
        <f>'CRONOGRAMA DE ACTIVIDADES'!Q22</f>
        <v>0</v>
      </c>
      <c r="R22" s="126">
        <f>'CRONOGRAMA DE ACTIVIDADES'!R22</f>
        <v>0</v>
      </c>
      <c r="S22" s="127">
        <f>'CRONOGRAMA DE ACTIVIDADES'!S22</f>
        <v>0</v>
      </c>
      <c r="T22" s="127">
        <f>'CRONOGRAMA DE ACTIVIDADES'!T22</f>
        <v>0</v>
      </c>
      <c r="U22" s="127">
        <f>'CRONOGRAMA DE ACTIVIDADES'!U22</f>
        <v>0</v>
      </c>
      <c r="V22" s="127">
        <f>'CRONOGRAMA DE ACTIVIDADES'!V22</f>
        <v>0</v>
      </c>
      <c r="W22" s="127">
        <f>'CRONOGRAMA DE ACTIVIDADES'!W22</f>
        <v>0</v>
      </c>
      <c r="X22" s="127">
        <f>'CRONOGRAMA DE ACTIVIDADES'!X22</f>
        <v>0</v>
      </c>
      <c r="Y22" s="127">
        <f>'CRONOGRAMA DE ACTIVIDADES'!Y22</f>
        <v>0</v>
      </c>
      <c r="Z22" s="127">
        <f>'CRONOGRAMA DE ACTIVIDADES'!Z22</f>
        <v>0</v>
      </c>
      <c r="AA22" s="127">
        <f>'CRONOGRAMA DE ACTIVIDADES'!AA22</f>
        <v>0</v>
      </c>
      <c r="AB22" s="127">
        <f>'CRONOGRAMA DE ACTIVIDADES'!AB22</f>
        <v>0</v>
      </c>
      <c r="AC22" s="166">
        <f>'CRONOGRAMA DE ACTIVIDADES'!AC22</f>
        <v>0</v>
      </c>
      <c r="AD22" s="126">
        <f>'CRONOGRAMA DE ACTIVIDADES'!AD22</f>
        <v>0</v>
      </c>
      <c r="AE22" s="127">
        <f>'CRONOGRAMA DE ACTIVIDADES'!AE22</f>
        <v>0</v>
      </c>
      <c r="AF22" s="127">
        <f>'CRONOGRAMA DE ACTIVIDADES'!AF22</f>
        <v>0</v>
      </c>
      <c r="AG22" s="127">
        <f>'CRONOGRAMA DE ACTIVIDADES'!AG22</f>
        <v>0</v>
      </c>
      <c r="AH22" s="127">
        <f>'CRONOGRAMA DE ACTIVIDADES'!AH22</f>
        <v>0</v>
      </c>
      <c r="AI22" s="127">
        <f>'CRONOGRAMA DE ACTIVIDADES'!AI22</f>
        <v>0</v>
      </c>
      <c r="AJ22" s="127">
        <f>'CRONOGRAMA DE ACTIVIDADES'!AJ22</f>
        <v>0</v>
      </c>
      <c r="AK22" s="127">
        <f>'CRONOGRAMA DE ACTIVIDADES'!AK22</f>
        <v>0</v>
      </c>
      <c r="AL22" s="127">
        <f>'CRONOGRAMA DE ACTIVIDADES'!AL22</f>
        <v>0</v>
      </c>
      <c r="AM22" s="127">
        <f>'CRONOGRAMA DE ACTIVIDADES'!AM22</f>
        <v>0</v>
      </c>
      <c r="AN22" s="127">
        <f>'CRONOGRAMA DE ACTIVIDADES'!AN22</f>
        <v>0</v>
      </c>
      <c r="AO22" s="166">
        <f>'CRONOGRAMA DE ACTIVIDADES'!AO22</f>
        <v>0</v>
      </c>
      <c r="AP22" s="744">
        <f t="shared" si="0"/>
        <v>396</v>
      </c>
      <c r="AQ22" s="128">
        <f t="shared" si="1"/>
        <v>0</v>
      </c>
      <c r="AS22" s="1288"/>
      <c r="AT22" s="128"/>
      <c r="AU22" s="128"/>
    </row>
    <row r="23" spans="2:47" ht="12.75" customHeight="1" x14ac:dyDescent="0.25">
      <c r="B23" s="118">
        <f>'MARCO LOGICO'!C36</f>
        <v>1.2</v>
      </c>
      <c r="C23" s="159" t="str">
        <f>'MARCO LOGICO'!D36</f>
        <v>Emprendedores del sector turismo de los distritos de Pisac, Taray, Lamay, Coya y Calca, provincia de Calca - región Cusco, con idea de negocio o negocio propio en marcha seleccionados</v>
      </c>
      <c r="D23" s="154"/>
      <c r="E23" s="1312"/>
      <c r="F23" s="1302"/>
      <c r="G23" s="132"/>
      <c r="H23" s="132"/>
      <c r="I23" s="132"/>
      <c r="J23" s="132"/>
      <c r="K23" s="132"/>
      <c r="L23" s="132"/>
      <c r="M23" s="133"/>
      <c r="N23" s="132"/>
      <c r="O23" s="132"/>
      <c r="P23" s="132"/>
      <c r="Q23" s="167"/>
      <c r="R23" s="131"/>
      <c r="S23" s="132"/>
      <c r="T23" s="132"/>
      <c r="U23" s="132"/>
      <c r="V23" s="133"/>
      <c r="W23" s="132"/>
      <c r="X23" s="132"/>
      <c r="Y23" s="132"/>
      <c r="Z23" s="132"/>
      <c r="AA23" s="132"/>
      <c r="AB23" s="132"/>
      <c r="AC23" s="167"/>
      <c r="AD23" s="131"/>
      <c r="AE23" s="133"/>
      <c r="AF23" s="132"/>
      <c r="AG23" s="132"/>
      <c r="AH23" s="132"/>
      <c r="AI23" s="132"/>
      <c r="AJ23" s="132"/>
      <c r="AK23" s="132"/>
      <c r="AL23" s="132"/>
      <c r="AM23" s="132"/>
      <c r="AN23" s="133"/>
      <c r="AO23" s="167"/>
      <c r="AP23" s="746">
        <f t="shared" si="0"/>
        <v>0</v>
      </c>
      <c r="AQ23" s="134">
        <f t="shared" si="1"/>
        <v>0</v>
      </c>
      <c r="AS23" s="1291"/>
      <c r="AT23" s="1292"/>
      <c r="AU23" s="1292"/>
    </row>
    <row r="24" spans="2:47" ht="12.75" customHeight="1" x14ac:dyDescent="0.25">
      <c r="B24" s="122" t="str">
        <f>+'CRONOGRAMA PRODUCTOS'!D36</f>
        <v>Indicador 1</v>
      </c>
      <c r="C24" s="160" t="str">
        <f>+'CRONOGRAMA PRODUCTOS'!E36</f>
        <v>100 Hombres y mujeres emprendedores seleccionados durante el primer semestre del proyecto para la capacitación, tienen idea de iniciar un negocio propio al mes 4 del proyecto</v>
      </c>
      <c r="D24" s="153" t="str">
        <f>+'CRONOGRAMA PRODUCTOS'!F36</f>
        <v>Persona</v>
      </c>
      <c r="E24" s="1310">
        <f>+'CRONOGRAMA PRODUCTOS'!G36</f>
        <v>100</v>
      </c>
      <c r="F24" s="1299">
        <f>'CRONOGRAMA PRODUCTOS'!H36</f>
        <v>0</v>
      </c>
      <c r="G24" s="123">
        <f>'CRONOGRAMA PRODUCTOS'!I36</f>
        <v>0</v>
      </c>
      <c r="H24" s="123">
        <f>'CRONOGRAMA PRODUCTOS'!J36</f>
        <v>0</v>
      </c>
      <c r="I24" s="123">
        <f>'CRONOGRAMA PRODUCTOS'!K36</f>
        <v>100</v>
      </c>
      <c r="J24" s="123">
        <f>'CRONOGRAMA PRODUCTOS'!L36</f>
        <v>0</v>
      </c>
      <c r="K24" s="123">
        <f>'CRONOGRAMA PRODUCTOS'!M36</f>
        <v>0</v>
      </c>
      <c r="L24" s="123">
        <f>'CRONOGRAMA PRODUCTOS'!N36</f>
        <v>0</v>
      </c>
      <c r="M24" s="123">
        <f>'CRONOGRAMA PRODUCTOS'!O36</f>
        <v>0</v>
      </c>
      <c r="N24" s="123">
        <f>'CRONOGRAMA PRODUCTOS'!P36</f>
        <v>0</v>
      </c>
      <c r="O24" s="123">
        <f>'CRONOGRAMA PRODUCTOS'!Q36</f>
        <v>0</v>
      </c>
      <c r="P24" s="123">
        <f>'CRONOGRAMA PRODUCTOS'!R36</f>
        <v>0</v>
      </c>
      <c r="Q24" s="165">
        <f>'CRONOGRAMA PRODUCTOS'!S36</f>
        <v>0</v>
      </c>
      <c r="R24" s="124">
        <f>'CRONOGRAMA PRODUCTOS'!T36</f>
        <v>0</v>
      </c>
      <c r="S24" s="123">
        <f>'CRONOGRAMA PRODUCTOS'!U36</f>
        <v>0</v>
      </c>
      <c r="T24" s="123">
        <f>'CRONOGRAMA PRODUCTOS'!V36</f>
        <v>0</v>
      </c>
      <c r="U24" s="123">
        <f>'CRONOGRAMA PRODUCTOS'!W36</f>
        <v>0</v>
      </c>
      <c r="V24" s="123">
        <f>'CRONOGRAMA PRODUCTOS'!X36</f>
        <v>0</v>
      </c>
      <c r="W24" s="123">
        <f>'CRONOGRAMA PRODUCTOS'!Y36</f>
        <v>0</v>
      </c>
      <c r="X24" s="123">
        <f>'CRONOGRAMA PRODUCTOS'!Z36</f>
        <v>0</v>
      </c>
      <c r="Y24" s="123">
        <f>'CRONOGRAMA PRODUCTOS'!AA36</f>
        <v>0</v>
      </c>
      <c r="Z24" s="123">
        <f>'CRONOGRAMA PRODUCTOS'!AB36</f>
        <v>0</v>
      </c>
      <c r="AA24" s="123">
        <f>'CRONOGRAMA PRODUCTOS'!AC36</f>
        <v>0</v>
      </c>
      <c r="AB24" s="123">
        <f>'CRONOGRAMA PRODUCTOS'!AD36</f>
        <v>0</v>
      </c>
      <c r="AC24" s="165">
        <f>'CRONOGRAMA PRODUCTOS'!AE36</f>
        <v>0</v>
      </c>
      <c r="AD24" s="124">
        <f>'CRONOGRAMA PRODUCTOS'!AF36</f>
        <v>0</v>
      </c>
      <c r="AE24" s="123">
        <f>'CRONOGRAMA PRODUCTOS'!AG36</f>
        <v>0</v>
      </c>
      <c r="AF24" s="123">
        <f>'CRONOGRAMA PRODUCTOS'!AH36</f>
        <v>0</v>
      </c>
      <c r="AG24" s="123">
        <f>'CRONOGRAMA PRODUCTOS'!AI36</f>
        <v>0</v>
      </c>
      <c r="AH24" s="123">
        <f>'CRONOGRAMA PRODUCTOS'!AJ36</f>
        <v>0</v>
      </c>
      <c r="AI24" s="123">
        <f>'CRONOGRAMA PRODUCTOS'!AK36</f>
        <v>0</v>
      </c>
      <c r="AJ24" s="123">
        <f>'CRONOGRAMA PRODUCTOS'!AL36</f>
        <v>0</v>
      </c>
      <c r="AK24" s="123">
        <f>'CRONOGRAMA PRODUCTOS'!AM36</f>
        <v>0</v>
      </c>
      <c r="AL24" s="123">
        <f>'CRONOGRAMA PRODUCTOS'!AN36</f>
        <v>0</v>
      </c>
      <c r="AM24" s="123">
        <f>'CRONOGRAMA PRODUCTOS'!AO36</f>
        <v>0</v>
      </c>
      <c r="AN24" s="123">
        <f>'CRONOGRAMA PRODUCTOS'!AP36</f>
        <v>0</v>
      </c>
      <c r="AO24" s="165">
        <f>'CRONOGRAMA PRODUCTOS'!AQ36</f>
        <v>0</v>
      </c>
      <c r="AP24" s="743"/>
      <c r="AQ24" s="125"/>
      <c r="AS24" s="1289"/>
      <c r="AT24" s="1290"/>
      <c r="AU24" s="1290"/>
    </row>
    <row r="25" spans="2:47" ht="12.75" customHeight="1" x14ac:dyDescent="0.25">
      <c r="B25" s="122" t="str">
        <f>+'CRONOGRAMA PRODUCTOS'!D40</f>
        <v>Indicador 2</v>
      </c>
      <c r="C25" s="160" t="str">
        <f>+'CRONOGRAMA PRODUCTOS'!E40</f>
        <v>120 Hombres y mujeres emprendedores seleccionados durante el primer semestre del proyecto para la  capacitación, cuentan con un negocio propio en marcha, con una antigüedad no menor a 6 meses ni mayor a 2 años al mes 4 del proyecto</v>
      </c>
      <c r="D25" s="153" t="str">
        <f>+'CRONOGRAMA PRODUCTOS'!F40</f>
        <v>Persona</v>
      </c>
      <c r="E25" s="1310">
        <f>+'CRONOGRAMA PRODUCTOS'!G40</f>
        <v>120</v>
      </c>
      <c r="F25" s="1299">
        <f>'CRONOGRAMA PRODUCTOS'!H40</f>
        <v>0</v>
      </c>
      <c r="G25" s="123">
        <f>'CRONOGRAMA PRODUCTOS'!I40</f>
        <v>0</v>
      </c>
      <c r="H25" s="123">
        <f>'CRONOGRAMA PRODUCTOS'!J40</f>
        <v>0</v>
      </c>
      <c r="I25" s="123">
        <f>'CRONOGRAMA PRODUCTOS'!K40</f>
        <v>120</v>
      </c>
      <c r="J25" s="123">
        <f>'CRONOGRAMA PRODUCTOS'!L40</f>
        <v>0</v>
      </c>
      <c r="K25" s="123">
        <f>'CRONOGRAMA PRODUCTOS'!M40</f>
        <v>0</v>
      </c>
      <c r="L25" s="123">
        <f>'CRONOGRAMA PRODUCTOS'!N40</f>
        <v>0</v>
      </c>
      <c r="M25" s="123">
        <f>'CRONOGRAMA PRODUCTOS'!O40</f>
        <v>0</v>
      </c>
      <c r="N25" s="123">
        <f>'CRONOGRAMA PRODUCTOS'!P40</f>
        <v>0</v>
      </c>
      <c r="O25" s="123">
        <f>'CRONOGRAMA PRODUCTOS'!Q40</f>
        <v>0</v>
      </c>
      <c r="P25" s="123">
        <f>'CRONOGRAMA PRODUCTOS'!R40</f>
        <v>0</v>
      </c>
      <c r="Q25" s="165">
        <f>'CRONOGRAMA PRODUCTOS'!S40</f>
        <v>0</v>
      </c>
      <c r="R25" s="124">
        <f>'CRONOGRAMA PRODUCTOS'!T40</f>
        <v>0</v>
      </c>
      <c r="S25" s="123">
        <f>'CRONOGRAMA PRODUCTOS'!U40</f>
        <v>0</v>
      </c>
      <c r="T25" s="123">
        <f>'CRONOGRAMA PRODUCTOS'!V40</f>
        <v>0</v>
      </c>
      <c r="U25" s="123">
        <f>'CRONOGRAMA PRODUCTOS'!W40</f>
        <v>0</v>
      </c>
      <c r="V25" s="123">
        <f>'CRONOGRAMA PRODUCTOS'!X40</f>
        <v>0</v>
      </c>
      <c r="W25" s="123">
        <f>'CRONOGRAMA PRODUCTOS'!Y40</f>
        <v>0</v>
      </c>
      <c r="X25" s="123">
        <f>'CRONOGRAMA PRODUCTOS'!Z40</f>
        <v>0</v>
      </c>
      <c r="Y25" s="123">
        <f>'CRONOGRAMA PRODUCTOS'!AA40</f>
        <v>0</v>
      </c>
      <c r="Z25" s="123">
        <f>'CRONOGRAMA PRODUCTOS'!AB40</f>
        <v>0</v>
      </c>
      <c r="AA25" s="123">
        <f>'CRONOGRAMA PRODUCTOS'!AC40</f>
        <v>0</v>
      </c>
      <c r="AB25" s="123">
        <f>'CRONOGRAMA PRODUCTOS'!AD40</f>
        <v>0</v>
      </c>
      <c r="AC25" s="165">
        <f>'CRONOGRAMA PRODUCTOS'!AE40</f>
        <v>0</v>
      </c>
      <c r="AD25" s="124">
        <f>'CRONOGRAMA PRODUCTOS'!AF40</f>
        <v>0</v>
      </c>
      <c r="AE25" s="123">
        <f>'CRONOGRAMA PRODUCTOS'!AG40</f>
        <v>0</v>
      </c>
      <c r="AF25" s="123">
        <f>'CRONOGRAMA PRODUCTOS'!AH40</f>
        <v>0</v>
      </c>
      <c r="AG25" s="123">
        <f>'CRONOGRAMA PRODUCTOS'!AI40</f>
        <v>0</v>
      </c>
      <c r="AH25" s="123">
        <f>'CRONOGRAMA PRODUCTOS'!AJ40</f>
        <v>0</v>
      </c>
      <c r="AI25" s="123">
        <f>'CRONOGRAMA PRODUCTOS'!AK40</f>
        <v>0</v>
      </c>
      <c r="AJ25" s="123">
        <f>'CRONOGRAMA PRODUCTOS'!AL40</f>
        <v>0</v>
      </c>
      <c r="AK25" s="123">
        <f>'CRONOGRAMA PRODUCTOS'!AM40</f>
        <v>0</v>
      </c>
      <c r="AL25" s="123">
        <f>'CRONOGRAMA PRODUCTOS'!AN40</f>
        <v>0</v>
      </c>
      <c r="AM25" s="123">
        <f>'CRONOGRAMA PRODUCTOS'!AO40</f>
        <v>0</v>
      </c>
      <c r="AN25" s="123">
        <f>'CRONOGRAMA PRODUCTOS'!AP40</f>
        <v>0</v>
      </c>
      <c r="AO25" s="165">
        <f>'CRONOGRAMA PRODUCTOS'!AQ40</f>
        <v>0</v>
      </c>
      <c r="AP25" s="743"/>
      <c r="AQ25" s="125"/>
      <c r="AS25" s="1289"/>
      <c r="AT25" s="1290"/>
      <c r="AU25" s="1290"/>
    </row>
    <row r="26" spans="2:47" ht="12.75" customHeight="1" x14ac:dyDescent="0.25">
      <c r="B26" s="122" t="str">
        <f>+'CRONOGRAMA PRODUCTOS'!D44</f>
        <v>Indicador 3</v>
      </c>
      <c r="C26" s="160" t="str">
        <f>+'CRONOGRAMA PRODUCTOS'!E44</f>
        <v>176 Hombres y mujeres emprenddoras con idea de negocio y negocio propio en marcha son seleccionados el primer semestre para formar parte del grupo control cuentan con datos actualizados al final del proyecto</v>
      </c>
      <c r="D26" s="153" t="str">
        <f>+'CRONOGRAMA PRODUCTOS'!F44</f>
        <v>Persona</v>
      </c>
      <c r="E26" s="1310">
        <f>+'CRONOGRAMA PRODUCTOS'!G44</f>
        <v>176</v>
      </c>
      <c r="F26" s="1299">
        <f>'CRONOGRAMA PRODUCTOS'!H44</f>
        <v>0</v>
      </c>
      <c r="G26" s="123">
        <f>'CRONOGRAMA PRODUCTOS'!I44</f>
        <v>0</v>
      </c>
      <c r="H26" s="123">
        <f>'CRONOGRAMA PRODUCTOS'!J44</f>
        <v>0</v>
      </c>
      <c r="I26" s="123">
        <f>'CRONOGRAMA PRODUCTOS'!K44</f>
        <v>0</v>
      </c>
      <c r="J26" s="123">
        <f>'CRONOGRAMA PRODUCTOS'!L44</f>
        <v>0</v>
      </c>
      <c r="K26" s="123">
        <f>'CRONOGRAMA PRODUCTOS'!M44</f>
        <v>0</v>
      </c>
      <c r="L26" s="123">
        <f>'CRONOGRAMA PRODUCTOS'!N44</f>
        <v>0</v>
      </c>
      <c r="M26" s="123">
        <f>'CRONOGRAMA PRODUCTOS'!O44</f>
        <v>0</v>
      </c>
      <c r="N26" s="123">
        <f>'CRONOGRAMA PRODUCTOS'!P44</f>
        <v>0</v>
      </c>
      <c r="O26" s="123">
        <f>'CRONOGRAMA PRODUCTOS'!Q44</f>
        <v>0</v>
      </c>
      <c r="P26" s="123">
        <f>'CRONOGRAMA PRODUCTOS'!R44</f>
        <v>0</v>
      </c>
      <c r="Q26" s="165">
        <f>'CRONOGRAMA PRODUCTOS'!S44</f>
        <v>0</v>
      </c>
      <c r="R26" s="124">
        <f>'CRONOGRAMA PRODUCTOS'!T44</f>
        <v>176</v>
      </c>
      <c r="S26" s="123">
        <f>'CRONOGRAMA PRODUCTOS'!U44</f>
        <v>0</v>
      </c>
      <c r="T26" s="123">
        <f>'CRONOGRAMA PRODUCTOS'!V44</f>
        <v>0</v>
      </c>
      <c r="U26" s="123">
        <f>'CRONOGRAMA PRODUCTOS'!W44</f>
        <v>0</v>
      </c>
      <c r="V26" s="123">
        <f>'CRONOGRAMA PRODUCTOS'!X44</f>
        <v>0</v>
      </c>
      <c r="W26" s="123">
        <f>'CRONOGRAMA PRODUCTOS'!Y44</f>
        <v>0</v>
      </c>
      <c r="X26" s="123">
        <f>'CRONOGRAMA PRODUCTOS'!Z44</f>
        <v>0</v>
      </c>
      <c r="Y26" s="123">
        <f>'CRONOGRAMA PRODUCTOS'!AA44</f>
        <v>0</v>
      </c>
      <c r="Z26" s="123">
        <f>'CRONOGRAMA PRODUCTOS'!AB44</f>
        <v>0</v>
      </c>
      <c r="AA26" s="123">
        <f>'CRONOGRAMA PRODUCTOS'!AC44</f>
        <v>0</v>
      </c>
      <c r="AB26" s="123">
        <f>'CRONOGRAMA PRODUCTOS'!AD44</f>
        <v>0</v>
      </c>
      <c r="AC26" s="165">
        <f>'CRONOGRAMA PRODUCTOS'!AE44</f>
        <v>0</v>
      </c>
      <c r="AD26" s="124">
        <f>'CRONOGRAMA PRODUCTOS'!AF44</f>
        <v>0</v>
      </c>
      <c r="AE26" s="123">
        <f>'CRONOGRAMA PRODUCTOS'!AG44</f>
        <v>0</v>
      </c>
      <c r="AF26" s="123">
        <f>'CRONOGRAMA PRODUCTOS'!AH44</f>
        <v>0</v>
      </c>
      <c r="AG26" s="123">
        <f>'CRONOGRAMA PRODUCTOS'!AI44</f>
        <v>0</v>
      </c>
      <c r="AH26" s="123">
        <f>'CRONOGRAMA PRODUCTOS'!AJ44</f>
        <v>0</v>
      </c>
      <c r="AI26" s="123">
        <f>'CRONOGRAMA PRODUCTOS'!AK44</f>
        <v>0</v>
      </c>
      <c r="AJ26" s="123">
        <f>'CRONOGRAMA PRODUCTOS'!AL44</f>
        <v>0</v>
      </c>
      <c r="AK26" s="123">
        <f>'CRONOGRAMA PRODUCTOS'!AM44</f>
        <v>0</v>
      </c>
      <c r="AL26" s="123">
        <f>'CRONOGRAMA PRODUCTOS'!AN44</f>
        <v>0</v>
      </c>
      <c r="AM26" s="123">
        <f>'CRONOGRAMA PRODUCTOS'!AO44</f>
        <v>0</v>
      </c>
      <c r="AN26" s="123">
        <f>'CRONOGRAMA PRODUCTOS'!AP44</f>
        <v>0</v>
      </c>
      <c r="AO26" s="165">
        <f>'CRONOGRAMA PRODUCTOS'!AQ44</f>
        <v>0</v>
      </c>
      <c r="AP26" s="743"/>
      <c r="AQ26" s="125"/>
      <c r="AS26" s="1289"/>
      <c r="AT26" s="1290"/>
      <c r="AU26" s="1290"/>
    </row>
    <row r="27" spans="2:47" ht="29.25" customHeight="1" x14ac:dyDescent="0.25">
      <c r="B27" s="912" t="s">
        <v>58</v>
      </c>
      <c r="C27" s="913" t="str">
        <f>'MARCO LOGICO'!D39</f>
        <v>Proporcionar información de los preseleccionados a FE</v>
      </c>
      <c r="D27" s="914" t="str">
        <f>+'MARCO LOGICO'!F39</f>
        <v>Unidad medida</v>
      </c>
      <c r="E27" s="1311">
        <f>'MARCO LOGICO'!G39</f>
        <v>0</v>
      </c>
      <c r="F27" s="1301">
        <f>'CRONOGRAMA DE ACTIVIDADES'!F27</f>
        <v>0</v>
      </c>
      <c r="G27" s="127">
        <f>'CRONOGRAMA DE ACTIVIDADES'!G27</f>
        <v>0</v>
      </c>
      <c r="H27" s="127">
        <f>'CRONOGRAMA DE ACTIVIDADES'!H27</f>
        <v>0</v>
      </c>
      <c r="I27" s="127">
        <f>'CRONOGRAMA DE ACTIVIDADES'!I27</f>
        <v>0</v>
      </c>
      <c r="J27" s="127">
        <f>'CRONOGRAMA DE ACTIVIDADES'!J27</f>
        <v>0</v>
      </c>
      <c r="K27" s="127">
        <f>'CRONOGRAMA DE ACTIVIDADES'!K27</f>
        <v>0</v>
      </c>
      <c r="L27" s="127">
        <f>'CRONOGRAMA DE ACTIVIDADES'!L27</f>
        <v>0</v>
      </c>
      <c r="M27" s="127">
        <f>'CRONOGRAMA DE ACTIVIDADES'!M27</f>
        <v>0</v>
      </c>
      <c r="N27" s="127">
        <f>'CRONOGRAMA DE ACTIVIDADES'!N27</f>
        <v>0</v>
      </c>
      <c r="O27" s="127">
        <f>'CRONOGRAMA DE ACTIVIDADES'!O27</f>
        <v>0</v>
      </c>
      <c r="P27" s="127">
        <f>'CRONOGRAMA DE ACTIVIDADES'!P27</f>
        <v>0</v>
      </c>
      <c r="Q27" s="166">
        <f>'CRONOGRAMA DE ACTIVIDADES'!Q27</f>
        <v>0</v>
      </c>
      <c r="R27" s="126">
        <f>'CRONOGRAMA DE ACTIVIDADES'!R27</f>
        <v>0</v>
      </c>
      <c r="S27" s="127">
        <f>'CRONOGRAMA DE ACTIVIDADES'!S27</f>
        <v>0</v>
      </c>
      <c r="T27" s="127">
        <f>'CRONOGRAMA DE ACTIVIDADES'!T27</f>
        <v>0</v>
      </c>
      <c r="U27" s="127">
        <f>'CRONOGRAMA DE ACTIVIDADES'!U27</f>
        <v>0</v>
      </c>
      <c r="V27" s="127">
        <f>'CRONOGRAMA DE ACTIVIDADES'!V27</f>
        <v>0</v>
      </c>
      <c r="W27" s="127">
        <f>'CRONOGRAMA DE ACTIVIDADES'!W27</f>
        <v>0</v>
      </c>
      <c r="X27" s="127">
        <f>'CRONOGRAMA DE ACTIVIDADES'!X27</f>
        <v>0</v>
      </c>
      <c r="Y27" s="127">
        <f>'CRONOGRAMA DE ACTIVIDADES'!Y27</f>
        <v>0</v>
      </c>
      <c r="Z27" s="127">
        <f>'CRONOGRAMA DE ACTIVIDADES'!Z27</f>
        <v>0</v>
      </c>
      <c r="AA27" s="127">
        <f>'CRONOGRAMA DE ACTIVIDADES'!AA27</f>
        <v>0</v>
      </c>
      <c r="AB27" s="127">
        <f>'CRONOGRAMA DE ACTIVIDADES'!AB27</f>
        <v>0</v>
      </c>
      <c r="AC27" s="166">
        <f>'CRONOGRAMA DE ACTIVIDADES'!AC27</f>
        <v>0</v>
      </c>
      <c r="AD27" s="126">
        <f>'CRONOGRAMA DE ACTIVIDADES'!AD27</f>
        <v>0</v>
      </c>
      <c r="AE27" s="127">
        <f>'CRONOGRAMA DE ACTIVIDADES'!AE27</f>
        <v>0</v>
      </c>
      <c r="AF27" s="127">
        <f>'CRONOGRAMA DE ACTIVIDADES'!AF27</f>
        <v>0</v>
      </c>
      <c r="AG27" s="127">
        <f>'CRONOGRAMA DE ACTIVIDADES'!AG27</f>
        <v>0</v>
      </c>
      <c r="AH27" s="127">
        <f>'CRONOGRAMA DE ACTIVIDADES'!AH27</f>
        <v>0</v>
      </c>
      <c r="AI27" s="127">
        <f>'CRONOGRAMA DE ACTIVIDADES'!AI27</f>
        <v>0</v>
      </c>
      <c r="AJ27" s="127">
        <f>'CRONOGRAMA DE ACTIVIDADES'!AJ27</f>
        <v>0</v>
      </c>
      <c r="AK27" s="127">
        <f>'CRONOGRAMA DE ACTIVIDADES'!AK27</f>
        <v>0</v>
      </c>
      <c r="AL27" s="127">
        <f>'CRONOGRAMA DE ACTIVIDADES'!AL27</f>
        <v>0</v>
      </c>
      <c r="AM27" s="127">
        <f>'CRONOGRAMA DE ACTIVIDADES'!AM27</f>
        <v>0</v>
      </c>
      <c r="AN27" s="127">
        <f>'CRONOGRAMA DE ACTIVIDADES'!AN27</f>
        <v>0</v>
      </c>
      <c r="AO27" s="166">
        <f>'CRONOGRAMA DE ACTIVIDADES'!AO27</f>
        <v>0</v>
      </c>
      <c r="AP27" s="744">
        <f t="shared" si="0"/>
        <v>0</v>
      </c>
      <c r="AQ27" s="128">
        <f t="shared" si="1"/>
        <v>0</v>
      </c>
      <c r="AS27" s="1288"/>
      <c r="AT27" s="128"/>
      <c r="AU27" s="128"/>
    </row>
    <row r="28" spans="2:47" ht="18" customHeight="1" x14ac:dyDescent="0.25">
      <c r="B28" s="912" t="s">
        <v>98</v>
      </c>
      <c r="C28" s="913" t="str">
        <f>'MARCO LOGICO'!D40</f>
        <v>Selección de beneficiarios</v>
      </c>
      <c r="D28" s="914" t="str">
        <f>'MARCO LOGICO'!F40</f>
        <v>Unidad medida</v>
      </c>
      <c r="E28" s="1311">
        <f>'MARCO LOGICO'!G40</f>
        <v>0</v>
      </c>
      <c r="F28" s="1301">
        <f>'CRONOGRAMA DE ACTIVIDADES'!F28</f>
        <v>0</v>
      </c>
      <c r="G28" s="127">
        <f>'CRONOGRAMA DE ACTIVIDADES'!G28</f>
        <v>0</v>
      </c>
      <c r="H28" s="127">
        <f>'CRONOGRAMA DE ACTIVIDADES'!H28</f>
        <v>0</v>
      </c>
      <c r="I28" s="127">
        <f>'CRONOGRAMA DE ACTIVIDADES'!I28</f>
        <v>0</v>
      </c>
      <c r="J28" s="127">
        <f>'CRONOGRAMA DE ACTIVIDADES'!J28</f>
        <v>0</v>
      </c>
      <c r="K28" s="127">
        <f>'CRONOGRAMA DE ACTIVIDADES'!K28</f>
        <v>0</v>
      </c>
      <c r="L28" s="127">
        <f>'CRONOGRAMA DE ACTIVIDADES'!L28</f>
        <v>0</v>
      </c>
      <c r="M28" s="127">
        <f>'CRONOGRAMA DE ACTIVIDADES'!M28</f>
        <v>0</v>
      </c>
      <c r="N28" s="127">
        <f>'CRONOGRAMA DE ACTIVIDADES'!N28</f>
        <v>0</v>
      </c>
      <c r="O28" s="127">
        <f>'CRONOGRAMA DE ACTIVIDADES'!O28</f>
        <v>0</v>
      </c>
      <c r="P28" s="127">
        <f>'CRONOGRAMA DE ACTIVIDADES'!P28</f>
        <v>0</v>
      </c>
      <c r="Q28" s="166">
        <f>'CRONOGRAMA DE ACTIVIDADES'!Q28</f>
        <v>0</v>
      </c>
      <c r="R28" s="126">
        <f>'CRONOGRAMA DE ACTIVIDADES'!R28</f>
        <v>0</v>
      </c>
      <c r="S28" s="127">
        <f>'CRONOGRAMA DE ACTIVIDADES'!S28</f>
        <v>0</v>
      </c>
      <c r="T28" s="127">
        <f>'CRONOGRAMA DE ACTIVIDADES'!T28</f>
        <v>0</v>
      </c>
      <c r="U28" s="127">
        <f>'CRONOGRAMA DE ACTIVIDADES'!U28</f>
        <v>0</v>
      </c>
      <c r="V28" s="127">
        <f>'CRONOGRAMA DE ACTIVIDADES'!V28</f>
        <v>0</v>
      </c>
      <c r="W28" s="127">
        <f>'CRONOGRAMA DE ACTIVIDADES'!W28</f>
        <v>0</v>
      </c>
      <c r="X28" s="127">
        <f>'CRONOGRAMA DE ACTIVIDADES'!X28</f>
        <v>0</v>
      </c>
      <c r="Y28" s="127">
        <f>'CRONOGRAMA DE ACTIVIDADES'!Y28</f>
        <v>0</v>
      </c>
      <c r="Z28" s="127">
        <f>'CRONOGRAMA DE ACTIVIDADES'!Z28</f>
        <v>0</v>
      </c>
      <c r="AA28" s="127">
        <f>'CRONOGRAMA DE ACTIVIDADES'!AA28</f>
        <v>0</v>
      </c>
      <c r="AB28" s="127">
        <f>'CRONOGRAMA DE ACTIVIDADES'!AB28</f>
        <v>0</v>
      </c>
      <c r="AC28" s="166">
        <f>'CRONOGRAMA DE ACTIVIDADES'!AC28</f>
        <v>0</v>
      </c>
      <c r="AD28" s="126">
        <f>'CRONOGRAMA DE ACTIVIDADES'!AD28</f>
        <v>0</v>
      </c>
      <c r="AE28" s="127">
        <f>'CRONOGRAMA DE ACTIVIDADES'!AE28</f>
        <v>0</v>
      </c>
      <c r="AF28" s="127">
        <f>'CRONOGRAMA DE ACTIVIDADES'!AF28</f>
        <v>0</v>
      </c>
      <c r="AG28" s="127">
        <f>'CRONOGRAMA DE ACTIVIDADES'!AG28</f>
        <v>0</v>
      </c>
      <c r="AH28" s="127">
        <f>'CRONOGRAMA DE ACTIVIDADES'!AH28</f>
        <v>0</v>
      </c>
      <c r="AI28" s="127">
        <f>'CRONOGRAMA DE ACTIVIDADES'!AI28</f>
        <v>0</v>
      </c>
      <c r="AJ28" s="127">
        <f>'CRONOGRAMA DE ACTIVIDADES'!AJ28</f>
        <v>0</v>
      </c>
      <c r="AK28" s="127">
        <f>'CRONOGRAMA DE ACTIVIDADES'!AK28</f>
        <v>0</v>
      </c>
      <c r="AL28" s="127">
        <f>'CRONOGRAMA DE ACTIVIDADES'!AL28</f>
        <v>0</v>
      </c>
      <c r="AM28" s="127">
        <f>'CRONOGRAMA DE ACTIVIDADES'!AM28</f>
        <v>0</v>
      </c>
      <c r="AN28" s="127">
        <f>'CRONOGRAMA DE ACTIVIDADES'!AN28</f>
        <v>0</v>
      </c>
      <c r="AO28" s="166">
        <f>'CRONOGRAMA DE ACTIVIDADES'!AO28</f>
        <v>0</v>
      </c>
      <c r="AP28" s="744">
        <f t="shared" si="0"/>
        <v>0</v>
      </c>
      <c r="AQ28" s="128">
        <f t="shared" si="1"/>
        <v>0</v>
      </c>
      <c r="AS28" s="1288"/>
      <c r="AT28" s="128"/>
      <c r="AU28" s="128"/>
    </row>
    <row r="29" spans="2:47" ht="18" customHeight="1" x14ac:dyDescent="0.25">
      <c r="B29" s="912" t="s">
        <v>104</v>
      </c>
      <c r="C29" s="913" t="str">
        <f>'MARCO LOGICO'!D41</f>
        <v>Actualización de la información del grupo control (datos generales del beneficiario)</v>
      </c>
      <c r="D29" s="914" t="str">
        <f>'MARCO LOGICO'!F41</f>
        <v>Unidad</v>
      </c>
      <c r="E29" s="1311">
        <f>'MARCO LOGICO'!G41</f>
        <v>352</v>
      </c>
      <c r="F29" s="1301">
        <f>'CRONOGRAMA DE ACTIVIDADES'!F29</f>
        <v>0</v>
      </c>
      <c r="G29" s="127">
        <f>'CRONOGRAMA DE ACTIVIDADES'!G29</f>
        <v>0</v>
      </c>
      <c r="H29" s="127">
        <f>'CRONOGRAMA DE ACTIVIDADES'!H29</f>
        <v>0</v>
      </c>
      <c r="I29" s="127">
        <f>'CRONOGRAMA DE ACTIVIDADES'!I29</f>
        <v>0</v>
      </c>
      <c r="J29" s="127">
        <f>'CRONOGRAMA DE ACTIVIDADES'!J29</f>
        <v>0</v>
      </c>
      <c r="K29" s="127">
        <f>'CRONOGRAMA DE ACTIVIDADES'!K29</f>
        <v>176</v>
      </c>
      <c r="L29" s="127">
        <f>'CRONOGRAMA DE ACTIVIDADES'!L29</f>
        <v>0</v>
      </c>
      <c r="M29" s="127">
        <f>'CRONOGRAMA DE ACTIVIDADES'!M29</f>
        <v>0</v>
      </c>
      <c r="N29" s="127">
        <f>'CRONOGRAMA DE ACTIVIDADES'!N29</f>
        <v>0</v>
      </c>
      <c r="O29" s="127">
        <f>'CRONOGRAMA DE ACTIVIDADES'!O29</f>
        <v>0</v>
      </c>
      <c r="P29" s="127">
        <f>'CRONOGRAMA DE ACTIVIDADES'!P29</f>
        <v>0</v>
      </c>
      <c r="Q29" s="166">
        <f>'CRONOGRAMA DE ACTIVIDADES'!Q29</f>
        <v>0</v>
      </c>
      <c r="R29" s="126">
        <f>'CRONOGRAMA DE ACTIVIDADES'!R29</f>
        <v>176</v>
      </c>
      <c r="S29" s="127">
        <f>'CRONOGRAMA DE ACTIVIDADES'!S29</f>
        <v>0</v>
      </c>
      <c r="T29" s="127">
        <f>'CRONOGRAMA DE ACTIVIDADES'!T29</f>
        <v>0</v>
      </c>
      <c r="U29" s="127">
        <f>'CRONOGRAMA DE ACTIVIDADES'!U29</f>
        <v>0</v>
      </c>
      <c r="V29" s="127">
        <f>'CRONOGRAMA DE ACTIVIDADES'!V29</f>
        <v>0</v>
      </c>
      <c r="W29" s="127">
        <f>'CRONOGRAMA DE ACTIVIDADES'!W29</f>
        <v>0</v>
      </c>
      <c r="X29" s="127">
        <f>'CRONOGRAMA DE ACTIVIDADES'!X29</f>
        <v>0</v>
      </c>
      <c r="Y29" s="127">
        <f>'CRONOGRAMA DE ACTIVIDADES'!Y29</f>
        <v>0</v>
      </c>
      <c r="Z29" s="127">
        <f>'CRONOGRAMA DE ACTIVIDADES'!Z29</f>
        <v>0</v>
      </c>
      <c r="AA29" s="127">
        <f>'CRONOGRAMA DE ACTIVIDADES'!AA29</f>
        <v>0</v>
      </c>
      <c r="AB29" s="127">
        <f>'CRONOGRAMA DE ACTIVIDADES'!AB29</f>
        <v>0</v>
      </c>
      <c r="AC29" s="166">
        <f>'CRONOGRAMA DE ACTIVIDADES'!AC29</f>
        <v>0</v>
      </c>
      <c r="AD29" s="126">
        <f>'CRONOGRAMA DE ACTIVIDADES'!AD29</f>
        <v>0</v>
      </c>
      <c r="AE29" s="127">
        <f>'CRONOGRAMA DE ACTIVIDADES'!AE29</f>
        <v>0</v>
      </c>
      <c r="AF29" s="127">
        <f>'CRONOGRAMA DE ACTIVIDADES'!AF29</f>
        <v>0</v>
      </c>
      <c r="AG29" s="127">
        <f>'CRONOGRAMA DE ACTIVIDADES'!AG29</f>
        <v>0</v>
      </c>
      <c r="AH29" s="127">
        <f>'CRONOGRAMA DE ACTIVIDADES'!AH29</f>
        <v>0</v>
      </c>
      <c r="AI29" s="127">
        <f>'CRONOGRAMA DE ACTIVIDADES'!AI29</f>
        <v>0</v>
      </c>
      <c r="AJ29" s="127">
        <f>'CRONOGRAMA DE ACTIVIDADES'!AJ29</f>
        <v>0</v>
      </c>
      <c r="AK29" s="127">
        <f>'CRONOGRAMA DE ACTIVIDADES'!AK29</f>
        <v>0</v>
      </c>
      <c r="AL29" s="127">
        <f>'CRONOGRAMA DE ACTIVIDADES'!AL29</f>
        <v>0</v>
      </c>
      <c r="AM29" s="127">
        <f>'CRONOGRAMA DE ACTIVIDADES'!AM29</f>
        <v>0</v>
      </c>
      <c r="AN29" s="127">
        <f>'CRONOGRAMA DE ACTIVIDADES'!AN29</f>
        <v>0</v>
      </c>
      <c r="AO29" s="166">
        <f>'CRONOGRAMA DE ACTIVIDADES'!AO29</f>
        <v>0</v>
      </c>
      <c r="AP29" s="744">
        <f t="shared" si="0"/>
        <v>352</v>
      </c>
      <c r="AQ29" s="128">
        <f t="shared" si="1"/>
        <v>0</v>
      </c>
      <c r="AS29" s="1288"/>
      <c r="AT29" s="128"/>
      <c r="AU29" s="128"/>
    </row>
    <row r="30" spans="2:47" ht="18" customHeight="1" x14ac:dyDescent="0.25">
      <c r="B30" s="912" t="s">
        <v>110</v>
      </c>
      <c r="C30" s="913">
        <f>'MARCO LOGICO'!D42</f>
        <v>0</v>
      </c>
      <c r="D30" s="914" t="str">
        <f>'MARCO LOGICO'!F42</f>
        <v>Unidad medida</v>
      </c>
      <c r="E30" s="1311">
        <f>'MARCO LOGICO'!G42</f>
        <v>0</v>
      </c>
      <c r="F30" s="1301">
        <f>'CRONOGRAMA DE ACTIVIDADES'!F30</f>
        <v>0</v>
      </c>
      <c r="G30" s="127">
        <f>'CRONOGRAMA DE ACTIVIDADES'!G30</f>
        <v>0</v>
      </c>
      <c r="H30" s="127">
        <f>'CRONOGRAMA DE ACTIVIDADES'!H30</f>
        <v>0</v>
      </c>
      <c r="I30" s="127">
        <f>'CRONOGRAMA DE ACTIVIDADES'!I30</f>
        <v>0</v>
      </c>
      <c r="J30" s="127">
        <f>'CRONOGRAMA DE ACTIVIDADES'!J30</f>
        <v>0</v>
      </c>
      <c r="K30" s="127">
        <f>'CRONOGRAMA DE ACTIVIDADES'!K30</f>
        <v>0</v>
      </c>
      <c r="L30" s="127">
        <f>'CRONOGRAMA DE ACTIVIDADES'!L30</f>
        <v>0</v>
      </c>
      <c r="M30" s="127">
        <f>'CRONOGRAMA DE ACTIVIDADES'!M30</f>
        <v>0</v>
      </c>
      <c r="N30" s="127">
        <f>'CRONOGRAMA DE ACTIVIDADES'!N30</f>
        <v>0</v>
      </c>
      <c r="O30" s="127">
        <f>'CRONOGRAMA DE ACTIVIDADES'!O30</f>
        <v>0</v>
      </c>
      <c r="P30" s="127">
        <f>'CRONOGRAMA DE ACTIVIDADES'!P30</f>
        <v>0</v>
      </c>
      <c r="Q30" s="166">
        <f>'CRONOGRAMA DE ACTIVIDADES'!Q30</f>
        <v>0</v>
      </c>
      <c r="R30" s="126">
        <f>'CRONOGRAMA DE ACTIVIDADES'!R30</f>
        <v>0</v>
      </c>
      <c r="S30" s="127">
        <f>'CRONOGRAMA DE ACTIVIDADES'!S30</f>
        <v>0</v>
      </c>
      <c r="T30" s="127">
        <f>'CRONOGRAMA DE ACTIVIDADES'!T30</f>
        <v>0</v>
      </c>
      <c r="U30" s="127">
        <f>'CRONOGRAMA DE ACTIVIDADES'!U30</f>
        <v>0</v>
      </c>
      <c r="V30" s="127">
        <f>'CRONOGRAMA DE ACTIVIDADES'!V30</f>
        <v>0</v>
      </c>
      <c r="W30" s="127">
        <f>'CRONOGRAMA DE ACTIVIDADES'!W30</f>
        <v>0</v>
      </c>
      <c r="X30" s="127">
        <f>'CRONOGRAMA DE ACTIVIDADES'!X30</f>
        <v>0</v>
      </c>
      <c r="Y30" s="127">
        <f>'CRONOGRAMA DE ACTIVIDADES'!Y30</f>
        <v>0</v>
      </c>
      <c r="Z30" s="127">
        <f>'CRONOGRAMA DE ACTIVIDADES'!Z30</f>
        <v>0</v>
      </c>
      <c r="AA30" s="127">
        <f>'CRONOGRAMA DE ACTIVIDADES'!AA30</f>
        <v>0</v>
      </c>
      <c r="AB30" s="127">
        <f>'CRONOGRAMA DE ACTIVIDADES'!AB30</f>
        <v>0</v>
      </c>
      <c r="AC30" s="166">
        <f>'CRONOGRAMA DE ACTIVIDADES'!AC30</f>
        <v>0</v>
      </c>
      <c r="AD30" s="126">
        <f>'CRONOGRAMA DE ACTIVIDADES'!AD30</f>
        <v>0</v>
      </c>
      <c r="AE30" s="127">
        <f>'CRONOGRAMA DE ACTIVIDADES'!AE30</f>
        <v>0</v>
      </c>
      <c r="AF30" s="127">
        <f>'CRONOGRAMA DE ACTIVIDADES'!AF30</f>
        <v>0</v>
      </c>
      <c r="AG30" s="127">
        <f>'CRONOGRAMA DE ACTIVIDADES'!AG30</f>
        <v>0</v>
      </c>
      <c r="AH30" s="127">
        <f>'CRONOGRAMA DE ACTIVIDADES'!AH30</f>
        <v>0</v>
      </c>
      <c r="AI30" s="127">
        <f>'CRONOGRAMA DE ACTIVIDADES'!AI30</f>
        <v>0</v>
      </c>
      <c r="AJ30" s="127">
        <f>'CRONOGRAMA DE ACTIVIDADES'!AJ30</f>
        <v>0</v>
      </c>
      <c r="AK30" s="127">
        <f>'CRONOGRAMA DE ACTIVIDADES'!AK30</f>
        <v>0</v>
      </c>
      <c r="AL30" s="127">
        <f>'CRONOGRAMA DE ACTIVIDADES'!AL30</f>
        <v>0</v>
      </c>
      <c r="AM30" s="127">
        <f>'CRONOGRAMA DE ACTIVIDADES'!AM30</f>
        <v>0</v>
      </c>
      <c r="AN30" s="127">
        <f>'CRONOGRAMA DE ACTIVIDADES'!AN30</f>
        <v>0</v>
      </c>
      <c r="AO30" s="166">
        <f>'CRONOGRAMA DE ACTIVIDADES'!AO30</f>
        <v>0</v>
      </c>
      <c r="AP30" s="744">
        <f t="shared" si="0"/>
        <v>0</v>
      </c>
      <c r="AQ30" s="128">
        <f t="shared" si="1"/>
        <v>0</v>
      </c>
      <c r="AS30" s="1288"/>
      <c r="AT30" s="128"/>
      <c r="AU30" s="128"/>
    </row>
    <row r="31" spans="2:47" ht="12.75" customHeight="1" x14ac:dyDescent="0.25">
      <c r="B31" s="912" t="s">
        <v>116</v>
      </c>
      <c r="C31" s="913">
        <f>'MARCO LOGICO'!D43</f>
        <v>0</v>
      </c>
      <c r="D31" s="914" t="str">
        <f>'MARCO LOGICO'!F43</f>
        <v>Unidad medida</v>
      </c>
      <c r="E31" s="1311">
        <f>'MARCO LOGICO'!G43</f>
        <v>0</v>
      </c>
      <c r="F31" s="1301">
        <f>'CRONOGRAMA DE ACTIVIDADES'!F31</f>
        <v>0</v>
      </c>
      <c r="G31" s="127">
        <f>'CRONOGRAMA DE ACTIVIDADES'!G31</f>
        <v>0</v>
      </c>
      <c r="H31" s="127">
        <f>'CRONOGRAMA DE ACTIVIDADES'!H31</f>
        <v>0</v>
      </c>
      <c r="I31" s="127">
        <f>'CRONOGRAMA DE ACTIVIDADES'!I31</f>
        <v>0</v>
      </c>
      <c r="J31" s="127">
        <f>'CRONOGRAMA DE ACTIVIDADES'!J31</f>
        <v>0</v>
      </c>
      <c r="K31" s="127">
        <f>'CRONOGRAMA DE ACTIVIDADES'!K31</f>
        <v>0</v>
      </c>
      <c r="L31" s="127">
        <f>'CRONOGRAMA DE ACTIVIDADES'!L31</f>
        <v>0</v>
      </c>
      <c r="M31" s="127">
        <f>'CRONOGRAMA DE ACTIVIDADES'!M31</f>
        <v>0</v>
      </c>
      <c r="N31" s="127">
        <f>'CRONOGRAMA DE ACTIVIDADES'!N31</f>
        <v>0</v>
      </c>
      <c r="O31" s="127">
        <f>'CRONOGRAMA DE ACTIVIDADES'!O31</f>
        <v>0</v>
      </c>
      <c r="P31" s="127">
        <f>'CRONOGRAMA DE ACTIVIDADES'!P31</f>
        <v>0</v>
      </c>
      <c r="Q31" s="166">
        <f>'CRONOGRAMA DE ACTIVIDADES'!Q31</f>
        <v>0</v>
      </c>
      <c r="R31" s="126">
        <f>'CRONOGRAMA DE ACTIVIDADES'!R31</f>
        <v>0</v>
      </c>
      <c r="S31" s="127">
        <f>'CRONOGRAMA DE ACTIVIDADES'!S31</f>
        <v>0</v>
      </c>
      <c r="T31" s="127">
        <f>'CRONOGRAMA DE ACTIVIDADES'!T31</f>
        <v>0</v>
      </c>
      <c r="U31" s="127">
        <f>'CRONOGRAMA DE ACTIVIDADES'!U31</f>
        <v>0</v>
      </c>
      <c r="V31" s="127">
        <f>'CRONOGRAMA DE ACTIVIDADES'!V31</f>
        <v>0</v>
      </c>
      <c r="W31" s="127">
        <f>'CRONOGRAMA DE ACTIVIDADES'!W31</f>
        <v>0</v>
      </c>
      <c r="X31" s="127">
        <f>'CRONOGRAMA DE ACTIVIDADES'!X31</f>
        <v>0</v>
      </c>
      <c r="Y31" s="127">
        <f>'CRONOGRAMA DE ACTIVIDADES'!Y31</f>
        <v>0</v>
      </c>
      <c r="Z31" s="127">
        <f>'CRONOGRAMA DE ACTIVIDADES'!Z31</f>
        <v>0</v>
      </c>
      <c r="AA31" s="127">
        <f>'CRONOGRAMA DE ACTIVIDADES'!AA31</f>
        <v>0</v>
      </c>
      <c r="AB31" s="127">
        <f>'CRONOGRAMA DE ACTIVIDADES'!AB31</f>
        <v>0</v>
      </c>
      <c r="AC31" s="166">
        <f>'CRONOGRAMA DE ACTIVIDADES'!AC31</f>
        <v>0</v>
      </c>
      <c r="AD31" s="126">
        <f>'CRONOGRAMA DE ACTIVIDADES'!AD31</f>
        <v>0</v>
      </c>
      <c r="AE31" s="127">
        <f>'CRONOGRAMA DE ACTIVIDADES'!AE31</f>
        <v>0</v>
      </c>
      <c r="AF31" s="127">
        <f>'CRONOGRAMA DE ACTIVIDADES'!AF31</f>
        <v>0</v>
      </c>
      <c r="AG31" s="127">
        <f>'CRONOGRAMA DE ACTIVIDADES'!AG31</f>
        <v>0</v>
      </c>
      <c r="AH31" s="127">
        <f>'CRONOGRAMA DE ACTIVIDADES'!AH31</f>
        <v>0</v>
      </c>
      <c r="AI31" s="127">
        <f>'CRONOGRAMA DE ACTIVIDADES'!AI31</f>
        <v>0</v>
      </c>
      <c r="AJ31" s="127">
        <f>'CRONOGRAMA DE ACTIVIDADES'!AJ31</f>
        <v>0</v>
      </c>
      <c r="AK31" s="127">
        <f>'CRONOGRAMA DE ACTIVIDADES'!AK31</f>
        <v>0</v>
      </c>
      <c r="AL31" s="127">
        <f>'CRONOGRAMA DE ACTIVIDADES'!AL31</f>
        <v>0</v>
      </c>
      <c r="AM31" s="127">
        <f>'CRONOGRAMA DE ACTIVIDADES'!AM31</f>
        <v>0</v>
      </c>
      <c r="AN31" s="127">
        <f>'CRONOGRAMA DE ACTIVIDADES'!AN31</f>
        <v>0</v>
      </c>
      <c r="AO31" s="166">
        <f>'CRONOGRAMA DE ACTIVIDADES'!AO31</f>
        <v>0</v>
      </c>
      <c r="AP31" s="744">
        <f t="shared" si="0"/>
        <v>0</v>
      </c>
      <c r="AQ31" s="128">
        <f t="shared" si="1"/>
        <v>0</v>
      </c>
      <c r="AS31" s="1288"/>
      <c r="AT31" s="128"/>
      <c r="AU31" s="128"/>
    </row>
    <row r="32" spans="2:47" ht="12.75" customHeight="1" x14ac:dyDescent="0.25">
      <c r="B32" s="118">
        <f>'MARCO LOGICO'!C44</f>
        <v>1.3</v>
      </c>
      <c r="C32" s="159" t="str">
        <f>'MARCO LOGICO'!D44</f>
        <v>Emprendedores del sector turismo de los distritos de Pisac, Taray, Lamay, Coya y Calca, provincia de Calca - región Cusco cuentan con planes de negocio o planes de mejora aprobados y viables</v>
      </c>
      <c r="D32" s="154"/>
      <c r="E32" s="1312"/>
      <c r="F32" s="1302"/>
      <c r="G32" s="132"/>
      <c r="H32" s="132"/>
      <c r="I32" s="132"/>
      <c r="J32" s="132"/>
      <c r="K32" s="132"/>
      <c r="L32" s="132"/>
      <c r="M32" s="132"/>
      <c r="N32" s="132"/>
      <c r="O32" s="132"/>
      <c r="P32" s="132"/>
      <c r="Q32" s="167"/>
      <c r="R32" s="131"/>
      <c r="S32" s="132"/>
      <c r="T32" s="132"/>
      <c r="U32" s="132"/>
      <c r="V32" s="132"/>
      <c r="W32" s="132"/>
      <c r="X32" s="132"/>
      <c r="Y32" s="132"/>
      <c r="Z32" s="132"/>
      <c r="AA32" s="132"/>
      <c r="AB32" s="132"/>
      <c r="AC32" s="167"/>
      <c r="AD32" s="131"/>
      <c r="AE32" s="132"/>
      <c r="AF32" s="132"/>
      <c r="AG32" s="132"/>
      <c r="AH32" s="132"/>
      <c r="AI32" s="132"/>
      <c r="AJ32" s="132"/>
      <c r="AK32" s="132"/>
      <c r="AL32" s="132"/>
      <c r="AM32" s="132"/>
      <c r="AN32" s="132"/>
      <c r="AO32" s="167"/>
      <c r="AP32" s="747">
        <f t="shared" si="0"/>
        <v>0</v>
      </c>
      <c r="AQ32" s="134">
        <f t="shared" si="1"/>
        <v>0</v>
      </c>
      <c r="AS32" s="1291"/>
      <c r="AT32" s="1292"/>
      <c r="AU32" s="1292"/>
    </row>
    <row r="33" spans="2:47" ht="12.75" customHeight="1" x14ac:dyDescent="0.25">
      <c r="B33" s="122" t="str">
        <f>+'CRONOGRAMA PRODUCTOS'!D48</f>
        <v>Indicador 1</v>
      </c>
      <c r="C33" s="160" t="str">
        <f>+'CRONOGRAMA PRODUCTOS'!E48</f>
        <v>198 emprendendores con planes de negocio o mejora viables al mes 7 del proyecto</v>
      </c>
      <c r="D33" s="153" t="str">
        <f>+'CRONOGRAMA PRODUCTOS'!F48</f>
        <v>Persona</v>
      </c>
      <c r="E33" s="1310">
        <f>+'CRONOGRAMA PRODUCTOS'!G48</f>
        <v>198</v>
      </c>
      <c r="F33" s="1299">
        <f>'CRONOGRAMA PRODUCTOS'!H48</f>
        <v>0</v>
      </c>
      <c r="G33" s="123">
        <f>'CRONOGRAMA PRODUCTOS'!I48</f>
        <v>0</v>
      </c>
      <c r="H33" s="123">
        <f>'CRONOGRAMA PRODUCTOS'!J48</f>
        <v>0</v>
      </c>
      <c r="I33" s="123">
        <f>'CRONOGRAMA PRODUCTOS'!K48</f>
        <v>0</v>
      </c>
      <c r="J33" s="123">
        <f>'CRONOGRAMA PRODUCTOS'!L48</f>
        <v>0</v>
      </c>
      <c r="K33" s="123">
        <f>'CRONOGRAMA PRODUCTOS'!M48</f>
        <v>0</v>
      </c>
      <c r="L33" s="123">
        <f>'CRONOGRAMA PRODUCTOS'!N48</f>
        <v>198</v>
      </c>
      <c r="M33" s="123">
        <f>'CRONOGRAMA PRODUCTOS'!O48</f>
        <v>0</v>
      </c>
      <c r="N33" s="123">
        <f>'CRONOGRAMA PRODUCTOS'!P48</f>
        <v>0</v>
      </c>
      <c r="O33" s="123">
        <f>'CRONOGRAMA PRODUCTOS'!Q48</f>
        <v>0</v>
      </c>
      <c r="P33" s="123">
        <f>'CRONOGRAMA PRODUCTOS'!R48</f>
        <v>0</v>
      </c>
      <c r="Q33" s="165">
        <f>'CRONOGRAMA PRODUCTOS'!S48</f>
        <v>0</v>
      </c>
      <c r="R33" s="124">
        <f>'CRONOGRAMA PRODUCTOS'!T48</f>
        <v>0</v>
      </c>
      <c r="S33" s="123">
        <f>'CRONOGRAMA PRODUCTOS'!U48</f>
        <v>0</v>
      </c>
      <c r="T33" s="123">
        <f>'CRONOGRAMA PRODUCTOS'!V48</f>
        <v>0</v>
      </c>
      <c r="U33" s="123">
        <f>'CRONOGRAMA PRODUCTOS'!W48</f>
        <v>0</v>
      </c>
      <c r="V33" s="123">
        <f>'CRONOGRAMA PRODUCTOS'!X48</f>
        <v>0</v>
      </c>
      <c r="W33" s="123">
        <f>'CRONOGRAMA PRODUCTOS'!Y48</f>
        <v>0</v>
      </c>
      <c r="X33" s="123">
        <f>'CRONOGRAMA PRODUCTOS'!Z48</f>
        <v>0</v>
      </c>
      <c r="Y33" s="123">
        <f>'CRONOGRAMA PRODUCTOS'!AA48</f>
        <v>0</v>
      </c>
      <c r="Z33" s="123">
        <f>'CRONOGRAMA PRODUCTOS'!AB48</f>
        <v>0</v>
      </c>
      <c r="AA33" s="123">
        <f>'CRONOGRAMA PRODUCTOS'!AC48</f>
        <v>0</v>
      </c>
      <c r="AB33" s="123">
        <f>'CRONOGRAMA PRODUCTOS'!AD48</f>
        <v>0</v>
      </c>
      <c r="AC33" s="165">
        <f>'CRONOGRAMA PRODUCTOS'!AE48</f>
        <v>0</v>
      </c>
      <c r="AD33" s="124">
        <f>'CRONOGRAMA PRODUCTOS'!AF48</f>
        <v>0</v>
      </c>
      <c r="AE33" s="123">
        <f>'CRONOGRAMA PRODUCTOS'!AG48</f>
        <v>0</v>
      </c>
      <c r="AF33" s="123">
        <f>'CRONOGRAMA PRODUCTOS'!AH48</f>
        <v>0</v>
      </c>
      <c r="AG33" s="123">
        <f>'CRONOGRAMA PRODUCTOS'!AI48</f>
        <v>0</v>
      </c>
      <c r="AH33" s="123">
        <f>'CRONOGRAMA PRODUCTOS'!AJ48</f>
        <v>0</v>
      </c>
      <c r="AI33" s="123">
        <f>'CRONOGRAMA PRODUCTOS'!AK48</f>
        <v>0</v>
      </c>
      <c r="AJ33" s="123">
        <f>'CRONOGRAMA PRODUCTOS'!AL48</f>
        <v>0</v>
      </c>
      <c r="AK33" s="123">
        <f>'CRONOGRAMA PRODUCTOS'!AM48</f>
        <v>0</v>
      </c>
      <c r="AL33" s="123">
        <f>'CRONOGRAMA PRODUCTOS'!AN48</f>
        <v>0</v>
      </c>
      <c r="AM33" s="123">
        <f>'CRONOGRAMA PRODUCTOS'!AO48</f>
        <v>0</v>
      </c>
      <c r="AN33" s="123">
        <f>'CRONOGRAMA PRODUCTOS'!AP48</f>
        <v>0</v>
      </c>
      <c r="AO33" s="165">
        <f>'CRONOGRAMA PRODUCTOS'!AQ48</f>
        <v>0</v>
      </c>
      <c r="AP33" s="743"/>
      <c r="AQ33" s="125"/>
      <c r="AS33" s="1289"/>
      <c r="AT33" s="1290"/>
      <c r="AU33" s="1290"/>
    </row>
    <row r="34" spans="2:47" ht="12.75" customHeight="1" x14ac:dyDescent="0.25">
      <c r="B34" s="122" t="str">
        <f>+'CRONOGRAMA PRODUCTOS'!D52</f>
        <v>Indicador 2</v>
      </c>
      <c r="C34" s="160">
        <f>+'CRONOGRAMA PRODUCTOS'!E52</f>
        <v>0</v>
      </c>
      <c r="D34" s="153" t="str">
        <f>+'CRONOGRAMA PRODUCTOS'!F52</f>
        <v>Unidad medida</v>
      </c>
      <c r="E34" s="1310">
        <f>+'CRONOGRAMA PRODUCTOS'!G52</f>
        <v>0</v>
      </c>
      <c r="F34" s="1299">
        <f>'CRONOGRAMA PRODUCTOS'!H52</f>
        <v>0</v>
      </c>
      <c r="G34" s="123">
        <f>'CRONOGRAMA PRODUCTOS'!I52</f>
        <v>0</v>
      </c>
      <c r="H34" s="123">
        <f>'CRONOGRAMA PRODUCTOS'!J52</f>
        <v>0</v>
      </c>
      <c r="I34" s="123">
        <f>'CRONOGRAMA PRODUCTOS'!K52</f>
        <v>0</v>
      </c>
      <c r="J34" s="123">
        <f>'CRONOGRAMA PRODUCTOS'!L52</f>
        <v>0</v>
      </c>
      <c r="K34" s="123">
        <f>'CRONOGRAMA PRODUCTOS'!M52</f>
        <v>0</v>
      </c>
      <c r="L34" s="123">
        <f>'CRONOGRAMA PRODUCTOS'!N52</f>
        <v>0</v>
      </c>
      <c r="M34" s="123">
        <f>'CRONOGRAMA PRODUCTOS'!O52</f>
        <v>0</v>
      </c>
      <c r="N34" s="123">
        <f>'CRONOGRAMA PRODUCTOS'!P52</f>
        <v>0</v>
      </c>
      <c r="O34" s="123">
        <f>'CRONOGRAMA PRODUCTOS'!Q52</f>
        <v>0</v>
      </c>
      <c r="P34" s="123">
        <f>'CRONOGRAMA PRODUCTOS'!R52</f>
        <v>0</v>
      </c>
      <c r="Q34" s="165">
        <f>'CRONOGRAMA PRODUCTOS'!S52</f>
        <v>0</v>
      </c>
      <c r="R34" s="124">
        <f>'CRONOGRAMA PRODUCTOS'!T52</f>
        <v>0</v>
      </c>
      <c r="S34" s="123">
        <f>'CRONOGRAMA PRODUCTOS'!U52</f>
        <v>0</v>
      </c>
      <c r="T34" s="123">
        <f>'CRONOGRAMA PRODUCTOS'!V52</f>
        <v>0</v>
      </c>
      <c r="U34" s="123">
        <f>'CRONOGRAMA PRODUCTOS'!W52</f>
        <v>0</v>
      </c>
      <c r="V34" s="123">
        <f>'CRONOGRAMA PRODUCTOS'!X52</f>
        <v>0</v>
      </c>
      <c r="W34" s="123">
        <f>'CRONOGRAMA PRODUCTOS'!Y52</f>
        <v>0</v>
      </c>
      <c r="X34" s="123">
        <f>'CRONOGRAMA PRODUCTOS'!Z52</f>
        <v>0</v>
      </c>
      <c r="Y34" s="123">
        <f>'CRONOGRAMA PRODUCTOS'!AA52</f>
        <v>0</v>
      </c>
      <c r="Z34" s="123">
        <f>'CRONOGRAMA PRODUCTOS'!AB52</f>
        <v>0</v>
      </c>
      <c r="AA34" s="123">
        <f>'CRONOGRAMA PRODUCTOS'!AC52</f>
        <v>0</v>
      </c>
      <c r="AB34" s="123">
        <f>'CRONOGRAMA PRODUCTOS'!AD52</f>
        <v>0</v>
      </c>
      <c r="AC34" s="165">
        <f>'CRONOGRAMA PRODUCTOS'!AE52</f>
        <v>0</v>
      </c>
      <c r="AD34" s="124">
        <f>'CRONOGRAMA PRODUCTOS'!AF52</f>
        <v>0</v>
      </c>
      <c r="AE34" s="123">
        <f>'CRONOGRAMA PRODUCTOS'!AG52</f>
        <v>0</v>
      </c>
      <c r="AF34" s="123">
        <f>'CRONOGRAMA PRODUCTOS'!AH52</f>
        <v>0</v>
      </c>
      <c r="AG34" s="123">
        <f>'CRONOGRAMA PRODUCTOS'!AI52</f>
        <v>0</v>
      </c>
      <c r="AH34" s="123">
        <f>'CRONOGRAMA PRODUCTOS'!AJ52</f>
        <v>0</v>
      </c>
      <c r="AI34" s="123">
        <f>'CRONOGRAMA PRODUCTOS'!AK52</f>
        <v>0</v>
      </c>
      <c r="AJ34" s="123">
        <f>'CRONOGRAMA PRODUCTOS'!AL52</f>
        <v>0</v>
      </c>
      <c r="AK34" s="123">
        <f>'CRONOGRAMA PRODUCTOS'!AM52</f>
        <v>0</v>
      </c>
      <c r="AL34" s="123">
        <f>'CRONOGRAMA PRODUCTOS'!AN52</f>
        <v>0</v>
      </c>
      <c r="AM34" s="123">
        <f>'CRONOGRAMA PRODUCTOS'!AO52</f>
        <v>0</v>
      </c>
      <c r="AN34" s="123">
        <f>'CRONOGRAMA PRODUCTOS'!AP52</f>
        <v>0</v>
      </c>
      <c r="AO34" s="165">
        <f>'CRONOGRAMA PRODUCTOS'!AQ52</f>
        <v>0</v>
      </c>
      <c r="AP34" s="743"/>
      <c r="AQ34" s="125"/>
      <c r="AS34" s="1289"/>
      <c r="AT34" s="1290"/>
      <c r="AU34" s="1290"/>
    </row>
    <row r="35" spans="2:47" ht="12.75" customHeight="1" x14ac:dyDescent="0.25">
      <c r="B35" s="122" t="str">
        <f>+'CRONOGRAMA PRODUCTOS'!D56</f>
        <v>Indicador 3</v>
      </c>
      <c r="C35" s="160">
        <f>+'CRONOGRAMA PRODUCTOS'!E56</f>
        <v>0</v>
      </c>
      <c r="D35" s="153" t="str">
        <f>+'CRONOGRAMA PRODUCTOS'!F56</f>
        <v>Unidad medida</v>
      </c>
      <c r="E35" s="1310">
        <f>+'CRONOGRAMA PRODUCTOS'!G56</f>
        <v>0</v>
      </c>
      <c r="F35" s="1299">
        <f>'CRONOGRAMA PRODUCTOS'!H56</f>
        <v>0</v>
      </c>
      <c r="G35" s="123">
        <f>'CRONOGRAMA PRODUCTOS'!I56</f>
        <v>0</v>
      </c>
      <c r="H35" s="123">
        <f>'CRONOGRAMA PRODUCTOS'!J56</f>
        <v>0</v>
      </c>
      <c r="I35" s="123">
        <f>'CRONOGRAMA PRODUCTOS'!K56</f>
        <v>0</v>
      </c>
      <c r="J35" s="123">
        <f>'CRONOGRAMA PRODUCTOS'!L56</f>
        <v>0</v>
      </c>
      <c r="K35" s="123">
        <f>'CRONOGRAMA PRODUCTOS'!M56</f>
        <v>0</v>
      </c>
      <c r="L35" s="123">
        <f>'CRONOGRAMA PRODUCTOS'!N56</f>
        <v>0</v>
      </c>
      <c r="M35" s="123">
        <f>'CRONOGRAMA PRODUCTOS'!O56</f>
        <v>0</v>
      </c>
      <c r="N35" s="123">
        <f>'CRONOGRAMA PRODUCTOS'!P56</f>
        <v>0</v>
      </c>
      <c r="O35" s="123">
        <f>'CRONOGRAMA PRODUCTOS'!Q56</f>
        <v>0</v>
      </c>
      <c r="P35" s="123">
        <f>'CRONOGRAMA PRODUCTOS'!R56</f>
        <v>0</v>
      </c>
      <c r="Q35" s="165">
        <f>'CRONOGRAMA PRODUCTOS'!S56</f>
        <v>0</v>
      </c>
      <c r="R35" s="124">
        <f>'CRONOGRAMA PRODUCTOS'!T56</f>
        <v>0</v>
      </c>
      <c r="S35" s="123">
        <f>'CRONOGRAMA PRODUCTOS'!U56</f>
        <v>0</v>
      </c>
      <c r="T35" s="123">
        <f>'CRONOGRAMA PRODUCTOS'!V56</f>
        <v>0</v>
      </c>
      <c r="U35" s="123">
        <f>'CRONOGRAMA PRODUCTOS'!W56</f>
        <v>0</v>
      </c>
      <c r="V35" s="123">
        <f>'CRONOGRAMA PRODUCTOS'!X56</f>
        <v>0</v>
      </c>
      <c r="W35" s="123">
        <f>'CRONOGRAMA PRODUCTOS'!Y56</f>
        <v>0</v>
      </c>
      <c r="X35" s="123">
        <f>'CRONOGRAMA PRODUCTOS'!Z56</f>
        <v>0</v>
      </c>
      <c r="Y35" s="123">
        <f>'CRONOGRAMA PRODUCTOS'!AA56</f>
        <v>0</v>
      </c>
      <c r="Z35" s="123">
        <f>'CRONOGRAMA PRODUCTOS'!AB56</f>
        <v>0</v>
      </c>
      <c r="AA35" s="123">
        <f>'CRONOGRAMA PRODUCTOS'!AC56</f>
        <v>0</v>
      </c>
      <c r="AB35" s="123">
        <f>'CRONOGRAMA PRODUCTOS'!AD56</f>
        <v>0</v>
      </c>
      <c r="AC35" s="165">
        <f>'CRONOGRAMA PRODUCTOS'!AE56</f>
        <v>0</v>
      </c>
      <c r="AD35" s="124">
        <f>'CRONOGRAMA PRODUCTOS'!AF56</f>
        <v>0</v>
      </c>
      <c r="AE35" s="123">
        <f>'CRONOGRAMA PRODUCTOS'!AG56</f>
        <v>0</v>
      </c>
      <c r="AF35" s="123">
        <f>'CRONOGRAMA PRODUCTOS'!AH56</f>
        <v>0</v>
      </c>
      <c r="AG35" s="123">
        <f>'CRONOGRAMA PRODUCTOS'!AI56</f>
        <v>0</v>
      </c>
      <c r="AH35" s="123">
        <f>'CRONOGRAMA PRODUCTOS'!AJ56</f>
        <v>0</v>
      </c>
      <c r="AI35" s="123">
        <f>'CRONOGRAMA PRODUCTOS'!AK56</f>
        <v>0</v>
      </c>
      <c r="AJ35" s="123">
        <f>'CRONOGRAMA PRODUCTOS'!AL56</f>
        <v>0</v>
      </c>
      <c r="AK35" s="123">
        <f>'CRONOGRAMA PRODUCTOS'!AM56</f>
        <v>0</v>
      </c>
      <c r="AL35" s="123">
        <f>'CRONOGRAMA PRODUCTOS'!AN56</f>
        <v>0</v>
      </c>
      <c r="AM35" s="123">
        <f>'CRONOGRAMA PRODUCTOS'!AO56</f>
        <v>0</v>
      </c>
      <c r="AN35" s="123">
        <f>'CRONOGRAMA PRODUCTOS'!AP56</f>
        <v>0</v>
      </c>
      <c r="AO35" s="165">
        <f>'CRONOGRAMA PRODUCTOS'!AQ56</f>
        <v>0</v>
      </c>
      <c r="AP35" s="743"/>
      <c r="AQ35" s="125"/>
      <c r="AS35" s="1289"/>
      <c r="AT35" s="1290"/>
      <c r="AU35" s="1290"/>
    </row>
    <row r="36" spans="2:47" s="37" customFormat="1" ht="12.75" customHeight="1" x14ac:dyDescent="0.25">
      <c r="B36" s="912" t="s">
        <v>57</v>
      </c>
      <c r="C36" s="913">
        <f>'MARCO LOGICO'!D47</f>
        <v>0</v>
      </c>
      <c r="D36" s="914" t="str">
        <f>'MARCO LOGICO'!F47</f>
        <v>Unidad medida</v>
      </c>
      <c r="E36" s="1311">
        <f>'MARCO LOGICO'!G47</f>
        <v>0</v>
      </c>
      <c r="F36" s="1301">
        <f>'CRONOGRAMA DE ACTIVIDADES'!F36</f>
        <v>0</v>
      </c>
      <c r="G36" s="127">
        <f>'CRONOGRAMA DE ACTIVIDADES'!G36</f>
        <v>0</v>
      </c>
      <c r="H36" s="127">
        <f>'CRONOGRAMA DE ACTIVIDADES'!H36</f>
        <v>0</v>
      </c>
      <c r="I36" s="127">
        <f>'CRONOGRAMA DE ACTIVIDADES'!I36</f>
        <v>0</v>
      </c>
      <c r="J36" s="127">
        <f>'CRONOGRAMA DE ACTIVIDADES'!J36</f>
        <v>0</v>
      </c>
      <c r="K36" s="127">
        <f>'CRONOGRAMA DE ACTIVIDADES'!K36</f>
        <v>0</v>
      </c>
      <c r="L36" s="127">
        <f>'CRONOGRAMA DE ACTIVIDADES'!L36</f>
        <v>0</v>
      </c>
      <c r="M36" s="127">
        <f>'CRONOGRAMA DE ACTIVIDADES'!M36</f>
        <v>0</v>
      </c>
      <c r="N36" s="127">
        <f>'CRONOGRAMA DE ACTIVIDADES'!N36</f>
        <v>0</v>
      </c>
      <c r="O36" s="127">
        <f>'CRONOGRAMA DE ACTIVIDADES'!O36</f>
        <v>0</v>
      </c>
      <c r="P36" s="127">
        <f>'CRONOGRAMA DE ACTIVIDADES'!P36</f>
        <v>0</v>
      </c>
      <c r="Q36" s="166">
        <f>'CRONOGRAMA DE ACTIVIDADES'!Q36</f>
        <v>0</v>
      </c>
      <c r="R36" s="126">
        <f>'CRONOGRAMA DE ACTIVIDADES'!R36</f>
        <v>0</v>
      </c>
      <c r="S36" s="127">
        <f>'CRONOGRAMA DE ACTIVIDADES'!S36</f>
        <v>0</v>
      </c>
      <c r="T36" s="127">
        <f>'CRONOGRAMA DE ACTIVIDADES'!T36</f>
        <v>0</v>
      </c>
      <c r="U36" s="127">
        <f>'CRONOGRAMA DE ACTIVIDADES'!U36</f>
        <v>0</v>
      </c>
      <c r="V36" s="127">
        <f>'CRONOGRAMA DE ACTIVIDADES'!V36</f>
        <v>0</v>
      </c>
      <c r="W36" s="127">
        <f>'CRONOGRAMA DE ACTIVIDADES'!W36</f>
        <v>0</v>
      </c>
      <c r="X36" s="127">
        <f>'CRONOGRAMA DE ACTIVIDADES'!X36</f>
        <v>0</v>
      </c>
      <c r="Y36" s="127">
        <f>'CRONOGRAMA DE ACTIVIDADES'!Y36</f>
        <v>0</v>
      </c>
      <c r="Z36" s="127">
        <f>'CRONOGRAMA DE ACTIVIDADES'!Z36</f>
        <v>0</v>
      </c>
      <c r="AA36" s="127">
        <f>'CRONOGRAMA DE ACTIVIDADES'!AA36</f>
        <v>0</v>
      </c>
      <c r="AB36" s="127">
        <f>'CRONOGRAMA DE ACTIVIDADES'!AB36</f>
        <v>0</v>
      </c>
      <c r="AC36" s="166">
        <f>'CRONOGRAMA DE ACTIVIDADES'!AC36</f>
        <v>0</v>
      </c>
      <c r="AD36" s="126">
        <f>'CRONOGRAMA DE ACTIVIDADES'!AD36</f>
        <v>0</v>
      </c>
      <c r="AE36" s="127">
        <f>'CRONOGRAMA DE ACTIVIDADES'!AE36</f>
        <v>0</v>
      </c>
      <c r="AF36" s="127">
        <f>'CRONOGRAMA DE ACTIVIDADES'!AF36</f>
        <v>0</v>
      </c>
      <c r="AG36" s="127">
        <f>'CRONOGRAMA DE ACTIVIDADES'!AG36</f>
        <v>0</v>
      </c>
      <c r="AH36" s="127">
        <f>'CRONOGRAMA DE ACTIVIDADES'!AH36</f>
        <v>0</v>
      </c>
      <c r="AI36" s="127">
        <f>'CRONOGRAMA DE ACTIVIDADES'!AI36</f>
        <v>0</v>
      </c>
      <c r="AJ36" s="127">
        <f>'CRONOGRAMA DE ACTIVIDADES'!AJ36</f>
        <v>0</v>
      </c>
      <c r="AK36" s="127">
        <f>'CRONOGRAMA DE ACTIVIDADES'!AK36</f>
        <v>0</v>
      </c>
      <c r="AL36" s="127">
        <f>'CRONOGRAMA DE ACTIVIDADES'!AL36</f>
        <v>0</v>
      </c>
      <c r="AM36" s="127">
        <f>'CRONOGRAMA DE ACTIVIDADES'!AM36</f>
        <v>0</v>
      </c>
      <c r="AN36" s="127">
        <f>'CRONOGRAMA DE ACTIVIDADES'!AN36</f>
        <v>0</v>
      </c>
      <c r="AO36" s="166">
        <f>'CRONOGRAMA DE ACTIVIDADES'!AO36</f>
        <v>0</v>
      </c>
      <c r="AP36" s="744">
        <f t="shared" si="0"/>
        <v>0</v>
      </c>
      <c r="AQ36" s="128">
        <f t="shared" si="1"/>
        <v>0</v>
      </c>
      <c r="AS36" s="1288"/>
      <c r="AT36" s="128"/>
      <c r="AU36" s="128"/>
    </row>
    <row r="37" spans="2:47" ht="12.75" customHeight="1" x14ac:dyDescent="0.25">
      <c r="B37" s="912" t="s">
        <v>123</v>
      </c>
      <c r="C37" s="913">
        <f>'MARCO LOGICO'!D48</f>
        <v>0</v>
      </c>
      <c r="D37" s="914" t="str">
        <f>'MARCO LOGICO'!F48</f>
        <v>Unidad medida</v>
      </c>
      <c r="E37" s="1311">
        <f>'MARCO LOGICO'!G48</f>
        <v>0</v>
      </c>
      <c r="F37" s="1301">
        <f>'CRONOGRAMA DE ACTIVIDADES'!F37</f>
        <v>0</v>
      </c>
      <c r="G37" s="127">
        <f>'CRONOGRAMA DE ACTIVIDADES'!G37</f>
        <v>0</v>
      </c>
      <c r="H37" s="127">
        <f>'CRONOGRAMA DE ACTIVIDADES'!H37</f>
        <v>0</v>
      </c>
      <c r="I37" s="127">
        <f>'CRONOGRAMA DE ACTIVIDADES'!I37</f>
        <v>0</v>
      </c>
      <c r="J37" s="127">
        <f>'CRONOGRAMA DE ACTIVIDADES'!J37</f>
        <v>0</v>
      </c>
      <c r="K37" s="127">
        <f>'CRONOGRAMA DE ACTIVIDADES'!K37</f>
        <v>0</v>
      </c>
      <c r="L37" s="127">
        <f>'CRONOGRAMA DE ACTIVIDADES'!L37</f>
        <v>0</v>
      </c>
      <c r="M37" s="127">
        <f>'CRONOGRAMA DE ACTIVIDADES'!M37</f>
        <v>0</v>
      </c>
      <c r="N37" s="127">
        <f>'CRONOGRAMA DE ACTIVIDADES'!N37</f>
        <v>0</v>
      </c>
      <c r="O37" s="127">
        <f>'CRONOGRAMA DE ACTIVIDADES'!O37</f>
        <v>0</v>
      </c>
      <c r="P37" s="127">
        <f>'CRONOGRAMA DE ACTIVIDADES'!P37</f>
        <v>0</v>
      </c>
      <c r="Q37" s="166">
        <f>'CRONOGRAMA DE ACTIVIDADES'!Q37</f>
        <v>0</v>
      </c>
      <c r="R37" s="126">
        <f>'CRONOGRAMA DE ACTIVIDADES'!R37</f>
        <v>0</v>
      </c>
      <c r="S37" s="127">
        <f>'CRONOGRAMA DE ACTIVIDADES'!S37</f>
        <v>0</v>
      </c>
      <c r="T37" s="127">
        <f>'CRONOGRAMA DE ACTIVIDADES'!T37</f>
        <v>0</v>
      </c>
      <c r="U37" s="127">
        <f>'CRONOGRAMA DE ACTIVIDADES'!U37</f>
        <v>0</v>
      </c>
      <c r="V37" s="127">
        <f>'CRONOGRAMA DE ACTIVIDADES'!V37</f>
        <v>0</v>
      </c>
      <c r="W37" s="127">
        <f>'CRONOGRAMA DE ACTIVIDADES'!W37</f>
        <v>0</v>
      </c>
      <c r="X37" s="127">
        <f>'CRONOGRAMA DE ACTIVIDADES'!X37</f>
        <v>0</v>
      </c>
      <c r="Y37" s="127">
        <f>'CRONOGRAMA DE ACTIVIDADES'!Y37</f>
        <v>0</v>
      </c>
      <c r="Z37" s="127">
        <f>'CRONOGRAMA DE ACTIVIDADES'!Z37</f>
        <v>0</v>
      </c>
      <c r="AA37" s="127">
        <f>'CRONOGRAMA DE ACTIVIDADES'!AA37</f>
        <v>0</v>
      </c>
      <c r="AB37" s="127">
        <f>'CRONOGRAMA DE ACTIVIDADES'!AB37</f>
        <v>0</v>
      </c>
      <c r="AC37" s="166">
        <f>'CRONOGRAMA DE ACTIVIDADES'!AC37</f>
        <v>0</v>
      </c>
      <c r="AD37" s="126">
        <f>'CRONOGRAMA DE ACTIVIDADES'!AD37</f>
        <v>0</v>
      </c>
      <c r="AE37" s="127">
        <f>'CRONOGRAMA DE ACTIVIDADES'!AE37</f>
        <v>0</v>
      </c>
      <c r="AF37" s="127">
        <f>'CRONOGRAMA DE ACTIVIDADES'!AF37</f>
        <v>0</v>
      </c>
      <c r="AG37" s="127">
        <f>'CRONOGRAMA DE ACTIVIDADES'!AG37</f>
        <v>0</v>
      </c>
      <c r="AH37" s="127">
        <f>'CRONOGRAMA DE ACTIVIDADES'!AH37</f>
        <v>0</v>
      </c>
      <c r="AI37" s="127">
        <f>'CRONOGRAMA DE ACTIVIDADES'!AI37</f>
        <v>0</v>
      </c>
      <c r="AJ37" s="127">
        <f>'CRONOGRAMA DE ACTIVIDADES'!AJ37</f>
        <v>0</v>
      </c>
      <c r="AK37" s="127">
        <f>'CRONOGRAMA DE ACTIVIDADES'!AK37</f>
        <v>0</v>
      </c>
      <c r="AL37" s="127">
        <f>'CRONOGRAMA DE ACTIVIDADES'!AL37</f>
        <v>0</v>
      </c>
      <c r="AM37" s="127">
        <f>'CRONOGRAMA DE ACTIVIDADES'!AM37</f>
        <v>0</v>
      </c>
      <c r="AN37" s="127">
        <f>'CRONOGRAMA DE ACTIVIDADES'!AN37</f>
        <v>0</v>
      </c>
      <c r="AO37" s="166">
        <f>'CRONOGRAMA DE ACTIVIDADES'!AO37</f>
        <v>0</v>
      </c>
      <c r="AP37" s="744">
        <f t="shared" si="0"/>
        <v>0</v>
      </c>
      <c r="AQ37" s="128">
        <f t="shared" si="1"/>
        <v>0</v>
      </c>
      <c r="AS37" s="1288"/>
      <c r="AT37" s="128"/>
      <c r="AU37" s="128"/>
    </row>
    <row r="38" spans="2:47" ht="12.75" customHeight="1" x14ac:dyDescent="0.25">
      <c r="B38" s="912" t="s">
        <v>124</v>
      </c>
      <c r="C38" s="913">
        <f>'MARCO LOGICO'!D49</f>
        <v>0</v>
      </c>
      <c r="D38" s="914" t="str">
        <f>'MARCO LOGICO'!F49</f>
        <v>Unidad medida</v>
      </c>
      <c r="E38" s="1311">
        <f>'MARCO LOGICO'!G49</f>
        <v>0</v>
      </c>
      <c r="F38" s="1301">
        <f>'CRONOGRAMA DE ACTIVIDADES'!F38</f>
        <v>0</v>
      </c>
      <c r="G38" s="127">
        <f>'CRONOGRAMA DE ACTIVIDADES'!G38</f>
        <v>0</v>
      </c>
      <c r="H38" s="127">
        <f>'CRONOGRAMA DE ACTIVIDADES'!H38</f>
        <v>0</v>
      </c>
      <c r="I38" s="127">
        <f>'CRONOGRAMA DE ACTIVIDADES'!I38</f>
        <v>0</v>
      </c>
      <c r="J38" s="127">
        <f>'CRONOGRAMA DE ACTIVIDADES'!J38</f>
        <v>0</v>
      </c>
      <c r="K38" s="127">
        <f>'CRONOGRAMA DE ACTIVIDADES'!K38</f>
        <v>0</v>
      </c>
      <c r="L38" s="127">
        <f>'CRONOGRAMA DE ACTIVIDADES'!L38</f>
        <v>0</v>
      </c>
      <c r="M38" s="127">
        <f>'CRONOGRAMA DE ACTIVIDADES'!M38</f>
        <v>0</v>
      </c>
      <c r="N38" s="127">
        <f>'CRONOGRAMA DE ACTIVIDADES'!N38</f>
        <v>0</v>
      </c>
      <c r="O38" s="127">
        <f>'CRONOGRAMA DE ACTIVIDADES'!O38</f>
        <v>0</v>
      </c>
      <c r="P38" s="127">
        <f>'CRONOGRAMA DE ACTIVIDADES'!P38</f>
        <v>0</v>
      </c>
      <c r="Q38" s="166">
        <f>'CRONOGRAMA DE ACTIVIDADES'!Q38</f>
        <v>0</v>
      </c>
      <c r="R38" s="126">
        <f>'CRONOGRAMA DE ACTIVIDADES'!R38</f>
        <v>0</v>
      </c>
      <c r="S38" s="127">
        <f>'CRONOGRAMA DE ACTIVIDADES'!S38</f>
        <v>0</v>
      </c>
      <c r="T38" s="127">
        <f>'CRONOGRAMA DE ACTIVIDADES'!T38</f>
        <v>0</v>
      </c>
      <c r="U38" s="127">
        <f>'CRONOGRAMA DE ACTIVIDADES'!U38</f>
        <v>0</v>
      </c>
      <c r="V38" s="127">
        <f>'CRONOGRAMA DE ACTIVIDADES'!V38</f>
        <v>0</v>
      </c>
      <c r="W38" s="127">
        <f>'CRONOGRAMA DE ACTIVIDADES'!W38</f>
        <v>0</v>
      </c>
      <c r="X38" s="127">
        <f>'CRONOGRAMA DE ACTIVIDADES'!X38</f>
        <v>0</v>
      </c>
      <c r="Y38" s="127">
        <f>'CRONOGRAMA DE ACTIVIDADES'!Y38</f>
        <v>0</v>
      </c>
      <c r="Z38" s="127">
        <f>'CRONOGRAMA DE ACTIVIDADES'!Z38</f>
        <v>0</v>
      </c>
      <c r="AA38" s="127">
        <f>'CRONOGRAMA DE ACTIVIDADES'!AA38</f>
        <v>0</v>
      </c>
      <c r="AB38" s="127">
        <f>'CRONOGRAMA DE ACTIVIDADES'!AB38</f>
        <v>0</v>
      </c>
      <c r="AC38" s="166">
        <f>'CRONOGRAMA DE ACTIVIDADES'!AC38</f>
        <v>0</v>
      </c>
      <c r="AD38" s="126">
        <f>'CRONOGRAMA DE ACTIVIDADES'!AD38</f>
        <v>0</v>
      </c>
      <c r="AE38" s="127">
        <f>'CRONOGRAMA DE ACTIVIDADES'!AE38</f>
        <v>0</v>
      </c>
      <c r="AF38" s="127">
        <f>'CRONOGRAMA DE ACTIVIDADES'!AF38</f>
        <v>0</v>
      </c>
      <c r="AG38" s="127">
        <f>'CRONOGRAMA DE ACTIVIDADES'!AG38</f>
        <v>0</v>
      </c>
      <c r="AH38" s="127">
        <f>'CRONOGRAMA DE ACTIVIDADES'!AH38</f>
        <v>0</v>
      </c>
      <c r="AI38" s="127">
        <f>'CRONOGRAMA DE ACTIVIDADES'!AI38</f>
        <v>0</v>
      </c>
      <c r="AJ38" s="127">
        <f>'CRONOGRAMA DE ACTIVIDADES'!AJ38</f>
        <v>0</v>
      </c>
      <c r="AK38" s="127">
        <f>'CRONOGRAMA DE ACTIVIDADES'!AK38</f>
        <v>0</v>
      </c>
      <c r="AL38" s="127">
        <f>'CRONOGRAMA DE ACTIVIDADES'!AL38</f>
        <v>0</v>
      </c>
      <c r="AM38" s="127">
        <f>'CRONOGRAMA DE ACTIVIDADES'!AM38</f>
        <v>0</v>
      </c>
      <c r="AN38" s="127">
        <f>'CRONOGRAMA DE ACTIVIDADES'!AN38</f>
        <v>0</v>
      </c>
      <c r="AO38" s="166">
        <f>'CRONOGRAMA DE ACTIVIDADES'!AO38</f>
        <v>0</v>
      </c>
      <c r="AP38" s="744">
        <f t="shared" si="0"/>
        <v>0</v>
      </c>
      <c r="AQ38" s="128">
        <f t="shared" si="1"/>
        <v>0</v>
      </c>
      <c r="AS38" s="1288"/>
      <c r="AT38" s="128"/>
      <c r="AU38" s="128"/>
    </row>
    <row r="39" spans="2:47" ht="12.75" customHeight="1" x14ac:dyDescent="0.25">
      <c r="B39" s="912" t="s">
        <v>125</v>
      </c>
      <c r="C39" s="913">
        <f>'MARCO LOGICO'!D50</f>
        <v>0</v>
      </c>
      <c r="D39" s="914" t="str">
        <f>'MARCO LOGICO'!F50</f>
        <v>Unidad medida</v>
      </c>
      <c r="E39" s="1311">
        <f>'MARCO LOGICO'!G50</f>
        <v>0</v>
      </c>
      <c r="F39" s="1303">
        <f>'CRONOGRAMA DE ACTIVIDADES'!F39</f>
        <v>0</v>
      </c>
      <c r="G39" s="130">
        <f>'CRONOGRAMA DE ACTIVIDADES'!G39</f>
        <v>0</v>
      </c>
      <c r="H39" s="130">
        <f>'CRONOGRAMA DE ACTIVIDADES'!H39</f>
        <v>0</v>
      </c>
      <c r="I39" s="130">
        <f>'CRONOGRAMA DE ACTIVIDADES'!I39</f>
        <v>0</v>
      </c>
      <c r="J39" s="130">
        <f>'CRONOGRAMA DE ACTIVIDADES'!J39</f>
        <v>0</v>
      </c>
      <c r="K39" s="130">
        <f>'CRONOGRAMA DE ACTIVIDADES'!K39</f>
        <v>0</v>
      </c>
      <c r="L39" s="130">
        <f>'CRONOGRAMA DE ACTIVIDADES'!L39</f>
        <v>0</v>
      </c>
      <c r="M39" s="130">
        <f>'CRONOGRAMA DE ACTIVIDADES'!M39</f>
        <v>0</v>
      </c>
      <c r="N39" s="130">
        <f>'CRONOGRAMA DE ACTIVIDADES'!N39</f>
        <v>0</v>
      </c>
      <c r="O39" s="130">
        <f>'CRONOGRAMA DE ACTIVIDADES'!O39</f>
        <v>0</v>
      </c>
      <c r="P39" s="130">
        <f>'CRONOGRAMA DE ACTIVIDADES'!P39</f>
        <v>0</v>
      </c>
      <c r="Q39" s="142">
        <f>'CRONOGRAMA DE ACTIVIDADES'!Q39</f>
        <v>0</v>
      </c>
      <c r="R39" s="129">
        <f>'CRONOGRAMA DE ACTIVIDADES'!R39</f>
        <v>0</v>
      </c>
      <c r="S39" s="130">
        <f>'CRONOGRAMA DE ACTIVIDADES'!S39</f>
        <v>0</v>
      </c>
      <c r="T39" s="130">
        <f>'CRONOGRAMA DE ACTIVIDADES'!T39</f>
        <v>0</v>
      </c>
      <c r="U39" s="130">
        <f>'CRONOGRAMA DE ACTIVIDADES'!U39</f>
        <v>0</v>
      </c>
      <c r="V39" s="130">
        <f>'CRONOGRAMA DE ACTIVIDADES'!V39</f>
        <v>0</v>
      </c>
      <c r="W39" s="130">
        <f>'CRONOGRAMA DE ACTIVIDADES'!W39</f>
        <v>0</v>
      </c>
      <c r="X39" s="130">
        <f>'CRONOGRAMA DE ACTIVIDADES'!X39</f>
        <v>0</v>
      </c>
      <c r="Y39" s="130">
        <f>'CRONOGRAMA DE ACTIVIDADES'!Y39</f>
        <v>0</v>
      </c>
      <c r="Z39" s="130">
        <f>'CRONOGRAMA DE ACTIVIDADES'!Z39</f>
        <v>0</v>
      </c>
      <c r="AA39" s="130">
        <f>'CRONOGRAMA DE ACTIVIDADES'!AA39</f>
        <v>0</v>
      </c>
      <c r="AB39" s="130">
        <f>'CRONOGRAMA DE ACTIVIDADES'!AB39</f>
        <v>0</v>
      </c>
      <c r="AC39" s="142">
        <f>'CRONOGRAMA DE ACTIVIDADES'!AC39</f>
        <v>0</v>
      </c>
      <c r="AD39" s="129">
        <f>'CRONOGRAMA DE ACTIVIDADES'!AD39</f>
        <v>0</v>
      </c>
      <c r="AE39" s="130">
        <f>'CRONOGRAMA DE ACTIVIDADES'!AE39</f>
        <v>0</v>
      </c>
      <c r="AF39" s="130">
        <f>'CRONOGRAMA DE ACTIVIDADES'!AF39</f>
        <v>0</v>
      </c>
      <c r="AG39" s="130">
        <f>'CRONOGRAMA DE ACTIVIDADES'!AG39</f>
        <v>0</v>
      </c>
      <c r="AH39" s="130">
        <f>'CRONOGRAMA DE ACTIVIDADES'!AH39</f>
        <v>0</v>
      </c>
      <c r="AI39" s="130">
        <f>'CRONOGRAMA DE ACTIVIDADES'!AI39</f>
        <v>0</v>
      </c>
      <c r="AJ39" s="130">
        <f>'CRONOGRAMA DE ACTIVIDADES'!AJ39</f>
        <v>0</v>
      </c>
      <c r="AK39" s="130">
        <f>'CRONOGRAMA DE ACTIVIDADES'!AK39</f>
        <v>0</v>
      </c>
      <c r="AL39" s="130">
        <f>'CRONOGRAMA DE ACTIVIDADES'!AL39</f>
        <v>0</v>
      </c>
      <c r="AM39" s="130">
        <f>'CRONOGRAMA DE ACTIVIDADES'!AM39</f>
        <v>0</v>
      </c>
      <c r="AN39" s="130">
        <f>'CRONOGRAMA DE ACTIVIDADES'!AN39</f>
        <v>0</v>
      </c>
      <c r="AO39" s="142">
        <f>'CRONOGRAMA DE ACTIVIDADES'!AO39</f>
        <v>0</v>
      </c>
      <c r="AP39" s="745">
        <f t="shared" si="0"/>
        <v>0</v>
      </c>
      <c r="AQ39" s="128">
        <f t="shared" si="1"/>
        <v>0</v>
      </c>
      <c r="AS39" s="1288"/>
      <c r="AT39" s="128"/>
      <c r="AU39" s="128"/>
    </row>
    <row r="40" spans="2:47" ht="12.75" customHeight="1" x14ac:dyDescent="0.25">
      <c r="B40" s="912" t="s">
        <v>126</v>
      </c>
      <c r="C40" s="913">
        <f>'MARCO LOGICO'!D51</f>
        <v>0</v>
      </c>
      <c r="D40" s="914" t="str">
        <f>'MARCO LOGICO'!F51</f>
        <v>Unidad medida</v>
      </c>
      <c r="E40" s="1311">
        <f>'MARCO LOGICO'!G51</f>
        <v>0</v>
      </c>
      <c r="F40" s="1301">
        <f>'CRONOGRAMA DE ACTIVIDADES'!F40</f>
        <v>0</v>
      </c>
      <c r="G40" s="127">
        <f>'CRONOGRAMA DE ACTIVIDADES'!G40</f>
        <v>0</v>
      </c>
      <c r="H40" s="127">
        <f>'CRONOGRAMA DE ACTIVIDADES'!H40</f>
        <v>0</v>
      </c>
      <c r="I40" s="127">
        <f>'CRONOGRAMA DE ACTIVIDADES'!I40</f>
        <v>0</v>
      </c>
      <c r="J40" s="127">
        <f>'CRONOGRAMA DE ACTIVIDADES'!J40</f>
        <v>0</v>
      </c>
      <c r="K40" s="127">
        <f>'CRONOGRAMA DE ACTIVIDADES'!K40</f>
        <v>0</v>
      </c>
      <c r="L40" s="127">
        <f>'CRONOGRAMA DE ACTIVIDADES'!L40</f>
        <v>0</v>
      </c>
      <c r="M40" s="127">
        <f>'CRONOGRAMA DE ACTIVIDADES'!M40</f>
        <v>0</v>
      </c>
      <c r="N40" s="127">
        <f>'CRONOGRAMA DE ACTIVIDADES'!N40</f>
        <v>0</v>
      </c>
      <c r="O40" s="127">
        <f>'CRONOGRAMA DE ACTIVIDADES'!O40</f>
        <v>0</v>
      </c>
      <c r="P40" s="127">
        <f>'CRONOGRAMA DE ACTIVIDADES'!P40</f>
        <v>0</v>
      </c>
      <c r="Q40" s="166">
        <f>'CRONOGRAMA DE ACTIVIDADES'!Q40</f>
        <v>0</v>
      </c>
      <c r="R40" s="126">
        <f>'CRONOGRAMA DE ACTIVIDADES'!R40</f>
        <v>0</v>
      </c>
      <c r="S40" s="127">
        <f>'CRONOGRAMA DE ACTIVIDADES'!S40</f>
        <v>0</v>
      </c>
      <c r="T40" s="127">
        <f>'CRONOGRAMA DE ACTIVIDADES'!T40</f>
        <v>0</v>
      </c>
      <c r="U40" s="127">
        <f>'CRONOGRAMA DE ACTIVIDADES'!U40</f>
        <v>0</v>
      </c>
      <c r="V40" s="127">
        <f>'CRONOGRAMA DE ACTIVIDADES'!V40</f>
        <v>0</v>
      </c>
      <c r="W40" s="127">
        <f>'CRONOGRAMA DE ACTIVIDADES'!W40</f>
        <v>0</v>
      </c>
      <c r="X40" s="127">
        <f>'CRONOGRAMA DE ACTIVIDADES'!X40</f>
        <v>0</v>
      </c>
      <c r="Y40" s="127">
        <f>'CRONOGRAMA DE ACTIVIDADES'!Y40</f>
        <v>0</v>
      </c>
      <c r="Z40" s="127">
        <f>'CRONOGRAMA DE ACTIVIDADES'!Z40</f>
        <v>0</v>
      </c>
      <c r="AA40" s="127">
        <f>'CRONOGRAMA DE ACTIVIDADES'!AA40</f>
        <v>0</v>
      </c>
      <c r="AB40" s="127">
        <f>'CRONOGRAMA DE ACTIVIDADES'!AB40</f>
        <v>0</v>
      </c>
      <c r="AC40" s="166">
        <f>'CRONOGRAMA DE ACTIVIDADES'!AC40</f>
        <v>0</v>
      </c>
      <c r="AD40" s="126">
        <f>'CRONOGRAMA DE ACTIVIDADES'!AD40</f>
        <v>0</v>
      </c>
      <c r="AE40" s="127">
        <f>'CRONOGRAMA DE ACTIVIDADES'!AE40</f>
        <v>0</v>
      </c>
      <c r="AF40" s="127">
        <f>'CRONOGRAMA DE ACTIVIDADES'!AF40</f>
        <v>0</v>
      </c>
      <c r="AG40" s="127">
        <f>'CRONOGRAMA DE ACTIVIDADES'!AG40</f>
        <v>0</v>
      </c>
      <c r="AH40" s="127">
        <f>'CRONOGRAMA DE ACTIVIDADES'!AH40</f>
        <v>0</v>
      </c>
      <c r="AI40" s="127">
        <f>'CRONOGRAMA DE ACTIVIDADES'!AI40</f>
        <v>0</v>
      </c>
      <c r="AJ40" s="127">
        <f>'CRONOGRAMA DE ACTIVIDADES'!AJ40</f>
        <v>0</v>
      </c>
      <c r="AK40" s="127">
        <f>'CRONOGRAMA DE ACTIVIDADES'!AK40</f>
        <v>0</v>
      </c>
      <c r="AL40" s="127">
        <f>'CRONOGRAMA DE ACTIVIDADES'!AL40</f>
        <v>0</v>
      </c>
      <c r="AM40" s="127">
        <f>'CRONOGRAMA DE ACTIVIDADES'!AM40</f>
        <v>0</v>
      </c>
      <c r="AN40" s="127">
        <f>'CRONOGRAMA DE ACTIVIDADES'!AN40</f>
        <v>0</v>
      </c>
      <c r="AO40" s="166">
        <f>'CRONOGRAMA DE ACTIVIDADES'!AO40</f>
        <v>0</v>
      </c>
      <c r="AP40" s="744">
        <f t="shared" si="0"/>
        <v>0</v>
      </c>
      <c r="AQ40" s="128">
        <f t="shared" si="1"/>
        <v>0</v>
      </c>
      <c r="AS40" s="1288"/>
      <c r="AT40" s="128"/>
      <c r="AU40" s="128"/>
    </row>
    <row r="41" spans="2:47" ht="30" customHeight="1" x14ac:dyDescent="0.25">
      <c r="B41" s="113">
        <v>2</v>
      </c>
      <c r="C41" s="158" t="str">
        <f>'MARCO LOGICO'!D52</f>
        <v xml:space="preserve">Implementación y/o fortalecimiento de negocios en los distritos de Pisac, Taray, Lamay, Coya y Calca, provincia de Calca - región Cusco, con idea de negocio o negocio propio en marcha  </v>
      </c>
      <c r="D41" s="155"/>
      <c r="E41" s="1313"/>
      <c r="F41" s="1304"/>
      <c r="G41" s="136"/>
      <c r="H41" s="136"/>
      <c r="I41" s="137"/>
      <c r="J41" s="137"/>
      <c r="K41" s="136"/>
      <c r="L41" s="136"/>
      <c r="M41" s="136"/>
      <c r="N41" s="136"/>
      <c r="O41" s="136"/>
      <c r="P41" s="136"/>
      <c r="Q41" s="168"/>
      <c r="R41" s="138"/>
      <c r="S41" s="137"/>
      <c r="T41" s="136"/>
      <c r="U41" s="136"/>
      <c r="V41" s="136"/>
      <c r="W41" s="136"/>
      <c r="X41" s="136"/>
      <c r="Y41" s="136"/>
      <c r="Z41" s="136"/>
      <c r="AA41" s="137"/>
      <c r="AB41" s="137"/>
      <c r="AC41" s="168"/>
      <c r="AD41" s="135"/>
      <c r="AE41" s="136"/>
      <c r="AF41" s="136"/>
      <c r="AG41" s="136"/>
      <c r="AH41" s="136"/>
      <c r="AI41" s="136"/>
      <c r="AJ41" s="137"/>
      <c r="AK41" s="137"/>
      <c r="AL41" s="136"/>
      <c r="AM41" s="136"/>
      <c r="AN41" s="136"/>
      <c r="AO41" s="168"/>
      <c r="AP41" s="748">
        <f t="shared" si="0"/>
        <v>0</v>
      </c>
      <c r="AQ41" s="139">
        <f t="shared" si="1"/>
        <v>0</v>
      </c>
      <c r="AS41" s="1291"/>
      <c r="AT41" s="1292"/>
      <c r="AU41" s="1292"/>
    </row>
    <row r="42" spans="2:47" ht="12.75" customHeight="1" x14ac:dyDescent="0.25">
      <c r="B42" s="118">
        <f>'MARCO LOGICO'!C53</f>
        <v>2.1</v>
      </c>
      <c r="C42" s="159" t="str">
        <f>'MARCO LOGICO'!D53</f>
        <v>Emprendedores del sector turismo de los distritos de Pisac, Taray, Lamay, Coya y Calca, provincia de Calca - región Cusco implementan o fortalecen sus negocios en el marco de su plan de negocios/mejoras</v>
      </c>
      <c r="D42" s="152"/>
      <c r="E42" s="1309"/>
      <c r="F42" s="1302"/>
      <c r="G42" s="132"/>
      <c r="H42" s="132"/>
      <c r="I42" s="132"/>
      <c r="J42" s="132"/>
      <c r="K42" s="132"/>
      <c r="L42" s="132"/>
      <c r="M42" s="132"/>
      <c r="N42" s="132"/>
      <c r="O42" s="132"/>
      <c r="P42" s="132"/>
      <c r="Q42" s="167"/>
      <c r="R42" s="131"/>
      <c r="S42" s="132"/>
      <c r="T42" s="132"/>
      <c r="U42" s="132"/>
      <c r="V42" s="132"/>
      <c r="W42" s="132"/>
      <c r="X42" s="132"/>
      <c r="Y42" s="132"/>
      <c r="Z42" s="132"/>
      <c r="AA42" s="132"/>
      <c r="AB42" s="132"/>
      <c r="AC42" s="167"/>
      <c r="AD42" s="131"/>
      <c r="AE42" s="132"/>
      <c r="AF42" s="132"/>
      <c r="AG42" s="132"/>
      <c r="AH42" s="132"/>
      <c r="AI42" s="132"/>
      <c r="AJ42" s="132"/>
      <c r="AK42" s="132"/>
      <c r="AL42" s="132"/>
      <c r="AM42" s="132"/>
      <c r="AN42" s="132"/>
      <c r="AO42" s="167"/>
      <c r="AP42" s="747">
        <f t="shared" si="0"/>
        <v>0</v>
      </c>
      <c r="AQ42" s="134">
        <f t="shared" si="1"/>
        <v>0</v>
      </c>
      <c r="AS42" s="1291"/>
      <c r="AT42" s="1292"/>
      <c r="AU42" s="1292"/>
    </row>
    <row r="43" spans="2:47" ht="12.75" customHeight="1" x14ac:dyDescent="0.25">
      <c r="B43" s="122" t="str">
        <f>+'CRONOGRAMA PRODUCTOS'!D61</f>
        <v>Indicador 1</v>
      </c>
      <c r="C43" s="160" t="str">
        <f>+'CRONOGRAMA PRODUCTOS'!E61</f>
        <v>99 Hombre y mujeres emprenddoras con idea de negocio y negocio propio en marcha logran implementar y/o mejorar un negocio con capital propio al mes 13 del proyecto</v>
      </c>
      <c r="D43" s="153" t="str">
        <f>+'CRONOGRAMA PRODUCTOS'!F61</f>
        <v>Persona</v>
      </c>
      <c r="E43" s="1310">
        <f>+'CRONOGRAMA PRODUCTOS'!G61</f>
        <v>99</v>
      </c>
      <c r="F43" s="1299">
        <f>'CRONOGRAMA PRODUCTOS'!H61</f>
        <v>0</v>
      </c>
      <c r="G43" s="123">
        <f>'CRONOGRAMA PRODUCTOS'!I61</f>
        <v>0</v>
      </c>
      <c r="H43" s="123">
        <f>'CRONOGRAMA PRODUCTOS'!J61</f>
        <v>0</v>
      </c>
      <c r="I43" s="123">
        <f>'CRONOGRAMA PRODUCTOS'!K61</f>
        <v>0</v>
      </c>
      <c r="J43" s="123">
        <f>'CRONOGRAMA PRODUCTOS'!L61</f>
        <v>0</v>
      </c>
      <c r="K43" s="123">
        <f>'CRONOGRAMA PRODUCTOS'!M61</f>
        <v>0</v>
      </c>
      <c r="L43" s="123">
        <f>'CRONOGRAMA PRODUCTOS'!N61</f>
        <v>0</v>
      </c>
      <c r="M43" s="123">
        <f>'CRONOGRAMA PRODUCTOS'!O61</f>
        <v>0</v>
      </c>
      <c r="N43" s="123">
        <f>'CRONOGRAMA PRODUCTOS'!P61</f>
        <v>0</v>
      </c>
      <c r="O43" s="123">
        <f>'CRONOGRAMA PRODUCTOS'!Q61</f>
        <v>0</v>
      </c>
      <c r="P43" s="123">
        <f>'CRONOGRAMA PRODUCTOS'!R61</f>
        <v>0</v>
      </c>
      <c r="Q43" s="165">
        <f>'CRONOGRAMA PRODUCTOS'!S61</f>
        <v>0</v>
      </c>
      <c r="R43" s="124">
        <f>'CRONOGRAMA PRODUCTOS'!T61</f>
        <v>99</v>
      </c>
      <c r="S43" s="123">
        <f>'CRONOGRAMA PRODUCTOS'!U61</f>
        <v>0</v>
      </c>
      <c r="T43" s="123">
        <f>'CRONOGRAMA PRODUCTOS'!V61</f>
        <v>0</v>
      </c>
      <c r="U43" s="123">
        <f>'CRONOGRAMA PRODUCTOS'!W61</f>
        <v>0</v>
      </c>
      <c r="V43" s="123">
        <f>'CRONOGRAMA PRODUCTOS'!X61</f>
        <v>0</v>
      </c>
      <c r="W43" s="123">
        <f>'CRONOGRAMA PRODUCTOS'!Y61</f>
        <v>0</v>
      </c>
      <c r="X43" s="123">
        <f>'CRONOGRAMA PRODUCTOS'!Z61</f>
        <v>0</v>
      </c>
      <c r="Y43" s="123">
        <f>'CRONOGRAMA PRODUCTOS'!AA61</f>
        <v>0</v>
      </c>
      <c r="Z43" s="123">
        <f>'CRONOGRAMA PRODUCTOS'!AB61</f>
        <v>0</v>
      </c>
      <c r="AA43" s="123">
        <f>'CRONOGRAMA PRODUCTOS'!AC61</f>
        <v>0</v>
      </c>
      <c r="AB43" s="123">
        <f>'CRONOGRAMA PRODUCTOS'!AD61</f>
        <v>0</v>
      </c>
      <c r="AC43" s="165">
        <f>'CRONOGRAMA PRODUCTOS'!AE61</f>
        <v>0</v>
      </c>
      <c r="AD43" s="124">
        <f>'CRONOGRAMA PRODUCTOS'!AF61</f>
        <v>0</v>
      </c>
      <c r="AE43" s="123">
        <f>'CRONOGRAMA PRODUCTOS'!AG61</f>
        <v>0</v>
      </c>
      <c r="AF43" s="123">
        <f>'CRONOGRAMA PRODUCTOS'!AH61</f>
        <v>0</v>
      </c>
      <c r="AG43" s="123">
        <f>'CRONOGRAMA PRODUCTOS'!AI61</f>
        <v>0</v>
      </c>
      <c r="AH43" s="123">
        <f>'CRONOGRAMA PRODUCTOS'!AJ61</f>
        <v>0</v>
      </c>
      <c r="AI43" s="123">
        <f>'CRONOGRAMA PRODUCTOS'!AK61</f>
        <v>0</v>
      </c>
      <c r="AJ43" s="123">
        <f>'CRONOGRAMA PRODUCTOS'!AL61</f>
        <v>0</v>
      </c>
      <c r="AK43" s="123">
        <f>'CRONOGRAMA PRODUCTOS'!AM61</f>
        <v>0</v>
      </c>
      <c r="AL43" s="123">
        <f>'CRONOGRAMA PRODUCTOS'!AN61</f>
        <v>0</v>
      </c>
      <c r="AM43" s="123">
        <f>'CRONOGRAMA PRODUCTOS'!AO61</f>
        <v>0</v>
      </c>
      <c r="AN43" s="123">
        <f>'CRONOGRAMA PRODUCTOS'!AP61</f>
        <v>0</v>
      </c>
      <c r="AO43" s="165">
        <f>'CRONOGRAMA PRODUCTOS'!AQ61</f>
        <v>0</v>
      </c>
      <c r="AP43" s="743"/>
      <c r="AQ43" s="125"/>
      <c r="AS43" s="1289"/>
      <c r="AT43" s="1290"/>
      <c r="AU43" s="1290"/>
    </row>
    <row r="44" spans="2:47" ht="12.75" customHeight="1" x14ac:dyDescent="0.25">
      <c r="B44" s="122" t="str">
        <f>+'CRONOGRAMA PRODUCTOS'!D65</f>
        <v>Indicador 2</v>
      </c>
      <c r="C44" s="160">
        <f>+'CRONOGRAMA PRODUCTOS'!E65</f>
        <v>0</v>
      </c>
      <c r="D44" s="153" t="str">
        <f>+'CRONOGRAMA PRODUCTOS'!F65</f>
        <v>Unidad medida</v>
      </c>
      <c r="E44" s="1310">
        <f>+'CRONOGRAMA PRODUCTOS'!G65</f>
        <v>0</v>
      </c>
      <c r="F44" s="1299">
        <f>'CRONOGRAMA PRODUCTOS'!H65</f>
        <v>0</v>
      </c>
      <c r="G44" s="123">
        <f>'CRONOGRAMA PRODUCTOS'!I65</f>
        <v>0</v>
      </c>
      <c r="H44" s="123">
        <f>'CRONOGRAMA PRODUCTOS'!J65</f>
        <v>0</v>
      </c>
      <c r="I44" s="123">
        <f>'CRONOGRAMA PRODUCTOS'!K65</f>
        <v>0</v>
      </c>
      <c r="J44" s="123">
        <f>'CRONOGRAMA PRODUCTOS'!L65</f>
        <v>0</v>
      </c>
      <c r="K44" s="123">
        <f>'CRONOGRAMA PRODUCTOS'!M65</f>
        <v>0</v>
      </c>
      <c r="L44" s="123">
        <f>'CRONOGRAMA PRODUCTOS'!N65</f>
        <v>0</v>
      </c>
      <c r="M44" s="123">
        <f>'CRONOGRAMA PRODUCTOS'!O65</f>
        <v>0</v>
      </c>
      <c r="N44" s="123">
        <f>'CRONOGRAMA PRODUCTOS'!P65</f>
        <v>0</v>
      </c>
      <c r="O44" s="123">
        <f>'CRONOGRAMA PRODUCTOS'!Q65</f>
        <v>0</v>
      </c>
      <c r="P44" s="123">
        <f>'CRONOGRAMA PRODUCTOS'!R65</f>
        <v>0</v>
      </c>
      <c r="Q44" s="165">
        <f>'CRONOGRAMA PRODUCTOS'!S65</f>
        <v>0</v>
      </c>
      <c r="R44" s="124">
        <f>'CRONOGRAMA PRODUCTOS'!T65</f>
        <v>0</v>
      </c>
      <c r="S44" s="123">
        <f>'CRONOGRAMA PRODUCTOS'!U65</f>
        <v>0</v>
      </c>
      <c r="T44" s="123">
        <f>'CRONOGRAMA PRODUCTOS'!V65</f>
        <v>0</v>
      </c>
      <c r="U44" s="123">
        <f>'CRONOGRAMA PRODUCTOS'!W65</f>
        <v>0</v>
      </c>
      <c r="V44" s="123">
        <f>'CRONOGRAMA PRODUCTOS'!X65</f>
        <v>0</v>
      </c>
      <c r="W44" s="123">
        <f>'CRONOGRAMA PRODUCTOS'!Y65</f>
        <v>0</v>
      </c>
      <c r="X44" s="123">
        <f>'CRONOGRAMA PRODUCTOS'!Z65</f>
        <v>0</v>
      </c>
      <c r="Y44" s="123">
        <f>'CRONOGRAMA PRODUCTOS'!AA65</f>
        <v>0</v>
      </c>
      <c r="Z44" s="123">
        <f>'CRONOGRAMA PRODUCTOS'!AB65</f>
        <v>0</v>
      </c>
      <c r="AA44" s="123">
        <f>'CRONOGRAMA PRODUCTOS'!AC65</f>
        <v>0</v>
      </c>
      <c r="AB44" s="123">
        <f>'CRONOGRAMA PRODUCTOS'!AD65</f>
        <v>0</v>
      </c>
      <c r="AC44" s="165">
        <f>'CRONOGRAMA PRODUCTOS'!AE65</f>
        <v>0</v>
      </c>
      <c r="AD44" s="124">
        <f>'CRONOGRAMA PRODUCTOS'!AF65</f>
        <v>0</v>
      </c>
      <c r="AE44" s="123">
        <f>'CRONOGRAMA PRODUCTOS'!AG65</f>
        <v>0</v>
      </c>
      <c r="AF44" s="123">
        <f>'CRONOGRAMA PRODUCTOS'!AH65</f>
        <v>0</v>
      </c>
      <c r="AG44" s="123">
        <f>'CRONOGRAMA PRODUCTOS'!AI65</f>
        <v>0</v>
      </c>
      <c r="AH44" s="123">
        <f>'CRONOGRAMA PRODUCTOS'!AJ65</f>
        <v>0</v>
      </c>
      <c r="AI44" s="123">
        <f>'CRONOGRAMA PRODUCTOS'!AK65</f>
        <v>0</v>
      </c>
      <c r="AJ44" s="123">
        <f>'CRONOGRAMA PRODUCTOS'!AL65</f>
        <v>0</v>
      </c>
      <c r="AK44" s="123">
        <f>'CRONOGRAMA PRODUCTOS'!AM65</f>
        <v>0</v>
      </c>
      <c r="AL44" s="123">
        <f>'CRONOGRAMA PRODUCTOS'!AN65</f>
        <v>0</v>
      </c>
      <c r="AM44" s="123">
        <f>'CRONOGRAMA PRODUCTOS'!AO65</f>
        <v>0</v>
      </c>
      <c r="AN44" s="123">
        <f>'CRONOGRAMA PRODUCTOS'!AP65</f>
        <v>0</v>
      </c>
      <c r="AO44" s="165">
        <f>'CRONOGRAMA PRODUCTOS'!AQ65</f>
        <v>0</v>
      </c>
      <c r="AP44" s="743"/>
      <c r="AQ44" s="125"/>
      <c r="AS44" s="1289"/>
      <c r="AT44" s="1290"/>
      <c r="AU44" s="1290"/>
    </row>
    <row r="45" spans="2:47" ht="12.75" customHeight="1" x14ac:dyDescent="0.25">
      <c r="B45" s="122" t="str">
        <f>+'CRONOGRAMA PRODUCTOS'!D69</f>
        <v>Indicador 3</v>
      </c>
      <c r="C45" s="160">
        <f>+'CRONOGRAMA PRODUCTOS'!E69</f>
        <v>0</v>
      </c>
      <c r="D45" s="153" t="str">
        <f>+'CRONOGRAMA PRODUCTOS'!F69</f>
        <v>Unidad medida</v>
      </c>
      <c r="E45" s="1310">
        <f>+'CRONOGRAMA PRODUCTOS'!G69</f>
        <v>0</v>
      </c>
      <c r="F45" s="1299">
        <f>'CRONOGRAMA PRODUCTOS'!H69</f>
        <v>0</v>
      </c>
      <c r="G45" s="123">
        <f>'CRONOGRAMA PRODUCTOS'!I69</f>
        <v>0</v>
      </c>
      <c r="H45" s="123">
        <f>'CRONOGRAMA PRODUCTOS'!J69</f>
        <v>0</v>
      </c>
      <c r="I45" s="123">
        <f>'CRONOGRAMA PRODUCTOS'!K69</f>
        <v>0</v>
      </c>
      <c r="J45" s="123">
        <f>'CRONOGRAMA PRODUCTOS'!L69</f>
        <v>0</v>
      </c>
      <c r="K45" s="123">
        <f>'CRONOGRAMA PRODUCTOS'!M69</f>
        <v>0</v>
      </c>
      <c r="L45" s="123">
        <f>'CRONOGRAMA PRODUCTOS'!N69</f>
        <v>0</v>
      </c>
      <c r="M45" s="123">
        <f>'CRONOGRAMA PRODUCTOS'!O69</f>
        <v>0</v>
      </c>
      <c r="N45" s="123">
        <f>'CRONOGRAMA PRODUCTOS'!P69</f>
        <v>0</v>
      </c>
      <c r="O45" s="123">
        <f>'CRONOGRAMA PRODUCTOS'!Q69</f>
        <v>0</v>
      </c>
      <c r="P45" s="123">
        <f>'CRONOGRAMA PRODUCTOS'!R69</f>
        <v>0</v>
      </c>
      <c r="Q45" s="165">
        <f>'CRONOGRAMA PRODUCTOS'!S69</f>
        <v>0</v>
      </c>
      <c r="R45" s="124">
        <f>'CRONOGRAMA PRODUCTOS'!T69</f>
        <v>0</v>
      </c>
      <c r="S45" s="123">
        <f>'CRONOGRAMA PRODUCTOS'!U69</f>
        <v>0</v>
      </c>
      <c r="T45" s="123">
        <f>'CRONOGRAMA PRODUCTOS'!V69</f>
        <v>0</v>
      </c>
      <c r="U45" s="123">
        <f>'CRONOGRAMA PRODUCTOS'!W69</f>
        <v>0</v>
      </c>
      <c r="V45" s="123">
        <f>'CRONOGRAMA PRODUCTOS'!X69</f>
        <v>0</v>
      </c>
      <c r="W45" s="123">
        <f>'CRONOGRAMA PRODUCTOS'!Y69</f>
        <v>0</v>
      </c>
      <c r="X45" s="123">
        <f>'CRONOGRAMA PRODUCTOS'!Z69</f>
        <v>0</v>
      </c>
      <c r="Y45" s="123">
        <f>'CRONOGRAMA PRODUCTOS'!AA69</f>
        <v>0</v>
      </c>
      <c r="Z45" s="123">
        <f>'CRONOGRAMA PRODUCTOS'!AB69</f>
        <v>0</v>
      </c>
      <c r="AA45" s="123">
        <f>'CRONOGRAMA PRODUCTOS'!AC69</f>
        <v>0</v>
      </c>
      <c r="AB45" s="123">
        <f>'CRONOGRAMA PRODUCTOS'!AD69</f>
        <v>0</v>
      </c>
      <c r="AC45" s="165">
        <f>'CRONOGRAMA PRODUCTOS'!AE69</f>
        <v>0</v>
      </c>
      <c r="AD45" s="124">
        <f>'CRONOGRAMA PRODUCTOS'!AF69</f>
        <v>0</v>
      </c>
      <c r="AE45" s="123">
        <f>'CRONOGRAMA PRODUCTOS'!AG69</f>
        <v>0</v>
      </c>
      <c r="AF45" s="123">
        <f>'CRONOGRAMA PRODUCTOS'!AH69</f>
        <v>0</v>
      </c>
      <c r="AG45" s="123">
        <f>'CRONOGRAMA PRODUCTOS'!AI69</f>
        <v>0</v>
      </c>
      <c r="AH45" s="123">
        <f>'CRONOGRAMA PRODUCTOS'!AJ69</f>
        <v>0</v>
      </c>
      <c r="AI45" s="123">
        <f>'CRONOGRAMA PRODUCTOS'!AK69</f>
        <v>0</v>
      </c>
      <c r="AJ45" s="123">
        <f>'CRONOGRAMA PRODUCTOS'!AL69</f>
        <v>0</v>
      </c>
      <c r="AK45" s="123">
        <f>'CRONOGRAMA PRODUCTOS'!AM69</f>
        <v>0</v>
      </c>
      <c r="AL45" s="123">
        <f>'CRONOGRAMA PRODUCTOS'!AN69</f>
        <v>0</v>
      </c>
      <c r="AM45" s="123">
        <f>'CRONOGRAMA PRODUCTOS'!AO69</f>
        <v>0</v>
      </c>
      <c r="AN45" s="123">
        <f>'CRONOGRAMA PRODUCTOS'!AP69</f>
        <v>0</v>
      </c>
      <c r="AO45" s="165">
        <f>'CRONOGRAMA PRODUCTOS'!AQ69</f>
        <v>0</v>
      </c>
      <c r="AP45" s="743"/>
      <c r="AQ45" s="125"/>
      <c r="AS45" s="1289"/>
      <c r="AT45" s="1290"/>
      <c r="AU45" s="1290"/>
    </row>
    <row r="46" spans="2:47" ht="22.5" customHeight="1" x14ac:dyDescent="0.25">
      <c r="B46" s="912" t="s">
        <v>149</v>
      </c>
      <c r="C46" s="913" t="str">
        <f>'MARCO LOGICO'!D56</f>
        <v>Asistencia técnica para la implementación de sus planes de negocio o planes de mejora</v>
      </c>
      <c r="D46" s="914" t="str">
        <f>'MARCO LOGICO'!F56</f>
        <v>Visita</v>
      </c>
      <c r="E46" s="1311">
        <f>'MARCO LOGICO'!G56</f>
        <v>1188</v>
      </c>
      <c r="F46" s="1301">
        <f>'CRONOGRAMA DE ACTIVIDADES'!F46</f>
        <v>0</v>
      </c>
      <c r="G46" s="127">
        <f>'CRONOGRAMA DE ACTIVIDADES'!G46</f>
        <v>0</v>
      </c>
      <c r="H46" s="127">
        <f>'CRONOGRAMA DE ACTIVIDADES'!H46</f>
        <v>0</v>
      </c>
      <c r="I46" s="127">
        <f>'CRONOGRAMA DE ACTIVIDADES'!I46</f>
        <v>0</v>
      </c>
      <c r="J46" s="127">
        <f>'CRONOGRAMA DE ACTIVIDADES'!J46</f>
        <v>0</v>
      </c>
      <c r="K46" s="127">
        <f>'CRONOGRAMA DE ACTIVIDADES'!K46</f>
        <v>0</v>
      </c>
      <c r="L46" s="127">
        <f>'CRONOGRAMA DE ACTIVIDADES'!L46</f>
        <v>0</v>
      </c>
      <c r="M46" s="127">
        <f>'CRONOGRAMA DE ACTIVIDADES'!M46</f>
        <v>198</v>
      </c>
      <c r="N46" s="127">
        <f>'CRONOGRAMA DE ACTIVIDADES'!N46</f>
        <v>198</v>
      </c>
      <c r="O46" s="127">
        <f>'CRONOGRAMA DE ACTIVIDADES'!O46</f>
        <v>198</v>
      </c>
      <c r="P46" s="127">
        <f>'CRONOGRAMA DE ACTIVIDADES'!P46</f>
        <v>198</v>
      </c>
      <c r="Q46" s="166">
        <f>'CRONOGRAMA DE ACTIVIDADES'!Q46</f>
        <v>198</v>
      </c>
      <c r="R46" s="126">
        <f>'CRONOGRAMA DE ACTIVIDADES'!R46</f>
        <v>198</v>
      </c>
      <c r="S46" s="127">
        <f>'CRONOGRAMA DE ACTIVIDADES'!S46</f>
        <v>0</v>
      </c>
      <c r="T46" s="127">
        <f>'CRONOGRAMA DE ACTIVIDADES'!T46</f>
        <v>0</v>
      </c>
      <c r="U46" s="127">
        <f>'CRONOGRAMA DE ACTIVIDADES'!U46</f>
        <v>0</v>
      </c>
      <c r="V46" s="127">
        <f>'CRONOGRAMA DE ACTIVIDADES'!V46</f>
        <v>0</v>
      </c>
      <c r="W46" s="127">
        <f>'CRONOGRAMA DE ACTIVIDADES'!W46</f>
        <v>0</v>
      </c>
      <c r="X46" s="127">
        <f>'CRONOGRAMA DE ACTIVIDADES'!X46</f>
        <v>0</v>
      </c>
      <c r="Y46" s="127">
        <f>'CRONOGRAMA DE ACTIVIDADES'!Y46</f>
        <v>0</v>
      </c>
      <c r="Z46" s="127">
        <f>'CRONOGRAMA DE ACTIVIDADES'!Z46</f>
        <v>0</v>
      </c>
      <c r="AA46" s="127">
        <f>'CRONOGRAMA DE ACTIVIDADES'!AA46</f>
        <v>0</v>
      </c>
      <c r="AB46" s="127">
        <f>'CRONOGRAMA DE ACTIVIDADES'!AB46</f>
        <v>0</v>
      </c>
      <c r="AC46" s="166">
        <f>'CRONOGRAMA DE ACTIVIDADES'!AC46</f>
        <v>0</v>
      </c>
      <c r="AD46" s="126">
        <f>'CRONOGRAMA DE ACTIVIDADES'!AD46</f>
        <v>0</v>
      </c>
      <c r="AE46" s="127">
        <f>'CRONOGRAMA DE ACTIVIDADES'!AE46</f>
        <v>0</v>
      </c>
      <c r="AF46" s="127">
        <f>'CRONOGRAMA DE ACTIVIDADES'!AF46</f>
        <v>0</v>
      </c>
      <c r="AG46" s="127">
        <f>'CRONOGRAMA DE ACTIVIDADES'!AG46</f>
        <v>0</v>
      </c>
      <c r="AH46" s="127">
        <f>'CRONOGRAMA DE ACTIVIDADES'!AH46</f>
        <v>0</v>
      </c>
      <c r="AI46" s="127">
        <f>'CRONOGRAMA DE ACTIVIDADES'!AI46</f>
        <v>0</v>
      </c>
      <c r="AJ46" s="127">
        <f>'CRONOGRAMA DE ACTIVIDADES'!AJ46</f>
        <v>0</v>
      </c>
      <c r="AK46" s="127">
        <f>'CRONOGRAMA DE ACTIVIDADES'!AK46</f>
        <v>0</v>
      </c>
      <c r="AL46" s="127">
        <f>'CRONOGRAMA DE ACTIVIDADES'!AL46</f>
        <v>0</v>
      </c>
      <c r="AM46" s="127">
        <f>'CRONOGRAMA DE ACTIVIDADES'!AM46</f>
        <v>0</v>
      </c>
      <c r="AN46" s="127">
        <f>'CRONOGRAMA DE ACTIVIDADES'!AN46</f>
        <v>0</v>
      </c>
      <c r="AO46" s="166">
        <f>'CRONOGRAMA DE ACTIVIDADES'!AO46</f>
        <v>0</v>
      </c>
      <c r="AP46" s="744">
        <f t="shared" si="0"/>
        <v>1188</v>
      </c>
      <c r="AQ46" s="128">
        <f t="shared" si="1"/>
        <v>0</v>
      </c>
      <c r="AS46" s="1288"/>
      <c r="AT46" s="128"/>
      <c r="AU46" s="128"/>
    </row>
    <row r="47" spans="2:47" s="37" customFormat="1" ht="20.25" customHeight="1" x14ac:dyDescent="0.25">
      <c r="B47" s="912" t="s">
        <v>150</v>
      </c>
      <c r="C47" s="913">
        <f>'MARCO LOGICO'!D57</f>
        <v>0</v>
      </c>
      <c r="D47" s="914" t="str">
        <f>'MARCO LOGICO'!F57</f>
        <v>Unidad medida</v>
      </c>
      <c r="E47" s="1311">
        <f>'MARCO LOGICO'!G57</f>
        <v>0</v>
      </c>
      <c r="F47" s="1301">
        <f>'CRONOGRAMA DE ACTIVIDADES'!F47</f>
        <v>0</v>
      </c>
      <c r="G47" s="127">
        <f>'CRONOGRAMA DE ACTIVIDADES'!G47</f>
        <v>0</v>
      </c>
      <c r="H47" s="127">
        <f>'CRONOGRAMA DE ACTIVIDADES'!H47</f>
        <v>0</v>
      </c>
      <c r="I47" s="127">
        <f>'CRONOGRAMA DE ACTIVIDADES'!I47</f>
        <v>0</v>
      </c>
      <c r="J47" s="127">
        <f>'CRONOGRAMA DE ACTIVIDADES'!J47</f>
        <v>0</v>
      </c>
      <c r="K47" s="127">
        <f>'CRONOGRAMA DE ACTIVIDADES'!K47</f>
        <v>0</v>
      </c>
      <c r="L47" s="127">
        <f>'CRONOGRAMA DE ACTIVIDADES'!L47</f>
        <v>0</v>
      </c>
      <c r="M47" s="127">
        <f>'CRONOGRAMA DE ACTIVIDADES'!M47</f>
        <v>0</v>
      </c>
      <c r="N47" s="127">
        <f>'CRONOGRAMA DE ACTIVIDADES'!N47</f>
        <v>0</v>
      </c>
      <c r="O47" s="127">
        <f>'CRONOGRAMA DE ACTIVIDADES'!O47</f>
        <v>0</v>
      </c>
      <c r="P47" s="127">
        <f>'CRONOGRAMA DE ACTIVIDADES'!P47</f>
        <v>0</v>
      </c>
      <c r="Q47" s="166">
        <f>'CRONOGRAMA DE ACTIVIDADES'!Q47</f>
        <v>0</v>
      </c>
      <c r="R47" s="126">
        <f>'CRONOGRAMA DE ACTIVIDADES'!R47</f>
        <v>0</v>
      </c>
      <c r="S47" s="127">
        <f>'CRONOGRAMA DE ACTIVIDADES'!S47</f>
        <v>0</v>
      </c>
      <c r="T47" s="127">
        <f>'CRONOGRAMA DE ACTIVIDADES'!T47</f>
        <v>0</v>
      </c>
      <c r="U47" s="127">
        <f>'CRONOGRAMA DE ACTIVIDADES'!U47</f>
        <v>0</v>
      </c>
      <c r="V47" s="127">
        <f>'CRONOGRAMA DE ACTIVIDADES'!V47</f>
        <v>0</v>
      </c>
      <c r="W47" s="127">
        <f>'CRONOGRAMA DE ACTIVIDADES'!W47</f>
        <v>0</v>
      </c>
      <c r="X47" s="127">
        <f>'CRONOGRAMA DE ACTIVIDADES'!X47</f>
        <v>0</v>
      </c>
      <c r="Y47" s="127">
        <f>'CRONOGRAMA DE ACTIVIDADES'!Y47</f>
        <v>0</v>
      </c>
      <c r="Z47" s="127">
        <f>'CRONOGRAMA DE ACTIVIDADES'!Z47</f>
        <v>0</v>
      </c>
      <c r="AA47" s="127">
        <f>'CRONOGRAMA DE ACTIVIDADES'!AA47</f>
        <v>0</v>
      </c>
      <c r="AB47" s="127">
        <f>'CRONOGRAMA DE ACTIVIDADES'!AB47</f>
        <v>0</v>
      </c>
      <c r="AC47" s="166">
        <f>'CRONOGRAMA DE ACTIVIDADES'!AC47</f>
        <v>0</v>
      </c>
      <c r="AD47" s="126">
        <f>'CRONOGRAMA DE ACTIVIDADES'!AD47</f>
        <v>0</v>
      </c>
      <c r="AE47" s="127">
        <f>'CRONOGRAMA DE ACTIVIDADES'!AE47</f>
        <v>0</v>
      </c>
      <c r="AF47" s="127">
        <f>'CRONOGRAMA DE ACTIVIDADES'!AF47</f>
        <v>0</v>
      </c>
      <c r="AG47" s="127">
        <f>'CRONOGRAMA DE ACTIVIDADES'!AG47</f>
        <v>0</v>
      </c>
      <c r="AH47" s="127">
        <f>'CRONOGRAMA DE ACTIVIDADES'!AH47</f>
        <v>0</v>
      </c>
      <c r="AI47" s="127">
        <f>'CRONOGRAMA DE ACTIVIDADES'!AI47</f>
        <v>0</v>
      </c>
      <c r="AJ47" s="127">
        <f>'CRONOGRAMA DE ACTIVIDADES'!AJ47</f>
        <v>0</v>
      </c>
      <c r="AK47" s="127">
        <f>'CRONOGRAMA DE ACTIVIDADES'!AK47</f>
        <v>0</v>
      </c>
      <c r="AL47" s="127">
        <f>'CRONOGRAMA DE ACTIVIDADES'!AL47</f>
        <v>0</v>
      </c>
      <c r="AM47" s="127">
        <f>'CRONOGRAMA DE ACTIVIDADES'!AM47</f>
        <v>0</v>
      </c>
      <c r="AN47" s="127">
        <f>'CRONOGRAMA DE ACTIVIDADES'!AN47</f>
        <v>0</v>
      </c>
      <c r="AO47" s="166">
        <f>'CRONOGRAMA DE ACTIVIDADES'!AO47</f>
        <v>0</v>
      </c>
      <c r="AP47" s="744">
        <f t="shared" si="0"/>
        <v>0</v>
      </c>
      <c r="AQ47" s="128">
        <f t="shared" si="1"/>
        <v>0</v>
      </c>
      <c r="AS47" s="1288"/>
      <c r="AT47" s="128"/>
      <c r="AU47" s="128"/>
    </row>
    <row r="48" spans="2:47" ht="16.5" customHeight="1" x14ac:dyDescent="0.25">
      <c r="B48" s="912" t="s">
        <v>151</v>
      </c>
      <c r="C48" s="913">
        <f>'MARCO LOGICO'!D58</f>
        <v>0</v>
      </c>
      <c r="D48" s="914" t="str">
        <f>'MARCO LOGICO'!F58</f>
        <v>Unidad medida</v>
      </c>
      <c r="E48" s="1311">
        <f>'MARCO LOGICO'!G58</f>
        <v>0</v>
      </c>
      <c r="F48" s="1301">
        <f>'CRONOGRAMA DE ACTIVIDADES'!F48</f>
        <v>0</v>
      </c>
      <c r="G48" s="127">
        <f>'CRONOGRAMA DE ACTIVIDADES'!G48</f>
        <v>0</v>
      </c>
      <c r="H48" s="127">
        <f>'CRONOGRAMA DE ACTIVIDADES'!H48</f>
        <v>0</v>
      </c>
      <c r="I48" s="127">
        <f>'CRONOGRAMA DE ACTIVIDADES'!I48</f>
        <v>0</v>
      </c>
      <c r="J48" s="127">
        <f>'CRONOGRAMA DE ACTIVIDADES'!J48</f>
        <v>0</v>
      </c>
      <c r="K48" s="127">
        <f>'CRONOGRAMA DE ACTIVIDADES'!K48</f>
        <v>0</v>
      </c>
      <c r="L48" s="127">
        <f>'CRONOGRAMA DE ACTIVIDADES'!L48</f>
        <v>0</v>
      </c>
      <c r="M48" s="127">
        <f>'CRONOGRAMA DE ACTIVIDADES'!M48</f>
        <v>0</v>
      </c>
      <c r="N48" s="127">
        <f>'CRONOGRAMA DE ACTIVIDADES'!N48</f>
        <v>0</v>
      </c>
      <c r="O48" s="127">
        <f>'CRONOGRAMA DE ACTIVIDADES'!O48</f>
        <v>0</v>
      </c>
      <c r="P48" s="127">
        <f>'CRONOGRAMA DE ACTIVIDADES'!P48</f>
        <v>0</v>
      </c>
      <c r="Q48" s="166">
        <f>'CRONOGRAMA DE ACTIVIDADES'!Q48</f>
        <v>0</v>
      </c>
      <c r="R48" s="126">
        <f>'CRONOGRAMA DE ACTIVIDADES'!R48</f>
        <v>0</v>
      </c>
      <c r="S48" s="127">
        <f>'CRONOGRAMA DE ACTIVIDADES'!S48</f>
        <v>0</v>
      </c>
      <c r="T48" s="127">
        <f>'CRONOGRAMA DE ACTIVIDADES'!T48</f>
        <v>0</v>
      </c>
      <c r="U48" s="127">
        <f>'CRONOGRAMA DE ACTIVIDADES'!U48</f>
        <v>0</v>
      </c>
      <c r="V48" s="127">
        <f>'CRONOGRAMA DE ACTIVIDADES'!V48</f>
        <v>0</v>
      </c>
      <c r="W48" s="127">
        <f>'CRONOGRAMA DE ACTIVIDADES'!W48</f>
        <v>0</v>
      </c>
      <c r="X48" s="127">
        <f>'CRONOGRAMA DE ACTIVIDADES'!X48</f>
        <v>0</v>
      </c>
      <c r="Y48" s="127">
        <f>'CRONOGRAMA DE ACTIVIDADES'!Y48</f>
        <v>0</v>
      </c>
      <c r="Z48" s="127">
        <f>'CRONOGRAMA DE ACTIVIDADES'!Z48</f>
        <v>0</v>
      </c>
      <c r="AA48" s="127">
        <f>'CRONOGRAMA DE ACTIVIDADES'!AA48</f>
        <v>0</v>
      </c>
      <c r="AB48" s="127">
        <f>'CRONOGRAMA DE ACTIVIDADES'!AB48</f>
        <v>0</v>
      </c>
      <c r="AC48" s="166">
        <f>'CRONOGRAMA DE ACTIVIDADES'!AC48</f>
        <v>0</v>
      </c>
      <c r="AD48" s="126">
        <f>'CRONOGRAMA DE ACTIVIDADES'!AD48</f>
        <v>0</v>
      </c>
      <c r="AE48" s="127">
        <f>'CRONOGRAMA DE ACTIVIDADES'!AE48</f>
        <v>0</v>
      </c>
      <c r="AF48" s="127">
        <f>'CRONOGRAMA DE ACTIVIDADES'!AF48</f>
        <v>0</v>
      </c>
      <c r="AG48" s="127">
        <f>'CRONOGRAMA DE ACTIVIDADES'!AG48</f>
        <v>0</v>
      </c>
      <c r="AH48" s="127">
        <f>'CRONOGRAMA DE ACTIVIDADES'!AH48</f>
        <v>0</v>
      </c>
      <c r="AI48" s="127">
        <f>'CRONOGRAMA DE ACTIVIDADES'!AI48</f>
        <v>0</v>
      </c>
      <c r="AJ48" s="127">
        <f>'CRONOGRAMA DE ACTIVIDADES'!AJ48</f>
        <v>0</v>
      </c>
      <c r="AK48" s="127">
        <f>'CRONOGRAMA DE ACTIVIDADES'!AK48</f>
        <v>0</v>
      </c>
      <c r="AL48" s="127">
        <f>'CRONOGRAMA DE ACTIVIDADES'!AL48</f>
        <v>0</v>
      </c>
      <c r="AM48" s="127">
        <f>'CRONOGRAMA DE ACTIVIDADES'!AM48</f>
        <v>0</v>
      </c>
      <c r="AN48" s="127">
        <f>'CRONOGRAMA DE ACTIVIDADES'!AN48</f>
        <v>0</v>
      </c>
      <c r="AO48" s="166">
        <f>'CRONOGRAMA DE ACTIVIDADES'!AO48</f>
        <v>0</v>
      </c>
      <c r="AP48" s="744">
        <f t="shared" si="0"/>
        <v>0</v>
      </c>
      <c r="AQ48" s="128">
        <f t="shared" si="1"/>
        <v>0</v>
      </c>
      <c r="AS48" s="1288"/>
      <c r="AT48" s="128"/>
      <c r="AU48" s="128"/>
    </row>
    <row r="49" spans="2:47" ht="12.75" customHeight="1" x14ac:dyDescent="0.25">
      <c r="B49" s="912" t="s">
        <v>152</v>
      </c>
      <c r="C49" s="913">
        <f>'MARCO LOGICO'!D59</f>
        <v>0</v>
      </c>
      <c r="D49" s="914" t="str">
        <f>'MARCO LOGICO'!F59</f>
        <v>Unidad medida</v>
      </c>
      <c r="E49" s="1311">
        <f>'MARCO LOGICO'!G59</f>
        <v>0</v>
      </c>
      <c r="F49" s="1303">
        <f>'CRONOGRAMA DE ACTIVIDADES'!F49</f>
        <v>0</v>
      </c>
      <c r="G49" s="130">
        <f>'CRONOGRAMA DE ACTIVIDADES'!G49</f>
        <v>0</v>
      </c>
      <c r="H49" s="130">
        <f>'CRONOGRAMA DE ACTIVIDADES'!H49</f>
        <v>0</v>
      </c>
      <c r="I49" s="130">
        <f>'CRONOGRAMA DE ACTIVIDADES'!I49</f>
        <v>0</v>
      </c>
      <c r="J49" s="130">
        <f>'CRONOGRAMA DE ACTIVIDADES'!J49</f>
        <v>0</v>
      </c>
      <c r="K49" s="130">
        <f>'CRONOGRAMA DE ACTIVIDADES'!K49</f>
        <v>0</v>
      </c>
      <c r="L49" s="130">
        <f>'CRONOGRAMA DE ACTIVIDADES'!L49</f>
        <v>0</v>
      </c>
      <c r="M49" s="130">
        <f>'CRONOGRAMA DE ACTIVIDADES'!M49</f>
        <v>0</v>
      </c>
      <c r="N49" s="130">
        <f>'CRONOGRAMA DE ACTIVIDADES'!N49</f>
        <v>0</v>
      </c>
      <c r="O49" s="130">
        <f>'CRONOGRAMA DE ACTIVIDADES'!O49</f>
        <v>0</v>
      </c>
      <c r="P49" s="130">
        <f>'CRONOGRAMA DE ACTIVIDADES'!P49</f>
        <v>0</v>
      </c>
      <c r="Q49" s="142">
        <f>'CRONOGRAMA DE ACTIVIDADES'!Q49</f>
        <v>0</v>
      </c>
      <c r="R49" s="129">
        <f>'CRONOGRAMA DE ACTIVIDADES'!R49</f>
        <v>0</v>
      </c>
      <c r="S49" s="130">
        <f>'CRONOGRAMA DE ACTIVIDADES'!S49</f>
        <v>0</v>
      </c>
      <c r="T49" s="130">
        <f>'CRONOGRAMA DE ACTIVIDADES'!T49</f>
        <v>0</v>
      </c>
      <c r="U49" s="130">
        <f>'CRONOGRAMA DE ACTIVIDADES'!U49</f>
        <v>0</v>
      </c>
      <c r="V49" s="130">
        <f>'CRONOGRAMA DE ACTIVIDADES'!V49</f>
        <v>0</v>
      </c>
      <c r="W49" s="130">
        <f>'CRONOGRAMA DE ACTIVIDADES'!W49</f>
        <v>0</v>
      </c>
      <c r="X49" s="130">
        <f>'CRONOGRAMA DE ACTIVIDADES'!X49</f>
        <v>0</v>
      </c>
      <c r="Y49" s="130">
        <f>'CRONOGRAMA DE ACTIVIDADES'!Y49</f>
        <v>0</v>
      </c>
      <c r="Z49" s="130">
        <f>'CRONOGRAMA DE ACTIVIDADES'!Z49</f>
        <v>0</v>
      </c>
      <c r="AA49" s="130">
        <f>'CRONOGRAMA DE ACTIVIDADES'!AA49</f>
        <v>0</v>
      </c>
      <c r="AB49" s="130">
        <f>'CRONOGRAMA DE ACTIVIDADES'!AB49</f>
        <v>0</v>
      </c>
      <c r="AC49" s="142">
        <f>'CRONOGRAMA DE ACTIVIDADES'!AC49</f>
        <v>0</v>
      </c>
      <c r="AD49" s="129">
        <f>'CRONOGRAMA DE ACTIVIDADES'!AD49</f>
        <v>0</v>
      </c>
      <c r="AE49" s="130">
        <f>'CRONOGRAMA DE ACTIVIDADES'!AE49</f>
        <v>0</v>
      </c>
      <c r="AF49" s="130">
        <f>'CRONOGRAMA DE ACTIVIDADES'!AF49</f>
        <v>0</v>
      </c>
      <c r="AG49" s="130">
        <f>'CRONOGRAMA DE ACTIVIDADES'!AG49</f>
        <v>0</v>
      </c>
      <c r="AH49" s="130">
        <f>'CRONOGRAMA DE ACTIVIDADES'!AH49</f>
        <v>0</v>
      </c>
      <c r="AI49" s="130">
        <f>'CRONOGRAMA DE ACTIVIDADES'!AI49</f>
        <v>0</v>
      </c>
      <c r="AJ49" s="130">
        <f>'CRONOGRAMA DE ACTIVIDADES'!AJ49</f>
        <v>0</v>
      </c>
      <c r="AK49" s="130">
        <f>'CRONOGRAMA DE ACTIVIDADES'!AK49</f>
        <v>0</v>
      </c>
      <c r="AL49" s="130">
        <f>'CRONOGRAMA DE ACTIVIDADES'!AL49</f>
        <v>0</v>
      </c>
      <c r="AM49" s="130">
        <f>'CRONOGRAMA DE ACTIVIDADES'!AM49</f>
        <v>0</v>
      </c>
      <c r="AN49" s="130">
        <f>'CRONOGRAMA DE ACTIVIDADES'!AN49</f>
        <v>0</v>
      </c>
      <c r="AO49" s="142">
        <f>'CRONOGRAMA DE ACTIVIDADES'!AO49</f>
        <v>0</v>
      </c>
      <c r="AP49" s="745">
        <f t="shared" si="0"/>
        <v>0</v>
      </c>
      <c r="AQ49" s="128">
        <f t="shared" si="1"/>
        <v>0</v>
      </c>
      <c r="AS49" s="1288"/>
      <c r="AT49" s="128"/>
      <c r="AU49" s="128"/>
    </row>
    <row r="50" spans="2:47" ht="12.75" customHeight="1" x14ac:dyDescent="0.25">
      <c r="B50" s="912" t="s">
        <v>153</v>
      </c>
      <c r="C50" s="913">
        <f>'MARCO LOGICO'!D60</f>
        <v>0</v>
      </c>
      <c r="D50" s="914" t="str">
        <f>'MARCO LOGICO'!F60</f>
        <v>Unidad medida</v>
      </c>
      <c r="E50" s="1311">
        <f>'MARCO LOGICO'!G60</f>
        <v>0</v>
      </c>
      <c r="F50" s="1301">
        <f>'CRONOGRAMA DE ACTIVIDADES'!F50</f>
        <v>0</v>
      </c>
      <c r="G50" s="127">
        <f>'CRONOGRAMA DE ACTIVIDADES'!G50</f>
        <v>0</v>
      </c>
      <c r="H50" s="127">
        <f>'CRONOGRAMA DE ACTIVIDADES'!H50</f>
        <v>0</v>
      </c>
      <c r="I50" s="127">
        <f>'CRONOGRAMA DE ACTIVIDADES'!I50</f>
        <v>0</v>
      </c>
      <c r="J50" s="127">
        <f>'CRONOGRAMA DE ACTIVIDADES'!J50</f>
        <v>0</v>
      </c>
      <c r="K50" s="127">
        <f>'CRONOGRAMA DE ACTIVIDADES'!K50</f>
        <v>0</v>
      </c>
      <c r="L50" s="127">
        <f>'CRONOGRAMA DE ACTIVIDADES'!L50</f>
        <v>0</v>
      </c>
      <c r="M50" s="127">
        <f>'CRONOGRAMA DE ACTIVIDADES'!M50</f>
        <v>0</v>
      </c>
      <c r="N50" s="127">
        <f>'CRONOGRAMA DE ACTIVIDADES'!N50</f>
        <v>0</v>
      </c>
      <c r="O50" s="127">
        <f>'CRONOGRAMA DE ACTIVIDADES'!O50</f>
        <v>0</v>
      </c>
      <c r="P50" s="127">
        <f>'CRONOGRAMA DE ACTIVIDADES'!P50</f>
        <v>0</v>
      </c>
      <c r="Q50" s="166">
        <f>'CRONOGRAMA DE ACTIVIDADES'!Q50</f>
        <v>0</v>
      </c>
      <c r="R50" s="126">
        <f>'CRONOGRAMA DE ACTIVIDADES'!R50</f>
        <v>0</v>
      </c>
      <c r="S50" s="127">
        <f>'CRONOGRAMA DE ACTIVIDADES'!S50</f>
        <v>0</v>
      </c>
      <c r="T50" s="127">
        <f>'CRONOGRAMA DE ACTIVIDADES'!T50</f>
        <v>0</v>
      </c>
      <c r="U50" s="127">
        <f>'CRONOGRAMA DE ACTIVIDADES'!U50</f>
        <v>0</v>
      </c>
      <c r="V50" s="127">
        <f>'CRONOGRAMA DE ACTIVIDADES'!V50</f>
        <v>0</v>
      </c>
      <c r="W50" s="127">
        <f>'CRONOGRAMA DE ACTIVIDADES'!W50</f>
        <v>0</v>
      </c>
      <c r="X50" s="127">
        <f>'CRONOGRAMA DE ACTIVIDADES'!X50</f>
        <v>0</v>
      </c>
      <c r="Y50" s="127">
        <f>'CRONOGRAMA DE ACTIVIDADES'!Y50</f>
        <v>0</v>
      </c>
      <c r="Z50" s="127">
        <f>'CRONOGRAMA DE ACTIVIDADES'!Z50</f>
        <v>0</v>
      </c>
      <c r="AA50" s="127">
        <f>'CRONOGRAMA DE ACTIVIDADES'!AA50</f>
        <v>0</v>
      </c>
      <c r="AB50" s="127">
        <f>'CRONOGRAMA DE ACTIVIDADES'!AB50</f>
        <v>0</v>
      </c>
      <c r="AC50" s="166">
        <f>'CRONOGRAMA DE ACTIVIDADES'!AC50</f>
        <v>0</v>
      </c>
      <c r="AD50" s="126">
        <f>'CRONOGRAMA DE ACTIVIDADES'!AD50</f>
        <v>0</v>
      </c>
      <c r="AE50" s="127">
        <f>'CRONOGRAMA DE ACTIVIDADES'!AE50</f>
        <v>0</v>
      </c>
      <c r="AF50" s="127">
        <f>'CRONOGRAMA DE ACTIVIDADES'!AF50</f>
        <v>0</v>
      </c>
      <c r="AG50" s="127">
        <f>'CRONOGRAMA DE ACTIVIDADES'!AG50</f>
        <v>0</v>
      </c>
      <c r="AH50" s="127">
        <f>'CRONOGRAMA DE ACTIVIDADES'!AH50</f>
        <v>0</v>
      </c>
      <c r="AI50" s="127">
        <f>'CRONOGRAMA DE ACTIVIDADES'!AI50</f>
        <v>0</v>
      </c>
      <c r="AJ50" s="127">
        <f>'CRONOGRAMA DE ACTIVIDADES'!AJ50</f>
        <v>0</v>
      </c>
      <c r="AK50" s="127">
        <f>'CRONOGRAMA DE ACTIVIDADES'!AK50</f>
        <v>0</v>
      </c>
      <c r="AL50" s="127">
        <f>'CRONOGRAMA DE ACTIVIDADES'!AL50</f>
        <v>0</v>
      </c>
      <c r="AM50" s="127">
        <f>'CRONOGRAMA DE ACTIVIDADES'!AM50</f>
        <v>0</v>
      </c>
      <c r="AN50" s="127">
        <f>'CRONOGRAMA DE ACTIVIDADES'!AN50</f>
        <v>0</v>
      </c>
      <c r="AO50" s="166">
        <f>'CRONOGRAMA DE ACTIVIDADES'!AO50</f>
        <v>0</v>
      </c>
      <c r="AP50" s="744">
        <f t="shared" si="0"/>
        <v>0</v>
      </c>
      <c r="AQ50" s="128">
        <f t="shared" si="1"/>
        <v>0</v>
      </c>
      <c r="AS50" s="1288"/>
      <c r="AT50" s="128"/>
      <c r="AU50" s="128"/>
    </row>
    <row r="51" spans="2:47" ht="12.75" customHeight="1" x14ac:dyDescent="0.25">
      <c r="B51" s="118">
        <f>'MARCO LOGICO'!C61</f>
        <v>2.2000000000000002</v>
      </c>
      <c r="C51" s="159" t="str">
        <f>'MARCO LOGICO'!D61</f>
        <v>Emprendedores del sector turismo de los distritos de Pisac, Taray, Lamay, Coya y Calca, provincia de Calca - región Cusco resuleven cuellos de botella en sus negocios implementados o fortalecidos</v>
      </c>
      <c r="D51" s="154"/>
      <c r="E51" s="1312"/>
      <c r="F51" s="1302"/>
      <c r="G51" s="132"/>
      <c r="H51" s="132"/>
      <c r="I51" s="132"/>
      <c r="J51" s="132"/>
      <c r="K51" s="132"/>
      <c r="L51" s="132"/>
      <c r="M51" s="133"/>
      <c r="N51" s="132"/>
      <c r="O51" s="132"/>
      <c r="P51" s="132"/>
      <c r="Q51" s="167"/>
      <c r="R51" s="131"/>
      <c r="S51" s="132"/>
      <c r="T51" s="132"/>
      <c r="U51" s="132"/>
      <c r="V51" s="133"/>
      <c r="W51" s="132"/>
      <c r="X51" s="132"/>
      <c r="Y51" s="132"/>
      <c r="Z51" s="132"/>
      <c r="AA51" s="132"/>
      <c r="AB51" s="132"/>
      <c r="AC51" s="167"/>
      <c r="AD51" s="131"/>
      <c r="AE51" s="133"/>
      <c r="AF51" s="132"/>
      <c r="AG51" s="132"/>
      <c r="AH51" s="132"/>
      <c r="AI51" s="132"/>
      <c r="AJ51" s="132"/>
      <c r="AK51" s="132"/>
      <c r="AL51" s="132"/>
      <c r="AM51" s="132"/>
      <c r="AN51" s="133"/>
      <c r="AO51" s="167"/>
      <c r="AP51" s="746">
        <f t="shared" si="0"/>
        <v>0</v>
      </c>
      <c r="AQ51" s="134">
        <f t="shared" si="1"/>
        <v>0</v>
      </c>
      <c r="AS51" s="1291"/>
      <c r="AT51" s="1292"/>
      <c r="AU51" s="1292"/>
    </row>
    <row r="52" spans="2:47" ht="12.75" customHeight="1" x14ac:dyDescent="0.25">
      <c r="B52" s="122" t="str">
        <f>+'CRONOGRAMA PRODUCTOS'!D73</f>
        <v>Indicador 1</v>
      </c>
      <c r="C52" s="160" t="str">
        <f>+'CRONOGRAMA PRODUCTOS'!E73</f>
        <v>50 Hombres y mujeres emprendedores resuelven cuellos de botella en sus negocios implementados o fortalecidos, al mes 13 del proyecto</v>
      </c>
      <c r="D52" s="153" t="str">
        <f>+'CRONOGRAMA PRODUCTOS'!F73</f>
        <v>Persona</v>
      </c>
      <c r="E52" s="1310">
        <f>+'CRONOGRAMA PRODUCTOS'!G73</f>
        <v>50</v>
      </c>
      <c r="F52" s="1299">
        <f>'CRONOGRAMA PRODUCTOS'!H73</f>
        <v>0</v>
      </c>
      <c r="G52" s="123">
        <f>'CRONOGRAMA PRODUCTOS'!I73</f>
        <v>0</v>
      </c>
      <c r="H52" s="123">
        <f>'CRONOGRAMA PRODUCTOS'!J73</f>
        <v>0</v>
      </c>
      <c r="I52" s="123">
        <f>'CRONOGRAMA PRODUCTOS'!K73</f>
        <v>0</v>
      </c>
      <c r="J52" s="123">
        <f>'CRONOGRAMA PRODUCTOS'!L73</f>
        <v>0</v>
      </c>
      <c r="K52" s="123">
        <f>'CRONOGRAMA PRODUCTOS'!M73</f>
        <v>0</v>
      </c>
      <c r="L52" s="123">
        <f>'CRONOGRAMA PRODUCTOS'!N73</f>
        <v>0</v>
      </c>
      <c r="M52" s="123">
        <f>'CRONOGRAMA PRODUCTOS'!O73</f>
        <v>0</v>
      </c>
      <c r="N52" s="123">
        <f>'CRONOGRAMA PRODUCTOS'!P73</f>
        <v>0</v>
      </c>
      <c r="O52" s="123">
        <f>'CRONOGRAMA PRODUCTOS'!Q73</f>
        <v>0</v>
      </c>
      <c r="P52" s="123">
        <f>'CRONOGRAMA PRODUCTOS'!R73</f>
        <v>0</v>
      </c>
      <c r="Q52" s="165">
        <f>'CRONOGRAMA PRODUCTOS'!S73</f>
        <v>20</v>
      </c>
      <c r="R52" s="124">
        <f>'CRONOGRAMA PRODUCTOS'!T73</f>
        <v>50</v>
      </c>
      <c r="S52" s="123">
        <f>'CRONOGRAMA PRODUCTOS'!U73</f>
        <v>0</v>
      </c>
      <c r="T52" s="123">
        <f>'CRONOGRAMA PRODUCTOS'!V73</f>
        <v>0</v>
      </c>
      <c r="U52" s="123">
        <f>'CRONOGRAMA PRODUCTOS'!W73</f>
        <v>0</v>
      </c>
      <c r="V52" s="123">
        <f>'CRONOGRAMA PRODUCTOS'!X73</f>
        <v>0</v>
      </c>
      <c r="W52" s="123">
        <f>'CRONOGRAMA PRODUCTOS'!Y73</f>
        <v>0</v>
      </c>
      <c r="X52" s="123">
        <f>'CRONOGRAMA PRODUCTOS'!Z73</f>
        <v>0</v>
      </c>
      <c r="Y52" s="123">
        <f>'CRONOGRAMA PRODUCTOS'!AA73</f>
        <v>0</v>
      </c>
      <c r="Z52" s="123">
        <f>'CRONOGRAMA PRODUCTOS'!AB73</f>
        <v>0</v>
      </c>
      <c r="AA52" s="123">
        <f>'CRONOGRAMA PRODUCTOS'!AC73</f>
        <v>0</v>
      </c>
      <c r="AB52" s="123">
        <f>'CRONOGRAMA PRODUCTOS'!AD73</f>
        <v>0</v>
      </c>
      <c r="AC52" s="165">
        <f>'CRONOGRAMA PRODUCTOS'!AE73</f>
        <v>0</v>
      </c>
      <c r="AD52" s="124">
        <f>'CRONOGRAMA PRODUCTOS'!AF73</f>
        <v>0</v>
      </c>
      <c r="AE52" s="123">
        <f>'CRONOGRAMA PRODUCTOS'!AG73</f>
        <v>0</v>
      </c>
      <c r="AF52" s="123">
        <f>'CRONOGRAMA PRODUCTOS'!AH73</f>
        <v>0</v>
      </c>
      <c r="AG52" s="123">
        <f>'CRONOGRAMA PRODUCTOS'!AI73</f>
        <v>0</v>
      </c>
      <c r="AH52" s="123">
        <f>'CRONOGRAMA PRODUCTOS'!AJ73</f>
        <v>0</v>
      </c>
      <c r="AI52" s="123">
        <f>'CRONOGRAMA PRODUCTOS'!AK73</f>
        <v>0</v>
      </c>
      <c r="AJ52" s="123">
        <f>'CRONOGRAMA PRODUCTOS'!AL73</f>
        <v>0</v>
      </c>
      <c r="AK52" s="123">
        <f>'CRONOGRAMA PRODUCTOS'!AM73</f>
        <v>0</v>
      </c>
      <c r="AL52" s="123">
        <f>'CRONOGRAMA PRODUCTOS'!AN73</f>
        <v>0</v>
      </c>
      <c r="AM52" s="123">
        <f>'CRONOGRAMA PRODUCTOS'!AO73</f>
        <v>0</v>
      </c>
      <c r="AN52" s="123">
        <f>'CRONOGRAMA PRODUCTOS'!AP73</f>
        <v>0</v>
      </c>
      <c r="AO52" s="165">
        <f>'CRONOGRAMA PRODUCTOS'!AQ73</f>
        <v>0</v>
      </c>
      <c r="AP52" s="743"/>
      <c r="AQ52" s="125"/>
      <c r="AS52" s="1289"/>
      <c r="AT52" s="1290"/>
      <c r="AU52" s="1290"/>
    </row>
    <row r="53" spans="2:47" ht="12.75" customHeight="1" x14ac:dyDescent="0.25">
      <c r="B53" s="122" t="str">
        <f>+'CRONOGRAMA PRODUCTOS'!D77</f>
        <v>Indicador 2</v>
      </c>
      <c r="C53" s="160">
        <f>+'CRONOGRAMA PRODUCTOS'!E77</f>
        <v>0</v>
      </c>
      <c r="D53" s="153" t="str">
        <f>+'CRONOGRAMA PRODUCTOS'!F77</f>
        <v>Unidad medida</v>
      </c>
      <c r="E53" s="1310">
        <f>+'CRONOGRAMA PRODUCTOS'!G77</f>
        <v>0</v>
      </c>
      <c r="F53" s="1299">
        <f>'CRONOGRAMA PRODUCTOS'!H77</f>
        <v>0</v>
      </c>
      <c r="G53" s="123">
        <f>'CRONOGRAMA PRODUCTOS'!I77</f>
        <v>0</v>
      </c>
      <c r="H53" s="123">
        <f>'CRONOGRAMA PRODUCTOS'!J77</f>
        <v>0</v>
      </c>
      <c r="I53" s="123">
        <f>'CRONOGRAMA PRODUCTOS'!K77</f>
        <v>0</v>
      </c>
      <c r="J53" s="123">
        <f>'CRONOGRAMA PRODUCTOS'!L77</f>
        <v>0</v>
      </c>
      <c r="K53" s="123">
        <f>'CRONOGRAMA PRODUCTOS'!M77</f>
        <v>0</v>
      </c>
      <c r="L53" s="123">
        <f>'CRONOGRAMA PRODUCTOS'!N77</f>
        <v>0</v>
      </c>
      <c r="M53" s="123">
        <f>'CRONOGRAMA PRODUCTOS'!O77</f>
        <v>0</v>
      </c>
      <c r="N53" s="123">
        <f>'CRONOGRAMA PRODUCTOS'!P77</f>
        <v>0</v>
      </c>
      <c r="O53" s="123">
        <f>'CRONOGRAMA PRODUCTOS'!Q77</f>
        <v>0</v>
      </c>
      <c r="P53" s="123">
        <f>'CRONOGRAMA PRODUCTOS'!R77</f>
        <v>0</v>
      </c>
      <c r="Q53" s="165">
        <f>'CRONOGRAMA PRODUCTOS'!S77</f>
        <v>0</v>
      </c>
      <c r="R53" s="124">
        <f>'CRONOGRAMA PRODUCTOS'!T77</f>
        <v>0</v>
      </c>
      <c r="S53" s="123">
        <f>'CRONOGRAMA PRODUCTOS'!U77</f>
        <v>0</v>
      </c>
      <c r="T53" s="123">
        <f>'CRONOGRAMA PRODUCTOS'!V77</f>
        <v>0</v>
      </c>
      <c r="U53" s="123">
        <f>'CRONOGRAMA PRODUCTOS'!W77</f>
        <v>0</v>
      </c>
      <c r="V53" s="123">
        <f>'CRONOGRAMA PRODUCTOS'!X77</f>
        <v>0</v>
      </c>
      <c r="W53" s="123">
        <f>'CRONOGRAMA PRODUCTOS'!Y77</f>
        <v>0</v>
      </c>
      <c r="X53" s="123">
        <f>'CRONOGRAMA PRODUCTOS'!Z77</f>
        <v>0</v>
      </c>
      <c r="Y53" s="123">
        <f>'CRONOGRAMA PRODUCTOS'!AA77</f>
        <v>0</v>
      </c>
      <c r="Z53" s="123">
        <f>'CRONOGRAMA PRODUCTOS'!AB77</f>
        <v>0</v>
      </c>
      <c r="AA53" s="123">
        <f>'CRONOGRAMA PRODUCTOS'!AC77</f>
        <v>0</v>
      </c>
      <c r="AB53" s="123">
        <f>'CRONOGRAMA PRODUCTOS'!AD77</f>
        <v>0</v>
      </c>
      <c r="AC53" s="165">
        <f>'CRONOGRAMA PRODUCTOS'!AE77</f>
        <v>0</v>
      </c>
      <c r="AD53" s="124">
        <f>'CRONOGRAMA PRODUCTOS'!AF77</f>
        <v>0</v>
      </c>
      <c r="AE53" s="123">
        <f>'CRONOGRAMA PRODUCTOS'!AG77</f>
        <v>0</v>
      </c>
      <c r="AF53" s="123">
        <f>'CRONOGRAMA PRODUCTOS'!AH77</f>
        <v>0</v>
      </c>
      <c r="AG53" s="123">
        <f>'CRONOGRAMA PRODUCTOS'!AI77</f>
        <v>0</v>
      </c>
      <c r="AH53" s="123">
        <f>'CRONOGRAMA PRODUCTOS'!AJ77</f>
        <v>0</v>
      </c>
      <c r="AI53" s="123">
        <f>'CRONOGRAMA PRODUCTOS'!AK77</f>
        <v>0</v>
      </c>
      <c r="AJ53" s="123">
        <f>'CRONOGRAMA PRODUCTOS'!AL77</f>
        <v>0</v>
      </c>
      <c r="AK53" s="123">
        <f>'CRONOGRAMA PRODUCTOS'!AM77</f>
        <v>0</v>
      </c>
      <c r="AL53" s="123">
        <f>'CRONOGRAMA PRODUCTOS'!AN77</f>
        <v>0</v>
      </c>
      <c r="AM53" s="123">
        <f>'CRONOGRAMA PRODUCTOS'!AO77</f>
        <v>0</v>
      </c>
      <c r="AN53" s="123">
        <f>'CRONOGRAMA PRODUCTOS'!AP77</f>
        <v>0</v>
      </c>
      <c r="AO53" s="165">
        <f>'CRONOGRAMA PRODUCTOS'!AQ77</f>
        <v>0</v>
      </c>
      <c r="AP53" s="743"/>
      <c r="AQ53" s="125"/>
      <c r="AS53" s="1289"/>
      <c r="AT53" s="1290"/>
      <c r="AU53" s="1290"/>
    </row>
    <row r="54" spans="2:47" ht="12.75" customHeight="1" x14ac:dyDescent="0.25">
      <c r="B54" s="122" t="str">
        <f>+'CRONOGRAMA PRODUCTOS'!D81</f>
        <v>Indicador 3</v>
      </c>
      <c r="C54" s="160">
        <f>+'CRONOGRAMA PRODUCTOS'!E81</f>
        <v>0</v>
      </c>
      <c r="D54" s="153" t="str">
        <f>+'CRONOGRAMA PRODUCTOS'!F81</f>
        <v>Unidad medida</v>
      </c>
      <c r="E54" s="1310">
        <f>+'CRONOGRAMA PRODUCTOS'!G81</f>
        <v>0</v>
      </c>
      <c r="F54" s="1299">
        <f>'CRONOGRAMA PRODUCTOS'!H81</f>
        <v>0</v>
      </c>
      <c r="G54" s="123">
        <f>'CRONOGRAMA PRODUCTOS'!I81</f>
        <v>0</v>
      </c>
      <c r="H54" s="123">
        <f>'CRONOGRAMA PRODUCTOS'!J81</f>
        <v>0</v>
      </c>
      <c r="I54" s="123">
        <f>'CRONOGRAMA PRODUCTOS'!K81</f>
        <v>0</v>
      </c>
      <c r="J54" s="123">
        <f>'CRONOGRAMA PRODUCTOS'!L81</f>
        <v>0</v>
      </c>
      <c r="K54" s="123">
        <f>'CRONOGRAMA PRODUCTOS'!M81</f>
        <v>0</v>
      </c>
      <c r="L54" s="123">
        <f>'CRONOGRAMA PRODUCTOS'!N81</f>
        <v>0</v>
      </c>
      <c r="M54" s="123">
        <f>'CRONOGRAMA PRODUCTOS'!O81</f>
        <v>0</v>
      </c>
      <c r="N54" s="123">
        <f>'CRONOGRAMA PRODUCTOS'!P81</f>
        <v>0</v>
      </c>
      <c r="O54" s="123">
        <f>'CRONOGRAMA PRODUCTOS'!Q81</f>
        <v>0</v>
      </c>
      <c r="P54" s="123">
        <f>'CRONOGRAMA PRODUCTOS'!R81</f>
        <v>0</v>
      </c>
      <c r="Q54" s="165">
        <f>'CRONOGRAMA PRODUCTOS'!S81</f>
        <v>0</v>
      </c>
      <c r="R54" s="124">
        <f>'CRONOGRAMA PRODUCTOS'!T81</f>
        <v>0</v>
      </c>
      <c r="S54" s="123">
        <f>'CRONOGRAMA PRODUCTOS'!U81</f>
        <v>0</v>
      </c>
      <c r="T54" s="123">
        <f>'CRONOGRAMA PRODUCTOS'!V81</f>
        <v>0</v>
      </c>
      <c r="U54" s="123">
        <f>'CRONOGRAMA PRODUCTOS'!W81</f>
        <v>0</v>
      </c>
      <c r="V54" s="123">
        <f>'CRONOGRAMA PRODUCTOS'!X81</f>
        <v>0</v>
      </c>
      <c r="W54" s="123">
        <f>'CRONOGRAMA PRODUCTOS'!Y81</f>
        <v>0</v>
      </c>
      <c r="X54" s="123">
        <f>'CRONOGRAMA PRODUCTOS'!Z81</f>
        <v>0</v>
      </c>
      <c r="Y54" s="123">
        <f>'CRONOGRAMA PRODUCTOS'!AA81</f>
        <v>0</v>
      </c>
      <c r="Z54" s="123">
        <f>'CRONOGRAMA PRODUCTOS'!AB81</f>
        <v>0</v>
      </c>
      <c r="AA54" s="123">
        <f>'CRONOGRAMA PRODUCTOS'!AC81</f>
        <v>0</v>
      </c>
      <c r="AB54" s="123">
        <f>'CRONOGRAMA PRODUCTOS'!AD81</f>
        <v>0</v>
      </c>
      <c r="AC54" s="165">
        <f>'CRONOGRAMA PRODUCTOS'!AE81</f>
        <v>0</v>
      </c>
      <c r="AD54" s="124">
        <f>'CRONOGRAMA PRODUCTOS'!AF81</f>
        <v>0</v>
      </c>
      <c r="AE54" s="123">
        <f>'CRONOGRAMA PRODUCTOS'!AG81</f>
        <v>0</v>
      </c>
      <c r="AF54" s="123">
        <f>'CRONOGRAMA PRODUCTOS'!AH81</f>
        <v>0</v>
      </c>
      <c r="AG54" s="123">
        <f>'CRONOGRAMA PRODUCTOS'!AI81</f>
        <v>0</v>
      </c>
      <c r="AH54" s="123">
        <f>'CRONOGRAMA PRODUCTOS'!AJ81</f>
        <v>0</v>
      </c>
      <c r="AI54" s="123">
        <f>'CRONOGRAMA PRODUCTOS'!AK81</f>
        <v>0</v>
      </c>
      <c r="AJ54" s="123">
        <f>'CRONOGRAMA PRODUCTOS'!AL81</f>
        <v>0</v>
      </c>
      <c r="AK54" s="123">
        <f>'CRONOGRAMA PRODUCTOS'!AM81</f>
        <v>0</v>
      </c>
      <c r="AL54" s="123">
        <f>'CRONOGRAMA PRODUCTOS'!AN81</f>
        <v>0</v>
      </c>
      <c r="AM54" s="123">
        <f>'CRONOGRAMA PRODUCTOS'!AO81</f>
        <v>0</v>
      </c>
      <c r="AN54" s="123">
        <f>'CRONOGRAMA PRODUCTOS'!AP81</f>
        <v>0</v>
      </c>
      <c r="AO54" s="165">
        <f>'CRONOGRAMA PRODUCTOS'!AQ81</f>
        <v>0</v>
      </c>
      <c r="AP54" s="743"/>
      <c r="AQ54" s="125"/>
      <c r="AS54" s="1289"/>
      <c r="AT54" s="1290"/>
      <c r="AU54" s="1290"/>
    </row>
    <row r="55" spans="2:47" ht="12.75" customHeight="1" x14ac:dyDescent="0.25">
      <c r="B55" s="912" t="s">
        <v>154</v>
      </c>
      <c r="C55" s="913" t="str">
        <f>'MARCO LOGICO'!D64</f>
        <v>Asistencia técnica para resolver cuellos de botella en la línea de negocios restaurantes</v>
      </c>
      <c r="D55" s="914" t="str">
        <f>'MARCO LOGICO'!F64</f>
        <v>Visita</v>
      </c>
      <c r="E55" s="1311">
        <f>'MARCO LOGICO'!G64</f>
        <v>150</v>
      </c>
      <c r="F55" s="1301">
        <f>'CRONOGRAMA DE ACTIVIDADES'!F55</f>
        <v>0</v>
      </c>
      <c r="G55" s="127">
        <f>'CRONOGRAMA DE ACTIVIDADES'!G55</f>
        <v>0</v>
      </c>
      <c r="H55" s="127">
        <f>'CRONOGRAMA DE ACTIVIDADES'!H55</f>
        <v>0</v>
      </c>
      <c r="I55" s="127">
        <f>'CRONOGRAMA DE ACTIVIDADES'!I55</f>
        <v>0</v>
      </c>
      <c r="J55" s="127">
        <f>'CRONOGRAMA DE ACTIVIDADES'!J55</f>
        <v>0</v>
      </c>
      <c r="K55" s="127">
        <f>'CRONOGRAMA DE ACTIVIDADES'!K55</f>
        <v>0</v>
      </c>
      <c r="L55" s="127">
        <f>'CRONOGRAMA DE ACTIVIDADES'!L55</f>
        <v>0</v>
      </c>
      <c r="M55" s="127">
        <f>'CRONOGRAMA DE ACTIVIDADES'!M55</f>
        <v>0</v>
      </c>
      <c r="N55" s="127">
        <f>'CRONOGRAMA DE ACTIVIDADES'!N55</f>
        <v>0</v>
      </c>
      <c r="O55" s="127">
        <f>'CRONOGRAMA DE ACTIVIDADES'!O55</f>
        <v>0</v>
      </c>
      <c r="P55" s="127">
        <f>'CRONOGRAMA DE ACTIVIDADES'!P55</f>
        <v>50</v>
      </c>
      <c r="Q55" s="166">
        <f>'CRONOGRAMA DE ACTIVIDADES'!Q55</f>
        <v>50</v>
      </c>
      <c r="R55" s="126">
        <f>'CRONOGRAMA DE ACTIVIDADES'!R55</f>
        <v>50</v>
      </c>
      <c r="S55" s="127">
        <f>'CRONOGRAMA DE ACTIVIDADES'!S55</f>
        <v>0</v>
      </c>
      <c r="T55" s="127">
        <f>'CRONOGRAMA DE ACTIVIDADES'!T55</f>
        <v>0</v>
      </c>
      <c r="U55" s="127">
        <f>'CRONOGRAMA DE ACTIVIDADES'!U55</f>
        <v>0</v>
      </c>
      <c r="V55" s="127">
        <f>'CRONOGRAMA DE ACTIVIDADES'!V55</f>
        <v>0</v>
      </c>
      <c r="W55" s="127">
        <f>'CRONOGRAMA DE ACTIVIDADES'!W55</f>
        <v>0</v>
      </c>
      <c r="X55" s="127">
        <f>'CRONOGRAMA DE ACTIVIDADES'!X55</f>
        <v>0</v>
      </c>
      <c r="Y55" s="127">
        <f>'CRONOGRAMA DE ACTIVIDADES'!Y55</f>
        <v>0</v>
      </c>
      <c r="Z55" s="127">
        <f>'CRONOGRAMA DE ACTIVIDADES'!Z55</f>
        <v>0</v>
      </c>
      <c r="AA55" s="127">
        <f>'CRONOGRAMA DE ACTIVIDADES'!AA55</f>
        <v>0</v>
      </c>
      <c r="AB55" s="127">
        <f>'CRONOGRAMA DE ACTIVIDADES'!AB55</f>
        <v>0</v>
      </c>
      <c r="AC55" s="166">
        <f>'CRONOGRAMA DE ACTIVIDADES'!AC55</f>
        <v>0</v>
      </c>
      <c r="AD55" s="126">
        <f>'CRONOGRAMA DE ACTIVIDADES'!AD55</f>
        <v>0</v>
      </c>
      <c r="AE55" s="127">
        <f>'CRONOGRAMA DE ACTIVIDADES'!AE55</f>
        <v>0</v>
      </c>
      <c r="AF55" s="127">
        <f>'CRONOGRAMA DE ACTIVIDADES'!AF55</f>
        <v>0</v>
      </c>
      <c r="AG55" s="127">
        <f>'CRONOGRAMA DE ACTIVIDADES'!AG55</f>
        <v>0</v>
      </c>
      <c r="AH55" s="127">
        <f>'CRONOGRAMA DE ACTIVIDADES'!AH55</f>
        <v>0</v>
      </c>
      <c r="AI55" s="127">
        <f>'CRONOGRAMA DE ACTIVIDADES'!AI55</f>
        <v>0</v>
      </c>
      <c r="AJ55" s="127">
        <f>'CRONOGRAMA DE ACTIVIDADES'!AJ55</f>
        <v>0</v>
      </c>
      <c r="AK55" s="127">
        <f>'CRONOGRAMA DE ACTIVIDADES'!AK55</f>
        <v>0</v>
      </c>
      <c r="AL55" s="127">
        <f>'CRONOGRAMA DE ACTIVIDADES'!AL55</f>
        <v>0</v>
      </c>
      <c r="AM55" s="127">
        <f>'CRONOGRAMA DE ACTIVIDADES'!AM55</f>
        <v>0</v>
      </c>
      <c r="AN55" s="127">
        <f>'CRONOGRAMA DE ACTIVIDADES'!AN55</f>
        <v>0</v>
      </c>
      <c r="AO55" s="166">
        <f>'CRONOGRAMA DE ACTIVIDADES'!AO55</f>
        <v>0</v>
      </c>
      <c r="AP55" s="744">
        <f t="shared" si="0"/>
        <v>150</v>
      </c>
      <c r="AQ55" s="128">
        <f t="shared" si="1"/>
        <v>0</v>
      </c>
      <c r="AS55" s="1288"/>
      <c r="AT55" s="128"/>
      <c r="AU55" s="128"/>
    </row>
    <row r="56" spans="2:47" ht="12.75" customHeight="1" x14ac:dyDescent="0.25">
      <c r="B56" s="912" t="s">
        <v>68</v>
      </c>
      <c r="C56" s="913" t="str">
        <f>'MARCO LOGICO'!D65</f>
        <v>Asistencia técnica para resolver cuellos de botella en la línea de negocios de alojamientos rurales</v>
      </c>
      <c r="D56" s="914" t="str">
        <f>'MARCO LOGICO'!F65</f>
        <v>Visita</v>
      </c>
      <c r="E56" s="1311">
        <f>'MARCO LOGICO'!G65</f>
        <v>100</v>
      </c>
      <c r="F56" s="1301">
        <f>'CRONOGRAMA DE ACTIVIDADES'!F56</f>
        <v>0</v>
      </c>
      <c r="G56" s="127">
        <f>'CRONOGRAMA DE ACTIVIDADES'!G56</f>
        <v>0</v>
      </c>
      <c r="H56" s="127">
        <f>'CRONOGRAMA DE ACTIVIDADES'!H56</f>
        <v>0</v>
      </c>
      <c r="I56" s="127">
        <f>'CRONOGRAMA DE ACTIVIDADES'!I56</f>
        <v>0</v>
      </c>
      <c r="J56" s="127">
        <f>'CRONOGRAMA DE ACTIVIDADES'!J56</f>
        <v>0</v>
      </c>
      <c r="K56" s="127">
        <f>'CRONOGRAMA DE ACTIVIDADES'!K56</f>
        <v>0</v>
      </c>
      <c r="L56" s="127">
        <f>'CRONOGRAMA DE ACTIVIDADES'!L56</f>
        <v>0</v>
      </c>
      <c r="M56" s="127">
        <f>'CRONOGRAMA DE ACTIVIDADES'!M56</f>
        <v>0</v>
      </c>
      <c r="N56" s="127">
        <f>'CRONOGRAMA DE ACTIVIDADES'!N56</f>
        <v>0</v>
      </c>
      <c r="O56" s="127">
        <f>'CRONOGRAMA DE ACTIVIDADES'!O56</f>
        <v>0</v>
      </c>
      <c r="P56" s="127">
        <f>'CRONOGRAMA DE ACTIVIDADES'!P56</f>
        <v>0</v>
      </c>
      <c r="Q56" s="166">
        <f>'CRONOGRAMA DE ACTIVIDADES'!Q56</f>
        <v>0</v>
      </c>
      <c r="R56" s="126">
        <f>'CRONOGRAMA DE ACTIVIDADES'!R56</f>
        <v>0</v>
      </c>
      <c r="S56" s="127">
        <f>'CRONOGRAMA DE ACTIVIDADES'!S56</f>
        <v>0</v>
      </c>
      <c r="T56" s="127">
        <f>'CRONOGRAMA DE ACTIVIDADES'!T56</f>
        <v>0</v>
      </c>
      <c r="U56" s="127">
        <f>'CRONOGRAMA DE ACTIVIDADES'!U56</f>
        <v>0</v>
      </c>
      <c r="V56" s="127">
        <f>'CRONOGRAMA DE ACTIVIDADES'!V56</f>
        <v>0</v>
      </c>
      <c r="W56" s="127">
        <f>'CRONOGRAMA DE ACTIVIDADES'!W56</f>
        <v>0</v>
      </c>
      <c r="X56" s="127">
        <f>'CRONOGRAMA DE ACTIVIDADES'!X56</f>
        <v>0</v>
      </c>
      <c r="Y56" s="127">
        <f>'CRONOGRAMA DE ACTIVIDADES'!Y56</f>
        <v>0</v>
      </c>
      <c r="Z56" s="127">
        <f>'CRONOGRAMA DE ACTIVIDADES'!Z56</f>
        <v>0</v>
      </c>
      <c r="AA56" s="127">
        <f>'CRONOGRAMA DE ACTIVIDADES'!AA56</f>
        <v>0</v>
      </c>
      <c r="AB56" s="127">
        <f>'CRONOGRAMA DE ACTIVIDADES'!AB56</f>
        <v>0</v>
      </c>
      <c r="AC56" s="166">
        <f>'CRONOGRAMA DE ACTIVIDADES'!AC56</f>
        <v>0</v>
      </c>
      <c r="AD56" s="126">
        <f>'CRONOGRAMA DE ACTIVIDADES'!AD56</f>
        <v>0</v>
      </c>
      <c r="AE56" s="127">
        <f>'CRONOGRAMA DE ACTIVIDADES'!AE56</f>
        <v>0</v>
      </c>
      <c r="AF56" s="127">
        <f>'CRONOGRAMA DE ACTIVIDADES'!AF56</f>
        <v>0</v>
      </c>
      <c r="AG56" s="127">
        <f>'CRONOGRAMA DE ACTIVIDADES'!AG56</f>
        <v>0</v>
      </c>
      <c r="AH56" s="127">
        <f>'CRONOGRAMA DE ACTIVIDADES'!AH56</f>
        <v>0</v>
      </c>
      <c r="AI56" s="127">
        <f>'CRONOGRAMA DE ACTIVIDADES'!AI56</f>
        <v>0</v>
      </c>
      <c r="AJ56" s="127">
        <f>'CRONOGRAMA DE ACTIVIDADES'!AJ56</f>
        <v>0</v>
      </c>
      <c r="AK56" s="127">
        <f>'CRONOGRAMA DE ACTIVIDADES'!AK56</f>
        <v>0</v>
      </c>
      <c r="AL56" s="127">
        <f>'CRONOGRAMA DE ACTIVIDADES'!AL56</f>
        <v>0</v>
      </c>
      <c r="AM56" s="127">
        <f>'CRONOGRAMA DE ACTIVIDADES'!AM56</f>
        <v>0</v>
      </c>
      <c r="AN56" s="127">
        <f>'CRONOGRAMA DE ACTIVIDADES'!AN56</f>
        <v>0</v>
      </c>
      <c r="AO56" s="166">
        <f>'CRONOGRAMA DE ACTIVIDADES'!AO56</f>
        <v>0</v>
      </c>
      <c r="AP56" s="744">
        <f t="shared" si="0"/>
        <v>0</v>
      </c>
      <c r="AQ56" s="128">
        <f t="shared" si="1"/>
        <v>100</v>
      </c>
      <c r="AS56" s="1288"/>
      <c r="AT56" s="128"/>
      <c r="AU56" s="128"/>
    </row>
    <row r="57" spans="2:47" ht="12.75" customHeight="1" x14ac:dyDescent="0.25">
      <c r="B57" s="912" t="s">
        <v>155</v>
      </c>
      <c r="C57" s="913">
        <f>'MARCO LOGICO'!D66</f>
        <v>0</v>
      </c>
      <c r="D57" s="914" t="str">
        <f>'MARCO LOGICO'!F66</f>
        <v>Unidad medida</v>
      </c>
      <c r="E57" s="1311">
        <f>'MARCO LOGICO'!G66</f>
        <v>0</v>
      </c>
      <c r="F57" s="1301">
        <f>'CRONOGRAMA DE ACTIVIDADES'!F57</f>
        <v>0</v>
      </c>
      <c r="G57" s="127">
        <f>'CRONOGRAMA DE ACTIVIDADES'!G57</f>
        <v>0</v>
      </c>
      <c r="H57" s="127">
        <f>'CRONOGRAMA DE ACTIVIDADES'!H57</f>
        <v>0</v>
      </c>
      <c r="I57" s="127">
        <f>'CRONOGRAMA DE ACTIVIDADES'!I57</f>
        <v>0</v>
      </c>
      <c r="J57" s="127">
        <f>'CRONOGRAMA DE ACTIVIDADES'!J57</f>
        <v>0</v>
      </c>
      <c r="K57" s="127">
        <f>'CRONOGRAMA DE ACTIVIDADES'!K57</f>
        <v>0</v>
      </c>
      <c r="L57" s="127">
        <f>'CRONOGRAMA DE ACTIVIDADES'!L57</f>
        <v>0</v>
      </c>
      <c r="M57" s="127">
        <f>'CRONOGRAMA DE ACTIVIDADES'!M57</f>
        <v>0</v>
      </c>
      <c r="N57" s="127">
        <f>'CRONOGRAMA DE ACTIVIDADES'!N57</f>
        <v>0</v>
      </c>
      <c r="O57" s="127">
        <f>'CRONOGRAMA DE ACTIVIDADES'!O57</f>
        <v>0</v>
      </c>
      <c r="P57" s="127">
        <f>'CRONOGRAMA DE ACTIVIDADES'!P57</f>
        <v>0</v>
      </c>
      <c r="Q57" s="166">
        <f>'CRONOGRAMA DE ACTIVIDADES'!Q57</f>
        <v>0</v>
      </c>
      <c r="R57" s="126">
        <f>'CRONOGRAMA DE ACTIVIDADES'!R57</f>
        <v>0</v>
      </c>
      <c r="S57" s="127">
        <f>'CRONOGRAMA DE ACTIVIDADES'!S57</f>
        <v>0</v>
      </c>
      <c r="T57" s="127">
        <f>'CRONOGRAMA DE ACTIVIDADES'!T57</f>
        <v>0</v>
      </c>
      <c r="U57" s="127">
        <f>'CRONOGRAMA DE ACTIVIDADES'!U57</f>
        <v>0</v>
      </c>
      <c r="V57" s="127">
        <f>'CRONOGRAMA DE ACTIVIDADES'!V57</f>
        <v>0</v>
      </c>
      <c r="W57" s="127">
        <f>'CRONOGRAMA DE ACTIVIDADES'!W57</f>
        <v>0</v>
      </c>
      <c r="X57" s="127">
        <f>'CRONOGRAMA DE ACTIVIDADES'!X57</f>
        <v>0</v>
      </c>
      <c r="Y57" s="127">
        <f>'CRONOGRAMA DE ACTIVIDADES'!Y57</f>
        <v>0</v>
      </c>
      <c r="Z57" s="127">
        <f>'CRONOGRAMA DE ACTIVIDADES'!Z57</f>
        <v>0</v>
      </c>
      <c r="AA57" s="127">
        <f>'CRONOGRAMA DE ACTIVIDADES'!AA57</f>
        <v>0</v>
      </c>
      <c r="AB57" s="127">
        <f>'CRONOGRAMA DE ACTIVIDADES'!AB57</f>
        <v>0</v>
      </c>
      <c r="AC57" s="166">
        <f>'CRONOGRAMA DE ACTIVIDADES'!AC57</f>
        <v>0</v>
      </c>
      <c r="AD57" s="126">
        <f>'CRONOGRAMA DE ACTIVIDADES'!AD57</f>
        <v>0</v>
      </c>
      <c r="AE57" s="127">
        <f>'CRONOGRAMA DE ACTIVIDADES'!AE57</f>
        <v>0</v>
      </c>
      <c r="AF57" s="127">
        <f>'CRONOGRAMA DE ACTIVIDADES'!AF57</f>
        <v>0</v>
      </c>
      <c r="AG57" s="127">
        <f>'CRONOGRAMA DE ACTIVIDADES'!AG57</f>
        <v>0</v>
      </c>
      <c r="AH57" s="127">
        <f>'CRONOGRAMA DE ACTIVIDADES'!AH57</f>
        <v>0</v>
      </c>
      <c r="AI57" s="127">
        <f>'CRONOGRAMA DE ACTIVIDADES'!AI57</f>
        <v>0</v>
      </c>
      <c r="AJ57" s="127">
        <f>'CRONOGRAMA DE ACTIVIDADES'!AJ57</f>
        <v>0</v>
      </c>
      <c r="AK57" s="127">
        <f>'CRONOGRAMA DE ACTIVIDADES'!AK57</f>
        <v>0</v>
      </c>
      <c r="AL57" s="127">
        <f>'CRONOGRAMA DE ACTIVIDADES'!AL57</f>
        <v>0</v>
      </c>
      <c r="AM57" s="127">
        <f>'CRONOGRAMA DE ACTIVIDADES'!AM57</f>
        <v>0</v>
      </c>
      <c r="AN57" s="127">
        <f>'CRONOGRAMA DE ACTIVIDADES'!AN57</f>
        <v>0</v>
      </c>
      <c r="AO57" s="166">
        <f>'CRONOGRAMA DE ACTIVIDADES'!AO57</f>
        <v>0</v>
      </c>
      <c r="AP57" s="744">
        <f t="shared" si="0"/>
        <v>0</v>
      </c>
      <c r="AQ57" s="128">
        <f t="shared" si="1"/>
        <v>0</v>
      </c>
      <c r="AS57" s="1288"/>
      <c r="AT57" s="128"/>
      <c r="AU57" s="128"/>
    </row>
    <row r="58" spans="2:47" ht="12.75" customHeight="1" x14ac:dyDescent="0.25">
      <c r="B58" s="912" t="s">
        <v>156</v>
      </c>
      <c r="C58" s="913">
        <f>'MARCO LOGICO'!D67</f>
        <v>0</v>
      </c>
      <c r="D58" s="914" t="str">
        <f>'MARCO LOGICO'!F67</f>
        <v>Unidad medida</v>
      </c>
      <c r="E58" s="1311">
        <f>'MARCO LOGICO'!G67</f>
        <v>0</v>
      </c>
      <c r="F58" s="1301">
        <f>'CRONOGRAMA DE ACTIVIDADES'!F58</f>
        <v>0</v>
      </c>
      <c r="G58" s="127">
        <f>'CRONOGRAMA DE ACTIVIDADES'!G58</f>
        <v>0</v>
      </c>
      <c r="H58" s="127">
        <f>'CRONOGRAMA DE ACTIVIDADES'!H58</f>
        <v>0</v>
      </c>
      <c r="I58" s="127">
        <f>'CRONOGRAMA DE ACTIVIDADES'!I58</f>
        <v>0</v>
      </c>
      <c r="J58" s="127">
        <f>'CRONOGRAMA DE ACTIVIDADES'!J58</f>
        <v>0</v>
      </c>
      <c r="K58" s="127">
        <f>'CRONOGRAMA DE ACTIVIDADES'!K58</f>
        <v>0</v>
      </c>
      <c r="L58" s="127">
        <f>'CRONOGRAMA DE ACTIVIDADES'!L58</f>
        <v>0</v>
      </c>
      <c r="M58" s="127">
        <f>'CRONOGRAMA DE ACTIVIDADES'!M58</f>
        <v>0</v>
      </c>
      <c r="N58" s="127">
        <f>'CRONOGRAMA DE ACTIVIDADES'!N58</f>
        <v>0</v>
      </c>
      <c r="O58" s="127">
        <f>'CRONOGRAMA DE ACTIVIDADES'!O58</f>
        <v>0</v>
      </c>
      <c r="P58" s="127">
        <f>'CRONOGRAMA DE ACTIVIDADES'!P58</f>
        <v>0</v>
      </c>
      <c r="Q58" s="166">
        <f>'CRONOGRAMA DE ACTIVIDADES'!Q58</f>
        <v>0</v>
      </c>
      <c r="R58" s="126">
        <f>'CRONOGRAMA DE ACTIVIDADES'!R58</f>
        <v>0</v>
      </c>
      <c r="S58" s="127">
        <f>'CRONOGRAMA DE ACTIVIDADES'!S58</f>
        <v>0</v>
      </c>
      <c r="T58" s="127">
        <f>'CRONOGRAMA DE ACTIVIDADES'!T58</f>
        <v>0</v>
      </c>
      <c r="U58" s="127">
        <f>'CRONOGRAMA DE ACTIVIDADES'!U58</f>
        <v>0</v>
      </c>
      <c r="V58" s="127">
        <f>'CRONOGRAMA DE ACTIVIDADES'!V58</f>
        <v>0</v>
      </c>
      <c r="W58" s="127">
        <f>'CRONOGRAMA DE ACTIVIDADES'!W58</f>
        <v>0</v>
      </c>
      <c r="X58" s="127">
        <f>'CRONOGRAMA DE ACTIVIDADES'!X58</f>
        <v>0</v>
      </c>
      <c r="Y58" s="127">
        <f>'CRONOGRAMA DE ACTIVIDADES'!Y58</f>
        <v>0</v>
      </c>
      <c r="Z58" s="127">
        <f>'CRONOGRAMA DE ACTIVIDADES'!Z58</f>
        <v>0</v>
      </c>
      <c r="AA58" s="127">
        <f>'CRONOGRAMA DE ACTIVIDADES'!AA58</f>
        <v>0</v>
      </c>
      <c r="AB58" s="127">
        <f>'CRONOGRAMA DE ACTIVIDADES'!AB58</f>
        <v>0</v>
      </c>
      <c r="AC58" s="166">
        <f>'CRONOGRAMA DE ACTIVIDADES'!AC58</f>
        <v>0</v>
      </c>
      <c r="AD58" s="126">
        <f>'CRONOGRAMA DE ACTIVIDADES'!AD58</f>
        <v>0</v>
      </c>
      <c r="AE58" s="127">
        <f>'CRONOGRAMA DE ACTIVIDADES'!AE58</f>
        <v>0</v>
      </c>
      <c r="AF58" s="127">
        <f>'CRONOGRAMA DE ACTIVIDADES'!AF58</f>
        <v>0</v>
      </c>
      <c r="AG58" s="127">
        <f>'CRONOGRAMA DE ACTIVIDADES'!AG58</f>
        <v>0</v>
      </c>
      <c r="AH58" s="127">
        <f>'CRONOGRAMA DE ACTIVIDADES'!AH58</f>
        <v>0</v>
      </c>
      <c r="AI58" s="127">
        <f>'CRONOGRAMA DE ACTIVIDADES'!AI58</f>
        <v>0</v>
      </c>
      <c r="AJ58" s="127">
        <f>'CRONOGRAMA DE ACTIVIDADES'!AJ58</f>
        <v>0</v>
      </c>
      <c r="AK58" s="127">
        <f>'CRONOGRAMA DE ACTIVIDADES'!AK58</f>
        <v>0</v>
      </c>
      <c r="AL58" s="127">
        <f>'CRONOGRAMA DE ACTIVIDADES'!AL58</f>
        <v>0</v>
      </c>
      <c r="AM58" s="127">
        <f>'CRONOGRAMA DE ACTIVIDADES'!AM58</f>
        <v>0</v>
      </c>
      <c r="AN58" s="127">
        <f>'CRONOGRAMA DE ACTIVIDADES'!AN58</f>
        <v>0</v>
      </c>
      <c r="AO58" s="166">
        <f>'CRONOGRAMA DE ACTIVIDADES'!AO58</f>
        <v>0</v>
      </c>
      <c r="AP58" s="744">
        <f t="shared" si="0"/>
        <v>0</v>
      </c>
      <c r="AQ58" s="128">
        <f t="shared" si="1"/>
        <v>0</v>
      </c>
      <c r="AS58" s="1288"/>
      <c r="AT58" s="128"/>
      <c r="AU58" s="128"/>
    </row>
    <row r="59" spans="2:47" ht="12.75" customHeight="1" x14ac:dyDescent="0.25">
      <c r="B59" s="912" t="str">
        <f>'MARCO LOGICO'!C68</f>
        <v>2.2.5</v>
      </c>
      <c r="C59" s="913">
        <f>'MARCO LOGICO'!D68</f>
        <v>0</v>
      </c>
      <c r="D59" s="914" t="str">
        <f>'MARCO LOGICO'!F68</f>
        <v>Unidad medida</v>
      </c>
      <c r="E59" s="1311">
        <f>'MARCO LOGICO'!G68</f>
        <v>0</v>
      </c>
      <c r="F59" s="1301">
        <f>'CRONOGRAMA DE ACTIVIDADES'!F59</f>
        <v>0</v>
      </c>
      <c r="G59" s="127">
        <f>'CRONOGRAMA DE ACTIVIDADES'!G59</f>
        <v>0</v>
      </c>
      <c r="H59" s="127">
        <f>'CRONOGRAMA DE ACTIVIDADES'!H59</f>
        <v>0</v>
      </c>
      <c r="I59" s="127">
        <f>'CRONOGRAMA DE ACTIVIDADES'!I59</f>
        <v>0</v>
      </c>
      <c r="J59" s="127">
        <f>'CRONOGRAMA DE ACTIVIDADES'!J59</f>
        <v>0</v>
      </c>
      <c r="K59" s="127">
        <f>'CRONOGRAMA DE ACTIVIDADES'!K59</f>
        <v>0</v>
      </c>
      <c r="L59" s="127">
        <f>'CRONOGRAMA DE ACTIVIDADES'!L59</f>
        <v>0</v>
      </c>
      <c r="M59" s="127">
        <f>'CRONOGRAMA DE ACTIVIDADES'!M59</f>
        <v>0</v>
      </c>
      <c r="N59" s="127">
        <f>'CRONOGRAMA DE ACTIVIDADES'!N59</f>
        <v>0</v>
      </c>
      <c r="O59" s="127">
        <f>'CRONOGRAMA DE ACTIVIDADES'!O59</f>
        <v>0</v>
      </c>
      <c r="P59" s="127">
        <f>'CRONOGRAMA DE ACTIVIDADES'!P59</f>
        <v>0</v>
      </c>
      <c r="Q59" s="166">
        <f>'CRONOGRAMA DE ACTIVIDADES'!Q59</f>
        <v>0</v>
      </c>
      <c r="R59" s="126">
        <f>'CRONOGRAMA DE ACTIVIDADES'!R59</f>
        <v>0</v>
      </c>
      <c r="S59" s="127">
        <f>'CRONOGRAMA DE ACTIVIDADES'!S59</f>
        <v>0</v>
      </c>
      <c r="T59" s="127">
        <f>'CRONOGRAMA DE ACTIVIDADES'!T59</f>
        <v>0</v>
      </c>
      <c r="U59" s="127">
        <f>'CRONOGRAMA DE ACTIVIDADES'!U59</f>
        <v>0</v>
      </c>
      <c r="V59" s="127">
        <f>'CRONOGRAMA DE ACTIVIDADES'!V59</f>
        <v>0</v>
      </c>
      <c r="W59" s="127">
        <f>'CRONOGRAMA DE ACTIVIDADES'!W59</f>
        <v>0</v>
      </c>
      <c r="X59" s="127">
        <f>'CRONOGRAMA DE ACTIVIDADES'!X59</f>
        <v>0</v>
      </c>
      <c r="Y59" s="127">
        <f>'CRONOGRAMA DE ACTIVIDADES'!Y59</f>
        <v>0</v>
      </c>
      <c r="Z59" s="127">
        <f>'CRONOGRAMA DE ACTIVIDADES'!Z59</f>
        <v>0</v>
      </c>
      <c r="AA59" s="127">
        <f>'CRONOGRAMA DE ACTIVIDADES'!AA59</f>
        <v>0</v>
      </c>
      <c r="AB59" s="127">
        <f>'CRONOGRAMA DE ACTIVIDADES'!AB59</f>
        <v>0</v>
      </c>
      <c r="AC59" s="166">
        <f>'CRONOGRAMA DE ACTIVIDADES'!AC59</f>
        <v>0</v>
      </c>
      <c r="AD59" s="126">
        <f>'CRONOGRAMA DE ACTIVIDADES'!AD59</f>
        <v>0</v>
      </c>
      <c r="AE59" s="127">
        <f>'CRONOGRAMA DE ACTIVIDADES'!AE59</f>
        <v>0</v>
      </c>
      <c r="AF59" s="127">
        <f>'CRONOGRAMA DE ACTIVIDADES'!AF59</f>
        <v>0</v>
      </c>
      <c r="AG59" s="127">
        <f>'CRONOGRAMA DE ACTIVIDADES'!AG59</f>
        <v>0</v>
      </c>
      <c r="AH59" s="127">
        <f>'CRONOGRAMA DE ACTIVIDADES'!AH59</f>
        <v>0</v>
      </c>
      <c r="AI59" s="127">
        <f>'CRONOGRAMA DE ACTIVIDADES'!AI59</f>
        <v>0</v>
      </c>
      <c r="AJ59" s="127">
        <f>'CRONOGRAMA DE ACTIVIDADES'!AJ59</f>
        <v>0</v>
      </c>
      <c r="AK59" s="127">
        <f>'CRONOGRAMA DE ACTIVIDADES'!AK59</f>
        <v>0</v>
      </c>
      <c r="AL59" s="127">
        <f>'CRONOGRAMA DE ACTIVIDADES'!AL59</f>
        <v>0</v>
      </c>
      <c r="AM59" s="127">
        <f>'CRONOGRAMA DE ACTIVIDADES'!AM59</f>
        <v>0</v>
      </c>
      <c r="AN59" s="127">
        <f>'CRONOGRAMA DE ACTIVIDADES'!AN59</f>
        <v>0</v>
      </c>
      <c r="AO59" s="166">
        <f>'CRONOGRAMA DE ACTIVIDADES'!AO59</f>
        <v>0</v>
      </c>
      <c r="AP59" s="744">
        <f t="shared" si="0"/>
        <v>0</v>
      </c>
      <c r="AQ59" s="128">
        <f t="shared" si="1"/>
        <v>0</v>
      </c>
      <c r="AS59" s="1288"/>
      <c r="AT59" s="128"/>
      <c r="AU59" s="128"/>
    </row>
    <row r="60" spans="2:47" ht="12.75" customHeight="1" x14ac:dyDescent="0.25">
      <c r="B60" s="118">
        <v>2.2999999999999998</v>
      </c>
      <c r="C60" s="159">
        <f>'MARCO LOGICO'!D69</f>
        <v>0</v>
      </c>
      <c r="D60" s="154"/>
      <c r="E60" s="1312"/>
      <c r="F60" s="1302"/>
      <c r="G60" s="132"/>
      <c r="H60" s="132"/>
      <c r="I60" s="132"/>
      <c r="J60" s="132"/>
      <c r="K60" s="132"/>
      <c r="L60" s="132"/>
      <c r="M60" s="132"/>
      <c r="N60" s="132"/>
      <c r="O60" s="132"/>
      <c r="P60" s="132"/>
      <c r="Q60" s="167"/>
      <c r="R60" s="131"/>
      <c r="S60" s="132"/>
      <c r="T60" s="132"/>
      <c r="U60" s="132"/>
      <c r="V60" s="132"/>
      <c r="W60" s="132"/>
      <c r="X60" s="132"/>
      <c r="Y60" s="132"/>
      <c r="Z60" s="132"/>
      <c r="AA60" s="132"/>
      <c r="AB60" s="132"/>
      <c r="AC60" s="167"/>
      <c r="AD60" s="131"/>
      <c r="AE60" s="132"/>
      <c r="AF60" s="132"/>
      <c r="AG60" s="132"/>
      <c r="AH60" s="132"/>
      <c r="AI60" s="132"/>
      <c r="AJ60" s="132"/>
      <c r="AK60" s="132"/>
      <c r="AL60" s="132"/>
      <c r="AM60" s="132"/>
      <c r="AN60" s="132"/>
      <c r="AO60" s="167"/>
      <c r="AP60" s="747">
        <f t="shared" si="0"/>
        <v>0</v>
      </c>
      <c r="AQ60" s="134">
        <f t="shared" si="1"/>
        <v>0</v>
      </c>
      <c r="AS60" s="1291"/>
      <c r="AT60" s="1292"/>
      <c r="AU60" s="1292"/>
    </row>
    <row r="61" spans="2:47" ht="12.75" customHeight="1" x14ac:dyDescent="0.25">
      <c r="B61" s="122" t="str">
        <f>+'CRONOGRAMA PRODUCTOS'!D85</f>
        <v>Indicador 1</v>
      </c>
      <c r="C61" s="160">
        <f>+'CRONOGRAMA PRODUCTOS'!E85</f>
        <v>0</v>
      </c>
      <c r="D61" s="153" t="str">
        <f>+'CRONOGRAMA PRODUCTOS'!F85</f>
        <v>Unidad medida</v>
      </c>
      <c r="E61" s="1310">
        <f>+'CRONOGRAMA PRODUCTOS'!G85</f>
        <v>0</v>
      </c>
      <c r="F61" s="1299">
        <f>'CRONOGRAMA PRODUCTOS'!H85</f>
        <v>0</v>
      </c>
      <c r="G61" s="123">
        <f>'CRONOGRAMA PRODUCTOS'!I85</f>
        <v>0</v>
      </c>
      <c r="H61" s="123">
        <f>'CRONOGRAMA PRODUCTOS'!J85</f>
        <v>0</v>
      </c>
      <c r="I61" s="123">
        <f>'CRONOGRAMA PRODUCTOS'!K85</f>
        <v>0</v>
      </c>
      <c r="J61" s="123">
        <f>'CRONOGRAMA PRODUCTOS'!L85</f>
        <v>0</v>
      </c>
      <c r="K61" s="123">
        <f>'CRONOGRAMA PRODUCTOS'!M85</f>
        <v>0</v>
      </c>
      <c r="L61" s="123">
        <f>'CRONOGRAMA PRODUCTOS'!N85</f>
        <v>0</v>
      </c>
      <c r="M61" s="123">
        <f>'CRONOGRAMA PRODUCTOS'!O85</f>
        <v>0</v>
      </c>
      <c r="N61" s="123">
        <f>'CRONOGRAMA PRODUCTOS'!P85</f>
        <v>0</v>
      </c>
      <c r="O61" s="123">
        <f>'CRONOGRAMA PRODUCTOS'!Q85</f>
        <v>0</v>
      </c>
      <c r="P61" s="123">
        <f>'CRONOGRAMA PRODUCTOS'!R85</f>
        <v>0</v>
      </c>
      <c r="Q61" s="165">
        <f>'CRONOGRAMA PRODUCTOS'!S85</f>
        <v>0</v>
      </c>
      <c r="R61" s="124">
        <f>'CRONOGRAMA PRODUCTOS'!T85</f>
        <v>0</v>
      </c>
      <c r="S61" s="123">
        <f>'CRONOGRAMA PRODUCTOS'!U85</f>
        <v>0</v>
      </c>
      <c r="T61" s="123">
        <f>'CRONOGRAMA PRODUCTOS'!V85</f>
        <v>0</v>
      </c>
      <c r="U61" s="123">
        <f>'CRONOGRAMA PRODUCTOS'!W85</f>
        <v>0</v>
      </c>
      <c r="V61" s="123">
        <f>'CRONOGRAMA PRODUCTOS'!X85</f>
        <v>0</v>
      </c>
      <c r="W61" s="123">
        <f>'CRONOGRAMA PRODUCTOS'!Y85</f>
        <v>0</v>
      </c>
      <c r="X61" s="123">
        <f>'CRONOGRAMA PRODUCTOS'!Z85</f>
        <v>0</v>
      </c>
      <c r="Y61" s="123">
        <f>'CRONOGRAMA PRODUCTOS'!AA85</f>
        <v>0</v>
      </c>
      <c r="Z61" s="123">
        <f>'CRONOGRAMA PRODUCTOS'!AB85</f>
        <v>0</v>
      </c>
      <c r="AA61" s="123">
        <f>'CRONOGRAMA PRODUCTOS'!AC85</f>
        <v>0</v>
      </c>
      <c r="AB61" s="123">
        <f>'CRONOGRAMA PRODUCTOS'!AD85</f>
        <v>0</v>
      </c>
      <c r="AC61" s="165">
        <f>'CRONOGRAMA PRODUCTOS'!AE85</f>
        <v>0</v>
      </c>
      <c r="AD61" s="124">
        <f>'CRONOGRAMA PRODUCTOS'!AF85</f>
        <v>0</v>
      </c>
      <c r="AE61" s="123">
        <f>'CRONOGRAMA PRODUCTOS'!AG85</f>
        <v>0</v>
      </c>
      <c r="AF61" s="123">
        <f>'CRONOGRAMA PRODUCTOS'!AH85</f>
        <v>0</v>
      </c>
      <c r="AG61" s="123">
        <f>'CRONOGRAMA PRODUCTOS'!AI85</f>
        <v>0</v>
      </c>
      <c r="AH61" s="123">
        <f>'CRONOGRAMA PRODUCTOS'!AJ85</f>
        <v>0</v>
      </c>
      <c r="AI61" s="123">
        <f>'CRONOGRAMA PRODUCTOS'!AK85</f>
        <v>0</v>
      </c>
      <c r="AJ61" s="123">
        <f>'CRONOGRAMA PRODUCTOS'!AL85</f>
        <v>0</v>
      </c>
      <c r="AK61" s="123">
        <f>'CRONOGRAMA PRODUCTOS'!AM85</f>
        <v>0</v>
      </c>
      <c r="AL61" s="123">
        <f>'CRONOGRAMA PRODUCTOS'!AN85</f>
        <v>0</v>
      </c>
      <c r="AM61" s="123">
        <f>'CRONOGRAMA PRODUCTOS'!AO85</f>
        <v>0</v>
      </c>
      <c r="AN61" s="123">
        <f>'CRONOGRAMA PRODUCTOS'!AP85</f>
        <v>0</v>
      </c>
      <c r="AO61" s="165">
        <f>'CRONOGRAMA PRODUCTOS'!AQ85</f>
        <v>0</v>
      </c>
      <c r="AP61" s="743"/>
      <c r="AQ61" s="125"/>
      <c r="AS61" s="1289"/>
      <c r="AT61" s="1290"/>
      <c r="AU61" s="1290"/>
    </row>
    <row r="62" spans="2:47" ht="12.75" customHeight="1" x14ac:dyDescent="0.25">
      <c r="B62" s="122" t="str">
        <f>+'CRONOGRAMA PRODUCTOS'!D89</f>
        <v>Indicador 2</v>
      </c>
      <c r="C62" s="160">
        <f>+'CRONOGRAMA PRODUCTOS'!E89</f>
        <v>0</v>
      </c>
      <c r="D62" s="153" t="str">
        <f>+'CRONOGRAMA PRODUCTOS'!F89</f>
        <v>Unidad medida</v>
      </c>
      <c r="E62" s="1310">
        <f>+'CRONOGRAMA PRODUCTOS'!G89</f>
        <v>0</v>
      </c>
      <c r="F62" s="1299">
        <f>'CRONOGRAMA PRODUCTOS'!H89</f>
        <v>0</v>
      </c>
      <c r="G62" s="123">
        <f>'CRONOGRAMA PRODUCTOS'!I89</f>
        <v>0</v>
      </c>
      <c r="H62" s="123">
        <f>'CRONOGRAMA PRODUCTOS'!J89</f>
        <v>0</v>
      </c>
      <c r="I62" s="123">
        <f>'CRONOGRAMA PRODUCTOS'!K89</f>
        <v>0</v>
      </c>
      <c r="J62" s="123">
        <f>'CRONOGRAMA PRODUCTOS'!L89</f>
        <v>0</v>
      </c>
      <c r="K62" s="123">
        <f>'CRONOGRAMA PRODUCTOS'!M89</f>
        <v>0</v>
      </c>
      <c r="L62" s="123">
        <f>'CRONOGRAMA PRODUCTOS'!N89</f>
        <v>0</v>
      </c>
      <c r="M62" s="123">
        <f>'CRONOGRAMA PRODUCTOS'!O89</f>
        <v>0</v>
      </c>
      <c r="N62" s="123">
        <f>'CRONOGRAMA PRODUCTOS'!P89</f>
        <v>0</v>
      </c>
      <c r="O62" s="123">
        <f>'CRONOGRAMA PRODUCTOS'!Q89</f>
        <v>0</v>
      </c>
      <c r="P62" s="123">
        <f>'CRONOGRAMA PRODUCTOS'!R89</f>
        <v>0</v>
      </c>
      <c r="Q62" s="165">
        <f>'CRONOGRAMA PRODUCTOS'!S89</f>
        <v>0</v>
      </c>
      <c r="R62" s="124">
        <f>'CRONOGRAMA PRODUCTOS'!T89</f>
        <v>0</v>
      </c>
      <c r="S62" s="123">
        <f>'CRONOGRAMA PRODUCTOS'!U89</f>
        <v>0</v>
      </c>
      <c r="T62" s="123">
        <f>'CRONOGRAMA PRODUCTOS'!V89</f>
        <v>0</v>
      </c>
      <c r="U62" s="123">
        <f>'CRONOGRAMA PRODUCTOS'!W89</f>
        <v>0</v>
      </c>
      <c r="V62" s="123">
        <f>'CRONOGRAMA PRODUCTOS'!X89</f>
        <v>0</v>
      </c>
      <c r="W62" s="123">
        <f>'CRONOGRAMA PRODUCTOS'!Y89</f>
        <v>0</v>
      </c>
      <c r="X62" s="123">
        <f>'CRONOGRAMA PRODUCTOS'!Z89</f>
        <v>0</v>
      </c>
      <c r="Y62" s="123">
        <f>'CRONOGRAMA PRODUCTOS'!AA89</f>
        <v>0</v>
      </c>
      <c r="Z62" s="123">
        <f>'CRONOGRAMA PRODUCTOS'!AB89</f>
        <v>0</v>
      </c>
      <c r="AA62" s="123">
        <f>'CRONOGRAMA PRODUCTOS'!AC89</f>
        <v>0</v>
      </c>
      <c r="AB62" s="123">
        <f>'CRONOGRAMA PRODUCTOS'!AD89</f>
        <v>0</v>
      </c>
      <c r="AC62" s="165">
        <f>'CRONOGRAMA PRODUCTOS'!AE89</f>
        <v>0</v>
      </c>
      <c r="AD62" s="124">
        <f>'CRONOGRAMA PRODUCTOS'!AF89</f>
        <v>0</v>
      </c>
      <c r="AE62" s="123">
        <f>'CRONOGRAMA PRODUCTOS'!AG89</f>
        <v>0</v>
      </c>
      <c r="AF62" s="123">
        <f>'CRONOGRAMA PRODUCTOS'!AH89</f>
        <v>0</v>
      </c>
      <c r="AG62" s="123">
        <f>'CRONOGRAMA PRODUCTOS'!AI89</f>
        <v>0</v>
      </c>
      <c r="AH62" s="123">
        <f>'CRONOGRAMA PRODUCTOS'!AJ89</f>
        <v>0</v>
      </c>
      <c r="AI62" s="123">
        <f>'CRONOGRAMA PRODUCTOS'!AK89</f>
        <v>0</v>
      </c>
      <c r="AJ62" s="123">
        <f>'CRONOGRAMA PRODUCTOS'!AL89</f>
        <v>0</v>
      </c>
      <c r="AK62" s="123">
        <f>'CRONOGRAMA PRODUCTOS'!AM89</f>
        <v>0</v>
      </c>
      <c r="AL62" s="123">
        <f>'CRONOGRAMA PRODUCTOS'!AN89</f>
        <v>0</v>
      </c>
      <c r="AM62" s="123">
        <f>'CRONOGRAMA PRODUCTOS'!AO89</f>
        <v>0</v>
      </c>
      <c r="AN62" s="123">
        <f>'CRONOGRAMA PRODUCTOS'!AP89</f>
        <v>0</v>
      </c>
      <c r="AO62" s="165">
        <f>'CRONOGRAMA PRODUCTOS'!AQ89</f>
        <v>0</v>
      </c>
      <c r="AP62" s="743"/>
      <c r="AQ62" s="125"/>
      <c r="AS62" s="1289"/>
      <c r="AT62" s="1290"/>
      <c r="AU62" s="1290"/>
    </row>
    <row r="63" spans="2:47" ht="12.75" customHeight="1" x14ac:dyDescent="0.25">
      <c r="B63" s="122" t="str">
        <f>+'CRONOGRAMA PRODUCTOS'!D93</f>
        <v>Indicador 3</v>
      </c>
      <c r="C63" s="160">
        <f>+'CRONOGRAMA PRODUCTOS'!E93</f>
        <v>0</v>
      </c>
      <c r="D63" s="153" t="str">
        <f>+'CRONOGRAMA PRODUCTOS'!F93</f>
        <v>Unidad medida</v>
      </c>
      <c r="E63" s="1310">
        <f>+'CRONOGRAMA PRODUCTOS'!G93</f>
        <v>0</v>
      </c>
      <c r="F63" s="1299">
        <f>'CRONOGRAMA PRODUCTOS'!H93</f>
        <v>0</v>
      </c>
      <c r="G63" s="123">
        <f>'CRONOGRAMA PRODUCTOS'!I93</f>
        <v>0</v>
      </c>
      <c r="H63" s="123">
        <f>'CRONOGRAMA PRODUCTOS'!J93</f>
        <v>0</v>
      </c>
      <c r="I63" s="123">
        <f>'CRONOGRAMA PRODUCTOS'!K93</f>
        <v>0</v>
      </c>
      <c r="J63" s="123">
        <f>'CRONOGRAMA PRODUCTOS'!L93</f>
        <v>0</v>
      </c>
      <c r="K63" s="123">
        <f>'CRONOGRAMA PRODUCTOS'!M93</f>
        <v>0</v>
      </c>
      <c r="L63" s="123">
        <f>'CRONOGRAMA PRODUCTOS'!N93</f>
        <v>0</v>
      </c>
      <c r="M63" s="123">
        <f>'CRONOGRAMA PRODUCTOS'!O93</f>
        <v>0</v>
      </c>
      <c r="N63" s="123">
        <f>'CRONOGRAMA PRODUCTOS'!P93</f>
        <v>0</v>
      </c>
      <c r="O63" s="123">
        <f>'CRONOGRAMA PRODUCTOS'!Q93</f>
        <v>0</v>
      </c>
      <c r="P63" s="123">
        <f>'CRONOGRAMA PRODUCTOS'!R93</f>
        <v>0</v>
      </c>
      <c r="Q63" s="165">
        <f>'CRONOGRAMA PRODUCTOS'!S93</f>
        <v>0</v>
      </c>
      <c r="R63" s="124">
        <f>'CRONOGRAMA PRODUCTOS'!T93</f>
        <v>0</v>
      </c>
      <c r="S63" s="123">
        <f>'CRONOGRAMA PRODUCTOS'!U93</f>
        <v>0</v>
      </c>
      <c r="T63" s="123">
        <f>'CRONOGRAMA PRODUCTOS'!V93</f>
        <v>0</v>
      </c>
      <c r="U63" s="123">
        <f>'CRONOGRAMA PRODUCTOS'!W93</f>
        <v>0</v>
      </c>
      <c r="V63" s="123">
        <f>'CRONOGRAMA PRODUCTOS'!X93</f>
        <v>0</v>
      </c>
      <c r="W63" s="123">
        <f>'CRONOGRAMA PRODUCTOS'!Y93</f>
        <v>0</v>
      </c>
      <c r="X63" s="123">
        <f>'CRONOGRAMA PRODUCTOS'!Z93</f>
        <v>0</v>
      </c>
      <c r="Y63" s="123">
        <f>'CRONOGRAMA PRODUCTOS'!AA93</f>
        <v>0</v>
      </c>
      <c r="Z63" s="123">
        <f>'CRONOGRAMA PRODUCTOS'!AB93</f>
        <v>0</v>
      </c>
      <c r="AA63" s="123">
        <f>'CRONOGRAMA PRODUCTOS'!AC93</f>
        <v>0</v>
      </c>
      <c r="AB63" s="123">
        <f>'CRONOGRAMA PRODUCTOS'!AD93</f>
        <v>0</v>
      </c>
      <c r="AC63" s="165">
        <f>'CRONOGRAMA PRODUCTOS'!AE93</f>
        <v>0</v>
      </c>
      <c r="AD63" s="124">
        <f>'CRONOGRAMA PRODUCTOS'!AF93</f>
        <v>0</v>
      </c>
      <c r="AE63" s="123">
        <f>'CRONOGRAMA PRODUCTOS'!AG93</f>
        <v>0</v>
      </c>
      <c r="AF63" s="123">
        <f>'CRONOGRAMA PRODUCTOS'!AH93</f>
        <v>0</v>
      </c>
      <c r="AG63" s="123">
        <f>'CRONOGRAMA PRODUCTOS'!AI93</f>
        <v>0</v>
      </c>
      <c r="AH63" s="123">
        <f>'CRONOGRAMA PRODUCTOS'!AJ93</f>
        <v>0</v>
      </c>
      <c r="AI63" s="123">
        <f>'CRONOGRAMA PRODUCTOS'!AK93</f>
        <v>0</v>
      </c>
      <c r="AJ63" s="123">
        <f>'CRONOGRAMA PRODUCTOS'!AL93</f>
        <v>0</v>
      </c>
      <c r="AK63" s="123">
        <f>'CRONOGRAMA PRODUCTOS'!AM93</f>
        <v>0</v>
      </c>
      <c r="AL63" s="123">
        <f>'CRONOGRAMA PRODUCTOS'!AN93</f>
        <v>0</v>
      </c>
      <c r="AM63" s="123">
        <f>'CRONOGRAMA PRODUCTOS'!AO93</f>
        <v>0</v>
      </c>
      <c r="AN63" s="123">
        <f>'CRONOGRAMA PRODUCTOS'!AP93</f>
        <v>0</v>
      </c>
      <c r="AO63" s="165">
        <f>'CRONOGRAMA PRODUCTOS'!AQ93</f>
        <v>0</v>
      </c>
      <c r="AP63" s="743"/>
      <c r="AQ63" s="125"/>
      <c r="AS63" s="1289"/>
      <c r="AT63" s="1290"/>
      <c r="AU63" s="1290"/>
    </row>
    <row r="64" spans="2:47" s="37" customFormat="1" ht="12.75" customHeight="1" x14ac:dyDescent="0.25">
      <c r="B64" s="912" t="s">
        <v>158</v>
      </c>
      <c r="C64" s="913">
        <f>'MARCO LOGICO'!D72</f>
        <v>0</v>
      </c>
      <c r="D64" s="914" t="str">
        <f>'MARCO LOGICO'!F72</f>
        <v>Unidad medida</v>
      </c>
      <c r="E64" s="1311">
        <f>'MARCO LOGICO'!G72</f>
        <v>0</v>
      </c>
      <c r="F64" s="1301">
        <f>'CRONOGRAMA DE ACTIVIDADES'!F64</f>
        <v>0</v>
      </c>
      <c r="G64" s="127">
        <f>'CRONOGRAMA DE ACTIVIDADES'!G64</f>
        <v>0</v>
      </c>
      <c r="H64" s="127">
        <f>'CRONOGRAMA DE ACTIVIDADES'!H64</f>
        <v>0</v>
      </c>
      <c r="I64" s="127">
        <f>'CRONOGRAMA DE ACTIVIDADES'!I64</f>
        <v>0</v>
      </c>
      <c r="J64" s="127">
        <f>'CRONOGRAMA DE ACTIVIDADES'!J64</f>
        <v>0</v>
      </c>
      <c r="K64" s="127">
        <f>'CRONOGRAMA DE ACTIVIDADES'!K64</f>
        <v>0</v>
      </c>
      <c r="L64" s="127">
        <f>'CRONOGRAMA DE ACTIVIDADES'!L64</f>
        <v>0</v>
      </c>
      <c r="M64" s="127">
        <f>'CRONOGRAMA DE ACTIVIDADES'!M64</f>
        <v>0</v>
      </c>
      <c r="N64" s="127">
        <f>'CRONOGRAMA DE ACTIVIDADES'!N64</f>
        <v>0</v>
      </c>
      <c r="O64" s="127">
        <f>'CRONOGRAMA DE ACTIVIDADES'!O64</f>
        <v>0</v>
      </c>
      <c r="P64" s="127">
        <f>'CRONOGRAMA DE ACTIVIDADES'!P64</f>
        <v>0</v>
      </c>
      <c r="Q64" s="166">
        <f>'CRONOGRAMA DE ACTIVIDADES'!Q64</f>
        <v>0</v>
      </c>
      <c r="R64" s="126">
        <f>'CRONOGRAMA DE ACTIVIDADES'!R64</f>
        <v>0</v>
      </c>
      <c r="S64" s="127">
        <f>'CRONOGRAMA DE ACTIVIDADES'!S64</f>
        <v>0</v>
      </c>
      <c r="T64" s="127">
        <f>'CRONOGRAMA DE ACTIVIDADES'!T64</f>
        <v>0</v>
      </c>
      <c r="U64" s="127">
        <f>'CRONOGRAMA DE ACTIVIDADES'!U64</f>
        <v>0</v>
      </c>
      <c r="V64" s="127">
        <f>'CRONOGRAMA DE ACTIVIDADES'!V64</f>
        <v>0</v>
      </c>
      <c r="W64" s="127">
        <f>'CRONOGRAMA DE ACTIVIDADES'!W64</f>
        <v>0</v>
      </c>
      <c r="X64" s="127">
        <f>'CRONOGRAMA DE ACTIVIDADES'!X64</f>
        <v>0</v>
      </c>
      <c r="Y64" s="127">
        <f>'CRONOGRAMA DE ACTIVIDADES'!Y64</f>
        <v>0</v>
      </c>
      <c r="Z64" s="127">
        <f>'CRONOGRAMA DE ACTIVIDADES'!Z64</f>
        <v>0</v>
      </c>
      <c r="AA64" s="127">
        <f>'CRONOGRAMA DE ACTIVIDADES'!AA64</f>
        <v>0</v>
      </c>
      <c r="AB64" s="127">
        <f>'CRONOGRAMA DE ACTIVIDADES'!AB64</f>
        <v>0</v>
      </c>
      <c r="AC64" s="166">
        <f>'CRONOGRAMA DE ACTIVIDADES'!AC64</f>
        <v>0</v>
      </c>
      <c r="AD64" s="126">
        <f>'CRONOGRAMA DE ACTIVIDADES'!AD64</f>
        <v>0</v>
      </c>
      <c r="AE64" s="127">
        <f>'CRONOGRAMA DE ACTIVIDADES'!AE64</f>
        <v>0</v>
      </c>
      <c r="AF64" s="127">
        <f>'CRONOGRAMA DE ACTIVIDADES'!AF64</f>
        <v>0</v>
      </c>
      <c r="AG64" s="127">
        <f>'CRONOGRAMA DE ACTIVIDADES'!AG64</f>
        <v>0</v>
      </c>
      <c r="AH64" s="127">
        <f>'CRONOGRAMA DE ACTIVIDADES'!AH64</f>
        <v>0</v>
      </c>
      <c r="AI64" s="127">
        <f>'CRONOGRAMA DE ACTIVIDADES'!AI64</f>
        <v>0</v>
      </c>
      <c r="AJ64" s="127">
        <f>'CRONOGRAMA DE ACTIVIDADES'!AJ64</f>
        <v>0</v>
      </c>
      <c r="AK64" s="127">
        <f>'CRONOGRAMA DE ACTIVIDADES'!AK64</f>
        <v>0</v>
      </c>
      <c r="AL64" s="127">
        <f>'CRONOGRAMA DE ACTIVIDADES'!AL64</f>
        <v>0</v>
      </c>
      <c r="AM64" s="127">
        <f>'CRONOGRAMA DE ACTIVIDADES'!AM64</f>
        <v>0</v>
      </c>
      <c r="AN64" s="127">
        <f>'CRONOGRAMA DE ACTIVIDADES'!AN64</f>
        <v>0</v>
      </c>
      <c r="AO64" s="166">
        <f>'CRONOGRAMA DE ACTIVIDADES'!AO64</f>
        <v>0</v>
      </c>
      <c r="AP64" s="744">
        <f t="shared" si="0"/>
        <v>0</v>
      </c>
      <c r="AQ64" s="128">
        <f t="shared" si="1"/>
        <v>0</v>
      </c>
      <c r="AS64" s="1288"/>
      <c r="AT64" s="128"/>
      <c r="AU64" s="128"/>
    </row>
    <row r="65" spans="2:47" ht="12.75" customHeight="1" x14ac:dyDescent="0.25">
      <c r="B65" s="912" t="s">
        <v>159</v>
      </c>
      <c r="C65" s="913">
        <f>'MARCO LOGICO'!D73</f>
        <v>0</v>
      </c>
      <c r="D65" s="914" t="str">
        <f>'MARCO LOGICO'!F73</f>
        <v>Unidad medida</v>
      </c>
      <c r="E65" s="1311">
        <f>'MARCO LOGICO'!G73</f>
        <v>0</v>
      </c>
      <c r="F65" s="1303">
        <f>'CRONOGRAMA DE ACTIVIDADES'!F65</f>
        <v>0</v>
      </c>
      <c r="G65" s="130">
        <f>'CRONOGRAMA DE ACTIVIDADES'!G65</f>
        <v>0</v>
      </c>
      <c r="H65" s="130">
        <f>'CRONOGRAMA DE ACTIVIDADES'!H65</f>
        <v>0</v>
      </c>
      <c r="I65" s="130">
        <f>'CRONOGRAMA DE ACTIVIDADES'!I65</f>
        <v>0</v>
      </c>
      <c r="J65" s="130">
        <f>'CRONOGRAMA DE ACTIVIDADES'!J65</f>
        <v>0</v>
      </c>
      <c r="K65" s="130">
        <f>'CRONOGRAMA DE ACTIVIDADES'!K65</f>
        <v>0</v>
      </c>
      <c r="L65" s="130">
        <f>'CRONOGRAMA DE ACTIVIDADES'!L65</f>
        <v>0</v>
      </c>
      <c r="M65" s="127">
        <f>'CRONOGRAMA DE ACTIVIDADES'!M65</f>
        <v>0</v>
      </c>
      <c r="N65" s="127">
        <f>'CRONOGRAMA DE ACTIVIDADES'!N65</f>
        <v>0</v>
      </c>
      <c r="O65" s="127">
        <f>'CRONOGRAMA DE ACTIVIDADES'!O65</f>
        <v>0</v>
      </c>
      <c r="P65" s="127">
        <f>'CRONOGRAMA DE ACTIVIDADES'!P65</f>
        <v>0</v>
      </c>
      <c r="Q65" s="166">
        <f>'CRONOGRAMA DE ACTIVIDADES'!Q65</f>
        <v>0</v>
      </c>
      <c r="R65" s="126">
        <f>'CRONOGRAMA DE ACTIVIDADES'!R65</f>
        <v>0</v>
      </c>
      <c r="S65" s="127">
        <f>'CRONOGRAMA DE ACTIVIDADES'!S65</f>
        <v>0</v>
      </c>
      <c r="T65" s="127">
        <f>'CRONOGRAMA DE ACTIVIDADES'!T65</f>
        <v>0</v>
      </c>
      <c r="U65" s="127">
        <f>'CRONOGRAMA DE ACTIVIDADES'!U65</f>
        <v>0</v>
      </c>
      <c r="V65" s="127">
        <f>'CRONOGRAMA DE ACTIVIDADES'!V65</f>
        <v>0</v>
      </c>
      <c r="W65" s="127">
        <f>'CRONOGRAMA DE ACTIVIDADES'!W65</f>
        <v>0</v>
      </c>
      <c r="X65" s="127">
        <f>'CRONOGRAMA DE ACTIVIDADES'!X65</f>
        <v>0</v>
      </c>
      <c r="Y65" s="127">
        <f>'CRONOGRAMA DE ACTIVIDADES'!Y65</f>
        <v>0</v>
      </c>
      <c r="Z65" s="127">
        <f>'CRONOGRAMA DE ACTIVIDADES'!Z65</f>
        <v>0</v>
      </c>
      <c r="AA65" s="127">
        <f>'CRONOGRAMA DE ACTIVIDADES'!AA65</f>
        <v>0</v>
      </c>
      <c r="AB65" s="127">
        <f>'CRONOGRAMA DE ACTIVIDADES'!AB65</f>
        <v>0</v>
      </c>
      <c r="AC65" s="166">
        <f>'CRONOGRAMA DE ACTIVIDADES'!AC65</f>
        <v>0</v>
      </c>
      <c r="AD65" s="126">
        <f>'CRONOGRAMA DE ACTIVIDADES'!AD65</f>
        <v>0</v>
      </c>
      <c r="AE65" s="127">
        <f>'CRONOGRAMA DE ACTIVIDADES'!AE65</f>
        <v>0</v>
      </c>
      <c r="AF65" s="127">
        <f>'CRONOGRAMA DE ACTIVIDADES'!AF65</f>
        <v>0</v>
      </c>
      <c r="AG65" s="127">
        <f>'CRONOGRAMA DE ACTIVIDADES'!AG65</f>
        <v>0</v>
      </c>
      <c r="AH65" s="127">
        <f>'CRONOGRAMA DE ACTIVIDADES'!AH65</f>
        <v>0</v>
      </c>
      <c r="AI65" s="127">
        <f>'CRONOGRAMA DE ACTIVIDADES'!AI65</f>
        <v>0</v>
      </c>
      <c r="AJ65" s="127">
        <f>'CRONOGRAMA DE ACTIVIDADES'!AJ65</f>
        <v>0</v>
      </c>
      <c r="AK65" s="127">
        <f>'CRONOGRAMA DE ACTIVIDADES'!AK65</f>
        <v>0</v>
      </c>
      <c r="AL65" s="127">
        <f>'CRONOGRAMA DE ACTIVIDADES'!AL65</f>
        <v>0</v>
      </c>
      <c r="AM65" s="127">
        <f>'CRONOGRAMA DE ACTIVIDADES'!AM65</f>
        <v>0</v>
      </c>
      <c r="AN65" s="127">
        <f>'CRONOGRAMA DE ACTIVIDADES'!AN65</f>
        <v>0</v>
      </c>
      <c r="AO65" s="166">
        <f>'CRONOGRAMA DE ACTIVIDADES'!AO65</f>
        <v>0</v>
      </c>
      <c r="AP65" s="744">
        <f t="shared" si="0"/>
        <v>0</v>
      </c>
      <c r="AQ65" s="128">
        <f t="shared" si="1"/>
        <v>0</v>
      </c>
      <c r="AS65" s="1288"/>
      <c r="AT65" s="128"/>
      <c r="AU65" s="128"/>
    </row>
    <row r="66" spans="2:47" ht="12.75" customHeight="1" x14ac:dyDescent="0.25">
      <c r="B66" s="912" t="s">
        <v>160</v>
      </c>
      <c r="C66" s="913">
        <f>'MARCO LOGICO'!D74</f>
        <v>0</v>
      </c>
      <c r="D66" s="914" t="str">
        <f>'MARCO LOGICO'!F74</f>
        <v>Unidad medida</v>
      </c>
      <c r="E66" s="1311">
        <f>'MARCO LOGICO'!G74</f>
        <v>0</v>
      </c>
      <c r="F66" s="1301">
        <f>'CRONOGRAMA DE ACTIVIDADES'!F66</f>
        <v>0</v>
      </c>
      <c r="G66" s="127">
        <f>'CRONOGRAMA DE ACTIVIDADES'!G66</f>
        <v>0</v>
      </c>
      <c r="H66" s="127">
        <f>'CRONOGRAMA DE ACTIVIDADES'!H66</f>
        <v>0</v>
      </c>
      <c r="I66" s="127">
        <f>'CRONOGRAMA DE ACTIVIDADES'!I66</f>
        <v>0</v>
      </c>
      <c r="J66" s="127">
        <f>'CRONOGRAMA DE ACTIVIDADES'!J66</f>
        <v>0</v>
      </c>
      <c r="K66" s="127">
        <f>'CRONOGRAMA DE ACTIVIDADES'!K66</f>
        <v>0</v>
      </c>
      <c r="L66" s="127">
        <f>'CRONOGRAMA DE ACTIVIDADES'!L66</f>
        <v>0</v>
      </c>
      <c r="M66" s="127">
        <f>'CRONOGRAMA DE ACTIVIDADES'!M66</f>
        <v>0</v>
      </c>
      <c r="N66" s="127">
        <f>'CRONOGRAMA DE ACTIVIDADES'!N66</f>
        <v>0</v>
      </c>
      <c r="O66" s="127">
        <f>'CRONOGRAMA DE ACTIVIDADES'!O66</f>
        <v>0</v>
      </c>
      <c r="P66" s="127">
        <f>'CRONOGRAMA DE ACTIVIDADES'!P66</f>
        <v>0</v>
      </c>
      <c r="Q66" s="166">
        <f>'CRONOGRAMA DE ACTIVIDADES'!Q66</f>
        <v>0</v>
      </c>
      <c r="R66" s="126">
        <f>'CRONOGRAMA DE ACTIVIDADES'!R66</f>
        <v>0</v>
      </c>
      <c r="S66" s="127">
        <f>'CRONOGRAMA DE ACTIVIDADES'!S66</f>
        <v>0</v>
      </c>
      <c r="T66" s="127">
        <f>'CRONOGRAMA DE ACTIVIDADES'!T66</f>
        <v>0</v>
      </c>
      <c r="U66" s="127">
        <f>'CRONOGRAMA DE ACTIVIDADES'!U66</f>
        <v>0</v>
      </c>
      <c r="V66" s="127">
        <f>'CRONOGRAMA DE ACTIVIDADES'!V66</f>
        <v>0</v>
      </c>
      <c r="W66" s="127">
        <f>'CRONOGRAMA DE ACTIVIDADES'!W66</f>
        <v>0</v>
      </c>
      <c r="X66" s="127">
        <f>'CRONOGRAMA DE ACTIVIDADES'!X66</f>
        <v>0</v>
      </c>
      <c r="Y66" s="127">
        <f>'CRONOGRAMA DE ACTIVIDADES'!Y66</f>
        <v>0</v>
      </c>
      <c r="Z66" s="127">
        <f>'CRONOGRAMA DE ACTIVIDADES'!Z66</f>
        <v>0</v>
      </c>
      <c r="AA66" s="127">
        <f>'CRONOGRAMA DE ACTIVIDADES'!AA66</f>
        <v>0</v>
      </c>
      <c r="AB66" s="127">
        <f>'CRONOGRAMA DE ACTIVIDADES'!AB66</f>
        <v>0</v>
      </c>
      <c r="AC66" s="166">
        <f>'CRONOGRAMA DE ACTIVIDADES'!AC66</f>
        <v>0</v>
      </c>
      <c r="AD66" s="126">
        <f>'CRONOGRAMA DE ACTIVIDADES'!AD66</f>
        <v>0</v>
      </c>
      <c r="AE66" s="127">
        <f>'CRONOGRAMA DE ACTIVIDADES'!AE66</f>
        <v>0</v>
      </c>
      <c r="AF66" s="127">
        <f>'CRONOGRAMA DE ACTIVIDADES'!AF66</f>
        <v>0</v>
      </c>
      <c r="AG66" s="127">
        <f>'CRONOGRAMA DE ACTIVIDADES'!AG66</f>
        <v>0</v>
      </c>
      <c r="AH66" s="127">
        <f>'CRONOGRAMA DE ACTIVIDADES'!AH66</f>
        <v>0</v>
      </c>
      <c r="AI66" s="127">
        <f>'CRONOGRAMA DE ACTIVIDADES'!AI66</f>
        <v>0</v>
      </c>
      <c r="AJ66" s="127">
        <f>'CRONOGRAMA DE ACTIVIDADES'!AJ66</f>
        <v>0</v>
      </c>
      <c r="AK66" s="127">
        <f>'CRONOGRAMA DE ACTIVIDADES'!AK66</f>
        <v>0</v>
      </c>
      <c r="AL66" s="127">
        <f>'CRONOGRAMA DE ACTIVIDADES'!AL66</f>
        <v>0</v>
      </c>
      <c r="AM66" s="127">
        <f>'CRONOGRAMA DE ACTIVIDADES'!AM66</f>
        <v>0</v>
      </c>
      <c r="AN66" s="127">
        <f>'CRONOGRAMA DE ACTIVIDADES'!AN66</f>
        <v>0</v>
      </c>
      <c r="AO66" s="166">
        <f>'CRONOGRAMA DE ACTIVIDADES'!AO66</f>
        <v>0</v>
      </c>
      <c r="AP66" s="744">
        <f t="shared" si="0"/>
        <v>0</v>
      </c>
      <c r="AQ66" s="128">
        <f t="shared" si="1"/>
        <v>0</v>
      </c>
      <c r="AS66" s="1288"/>
      <c r="AT66" s="128"/>
      <c r="AU66" s="128"/>
    </row>
    <row r="67" spans="2:47" ht="12.75" customHeight="1" x14ac:dyDescent="0.25">
      <c r="B67" s="912" t="s">
        <v>161</v>
      </c>
      <c r="C67" s="913">
        <f>'MARCO LOGICO'!D75</f>
        <v>0</v>
      </c>
      <c r="D67" s="914" t="str">
        <f>'MARCO LOGICO'!F75</f>
        <v>Unidad medida</v>
      </c>
      <c r="E67" s="1311">
        <f>'MARCO LOGICO'!G75</f>
        <v>0</v>
      </c>
      <c r="F67" s="1301">
        <f>'CRONOGRAMA DE ACTIVIDADES'!F67</f>
        <v>0</v>
      </c>
      <c r="G67" s="127">
        <f>'CRONOGRAMA DE ACTIVIDADES'!G67</f>
        <v>0</v>
      </c>
      <c r="H67" s="127">
        <f>'CRONOGRAMA DE ACTIVIDADES'!H67</f>
        <v>0</v>
      </c>
      <c r="I67" s="127">
        <f>'CRONOGRAMA DE ACTIVIDADES'!I67</f>
        <v>0</v>
      </c>
      <c r="J67" s="127">
        <f>'CRONOGRAMA DE ACTIVIDADES'!J67</f>
        <v>0</v>
      </c>
      <c r="K67" s="127">
        <f>'CRONOGRAMA DE ACTIVIDADES'!K67</f>
        <v>0</v>
      </c>
      <c r="L67" s="127">
        <f>'CRONOGRAMA DE ACTIVIDADES'!L67</f>
        <v>0</v>
      </c>
      <c r="M67" s="127">
        <f>'CRONOGRAMA DE ACTIVIDADES'!M67</f>
        <v>0</v>
      </c>
      <c r="N67" s="127">
        <f>'CRONOGRAMA DE ACTIVIDADES'!N67</f>
        <v>0</v>
      </c>
      <c r="O67" s="127">
        <f>'CRONOGRAMA DE ACTIVIDADES'!O67</f>
        <v>0</v>
      </c>
      <c r="P67" s="127">
        <f>'CRONOGRAMA DE ACTIVIDADES'!P67</f>
        <v>0</v>
      </c>
      <c r="Q67" s="166">
        <f>'CRONOGRAMA DE ACTIVIDADES'!Q67</f>
        <v>0</v>
      </c>
      <c r="R67" s="126">
        <f>'CRONOGRAMA DE ACTIVIDADES'!R67</f>
        <v>0</v>
      </c>
      <c r="S67" s="127">
        <f>'CRONOGRAMA DE ACTIVIDADES'!S67</f>
        <v>0</v>
      </c>
      <c r="T67" s="127">
        <f>'CRONOGRAMA DE ACTIVIDADES'!T67</f>
        <v>0</v>
      </c>
      <c r="U67" s="127">
        <f>'CRONOGRAMA DE ACTIVIDADES'!U67</f>
        <v>0</v>
      </c>
      <c r="V67" s="127">
        <f>'CRONOGRAMA DE ACTIVIDADES'!V67</f>
        <v>0</v>
      </c>
      <c r="W67" s="127">
        <f>'CRONOGRAMA DE ACTIVIDADES'!W67</f>
        <v>0</v>
      </c>
      <c r="X67" s="127">
        <f>'CRONOGRAMA DE ACTIVIDADES'!X67</f>
        <v>0</v>
      </c>
      <c r="Y67" s="127">
        <f>'CRONOGRAMA DE ACTIVIDADES'!Y67</f>
        <v>0</v>
      </c>
      <c r="Z67" s="127">
        <f>'CRONOGRAMA DE ACTIVIDADES'!Z67</f>
        <v>0</v>
      </c>
      <c r="AA67" s="127">
        <f>'CRONOGRAMA DE ACTIVIDADES'!AA67</f>
        <v>0</v>
      </c>
      <c r="AB67" s="127">
        <f>'CRONOGRAMA DE ACTIVIDADES'!AB67</f>
        <v>0</v>
      </c>
      <c r="AC67" s="166">
        <f>'CRONOGRAMA DE ACTIVIDADES'!AC67</f>
        <v>0</v>
      </c>
      <c r="AD67" s="126">
        <f>'CRONOGRAMA DE ACTIVIDADES'!AD67</f>
        <v>0</v>
      </c>
      <c r="AE67" s="127">
        <f>'CRONOGRAMA DE ACTIVIDADES'!AE67</f>
        <v>0</v>
      </c>
      <c r="AF67" s="127">
        <f>'CRONOGRAMA DE ACTIVIDADES'!AF67</f>
        <v>0</v>
      </c>
      <c r="AG67" s="127">
        <f>'CRONOGRAMA DE ACTIVIDADES'!AG67</f>
        <v>0</v>
      </c>
      <c r="AH67" s="127">
        <f>'CRONOGRAMA DE ACTIVIDADES'!AH67</f>
        <v>0</v>
      </c>
      <c r="AI67" s="127">
        <f>'CRONOGRAMA DE ACTIVIDADES'!AI67</f>
        <v>0</v>
      </c>
      <c r="AJ67" s="127">
        <f>'CRONOGRAMA DE ACTIVIDADES'!AJ67</f>
        <v>0</v>
      </c>
      <c r="AK67" s="127">
        <f>'CRONOGRAMA DE ACTIVIDADES'!AK67</f>
        <v>0</v>
      </c>
      <c r="AL67" s="127">
        <f>'CRONOGRAMA DE ACTIVIDADES'!AL67</f>
        <v>0</v>
      </c>
      <c r="AM67" s="127">
        <f>'CRONOGRAMA DE ACTIVIDADES'!AM67</f>
        <v>0</v>
      </c>
      <c r="AN67" s="127">
        <f>'CRONOGRAMA DE ACTIVIDADES'!AN67</f>
        <v>0</v>
      </c>
      <c r="AO67" s="166">
        <f>'CRONOGRAMA DE ACTIVIDADES'!AO67</f>
        <v>0</v>
      </c>
      <c r="AP67" s="744">
        <f t="shared" si="0"/>
        <v>0</v>
      </c>
      <c r="AQ67" s="128">
        <f t="shared" si="1"/>
        <v>0</v>
      </c>
      <c r="AS67" s="1288"/>
      <c r="AT67" s="128"/>
      <c r="AU67" s="128"/>
    </row>
    <row r="68" spans="2:47" ht="12.75" customHeight="1" x14ac:dyDescent="0.25">
      <c r="B68" s="912" t="s">
        <v>162</v>
      </c>
      <c r="C68" s="913">
        <f>'MARCO LOGICO'!D76</f>
        <v>0</v>
      </c>
      <c r="D68" s="914" t="str">
        <f>'MARCO LOGICO'!F76</f>
        <v>Unidad medida</v>
      </c>
      <c r="E68" s="1311">
        <f>'MARCO LOGICO'!G76</f>
        <v>0</v>
      </c>
      <c r="F68" s="1301">
        <f>'CRONOGRAMA DE ACTIVIDADES'!F68</f>
        <v>0</v>
      </c>
      <c r="G68" s="127">
        <f>'CRONOGRAMA DE ACTIVIDADES'!G68</f>
        <v>0</v>
      </c>
      <c r="H68" s="127">
        <f>'CRONOGRAMA DE ACTIVIDADES'!H68</f>
        <v>0</v>
      </c>
      <c r="I68" s="127">
        <f>'CRONOGRAMA DE ACTIVIDADES'!I68</f>
        <v>0</v>
      </c>
      <c r="J68" s="127">
        <f>'CRONOGRAMA DE ACTIVIDADES'!J68</f>
        <v>0</v>
      </c>
      <c r="K68" s="127">
        <f>'CRONOGRAMA DE ACTIVIDADES'!K68</f>
        <v>0</v>
      </c>
      <c r="L68" s="127">
        <f>'CRONOGRAMA DE ACTIVIDADES'!L68</f>
        <v>0</v>
      </c>
      <c r="M68" s="127">
        <f>'CRONOGRAMA DE ACTIVIDADES'!M68</f>
        <v>0</v>
      </c>
      <c r="N68" s="127">
        <f>'CRONOGRAMA DE ACTIVIDADES'!N68</f>
        <v>0</v>
      </c>
      <c r="O68" s="127">
        <f>'CRONOGRAMA DE ACTIVIDADES'!O68</f>
        <v>0</v>
      </c>
      <c r="P68" s="127">
        <f>'CRONOGRAMA DE ACTIVIDADES'!P68</f>
        <v>0</v>
      </c>
      <c r="Q68" s="166">
        <f>'CRONOGRAMA DE ACTIVIDADES'!Q68</f>
        <v>0</v>
      </c>
      <c r="R68" s="126">
        <f>'CRONOGRAMA DE ACTIVIDADES'!R68</f>
        <v>0</v>
      </c>
      <c r="S68" s="127">
        <f>'CRONOGRAMA DE ACTIVIDADES'!S68</f>
        <v>0</v>
      </c>
      <c r="T68" s="127">
        <f>'CRONOGRAMA DE ACTIVIDADES'!T68</f>
        <v>0</v>
      </c>
      <c r="U68" s="127">
        <f>'CRONOGRAMA DE ACTIVIDADES'!U68</f>
        <v>0</v>
      </c>
      <c r="V68" s="127">
        <f>'CRONOGRAMA DE ACTIVIDADES'!V68</f>
        <v>0</v>
      </c>
      <c r="W68" s="127">
        <f>'CRONOGRAMA DE ACTIVIDADES'!W68</f>
        <v>0</v>
      </c>
      <c r="X68" s="127">
        <f>'CRONOGRAMA DE ACTIVIDADES'!X68</f>
        <v>0</v>
      </c>
      <c r="Y68" s="127">
        <f>'CRONOGRAMA DE ACTIVIDADES'!Y68</f>
        <v>0</v>
      </c>
      <c r="Z68" s="127">
        <f>'CRONOGRAMA DE ACTIVIDADES'!Z68</f>
        <v>0</v>
      </c>
      <c r="AA68" s="127">
        <f>'CRONOGRAMA DE ACTIVIDADES'!AA68</f>
        <v>0</v>
      </c>
      <c r="AB68" s="127">
        <f>'CRONOGRAMA DE ACTIVIDADES'!AB68</f>
        <v>0</v>
      </c>
      <c r="AC68" s="166">
        <f>'CRONOGRAMA DE ACTIVIDADES'!AC68</f>
        <v>0</v>
      </c>
      <c r="AD68" s="126">
        <f>'CRONOGRAMA DE ACTIVIDADES'!AD68</f>
        <v>0</v>
      </c>
      <c r="AE68" s="127">
        <f>'CRONOGRAMA DE ACTIVIDADES'!AE68</f>
        <v>0</v>
      </c>
      <c r="AF68" s="127">
        <f>'CRONOGRAMA DE ACTIVIDADES'!AF68</f>
        <v>0</v>
      </c>
      <c r="AG68" s="127">
        <f>'CRONOGRAMA DE ACTIVIDADES'!AG68</f>
        <v>0</v>
      </c>
      <c r="AH68" s="127">
        <f>'CRONOGRAMA DE ACTIVIDADES'!AH68</f>
        <v>0</v>
      </c>
      <c r="AI68" s="127">
        <f>'CRONOGRAMA DE ACTIVIDADES'!AI68</f>
        <v>0</v>
      </c>
      <c r="AJ68" s="127">
        <f>'CRONOGRAMA DE ACTIVIDADES'!AJ68</f>
        <v>0</v>
      </c>
      <c r="AK68" s="127">
        <f>'CRONOGRAMA DE ACTIVIDADES'!AK68</f>
        <v>0</v>
      </c>
      <c r="AL68" s="127">
        <f>'CRONOGRAMA DE ACTIVIDADES'!AL68</f>
        <v>0</v>
      </c>
      <c r="AM68" s="127">
        <f>'CRONOGRAMA DE ACTIVIDADES'!AM68</f>
        <v>0</v>
      </c>
      <c r="AN68" s="127">
        <f>'CRONOGRAMA DE ACTIVIDADES'!AN68</f>
        <v>0</v>
      </c>
      <c r="AO68" s="166">
        <f>'CRONOGRAMA DE ACTIVIDADES'!AO68</f>
        <v>0</v>
      </c>
      <c r="AP68" s="744">
        <f t="shared" si="0"/>
        <v>0</v>
      </c>
      <c r="AQ68" s="128">
        <f t="shared" si="1"/>
        <v>0</v>
      </c>
      <c r="AS68" s="1288"/>
      <c r="AT68" s="128"/>
      <c r="AU68" s="128"/>
    </row>
    <row r="69" spans="2:47" ht="30" customHeight="1" x14ac:dyDescent="0.25">
      <c r="B69" s="140">
        <v>6</v>
      </c>
      <c r="C69" s="161" t="s">
        <v>47</v>
      </c>
      <c r="D69" s="156"/>
      <c r="E69" s="1314"/>
      <c r="F69" s="1304"/>
      <c r="G69" s="136"/>
      <c r="H69" s="136"/>
      <c r="I69" s="137"/>
      <c r="J69" s="137"/>
      <c r="K69" s="137"/>
      <c r="L69" s="137"/>
      <c r="M69" s="137"/>
      <c r="N69" s="137"/>
      <c r="O69" s="137"/>
      <c r="P69" s="137"/>
      <c r="Q69" s="169"/>
      <c r="R69" s="138"/>
      <c r="S69" s="137"/>
      <c r="T69" s="137"/>
      <c r="U69" s="137"/>
      <c r="V69" s="137"/>
      <c r="W69" s="137"/>
      <c r="X69" s="137"/>
      <c r="Y69" s="137"/>
      <c r="Z69" s="137"/>
      <c r="AA69" s="137"/>
      <c r="AB69" s="137"/>
      <c r="AC69" s="169"/>
      <c r="AD69" s="138"/>
      <c r="AE69" s="137"/>
      <c r="AF69" s="137"/>
      <c r="AG69" s="137"/>
      <c r="AH69" s="137"/>
      <c r="AI69" s="137"/>
      <c r="AJ69" s="137"/>
      <c r="AK69" s="137"/>
      <c r="AL69" s="137"/>
      <c r="AM69" s="137"/>
      <c r="AN69" s="137"/>
      <c r="AO69" s="169"/>
      <c r="AP69" s="749">
        <f t="shared" ref="AP69:AP117" si="2">SUM(F69:AO69)</f>
        <v>0</v>
      </c>
      <c r="AQ69" s="141">
        <f t="shared" ref="AQ69:AQ117" si="3">+E69-AP69</f>
        <v>0</v>
      </c>
      <c r="AS69" s="1291"/>
      <c r="AT69" s="1292"/>
      <c r="AU69" s="1292"/>
    </row>
    <row r="70" spans="2:47" ht="12.75" customHeight="1" x14ac:dyDescent="0.25">
      <c r="B70" s="118">
        <v>6.1</v>
      </c>
      <c r="C70" s="159" t="str">
        <f>+'Categorías de gastos'!E13</f>
        <v>Equipo técnico del proyecto</v>
      </c>
      <c r="D70" s="154"/>
      <c r="E70" s="1312"/>
      <c r="F70" s="1302"/>
      <c r="G70" s="132"/>
      <c r="H70" s="132"/>
      <c r="I70" s="132"/>
      <c r="J70" s="132"/>
      <c r="K70" s="132"/>
      <c r="L70" s="132"/>
      <c r="M70" s="132"/>
      <c r="N70" s="132"/>
      <c r="O70" s="132"/>
      <c r="P70" s="132"/>
      <c r="Q70" s="167"/>
      <c r="R70" s="131"/>
      <c r="S70" s="132"/>
      <c r="T70" s="132"/>
      <c r="U70" s="132"/>
      <c r="V70" s="132"/>
      <c r="W70" s="132"/>
      <c r="X70" s="132"/>
      <c r="Y70" s="132"/>
      <c r="Z70" s="132"/>
      <c r="AA70" s="132"/>
      <c r="AB70" s="132"/>
      <c r="AC70" s="167"/>
      <c r="AD70" s="131"/>
      <c r="AE70" s="132"/>
      <c r="AF70" s="132"/>
      <c r="AG70" s="132"/>
      <c r="AH70" s="132"/>
      <c r="AI70" s="132"/>
      <c r="AJ70" s="132"/>
      <c r="AK70" s="132"/>
      <c r="AL70" s="132"/>
      <c r="AM70" s="132"/>
      <c r="AN70" s="132"/>
      <c r="AO70" s="167"/>
      <c r="AP70" s="747">
        <f t="shared" si="2"/>
        <v>0</v>
      </c>
      <c r="AQ70" s="134">
        <f t="shared" si="3"/>
        <v>0</v>
      </c>
      <c r="AS70" s="1288"/>
      <c r="AT70" s="128"/>
      <c r="AU70" s="128"/>
    </row>
    <row r="71" spans="2:47" s="218" customFormat="1" ht="12.75" customHeight="1" x14ac:dyDescent="0.15">
      <c r="B71" s="915" t="s">
        <v>62</v>
      </c>
      <c r="C71" s="363" t="str">
        <f>'CRONOGRAMA DE ACTIVIDADES'!C71</f>
        <v>Jefe de proyecto</v>
      </c>
      <c r="D71" s="1553" t="str">
        <f>'CRONOGRAMA DE ACTIVIDADES'!D71</f>
        <v>Remuneración mensual</v>
      </c>
      <c r="E71" s="1315">
        <f>'CRONOGRAMA DE ACTIVIDADES'!E71</f>
        <v>17</v>
      </c>
      <c r="F71" s="1301">
        <f>'CRONOGRAMA DE ACTIVIDADES'!F71</f>
        <v>1</v>
      </c>
      <c r="G71" s="127">
        <f>'CRONOGRAMA DE ACTIVIDADES'!G71</f>
        <v>2</v>
      </c>
      <c r="H71" s="127">
        <f>'CRONOGRAMA DE ACTIVIDADES'!H71</f>
        <v>1</v>
      </c>
      <c r="I71" s="127">
        <f>'CRONOGRAMA DE ACTIVIDADES'!I71</f>
        <v>1</v>
      </c>
      <c r="J71" s="127">
        <f>'CRONOGRAMA DE ACTIVIDADES'!J71</f>
        <v>1</v>
      </c>
      <c r="K71" s="127">
        <f>'CRONOGRAMA DE ACTIVIDADES'!K71</f>
        <v>1</v>
      </c>
      <c r="L71" s="127">
        <f>'CRONOGRAMA DE ACTIVIDADES'!L71</f>
        <v>1</v>
      </c>
      <c r="M71" s="127">
        <f>'CRONOGRAMA DE ACTIVIDADES'!M71</f>
        <v>1</v>
      </c>
      <c r="N71" s="127">
        <f>'CRONOGRAMA DE ACTIVIDADES'!N71</f>
        <v>2</v>
      </c>
      <c r="O71" s="127">
        <f>'CRONOGRAMA DE ACTIVIDADES'!O71</f>
        <v>1</v>
      </c>
      <c r="P71" s="127">
        <f>'CRONOGRAMA DE ACTIVIDADES'!P71</f>
        <v>1</v>
      </c>
      <c r="Q71" s="166">
        <f>'CRONOGRAMA DE ACTIVIDADES'!Q71</f>
        <v>1</v>
      </c>
      <c r="R71" s="126">
        <f>'CRONOGRAMA DE ACTIVIDADES'!R71</f>
        <v>1</v>
      </c>
      <c r="S71" s="127">
        <f>'CRONOGRAMA DE ACTIVIDADES'!S71</f>
        <v>2</v>
      </c>
      <c r="T71" s="127">
        <f>'CRONOGRAMA DE ACTIVIDADES'!T71</f>
        <v>0</v>
      </c>
      <c r="U71" s="127">
        <f>'CRONOGRAMA DE ACTIVIDADES'!U71</f>
        <v>0</v>
      </c>
      <c r="V71" s="127">
        <f>'CRONOGRAMA DE ACTIVIDADES'!V71</f>
        <v>0</v>
      </c>
      <c r="W71" s="127">
        <f>'CRONOGRAMA DE ACTIVIDADES'!W71</f>
        <v>0</v>
      </c>
      <c r="X71" s="127">
        <f>'CRONOGRAMA DE ACTIVIDADES'!X71</f>
        <v>0</v>
      </c>
      <c r="Y71" s="127">
        <f>'CRONOGRAMA DE ACTIVIDADES'!Y71</f>
        <v>0</v>
      </c>
      <c r="Z71" s="127">
        <f>'CRONOGRAMA DE ACTIVIDADES'!Z71</f>
        <v>0</v>
      </c>
      <c r="AA71" s="127">
        <f>'CRONOGRAMA DE ACTIVIDADES'!AA71</f>
        <v>0</v>
      </c>
      <c r="AB71" s="127">
        <f>'CRONOGRAMA DE ACTIVIDADES'!AB71</f>
        <v>0</v>
      </c>
      <c r="AC71" s="166">
        <f>'CRONOGRAMA DE ACTIVIDADES'!AC71</f>
        <v>0</v>
      </c>
      <c r="AD71" s="126">
        <f>'CRONOGRAMA DE ACTIVIDADES'!AD71</f>
        <v>0</v>
      </c>
      <c r="AE71" s="127">
        <f>'CRONOGRAMA DE ACTIVIDADES'!AE71</f>
        <v>0</v>
      </c>
      <c r="AF71" s="127">
        <f>'CRONOGRAMA DE ACTIVIDADES'!AF71</f>
        <v>0</v>
      </c>
      <c r="AG71" s="127">
        <f>'CRONOGRAMA DE ACTIVIDADES'!AG71</f>
        <v>0</v>
      </c>
      <c r="AH71" s="127">
        <f>'CRONOGRAMA DE ACTIVIDADES'!AH71</f>
        <v>0</v>
      </c>
      <c r="AI71" s="127">
        <f>'CRONOGRAMA DE ACTIVIDADES'!AI71</f>
        <v>0</v>
      </c>
      <c r="AJ71" s="127">
        <f>'CRONOGRAMA DE ACTIVIDADES'!AJ71</f>
        <v>0</v>
      </c>
      <c r="AK71" s="127">
        <f>'CRONOGRAMA DE ACTIVIDADES'!AK71</f>
        <v>0</v>
      </c>
      <c r="AL71" s="127">
        <f>'CRONOGRAMA DE ACTIVIDADES'!AL71</f>
        <v>0</v>
      </c>
      <c r="AM71" s="127">
        <f>'CRONOGRAMA DE ACTIVIDADES'!AM71</f>
        <v>0</v>
      </c>
      <c r="AN71" s="127">
        <f>'CRONOGRAMA DE ACTIVIDADES'!AN71</f>
        <v>0</v>
      </c>
      <c r="AO71" s="166">
        <f>'CRONOGRAMA DE ACTIVIDADES'!AO71</f>
        <v>0</v>
      </c>
      <c r="AP71" s="744">
        <f t="shared" si="2"/>
        <v>17</v>
      </c>
      <c r="AQ71" s="128">
        <f t="shared" si="3"/>
        <v>0</v>
      </c>
      <c r="AS71" s="1291"/>
      <c r="AT71" s="1292"/>
      <c r="AU71" s="1292"/>
    </row>
    <row r="72" spans="2:47" s="218" customFormat="1" ht="12.75" customHeight="1" x14ac:dyDescent="0.15">
      <c r="B72" s="915" t="s">
        <v>302</v>
      </c>
      <c r="C72" s="364" t="str">
        <f>'CRONOGRAMA DE ACTIVIDADES'!C72</f>
        <v>Especilista técnico</v>
      </c>
      <c r="D72" s="1553" t="str">
        <f>'CRONOGRAMA DE ACTIVIDADES'!D72</f>
        <v>Remuneración mensual</v>
      </c>
      <c r="E72" s="1315">
        <f>'CRONOGRAMA DE ACTIVIDADES'!E72</f>
        <v>0</v>
      </c>
      <c r="F72" s="1301">
        <f>'CRONOGRAMA DE ACTIVIDADES'!F72</f>
        <v>0</v>
      </c>
      <c r="G72" s="127">
        <f>'CRONOGRAMA DE ACTIVIDADES'!G72</f>
        <v>0</v>
      </c>
      <c r="H72" s="127">
        <f>'CRONOGRAMA DE ACTIVIDADES'!H72</f>
        <v>0</v>
      </c>
      <c r="I72" s="127">
        <f>'CRONOGRAMA DE ACTIVIDADES'!I72</f>
        <v>0</v>
      </c>
      <c r="J72" s="127">
        <f>'CRONOGRAMA DE ACTIVIDADES'!J72</f>
        <v>0</v>
      </c>
      <c r="K72" s="127">
        <f>'CRONOGRAMA DE ACTIVIDADES'!K72</f>
        <v>0</v>
      </c>
      <c r="L72" s="127">
        <f>'CRONOGRAMA DE ACTIVIDADES'!L72</f>
        <v>0</v>
      </c>
      <c r="M72" s="127">
        <f>'CRONOGRAMA DE ACTIVIDADES'!M72</f>
        <v>0</v>
      </c>
      <c r="N72" s="127">
        <f>'CRONOGRAMA DE ACTIVIDADES'!N72</f>
        <v>0</v>
      </c>
      <c r="O72" s="127">
        <f>'CRONOGRAMA DE ACTIVIDADES'!O72</f>
        <v>0</v>
      </c>
      <c r="P72" s="127">
        <f>'CRONOGRAMA DE ACTIVIDADES'!P72</f>
        <v>0</v>
      </c>
      <c r="Q72" s="166">
        <f>'CRONOGRAMA DE ACTIVIDADES'!Q72</f>
        <v>0</v>
      </c>
      <c r="R72" s="126">
        <f>'CRONOGRAMA DE ACTIVIDADES'!R72</f>
        <v>0</v>
      </c>
      <c r="S72" s="127">
        <f>'CRONOGRAMA DE ACTIVIDADES'!S72</f>
        <v>0</v>
      </c>
      <c r="T72" s="127">
        <f>'CRONOGRAMA DE ACTIVIDADES'!T72</f>
        <v>0</v>
      </c>
      <c r="U72" s="127">
        <f>'CRONOGRAMA DE ACTIVIDADES'!U72</f>
        <v>0</v>
      </c>
      <c r="V72" s="127">
        <f>'CRONOGRAMA DE ACTIVIDADES'!V72</f>
        <v>0</v>
      </c>
      <c r="W72" s="127">
        <f>'CRONOGRAMA DE ACTIVIDADES'!W72</f>
        <v>0</v>
      </c>
      <c r="X72" s="127">
        <f>'CRONOGRAMA DE ACTIVIDADES'!X72</f>
        <v>0</v>
      </c>
      <c r="Y72" s="127">
        <f>'CRONOGRAMA DE ACTIVIDADES'!Y72</f>
        <v>0</v>
      </c>
      <c r="Z72" s="127">
        <f>'CRONOGRAMA DE ACTIVIDADES'!Z72</f>
        <v>0</v>
      </c>
      <c r="AA72" s="127">
        <f>'CRONOGRAMA DE ACTIVIDADES'!AA72</f>
        <v>0</v>
      </c>
      <c r="AB72" s="127">
        <f>'CRONOGRAMA DE ACTIVIDADES'!AB72</f>
        <v>0</v>
      </c>
      <c r="AC72" s="166">
        <f>'CRONOGRAMA DE ACTIVIDADES'!AC72</f>
        <v>0</v>
      </c>
      <c r="AD72" s="126">
        <f>'CRONOGRAMA DE ACTIVIDADES'!AD72</f>
        <v>0</v>
      </c>
      <c r="AE72" s="127">
        <f>'CRONOGRAMA DE ACTIVIDADES'!AE72</f>
        <v>0</v>
      </c>
      <c r="AF72" s="127">
        <f>'CRONOGRAMA DE ACTIVIDADES'!AF72</f>
        <v>0</v>
      </c>
      <c r="AG72" s="127">
        <f>'CRONOGRAMA DE ACTIVIDADES'!AG72</f>
        <v>0</v>
      </c>
      <c r="AH72" s="127">
        <f>'CRONOGRAMA DE ACTIVIDADES'!AH72</f>
        <v>0</v>
      </c>
      <c r="AI72" s="127">
        <f>'CRONOGRAMA DE ACTIVIDADES'!AI72</f>
        <v>0</v>
      </c>
      <c r="AJ72" s="127">
        <f>'CRONOGRAMA DE ACTIVIDADES'!AJ72</f>
        <v>0</v>
      </c>
      <c r="AK72" s="127">
        <f>'CRONOGRAMA DE ACTIVIDADES'!AK72</f>
        <v>0</v>
      </c>
      <c r="AL72" s="127">
        <f>'CRONOGRAMA DE ACTIVIDADES'!AL72</f>
        <v>0</v>
      </c>
      <c r="AM72" s="127">
        <f>'CRONOGRAMA DE ACTIVIDADES'!AM72</f>
        <v>0</v>
      </c>
      <c r="AN72" s="127">
        <f>'CRONOGRAMA DE ACTIVIDADES'!AN72</f>
        <v>0</v>
      </c>
      <c r="AO72" s="166">
        <f>'CRONOGRAMA DE ACTIVIDADES'!AO72</f>
        <v>0</v>
      </c>
      <c r="AP72" s="744">
        <f t="shared" si="2"/>
        <v>0</v>
      </c>
      <c r="AQ72" s="128">
        <f t="shared" si="3"/>
        <v>0</v>
      </c>
      <c r="AS72" s="1291"/>
      <c r="AT72" s="1292"/>
      <c r="AU72" s="1292"/>
    </row>
    <row r="73" spans="2:47" s="218" customFormat="1" ht="12.75" customHeight="1" x14ac:dyDescent="0.15">
      <c r="B73" s="915" t="s">
        <v>303</v>
      </c>
      <c r="C73" s="364" t="str">
        <f>'CRONOGRAMA DE ACTIVIDADES'!C73</f>
        <v>Asistente del proyecto</v>
      </c>
      <c r="D73" s="217" t="str">
        <f>'CRONOGRAMA DE ACTIVIDADES'!D73</f>
        <v>Unidad medida</v>
      </c>
      <c r="E73" s="1315">
        <f>'CRONOGRAMA DE ACTIVIDADES'!E73</f>
        <v>0</v>
      </c>
      <c r="F73" s="1301">
        <f>'CRONOGRAMA DE ACTIVIDADES'!F73</f>
        <v>0</v>
      </c>
      <c r="G73" s="127">
        <f>'CRONOGRAMA DE ACTIVIDADES'!G73</f>
        <v>0</v>
      </c>
      <c r="H73" s="127">
        <f>'CRONOGRAMA DE ACTIVIDADES'!H73</f>
        <v>0</v>
      </c>
      <c r="I73" s="127">
        <f>'CRONOGRAMA DE ACTIVIDADES'!I73</f>
        <v>0</v>
      </c>
      <c r="J73" s="127">
        <f>'CRONOGRAMA DE ACTIVIDADES'!J73</f>
        <v>0</v>
      </c>
      <c r="K73" s="127">
        <f>'CRONOGRAMA DE ACTIVIDADES'!K73</f>
        <v>0</v>
      </c>
      <c r="L73" s="127">
        <f>'CRONOGRAMA DE ACTIVIDADES'!L73</f>
        <v>0</v>
      </c>
      <c r="M73" s="127">
        <f>'CRONOGRAMA DE ACTIVIDADES'!M73</f>
        <v>0</v>
      </c>
      <c r="N73" s="127">
        <f>'CRONOGRAMA DE ACTIVIDADES'!N73</f>
        <v>0</v>
      </c>
      <c r="O73" s="127">
        <f>'CRONOGRAMA DE ACTIVIDADES'!O73</f>
        <v>0</v>
      </c>
      <c r="P73" s="127">
        <f>'CRONOGRAMA DE ACTIVIDADES'!P73</f>
        <v>0</v>
      </c>
      <c r="Q73" s="166">
        <f>'CRONOGRAMA DE ACTIVIDADES'!Q73</f>
        <v>0</v>
      </c>
      <c r="R73" s="126">
        <f>'CRONOGRAMA DE ACTIVIDADES'!R73</f>
        <v>0</v>
      </c>
      <c r="S73" s="127">
        <f>'CRONOGRAMA DE ACTIVIDADES'!S73</f>
        <v>0</v>
      </c>
      <c r="T73" s="127">
        <f>'CRONOGRAMA DE ACTIVIDADES'!T73</f>
        <v>0</v>
      </c>
      <c r="U73" s="127">
        <f>'CRONOGRAMA DE ACTIVIDADES'!U73</f>
        <v>0</v>
      </c>
      <c r="V73" s="127">
        <f>'CRONOGRAMA DE ACTIVIDADES'!V73</f>
        <v>0</v>
      </c>
      <c r="W73" s="127">
        <f>'CRONOGRAMA DE ACTIVIDADES'!W73</f>
        <v>0</v>
      </c>
      <c r="X73" s="127">
        <f>'CRONOGRAMA DE ACTIVIDADES'!X73</f>
        <v>0</v>
      </c>
      <c r="Y73" s="127">
        <f>'CRONOGRAMA DE ACTIVIDADES'!Y73</f>
        <v>0</v>
      </c>
      <c r="Z73" s="127">
        <f>'CRONOGRAMA DE ACTIVIDADES'!Z73</f>
        <v>0</v>
      </c>
      <c r="AA73" s="127">
        <f>'CRONOGRAMA DE ACTIVIDADES'!AA73</f>
        <v>0</v>
      </c>
      <c r="AB73" s="127">
        <f>'CRONOGRAMA DE ACTIVIDADES'!AB73</f>
        <v>0</v>
      </c>
      <c r="AC73" s="166">
        <f>'CRONOGRAMA DE ACTIVIDADES'!AC73</f>
        <v>0</v>
      </c>
      <c r="AD73" s="126">
        <f>'CRONOGRAMA DE ACTIVIDADES'!AD73</f>
        <v>0</v>
      </c>
      <c r="AE73" s="127">
        <f>'CRONOGRAMA DE ACTIVIDADES'!AE73</f>
        <v>0</v>
      </c>
      <c r="AF73" s="127">
        <f>'CRONOGRAMA DE ACTIVIDADES'!AF73</f>
        <v>0</v>
      </c>
      <c r="AG73" s="127">
        <f>'CRONOGRAMA DE ACTIVIDADES'!AG73</f>
        <v>0</v>
      </c>
      <c r="AH73" s="127">
        <f>'CRONOGRAMA DE ACTIVIDADES'!AH73</f>
        <v>0</v>
      </c>
      <c r="AI73" s="127">
        <f>'CRONOGRAMA DE ACTIVIDADES'!AI73</f>
        <v>0</v>
      </c>
      <c r="AJ73" s="127">
        <f>'CRONOGRAMA DE ACTIVIDADES'!AJ73</f>
        <v>0</v>
      </c>
      <c r="AK73" s="127">
        <f>'CRONOGRAMA DE ACTIVIDADES'!AK73</f>
        <v>0</v>
      </c>
      <c r="AL73" s="127">
        <f>'CRONOGRAMA DE ACTIVIDADES'!AL73</f>
        <v>0</v>
      </c>
      <c r="AM73" s="127">
        <f>'CRONOGRAMA DE ACTIVIDADES'!AM73</f>
        <v>0</v>
      </c>
      <c r="AN73" s="127">
        <f>'CRONOGRAMA DE ACTIVIDADES'!AN73</f>
        <v>0</v>
      </c>
      <c r="AO73" s="166">
        <f>'CRONOGRAMA DE ACTIVIDADES'!AO73</f>
        <v>0</v>
      </c>
      <c r="AP73" s="744">
        <f t="shared" si="2"/>
        <v>0</v>
      </c>
      <c r="AQ73" s="128">
        <f t="shared" si="3"/>
        <v>0</v>
      </c>
      <c r="AS73" s="1291"/>
      <c r="AT73" s="1292"/>
      <c r="AU73" s="1292"/>
    </row>
    <row r="74" spans="2:47" s="218" customFormat="1" ht="12.75" customHeight="1" x14ac:dyDescent="0.15">
      <c r="B74" s="915" t="s">
        <v>304</v>
      </c>
      <c r="C74" s="364">
        <f>'CRONOGRAMA DE ACTIVIDADES'!C74</f>
        <v>0</v>
      </c>
      <c r="D74" s="1553" t="str">
        <f>'CRONOGRAMA DE ACTIVIDADES'!D74</f>
        <v>Unidad medida</v>
      </c>
      <c r="E74" s="1315">
        <f>'CRONOGRAMA DE ACTIVIDADES'!E74</f>
        <v>0</v>
      </c>
      <c r="F74" s="1301">
        <f>'CRONOGRAMA DE ACTIVIDADES'!F74</f>
        <v>0</v>
      </c>
      <c r="G74" s="127">
        <f>'CRONOGRAMA DE ACTIVIDADES'!G74</f>
        <v>0</v>
      </c>
      <c r="H74" s="127">
        <f>'CRONOGRAMA DE ACTIVIDADES'!H74</f>
        <v>0</v>
      </c>
      <c r="I74" s="127">
        <f>'CRONOGRAMA DE ACTIVIDADES'!I74</f>
        <v>0</v>
      </c>
      <c r="J74" s="127">
        <f>'CRONOGRAMA DE ACTIVIDADES'!J74</f>
        <v>0</v>
      </c>
      <c r="K74" s="127">
        <f>'CRONOGRAMA DE ACTIVIDADES'!K74</f>
        <v>0</v>
      </c>
      <c r="L74" s="127">
        <f>'CRONOGRAMA DE ACTIVIDADES'!L74</f>
        <v>0</v>
      </c>
      <c r="M74" s="127">
        <f>'CRONOGRAMA DE ACTIVIDADES'!M74</f>
        <v>0</v>
      </c>
      <c r="N74" s="127">
        <f>'CRONOGRAMA DE ACTIVIDADES'!N74</f>
        <v>0</v>
      </c>
      <c r="O74" s="127">
        <f>'CRONOGRAMA DE ACTIVIDADES'!O74</f>
        <v>0</v>
      </c>
      <c r="P74" s="127">
        <f>'CRONOGRAMA DE ACTIVIDADES'!P74</f>
        <v>0</v>
      </c>
      <c r="Q74" s="166">
        <f>'CRONOGRAMA DE ACTIVIDADES'!Q74</f>
        <v>0</v>
      </c>
      <c r="R74" s="126">
        <f>'CRONOGRAMA DE ACTIVIDADES'!R74</f>
        <v>0</v>
      </c>
      <c r="S74" s="127">
        <f>'CRONOGRAMA DE ACTIVIDADES'!S74</f>
        <v>0</v>
      </c>
      <c r="T74" s="127">
        <f>'CRONOGRAMA DE ACTIVIDADES'!T74</f>
        <v>0</v>
      </c>
      <c r="U74" s="127">
        <f>'CRONOGRAMA DE ACTIVIDADES'!U74</f>
        <v>0</v>
      </c>
      <c r="V74" s="127">
        <f>'CRONOGRAMA DE ACTIVIDADES'!V74</f>
        <v>0</v>
      </c>
      <c r="W74" s="127">
        <f>'CRONOGRAMA DE ACTIVIDADES'!W74</f>
        <v>0</v>
      </c>
      <c r="X74" s="127">
        <f>'CRONOGRAMA DE ACTIVIDADES'!X74</f>
        <v>0</v>
      </c>
      <c r="Y74" s="127">
        <f>'CRONOGRAMA DE ACTIVIDADES'!Y74</f>
        <v>0</v>
      </c>
      <c r="Z74" s="127">
        <f>'CRONOGRAMA DE ACTIVIDADES'!Z74</f>
        <v>0</v>
      </c>
      <c r="AA74" s="127">
        <f>'CRONOGRAMA DE ACTIVIDADES'!AA74</f>
        <v>0</v>
      </c>
      <c r="AB74" s="127">
        <f>'CRONOGRAMA DE ACTIVIDADES'!AB74</f>
        <v>0</v>
      </c>
      <c r="AC74" s="166">
        <f>'CRONOGRAMA DE ACTIVIDADES'!AC74</f>
        <v>0</v>
      </c>
      <c r="AD74" s="126">
        <f>'CRONOGRAMA DE ACTIVIDADES'!AD74</f>
        <v>0</v>
      </c>
      <c r="AE74" s="127">
        <f>'CRONOGRAMA DE ACTIVIDADES'!AE74</f>
        <v>0</v>
      </c>
      <c r="AF74" s="127">
        <f>'CRONOGRAMA DE ACTIVIDADES'!AF74</f>
        <v>0</v>
      </c>
      <c r="AG74" s="127">
        <f>'CRONOGRAMA DE ACTIVIDADES'!AG74</f>
        <v>0</v>
      </c>
      <c r="AH74" s="127">
        <f>'CRONOGRAMA DE ACTIVIDADES'!AH74</f>
        <v>0</v>
      </c>
      <c r="AI74" s="127">
        <f>'CRONOGRAMA DE ACTIVIDADES'!AI74</f>
        <v>0</v>
      </c>
      <c r="AJ74" s="127">
        <f>'CRONOGRAMA DE ACTIVIDADES'!AJ74</f>
        <v>0</v>
      </c>
      <c r="AK74" s="127">
        <f>'CRONOGRAMA DE ACTIVIDADES'!AK74</f>
        <v>0</v>
      </c>
      <c r="AL74" s="127">
        <f>'CRONOGRAMA DE ACTIVIDADES'!AL74</f>
        <v>0</v>
      </c>
      <c r="AM74" s="127">
        <f>'CRONOGRAMA DE ACTIVIDADES'!AM74</f>
        <v>0</v>
      </c>
      <c r="AN74" s="127">
        <f>'CRONOGRAMA DE ACTIVIDADES'!AN74</f>
        <v>0</v>
      </c>
      <c r="AO74" s="166">
        <f>'CRONOGRAMA DE ACTIVIDADES'!AO74</f>
        <v>0</v>
      </c>
      <c r="AP74" s="744">
        <f t="shared" si="2"/>
        <v>0</v>
      </c>
      <c r="AQ74" s="128">
        <f t="shared" si="3"/>
        <v>0</v>
      </c>
      <c r="AS74" s="1291"/>
      <c r="AT74" s="1292"/>
      <c r="AU74" s="1292"/>
    </row>
    <row r="75" spans="2:47" s="218" customFormat="1" ht="12.75" customHeight="1" x14ac:dyDescent="0.15">
      <c r="B75" s="915" t="s">
        <v>305</v>
      </c>
      <c r="C75" s="364">
        <f>'CRONOGRAMA DE ACTIVIDADES'!C75</f>
        <v>0</v>
      </c>
      <c r="D75" s="1553" t="str">
        <f>'CRONOGRAMA DE ACTIVIDADES'!D75</f>
        <v>Unidad medida</v>
      </c>
      <c r="E75" s="1315">
        <f>'CRONOGRAMA DE ACTIVIDADES'!E75</f>
        <v>0</v>
      </c>
      <c r="F75" s="1301">
        <f>'CRONOGRAMA DE ACTIVIDADES'!F75</f>
        <v>0</v>
      </c>
      <c r="G75" s="127">
        <f>'CRONOGRAMA DE ACTIVIDADES'!G75</f>
        <v>0</v>
      </c>
      <c r="H75" s="127">
        <f>'CRONOGRAMA DE ACTIVIDADES'!H75</f>
        <v>0</v>
      </c>
      <c r="I75" s="127">
        <f>'CRONOGRAMA DE ACTIVIDADES'!I75</f>
        <v>0</v>
      </c>
      <c r="J75" s="127">
        <f>'CRONOGRAMA DE ACTIVIDADES'!J75</f>
        <v>0</v>
      </c>
      <c r="K75" s="127">
        <f>'CRONOGRAMA DE ACTIVIDADES'!K75</f>
        <v>0</v>
      </c>
      <c r="L75" s="127">
        <f>'CRONOGRAMA DE ACTIVIDADES'!L75</f>
        <v>0</v>
      </c>
      <c r="M75" s="127">
        <f>'CRONOGRAMA DE ACTIVIDADES'!M75</f>
        <v>0</v>
      </c>
      <c r="N75" s="127">
        <f>'CRONOGRAMA DE ACTIVIDADES'!N75</f>
        <v>0</v>
      </c>
      <c r="O75" s="127">
        <f>'CRONOGRAMA DE ACTIVIDADES'!O75</f>
        <v>0</v>
      </c>
      <c r="P75" s="127">
        <f>'CRONOGRAMA DE ACTIVIDADES'!P75</f>
        <v>0</v>
      </c>
      <c r="Q75" s="166">
        <f>'CRONOGRAMA DE ACTIVIDADES'!Q75</f>
        <v>0</v>
      </c>
      <c r="R75" s="126">
        <f>'CRONOGRAMA DE ACTIVIDADES'!R75</f>
        <v>0</v>
      </c>
      <c r="S75" s="127">
        <f>'CRONOGRAMA DE ACTIVIDADES'!S75</f>
        <v>0</v>
      </c>
      <c r="T75" s="127">
        <f>'CRONOGRAMA DE ACTIVIDADES'!T75</f>
        <v>0</v>
      </c>
      <c r="U75" s="127">
        <f>'CRONOGRAMA DE ACTIVIDADES'!U75</f>
        <v>0</v>
      </c>
      <c r="V75" s="127">
        <f>'CRONOGRAMA DE ACTIVIDADES'!V75</f>
        <v>0</v>
      </c>
      <c r="W75" s="127">
        <f>'CRONOGRAMA DE ACTIVIDADES'!W75</f>
        <v>0</v>
      </c>
      <c r="X75" s="127">
        <f>'CRONOGRAMA DE ACTIVIDADES'!X75</f>
        <v>0</v>
      </c>
      <c r="Y75" s="127">
        <f>'CRONOGRAMA DE ACTIVIDADES'!Y75</f>
        <v>0</v>
      </c>
      <c r="Z75" s="127">
        <f>'CRONOGRAMA DE ACTIVIDADES'!Z75</f>
        <v>0</v>
      </c>
      <c r="AA75" s="127">
        <f>'CRONOGRAMA DE ACTIVIDADES'!AA75</f>
        <v>0</v>
      </c>
      <c r="AB75" s="127">
        <f>'CRONOGRAMA DE ACTIVIDADES'!AB75</f>
        <v>0</v>
      </c>
      <c r="AC75" s="166">
        <f>'CRONOGRAMA DE ACTIVIDADES'!AC75</f>
        <v>0</v>
      </c>
      <c r="AD75" s="126">
        <f>'CRONOGRAMA DE ACTIVIDADES'!AD75</f>
        <v>0</v>
      </c>
      <c r="AE75" s="127">
        <f>'CRONOGRAMA DE ACTIVIDADES'!AE75</f>
        <v>0</v>
      </c>
      <c r="AF75" s="127">
        <f>'CRONOGRAMA DE ACTIVIDADES'!AF75</f>
        <v>0</v>
      </c>
      <c r="AG75" s="127">
        <f>'CRONOGRAMA DE ACTIVIDADES'!AG75</f>
        <v>0</v>
      </c>
      <c r="AH75" s="127">
        <f>'CRONOGRAMA DE ACTIVIDADES'!AH75</f>
        <v>0</v>
      </c>
      <c r="AI75" s="127">
        <f>'CRONOGRAMA DE ACTIVIDADES'!AI75</f>
        <v>0</v>
      </c>
      <c r="AJ75" s="127">
        <f>'CRONOGRAMA DE ACTIVIDADES'!AJ75</f>
        <v>0</v>
      </c>
      <c r="AK75" s="127">
        <f>'CRONOGRAMA DE ACTIVIDADES'!AK75</f>
        <v>0</v>
      </c>
      <c r="AL75" s="127">
        <f>'CRONOGRAMA DE ACTIVIDADES'!AL75</f>
        <v>0</v>
      </c>
      <c r="AM75" s="127">
        <f>'CRONOGRAMA DE ACTIVIDADES'!AM75</f>
        <v>0</v>
      </c>
      <c r="AN75" s="127">
        <f>'CRONOGRAMA DE ACTIVIDADES'!AN75</f>
        <v>0</v>
      </c>
      <c r="AO75" s="166">
        <f>'CRONOGRAMA DE ACTIVIDADES'!AO75</f>
        <v>0</v>
      </c>
      <c r="AP75" s="744">
        <f t="shared" si="2"/>
        <v>0</v>
      </c>
      <c r="AQ75" s="128">
        <f t="shared" si="3"/>
        <v>0</v>
      </c>
      <c r="AS75" s="1291"/>
      <c r="AT75" s="1292"/>
      <c r="AU75" s="1292"/>
    </row>
    <row r="76" spans="2:47" s="218" customFormat="1" ht="12.75" customHeight="1" x14ac:dyDescent="0.15">
      <c r="B76" s="915" t="s">
        <v>306</v>
      </c>
      <c r="C76" s="364">
        <f>'CRONOGRAMA DE ACTIVIDADES'!C76</f>
        <v>0</v>
      </c>
      <c r="D76" s="1553" t="str">
        <f>'CRONOGRAMA DE ACTIVIDADES'!D76</f>
        <v>Unidad medida</v>
      </c>
      <c r="E76" s="1315">
        <f>'CRONOGRAMA DE ACTIVIDADES'!E76</f>
        <v>0</v>
      </c>
      <c r="F76" s="1301">
        <f>'CRONOGRAMA DE ACTIVIDADES'!F76</f>
        <v>0</v>
      </c>
      <c r="G76" s="127">
        <f>'CRONOGRAMA DE ACTIVIDADES'!G76</f>
        <v>0</v>
      </c>
      <c r="H76" s="127">
        <f>'CRONOGRAMA DE ACTIVIDADES'!H76</f>
        <v>0</v>
      </c>
      <c r="I76" s="127">
        <f>'CRONOGRAMA DE ACTIVIDADES'!I76</f>
        <v>0</v>
      </c>
      <c r="J76" s="127">
        <f>'CRONOGRAMA DE ACTIVIDADES'!J76</f>
        <v>0</v>
      </c>
      <c r="K76" s="127">
        <f>'CRONOGRAMA DE ACTIVIDADES'!K76</f>
        <v>0</v>
      </c>
      <c r="L76" s="127">
        <f>'CRONOGRAMA DE ACTIVIDADES'!L76</f>
        <v>0</v>
      </c>
      <c r="M76" s="127">
        <f>'CRONOGRAMA DE ACTIVIDADES'!M76</f>
        <v>0</v>
      </c>
      <c r="N76" s="127">
        <f>'CRONOGRAMA DE ACTIVIDADES'!N76</f>
        <v>0</v>
      </c>
      <c r="O76" s="127">
        <f>'CRONOGRAMA DE ACTIVIDADES'!O76</f>
        <v>0</v>
      </c>
      <c r="P76" s="127">
        <f>'CRONOGRAMA DE ACTIVIDADES'!P76</f>
        <v>0</v>
      </c>
      <c r="Q76" s="166">
        <f>'CRONOGRAMA DE ACTIVIDADES'!Q76</f>
        <v>0</v>
      </c>
      <c r="R76" s="126">
        <f>'CRONOGRAMA DE ACTIVIDADES'!R76</f>
        <v>0</v>
      </c>
      <c r="S76" s="127">
        <f>'CRONOGRAMA DE ACTIVIDADES'!S76</f>
        <v>0</v>
      </c>
      <c r="T76" s="127">
        <f>'CRONOGRAMA DE ACTIVIDADES'!T76</f>
        <v>0</v>
      </c>
      <c r="U76" s="127">
        <f>'CRONOGRAMA DE ACTIVIDADES'!U76</f>
        <v>0</v>
      </c>
      <c r="V76" s="127">
        <f>'CRONOGRAMA DE ACTIVIDADES'!V76</f>
        <v>0</v>
      </c>
      <c r="W76" s="127">
        <f>'CRONOGRAMA DE ACTIVIDADES'!W76</f>
        <v>0</v>
      </c>
      <c r="X76" s="127">
        <f>'CRONOGRAMA DE ACTIVIDADES'!X76</f>
        <v>0</v>
      </c>
      <c r="Y76" s="127">
        <f>'CRONOGRAMA DE ACTIVIDADES'!Y76</f>
        <v>0</v>
      </c>
      <c r="Z76" s="127">
        <f>'CRONOGRAMA DE ACTIVIDADES'!Z76</f>
        <v>0</v>
      </c>
      <c r="AA76" s="127">
        <f>'CRONOGRAMA DE ACTIVIDADES'!AA76</f>
        <v>0</v>
      </c>
      <c r="AB76" s="127">
        <f>'CRONOGRAMA DE ACTIVIDADES'!AB76</f>
        <v>0</v>
      </c>
      <c r="AC76" s="166">
        <f>'CRONOGRAMA DE ACTIVIDADES'!AC76</f>
        <v>0</v>
      </c>
      <c r="AD76" s="126">
        <f>'CRONOGRAMA DE ACTIVIDADES'!AD76</f>
        <v>0</v>
      </c>
      <c r="AE76" s="127">
        <f>'CRONOGRAMA DE ACTIVIDADES'!AE76</f>
        <v>0</v>
      </c>
      <c r="AF76" s="127">
        <f>'CRONOGRAMA DE ACTIVIDADES'!AF76</f>
        <v>0</v>
      </c>
      <c r="AG76" s="127">
        <f>'CRONOGRAMA DE ACTIVIDADES'!AG76</f>
        <v>0</v>
      </c>
      <c r="AH76" s="127">
        <f>'CRONOGRAMA DE ACTIVIDADES'!AH76</f>
        <v>0</v>
      </c>
      <c r="AI76" s="127">
        <f>'CRONOGRAMA DE ACTIVIDADES'!AI76</f>
        <v>0</v>
      </c>
      <c r="AJ76" s="127">
        <f>'CRONOGRAMA DE ACTIVIDADES'!AJ76</f>
        <v>0</v>
      </c>
      <c r="AK76" s="127">
        <f>'CRONOGRAMA DE ACTIVIDADES'!AK76</f>
        <v>0</v>
      </c>
      <c r="AL76" s="127">
        <f>'CRONOGRAMA DE ACTIVIDADES'!AL76</f>
        <v>0</v>
      </c>
      <c r="AM76" s="127">
        <f>'CRONOGRAMA DE ACTIVIDADES'!AM76</f>
        <v>0</v>
      </c>
      <c r="AN76" s="127">
        <f>'CRONOGRAMA DE ACTIVIDADES'!AN76</f>
        <v>0</v>
      </c>
      <c r="AO76" s="166">
        <f>'CRONOGRAMA DE ACTIVIDADES'!AO76</f>
        <v>0</v>
      </c>
      <c r="AP76" s="744">
        <f t="shared" si="2"/>
        <v>0</v>
      </c>
      <c r="AQ76" s="128">
        <f t="shared" si="3"/>
        <v>0</v>
      </c>
      <c r="AS76" s="1291"/>
      <c r="AT76" s="1292"/>
      <c r="AU76" s="1292"/>
    </row>
    <row r="77" spans="2:47" s="218" customFormat="1" ht="12.75" customHeight="1" x14ac:dyDescent="0.15">
      <c r="B77" s="915" t="s">
        <v>307</v>
      </c>
      <c r="C77" s="364">
        <f>'CRONOGRAMA DE ACTIVIDADES'!C77</f>
        <v>0</v>
      </c>
      <c r="D77" s="1553" t="str">
        <f>'CRONOGRAMA DE ACTIVIDADES'!D77</f>
        <v>Unidad medida</v>
      </c>
      <c r="E77" s="1315">
        <f>'CRONOGRAMA DE ACTIVIDADES'!E77</f>
        <v>0</v>
      </c>
      <c r="F77" s="1301">
        <f>'CRONOGRAMA DE ACTIVIDADES'!F77</f>
        <v>0</v>
      </c>
      <c r="G77" s="127">
        <f>'CRONOGRAMA DE ACTIVIDADES'!G77</f>
        <v>0</v>
      </c>
      <c r="H77" s="127">
        <f>'CRONOGRAMA DE ACTIVIDADES'!H77</f>
        <v>0</v>
      </c>
      <c r="I77" s="127">
        <f>'CRONOGRAMA DE ACTIVIDADES'!I77</f>
        <v>0</v>
      </c>
      <c r="J77" s="127">
        <f>'CRONOGRAMA DE ACTIVIDADES'!J77</f>
        <v>0</v>
      </c>
      <c r="K77" s="127">
        <f>'CRONOGRAMA DE ACTIVIDADES'!K77</f>
        <v>0</v>
      </c>
      <c r="L77" s="127">
        <f>'CRONOGRAMA DE ACTIVIDADES'!L77</f>
        <v>0</v>
      </c>
      <c r="M77" s="127">
        <f>'CRONOGRAMA DE ACTIVIDADES'!M77</f>
        <v>0</v>
      </c>
      <c r="N77" s="127">
        <f>'CRONOGRAMA DE ACTIVIDADES'!N77</f>
        <v>0</v>
      </c>
      <c r="O77" s="127">
        <f>'CRONOGRAMA DE ACTIVIDADES'!O77</f>
        <v>0</v>
      </c>
      <c r="P77" s="127">
        <f>'CRONOGRAMA DE ACTIVIDADES'!P77</f>
        <v>0</v>
      </c>
      <c r="Q77" s="166">
        <f>'CRONOGRAMA DE ACTIVIDADES'!Q77</f>
        <v>0</v>
      </c>
      <c r="R77" s="126">
        <f>'CRONOGRAMA DE ACTIVIDADES'!R77</f>
        <v>0</v>
      </c>
      <c r="S77" s="127">
        <f>'CRONOGRAMA DE ACTIVIDADES'!S77</f>
        <v>0</v>
      </c>
      <c r="T77" s="127">
        <f>'CRONOGRAMA DE ACTIVIDADES'!T77</f>
        <v>0</v>
      </c>
      <c r="U77" s="127">
        <f>'CRONOGRAMA DE ACTIVIDADES'!U77</f>
        <v>0</v>
      </c>
      <c r="V77" s="127">
        <f>'CRONOGRAMA DE ACTIVIDADES'!V77</f>
        <v>0</v>
      </c>
      <c r="W77" s="127">
        <f>'CRONOGRAMA DE ACTIVIDADES'!W77</f>
        <v>0</v>
      </c>
      <c r="X77" s="127">
        <f>'CRONOGRAMA DE ACTIVIDADES'!X77</f>
        <v>0</v>
      </c>
      <c r="Y77" s="127">
        <f>'CRONOGRAMA DE ACTIVIDADES'!Y77</f>
        <v>0</v>
      </c>
      <c r="Z77" s="127">
        <f>'CRONOGRAMA DE ACTIVIDADES'!Z77</f>
        <v>0</v>
      </c>
      <c r="AA77" s="127">
        <f>'CRONOGRAMA DE ACTIVIDADES'!AA77</f>
        <v>0</v>
      </c>
      <c r="AB77" s="127">
        <f>'CRONOGRAMA DE ACTIVIDADES'!AB77</f>
        <v>0</v>
      </c>
      <c r="AC77" s="166">
        <f>'CRONOGRAMA DE ACTIVIDADES'!AC77</f>
        <v>0</v>
      </c>
      <c r="AD77" s="126">
        <f>'CRONOGRAMA DE ACTIVIDADES'!AD77</f>
        <v>0</v>
      </c>
      <c r="AE77" s="127">
        <f>'CRONOGRAMA DE ACTIVIDADES'!AE77</f>
        <v>0</v>
      </c>
      <c r="AF77" s="127">
        <f>'CRONOGRAMA DE ACTIVIDADES'!AF77</f>
        <v>0</v>
      </c>
      <c r="AG77" s="127">
        <f>'CRONOGRAMA DE ACTIVIDADES'!AG77</f>
        <v>0</v>
      </c>
      <c r="AH77" s="127">
        <f>'CRONOGRAMA DE ACTIVIDADES'!AH77</f>
        <v>0</v>
      </c>
      <c r="AI77" s="127">
        <f>'CRONOGRAMA DE ACTIVIDADES'!AI77</f>
        <v>0</v>
      </c>
      <c r="AJ77" s="127">
        <f>'CRONOGRAMA DE ACTIVIDADES'!AJ77</f>
        <v>0</v>
      </c>
      <c r="AK77" s="127">
        <f>'CRONOGRAMA DE ACTIVIDADES'!AK77</f>
        <v>0</v>
      </c>
      <c r="AL77" s="127">
        <f>'CRONOGRAMA DE ACTIVIDADES'!AL77</f>
        <v>0</v>
      </c>
      <c r="AM77" s="127">
        <f>'CRONOGRAMA DE ACTIVIDADES'!AM77</f>
        <v>0</v>
      </c>
      <c r="AN77" s="127">
        <f>'CRONOGRAMA DE ACTIVIDADES'!AN77</f>
        <v>0</v>
      </c>
      <c r="AO77" s="166">
        <f>'CRONOGRAMA DE ACTIVIDADES'!AO77</f>
        <v>0</v>
      </c>
      <c r="AP77" s="744">
        <f t="shared" si="2"/>
        <v>0</v>
      </c>
      <c r="AQ77" s="128">
        <f t="shared" si="3"/>
        <v>0</v>
      </c>
      <c r="AS77" s="1291"/>
      <c r="AT77" s="1292"/>
      <c r="AU77" s="1292"/>
    </row>
    <row r="78" spans="2:47" s="218" customFormat="1" ht="12.75" customHeight="1" x14ac:dyDescent="0.15">
      <c r="B78" s="915" t="s">
        <v>308</v>
      </c>
      <c r="C78" s="364">
        <f>'CRONOGRAMA DE ACTIVIDADES'!C78</f>
        <v>0</v>
      </c>
      <c r="D78" s="1553" t="str">
        <f>'CRONOGRAMA DE ACTIVIDADES'!D78</f>
        <v>Unidad medida</v>
      </c>
      <c r="E78" s="1315">
        <f>'CRONOGRAMA DE ACTIVIDADES'!E78</f>
        <v>0</v>
      </c>
      <c r="F78" s="1301">
        <f>'CRONOGRAMA DE ACTIVIDADES'!F78</f>
        <v>0</v>
      </c>
      <c r="G78" s="127">
        <f>'CRONOGRAMA DE ACTIVIDADES'!G78</f>
        <v>0</v>
      </c>
      <c r="H78" s="127">
        <f>'CRONOGRAMA DE ACTIVIDADES'!H78</f>
        <v>0</v>
      </c>
      <c r="I78" s="127">
        <f>'CRONOGRAMA DE ACTIVIDADES'!I78</f>
        <v>0</v>
      </c>
      <c r="J78" s="127">
        <f>'CRONOGRAMA DE ACTIVIDADES'!J78</f>
        <v>0</v>
      </c>
      <c r="K78" s="127">
        <f>'CRONOGRAMA DE ACTIVIDADES'!K78</f>
        <v>0</v>
      </c>
      <c r="L78" s="127">
        <f>'CRONOGRAMA DE ACTIVIDADES'!L78</f>
        <v>0</v>
      </c>
      <c r="M78" s="127">
        <f>'CRONOGRAMA DE ACTIVIDADES'!M78</f>
        <v>0</v>
      </c>
      <c r="N78" s="127">
        <f>'CRONOGRAMA DE ACTIVIDADES'!N78</f>
        <v>0</v>
      </c>
      <c r="O78" s="127">
        <f>'CRONOGRAMA DE ACTIVIDADES'!O78</f>
        <v>0</v>
      </c>
      <c r="P78" s="127">
        <f>'CRONOGRAMA DE ACTIVIDADES'!P78</f>
        <v>0</v>
      </c>
      <c r="Q78" s="166">
        <f>'CRONOGRAMA DE ACTIVIDADES'!Q78</f>
        <v>0</v>
      </c>
      <c r="R78" s="126">
        <f>'CRONOGRAMA DE ACTIVIDADES'!R78</f>
        <v>0</v>
      </c>
      <c r="S78" s="127">
        <f>'CRONOGRAMA DE ACTIVIDADES'!S78</f>
        <v>0</v>
      </c>
      <c r="T78" s="127">
        <f>'CRONOGRAMA DE ACTIVIDADES'!T78</f>
        <v>0</v>
      </c>
      <c r="U78" s="127">
        <f>'CRONOGRAMA DE ACTIVIDADES'!U78</f>
        <v>0</v>
      </c>
      <c r="V78" s="127">
        <f>'CRONOGRAMA DE ACTIVIDADES'!V78</f>
        <v>0</v>
      </c>
      <c r="W78" s="127">
        <f>'CRONOGRAMA DE ACTIVIDADES'!W78</f>
        <v>0</v>
      </c>
      <c r="X78" s="127">
        <f>'CRONOGRAMA DE ACTIVIDADES'!X78</f>
        <v>0</v>
      </c>
      <c r="Y78" s="127">
        <f>'CRONOGRAMA DE ACTIVIDADES'!Y78</f>
        <v>0</v>
      </c>
      <c r="Z78" s="127">
        <f>'CRONOGRAMA DE ACTIVIDADES'!Z78</f>
        <v>0</v>
      </c>
      <c r="AA78" s="127">
        <f>'CRONOGRAMA DE ACTIVIDADES'!AA78</f>
        <v>0</v>
      </c>
      <c r="AB78" s="127">
        <f>'CRONOGRAMA DE ACTIVIDADES'!AB78</f>
        <v>0</v>
      </c>
      <c r="AC78" s="166">
        <f>'CRONOGRAMA DE ACTIVIDADES'!AC78</f>
        <v>0</v>
      </c>
      <c r="AD78" s="126">
        <f>'CRONOGRAMA DE ACTIVIDADES'!AD78</f>
        <v>0</v>
      </c>
      <c r="AE78" s="127">
        <f>'CRONOGRAMA DE ACTIVIDADES'!AE78</f>
        <v>0</v>
      </c>
      <c r="AF78" s="127">
        <f>'CRONOGRAMA DE ACTIVIDADES'!AF78</f>
        <v>0</v>
      </c>
      <c r="AG78" s="127">
        <f>'CRONOGRAMA DE ACTIVIDADES'!AG78</f>
        <v>0</v>
      </c>
      <c r="AH78" s="127">
        <f>'CRONOGRAMA DE ACTIVIDADES'!AH78</f>
        <v>0</v>
      </c>
      <c r="AI78" s="127">
        <f>'CRONOGRAMA DE ACTIVIDADES'!AI78</f>
        <v>0</v>
      </c>
      <c r="AJ78" s="127">
        <f>'CRONOGRAMA DE ACTIVIDADES'!AJ78</f>
        <v>0</v>
      </c>
      <c r="AK78" s="127">
        <f>'CRONOGRAMA DE ACTIVIDADES'!AK78</f>
        <v>0</v>
      </c>
      <c r="AL78" s="127">
        <f>'CRONOGRAMA DE ACTIVIDADES'!AL78</f>
        <v>0</v>
      </c>
      <c r="AM78" s="127">
        <f>'CRONOGRAMA DE ACTIVIDADES'!AM78</f>
        <v>0</v>
      </c>
      <c r="AN78" s="127">
        <f>'CRONOGRAMA DE ACTIVIDADES'!AN78</f>
        <v>0</v>
      </c>
      <c r="AO78" s="166">
        <f>'CRONOGRAMA DE ACTIVIDADES'!AO78</f>
        <v>0</v>
      </c>
      <c r="AP78" s="744">
        <f t="shared" si="2"/>
        <v>0</v>
      </c>
      <c r="AQ78" s="128">
        <f t="shared" si="3"/>
        <v>0</v>
      </c>
      <c r="AS78" s="1291"/>
      <c r="AT78" s="1292"/>
      <c r="AU78" s="1292"/>
    </row>
    <row r="79" spans="2:47" s="218" customFormat="1" ht="12.75" customHeight="1" x14ac:dyDescent="0.15">
      <c r="B79" s="915" t="s">
        <v>309</v>
      </c>
      <c r="C79" s="364">
        <f>'CRONOGRAMA DE ACTIVIDADES'!C79</f>
        <v>0</v>
      </c>
      <c r="D79" s="1553" t="str">
        <f>'CRONOGRAMA DE ACTIVIDADES'!D79</f>
        <v>Unidad medida</v>
      </c>
      <c r="E79" s="1315">
        <f>'CRONOGRAMA DE ACTIVIDADES'!E79</f>
        <v>0</v>
      </c>
      <c r="F79" s="1301">
        <f>'CRONOGRAMA DE ACTIVIDADES'!F79</f>
        <v>0</v>
      </c>
      <c r="G79" s="127">
        <f>'CRONOGRAMA DE ACTIVIDADES'!G79</f>
        <v>0</v>
      </c>
      <c r="H79" s="127">
        <f>'CRONOGRAMA DE ACTIVIDADES'!H79</f>
        <v>0</v>
      </c>
      <c r="I79" s="127">
        <f>'CRONOGRAMA DE ACTIVIDADES'!I79</f>
        <v>0</v>
      </c>
      <c r="J79" s="127">
        <f>'CRONOGRAMA DE ACTIVIDADES'!J79</f>
        <v>0</v>
      </c>
      <c r="K79" s="127">
        <f>'CRONOGRAMA DE ACTIVIDADES'!K79</f>
        <v>0</v>
      </c>
      <c r="L79" s="127">
        <f>'CRONOGRAMA DE ACTIVIDADES'!L79</f>
        <v>0</v>
      </c>
      <c r="M79" s="127">
        <f>'CRONOGRAMA DE ACTIVIDADES'!M79</f>
        <v>0</v>
      </c>
      <c r="N79" s="127">
        <f>'CRONOGRAMA DE ACTIVIDADES'!N79</f>
        <v>0</v>
      </c>
      <c r="O79" s="127">
        <f>'CRONOGRAMA DE ACTIVIDADES'!O79</f>
        <v>0</v>
      </c>
      <c r="P79" s="127">
        <f>'CRONOGRAMA DE ACTIVIDADES'!P79</f>
        <v>0</v>
      </c>
      <c r="Q79" s="166">
        <f>'CRONOGRAMA DE ACTIVIDADES'!Q79</f>
        <v>0</v>
      </c>
      <c r="R79" s="126">
        <f>'CRONOGRAMA DE ACTIVIDADES'!R79</f>
        <v>0</v>
      </c>
      <c r="S79" s="127">
        <f>'CRONOGRAMA DE ACTIVIDADES'!S79</f>
        <v>0</v>
      </c>
      <c r="T79" s="127">
        <f>'CRONOGRAMA DE ACTIVIDADES'!T79</f>
        <v>0</v>
      </c>
      <c r="U79" s="127">
        <f>'CRONOGRAMA DE ACTIVIDADES'!U79</f>
        <v>0</v>
      </c>
      <c r="V79" s="127">
        <f>'CRONOGRAMA DE ACTIVIDADES'!V79</f>
        <v>0</v>
      </c>
      <c r="W79" s="127">
        <f>'CRONOGRAMA DE ACTIVIDADES'!W79</f>
        <v>0</v>
      </c>
      <c r="X79" s="127">
        <f>'CRONOGRAMA DE ACTIVIDADES'!X79</f>
        <v>0</v>
      </c>
      <c r="Y79" s="127">
        <f>'CRONOGRAMA DE ACTIVIDADES'!Y79</f>
        <v>0</v>
      </c>
      <c r="Z79" s="127">
        <f>'CRONOGRAMA DE ACTIVIDADES'!Z79</f>
        <v>0</v>
      </c>
      <c r="AA79" s="127">
        <f>'CRONOGRAMA DE ACTIVIDADES'!AA79</f>
        <v>0</v>
      </c>
      <c r="AB79" s="127">
        <f>'CRONOGRAMA DE ACTIVIDADES'!AB79</f>
        <v>0</v>
      </c>
      <c r="AC79" s="166">
        <f>'CRONOGRAMA DE ACTIVIDADES'!AC79</f>
        <v>0</v>
      </c>
      <c r="AD79" s="126">
        <f>'CRONOGRAMA DE ACTIVIDADES'!AD79</f>
        <v>0</v>
      </c>
      <c r="AE79" s="127">
        <f>'CRONOGRAMA DE ACTIVIDADES'!AE79</f>
        <v>0</v>
      </c>
      <c r="AF79" s="127">
        <f>'CRONOGRAMA DE ACTIVIDADES'!AF79</f>
        <v>0</v>
      </c>
      <c r="AG79" s="127">
        <f>'CRONOGRAMA DE ACTIVIDADES'!AG79</f>
        <v>0</v>
      </c>
      <c r="AH79" s="127">
        <f>'CRONOGRAMA DE ACTIVIDADES'!AH79</f>
        <v>0</v>
      </c>
      <c r="AI79" s="127">
        <f>'CRONOGRAMA DE ACTIVIDADES'!AI79</f>
        <v>0</v>
      </c>
      <c r="AJ79" s="127">
        <f>'CRONOGRAMA DE ACTIVIDADES'!AJ79</f>
        <v>0</v>
      </c>
      <c r="AK79" s="127">
        <f>'CRONOGRAMA DE ACTIVIDADES'!AK79</f>
        <v>0</v>
      </c>
      <c r="AL79" s="127">
        <f>'CRONOGRAMA DE ACTIVIDADES'!AL79</f>
        <v>0</v>
      </c>
      <c r="AM79" s="127">
        <f>'CRONOGRAMA DE ACTIVIDADES'!AM79</f>
        <v>0</v>
      </c>
      <c r="AN79" s="127">
        <f>'CRONOGRAMA DE ACTIVIDADES'!AN79</f>
        <v>0</v>
      </c>
      <c r="AO79" s="166">
        <f>'CRONOGRAMA DE ACTIVIDADES'!AO79</f>
        <v>0</v>
      </c>
      <c r="AP79" s="744">
        <f t="shared" si="2"/>
        <v>0</v>
      </c>
      <c r="AQ79" s="128">
        <f t="shared" si="3"/>
        <v>0</v>
      </c>
      <c r="AS79" s="1291"/>
      <c r="AT79" s="1292"/>
      <c r="AU79" s="1292"/>
    </row>
    <row r="80" spans="2:47" s="218" customFormat="1" ht="12.75" customHeight="1" x14ac:dyDescent="0.15">
      <c r="B80" s="915" t="s">
        <v>310</v>
      </c>
      <c r="C80" s="364">
        <f>'CRONOGRAMA DE ACTIVIDADES'!C80</f>
        <v>0</v>
      </c>
      <c r="D80" s="1553" t="str">
        <f>'CRONOGRAMA DE ACTIVIDADES'!D80</f>
        <v>Unidad medida</v>
      </c>
      <c r="E80" s="1315">
        <f>'CRONOGRAMA DE ACTIVIDADES'!E80</f>
        <v>0</v>
      </c>
      <c r="F80" s="1301">
        <f>'CRONOGRAMA DE ACTIVIDADES'!F80</f>
        <v>0</v>
      </c>
      <c r="G80" s="127">
        <f>'CRONOGRAMA DE ACTIVIDADES'!G80</f>
        <v>0</v>
      </c>
      <c r="H80" s="127">
        <f>'CRONOGRAMA DE ACTIVIDADES'!H80</f>
        <v>0</v>
      </c>
      <c r="I80" s="127">
        <f>'CRONOGRAMA DE ACTIVIDADES'!I80</f>
        <v>0</v>
      </c>
      <c r="J80" s="127">
        <f>'CRONOGRAMA DE ACTIVIDADES'!J80</f>
        <v>0</v>
      </c>
      <c r="K80" s="127">
        <f>'CRONOGRAMA DE ACTIVIDADES'!K80</f>
        <v>0</v>
      </c>
      <c r="L80" s="127">
        <f>'CRONOGRAMA DE ACTIVIDADES'!L80</f>
        <v>0</v>
      </c>
      <c r="M80" s="127">
        <f>'CRONOGRAMA DE ACTIVIDADES'!M80</f>
        <v>0</v>
      </c>
      <c r="N80" s="127">
        <f>'CRONOGRAMA DE ACTIVIDADES'!N80</f>
        <v>0</v>
      </c>
      <c r="O80" s="127">
        <f>'CRONOGRAMA DE ACTIVIDADES'!O80</f>
        <v>0</v>
      </c>
      <c r="P80" s="127">
        <f>'CRONOGRAMA DE ACTIVIDADES'!P80</f>
        <v>0</v>
      </c>
      <c r="Q80" s="166">
        <f>'CRONOGRAMA DE ACTIVIDADES'!Q80</f>
        <v>0</v>
      </c>
      <c r="R80" s="126">
        <f>'CRONOGRAMA DE ACTIVIDADES'!R80</f>
        <v>0</v>
      </c>
      <c r="S80" s="127">
        <f>'CRONOGRAMA DE ACTIVIDADES'!S80</f>
        <v>0</v>
      </c>
      <c r="T80" s="127">
        <f>'CRONOGRAMA DE ACTIVIDADES'!T80</f>
        <v>0</v>
      </c>
      <c r="U80" s="127">
        <f>'CRONOGRAMA DE ACTIVIDADES'!U80</f>
        <v>0</v>
      </c>
      <c r="V80" s="127">
        <f>'CRONOGRAMA DE ACTIVIDADES'!V80</f>
        <v>0</v>
      </c>
      <c r="W80" s="127">
        <f>'CRONOGRAMA DE ACTIVIDADES'!W80</f>
        <v>0</v>
      </c>
      <c r="X80" s="127">
        <f>'CRONOGRAMA DE ACTIVIDADES'!X80</f>
        <v>0</v>
      </c>
      <c r="Y80" s="127">
        <f>'CRONOGRAMA DE ACTIVIDADES'!Y80</f>
        <v>0</v>
      </c>
      <c r="Z80" s="127">
        <f>'CRONOGRAMA DE ACTIVIDADES'!Z80</f>
        <v>0</v>
      </c>
      <c r="AA80" s="127">
        <f>'CRONOGRAMA DE ACTIVIDADES'!AA80</f>
        <v>0</v>
      </c>
      <c r="AB80" s="127">
        <f>'CRONOGRAMA DE ACTIVIDADES'!AB80</f>
        <v>0</v>
      </c>
      <c r="AC80" s="166">
        <f>'CRONOGRAMA DE ACTIVIDADES'!AC80</f>
        <v>0</v>
      </c>
      <c r="AD80" s="126">
        <f>'CRONOGRAMA DE ACTIVIDADES'!AD80</f>
        <v>0</v>
      </c>
      <c r="AE80" s="127">
        <f>'CRONOGRAMA DE ACTIVIDADES'!AE80</f>
        <v>0</v>
      </c>
      <c r="AF80" s="127">
        <f>'CRONOGRAMA DE ACTIVIDADES'!AF80</f>
        <v>0</v>
      </c>
      <c r="AG80" s="127">
        <f>'CRONOGRAMA DE ACTIVIDADES'!AG80</f>
        <v>0</v>
      </c>
      <c r="AH80" s="127">
        <f>'CRONOGRAMA DE ACTIVIDADES'!AH80</f>
        <v>0</v>
      </c>
      <c r="AI80" s="127">
        <f>'CRONOGRAMA DE ACTIVIDADES'!AI80</f>
        <v>0</v>
      </c>
      <c r="AJ80" s="127">
        <f>'CRONOGRAMA DE ACTIVIDADES'!AJ80</f>
        <v>0</v>
      </c>
      <c r="AK80" s="127">
        <f>'CRONOGRAMA DE ACTIVIDADES'!AK80</f>
        <v>0</v>
      </c>
      <c r="AL80" s="127">
        <f>'CRONOGRAMA DE ACTIVIDADES'!AL80</f>
        <v>0</v>
      </c>
      <c r="AM80" s="127">
        <f>'CRONOGRAMA DE ACTIVIDADES'!AM80</f>
        <v>0</v>
      </c>
      <c r="AN80" s="127">
        <f>'CRONOGRAMA DE ACTIVIDADES'!AN80</f>
        <v>0</v>
      </c>
      <c r="AO80" s="166">
        <f>'CRONOGRAMA DE ACTIVIDADES'!AO80</f>
        <v>0</v>
      </c>
      <c r="AP80" s="744">
        <f t="shared" si="2"/>
        <v>0</v>
      </c>
      <c r="AQ80" s="128">
        <f t="shared" si="3"/>
        <v>0</v>
      </c>
      <c r="AS80" s="1291"/>
      <c r="AT80" s="1292"/>
      <c r="AU80" s="1292"/>
    </row>
    <row r="81" spans="2:47" ht="12.75" customHeight="1" x14ac:dyDescent="0.25">
      <c r="B81" s="118">
        <v>6.2</v>
      </c>
      <c r="C81" s="159" t="str">
        <f>+'Categorías de gastos'!E14</f>
        <v>Equipamiento para gestión del proyecto</v>
      </c>
      <c r="D81" s="154"/>
      <c r="E81" s="1312"/>
      <c r="F81" s="1302"/>
      <c r="G81" s="132"/>
      <c r="H81" s="132"/>
      <c r="I81" s="132"/>
      <c r="J81" s="132"/>
      <c r="K81" s="132"/>
      <c r="L81" s="132"/>
      <c r="M81" s="132"/>
      <c r="N81" s="132"/>
      <c r="O81" s="132"/>
      <c r="P81" s="132"/>
      <c r="Q81" s="167"/>
      <c r="R81" s="131"/>
      <c r="S81" s="132"/>
      <c r="T81" s="132"/>
      <c r="U81" s="132"/>
      <c r="V81" s="132"/>
      <c r="W81" s="132"/>
      <c r="X81" s="132"/>
      <c r="Y81" s="132"/>
      <c r="Z81" s="132"/>
      <c r="AA81" s="132"/>
      <c r="AB81" s="132"/>
      <c r="AC81" s="167"/>
      <c r="AD81" s="131"/>
      <c r="AE81" s="132"/>
      <c r="AF81" s="132"/>
      <c r="AG81" s="132"/>
      <c r="AH81" s="132"/>
      <c r="AI81" s="132"/>
      <c r="AJ81" s="132"/>
      <c r="AK81" s="132"/>
      <c r="AL81" s="132"/>
      <c r="AM81" s="132"/>
      <c r="AN81" s="132"/>
      <c r="AO81" s="167"/>
      <c r="AP81" s="747">
        <f t="shared" si="2"/>
        <v>0</v>
      </c>
      <c r="AQ81" s="134">
        <f t="shared" si="3"/>
        <v>0</v>
      </c>
      <c r="AS81" s="1288"/>
      <c r="AT81" s="128"/>
      <c r="AU81" s="128"/>
    </row>
    <row r="82" spans="2:47" s="220" customFormat="1" ht="12.75" customHeight="1" x14ac:dyDescent="0.15">
      <c r="B82" s="915" t="s">
        <v>63</v>
      </c>
      <c r="C82" s="364" t="str">
        <f>'CRONOGRAMA DE ACTIVIDADES'!C82</f>
        <v>Laptopos</v>
      </c>
      <c r="D82" s="1554" t="str">
        <f>'CRONOGRAMA DE ACTIVIDADES'!D82</f>
        <v>Unidad</v>
      </c>
      <c r="E82" s="1315">
        <f>'CRONOGRAMA DE ACTIVIDADES'!E82</f>
        <v>2</v>
      </c>
      <c r="F82" s="1303">
        <f>'CRONOGRAMA DE ACTIVIDADES'!F82</f>
        <v>2</v>
      </c>
      <c r="G82" s="130">
        <f>'CRONOGRAMA DE ACTIVIDADES'!G82</f>
        <v>0</v>
      </c>
      <c r="H82" s="130">
        <f>'CRONOGRAMA DE ACTIVIDADES'!H82</f>
        <v>0</v>
      </c>
      <c r="I82" s="127">
        <f>'CRONOGRAMA DE ACTIVIDADES'!I82</f>
        <v>0</v>
      </c>
      <c r="J82" s="127">
        <f>'CRONOGRAMA DE ACTIVIDADES'!J82</f>
        <v>0</v>
      </c>
      <c r="K82" s="130">
        <f>'CRONOGRAMA DE ACTIVIDADES'!K82</f>
        <v>0</v>
      </c>
      <c r="L82" s="130">
        <f>'CRONOGRAMA DE ACTIVIDADES'!L82</f>
        <v>0</v>
      </c>
      <c r="M82" s="130">
        <f>'CRONOGRAMA DE ACTIVIDADES'!M82</f>
        <v>0</v>
      </c>
      <c r="N82" s="130">
        <f>'CRONOGRAMA DE ACTIVIDADES'!N82</f>
        <v>0</v>
      </c>
      <c r="O82" s="130">
        <f>'CRONOGRAMA DE ACTIVIDADES'!O82</f>
        <v>0</v>
      </c>
      <c r="P82" s="130">
        <f>'CRONOGRAMA DE ACTIVIDADES'!P82</f>
        <v>0</v>
      </c>
      <c r="Q82" s="142">
        <f>'CRONOGRAMA DE ACTIVIDADES'!Q82</f>
        <v>0</v>
      </c>
      <c r="R82" s="129">
        <f>'CRONOGRAMA DE ACTIVIDADES'!R82</f>
        <v>0</v>
      </c>
      <c r="S82" s="130">
        <f>'CRONOGRAMA DE ACTIVIDADES'!S82</f>
        <v>0</v>
      </c>
      <c r="T82" s="130">
        <f>'CRONOGRAMA DE ACTIVIDADES'!T82</f>
        <v>0</v>
      </c>
      <c r="U82" s="130">
        <f>'CRONOGRAMA DE ACTIVIDADES'!U82</f>
        <v>0</v>
      </c>
      <c r="V82" s="130">
        <f>'CRONOGRAMA DE ACTIVIDADES'!V82</f>
        <v>0</v>
      </c>
      <c r="W82" s="130">
        <f>'CRONOGRAMA DE ACTIVIDADES'!W82</f>
        <v>0</v>
      </c>
      <c r="X82" s="130">
        <f>'CRONOGRAMA DE ACTIVIDADES'!X82</f>
        <v>0</v>
      </c>
      <c r="Y82" s="130">
        <f>'CRONOGRAMA DE ACTIVIDADES'!Y82</f>
        <v>0</v>
      </c>
      <c r="Z82" s="130">
        <f>'CRONOGRAMA DE ACTIVIDADES'!Z82</f>
        <v>0</v>
      </c>
      <c r="AA82" s="130">
        <f>'CRONOGRAMA DE ACTIVIDADES'!AA82</f>
        <v>0</v>
      </c>
      <c r="AB82" s="130">
        <f>'CRONOGRAMA DE ACTIVIDADES'!AB82</f>
        <v>0</v>
      </c>
      <c r="AC82" s="142">
        <f>'CRONOGRAMA DE ACTIVIDADES'!AC82</f>
        <v>0</v>
      </c>
      <c r="AD82" s="129">
        <f>'CRONOGRAMA DE ACTIVIDADES'!AD82</f>
        <v>0</v>
      </c>
      <c r="AE82" s="130">
        <f>'CRONOGRAMA DE ACTIVIDADES'!AE82</f>
        <v>0</v>
      </c>
      <c r="AF82" s="130">
        <f>'CRONOGRAMA DE ACTIVIDADES'!AF82</f>
        <v>0</v>
      </c>
      <c r="AG82" s="130">
        <f>'CRONOGRAMA DE ACTIVIDADES'!AG82</f>
        <v>0</v>
      </c>
      <c r="AH82" s="130">
        <f>'CRONOGRAMA DE ACTIVIDADES'!AH82</f>
        <v>0</v>
      </c>
      <c r="AI82" s="130">
        <f>'CRONOGRAMA DE ACTIVIDADES'!AI82</f>
        <v>0</v>
      </c>
      <c r="AJ82" s="130">
        <f>'CRONOGRAMA DE ACTIVIDADES'!AJ82</f>
        <v>0</v>
      </c>
      <c r="AK82" s="130">
        <f>'CRONOGRAMA DE ACTIVIDADES'!AK82</f>
        <v>0</v>
      </c>
      <c r="AL82" s="130">
        <f>'CRONOGRAMA DE ACTIVIDADES'!AL82</f>
        <v>0</v>
      </c>
      <c r="AM82" s="130">
        <f>'CRONOGRAMA DE ACTIVIDADES'!AM82</f>
        <v>0</v>
      </c>
      <c r="AN82" s="130">
        <f>'CRONOGRAMA DE ACTIVIDADES'!AN82</f>
        <v>0</v>
      </c>
      <c r="AO82" s="142">
        <f>'CRONOGRAMA DE ACTIVIDADES'!AO82</f>
        <v>0</v>
      </c>
      <c r="AP82" s="745">
        <f t="shared" si="2"/>
        <v>2</v>
      </c>
      <c r="AQ82" s="128">
        <f t="shared" si="3"/>
        <v>0</v>
      </c>
      <c r="AS82" s="1291"/>
      <c r="AT82" s="1292"/>
      <c r="AU82" s="1292"/>
    </row>
    <row r="83" spans="2:47" s="220" customFormat="1" ht="12.75" customHeight="1" x14ac:dyDescent="0.15">
      <c r="B83" s="915" t="s">
        <v>397</v>
      </c>
      <c r="C83" s="364" t="str">
        <f>'CRONOGRAMA DE ACTIVIDADES'!C83</f>
        <v xml:space="preserve">Camara </v>
      </c>
      <c r="D83" s="1554" t="str">
        <f>'CRONOGRAMA DE ACTIVIDADES'!D83</f>
        <v>Unidad</v>
      </c>
      <c r="E83" s="1315">
        <f>'CRONOGRAMA DE ACTIVIDADES'!E83</f>
        <v>1</v>
      </c>
      <c r="F83" s="1303">
        <f>'CRONOGRAMA DE ACTIVIDADES'!F83</f>
        <v>1</v>
      </c>
      <c r="G83" s="130">
        <f>'CRONOGRAMA DE ACTIVIDADES'!G83</f>
        <v>0</v>
      </c>
      <c r="H83" s="130">
        <f>'CRONOGRAMA DE ACTIVIDADES'!H83</f>
        <v>0</v>
      </c>
      <c r="I83" s="127">
        <f>'CRONOGRAMA DE ACTIVIDADES'!I83</f>
        <v>0</v>
      </c>
      <c r="J83" s="127">
        <f>'CRONOGRAMA DE ACTIVIDADES'!J83</f>
        <v>0</v>
      </c>
      <c r="K83" s="130">
        <f>'CRONOGRAMA DE ACTIVIDADES'!K83</f>
        <v>0</v>
      </c>
      <c r="L83" s="130">
        <f>'CRONOGRAMA DE ACTIVIDADES'!L83</f>
        <v>0</v>
      </c>
      <c r="M83" s="130">
        <f>'CRONOGRAMA DE ACTIVIDADES'!M83</f>
        <v>0</v>
      </c>
      <c r="N83" s="130">
        <f>'CRONOGRAMA DE ACTIVIDADES'!N83</f>
        <v>0</v>
      </c>
      <c r="O83" s="130">
        <f>'CRONOGRAMA DE ACTIVIDADES'!O83</f>
        <v>0</v>
      </c>
      <c r="P83" s="130">
        <f>'CRONOGRAMA DE ACTIVIDADES'!P83</f>
        <v>0</v>
      </c>
      <c r="Q83" s="142">
        <f>'CRONOGRAMA DE ACTIVIDADES'!Q83</f>
        <v>0</v>
      </c>
      <c r="R83" s="129">
        <f>'CRONOGRAMA DE ACTIVIDADES'!R83</f>
        <v>0</v>
      </c>
      <c r="S83" s="130">
        <f>'CRONOGRAMA DE ACTIVIDADES'!S83</f>
        <v>0</v>
      </c>
      <c r="T83" s="130">
        <f>'CRONOGRAMA DE ACTIVIDADES'!T83</f>
        <v>0</v>
      </c>
      <c r="U83" s="130">
        <f>'CRONOGRAMA DE ACTIVIDADES'!U83</f>
        <v>0</v>
      </c>
      <c r="V83" s="130">
        <f>'CRONOGRAMA DE ACTIVIDADES'!V83</f>
        <v>0</v>
      </c>
      <c r="W83" s="130">
        <f>'CRONOGRAMA DE ACTIVIDADES'!W83</f>
        <v>0</v>
      </c>
      <c r="X83" s="130">
        <f>'CRONOGRAMA DE ACTIVIDADES'!X83</f>
        <v>0</v>
      </c>
      <c r="Y83" s="130">
        <f>'CRONOGRAMA DE ACTIVIDADES'!Y83</f>
        <v>0</v>
      </c>
      <c r="Z83" s="130">
        <f>'CRONOGRAMA DE ACTIVIDADES'!Z83</f>
        <v>0</v>
      </c>
      <c r="AA83" s="130">
        <f>'CRONOGRAMA DE ACTIVIDADES'!AA83</f>
        <v>0</v>
      </c>
      <c r="AB83" s="130">
        <f>'CRONOGRAMA DE ACTIVIDADES'!AB83</f>
        <v>0</v>
      </c>
      <c r="AC83" s="142">
        <f>'CRONOGRAMA DE ACTIVIDADES'!AC83</f>
        <v>0</v>
      </c>
      <c r="AD83" s="129">
        <f>'CRONOGRAMA DE ACTIVIDADES'!AD83</f>
        <v>0</v>
      </c>
      <c r="AE83" s="130">
        <f>'CRONOGRAMA DE ACTIVIDADES'!AE83</f>
        <v>0</v>
      </c>
      <c r="AF83" s="130">
        <f>'CRONOGRAMA DE ACTIVIDADES'!AF83</f>
        <v>0</v>
      </c>
      <c r="AG83" s="130">
        <f>'CRONOGRAMA DE ACTIVIDADES'!AG83</f>
        <v>0</v>
      </c>
      <c r="AH83" s="130">
        <f>'CRONOGRAMA DE ACTIVIDADES'!AH83</f>
        <v>0</v>
      </c>
      <c r="AI83" s="130">
        <f>'CRONOGRAMA DE ACTIVIDADES'!AI83</f>
        <v>0</v>
      </c>
      <c r="AJ83" s="130">
        <f>'CRONOGRAMA DE ACTIVIDADES'!AJ83</f>
        <v>0</v>
      </c>
      <c r="AK83" s="130">
        <f>'CRONOGRAMA DE ACTIVIDADES'!AK83</f>
        <v>0</v>
      </c>
      <c r="AL83" s="130">
        <f>'CRONOGRAMA DE ACTIVIDADES'!AL83</f>
        <v>0</v>
      </c>
      <c r="AM83" s="130">
        <f>'CRONOGRAMA DE ACTIVIDADES'!AM83</f>
        <v>0</v>
      </c>
      <c r="AN83" s="130">
        <f>'CRONOGRAMA DE ACTIVIDADES'!AN83</f>
        <v>0</v>
      </c>
      <c r="AO83" s="142">
        <f>'CRONOGRAMA DE ACTIVIDADES'!AO83</f>
        <v>0</v>
      </c>
      <c r="AP83" s="745">
        <f t="shared" si="2"/>
        <v>1</v>
      </c>
      <c r="AQ83" s="128">
        <f t="shared" si="3"/>
        <v>0</v>
      </c>
      <c r="AS83" s="1291"/>
      <c r="AT83" s="1292"/>
      <c r="AU83" s="1292"/>
    </row>
    <row r="84" spans="2:47" s="220" customFormat="1" ht="12.75" customHeight="1" x14ac:dyDescent="0.15">
      <c r="B84" s="915" t="s">
        <v>398</v>
      </c>
      <c r="C84" s="364" t="str">
        <f>'CRONOGRAMA DE ACTIVIDADES'!C84</f>
        <v>Impresora</v>
      </c>
      <c r="D84" s="1554" t="str">
        <f>'CRONOGRAMA DE ACTIVIDADES'!D84</f>
        <v>Unidad</v>
      </c>
      <c r="E84" s="1315">
        <f>'CRONOGRAMA DE ACTIVIDADES'!E84</f>
        <v>1</v>
      </c>
      <c r="F84" s="1303">
        <f>'CRONOGRAMA DE ACTIVIDADES'!F84</f>
        <v>1</v>
      </c>
      <c r="G84" s="130">
        <f>'CRONOGRAMA DE ACTIVIDADES'!G84</f>
        <v>0</v>
      </c>
      <c r="H84" s="130">
        <f>'CRONOGRAMA DE ACTIVIDADES'!H84</f>
        <v>0</v>
      </c>
      <c r="I84" s="127">
        <f>'CRONOGRAMA DE ACTIVIDADES'!I84</f>
        <v>0</v>
      </c>
      <c r="J84" s="127">
        <f>'CRONOGRAMA DE ACTIVIDADES'!J84</f>
        <v>0</v>
      </c>
      <c r="K84" s="130">
        <f>'CRONOGRAMA DE ACTIVIDADES'!K84</f>
        <v>0</v>
      </c>
      <c r="L84" s="130">
        <f>'CRONOGRAMA DE ACTIVIDADES'!L84</f>
        <v>0</v>
      </c>
      <c r="M84" s="130">
        <f>'CRONOGRAMA DE ACTIVIDADES'!M84</f>
        <v>0</v>
      </c>
      <c r="N84" s="130">
        <f>'CRONOGRAMA DE ACTIVIDADES'!N84</f>
        <v>0</v>
      </c>
      <c r="O84" s="130">
        <f>'CRONOGRAMA DE ACTIVIDADES'!O84</f>
        <v>0</v>
      </c>
      <c r="P84" s="130">
        <f>'CRONOGRAMA DE ACTIVIDADES'!P84</f>
        <v>0</v>
      </c>
      <c r="Q84" s="142">
        <f>'CRONOGRAMA DE ACTIVIDADES'!Q84</f>
        <v>0</v>
      </c>
      <c r="R84" s="129">
        <f>'CRONOGRAMA DE ACTIVIDADES'!R84</f>
        <v>0</v>
      </c>
      <c r="S84" s="130">
        <f>'CRONOGRAMA DE ACTIVIDADES'!S84</f>
        <v>0</v>
      </c>
      <c r="T84" s="130">
        <f>'CRONOGRAMA DE ACTIVIDADES'!T84</f>
        <v>0</v>
      </c>
      <c r="U84" s="130">
        <f>'CRONOGRAMA DE ACTIVIDADES'!U84</f>
        <v>0</v>
      </c>
      <c r="V84" s="130">
        <f>'CRONOGRAMA DE ACTIVIDADES'!V84</f>
        <v>0</v>
      </c>
      <c r="W84" s="130">
        <f>'CRONOGRAMA DE ACTIVIDADES'!W84</f>
        <v>0</v>
      </c>
      <c r="X84" s="130">
        <f>'CRONOGRAMA DE ACTIVIDADES'!X84</f>
        <v>0</v>
      </c>
      <c r="Y84" s="130">
        <f>'CRONOGRAMA DE ACTIVIDADES'!Y84</f>
        <v>0</v>
      </c>
      <c r="Z84" s="130">
        <f>'CRONOGRAMA DE ACTIVIDADES'!Z84</f>
        <v>0</v>
      </c>
      <c r="AA84" s="130">
        <f>'CRONOGRAMA DE ACTIVIDADES'!AA84</f>
        <v>0</v>
      </c>
      <c r="AB84" s="130">
        <f>'CRONOGRAMA DE ACTIVIDADES'!AB84</f>
        <v>0</v>
      </c>
      <c r="AC84" s="142">
        <f>'CRONOGRAMA DE ACTIVIDADES'!AC84</f>
        <v>0</v>
      </c>
      <c r="AD84" s="129">
        <f>'CRONOGRAMA DE ACTIVIDADES'!AD84</f>
        <v>0</v>
      </c>
      <c r="AE84" s="130">
        <f>'CRONOGRAMA DE ACTIVIDADES'!AE84</f>
        <v>0</v>
      </c>
      <c r="AF84" s="130">
        <f>'CRONOGRAMA DE ACTIVIDADES'!AF84</f>
        <v>0</v>
      </c>
      <c r="AG84" s="130">
        <f>'CRONOGRAMA DE ACTIVIDADES'!AG84</f>
        <v>0</v>
      </c>
      <c r="AH84" s="130">
        <f>'CRONOGRAMA DE ACTIVIDADES'!AH84</f>
        <v>0</v>
      </c>
      <c r="AI84" s="130">
        <f>'CRONOGRAMA DE ACTIVIDADES'!AI84</f>
        <v>0</v>
      </c>
      <c r="AJ84" s="130">
        <f>'CRONOGRAMA DE ACTIVIDADES'!AJ84</f>
        <v>0</v>
      </c>
      <c r="AK84" s="130">
        <f>'CRONOGRAMA DE ACTIVIDADES'!AK84</f>
        <v>0</v>
      </c>
      <c r="AL84" s="130">
        <f>'CRONOGRAMA DE ACTIVIDADES'!AL84</f>
        <v>0</v>
      </c>
      <c r="AM84" s="130">
        <f>'CRONOGRAMA DE ACTIVIDADES'!AM84</f>
        <v>0</v>
      </c>
      <c r="AN84" s="130">
        <f>'CRONOGRAMA DE ACTIVIDADES'!AN84</f>
        <v>0</v>
      </c>
      <c r="AO84" s="142">
        <f>'CRONOGRAMA DE ACTIVIDADES'!AO84</f>
        <v>0</v>
      </c>
      <c r="AP84" s="745">
        <f t="shared" si="2"/>
        <v>1</v>
      </c>
      <c r="AQ84" s="128">
        <f t="shared" si="3"/>
        <v>0</v>
      </c>
      <c r="AS84" s="1291"/>
      <c r="AT84" s="1292"/>
      <c r="AU84" s="1292"/>
    </row>
    <row r="85" spans="2:47" s="220" customFormat="1" ht="12.75" customHeight="1" x14ac:dyDescent="0.15">
      <c r="B85" s="915" t="s">
        <v>399</v>
      </c>
      <c r="C85" s="364" t="str">
        <f>'CRONOGRAMA DE ACTIVIDADES'!C85</f>
        <v>Mobiliario oficina</v>
      </c>
      <c r="D85" s="1554" t="str">
        <f>'CRONOGRAMA DE ACTIVIDADES'!D85</f>
        <v>Unidad</v>
      </c>
      <c r="E85" s="1315">
        <f>'CRONOGRAMA DE ACTIVIDADES'!E85</f>
        <v>4</v>
      </c>
      <c r="F85" s="1303">
        <f>'CRONOGRAMA DE ACTIVIDADES'!F85</f>
        <v>4</v>
      </c>
      <c r="G85" s="130">
        <f>'CRONOGRAMA DE ACTIVIDADES'!G85</f>
        <v>0</v>
      </c>
      <c r="H85" s="130">
        <f>'CRONOGRAMA DE ACTIVIDADES'!H85</f>
        <v>0</v>
      </c>
      <c r="I85" s="127">
        <f>'CRONOGRAMA DE ACTIVIDADES'!I85</f>
        <v>0</v>
      </c>
      <c r="J85" s="127">
        <f>'CRONOGRAMA DE ACTIVIDADES'!J85</f>
        <v>0</v>
      </c>
      <c r="K85" s="130">
        <f>'CRONOGRAMA DE ACTIVIDADES'!K85</f>
        <v>0</v>
      </c>
      <c r="L85" s="130">
        <f>'CRONOGRAMA DE ACTIVIDADES'!L85</f>
        <v>0</v>
      </c>
      <c r="M85" s="130">
        <f>'CRONOGRAMA DE ACTIVIDADES'!M85</f>
        <v>0</v>
      </c>
      <c r="N85" s="130">
        <f>'CRONOGRAMA DE ACTIVIDADES'!N85</f>
        <v>0</v>
      </c>
      <c r="O85" s="130">
        <f>'CRONOGRAMA DE ACTIVIDADES'!O85</f>
        <v>0</v>
      </c>
      <c r="P85" s="130">
        <f>'CRONOGRAMA DE ACTIVIDADES'!P85</f>
        <v>0</v>
      </c>
      <c r="Q85" s="142">
        <f>'CRONOGRAMA DE ACTIVIDADES'!Q85</f>
        <v>0</v>
      </c>
      <c r="R85" s="129">
        <f>'CRONOGRAMA DE ACTIVIDADES'!R85</f>
        <v>0</v>
      </c>
      <c r="S85" s="130">
        <f>'CRONOGRAMA DE ACTIVIDADES'!S85</f>
        <v>0</v>
      </c>
      <c r="T85" s="130">
        <f>'CRONOGRAMA DE ACTIVIDADES'!T85</f>
        <v>0</v>
      </c>
      <c r="U85" s="130">
        <f>'CRONOGRAMA DE ACTIVIDADES'!U85</f>
        <v>0</v>
      </c>
      <c r="V85" s="130">
        <f>'CRONOGRAMA DE ACTIVIDADES'!V85</f>
        <v>0</v>
      </c>
      <c r="W85" s="130">
        <f>'CRONOGRAMA DE ACTIVIDADES'!W85</f>
        <v>0</v>
      </c>
      <c r="X85" s="130">
        <f>'CRONOGRAMA DE ACTIVIDADES'!X85</f>
        <v>0</v>
      </c>
      <c r="Y85" s="130">
        <f>'CRONOGRAMA DE ACTIVIDADES'!Y85</f>
        <v>0</v>
      </c>
      <c r="Z85" s="130">
        <f>'CRONOGRAMA DE ACTIVIDADES'!Z85</f>
        <v>0</v>
      </c>
      <c r="AA85" s="130">
        <f>'CRONOGRAMA DE ACTIVIDADES'!AA85</f>
        <v>0</v>
      </c>
      <c r="AB85" s="130">
        <f>'CRONOGRAMA DE ACTIVIDADES'!AB85</f>
        <v>0</v>
      </c>
      <c r="AC85" s="142">
        <f>'CRONOGRAMA DE ACTIVIDADES'!AC85</f>
        <v>0</v>
      </c>
      <c r="AD85" s="129">
        <f>'CRONOGRAMA DE ACTIVIDADES'!AD85</f>
        <v>0</v>
      </c>
      <c r="AE85" s="130">
        <f>'CRONOGRAMA DE ACTIVIDADES'!AE85</f>
        <v>0</v>
      </c>
      <c r="AF85" s="130">
        <f>'CRONOGRAMA DE ACTIVIDADES'!AF85</f>
        <v>0</v>
      </c>
      <c r="AG85" s="130">
        <f>'CRONOGRAMA DE ACTIVIDADES'!AG85</f>
        <v>0</v>
      </c>
      <c r="AH85" s="130">
        <f>'CRONOGRAMA DE ACTIVIDADES'!AH85</f>
        <v>0</v>
      </c>
      <c r="AI85" s="130">
        <f>'CRONOGRAMA DE ACTIVIDADES'!AI85</f>
        <v>0</v>
      </c>
      <c r="AJ85" s="130">
        <f>'CRONOGRAMA DE ACTIVIDADES'!AJ85</f>
        <v>0</v>
      </c>
      <c r="AK85" s="130">
        <f>'CRONOGRAMA DE ACTIVIDADES'!AK85</f>
        <v>0</v>
      </c>
      <c r="AL85" s="130">
        <f>'CRONOGRAMA DE ACTIVIDADES'!AL85</f>
        <v>0</v>
      </c>
      <c r="AM85" s="130">
        <f>'CRONOGRAMA DE ACTIVIDADES'!AM85</f>
        <v>0</v>
      </c>
      <c r="AN85" s="130">
        <f>'CRONOGRAMA DE ACTIVIDADES'!AN85</f>
        <v>0</v>
      </c>
      <c r="AO85" s="142">
        <f>'CRONOGRAMA DE ACTIVIDADES'!AO85</f>
        <v>0</v>
      </c>
      <c r="AP85" s="745">
        <f t="shared" si="2"/>
        <v>4</v>
      </c>
      <c r="AQ85" s="128">
        <f t="shared" si="3"/>
        <v>0</v>
      </c>
      <c r="AS85" s="1291"/>
      <c r="AT85" s="1292"/>
      <c r="AU85" s="1292"/>
    </row>
    <row r="86" spans="2:47" s="220" customFormat="1" ht="12.75" customHeight="1" x14ac:dyDescent="0.15">
      <c r="B86" s="915" t="s">
        <v>400</v>
      </c>
      <c r="C86" s="364">
        <f>'CRONOGRAMA DE ACTIVIDADES'!C86</f>
        <v>0</v>
      </c>
      <c r="D86" s="1554" t="str">
        <f>'CRONOGRAMA DE ACTIVIDADES'!D86</f>
        <v>Unidad medida</v>
      </c>
      <c r="E86" s="1315">
        <f>'CRONOGRAMA DE ACTIVIDADES'!E86</f>
        <v>0</v>
      </c>
      <c r="F86" s="1303">
        <f>'CRONOGRAMA DE ACTIVIDADES'!F86</f>
        <v>0</v>
      </c>
      <c r="G86" s="130">
        <f>'CRONOGRAMA DE ACTIVIDADES'!G86</f>
        <v>0</v>
      </c>
      <c r="H86" s="130">
        <f>'CRONOGRAMA DE ACTIVIDADES'!H86</f>
        <v>0</v>
      </c>
      <c r="I86" s="127">
        <f>'CRONOGRAMA DE ACTIVIDADES'!I86</f>
        <v>0</v>
      </c>
      <c r="J86" s="127">
        <f>'CRONOGRAMA DE ACTIVIDADES'!J86</f>
        <v>0</v>
      </c>
      <c r="K86" s="130">
        <f>'CRONOGRAMA DE ACTIVIDADES'!K86</f>
        <v>0</v>
      </c>
      <c r="L86" s="130">
        <f>'CRONOGRAMA DE ACTIVIDADES'!L86</f>
        <v>0</v>
      </c>
      <c r="M86" s="130">
        <f>'CRONOGRAMA DE ACTIVIDADES'!M86</f>
        <v>0</v>
      </c>
      <c r="N86" s="130">
        <f>'CRONOGRAMA DE ACTIVIDADES'!N86</f>
        <v>0</v>
      </c>
      <c r="O86" s="130">
        <f>'CRONOGRAMA DE ACTIVIDADES'!O86</f>
        <v>0</v>
      </c>
      <c r="P86" s="130">
        <f>'CRONOGRAMA DE ACTIVIDADES'!P86</f>
        <v>0</v>
      </c>
      <c r="Q86" s="142">
        <f>'CRONOGRAMA DE ACTIVIDADES'!Q86</f>
        <v>0</v>
      </c>
      <c r="R86" s="129">
        <f>'CRONOGRAMA DE ACTIVIDADES'!R86</f>
        <v>0</v>
      </c>
      <c r="S86" s="130">
        <f>'CRONOGRAMA DE ACTIVIDADES'!S86</f>
        <v>0</v>
      </c>
      <c r="T86" s="130">
        <f>'CRONOGRAMA DE ACTIVIDADES'!T86</f>
        <v>0</v>
      </c>
      <c r="U86" s="130">
        <f>'CRONOGRAMA DE ACTIVIDADES'!U86</f>
        <v>0</v>
      </c>
      <c r="V86" s="130">
        <f>'CRONOGRAMA DE ACTIVIDADES'!V86</f>
        <v>0</v>
      </c>
      <c r="W86" s="130">
        <f>'CRONOGRAMA DE ACTIVIDADES'!W86</f>
        <v>0</v>
      </c>
      <c r="X86" s="130">
        <f>'CRONOGRAMA DE ACTIVIDADES'!X86</f>
        <v>0</v>
      </c>
      <c r="Y86" s="130">
        <f>'CRONOGRAMA DE ACTIVIDADES'!Y86</f>
        <v>0</v>
      </c>
      <c r="Z86" s="130">
        <f>'CRONOGRAMA DE ACTIVIDADES'!Z86</f>
        <v>0</v>
      </c>
      <c r="AA86" s="130">
        <f>'CRONOGRAMA DE ACTIVIDADES'!AA86</f>
        <v>0</v>
      </c>
      <c r="AB86" s="130">
        <f>'CRONOGRAMA DE ACTIVIDADES'!AB86</f>
        <v>0</v>
      </c>
      <c r="AC86" s="142">
        <f>'CRONOGRAMA DE ACTIVIDADES'!AC86</f>
        <v>0</v>
      </c>
      <c r="AD86" s="129">
        <f>'CRONOGRAMA DE ACTIVIDADES'!AD86</f>
        <v>0</v>
      </c>
      <c r="AE86" s="130">
        <f>'CRONOGRAMA DE ACTIVIDADES'!AE86</f>
        <v>0</v>
      </c>
      <c r="AF86" s="130">
        <f>'CRONOGRAMA DE ACTIVIDADES'!AF86</f>
        <v>0</v>
      </c>
      <c r="AG86" s="130">
        <f>'CRONOGRAMA DE ACTIVIDADES'!AG86</f>
        <v>0</v>
      </c>
      <c r="AH86" s="130">
        <f>'CRONOGRAMA DE ACTIVIDADES'!AH86</f>
        <v>0</v>
      </c>
      <c r="AI86" s="130">
        <f>'CRONOGRAMA DE ACTIVIDADES'!AI86</f>
        <v>0</v>
      </c>
      <c r="AJ86" s="130">
        <f>'CRONOGRAMA DE ACTIVIDADES'!AJ86</f>
        <v>0</v>
      </c>
      <c r="AK86" s="130">
        <f>'CRONOGRAMA DE ACTIVIDADES'!AK86</f>
        <v>0</v>
      </c>
      <c r="AL86" s="130">
        <f>'CRONOGRAMA DE ACTIVIDADES'!AL86</f>
        <v>0</v>
      </c>
      <c r="AM86" s="130">
        <f>'CRONOGRAMA DE ACTIVIDADES'!AM86</f>
        <v>0</v>
      </c>
      <c r="AN86" s="130">
        <f>'CRONOGRAMA DE ACTIVIDADES'!AN86</f>
        <v>0</v>
      </c>
      <c r="AO86" s="142">
        <f>'CRONOGRAMA DE ACTIVIDADES'!AO86</f>
        <v>0</v>
      </c>
      <c r="AP86" s="745">
        <f t="shared" si="2"/>
        <v>0</v>
      </c>
      <c r="AQ86" s="128">
        <f t="shared" si="3"/>
        <v>0</v>
      </c>
      <c r="AS86" s="1291"/>
      <c r="AT86" s="1292"/>
      <c r="AU86" s="1292"/>
    </row>
    <row r="87" spans="2:47" s="220" customFormat="1" ht="12.75" customHeight="1" x14ac:dyDescent="0.15">
      <c r="B87" s="915" t="s">
        <v>401</v>
      </c>
      <c r="C87" s="364">
        <f>'CRONOGRAMA DE ACTIVIDADES'!C87</f>
        <v>0</v>
      </c>
      <c r="D87" s="1554" t="str">
        <f>'CRONOGRAMA DE ACTIVIDADES'!D87</f>
        <v>Unidad medida</v>
      </c>
      <c r="E87" s="1315">
        <f>'CRONOGRAMA DE ACTIVIDADES'!E87</f>
        <v>0</v>
      </c>
      <c r="F87" s="1303">
        <f>'CRONOGRAMA DE ACTIVIDADES'!F87</f>
        <v>0</v>
      </c>
      <c r="G87" s="130">
        <f>'CRONOGRAMA DE ACTIVIDADES'!G87</f>
        <v>0</v>
      </c>
      <c r="H87" s="130">
        <f>'CRONOGRAMA DE ACTIVIDADES'!H87</f>
        <v>0</v>
      </c>
      <c r="I87" s="127">
        <f>'CRONOGRAMA DE ACTIVIDADES'!I87</f>
        <v>0</v>
      </c>
      <c r="J87" s="127">
        <f>'CRONOGRAMA DE ACTIVIDADES'!J87</f>
        <v>0</v>
      </c>
      <c r="K87" s="130">
        <f>'CRONOGRAMA DE ACTIVIDADES'!K87</f>
        <v>0</v>
      </c>
      <c r="L87" s="130">
        <f>'CRONOGRAMA DE ACTIVIDADES'!L87</f>
        <v>0</v>
      </c>
      <c r="M87" s="130">
        <f>'CRONOGRAMA DE ACTIVIDADES'!M87</f>
        <v>0</v>
      </c>
      <c r="N87" s="130">
        <f>'CRONOGRAMA DE ACTIVIDADES'!N87</f>
        <v>0</v>
      </c>
      <c r="O87" s="130">
        <f>'CRONOGRAMA DE ACTIVIDADES'!O87</f>
        <v>0</v>
      </c>
      <c r="P87" s="130">
        <f>'CRONOGRAMA DE ACTIVIDADES'!P87</f>
        <v>0</v>
      </c>
      <c r="Q87" s="142">
        <f>'CRONOGRAMA DE ACTIVIDADES'!Q87</f>
        <v>0</v>
      </c>
      <c r="R87" s="129">
        <f>'CRONOGRAMA DE ACTIVIDADES'!R87</f>
        <v>0</v>
      </c>
      <c r="S87" s="130">
        <f>'CRONOGRAMA DE ACTIVIDADES'!S87</f>
        <v>0</v>
      </c>
      <c r="T87" s="130">
        <f>'CRONOGRAMA DE ACTIVIDADES'!T87</f>
        <v>0</v>
      </c>
      <c r="U87" s="130">
        <f>'CRONOGRAMA DE ACTIVIDADES'!U87</f>
        <v>0</v>
      </c>
      <c r="V87" s="130">
        <f>'CRONOGRAMA DE ACTIVIDADES'!V87</f>
        <v>0</v>
      </c>
      <c r="W87" s="130">
        <f>'CRONOGRAMA DE ACTIVIDADES'!W87</f>
        <v>0</v>
      </c>
      <c r="X87" s="130">
        <f>'CRONOGRAMA DE ACTIVIDADES'!X87</f>
        <v>0</v>
      </c>
      <c r="Y87" s="130">
        <f>'CRONOGRAMA DE ACTIVIDADES'!Y87</f>
        <v>0</v>
      </c>
      <c r="Z87" s="130">
        <f>'CRONOGRAMA DE ACTIVIDADES'!Z87</f>
        <v>0</v>
      </c>
      <c r="AA87" s="130">
        <f>'CRONOGRAMA DE ACTIVIDADES'!AA87</f>
        <v>0</v>
      </c>
      <c r="AB87" s="130">
        <f>'CRONOGRAMA DE ACTIVIDADES'!AB87</f>
        <v>0</v>
      </c>
      <c r="AC87" s="142">
        <f>'CRONOGRAMA DE ACTIVIDADES'!AC87</f>
        <v>0</v>
      </c>
      <c r="AD87" s="129">
        <f>'CRONOGRAMA DE ACTIVIDADES'!AD87</f>
        <v>0</v>
      </c>
      <c r="AE87" s="130">
        <f>'CRONOGRAMA DE ACTIVIDADES'!AE87</f>
        <v>0</v>
      </c>
      <c r="AF87" s="130">
        <f>'CRONOGRAMA DE ACTIVIDADES'!AF87</f>
        <v>0</v>
      </c>
      <c r="AG87" s="130">
        <f>'CRONOGRAMA DE ACTIVIDADES'!AG87</f>
        <v>0</v>
      </c>
      <c r="AH87" s="130">
        <f>'CRONOGRAMA DE ACTIVIDADES'!AH87</f>
        <v>0</v>
      </c>
      <c r="AI87" s="130">
        <f>'CRONOGRAMA DE ACTIVIDADES'!AI87</f>
        <v>0</v>
      </c>
      <c r="AJ87" s="130">
        <f>'CRONOGRAMA DE ACTIVIDADES'!AJ87</f>
        <v>0</v>
      </c>
      <c r="AK87" s="130">
        <f>'CRONOGRAMA DE ACTIVIDADES'!AK87</f>
        <v>0</v>
      </c>
      <c r="AL87" s="130">
        <f>'CRONOGRAMA DE ACTIVIDADES'!AL87</f>
        <v>0</v>
      </c>
      <c r="AM87" s="130">
        <f>'CRONOGRAMA DE ACTIVIDADES'!AM87</f>
        <v>0</v>
      </c>
      <c r="AN87" s="130">
        <f>'CRONOGRAMA DE ACTIVIDADES'!AN87</f>
        <v>0</v>
      </c>
      <c r="AO87" s="142">
        <f>'CRONOGRAMA DE ACTIVIDADES'!AO87</f>
        <v>0</v>
      </c>
      <c r="AP87" s="745">
        <f t="shared" si="2"/>
        <v>0</v>
      </c>
      <c r="AQ87" s="128">
        <f t="shared" si="3"/>
        <v>0</v>
      </c>
      <c r="AS87" s="1291"/>
      <c r="AT87" s="1292"/>
      <c r="AU87" s="1292"/>
    </row>
    <row r="88" spans="2:47" s="220" customFormat="1" ht="12.75" customHeight="1" x14ac:dyDescent="0.15">
      <c r="B88" s="915" t="s">
        <v>402</v>
      </c>
      <c r="C88" s="364">
        <f>'CRONOGRAMA DE ACTIVIDADES'!C88</f>
        <v>0</v>
      </c>
      <c r="D88" s="219" t="str">
        <f>'CRONOGRAMA DE ACTIVIDADES'!D88</f>
        <v>Unidad medida</v>
      </c>
      <c r="E88" s="1315">
        <f>'CRONOGRAMA DE ACTIVIDADES'!E88</f>
        <v>0</v>
      </c>
      <c r="F88" s="1303">
        <f>'CRONOGRAMA DE ACTIVIDADES'!F88</f>
        <v>0</v>
      </c>
      <c r="G88" s="130">
        <f>'CRONOGRAMA DE ACTIVIDADES'!G88</f>
        <v>0</v>
      </c>
      <c r="H88" s="130">
        <f>'CRONOGRAMA DE ACTIVIDADES'!H88</f>
        <v>0</v>
      </c>
      <c r="I88" s="130">
        <f>'CRONOGRAMA DE ACTIVIDADES'!I88</f>
        <v>0</v>
      </c>
      <c r="J88" s="130">
        <f>'CRONOGRAMA DE ACTIVIDADES'!J88</f>
        <v>0</v>
      </c>
      <c r="K88" s="130">
        <f>'CRONOGRAMA DE ACTIVIDADES'!K88</f>
        <v>0</v>
      </c>
      <c r="L88" s="130">
        <f>'CRONOGRAMA DE ACTIVIDADES'!L88</f>
        <v>0</v>
      </c>
      <c r="M88" s="130">
        <f>'CRONOGRAMA DE ACTIVIDADES'!M88</f>
        <v>0</v>
      </c>
      <c r="N88" s="130">
        <f>'CRONOGRAMA DE ACTIVIDADES'!N88</f>
        <v>0</v>
      </c>
      <c r="O88" s="130">
        <f>'CRONOGRAMA DE ACTIVIDADES'!O88</f>
        <v>0</v>
      </c>
      <c r="P88" s="130">
        <f>'CRONOGRAMA DE ACTIVIDADES'!P88</f>
        <v>0</v>
      </c>
      <c r="Q88" s="142">
        <f>'CRONOGRAMA DE ACTIVIDADES'!Q88</f>
        <v>0</v>
      </c>
      <c r="R88" s="129">
        <f>'CRONOGRAMA DE ACTIVIDADES'!R88</f>
        <v>0</v>
      </c>
      <c r="S88" s="130">
        <f>'CRONOGRAMA DE ACTIVIDADES'!S88</f>
        <v>0</v>
      </c>
      <c r="T88" s="130">
        <f>'CRONOGRAMA DE ACTIVIDADES'!T88</f>
        <v>0</v>
      </c>
      <c r="U88" s="130">
        <f>'CRONOGRAMA DE ACTIVIDADES'!U88</f>
        <v>0</v>
      </c>
      <c r="V88" s="130">
        <f>'CRONOGRAMA DE ACTIVIDADES'!V88</f>
        <v>0</v>
      </c>
      <c r="W88" s="130">
        <f>'CRONOGRAMA DE ACTIVIDADES'!W88</f>
        <v>0</v>
      </c>
      <c r="X88" s="130">
        <f>'CRONOGRAMA DE ACTIVIDADES'!X88</f>
        <v>0</v>
      </c>
      <c r="Y88" s="130">
        <f>'CRONOGRAMA DE ACTIVIDADES'!Y88</f>
        <v>0</v>
      </c>
      <c r="Z88" s="130">
        <f>'CRONOGRAMA DE ACTIVIDADES'!Z88</f>
        <v>0</v>
      </c>
      <c r="AA88" s="130">
        <f>'CRONOGRAMA DE ACTIVIDADES'!AA88</f>
        <v>0</v>
      </c>
      <c r="AB88" s="130">
        <f>'CRONOGRAMA DE ACTIVIDADES'!AB88</f>
        <v>0</v>
      </c>
      <c r="AC88" s="142">
        <f>'CRONOGRAMA DE ACTIVIDADES'!AC88</f>
        <v>0</v>
      </c>
      <c r="AD88" s="129">
        <f>'CRONOGRAMA DE ACTIVIDADES'!AD88</f>
        <v>0</v>
      </c>
      <c r="AE88" s="130">
        <f>'CRONOGRAMA DE ACTIVIDADES'!AE88</f>
        <v>0</v>
      </c>
      <c r="AF88" s="130">
        <f>'CRONOGRAMA DE ACTIVIDADES'!AF88</f>
        <v>0</v>
      </c>
      <c r="AG88" s="130">
        <f>'CRONOGRAMA DE ACTIVIDADES'!AG88</f>
        <v>0</v>
      </c>
      <c r="AH88" s="130">
        <f>'CRONOGRAMA DE ACTIVIDADES'!AH88</f>
        <v>0</v>
      </c>
      <c r="AI88" s="130">
        <f>'CRONOGRAMA DE ACTIVIDADES'!AI88</f>
        <v>0</v>
      </c>
      <c r="AJ88" s="130">
        <f>'CRONOGRAMA DE ACTIVIDADES'!AJ88</f>
        <v>0</v>
      </c>
      <c r="AK88" s="130">
        <f>'CRONOGRAMA DE ACTIVIDADES'!AK88</f>
        <v>0</v>
      </c>
      <c r="AL88" s="130">
        <f>'CRONOGRAMA DE ACTIVIDADES'!AL88</f>
        <v>0</v>
      </c>
      <c r="AM88" s="130">
        <f>'CRONOGRAMA DE ACTIVIDADES'!AM88</f>
        <v>0</v>
      </c>
      <c r="AN88" s="130">
        <f>'CRONOGRAMA DE ACTIVIDADES'!AN88</f>
        <v>0</v>
      </c>
      <c r="AO88" s="142">
        <f>'CRONOGRAMA DE ACTIVIDADES'!AO88</f>
        <v>0</v>
      </c>
      <c r="AP88" s="745">
        <f t="shared" si="2"/>
        <v>0</v>
      </c>
      <c r="AQ88" s="128">
        <f t="shared" si="3"/>
        <v>0</v>
      </c>
      <c r="AS88" s="1291"/>
      <c r="AT88" s="1292"/>
      <c r="AU88" s="1292"/>
    </row>
    <row r="89" spans="2:47" s="220" customFormat="1" ht="12.75" customHeight="1" x14ac:dyDescent="0.15">
      <c r="B89" s="915" t="s">
        <v>403</v>
      </c>
      <c r="C89" s="364">
        <f>'CRONOGRAMA DE ACTIVIDADES'!C89</f>
        <v>0</v>
      </c>
      <c r="D89" s="219" t="str">
        <f>'CRONOGRAMA DE ACTIVIDADES'!D89</f>
        <v>Unidad medida</v>
      </c>
      <c r="E89" s="1315">
        <f>'CRONOGRAMA DE ACTIVIDADES'!E89</f>
        <v>0</v>
      </c>
      <c r="F89" s="1303">
        <f>'CRONOGRAMA DE ACTIVIDADES'!F89</f>
        <v>0</v>
      </c>
      <c r="G89" s="130">
        <f>'CRONOGRAMA DE ACTIVIDADES'!G89</f>
        <v>0</v>
      </c>
      <c r="H89" s="130">
        <f>'CRONOGRAMA DE ACTIVIDADES'!H89</f>
        <v>0</v>
      </c>
      <c r="I89" s="130">
        <f>'CRONOGRAMA DE ACTIVIDADES'!I89</f>
        <v>0</v>
      </c>
      <c r="J89" s="130">
        <f>'CRONOGRAMA DE ACTIVIDADES'!J89</f>
        <v>0</v>
      </c>
      <c r="K89" s="130">
        <f>'CRONOGRAMA DE ACTIVIDADES'!K89</f>
        <v>0</v>
      </c>
      <c r="L89" s="130">
        <f>'CRONOGRAMA DE ACTIVIDADES'!L89</f>
        <v>0</v>
      </c>
      <c r="M89" s="130">
        <f>'CRONOGRAMA DE ACTIVIDADES'!M89</f>
        <v>0</v>
      </c>
      <c r="N89" s="130">
        <f>'CRONOGRAMA DE ACTIVIDADES'!N89</f>
        <v>0</v>
      </c>
      <c r="O89" s="130">
        <f>'CRONOGRAMA DE ACTIVIDADES'!O89</f>
        <v>0</v>
      </c>
      <c r="P89" s="130">
        <f>'CRONOGRAMA DE ACTIVIDADES'!P89</f>
        <v>0</v>
      </c>
      <c r="Q89" s="142">
        <f>'CRONOGRAMA DE ACTIVIDADES'!Q89</f>
        <v>0</v>
      </c>
      <c r="R89" s="129">
        <f>'CRONOGRAMA DE ACTIVIDADES'!R89</f>
        <v>0</v>
      </c>
      <c r="S89" s="130">
        <f>'CRONOGRAMA DE ACTIVIDADES'!S89</f>
        <v>0</v>
      </c>
      <c r="T89" s="130">
        <f>'CRONOGRAMA DE ACTIVIDADES'!T89</f>
        <v>0</v>
      </c>
      <c r="U89" s="130">
        <f>'CRONOGRAMA DE ACTIVIDADES'!U89</f>
        <v>0</v>
      </c>
      <c r="V89" s="130">
        <f>'CRONOGRAMA DE ACTIVIDADES'!V89</f>
        <v>0</v>
      </c>
      <c r="W89" s="130">
        <f>'CRONOGRAMA DE ACTIVIDADES'!W89</f>
        <v>0</v>
      </c>
      <c r="X89" s="130">
        <f>'CRONOGRAMA DE ACTIVIDADES'!X89</f>
        <v>0</v>
      </c>
      <c r="Y89" s="130">
        <f>'CRONOGRAMA DE ACTIVIDADES'!Y89</f>
        <v>0</v>
      </c>
      <c r="Z89" s="130">
        <f>'CRONOGRAMA DE ACTIVIDADES'!Z89</f>
        <v>0</v>
      </c>
      <c r="AA89" s="130">
        <f>'CRONOGRAMA DE ACTIVIDADES'!AA89</f>
        <v>0</v>
      </c>
      <c r="AB89" s="130">
        <f>'CRONOGRAMA DE ACTIVIDADES'!AB89</f>
        <v>0</v>
      </c>
      <c r="AC89" s="142">
        <f>'CRONOGRAMA DE ACTIVIDADES'!AC89</f>
        <v>0</v>
      </c>
      <c r="AD89" s="129">
        <f>'CRONOGRAMA DE ACTIVIDADES'!AD89</f>
        <v>0</v>
      </c>
      <c r="AE89" s="130">
        <f>'CRONOGRAMA DE ACTIVIDADES'!AE89</f>
        <v>0</v>
      </c>
      <c r="AF89" s="130">
        <f>'CRONOGRAMA DE ACTIVIDADES'!AF89</f>
        <v>0</v>
      </c>
      <c r="AG89" s="130">
        <f>'CRONOGRAMA DE ACTIVIDADES'!AG89</f>
        <v>0</v>
      </c>
      <c r="AH89" s="130">
        <f>'CRONOGRAMA DE ACTIVIDADES'!AH89</f>
        <v>0</v>
      </c>
      <c r="AI89" s="130">
        <f>'CRONOGRAMA DE ACTIVIDADES'!AI89</f>
        <v>0</v>
      </c>
      <c r="AJ89" s="130">
        <f>'CRONOGRAMA DE ACTIVIDADES'!AJ89</f>
        <v>0</v>
      </c>
      <c r="AK89" s="130">
        <f>'CRONOGRAMA DE ACTIVIDADES'!AK89</f>
        <v>0</v>
      </c>
      <c r="AL89" s="130">
        <f>'CRONOGRAMA DE ACTIVIDADES'!AL89</f>
        <v>0</v>
      </c>
      <c r="AM89" s="130">
        <f>'CRONOGRAMA DE ACTIVIDADES'!AM89</f>
        <v>0</v>
      </c>
      <c r="AN89" s="130">
        <f>'CRONOGRAMA DE ACTIVIDADES'!AN89</f>
        <v>0</v>
      </c>
      <c r="AO89" s="142">
        <f>'CRONOGRAMA DE ACTIVIDADES'!AO89</f>
        <v>0</v>
      </c>
      <c r="AP89" s="745">
        <f t="shared" si="2"/>
        <v>0</v>
      </c>
      <c r="AQ89" s="128">
        <f t="shared" si="3"/>
        <v>0</v>
      </c>
      <c r="AS89" s="1291"/>
      <c r="AT89" s="1292"/>
      <c r="AU89" s="1292"/>
    </row>
    <row r="90" spans="2:47" s="220" customFormat="1" ht="12.75" customHeight="1" x14ac:dyDescent="0.15">
      <c r="B90" s="915" t="s">
        <v>404</v>
      </c>
      <c r="C90" s="364">
        <f>'CRONOGRAMA DE ACTIVIDADES'!C90</f>
        <v>0</v>
      </c>
      <c r="D90" s="219" t="str">
        <f>'CRONOGRAMA DE ACTIVIDADES'!D90</f>
        <v>Unidad medida</v>
      </c>
      <c r="E90" s="1315">
        <f>'CRONOGRAMA DE ACTIVIDADES'!E90</f>
        <v>0</v>
      </c>
      <c r="F90" s="1303">
        <f>'CRONOGRAMA DE ACTIVIDADES'!F90</f>
        <v>0</v>
      </c>
      <c r="G90" s="130">
        <f>'CRONOGRAMA DE ACTIVIDADES'!G90</f>
        <v>0</v>
      </c>
      <c r="H90" s="130">
        <f>'CRONOGRAMA DE ACTIVIDADES'!H90</f>
        <v>0</v>
      </c>
      <c r="I90" s="130">
        <f>'CRONOGRAMA DE ACTIVIDADES'!I90</f>
        <v>0</v>
      </c>
      <c r="J90" s="130">
        <f>'CRONOGRAMA DE ACTIVIDADES'!J90</f>
        <v>0</v>
      </c>
      <c r="K90" s="130">
        <f>'CRONOGRAMA DE ACTIVIDADES'!K90</f>
        <v>0</v>
      </c>
      <c r="L90" s="130">
        <f>'CRONOGRAMA DE ACTIVIDADES'!L90</f>
        <v>0</v>
      </c>
      <c r="M90" s="130">
        <f>'CRONOGRAMA DE ACTIVIDADES'!M90</f>
        <v>0</v>
      </c>
      <c r="N90" s="130">
        <f>'CRONOGRAMA DE ACTIVIDADES'!N90</f>
        <v>0</v>
      </c>
      <c r="O90" s="130">
        <f>'CRONOGRAMA DE ACTIVIDADES'!O90</f>
        <v>0</v>
      </c>
      <c r="P90" s="130">
        <f>'CRONOGRAMA DE ACTIVIDADES'!P90</f>
        <v>0</v>
      </c>
      <c r="Q90" s="142">
        <f>'CRONOGRAMA DE ACTIVIDADES'!Q90</f>
        <v>0</v>
      </c>
      <c r="R90" s="129">
        <f>'CRONOGRAMA DE ACTIVIDADES'!R90</f>
        <v>0</v>
      </c>
      <c r="S90" s="130">
        <f>'CRONOGRAMA DE ACTIVIDADES'!S90</f>
        <v>0</v>
      </c>
      <c r="T90" s="130">
        <f>'CRONOGRAMA DE ACTIVIDADES'!T90</f>
        <v>0</v>
      </c>
      <c r="U90" s="130">
        <f>'CRONOGRAMA DE ACTIVIDADES'!U90</f>
        <v>0</v>
      </c>
      <c r="V90" s="130">
        <f>'CRONOGRAMA DE ACTIVIDADES'!V90</f>
        <v>0</v>
      </c>
      <c r="W90" s="130">
        <f>'CRONOGRAMA DE ACTIVIDADES'!W90</f>
        <v>0</v>
      </c>
      <c r="X90" s="130">
        <f>'CRONOGRAMA DE ACTIVIDADES'!X90</f>
        <v>0</v>
      </c>
      <c r="Y90" s="130">
        <f>'CRONOGRAMA DE ACTIVIDADES'!Y90</f>
        <v>0</v>
      </c>
      <c r="Z90" s="130">
        <f>'CRONOGRAMA DE ACTIVIDADES'!Z90</f>
        <v>0</v>
      </c>
      <c r="AA90" s="130">
        <f>'CRONOGRAMA DE ACTIVIDADES'!AA90</f>
        <v>0</v>
      </c>
      <c r="AB90" s="130">
        <f>'CRONOGRAMA DE ACTIVIDADES'!AB90</f>
        <v>0</v>
      </c>
      <c r="AC90" s="142">
        <f>'CRONOGRAMA DE ACTIVIDADES'!AC90</f>
        <v>0</v>
      </c>
      <c r="AD90" s="129">
        <f>'CRONOGRAMA DE ACTIVIDADES'!AD90</f>
        <v>0</v>
      </c>
      <c r="AE90" s="130">
        <f>'CRONOGRAMA DE ACTIVIDADES'!AE90</f>
        <v>0</v>
      </c>
      <c r="AF90" s="130">
        <f>'CRONOGRAMA DE ACTIVIDADES'!AF90</f>
        <v>0</v>
      </c>
      <c r="AG90" s="130">
        <f>'CRONOGRAMA DE ACTIVIDADES'!AG90</f>
        <v>0</v>
      </c>
      <c r="AH90" s="130">
        <f>'CRONOGRAMA DE ACTIVIDADES'!AH90</f>
        <v>0</v>
      </c>
      <c r="AI90" s="130">
        <f>'CRONOGRAMA DE ACTIVIDADES'!AI90</f>
        <v>0</v>
      </c>
      <c r="AJ90" s="130">
        <f>'CRONOGRAMA DE ACTIVIDADES'!AJ90</f>
        <v>0</v>
      </c>
      <c r="AK90" s="130">
        <f>'CRONOGRAMA DE ACTIVIDADES'!AK90</f>
        <v>0</v>
      </c>
      <c r="AL90" s="130">
        <f>'CRONOGRAMA DE ACTIVIDADES'!AL90</f>
        <v>0</v>
      </c>
      <c r="AM90" s="130">
        <f>'CRONOGRAMA DE ACTIVIDADES'!AM90</f>
        <v>0</v>
      </c>
      <c r="AN90" s="130">
        <f>'CRONOGRAMA DE ACTIVIDADES'!AN90</f>
        <v>0</v>
      </c>
      <c r="AO90" s="142">
        <f>'CRONOGRAMA DE ACTIVIDADES'!AO90</f>
        <v>0</v>
      </c>
      <c r="AP90" s="745">
        <f t="shared" si="2"/>
        <v>0</v>
      </c>
      <c r="AQ90" s="128">
        <f t="shared" si="3"/>
        <v>0</v>
      </c>
      <c r="AS90" s="1291"/>
      <c r="AT90" s="1292"/>
      <c r="AU90" s="1292"/>
    </row>
    <row r="91" spans="2:47" s="220" customFormat="1" ht="12.75" customHeight="1" x14ac:dyDescent="0.15">
      <c r="B91" s="915" t="s">
        <v>405</v>
      </c>
      <c r="C91" s="364">
        <f>'CRONOGRAMA DE ACTIVIDADES'!C91</f>
        <v>0</v>
      </c>
      <c r="D91" s="219" t="str">
        <f>'CRONOGRAMA DE ACTIVIDADES'!D91</f>
        <v>Unidad medida</v>
      </c>
      <c r="E91" s="1315">
        <f>'CRONOGRAMA DE ACTIVIDADES'!E91</f>
        <v>0</v>
      </c>
      <c r="F91" s="1303">
        <f>'CRONOGRAMA DE ACTIVIDADES'!F91</f>
        <v>0</v>
      </c>
      <c r="G91" s="130">
        <f>'CRONOGRAMA DE ACTIVIDADES'!G91</f>
        <v>0</v>
      </c>
      <c r="H91" s="130">
        <f>'CRONOGRAMA DE ACTIVIDADES'!H91</f>
        <v>0</v>
      </c>
      <c r="I91" s="127">
        <f>'CRONOGRAMA DE ACTIVIDADES'!I91</f>
        <v>0</v>
      </c>
      <c r="J91" s="127">
        <f>'CRONOGRAMA DE ACTIVIDADES'!J91</f>
        <v>0</v>
      </c>
      <c r="K91" s="130">
        <f>'CRONOGRAMA DE ACTIVIDADES'!K91</f>
        <v>0</v>
      </c>
      <c r="L91" s="130">
        <f>'CRONOGRAMA DE ACTIVIDADES'!L91</f>
        <v>0</v>
      </c>
      <c r="M91" s="130">
        <f>'CRONOGRAMA DE ACTIVIDADES'!M91</f>
        <v>0</v>
      </c>
      <c r="N91" s="130">
        <f>'CRONOGRAMA DE ACTIVIDADES'!N91</f>
        <v>0</v>
      </c>
      <c r="O91" s="130">
        <f>'CRONOGRAMA DE ACTIVIDADES'!O91</f>
        <v>0</v>
      </c>
      <c r="P91" s="130">
        <f>'CRONOGRAMA DE ACTIVIDADES'!P91</f>
        <v>0</v>
      </c>
      <c r="Q91" s="142">
        <f>'CRONOGRAMA DE ACTIVIDADES'!Q91</f>
        <v>0</v>
      </c>
      <c r="R91" s="129">
        <f>'CRONOGRAMA DE ACTIVIDADES'!R91</f>
        <v>0</v>
      </c>
      <c r="S91" s="130">
        <f>'CRONOGRAMA DE ACTIVIDADES'!S91</f>
        <v>0</v>
      </c>
      <c r="T91" s="130">
        <f>'CRONOGRAMA DE ACTIVIDADES'!T91</f>
        <v>0</v>
      </c>
      <c r="U91" s="130">
        <f>'CRONOGRAMA DE ACTIVIDADES'!U91</f>
        <v>0</v>
      </c>
      <c r="V91" s="130">
        <f>'CRONOGRAMA DE ACTIVIDADES'!V91</f>
        <v>0</v>
      </c>
      <c r="W91" s="130">
        <f>'CRONOGRAMA DE ACTIVIDADES'!W91</f>
        <v>0</v>
      </c>
      <c r="X91" s="130">
        <f>'CRONOGRAMA DE ACTIVIDADES'!X91</f>
        <v>0</v>
      </c>
      <c r="Y91" s="130">
        <f>'CRONOGRAMA DE ACTIVIDADES'!Y91</f>
        <v>0</v>
      </c>
      <c r="Z91" s="130">
        <f>'CRONOGRAMA DE ACTIVIDADES'!Z91</f>
        <v>0</v>
      </c>
      <c r="AA91" s="130">
        <f>'CRONOGRAMA DE ACTIVIDADES'!AA91</f>
        <v>0</v>
      </c>
      <c r="AB91" s="130">
        <f>'CRONOGRAMA DE ACTIVIDADES'!AB91</f>
        <v>0</v>
      </c>
      <c r="AC91" s="142">
        <f>'CRONOGRAMA DE ACTIVIDADES'!AC91</f>
        <v>0</v>
      </c>
      <c r="AD91" s="129">
        <f>'CRONOGRAMA DE ACTIVIDADES'!AD91</f>
        <v>0</v>
      </c>
      <c r="AE91" s="130">
        <f>'CRONOGRAMA DE ACTIVIDADES'!AE91</f>
        <v>0</v>
      </c>
      <c r="AF91" s="130">
        <f>'CRONOGRAMA DE ACTIVIDADES'!AF91</f>
        <v>0</v>
      </c>
      <c r="AG91" s="130">
        <f>'CRONOGRAMA DE ACTIVIDADES'!AG91</f>
        <v>0</v>
      </c>
      <c r="AH91" s="130">
        <f>'CRONOGRAMA DE ACTIVIDADES'!AH91</f>
        <v>0</v>
      </c>
      <c r="AI91" s="130">
        <f>'CRONOGRAMA DE ACTIVIDADES'!AI91</f>
        <v>0</v>
      </c>
      <c r="AJ91" s="130">
        <f>'CRONOGRAMA DE ACTIVIDADES'!AJ91</f>
        <v>0</v>
      </c>
      <c r="AK91" s="130">
        <f>'CRONOGRAMA DE ACTIVIDADES'!AK91</f>
        <v>0</v>
      </c>
      <c r="AL91" s="130">
        <f>'CRONOGRAMA DE ACTIVIDADES'!AL91</f>
        <v>0</v>
      </c>
      <c r="AM91" s="130">
        <f>'CRONOGRAMA DE ACTIVIDADES'!AM91</f>
        <v>0</v>
      </c>
      <c r="AN91" s="130">
        <f>'CRONOGRAMA DE ACTIVIDADES'!AN91</f>
        <v>0</v>
      </c>
      <c r="AO91" s="142">
        <f>'CRONOGRAMA DE ACTIVIDADES'!AO91</f>
        <v>0</v>
      </c>
      <c r="AP91" s="745">
        <f t="shared" si="2"/>
        <v>0</v>
      </c>
      <c r="AQ91" s="128">
        <f t="shared" si="3"/>
        <v>0</v>
      </c>
      <c r="AS91" s="1291"/>
      <c r="AT91" s="1292"/>
      <c r="AU91" s="1292"/>
    </row>
    <row r="92" spans="2:47" ht="12.75" customHeight="1" x14ac:dyDescent="0.25">
      <c r="B92" s="118">
        <v>6.3</v>
      </c>
      <c r="C92" s="159" t="s">
        <v>166</v>
      </c>
      <c r="D92" s="154"/>
      <c r="E92" s="1312"/>
      <c r="F92" s="1302"/>
      <c r="G92" s="132"/>
      <c r="H92" s="132"/>
      <c r="I92" s="132"/>
      <c r="J92" s="132"/>
      <c r="K92" s="132"/>
      <c r="L92" s="132"/>
      <c r="M92" s="132"/>
      <c r="N92" s="132"/>
      <c r="O92" s="132"/>
      <c r="P92" s="132"/>
      <c r="Q92" s="167"/>
      <c r="R92" s="131"/>
      <c r="S92" s="132"/>
      <c r="T92" s="132"/>
      <c r="U92" s="132"/>
      <c r="V92" s="132"/>
      <c r="W92" s="132"/>
      <c r="X92" s="132"/>
      <c r="Y92" s="132"/>
      <c r="Z92" s="132"/>
      <c r="AA92" s="132"/>
      <c r="AB92" s="132"/>
      <c r="AC92" s="167"/>
      <c r="AD92" s="131"/>
      <c r="AE92" s="132"/>
      <c r="AF92" s="132"/>
      <c r="AG92" s="132"/>
      <c r="AH92" s="132"/>
      <c r="AI92" s="132"/>
      <c r="AJ92" s="132"/>
      <c r="AK92" s="132"/>
      <c r="AL92" s="132"/>
      <c r="AM92" s="132"/>
      <c r="AN92" s="132"/>
      <c r="AO92" s="167"/>
      <c r="AP92" s="747">
        <f t="shared" si="2"/>
        <v>0</v>
      </c>
      <c r="AQ92" s="134">
        <f t="shared" si="3"/>
        <v>0</v>
      </c>
      <c r="AS92" s="1291"/>
      <c r="AT92" s="1292"/>
      <c r="AU92" s="1292"/>
    </row>
    <row r="93" spans="2:47" ht="13.5" x14ac:dyDescent="0.25">
      <c r="B93" s="209" t="s">
        <v>64</v>
      </c>
      <c r="C93" s="278" t="str">
        <f>+'Categorías de gastos'!E15</f>
        <v>Mantenimiento y reparaciones</v>
      </c>
      <c r="D93" s="210"/>
      <c r="E93" s="1316"/>
      <c r="F93" s="1305"/>
      <c r="G93" s="212"/>
      <c r="H93" s="212"/>
      <c r="I93" s="212"/>
      <c r="J93" s="212"/>
      <c r="K93" s="212"/>
      <c r="L93" s="212"/>
      <c r="M93" s="212"/>
      <c r="N93" s="212"/>
      <c r="O93" s="212"/>
      <c r="P93" s="212"/>
      <c r="Q93" s="213"/>
      <c r="R93" s="211"/>
      <c r="S93" s="212"/>
      <c r="T93" s="212"/>
      <c r="U93" s="212"/>
      <c r="V93" s="212"/>
      <c r="W93" s="212"/>
      <c r="X93" s="212"/>
      <c r="Y93" s="212"/>
      <c r="Z93" s="212"/>
      <c r="AA93" s="212"/>
      <c r="AB93" s="212"/>
      <c r="AC93" s="213"/>
      <c r="AD93" s="211"/>
      <c r="AE93" s="212"/>
      <c r="AF93" s="212"/>
      <c r="AG93" s="212"/>
      <c r="AH93" s="212"/>
      <c r="AI93" s="212"/>
      <c r="AJ93" s="212"/>
      <c r="AK93" s="212"/>
      <c r="AL93" s="212"/>
      <c r="AM93" s="212"/>
      <c r="AN93" s="212"/>
      <c r="AO93" s="213"/>
      <c r="AP93" s="750">
        <f t="shared" si="2"/>
        <v>0</v>
      </c>
      <c r="AQ93" s="214">
        <f t="shared" si="3"/>
        <v>0</v>
      </c>
      <c r="AS93" s="1288"/>
      <c r="AT93" s="128"/>
      <c r="AU93" s="128"/>
    </row>
    <row r="94" spans="2:47" s="220" customFormat="1" x14ac:dyDescent="0.15">
      <c r="B94" s="915" t="s">
        <v>409</v>
      </c>
      <c r="C94" s="365" t="str">
        <f>'CRONOGRAMA DE ACTIVIDADES'!C94</f>
        <v>Mantenimiento y reparaciones</v>
      </c>
      <c r="D94" s="221" t="str">
        <f>'CRONOGRAMA DE ACTIVIDADES'!D94</f>
        <v>Unidad</v>
      </c>
      <c r="E94" s="1315">
        <f>'CRONOGRAMA DE ACTIVIDADES'!E94</f>
        <v>14</v>
      </c>
      <c r="F94" s="1301">
        <f>'CRONOGRAMA DE ACTIVIDADES'!F94</f>
        <v>1</v>
      </c>
      <c r="G94" s="127">
        <f>'CRONOGRAMA DE ACTIVIDADES'!G94</f>
        <v>1</v>
      </c>
      <c r="H94" s="127">
        <f>'CRONOGRAMA DE ACTIVIDADES'!H94</f>
        <v>1</v>
      </c>
      <c r="I94" s="127">
        <f>'CRONOGRAMA DE ACTIVIDADES'!I94</f>
        <v>1</v>
      </c>
      <c r="J94" s="127">
        <f>'CRONOGRAMA DE ACTIVIDADES'!J94</f>
        <v>1</v>
      </c>
      <c r="K94" s="127">
        <f>'CRONOGRAMA DE ACTIVIDADES'!K94</f>
        <v>1</v>
      </c>
      <c r="L94" s="127">
        <f>'CRONOGRAMA DE ACTIVIDADES'!L94</f>
        <v>1</v>
      </c>
      <c r="M94" s="127">
        <f>'CRONOGRAMA DE ACTIVIDADES'!M94</f>
        <v>1</v>
      </c>
      <c r="N94" s="127">
        <f>'CRONOGRAMA DE ACTIVIDADES'!N94</f>
        <v>1</v>
      </c>
      <c r="O94" s="127">
        <f>'CRONOGRAMA DE ACTIVIDADES'!O94</f>
        <v>1</v>
      </c>
      <c r="P94" s="127">
        <f>'CRONOGRAMA DE ACTIVIDADES'!P94</f>
        <v>1</v>
      </c>
      <c r="Q94" s="166">
        <f>'CRONOGRAMA DE ACTIVIDADES'!Q94</f>
        <v>1</v>
      </c>
      <c r="R94" s="126">
        <f>'CRONOGRAMA DE ACTIVIDADES'!R94</f>
        <v>1</v>
      </c>
      <c r="S94" s="127">
        <f>'CRONOGRAMA DE ACTIVIDADES'!S94</f>
        <v>1</v>
      </c>
      <c r="T94" s="127">
        <f>'CRONOGRAMA DE ACTIVIDADES'!T94</f>
        <v>0</v>
      </c>
      <c r="U94" s="127">
        <f>'CRONOGRAMA DE ACTIVIDADES'!U94</f>
        <v>0</v>
      </c>
      <c r="V94" s="127">
        <f>'CRONOGRAMA DE ACTIVIDADES'!V94</f>
        <v>0</v>
      </c>
      <c r="W94" s="127">
        <f>'CRONOGRAMA DE ACTIVIDADES'!W94</f>
        <v>0</v>
      </c>
      <c r="X94" s="127">
        <f>'CRONOGRAMA DE ACTIVIDADES'!X94</f>
        <v>0</v>
      </c>
      <c r="Y94" s="127">
        <f>'CRONOGRAMA DE ACTIVIDADES'!Y94</f>
        <v>0</v>
      </c>
      <c r="Z94" s="127">
        <f>'CRONOGRAMA DE ACTIVIDADES'!Z94</f>
        <v>0</v>
      </c>
      <c r="AA94" s="127">
        <f>'CRONOGRAMA DE ACTIVIDADES'!AA94</f>
        <v>0</v>
      </c>
      <c r="AB94" s="127">
        <f>'CRONOGRAMA DE ACTIVIDADES'!AB94</f>
        <v>0</v>
      </c>
      <c r="AC94" s="166">
        <f>'CRONOGRAMA DE ACTIVIDADES'!AC94</f>
        <v>0</v>
      </c>
      <c r="AD94" s="126">
        <f>'CRONOGRAMA DE ACTIVIDADES'!AD94</f>
        <v>0</v>
      </c>
      <c r="AE94" s="127">
        <f>'CRONOGRAMA DE ACTIVIDADES'!AE94</f>
        <v>0</v>
      </c>
      <c r="AF94" s="127">
        <f>'CRONOGRAMA DE ACTIVIDADES'!AF94</f>
        <v>0</v>
      </c>
      <c r="AG94" s="127">
        <f>'CRONOGRAMA DE ACTIVIDADES'!AG94</f>
        <v>0</v>
      </c>
      <c r="AH94" s="127">
        <f>'CRONOGRAMA DE ACTIVIDADES'!AH94</f>
        <v>0</v>
      </c>
      <c r="AI94" s="127">
        <f>'CRONOGRAMA DE ACTIVIDADES'!AI94</f>
        <v>0</v>
      </c>
      <c r="AJ94" s="127">
        <f>'CRONOGRAMA DE ACTIVIDADES'!AJ94</f>
        <v>0</v>
      </c>
      <c r="AK94" s="127">
        <f>'CRONOGRAMA DE ACTIVIDADES'!AK94</f>
        <v>0</v>
      </c>
      <c r="AL94" s="127">
        <f>'CRONOGRAMA DE ACTIVIDADES'!AL94</f>
        <v>0</v>
      </c>
      <c r="AM94" s="127">
        <f>'CRONOGRAMA DE ACTIVIDADES'!AM94</f>
        <v>0</v>
      </c>
      <c r="AN94" s="127">
        <f>'CRONOGRAMA DE ACTIVIDADES'!AN94</f>
        <v>0</v>
      </c>
      <c r="AO94" s="166">
        <f>'CRONOGRAMA DE ACTIVIDADES'!AO94</f>
        <v>0</v>
      </c>
      <c r="AP94" s="744">
        <f>SUM(F94:AO94)</f>
        <v>14</v>
      </c>
      <c r="AQ94" s="128">
        <f>+E94-AP94</f>
        <v>0</v>
      </c>
      <c r="AS94" s="1291"/>
      <c r="AT94" s="1292"/>
      <c r="AU94" s="1292"/>
    </row>
    <row r="95" spans="2:47" s="220" customFormat="1" x14ac:dyDescent="0.15">
      <c r="B95" s="915" t="s">
        <v>410</v>
      </c>
      <c r="C95" s="365" t="str">
        <f>'CRONOGRAMA DE ACTIVIDADES'!C95</f>
        <v>Limpieza de oficina</v>
      </c>
      <c r="D95" s="221" t="str">
        <f>'CRONOGRAMA DE ACTIVIDADES'!D95</f>
        <v>Unidad</v>
      </c>
      <c r="E95" s="1315">
        <f>'CRONOGRAMA DE ACTIVIDADES'!E95</f>
        <v>0</v>
      </c>
      <c r="F95" s="1301">
        <f>'CRONOGRAMA DE ACTIVIDADES'!F95</f>
        <v>0</v>
      </c>
      <c r="G95" s="127">
        <f>'CRONOGRAMA DE ACTIVIDADES'!G95</f>
        <v>0</v>
      </c>
      <c r="H95" s="127">
        <f>'CRONOGRAMA DE ACTIVIDADES'!H95</f>
        <v>0</v>
      </c>
      <c r="I95" s="127">
        <f>'CRONOGRAMA DE ACTIVIDADES'!I95</f>
        <v>0</v>
      </c>
      <c r="J95" s="127">
        <f>'CRONOGRAMA DE ACTIVIDADES'!J95</f>
        <v>0</v>
      </c>
      <c r="K95" s="127">
        <f>'CRONOGRAMA DE ACTIVIDADES'!K95</f>
        <v>0</v>
      </c>
      <c r="L95" s="127">
        <f>'CRONOGRAMA DE ACTIVIDADES'!L95</f>
        <v>0</v>
      </c>
      <c r="M95" s="127">
        <f>'CRONOGRAMA DE ACTIVIDADES'!M95</f>
        <v>0</v>
      </c>
      <c r="N95" s="127">
        <f>'CRONOGRAMA DE ACTIVIDADES'!N95</f>
        <v>0</v>
      </c>
      <c r="O95" s="127">
        <f>'CRONOGRAMA DE ACTIVIDADES'!O95</f>
        <v>0</v>
      </c>
      <c r="P95" s="127">
        <f>'CRONOGRAMA DE ACTIVIDADES'!P95</f>
        <v>0</v>
      </c>
      <c r="Q95" s="166">
        <f>'CRONOGRAMA DE ACTIVIDADES'!Q95</f>
        <v>0</v>
      </c>
      <c r="R95" s="126">
        <f>'CRONOGRAMA DE ACTIVIDADES'!R95</f>
        <v>0</v>
      </c>
      <c r="S95" s="127">
        <f>'CRONOGRAMA DE ACTIVIDADES'!S95</f>
        <v>0</v>
      </c>
      <c r="T95" s="127">
        <f>'CRONOGRAMA DE ACTIVIDADES'!T95</f>
        <v>0</v>
      </c>
      <c r="U95" s="127">
        <f>'CRONOGRAMA DE ACTIVIDADES'!U95</f>
        <v>0</v>
      </c>
      <c r="V95" s="127">
        <f>'CRONOGRAMA DE ACTIVIDADES'!V95</f>
        <v>0</v>
      </c>
      <c r="W95" s="127">
        <f>'CRONOGRAMA DE ACTIVIDADES'!W95</f>
        <v>0</v>
      </c>
      <c r="X95" s="127">
        <f>'CRONOGRAMA DE ACTIVIDADES'!X95</f>
        <v>0</v>
      </c>
      <c r="Y95" s="127">
        <f>'CRONOGRAMA DE ACTIVIDADES'!Y95</f>
        <v>0</v>
      </c>
      <c r="Z95" s="127">
        <f>'CRONOGRAMA DE ACTIVIDADES'!Z95</f>
        <v>0</v>
      </c>
      <c r="AA95" s="127">
        <f>'CRONOGRAMA DE ACTIVIDADES'!AA95</f>
        <v>0</v>
      </c>
      <c r="AB95" s="127">
        <f>'CRONOGRAMA DE ACTIVIDADES'!AB95</f>
        <v>0</v>
      </c>
      <c r="AC95" s="166">
        <f>'CRONOGRAMA DE ACTIVIDADES'!AC95</f>
        <v>0</v>
      </c>
      <c r="AD95" s="126">
        <f>'CRONOGRAMA DE ACTIVIDADES'!AD95</f>
        <v>0</v>
      </c>
      <c r="AE95" s="127">
        <f>'CRONOGRAMA DE ACTIVIDADES'!AE95</f>
        <v>0</v>
      </c>
      <c r="AF95" s="127">
        <f>'CRONOGRAMA DE ACTIVIDADES'!AF95</f>
        <v>0</v>
      </c>
      <c r="AG95" s="127">
        <f>'CRONOGRAMA DE ACTIVIDADES'!AG95</f>
        <v>0</v>
      </c>
      <c r="AH95" s="127">
        <f>'CRONOGRAMA DE ACTIVIDADES'!AH95</f>
        <v>0</v>
      </c>
      <c r="AI95" s="127">
        <f>'CRONOGRAMA DE ACTIVIDADES'!AI95</f>
        <v>0</v>
      </c>
      <c r="AJ95" s="127">
        <f>'CRONOGRAMA DE ACTIVIDADES'!AJ95</f>
        <v>0</v>
      </c>
      <c r="AK95" s="127">
        <f>'CRONOGRAMA DE ACTIVIDADES'!AK95</f>
        <v>0</v>
      </c>
      <c r="AL95" s="127">
        <f>'CRONOGRAMA DE ACTIVIDADES'!AL95</f>
        <v>0</v>
      </c>
      <c r="AM95" s="127">
        <f>'CRONOGRAMA DE ACTIVIDADES'!AM95</f>
        <v>0</v>
      </c>
      <c r="AN95" s="127">
        <f>'CRONOGRAMA DE ACTIVIDADES'!AN95</f>
        <v>0</v>
      </c>
      <c r="AO95" s="166">
        <f>'CRONOGRAMA DE ACTIVIDADES'!AO95</f>
        <v>0</v>
      </c>
      <c r="AP95" s="744">
        <f>SUM(F95:AO95)</f>
        <v>0</v>
      </c>
      <c r="AQ95" s="128">
        <f>+E95-AP95</f>
        <v>0</v>
      </c>
      <c r="AS95" s="1291"/>
      <c r="AT95" s="1292"/>
      <c r="AU95" s="1292"/>
    </row>
    <row r="96" spans="2:47" s="220" customFormat="1" x14ac:dyDescent="0.15">
      <c r="B96" s="915" t="s">
        <v>411</v>
      </c>
      <c r="C96" s="365">
        <f>'CRONOGRAMA DE ACTIVIDADES'!C96</f>
        <v>0</v>
      </c>
      <c r="D96" s="221" t="str">
        <f>'CRONOGRAMA DE ACTIVIDADES'!D96</f>
        <v>Unidad medida</v>
      </c>
      <c r="E96" s="1315">
        <f>'CRONOGRAMA DE ACTIVIDADES'!E96</f>
        <v>0</v>
      </c>
      <c r="F96" s="1301">
        <f>'CRONOGRAMA DE ACTIVIDADES'!F96</f>
        <v>0</v>
      </c>
      <c r="G96" s="127">
        <f>'CRONOGRAMA DE ACTIVIDADES'!G96</f>
        <v>0</v>
      </c>
      <c r="H96" s="127">
        <f>'CRONOGRAMA DE ACTIVIDADES'!H96</f>
        <v>0</v>
      </c>
      <c r="I96" s="127">
        <f>'CRONOGRAMA DE ACTIVIDADES'!I96</f>
        <v>0</v>
      </c>
      <c r="J96" s="127">
        <f>'CRONOGRAMA DE ACTIVIDADES'!J96</f>
        <v>0</v>
      </c>
      <c r="K96" s="130">
        <f>'CRONOGRAMA DE ACTIVIDADES'!K96</f>
        <v>0</v>
      </c>
      <c r="L96" s="127">
        <f>'CRONOGRAMA DE ACTIVIDADES'!L96</f>
        <v>0</v>
      </c>
      <c r="M96" s="127">
        <f>'CRONOGRAMA DE ACTIVIDADES'!M96</f>
        <v>0</v>
      </c>
      <c r="N96" s="127">
        <f>'CRONOGRAMA DE ACTIVIDADES'!N96</f>
        <v>0</v>
      </c>
      <c r="O96" s="127">
        <f>'CRONOGRAMA DE ACTIVIDADES'!O96</f>
        <v>0</v>
      </c>
      <c r="P96" s="127">
        <f>'CRONOGRAMA DE ACTIVIDADES'!P96</f>
        <v>0</v>
      </c>
      <c r="Q96" s="142">
        <f>'CRONOGRAMA DE ACTIVIDADES'!Q96</f>
        <v>0</v>
      </c>
      <c r="R96" s="126">
        <f>'CRONOGRAMA DE ACTIVIDADES'!R96</f>
        <v>0</v>
      </c>
      <c r="S96" s="127">
        <f>'CRONOGRAMA DE ACTIVIDADES'!S96</f>
        <v>0</v>
      </c>
      <c r="T96" s="127">
        <f>'CRONOGRAMA DE ACTIVIDADES'!T96</f>
        <v>0</v>
      </c>
      <c r="U96" s="127">
        <f>'CRONOGRAMA DE ACTIVIDADES'!U96</f>
        <v>0</v>
      </c>
      <c r="V96" s="127">
        <f>'CRONOGRAMA DE ACTIVIDADES'!V96</f>
        <v>0</v>
      </c>
      <c r="W96" s="130">
        <f>'CRONOGRAMA DE ACTIVIDADES'!W96</f>
        <v>0</v>
      </c>
      <c r="X96" s="127">
        <f>'CRONOGRAMA DE ACTIVIDADES'!X96</f>
        <v>0</v>
      </c>
      <c r="Y96" s="127">
        <f>'CRONOGRAMA DE ACTIVIDADES'!Y96</f>
        <v>0</v>
      </c>
      <c r="Z96" s="127">
        <f>'CRONOGRAMA DE ACTIVIDADES'!Z96</f>
        <v>0</v>
      </c>
      <c r="AA96" s="127">
        <f>'CRONOGRAMA DE ACTIVIDADES'!AA96</f>
        <v>0</v>
      </c>
      <c r="AB96" s="127">
        <f>'CRONOGRAMA DE ACTIVIDADES'!AB96</f>
        <v>0</v>
      </c>
      <c r="AC96" s="142">
        <f>'CRONOGRAMA DE ACTIVIDADES'!AC96</f>
        <v>0</v>
      </c>
      <c r="AD96" s="126">
        <f>'CRONOGRAMA DE ACTIVIDADES'!AD96</f>
        <v>0</v>
      </c>
      <c r="AE96" s="127">
        <f>'CRONOGRAMA DE ACTIVIDADES'!AE96</f>
        <v>0</v>
      </c>
      <c r="AF96" s="127">
        <f>'CRONOGRAMA DE ACTIVIDADES'!AF96</f>
        <v>0</v>
      </c>
      <c r="AG96" s="127">
        <f>'CRONOGRAMA DE ACTIVIDADES'!AG96</f>
        <v>0</v>
      </c>
      <c r="AH96" s="127">
        <f>'CRONOGRAMA DE ACTIVIDADES'!AH96</f>
        <v>0</v>
      </c>
      <c r="AI96" s="130">
        <f>'CRONOGRAMA DE ACTIVIDADES'!AI96</f>
        <v>0</v>
      </c>
      <c r="AJ96" s="127">
        <f>'CRONOGRAMA DE ACTIVIDADES'!AJ96</f>
        <v>0</v>
      </c>
      <c r="AK96" s="127">
        <f>'CRONOGRAMA DE ACTIVIDADES'!AK96</f>
        <v>0</v>
      </c>
      <c r="AL96" s="127">
        <f>'CRONOGRAMA DE ACTIVIDADES'!AL96</f>
        <v>0</v>
      </c>
      <c r="AM96" s="127">
        <f>'CRONOGRAMA DE ACTIVIDADES'!AM96</f>
        <v>0</v>
      </c>
      <c r="AN96" s="127">
        <f>'CRONOGRAMA DE ACTIVIDADES'!AN96</f>
        <v>0</v>
      </c>
      <c r="AO96" s="142">
        <f>'CRONOGRAMA DE ACTIVIDADES'!AO96</f>
        <v>0</v>
      </c>
      <c r="AP96" s="744">
        <f>SUM(F96:AO96)</f>
        <v>0</v>
      </c>
      <c r="AQ96" s="128">
        <f>+E96-AP96</f>
        <v>0</v>
      </c>
      <c r="AS96" s="1291"/>
      <c r="AT96" s="1292"/>
      <c r="AU96" s="1292"/>
    </row>
    <row r="97" spans="2:47" ht="13.5" x14ac:dyDescent="0.25">
      <c r="B97" s="209" t="s">
        <v>65</v>
      </c>
      <c r="C97" s="278" t="str">
        <f>+'Categorías de gastos'!E16</f>
        <v>Seguros</v>
      </c>
      <c r="D97" s="210"/>
      <c r="E97" s="1316"/>
      <c r="F97" s="1305"/>
      <c r="G97" s="212"/>
      <c r="H97" s="212"/>
      <c r="I97" s="212"/>
      <c r="J97" s="212"/>
      <c r="K97" s="212"/>
      <c r="L97" s="212"/>
      <c r="M97" s="212"/>
      <c r="N97" s="212"/>
      <c r="O97" s="212"/>
      <c r="P97" s="212"/>
      <c r="Q97" s="213"/>
      <c r="R97" s="211"/>
      <c r="S97" s="212"/>
      <c r="T97" s="212"/>
      <c r="U97" s="212"/>
      <c r="V97" s="212"/>
      <c r="W97" s="212"/>
      <c r="X97" s="212"/>
      <c r="Y97" s="212"/>
      <c r="Z97" s="212"/>
      <c r="AA97" s="212"/>
      <c r="AB97" s="212"/>
      <c r="AC97" s="213"/>
      <c r="AD97" s="211"/>
      <c r="AE97" s="212"/>
      <c r="AF97" s="212"/>
      <c r="AG97" s="212"/>
      <c r="AH97" s="212"/>
      <c r="AI97" s="212"/>
      <c r="AJ97" s="212"/>
      <c r="AK97" s="212"/>
      <c r="AL97" s="212"/>
      <c r="AM97" s="212"/>
      <c r="AN97" s="212"/>
      <c r="AO97" s="213"/>
      <c r="AP97" s="750">
        <f t="shared" si="2"/>
        <v>0</v>
      </c>
      <c r="AQ97" s="214">
        <f t="shared" si="3"/>
        <v>0</v>
      </c>
      <c r="AS97" s="1288"/>
      <c r="AT97" s="128"/>
      <c r="AU97" s="128"/>
    </row>
    <row r="98" spans="2:47" s="220" customFormat="1" x14ac:dyDescent="0.15">
      <c r="B98" s="915" t="s">
        <v>412</v>
      </c>
      <c r="C98" s="365">
        <f>'CRONOGRAMA DE ACTIVIDADES'!C98</f>
        <v>0</v>
      </c>
      <c r="D98" s="1552" t="str">
        <f>'CRONOGRAMA DE ACTIVIDADES'!D98</f>
        <v>Unidad medida</v>
      </c>
      <c r="E98" s="1315">
        <f>'CRONOGRAMA DE ACTIVIDADES'!E98</f>
        <v>0</v>
      </c>
      <c r="F98" s="1301">
        <f>'CRONOGRAMA DE ACTIVIDADES'!F98</f>
        <v>0</v>
      </c>
      <c r="G98" s="127">
        <f>'CRONOGRAMA DE ACTIVIDADES'!G98</f>
        <v>0</v>
      </c>
      <c r="H98" s="127">
        <f>'CRONOGRAMA DE ACTIVIDADES'!H98</f>
        <v>0</v>
      </c>
      <c r="I98" s="127">
        <f>'CRONOGRAMA DE ACTIVIDADES'!I98</f>
        <v>0</v>
      </c>
      <c r="J98" s="127">
        <f>'CRONOGRAMA DE ACTIVIDADES'!J98</f>
        <v>0</v>
      </c>
      <c r="K98" s="130">
        <f>'CRONOGRAMA DE ACTIVIDADES'!K98</f>
        <v>0</v>
      </c>
      <c r="L98" s="127">
        <f>'CRONOGRAMA DE ACTIVIDADES'!L98</f>
        <v>0</v>
      </c>
      <c r="M98" s="127">
        <f>'CRONOGRAMA DE ACTIVIDADES'!M98</f>
        <v>0</v>
      </c>
      <c r="N98" s="127">
        <f>'CRONOGRAMA DE ACTIVIDADES'!N98</f>
        <v>0</v>
      </c>
      <c r="O98" s="127">
        <f>'CRONOGRAMA DE ACTIVIDADES'!O98</f>
        <v>0</v>
      </c>
      <c r="P98" s="127">
        <f>'CRONOGRAMA DE ACTIVIDADES'!P98</f>
        <v>0</v>
      </c>
      <c r="Q98" s="142">
        <f>'CRONOGRAMA DE ACTIVIDADES'!Q98</f>
        <v>0</v>
      </c>
      <c r="R98" s="126">
        <f>'CRONOGRAMA DE ACTIVIDADES'!R98</f>
        <v>0</v>
      </c>
      <c r="S98" s="127">
        <f>'CRONOGRAMA DE ACTIVIDADES'!S98</f>
        <v>0</v>
      </c>
      <c r="T98" s="127">
        <f>'CRONOGRAMA DE ACTIVIDADES'!T98</f>
        <v>0</v>
      </c>
      <c r="U98" s="127">
        <f>'CRONOGRAMA DE ACTIVIDADES'!U98</f>
        <v>0</v>
      </c>
      <c r="V98" s="127">
        <f>'CRONOGRAMA DE ACTIVIDADES'!V98</f>
        <v>0</v>
      </c>
      <c r="W98" s="130">
        <f>'CRONOGRAMA DE ACTIVIDADES'!W98</f>
        <v>0</v>
      </c>
      <c r="X98" s="127">
        <f>'CRONOGRAMA DE ACTIVIDADES'!X98</f>
        <v>0</v>
      </c>
      <c r="Y98" s="127">
        <f>'CRONOGRAMA DE ACTIVIDADES'!Y98</f>
        <v>0</v>
      </c>
      <c r="Z98" s="127">
        <f>'CRONOGRAMA DE ACTIVIDADES'!Z98</f>
        <v>0</v>
      </c>
      <c r="AA98" s="127">
        <f>'CRONOGRAMA DE ACTIVIDADES'!AA98</f>
        <v>0</v>
      </c>
      <c r="AB98" s="127">
        <f>'CRONOGRAMA DE ACTIVIDADES'!AB98</f>
        <v>0</v>
      </c>
      <c r="AC98" s="142">
        <f>'CRONOGRAMA DE ACTIVIDADES'!AC98</f>
        <v>0</v>
      </c>
      <c r="AD98" s="126">
        <f>'CRONOGRAMA DE ACTIVIDADES'!AD98</f>
        <v>0</v>
      </c>
      <c r="AE98" s="127">
        <f>'CRONOGRAMA DE ACTIVIDADES'!AE98</f>
        <v>0</v>
      </c>
      <c r="AF98" s="127">
        <f>'CRONOGRAMA DE ACTIVIDADES'!AF98</f>
        <v>0</v>
      </c>
      <c r="AG98" s="127">
        <f>'CRONOGRAMA DE ACTIVIDADES'!AG98</f>
        <v>0</v>
      </c>
      <c r="AH98" s="127">
        <f>'CRONOGRAMA DE ACTIVIDADES'!AH98</f>
        <v>0</v>
      </c>
      <c r="AI98" s="130">
        <f>'CRONOGRAMA DE ACTIVIDADES'!AI98</f>
        <v>0</v>
      </c>
      <c r="AJ98" s="127">
        <f>'CRONOGRAMA DE ACTIVIDADES'!AJ98</f>
        <v>0</v>
      </c>
      <c r="AK98" s="127">
        <f>'CRONOGRAMA DE ACTIVIDADES'!AK98</f>
        <v>0</v>
      </c>
      <c r="AL98" s="127">
        <f>'CRONOGRAMA DE ACTIVIDADES'!AL98</f>
        <v>0</v>
      </c>
      <c r="AM98" s="127">
        <f>'CRONOGRAMA DE ACTIVIDADES'!AM98</f>
        <v>0</v>
      </c>
      <c r="AN98" s="127">
        <f>'CRONOGRAMA DE ACTIVIDADES'!AN98</f>
        <v>0</v>
      </c>
      <c r="AO98" s="142">
        <f>'CRONOGRAMA DE ACTIVIDADES'!AO98</f>
        <v>0</v>
      </c>
      <c r="AP98" s="744">
        <f>SUM(F98:AO98)</f>
        <v>0</v>
      </c>
      <c r="AQ98" s="128">
        <f>+E98-AP98</f>
        <v>0</v>
      </c>
      <c r="AS98" s="1291"/>
      <c r="AT98" s="1292"/>
      <c r="AU98" s="1292"/>
    </row>
    <row r="99" spans="2:47" s="220" customFormat="1" x14ac:dyDescent="0.15">
      <c r="B99" s="915" t="s">
        <v>413</v>
      </c>
      <c r="C99" s="365">
        <f>'CRONOGRAMA DE ACTIVIDADES'!C99</f>
        <v>0</v>
      </c>
      <c r="D99" s="1552" t="str">
        <f>'CRONOGRAMA DE ACTIVIDADES'!D99</f>
        <v>Unidad medida</v>
      </c>
      <c r="E99" s="1315">
        <f>'CRONOGRAMA DE ACTIVIDADES'!E99</f>
        <v>0</v>
      </c>
      <c r="F99" s="1301">
        <f>'CRONOGRAMA DE ACTIVIDADES'!F99</f>
        <v>0</v>
      </c>
      <c r="G99" s="127">
        <f>'CRONOGRAMA DE ACTIVIDADES'!G99</f>
        <v>0</v>
      </c>
      <c r="H99" s="127">
        <f>'CRONOGRAMA DE ACTIVIDADES'!H99</f>
        <v>0</v>
      </c>
      <c r="I99" s="127">
        <f>'CRONOGRAMA DE ACTIVIDADES'!I99</f>
        <v>0</v>
      </c>
      <c r="J99" s="127">
        <f>'CRONOGRAMA DE ACTIVIDADES'!J99</f>
        <v>0</v>
      </c>
      <c r="K99" s="130">
        <f>'CRONOGRAMA DE ACTIVIDADES'!K99</f>
        <v>0</v>
      </c>
      <c r="L99" s="127">
        <f>'CRONOGRAMA DE ACTIVIDADES'!L99</f>
        <v>0</v>
      </c>
      <c r="M99" s="127">
        <f>'CRONOGRAMA DE ACTIVIDADES'!M99</f>
        <v>0</v>
      </c>
      <c r="N99" s="127">
        <f>'CRONOGRAMA DE ACTIVIDADES'!N99</f>
        <v>0</v>
      </c>
      <c r="O99" s="127">
        <f>'CRONOGRAMA DE ACTIVIDADES'!O99</f>
        <v>0</v>
      </c>
      <c r="P99" s="127">
        <f>'CRONOGRAMA DE ACTIVIDADES'!P99</f>
        <v>0</v>
      </c>
      <c r="Q99" s="142">
        <f>'CRONOGRAMA DE ACTIVIDADES'!Q99</f>
        <v>0</v>
      </c>
      <c r="R99" s="126">
        <f>'CRONOGRAMA DE ACTIVIDADES'!R99</f>
        <v>0</v>
      </c>
      <c r="S99" s="127">
        <f>'CRONOGRAMA DE ACTIVIDADES'!S99</f>
        <v>0</v>
      </c>
      <c r="T99" s="127">
        <f>'CRONOGRAMA DE ACTIVIDADES'!T99</f>
        <v>0</v>
      </c>
      <c r="U99" s="127">
        <f>'CRONOGRAMA DE ACTIVIDADES'!U99</f>
        <v>0</v>
      </c>
      <c r="V99" s="127">
        <f>'CRONOGRAMA DE ACTIVIDADES'!V99</f>
        <v>0</v>
      </c>
      <c r="W99" s="130">
        <f>'CRONOGRAMA DE ACTIVIDADES'!W99</f>
        <v>0</v>
      </c>
      <c r="X99" s="127">
        <f>'CRONOGRAMA DE ACTIVIDADES'!X99</f>
        <v>0</v>
      </c>
      <c r="Y99" s="127">
        <f>'CRONOGRAMA DE ACTIVIDADES'!Y99</f>
        <v>0</v>
      </c>
      <c r="Z99" s="127">
        <f>'CRONOGRAMA DE ACTIVIDADES'!Z99</f>
        <v>0</v>
      </c>
      <c r="AA99" s="127">
        <f>'CRONOGRAMA DE ACTIVIDADES'!AA99</f>
        <v>0</v>
      </c>
      <c r="AB99" s="127">
        <f>'CRONOGRAMA DE ACTIVIDADES'!AB99</f>
        <v>0</v>
      </c>
      <c r="AC99" s="142">
        <f>'CRONOGRAMA DE ACTIVIDADES'!AC99</f>
        <v>0</v>
      </c>
      <c r="AD99" s="126">
        <f>'CRONOGRAMA DE ACTIVIDADES'!AD99</f>
        <v>0</v>
      </c>
      <c r="AE99" s="127">
        <f>'CRONOGRAMA DE ACTIVIDADES'!AE99</f>
        <v>0</v>
      </c>
      <c r="AF99" s="127">
        <f>'CRONOGRAMA DE ACTIVIDADES'!AF99</f>
        <v>0</v>
      </c>
      <c r="AG99" s="127">
        <f>'CRONOGRAMA DE ACTIVIDADES'!AG99</f>
        <v>0</v>
      </c>
      <c r="AH99" s="127">
        <f>'CRONOGRAMA DE ACTIVIDADES'!AH99</f>
        <v>0</v>
      </c>
      <c r="AI99" s="130">
        <f>'CRONOGRAMA DE ACTIVIDADES'!AI99</f>
        <v>0</v>
      </c>
      <c r="AJ99" s="127">
        <f>'CRONOGRAMA DE ACTIVIDADES'!AJ99</f>
        <v>0</v>
      </c>
      <c r="AK99" s="127">
        <f>'CRONOGRAMA DE ACTIVIDADES'!AK99</f>
        <v>0</v>
      </c>
      <c r="AL99" s="127">
        <f>'CRONOGRAMA DE ACTIVIDADES'!AL99</f>
        <v>0</v>
      </c>
      <c r="AM99" s="127">
        <f>'CRONOGRAMA DE ACTIVIDADES'!AM99</f>
        <v>0</v>
      </c>
      <c r="AN99" s="127">
        <f>'CRONOGRAMA DE ACTIVIDADES'!AN99</f>
        <v>0</v>
      </c>
      <c r="AO99" s="142">
        <f>'CRONOGRAMA DE ACTIVIDADES'!AO99</f>
        <v>0</v>
      </c>
      <c r="AP99" s="744">
        <f>SUM(F99:AO99)</f>
        <v>0</v>
      </c>
      <c r="AQ99" s="128">
        <f>+E99-AP99</f>
        <v>0</v>
      </c>
      <c r="AS99" s="1291"/>
      <c r="AT99" s="1292"/>
      <c r="AU99" s="1292"/>
    </row>
    <row r="100" spans="2:47" s="220" customFormat="1" x14ac:dyDescent="0.15">
      <c r="B100" s="915" t="s">
        <v>414</v>
      </c>
      <c r="C100" s="365">
        <f>'CRONOGRAMA DE ACTIVIDADES'!C100</f>
        <v>0</v>
      </c>
      <c r="D100" s="221" t="str">
        <f>'CRONOGRAMA DE ACTIVIDADES'!D100</f>
        <v>Unidad medida</v>
      </c>
      <c r="E100" s="1315">
        <f>'CRONOGRAMA DE ACTIVIDADES'!E100</f>
        <v>0</v>
      </c>
      <c r="F100" s="1301">
        <f>'CRONOGRAMA DE ACTIVIDADES'!F100</f>
        <v>0</v>
      </c>
      <c r="G100" s="127">
        <f>'CRONOGRAMA DE ACTIVIDADES'!G100</f>
        <v>0</v>
      </c>
      <c r="H100" s="127">
        <f>'CRONOGRAMA DE ACTIVIDADES'!H100</f>
        <v>0</v>
      </c>
      <c r="I100" s="127">
        <f>'CRONOGRAMA DE ACTIVIDADES'!I100</f>
        <v>0</v>
      </c>
      <c r="J100" s="127">
        <f>'CRONOGRAMA DE ACTIVIDADES'!J100</f>
        <v>0</v>
      </c>
      <c r="K100" s="130">
        <f>'CRONOGRAMA DE ACTIVIDADES'!K100</f>
        <v>0</v>
      </c>
      <c r="L100" s="127">
        <f>'CRONOGRAMA DE ACTIVIDADES'!L100</f>
        <v>0</v>
      </c>
      <c r="M100" s="127">
        <f>'CRONOGRAMA DE ACTIVIDADES'!M100</f>
        <v>0</v>
      </c>
      <c r="N100" s="127">
        <f>'CRONOGRAMA DE ACTIVIDADES'!N100</f>
        <v>0</v>
      </c>
      <c r="O100" s="127">
        <f>'CRONOGRAMA DE ACTIVIDADES'!O100</f>
        <v>0</v>
      </c>
      <c r="P100" s="127">
        <f>'CRONOGRAMA DE ACTIVIDADES'!P100</f>
        <v>0</v>
      </c>
      <c r="Q100" s="142">
        <f>'CRONOGRAMA DE ACTIVIDADES'!Q100</f>
        <v>0</v>
      </c>
      <c r="R100" s="126">
        <f>'CRONOGRAMA DE ACTIVIDADES'!R100</f>
        <v>0</v>
      </c>
      <c r="S100" s="127">
        <f>'CRONOGRAMA DE ACTIVIDADES'!S100</f>
        <v>0</v>
      </c>
      <c r="T100" s="127">
        <f>'CRONOGRAMA DE ACTIVIDADES'!T100</f>
        <v>0</v>
      </c>
      <c r="U100" s="127">
        <f>'CRONOGRAMA DE ACTIVIDADES'!U100</f>
        <v>0</v>
      </c>
      <c r="V100" s="127">
        <f>'CRONOGRAMA DE ACTIVIDADES'!V100</f>
        <v>0</v>
      </c>
      <c r="W100" s="130">
        <f>'CRONOGRAMA DE ACTIVIDADES'!W100</f>
        <v>0</v>
      </c>
      <c r="X100" s="127">
        <f>'CRONOGRAMA DE ACTIVIDADES'!X100</f>
        <v>0</v>
      </c>
      <c r="Y100" s="127">
        <f>'CRONOGRAMA DE ACTIVIDADES'!Y100</f>
        <v>0</v>
      </c>
      <c r="Z100" s="127">
        <f>'CRONOGRAMA DE ACTIVIDADES'!Z100</f>
        <v>0</v>
      </c>
      <c r="AA100" s="127">
        <f>'CRONOGRAMA DE ACTIVIDADES'!AA100</f>
        <v>0</v>
      </c>
      <c r="AB100" s="127">
        <f>'CRONOGRAMA DE ACTIVIDADES'!AB100</f>
        <v>0</v>
      </c>
      <c r="AC100" s="142">
        <f>'CRONOGRAMA DE ACTIVIDADES'!AC100</f>
        <v>0</v>
      </c>
      <c r="AD100" s="126">
        <f>'CRONOGRAMA DE ACTIVIDADES'!AD100</f>
        <v>0</v>
      </c>
      <c r="AE100" s="127">
        <f>'CRONOGRAMA DE ACTIVIDADES'!AE100</f>
        <v>0</v>
      </c>
      <c r="AF100" s="127">
        <f>'CRONOGRAMA DE ACTIVIDADES'!AF100</f>
        <v>0</v>
      </c>
      <c r="AG100" s="127">
        <f>'CRONOGRAMA DE ACTIVIDADES'!AG100</f>
        <v>0</v>
      </c>
      <c r="AH100" s="127">
        <f>'CRONOGRAMA DE ACTIVIDADES'!AH100</f>
        <v>0</v>
      </c>
      <c r="AI100" s="130">
        <f>'CRONOGRAMA DE ACTIVIDADES'!AI100</f>
        <v>0</v>
      </c>
      <c r="AJ100" s="127">
        <f>'CRONOGRAMA DE ACTIVIDADES'!AJ100</f>
        <v>0</v>
      </c>
      <c r="AK100" s="127">
        <f>'CRONOGRAMA DE ACTIVIDADES'!AK100</f>
        <v>0</v>
      </c>
      <c r="AL100" s="127">
        <f>'CRONOGRAMA DE ACTIVIDADES'!AL100</f>
        <v>0</v>
      </c>
      <c r="AM100" s="127">
        <f>'CRONOGRAMA DE ACTIVIDADES'!AM100</f>
        <v>0</v>
      </c>
      <c r="AN100" s="127">
        <f>'CRONOGRAMA DE ACTIVIDADES'!AN100</f>
        <v>0</v>
      </c>
      <c r="AO100" s="142">
        <f>'CRONOGRAMA DE ACTIVIDADES'!AO100</f>
        <v>0</v>
      </c>
      <c r="AP100" s="744">
        <f>SUM(F100:AO100)</f>
        <v>0</v>
      </c>
      <c r="AQ100" s="128">
        <f>+E100-AP100</f>
        <v>0</v>
      </c>
      <c r="AS100" s="1291"/>
      <c r="AT100" s="1292"/>
      <c r="AU100" s="1292"/>
    </row>
    <row r="101" spans="2:47" ht="13.5" x14ac:dyDescent="0.25">
      <c r="B101" s="209" t="s">
        <v>66</v>
      </c>
      <c r="C101" s="278" t="str">
        <f>+'Categorías de gastos'!E17</f>
        <v>Oficina de proyecto</v>
      </c>
      <c r="D101" s="210"/>
      <c r="E101" s="1316"/>
      <c r="F101" s="1305"/>
      <c r="G101" s="212"/>
      <c r="H101" s="212"/>
      <c r="I101" s="212"/>
      <c r="J101" s="212"/>
      <c r="K101" s="212"/>
      <c r="L101" s="212"/>
      <c r="M101" s="212"/>
      <c r="N101" s="212"/>
      <c r="O101" s="212"/>
      <c r="P101" s="212"/>
      <c r="Q101" s="213"/>
      <c r="R101" s="211"/>
      <c r="S101" s="212"/>
      <c r="T101" s="212"/>
      <c r="U101" s="212"/>
      <c r="V101" s="212"/>
      <c r="W101" s="212"/>
      <c r="X101" s="212"/>
      <c r="Y101" s="212"/>
      <c r="Z101" s="212"/>
      <c r="AA101" s="212"/>
      <c r="AB101" s="212"/>
      <c r="AC101" s="213"/>
      <c r="AD101" s="211"/>
      <c r="AE101" s="212"/>
      <c r="AF101" s="212"/>
      <c r="AG101" s="212"/>
      <c r="AH101" s="212"/>
      <c r="AI101" s="212"/>
      <c r="AJ101" s="212"/>
      <c r="AK101" s="212"/>
      <c r="AL101" s="212"/>
      <c r="AM101" s="212"/>
      <c r="AN101" s="212"/>
      <c r="AO101" s="213"/>
      <c r="AP101" s="750">
        <f t="shared" si="2"/>
        <v>0</v>
      </c>
      <c r="AQ101" s="214">
        <f t="shared" si="3"/>
        <v>0</v>
      </c>
      <c r="AS101" s="1288"/>
      <c r="AT101" s="128"/>
      <c r="AU101" s="128"/>
    </row>
    <row r="102" spans="2:47" s="220" customFormat="1" x14ac:dyDescent="0.15">
      <c r="B102" s="915" t="s">
        <v>415</v>
      </c>
      <c r="C102" s="365" t="str">
        <f>'CRONOGRAMA DE ACTIVIDADES'!C102</f>
        <v>Alquiler</v>
      </c>
      <c r="D102" s="1552" t="str">
        <f>'CRONOGRAMA DE ACTIVIDADES'!D102</f>
        <v>Unidad medida</v>
      </c>
      <c r="E102" s="1315">
        <f>'CRONOGRAMA DE ACTIVIDADES'!E102</f>
        <v>0</v>
      </c>
      <c r="F102" s="1301">
        <f>'CRONOGRAMA DE ACTIVIDADES'!F102</f>
        <v>0</v>
      </c>
      <c r="G102" s="127">
        <f>'CRONOGRAMA DE ACTIVIDADES'!G102</f>
        <v>0</v>
      </c>
      <c r="H102" s="127">
        <f>'CRONOGRAMA DE ACTIVIDADES'!H102</f>
        <v>0</v>
      </c>
      <c r="I102" s="127">
        <f>'CRONOGRAMA DE ACTIVIDADES'!I102</f>
        <v>0</v>
      </c>
      <c r="J102" s="127">
        <f>'CRONOGRAMA DE ACTIVIDADES'!J102</f>
        <v>0</v>
      </c>
      <c r="K102" s="130">
        <f>'CRONOGRAMA DE ACTIVIDADES'!K102</f>
        <v>0</v>
      </c>
      <c r="L102" s="127">
        <f>'CRONOGRAMA DE ACTIVIDADES'!L102</f>
        <v>0</v>
      </c>
      <c r="M102" s="127">
        <f>'CRONOGRAMA DE ACTIVIDADES'!M102</f>
        <v>0</v>
      </c>
      <c r="N102" s="127">
        <f>'CRONOGRAMA DE ACTIVIDADES'!N102</f>
        <v>0</v>
      </c>
      <c r="O102" s="127">
        <f>'CRONOGRAMA DE ACTIVIDADES'!O102</f>
        <v>0</v>
      </c>
      <c r="P102" s="127">
        <f>'CRONOGRAMA DE ACTIVIDADES'!P102</f>
        <v>0</v>
      </c>
      <c r="Q102" s="142">
        <f>'CRONOGRAMA DE ACTIVIDADES'!Q102</f>
        <v>0</v>
      </c>
      <c r="R102" s="126">
        <f>'CRONOGRAMA DE ACTIVIDADES'!R102</f>
        <v>0</v>
      </c>
      <c r="S102" s="127">
        <f>'CRONOGRAMA DE ACTIVIDADES'!S102</f>
        <v>0</v>
      </c>
      <c r="T102" s="127">
        <f>'CRONOGRAMA DE ACTIVIDADES'!T102</f>
        <v>0</v>
      </c>
      <c r="U102" s="127">
        <f>'CRONOGRAMA DE ACTIVIDADES'!U102</f>
        <v>0</v>
      </c>
      <c r="V102" s="127">
        <f>'CRONOGRAMA DE ACTIVIDADES'!V102</f>
        <v>0</v>
      </c>
      <c r="W102" s="130">
        <f>'CRONOGRAMA DE ACTIVIDADES'!W102</f>
        <v>0</v>
      </c>
      <c r="X102" s="127">
        <f>'CRONOGRAMA DE ACTIVIDADES'!X102</f>
        <v>0</v>
      </c>
      <c r="Y102" s="127">
        <f>'CRONOGRAMA DE ACTIVIDADES'!Y102</f>
        <v>0</v>
      </c>
      <c r="Z102" s="127">
        <f>'CRONOGRAMA DE ACTIVIDADES'!Z102</f>
        <v>0</v>
      </c>
      <c r="AA102" s="127">
        <f>'CRONOGRAMA DE ACTIVIDADES'!AA102</f>
        <v>0</v>
      </c>
      <c r="AB102" s="127">
        <f>'CRONOGRAMA DE ACTIVIDADES'!AB102</f>
        <v>0</v>
      </c>
      <c r="AC102" s="142">
        <f>'CRONOGRAMA DE ACTIVIDADES'!AC102</f>
        <v>0</v>
      </c>
      <c r="AD102" s="126">
        <f>'CRONOGRAMA DE ACTIVIDADES'!AD102</f>
        <v>0</v>
      </c>
      <c r="AE102" s="127">
        <f>'CRONOGRAMA DE ACTIVIDADES'!AE102</f>
        <v>0</v>
      </c>
      <c r="AF102" s="127">
        <f>'CRONOGRAMA DE ACTIVIDADES'!AF102</f>
        <v>0</v>
      </c>
      <c r="AG102" s="127">
        <f>'CRONOGRAMA DE ACTIVIDADES'!AG102</f>
        <v>0</v>
      </c>
      <c r="AH102" s="127">
        <f>'CRONOGRAMA DE ACTIVIDADES'!AH102</f>
        <v>0</v>
      </c>
      <c r="AI102" s="130">
        <f>'CRONOGRAMA DE ACTIVIDADES'!AI102</f>
        <v>0</v>
      </c>
      <c r="AJ102" s="127">
        <f>'CRONOGRAMA DE ACTIVIDADES'!AJ102</f>
        <v>0</v>
      </c>
      <c r="AK102" s="127">
        <f>'CRONOGRAMA DE ACTIVIDADES'!AK102</f>
        <v>0</v>
      </c>
      <c r="AL102" s="127">
        <f>'CRONOGRAMA DE ACTIVIDADES'!AL102</f>
        <v>0</v>
      </c>
      <c r="AM102" s="127">
        <f>'CRONOGRAMA DE ACTIVIDADES'!AM102</f>
        <v>0</v>
      </c>
      <c r="AN102" s="127">
        <f>'CRONOGRAMA DE ACTIVIDADES'!AN102</f>
        <v>0</v>
      </c>
      <c r="AO102" s="142">
        <f>'CRONOGRAMA DE ACTIVIDADES'!AO102</f>
        <v>0</v>
      </c>
      <c r="AP102" s="744">
        <f>SUM(F102:AO102)</f>
        <v>0</v>
      </c>
      <c r="AQ102" s="128">
        <f>+E102-AP102</f>
        <v>0</v>
      </c>
      <c r="AS102" s="1291"/>
      <c r="AT102" s="1292"/>
      <c r="AU102" s="1292"/>
    </row>
    <row r="103" spans="2:47" s="220" customFormat="1" x14ac:dyDescent="0.15">
      <c r="B103" s="915" t="s">
        <v>416</v>
      </c>
      <c r="C103" s="365">
        <f>'CRONOGRAMA DE ACTIVIDADES'!C103</f>
        <v>0</v>
      </c>
      <c r="D103" s="221" t="str">
        <f>'CRONOGRAMA DE ACTIVIDADES'!D103</f>
        <v>Unidad medida</v>
      </c>
      <c r="E103" s="1315">
        <f>'CRONOGRAMA DE ACTIVIDADES'!E103</f>
        <v>0</v>
      </c>
      <c r="F103" s="1301">
        <f>'CRONOGRAMA DE ACTIVIDADES'!F103</f>
        <v>0</v>
      </c>
      <c r="G103" s="127">
        <f>'CRONOGRAMA DE ACTIVIDADES'!G103</f>
        <v>0</v>
      </c>
      <c r="H103" s="127">
        <f>'CRONOGRAMA DE ACTIVIDADES'!H103</f>
        <v>0</v>
      </c>
      <c r="I103" s="127">
        <f>'CRONOGRAMA DE ACTIVIDADES'!I103</f>
        <v>0</v>
      </c>
      <c r="J103" s="127">
        <f>'CRONOGRAMA DE ACTIVIDADES'!J103</f>
        <v>0</v>
      </c>
      <c r="K103" s="130">
        <f>'CRONOGRAMA DE ACTIVIDADES'!K103</f>
        <v>0</v>
      </c>
      <c r="L103" s="127">
        <f>'CRONOGRAMA DE ACTIVIDADES'!L103</f>
        <v>0</v>
      </c>
      <c r="M103" s="127">
        <f>'CRONOGRAMA DE ACTIVIDADES'!M103</f>
        <v>0</v>
      </c>
      <c r="N103" s="127">
        <f>'CRONOGRAMA DE ACTIVIDADES'!N103</f>
        <v>0</v>
      </c>
      <c r="O103" s="127">
        <f>'CRONOGRAMA DE ACTIVIDADES'!O103</f>
        <v>0</v>
      </c>
      <c r="P103" s="127">
        <f>'CRONOGRAMA DE ACTIVIDADES'!P103</f>
        <v>0</v>
      </c>
      <c r="Q103" s="142">
        <f>'CRONOGRAMA DE ACTIVIDADES'!Q103</f>
        <v>0</v>
      </c>
      <c r="R103" s="126">
        <f>'CRONOGRAMA DE ACTIVIDADES'!R103</f>
        <v>0</v>
      </c>
      <c r="S103" s="127">
        <f>'CRONOGRAMA DE ACTIVIDADES'!S103</f>
        <v>0</v>
      </c>
      <c r="T103" s="127">
        <f>'CRONOGRAMA DE ACTIVIDADES'!T103</f>
        <v>0</v>
      </c>
      <c r="U103" s="127">
        <f>'CRONOGRAMA DE ACTIVIDADES'!U103</f>
        <v>0</v>
      </c>
      <c r="V103" s="127">
        <f>'CRONOGRAMA DE ACTIVIDADES'!V103</f>
        <v>0</v>
      </c>
      <c r="W103" s="130">
        <f>'CRONOGRAMA DE ACTIVIDADES'!W103</f>
        <v>0</v>
      </c>
      <c r="X103" s="127">
        <f>'CRONOGRAMA DE ACTIVIDADES'!X103</f>
        <v>0</v>
      </c>
      <c r="Y103" s="127">
        <f>'CRONOGRAMA DE ACTIVIDADES'!Y103</f>
        <v>0</v>
      </c>
      <c r="Z103" s="127">
        <f>'CRONOGRAMA DE ACTIVIDADES'!Z103</f>
        <v>0</v>
      </c>
      <c r="AA103" s="127">
        <f>'CRONOGRAMA DE ACTIVIDADES'!AA103</f>
        <v>0</v>
      </c>
      <c r="AB103" s="127">
        <f>'CRONOGRAMA DE ACTIVIDADES'!AB103</f>
        <v>0</v>
      </c>
      <c r="AC103" s="142">
        <f>'CRONOGRAMA DE ACTIVIDADES'!AC103</f>
        <v>0</v>
      </c>
      <c r="AD103" s="126">
        <f>'CRONOGRAMA DE ACTIVIDADES'!AD103</f>
        <v>0</v>
      </c>
      <c r="AE103" s="127">
        <f>'CRONOGRAMA DE ACTIVIDADES'!AE103</f>
        <v>0</v>
      </c>
      <c r="AF103" s="127">
        <f>'CRONOGRAMA DE ACTIVIDADES'!AF103</f>
        <v>0</v>
      </c>
      <c r="AG103" s="127">
        <f>'CRONOGRAMA DE ACTIVIDADES'!AG103</f>
        <v>0</v>
      </c>
      <c r="AH103" s="127">
        <f>'CRONOGRAMA DE ACTIVIDADES'!AH103</f>
        <v>0</v>
      </c>
      <c r="AI103" s="130">
        <f>'CRONOGRAMA DE ACTIVIDADES'!AI103</f>
        <v>0</v>
      </c>
      <c r="AJ103" s="127">
        <f>'CRONOGRAMA DE ACTIVIDADES'!AJ103</f>
        <v>0</v>
      </c>
      <c r="AK103" s="127">
        <f>'CRONOGRAMA DE ACTIVIDADES'!AK103</f>
        <v>0</v>
      </c>
      <c r="AL103" s="127">
        <f>'CRONOGRAMA DE ACTIVIDADES'!AL103</f>
        <v>0</v>
      </c>
      <c r="AM103" s="127">
        <f>'CRONOGRAMA DE ACTIVIDADES'!AM103</f>
        <v>0</v>
      </c>
      <c r="AN103" s="127">
        <f>'CRONOGRAMA DE ACTIVIDADES'!AN103</f>
        <v>0</v>
      </c>
      <c r="AO103" s="142">
        <f>'CRONOGRAMA DE ACTIVIDADES'!AO103</f>
        <v>0</v>
      </c>
      <c r="AP103" s="744">
        <f>SUM(F103:AO103)</f>
        <v>0</v>
      </c>
      <c r="AQ103" s="128">
        <f>+E103-AP103</f>
        <v>0</v>
      </c>
      <c r="AS103" s="1291"/>
      <c r="AT103" s="1292"/>
      <c r="AU103" s="1292"/>
    </row>
    <row r="104" spans="2:47" s="220" customFormat="1" x14ac:dyDescent="0.15">
      <c r="B104" s="915" t="s">
        <v>417</v>
      </c>
      <c r="C104" s="365">
        <f>'CRONOGRAMA DE ACTIVIDADES'!C104</f>
        <v>0</v>
      </c>
      <c r="D104" s="221" t="str">
        <f>'CRONOGRAMA DE ACTIVIDADES'!D104</f>
        <v>Unidad medida</v>
      </c>
      <c r="E104" s="1315">
        <f>'CRONOGRAMA DE ACTIVIDADES'!E104</f>
        <v>0</v>
      </c>
      <c r="F104" s="1301">
        <f>'CRONOGRAMA DE ACTIVIDADES'!F104</f>
        <v>0</v>
      </c>
      <c r="G104" s="127">
        <f>'CRONOGRAMA DE ACTIVIDADES'!G104</f>
        <v>0</v>
      </c>
      <c r="H104" s="127">
        <f>'CRONOGRAMA DE ACTIVIDADES'!H104</f>
        <v>0</v>
      </c>
      <c r="I104" s="127">
        <f>'CRONOGRAMA DE ACTIVIDADES'!I104</f>
        <v>0</v>
      </c>
      <c r="J104" s="127">
        <f>'CRONOGRAMA DE ACTIVIDADES'!J104</f>
        <v>0</v>
      </c>
      <c r="K104" s="130">
        <f>'CRONOGRAMA DE ACTIVIDADES'!K104</f>
        <v>0</v>
      </c>
      <c r="L104" s="127">
        <f>'CRONOGRAMA DE ACTIVIDADES'!L104</f>
        <v>0</v>
      </c>
      <c r="M104" s="127">
        <f>'CRONOGRAMA DE ACTIVIDADES'!M104</f>
        <v>0</v>
      </c>
      <c r="N104" s="127">
        <f>'CRONOGRAMA DE ACTIVIDADES'!N104</f>
        <v>0</v>
      </c>
      <c r="O104" s="127">
        <f>'CRONOGRAMA DE ACTIVIDADES'!O104</f>
        <v>0</v>
      </c>
      <c r="P104" s="127">
        <f>'CRONOGRAMA DE ACTIVIDADES'!P104</f>
        <v>0</v>
      </c>
      <c r="Q104" s="142">
        <f>'CRONOGRAMA DE ACTIVIDADES'!Q104</f>
        <v>0</v>
      </c>
      <c r="R104" s="126">
        <f>'CRONOGRAMA DE ACTIVIDADES'!R104</f>
        <v>0</v>
      </c>
      <c r="S104" s="127">
        <f>'CRONOGRAMA DE ACTIVIDADES'!S104</f>
        <v>0</v>
      </c>
      <c r="T104" s="127">
        <f>'CRONOGRAMA DE ACTIVIDADES'!T104</f>
        <v>0</v>
      </c>
      <c r="U104" s="127">
        <f>'CRONOGRAMA DE ACTIVIDADES'!U104</f>
        <v>0</v>
      </c>
      <c r="V104" s="127">
        <f>'CRONOGRAMA DE ACTIVIDADES'!V104</f>
        <v>0</v>
      </c>
      <c r="W104" s="130">
        <f>'CRONOGRAMA DE ACTIVIDADES'!W104</f>
        <v>0</v>
      </c>
      <c r="X104" s="127">
        <f>'CRONOGRAMA DE ACTIVIDADES'!X104</f>
        <v>0</v>
      </c>
      <c r="Y104" s="127">
        <f>'CRONOGRAMA DE ACTIVIDADES'!Y104</f>
        <v>0</v>
      </c>
      <c r="Z104" s="127">
        <f>'CRONOGRAMA DE ACTIVIDADES'!Z104</f>
        <v>0</v>
      </c>
      <c r="AA104" s="127">
        <f>'CRONOGRAMA DE ACTIVIDADES'!AA104</f>
        <v>0</v>
      </c>
      <c r="AB104" s="127">
        <f>'CRONOGRAMA DE ACTIVIDADES'!AB104</f>
        <v>0</v>
      </c>
      <c r="AC104" s="142">
        <f>'CRONOGRAMA DE ACTIVIDADES'!AC104</f>
        <v>0</v>
      </c>
      <c r="AD104" s="126">
        <f>'CRONOGRAMA DE ACTIVIDADES'!AD104</f>
        <v>0</v>
      </c>
      <c r="AE104" s="127">
        <f>'CRONOGRAMA DE ACTIVIDADES'!AE104</f>
        <v>0</v>
      </c>
      <c r="AF104" s="127">
        <f>'CRONOGRAMA DE ACTIVIDADES'!AF104</f>
        <v>0</v>
      </c>
      <c r="AG104" s="127">
        <f>'CRONOGRAMA DE ACTIVIDADES'!AG104</f>
        <v>0</v>
      </c>
      <c r="AH104" s="127">
        <f>'CRONOGRAMA DE ACTIVIDADES'!AH104</f>
        <v>0</v>
      </c>
      <c r="AI104" s="130">
        <f>'CRONOGRAMA DE ACTIVIDADES'!AI104</f>
        <v>0</v>
      </c>
      <c r="AJ104" s="127">
        <f>'CRONOGRAMA DE ACTIVIDADES'!AJ104</f>
        <v>0</v>
      </c>
      <c r="AK104" s="127">
        <f>'CRONOGRAMA DE ACTIVIDADES'!AK104</f>
        <v>0</v>
      </c>
      <c r="AL104" s="127">
        <f>'CRONOGRAMA DE ACTIVIDADES'!AL104</f>
        <v>0</v>
      </c>
      <c r="AM104" s="127">
        <f>'CRONOGRAMA DE ACTIVIDADES'!AM104</f>
        <v>0</v>
      </c>
      <c r="AN104" s="127">
        <f>'CRONOGRAMA DE ACTIVIDADES'!AN104</f>
        <v>0</v>
      </c>
      <c r="AO104" s="142">
        <f>'CRONOGRAMA DE ACTIVIDADES'!AO104</f>
        <v>0</v>
      </c>
      <c r="AP104" s="744">
        <f>SUM(F104:AO104)</f>
        <v>0</v>
      </c>
      <c r="AQ104" s="128">
        <f>+E104-AP104</f>
        <v>0</v>
      </c>
      <c r="AS104" s="1291"/>
      <c r="AT104" s="1292"/>
      <c r="AU104" s="1292"/>
    </row>
    <row r="105" spans="2:47" ht="12.75" customHeight="1" x14ac:dyDescent="0.25">
      <c r="B105" s="209" t="s">
        <v>67</v>
      </c>
      <c r="C105" s="278" t="str">
        <f>+'Categorías de gastos'!E18</f>
        <v xml:space="preserve">Servicios básicos para oficina </v>
      </c>
      <c r="D105" s="215"/>
      <c r="E105" s="1316"/>
      <c r="F105" s="1305"/>
      <c r="G105" s="212"/>
      <c r="H105" s="212"/>
      <c r="I105" s="212"/>
      <c r="J105" s="212"/>
      <c r="K105" s="212"/>
      <c r="L105" s="212"/>
      <c r="M105" s="212"/>
      <c r="N105" s="212"/>
      <c r="O105" s="212"/>
      <c r="P105" s="212"/>
      <c r="Q105" s="213"/>
      <c r="R105" s="211"/>
      <c r="S105" s="212"/>
      <c r="T105" s="212"/>
      <c r="U105" s="212"/>
      <c r="V105" s="212"/>
      <c r="W105" s="212"/>
      <c r="X105" s="212"/>
      <c r="Y105" s="212"/>
      <c r="Z105" s="212"/>
      <c r="AA105" s="212"/>
      <c r="AB105" s="212"/>
      <c r="AC105" s="213"/>
      <c r="AD105" s="211"/>
      <c r="AE105" s="212"/>
      <c r="AF105" s="212"/>
      <c r="AG105" s="212"/>
      <c r="AH105" s="212"/>
      <c r="AI105" s="212"/>
      <c r="AJ105" s="212"/>
      <c r="AK105" s="212"/>
      <c r="AL105" s="212"/>
      <c r="AM105" s="212"/>
      <c r="AN105" s="212"/>
      <c r="AO105" s="213"/>
      <c r="AP105" s="750">
        <f t="shared" si="2"/>
        <v>0</v>
      </c>
      <c r="AQ105" s="214">
        <f t="shared" si="3"/>
        <v>0</v>
      </c>
      <c r="AS105" s="1288"/>
      <c r="AT105" s="128"/>
      <c r="AU105" s="128"/>
    </row>
    <row r="106" spans="2:47" s="220" customFormat="1" ht="12.75" customHeight="1" x14ac:dyDescent="0.15">
      <c r="B106" s="915" t="s">
        <v>418</v>
      </c>
      <c r="C106" s="365">
        <f>'CRONOGRAMA DE ACTIVIDADES'!C106</f>
        <v>0</v>
      </c>
      <c r="D106" s="1552" t="str">
        <f>'CRONOGRAMA DE ACTIVIDADES'!D106</f>
        <v>Unidad medida</v>
      </c>
      <c r="E106" s="1315">
        <f>'CRONOGRAMA DE ACTIVIDADES'!E106</f>
        <v>0</v>
      </c>
      <c r="F106" s="1301">
        <f>'CRONOGRAMA DE ACTIVIDADES'!F106</f>
        <v>0</v>
      </c>
      <c r="G106" s="127">
        <f>'CRONOGRAMA DE ACTIVIDADES'!G106</f>
        <v>0</v>
      </c>
      <c r="H106" s="127">
        <f>'CRONOGRAMA DE ACTIVIDADES'!H106</f>
        <v>0</v>
      </c>
      <c r="I106" s="127">
        <f>'CRONOGRAMA DE ACTIVIDADES'!I106</f>
        <v>0</v>
      </c>
      <c r="J106" s="127">
        <f>'CRONOGRAMA DE ACTIVIDADES'!J106</f>
        <v>0</v>
      </c>
      <c r="K106" s="130">
        <f>'CRONOGRAMA DE ACTIVIDADES'!K106</f>
        <v>0</v>
      </c>
      <c r="L106" s="127">
        <f>'CRONOGRAMA DE ACTIVIDADES'!L106</f>
        <v>0</v>
      </c>
      <c r="M106" s="127">
        <f>'CRONOGRAMA DE ACTIVIDADES'!M106</f>
        <v>0</v>
      </c>
      <c r="N106" s="127">
        <f>'CRONOGRAMA DE ACTIVIDADES'!N106</f>
        <v>0</v>
      </c>
      <c r="O106" s="127">
        <f>'CRONOGRAMA DE ACTIVIDADES'!O106</f>
        <v>0</v>
      </c>
      <c r="P106" s="127">
        <f>'CRONOGRAMA DE ACTIVIDADES'!P106</f>
        <v>0</v>
      </c>
      <c r="Q106" s="142">
        <f>'CRONOGRAMA DE ACTIVIDADES'!Q106</f>
        <v>0</v>
      </c>
      <c r="R106" s="126">
        <f>'CRONOGRAMA DE ACTIVIDADES'!R106</f>
        <v>0</v>
      </c>
      <c r="S106" s="127">
        <f>'CRONOGRAMA DE ACTIVIDADES'!S106</f>
        <v>0</v>
      </c>
      <c r="T106" s="127">
        <f>'CRONOGRAMA DE ACTIVIDADES'!T106</f>
        <v>0</v>
      </c>
      <c r="U106" s="127">
        <f>'CRONOGRAMA DE ACTIVIDADES'!U106</f>
        <v>0</v>
      </c>
      <c r="V106" s="127">
        <f>'CRONOGRAMA DE ACTIVIDADES'!V106</f>
        <v>0</v>
      </c>
      <c r="W106" s="130">
        <f>'CRONOGRAMA DE ACTIVIDADES'!W106</f>
        <v>0</v>
      </c>
      <c r="X106" s="127">
        <f>'CRONOGRAMA DE ACTIVIDADES'!X106</f>
        <v>0</v>
      </c>
      <c r="Y106" s="127">
        <f>'CRONOGRAMA DE ACTIVIDADES'!Y106</f>
        <v>0</v>
      </c>
      <c r="Z106" s="127">
        <f>'CRONOGRAMA DE ACTIVIDADES'!Z106</f>
        <v>0</v>
      </c>
      <c r="AA106" s="127">
        <f>'CRONOGRAMA DE ACTIVIDADES'!AA106</f>
        <v>0</v>
      </c>
      <c r="AB106" s="127">
        <f>'CRONOGRAMA DE ACTIVIDADES'!AB106</f>
        <v>0</v>
      </c>
      <c r="AC106" s="142">
        <f>'CRONOGRAMA DE ACTIVIDADES'!AC106</f>
        <v>0</v>
      </c>
      <c r="AD106" s="126">
        <f>'CRONOGRAMA DE ACTIVIDADES'!AD106</f>
        <v>0</v>
      </c>
      <c r="AE106" s="127">
        <f>'CRONOGRAMA DE ACTIVIDADES'!AE106</f>
        <v>0</v>
      </c>
      <c r="AF106" s="127">
        <f>'CRONOGRAMA DE ACTIVIDADES'!AF106</f>
        <v>0</v>
      </c>
      <c r="AG106" s="127">
        <f>'CRONOGRAMA DE ACTIVIDADES'!AG106</f>
        <v>0</v>
      </c>
      <c r="AH106" s="127">
        <f>'CRONOGRAMA DE ACTIVIDADES'!AH106</f>
        <v>0</v>
      </c>
      <c r="AI106" s="130">
        <f>'CRONOGRAMA DE ACTIVIDADES'!AI106</f>
        <v>0</v>
      </c>
      <c r="AJ106" s="127">
        <f>'CRONOGRAMA DE ACTIVIDADES'!AJ106</f>
        <v>0</v>
      </c>
      <c r="AK106" s="127">
        <f>'CRONOGRAMA DE ACTIVIDADES'!AK106</f>
        <v>0</v>
      </c>
      <c r="AL106" s="127">
        <f>'CRONOGRAMA DE ACTIVIDADES'!AL106</f>
        <v>0</v>
      </c>
      <c r="AM106" s="127">
        <f>'CRONOGRAMA DE ACTIVIDADES'!AM106</f>
        <v>0</v>
      </c>
      <c r="AN106" s="127">
        <f>'CRONOGRAMA DE ACTIVIDADES'!AN106</f>
        <v>0</v>
      </c>
      <c r="AO106" s="142">
        <f>'CRONOGRAMA DE ACTIVIDADES'!AO106</f>
        <v>0</v>
      </c>
      <c r="AP106" s="744">
        <f>SUM(F106:AO106)</f>
        <v>0</v>
      </c>
      <c r="AQ106" s="128">
        <f>+E106-AP106</f>
        <v>0</v>
      </c>
      <c r="AS106" s="1291"/>
      <c r="AT106" s="1292"/>
      <c r="AU106" s="1292"/>
    </row>
    <row r="107" spans="2:47" s="220" customFormat="1" ht="12.75" customHeight="1" x14ac:dyDescent="0.15">
      <c r="B107" s="915" t="s">
        <v>419</v>
      </c>
      <c r="C107" s="365">
        <f>'CRONOGRAMA DE ACTIVIDADES'!C107</f>
        <v>0</v>
      </c>
      <c r="D107" s="221" t="str">
        <f>'CRONOGRAMA DE ACTIVIDADES'!D107</f>
        <v>Unidad medida</v>
      </c>
      <c r="E107" s="1315">
        <f>'CRONOGRAMA DE ACTIVIDADES'!E107</f>
        <v>0</v>
      </c>
      <c r="F107" s="1301">
        <f>'CRONOGRAMA DE ACTIVIDADES'!F107</f>
        <v>0</v>
      </c>
      <c r="G107" s="127">
        <f>'CRONOGRAMA DE ACTIVIDADES'!G107</f>
        <v>0</v>
      </c>
      <c r="H107" s="127">
        <f>'CRONOGRAMA DE ACTIVIDADES'!H107</f>
        <v>0</v>
      </c>
      <c r="I107" s="127">
        <f>'CRONOGRAMA DE ACTIVIDADES'!I107</f>
        <v>0</v>
      </c>
      <c r="J107" s="127">
        <f>'CRONOGRAMA DE ACTIVIDADES'!J107</f>
        <v>0</v>
      </c>
      <c r="K107" s="130">
        <f>'CRONOGRAMA DE ACTIVIDADES'!K107</f>
        <v>0</v>
      </c>
      <c r="L107" s="127">
        <f>'CRONOGRAMA DE ACTIVIDADES'!L107</f>
        <v>0</v>
      </c>
      <c r="M107" s="127">
        <f>'CRONOGRAMA DE ACTIVIDADES'!M107</f>
        <v>0</v>
      </c>
      <c r="N107" s="127">
        <f>'CRONOGRAMA DE ACTIVIDADES'!N107</f>
        <v>0</v>
      </c>
      <c r="O107" s="127">
        <f>'CRONOGRAMA DE ACTIVIDADES'!O107</f>
        <v>0</v>
      </c>
      <c r="P107" s="127">
        <f>'CRONOGRAMA DE ACTIVIDADES'!P107</f>
        <v>0</v>
      </c>
      <c r="Q107" s="142">
        <f>'CRONOGRAMA DE ACTIVIDADES'!Q107</f>
        <v>0</v>
      </c>
      <c r="R107" s="126">
        <f>'CRONOGRAMA DE ACTIVIDADES'!R107</f>
        <v>0</v>
      </c>
      <c r="S107" s="127">
        <f>'CRONOGRAMA DE ACTIVIDADES'!S107</f>
        <v>0</v>
      </c>
      <c r="T107" s="127">
        <f>'CRONOGRAMA DE ACTIVIDADES'!T107</f>
        <v>0</v>
      </c>
      <c r="U107" s="127">
        <f>'CRONOGRAMA DE ACTIVIDADES'!U107</f>
        <v>0</v>
      </c>
      <c r="V107" s="127">
        <f>'CRONOGRAMA DE ACTIVIDADES'!V107</f>
        <v>0</v>
      </c>
      <c r="W107" s="130">
        <f>'CRONOGRAMA DE ACTIVIDADES'!W107</f>
        <v>0</v>
      </c>
      <c r="X107" s="127">
        <f>'CRONOGRAMA DE ACTIVIDADES'!X107</f>
        <v>0</v>
      </c>
      <c r="Y107" s="127">
        <f>'CRONOGRAMA DE ACTIVIDADES'!Y107</f>
        <v>0</v>
      </c>
      <c r="Z107" s="127">
        <f>'CRONOGRAMA DE ACTIVIDADES'!Z107</f>
        <v>0</v>
      </c>
      <c r="AA107" s="127">
        <f>'CRONOGRAMA DE ACTIVIDADES'!AA107</f>
        <v>0</v>
      </c>
      <c r="AB107" s="127">
        <f>'CRONOGRAMA DE ACTIVIDADES'!AB107</f>
        <v>0</v>
      </c>
      <c r="AC107" s="142">
        <f>'CRONOGRAMA DE ACTIVIDADES'!AC107</f>
        <v>0</v>
      </c>
      <c r="AD107" s="126">
        <f>'CRONOGRAMA DE ACTIVIDADES'!AD107</f>
        <v>0</v>
      </c>
      <c r="AE107" s="127">
        <f>'CRONOGRAMA DE ACTIVIDADES'!AE107</f>
        <v>0</v>
      </c>
      <c r="AF107" s="127">
        <f>'CRONOGRAMA DE ACTIVIDADES'!AF107</f>
        <v>0</v>
      </c>
      <c r="AG107" s="127">
        <f>'CRONOGRAMA DE ACTIVIDADES'!AG107</f>
        <v>0</v>
      </c>
      <c r="AH107" s="127">
        <f>'CRONOGRAMA DE ACTIVIDADES'!AH107</f>
        <v>0</v>
      </c>
      <c r="AI107" s="130">
        <f>'CRONOGRAMA DE ACTIVIDADES'!AI107</f>
        <v>0</v>
      </c>
      <c r="AJ107" s="127">
        <f>'CRONOGRAMA DE ACTIVIDADES'!AJ107</f>
        <v>0</v>
      </c>
      <c r="AK107" s="127">
        <f>'CRONOGRAMA DE ACTIVIDADES'!AK107</f>
        <v>0</v>
      </c>
      <c r="AL107" s="127">
        <f>'CRONOGRAMA DE ACTIVIDADES'!AL107</f>
        <v>0</v>
      </c>
      <c r="AM107" s="127">
        <f>'CRONOGRAMA DE ACTIVIDADES'!AM107</f>
        <v>0</v>
      </c>
      <c r="AN107" s="127">
        <f>'CRONOGRAMA DE ACTIVIDADES'!AN107</f>
        <v>0</v>
      </c>
      <c r="AO107" s="142">
        <f>'CRONOGRAMA DE ACTIVIDADES'!AO107</f>
        <v>0</v>
      </c>
      <c r="AP107" s="744">
        <f>SUM(F107:AO107)</f>
        <v>0</v>
      </c>
      <c r="AQ107" s="128">
        <f>+E107-AP107</f>
        <v>0</v>
      </c>
      <c r="AS107" s="1291"/>
      <c r="AT107" s="1292"/>
      <c r="AU107" s="1292"/>
    </row>
    <row r="108" spans="2:47" s="220" customFormat="1" ht="12.75" customHeight="1" x14ac:dyDescent="0.15">
      <c r="B108" s="915" t="s">
        <v>420</v>
      </c>
      <c r="C108" s="365">
        <f>'CRONOGRAMA DE ACTIVIDADES'!C108</f>
        <v>0</v>
      </c>
      <c r="D108" s="221" t="str">
        <f>'CRONOGRAMA DE ACTIVIDADES'!D108</f>
        <v>Unidad medida</v>
      </c>
      <c r="E108" s="1315">
        <f>'CRONOGRAMA DE ACTIVIDADES'!E108</f>
        <v>0</v>
      </c>
      <c r="F108" s="1301">
        <f>'CRONOGRAMA DE ACTIVIDADES'!F108</f>
        <v>0</v>
      </c>
      <c r="G108" s="127">
        <f>'CRONOGRAMA DE ACTIVIDADES'!G108</f>
        <v>0</v>
      </c>
      <c r="H108" s="127">
        <f>'CRONOGRAMA DE ACTIVIDADES'!H108</f>
        <v>0</v>
      </c>
      <c r="I108" s="127">
        <f>'CRONOGRAMA DE ACTIVIDADES'!I108</f>
        <v>0</v>
      </c>
      <c r="J108" s="127">
        <f>'CRONOGRAMA DE ACTIVIDADES'!J108</f>
        <v>0</v>
      </c>
      <c r="K108" s="130">
        <f>'CRONOGRAMA DE ACTIVIDADES'!K108</f>
        <v>0</v>
      </c>
      <c r="L108" s="127">
        <f>'CRONOGRAMA DE ACTIVIDADES'!L108</f>
        <v>0</v>
      </c>
      <c r="M108" s="127">
        <f>'CRONOGRAMA DE ACTIVIDADES'!M108</f>
        <v>0</v>
      </c>
      <c r="N108" s="127">
        <f>'CRONOGRAMA DE ACTIVIDADES'!N108</f>
        <v>0</v>
      </c>
      <c r="O108" s="127">
        <f>'CRONOGRAMA DE ACTIVIDADES'!O108</f>
        <v>0</v>
      </c>
      <c r="P108" s="127">
        <f>'CRONOGRAMA DE ACTIVIDADES'!P108</f>
        <v>0</v>
      </c>
      <c r="Q108" s="142">
        <f>'CRONOGRAMA DE ACTIVIDADES'!Q108</f>
        <v>0</v>
      </c>
      <c r="R108" s="126">
        <f>'CRONOGRAMA DE ACTIVIDADES'!R108</f>
        <v>0</v>
      </c>
      <c r="S108" s="127">
        <f>'CRONOGRAMA DE ACTIVIDADES'!S108</f>
        <v>0</v>
      </c>
      <c r="T108" s="127">
        <f>'CRONOGRAMA DE ACTIVIDADES'!T108</f>
        <v>0</v>
      </c>
      <c r="U108" s="127">
        <f>'CRONOGRAMA DE ACTIVIDADES'!U108</f>
        <v>0</v>
      </c>
      <c r="V108" s="127">
        <f>'CRONOGRAMA DE ACTIVIDADES'!V108</f>
        <v>0</v>
      </c>
      <c r="W108" s="130">
        <f>'CRONOGRAMA DE ACTIVIDADES'!W108</f>
        <v>0</v>
      </c>
      <c r="X108" s="127">
        <f>'CRONOGRAMA DE ACTIVIDADES'!X108</f>
        <v>0</v>
      </c>
      <c r="Y108" s="127">
        <f>'CRONOGRAMA DE ACTIVIDADES'!Y108</f>
        <v>0</v>
      </c>
      <c r="Z108" s="127">
        <f>'CRONOGRAMA DE ACTIVIDADES'!Z108</f>
        <v>0</v>
      </c>
      <c r="AA108" s="127">
        <f>'CRONOGRAMA DE ACTIVIDADES'!AA108</f>
        <v>0</v>
      </c>
      <c r="AB108" s="127">
        <f>'CRONOGRAMA DE ACTIVIDADES'!AB108</f>
        <v>0</v>
      </c>
      <c r="AC108" s="142">
        <f>'CRONOGRAMA DE ACTIVIDADES'!AC108</f>
        <v>0</v>
      </c>
      <c r="AD108" s="126">
        <f>'CRONOGRAMA DE ACTIVIDADES'!AD108</f>
        <v>0</v>
      </c>
      <c r="AE108" s="127">
        <f>'CRONOGRAMA DE ACTIVIDADES'!AE108</f>
        <v>0</v>
      </c>
      <c r="AF108" s="127">
        <f>'CRONOGRAMA DE ACTIVIDADES'!AF108</f>
        <v>0</v>
      </c>
      <c r="AG108" s="127">
        <f>'CRONOGRAMA DE ACTIVIDADES'!AG108</f>
        <v>0</v>
      </c>
      <c r="AH108" s="127">
        <f>'CRONOGRAMA DE ACTIVIDADES'!AH108</f>
        <v>0</v>
      </c>
      <c r="AI108" s="130">
        <f>'CRONOGRAMA DE ACTIVIDADES'!AI108</f>
        <v>0</v>
      </c>
      <c r="AJ108" s="127">
        <f>'CRONOGRAMA DE ACTIVIDADES'!AJ108</f>
        <v>0</v>
      </c>
      <c r="AK108" s="127">
        <f>'CRONOGRAMA DE ACTIVIDADES'!AK108</f>
        <v>0</v>
      </c>
      <c r="AL108" s="127">
        <f>'CRONOGRAMA DE ACTIVIDADES'!AL108</f>
        <v>0</v>
      </c>
      <c r="AM108" s="127">
        <f>'CRONOGRAMA DE ACTIVIDADES'!AM108</f>
        <v>0</v>
      </c>
      <c r="AN108" s="127">
        <f>'CRONOGRAMA DE ACTIVIDADES'!AN108</f>
        <v>0</v>
      </c>
      <c r="AO108" s="142">
        <f>'CRONOGRAMA DE ACTIVIDADES'!AO108</f>
        <v>0</v>
      </c>
      <c r="AP108" s="744">
        <f>SUM(F108:AO108)</f>
        <v>0</v>
      </c>
      <c r="AQ108" s="128">
        <f>+E108-AP108</f>
        <v>0</v>
      </c>
      <c r="AS108" s="1291"/>
      <c r="AT108" s="1292"/>
      <c r="AU108" s="1292"/>
    </row>
    <row r="109" spans="2:47" ht="12.75" customHeight="1" x14ac:dyDescent="0.25">
      <c r="B109" s="209" t="s">
        <v>171</v>
      </c>
      <c r="C109" s="278" t="str">
        <f>+'Categorías de gastos'!E19</f>
        <v>Materiales y suministros de oficina</v>
      </c>
      <c r="D109" s="215"/>
      <c r="E109" s="1316"/>
      <c r="F109" s="1305"/>
      <c r="G109" s="212"/>
      <c r="H109" s="212"/>
      <c r="I109" s="212"/>
      <c r="J109" s="212"/>
      <c r="K109" s="212"/>
      <c r="L109" s="212"/>
      <c r="M109" s="212"/>
      <c r="N109" s="212"/>
      <c r="O109" s="212"/>
      <c r="P109" s="212"/>
      <c r="Q109" s="213"/>
      <c r="R109" s="211"/>
      <c r="S109" s="212"/>
      <c r="T109" s="212"/>
      <c r="U109" s="212"/>
      <c r="V109" s="212"/>
      <c r="W109" s="212"/>
      <c r="X109" s="212"/>
      <c r="Y109" s="212"/>
      <c r="Z109" s="212"/>
      <c r="AA109" s="212"/>
      <c r="AB109" s="212"/>
      <c r="AC109" s="213"/>
      <c r="AD109" s="211"/>
      <c r="AE109" s="212"/>
      <c r="AF109" s="212"/>
      <c r="AG109" s="212"/>
      <c r="AH109" s="212"/>
      <c r="AI109" s="212"/>
      <c r="AJ109" s="212"/>
      <c r="AK109" s="212"/>
      <c r="AL109" s="212"/>
      <c r="AM109" s="212"/>
      <c r="AN109" s="212"/>
      <c r="AO109" s="213"/>
      <c r="AP109" s="750">
        <f t="shared" si="2"/>
        <v>0</v>
      </c>
      <c r="AQ109" s="214">
        <f t="shared" si="3"/>
        <v>0</v>
      </c>
      <c r="AS109" s="1288"/>
      <c r="AT109" s="128"/>
      <c r="AU109" s="128"/>
    </row>
    <row r="110" spans="2:47" s="220" customFormat="1" ht="12.75" customHeight="1" x14ac:dyDescent="0.15">
      <c r="B110" s="915" t="s">
        <v>421</v>
      </c>
      <c r="C110" s="365">
        <f>'CRONOGRAMA DE ACTIVIDADES'!C110</f>
        <v>0</v>
      </c>
      <c r="D110" s="1552" t="str">
        <f>'CRONOGRAMA DE ACTIVIDADES'!D110</f>
        <v>Unidad medida</v>
      </c>
      <c r="E110" s="1315">
        <f>'CRONOGRAMA DE ACTIVIDADES'!E110</f>
        <v>0</v>
      </c>
      <c r="F110" s="1300">
        <f>'CRONOGRAMA DE ACTIVIDADES'!F110</f>
        <v>0</v>
      </c>
      <c r="G110" s="1170">
        <f>'CRONOGRAMA DE ACTIVIDADES'!G110</f>
        <v>0</v>
      </c>
      <c r="H110" s="1170">
        <f>'CRONOGRAMA DE ACTIVIDADES'!H110</f>
        <v>0</v>
      </c>
      <c r="I110" s="1170">
        <f>'CRONOGRAMA DE ACTIVIDADES'!I110</f>
        <v>0</v>
      </c>
      <c r="J110" s="1170">
        <f>'CRONOGRAMA DE ACTIVIDADES'!J110</f>
        <v>0</v>
      </c>
      <c r="K110" s="1171">
        <f>'CRONOGRAMA DE ACTIVIDADES'!K110</f>
        <v>0</v>
      </c>
      <c r="L110" s="1170">
        <f>'CRONOGRAMA DE ACTIVIDADES'!L110</f>
        <v>0</v>
      </c>
      <c r="M110" s="1170">
        <f>'CRONOGRAMA DE ACTIVIDADES'!M110</f>
        <v>0</v>
      </c>
      <c r="N110" s="1170">
        <f>'CRONOGRAMA DE ACTIVIDADES'!N110</f>
        <v>0</v>
      </c>
      <c r="O110" s="1170">
        <f>'CRONOGRAMA DE ACTIVIDADES'!O110</f>
        <v>0</v>
      </c>
      <c r="P110" s="1170">
        <f>'CRONOGRAMA DE ACTIVIDADES'!P110</f>
        <v>0</v>
      </c>
      <c r="Q110" s="1172">
        <f>'CRONOGRAMA DE ACTIVIDADES'!Q110</f>
        <v>0</v>
      </c>
      <c r="R110" s="129">
        <f>'CRONOGRAMA DE ACTIVIDADES'!R110</f>
        <v>0</v>
      </c>
      <c r="S110" s="130">
        <f>'CRONOGRAMA DE ACTIVIDADES'!S110</f>
        <v>0</v>
      </c>
      <c r="T110" s="130">
        <f>'CRONOGRAMA DE ACTIVIDADES'!T110</f>
        <v>0</v>
      </c>
      <c r="U110" s="130">
        <f>'CRONOGRAMA DE ACTIVIDADES'!U110</f>
        <v>0</v>
      </c>
      <c r="V110" s="130">
        <f>'CRONOGRAMA DE ACTIVIDADES'!V110</f>
        <v>0</v>
      </c>
      <c r="W110" s="130">
        <f>'CRONOGRAMA DE ACTIVIDADES'!W110</f>
        <v>0</v>
      </c>
      <c r="X110" s="130">
        <f>'CRONOGRAMA DE ACTIVIDADES'!X110</f>
        <v>0</v>
      </c>
      <c r="Y110" s="130">
        <f>'CRONOGRAMA DE ACTIVIDADES'!Y110</f>
        <v>0</v>
      </c>
      <c r="Z110" s="130">
        <f>'CRONOGRAMA DE ACTIVIDADES'!Z110</f>
        <v>0</v>
      </c>
      <c r="AA110" s="130">
        <f>'CRONOGRAMA DE ACTIVIDADES'!AA110</f>
        <v>0</v>
      </c>
      <c r="AB110" s="130">
        <f>'CRONOGRAMA DE ACTIVIDADES'!AB110</f>
        <v>0</v>
      </c>
      <c r="AC110" s="142">
        <f>'CRONOGRAMA DE ACTIVIDADES'!AC110</f>
        <v>0</v>
      </c>
      <c r="AD110" s="129">
        <f>'CRONOGRAMA DE ACTIVIDADES'!AD110</f>
        <v>0</v>
      </c>
      <c r="AE110" s="130">
        <f>'CRONOGRAMA DE ACTIVIDADES'!AE110</f>
        <v>0</v>
      </c>
      <c r="AF110" s="130">
        <f>'CRONOGRAMA DE ACTIVIDADES'!AF110</f>
        <v>0</v>
      </c>
      <c r="AG110" s="130">
        <f>'CRONOGRAMA DE ACTIVIDADES'!AG110</f>
        <v>0</v>
      </c>
      <c r="AH110" s="130">
        <f>'CRONOGRAMA DE ACTIVIDADES'!AH110</f>
        <v>0</v>
      </c>
      <c r="AI110" s="130">
        <f>'CRONOGRAMA DE ACTIVIDADES'!AI110</f>
        <v>0</v>
      </c>
      <c r="AJ110" s="130">
        <f>'CRONOGRAMA DE ACTIVIDADES'!AJ110</f>
        <v>0</v>
      </c>
      <c r="AK110" s="130">
        <f>'CRONOGRAMA DE ACTIVIDADES'!AK110</f>
        <v>0</v>
      </c>
      <c r="AL110" s="130">
        <f>'CRONOGRAMA DE ACTIVIDADES'!AL110</f>
        <v>0</v>
      </c>
      <c r="AM110" s="130">
        <f>'CRONOGRAMA DE ACTIVIDADES'!AM110</f>
        <v>0</v>
      </c>
      <c r="AN110" s="130">
        <f>'CRONOGRAMA DE ACTIVIDADES'!AN110</f>
        <v>0</v>
      </c>
      <c r="AO110" s="142">
        <f>'CRONOGRAMA DE ACTIVIDADES'!AO110</f>
        <v>0</v>
      </c>
      <c r="AP110" s="745">
        <f>SUM(F110:AO110)</f>
        <v>0</v>
      </c>
      <c r="AQ110" s="128">
        <f>+E110-AP110</f>
        <v>0</v>
      </c>
      <c r="AS110" s="1291"/>
      <c r="AT110" s="1292"/>
      <c r="AU110" s="1292"/>
    </row>
    <row r="111" spans="2:47" s="220" customFormat="1" ht="12.75" customHeight="1" x14ac:dyDescent="0.15">
      <c r="B111" s="915" t="s">
        <v>422</v>
      </c>
      <c r="C111" s="365">
        <f>'CRONOGRAMA DE ACTIVIDADES'!C111</f>
        <v>0</v>
      </c>
      <c r="D111" s="1552" t="str">
        <f>'CRONOGRAMA DE ACTIVIDADES'!D111</f>
        <v>Unidad medida</v>
      </c>
      <c r="E111" s="1315">
        <f>'CRONOGRAMA DE ACTIVIDADES'!E111</f>
        <v>0</v>
      </c>
      <c r="F111" s="1300">
        <f>'CRONOGRAMA DE ACTIVIDADES'!F111</f>
        <v>0</v>
      </c>
      <c r="G111" s="1170">
        <f>'CRONOGRAMA DE ACTIVIDADES'!G111</f>
        <v>0</v>
      </c>
      <c r="H111" s="1170">
        <f>'CRONOGRAMA DE ACTIVIDADES'!H111</f>
        <v>0</v>
      </c>
      <c r="I111" s="1170">
        <f>'CRONOGRAMA DE ACTIVIDADES'!I111</f>
        <v>0</v>
      </c>
      <c r="J111" s="1170">
        <f>'CRONOGRAMA DE ACTIVIDADES'!J111</f>
        <v>0</v>
      </c>
      <c r="K111" s="1171">
        <f>'CRONOGRAMA DE ACTIVIDADES'!K111</f>
        <v>0</v>
      </c>
      <c r="L111" s="1170">
        <f>'CRONOGRAMA DE ACTIVIDADES'!L111</f>
        <v>0</v>
      </c>
      <c r="M111" s="1170">
        <f>'CRONOGRAMA DE ACTIVIDADES'!M111</f>
        <v>0</v>
      </c>
      <c r="N111" s="1170">
        <f>'CRONOGRAMA DE ACTIVIDADES'!N111</f>
        <v>0</v>
      </c>
      <c r="O111" s="1170">
        <f>'CRONOGRAMA DE ACTIVIDADES'!O111</f>
        <v>0</v>
      </c>
      <c r="P111" s="1170">
        <f>'CRONOGRAMA DE ACTIVIDADES'!P111</f>
        <v>0</v>
      </c>
      <c r="Q111" s="1172">
        <f>'CRONOGRAMA DE ACTIVIDADES'!Q111</f>
        <v>0</v>
      </c>
      <c r="R111" s="129">
        <f>'CRONOGRAMA DE ACTIVIDADES'!R111</f>
        <v>0</v>
      </c>
      <c r="S111" s="130">
        <f>'CRONOGRAMA DE ACTIVIDADES'!S111</f>
        <v>0</v>
      </c>
      <c r="T111" s="130">
        <f>'CRONOGRAMA DE ACTIVIDADES'!T111</f>
        <v>0</v>
      </c>
      <c r="U111" s="130">
        <f>'CRONOGRAMA DE ACTIVIDADES'!U111</f>
        <v>0</v>
      </c>
      <c r="V111" s="130">
        <f>'CRONOGRAMA DE ACTIVIDADES'!V111</f>
        <v>0</v>
      </c>
      <c r="W111" s="130">
        <f>'CRONOGRAMA DE ACTIVIDADES'!W111</f>
        <v>0</v>
      </c>
      <c r="X111" s="130">
        <f>'CRONOGRAMA DE ACTIVIDADES'!X111</f>
        <v>0</v>
      </c>
      <c r="Y111" s="130">
        <f>'CRONOGRAMA DE ACTIVIDADES'!Y111</f>
        <v>0</v>
      </c>
      <c r="Z111" s="130">
        <f>'CRONOGRAMA DE ACTIVIDADES'!Z111</f>
        <v>0</v>
      </c>
      <c r="AA111" s="130">
        <f>'CRONOGRAMA DE ACTIVIDADES'!AA111</f>
        <v>0</v>
      </c>
      <c r="AB111" s="130">
        <f>'CRONOGRAMA DE ACTIVIDADES'!AB111</f>
        <v>0</v>
      </c>
      <c r="AC111" s="142">
        <f>'CRONOGRAMA DE ACTIVIDADES'!AC111</f>
        <v>0</v>
      </c>
      <c r="AD111" s="129">
        <f>'CRONOGRAMA DE ACTIVIDADES'!AD111</f>
        <v>0</v>
      </c>
      <c r="AE111" s="130">
        <f>'CRONOGRAMA DE ACTIVIDADES'!AE111</f>
        <v>0</v>
      </c>
      <c r="AF111" s="130">
        <f>'CRONOGRAMA DE ACTIVIDADES'!AF111</f>
        <v>0</v>
      </c>
      <c r="AG111" s="130">
        <f>'CRONOGRAMA DE ACTIVIDADES'!AG111</f>
        <v>0</v>
      </c>
      <c r="AH111" s="130">
        <f>'CRONOGRAMA DE ACTIVIDADES'!AH111</f>
        <v>0</v>
      </c>
      <c r="AI111" s="130">
        <f>'CRONOGRAMA DE ACTIVIDADES'!AI111</f>
        <v>0</v>
      </c>
      <c r="AJ111" s="130">
        <f>'CRONOGRAMA DE ACTIVIDADES'!AJ111</f>
        <v>0</v>
      </c>
      <c r="AK111" s="130">
        <f>'CRONOGRAMA DE ACTIVIDADES'!AK111</f>
        <v>0</v>
      </c>
      <c r="AL111" s="130">
        <f>'CRONOGRAMA DE ACTIVIDADES'!AL111</f>
        <v>0</v>
      </c>
      <c r="AM111" s="130">
        <f>'CRONOGRAMA DE ACTIVIDADES'!AM111</f>
        <v>0</v>
      </c>
      <c r="AN111" s="130">
        <f>'CRONOGRAMA DE ACTIVIDADES'!AN111</f>
        <v>0</v>
      </c>
      <c r="AO111" s="142">
        <f>'CRONOGRAMA DE ACTIVIDADES'!AO111</f>
        <v>0</v>
      </c>
      <c r="AP111" s="745">
        <f>SUM(F111:AO111)</f>
        <v>0</v>
      </c>
      <c r="AQ111" s="128">
        <f>+E111-AP111</f>
        <v>0</v>
      </c>
      <c r="AS111" s="1291"/>
      <c r="AT111" s="1292"/>
      <c r="AU111" s="1292"/>
    </row>
    <row r="112" spans="2:47" s="220" customFormat="1" ht="12.75" customHeight="1" x14ac:dyDescent="0.15">
      <c r="B112" s="915" t="s">
        <v>423</v>
      </c>
      <c r="C112" s="365">
        <f>'CRONOGRAMA DE ACTIVIDADES'!C112</f>
        <v>0</v>
      </c>
      <c r="D112" s="1552" t="str">
        <f>'CRONOGRAMA DE ACTIVIDADES'!D112</f>
        <v>Unidad medida</v>
      </c>
      <c r="E112" s="1315">
        <f>'CRONOGRAMA DE ACTIVIDADES'!E112</f>
        <v>0</v>
      </c>
      <c r="F112" s="1300">
        <f>'CRONOGRAMA DE ACTIVIDADES'!F112</f>
        <v>0</v>
      </c>
      <c r="G112" s="1170">
        <f>'CRONOGRAMA DE ACTIVIDADES'!G112</f>
        <v>0</v>
      </c>
      <c r="H112" s="1170">
        <f>'CRONOGRAMA DE ACTIVIDADES'!H112</f>
        <v>0</v>
      </c>
      <c r="I112" s="1170">
        <f>'CRONOGRAMA DE ACTIVIDADES'!I112</f>
        <v>0</v>
      </c>
      <c r="J112" s="1170">
        <f>'CRONOGRAMA DE ACTIVIDADES'!J112</f>
        <v>0</v>
      </c>
      <c r="K112" s="1171">
        <f>'CRONOGRAMA DE ACTIVIDADES'!K112</f>
        <v>0</v>
      </c>
      <c r="L112" s="1170">
        <f>'CRONOGRAMA DE ACTIVIDADES'!L112</f>
        <v>0</v>
      </c>
      <c r="M112" s="1170">
        <f>'CRONOGRAMA DE ACTIVIDADES'!M112</f>
        <v>0</v>
      </c>
      <c r="N112" s="1170">
        <f>'CRONOGRAMA DE ACTIVIDADES'!N112</f>
        <v>0</v>
      </c>
      <c r="O112" s="1170">
        <f>'CRONOGRAMA DE ACTIVIDADES'!O112</f>
        <v>0</v>
      </c>
      <c r="P112" s="1170">
        <f>'CRONOGRAMA DE ACTIVIDADES'!P112</f>
        <v>0</v>
      </c>
      <c r="Q112" s="1172">
        <f>'CRONOGRAMA DE ACTIVIDADES'!Q112</f>
        <v>0</v>
      </c>
      <c r="R112" s="129">
        <f>'CRONOGRAMA DE ACTIVIDADES'!R112</f>
        <v>0</v>
      </c>
      <c r="S112" s="130">
        <f>'CRONOGRAMA DE ACTIVIDADES'!S112</f>
        <v>0</v>
      </c>
      <c r="T112" s="130">
        <f>'CRONOGRAMA DE ACTIVIDADES'!T112</f>
        <v>0</v>
      </c>
      <c r="U112" s="130">
        <f>'CRONOGRAMA DE ACTIVIDADES'!U112</f>
        <v>0</v>
      </c>
      <c r="V112" s="130">
        <f>'CRONOGRAMA DE ACTIVIDADES'!V112</f>
        <v>0</v>
      </c>
      <c r="W112" s="130">
        <f>'CRONOGRAMA DE ACTIVIDADES'!W112</f>
        <v>0</v>
      </c>
      <c r="X112" s="130">
        <f>'CRONOGRAMA DE ACTIVIDADES'!X112</f>
        <v>0</v>
      </c>
      <c r="Y112" s="130">
        <f>'CRONOGRAMA DE ACTIVIDADES'!Y112</f>
        <v>0</v>
      </c>
      <c r="Z112" s="130">
        <f>'CRONOGRAMA DE ACTIVIDADES'!Z112</f>
        <v>0</v>
      </c>
      <c r="AA112" s="130">
        <f>'CRONOGRAMA DE ACTIVIDADES'!AA112</f>
        <v>0</v>
      </c>
      <c r="AB112" s="130">
        <f>'CRONOGRAMA DE ACTIVIDADES'!AB112</f>
        <v>0</v>
      </c>
      <c r="AC112" s="142">
        <f>'CRONOGRAMA DE ACTIVIDADES'!AC112</f>
        <v>0</v>
      </c>
      <c r="AD112" s="129">
        <f>'CRONOGRAMA DE ACTIVIDADES'!AD112</f>
        <v>0</v>
      </c>
      <c r="AE112" s="130">
        <f>'CRONOGRAMA DE ACTIVIDADES'!AE112</f>
        <v>0</v>
      </c>
      <c r="AF112" s="130">
        <f>'CRONOGRAMA DE ACTIVIDADES'!AF112</f>
        <v>0</v>
      </c>
      <c r="AG112" s="130">
        <f>'CRONOGRAMA DE ACTIVIDADES'!AG112</f>
        <v>0</v>
      </c>
      <c r="AH112" s="130">
        <f>'CRONOGRAMA DE ACTIVIDADES'!AH112</f>
        <v>0</v>
      </c>
      <c r="AI112" s="130">
        <f>'CRONOGRAMA DE ACTIVIDADES'!AI112</f>
        <v>0</v>
      </c>
      <c r="AJ112" s="130">
        <f>'CRONOGRAMA DE ACTIVIDADES'!AJ112</f>
        <v>0</v>
      </c>
      <c r="AK112" s="130">
        <f>'CRONOGRAMA DE ACTIVIDADES'!AK112</f>
        <v>0</v>
      </c>
      <c r="AL112" s="130">
        <f>'CRONOGRAMA DE ACTIVIDADES'!AL112</f>
        <v>0</v>
      </c>
      <c r="AM112" s="130">
        <f>'CRONOGRAMA DE ACTIVIDADES'!AM112</f>
        <v>0</v>
      </c>
      <c r="AN112" s="130">
        <f>'CRONOGRAMA DE ACTIVIDADES'!AN112</f>
        <v>0</v>
      </c>
      <c r="AO112" s="142">
        <f>'CRONOGRAMA DE ACTIVIDADES'!AO112</f>
        <v>0</v>
      </c>
      <c r="AP112" s="745">
        <f>SUM(F112:AO112)</f>
        <v>0</v>
      </c>
      <c r="AQ112" s="128">
        <f>+E112-AP112</f>
        <v>0</v>
      </c>
      <c r="AS112" s="1291"/>
      <c r="AT112" s="1292"/>
      <c r="AU112" s="1292"/>
    </row>
    <row r="113" spans="2:47" ht="12.75" customHeight="1" x14ac:dyDescent="0.25">
      <c r="B113" s="209" t="s">
        <v>176</v>
      </c>
      <c r="C113" s="278" t="str">
        <f>+'Categorías de gastos'!E20</f>
        <v>Comunicaciones</v>
      </c>
      <c r="D113" s="215"/>
      <c r="E113" s="1317"/>
      <c r="F113" s="1305"/>
      <c r="G113" s="212"/>
      <c r="H113" s="212"/>
      <c r="I113" s="212"/>
      <c r="J113" s="212"/>
      <c r="K113" s="212"/>
      <c r="L113" s="212"/>
      <c r="M113" s="212"/>
      <c r="N113" s="212"/>
      <c r="O113" s="212"/>
      <c r="P113" s="212"/>
      <c r="Q113" s="213"/>
      <c r="R113" s="211"/>
      <c r="S113" s="212"/>
      <c r="T113" s="212"/>
      <c r="U113" s="212"/>
      <c r="V113" s="212"/>
      <c r="W113" s="212"/>
      <c r="X113" s="212"/>
      <c r="Y113" s="212"/>
      <c r="Z113" s="212"/>
      <c r="AA113" s="212"/>
      <c r="AB113" s="212"/>
      <c r="AC113" s="213"/>
      <c r="AD113" s="211"/>
      <c r="AE113" s="212"/>
      <c r="AF113" s="212"/>
      <c r="AG113" s="212"/>
      <c r="AH113" s="212"/>
      <c r="AI113" s="212"/>
      <c r="AJ113" s="212"/>
      <c r="AK113" s="212"/>
      <c r="AL113" s="212"/>
      <c r="AM113" s="212"/>
      <c r="AN113" s="212"/>
      <c r="AO113" s="213"/>
      <c r="AP113" s="750">
        <f t="shared" si="2"/>
        <v>0</v>
      </c>
      <c r="AQ113" s="214">
        <f t="shared" si="3"/>
        <v>0</v>
      </c>
      <c r="AS113" s="1288"/>
      <c r="AT113" s="128"/>
      <c r="AU113" s="128"/>
    </row>
    <row r="114" spans="2:47" s="220" customFormat="1" ht="12.75" customHeight="1" x14ac:dyDescent="0.15">
      <c r="B114" s="915" t="s">
        <v>424</v>
      </c>
      <c r="C114" s="365">
        <f>'CRONOGRAMA DE ACTIVIDADES'!C114</f>
        <v>0</v>
      </c>
      <c r="D114" s="1552" t="str">
        <f>'CRONOGRAMA DE ACTIVIDADES'!D114</f>
        <v>Unidad medida</v>
      </c>
      <c r="E114" s="1318">
        <f>'CRONOGRAMA DE ACTIVIDADES'!E114</f>
        <v>0</v>
      </c>
      <c r="F114" s="1301">
        <f>'CRONOGRAMA DE ACTIVIDADES'!F114</f>
        <v>0</v>
      </c>
      <c r="G114" s="127">
        <f>'CRONOGRAMA DE ACTIVIDADES'!G114</f>
        <v>0</v>
      </c>
      <c r="H114" s="127">
        <f>'CRONOGRAMA DE ACTIVIDADES'!H114</f>
        <v>0</v>
      </c>
      <c r="I114" s="127">
        <f>'CRONOGRAMA DE ACTIVIDADES'!I114</f>
        <v>0</v>
      </c>
      <c r="J114" s="127">
        <f>'CRONOGRAMA DE ACTIVIDADES'!J114</f>
        <v>0</v>
      </c>
      <c r="K114" s="130">
        <f>'CRONOGRAMA DE ACTIVIDADES'!K114</f>
        <v>0</v>
      </c>
      <c r="L114" s="130">
        <f>'CRONOGRAMA DE ACTIVIDADES'!L114</f>
        <v>0</v>
      </c>
      <c r="M114" s="130">
        <f>'CRONOGRAMA DE ACTIVIDADES'!M114</f>
        <v>0</v>
      </c>
      <c r="N114" s="130">
        <f>'CRONOGRAMA DE ACTIVIDADES'!N114</f>
        <v>0</v>
      </c>
      <c r="O114" s="130">
        <f>'CRONOGRAMA DE ACTIVIDADES'!O114</f>
        <v>0</v>
      </c>
      <c r="P114" s="130">
        <f>'CRONOGRAMA DE ACTIVIDADES'!P114</f>
        <v>0</v>
      </c>
      <c r="Q114" s="142">
        <f>'CRONOGRAMA DE ACTIVIDADES'!Q114</f>
        <v>0</v>
      </c>
      <c r="R114" s="129">
        <f>'CRONOGRAMA DE ACTIVIDADES'!R114</f>
        <v>0</v>
      </c>
      <c r="S114" s="130">
        <f>'CRONOGRAMA DE ACTIVIDADES'!S114</f>
        <v>0</v>
      </c>
      <c r="T114" s="130">
        <f>'CRONOGRAMA DE ACTIVIDADES'!T114</f>
        <v>0</v>
      </c>
      <c r="U114" s="130">
        <f>'CRONOGRAMA DE ACTIVIDADES'!U114</f>
        <v>0</v>
      </c>
      <c r="V114" s="130">
        <f>'CRONOGRAMA DE ACTIVIDADES'!V114</f>
        <v>0</v>
      </c>
      <c r="W114" s="130">
        <f>'CRONOGRAMA DE ACTIVIDADES'!W114</f>
        <v>0</v>
      </c>
      <c r="X114" s="130">
        <f>'CRONOGRAMA DE ACTIVIDADES'!X114</f>
        <v>0</v>
      </c>
      <c r="Y114" s="130">
        <f>'CRONOGRAMA DE ACTIVIDADES'!Y114</f>
        <v>0</v>
      </c>
      <c r="Z114" s="130">
        <f>'CRONOGRAMA DE ACTIVIDADES'!Z114</f>
        <v>0</v>
      </c>
      <c r="AA114" s="130">
        <f>'CRONOGRAMA DE ACTIVIDADES'!AA114</f>
        <v>0</v>
      </c>
      <c r="AB114" s="130">
        <f>'CRONOGRAMA DE ACTIVIDADES'!AB114</f>
        <v>0</v>
      </c>
      <c r="AC114" s="142">
        <f>'CRONOGRAMA DE ACTIVIDADES'!AC114</f>
        <v>0</v>
      </c>
      <c r="AD114" s="129">
        <f>'CRONOGRAMA DE ACTIVIDADES'!AD114</f>
        <v>0</v>
      </c>
      <c r="AE114" s="130">
        <f>'CRONOGRAMA DE ACTIVIDADES'!AE114</f>
        <v>0</v>
      </c>
      <c r="AF114" s="130">
        <f>'CRONOGRAMA DE ACTIVIDADES'!AF114</f>
        <v>0</v>
      </c>
      <c r="AG114" s="130">
        <f>'CRONOGRAMA DE ACTIVIDADES'!AG114</f>
        <v>0</v>
      </c>
      <c r="AH114" s="130">
        <f>'CRONOGRAMA DE ACTIVIDADES'!AH114</f>
        <v>0</v>
      </c>
      <c r="AI114" s="130">
        <f>'CRONOGRAMA DE ACTIVIDADES'!AI114</f>
        <v>0</v>
      </c>
      <c r="AJ114" s="130">
        <f>'CRONOGRAMA DE ACTIVIDADES'!AJ114</f>
        <v>0</v>
      </c>
      <c r="AK114" s="130">
        <f>'CRONOGRAMA DE ACTIVIDADES'!AK114</f>
        <v>0</v>
      </c>
      <c r="AL114" s="130">
        <f>'CRONOGRAMA DE ACTIVIDADES'!AL114</f>
        <v>0</v>
      </c>
      <c r="AM114" s="130">
        <f>'CRONOGRAMA DE ACTIVIDADES'!AM114</f>
        <v>0</v>
      </c>
      <c r="AN114" s="130">
        <f>'CRONOGRAMA DE ACTIVIDADES'!AN114</f>
        <v>0</v>
      </c>
      <c r="AO114" s="142">
        <f>'CRONOGRAMA DE ACTIVIDADES'!AO114</f>
        <v>0</v>
      </c>
      <c r="AP114" s="745">
        <f>SUM(F114:AO114)</f>
        <v>0</v>
      </c>
      <c r="AQ114" s="128">
        <f>+E114-AP114</f>
        <v>0</v>
      </c>
      <c r="AS114" s="1291"/>
      <c r="AT114" s="1292"/>
      <c r="AU114" s="1292"/>
    </row>
    <row r="115" spans="2:47" s="220" customFormat="1" ht="12.75" customHeight="1" x14ac:dyDescent="0.15">
      <c r="B115" s="915" t="s">
        <v>425</v>
      </c>
      <c r="C115" s="365">
        <f>'CRONOGRAMA DE ACTIVIDADES'!C115</f>
        <v>0</v>
      </c>
      <c r="D115" s="1552" t="str">
        <f>'CRONOGRAMA DE ACTIVIDADES'!D115</f>
        <v>Unidad medida</v>
      </c>
      <c r="E115" s="1318">
        <f>'CRONOGRAMA DE ACTIVIDADES'!E115</f>
        <v>0</v>
      </c>
      <c r="F115" s="1301">
        <f>'CRONOGRAMA DE ACTIVIDADES'!F115</f>
        <v>0</v>
      </c>
      <c r="G115" s="127">
        <f>'CRONOGRAMA DE ACTIVIDADES'!G115</f>
        <v>0</v>
      </c>
      <c r="H115" s="127">
        <f>'CRONOGRAMA DE ACTIVIDADES'!H115</f>
        <v>0</v>
      </c>
      <c r="I115" s="127">
        <f>'CRONOGRAMA DE ACTIVIDADES'!I115</f>
        <v>0</v>
      </c>
      <c r="J115" s="127">
        <f>'CRONOGRAMA DE ACTIVIDADES'!J115</f>
        <v>0</v>
      </c>
      <c r="K115" s="130">
        <f>'CRONOGRAMA DE ACTIVIDADES'!K115</f>
        <v>0</v>
      </c>
      <c r="L115" s="130">
        <f>'CRONOGRAMA DE ACTIVIDADES'!L115</f>
        <v>0</v>
      </c>
      <c r="M115" s="130">
        <f>'CRONOGRAMA DE ACTIVIDADES'!M115</f>
        <v>0</v>
      </c>
      <c r="N115" s="130">
        <f>'CRONOGRAMA DE ACTIVIDADES'!N115</f>
        <v>0</v>
      </c>
      <c r="O115" s="130">
        <f>'CRONOGRAMA DE ACTIVIDADES'!O115</f>
        <v>0</v>
      </c>
      <c r="P115" s="130">
        <f>'CRONOGRAMA DE ACTIVIDADES'!P115</f>
        <v>0</v>
      </c>
      <c r="Q115" s="142">
        <f>'CRONOGRAMA DE ACTIVIDADES'!Q115</f>
        <v>0</v>
      </c>
      <c r="R115" s="129">
        <f>'CRONOGRAMA DE ACTIVIDADES'!R115</f>
        <v>0</v>
      </c>
      <c r="S115" s="130">
        <f>'CRONOGRAMA DE ACTIVIDADES'!S115</f>
        <v>0</v>
      </c>
      <c r="T115" s="130">
        <f>'CRONOGRAMA DE ACTIVIDADES'!T115</f>
        <v>0</v>
      </c>
      <c r="U115" s="130">
        <f>'CRONOGRAMA DE ACTIVIDADES'!U115</f>
        <v>0</v>
      </c>
      <c r="V115" s="130">
        <f>'CRONOGRAMA DE ACTIVIDADES'!V115</f>
        <v>0</v>
      </c>
      <c r="W115" s="130">
        <f>'CRONOGRAMA DE ACTIVIDADES'!W115</f>
        <v>0</v>
      </c>
      <c r="X115" s="130">
        <f>'CRONOGRAMA DE ACTIVIDADES'!X115</f>
        <v>0</v>
      </c>
      <c r="Y115" s="130">
        <f>'CRONOGRAMA DE ACTIVIDADES'!Y115</f>
        <v>0</v>
      </c>
      <c r="Z115" s="130">
        <f>'CRONOGRAMA DE ACTIVIDADES'!Z115</f>
        <v>0</v>
      </c>
      <c r="AA115" s="130">
        <f>'CRONOGRAMA DE ACTIVIDADES'!AA115</f>
        <v>0</v>
      </c>
      <c r="AB115" s="130">
        <f>'CRONOGRAMA DE ACTIVIDADES'!AB115</f>
        <v>0</v>
      </c>
      <c r="AC115" s="142">
        <f>'CRONOGRAMA DE ACTIVIDADES'!AC115</f>
        <v>0</v>
      </c>
      <c r="AD115" s="129">
        <f>'CRONOGRAMA DE ACTIVIDADES'!AD115</f>
        <v>0</v>
      </c>
      <c r="AE115" s="130">
        <f>'CRONOGRAMA DE ACTIVIDADES'!AE115</f>
        <v>0</v>
      </c>
      <c r="AF115" s="130">
        <f>'CRONOGRAMA DE ACTIVIDADES'!AF115</f>
        <v>0</v>
      </c>
      <c r="AG115" s="130">
        <f>'CRONOGRAMA DE ACTIVIDADES'!AG115</f>
        <v>0</v>
      </c>
      <c r="AH115" s="130">
        <f>'CRONOGRAMA DE ACTIVIDADES'!AH115</f>
        <v>0</v>
      </c>
      <c r="AI115" s="130">
        <f>'CRONOGRAMA DE ACTIVIDADES'!AI115</f>
        <v>0</v>
      </c>
      <c r="AJ115" s="130">
        <f>'CRONOGRAMA DE ACTIVIDADES'!AJ115</f>
        <v>0</v>
      </c>
      <c r="AK115" s="130">
        <f>'CRONOGRAMA DE ACTIVIDADES'!AK115</f>
        <v>0</v>
      </c>
      <c r="AL115" s="130">
        <f>'CRONOGRAMA DE ACTIVIDADES'!AL115</f>
        <v>0</v>
      </c>
      <c r="AM115" s="130">
        <f>'CRONOGRAMA DE ACTIVIDADES'!AM115</f>
        <v>0</v>
      </c>
      <c r="AN115" s="130">
        <f>'CRONOGRAMA DE ACTIVIDADES'!AN115</f>
        <v>0</v>
      </c>
      <c r="AO115" s="142">
        <f>'CRONOGRAMA DE ACTIVIDADES'!AO115</f>
        <v>0</v>
      </c>
      <c r="AP115" s="745">
        <f>SUM(F115:AO115)</f>
        <v>0</v>
      </c>
      <c r="AQ115" s="128">
        <f>+E115-AP115</f>
        <v>0</v>
      </c>
      <c r="AS115" s="1291"/>
      <c r="AT115" s="1292"/>
      <c r="AU115" s="1292"/>
    </row>
    <row r="116" spans="2:47" s="220" customFormat="1" ht="12.75" customHeight="1" x14ac:dyDescent="0.15">
      <c r="B116" s="915" t="s">
        <v>426</v>
      </c>
      <c r="C116" s="365">
        <f>'CRONOGRAMA DE ACTIVIDADES'!C116</f>
        <v>0</v>
      </c>
      <c r="D116" s="1552" t="str">
        <f>'CRONOGRAMA DE ACTIVIDADES'!D116</f>
        <v>Unidad medida</v>
      </c>
      <c r="E116" s="1318">
        <f>'CRONOGRAMA DE ACTIVIDADES'!E116</f>
        <v>0</v>
      </c>
      <c r="F116" s="1301">
        <f>'CRONOGRAMA DE ACTIVIDADES'!F116</f>
        <v>0</v>
      </c>
      <c r="G116" s="127">
        <f>'CRONOGRAMA DE ACTIVIDADES'!G116</f>
        <v>0</v>
      </c>
      <c r="H116" s="127">
        <f>'CRONOGRAMA DE ACTIVIDADES'!H116</f>
        <v>0</v>
      </c>
      <c r="I116" s="127">
        <f>'CRONOGRAMA DE ACTIVIDADES'!I116</f>
        <v>0</v>
      </c>
      <c r="J116" s="127">
        <f>'CRONOGRAMA DE ACTIVIDADES'!J116</f>
        <v>0</v>
      </c>
      <c r="K116" s="130">
        <f>'CRONOGRAMA DE ACTIVIDADES'!K116</f>
        <v>0</v>
      </c>
      <c r="L116" s="130">
        <f>'CRONOGRAMA DE ACTIVIDADES'!L116</f>
        <v>0</v>
      </c>
      <c r="M116" s="130">
        <f>'CRONOGRAMA DE ACTIVIDADES'!M116</f>
        <v>0</v>
      </c>
      <c r="N116" s="130">
        <f>'CRONOGRAMA DE ACTIVIDADES'!N116</f>
        <v>0</v>
      </c>
      <c r="O116" s="130">
        <f>'CRONOGRAMA DE ACTIVIDADES'!O116</f>
        <v>0</v>
      </c>
      <c r="P116" s="130">
        <f>'CRONOGRAMA DE ACTIVIDADES'!P116</f>
        <v>0</v>
      </c>
      <c r="Q116" s="142">
        <f>'CRONOGRAMA DE ACTIVIDADES'!Q116</f>
        <v>0</v>
      </c>
      <c r="R116" s="129">
        <f>'CRONOGRAMA DE ACTIVIDADES'!R116</f>
        <v>0</v>
      </c>
      <c r="S116" s="130">
        <f>'CRONOGRAMA DE ACTIVIDADES'!S116</f>
        <v>0</v>
      </c>
      <c r="T116" s="130">
        <f>'CRONOGRAMA DE ACTIVIDADES'!T116</f>
        <v>0</v>
      </c>
      <c r="U116" s="130">
        <f>'CRONOGRAMA DE ACTIVIDADES'!U116</f>
        <v>0</v>
      </c>
      <c r="V116" s="130">
        <f>'CRONOGRAMA DE ACTIVIDADES'!V116</f>
        <v>0</v>
      </c>
      <c r="W116" s="130">
        <f>'CRONOGRAMA DE ACTIVIDADES'!W116</f>
        <v>0</v>
      </c>
      <c r="X116" s="130">
        <f>'CRONOGRAMA DE ACTIVIDADES'!X116</f>
        <v>0</v>
      </c>
      <c r="Y116" s="130">
        <f>'CRONOGRAMA DE ACTIVIDADES'!Y116</f>
        <v>0</v>
      </c>
      <c r="Z116" s="130">
        <f>'CRONOGRAMA DE ACTIVIDADES'!Z116</f>
        <v>0</v>
      </c>
      <c r="AA116" s="130">
        <f>'CRONOGRAMA DE ACTIVIDADES'!AA116</f>
        <v>0</v>
      </c>
      <c r="AB116" s="130">
        <f>'CRONOGRAMA DE ACTIVIDADES'!AB116</f>
        <v>0</v>
      </c>
      <c r="AC116" s="142">
        <f>'CRONOGRAMA DE ACTIVIDADES'!AC116</f>
        <v>0</v>
      </c>
      <c r="AD116" s="129">
        <f>'CRONOGRAMA DE ACTIVIDADES'!AD116</f>
        <v>0</v>
      </c>
      <c r="AE116" s="130">
        <f>'CRONOGRAMA DE ACTIVIDADES'!AE116</f>
        <v>0</v>
      </c>
      <c r="AF116" s="130">
        <f>'CRONOGRAMA DE ACTIVIDADES'!AF116</f>
        <v>0</v>
      </c>
      <c r="AG116" s="130">
        <f>'CRONOGRAMA DE ACTIVIDADES'!AG116</f>
        <v>0</v>
      </c>
      <c r="AH116" s="130">
        <f>'CRONOGRAMA DE ACTIVIDADES'!AH116</f>
        <v>0</v>
      </c>
      <c r="AI116" s="130">
        <f>'CRONOGRAMA DE ACTIVIDADES'!AI116</f>
        <v>0</v>
      </c>
      <c r="AJ116" s="130">
        <f>'CRONOGRAMA DE ACTIVIDADES'!AJ116</f>
        <v>0</v>
      </c>
      <c r="AK116" s="130">
        <f>'CRONOGRAMA DE ACTIVIDADES'!AK116</f>
        <v>0</v>
      </c>
      <c r="AL116" s="130">
        <f>'CRONOGRAMA DE ACTIVIDADES'!AL116</f>
        <v>0</v>
      </c>
      <c r="AM116" s="130">
        <f>'CRONOGRAMA DE ACTIVIDADES'!AM116</f>
        <v>0</v>
      </c>
      <c r="AN116" s="130">
        <f>'CRONOGRAMA DE ACTIVIDADES'!AN116</f>
        <v>0</v>
      </c>
      <c r="AO116" s="142">
        <f>'CRONOGRAMA DE ACTIVIDADES'!AO116</f>
        <v>0</v>
      </c>
      <c r="AP116" s="745">
        <f>SUM(F116:AO116)</f>
        <v>0</v>
      </c>
      <c r="AQ116" s="128">
        <f>+E116-AP116</f>
        <v>0</v>
      </c>
      <c r="AS116" s="1291"/>
      <c r="AT116" s="1292"/>
      <c r="AU116" s="1292"/>
    </row>
    <row r="117" spans="2:47" ht="12.75" customHeight="1" x14ac:dyDescent="0.25">
      <c r="B117" s="209" t="s">
        <v>177</v>
      </c>
      <c r="C117" s="278" t="str">
        <f>+'Categorías de gastos'!E21</f>
        <v>Coordinaciones con FONDOEMPLEO</v>
      </c>
      <c r="D117" s="215"/>
      <c r="E117" s="1317"/>
      <c r="F117" s="1305"/>
      <c r="G117" s="212"/>
      <c r="H117" s="212"/>
      <c r="I117" s="212"/>
      <c r="J117" s="212"/>
      <c r="K117" s="212"/>
      <c r="L117" s="212"/>
      <c r="M117" s="212"/>
      <c r="N117" s="212"/>
      <c r="O117" s="212"/>
      <c r="P117" s="212"/>
      <c r="Q117" s="213"/>
      <c r="R117" s="211"/>
      <c r="S117" s="212"/>
      <c r="T117" s="212"/>
      <c r="U117" s="212"/>
      <c r="V117" s="212"/>
      <c r="W117" s="212"/>
      <c r="X117" s="212"/>
      <c r="Y117" s="212"/>
      <c r="Z117" s="212"/>
      <c r="AA117" s="212"/>
      <c r="AB117" s="212"/>
      <c r="AC117" s="213"/>
      <c r="AD117" s="211"/>
      <c r="AE117" s="212"/>
      <c r="AF117" s="212"/>
      <c r="AG117" s="212"/>
      <c r="AH117" s="212"/>
      <c r="AI117" s="212"/>
      <c r="AJ117" s="212"/>
      <c r="AK117" s="212"/>
      <c r="AL117" s="212"/>
      <c r="AM117" s="212"/>
      <c r="AN117" s="212"/>
      <c r="AO117" s="213"/>
      <c r="AP117" s="750">
        <f t="shared" si="2"/>
        <v>0</v>
      </c>
      <c r="AQ117" s="214">
        <f t="shared" si="3"/>
        <v>0</v>
      </c>
      <c r="AS117" s="1288"/>
      <c r="AT117" s="128"/>
      <c r="AU117" s="128"/>
    </row>
    <row r="118" spans="2:47" s="220" customFormat="1" ht="12.75" customHeight="1" x14ac:dyDescent="0.15">
      <c r="B118" s="915" t="s">
        <v>427</v>
      </c>
      <c r="C118" s="365" t="str">
        <f>'CRONOGRAMA DE ACTIVIDADES'!C118</f>
        <v>Pasajes</v>
      </c>
      <c r="D118" s="1552" t="str">
        <f>'CRONOGRAMA DE ACTIVIDADES'!D118</f>
        <v>Unidad</v>
      </c>
      <c r="E118" s="1318">
        <f>'CRONOGRAMA DE ACTIVIDADES'!E118</f>
        <v>2</v>
      </c>
      <c r="F118" s="1301">
        <f>'CRONOGRAMA DE ACTIVIDADES'!F118</f>
        <v>0</v>
      </c>
      <c r="G118" s="127">
        <f>'CRONOGRAMA DE ACTIVIDADES'!G118</f>
        <v>0</v>
      </c>
      <c r="H118" s="127">
        <f>'CRONOGRAMA DE ACTIVIDADES'!H118</f>
        <v>1</v>
      </c>
      <c r="I118" s="127">
        <f>'CRONOGRAMA DE ACTIVIDADES'!I118</f>
        <v>0</v>
      </c>
      <c r="J118" s="127">
        <f>'CRONOGRAMA DE ACTIVIDADES'!J118</f>
        <v>0</v>
      </c>
      <c r="K118" s="130">
        <f>'CRONOGRAMA DE ACTIVIDADES'!K118</f>
        <v>0</v>
      </c>
      <c r="L118" s="130">
        <f>'CRONOGRAMA DE ACTIVIDADES'!L118</f>
        <v>0</v>
      </c>
      <c r="M118" s="130">
        <f>'CRONOGRAMA DE ACTIVIDADES'!M118</f>
        <v>0</v>
      </c>
      <c r="N118" s="130">
        <f>'CRONOGRAMA DE ACTIVIDADES'!N118</f>
        <v>1</v>
      </c>
      <c r="O118" s="130">
        <f>'CRONOGRAMA DE ACTIVIDADES'!O118</f>
        <v>0</v>
      </c>
      <c r="P118" s="130">
        <f>'CRONOGRAMA DE ACTIVIDADES'!P118</f>
        <v>0</v>
      </c>
      <c r="Q118" s="142">
        <f>'CRONOGRAMA DE ACTIVIDADES'!Q118</f>
        <v>0</v>
      </c>
      <c r="R118" s="129">
        <f>'CRONOGRAMA DE ACTIVIDADES'!R118</f>
        <v>0</v>
      </c>
      <c r="S118" s="130">
        <f>'CRONOGRAMA DE ACTIVIDADES'!S118</f>
        <v>0</v>
      </c>
      <c r="T118" s="130">
        <f>'CRONOGRAMA DE ACTIVIDADES'!T118</f>
        <v>0</v>
      </c>
      <c r="U118" s="130">
        <f>'CRONOGRAMA DE ACTIVIDADES'!U118</f>
        <v>0</v>
      </c>
      <c r="V118" s="130">
        <f>'CRONOGRAMA DE ACTIVIDADES'!V118</f>
        <v>0</v>
      </c>
      <c r="W118" s="130">
        <f>'CRONOGRAMA DE ACTIVIDADES'!W118</f>
        <v>0</v>
      </c>
      <c r="X118" s="130">
        <f>'CRONOGRAMA DE ACTIVIDADES'!X118</f>
        <v>0</v>
      </c>
      <c r="Y118" s="130">
        <f>'CRONOGRAMA DE ACTIVIDADES'!Y118</f>
        <v>0</v>
      </c>
      <c r="Z118" s="130">
        <f>'CRONOGRAMA DE ACTIVIDADES'!Z118</f>
        <v>0</v>
      </c>
      <c r="AA118" s="130">
        <f>'CRONOGRAMA DE ACTIVIDADES'!AA118</f>
        <v>0</v>
      </c>
      <c r="AB118" s="130">
        <f>'CRONOGRAMA DE ACTIVIDADES'!AB118</f>
        <v>0</v>
      </c>
      <c r="AC118" s="142">
        <f>'CRONOGRAMA DE ACTIVIDADES'!AC118</f>
        <v>0</v>
      </c>
      <c r="AD118" s="129">
        <f>'CRONOGRAMA DE ACTIVIDADES'!AD118</f>
        <v>0</v>
      </c>
      <c r="AE118" s="130">
        <f>'CRONOGRAMA DE ACTIVIDADES'!AE118</f>
        <v>0</v>
      </c>
      <c r="AF118" s="130">
        <f>'CRONOGRAMA DE ACTIVIDADES'!AF118</f>
        <v>0</v>
      </c>
      <c r="AG118" s="130">
        <f>'CRONOGRAMA DE ACTIVIDADES'!AG118</f>
        <v>0</v>
      </c>
      <c r="AH118" s="130">
        <f>'CRONOGRAMA DE ACTIVIDADES'!AH118</f>
        <v>0</v>
      </c>
      <c r="AI118" s="130">
        <f>'CRONOGRAMA DE ACTIVIDADES'!AI118</f>
        <v>0</v>
      </c>
      <c r="AJ118" s="130">
        <f>'CRONOGRAMA DE ACTIVIDADES'!AJ118</f>
        <v>0</v>
      </c>
      <c r="AK118" s="130">
        <f>'CRONOGRAMA DE ACTIVIDADES'!AK118</f>
        <v>0</v>
      </c>
      <c r="AL118" s="130">
        <f>'CRONOGRAMA DE ACTIVIDADES'!AL118</f>
        <v>0</v>
      </c>
      <c r="AM118" s="130">
        <f>'CRONOGRAMA DE ACTIVIDADES'!AM118</f>
        <v>0</v>
      </c>
      <c r="AN118" s="130">
        <f>'CRONOGRAMA DE ACTIVIDADES'!AN118</f>
        <v>0</v>
      </c>
      <c r="AO118" s="142">
        <f>'CRONOGRAMA DE ACTIVIDADES'!AO118</f>
        <v>0</v>
      </c>
      <c r="AP118" s="745">
        <f t="shared" ref="AP118:AP124" si="4">SUM(F118:AO118)</f>
        <v>2</v>
      </c>
      <c r="AQ118" s="128">
        <f t="shared" ref="AQ118:AQ124" si="5">+E118-AP118</f>
        <v>0</v>
      </c>
      <c r="AS118" s="1291"/>
      <c r="AT118" s="1292"/>
      <c r="AU118" s="1292"/>
    </row>
    <row r="119" spans="2:47" s="220" customFormat="1" ht="12.75" customHeight="1" x14ac:dyDescent="0.15">
      <c r="B119" s="915" t="s">
        <v>428</v>
      </c>
      <c r="C119" s="365" t="str">
        <f>'CRONOGRAMA DE ACTIVIDADES'!C119</f>
        <v>Viáticos</v>
      </c>
      <c r="D119" s="1552" t="str">
        <f>'CRONOGRAMA DE ACTIVIDADES'!D119</f>
        <v>Unidad</v>
      </c>
      <c r="E119" s="1318">
        <f>'CRONOGRAMA DE ACTIVIDADES'!E119</f>
        <v>2</v>
      </c>
      <c r="F119" s="1301">
        <f>'CRONOGRAMA DE ACTIVIDADES'!F119</f>
        <v>0</v>
      </c>
      <c r="G119" s="127">
        <f>'CRONOGRAMA DE ACTIVIDADES'!G119</f>
        <v>0</v>
      </c>
      <c r="H119" s="127">
        <f>'CRONOGRAMA DE ACTIVIDADES'!H119</f>
        <v>1</v>
      </c>
      <c r="I119" s="127">
        <f>'CRONOGRAMA DE ACTIVIDADES'!I119</f>
        <v>0</v>
      </c>
      <c r="J119" s="127">
        <f>'CRONOGRAMA DE ACTIVIDADES'!J119</f>
        <v>0</v>
      </c>
      <c r="K119" s="130">
        <f>'CRONOGRAMA DE ACTIVIDADES'!K119</f>
        <v>0</v>
      </c>
      <c r="L119" s="130">
        <f>'CRONOGRAMA DE ACTIVIDADES'!L119</f>
        <v>0</v>
      </c>
      <c r="M119" s="130">
        <f>'CRONOGRAMA DE ACTIVIDADES'!M119</f>
        <v>0</v>
      </c>
      <c r="N119" s="130">
        <f>'CRONOGRAMA DE ACTIVIDADES'!N119</f>
        <v>1</v>
      </c>
      <c r="O119" s="130">
        <f>'CRONOGRAMA DE ACTIVIDADES'!O119</f>
        <v>0</v>
      </c>
      <c r="P119" s="130">
        <f>'CRONOGRAMA DE ACTIVIDADES'!P119</f>
        <v>0</v>
      </c>
      <c r="Q119" s="142">
        <f>'CRONOGRAMA DE ACTIVIDADES'!Q119</f>
        <v>0</v>
      </c>
      <c r="R119" s="129">
        <f>'CRONOGRAMA DE ACTIVIDADES'!R119</f>
        <v>0</v>
      </c>
      <c r="S119" s="130">
        <f>'CRONOGRAMA DE ACTIVIDADES'!S119</f>
        <v>0</v>
      </c>
      <c r="T119" s="130">
        <f>'CRONOGRAMA DE ACTIVIDADES'!T119</f>
        <v>0</v>
      </c>
      <c r="U119" s="130">
        <f>'CRONOGRAMA DE ACTIVIDADES'!U119</f>
        <v>0</v>
      </c>
      <c r="V119" s="130">
        <f>'CRONOGRAMA DE ACTIVIDADES'!V119</f>
        <v>0</v>
      </c>
      <c r="W119" s="130">
        <f>'CRONOGRAMA DE ACTIVIDADES'!W119</f>
        <v>0</v>
      </c>
      <c r="X119" s="130">
        <f>'CRONOGRAMA DE ACTIVIDADES'!X119</f>
        <v>0</v>
      </c>
      <c r="Y119" s="130">
        <f>'CRONOGRAMA DE ACTIVIDADES'!Y119</f>
        <v>0</v>
      </c>
      <c r="Z119" s="130">
        <f>'CRONOGRAMA DE ACTIVIDADES'!Z119</f>
        <v>0</v>
      </c>
      <c r="AA119" s="130">
        <f>'CRONOGRAMA DE ACTIVIDADES'!AA119</f>
        <v>0</v>
      </c>
      <c r="AB119" s="130">
        <f>'CRONOGRAMA DE ACTIVIDADES'!AB119</f>
        <v>0</v>
      </c>
      <c r="AC119" s="142">
        <f>'CRONOGRAMA DE ACTIVIDADES'!AC119</f>
        <v>0</v>
      </c>
      <c r="AD119" s="129">
        <f>'CRONOGRAMA DE ACTIVIDADES'!AD119</f>
        <v>0</v>
      </c>
      <c r="AE119" s="130">
        <f>'CRONOGRAMA DE ACTIVIDADES'!AE119</f>
        <v>0</v>
      </c>
      <c r="AF119" s="130">
        <f>'CRONOGRAMA DE ACTIVIDADES'!AF119</f>
        <v>0</v>
      </c>
      <c r="AG119" s="130">
        <f>'CRONOGRAMA DE ACTIVIDADES'!AG119</f>
        <v>0</v>
      </c>
      <c r="AH119" s="130">
        <f>'CRONOGRAMA DE ACTIVIDADES'!AH119</f>
        <v>0</v>
      </c>
      <c r="AI119" s="130">
        <f>'CRONOGRAMA DE ACTIVIDADES'!AI119</f>
        <v>0</v>
      </c>
      <c r="AJ119" s="130">
        <f>'CRONOGRAMA DE ACTIVIDADES'!AJ119</f>
        <v>0</v>
      </c>
      <c r="AK119" s="130">
        <f>'CRONOGRAMA DE ACTIVIDADES'!AK119</f>
        <v>0</v>
      </c>
      <c r="AL119" s="130">
        <f>'CRONOGRAMA DE ACTIVIDADES'!AL119</f>
        <v>0</v>
      </c>
      <c r="AM119" s="130">
        <f>'CRONOGRAMA DE ACTIVIDADES'!AM119</f>
        <v>0</v>
      </c>
      <c r="AN119" s="130">
        <f>'CRONOGRAMA DE ACTIVIDADES'!AN119</f>
        <v>0</v>
      </c>
      <c r="AO119" s="142">
        <f>'CRONOGRAMA DE ACTIVIDADES'!AO119</f>
        <v>0</v>
      </c>
      <c r="AP119" s="745">
        <f t="shared" si="4"/>
        <v>2</v>
      </c>
      <c r="AQ119" s="128">
        <f t="shared" si="5"/>
        <v>0</v>
      </c>
      <c r="AS119" s="1291"/>
      <c r="AT119" s="1292"/>
      <c r="AU119" s="1292"/>
    </row>
    <row r="120" spans="2:47" s="220" customFormat="1" ht="12.75" customHeight="1" x14ac:dyDescent="0.15">
      <c r="B120" s="915" t="s">
        <v>429</v>
      </c>
      <c r="C120" s="365">
        <f>'CRONOGRAMA DE ACTIVIDADES'!C120</f>
        <v>0</v>
      </c>
      <c r="D120" s="1552" t="str">
        <f>'CRONOGRAMA DE ACTIVIDADES'!D120</f>
        <v>Unidad medida</v>
      </c>
      <c r="E120" s="1318">
        <f>'CRONOGRAMA DE ACTIVIDADES'!E120</f>
        <v>0</v>
      </c>
      <c r="F120" s="1301">
        <f>'CRONOGRAMA DE ACTIVIDADES'!F120</f>
        <v>0</v>
      </c>
      <c r="G120" s="127">
        <f>'CRONOGRAMA DE ACTIVIDADES'!G120</f>
        <v>0</v>
      </c>
      <c r="H120" s="127">
        <f>'CRONOGRAMA DE ACTIVIDADES'!H120</f>
        <v>0</v>
      </c>
      <c r="I120" s="127">
        <f>'CRONOGRAMA DE ACTIVIDADES'!I120</f>
        <v>0</v>
      </c>
      <c r="J120" s="127">
        <f>'CRONOGRAMA DE ACTIVIDADES'!J120</f>
        <v>0</v>
      </c>
      <c r="K120" s="130">
        <f>'CRONOGRAMA DE ACTIVIDADES'!K120</f>
        <v>0</v>
      </c>
      <c r="L120" s="130">
        <f>'CRONOGRAMA DE ACTIVIDADES'!L120</f>
        <v>0</v>
      </c>
      <c r="M120" s="130">
        <f>'CRONOGRAMA DE ACTIVIDADES'!M120</f>
        <v>0</v>
      </c>
      <c r="N120" s="130">
        <f>'CRONOGRAMA DE ACTIVIDADES'!N120</f>
        <v>0</v>
      </c>
      <c r="O120" s="130">
        <f>'CRONOGRAMA DE ACTIVIDADES'!O120</f>
        <v>0</v>
      </c>
      <c r="P120" s="130">
        <f>'CRONOGRAMA DE ACTIVIDADES'!P120</f>
        <v>0</v>
      </c>
      <c r="Q120" s="142">
        <f>'CRONOGRAMA DE ACTIVIDADES'!Q120</f>
        <v>0</v>
      </c>
      <c r="R120" s="129">
        <f>'CRONOGRAMA DE ACTIVIDADES'!R120</f>
        <v>0</v>
      </c>
      <c r="S120" s="130">
        <f>'CRONOGRAMA DE ACTIVIDADES'!S120</f>
        <v>0</v>
      </c>
      <c r="T120" s="130">
        <f>'CRONOGRAMA DE ACTIVIDADES'!T120</f>
        <v>0</v>
      </c>
      <c r="U120" s="130">
        <f>'CRONOGRAMA DE ACTIVIDADES'!U120</f>
        <v>0</v>
      </c>
      <c r="V120" s="130">
        <f>'CRONOGRAMA DE ACTIVIDADES'!V120</f>
        <v>0</v>
      </c>
      <c r="W120" s="130">
        <f>'CRONOGRAMA DE ACTIVIDADES'!W120</f>
        <v>0</v>
      </c>
      <c r="X120" s="130">
        <f>'CRONOGRAMA DE ACTIVIDADES'!X120</f>
        <v>0</v>
      </c>
      <c r="Y120" s="130">
        <f>'CRONOGRAMA DE ACTIVIDADES'!Y120</f>
        <v>0</v>
      </c>
      <c r="Z120" s="130">
        <f>'CRONOGRAMA DE ACTIVIDADES'!Z120</f>
        <v>0</v>
      </c>
      <c r="AA120" s="130">
        <f>'CRONOGRAMA DE ACTIVIDADES'!AA120</f>
        <v>0</v>
      </c>
      <c r="AB120" s="130">
        <f>'CRONOGRAMA DE ACTIVIDADES'!AB120</f>
        <v>0</v>
      </c>
      <c r="AC120" s="142">
        <f>'CRONOGRAMA DE ACTIVIDADES'!AC120</f>
        <v>0</v>
      </c>
      <c r="AD120" s="129">
        <f>'CRONOGRAMA DE ACTIVIDADES'!AD120</f>
        <v>0</v>
      </c>
      <c r="AE120" s="130">
        <f>'CRONOGRAMA DE ACTIVIDADES'!AE120</f>
        <v>0</v>
      </c>
      <c r="AF120" s="130">
        <f>'CRONOGRAMA DE ACTIVIDADES'!AF120</f>
        <v>0</v>
      </c>
      <c r="AG120" s="130">
        <f>'CRONOGRAMA DE ACTIVIDADES'!AG120</f>
        <v>0</v>
      </c>
      <c r="AH120" s="130">
        <f>'CRONOGRAMA DE ACTIVIDADES'!AH120</f>
        <v>0</v>
      </c>
      <c r="AI120" s="130">
        <f>'CRONOGRAMA DE ACTIVIDADES'!AI120</f>
        <v>0</v>
      </c>
      <c r="AJ120" s="130">
        <f>'CRONOGRAMA DE ACTIVIDADES'!AJ120</f>
        <v>0</v>
      </c>
      <c r="AK120" s="130">
        <f>'CRONOGRAMA DE ACTIVIDADES'!AK120</f>
        <v>0</v>
      </c>
      <c r="AL120" s="130">
        <f>'CRONOGRAMA DE ACTIVIDADES'!AL120</f>
        <v>0</v>
      </c>
      <c r="AM120" s="130">
        <f>'CRONOGRAMA DE ACTIVIDADES'!AM120</f>
        <v>0</v>
      </c>
      <c r="AN120" s="130">
        <f>'CRONOGRAMA DE ACTIVIDADES'!AN120</f>
        <v>0</v>
      </c>
      <c r="AO120" s="142">
        <f>'CRONOGRAMA DE ACTIVIDADES'!AO120</f>
        <v>0</v>
      </c>
      <c r="AP120" s="745">
        <f t="shared" si="4"/>
        <v>0</v>
      </c>
      <c r="AQ120" s="128">
        <f t="shared" si="5"/>
        <v>0</v>
      </c>
      <c r="AS120" s="1291"/>
      <c r="AT120" s="1292"/>
      <c r="AU120" s="1292"/>
    </row>
    <row r="121" spans="2:47" ht="13.5" customHeight="1" x14ac:dyDescent="0.25">
      <c r="B121" s="118">
        <v>6.4</v>
      </c>
      <c r="C121" s="159" t="str">
        <f>+'Categorías de gastos'!E22</f>
        <v>Gastos administrativos del proyecto</v>
      </c>
      <c r="D121" s="152" t="s">
        <v>184</v>
      </c>
      <c r="E121" s="1319">
        <f>'CRONOGRAMA DE ACTIVIDADES'!E121</f>
        <v>14</v>
      </c>
      <c r="F121" s="1306">
        <f>'CRONOGRAMA DE ACTIVIDADES'!F121</f>
        <v>1</v>
      </c>
      <c r="G121" s="917">
        <f>'CRONOGRAMA DE ACTIVIDADES'!G121</f>
        <v>1</v>
      </c>
      <c r="H121" s="917">
        <f>'CRONOGRAMA DE ACTIVIDADES'!H121</f>
        <v>1</v>
      </c>
      <c r="I121" s="917">
        <f>'CRONOGRAMA DE ACTIVIDADES'!I121</f>
        <v>1</v>
      </c>
      <c r="J121" s="917">
        <f>'CRONOGRAMA DE ACTIVIDADES'!J121</f>
        <v>1</v>
      </c>
      <c r="K121" s="917">
        <f>'CRONOGRAMA DE ACTIVIDADES'!K121</f>
        <v>1</v>
      </c>
      <c r="L121" s="917">
        <f>'CRONOGRAMA DE ACTIVIDADES'!L121</f>
        <v>1</v>
      </c>
      <c r="M121" s="917">
        <f>'CRONOGRAMA DE ACTIVIDADES'!M121</f>
        <v>1</v>
      </c>
      <c r="N121" s="917">
        <f>'CRONOGRAMA DE ACTIVIDADES'!N121</f>
        <v>1</v>
      </c>
      <c r="O121" s="917">
        <f>'CRONOGRAMA DE ACTIVIDADES'!O121</f>
        <v>1</v>
      </c>
      <c r="P121" s="917">
        <f>'CRONOGRAMA DE ACTIVIDADES'!P121</f>
        <v>1</v>
      </c>
      <c r="Q121" s="918">
        <f>'CRONOGRAMA DE ACTIVIDADES'!Q121</f>
        <v>1</v>
      </c>
      <c r="R121" s="916">
        <f>'CRONOGRAMA DE ACTIVIDADES'!R121</f>
        <v>1</v>
      </c>
      <c r="S121" s="917">
        <f>'CRONOGRAMA DE ACTIVIDADES'!S121</f>
        <v>1</v>
      </c>
      <c r="T121" s="917">
        <f>'CRONOGRAMA DE ACTIVIDADES'!T121</f>
        <v>0</v>
      </c>
      <c r="U121" s="917">
        <f>'CRONOGRAMA DE ACTIVIDADES'!U121</f>
        <v>0</v>
      </c>
      <c r="V121" s="917">
        <f>'CRONOGRAMA DE ACTIVIDADES'!V121</f>
        <v>0</v>
      </c>
      <c r="W121" s="917">
        <f>'CRONOGRAMA DE ACTIVIDADES'!W121</f>
        <v>0</v>
      </c>
      <c r="X121" s="917">
        <f>'CRONOGRAMA DE ACTIVIDADES'!X121</f>
        <v>0</v>
      </c>
      <c r="Y121" s="917">
        <f>'CRONOGRAMA DE ACTIVIDADES'!Y121</f>
        <v>0</v>
      </c>
      <c r="Z121" s="917">
        <f>'CRONOGRAMA DE ACTIVIDADES'!Z121</f>
        <v>0</v>
      </c>
      <c r="AA121" s="917">
        <f>'CRONOGRAMA DE ACTIVIDADES'!AA121</f>
        <v>0</v>
      </c>
      <c r="AB121" s="917">
        <f>'CRONOGRAMA DE ACTIVIDADES'!AB121</f>
        <v>0</v>
      </c>
      <c r="AC121" s="918">
        <f>'CRONOGRAMA DE ACTIVIDADES'!AC121</f>
        <v>0</v>
      </c>
      <c r="AD121" s="916">
        <f>'CRONOGRAMA DE ACTIVIDADES'!AD121</f>
        <v>0</v>
      </c>
      <c r="AE121" s="917">
        <f>'CRONOGRAMA DE ACTIVIDADES'!AE121</f>
        <v>0</v>
      </c>
      <c r="AF121" s="917">
        <f>'CRONOGRAMA DE ACTIVIDADES'!AF121</f>
        <v>0</v>
      </c>
      <c r="AG121" s="917">
        <f>'CRONOGRAMA DE ACTIVIDADES'!AG121</f>
        <v>0</v>
      </c>
      <c r="AH121" s="917">
        <f>'CRONOGRAMA DE ACTIVIDADES'!AH121</f>
        <v>0</v>
      </c>
      <c r="AI121" s="917">
        <f>'CRONOGRAMA DE ACTIVIDADES'!AI121</f>
        <v>0</v>
      </c>
      <c r="AJ121" s="917">
        <f>'CRONOGRAMA DE ACTIVIDADES'!AJ121</f>
        <v>0</v>
      </c>
      <c r="AK121" s="917">
        <f>'CRONOGRAMA DE ACTIVIDADES'!AK121</f>
        <v>0</v>
      </c>
      <c r="AL121" s="917">
        <f>'CRONOGRAMA DE ACTIVIDADES'!AL121</f>
        <v>0</v>
      </c>
      <c r="AM121" s="917">
        <f>'CRONOGRAMA DE ACTIVIDADES'!AM121</f>
        <v>0</v>
      </c>
      <c r="AN121" s="917">
        <f>'CRONOGRAMA DE ACTIVIDADES'!AN121</f>
        <v>0</v>
      </c>
      <c r="AO121" s="918">
        <f>'CRONOGRAMA DE ACTIVIDADES'!AO121</f>
        <v>0</v>
      </c>
      <c r="AP121" s="742">
        <f t="shared" si="4"/>
        <v>14</v>
      </c>
      <c r="AQ121" s="121">
        <f t="shared" si="5"/>
        <v>0</v>
      </c>
      <c r="AS121" s="1293"/>
      <c r="AT121" s="1294"/>
      <c r="AU121" s="1294"/>
    </row>
    <row r="122" spans="2:47" ht="13.5" customHeight="1" x14ac:dyDescent="0.25">
      <c r="B122" s="118">
        <v>6.5</v>
      </c>
      <c r="C122" s="159" t="str">
        <f>+'Categorías de gastos'!E23</f>
        <v>Línea de base y evaluaciones del proyecto</v>
      </c>
      <c r="D122" s="152" t="s">
        <v>295</v>
      </c>
      <c r="E122" s="1319">
        <f>'CRONOGRAMA DE ACTIVIDADES'!E122</f>
        <v>2</v>
      </c>
      <c r="F122" s="1306">
        <f>'CRONOGRAMA DE ACTIVIDADES'!F122</f>
        <v>1</v>
      </c>
      <c r="G122" s="917">
        <f>'CRONOGRAMA DE ACTIVIDADES'!G122</f>
        <v>0</v>
      </c>
      <c r="H122" s="917">
        <f>'CRONOGRAMA DE ACTIVIDADES'!H122</f>
        <v>0</v>
      </c>
      <c r="I122" s="917">
        <f>'CRONOGRAMA DE ACTIVIDADES'!I122</f>
        <v>0</v>
      </c>
      <c r="J122" s="917">
        <f>'CRONOGRAMA DE ACTIVIDADES'!J122</f>
        <v>0</v>
      </c>
      <c r="K122" s="917">
        <f>'CRONOGRAMA DE ACTIVIDADES'!K122</f>
        <v>0</v>
      </c>
      <c r="L122" s="917">
        <f>'CRONOGRAMA DE ACTIVIDADES'!L122</f>
        <v>0</v>
      </c>
      <c r="M122" s="917">
        <f>'CRONOGRAMA DE ACTIVIDADES'!M122</f>
        <v>0</v>
      </c>
      <c r="N122" s="917">
        <f>'CRONOGRAMA DE ACTIVIDADES'!N122</f>
        <v>0</v>
      </c>
      <c r="O122" s="917">
        <f>'CRONOGRAMA DE ACTIVIDADES'!O122</f>
        <v>0</v>
      </c>
      <c r="P122" s="917">
        <f>'CRONOGRAMA DE ACTIVIDADES'!P122</f>
        <v>0</v>
      </c>
      <c r="Q122" s="918">
        <f>'CRONOGRAMA DE ACTIVIDADES'!Q122</f>
        <v>0</v>
      </c>
      <c r="R122" s="916">
        <f>'CRONOGRAMA DE ACTIVIDADES'!R122</f>
        <v>0</v>
      </c>
      <c r="S122" s="917">
        <f>'CRONOGRAMA DE ACTIVIDADES'!S122</f>
        <v>1</v>
      </c>
      <c r="T122" s="917">
        <f>'CRONOGRAMA DE ACTIVIDADES'!T122</f>
        <v>0</v>
      </c>
      <c r="U122" s="917">
        <f>'CRONOGRAMA DE ACTIVIDADES'!U122</f>
        <v>0</v>
      </c>
      <c r="V122" s="917">
        <f>'CRONOGRAMA DE ACTIVIDADES'!V122</f>
        <v>0</v>
      </c>
      <c r="W122" s="917">
        <f>'CRONOGRAMA DE ACTIVIDADES'!W122</f>
        <v>0</v>
      </c>
      <c r="X122" s="917">
        <f>'CRONOGRAMA DE ACTIVIDADES'!X122</f>
        <v>0</v>
      </c>
      <c r="Y122" s="917">
        <f>'CRONOGRAMA DE ACTIVIDADES'!Y122</f>
        <v>0</v>
      </c>
      <c r="Z122" s="917">
        <f>'CRONOGRAMA DE ACTIVIDADES'!Z122</f>
        <v>0</v>
      </c>
      <c r="AA122" s="917">
        <f>'CRONOGRAMA DE ACTIVIDADES'!AA122</f>
        <v>0</v>
      </c>
      <c r="AB122" s="917">
        <f>'CRONOGRAMA DE ACTIVIDADES'!AB122</f>
        <v>0</v>
      </c>
      <c r="AC122" s="918">
        <f>'CRONOGRAMA DE ACTIVIDADES'!AC122</f>
        <v>0</v>
      </c>
      <c r="AD122" s="916">
        <f>'CRONOGRAMA DE ACTIVIDADES'!AD122</f>
        <v>0</v>
      </c>
      <c r="AE122" s="917">
        <f>'CRONOGRAMA DE ACTIVIDADES'!AE122</f>
        <v>0</v>
      </c>
      <c r="AF122" s="917">
        <f>'CRONOGRAMA DE ACTIVIDADES'!AF122</f>
        <v>0</v>
      </c>
      <c r="AG122" s="917">
        <f>'CRONOGRAMA DE ACTIVIDADES'!AG122</f>
        <v>0</v>
      </c>
      <c r="AH122" s="917">
        <f>'CRONOGRAMA DE ACTIVIDADES'!AH122</f>
        <v>0</v>
      </c>
      <c r="AI122" s="917">
        <f>'CRONOGRAMA DE ACTIVIDADES'!AI122</f>
        <v>0</v>
      </c>
      <c r="AJ122" s="917">
        <f>'CRONOGRAMA DE ACTIVIDADES'!AJ122</f>
        <v>0</v>
      </c>
      <c r="AK122" s="917">
        <f>'CRONOGRAMA DE ACTIVIDADES'!AK122</f>
        <v>0</v>
      </c>
      <c r="AL122" s="917">
        <f>'CRONOGRAMA DE ACTIVIDADES'!AL122</f>
        <v>0</v>
      </c>
      <c r="AM122" s="917">
        <f>'CRONOGRAMA DE ACTIVIDADES'!AM122</f>
        <v>0</v>
      </c>
      <c r="AN122" s="917">
        <f>'CRONOGRAMA DE ACTIVIDADES'!AN122</f>
        <v>0</v>
      </c>
      <c r="AO122" s="918">
        <f>'CRONOGRAMA DE ACTIVIDADES'!AO122</f>
        <v>0</v>
      </c>
      <c r="AP122" s="742">
        <f t="shared" si="4"/>
        <v>2</v>
      </c>
      <c r="AQ122" s="121">
        <f t="shared" si="5"/>
        <v>0</v>
      </c>
      <c r="AS122" s="1289"/>
      <c r="AT122" s="1290"/>
      <c r="AU122" s="1290"/>
    </row>
    <row r="123" spans="2:47" ht="13.5" customHeight="1" x14ac:dyDescent="0.25">
      <c r="B123" s="118">
        <v>6.6</v>
      </c>
      <c r="C123" s="159" t="str">
        <f>+'Categorías de gastos'!E24</f>
        <v>Imprevistos</v>
      </c>
      <c r="D123" s="152" t="s">
        <v>184</v>
      </c>
      <c r="E123" s="1319">
        <f>'CRONOGRAMA DE ACTIVIDADES'!E123</f>
        <v>2</v>
      </c>
      <c r="F123" s="1306">
        <f>'CRONOGRAMA DE ACTIVIDADES'!F123</f>
        <v>0</v>
      </c>
      <c r="G123" s="917">
        <f>'CRONOGRAMA DE ACTIVIDADES'!G123</f>
        <v>0</v>
      </c>
      <c r="H123" s="917">
        <f>'CRONOGRAMA DE ACTIVIDADES'!H123</f>
        <v>0</v>
      </c>
      <c r="I123" s="917">
        <f>'CRONOGRAMA DE ACTIVIDADES'!I123</f>
        <v>0</v>
      </c>
      <c r="J123" s="917">
        <f>'CRONOGRAMA DE ACTIVIDADES'!J123</f>
        <v>0</v>
      </c>
      <c r="K123" s="917">
        <f>'CRONOGRAMA DE ACTIVIDADES'!K123</f>
        <v>1</v>
      </c>
      <c r="L123" s="917">
        <f>'CRONOGRAMA DE ACTIVIDADES'!L123</f>
        <v>0</v>
      </c>
      <c r="M123" s="917">
        <f>'CRONOGRAMA DE ACTIVIDADES'!M123</f>
        <v>0</v>
      </c>
      <c r="N123" s="917">
        <f>'CRONOGRAMA DE ACTIVIDADES'!N123</f>
        <v>0</v>
      </c>
      <c r="O123" s="917">
        <f>'CRONOGRAMA DE ACTIVIDADES'!O123</f>
        <v>0</v>
      </c>
      <c r="P123" s="917">
        <f>'CRONOGRAMA DE ACTIVIDADES'!P123</f>
        <v>1</v>
      </c>
      <c r="Q123" s="918">
        <f>'CRONOGRAMA DE ACTIVIDADES'!Q123</f>
        <v>0</v>
      </c>
      <c r="R123" s="916">
        <f>'CRONOGRAMA DE ACTIVIDADES'!R123</f>
        <v>0</v>
      </c>
      <c r="S123" s="917">
        <f>'CRONOGRAMA DE ACTIVIDADES'!S123</f>
        <v>0</v>
      </c>
      <c r="T123" s="917">
        <f>'CRONOGRAMA DE ACTIVIDADES'!T123</f>
        <v>0</v>
      </c>
      <c r="U123" s="917">
        <f>'CRONOGRAMA DE ACTIVIDADES'!U123</f>
        <v>0</v>
      </c>
      <c r="V123" s="917">
        <f>'CRONOGRAMA DE ACTIVIDADES'!V123</f>
        <v>0</v>
      </c>
      <c r="W123" s="917">
        <f>'CRONOGRAMA DE ACTIVIDADES'!W123</f>
        <v>0</v>
      </c>
      <c r="X123" s="917">
        <f>'CRONOGRAMA DE ACTIVIDADES'!X123</f>
        <v>0</v>
      </c>
      <c r="Y123" s="917">
        <f>'CRONOGRAMA DE ACTIVIDADES'!Y123</f>
        <v>0</v>
      </c>
      <c r="Z123" s="917">
        <f>'CRONOGRAMA DE ACTIVIDADES'!Z123</f>
        <v>0</v>
      </c>
      <c r="AA123" s="917">
        <f>'CRONOGRAMA DE ACTIVIDADES'!AA123</f>
        <v>0</v>
      </c>
      <c r="AB123" s="917">
        <f>'CRONOGRAMA DE ACTIVIDADES'!AB123</f>
        <v>0</v>
      </c>
      <c r="AC123" s="918">
        <f>'CRONOGRAMA DE ACTIVIDADES'!AC123</f>
        <v>0</v>
      </c>
      <c r="AD123" s="916">
        <f>'CRONOGRAMA DE ACTIVIDADES'!AD123</f>
        <v>0</v>
      </c>
      <c r="AE123" s="917">
        <f>'CRONOGRAMA DE ACTIVIDADES'!AE123</f>
        <v>0</v>
      </c>
      <c r="AF123" s="917">
        <f>'CRONOGRAMA DE ACTIVIDADES'!AF123</f>
        <v>0</v>
      </c>
      <c r="AG123" s="917">
        <f>'CRONOGRAMA DE ACTIVIDADES'!AG123</f>
        <v>0</v>
      </c>
      <c r="AH123" s="917">
        <f>'CRONOGRAMA DE ACTIVIDADES'!AH123</f>
        <v>0</v>
      </c>
      <c r="AI123" s="917">
        <f>'CRONOGRAMA DE ACTIVIDADES'!AI123</f>
        <v>0</v>
      </c>
      <c r="AJ123" s="917">
        <f>'CRONOGRAMA DE ACTIVIDADES'!AJ123</f>
        <v>0</v>
      </c>
      <c r="AK123" s="917">
        <f>'CRONOGRAMA DE ACTIVIDADES'!AK123</f>
        <v>0</v>
      </c>
      <c r="AL123" s="917">
        <f>'CRONOGRAMA DE ACTIVIDADES'!AL123</f>
        <v>0</v>
      </c>
      <c r="AM123" s="917">
        <f>'CRONOGRAMA DE ACTIVIDADES'!AM123</f>
        <v>0</v>
      </c>
      <c r="AN123" s="917">
        <f>'CRONOGRAMA DE ACTIVIDADES'!AN123</f>
        <v>0</v>
      </c>
      <c r="AO123" s="918">
        <f>'CRONOGRAMA DE ACTIVIDADES'!AO123</f>
        <v>0</v>
      </c>
      <c r="AP123" s="742">
        <f t="shared" si="4"/>
        <v>2</v>
      </c>
      <c r="AQ123" s="121">
        <f t="shared" si="5"/>
        <v>0</v>
      </c>
      <c r="AS123" s="1293"/>
      <c r="AT123" s="1294"/>
      <c r="AU123" s="1294"/>
    </row>
    <row r="124" spans="2:47" ht="14.25" thickBot="1" x14ac:dyDescent="0.3">
      <c r="B124" s="149">
        <v>6.7</v>
      </c>
      <c r="C124" s="162" t="str">
        <f>+'Categorías de gastos'!E25</f>
        <v>Supervisión interna</v>
      </c>
      <c r="D124" s="157" t="s">
        <v>319</v>
      </c>
      <c r="E124" s="1320">
        <f>'CRONOGRAMA DE ACTIVIDADES'!E124</f>
        <v>2</v>
      </c>
      <c r="F124" s="1307">
        <f>'CRONOGRAMA DE ACTIVIDADES'!F124</f>
        <v>0</v>
      </c>
      <c r="G124" s="920">
        <f>'CRONOGRAMA DE ACTIVIDADES'!G124</f>
        <v>0</v>
      </c>
      <c r="H124" s="920">
        <f>'CRONOGRAMA DE ACTIVIDADES'!H124</f>
        <v>0</v>
      </c>
      <c r="I124" s="920">
        <f>'CRONOGRAMA DE ACTIVIDADES'!I124</f>
        <v>0</v>
      </c>
      <c r="J124" s="920">
        <f>'CRONOGRAMA DE ACTIVIDADES'!J124</f>
        <v>1</v>
      </c>
      <c r="K124" s="920">
        <f>'CRONOGRAMA DE ACTIVIDADES'!K124</f>
        <v>0</v>
      </c>
      <c r="L124" s="920">
        <f>'CRONOGRAMA DE ACTIVIDADES'!L124</f>
        <v>0</v>
      </c>
      <c r="M124" s="920">
        <f>'CRONOGRAMA DE ACTIVIDADES'!M124</f>
        <v>0</v>
      </c>
      <c r="N124" s="920">
        <f>'CRONOGRAMA DE ACTIVIDADES'!N124</f>
        <v>0</v>
      </c>
      <c r="O124" s="920">
        <f>'CRONOGRAMA DE ACTIVIDADES'!O124</f>
        <v>0</v>
      </c>
      <c r="P124" s="920">
        <f>'CRONOGRAMA DE ACTIVIDADES'!P124</f>
        <v>0</v>
      </c>
      <c r="Q124" s="921">
        <f>'CRONOGRAMA DE ACTIVIDADES'!Q124</f>
        <v>1</v>
      </c>
      <c r="R124" s="919">
        <f>'CRONOGRAMA DE ACTIVIDADES'!R124</f>
        <v>0</v>
      </c>
      <c r="S124" s="920">
        <f>'CRONOGRAMA DE ACTIVIDADES'!S124</f>
        <v>0</v>
      </c>
      <c r="T124" s="920">
        <f>'CRONOGRAMA DE ACTIVIDADES'!T124</f>
        <v>0</v>
      </c>
      <c r="U124" s="920">
        <f>'CRONOGRAMA DE ACTIVIDADES'!U124</f>
        <v>0</v>
      </c>
      <c r="V124" s="920">
        <f>'CRONOGRAMA DE ACTIVIDADES'!V124</f>
        <v>0</v>
      </c>
      <c r="W124" s="920">
        <f>'CRONOGRAMA DE ACTIVIDADES'!W124</f>
        <v>0</v>
      </c>
      <c r="X124" s="920">
        <f>'CRONOGRAMA DE ACTIVIDADES'!X124</f>
        <v>0</v>
      </c>
      <c r="Y124" s="920">
        <f>'CRONOGRAMA DE ACTIVIDADES'!Y124</f>
        <v>0</v>
      </c>
      <c r="Z124" s="920">
        <f>'CRONOGRAMA DE ACTIVIDADES'!Z124</f>
        <v>0</v>
      </c>
      <c r="AA124" s="920">
        <f>'CRONOGRAMA DE ACTIVIDADES'!AA124</f>
        <v>0</v>
      </c>
      <c r="AB124" s="920">
        <f>'CRONOGRAMA DE ACTIVIDADES'!AB124</f>
        <v>0</v>
      </c>
      <c r="AC124" s="921">
        <f>'CRONOGRAMA DE ACTIVIDADES'!AC124</f>
        <v>0</v>
      </c>
      <c r="AD124" s="919">
        <f>'CRONOGRAMA DE ACTIVIDADES'!AD124</f>
        <v>0</v>
      </c>
      <c r="AE124" s="920">
        <f>'CRONOGRAMA DE ACTIVIDADES'!AE124</f>
        <v>0</v>
      </c>
      <c r="AF124" s="920">
        <f>'CRONOGRAMA DE ACTIVIDADES'!AF124</f>
        <v>0</v>
      </c>
      <c r="AG124" s="920">
        <f>'CRONOGRAMA DE ACTIVIDADES'!AG124</f>
        <v>0</v>
      </c>
      <c r="AH124" s="920">
        <f>'CRONOGRAMA DE ACTIVIDADES'!AH124</f>
        <v>0</v>
      </c>
      <c r="AI124" s="920">
        <f>'CRONOGRAMA DE ACTIVIDADES'!AI124</f>
        <v>0</v>
      </c>
      <c r="AJ124" s="920">
        <f>'CRONOGRAMA DE ACTIVIDADES'!AJ124</f>
        <v>0</v>
      </c>
      <c r="AK124" s="920">
        <f>'CRONOGRAMA DE ACTIVIDADES'!AK124</f>
        <v>0</v>
      </c>
      <c r="AL124" s="920">
        <f>'CRONOGRAMA DE ACTIVIDADES'!AL124</f>
        <v>0</v>
      </c>
      <c r="AM124" s="920">
        <f>'CRONOGRAMA DE ACTIVIDADES'!AM124</f>
        <v>0</v>
      </c>
      <c r="AN124" s="920">
        <f>'CRONOGRAMA DE ACTIVIDADES'!AN124</f>
        <v>0</v>
      </c>
      <c r="AO124" s="921">
        <f>'CRONOGRAMA DE ACTIVIDADES'!AO124</f>
        <v>0</v>
      </c>
      <c r="AP124" s="751">
        <f t="shared" si="4"/>
        <v>2</v>
      </c>
      <c r="AQ124" s="150">
        <f t="shared" si="5"/>
        <v>0</v>
      </c>
      <c r="AS124" s="1295"/>
      <c r="AT124" s="1296"/>
      <c r="AU124" s="1296"/>
    </row>
    <row r="126" spans="2:47" x14ac:dyDescent="0.25">
      <c r="E126" s="768"/>
    </row>
    <row r="127" spans="2:47" hidden="1" x14ac:dyDescent="0.25">
      <c r="D127" s="40" t="s">
        <v>174</v>
      </c>
    </row>
    <row r="128" spans="2:47" hidden="1" x14ac:dyDescent="0.25">
      <c r="D128" s="40" t="s">
        <v>217</v>
      </c>
    </row>
    <row r="129" spans="4:9" hidden="1" x14ac:dyDescent="0.25">
      <c r="D129" s="40" t="s">
        <v>216</v>
      </c>
      <c r="E129" s="766">
        <v>3800</v>
      </c>
      <c r="I129" s="41"/>
    </row>
    <row r="137" spans="4:9" x14ac:dyDescent="0.25">
      <c r="I137" s="41"/>
    </row>
  </sheetData>
  <sheetProtection algorithmName="SHA-512" hashValue="/GAeAJZ2Ui5MjvLRQ5Vttx/qIzY51EvdUBx1a9Pa5BK9DtmYUuJIa0oTQH89yLKzMkVQJGuSfqGywSku+Zmp8A==" saltValue="V7/UqHEV4KvJ8tHEIdRIrg==" spinCount="100000" sheet="1" objects="1" scenarios="1" formatColumns="0" formatRows="0"/>
  <protectedRanges>
    <protectedRange sqref="AS117:AU117" name="Rango33"/>
    <protectedRange sqref="AS109:AU109" name="Rango31"/>
    <protectedRange sqref="AS101:AU101" name="Rango29"/>
    <protectedRange sqref="AS93:AU93" name="Rango27"/>
    <protectedRange sqref="AS81:AU81" name="Rango26"/>
    <protectedRange sqref="AS70:AU70" name="Rango25"/>
    <protectedRange sqref="AS55:AU59" name="Rango23"/>
    <protectedRange sqref="AS36:AU40" name="Rango21"/>
    <protectedRange sqref="AS18:AU22" name="Rango19"/>
    <protectedRange sqref="AS123:AU124" name="Rango17"/>
    <protectedRange sqref="F64:AO68" name="Rango6"/>
    <protectedRange sqref="F55:AO59" name="Rango5"/>
    <protectedRange sqref="F46:AO50" name="Rango4"/>
    <protectedRange sqref="F36:AO40" name="Rango3"/>
    <protectedRange sqref="F27:AO31" name="Rango2"/>
    <protectedRange sqref="F18:AO22" name="Rango1"/>
    <protectedRange sqref="C71:AO80" name="Rango7"/>
    <protectedRange sqref="C82:AO91" name="Rango8"/>
    <protectedRange sqref="C94:AO96" name="Rango9"/>
    <protectedRange sqref="C98:AO100" name="Rango10"/>
    <protectedRange sqref="C102:AO104" name="Rango11"/>
    <protectedRange sqref="C106:AO108" name="Rango12"/>
    <protectedRange sqref="C110:AO112" name="Rango13"/>
    <protectedRange sqref="C114:AO116" name="Rango14"/>
    <protectedRange sqref="C118:AO120" name="Rango15"/>
    <protectedRange sqref="E121:AO124" name="Rango16"/>
    <protectedRange sqref="AS121:AU121" name="Rango18"/>
    <protectedRange sqref="AS27:AU31" name="Rango20"/>
    <protectedRange sqref="AS46:AU50" name="Rango22"/>
    <protectedRange sqref="AS64:AU68" name="Rango24"/>
    <protectedRange sqref="AS97:AU97" name="Rango28"/>
    <protectedRange sqref="AS105:AU105" name="Rango30"/>
    <protectedRange sqref="AS113:AU113" name="Rango32"/>
  </protectedRanges>
  <autoFilter ref="B12:AU12">
    <filterColumn colId="0" showButton="0"/>
  </autoFilter>
  <mergeCells count="24">
    <mergeCell ref="AQ10:AQ12"/>
    <mergeCell ref="R10:AC10"/>
    <mergeCell ref="AD10:AO10"/>
    <mergeCell ref="B11:C12"/>
    <mergeCell ref="R9:AC9"/>
    <mergeCell ref="F9:Q9"/>
    <mergeCell ref="AD9:AO9"/>
    <mergeCell ref="AP10:AP12"/>
    <mergeCell ref="AS10:AS12"/>
    <mergeCell ref="AT10:AT12"/>
    <mergeCell ref="AU10:AU12"/>
    <mergeCell ref="B6:C6"/>
    <mergeCell ref="B7:C7"/>
    <mergeCell ref="B8:C8"/>
    <mergeCell ref="B10:C10"/>
    <mergeCell ref="F10:Q10"/>
    <mergeCell ref="B9:C9"/>
    <mergeCell ref="D8:G8"/>
    <mergeCell ref="H8:L8"/>
    <mergeCell ref="D6:Q6"/>
    <mergeCell ref="D7:Q7"/>
    <mergeCell ref="M8:Q8"/>
    <mergeCell ref="D10:D12"/>
    <mergeCell ref="E10:E12"/>
  </mergeCells>
  <phoneticPr fontId="0" type="noConversion"/>
  <conditionalFormatting sqref="AQ65:AQ68">
    <cfRule type="cellIs" dxfId="103" priority="43" operator="notEqual">
      <formula>0</formula>
    </cfRule>
  </conditionalFormatting>
  <conditionalFormatting sqref="AQ71:AQ80">
    <cfRule type="cellIs" dxfId="102" priority="42" operator="notEqual">
      <formula>0</formula>
    </cfRule>
  </conditionalFormatting>
  <conditionalFormatting sqref="AQ18 AQ93:AQ120">
    <cfRule type="cellIs" dxfId="101" priority="54" operator="notEqual">
      <formula>0</formula>
    </cfRule>
  </conditionalFormatting>
  <conditionalFormatting sqref="AQ19:AQ22">
    <cfRule type="cellIs" dxfId="100" priority="53" operator="notEqual">
      <formula>0</formula>
    </cfRule>
  </conditionalFormatting>
  <conditionalFormatting sqref="AQ27">
    <cfRule type="cellIs" dxfId="99" priority="52" operator="notEqual">
      <formula>0</formula>
    </cfRule>
  </conditionalFormatting>
  <conditionalFormatting sqref="AQ28:AQ31">
    <cfRule type="cellIs" dxfId="98" priority="51" operator="notEqual">
      <formula>0</formula>
    </cfRule>
  </conditionalFormatting>
  <conditionalFormatting sqref="AQ36">
    <cfRule type="cellIs" dxfId="97" priority="50" operator="notEqual">
      <formula>0</formula>
    </cfRule>
  </conditionalFormatting>
  <conditionalFormatting sqref="AQ37:AQ40">
    <cfRule type="cellIs" dxfId="96" priority="49" operator="notEqual">
      <formula>0</formula>
    </cfRule>
  </conditionalFormatting>
  <conditionalFormatting sqref="AQ46">
    <cfRule type="cellIs" dxfId="95" priority="48" operator="notEqual">
      <formula>0</formula>
    </cfRule>
  </conditionalFormatting>
  <conditionalFormatting sqref="AQ47:AQ50">
    <cfRule type="cellIs" dxfId="94" priority="47" operator="notEqual">
      <formula>0</formula>
    </cfRule>
  </conditionalFormatting>
  <conditionalFormatting sqref="AQ55">
    <cfRule type="cellIs" dxfId="93" priority="46" operator="notEqual">
      <formula>0</formula>
    </cfRule>
  </conditionalFormatting>
  <conditionalFormatting sqref="AQ56:AQ59">
    <cfRule type="cellIs" dxfId="92" priority="45" operator="notEqual">
      <formula>0</formula>
    </cfRule>
  </conditionalFormatting>
  <conditionalFormatting sqref="AQ64">
    <cfRule type="cellIs" dxfId="91" priority="44" operator="notEqual">
      <formula>0</formula>
    </cfRule>
  </conditionalFormatting>
  <conditionalFormatting sqref="AQ82:AQ91">
    <cfRule type="cellIs" dxfId="90" priority="41" operator="notEqual">
      <formula>0</formula>
    </cfRule>
  </conditionalFormatting>
  <conditionalFormatting sqref="AS65:AS68">
    <cfRule type="cellIs" dxfId="89" priority="29" operator="notEqual">
      <formula>0</formula>
    </cfRule>
  </conditionalFormatting>
  <conditionalFormatting sqref="AS71:AS80">
    <cfRule type="cellIs" dxfId="88" priority="28" operator="notEqual">
      <formula>0</formula>
    </cfRule>
  </conditionalFormatting>
  <conditionalFormatting sqref="AS18 AS93:AS96 AS98:AS100 AS102:AS104 AS106:AS108 AS110:AS112 AS114:AS116 AS118:AS120">
    <cfRule type="cellIs" dxfId="87" priority="40" operator="notEqual">
      <formula>0</formula>
    </cfRule>
  </conditionalFormatting>
  <conditionalFormatting sqref="AS19:AS22">
    <cfRule type="cellIs" dxfId="86" priority="39" operator="notEqual">
      <formula>0</formula>
    </cfRule>
  </conditionalFormatting>
  <conditionalFormatting sqref="AS27">
    <cfRule type="cellIs" dxfId="85" priority="38" operator="notEqual">
      <formula>0</formula>
    </cfRule>
  </conditionalFormatting>
  <conditionalFormatting sqref="AS28:AS31">
    <cfRule type="cellIs" dxfId="84" priority="37" operator="notEqual">
      <formula>0</formula>
    </cfRule>
  </conditionalFormatting>
  <conditionalFormatting sqref="AS36">
    <cfRule type="cellIs" dxfId="83" priority="36" operator="notEqual">
      <formula>0</formula>
    </cfRule>
  </conditionalFormatting>
  <conditionalFormatting sqref="AS37:AS40">
    <cfRule type="cellIs" dxfId="82" priority="35" operator="notEqual">
      <formula>0</formula>
    </cfRule>
  </conditionalFormatting>
  <conditionalFormatting sqref="AS46">
    <cfRule type="cellIs" dxfId="81" priority="34" operator="notEqual">
      <formula>0</formula>
    </cfRule>
  </conditionalFormatting>
  <conditionalFormatting sqref="AS47:AS50">
    <cfRule type="cellIs" dxfId="80" priority="33" operator="notEqual">
      <formula>0</formula>
    </cfRule>
  </conditionalFormatting>
  <conditionalFormatting sqref="AS55">
    <cfRule type="cellIs" dxfId="79" priority="32" operator="notEqual">
      <formula>0</formula>
    </cfRule>
  </conditionalFormatting>
  <conditionalFormatting sqref="AS56:AS59">
    <cfRule type="cellIs" dxfId="78" priority="31" operator="notEqual">
      <formula>0</formula>
    </cfRule>
  </conditionalFormatting>
  <conditionalFormatting sqref="AS64">
    <cfRule type="cellIs" dxfId="77" priority="30" operator="notEqual">
      <formula>0</formula>
    </cfRule>
  </conditionalFormatting>
  <conditionalFormatting sqref="AS82:AS91">
    <cfRule type="cellIs" dxfId="76" priority="27" operator="notEqual">
      <formula>0</formula>
    </cfRule>
  </conditionalFormatting>
  <conditionalFormatting sqref="AT65:AU68">
    <cfRule type="cellIs" dxfId="75" priority="15" operator="notEqual">
      <formula>0</formula>
    </cfRule>
  </conditionalFormatting>
  <conditionalFormatting sqref="AT71:AU80">
    <cfRule type="cellIs" dxfId="74" priority="14" operator="notEqual">
      <formula>0</formula>
    </cfRule>
  </conditionalFormatting>
  <conditionalFormatting sqref="AT18:AU18 AT93:AU96 AT98:AU100 AT102:AU104 AT106:AU108 AT110:AU112 AT114:AU116 AT118:AU120">
    <cfRule type="cellIs" dxfId="73" priority="26" operator="notEqual">
      <formula>0</formula>
    </cfRule>
  </conditionalFormatting>
  <conditionalFormatting sqref="AT19:AU22">
    <cfRule type="cellIs" dxfId="72" priority="25" operator="notEqual">
      <formula>0</formula>
    </cfRule>
  </conditionalFormatting>
  <conditionalFormatting sqref="AT27:AU27">
    <cfRule type="cellIs" dxfId="71" priority="24" operator="notEqual">
      <formula>0</formula>
    </cfRule>
  </conditionalFormatting>
  <conditionalFormatting sqref="AT28:AU31">
    <cfRule type="cellIs" dxfId="70" priority="23" operator="notEqual">
      <formula>0</formula>
    </cfRule>
  </conditionalFormatting>
  <conditionalFormatting sqref="AT36:AU36">
    <cfRule type="cellIs" dxfId="69" priority="22" operator="notEqual">
      <formula>0</formula>
    </cfRule>
  </conditionalFormatting>
  <conditionalFormatting sqref="AT37:AU40">
    <cfRule type="cellIs" dxfId="68" priority="21" operator="notEqual">
      <formula>0</formula>
    </cfRule>
  </conditionalFormatting>
  <conditionalFormatting sqref="AT46:AU46">
    <cfRule type="cellIs" dxfId="67" priority="20" operator="notEqual">
      <formula>0</formula>
    </cfRule>
  </conditionalFormatting>
  <conditionalFormatting sqref="AT47:AU50">
    <cfRule type="cellIs" dxfId="66" priority="19" operator="notEqual">
      <formula>0</formula>
    </cfRule>
  </conditionalFormatting>
  <conditionalFormatting sqref="AT55:AU55">
    <cfRule type="cellIs" dxfId="65" priority="18" operator="notEqual">
      <formula>0</formula>
    </cfRule>
  </conditionalFormatting>
  <conditionalFormatting sqref="AT56:AU59">
    <cfRule type="cellIs" dxfId="64" priority="17" operator="notEqual">
      <formula>0</formula>
    </cfRule>
  </conditionalFormatting>
  <conditionalFormatting sqref="AT64:AU64">
    <cfRule type="cellIs" dxfId="63" priority="16" operator="notEqual">
      <formula>0</formula>
    </cfRule>
  </conditionalFormatting>
  <conditionalFormatting sqref="AT82:AU91">
    <cfRule type="cellIs" dxfId="62" priority="13" operator="notEqual">
      <formula>0</formula>
    </cfRule>
  </conditionalFormatting>
  <conditionalFormatting sqref="AS97">
    <cfRule type="cellIs" dxfId="61" priority="12" operator="notEqual">
      <formula>0</formula>
    </cfRule>
  </conditionalFormatting>
  <conditionalFormatting sqref="AT97:AU97">
    <cfRule type="cellIs" dxfId="60" priority="11" operator="notEqual">
      <formula>0</formula>
    </cfRule>
  </conditionalFormatting>
  <conditionalFormatting sqref="AS101">
    <cfRule type="cellIs" dxfId="59" priority="10" operator="notEqual">
      <formula>0</formula>
    </cfRule>
  </conditionalFormatting>
  <conditionalFormatting sqref="AT101:AU101">
    <cfRule type="cellIs" dxfId="58" priority="9" operator="notEqual">
      <formula>0</formula>
    </cfRule>
  </conditionalFormatting>
  <conditionalFormatting sqref="AS105">
    <cfRule type="cellIs" dxfId="57" priority="8" operator="notEqual">
      <formula>0</formula>
    </cfRule>
  </conditionalFormatting>
  <conditionalFormatting sqref="AT105:AU105">
    <cfRule type="cellIs" dxfId="56" priority="7" operator="notEqual">
      <formula>0</formula>
    </cfRule>
  </conditionalFormatting>
  <conditionalFormatting sqref="AS109">
    <cfRule type="cellIs" dxfId="55" priority="6" operator="notEqual">
      <formula>0</formula>
    </cfRule>
  </conditionalFormatting>
  <conditionalFormatting sqref="AT109:AU109">
    <cfRule type="cellIs" dxfId="54" priority="5" operator="notEqual">
      <formula>0</formula>
    </cfRule>
  </conditionalFormatting>
  <conditionalFormatting sqref="AS113">
    <cfRule type="cellIs" dxfId="53" priority="4" operator="notEqual">
      <formula>0</formula>
    </cfRule>
  </conditionalFormatting>
  <conditionalFormatting sqref="AT113:AU113">
    <cfRule type="cellIs" dxfId="52" priority="3" operator="notEqual">
      <formula>0</formula>
    </cfRule>
  </conditionalFormatting>
  <conditionalFormatting sqref="AS117">
    <cfRule type="cellIs" dxfId="51" priority="2" operator="notEqual">
      <formula>0</formula>
    </cfRule>
  </conditionalFormatting>
  <conditionalFormatting sqref="AT117:AU117">
    <cfRule type="cellIs" dxfId="50" priority="1" operator="notEqual">
      <formula>0</formula>
    </cfRule>
  </conditionalFormatting>
  <dataValidations count="1">
    <dataValidation type="custom" allowBlank="1" showInputMessage="1" showErrorMessage="1" errorTitle="NO MODIFICAR" sqref="D127:E129">
      <formula1>"&gt;0"</formula1>
    </dataValidation>
  </dataValidations>
  <pageMargins left="0.39370078740157483" right="0.19685039370078741" top="0.39370078740157483" bottom="0.39370078740157483" header="0.19685039370078741" footer="0.19685039370078741"/>
  <pageSetup paperSize="9" scale="60" orientation="landscape" horizontalDpi="300" verticalDpi="300" r:id="rId1"/>
  <headerFooter alignWithMargins="0">
    <oddFooter>&amp;C&amp;P de &amp;N</oddFooter>
  </headerFooter>
  <extLst>
    <ext xmlns:x14="http://schemas.microsoft.com/office/spreadsheetml/2009/9/main" uri="{CCE6A557-97BC-4b89-ADB6-D9C93CAAB3DF}">
      <x14:dataValidations xmlns:xm="http://schemas.microsoft.com/office/excel/2006/main" count="13">
        <x14:dataValidation type="list" allowBlank="1" showInputMessage="1" showErrorMessage="1">
          <x14:formula1>
            <xm:f>'Categorías de gastos'!$O$2:$O$3</xm:f>
          </x14:formula1>
          <xm:sqref>D71:D80</xm:sqref>
        </x14:dataValidation>
        <x14:dataValidation type="list" allowBlank="1" showInputMessage="1" showErrorMessage="1">
          <x14:formula1>
            <xm:f>'Categorías de gastos'!$O$7:$O$10</xm:f>
          </x14:formula1>
          <xm:sqref>D94:D96</xm:sqref>
        </x14:dataValidation>
        <x14:dataValidation type="list" allowBlank="1" showInputMessage="1" showErrorMessage="1">
          <x14:formula1>
            <xm:f>'Categorías de gastos'!$O$11:$O$13</xm:f>
          </x14:formula1>
          <xm:sqref>D98:D100</xm:sqref>
        </x14:dataValidation>
        <x14:dataValidation type="list" allowBlank="1" showInputMessage="1" showErrorMessage="1">
          <x14:formula1>
            <xm:f>'Categorías de gastos'!$O$14:$O$16</xm:f>
          </x14:formula1>
          <xm:sqref>D102:D104</xm:sqref>
        </x14:dataValidation>
        <x14:dataValidation type="list" allowBlank="1" showInputMessage="1" showErrorMessage="1">
          <x14:formula1>
            <xm:f>'Categorías de gastos'!$O$17:$O$18</xm:f>
          </x14:formula1>
          <xm:sqref>D106:D108</xm:sqref>
        </x14:dataValidation>
        <x14:dataValidation type="list" allowBlank="1" showInputMessage="1" showErrorMessage="1">
          <x14:formula1>
            <xm:f>'Categorías de gastos'!$O$19:$O$21</xm:f>
          </x14:formula1>
          <xm:sqref>D110:D112</xm:sqref>
        </x14:dataValidation>
        <x14:dataValidation type="list" allowBlank="1" showInputMessage="1" showErrorMessage="1">
          <x14:formula1>
            <xm:f>'Categorías de gastos'!$O$22:$O$24</xm:f>
          </x14:formula1>
          <xm:sqref>D114:D116</xm:sqref>
        </x14:dataValidation>
        <x14:dataValidation type="list" allowBlank="1" showInputMessage="1" showErrorMessage="1">
          <x14:formula1>
            <xm:f>'Categorías de gastos'!$O$25:$O$27</xm:f>
          </x14:formula1>
          <xm:sqref>D118:D120</xm:sqref>
        </x14:dataValidation>
        <x14:dataValidation type="list" allowBlank="1" showInputMessage="1" showErrorMessage="1">
          <x14:formula1>
            <xm:f>'Categorías de gastos'!$O$28:$O$29</xm:f>
          </x14:formula1>
          <xm:sqref>D121</xm:sqref>
        </x14:dataValidation>
        <x14:dataValidation type="list" allowBlank="1" showInputMessage="1" showErrorMessage="1">
          <x14:formula1>
            <xm:f>'Categorías de gastos'!$O$30:$O$31</xm:f>
          </x14:formula1>
          <xm:sqref>D122</xm:sqref>
        </x14:dataValidation>
        <x14:dataValidation type="list" allowBlank="1" showInputMessage="1" showErrorMessage="1">
          <x14:formula1>
            <xm:f>'Categorías de gastos'!$O$32:$O$33</xm:f>
          </x14:formula1>
          <xm:sqref>D123</xm:sqref>
        </x14:dataValidation>
        <x14:dataValidation type="list" allowBlank="1" showInputMessage="1" showErrorMessage="1">
          <x14:formula1>
            <xm:f>'Categorías de gastos'!$O$34:$O$35</xm:f>
          </x14:formula1>
          <xm:sqref>D124</xm:sqref>
        </x14:dataValidation>
        <x14:dataValidation type="list" allowBlank="1" showInputMessage="1" showErrorMessage="1">
          <x14:formula1>
            <xm:f>'Categorías de gastos'!$O$4:$O$5</xm:f>
          </x14:formula1>
          <xm:sqref>D82:D91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4"/>
  <sheetViews>
    <sheetView zoomScale="70" zoomScaleNormal="70" workbookViewId="0">
      <selection activeCell="V9" sqref="V9"/>
    </sheetView>
  </sheetViews>
  <sheetFormatPr baseColWidth="10" defaultColWidth="12.85546875" defaultRowHeight="12.75" outlineLevelRow="1" x14ac:dyDescent="0.2"/>
  <cols>
    <col min="1" max="1" width="1.140625" style="74" customWidth="1"/>
    <col min="2" max="2" width="30" style="74" customWidth="1"/>
    <col min="3" max="3" width="6" style="74" customWidth="1"/>
    <col min="4" max="4" width="30.85546875" style="74" customWidth="1"/>
    <col min="5" max="5" width="12.42578125" style="1013" customWidth="1"/>
    <col min="6" max="6" width="15.140625" style="81" customWidth="1"/>
    <col min="7" max="10" width="17.140625" style="81" customWidth="1"/>
    <col min="11" max="14" width="17.140625" style="81" hidden="1" customWidth="1"/>
    <col min="15" max="18" width="17.140625" style="74" hidden="1" customWidth="1"/>
    <col min="19" max="16384" width="12.85546875" style="74"/>
  </cols>
  <sheetData>
    <row r="1" spans="1:18" ht="23.25" x14ac:dyDescent="0.35">
      <c r="A1" s="1493"/>
      <c r="B1" s="1869" t="s">
        <v>530</v>
      </c>
      <c r="C1" s="1869"/>
      <c r="D1" s="1869"/>
      <c r="E1" s="1869"/>
      <c r="F1" s="1869"/>
      <c r="G1" s="1869"/>
      <c r="H1" s="1869"/>
      <c r="I1" s="1869"/>
      <c r="J1" s="1869"/>
      <c r="K1" s="1869"/>
      <c r="L1" s="1869"/>
      <c r="M1" s="1869"/>
      <c r="N1" s="1869"/>
      <c r="O1" s="1869"/>
      <c r="P1" s="1869"/>
      <c r="Q1" s="1869"/>
      <c r="R1" s="1869"/>
    </row>
    <row r="2" spans="1:18" s="82" customFormat="1" ht="25.9" customHeight="1" x14ac:dyDescent="0.2">
      <c r="A2" s="1494"/>
      <c r="B2" s="1508" t="s">
        <v>225</v>
      </c>
      <c r="C2" s="1875">
        <f>'INFORMACION GENERAL PROYECTO'!K7</f>
        <v>0</v>
      </c>
      <c r="D2" s="1876"/>
      <c r="E2" s="1877"/>
      <c r="F2" s="1506" t="s">
        <v>226</v>
      </c>
      <c r="G2" s="922" t="s">
        <v>250</v>
      </c>
      <c r="H2" s="922" t="s">
        <v>250</v>
      </c>
      <c r="I2" s="922" t="s">
        <v>250</v>
      </c>
      <c r="J2" s="922" t="s">
        <v>251</v>
      </c>
      <c r="K2" s="922" t="s">
        <v>252</v>
      </c>
      <c r="L2" s="922" t="s">
        <v>252</v>
      </c>
      <c r="M2" s="922" t="s">
        <v>252</v>
      </c>
      <c r="N2" s="922" t="s">
        <v>252</v>
      </c>
      <c r="O2" s="922" t="s">
        <v>252</v>
      </c>
      <c r="P2" s="922" t="s">
        <v>252</v>
      </c>
      <c r="Q2" s="922" t="s">
        <v>252</v>
      </c>
      <c r="R2" s="922" t="s">
        <v>252</v>
      </c>
    </row>
    <row r="3" spans="1:18" ht="25.5" customHeight="1" x14ac:dyDescent="0.2">
      <c r="A3" s="1493"/>
      <c r="B3" s="1509" t="s">
        <v>227</v>
      </c>
      <c r="C3" s="1875" t="str">
        <f>'INFORMACION GENERAL PROYECTO'!B12</f>
        <v>INSTITUCIÓN EJECUTORA</v>
      </c>
      <c r="D3" s="1876"/>
      <c r="E3" s="1877"/>
      <c r="F3" s="1506" t="s">
        <v>184</v>
      </c>
      <c r="G3" s="923" t="s">
        <v>602</v>
      </c>
      <c r="H3" s="923">
        <v>43039</v>
      </c>
      <c r="I3" s="923" t="s">
        <v>603</v>
      </c>
      <c r="J3" s="923">
        <v>43404</v>
      </c>
      <c r="K3" s="923" t="s">
        <v>252</v>
      </c>
      <c r="L3" s="923" t="s">
        <v>252</v>
      </c>
      <c r="M3" s="923" t="s">
        <v>252</v>
      </c>
      <c r="N3" s="923" t="s">
        <v>252</v>
      </c>
      <c r="O3" s="923" t="s">
        <v>252</v>
      </c>
      <c r="P3" s="923" t="s">
        <v>252</v>
      </c>
      <c r="Q3" s="923" t="s">
        <v>252</v>
      </c>
      <c r="R3" s="923" t="s">
        <v>252</v>
      </c>
    </row>
    <row r="4" spans="1:18" s="83" customFormat="1" ht="30" customHeight="1" x14ac:dyDescent="0.2">
      <c r="A4" s="1495"/>
      <c r="B4" s="1508" t="s">
        <v>228</v>
      </c>
      <c r="C4" s="1510"/>
      <c r="D4" s="1510"/>
      <c r="E4" s="1511"/>
      <c r="F4" s="1504" t="s">
        <v>229</v>
      </c>
      <c r="G4" s="1505" t="s">
        <v>230</v>
      </c>
      <c r="H4" s="1505" t="s">
        <v>231</v>
      </c>
      <c r="I4" s="1505" t="s">
        <v>232</v>
      </c>
      <c r="J4" s="1505" t="s">
        <v>233</v>
      </c>
      <c r="K4" s="76" t="s">
        <v>234</v>
      </c>
      <c r="L4" s="76" t="s">
        <v>235</v>
      </c>
      <c r="M4" s="76" t="s">
        <v>236</v>
      </c>
      <c r="N4" s="76" t="s">
        <v>237</v>
      </c>
      <c r="O4" s="76" t="s">
        <v>238</v>
      </c>
      <c r="P4" s="76" t="s">
        <v>239</v>
      </c>
      <c r="Q4" s="76" t="s">
        <v>240</v>
      </c>
      <c r="R4" s="76" t="s">
        <v>241</v>
      </c>
    </row>
    <row r="5" spans="1:18" s="83" customFormat="1" ht="62.45" customHeight="1" thickBot="1" x14ac:dyDescent="0.25">
      <c r="A5" s="1495"/>
      <c r="B5" s="1503" t="s">
        <v>242</v>
      </c>
      <c r="C5" s="1870" t="s">
        <v>243</v>
      </c>
      <c r="D5" s="1871"/>
      <c r="E5" s="1503" t="s">
        <v>244</v>
      </c>
      <c r="F5" s="1503" t="s">
        <v>253</v>
      </c>
      <c r="G5" s="1505" t="s">
        <v>246</v>
      </c>
      <c r="H5" s="1505" t="s">
        <v>246</v>
      </c>
      <c r="I5" s="1505" t="s">
        <v>246</v>
      </c>
      <c r="J5" s="1505" t="s">
        <v>246</v>
      </c>
      <c r="K5" s="76" t="s">
        <v>246</v>
      </c>
      <c r="L5" s="76" t="s">
        <v>246</v>
      </c>
      <c r="M5" s="76" t="s">
        <v>246</v>
      </c>
      <c r="N5" s="76" t="s">
        <v>246</v>
      </c>
      <c r="O5" s="76" t="s">
        <v>246</v>
      </c>
      <c r="P5" s="76" t="s">
        <v>246</v>
      </c>
      <c r="Q5" s="76" t="s">
        <v>246</v>
      </c>
      <c r="R5" s="76" t="s">
        <v>246</v>
      </c>
    </row>
    <row r="6" spans="1:18" ht="72" customHeight="1" x14ac:dyDescent="0.2">
      <c r="A6" s="1493"/>
      <c r="B6" s="924" t="s">
        <v>248</v>
      </c>
      <c r="C6" s="925">
        <v>1</v>
      </c>
      <c r="D6" s="926" t="str">
        <f>'PLAN DE ADQUISICIONES'!C13</f>
        <v xml:space="preserve">Capacitación en Gestión de negocios a Emprendedores del sector turismo de los distritos de Pisac, Taray, Lamay, Coya y Calca, provincia de Calca - región Cusco, con idea de negocio o negocio propio en marcha  </v>
      </c>
      <c r="E6" s="1007">
        <f>'PLAN DE ADQUISICIONES'!D13</f>
        <v>0</v>
      </c>
      <c r="F6" s="1007">
        <f>'PLAN DE ADQUISICIONES'!E13</f>
        <v>0</v>
      </c>
      <c r="G6" s="927"/>
      <c r="H6" s="927"/>
      <c r="I6" s="927"/>
      <c r="J6" s="927"/>
      <c r="K6" s="927"/>
      <c r="L6" s="927"/>
      <c r="M6" s="927"/>
      <c r="N6" s="927"/>
      <c r="O6" s="927"/>
      <c r="P6" s="927"/>
      <c r="Q6" s="927"/>
      <c r="R6" s="928"/>
    </row>
    <row r="7" spans="1:18" ht="13.5" customHeight="1" thickBot="1" x14ac:dyDescent="0.3">
      <c r="A7" s="1493"/>
      <c r="B7" s="929" t="s">
        <v>249</v>
      </c>
      <c r="C7" s="930">
        <v>1.1000000000000001</v>
      </c>
      <c r="D7" s="931" t="str">
        <f>'PLAN DE ADQUISICIONES'!C14</f>
        <v>Emprendedores del sector turismo de los distritos de Pisac, Taray, Lamay, Coya y Calca, provincia de Calca - región Cusco, con idea de negocio o negocio propio en marcha pre seleccionados</v>
      </c>
      <c r="E7" s="932">
        <f>'PLAN DE ADQUISICIONES'!D14</f>
        <v>0</v>
      </c>
      <c r="F7" s="932">
        <f>'PLAN DE ADQUISICIONES'!E14</f>
        <v>0</v>
      </c>
      <c r="G7" s="933"/>
      <c r="H7" s="933"/>
      <c r="I7" s="933"/>
      <c r="J7" s="933"/>
      <c r="K7" s="933"/>
      <c r="L7" s="933"/>
      <c r="M7" s="933"/>
      <c r="N7" s="933"/>
      <c r="O7" s="933"/>
      <c r="P7" s="933"/>
      <c r="Q7" s="933"/>
      <c r="R7" s="934"/>
    </row>
    <row r="8" spans="1:18" ht="13.15" customHeight="1" x14ac:dyDescent="0.25">
      <c r="A8" s="1493"/>
      <c r="B8" s="1872" t="s">
        <v>254</v>
      </c>
      <c r="C8" s="1497" t="s">
        <v>531</v>
      </c>
      <c r="D8" s="1497" t="str">
        <f>'PLAN DE ADQUISICIONES'!C15</f>
        <v>180 Hombres y mujeres emprendedores pre seleccionados como potenciales beneficairios tienen idea de iniciar un negocio propio al mes 3 del proyecto</v>
      </c>
      <c r="E8" s="1498" t="str">
        <f>'PLAN DE ADQUISICIONES'!D15</f>
        <v>Persona</v>
      </c>
      <c r="F8" s="1498">
        <f>'PLAN DE ADQUISICIONES'!E15</f>
        <v>180</v>
      </c>
      <c r="G8" s="935"/>
      <c r="H8" s="935"/>
      <c r="I8" s="935"/>
      <c r="J8" s="935"/>
      <c r="K8" s="935"/>
      <c r="L8" s="935"/>
      <c r="M8" s="935"/>
      <c r="N8" s="935"/>
      <c r="O8" s="935"/>
      <c r="P8" s="935"/>
      <c r="Q8" s="935"/>
      <c r="R8" s="936"/>
    </row>
    <row r="9" spans="1:18" ht="13.15" customHeight="1" x14ac:dyDescent="0.25">
      <c r="A9" s="1493"/>
      <c r="B9" s="1873"/>
      <c r="C9" s="1499" t="s">
        <v>532</v>
      </c>
      <c r="D9" s="1499" t="str">
        <f>'PLAN DE ADQUISICIONES'!C16</f>
        <v>216 Hombres y mujeres emprendedores pre seleccionados como potenciales beneficairios  cuentan con un negocio propio en marcha, con una antigüedad no menor a 6 meseses ni mayor a 2 años al mes 3 al mes 3 del proyecto</v>
      </c>
      <c r="E9" s="1500" t="str">
        <f>'PLAN DE ADQUISICIONES'!D16</f>
        <v>Persona</v>
      </c>
      <c r="F9" s="1500">
        <f>'PLAN DE ADQUISICIONES'!E16</f>
        <v>216</v>
      </c>
      <c r="G9" s="937"/>
      <c r="H9" s="937"/>
      <c r="I9" s="937"/>
      <c r="J9" s="937"/>
      <c r="K9" s="937"/>
      <c r="L9" s="937"/>
      <c r="M9" s="937"/>
      <c r="N9" s="937"/>
      <c r="O9" s="937"/>
      <c r="P9" s="937"/>
      <c r="Q9" s="937"/>
      <c r="R9" s="938"/>
    </row>
    <row r="10" spans="1:18" ht="13.15" customHeight="1" thickBot="1" x14ac:dyDescent="0.3">
      <c r="A10" s="1493"/>
      <c r="B10" s="1874"/>
      <c r="C10" s="1501" t="s">
        <v>533</v>
      </c>
      <c r="D10" s="1501">
        <f>'PLAN DE ADQUISICIONES'!C17</f>
        <v>0</v>
      </c>
      <c r="E10" s="1502" t="str">
        <f>'PLAN DE ADQUISICIONES'!D17</f>
        <v>Unidad medida</v>
      </c>
      <c r="F10" s="1502">
        <f>'PLAN DE ADQUISICIONES'!E17</f>
        <v>0</v>
      </c>
      <c r="G10" s="939"/>
      <c r="H10" s="939"/>
      <c r="I10" s="939"/>
      <c r="J10" s="939"/>
      <c r="K10" s="939"/>
      <c r="L10" s="939"/>
      <c r="M10" s="939"/>
      <c r="N10" s="939"/>
      <c r="O10" s="939"/>
      <c r="P10" s="939"/>
      <c r="Q10" s="939"/>
      <c r="R10" s="940"/>
    </row>
    <row r="11" spans="1:18" ht="13.15" hidden="1" customHeight="1" outlineLevel="1" x14ac:dyDescent="0.2">
      <c r="A11" s="1493"/>
      <c r="B11" s="1866" t="s">
        <v>255</v>
      </c>
      <c r="C11" s="941" t="s">
        <v>50</v>
      </c>
      <c r="D11" s="942" t="str">
        <f>'PLAN DE ADQUISICIONES'!C18</f>
        <v>Difundir y promocionar el proyecto</v>
      </c>
      <c r="E11" s="1008" t="str">
        <f>'PLAN DE ADQUISICIONES'!D18</f>
        <v>Evento</v>
      </c>
      <c r="F11" s="1008">
        <f>'PLAN DE ADQUISICIONES'!E18</f>
        <v>2</v>
      </c>
      <c r="G11" s="943"/>
      <c r="H11" s="943"/>
      <c r="I11" s="943"/>
      <c r="J11" s="943"/>
      <c r="K11" s="943"/>
      <c r="L11" s="943"/>
      <c r="M11" s="943"/>
      <c r="N11" s="943"/>
      <c r="O11" s="943"/>
      <c r="P11" s="943"/>
      <c r="Q11" s="943"/>
      <c r="R11" s="944"/>
    </row>
    <row r="12" spans="1:18" ht="13.15" hidden="1" customHeight="1" outlineLevel="1" x14ac:dyDescent="0.2">
      <c r="A12" s="1493"/>
      <c r="B12" s="1867"/>
      <c r="C12" s="88" t="s">
        <v>51</v>
      </c>
      <c r="D12" s="89" t="str">
        <f>'PLAN DE ADQUISICIONES'!C19</f>
        <v>Registrar a los participantes</v>
      </c>
      <c r="E12" s="90" t="str">
        <f>'PLAN DE ADQUISICIONES'!D19</f>
        <v>Persona</v>
      </c>
      <c r="F12" s="90">
        <f>'PLAN DE ADQUISICIONES'!E19</f>
        <v>500</v>
      </c>
      <c r="G12" s="945"/>
      <c r="H12" s="945"/>
      <c r="I12" s="945"/>
      <c r="J12" s="945"/>
      <c r="K12" s="945"/>
      <c r="L12" s="945"/>
      <c r="M12" s="945"/>
      <c r="N12" s="945"/>
      <c r="O12" s="945"/>
      <c r="P12" s="945"/>
      <c r="Q12" s="945"/>
      <c r="R12" s="946"/>
    </row>
    <row r="13" spans="1:18" ht="13.15" hidden="1" customHeight="1" outlineLevel="1" x14ac:dyDescent="0.2">
      <c r="A13" s="1493"/>
      <c r="B13" s="1867"/>
      <c r="C13" s="88" t="s">
        <v>69</v>
      </c>
      <c r="D13" s="89" t="str">
        <f>'PLAN DE ADQUISICIONES'!C20</f>
        <v>Verificar la información y/o documentación entregada por los participantes registrados</v>
      </c>
      <c r="E13" s="90" t="str">
        <f>'PLAN DE ADQUISICIONES'!D20</f>
        <v>Unidad</v>
      </c>
      <c r="F13" s="90">
        <f>'PLAN DE ADQUISICIONES'!E20</f>
        <v>500</v>
      </c>
      <c r="G13" s="945"/>
      <c r="H13" s="945"/>
      <c r="I13" s="945"/>
      <c r="J13" s="945"/>
      <c r="K13" s="945"/>
      <c r="L13" s="945"/>
      <c r="M13" s="945"/>
      <c r="N13" s="945"/>
      <c r="O13" s="945"/>
      <c r="P13" s="945"/>
      <c r="Q13" s="945"/>
      <c r="R13" s="946"/>
    </row>
    <row r="14" spans="1:18" ht="13.15" hidden="1" customHeight="1" outlineLevel="1" x14ac:dyDescent="0.2">
      <c r="A14" s="1493"/>
      <c r="B14" s="1867"/>
      <c r="C14" s="88" t="s">
        <v>85</v>
      </c>
      <c r="D14" s="89" t="str">
        <f>'PLAN DE ADQUISICIONES'!C21</f>
        <v>Evaluar a los potenciales beneficiarios</v>
      </c>
      <c r="E14" s="90" t="str">
        <f>'PLAN DE ADQUISICIONES'!D21</f>
        <v>Persona</v>
      </c>
      <c r="F14" s="90">
        <f>'PLAN DE ADQUISICIONES'!E21</f>
        <v>450</v>
      </c>
      <c r="G14" s="945"/>
      <c r="H14" s="945"/>
      <c r="I14" s="945"/>
      <c r="J14" s="945"/>
      <c r="K14" s="945"/>
      <c r="L14" s="945"/>
      <c r="M14" s="945"/>
      <c r="N14" s="945"/>
      <c r="O14" s="945"/>
      <c r="P14" s="945"/>
      <c r="Q14" s="945"/>
      <c r="R14" s="946"/>
    </row>
    <row r="15" spans="1:18" ht="13.15" hidden="1" customHeight="1" outlineLevel="1" thickBot="1" x14ac:dyDescent="0.25">
      <c r="A15" s="1493"/>
      <c r="B15" s="1868"/>
      <c r="C15" s="947" t="s">
        <v>91</v>
      </c>
      <c r="D15" s="948" t="str">
        <f>'PLAN DE ADQUISICIONES'!C22</f>
        <v>Pre seleccionar a los beneficiarios a ser capacitados</v>
      </c>
      <c r="E15" s="1009" t="str">
        <f>'PLAN DE ADQUISICIONES'!D22</f>
        <v>Persona</v>
      </c>
      <c r="F15" s="1009">
        <f>'PLAN DE ADQUISICIONES'!E22</f>
        <v>396</v>
      </c>
      <c r="G15" s="949"/>
      <c r="H15" s="949"/>
      <c r="I15" s="949"/>
      <c r="J15" s="949"/>
      <c r="K15" s="949"/>
      <c r="L15" s="949"/>
      <c r="M15" s="949"/>
      <c r="N15" s="949"/>
      <c r="O15" s="949"/>
      <c r="P15" s="949"/>
      <c r="Q15" s="949"/>
      <c r="R15" s="950"/>
    </row>
    <row r="16" spans="1:18" ht="14.25" collapsed="1" thickBot="1" x14ac:dyDescent="0.3">
      <c r="A16" s="1493"/>
      <c r="B16" s="951" t="s">
        <v>249</v>
      </c>
      <c r="C16" s="952">
        <v>1.2</v>
      </c>
      <c r="D16" s="953" t="str">
        <f>'PLAN DE ADQUISICIONES'!C23</f>
        <v>Emprendedores del sector turismo de los distritos de Pisac, Taray, Lamay, Coya y Calca, provincia de Calca - región Cusco, con idea de negocio o negocio propio en marcha seleccionados</v>
      </c>
      <c r="E16" s="954">
        <f>'PLAN DE ADQUISICIONES'!D23</f>
        <v>0</v>
      </c>
      <c r="F16" s="954">
        <f>'PLAN DE ADQUISICIONES'!E23</f>
        <v>0</v>
      </c>
      <c r="G16" s="955"/>
      <c r="H16" s="955"/>
      <c r="I16" s="955"/>
      <c r="J16" s="955"/>
      <c r="K16" s="955"/>
      <c r="L16" s="955"/>
      <c r="M16" s="955"/>
      <c r="N16" s="955"/>
      <c r="O16" s="955"/>
      <c r="P16" s="955"/>
      <c r="Q16" s="955"/>
      <c r="R16" s="956"/>
    </row>
    <row r="17" spans="1:18" ht="13.15" customHeight="1" x14ac:dyDescent="0.25">
      <c r="A17" s="1493"/>
      <c r="B17" s="1872" t="s">
        <v>254</v>
      </c>
      <c r="C17" s="1497" t="s">
        <v>534</v>
      </c>
      <c r="D17" s="1497" t="str">
        <f>'PLAN DE ADQUISICIONES'!C24</f>
        <v>100 Hombres y mujeres emprendedores seleccionados durante el primer semestre del proyecto para la capacitación, tienen idea de iniciar un negocio propio al mes 4 del proyecto</v>
      </c>
      <c r="E17" s="1498" t="str">
        <f>'PLAN DE ADQUISICIONES'!D24</f>
        <v>Persona</v>
      </c>
      <c r="F17" s="1498">
        <f>'PLAN DE ADQUISICIONES'!E24</f>
        <v>100</v>
      </c>
      <c r="G17" s="935"/>
      <c r="H17" s="935"/>
      <c r="I17" s="935"/>
      <c r="J17" s="935"/>
      <c r="K17" s="935"/>
      <c r="L17" s="935"/>
      <c r="M17" s="935"/>
      <c r="N17" s="935"/>
      <c r="O17" s="935"/>
      <c r="P17" s="935"/>
      <c r="Q17" s="935"/>
      <c r="R17" s="936"/>
    </row>
    <row r="18" spans="1:18" ht="13.15" customHeight="1" x14ac:dyDescent="0.25">
      <c r="A18" s="1493"/>
      <c r="B18" s="1873"/>
      <c r="C18" s="1499" t="s">
        <v>535</v>
      </c>
      <c r="D18" s="1499" t="str">
        <f>'PLAN DE ADQUISICIONES'!C25</f>
        <v>120 Hombres y mujeres emprendedores seleccionados durante el primer semestre del proyecto para la  capacitación, cuentan con un negocio propio en marcha, con una antigüedad no menor a 6 meses ni mayor a 2 años al mes 4 del proyecto</v>
      </c>
      <c r="E18" s="1500" t="str">
        <f>'PLAN DE ADQUISICIONES'!D25</f>
        <v>Persona</v>
      </c>
      <c r="F18" s="1500">
        <f>'PLAN DE ADQUISICIONES'!E25</f>
        <v>120</v>
      </c>
      <c r="G18" s="937"/>
      <c r="H18" s="937"/>
      <c r="I18" s="937"/>
      <c r="J18" s="937"/>
      <c r="K18" s="937"/>
      <c r="L18" s="937"/>
      <c r="M18" s="937"/>
      <c r="N18" s="937"/>
      <c r="O18" s="937"/>
      <c r="P18" s="937"/>
      <c r="Q18" s="937"/>
      <c r="R18" s="938"/>
    </row>
    <row r="19" spans="1:18" ht="13.15" customHeight="1" thickBot="1" x14ac:dyDescent="0.3">
      <c r="A19" s="1493"/>
      <c r="B19" s="1874"/>
      <c r="C19" s="1501" t="s">
        <v>536</v>
      </c>
      <c r="D19" s="1501" t="str">
        <f>'PLAN DE ADQUISICIONES'!C26</f>
        <v>176 Hombres y mujeres emprenddoras con idea de negocio y negocio propio en marcha son seleccionados el primer semestre para formar parte del grupo control cuentan con datos actualizados al final del proyecto</v>
      </c>
      <c r="E19" s="1502" t="str">
        <f>'PLAN DE ADQUISICIONES'!D26</f>
        <v>Persona</v>
      </c>
      <c r="F19" s="1502">
        <f>'PLAN DE ADQUISICIONES'!E26</f>
        <v>176</v>
      </c>
      <c r="G19" s="939"/>
      <c r="H19" s="939"/>
      <c r="I19" s="939"/>
      <c r="J19" s="939"/>
      <c r="K19" s="939"/>
      <c r="L19" s="939"/>
      <c r="M19" s="939"/>
      <c r="N19" s="939"/>
      <c r="O19" s="939"/>
      <c r="P19" s="939"/>
      <c r="Q19" s="939"/>
      <c r="R19" s="940"/>
    </row>
    <row r="20" spans="1:18" ht="13.15" hidden="1" customHeight="1" outlineLevel="1" x14ac:dyDescent="0.2">
      <c r="A20" s="1493"/>
      <c r="B20" s="1866" t="s">
        <v>255</v>
      </c>
      <c r="C20" s="941" t="s">
        <v>58</v>
      </c>
      <c r="D20" s="942" t="str">
        <f>'PLAN DE ADQUISICIONES'!C27</f>
        <v>Proporcionar información de los preseleccionados a FE</v>
      </c>
      <c r="E20" s="1008" t="str">
        <f>'PLAN DE ADQUISICIONES'!D27</f>
        <v>Unidad medida</v>
      </c>
      <c r="F20" s="1008">
        <f>'PLAN DE ADQUISICIONES'!E27</f>
        <v>0</v>
      </c>
      <c r="G20" s="943"/>
      <c r="H20" s="943"/>
      <c r="I20" s="943"/>
      <c r="J20" s="943"/>
      <c r="K20" s="943"/>
      <c r="L20" s="943"/>
      <c r="M20" s="943"/>
      <c r="N20" s="943"/>
      <c r="O20" s="943"/>
      <c r="P20" s="943"/>
      <c r="Q20" s="943"/>
      <c r="R20" s="944"/>
    </row>
    <row r="21" spans="1:18" ht="13.15" hidden="1" customHeight="1" outlineLevel="1" x14ac:dyDescent="0.2">
      <c r="A21" s="1493"/>
      <c r="B21" s="1867"/>
      <c r="C21" s="88" t="s">
        <v>98</v>
      </c>
      <c r="D21" s="89" t="str">
        <f>'PLAN DE ADQUISICIONES'!C28</f>
        <v>Selección de beneficiarios</v>
      </c>
      <c r="E21" s="90" t="str">
        <f>'PLAN DE ADQUISICIONES'!D28</f>
        <v>Unidad medida</v>
      </c>
      <c r="F21" s="90">
        <f>'PLAN DE ADQUISICIONES'!E28</f>
        <v>0</v>
      </c>
      <c r="G21" s="945"/>
      <c r="H21" s="945"/>
      <c r="I21" s="945"/>
      <c r="J21" s="945"/>
      <c r="K21" s="945"/>
      <c r="L21" s="945"/>
      <c r="M21" s="945"/>
      <c r="N21" s="945"/>
      <c r="O21" s="945"/>
      <c r="P21" s="945"/>
      <c r="Q21" s="945"/>
      <c r="R21" s="946"/>
    </row>
    <row r="22" spans="1:18" ht="13.15" hidden="1" customHeight="1" outlineLevel="1" x14ac:dyDescent="0.2">
      <c r="A22" s="1493"/>
      <c r="B22" s="1867"/>
      <c r="C22" s="88" t="s">
        <v>104</v>
      </c>
      <c r="D22" s="89" t="str">
        <f>'PLAN DE ADQUISICIONES'!C29</f>
        <v>Actualización de la información del grupo control (datos generales del beneficiario)</v>
      </c>
      <c r="E22" s="90" t="str">
        <f>'PLAN DE ADQUISICIONES'!D29</f>
        <v>Unidad</v>
      </c>
      <c r="F22" s="90">
        <f>'PLAN DE ADQUISICIONES'!E29</f>
        <v>352</v>
      </c>
      <c r="G22" s="945"/>
      <c r="H22" s="945"/>
      <c r="I22" s="945"/>
      <c r="J22" s="945"/>
      <c r="K22" s="945"/>
      <c r="L22" s="945"/>
      <c r="M22" s="945"/>
      <c r="N22" s="945"/>
      <c r="O22" s="945"/>
      <c r="P22" s="945"/>
      <c r="Q22" s="945"/>
      <c r="R22" s="946"/>
    </row>
    <row r="23" spans="1:18" ht="13.15" hidden="1" customHeight="1" outlineLevel="1" x14ac:dyDescent="0.2">
      <c r="A23" s="1493"/>
      <c r="B23" s="1867"/>
      <c r="C23" s="88" t="s">
        <v>110</v>
      </c>
      <c r="D23" s="89">
        <f>'PLAN DE ADQUISICIONES'!C30</f>
        <v>0</v>
      </c>
      <c r="E23" s="90" t="str">
        <f>'PLAN DE ADQUISICIONES'!D30</f>
        <v>Unidad medida</v>
      </c>
      <c r="F23" s="90">
        <f>'PLAN DE ADQUISICIONES'!E30</f>
        <v>0</v>
      </c>
      <c r="G23" s="945"/>
      <c r="H23" s="945"/>
      <c r="I23" s="945"/>
      <c r="J23" s="945"/>
      <c r="K23" s="945"/>
      <c r="L23" s="945"/>
      <c r="M23" s="945"/>
      <c r="N23" s="945"/>
      <c r="O23" s="945"/>
      <c r="P23" s="945"/>
      <c r="Q23" s="945"/>
      <c r="R23" s="946"/>
    </row>
    <row r="24" spans="1:18" ht="13.15" hidden="1" customHeight="1" outlineLevel="1" thickBot="1" x14ac:dyDescent="0.25">
      <c r="A24" s="1493"/>
      <c r="B24" s="1868"/>
      <c r="C24" s="947" t="s">
        <v>116</v>
      </c>
      <c r="D24" s="948">
        <f>'PLAN DE ADQUISICIONES'!C31</f>
        <v>0</v>
      </c>
      <c r="E24" s="1009" t="str">
        <f>'PLAN DE ADQUISICIONES'!D31</f>
        <v>Unidad medida</v>
      </c>
      <c r="F24" s="1009">
        <f>'PLAN DE ADQUISICIONES'!E31</f>
        <v>0</v>
      </c>
      <c r="G24" s="949"/>
      <c r="H24" s="949"/>
      <c r="I24" s="949"/>
      <c r="J24" s="949"/>
      <c r="K24" s="949"/>
      <c r="L24" s="949"/>
      <c r="M24" s="949"/>
      <c r="N24" s="949"/>
      <c r="O24" s="949"/>
      <c r="P24" s="949"/>
      <c r="Q24" s="949"/>
      <c r="R24" s="950"/>
    </row>
    <row r="25" spans="1:18" ht="14.25" collapsed="1" thickBot="1" x14ac:dyDescent="0.3">
      <c r="A25" s="1493"/>
      <c r="B25" s="957" t="s">
        <v>249</v>
      </c>
      <c r="C25" s="85">
        <v>1.3</v>
      </c>
      <c r="D25" s="86" t="str">
        <f>'PLAN DE ADQUISICIONES'!C32</f>
        <v>Emprendedores del sector turismo de los distritos de Pisac, Taray, Lamay, Coya y Calca, provincia de Calca - región Cusco cuentan con planes de negocio o planes de mejora aprobados y viables</v>
      </c>
      <c r="E25" s="958">
        <f>'PLAN DE ADQUISICIONES'!D32</f>
        <v>0</v>
      </c>
      <c r="F25" s="958">
        <f>'PLAN DE ADQUISICIONES'!E32</f>
        <v>0</v>
      </c>
      <c r="G25" s="87"/>
      <c r="H25" s="87"/>
      <c r="I25" s="87"/>
      <c r="J25" s="87"/>
      <c r="K25" s="87"/>
      <c r="L25" s="87"/>
      <c r="M25" s="87"/>
      <c r="N25" s="87"/>
      <c r="O25" s="87"/>
      <c r="P25" s="87"/>
      <c r="Q25" s="87"/>
      <c r="R25" s="959"/>
    </row>
    <row r="26" spans="1:18" ht="13.15" customHeight="1" x14ac:dyDescent="0.25">
      <c r="A26" s="1493"/>
      <c r="B26" s="1872" t="s">
        <v>254</v>
      </c>
      <c r="C26" s="1497" t="s">
        <v>537</v>
      </c>
      <c r="D26" s="1497" t="str">
        <f>'PLAN DE ADQUISICIONES'!C33</f>
        <v>198 emprendendores con planes de negocio o mejora viables al mes 7 del proyecto</v>
      </c>
      <c r="E26" s="1498" t="str">
        <f>'PLAN DE ADQUISICIONES'!D33</f>
        <v>Persona</v>
      </c>
      <c r="F26" s="1498">
        <f>'PLAN DE ADQUISICIONES'!E33</f>
        <v>198</v>
      </c>
      <c r="G26" s="935"/>
      <c r="H26" s="935"/>
      <c r="I26" s="935"/>
      <c r="J26" s="935"/>
      <c r="K26" s="935"/>
      <c r="L26" s="935"/>
      <c r="M26" s="935"/>
      <c r="N26" s="935"/>
      <c r="O26" s="935"/>
      <c r="P26" s="935"/>
      <c r="Q26" s="935"/>
      <c r="R26" s="936"/>
    </row>
    <row r="27" spans="1:18" ht="13.15" customHeight="1" x14ac:dyDescent="0.25">
      <c r="A27" s="1493"/>
      <c r="B27" s="1873"/>
      <c r="C27" s="1499" t="s">
        <v>538</v>
      </c>
      <c r="D27" s="1499">
        <f>'PLAN DE ADQUISICIONES'!C34</f>
        <v>0</v>
      </c>
      <c r="E27" s="1500" t="str">
        <f>'PLAN DE ADQUISICIONES'!D34</f>
        <v>Unidad medida</v>
      </c>
      <c r="F27" s="1500">
        <f>'PLAN DE ADQUISICIONES'!E34</f>
        <v>0</v>
      </c>
      <c r="G27" s="937"/>
      <c r="H27" s="937"/>
      <c r="I27" s="937"/>
      <c r="J27" s="937"/>
      <c r="K27" s="937"/>
      <c r="L27" s="937"/>
      <c r="M27" s="937"/>
      <c r="N27" s="937"/>
      <c r="O27" s="937"/>
      <c r="P27" s="937"/>
      <c r="Q27" s="937"/>
      <c r="R27" s="938"/>
    </row>
    <row r="28" spans="1:18" ht="13.15" customHeight="1" thickBot="1" x14ac:dyDescent="0.3">
      <c r="A28" s="1493"/>
      <c r="B28" s="1874"/>
      <c r="C28" s="1501" t="s">
        <v>539</v>
      </c>
      <c r="D28" s="1501">
        <f>'PLAN DE ADQUISICIONES'!C35</f>
        <v>0</v>
      </c>
      <c r="E28" s="1502" t="str">
        <f>'PLAN DE ADQUISICIONES'!D35</f>
        <v>Unidad medida</v>
      </c>
      <c r="F28" s="1502">
        <f>'PLAN DE ADQUISICIONES'!E35</f>
        <v>0</v>
      </c>
      <c r="G28" s="939"/>
      <c r="H28" s="939"/>
      <c r="I28" s="939"/>
      <c r="J28" s="939"/>
      <c r="K28" s="939"/>
      <c r="L28" s="939"/>
      <c r="M28" s="939"/>
      <c r="N28" s="939"/>
      <c r="O28" s="939"/>
      <c r="P28" s="939"/>
      <c r="Q28" s="939"/>
      <c r="R28" s="940"/>
    </row>
    <row r="29" spans="1:18" ht="13.15" hidden="1" customHeight="1" outlineLevel="1" x14ac:dyDescent="0.2">
      <c r="A29" s="1493"/>
      <c r="B29" s="1866" t="s">
        <v>255</v>
      </c>
      <c r="C29" s="941" t="s">
        <v>57</v>
      </c>
      <c r="D29" s="942">
        <f>'PLAN DE ADQUISICIONES'!C36</f>
        <v>0</v>
      </c>
      <c r="E29" s="1008" t="str">
        <f>'PLAN DE ADQUISICIONES'!D36</f>
        <v>Unidad medida</v>
      </c>
      <c r="F29" s="1008">
        <f>'PLAN DE ADQUISICIONES'!E36</f>
        <v>0</v>
      </c>
      <c r="G29" s="943"/>
      <c r="H29" s="943"/>
      <c r="I29" s="943"/>
      <c r="J29" s="943"/>
      <c r="K29" s="943"/>
      <c r="L29" s="943"/>
      <c r="M29" s="943"/>
      <c r="N29" s="943"/>
      <c r="O29" s="943"/>
      <c r="P29" s="943"/>
      <c r="Q29" s="943"/>
      <c r="R29" s="944"/>
    </row>
    <row r="30" spans="1:18" ht="13.15" hidden="1" customHeight="1" outlineLevel="1" x14ac:dyDescent="0.2">
      <c r="A30" s="1493"/>
      <c r="B30" s="1867"/>
      <c r="C30" s="88" t="s">
        <v>123</v>
      </c>
      <c r="D30" s="89">
        <f>'PLAN DE ADQUISICIONES'!C37</f>
        <v>0</v>
      </c>
      <c r="E30" s="90" t="str">
        <f>'PLAN DE ADQUISICIONES'!D37</f>
        <v>Unidad medida</v>
      </c>
      <c r="F30" s="90">
        <f>'PLAN DE ADQUISICIONES'!E37</f>
        <v>0</v>
      </c>
      <c r="G30" s="945"/>
      <c r="H30" s="945"/>
      <c r="I30" s="945"/>
      <c r="J30" s="945"/>
      <c r="K30" s="945"/>
      <c r="L30" s="945"/>
      <c r="M30" s="945"/>
      <c r="N30" s="945"/>
      <c r="O30" s="945"/>
      <c r="P30" s="945"/>
      <c r="Q30" s="945"/>
      <c r="R30" s="946"/>
    </row>
    <row r="31" spans="1:18" ht="13.15" hidden="1" customHeight="1" outlineLevel="1" x14ac:dyDescent="0.2">
      <c r="A31" s="1493"/>
      <c r="B31" s="1867"/>
      <c r="C31" s="88" t="s">
        <v>124</v>
      </c>
      <c r="D31" s="89">
        <f>'PLAN DE ADQUISICIONES'!C38</f>
        <v>0</v>
      </c>
      <c r="E31" s="90" t="str">
        <f>'PLAN DE ADQUISICIONES'!D38</f>
        <v>Unidad medida</v>
      </c>
      <c r="F31" s="90">
        <f>'PLAN DE ADQUISICIONES'!E38</f>
        <v>0</v>
      </c>
      <c r="G31" s="945"/>
      <c r="H31" s="945"/>
      <c r="I31" s="945"/>
      <c r="J31" s="945"/>
      <c r="K31" s="945"/>
      <c r="L31" s="945"/>
      <c r="M31" s="945"/>
      <c r="N31" s="945"/>
      <c r="O31" s="945"/>
      <c r="P31" s="945"/>
      <c r="Q31" s="945"/>
      <c r="R31" s="946"/>
    </row>
    <row r="32" spans="1:18" ht="13.15" hidden="1" customHeight="1" outlineLevel="1" x14ac:dyDescent="0.2">
      <c r="A32" s="1493"/>
      <c r="B32" s="1867"/>
      <c r="C32" s="88" t="s">
        <v>125</v>
      </c>
      <c r="D32" s="89">
        <f>'PLAN DE ADQUISICIONES'!C39</f>
        <v>0</v>
      </c>
      <c r="E32" s="90" t="str">
        <f>'PLAN DE ADQUISICIONES'!D39</f>
        <v>Unidad medida</v>
      </c>
      <c r="F32" s="90">
        <f>'PLAN DE ADQUISICIONES'!E39</f>
        <v>0</v>
      </c>
      <c r="G32" s="945"/>
      <c r="H32" s="945"/>
      <c r="I32" s="945"/>
      <c r="J32" s="945"/>
      <c r="K32" s="945"/>
      <c r="L32" s="945"/>
      <c r="M32" s="945"/>
      <c r="N32" s="945"/>
      <c r="O32" s="945"/>
      <c r="P32" s="945"/>
      <c r="Q32" s="945"/>
      <c r="R32" s="946"/>
    </row>
    <row r="33" spans="1:18" ht="13.15" hidden="1" customHeight="1" outlineLevel="1" thickBot="1" x14ac:dyDescent="0.25">
      <c r="A33" s="1493"/>
      <c r="B33" s="1868"/>
      <c r="C33" s="947" t="s">
        <v>126</v>
      </c>
      <c r="D33" s="948">
        <f>'PLAN DE ADQUISICIONES'!C40</f>
        <v>0</v>
      </c>
      <c r="E33" s="1009" t="str">
        <f>'PLAN DE ADQUISICIONES'!D40</f>
        <v>Unidad medida</v>
      </c>
      <c r="F33" s="1009">
        <f>'PLAN DE ADQUISICIONES'!E40</f>
        <v>0</v>
      </c>
      <c r="G33" s="949"/>
      <c r="H33" s="949"/>
      <c r="I33" s="949"/>
      <c r="J33" s="949"/>
      <c r="K33" s="949"/>
      <c r="L33" s="949"/>
      <c r="M33" s="949"/>
      <c r="N33" s="949"/>
      <c r="O33" s="949"/>
      <c r="P33" s="949"/>
      <c r="Q33" s="949"/>
      <c r="R33" s="950"/>
    </row>
    <row r="34" spans="1:18" ht="61.5" customHeight="1" collapsed="1" x14ac:dyDescent="0.2">
      <c r="A34" s="1493"/>
      <c r="B34" s="924" t="s">
        <v>248</v>
      </c>
      <c r="C34" s="925">
        <v>2</v>
      </c>
      <c r="D34" s="926" t="str">
        <f>'PLAN DE ADQUISICIONES'!C41</f>
        <v xml:space="preserve">Implementación y/o fortalecimiento de negocios en los distritos de Pisac, Taray, Lamay, Coya y Calca, provincia de Calca - región Cusco, con idea de negocio o negocio propio en marcha  </v>
      </c>
      <c r="E34" s="1007">
        <f>'PLAN DE ADQUISICIONES'!D41</f>
        <v>0</v>
      </c>
      <c r="F34" s="1007">
        <f>'PLAN DE ADQUISICIONES'!E41</f>
        <v>0</v>
      </c>
      <c r="G34" s="927"/>
      <c r="H34" s="927"/>
      <c r="I34" s="927"/>
      <c r="J34" s="927"/>
      <c r="K34" s="927"/>
      <c r="L34" s="927"/>
      <c r="M34" s="927"/>
      <c r="N34" s="927"/>
      <c r="O34" s="927"/>
      <c r="P34" s="927"/>
      <c r="Q34" s="927"/>
      <c r="R34" s="928"/>
    </row>
    <row r="35" spans="1:18" ht="14.25" thickBot="1" x14ac:dyDescent="0.3">
      <c r="A35" s="1493"/>
      <c r="B35" s="929" t="s">
        <v>249</v>
      </c>
      <c r="C35" s="930">
        <v>2.1</v>
      </c>
      <c r="D35" s="931" t="str">
        <f>'PLAN DE ADQUISICIONES'!C42</f>
        <v>Emprendedores del sector turismo de los distritos de Pisac, Taray, Lamay, Coya y Calca, provincia de Calca - región Cusco implementan o fortalecen sus negocios en el marco de su plan de negocios/mejoras</v>
      </c>
      <c r="E35" s="932">
        <f>'PLAN DE ADQUISICIONES'!D42</f>
        <v>0</v>
      </c>
      <c r="F35" s="932">
        <f>'PLAN DE ADQUISICIONES'!E42</f>
        <v>0</v>
      </c>
      <c r="G35" s="933"/>
      <c r="H35" s="933"/>
      <c r="I35" s="933"/>
      <c r="J35" s="933"/>
      <c r="K35" s="933"/>
      <c r="L35" s="933"/>
      <c r="M35" s="933"/>
      <c r="N35" s="933"/>
      <c r="O35" s="933"/>
      <c r="P35" s="933"/>
      <c r="Q35" s="933"/>
      <c r="R35" s="934"/>
    </row>
    <row r="36" spans="1:18" ht="13.15" customHeight="1" x14ac:dyDescent="0.25">
      <c r="A36" s="1493"/>
      <c r="B36" s="1872" t="s">
        <v>254</v>
      </c>
      <c r="C36" s="1497" t="s">
        <v>540</v>
      </c>
      <c r="D36" s="1497" t="str">
        <f>'PLAN DE ADQUISICIONES'!C43</f>
        <v>99 Hombre y mujeres emprenddoras con idea de negocio y negocio propio en marcha logran implementar y/o mejorar un negocio con capital propio al mes 13 del proyecto</v>
      </c>
      <c r="E36" s="1498" t="str">
        <f>'PLAN DE ADQUISICIONES'!D43</f>
        <v>Persona</v>
      </c>
      <c r="F36" s="1498">
        <f>'PLAN DE ADQUISICIONES'!E43</f>
        <v>99</v>
      </c>
      <c r="G36" s="935"/>
      <c r="H36" s="935"/>
      <c r="I36" s="935"/>
      <c r="J36" s="935"/>
      <c r="K36" s="935"/>
      <c r="L36" s="935"/>
      <c r="M36" s="935"/>
      <c r="N36" s="935"/>
      <c r="O36" s="935"/>
      <c r="P36" s="935"/>
      <c r="Q36" s="935"/>
      <c r="R36" s="936"/>
    </row>
    <row r="37" spans="1:18" ht="13.15" customHeight="1" x14ac:dyDescent="0.25">
      <c r="A37" s="1493"/>
      <c r="B37" s="1873"/>
      <c r="C37" s="1499" t="s">
        <v>541</v>
      </c>
      <c r="D37" s="1499">
        <f>'PLAN DE ADQUISICIONES'!C44</f>
        <v>0</v>
      </c>
      <c r="E37" s="1500" t="str">
        <f>'PLAN DE ADQUISICIONES'!D44</f>
        <v>Unidad medida</v>
      </c>
      <c r="F37" s="1500">
        <f>'PLAN DE ADQUISICIONES'!E44</f>
        <v>0</v>
      </c>
      <c r="G37" s="937"/>
      <c r="H37" s="937"/>
      <c r="I37" s="937"/>
      <c r="J37" s="937"/>
      <c r="K37" s="937"/>
      <c r="L37" s="937"/>
      <c r="M37" s="937"/>
      <c r="N37" s="937"/>
      <c r="O37" s="937"/>
      <c r="P37" s="937"/>
      <c r="Q37" s="937"/>
      <c r="R37" s="938"/>
    </row>
    <row r="38" spans="1:18" ht="13.15" customHeight="1" thickBot="1" x14ac:dyDescent="0.3">
      <c r="A38" s="1493"/>
      <c r="B38" s="1874"/>
      <c r="C38" s="1501" t="s">
        <v>542</v>
      </c>
      <c r="D38" s="1501">
        <f>'PLAN DE ADQUISICIONES'!C45</f>
        <v>0</v>
      </c>
      <c r="E38" s="1502" t="str">
        <f>'PLAN DE ADQUISICIONES'!D45</f>
        <v>Unidad medida</v>
      </c>
      <c r="F38" s="1502">
        <f>'PLAN DE ADQUISICIONES'!E45</f>
        <v>0</v>
      </c>
      <c r="G38" s="939"/>
      <c r="H38" s="939"/>
      <c r="I38" s="939"/>
      <c r="J38" s="939"/>
      <c r="K38" s="939"/>
      <c r="L38" s="939"/>
      <c r="M38" s="939"/>
      <c r="N38" s="939"/>
      <c r="O38" s="939"/>
      <c r="P38" s="939"/>
      <c r="Q38" s="939"/>
      <c r="R38" s="940"/>
    </row>
    <row r="39" spans="1:18" ht="13.15" hidden="1" customHeight="1" outlineLevel="1" x14ac:dyDescent="0.2">
      <c r="A39" s="1493"/>
      <c r="B39" s="1866" t="s">
        <v>255</v>
      </c>
      <c r="C39" s="941" t="s">
        <v>149</v>
      </c>
      <c r="D39" s="942" t="str">
        <f>'PLAN DE ADQUISICIONES'!C46</f>
        <v>Asistencia técnica para la implementación de sus planes de negocio o planes de mejora</v>
      </c>
      <c r="E39" s="1008" t="str">
        <f>'PLAN DE ADQUISICIONES'!D46</f>
        <v>Visita</v>
      </c>
      <c r="F39" s="1008">
        <f>'PLAN DE ADQUISICIONES'!E46</f>
        <v>1188</v>
      </c>
      <c r="G39" s="943"/>
      <c r="H39" s="943"/>
      <c r="I39" s="943"/>
      <c r="J39" s="943"/>
      <c r="K39" s="943"/>
      <c r="L39" s="943"/>
      <c r="M39" s="943"/>
      <c r="N39" s="943"/>
      <c r="O39" s="943"/>
      <c r="P39" s="943"/>
      <c r="Q39" s="943"/>
      <c r="R39" s="944"/>
    </row>
    <row r="40" spans="1:18" ht="13.15" hidden="1" customHeight="1" outlineLevel="1" x14ac:dyDescent="0.2">
      <c r="A40" s="1493"/>
      <c r="B40" s="1867"/>
      <c r="C40" s="88" t="s">
        <v>150</v>
      </c>
      <c r="D40" s="89">
        <f>'PLAN DE ADQUISICIONES'!C47</f>
        <v>0</v>
      </c>
      <c r="E40" s="90" t="str">
        <f>'PLAN DE ADQUISICIONES'!D47</f>
        <v>Unidad medida</v>
      </c>
      <c r="F40" s="90">
        <f>'PLAN DE ADQUISICIONES'!E47</f>
        <v>0</v>
      </c>
      <c r="G40" s="945"/>
      <c r="H40" s="945"/>
      <c r="I40" s="945"/>
      <c r="J40" s="945"/>
      <c r="K40" s="945"/>
      <c r="L40" s="945"/>
      <c r="M40" s="945"/>
      <c r="N40" s="945"/>
      <c r="O40" s="945"/>
      <c r="P40" s="945"/>
      <c r="Q40" s="945"/>
      <c r="R40" s="946"/>
    </row>
    <row r="41" spans="1:18" ht="13.15" hidden="1" customHeight="1" outlineLevel="1" x14ac:dyDescent="0.2">
      <c r="A41" s="1493"/>
      <c r="B41" s="1867"/>
      <c r="C41" s="88" t="s">
        <v>151</v>
      </c>
      <c r="D41" s="89">
        <f>'PLAN DE ADQUISICIONES'!C48</f>
        <v>0</v>
      </c>
      <c r="E41" s="90" t="str">
        <f>'PLAN DE ADQUISICIONES'!D48</f>
        <v>Unidad medida</v>
      </c>
      <c r="F41" s="90">
        <f>'PLAN DE ADQUISICIONES'!E48</f>
        <v>0</v>
      </c>
      <c r="G41" s="945"/>
      <c r="H41" s="945"/>
      <c r="I41" s="945"/>
      <c r="J41" s="945"/>
      <c r="K41" s="945"/>
      <c r="L41" s="945"/>
      <c r="M41" s="945"/>
      <c r="N41" s="945"/>
      <c r="O41" s="945"/>
      <c r="P41" s="945"/>
      <c r="Q41" s="945"/>
      <c r="R41" s="946"/>
    </row>
    <row r="42" spans="1:18" ht="13.15" hidden="1" customHeight="1" outlineLevel="1" x14ac:dyDescent="0.2">
      <c r="A42" s="1493"/>
      <c r="B42" s="1867"/>
      <c r="C42" s="88" t="s">
        <v>152</v>
      </c>
      <c r="D42" s="89">
        <f>'PLAN DE ADQUISICIONES'!C49</f>
        <v>0</v>
      </c>
      <c r="E42" s="90" t="str">
        <f>'PLAN DE ADQUISICIONES'!D49</f>
        <v>Unidad medida</v>
      </c>
      <c r="F42" s="90">
        <f>'PLAN DE ADQUISICIONES'!E49</f>
        <v>0</v>
      </c>
      <c r="G42" s="945"/>
      <c r="H42" s="945"/>
      <c r="I42" s="945"/>
      <c r="J42" s="945"/>
      <c r="K42" s="945"/>
      <c r="L42" s="945"/>
      <c r="M42" s="945"/>
      <c r="N42" s="945"/>
      <c r="O42" s="945"/>
      <c r="P42" s="945"/>
      <c r="Q42" s="945"/>
      <c r="R42" s="946"/>
    </row>
    <row r="43" spans="1:18" ht="13.15" hidden="1" customHeight="1" outlineLevel="1" thickBot="1" x14ac:dyDescent="0.25">
      <c r="A43" s="1493"/>
      <c r="B43" s="1868"/>
      <c r="C43" s="947" t="s">
        <v>153</v>
      </c>
      <c r="D43" s="948">
        <f>'PLAN DE ADQUISICIONES'!C50</f>
        <v>0</v>
      </c>
      <c r="E43" s="1009" t="str">
        <f>'PLAN DE ADQUISICIONES'!D50</f>
        <v>Unidad medida</v>
      </c>
      <c r="F43" s="1009">
        <f>'PLAN DE ADQUISICIONES'!E50</f>
        <v>0</v>
      </c>
      <c r="G43" s="949"/>
      <c r="H43" s="949"/>
      <c r="I43" s="949"/>
      <c r="J43" s="949"/>
      <c r="K43" s="949"/>
      <c r="L43" s="949"/>
      <c r="M43" s="949"/>
      <c r="N43" s="949"/>
      <c r="O43" s="949"/>
      <c r="P43" s="949"/>
      <c r="Q43" s="949"/>
      <c r="R43" s="950"/>
    </row>
    <row r="44" spans="1:18" ht="14.25" collapsed="1" thickBot="1" x14ac:dyDescent="0.3">
      <c r="A44" s="1493"/>
      <c r="B44" s="951" t="s">
        <v>249</v>
      </c>
      <c r="C44" s="952">
        <v>2.2000000000000002</v>
      </c>
      <c r="D44" s="953" t="str">
        <f>'PLAN DE ADQUISICIONES'!C51</f>
        <v>Emprendedores del sector turismo de los distritos de Pisac, Taray, Lamay, Coya y Calca, provincia de Calca - región Cusco resuleven cuellos de botella en sus negocios implementados o fortalecidos</v>
      </c>
      <c r="E44" s="954">
        <f>'PLAN DE ADQUISICIONES'!D51</f>
        <v>0</v>
      </c>
      <c r="F44" s="954">
        <f>'PLAN DE ADQUISICIONES'!E51</f>
        <v>0</v>
      </c>
      <c r="G44" s="955"/>
      <c r="H44" s="955"/>
      <c r="I44" s="955"/>
      <c r="J44" s="955"/>
      <c r="K44" s="955"/>
      <c r="L44" s="955"/>
      <c r="M44" s="955"/>
      <c r="N44" s="955"/>
      <c r="O44" s="955"/>
      <c r="P44" s="955"/>
      <c r="Q44" s="955"/>
      <c r="R44" s="956"/>
    </row>
    <row r="45" spans="1:18" ht="13.15" customHeight="1" x14ac:dyDescent="0.25">
      <c r="A45" s="1493"/>
      <c r="B45" s="1872" t="s">
        <v>254</v>
      </c>
      <c r="C45" s="1497" t="s">
        <v>543</v>
      </c>
      <c r="D45" s="1497" t="str">
        <f>'PLAN DE ADQUISICIONES'!C52</f>
        <v>50 Hombres y mujeres emprendedores resuelven cuellos de botella en sus negocios implementados o fortalecidos, al mes 13 del proyecto</v>
      </c>
      <c r="E45" s="1498" t="str">
        <f>'PLAN DE ADQUISICIONES'!D52</f>
        <v>Persona</v>
      </c>
      <c r="F45" s="1498">
        <f>'PLAN DE ADQUISICIONES'!E52</f>
        <v>50</v>
      </c>
      <c r="G45" s="935"/>
      <c r="H45" s="935"/>
      <c r="I45" s="935"/>
      <c r="J45" s="935"/>
      <c r="K45" s="935"/>
      <c r="L45" s="935"/>
      <c r="M45" s="935"/>
      <c r="N45" s="935"/>
      <c r="O45" s="935"/>
      <c r="P45" s="935"/>
      <c r="Q45" s="935"/>
      <c r="R45" s="936"/>
    </row>
    <row r="46" spans="1:18" ht="13.15" customHeight="1" x14ac:dyDescent="0.25">
      <c r="A46" s="1493"/>
      <c r="B46" s="1873"/>
      <c r="C46" s="1499" t="s">
        <v>544</v>
      </c>
      <c r="D46" s="1499">
        <f>'PLAN DE ADQUISICIONES'!C53</f>
        <v>0</v>
      </c>
      <c r="E46" s="1500" t="str">
        <f>'PLAN DE ADQUISICIONES'!D53</f>
        <v>Unidad medida</v>
      </c>
      <c r="F46" s="1500">
        <f>'PLAN DE ADQUISICIONES'!E53</f>
        <v>0</v>
      </c>
      <c r="G46" s="937"/>
      <c r="H46" s="937"/>
      <c r="I46" s="937"/>
      <c r="J46" s="937"/>
      <c r="K46" s="937"/>
      <c r="L46" s="937"/>
      <c r="M46" s="937"/>
      <c r="N46" s="937"/>
      <c r="O46" s="937"/>
      <c r="P46" s="937"/>
      <c r="Q46" s="937"/>
      <c r="R46" s="938"/>
    </row>
    <row r="47" spans="1:18" ht="13.15" customHeight="1" thickBot="1" x14ac:dyDescent="0.3">
      <c r="A47" s="1493"/>
      <c r="B47" s="1874"/>
      <c r="C47" s="1501" t="s">
        <v>545</v>
      </c>
      <c r="D47" s="1501">
        <f>'PLAN DE ADQUISICIONES'!C54</f>
        <v>0</v>
      </c>
      <c r="E47" s="1502" t="str">
        <f>'PLAN DE ADQUISICIONES'!D54</f>
        <v>Unidad medida</v>
      </c>
      <c r="F47" s="1502">
        <f>'PLAN DE ADQUISICIONES'!E54</f>
        <v>0</v>
      </c>
      <c r="G47" s="939"/>
      <c r="H47" s="939"/>
      <c r="I47" s="939"/>
      <c r="J47" s="939"/>
      <c r="K47" s="939"/>
      <c r="L47" s="939"/>
      <c r="M47" s="939"/>
      <c r="N47" s="939"/>
      <c r="O47" s="939"/>
      <c r="P47" s="939"/>
      <c r="Q47" s="939"/>
      <c r="R47" s="940"/>
    </row>
    <row r="48" spans="1:18" ht="13.15" hidden="1" customHeight="1" outlineLevel="1" x14ac:dyDescent="0.2">
      <c r="A48" s="1493"/>
      <c r="B48" s="1866" t="s">
        <v>255</v>
      </c>
      <c r="C48" s="941" t="s">
        <v>154</v>
      </c>
      <c r="D48" s="942" t="str">
        <f>'PLAN DE ADQUISICIONES'!C55</f>
        <v>Asistencia técnica para resolver cuellos de botella en la línea de negocios restaurantes</v>
      </c>
      <c r="E48" s="1008" t="str">
        <f>'PLAN DE ADQUISICIONES'!D55</f>
        <v>Visita</v>
      </c>
      <c r="F48" s="1008">
        <f>'PLAN DE ADQUISICIONES'!E55</f>
        <v>150</v>
      </c>
      <c r="G48" s="943"/>
      <c r="H48" s="943"/>
      <c r="I48" s="943"/>
      <c r="J48" s="943"/>
      <c r="K48" s="943"/>
      <c r="L48" s="943"/>
      <c r="M48" s="943"/>
      <c r="N48" s="943"/>
      <c r="O48" s="943"/>
      <c r="P48" s="943"/>
      <c r="Q48" s="943"/>
      <c r="R48" s="944"/>
    </row>
    <row r="49" spans="1:18" ht="13.15" hidden="1" customHeight="1" outlineLevel="1" x14ac:dyDescent="0.2">
      <c r="A49" s="1493"/>
      <c r="B49" s="1867"/>
      <c r="C49" s="88" t="s">
        <v>68</v>
      </c>
      <c r="D49" s="89" t="str">
        <f>'PLAN DE ADQUISICIONES'!C56</f>
        <v>Asistencia técnica para resolver cuellos de botella en la línea de negocios de alojamientos rurales</v>
      </c>
      <c r="E49" s="90" t="str">
        <f>'PLAN DE ADQUISICIONES'!D56</f>
        <v>Visita</v>
      </c>
      <c r="F49" s="90">
        <f>'PLAN DE ADQUISICIONES'!E56</f>
        <v>100</v>
      </c>
      <c r="G49" s="945"/>
      <c r="H49" s="945"/>
      <c r="I49" s="945"/>
      <c r="J49" s="945"/>
      <c r="K49" s="945"/>
      <c r="L49" s="945"/>
      <c r="M49" s="945"/>
      <c r="N49" s="945"/>
      <c r="O49" s="945"/>
      <c r="P49" s="945"/>
      <c r="Q49" s="945"/>
      <c r="R49" s="946"/>
    </row>
    <row r="50" spans="1:18" ht="13.15" hidden="1" customHeight="1" outlineLevel="1" x14ac:dyDescent="0.2">
      <c r="A50" s="1493"/>
      <c r="B50" s="1867"/>
      <c r="C50" s="88" t="s">
        <v>155</v>
      </c>
      <c r="D50" s="89">
        <f>'PLAN DE ADQUISICIONES'!C57</f>
        <v>0</v>
      </c>
      <c r="E50" s="90" t="str">
        <f>'PLAN DE ADQUISICIONES'!D57</f>
        <v>Unidad medida</v>
      </c>
      <c r="F50" s="90">
        <f>'PLAN DE ADQUISICIONES'!E57</f>
        <v>0</v>
      </c>
      <c r="G50" s="945"/>
      <c r="H50" s="945"/>
      <c r="I50" s="945"/>
      <c r="J50" s="945"/>
      <c r="K50" s="945"/>
      <c r="L50" s="945"/>
      <c r="M50" s="945"/>
      <c r="N50" s="945"/>
      <c r="O50" s="945"/>
      <c r="P50" s="945"/>
      <c r="Q50" s="945"/>
      <c r="R50" s="946"/>
    </row>
    <row r="51" spans="1:18" ht="13.15" hidden="1" customHeight="1" outlineLevel="1" x14ac:dyDescent="0.2">
      <c r="A51" s="1493"/>
      <c r="B51" s="1867"/>
      <c r="C51" s="88" t="s">
        <v>156</v>
      </c>
      <c r="D51" s="89">
        <f>'PLAN DE ADQUISICIONES'!C58</f>
        <v>0</v>
      </c>
      <c r="E51" s="90" t="str">
        <f>'PLAN DE ADQUISICIONES'!D58</f>
        <v>Unidad medida</v>
      </c>
      <c r="F51" s="90">
        <f>'PLAN DE ADQUISICIONES'!E58</f>
        <v>0</v>
      </c>
      <c r="G51" s="945"/>
      <c r="H51" s="945"/>
      <c r="I51" s="945"/>
      <c r="J51" s="945"/>
      <c r="K51" s="945"/>
      <c r="L51" s="945"/>
      <c r="M51" s="945"/>
      <c r="N51" s="945"/>
      <c r="O51" s="945"/>
      <c r="P51" s="945"/>
      <c r="Q51" s="945"/>
      <c r="R51" s="946"/>
    </row>
    <row r="52" spans="1:18" ht="13.15" hidden="1" customHeight="1" outlineLevel="1" thickBot="1" x14ac:dyDescent="0.25">
      <c r="A52" s="1493"/>
      <c r="B52" s="1868"/>
      <c r="C52" s="947" t="s">
        <v>157</v>
      </c>
      <c r="D52" s="948">
        <f>'PLAN DE ADQUISICIONES'!C59</f>
        <v>0</v>
      </c>
      <c r="E52" s="1009" t="str">
        <f>'PLAN DE ADQUISICIONES'!D59</f>
        <v>Unidad medida</v>
      </c>
      <c r="F52" s="1009">
        <f>'PLAN DE ADQUISICIONES'!E59</f>
        <v>0</v>
      </c>
      <c r="G52" s="949"/>
      <c r="H52" s="949"/>
      <c r="I52" s="949"/>
      <c r="J52" s="949"/>
      <c r="K52" s="949"/>
      <c r="L52" s="949"/>
      <c r="M52" s="949"/>
      <c r="N52" s="949"/>
      <c r="O52" s="949"/>
      <c r="P52" s="949"/>
      <c r="Q52" s="949"/>
      <c r="R52" s="950"/>
    </row>
    <row r="53" spans="1:18" ht="14.25" collapsed="1" thickBot="1" x14ac:dyDescent="0.3">
      <c r="A53" s="1493"/>
      <c r="B53" s="957" t="s">
        <v>249</v>
      </c>
      <c r="C53" s="85">
        <v>2.2999999999999998</v>
      </c>
      <c r="D53" s="86">
        <f>'PLAN DE ADQUISICIONES'!C60</f>
        <v>0</v>
      </c>
      <c r="E53" s="958">
        <f>'PLAN DE ADQUISICIONES'!D60</f>
        <v>0</v>
      </c>
      <c r="F53" s="958">
        <f>'PLAN DE ADQUISICIONES'!E60</f>
        <v>0</v>
      </c>
      <c r="G53" s="87"/>
      <c r="H53" s="87"/>
      <c r="I53" s="87"/>
      <c r="J53" s="87"/>
      <c r="K53" s="87"/>
      <c r="L53" s="87"/>
      <c r="M53" s="87"/>
      <c r="N53" s="87"/>
      <c r="O53" s="87"/>
      <c r="P53" s="87"/>
      <c r="Q53" s="87"/>
      <c r="R53" s="959"/>
    </row>
    <row r="54" spans="1:18" ht="13.15" customHeight="1" x14ac:dyDescent="0.25">
      <c r="A54" s="1493"/>
      <c r="B54" s="1872" t="s">
        <v>254</v>
      </c>
      <c r="C54" s="1497" t="s">
        <v>546</v>
      </c>
      <c r="D54" s="1497">
        <f>'PLAN DE ADQUISICIONES'!C61</f>
        <v>0</v>
      </c>
      <c r="E54" s="1498" t="str">
        <f>'PLAN DE ADQUISICIONES'!D61</f>
        <v>Unidad medida</v>
      </c>
      <c r="F54" s="1498">
        <f>'PLAN DE ADQUISICIONES'!E61</f>
        <v>0</v>
      </c>
      <c r="G54" s="935"/>
      <c r="H54" s="935"/>
      <c r="I54" s="935"/>
      <c r="J54" s="935"/>
      <c r="K54" s="935"/>
      <c r="L54" s="935"/>
      <c r="M54" s="935"/>
      <c r="N54" s="935"/>
      <c r="O54" s="935"/>
      <c r="P54" s="935"/>
      <c r="Q54" s="935"/>
      <c r="R54" s="936"/>
    </row>
    <row r="55" spans="1:18" ht="13.15" customHeight="1" x14ac:dyDescent="0.25">
      <c r="A55" s="1493"/>
      <c r="B55" s="1873"/>
      <c r="C55" s="1499" t="s">
        <v>547</v>
      </c>
      <c r="D55" s="1499">
        <f>'PLAN DE ADQUISICIONES'!C62</f>
        <v>0</v>
      </c>
      <c r="E55" s="1500" t="str">
        <f>'PLAN DE ADQUISICIONES'!D62</f>
        <v>Unidad medida</v>
      </c>
      <c r="F55" s="1500">
        <f>'PLAN DE ADQUISICIONES'!E62</f>
        <v>0</v>
      </c>
      <c r="G55" s="937"/>
      <c r="H55" s="937"/>
      <c r="I55" s="937"/>
      <c r="J55" s="937"/>
      <c r="K55" s="937"/>
      <c r="L55" s="937"/>
      <c r="M55" s="937"/>
      <c r="N55" s="937"/>
      <c r="O55" s="937"/>
      <c r="P55" s="937"/>
      <c r="Q55" s="937"/>
      <c r="R55" s="938"/>
    </row>
    <row r="56" spans="1:18" ht="13.15" customHeight="1" thickBot="1" x14ac:dyDescent="0.3">
      <c r="A56" s="1493"/>
      <c r="B56" s="1874"/>
      <c r="C56" s="1501" t="s">
        <v>548</v>
      </c>
      <c r="D56" s="1501">
        <f>'PLAN DE ADQUISICIONES'!C63</f>
        <v>0</v>
      </c>
      <c r="E56" s="1502" t="str">
        <f>'PLAN DE ADQUISICIONES'!D63</f>
        <v>Unidad medida</v>
      </c>
      <c r="F56" s="1502">
        <f>'PLAN DE ADQUISICIONES'!E63</f>
        <v>0</v>
      </c>
      <c r="G56" s="939"/>
      <c r="H56" s="939"/>
      <c r="I56" s="939"/>
      <c r="J56" s="939"/>
      <c r="K56" s="939"/>
      <c r="L56" s="939"/>
      <c r="M56" s="939"/>
      <c r="N56" s="939"/>
      <c r="O56" s="939"/>
      <c r="P56" s="939"/>
      <c r="Q56" s="939"/>
      <c r="R56" s="940"/>
    </row>
    <row r="57" spans="1:18" ht="13.15" hidden="1" customHeight="1" outlineLevel="1" x14ac:dyDescent="0.2">
      <c r="A57" s="1493"/>
      <c r="B57" s="1866" t="s">
        <v>255</v>
      </c>
      <c r="C57" s="941" t="s">
        <v>158</v>
      </c>
      <c r="D57" s="942">
        <f>'PLAN DE ADQUISICIONES'!C64</f>
        <v>0</v>
      </c>
      <c r="E57" s="1008" t="str">
        <f>'PLAN DE ADQUISICIONES'!D64</f>
        <v>Unidad medida</v>
      </c>
      <c r="F57" s="1008">
        <f>'PLAN DE ADQUISICIONES'!E64</f>
        <v>0</v>
      </c>
      <c r="G57" s="943"/>
      <c r="H57" s="943"/>
      <c r="I57" s="943"/>
      <c r="J57" s="943"/>
      <c r="K57" s="943"/>
      <c r="L57" s="943"/>
      <c r="M57" s="943"/>
      <c r="N57" s="943"/>
      <c r="O57" s="943"/>
      <c r="P57" s="943"/>
      <c r="Q57" s="943"/>
      <c r="R57" s="944"/>
    </row>
    <row r="58" spans="1:18" ht="13.15" hidden="1" customHeight="1" outlineLevel="1" x14ac:dyDescent="0.2">
      <c r="A58" s="1493"/>
      <c r="B58" s="1867"/>
      <c r="C58" s="88" t="s">
        <v>159</v>
      </c>
      <c r="D58" s="89">
        <f>'PLAN DE ADQUISICIONES'!C65</f>
        <v>0</v>
      </c>
      <c r="E58" s="90" t="str">
        <f>'PLAN DE ADQUISICIONES'!D65</f>
        <v>Unidad medida</v>
      </c>
      <c r="F58" s="90">
        <f>'PLAN DE ADQUISICIONES'!E65</f>
        <v>0</v>
      </c>
      <c r="G58" s="945"/>
      <c r="H58" s="945"/>
      <c r="I58" s="945"/>
      <c r="J58" s="945"/>
      <c r="K58" s="945"/>
      <c r="L58" s="945"/>
      <c r="M58" s="945"/>
      <c r="N58" s="945"/>
      <c r="O58" s="945"/>
      <c r="P58" s="945"/>
      <c r="Q58" s="945"/>
      <c r="R58" s="946"/>
    </row>
    <row r="59" spans="1:18" ht="13.15" hidden="1" customHeight="1" outlineLevel="1" x14ac:dyDescent="0.2">
      <c r="A59" s="1493"/>
      <c r="B59" s="1867"/>
      <c r="C59" s="88" t="s">
        <v>160</v>
      </c>
      <c r="D59" s="89">
        <f>'PLAN DE ADQUISICIONES'!C66</f>
        <v>0</v>
      </c>
      <c r="E59" s="90" t="str">
        <f>'PLAN DE ADQUISICIONES'!D66</f>
        <v>Unidad medida</v>
      </c>
      <c r="F59" s="90">
        <f>'PLAN DE ADQUISICIONES'!E66</f>
        <v>0</v>
      </c>
      <c r="G59" s="945"/>
      <c r="H59" s="945"/>
      <c r="I59" s="945"/>
      <c r="J59" s="945"/>
      <c r="K59" s="945"/>
      <c r="L59" s="945"/>
      <c r="M59" s="945"/>
      <c r="N59" s="945"/>
      <c r="O59" s="945"/>
      <c r="P59" s="945"/>
      <c r="Q59" s="945"/>
      <c r="R59" s="946"/>
    </row>
    <row r="60" spans="1:18" ht="13.15" hidden="1" customHeight="1" outlineLevel="1" x14ac:dyDescent="0.2">
      <c r="A60" s="1493"/>
      <c r="B60" s="1867"/>
      <c r="C60" s="88" t="s">
        <v>161</v>
      </c>
      <c r="D60" s="89">
        <f>'PLAN DE ADQUISICIONES'!C67</f>
        <v>0</v>
      </c>
      <c r="E60" s="90" t="str">
        <f>'PLAN DE ADQUISICIONES'!D67</f>
        <v>Unidad medida</v>
      </c>
      <c r="F60" s="90">
        <f>'PLAN DE ADQUISICIONES'!E67</f>
        <v>0</v>
      </c>
      <c r="G60" s="945"/>
      <c r="H60" s="945"/>
      <c r="I60" s="945"/>
      <c r="J60" s="945"/>
      <c r="K60" s="945"/>
      <c r="L60" s="945"/>
      <c r="M60" s="945"/>
      <c r="N60" s="945"/>
      <c r="O60" s="945"/>
      <c r="P60" s="945"/>
      <c r="Q60" s="945"/>
      <c r="R60" s="946"/>
    </row>
    <row r="61" spans="1:18" ht="13.15" hidden="1" customHeight="1" outlineLevel="1" thickBot="1" x14ac:dyDescent="0.25">
      <c r="A61" s="1493"/>
      <c r="B61" s="1868"/>
      <c r="C61" s="947" t="s">
        <v>162</v>
      </c>
      <c r="D61" s="948">
        <f>'PLAN DE ADQUISICIONES'!C68</f>
        <v>0</v>
      </c>
      <c r="E61" s="1009" t="str">
        <f>'PLAN DE ADQUISICIONES'!D68</f>
        <v>Unidad medida</v>
      </c>
      <c r="F61" s="1009">
        <f>'PLAN DE ADQUISICIONES'!E68</f>
        <v>0</v>
      </c>
      <c r="G61" s="949"/>
      <c r="H61" s="949"/>
      <c r="I61" s="949"/>
      <c r="J61" s="949"/>
      <c r="K61" s="949"/>
      <c r="L61" s="949"/>
      <c r="M61" s="949"/>
      <c r="N61" s="949"/>
      <c r="O61" s="949"/>
      <c r="P61" s="949"/>
      <c r="Q61" s="949"/>
      <c r="R61" s="950"/>
    </row>
    <row r="62" spans="1:18" ht="13.15" hidden="1" customHeight="1" outlineLevel="1" x14ac:dyDescent="0.2">
      <c r="A62" s="1493"/>
      <c r="B62" s="960" t="s">
        <v>197</v>
      </c>
      <c r="C62" s="91">
        <v>6</v>
      </c>
      <c r="D62" s="92" t="str">
        <f>'PLAN DE ADQUISICIONES'!C69</f>
        <v>MANEJO DEL PROYECTO</v>
      </c>
      <c r="E62" s="93">
        <f>'PLAN DE ADQUISICIONES'!D69</f>
        <v>0</v>
      </c>
      <c r="F62" s="93">
        <f>'PLAN DE ADQUISICIONES'!E69</f>
        <v>0</v>
      </c>
      <c r="G62" s="84"/>
      <c r="H62" s="84"/>
      <c r="I62" s="84"/>
      <c r="J62" s="84"/>
      <c r="K62" s="84"/>
      <c r="L62" s="84"/>
      <c r="M62" s="84"/>
      <c r="N62" s="84"/>
      <c r="O62" s="84"/>
      <c r="P62" s="84"/>
      <c r="Q62" s="84"/>
      <c r="R62" s="961"/>
    </row>
    <row r="63" spans="1:18" ht="13.15" hidden="1" customHeight="1" outlineLevel="1" thickBot="1" x14ac:dyDescent="0.3">
      <c r="A63" s="1493"/>
      <c r="B63" s="929" t="s">
        <v>256</v>
      </c>
      <c r="C63" s="930">
        <v>6.1</v>
      </c>
      <c r="D63" s="962" t="str">
        <f>'PLAN DE ADQUISICIONES'!C70</f>
        <v>Equipo técnico del proyecto</v>
      </c>
      <c r="E63" s="963">
        <f>'PLAN DE ADQUISICIONES'!D70</f>
        <v>0</v>
      </c>
      <c r="F63" s="963">
        <f>'PLAN DE ADQUISICIONES'!E70</f>
        <v>0</v>
      </c>
      <c r="G63" s="933"/>
      <c r="H63" s="933"/>
      <c r="I63" s="933"/>
      <c r="J63" s="933"/>
      <c r="K63" s="933"/>
      <c r="L63" s="933"/>
      <c r="M63" s="933"/>
      <c r="N63" s="933"/>
      <c r="O63" s="933"/>
      <c r="P63" s="933"/>
      <c r="Q63" s="933"/>
      <c r="R63" s="934"/>
    </row>
    <row r="64" spans="1:18" ht="13.9" hidden="1" customHeight="1" outlineLevel="1" x14ac:dyDescent="0.25">
      <c r="A64" s="1493"/>
      <c r="B64" s="1866" t="s">
        <v>257</v>
      </c>
      <c r="C64" s="964" t="s">
        <v>62</v>
      </c>
      <c r="D64" s="965" t="str">
        <f>'PLAN DE ADQUISICIONES'!C71</f>
        <v>Jefe de proyecto</v>
      </c>
      <c r="E64" s="1010" t="str">
        <f>'PLAN DE ADQUISICIONES'!D71</f>
        <v>Remuneración mensual</v>
      </c>
      <c r="F64" s="1010">
        <f>'PLAN DE ADQUISICIONES'!E71</f>
        <v>17</v>
      </c>
      <c r="G64" s="943"/>
      <c r="H64" s="943"/>
      <c r="I64" s="943"/>
      <c r="J64" s="943"/>
      <c r="K64" s="943"/>
      <c r="L64" s="943"/>
      <c r="M64" s="943"/>
      <c r="N64" s="943"/>
      <c r="O64" s="943"/>
      <c r="P64" s="943"/>
      <c r="Q64" s="943"/>
      <c r="R64" s="944"/>
    </row>
    <row r="65" spans="1:18" ht="13.15" hidden="1" customHeight="1" outlineLevel="1" x14ac:dyDescent="0.25">
      <c r="A65" s="1493"/>
      <c r="B65" s="1867"/>
      <c r="C65" s="96" t="s">
        <v>302</v>
      </c>
      <c r="D65" s="99" t="str">
        <f>'PLAN DE ADQUISICIONES'!C72</f>
        <v>Especilista técnico</v>
      </c>
      <c r="E65" s="100" t="str">
        <f>'PLAN DE ADQUISICIONES'!D72</f>
        <v>Remuneración mensual</v>
      </c>
      <c r="F65" s="100">
        <f>'PLAN DE ADQUISICIONES'!E72</f>
        <v>0</v>
      </c>
      <c r="G65" s="945"/>
      <c r="H65" s="945"/>
      <c r="I65" s="945"/>
      <c r="J65" s="945"/>
      <c r="K65" s="945"/>
      <c r="L65" s="945"/>
      <c r="M65" s="945"/>
      <c r="N65" s="945"/>
      <c r="O65" s="945"/>
      <c r="P65" s="945"/>
      <c r="Q65" s="945"/>
      <c r="R65" s="946"/>
    </row>
    <row r="66" spans="1:18" ht="13.15" hidden="1" customHeight="1" outlineLevel="1" x14ac:dyDescent="0.25">
      <c r="A66" s="1493"/>
      <c r="B66" s="1867"/>
      <c r="C66" s="96" t="s">
        <v>303</v>
      </c>
      <c r="D66" s="99" t="str">
        <f>'PLAN DE ADQUISICIONES'!C73</f>
        <v>Asistente del proyecto</v>
      </c>
      <c r="E66" s="100" t="str">
        <f>'PLAN DE ADQUISICIONES'!D73</f>
        <v>Unidad medida</v>
      </c>
      <c r="F66" s="100">
        <f>'PLAN DE ADQUISICIONES'!E73</f>
        <v>0</v>
      </c>
      <c r="G66" s="945"/>
      <c r="H66" s="945"/>
      <c r="I66" s="945"/>
      <c r="J66" s="945"/>
      <c r="K66" s="945"/>
      <c r="L66" s="945"/>
      <c r="M66" s="945"/>
      <c r="N66" s="945"/>
      <c r="O66" s="945"/>
      <c r="P66" s="945"/>
      <c r="Q66" s="945"/>
      <c r="R66" s="946"/>
    </row>
    <row r="67" spans="1:18" ht="13.15" hidden="1" customHeight="1" outlineLevel="1" x14ac:dyDescent="0.25">
      <c r="A67" s="1493"/>
      <c r="B67" s="1867"/>
      <c r="C67" s="96" t="s">
        <v>304</v>
      </c>
      <c r="D67" s="99">
        <f>'PLAN DE ADQUISICIONES'!C74</f>
        <v>0</v>
      </c>
      <c r="E67" s="100" t="str">
        <f>'PLAN DE ADQUISICIONES'!D74</f>
        <v>Unidad medida</v>
      </c>
      <c r="F67" s="100">
        <f>'PLAN DE ADQUISICIONES'!E74</f>
        <v>0</v>
      </c>
      <c r="G67" s="945"/>
      <c r="H67" s="945"/>
      <c r="I67" s="945"/>
      <c r="J67" s="945"/>
      <c r="K67" s="945"/>
      <c r="L67" s="945"/>
      <c r="M67" s="945"/>
      <c r="N67" s="945"/>
      <c r="O67" s="945"/>
      <c r="P67" s="945"/>
      <c r="Q67" s="945"/>
      <c r="R67" s="946"/>
    </row>
    <row r="68" spans="1:18" ht="13.15" hidden="1" customHeight="1" outlineLevel="1" x14ac:dyDescent="0.25">
      <c r="A68" s="1493"/>
      <c r="B68" s="1867"/>
      <c r="C68" s="96" t="s">
        <v>305</v>
      </c>
      <c r="D68" s="99">
        <f>'PLAN DE ADQUISICIONES'!C75</f>
        <v>0</v>
      </c>
      <c r="E68" s="100" t="str">
        <f>'PLAN DE ADQUISICIONES'!D75</f>
        <v>Unidad medida</v>
      </c>
      <c r="F68" s="100">
        <f>'PLAN DE ADQUISICIONES'!E75</f>
        <v>0</v>
      </c>
      <c r="G68" s="945"/>
      <c r="H68" s="945"/>
      <c r="I68" s="945"/>
      <c r="J68" s="945"/>
      <c r="K68" s="945"/>
      <c r="L68" s="945"/>
      <c r="M68" s="945"/>
      <c r="N68" s="945"/>
      <c r="O68" s="945"/>
      <c r="P68" s="945"/>
      <c r="Q68" s="945"/>
      <c r="R68" s="946"/>
    </row>
    <row r="69" spans="1:18" ht="13.15" hidden="1" customHeight="1" outlineLevel="1" x14ac:dyDescent="0.25">
      <c r="A69" s="1493"/>
      <c r="B69" s="1867"/>
      <c r="C69" s="96" t="s">
        <v>306</v>
      </c>
      <c r="D69" s="97">
        <f>'PLAN DE ADQUISICIONES'!C76</f>
        <v>0</v>
      </c>
      <c r="E69" s="98" t="str">
        <f>'PLAN DE ADQUISICIONES'!D76</f>
        <v>Unidad medida</v>
      </c>
      <c r="F69" s="98">
        <f>'PLAN DE ADQUISICIONES'!E76</f>
        <v>0</v>
      </c>
      <c r="G69" s="945"/>
      <c r="H69" s="945"/>
      <c r="I69" s="945"/>
      <c r="J69" s="945"/>
      <c r="K69" s="945"/>
      <c r="L69" s="945"/>
      <c r="M69" s="945"/>
      <c r="N69" s="945"/>
      <c r="O69" s="945"/>
      <c r="P69" s="945"/>
      <c r="Q69" s="945"/>
      <c r="R69" s="946"/>
    </row>
    <row r="70" spans="1:18" ht="13.15" hidden="1" customHeight="1" outlineLevel="1" x14ac:dyDescent="0.25">
      <c r="A70" s="1493"/>
      <c r="B70" s="1867"/>
      <c r="C70" s="96" t="s">
        <v>307</v>
      </c>
      <c r="D70" s="97">
        <f>'PLAN DE ADQUISICIONES'!C77</f>
        <v>0</v>
      </c>
      <c r="E70" s="98" t="str">
        <f>'PLAN DE ADQUISICIONES'!D77</f>
        <v>Unidad medida</v>
      </c>
      <c r="F70" s="98">
        <f>'PLAN DE ADQUISICIONES'!E77</f>
        <v>0</v>
      </c>
      <c r="G70" s="945"/>
      <c r="H70" s="945"/>
      <c r="I70" s="945"/>
      <c r="J70" s="945"/>
      <c r="K70" s="945"/>
      <c r="L70" s="945"/>
      <c r="M70" s="945"/>
      <c r="N70" s="945"/>
      <c r="O70" s="945"/>
      <c r="P70" s="945"/>
      <c r="Q70" s="945"/>
      <c r="R70" s="946"/>
    </row>
    <row r="71" spans="1:18" ht="13.15" hidden="1" customHeight="1" outlineLevel="1" x14ac:dyDescent="0.25">
      <c r="A71" s="1493"/>
      <c r="B71" s="1867"/>
      <c r="C71" s="96" t="s">
        <v>308</v>
      </c>
      <c r="D71" s="97">
        <f>'PLAN DE ADQUISICIONES'!C78</f>
        <v>0</v>
      </c>
      <c r="E71" s="98" t="str">
        <f>'PLAN DE ADQUISICIONES'!D78</f>
        <v>Unidad medida</v>
      </c>
      <c r="F71" s="98">
        <f>'PLAN DE ADQUISICIONES'!E78</f>
        <v>0</v>
      </c>
      <c r="G71" s="945"/>
      <c r="H71" s="945"/>
      <c r="I71" s="945"/>
      <c r="J71" s="945"/>
      <c r="K71" s="945"/>
      <c r="L71" s="945"/>
      <c r="M71" s="945"/>
      <c r="N71" s="945"/>
      <c r="O71" s="945"/>
      <c r="P71" s="945"/>
      <c r="Q71" s="945"/>
      <c r="R71" s="946"/>
    </row>
    <row r="72" spans="1:18" ht="13.15" hidden="1" customHeight="1" outlineLevel="1" x14ac:dyDescent="0.25">
      <c r="A72" s="1493"/>
      <c r="B72" s="1867"/>
      <c r="C72" s="96" t="s">
        <v>309</v>
      </c>
      <c r="D72" s="97">
        <f>'PLAN DE ADQUISICIONES'!C79</f>
        <v>0</v>
      </c>
      <c r="E72" s="98" t="str">
        <f>'PLAN DE ADQUISICIONES'!D79</f>
        <v>Unidad medida</v>
      </c>
      <c r="F72" s="98">
        <f>'PLAN DE ADQUISICIONES'!E79</f>
        <v>0</v>
      </c>
      <c r="G72" s="945"/>
      <c r="H72" s="945"/>
      <c r="I72" s="945"/>
      <c r="J72" s="945"/>
      <c r="K72" s="945"/>
      <c r="L72" s="945"/>
      <c r="M72" s="945"/>
      <c r="N72" s="945"/>
      <c r="O72" s="945"/>
      <c r="P72" s="945"/>
      <c r="Q72" s="945"/>
      <c r="R72" s="946"/>
    </row>
    <row r="73" spans="1:18" ht="13.15" hidden="1" customHeight="1" outlineLevel="1" thickBot="1" x14ac:dyDescent="0.3">
      <c r="A73" s="1493"/>
      <c r="B73" s="1868"/>
      <c r="C73" s="966" t="s">
        <v>310</v>
      </c>
      <c r="D73" s="967">
        <f>'PLAN DE ADQUISICIONES'!C80</f>
        <v>0</v>
      </c>
      <c r="E73" s="1011" t="str">
        <f>'PLAN DE ADQUISICIONES'!D80</f>
        <v>Unidad medida</v>
      </c>
      <c r="F73" s="1011">
        <f>'PLAN DE ADQUISICIONES'!E80</f>
        <v>0</v>
      </c>
      <c r="G73" s="949"/>
      <c r="H73" s="949"/>
      <c r="I73" s="949"/>
      <c r="J73" s="949"/>
      <c r="K73" s="949"/>
      <c r="L73" s="949"/>
      <c r="M73" s="949"/>
      <c r="N73" s="949"/>
      <c r="O73" s="949"/>
      <c r="P73" s="949"/>
      <c r="Q73" s="949"/>
      <c r="R73" s="950"/>
    </row>
    <row r="74" spans="1:18" ht="13.15" hidden="1" customHeight="1" outlineLevel="1" thickBot="1" x14ac:dyDescent="0.3">
      <c r="A74" s="1493"/>
      <c r="B74" s="968" t="s">
        <v>256</v>
      </c>
      <c r="C74" s="969">
        <v>6.2</v>
      </c>
      <c r="D74" s="970" t="str">
        <f>'PLAN DE ADQUISICIONES'!C81</f>
        <v>Equipamiento para gestión del proyecto</v>
      </c>
      <c r="E74" s="971">
        <f>'PLAN DE ADQUISICIONES'!D81</f>
        <v>0</v>
      </c>
      <c r="F74" s="971">
        <f>'PLAN DE ADQUISICIONES'!E81</f>
        <v>0</v>
      </c>
      <c r="G74" s="972"/>
      <c r="H74" s="972"/>
      <c r="I74" s="972"/>
      <c r="J74" s="972"/>
      <c r="K74" s="972"/>
      <c r="L74" s="972"/>
      <c r="M74" s="972"/>
      <c r="N74" s="972"/>
      <c r="O74" s="972"/>
      <c r="P74" s="972"/>
      <c r="Q74" s="972"/>
      <c r="R74" s="973"/>
    </row>
    <row r="75" spans="1:18" ht="13.15" hidden="1" customHeight="1" outlineLevel="1" x14ac:dyDescent="0.25">
      <c r="A75" s="1493"/>
      <c r="B75" s="1866" t="s">
        <v>258</v>
      </c>
      <c r="C75" s="964" t="s">
        <v>63</v>
      </c>
      <c r="D75" s="974" t="str">
        <f>'PLAN DE ADQUISICIONES'!C82</f>
        <v>Laptopos</v>
      </c>
      <c r="E75" s="975" t="str">
        <f>'PLAN DE ADQUISICIONES'!D82</f>
        <v>Unidad</v>
      </c>
      <c r="F75" s="975">
        <f>'PLAN DE ADQUISICIONES'!E82</f>
        <v>2</v>
      </c>
      <c r="G75" s="943"/>
      <c r="H75" s="943"/>
      <c r="I75" s="943"/>
      <c r="J75" s="943"/>
      <c r="K75" s="943"/>
      <c r="L75" s="943"/>
      <c r="M75" s="943"/>
      <c r="N75" s="943"/>
      <c r="O75" s="943"/>
      <c r="P75" s="943"/>
      <c r="Q75" s="943"/>
      <c r="R75" s="944"/>
    </row>
    <row r="76" spans="1:18" ht="13.15" hidden="1" customHeight="1" outlineLevel="1" x14ac:dyDescent="0.25">
      <c r="A76" s="1493"/>
      <c r="B76" s="1867"/>
      <c r="C76" s="96" t="s">
        <v>397</v>
      </c>
      <c r="D76" s="99" t="str">
        <f>'PLAN DE ADQUISICIONES'!C83</f>
        <v xml:space="preserve">Camara </v>
      </c>
      <c r="E76" s="100" t="str">
        <f>'PLAN DE ADQUISICIONES'!D83</f>
        <v>Unidad</v>
      </c>
      <c r="F76" s="100">
        <f>'PLAN DE ADQUISICIONES'!E83</f>
        <v>1</v>
      </c>
      <c r="G76" s="945"/>
      <c r="H76" s="945"/>
      <c r="I76" s="945"/>
      <c r="J76" s="945"/>
      <c r="K76" s="945"/>
      <c r="L76" s="945"/>
      <c r="M76" s="945"/>
      <c r="N76" s="945"/>
      <c r="O76" s="945"/>
      <c r="P76" s="945"/>
      <c r="Q76" s="945"/>
      <c r="R76" s="946"/>
    </row>
    <row r="77" spans="1:18" ht="13.15" hidden="1" customHeight="1" outlineLevel="1" x14ac:dyDescent="0.25">
      <c r="A77" s="1493"/>
      <c r="B77" s="1867"/>
      <c r="C77" s="96" t="s">
        <v>398</v>
      </c>
      <c r="D77" s="99" t="str">
        <f>'PLAN DE ADQUISICIONES'!C84</f>
        <v>Impresora</v>
      </c>
      <c r="E77" s="100" t="str">
        <f>'PLAN DE ADQUISICIONES'!D84</f>
        <v>Unidad</v>
      </c>
      <c r="F77" s="100">
        <f>'PLAN DE ADQUISICIONES'!E84</f>
        <v>1</v>
      </c>
      <c r="G77" s="945"/>
      <c r="H77" s="945"/>
      <c r="I77" s="945"/>
      <c r="J77" s="945"/>
      <c r="K77" s="945"/>
      <c r="L77" s="945"/>
      <c r="M77" s="945"/>
      <c r="N77" s="945"/>
      <c r="O77" s="945"/>
      <c r="P77" s="945"/>
      <c r="Q77" s="945"/>
      <c r="R77" s="946"/>
    </row>
    <row r="78" spans="1:18" ht="13.15" hidden="1" customHeight="1" outlineLevel="1" x14ac:dyDescent="0.25">
      <c r="A78" s="1493"/>
      <c r="B78" s="1867"/>
      <c r="C78" s="96" t="s">
        <v>399</v>
      </c>
      <c r="D78" s="99" t="str">
        <f>'PLAN DE ADQUISICIONES'!C85</f>
        <v>Mobiliario oficina</v>
      </c>
      <c r="E78" s="100" t="str">
        <f>'PLAN DE ADQUISICIONES'!D85</f>
        <v>Unidad</v>
      </c>
      <c r="F78" s="100">
        <f>'PLAN DE ADQUISICIONES'!E85</f>
        <v>4</v>
      </c>
      <c r="G78" s="945"/>
      <c r="H78" s="945"/>
      <c r="I78" s="945"/>
      <c r="J78" s="945"/>
      <c r="K78" s="945"/>
      <c r="L78" s="945"/>
      <c r="M78" s="945"/>
      <c r="N78" s="945"/>
      <c r="O78" s="945"/>
      <c r="P78" s="945"/>
      <c r="Q78" s="945"/>
      <c r="R78" s="946"/>
    </row>
    <row r="79" spans="1:18" ht="13.15" hidden="1" customHeight="1" outlineLevel="1" x14ac:dyDescent="0.25">
      <c r="A79" s="1493"/>
      <c r="B79" s="1867"/>
      <c r="C79" s="96" t="s">
        <v>400</v>
      </c>
      <c r="D79" s="99">
        <f>'PLAN DE ADQUISICIONES'!C86</f>
        <v>0</v>
      </c>
      <c r="E79" s="100" t="str">
        <f>'PLAN DE ADQUISICIONES'!D86</f>
        <v>Unidad medida</v>
      </c>
      <c r="F79" s="100">
        <f>'PLAN DE ADQUISICIONES'!E86</f>
        <v>0</v>
      </c>
      <c r="G79" s="945"/>
      <c r="H79" s="945"/>
      <c r="I79" s="945"/>
      <c r="J79" s="945"/>
      <c r="K79" s="945"/>
      <c r="L79" s="945"/>
      <c r="M79" s="945"/>
      <c r="N79" s="945"/>
      <c r="O79" s="945"/>
      <c r="P79" s="945"/>
      <c r="Q79" s="945"/>
      <c r="R79" s="946"/>
    </row>
    <row r="80" spans="1:18" ht="13.15" hidden="1" customHeight="1" outlineLevel="1" x14ac:dyDescent="0.25">
      <c r="A80" s="1493"/>
      <c r="B80" s="1867"/>
      <c r="C80" s="96" t="s">
        <v>401</v>
      </c>
      <c r="D80" s="99">
        <f>'PLAN DE ADQUISICIONES'!C87</f>
        <v>0</v>
      </c>
      <c r="E80" s="100" t="str">
        <f>'PLAN DE ADQUISICIONES'!D87</f>
        <v>Unidad medida</v>
      </c>
      <c r="F80" s="100">
        <f>'PLAN DE ADQUISICIONES'!E87</f>
        <v>0</v>
      </c>
      <c r="G80" s="945"/>
      <c r="H80" s="945"/>
      <c r="I80" s="945"/>
      <c r="J80" s="945"/>
      <c r="K80" s="945"/>
      <c r="L80" s="945"/>
      <c r="M80" s="945"/>
      <c r="N80" s="945"/>
      <c r="O80" s="945"/>
      <c r="P80" s="945"/>
      <c r="Q80" s="945"/>
      <c r="R80" s="946"/>
    </row>
    <row r="81" spans="1:18" ht="13.9" hidden="1" customHeight="1" outlineLevel="1" x14ac:dyDescent="0.25">
      <c r="A81" s="1493"/>
      <c r="B81" s="1867"/>
      <c r="C81" s="96" t="s">
        <v>402</v>
      </c>
      <c r="D81" s="99">
        <f>'PLAN DE ADQUISICIONES'!C88</f>
        <v>0</v>
      </c>
      <c r="E81" s="100" t="str">
        <f>'PLAN DE ADQUISICIONES'!D88</f>
        <v>Unidad medida</v>
      </c>
      <c r="F81" s="100">
        <f>'PLAN DE ADQUISICIONES'!E88</f>
        <v>0</v>
      </c>
      <c r="G81" s="945"/>
      <c r="H81" s="945"/>
      <c r="I81" s="945"/>
      <c r="J81" s="945"/>
      <c r="K81" s="945"/>
      <c r="L81" s="945"/>
      <c r="M81" s="945"/>
      <c r="N81" s="945"/>
      <c r="O81" s="945"/>
      <c r="P81" s="945"/>
      <c r="Q81" s="945"/>
      <c r="R81" s="946"/>
    </row>
    <row r="82" spans="1:18" ht="13.15" hidden="1" customHeight="1" outlineLevel="1" x14ac:dyDescent="0.25">
      <c r="A82" s="1493"/>
      <c r="B82" s="1867"/>
      <c r="C82" s="96" t="s">
        <v>403</v>
      </c>
      <c r="D82" s="99">
        <f>'PLAN DE ADQUISICIONES'!C89</f>
        <v>0</v>
      </c>
      <c r="E82" s="100" t="str">
        <f>'PLAN DE ADQUISICIONES'!D89</f>
        <v>Unidad medida</v>
      </c>
      <c r="F82" s="100">
        <f>'PLAN DE ADQUISICIONES'!E89</f>
        <v>0</v>
      </c>
      <c r="G82" s="945"/>
      <c r="H82" s="945"/>
      <c r="I82" s="945"/>
      <c r="J82" s="945"/>
      <c r="K82" s="945"/>
      <c r="L82" s="945"/>
      <c r="M82" s="945"/>
      <c r="N82" s="945"/>
      <c r="O82" s="945"/>
      <c r="P82" s="945"/>
      <c r="Q82" s="945"/>
      <c r="R82" s="946"/>
    </row>
    <row r="83" spans="1:18" ht="13.15" hidden="1" customHeight="1" outlineLevel="1" x14ac:dyDescent="0.25">
      <c r="A83" s="1493"/>
      <c r="B83" s="1867"/>
      <c r="C83" s="96" t="s">
        <v>404</v>
      </c>
      <c r="D83" s="99">
        <f>'PLAN DE ADQUISICIONES'!C90</f>
        <v>0</v>
      </c>
      <c r="E83" s="100" t="str">
        <f>'PLAN DE ADQUISICIONES'!D90</f>
        <v>Unidad medida</v>
      </c>
      <c r="F83" s="100">
        <f>'PLAN DE ADQUISICIONES'!E90</f>
        <v>0</v>
      </c>
      <c r="G83" s="945"/>
      <c r="H83" s="945"/>
      <c r="I83" s="945"/>
      <c r="J83" s="945"/>
      <c r="K83" s="945"/>
      <c r="L83" s="945"/>
      <c r="M83" s="945"/>
      <c r="N83" s="945"/>
      <c r="O83" s="945"/>
      <c r="P83" s="945"/>
      <c r="Q83" s="945"/>
      <c r="R83" s="946"/>
    </row>
    <row r="84" spans="1:18" ht="13.15" hidden="1" customHeight="1" outlineLevel="1" thickBot="1" x14ac:dyDescent="0.3">
      <c r="A84" s="1493"/>
      <c r="B84" s="1868"/>
      <c r="C84" s="966" t="s">
        <v>405</v>
      </c>
      <c r="D84" s="976">
        <f>'PLAN DE ADQUISICIONES'!C91</f>
        <v>0</v>
      </c>
      <c r="E84" s="977" t="str">
        <f>'PLAN DE ADQUISICIONES'!D91</f>
        <v>Unidad medida</v>
      </c>
      <c r="F84" s="977">
        <f>'PLAN DE ADQUISICIONES'!E91</f>
        <v>0</v>
      </c>
      <c r="G84" s="949"/>
      <c r="H84" s="949"/>
      <c r="I84" s="949"/>
      <c r="J84" s="949"/>
      <c r="K84" s="949"/>
      <c r="L84" s="949"/>
      <c r="M84" s="949"/>
      <c r="N84" s="949"/>
      <c r="O84" s="949"/>
      <c r="P84" s="949"/>
      <c r="Q84" s="949"/>
      <c r="R84" s="950"/>
    </row>
    <row r="85" spans="1:18" ht="13.15" hidden="1" customHeight="1" outlineLevel="1" thickBot="1" x14ac:dyDescent="0.3">
      <c r="A85" s="1493"/>
      <c r="B85" s="978" t="s">
        <v>255</v>
      </c>
      <c r="C85" s="979">
        <v>6.3</v>
      </c>
      <c r="D85" s="980" t="str">
        <f>'PLAN DE ADQUISICIONES'!C92</f>
        <v>GASTOS DE FUNCIONAMIENTO</v>
      </c>
      <c r="E85" s="981">
        <f>'PLAN DE ADQUISICIONES'!D92</f>
        <v>0</v>
      </c>
      <c r="F85" s="981">
        <f>'PLAN DE ADQUISICIONES'!E92</f>
        <v>0</v>
      </c>
      <c r="G85" s="972"/>
      <c r="H85" s="972"/>
      <c r="I85" s="972"/>
      <c r="J85" s="972"/>
      <c r="K85" s="972"/>
      <c r="L85" s="972"/>
      <c r="M85" s="972"/>
      <c r="N85" s="972"/>
      <c r="O85" s="972"/>
      <c r="P85" s="972"/>
      <c r="Q85" s="972"/>
      <c r="R85" s="973"/>
    </row>
    <row r="86" spans="1:18" ht="13.15" hidden="1" customHeight="1" outlineLevel="1" x14ac:dyDescent="0.25">
      <c r="A86" s="1493"/>
      <c r="B86" s="1879" t="s">
        <v>256</v>
      </c>
      <c r="C86" s="982" t="s">
        <v>64</v>
      </c>
      <c r="D86" s="983" t="str">
        <f>'PLAN DE ADQUISICIONES'!C93</f>
        <v>Mantenimiento y reparaciones</v>
      </c>
      <c r="E86" s="1012">
        <f>'PLAN DE ADQUISICIONES'!D93</f>
        <v>0</v>
      </c>
      <c r="F86" s="1012">
        <f>'PLAN DE ADQUISICIONES'!E93</f>
        <v>0</v>
      </c>
      <c r="G86" s="943"/>
      <c r="H86" s="943"/>
      <c r="I86" s="943"/>
      <c r="J86" s="943"/>
      <c r="K86" s="943"/>
      <c r="L86" s="943"/>
      <c r="M86" s="943"/>
      <c r="N86" s="943"/>
      <c r="O86" s="943"/>
      <c r="P86" s="943"/>
      <c r="Q86" s="943"/>
      <c r="R86" s="944"/>
    </row>
    <row r="87" spans="1:18" ht="13.15" hidden="1" customHeight="1" outlineLevel="1" x14ac:dyDescent="0.25">
      <c r="A87" s="1493"/>
      <c r="B87" s="1879"/>
      <c r="C87" s="96" t="s">
        <v>65</v>
      </c>
      <c r="D87" s="97" t="str">
        <f>'PLAN DE ADQUISICIONES'!C97</f>
        <v>Seguros</v>
      </c>
      <c r="E87" s="98">
        <f>'PLAN DE ADQUISICIONES'!D97</f>
        <v>0</v>
      </c>
      <c r="F87" s="98">
        <f>'PLAN DE ADQUISICIONES'!E97</f>
        <v>0</v>
      </c>
      <c r="G87" s="945"/>
      <c r="H87" s="945"/>
      <c r="I87" s="945"/>
      <c r="J87" s="945"/>
      <c r="K87" s="945"/>
      <c r="L87" s="945"/>
      <c r="M87" s="945"/>
      <c r="N87" s="945"/>
      <c r="O87" s="945"/>
      <c r="P87" s="945"/>
      <c r="Q87" s="945"/>
      <c r="R87" s="946"/>
    </row>
    <row r="88" spans="1:18" ht="13.15" hidden="1" customHeight="1" outlineLevel="1" x14ac:dyDescent="0.25">
      <c r="A88" s="1493"/>
      <c r="B88" s="1879"/>
      <c r="C88" s="96" t="s">
        <v>66</v>
      </c>
      <c r="D88" s="97" t="str">
        <f>'PLAN DE ADQUISICIONES'!C101</f>
        <v>Oficina de proyecto</v>
      </c>
      <c r="E88" s="98">
        <f>'PLAN DE ADQUISICIONES'!D101</f>
        <v>0</v>
      </c>
      <c r="F88" s="98">
        <f>'PLAN DE ADQUISICIONES'!E101</f>
        <v>0</v>
      </c>
      <c r="G88" s="945"/>
      <c r="H88" s="945"/>
      <c r="I88" s="945"/>
      <c r="J88" s="945"/>
      <c r="K88" s="945"/>
      <c r="L88" s="945"/>
      <c r="M88" s="945"/>
      <c r="N88" s="945"/>
      <c r="O88" s="945"/>
      <c r="P88" s="945"/>
      <c r="Q88" s="945"/>
      <c r="R88" s="946"/>
    </row>
    <row r="89" spans="1:18" ht="13.15" hidden="1" customHeight="1" outlineLevel="1" x14ac:dyDescent="0.25">
      <c r="A89" s="1493"/>
      <c r="B89" s="1879"/>
      <c r="C89" s="96" t="s">
        <v>67</v>
      </c>
      <c r="D89" s="97" t="str">
        <f>'PLAN DE ADQUISICIONES'!C105</f>
        <v xml:space="preserve">Servicios básicos para oficina </v>
      </c>
      <c r="E89" s="98">
        <f>'PLAN DE ADQUISICIONES'!D105</f>
        <v>0</v>
      </c>
      <c r="F89" s="98">
        <f>'PLAN DE ADQUISICIONES'!E105</f>
        <v>0</v>
      </c>
      <c r="G89" s="945"/>
      <c r="H89" s="945"/>
      <c r="I89" s="945"/>
      <c r="J89" s="945"/>
      <c r="K89" s="945"/>
      <c r="L89" s="945"/>
      <c r="M89" s="945"/>
      <c r="N89" s="945"/>
      <c r="O89" s="945"/>
      <c r="P89" s="945"/>
      <c r="Q89" s="945"/>
      <c r="R89" s="946"/>
    </row>
    <row r="90" spans="1:18" ht="13.15" hidden="1" customHeight="1" outlineLevel="1" x14ac:dyDescent="0.25">
      <c r="A90" s="1493"/>
      <c r="B90" s="1879"/>
      <c r="C90" s="96" t="s">
        <v>171</v>
      </c>
      <c r="D90" s="97" t="str">
        <f>'PLAN DE ADQUISICIONES'!C109</f>
        <v>Materiales y suministros de oficina</v>
      </c>
      <c r="E90" s="98">
        <f>'PLAN DE ADQUISICIONES'!D109</f>
        <v>0</v>
      </c>
      <c r="F90" s="98">
        <f>'PLAN DE ADQUISICIONES'!E109</f>
        <v>0</v>
      </c>
      <c r="G90" s="945"/>
      <c r="H90" s="945"/>
      <c r="I90" s="945"/>
      <c r="J90" s="945"/>
      <c r="K90" s="945"/>
      <c r="L90" s="945"/>
      <c r="M90" s="945"/>
      <c r="N90" s="945"/>
      <c r="O90" s="945"/>
      <c r="P90" s="945"/>
      <c r="Q90" s="945"/>
      <c r="R90" s="946"/>
    </row>
    <row r="91" spans="1:18" ht="13.15" hidden="1" customHeight="1" outlineLevel="1" x14ac:dyDescent="0.25">
      <c r="A91" s="1493"/>
      <c r="B91" s="1879"/>
      <c r="C91" s="96" t="s">
        <v>176</v>
      </c>
      <c r="D91" s="97" t="str">
        <f>'PLAN DE ADQUISICIONES'!C113</f>
        <v>Comunicaciones</v>
      </c>
      <c r="E91" s="98">
        <f>'PLAN DE ADQUISICIONES'!D113</f>
        <v>0</v>
      </c>
      <c r="F91" s="98">
        <f>'PLAN DE ADQUISICIONES'!E113</f>
        <v>0</v>
      </c>
      <c r="G91" s="945"/>
      <c r="H91" s="945"/>
      <c r="I91" s="945"/>
      <c r="J91" s="945"/>
      <c r="K91" s="945"/>
      <c r="L91" s="945"/>
      <c r="M91" s="945"/>
      <c r="N91" s="945"/>
      <c r="O91" s="945"/>
      <c r="P91" s="945"/>
      <c r="Q91" s="945"/>
      <c r="R91" s="946"/>
    </row>
    <row r="92" spans="1:18" ht="13.15" hidden="1" customHeight="1" outlineLevel="1" thickBot="1" x14ac:dyDescent="0.3">
      <c r="A92" s="1493"/>
      <c r="B92" s="1879"/>
      <c r="C92" s="984" t="s">
        <v>177</v>
      </c>
      <c r="D92" s="97" t="str">
        <f>'PLAN DE ADQUISICIONES'!C117</f>
        <v>Coordinaciones con FONDOEMPLEO</v>
      </c>
      <c r="E92" s="98">
        <f>'PLAN DE ADQUISICIONES'!D117</f>
        <v>0</v>
      </c>
      <c r="F92" s="98">
        <f>'PLAN DE ADQUISICIONES'!E117</f>
        <v>0</v>
      </c>
      <c r="G92" s="949"/>
      <c r="H92" s="949"/>
      <c r="I92" s="949"/>
      <c r="J92" s="949"/>
      <c r="K92" s="949"/>
      <c r="L92" s="949"/>
      <c r="M92" s="949"/>
      <c r="N92" s="949"/>
      <c r="O92" s="949"/>
      <c r="P92" s="949"/>
      <c r="Q92" s="949"/>
      <c r="R92" s="950"/>
    </row>
    <row r="93" spans="1:18" ht="13.15" hidden="1" customHeight="1" outlineLevel="1" x14ac:dyDescent="0.25">
      <c r="A93" s="1493"/>
      <c r="B93" s="1880" t="s">
        <v>255</v>
      </c>
      <c r="C93" s="985" t="s">
        <v>549</v>
      </c>
      <c r="D93" s="986" t="str">
        <f>'PLAN DE ADQUISICIONES'!C121</f>
        <v>Gastos administrativos del proyecto</v>
      </c>
      <c r="E93" s="987" t="str">
        <f>'PLAN DE ADQUISICIONES'!D121</f>
        <v>Mes</v>
      </c>
      <c r="F93" s="987">
        <f>'PLAN DE ADQUISICIONES'!E121</f>
        <v>14</v>
      </c>
      <c r="G93" s="988"/>
      <c r="H93" s="988"/>
      <c r="I93" s="988"/>
      <c r="J93" s="988"/>
      <c r="K93" s="988"/>
      <c r="L93" s="988"/>
      <c r="M93" s="988"/>
      <c r="N93" s="988"/>
      <c r="O93" s="988"/>
      <c r="P93" s="988"/>
      <c r="Q93" s="988"/>
      <c r="R93" s="989"/>
    </row>
    <row r="94" spans="1:18" ht="13.15" hidden="1" customHeight="1" outlineLevel="1" x14ac:dyDescent="0.25">
      <c r="A94" s="1493"/>
      <c r="B94" s="1881"/>
      <c r="C94" s="85" t="s">
        <v>550</v>
      </c>
      <c r="D94" s="94" t="str">
        <f>'PLAN DE ADQUISICIONES'!C122</f>
        <v>Línea de base y evaluaciones del proyecto</v>
      </c>
      <c r="E94" s="95" t="str">
        <f>'PLAN DE ADQUISICIONES'!D122</f>
        <v>Documento</v>
      </c>
      <c r="F94" s="95">
        <f>'PLAN DE ADQUISICIONES'!E122</f>
        <v>2</v>
      </c>
      <c r="G94" s="990"/>
      <c r="H94" s="990"/>
      <c r="I94" s="990"/>
      <c r="J94" s="990"/>
      <c r="K94" s="990"/>
      <c r="L94" s="990"/>
      <c r="M94" s="990"/>
      <c r="N94" s="990"/>
      <c r="O94" s="990"/>
      <c r="P94" s="990"/>
      <c r="Q94" s="990"/>
      <c r="R94" s="991"/>
    </row>
    <row r="95" spans="1:18" ht="13.15" hidden="1" customHeight="1" outlineLevel="1" x14ac:dyDescent="0.25">
      <c r="A95" s="1493"/>
      <c r="B95" s="1881"/>
      <c r="C95" s="85" t="s">
        <v>551</v>
      </c>
      <c r="D95" s="94" t="str">
        <f>'PLAN DE ADQUISICIONES'!C123</f>
        <v>Imprevistos</v>
      </c>
      <c r="E95" s="95" t="str">
        <f>'PLAN DE ADQUISICIONES'!D123</f>
        <v>Mes</v>
      </c>
      <c r="F95" s="95">
        <f>'PLAN DE ADQUISICIONES'!E123</f>
        <v>2</v>
      </c>
      <c r="G95" s="990"/>
      <c r="H95" s="990"/>
      <c r="I95" s="990"/>
      <c r="J95" s="990"/>
      <c r="K95" s="990"/>
      <c r="L95" s="990"/>
      <c r="M95" s="990"/>
      <c r="N95" s="990"/>
      <c r="O95" s="990"/>
      <c r="P95" s="990"/>
      <c r="Q95" s="990"/>
      <c r="R95" s="991"/>
    </row>
    <row r="96" spans="1:18" ht="13.15" hidden="1" customHeight="1" outlineLevel="1" thickBot="1" x14ac:dyDescent="0.3">
      <c r="A96" s="1493"/>
      <c r="B96" s="1882"/>
      <c r="C96" s="992" t="s">
        <v>552</v>
      </c>
      <c r="D96" s="993" t="str">
        <f>'PLAN DE ADQUISICIONES'!C124</f>
        <v>Supervisión interna</v>
      </c>
      <c r="E96" s="994" t="str">
        <f>'PLAN DE ADQUISICIONES'!D124</f>
        <v>Visita</v>
      </c>
      <c r="F96" s="994">
        <f>'PLAN DE ADQUISICIONES'!E124</f>
        <v>2</v>
      </c>
      <c r="G96" s="995"/>
      <c r="H96" s="995"/>
      <c r="I96" s="995"/>
      <c r="J96" s="995"/>
      <c r="K96" s="995"/>
      <c r="L96" s="995"/>
      <c r="M96" s="995"/>
      <c r="N96" s="995"/>
      <c r="O96" s="995"/>
      <c r="P96" s="995"/>
      <c r="Q96" s="995"/>
      <c r="R96" s="996"/>
    </row>
    <row r="97" spans="1:18" collapsed="1" x14ac:dyDescent="0.2">
      <c r="A97" s="1493"/>
      <c r="B97" s="1493"/>
      <c r="C97" s="1493"/>
      <c r="D97" s="1493"/>
      <c r="E97" s="1496"/>
      <c r="F97" s="1492"/>
      <c r="G97" s="1492"/>
      <c r="H97" s="1492"/>
      <c r="I97" s="1492"/>
      <c r="J97" s="1492"/>
      <c r="K97" s="1492"/>
      <c r="L97" s="1492"/>
      <c r="M97" s="1492"/>
      <c r="N97" s="1492"/>
      <c r="O97" s="1493"/>
      <c r="P97" s="1493"/>
      <c r="Q97" s="1493"/>
      <c r="R97" s="1493"/>
    </row>
    <row r="98" spans="1:18" ht="13.15" customHeight="1" x14ac:dyDescent="0.2">
      <c r="A98" s="1493"/>
      <c r="B98" s="1878"/>
      <c r="C98" s="1878"/>
      <c r="D98" s="1878"/>
      <c r="E98" s="1878"/>
      <c r="F98" s="1878"/>
      <c r="G98" s="1878"/>
      <c r="H98" s="1878"/>
      <c r="I98" s="1878"/>
      <c r="J98" s="1878"/>
      <c r="K98" s="1878"/>
      <c r="L98" s="1878"/>
      <c r="M98" s="1878"/>
      <c r="N98" s="1878"/>
      <c r="O98" s="1878"/>
      <c r="P98" s="1878"/>
      <c r="Q98" s="1878"/>
      <c r="R98" s="1878"/>
    </row>
    <row r="99" spans="1:18" ht="13.15" customHeight="1" x14ac:dyDescent="0.2">
      <c r="A99" s="1493"/>
      <c r="B99" s="1878"/>
      <c r="C99" s="1878"/>
      <c r="D99" s="1878"/>
      <c r="E99" s="1878"/>
      <c r="F99" s="1878"/>
      <c r="G99" s="1878"/>
      <c r="H99" s="1878"/>
      <c r="I99" s="1878"/>
      <c r="J99" s="1878"/>
      <c r="K99" s="1878"/>
      <c r="L99" s="1878"/>
      <c r="M99" s="1878"/>
      <c r="N99" s="1878"/>
      <c r="O99" s="1878"/>
      <c r="P99" s="1878"/>
      <c r="Q99" s="1878"/>
      <c r="R99" s="1878"/>
    </row>
    <row r="100" spans="1:18" ht="13.15" customHeight="1" x14ac:dyDescent="0.2">
      <c r="A100" s="1493"/>
      <c r="B100" s="1878"/>
      <c r="C100" s="1878"/>
      <c r="D100" s="1878"/>
      <c r="E100" s="1878"/>
      <c r="F100" s="1878"/>
      <c r="G100" s="1878"/>
      <c r="H100" s="1878"/>
      <c r="I100" s="1878"/>
      <c r="J100" s="1878"/>
      <c r="K100" s="1878"/>
      <c r="L100" s="1878"/>
      <c r="M100" s="1878"/>
      <c r="N100" s="1878"/>
      <c r="O100" s="1878"/>
      <c r="P100" s="1878"/>
      <c r="Q100" s="1878"/>
      <c r="R100" s="1878"/>
    </row>
    <row r="101" spans="1:18" ht="13.15" customHeight="1" x14ac:dyDescent="0.2">
      <c r="A101" s="1493"/>
      <c r="B101" s="1878"/>
      <c r="C101" s="1878"/>
      <c r="D101" s="1878"/>
      <c r="E101" s="1878"/>
      <c r="F101" s="1878"/>
      <c r="G101" s="1878"/>
      <c r="H101" s="1878"/>
      <c r="I101" s="1878"/>
      <c r="J101" s="1878"/>
      <c r="K101" s="1878"/>
      <c r="L101" s="1878"/>
      <c r="M101" s="1878"/>
      <c r="N101" s="1878"/>
      <c r="O101" s="1878"/>
      <c r="P101" s="1878"/>
      <c r="Q101" s="1878"/>
      <c r="R101" s="1878"/>
    </row>
    <row r="102" spans="1:18" ht="13.15" customHeight="1" x14ac:dyDescent="0.2">
      <c r="A102" s="1493"/>
      <c r="B102" s="1878"/>
      <c r="C102" s="1878"/>
      <c r="D102" s="1878"/>
      <c r="E102" s="1878"/>
      <c r="F102" s="1878"/>
      <c r="G102" s="1878"/>
      <c r="H102" s="1878"/>
      <c r="I102" s="1878"/>
      <c r="J102" s="1878"/>
      <c r="K102" s="1878"/>
      <c r="L102" s="1878"/>
      <c r="M102" s="1878"/>
      <c r="N102" s="1878"/>
      <c r="O102" s="1878"/>
      <c r="P102" s="1878"/>
      <c r="Q102" s="1878"/>
      <c r="R102" s="1878"/>
    </row>
    <row r="103" spans="1:18" ht="13.15" customHeight="1" x14ac:dyDescent="0.2">
      <c r="A103" s="1493"/>
      <c r="B103" s="1878"/>
      <c r="C103" s="1878"/>
      <c r="D103" s="1878"/>
      <c r="E103" s="1878"/>
      <c r="F103" s="1878"/>
      <c r="G103" s="1878"/>
      <c r="H103" s="1878"/>
      <c r="I103" s="1878"/>
      <c r="J103" s="1878"/>
      <c r="K103" s="1878"/>
      <c r="L103" s="1878"/>
      <c r="M103" s="1878"/>
      <c r="N103" s="1878"/>
      <c r="O103" s="1878"/>
      <c r="P103" s="1878"/>
      <c r="Q103" s="1878"/>
      <c r="R103" s="1878"/>
    </row>
    <row r="116" spans="6:14" x14ac:dyDescent="0.2">
      <c r="F116" s="1013"/>
      <c r="G116" s="74"/>
      <c r="H116" s="74"/>
      <c r="I116" s="74"/>
      <c r="J116" s="74"/>
      <c r="K116" s="74"/>
      <c r="L116" s="74"/>
      <c r="M116" s="74"/>
      <c r="N116" s="74"/>
    </row>
    <row r="117" spans="6:14" x14ac:dyDescent="0.2">
      <c r="F117" s="1013"/>
      <c r="G117" s="74"/>
      <c r="H117" s="74"/>
      <c r="I117" s="74"/>
      <c r="J117" s="74"/>
      <c r="K117" s="74"/>
      <c r="L117" s="74"/>
      <c r="M117" s="74"/>
      <c r="N117" s="74"/>
    </row>
    <row r="118" spans="6:14" x14ac:dyDescent="0.2">
      <c r="F118" s="1013"/>
      <c r="G118" s="74"/>
      <c r="H118" s="74"/>
      <c r="I118" s="74"/>
      <c r="J118" s="74"/>
      <c r="K118" s="74"/>
      <c r="L118" s="74"/>
      <c r="M118" s="74"/>
      <c r="N118" s="74"/>
    </row>
    <row r="119" spans="6:14" x14ac:dyDescent="0.2">
      <c r="F119" s="1013"/>
      <c r="G119" s="74"/>
      <c r="H119" s="74"/>
      <c r="I119" s="74"/>
      <c r="J119" s="74"/>
      <c r="K119" s="74"/>
      <c r="L119" s="74"/>
      <c r="M119" s="74"/>
      <c r="N119" s="74"/>
    </row>
    <row r="120" spans="6:14" x14ac:dyDescent="0.2">
      <c r="F120" s="1013"/>
      <c r="G120" s="74"/>
      <c r="H120" s="74"/>
      <c r="I120" s="74"/>
      <c r="J120" s="74"/>
      <c r="K120" s="74"/>
      <c r="L120" s="74"/>
      <c r="M120" s="74"/>
      <c r="N120" s="74"/>
    </row>
    <row r="121" spans="6:14" x14ac:dyDescent="0.2">
      <c r="F121" s="1013"/>
      <c r="G121" s="74"/>
      <c r="H121" s="74"/>
      <c r="I121" s="74"/>
      <c r="J121" s="74"/>
      <c r="K121" s="74"/>
      <c r="L121" s="74"/>
      <c r="M121" s="74"/>
      <c r="N121" s="74"/>
    </row>
    <row r="122" spans="6:14" x14ac:dyDescent="0.2">
      <c r="F122" s="1013"/>
      <c r="G122" s="74"/>
      <c r="H122" s="74"/>
      <c r="I122" s="74"/>
      <c r="J122" s="74"/>
      <c r="K122" s="74"/>
      <c r="L122" s="74"/>
      <c r="M122" s="74"/>
      <c r="N122" s="74"/>
    </row>
    <row r="123" spans="6:14" x14ac:dyDescent="0.2">
      <c r="F123" s="1013"/>
      <c r="G123" s="74"/>
      <c r="H123" s="74"/>
      <c r="I123" s="74"/>
      <c r="J123" s="74"/>
      <c r="K123" s="74"/>
      <c r="L123" s="74"/>
      <c r="M123" s="74"/>
      <c r="N123" s="74"/>
    </row>
    <row r="124" spans="6:14" x14ac:dyDescent="0.2">
      <c r="F124" s="1013"/>
      <c r="G124" s="74"/>
      <c r="H124" s="74"/>
      <c r="I124" s="74"/>
      <c r="J124" s="74"/>
      <c r="K124" s="74"/>
      <c r="L124" s="74"/>
      <c r="M124" s="74"/>
      <c r="N124" s="74"/>
    </row>
    <row r="125" spans="6:14" x14ac:dyDescent="0.2">
      <c r="F125" s="1013"/>
      <c r="G125" s="74"/>
      <c r="H125" s="74"/>
      <c r="I125" s="74"/>
      <c r="J125" s="74"/>
      <c r="K125" s="74"/>
      <c r="L125" s="74"/>
      <c r="M125" s="74"/>
      <c r="N125" s="74"/>
    </row>
    <row r="126" spans="6:14" x14ac:dyDescent="0.2">
      <c r="F126" s="1013"/>
      <c r="G126" s="74"/>
      <c r="H126" s="74"/>
      <c r="I126" s="74"/>
      <c r="J126" s="74"/>
      <c r="K126" s="74"/>
      <c r="L126" s="74"/>
      <c r="M126" s="74"/>
      <c r="N126" s="74"/>
    </row>
    <row r="127" spans="6:14" x14ac:dyDescent="0.2">
      <c r="F127" s="1013"/>
      <c r="G127" s="74"/>
      <c r="H127" s="74"/>
      <c r="I127" s="74"/>
      <c r="J127" s="74"/>
      <c r="K127" s="74"/>
      <c r="L127" s="74"/>
      <c r="M127" s="74"/>
      <c r="N127" s="74"/>
    </row>
    <row r="128" spans="6:14" x14ac:dyDescent="0.2">
      <c r="F128" s="1013"/>
      <c r="G128" s="74"/>
      <c r="H128" s="74"/>
      <c r="I128" s="74"/>
      <c r="J128" s="74"/>
      <c r="K128" s="74"/>
      <c r="L128" s="74"/>
      <c r="M128" s="74"/>
      <c r="N128" s="74"/>
    </row>
    <row r="129" spans="6:14" x14ac:dyDescent="0.2">
      <c r="F129" s="1013"/>
      <c r="G129" s="74"/>
      <c r="H129" s="74"/>
      <c r="I129" s="74"/>
      <c r="J129" s="74"/>
      <c r="K129" s="74"/>
      <c r="L129" s="74"/>
      <c r="M129" s="74"/>
      <c r="N129" s="74"/>
    </row>
    <row r="130" spans="6:14" x14ac:dyDescent="0.2">
      <c r="F130" s="1013"/>
      <c r="G130" s="74"/>
      <c r="H130" s="74"/>
      <c r="I130" s="74"/>
      <c r="J130" s="74"/>
      <c r="K130" s="74"/>
      <c r="L130" s="74"/>
      <c r="M130" s="74"/>
      <c r="N130" s="74"/>
    </row>
    <row r="131" spans="6:14" x14ac:dyDescent="0.2">
      <c r="F131" s="1013"/>
      <c r="G131" s="74"/>
      <c r="H131" s="74"/>
      <c r="I131" s="74"/>
      <c r="J131" s="74"/>
      <c r="K131" s="74"/>
      <c r="L131" s="74"/>
      <c r="M131" s="74"/>
      <c r="N131" s="74"/>
    </row>
    <row r="132" spans="6:14" x14ac:dyDescent="0.2">
      <c r="F132" s="1013"/>
      <c r="G132" s="74"/>
      <c r="H132" s="74"/>
      <c r="I132" s="74"/>
      <c r="J132" s="74"/>
      <c r="K132" s="74"/>
      <c r="L132" s="74"/>
      <c r="M132" s="74"/>
      <c r="N132" s="74"/>
    </row>
    <row r="133" spans="6:14" x14ac:dyDescent="0.2">
      <c r="F133" s="1013"/>
      <c r="G133" s="74"/>
      <c r="H133" s="74"/>
      <c r="I133" s="74"/>
      <c r="J133" s="74"/>
      <c r="K133" s="74"/>
      <c r="L133" s="74"/>
      <c r="M133" s="74"/>
      <c r="N133" s="74"/>
    </row>
    <row r="134" spans="6:14" x14ac:dyDescent="0.2">
      <c r="F134" s="1013"/>
      <c r="G134" s="74"/>
      <c r="H134" s="74"/>
      <c r="I134" s="74"/>
      <c r="J134" s="74"/>
      <c r="K134" s="74"/>
      <c r="L134" s="74"/>
      <c r="M134" s="74"/>
      <c r="N134" s="74"/>
    </row>
    <row r="135" spans="6:14" x14ac:dyDescent="0.2">
      <c r="F135" s="1013"/>
      <c r="G135" s="74"/>
      <c r="H135" s="74"/>
      <c r="I135" s="74"/>
      <c r="J135" s="74"/>
      <c r="K135" s="74"/>
      <c r="L135" s="74"/>
      <c r="M135" s="74"/>
      <c r="N135" s="74"/>
    </row>
    <row r="136" spans="6:14" x14ac:dyDescent="0.2">
      <c r="F136" s="1013"/>
      <c r="G136" s="74"/>
      <c r="H136" s="74"/>
      <c r="I136" s="74"/>
      <c r="J136" s="74"/>
      <c r="K136" s="74"/>
      <c r="L136" s="74"/>
      <c r="M136" s="74"/>
      <c r="N136" s="74"/>
    </row>
    <row r="137" spans="6:14" x14ac:dyDescent="0.2">
      <c r="F137" s="1013"/>
      <c r="G137" s="74"/>
      <c r="H137" s="74"/>
      <c r="I137" s="74"/>
      <c r="J137" s="74"/>
      <c r="K137" s="74"/>
      <c r="L137" s="74"/>
      <c r="M137" s="74"/>
      <c r="N137" s="74"/>
    </row>
    <row r="138" spans="6:14" x14ac:dyDescent="0.2">
      <c r="F138" s="1013"/>
      <c r="G138" s="74"/>
      <c r="H138" s="74"/>
      <c r="I138" s="74"/>
      <c r="J138" s="74"/>
      <c r="K138" s="74"/>
      <c r="L138" s="74"/>
      <c r="M138" s="74"/>
      <c r="N138" s="74"/>
    </row>
    <row r="139" spans="6:14" x14ac:dyDescent="0.2">
      <c r="F139" s="1013"/>
      <c r="G139" s="74"/>
      <c r="H139" s="74"/>
      <c r="I139" s="74"/>
      <c r="J139" s="74"/>
      <c r="K139" s="74"/>
      <c r="L139" s="74"/>
      <c r="M139" s="74"/>
      <c r="N139" s="74"/>
    </row>
    <row r="140" spans="6:14" x14ac:dyDescent="0.2">
      <c r="F140" s="1013"/>
      <c r="G140" s="74"/>
      <c r="H140" s="74"/>
      <c r="I140" s="74"/>
      <c r="J140" s="74"/>
      <c r="K140" s="74"/>
      <c r="L140" s="74"/>
      <c r="M140" s="74"/>
      <c r="N140" s="74"/>
    </row>
    <row r="141" spans="6:14" x14ac:dyDescent="0.2">
      <c r="F141" s="1013"/>
      <c r="G141" s="74"/>
      <c r="H141" s="74"/>
      <c r="I141" s="74"/>
      <c r="J141" s="74"/>
      <c r="K141" s="74"/>
      <c r="L141" s="74"/>
      <c r="M141" s="74"/>
      <c r="N141" s="74"/>
    </row>
    <row r="142" spans="6:14" x14ac:dyDescent="0.2">
      <c r="F142" s="1013"/>
      <c r="G142" s="74"/>
      <c r="H142" s="74"/>
      <c r="I142" s="74"/>
      <c r="J142" s="74"/>
      <c r="K142" s="74"/>
      <c r="L142" s="74"/>
      <c r="M142" s="74"/>
      <c r="N142" s="74"/>
    </row>
    <row r="143" spans="6:14" x14ac:dyDescent="0.2">
      <c r="F143" s="1013"/>
      <c r="G143" s="74"/>
      <c r="H143" s="74"/>
      <c r="I143" s="74"/>
      <c r="J143" s="74"/>
      <c r="K143" s="74"/>
      <c r="L143" s="74"/>
      <c r="M143" s="74"/>
      <c r="N143" s="74"/>
    </row>
    <row r="144" spans="6:14" x14ac:dyDescent="0.2">
      <c r="F144" s="1013"/>
      <c r="G144" s="74"/>
      <c r="H144" s="74"/>
      <c r="I144" s="74"/>
      <c r="J144" s="74"/>
      <c r="K144" s="74"/>
      <c r="L144" s="74"/>
      <c r="M144" s="74"/>
      <c r="N144" s="74"/>
    </row>
    <row r="145" spans="6:14" x14ac:dyDescent="0.2">
      <c r="F145" s="1013"/>
      <c r="G145" s="74"/>
      <c r="H145" s="74"/>
      <c r="I145" s="74"/>
      <c r="J145" s="74"/>
      <c r="K145" s="74"/>
      <c r="L145" s="74"/>
      <c r="M145" s="74"/>
      <c r="N145" s="74"/>
    </row>
    <row r="146" spans="6:14" x14ac:dyDescent="0.2">
      <c r="F146" s="1013"/>
      <c r="G146" s="74"/>
      <c r="H146" s="74"/>
      <c r="I146" s="74"/>
      <c r="J146" s="74"/>
      <c r="K146" s="74"/>
      <c r="L146" s="74"/>
      <c r="M146" s="74"/>
      <c r="N146" s="74"/>
    </row>
    <row r="147" spans="6:14" x14ac:dyDescent="0.2">
      <c r="F147" s="1013"/>
      <c r="G147" s="74"/>
      <c r="H147" s="74"/>
      <c r="I147" s="74"/>
      <c r="J147" s="74"/>
      <c r="K147" s="74"/>
      <c r="L147" s="74"/>
      <c r="M147" s="74"/>
      <c r="N147" s="74"/>
    </row>
    <row r="148" spans="6:14" x14ac:dyDescent="0.2">
      <c r="F148" s="1013"/>
      <c r="G148" s="74"/>
      <c r="H148" s="74"/>
      <c r="I148" s="74"/>
      <c r="J148" s="74"/>
      <c r="K148" s="74"/>
      <c r="L148" s="74"/>
      <c r="M148" s="74"/>
      <c r="N148" s="74"/>
    </row>
    <row r="149" spans="6:14" x14ac:dyDescent="0.2">
      <c r="F149" s="1013"/>
      <c r="G149" s="74"/>
      <c r="H149" s="74"/>
      <c r="I149" s="74"/>
      <c r="J149" s="74"/>
      <c r="K149" s="74"/>
      <c r="L149" s="74"/>
      <c r="M149" s="74"/>
      <c r="N149" s="74"/>
    </row>
    <row r="150" spans="6:14" x14ac:dyDescent="0.2">
      <c r="F150" s="1013"/>
      <c r="G150" s="74"/>
      <c r="H150" s="74"/>
      <c r="I150" s="74"/>
      <c r="J150" s="74"/>
      <c r="K150" s="74"/>
      <c r="L150" s="74"/>
      <c r="M150" s="74"/>
      <c r="N150" s="74"/>
    </row>
    <row r="151" spans="6:14" x14ac:dyDescent="0.2">
      <c r="F151" s="1013"/>
      <c r="G151" s="74"/>
      <c r="H151" s="74"/>
      <c r="I151" s="74"/>
      <c r="J151" s="74"/>
      <c r="K151" s="74"/>
      <c r="L151" s="74"/>
      <c r="M151" s="74"/>
      <c r="N151" s="74"/>
    </row>
    <row r="152" spans="6:14" x14ac:dyDescent="0.2">
      <c r="F152" s="1013"/>
      <c r="G152" s="74"/>
      <c r="H152" s="74"/>
      <c r="I152" s="74"/>
      <c r="J152" s="74"/>
      <c r="K152" s="74"/>
      <c r="L152" s="74"/>
      <c r="M152" s="74"/>
      <c r="N152" s="74"/>
    </row>
    <row r="153" spans="6:14" x14ac:dyDescent="0.2">
      <c r="F153" s="1013"/>
      <c r="G153" s="74"/>
      <c r="H153" s="74"/>
      <c r="I153" s="74"/>
      <c r="J153" s="74"/>
      <c r="K153" s="74"/>
      <c r="L153" s="74"/>
      <c r="M153" s="74"/>
      <c r="N153" s="74"/>
    </row>
    <row r="154" spans="6:14" x14ac:dyDescent="0.2">
      <c r="F154" s="1013"/>
      <c r="G154" s="74"/>
      <c r="H154" s="74"/>
      <c r="I154" s="74"/>
      <c r="J154" s="74"/>
      <c r="K154" s="74"/>
      <c r="L154" s="74"/>
      <c r="M154" s="74"/>
      <c r="N154" s="74"/>
    </row>
    <row r="155" spans="6:14" x14ac:dyDescent="0.2">
      <c r="F155" s="1013"/>
      <c r="G155" s="74"/>
      <c r="H155" s="74"/>
      <c r="I155" s="74"/>
      <c r="J155" s="74"/>
      <c r="K155" s="74"/>
      <c r="L155" s="74"/>
      <c r="M155" s="74"/>
      <c r="N155" s="74"/>
    </row>
    <row r="156" spans="6:14" x14ac:dyDescent="0.2">
      <c r="F156" s="1013"/>
      <c r="G156" s="74"/>
      <c r="H156" s="74"/>
      <c r="I156" s="74"/>
      <c r="J156" s="74"/>
      <c r="K156" s="74"/>
      <c r="L156" s="74"/>
      <c r="M156" s="74"/>
      <c r="N156" s="74"/>
    </row>
    <row r="157" spans="6:14" x14ac:dyDescent="0.2">
      <c r="F157" s="1013"/>
      <c r="G157" s="74"/>
      <c r="H157" s="74"/>
      <c r="I157" s="74"/>
      <c r="J157" s="74"/>
      <c r="K157" s="74"/>
      <c r="L157" s="74"/>
      <c r="M157" s="74"/>
      <c r="N157" s="74"/>
    </row>
    <row r="158" spans="6:14" x14ac:dyDescent="0.2">
      <c r="F158" s="1013"/>
      <c r="G158" s="74"/>
      <c r="H158" s="74"/>
      <c r="I158" s="74"/>
      <c r="J158" s="74"/>
      <c r="K158" s="74"/>
      <c r="L158" s="74"/>
      <c r="M158" s="74"/>
      <c r="N158" s="74"/>
    </row>
    <row r="159" spans="6:14" x14ac:dyDescent="0.2">
      <c r="F159" s="1013"/>
      <c r="G159" s="74"/>
      <c r="H159" s="74"/>
      <c r="I159" s="74"/>
      <c r="J159" s="74"/>
      <c r="K159" s="74"/>
      <c r="L159" s="74"/>
      <c r="M159" s="74"/>
      <c r="N159" s="74"/>
    </row>
    <row r="160" spans="6:14" x14ac:dyDescent="0.2">
      <c r="F160" s="1013"/>
      <c r="G160" s="74"/>
      <c r="H160" s="74"/>
      <c r="I160" s="74"/>
      <c r="J160" s="74"/>
      <c r="K160" s="74"/>
      <c r="L160" s="74"/>
      <c r="M160" s="74"/>
      <c r="N160" s="74"/>
    </row>
    <row r="161" spans="6:14" x14ac:dyDescent="0.2">
      <c r="F161" s="1013"/>
      <c r="G161" s="74"/>
      <c r="H161" s="74"/>
      <c r="I161" s="74"/>
      <c r="J161" s="74"/>
      <c r="K161" s="74"/>
      <c r="L161" s="74"/>
      <c r="M161" s="74"/>
      <c r="N161" s="74"/>
    </row>
    <row r="162" spans="6:14" x14ac:dyDescent="0.2">
      <c r="F162" s="1013"/>
      <c r="G162" s="74"/>
      <c r="H162" s="74"/>
      <c r="I162" s="74"/>
      <c r="J162" s="74"/>
      <c r="K162" s="74"/>
      <c r="L162" s="74"/>
      <c r="M162" s="74"/>
      <c r="N162" s="74"/>
    </row>
    <row r="163" spans="6:14" x14ac:dyDescent="0.2">
      <c r="F163" s="1013"/>
      <c r="G163" s="74"/>
      <c r="H163" s="74"/>
      <c r="I163" s="74"/>
      <c r="J163" s="74"/>
      <c r="K163" s="74"/>
      <c r="L163" s="74"/>
      <c r="M163" s="74"/>
      <c r="N163" s="74"/>
    </row>
    <row r="164" spans="6:14" x14ac:dyDescent="0.2">
      <c r="F164" s="1013"/>
      <c r="G164" s="74"/>
      <c r="H164" s="74"/>
      <c r="I164" s="74"/>
      <c r="J164" s="74"/>
      <c r="K164" s="74"/>
      <c r="L164" s="74"/>
      <c r="M164" s="74"/>
      <c r="N164" s="74"/>
    </row>
    <row r="165" spans="6:14" x14ac:dyDescent="0.2">
      <c r="F165" s="1013"/>
      <c r="G165" s="74"/>
      <c r="H165" s="74"/>
      <c r="I165" s="74"/>
      <c r="J165" s="74"/>
      <c r="K165" s="74"/>
      <c r="L165" s="74"/>
      <c r="M165" s="74"/>
      <c r="N165" s="74"/>
    </row>
    <row r="166" spans="6:14" x14ac:dyDescent="0.2">
      <c r="F166" s="1013"/>
      <c r="G166" s="74"/>
      <c r="H166" s="74"/>
      <c r="I166" s="74"/>
      <c r="J166" s="74"/>
      <c r="K166" s="74"/>
      <c r="L166" s="74"/>
      <c r="M166" s="74"/>
      <c r="N166" s="74"/>
    </row>
    <row r="167" spans="6:14" x14ac:dyDescent="0.2">
      <c r="F167" s="1013"/>
      <c r="G167" s="74"/>
      <c r="H167" s="74"/>
      <c r="I167" s="74"/>
      <c r="J167" s="74"/>
      <c r="K167" s="74"/>
      <c r="L167" s="74"/>
      <c r="M167" s="74"/>
      <c r="N167" s="74"/>
    </row>
    <row r="168" spans="6:14" x14ac:dyDescent="0.2">
      <c r="F168" s="1013"/>
      <c r="G168" s="74"/>
      <c r="H168" s="74"/>
      <c r="I168" s="74"/>
      <c r="J168" s="74"/>
      <c r="K168" s="74"/>
      <c r="L168" s="74"/>
      <c r="M168" s="74"/>
      <c r="N168" s="74"/>
    </row>
    <row r="169" spans="6:14" x14ac:dyDescent="0.2">
      <c r="F169" s="1013"/>
      <c r="G169" s="74"/>
      <c r="H169" s="74"/>
      <c r="I169" s="74"/>
      <c r="J169" s="74"/>
      <c r="K169" s="74"/>
      <c r="L169" s="74"/>
      <c r="M169" s="74"/>
      <c r="N169" s="74"/>
    </row>
    <row r="170" spans="6:14" x14ac:dyDescent="0.2">
      <c r="F170" s="1013"/>
      <c r="G170" s="74"/>
      <c r="H170" s="74"/>
      <c r="I170" s="74"/>
      <c r="J170" s="74"/>
      <c r="K170" s="74"/>
      <c r="L170" s="74"/>
      <c r="M170" s="74"/>
      <c r="N170" s="74"/>
    </row>
    <row r="171" spans="6:14" x14ac:dyDescent="0.2">
      <c r="F171" s="1013"/>
      <c r="G171" s="74"/>
      <c r="H171" s="74"/>
      <c r="I171" s="74"/>
      <c r="J171" s="74"/>
      <c r="K171" s="74"/>
      <c r="L171" s="74"/>
      <c r="M171" s="74"/>
      <c r="N171" s="74"/>
    </row>
    <row r="172" spans="6:14" x14ac:dyDescent="0.2">
      <c r="F172" s="1013"/>
      <c r="G172" s="74"/>
      <c r="H172" s="74"/>
      <c r="I172" s="74"/>
      <c r="J172" s="74"/>
      <c r="K172" s="74"/>
      <c r="L172" s="74"/>
      <c r="M172" s="74"/>
      <c r="N172" s="74"/>
    </row>
    <row r="173" spans="6:14" x14ac:dyDescent="0.2">
      <c r="F173" s="1013"/>
      <c r="G173" s="74"/>
      <c r="H173" s="74"/>
      <c r="I173" s="74"/>
      <c r="J173" s="74"/>
      <c r="K173" s="74"/>
      <c r="L173" s="74"/>
      <c r="M173" s="74"/>
      <c r="N173" s="74"/>
    </row>
    <row r="174" spans="6:14" x14ac:dyDescent="0.2">
      <c r="F174" s="1013"/>
      <c r="G174" s="74"/>
      <c r="H174" s="74"/>
      <c r="I174" s="74"/>
      <c r="J174" s="74"/>
      <c r="K174" s="74"/>
      <c r="L174" s="74"/>
      <c r="M174" s="74"/>
      <c r="N174" s="74"/>
    </row>
    <row r="175" spans="6:14" x14ac:dyDescent="0.2">
      <c r="F175" s="1013"/>
      <c r="G175" s="74"/>
      <c r="H175" s="74"/>
      <c r="I175" s="74"/>
      <c r="J175" s="74"/>
      <c r="K175" s="74"/>
      <c r="L175" s="74"/>
      <c r="M175" s="74"/>
      <c r="N175" s="74"/>
    </row>
    <row r="176" spans="6:14" x14ac:dyDescent="0.2">
      <c r="F176" s="1013"/>
      <c r="G176" s="74"/>
      <c r="H176" s="74"/>
      <c r="I176" s="74"/>
      <c r="J176" s="74"/>
      <c r="K176" s="74"/>
      <c r="L176" s="74"/>
      <c r="M176" s="74"/>
      <c r="N176" s="74"/>
    </row>
    <row r="177" spans="6:14" x14ac:dyDescent="0.2">
      <c r="F177" s="1013"/>
      <c r="G177" s="74"/>
      <c r="H177" s="74"/>
      <c r="I177" s="74"/>
      <c r="J177" s="74"/>
      <c r="K177" s="74"/>
      <c r="L177" s="74"/>
      <c r="M177" s="74"/>
      <c r="N177" s="74"/>
    </row>
    <row r="178" spans="6:14" x14ac:dyDescent="0.2">
      <c r="F178" s="1013"/>
      <c r="G178" s="74"/>
      <c r="H178" s="74"/>
      <c r="I178" s="74"/>
      <c r="J178" s="74"/>
      <c r="K178" s="74"/>
      <c r="L178" s="74"/>
      <c r="M178" s="74"/>
      <c r="N178" s="74"/>
    </row>
    <row r="179" spans="6:14" x14ac:dyDescent="0.2">
      <c r="F179" s="1013"/>
      <c r="G179" s="74"/>
      <c r="H179" s="74"/>
      <c r="I179" s="74"/>
      <c r="J179" s="74"/>
      <c r="K179" s="74"/>
      <c r="L179" s="74"/>
      <c r="M179" s="74"/>
      <c r="N179" s="74"/>
    </row>
    <row r="180" spans="6:14" x14ac:dyDescent="0.2">
      <c r="F180" s="1013"/>
      <c r="G180" s="74"/>
      <c r="H180" s="74"/>
      <c r="I180" s="74"/>
      <c r="J180" s="74"/>
      <c r="K180" s="74"/>
      <c r="L180" s="74"/>
      <c r="M180" s="74"/>
      <c r="N180" s="74"/>
    </row>
    <row r="181" spans="6:14" x14ac:dyDescent="0.2">
      <c r="F181" s="1013"/>
      <c r="G181" s="74"/>
      <c r="H181" s="74"/>
      <c r="I181" s="74"/>
      <c r="J181" s="74"/>
      <c r="K181" s="74"/>
      <c r="L181" s="74"/>
      <c r="M181" s="74"/>
      <c r="N181" s="74"/>
    </row>
    <row r="182" spans="6:14" x14ac:dyDescent="0.2">
      <c r="F182" s="1013"/>
      <c r="G182" s="74"/>
      <c r="H182" s="74"/>
      <c r="I182" s="74"/>
      <c r="J182" s="74"/>
      <c r="K182" s="74"/>
      <c r="L182" s="74"/>
      <c r="M182" s="74"/>
      <c r="N182" s="74"/>
    </row>
    <row r="183" spans="6:14" x14ac:dyDescent="0.2">
      <c r="F183" s="1013"/>
      <c r="G183" s="74"/>
      <c r="H183" s="74"/>
      <c r="I183" s="74"/>
      <c r="J183" s="74"/>
      <c r="K183" s="74"/>
      <c r="L183" s="74"/>
      <c r="M183" s="74"/>
      <c r="N183" s="74"/>
    </row>
    <row r="184" spans="6:14" x14ac:dyDescent="0.2">
      <c r="F184" s="1013"/>
      <c r="G184" s="74"/>
      <c r="H184" s="74"/>
      <c r="I184" s="74"/>
      <c r="J184" s="74"/>
      <c r="K184" s="74"/>
      <c r="L184" s="74"/>
      <c r="M184" s="74"/>
      <c r="N184" s="74"/>
    </row>
    <row r="185" spans="6:14" x14ac:dyDescent="0.2">
      <c r="F185" s="1013"/>
      <c r="G185" s="74"/>
      <c r="H185" s="74"/>
      <c r="I185" s="74"/>
      <c r="J185" s="74"/>
      <c r="K185" s="74"/>
      <c r="L185" s="74"/>
      <c r="M185" s="74"/>
      <c r="N185" s="74"/>
    </row>
    <row r="186" spans="6:14" x14ac:dyDescent="0.2">
      <c r="F186" s="1013"/>
      <c r="G186" s="74"/>
      <c r="H186" s="74"/>
      <c r="I186" s="74"/>
      <c r="J186" s="74"/>
      <c r="K186" s="74"/>
      <c r="L186" s="74"/>
      <c r="M186" s="74"/>
      <c r="N186" s="74"/>
    </row>
    <row r="187" spans="6:14" x14ac:dyDescent="0.2">
      <c r="F187" s="1013"/>
      <c r="G187" s="74"/>
      <c r="H187" s="74"/>
      <c r="I187" s="74"/>
      <c r="J187" s="74"/>
      <c r="K187" s="74"/>
      <c r="L187" s="74"/>
      <c r="M187" s="74"/>
      <c r="N187" s="74"/>
    </row>
    <row r="188" spans="6:14" x14ac:dyDescent="0.2">
      <c r="F188" s="1013"/>
      <c r="G188" s="74"/>
      <c r="H188" s="74"/>
      <c r="I188" s="74"/>
      <c r="J188" s="74"/>
      <c r="K188" s="74"/>
      <c r="L188" s="74"/>
      <c r="M188" s="74"/>
      <c r="N188" s="74"/>
    </row>
    <row r="189" spans="6:14" x14ac:dyDescent="0.2">
      <c r="F189" s="1013"/>
      <c r="G189" s="74"/>
      <c r="H189" s="74"/>
      <c r="I189" s="74"/>
      <c r="J189" s="74"/>
      <c r="K189" s="74"/>
      <c r="L189" s="74"/>
      <c r="M189" s="74"/>
      <c r="N189" s="74"/>
    </row>
    <row r="190" spans="6:14" x14ac:dyDescent="0.2">
      <c r="F190" s="1013"/>
      <c r="G190" s="74"/>
      <c r="H190" s="74"/>
      <c r="I190" s="74"/>
      <c r="J190" s="74"/>
      <c r="K190" s="74"/>
      <c r="L190" s="74"/>
      <c r="M190" s="74"/>
      <c r="N190" s="74"/>
    </row>
    <row r="191" spans="6:14" x14ac:dyDescent="0.2">
      <c r="F191" s="1013"/>
      <c r="G191" s="74"/>
      <c r="H191" s="74"/>
      <c r="I191" s="74"/>
      <c r="J191" s="74"/>
      <c r="K191" s="74"/>
      <c r="L191" s="74"/>
      <c r="M191" s="74"/>
      <c r="N191" s="74"/>
    </row>
    <row r="192" spans="6:14" x14ac:dyDescent="0.2">
      <c r="F192" s="1013"/>
      <c r="G192" s="74"/>
      <c r="H192" s="74"/>
      <c r="I192" s="74"/>
      <c r="J192" s="74"/>
      <c r="K192" s="74"/>
      <c r="L192" s="74"/>
      <c r="M192" s="74"/>
      <c r="N192" s="74"/>
    </row>
    <row r="193" spans="6:14" x14ac:dyDescent="0.2">
      <c r="F193" s="1013"/>
      <c r="G193" s="74"/>
      <c r="H193" s="74"/>
      <c r="I193" s="74"/>
      <c r="J193" s="74"/>
      <c r="K193" s="74"/>
      <c r="L193" s="74"/>
      <c r="M193" s="74"/>
      <c r="N193" s="74"/>
    </row>
    <row r="194" spans="6:14" x14ac:dyDescent="0.2">
      <c r="F194" s="1013"/>
      <c r="G194" s="74"/>
      <c r="H194" s="74"/>
      <c r="I194" s="74"/>
      <c r="J194" s="74"/>
      <c r="K194" s="74"/>
      <c r="L194" s="74"/>
      <c r="M194" s="74"/>
      <c r="N194" s="74"/>
    </row>
    <row r="195" spans="6:14" x14ac:dyDescent="0.2">
      <c r="F195" s="1013"/>
      <c r="G195" s="74"/>
      <c r="H195" s="74"/>
      <c r="I195" s="74"/>
      <c r="J195" s="74"/>
      <c r="K195" s="74"/>
      <c r="L195" s="74"/>
      <c r="M195" s="74"/>
      <c r="N195" s="74"/>
    </row>
    <row r="196" spans="6:14" x14ac:dyDescent="0.2">
      <c r="F196" s="1013"/>
      <c r="G196" s="74"/>
      <c r="H196" s="74"/>
      <c r="I196" s="74"/>
      <c r="J196" s="74"/>
      <c r="K196" s="74"/>
      <c r="L196" s="74"/>
      <c r="M196" s="74"/>
      <c r="N196" s="74"/>
    </row>
    <row r="197" spans="6:14" x14ac:dyDescent="0.2">
      <c r="F197" s="1013"/>
      <c r="G197" s="74"/>
      <c r="H197" s="74"/>
      <c r="I197" s="74"/>
      <c r="J197" s="74"/>
      <c r="K197" s="74"/>
      <c r="L197" s="74"/>
      <c r="M197" s="74"/>
      <c r="N197" s="74"/>
    </row>
    <row r="198" spans="6:14" x14ac:dyDescent="0.2">
      <c r="F198" s="1013"/>
      <c r="G198" s="74"/>
      <c r="H198" s="74"/>
      <c r="I198" s="74"/>
      <c r="J198" s="74"/>
      <c r="K198" s="74"/>
      <c r="L198" s="74"/>
      <c r="M198" s="74"/>
      <c r="N198" s="74"/>
    </row>
    <row r="199" spans="6:14" x14ac:dyDescent="0.2">
      <c r="F199" s="1013"/>
      <c r="G199" s="74"/>
      <c r="H199" s="74"/>
      <c r="I199" s="74"/>
      <c r="J199" s="74"/>
      <c r="K199" s="74"/>
      <c r="L199" s="74"/>
      <c r="M199" s="74"/>
      <c r="N199" s="74"/>
    </row>
    <row r="200" spans="6:14" x14ac:dyDescent="0.2">
      <c r="F200" s="1013"/>
      <c r="G200" s="74"/>
      <c r="H200" s="74"/>
      <c r="I200" s="74"/>
      <c r="J200" s="74"/>
      <c r="K200" s="74"/>
      <c r="L200" s="74"/>
      <c r="M200" s="74"/>
      <c r="N200" s="74"/>
    </row>
    <row r="201" spans="6:14" x14ac:dyDescent="0.2">
      <c r="F201" s="1013"/>
      <c r="G201" s="74"/>
      <c r="H201" s="74"/>
      <c r="I201" s="74"/>
      <c r="J201" s="74"/>
      <c r="K201" s="74"/>
      <c r="L201" s="74"/>
      <c r="M201" s="74"/>
      <c r="N201" s="74"/>
    </row>
    <row r="202" spans="6:14" x14ac:dyDescent="0.2">
      <c r="F202" s="1013"/>
      <c r="G202" s="74"/>
      <c r="H202" s="74"/>
      <c r="I202" s="74"/>
      <c r="J202" s="74"/>
      <c r="K202" s="74"/>
      <c r="L202" s="74"/>
      <c r="M202" s="74"/>
      <c r="N202" s="74"/>
    </row>
    <row r="203" spans="6:14" x14ac:dyDescent="0.2">
      <c r="F203" s="1013"/>
      <c r="G203" s="74"/>
      <c r="H203" s="74"/>
      <c r="I203" s="74"/>
      <c r="J203" s="74"/>
      <c r="K203" s="74"/>
      <c r="L203" s="74"/>
      <c r="M203" s="74"/>
      <c r="N203" s="74"/>
    </row>
    <row r="204" spans="6:14" x14ac:dyDescent="0.2">
      <c r="F204" s="1013"/>
      <c r="G204" s="74"/>
      <c r="H204" s="74"/>
      <c r="I204" s="74"/>
      <c r="J204" s="74"/>
      <c r="K204" s="74"/>
      <c r="L204" s="74"/>
      <c r="M204" s="74"/>
      <c r="N204" s="74"/>
    </row>
    <row r="205" spans="6:14" x14ac:dyDescent="0.2">
      <c r="F205" s="1013"/>
      <c r="G205" s="74"/>
      <c r="H205" s="74"/>
      <c r="I205" s="74"/>
      <c r="J205" s="74"/>
      <c r="K205" s="74"/>
      <c r="L205" s="74"/>
      <c r="M205" s="74"/>
      <c r="N205" s="74"/>
    </row>
    <row r="206" spans="6:14" x14ac:dyDescent="0.2">
      <c r="F206" s="1013"/>
      <c r="G206" s="74"/>
      <c r="H206" s="74"/>
      <c r="I206" s="74"/>
      <c r="J206" s="74"/>
      <c r="K206" s="74"/>
      <c r="L206" s="74"/>
      <c r="M206" s="74"/>
      <c r="N206" s="74"/>
    </row>
    <row r="207" spans="6:14" x14ac:dyDescent="0.2">
      <c r="F207" s="1013"/>
      <c r="G207" s="74"/>
      <c r="H207" s="74"/>
      <c r="I207" s="74"/>
      <c r="J207" s="74"/>
      <c r="K207" s="74"/>
      <c r="L207" s="74"/>
      <c r="M207" s="74"/>
      <c r="N207" s="74"/>
    </row>
    <row r="208" spans="6:14" x14ac:dyDescent="0.2">
      <c r="F208" s="1013"/>
      <c r="G208" s="74"/>
      <c r="H208" s="74"/>
      <c r="I208" s="74"/>
      <c r="J208" s="74"/>
      <c r="K208" s="74"/>
      <c r="L208" s="74"/>
      <c r="M208" s="74"/>
      <c r="N208" s="74"/>
    </row>
    <row r="209" spans="6:14" x14ac:dyDescent="0.2">
      <c r="F209" s="1013"/>
      <c r="G209" s="74"/>
      <c r="H209" s="74"/>
      <c r="I209" s="74"/>
      <c r="J209" s="74"/>
      <c r="K209" s="74"/>
      <c r="L209" s="74"/>
      <c r="M209" s="74"/>
      <c r="N209" s="74"/>
    </row>
    <row r="210" spans="6:14" x14ac:dyDescent="0.2">
      <c r="F210" s="1013"/>
      <c r="G210" s="74"/>
      <c r="H210" s="74"/>
      <c r="I210" s="74"/>
      <c r="J210" s="74"/>
      <c r="K210" s="74"/>
      <c r="L210" s="74"/>
      <c r="M210" s="74"/>
      <c r="N210" s="74"/>
    </row>
    <row r="211" spans="6:14" x14ac:dyDescent="0.2">
      <c r="F211" s="1013"/>
      <c r="G211" s="74"/>
      <c r="H211" s="74"/>
      <c r="I211" s="74"/>
      <c r="J211" s="74"/>
      <c r="K211" s="74"/>
      <c r="L211" s="74"/>
      <c r="M211" s="74"/>
      <c r="N211" s="74"/>
    </row>
    <row r="212" spans="6:14" x14ac:dyDescent="0.2">
      <c r="F212" s="1013"/>
      <c r="G212" s="74"/>
      <c r="H212" s="74"/>
      <c r="I212" s="74"/>
      <c r="J212" s="74"/>
      <c r="K212" s="74"/>
      <c r="L212" s="74"/>
      <c r="M212" s="74"/>
      <c r="N212" s="74"/>
    </row>
    <row r="213" spans="6:14" x14ac:dyDescent="0.2">
      <c r="F213" s="1013"/>
      <c r="G213" s="74"/>
      <c r="H213" s="74"/>
      <c r="I213" s="74"/>
      <c r="J213" s="74"/>
      <c r="K213" s="74"/>
      <c r="L213" s="74"/>
      <c r="M213" s="74"/>
      <c r="N213" s="74"/>
    </row>
    <row r="214" spans="6:14" x14ac:dyDescent="0.2">
      <c r="F214" s="1013"/>
      <c r="G214" s="74"/>
      <c r="H214" s="74"/>
      <c r="I214" s="74"/>
      <c r="J214" s="74"/>
      <c r="K214" s="74"/>
      <c r="L214" s="74"/>
      <c r="M214" s="74"/>
      <c r="N214" s="74"/>
    </row>
    <row r="215" spans="6:14" x14ac:dyDescent="0.2">
      <c r="F215" s="1013"/>
      <c r="G215" s="74"/>
      <c r="H215" s="74"/>
      <c r="I215" s="74"/>
      <c r="J215" s="74"/>
      <c r="K215" s="74"/>
      <c r="L215" s="74"/>
      <c r="M215" s="74"/>
      <c r="N215" s="74"/>
    </row>
    <row r="216" spans="6:14" x14ac:dyDescent="0.2">
      <c r="F216" s="1013"/>
      <c r="G216" s="74"/>
      <c r="H216" s="74"/>
      <c r="I216" s="74"/>
      <c r="J216" s="74"/>
      <c r="K216" s="74"/>
      <c r="L216" s="74"/>
      <c r="M216" s="74"/>
      <c r="N216" s="74"/>
    </row>
    <row r="217" spans="6:14" x14ac:dyDescent="0.2">
      <c r="F217" s="1013"/>
      <c r="G217" s="74"/>
      <c r="H217" s="74"/>
      <c r="I217" s="74"/>
      <c r="J217" s="74"/>
      <c r="K217" s="74"/>
      <c r="L217" s="74"/>
      <c r="M217" s="74"/>
      <c r="N217" s="74"/>
    </row>
    <row r="218" spans="6:14" x14ac:dyDescent="0.2">
      <c r="F218" s="1013"/>
      <c r="G218" s="74"/>
      <c r="H218" s="74"/>
      <c r="I218" s="74"/>
      <c r="J218" s="74"/>
      <c r="K218" s="74"/>
      <c r="L218" s="74"/>
      <c r="M218" s="74"/>
      <c r="N218" s="74"/>
    </row>
    <row r="219" spans="6:14" x14ac:dyDescent="0.2">
      <c r="F219" s="1013"/>
      <c r="G219" s="74"/>
      <c r="H219" s="74"/>
      <c r="I219" s="74"/>
      <c r="J219" s="74"/>
      <c r="K219" s="74"/>
      <c r="L219" s="74"/>
      <c r="M219" s="74"/>
      <c r="N219" s="74"/>
    </row>
    <row r="220" spans="6:14" x14ac:dyDescent="0.2">
      <c r="F220" s="1013"/>
      <c r="G220" s="74"/>
      <c r="H220" s="74"/>
      <c r="I220" s="74"/>
      <c r="J220" s="74"/>
      <c r="K220" s="74"/>
      <c r="L220" s="74"/>
      <c r="M220" s="74"/>
      <c r="N220" s="74"/>
    </row>
    <row r="221" spans="6:14" x14ac:dyDescent="0.2">
      <c r="F221" s="1013"/>
      <c r="G221" s="74"/>
      <c r="H221" s="74"/>
      <c r="I221" s="74"/>
      <c r="J221" s="74"/>
      <c r="K221" s="74"/>
      <c r="L221" s="74"/>
      <c r="M221" s="74"/>
      <c r="N221" s="74"/>
    </row>
    <row r="222" spans="6:14" x14ac:dyDescent="0.2">
      <c r="F222" s="1013"/>
      <c r="G222" s="74"/>
      <c r="H222" s="74"/>
      <c r="I222" s="74"/>
      <c r="J222" s="74"/>
      <c r="K222" s="74"/>
      <c r="L222" s="74"/>
      <c r="M222" s="74"/>
      <c r="N222" s="74"/>
    </row>
    <row r="223" spans="6:14" x14ac:dyDescent="0.2">
      <c r="F223" s="1013"/>
      <c r="G223" s="74"/>
      <c r="H223" s="74"/>
      <c r="I223" s="74"/>
      <c r="J223" s="74"/>
      <c r="K223" s="74"/>
      <c r="L223" s="74"/>
      <c r="M223" s="74"/>
      <c r="N223" s="74"/>
    </row>
    <row r="224" spans="6:14" x14ac:dyDescent="0.2">
      <c r="F224" s="1013"/>
      <c r="G224" s="74"/>
      <c r="H224" s="74"/>
      <c r="I224" s="74"/>
      <c r="J224" s="74"/>
      <c r="K224" s="74"/>
      <c r="L224" s="74"/>
      <c r="M224" s="74"/>
      <c r="N224" s="74"/>
    </row>
    <row r="225" spans="6:14" x14ac:dyDescent="0.2">
      <c r="F225" s="1013"/>
      <c r="G225" s="74"/>
      <c r="H225" s="74"/>
      <c r="I225" s="74"/>
      <c r="J225" s="74"/>
      <c r="K225" s="74"/>
      <c r="L225" s="74"/>
      <c r="M225" s="74"/>
      <c r="N225" s="74"/>
    </row>
    <row r="226" spans="6:14" x14ac:dyDescent="0.2">
      <c r="F226" s="1013"/>
      <c r="G226" s="74"/>
      <c r="H226" s="74"/>
      <c r="I226" s="74"/>
      <c r="J226" s="74"/>
      <c r="K226" s="74"/>
      <c r="L226" s="74"/>
      <c r="M226" s="74"/>
      <c r="N226" s="74"/>
    </row>
    <row r="227" spans="6:14" x14ac:dyDescent="0.2">
      <c r="F227" s="1013"/>
      <c r="G227" s="74"/>
      <c r="H227" s="74"/>
      <c r="I227" s="74"/>
      <c r="J227" s="74"/>
      <c r="K227" s="74"/>
      <c r="L227" s="74"/>
      <c r="M227" s="74"/>
      <c r="N227" s="74"/>
    </row>
    <row r="228" spans="6:14" x14ac:dyDescent="0.2">
      <c r="F228" s="1013"/>
      <c r="G228" s="74"/>
      <c r="H228" s="74"/>
      <c r="I228" s="74"/>
      <c r="J228" s="74"/>
      <c r="K228" s="74"/>
      <c r="L228" s="74"/>
      <c r="M228" s="74"/>
      <c r="N228" s="74"/>
    </row>
    <row r="229" spans="6:14" x14ac:dyDescent="0.2">
      <c r="F229" s="1013"/>
      <c r="G229" s="74"/>
      <c r="H229" s="74"/>
      <c r="I229" s="74"/>
      <c r="J229" s="74"/>
      <c r="K229" s="74"/>
      <c r="L229" s="74"/>
      <c r="M229" s="74"/>
      <c r="N229" s="74"/>
    </row>
    <row r="230" spans="6:14" x14ac:dyDescent="0.2">
      <c r="F230" s="1013"/>
      <c r="G230" s="74"/>
      <c r="H230" s="74"/>
      <c r="I230" s="74"/>
      <c r="J230" s="74"/>
      <c r="K230" s="74"/>
      <c r="L230" s="74"/>
      <c r="M230" s="74"/>
      <c r="N230" s="74"/>
    </row>
    <row r="231" spans="6:14" x14ac:dyDescent="0.2">
      <c r="F231" s="1013"/>
      <c r="G231" s="74"/>
      <c r="H231" s="74"/>
      <c r="I231" s="74"/>
      <c r="J231" s="74"/>
      <c r="K231" s="74"/>
      <c r="L231" s="74"/>
      <c r="M231" s="74"/>
      <c r="N231" s="74"/>
    </row>
    <row r="232" spans="6:14" x14ac:dyDescent="0.2">
      <c r="F232" s="1013"/>
      <c r="G232" s="74"/>
      <c r="H232" s="74"/>
      <c r="I232" s="74"/>
      <c r="J232" s="74"/>
      <c r="K232" s="74"/>
      <c r="L232" s="74"/>
      <c r="M232" s="74"/>
      <c r="N232" s="74"/>
    </row>
    <row r="233" spans="6:14" x14ac:dyDescent="0.2">
      <c r="F233" s="1013"/>
      <c r="G233" s="74"/>
      <c r="H233" s="74"/>
      <c r="I233" s="74"/>
      <c r="J233" s="74"/>
      <c r="K233" s="74"/>
      <c r="L233" s="74"/>
      <c r="M233" s="74"/>
      <c r="N233" s="74"/>
    </row>
    <row r="234" spans="6:14" x14ac:dyDescent="0.2">
      <c r="F234" s="1013"/>
      <c r="G234" s="74"/>
      <c r="H234" s="74"/>
      <c r="I234" s="74"/>
      <c r="J234" s="74"/>
      <c r="K234" s="74"/>
      <c r="L234" s="74"/>
      <c r="M234" s="74"/>
      <c r="N234" s="74"/>
    </row>
    <row r="235" spans="6:14" x14ac:dyDescent="0.2">
      <c r="F235" s="1013"/>
      <c r="G235" s="74"/>
      <c r="H235" s="74"/>
      <c r="I235" s="74"/>
      <c r="J235" s="74"/>
      <c r="K235" s="74"/>
      <c r="L235" s="74"/>
      <c r="M235" s="74"/>
      <c r="N235" s="74"/>
    </row>
    <row r="236" spans="6:14" x14ac:dyDescent="0.2">
      <c r="F236" s="1013"/>
      <c r="G236" s="74"/>
      <c r="H236" s="74"/>
      <c r="I236" s="74"/>
      <c r="J236" s="74"/>
      <c r="K236" s="74"/>
      <c r="L236" s="74"/>
      <c r="M236" s="74"/>
      <c r="N236" s="74"/>
    </row>
    <row r="237" spans="6:14" x14ac:dyDescent="0.2">
      <c r="F237" s="1013"/>
      <c r="G237" s="74"/>
      <c r="H237" s="74"/>
      <c r="I237" s="74"/>
      <c r="J237" s="74"/>
      <c r="K237" s="74"/>
      <c r="L237" s="74"/>
      <c r="M237" s="74"/>
      <c r="N237" s="74"/>
    </row>
    <row r="238" spans="6:14" x14ac:dyDescent="0.2">
      <c r="F238" s="1013"/>
      <c r="G238" s="74"/>
      <c r="H238" s="74"/>
      <c r="I238" s="74"/>
      <c r="J238" s="74"/>
      <c r="K238" s="74"/>
      <c r="L238" s="74"/>
      <c r="M238" s="74"/>
      <c r="N238" s="74"/>
    </row>
    <row r="239" spans="6:14" x14ac:dyDescent="0.2">
      <c r="F239" s="1013"/>
      <c r="G239" s="74"/>
      <c r="H239" s="74"/>
      <c r="I239" s="74"/>
      <c r="J239" s="74"/>
      <c r="K239" s="74"/>
      <c r="L239" s="74"/>
      <c r="M239" s="74"/>
      <c r="N239" s="74"/>
    </row>
    <row r="240" spans="6:14" x14ac:dyDescent="0.2">
      <c r="F240" s="1013"/>
      <c r="G240" s="74"/>
      <c r="H240" s="74"/>
      <c r="I240" s="74"/>
      <c r="J240" s="74"/>
      <c r="K240" s="74"/>
      <c r="L240" s="74"/>
      <c r="M240" s="74"/>
      <c r="N240" s="74"/>
    </row>
    <row r="241" spans="6:14" x14ac:dyDescent="0.2">
      <c r="F241" s="1013"/>
      <c r="G241" s="74"/>
      <c r="H241" s="74"/>
      <c r="I241" s="74"/>
      <c r="J241" s="74"/>
      <c r="K241" s="74"/>
      <c r="L241" s="74"/>
      <c r="M241" s="74"/>
      <c r="N241" s="74"/>
    </row>
    <row r="242" spans="6:14" x14ac:dyDescent="0.2">
      <c r="F242" s="1013"/>
      <c r="G242" s="74"/>
      <c r="H242" s="74"/>
      <c r="I242" s="74"/>
      <c r="J242" s="74"/>
      <c r="K242" s="74"/>
      <c r="L242" s="74"/>
      <c r="M242" s="74"/>
      <c r="N242" s="74"/>
    </row>
    <row r="243" spans="6:14" x14ac:dyDescent="0.2">
      <c r="F243" s="1013"/>
      <c r="G243" s="74"/>
      <c r="H243" s="74"/>
      <c r="I243" s="74"/>
      <c r="J243" s="74"/>
      <c r="K243" s="74"/>
      <c r="L243" s="74"/>
      <c r="M243" s="74"/>
      <c r="N243" s="74"/>
    </row>
    <row r="244" spans="6:14" x14ac:dyDescent="0.2">
      <c r="F244" s="1013"/>
      <c r="G244" s="74"/>
      <c r="H244" s="74"/>
      <c r="I244" s="74"/>
      <c r="J244" s="74"/>
      <c r="K244" s="74"/>
      <c r="L244" s="74"/>
      <c r="M244" s="74"/>
      <c r="N244" s="74"/>
    </row>
    <row r="245" spans="6:14" x14ac:dyDescent="0.2">
      <c r="F245" s="1013"/>
      <c r="G245" s="74"/>
      <c r="H245" s="74"/>
      <c r="I245" s="74"/>
      <c r="J245" s="74"/>
      <c r="K245" s="74"/>
      <c r="L245" s="74"/>
      <c r="M245" s="74"/>
      <c r="N245" s="74"/>
    </row>
    <row r="246" spans="6:14" x14ac:dyDescent="0.2">
      <c r="F246" s="1013"/>
      <c r="G246" s="74"/>
      <c r="H246" s="74"/>
      <c r="I246" s="74"/>
      <c r="J246" s="74"/>
      <c r="K246" s="74"/>
      <c r="L246" s="74"/>
      <c r="M246" s="74"/>
      <c r="N246" s="74"/>
    </row>
    <row r="247" spans="6:14" x14ac:dyDescent="0.2">
      <c r="F247" s="1013"/>
      <c r="G247" s="74"/>
      <c r="H247" s="74"/>
      <c r="I247" s="74"/>
      <c r="J247" s="74"/>
      <c r="K247" s="74"/>
      <c r="L247" s="74"/>
      <c r="M247" s="74"/>
      <c r="N247" s="74"/>
    </row>
    <row r="248" spans="6:14" x14ac:dyDescent="0.2">
      <c r="F248" s="1013"/>
      <c r="G248" s="74"/>
      <c r="H248" s="74"/>
      <c r="I248" s="74"/>
      <c r="J248" s="74"/>
      <c r="K248" s="74"/>
      <c r="L248" s="74"/>
      <c r="M248" s="74"/>
      <c r="N248" s="74"/>
    </row>
    <row r="249" spans="6:14" x14ac:dyDescent="0.2">
      <c r="F249" s="1013"/>
      <c r="G249" s="74"/>
      <c r="H249" s="74"/>
      <c r="I249" s="74"/>
      <c r="J249" s="74"/>
      <c r="K249" s="74"/>
      <c r="L249" s="74"/>
      <c r="M249" s="74"/>
      <c r="N249" s="74"/>
    </row>
    <row r="250" spans="6:14" x14ac:dyDescent="0.2">
      <c r="F250" s="1013"/>
      <c r="G250" s="74"/>
      <c r="H250" s="74"/>
      <c r="I250" s="74"/>
      <c r="J250" s="74"/>
      <c r="K250" s="74"/>
      <c r="L250" s="74"/>
      <c r="M250" s="74"/>
      <c r="N250" s="74"/>
    </row>
    <row r="251" spans="6:14" x14ac:dyDescent="0.2">
      <c r="F251" s="1013"/>
      <c r="G251" s="74"/>
      <c r="H251" s="74"/>
      <c r="I251" s="74"/>
      <c r="J251" s="74"/>
      <c r="K251" s="74"/>
      <c r="L251" s="74"/>
      <c r="M251" s="74"/>
      <c r="N251" s="74"/>
    </row>
    <row r="252" spans="6:14" x14ac:dyDescent="0.2">
      <c r="F252" s="1013"/>
      <c r="G252" s="74"/>
      <c r="H252" s="74"/>
      <c r="I252" s="74"/>
      <c r="J252" s="74"/>
      <c r="K252" s="74"/>
      <c r="L252" s="74"/>
      <c r="M252" s="74"/>
      <c r="N252" s="74"/>
    </row>
    <row r="253" spans="6:14" x14ac:dyDescent="0.2">
      <c r="F253" s="1013"/>
      <c r="G253" s="74"/>
      <c r="H253" s="74"/>
      <c r="I253" s="74"/>
      <c r="J253" s="74"/>
      <c r="K253" s="74"/>
      <c r="L253" s="74"/>
      <c r="M253" s="74"/>
      <c r="N253" s="74"/>
    </row>
    <row r="254" spans="6:14" x14ac:dyDescent="0.2">
      <c r="F254" s="1013"/>
      <c r="G254" s="74"/>
      <c r="H254" s="74"/>
      <c r="I254" s="74"/>
      <c r="J254" s="74"/>
      <c r="K254" s="74"/>
      <c r="L254" s="74"/>
      <c r="M254" s="74"/>
      <c r="N254" s="74"/>
    </row>
    <row r="255" spans="6:14" x14ac:dyDescent="0.2">
      <c r="F255" s="1013"/>
      <c r="G255" s="74"/>
      <c r="H255" s="74"/>
      <c r="I255" s="74"/>
      <c r="J255" s="74"/>
      <c r="K255" s="74"/>
      <c r="L255" s="74"/>
      <c r="M255" s="74"/>
      <c r="N255" s="74"/>
    </row>
    <row r="256" spans="6:14" x14ac:dyDescent="0.2">
      <c r="F256" s="1013"/>
      <c r="G256" s="74"/>
      <c r="H256" s="74"/>
      <c r="I256" s="74"/>
      <c r="J256" s="74"/>
      <c r="K256" s="74"/>
      <c r="L256" s="74"/>
      <c r="M256" s="74"/>
      <c r="N256" s="74"/>
    </row>
    <row r="257" spans="6:14" x14ac:dyDescent="0.2">
      <c r="F257" s="1013"/>
      <c r="G257" s="74"/>
      <c r="H257" s="74"/>
      <c r="I257" s="74"/>
      <c r="J257" s="74"/>
      <c r="K257" s="74"/>
      <c r="L257" s="74"/>
      <c r="M257" s="74"/>
      <c r="N257" s="74"/>
    </row>
    <row r="258" spans="6:14" x14ac:dyDescent="0.2">
      <c r="F258" s="1013"/>
      <c r="G258" s="74"/>
      <c r="H258" s="74"/>
      <c r="I258" s="74"/>
      <c r="J258" s="74"/>
      <c r="K258" s="74"/>
      <c r="L258" s="74"/>
      <c r="M258" s="74"/>
      <c r="N258" s="74"/>
    </row>
    <row r="259" spans="6:14" x14ac:dyDescent="0.2">
      <c r="F259" s="1013"/>
      <c r="G259" s="74"/>
      <c r="H259" s="74"/>
      <c r="I259" s="74"/>
      <c r="J259" s="74"/>
      <c r="K259" s="74"/>
      <c r="L259" s="74"/>
      <c r="M259" s="74"/>
      <c r="N259" s="74"/>
    </row>
    <row r="260" spans="6:14" x14ac:dyDescent="0.2">
      <c r="F260" s="1013"/>
      <c r="G260" s="74"/>
      <c r="H260" s="74"/>
      <c r="I260" s="74"/>
      <c r="J260" s="74"/>
      <c r="K260" s="74"/>
      <c r="L260" s="74"/>
      <c r="M260" s="74"/>
      <c r="N260" s="74"/>
    </row>
    <row r="261" spans="6:14" x14ac:dyDescent="0.2">
      <c r="F261" s="1013"/>
      <c r="G261" s="74"/>
      <c r="H261" s="74"/>
      <c r="I261" s="74"/>
      <c r="J261" s="74"/>
      <c r="K261" s="74"/>
      <c r="L261" s="74"/>
      <c r="M261" s="74"/>
      <c r="N261" s="74"/>
    </row>
    <row r="262" spans="6:14" x14ac:dyDescent="0.2">
      <c r="F262" s="1013"/>
      <c r="G262" s="74"/>
      <c r="H262" s="74"/>
      <c r="I262" s="74"/>
      <c r="J262" s="74"/>
      <c r="K262" s="74"/>
      <c r="L262" s="74"/>
      <c r="M262" s="74"/>
      <c r="N262" s="74"/>
    </row>
    <row r="263" spans="6:14" x14ac:dyDescent="0.2">
      <c r="F263" s="1013"/>
      <c r="G263" s="74"/>
      <c r="H263" s="74"/>
      <c r="I263" s="74"/>
      <c r="J263" s="74"/>
      <c r="K263" s="74"/>
      <c r="L263" s="74"/>
      <c r="M263" s="74"/>
      <c r="N263" s="74"/>
    </row>
    <row r="264" spans="6:14" x14ac:dyDescent="0.2">
      <c r="F264" s="1013"/>
      <c r="G264" s="74"/>
      <c r="H264" s="74"/>
      <c r="I264" s="74"/>
      <c r="J264" s="74"/>
      <c r="K264" s="74"/>
      <c r="L264" s="74"/>
      <c r="M264" s="74"/>
      <c r="N264" s="74"/>
    </row>
    <row r="265" spans="6:14" x14ac:dyDescent="0.2">
      <c r="F265" s="1013"/>
      <c r="G265" s="74"/>
      <c r="H265" s="74"/>
      <c r="I265" s="74"/>
      <c r="J265" s="74"/>
      <c r="K265" s="74"/>
      <c r="L265" s="74"/>
      <c r="M265" s="74"/>
      <c r="N265" s="74"/>
    </row>
    <row r="266" spans="6:14" x14ac:dyDescent="0.2">
      <c r="F266" s="1013"/>
      <c r="G266" s="74"/>
      <c r="H266" s="74"/>
      <c r="I266" s="74"/>
      <c r="J266" s="74"/>
      <c r="K266" s="74"/>
      <c r="L266" s="74"/>
      <c r="M266" s="74"/>
      <c r="N266" s="74"/>
    </row>
    <row r="267" spans="6:14" x14ac:dyDescent="0.2">
      <c r="F267" s="1013"/>
      <c r="G267" s="74"/>
      <c r="H267" s="74"/>
      <c r="I267" s="74"/>
      <c r="J267" s="74"/>
      <c r="K267" s="74"/>
      <c r="L267" s="74"/>
      <c r="M267" s="74"/>
      <c r="N267" s="74"/>
    </row>
    <row r="268" spans="6:14" x14ac:dyDescent="0.2">
      <c r="F268" s="1013"/>
      <c r="G268" s="74"/>
      <c r="H268" s="74"/>
      <c r="I268" s="74"/>
      <c r="J268" s="74"/>
      <c r="K268" s="74"/>
      <c r="L268" s="74"/>
      <c r="M268" s="74"/>
      <c r="N268" s="74"/>
    </row>
    <row r="269" spans="6:14" x14ac:dyDescent="0.2">
      <c r="F269" s="1013"/>
      <c r="G269" s="74"/>
      <c r="H269" s="74"/>
      <c r="I269" s="74"/>
      <c r="J269" s="74"/>
      <c r="K269" s="74"/>
      <c r="L269" s="74"/>
      <c r="M269" s="74"/>
      <c r="N269" s="74"/>
    </row>
    <row r="270" spans="6:14" x14ac:dyDescent="0.2">
      <c r="F270" s="1013"/>
      <c r="G270" s="74"/>
      <c r="H270" s="74"/>
      <c r="I270" s="74"/>
      <c r="J270" s="74"/>
      <c r="K270" s="74"/>
      <c r="L270" s="74"/>
      <c r="M270" s="74"/>
      <c r="N270" s="74"/>
    </row>
    <row r="271" spans="6:14" x14ac:dyDescent="0.2">
      <c r="F271" s="1013"/>
      <c r="G271" s="74"/>
      <c r="H271" s="74"/>
      <c r="I271" s="74"/>
      <c r="J271" s="74"/>
      <c r="K271" s="74"/>
      <c r="L271" s="74"/>
      <c r="M271" s="74"/>
      <c r="N271" s="74"/>
    </row>
    <row r="272" spans="6:14" x14ac:dyDescent="0.2">
      <c r="F272" s="1013"/>
      <c r="G272" s="74"/>
      <c r="H272" s="74"/>
      <c r="I272" s="74"/>
      <c r="J272" s="74"/>
      <c r="K272" s="74"/>
      <c r="L272" s="74"/>
      <c r="M272" s="74"/>
      <c r="N272" s="74"/>
    </row>
    <row r="273" spans="6:14" x14ac:dyDescent="0.2">
      <c r="F273" s="1013"/>
      <c r="G273" s="74"/>
      <c r="H273" s="74"/>
      <c r="I273" s="74"/>
      <c r="J273" s="74"/>
      <c r="K273" s="74"/>
      <c r="L273" s="74"/>
      <c r="M273" s="74"/>
      <c r="N273" s="74"/>
    </row>
    <row r="274" spans="6:14" x14ac:dyDescent="0.2">
      <c r="F274" s="1013"/>
      <c r="G274" s="74"/>
      <c r="H274" s="74"/>
      <c r="I274" s="74"/>
      <c r="J274" s="74"/>
      <c r="K274" s="74"/>
      <c r="L274" s="74"/>
      <c r="M274" s="74"/>
      <c r="N274" s="74"/>
    </row>
    <row r="275" spans="6:14" ht="28.15" customHeight="1" x14ac:dyDescent="0.2">
      <c r="F275" s="1013"/>
      <c r="G275" s="74"/>
      <c r="H275" s="74"/>
      <c r="I275" s="74"/>
      <c r="J275" s="74"/>
      <c r="K275" s="74"/>
      <c r="L275" s="74"/>
      <c r="M275" s="74"/>
      <c r="N275" s="74"/>
    </row>
    <row r="276" spans="6:14" x14ac:dyDescent="0.2">
      <c r="F276" s="1013"/>
      <c r="G276" s="74"/>
      <c r="H276" s="74"/>
      <c r="I276" s="74"/>
      <c r="J276" s="74"/>
      <c r="K276" s="74"/>
      <c r="L276" s="74"/>
      <c r="M276" s="74"/>
      <c r="N276" s="74"/>
    </row>
    <row r="277" spans="6:14" x14ac:dyDescent="0.2">
      <c r="F277" s="1013"/>
      <c r="G277" s="74"/>
      <c r="H277" s="74"/>
      <c r="I277" s="74"/>
      <c r="J277" s="74"/>
      <c r="K277" s="74"/>
      <c r="L277" s="74"/>
      <c r="M277" s="74"/>
      <c r="N277" s="74"/>
    </row>
    <row r="278" spans="6:14" x14ac:dyDescent="0.2">
      <c r="F278" s="1013"/>
      <c r="G278" s="74"/>
      <c r="H278" s="74"/>
      <c r="I278" s="74"/>
      <c r="J278" s="74"/>
      <c r="K278" s="74"/>
      <c r="L278" s="74"/>
      <c r="M278" s="74"/>
      <c r="N278" s="74"/>
    </row>
    <row r="279" spans="6:14" x14ac:dyDescent="0.2">
      <c r="F279" s="1013"/>
      <c r="G279" s="74"/>
      <c r="H279" s="74"/>
      <c r="I279" s="74"/>
      <c r="J279" s="74"/>
      <c r="K279" s="74"/>
      <c r="L279" s="74"/>
      <c r="M279" s="74"/>
      <c r="N279" s="74"/>
    </row>
    <row r="280" spans="6:14" x14ac:dyDescent="0.2">
      <c r="F280" s="1013"/>
      <c r="G280" s="74"/>
      <c r="H280" s="74"/>
      <c r="I280" s="74"/>
      <c r="J280" s="74"/>
      <c r="K280" s="74"/>
      <c r="L280" s="74"/>
      <c r="M280" s="74"/>
      <c r="N280" s="74"/>
    </row>
    <row r="281" spans="6:14" x14ac:dyDescent="0.2">
      <c r="F281" s="1013"/>
      <c r="G281" s="74"/>
      <c r="H281" s="74"/>
      <c r="I281" s="74"/>
      <c r="J281" s="74"/>
      <c r="K281" s="74"/>
      <c r="L281" s="74"/>
      <c r="M281" s="74"/>
      <c r="N281" s="74"/>
    </row>
    <row r="282" spans="6:14" x14ac:dyDescent="0.2">
      <c r="F282" s="1013"/>
      <c r="G282" s="74"/>
      <c r="H282" s="74"/>
      <c r="I282" s="74"/>
      <c r="J282" s="74"/>
      <c r="K282" s="74"/>
      <c r="L282" s="74"/>
      <c r="M282" s="74"/>
      <c r="N282" s="74"/>
    </row>
    <row r="283" spans="6:14" x14ac:dyDescent="0.2">
      <c r="F283" s="1013"/>
      <c r="G283" s="74"/>
      <c r="H283" s="74"/>
      <c r="I283" s="74"/>
      <c r="J283" s="74"/>
      <c r="K283" s="74"/>
      <c r="L283" s="74"/>
      <c r="M283" s="74"/>
      <c r="N283" s="74"/>
    </row>
    <row r="284" spans="6:14" x14ac:dyDescent="0.2">
      <c r="F284" s="1013"/>
      <c r="G284" s="74"/>
      <c r="H284" s="74"/>
      <c r="I284" s="74"/>
      <c r="J284" s="74"/>
      <c r="K284" s="74"/>
      <c r="L284" s="74"/>
      <c r="M284" s="74"/>
      <c r="N284" s="74"/>
    </row>
    <row r="285" spans="6:14" x14ac:dyDescent="0.2">
      <c r="F285" s="1013"/>
      <c r="G285" s="74"/>
      <c r="H285" s="74"/>
      <c r="I285" s="74"/>
      <c r="J285" s="74"/>
      <c r="K285" s="74"/>
      <c r="L285" s="74"/>
      <c r="M285" s="74"/>
      <c r="N285" s="74"/>
    </row>
    <row r="286" spans="6:14" x14ac:dyDescent="0.2">
      <c r="F286" s="1013"/>
      <c r="G286" s="74"/>
      <c r="H286" s="74"/>
      <c r="I286" s="74"/>
      <c r="J286" s="74"/>
      <c r="K286" s="74"/>
      <c r="L286" s="74"/>
      <c r="M286" s="74"/>
      <c r="N286" s="74"/>
    </row>
    <row r="287" spans="6:14" x14ac:dyDescent="0.2">
      <c r="F287" s="1013"/>
      <c r="G287" s="74"/>
      <c r="H287" s="74"/>
      <c r="I287" s="74"/>
      <c r="J287" s="74"/>
      <c r="K287" s="74"/>
      <c r="L287" s="74"/>
      <c r="M287" s="74"/>
      <c r="N287" s="74"/>
    </row>
    <row r="288" spans="6:14" x14ac:dyDescent="0.2">
      <c r="F288" s="1013"/>
      <c r="G288" s="74"/>
      <c r="H288" s="74"/>
      <c r="I288" s="74"/>
      <c r="J288" s="74"/>
      <c r="K288" s="74"/>
      <c r="L288" s="74"/>
      <c r="M288" s="74"/>
      <c r="N288" s="74"/>
    </row>
    <row r="289" spans="6:14" x14ac:dyDescent="0.2">
      <c r="F289" s="1013"/>
      <c r="G289" s="74"/>
      <c r="H289" s="74"/>
      <c r="I289" s="74"/>
      <c r="J289" s="74"/>
      <c r="K289" s="74"/>
      <c r="L289" s="74"/>
      <c r="M289" s="74"/>
      <c r="N289" s="74"/>
    </row>
    <row r="290" spans="6:14" x14ac:dyDescent="0.2">
      <c r="F290" s="1013"/>
      <c r="G290" s="74"/>
      <c r="H290" s="74"/>
      <c r="I290" s="74"/>
      <c r="J290" s="74"/>
      <c r="K290" s="74"/>
      <c r="L290" s="74"/>
      <c r="M290" s="74"/>
      <c r="N290" s="74"/>
    </row>
    <row r="291" spans="6:14" x14ac:dyDescent="0.2">
      <c r="F291" s="1013"/>
      <c r="G291" s="74"/>
      <c r="H291" s="74"/>
      <c r="I291" s="74"/>
      <c r="J291" s="74"/>
      <c r="K291" s="74"/>
      <c r="L291" s="74"/>
      <c r="M291" s="74"/>
      <c r="N291" s="74"/>
    </row>
    <row r="292" spans="6:14" x14ac:dyDescent="0.2">
      <c r="F292" s="1013"/>
      <c r="G292" s="74"/>
      <c r="H292" s="74"/>
      <c r="I292" s="74"/>
      <c r="J292" s="74"/>
      <c r="K292" s="74"/>
      <c r="L292" s="74"/>
      <c r="M292" s="74"/>
      <c r="N292" s="74"/>
    </row>
    <row r="293" spans="6:14" x14ac:dyDescent="0.2">
      <c r="F293" s="1013"/>
      <c r="G293" s="74"/>
      <c r="H293" s="74"/>
      <c r="I293" s="74"/>
      <c r="J293" s="74"/>
      <c r="K293" s="74"/>
      <c r="L293" s="74"/>
      <c r="M293" s="74"/>
      <c r="N293" s="74"/>
    </row>
    <row r="294" spans="6:14" x14ac:dyDescent="0.2">
      <c r="F294" s="1013"/>
      <c r="G294" s="74"/>
      <c r="H294" s="74"/>
      <c r="I294" s="74"/>
      <c r="J294" s="74"/>
      <c r="K294" s="74"/>
      <c r="L294" s="74"/>
      <c r="M294" s="74"/>
      <c r="N294" s="74"/>
    </row>
  </sheetData>
  <sheetProtection algorithmName="SHA-512" hashValue="c/J39El54KaIYQd6THZf4DYBou9e1u9bZ3Y0E8UlR5Ui9PvWeV/r7iUkehKcu73eY44/SQWtG5FgMzN2Ba28Tg==" saltValue="Ox6uKjsXLVPs1+5L5jf3+w==" spinCount="100000" sheet="1" objects="1" scenarios="1" formatColumns="0" formatRows="0"/>
  <protectedRanges>
    <protectedRange sqref="G64:R96" name="Rango14"/>
    <protectedRange sqref="G6:G24 G26:G61" name="Rango2_1"/>
    <protectedRange sqref="H6:H61" name="Rango3_1"/>
    <protectedRange sqref="I6:I61" name="Rango4_1"/>
    <protectedRange sqref="J6:J61" name="Rango5_1"/>
    <protectedRange sqref="K6:K61" name="Rango6_1"/>
    <protectedRange sqref="L6:L61" name="Rango7_1"/>
    <protectedRange sqref="M6:M61" name="Rango8_1"/>
    <protectedRange sqref="N6:N61" name="Rango9_1"/>
    <protectedRange sqref="O6:O61" name="Rango10_1"/>
    <protectedRange sqref="P6:P61" name="Rango11_1"/>
    <protectedRange sqref="Q6:Q61" name="Rango12_1"/>
    <protectedRange sqref="R6:R61" name="Rango13_1"/>
    <protectedRange sqref="G25" name="Rango14_1"/>
  </protectedRanges>
  <mergeCells count="21">
    <mergeCell ref="B98:R103"/>
    <mergeCell ref="B54:B56"/>
    <mergeCell ref="B57:B61"/>
    <mergeCell ref="B64:B73"/>
    <mergeCell ref="B75:B84"/>
    <mergeCell ref="B86:B92"/>
    <mergeCell ref="B93:B96"/>
    <mergeCell ref="B48:B52"/>
    <mergeCell ref="B1:R1"/>
    <mergeCell ref="C5:D5"/>
    <mergeCell ref="B8:B10"/>
    <mergeCell ref="B11:B15"/>
    <mergeCell ref="B17:B19"/>
    <mergeCell ref="B20:B24"/>
    <mergeCell ref="B26:B28"/>
    <mergeCell ref="B29:B33"/>
    <mergeCell ref="B36:B38"/>
    <mergeCell ref="B39:B43"/>
    <mergeCell ref="B45:B47"/>
    <mergeCell ref="C2:E2"/>
    <mergeCell ref="C3:E3"/>
  </mergeCells>
  <dataValidations count="1">
    <dataValidation type="list" allowBlank="1" showInputMessage="1" showErrorMessage="1" promptTitle="Categorías" sqref="D81:F81 D64:F64">
      <formula1>Categorías</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B2:AB38"/>
  <sheetViews>
    <sheetView zoomScale="60" zoomScaleNormal="60" workbookViewId="0">
      <selection activeCell="F21" sqref="F21"/>
    </sheetView>
  </sheetViews>
  <sheetFormatPr baseColWidth="10" defaultColWidth="11.42578125" defaultRowHeight="16.5" x14ac:dyDescent="0.3"/>
  <cols>
    <col min="1" max="1" width="6.85546875" style="4" customWidth="1"/>
    <col min="2" max="2" width="6" style="4" hidden="1" customWidth="1"/>
    <col min="3" max="4" width="5.7109375" style="4" customWidth="1"/>
    <col min="5" max="5" width="42.7109375" style="4" customWidth="1"/>
    <col min="6" max="6" width="11.28515625" style="4" customWidth="1"/>
    <col min="7" max="7" width="11.28515625" style="4" hidden="1" customWidth="1"/>
    <col min="8" max="8" width="4.85546875" style="4" customWidth="1"/>
    <col min="9" max="9" width="5.42578125" style="4" customWidth="1"/>
    <col min="10" max="10" width="20.7109375" style="4" customWidth="1"/>
    <col min="11" max="11" width="11.28515625" style="4" customWidth="1"/>
    <col min="12" max="12" width="3.7109375" style="4" customWidth="1"/>
    <col min="13" max="13" width="35.7109375" style="9" customWidth="1"/>
    <col min="14" max="14" width="3.7109375" style="4" customWidth="1"/>
    <col min="15" max="15" width="29.85546875" style="4" customWidth="1"/>
    <col min="16" max="16" width="11.42578125" style="4"/>
    <col min="17" max="17" width="0" style="4" hidden="1" customWidth="1"/>
    <col min="18" max="18" width="5" style="4" customWidth="1"/>
    <col min="19" max="19" width="4.85546875" style="4" customWidth="1"/>
    <col min="20" max="20" width="20.7109375" style="4" customWidth="1"/>
    <col min="21" max="21" width="11.42578125" style="4"/>
    <col min="22" max="22" width="6" style="4" customWidth="1"/>
    <col min="23" max="23" width="4.85546875" style="4" customWidth="1"/>
    <col min="24" max="24" width="19.42578125" style="4" customWidth="1"/>
    <col min="25" max="25" width="11.42578125" style="4"/>
    <col min="26" max="26" width="17.28515625" style="795" customWidth="1"/>
    <col min="27" max="27" width="2.7109375" style="795" customWidth="1"/>
    <col min="28" max="28" width="14.7109375" style="795" customWidth="1"/>
    <col min="29" max="16384" width="11.42578125" style="4"/>
  </cols>
  <sheetData>
    <row r="2" spans="2:28" ht="18" customHeight="1" x14ac:dyDescent="0.3">
      <c r="B2" s="70"/>
      <c r="C2" s="70"/>
      <c r="D2" s="70"/>
      <c r="E2" s="104" t="s">
        <v>291</v>
      </c>
      <c r="I2" s="70"/>
      <c r="J2" s="178" t="s">
        <v>316</v>
      </c>
      <c r="K2" s="70"/>
      <c r="L2" s="1891" t="s">
        <v>71</v>
      </c>
      <c r="M2" s="1887" t="s">
        <v>406</v>
      </c>
      <c r="N2" s="200"/>
      <c r="O2" s="201" t="s">
        <v>316</v>
      </c>
      <c r="S2" s="70"/>
      <c r="T2" s="178" t="s">
        <v>316</v>
      </c>
      <c r="V2" s="178" t="s">
        <v>459</v>
      </c>
    </row>
    <row r="3" spans="2:28" ht="15" customHeight="1" x14ac:dyDescent="0.3">
      <c r="B3" s="102"/>
      <c r="C3" s="1891" t="s">
        <v>265</v>
      </c>
      <c r="D3" s="101">
        <v>1</v>
      </c>
      <c r="E3" s="103" t="s">
        <v>259</v>
      </c>
      <c r="F3" s="71"/>
      <c r="G3" s="71"/>
      <c r="H3" s="1891" t="s">
        <v>265</v>
      </c>
      <c r="I3" s="101">
        <v>1</v>
      </c>
      <c r="J3" s="103" t="s">
        <v>297</v>
      </c>
      <c r="K3" s="71"/>
      <c r="L3" s="1891"/>
      <c r="M3" s="1887"/>
      <c r="N3" s="101">
        <v>1</v>
      </c>
      <c r="O3" s="103" t="s">
        <v>520</v>
      </c>
      <c r="R3" s="1886" t="s">
        <v>525</v>
      </c>
      <c r="S3" s="101">
        <v>1</v>
      </c>
      <c r="T3" s="103" t="s">
        <v>301</v>
      </c>
      <c r="V3" s="1886" t="s">
        <v>460</v>
      </c>
      <c r="W3" s="329"/>
      <c r="Z3" s="1883" t="s">
        <v>513</v>
      </c>
      <c r="AA3" s="796"/>
      <c r="AB3" s="797" t="s">
        <v>316</v>
      </c>
    </row>
    <row r="4" spans="2:28" ht="15" customHeight="1" x14ac:dyDescent="0.3">
      <c r="B4" s="102"/>
      <c r="C4" s="1891"/>
      <c r="D4" s="101">
        <v>2</v>
      </c>
      <c r="E4" s="103" t="s">
        <v>218</v>
      </c>
      <c r="F4" s="71"/>
      <c r="G4" s="71"/>
      <c r="H4" s="1891"/>
      <c r="I4" s="101">
        <v>2</v>
      </c>
      <c r="J4" s="103" t="s">
        <v>623</v>
      </c>
      <c r="K4" s="71"/>
      <c r="L4" s="1891"/>
      <c r="M4" s="1887" t="s">
        <v>311</v>
      </c>
      <c r="N4" s="101"/>
      <c r="O4" s="201" t="s">
        <v>316</v>
      </c>
      <c r="R4" s="1886"/>
      <c r="S4" s="101"/>
      <c r="T4" s="103"/>
      <c r="V4" s="1886"/>
      <c r="W4" s="329">
        <v>1</v>
      </c>
      <c r="Z4" s="1885"/>
      <c r="AA4" s="796">
        <v>1</v>
      </c>
      <c r="AB4" s="796" t="s">
        <v>516</v>
      </c>
    </row>
    <row r="5" spans="2:28" ht="15" customHeight="1" x14ac:dyDescent="0.3">
      <c r="B5" s="102"/>
      <c r="C5" s="1891"/>
      <c r="D5" s="101">
        <v>3</v>
      </c>
      <c r="E5" s="103" t="s">
        <v>260</v>
      </c>
      <c r="F5" s="71"/>
      <c r="G5" s="71"/>
      <c r="H5" s="1891"/>
      <c r="I5" s="101">
        <v>3</v>
      </c>
      <c r="J5" s="103" t="s">
        <v>300</v>
      </c>
      <c r="K5" s="71"/>
      <c r="L5" s="1891"/>
      <c r="M5" s="1887"/>
      <c r="N5" s="101">
        <v>1</v>
      </c>
      <c r="O5" s="200" t="s">
        <v>296</v>
      </c>
      <c r="R5" s="1886"/>
      <c r="S5" s="101"/>
      <c r="T5" s="103"/>
      <c r="V5" s="1886"/>
      <c r="W5" s="329">
        <v>2</v>
      </c>
      <c r="Z5" s="1885"/>
      <c r="AA5" s="796">
        <v>2</v>
      </c>
      <c r="AB5" s="796" t="s">
        <v>514</v>
      </c>
    </row>
    <row r="6" spans="2:28" ht="15" customHeight="1" x14ac:dyDescent="0.3">
      <c r="B6" s="102"/>
      <c r="C6" s="1891"/>
      <c r="D6" s="101">
        <v>4</v>
      </c>
      <c r="E6" s="103" t="s">
        <v>165</v>
      </c>
      <c r="F6" s="71"/>
      <c r="G6" s="71"/>
      <c r="H6" s="1891"/>
      <c r="I6" s="101">
        <v>4</v>
      </c>
      <c r="J6" s="103" t="s">
        <v>526</v>
      </c>
      <c r="K6" s="71"/>
      <c r="L6" s="1891"/>
      <c r="M6" s="874"/>
      <c r="N6" s="101"/>
      <c r="O6" s="200"/>
      <c r="R6" s="1886"/>
      <c r="S6" s="101"/>
      <c r="T6" s="103"/>
      <c r="V6" s="1886"/>
      <c r="W6" s="329">
        <v>3</v>
      </c>
      <c r="Z6" s="1885"/>
      <c r="AA6" s="796">
        <v>3</v>
      </c>
      <c r="AB6" s="796" t="s">
        <v>515</v>
      </c>
    </row>
    <row r="7" spans="2:28" ht="15" customHeight="1" x14ac:dyDescent="0.3">
      <c r="B7" s="102"/>
      <c r="C7" s="1891"/>
      <c r="D7" s="101">
        <v>5</v>
      </c>
      <c r="E7" s="103" t="s">
        <v>61</v>
      </c>
      <c r="F7" s="71"/>
      <c r="G7" s="71"/>
      <c r="H7" s="1891"/>
      <c r="I7" s="101">
        <v>5</v>
      </c>
      <c r="J7" s="103" t="s">
        <v>294</v>
      </c>
      <c r="K7" s="71"/>
      <c r="L7" s="1891"/>
      <c r="M7" s="1887" t="s">
        <v>261</v>
      </c>
      <c r="N7" s="200"/>
      <c r="O7" s="201" t="s">
        <v>316</v>
      </c>
      <c r="R7" s="197"/>
      <c r="S7" s="198"/>
      <c r="T7" s="199"/>
      <c r="V7" s="1886"/>
      <c r="W7" s="329">
        <v>4</v>
      </c>
      <c r="Z7" s="1885"/>
      <c r="AA7" s="796">
        <v>4</v>
      </c>
      <c r="AB7" s="796" t="s">
        <v>299</v>
      </c>
    </row>
    <row r="8" spans="2:28" ht="15" customHeight="1" x14ac:dyDescent="0.3">
      <c r="B8" s="102"/>
      <c r="C8" s="1891"/>
      <c r="D8" s="101">
        <v>6</v>
      </c>
      <c r="E8" s="103" t="s">
        <v>626</v>
      </c>
      <c r="F8" s="71"/>
      <c r="G8" s="71"/>
      <c r="H8" s="1891"/>
      <c r="I8" s="101">
        <v>6</v>
      </c>
      <c r="J8" s="103" t="s">
        <v>295</v>
      </c>
      <c r="K8" s="71"/>
      <c r="L8" s="1891"/>
      <c r="M8" s="1887"/>
      <c r="N8" s="101">
        <v>1</v>
      </c>
      <c r="O8" s="200" t="s">
        <v>296</v>
      </c>
      <c r="R8" s="197"/>
      <c r="S8" s="198"/>
      <c r="T8" s="178" t="s">
        <v>316</v>
      </c>
      <c r="V8" s="1886"/>
      <c r="W8" s="329">
        <v>5</v>
      </c>
      <c r="Z8" s="1884"/>
      <c r="AA8" s="796">
        <v>5</v>
      </c>
      <c r="AB8" s="796" t="s">
        <v>296</v>
      </c>
    </row>
    <row r="9" spans="2:28" ht="15" customHeight="1" x14ac:dyDescent="0.3">
      <c r="B9" s="102"/>
      <c r="C9" s="1891"/>
      <c r="D9" s="101">
        <v>7</v>
      </c>
      <c r="E9" s="103" t="s">
        <v>622</v>
      </c>
      <c r="F9" s="71"/>
      <c r="G9" s="71"/>
      <c r="H9" s="1891"/>
      <c r="I9" s="101">
        <v>7</v>
      </c>
      <c r="J9" s="103" t="s">
        <v>314</v>
      </c>
      <c r="K9" s="71"/>
      <c r="L9" s="1891"/>
      <c r="M9" s="1887"/>
      <c r="N9" s="101"/>
      <c r="O9" s="200"/>
      <c r="R9" s="1886" t="s">
        <v>502</v>
      </c>
      <c r="S9" s="101">
        <v>1</v>
      </c>
      <c r="T9" s="103" t="s">
        <v>526</v>
      </c>
      <c r="V9" s="1886"/>
      <c r="W9" s="329">
        <v>6</v>
      </c>
      <c r="Z9" s="1883" t="s">
        <v>433</v>
      </c>
      <c r="AA9" s="796"/>
      <c r="AB9" s="797" t="s">
        <v>316</v>
      </c>
    </row>
    <row r="10" spans="2:28" ht="15" customHeight="1" x14ac:dyDescent="0.3">
      <c r="B10" s="102"/>
      <c r="C10" s="1891"/>
      <c r="D10" s="101"/>
      <c r="E10" s="103"/>
      <c r="F10" s="71"/>
      <c r="G10" s="71"/>
      <c r="H10" s="1891"/>
      <c r="I10" s="101">
        <v>8</v>
      </c>
      <c r="J10" s="103" t="s">
        <v>298</v>
      </c>
      <c r="K10" s="71"/>
      <c r="L10" s="1891"/>
      <c r="M10" s="1887"/>
      <c r="N10" s="200"/>
      <c r="O10" s="200"/>
      <c r="R10" s="1886"/>
      <c r="S10" s="101">
        <v>2</v>
      </c>
      <c r="T10" s="103" t="s">
        <v>295</v>
      </c>
      <c r="V10" s="1886"/>
      <c r="W10" s="329">
        <v>7</v>
      </c>
      <c r="Z10" s="1885"/>
      <c r="AA10" s="796">
        <v>1</v>
      </c>
      <c r="AB10" s="796" t="s">
        <v>292</v>
      </c>
    </row>
    <row r="11" spans="2:28" ht="15" customHeight="1" x14ac:dyDescent="0.3">
      <c r="B11" s="102"/>
      <c r="C11" s="1891"/>
      <c r="D11" s="101"/>
      <c r="E11" s="103"/>
      <c r="F11" s="71"/>
      <c r="G11" s="71"/>
      <c r="H11" s="1891"/>
      <c r="I11" s="101">
        <v>9</v>
      </c>
      <c r="J11" s="103" t="s">
        <v>527</v>
      </c>
      <c r="K11" s="71"/>
      <c r="L11" s="1891"/>
      <c r="M11" s="1888" t="s">
        <v>170</v>
      </c>
      <c r="N11" s="101"/>
      <c r="O11" s="201" t="s">
        <v>316</v>
      </c>
      <c r="R11" s="1886"/>
      <c r="S11" s="101">
        <v>3</v>
      </c>
      <c r="T11" s="103" t="s">
        <v>314</v>
      </c>
      <c r="V11" s="1886"/>
      <c r="W11" s="329" t="s">
        <v>252</v>
      </c>
      <c r="Z11" s="1885"/>
      <c r="AA11" s="796">
        <v>2</v>
      </c>
      <c r="AB11" s="796" t="s">
        <v>293</v>
      </c>
    </row>
    <row r="12" spans="2:28" ht="15" customHeight="1" x14ac:dyDescent="0.3">
      <c r="B12" s="102"/>
      <c r="C12" s="1891"/>
      <c r="D12" s="101"/>
      <c r="E12" s="103"/>
      <c r="F12" s="71"/>
      <c r="G12" s="71"/>
      <c r="H12" s="1891"/>
      <c r="I12" s="101">
        <v>10</v>
      </c>
      <c r="J12" s="103" t="s">
        <v>301</v>
      </c>
      <c r="K12" s="71"/>
      <c r="L12" s="1891"/>
      <c r="M12" s="1890"/>
      <c r="N12" s="200">
        <v>1</v>
      </c>
      <c r="O12" s="200" t="s">
        <v>184</v>
      </c>
      <c r="R12" s="1886"/>
      <c r="S12" s="101">
        <v>4</v>
      </c>
      <c r="T12" s="103" t="s">
        <v>301</v>
      </c>
      <c r="V12" s="1886"/>
      <c r="W12" s="329"/>
      <c r="Z12" s="1885"/>
      <c r="AA12" s="796">
        <v>3</v>
      </c>
      <c r="AB12" s="796" t="s">
        <v>315</v>
      </c>
    </row>
    <row r="13" spans="2:28" ht="15" customHeight="1" x14ac:dyDescent="0.3">
      <c r="B13" s="102"/>
      <c r="C13" s="1891" t="s">
        <v>71</v>
      </c>
      <c r="D13" s="101">
        <v>6</v>
      </c>
      <c r="E13" s="103" t="s">
        <v>406</v>
      </c>
      <c r="F13" s="71"/>
      <c r="G13" s="71"/>
      <c r="H13" s="1891"/>
      <c r="I13" s="101">
        <v>11</v>
      </c>
      <c r="J13" s="103" t="s">
        <v>296</v>
      </c>
      <c r="K13" s="71"/>
      <c r="L13" s="1891"/>
      <c r="M13" s="1890"/>
      <c r="N13" s="200">
        <v>2</v>
      </c>
      <c r="O13" s="200" t="s">
        <v>296</v>
      </c>
      <c r="R13" s="1886"/>
      <c r="S13" s="101">
        <v>5</v>
      </c>
      <c r="T13" s="103" t="s">
        <v>296</v>
      </c>
      <c r="V13" s="1886"/>
      <c r="W13" s="329"/>
      <c r="Z13" s="1884"/>
      <c r="AA13" s="796">
        <v>4</v>
      </c>
      <c r="AB13" s="796" t="s">
        <v>296</v>
      </c>
    </row>
    <row r="14" spans="2:28" ht="15" customHeight="1" x14ac:dyDescent="0.3">
      <c r="B14" s="102"/>
      <c r="C14" s="1891"/>
      <c r="D14" s="101">
        <v>7</v>
      </c>
      <c r="E14" s="103" t="s">
        <v>311</v>
      </c>
      <c r="H14" s="1891"/>
      <c r="I14" s="101">
        <v>12</v>
      </c>
      <c r="J14" s="103" t="s">
        <v>319</v>
      </c>
      <c r="L14" s="1891"/>
      <c r="M14" s="1888" t="s">
        <v>407</v>
      </c>
      <c r="N14" s="200"/>
      <c r="O14" s="201" t="s">
        <v>316</v>
      </c>
      <c r="R14" s="1886"/>
      <c r="S14" s="101">
        <v>6</v>
      </c>
      <c r="T14" s="103" t="s">
        <v>624</v>
      </c>
      <c r="V14" s="1886"/>
      <c r="W14" s="329"/>
      <c r="Z14" s="1883" t="s">
        <v>517</v>
      </c>
      <c r="AA14" s="796"/>
      <c r="AB14" s="797" t="s">
        <v>316</v>
      </c>
    </row>
    <row r="15" spans="2:28" ht="15" customHeight="1" x14ac:dyDescent="0.3">
      <c r="B15" s="102"/>
      <c r="C15" s="1891"/>
      <c r="D15" s="101">
        <v>8</v>
      </c>
      <c r="E15" s="103" t="s">
        <v>261</v>
      </c>
      <c r="H15" s="1891"/>
      <c r="I15" s="101">
        <v>13</v>
      </c>
      <c r="J15" s="103"/>
      <c r="L15" s="1891"/>
      <c r="M15" s="1890"/>
      <c r="N15" s="200">
        <v>1</v>
      </c>
      <c r="O15" s="200" t="s">
        <v>184</v>
      </c>
      <c r="R15" s="1886"/>
      <c r="S15" s="101">
        <v>7</v>
      </c>
      <c r="T15" s="103" t="s">
        <v>319</v>
      </c>
      <c r="V15" s="1886"/>
      <c r="W15" s="329"/>
      <c r="Z15" s="1884"/>
      <c r="AA15" s="796">
        <v>1</v>
      </c>
      <c r="AB15" s="796" t="s">
        <v>474</v>
      </c>
    </row>
    <row r="16" spans="2:28" ht="15" customHeight="1" x14ac:dyDescent="0.3">
      <c r="B16" s="102"/>
      <c r="C16" s="1891"/>
      <c r="D16" s="101">
        <v>9</v>
      </c>
      <c r="E16" s="103" t="s">
        <v>170</v>
      </c>
      <c r="H16" s="1891"/>
      <c r="I16" s="101">
        <v>14</v>
      </c>
      <c r="J16" s="103"/>
      <c r="L16" s="1891"/>
      <c r="M16" s="1890"/>
      <c r="N16" s="200"/>
      <c r="O16" s="200"/>
      <c r="R16" s="1886"/>
      <c r="S16" s="101">
        <v>8</v>
      </c>
      <c r="T16" s="103"/>
      <c r="Z16" s="1883" t="s">
        <v>500</v>
      </c>
      <c r="AA16" s="796"/>
      <c r="AB16" s="797" t="s">
        <v>316</v>
      </c>
    </row>
    <row r="17" spans="2:28" ht="15" customHeight="1" x14ac:dyDescent="0.3">
      <c r="B17" s="102"/>
      <c r="C17" s="1891"/>
      <c r="D17" s="101">
        <v>10</v>
      </c>
      <c r="E17" s="103" t="s">
        <v>407</v>
      </c>
      <c r="H17" s="1891"/>
      <c r="I17" s="101">
        <v>15</v>
      </c>
      <c r="J17" s="103"/>
      <c r="L17" s="1891"/>
      <c r="M17" s="1887" t="s">
        <v>408</v>
      </c>
      <c r="N17" s="200"/>
      <c r="O17" s="201" t="s">
        <v>316</v>
      </c>
      <c r="R17" s="1886"/>
      <c r="S17" s="101"/>
      <c r="T17" s="103"/>
      <c r="Z17" s="1884"/>
      <c r="AA17" s="796">
        <v>1</v>
      </c>
      <c r="AB17" s="796" t="s">
        <v>501</v>
      </c>
    </row>
    <row r="18" spans="2:28" ht="15" customHeight="1" x14ac:dyDescent="0.3">
      <c r="B18" s="102"/>
      <c r="C18" s="1891"/>
      <c r="D18" s="101">
        <v>11</v>
      </c>
      <c r="E18" s="103" t="s">
        <v>262</v>
      </c>
      <c r="H18" s="1892"/>
      <c r="I18" s="198"/>
      <c r="J18" s="199"/>
      <c r="L18" s="1891"/>
      <c r="M18" s="1887"/>
      <c r="N18" s="200">
        <v>1</v>
      </c>
      <c r="O18" s="200" t="s">
        <v>184</v>
      </c>
    </row>
    <row r="19" spans="2:28" ht="15" customHeight="1" x14ac:dyDescent="0.3">
      <c r="B19" s="102"/>
      <c r="C19" s="1891"/>
      <c r="D19" s="101">
        <v>12</v>
      </c>
      <c r="E19" s="103" t="s">
        <v>263</v>
      </c>
      <c r="H19" s="1892"/>
      <c r="I19" s="198"/>
      <c r="J19" s="199"/>
      <c r="L19" s="1891"/>
      <c r="M19" s="1887" t="s">
        <v>263</v>
      </c>
      <c r="N19" s="200"/>
      <c r="O19" s="201" t="s">
        <v>316</v>
      </c>
      <c r="R19" s="9" t="s">
        <v>220</v>
      </c>
    </row>
    <row r="20" spans="2:28" ht="15" customHeight="1" x14ac:dyDescent="0.3">
      <c r="B20" s="102"/>
      <c r="C20" s="1891"/>
      <c r="D20" s="101">
        <v>13</v>
      </c>
      <c r="E20" s="103" t="s">
        <v>621</v>
      </c>
      <c r="H20" s="1892"/>
      <c r="I20" s="198"/>
      <c r="J20" s="199"/>
      <c r="L20" s="1891"/>
      <c r="M20" s="1887"/>
      <c r="N20" s="200">
        <v>1</v>
      </c>
      <c r="O20" s="200" t="s">
        <v>298</v>
      </c>
      <c r="R20" s="9"/>
    </row>
    <row r="21" spans="2:28" ht="15" customHeight="1" x14ac:dyDescent="0.3">
      <c r="B21" s="102"/>
      <c r="C21" s="1891"/>
      <c r="D21" s="101">
        <v>14</v>
      </c>
      <c r="E21" s="103" t="s">
        <v>264</v>
      </c>
      <c r="H21" s="1892"/>
      <c r="I21" s="198"/>
      <c r="J21" s="199"/>
      <c r="L21" s="1891"/>
      <c r="M21" s="1887"/>
      <c r="N21" s="200">
        <v>2</v>
      </c>
      <c r="O21" s="200" t="s">
        <v>296</v>
      </c>
    </row>
    <row r="22" spans="2:28" ht="15" customHeight="1" x14ac:dyDescent="0.3">
      <c r="B22" s="102"/>
      <c r="C22" s="1891"/>
      <c r="D22" s="101">
        <v>15</v>
      </c>
      <c r="E22" s="103" t="s">
        <v>317</v>
      </c>
      <c r="H22" s="1892"/>
      <c r="I22" s="198"/>
      <c r="J22" s="199"/>
      <c r="L22" s="1891"/>
      <c r="M22" s="1887" t="s">
        <v>621</v>
      </c>
      <c r="N22" s="200"/>
      <c r="O22" s="201" t="s">
        <v>316</v>
      </c>
    </row>
    <row r="23" spans="2:28" ht="15" customHeight="1" x14ac:dyDescent="0.3">
      <c r="B23" s="102"/>
      <c r="C23" s="1891"/>
      <c r="D23" s="101">
        <v>16</v>
      </c>
      <c r="E23" s="103" t="s">
        <v>287</v>
      </c>
      <c r="H23" s="1892"/>
      <c r="I23" s="198"/>
      <c r="J23" s="199"/>
      <c r="L23" s="1891"/>
      <c r="M23" s="1887"/>
      <c r="N23" s="200">
        <v>1</v>
      </c>
      <c r="O23" s="200" t="s">
        <v>298</v>
      </c>
      <c r="S23" s="70"/>
      <c r="T23" s="178" t="s">
        <v>316</v>
      </c>
      <c r="W23" s="70"/>
      <c r="X23" s="178" t="s">
        <v>316</v>
      </c>
    </row>
    <row r="24" spans="2:28" ht="15" customHeight="1" x14ac:dyDescent="0.3">
      <c r="B24" s="102"/>
      <c r="C24" s="1891"/>
      <c r="D24" s="101">
        <v>17</v>
      </c>
      <c r="E24" s="103" t="s">
        <v>52</v>
      </c>
      <c r="H24" s="1892"/>
      <c r="I24" s="198"/>
      <c r="J24" s="199"/>
      <c r="L24" s="1891"/>
      <c r="M24" s="1887"/>
      <c r="N24" s="200">
        <v>2</v>
      </c>
      <c r="O24" s="200" t="s">
        <v>296</v>
      </c>
      <c r="R24" s="1886" t="s">
        <v>247</v>
      </c>
      <c r="S24" s="101">
        <v>1</v>
      </c>
      <c r="T24" s="103" t="s">
        <v>474</v>
      </c>
      <c r="V24" s="1886" t="s">
        <v>510</v>
      </c>
      <c r="W24" s="101">
        <v>1</v>
      </c>
      <c r="X24" s="103" t="s">
        <v>295</v>
      </c>
    </row>
    <row r="25" spans="2:28" ht="15" customHeight="1" x14ac:dyDescent="0.3">
      <c r="B25" s="102"/>
      <c r="C25" s="1891"/>
      <c r="D25" s="101">
        <v>18</v>
      </c>
      <c r="E25" s="103" t="s">
        <v>212</v>
      </c>
      <c r="H25" s="197"/>
      <c r="I25" s="198"/>
      <c r="J25" s="199"/>
      <c r="L25" s="1891"/>
      <c r="M25" s="1888" t="s">
        <v>264</v>
      </c>
      <c r="N25" s="200"/>
      <c r="O25" s="201" t="s">
        <v>316</v>
      </c>
      <c r="R25" s="1886"/>
      <c r="S25" s="101">
        <v>2</v>
      </c>
      <c r="T25" s="103" t="s">
        <v>301</v>
      </c>
      <c r="V25" s="1886"/>
      <c r="W25" s="101">
        <v>2</v>
      </c>
      <c r="X25" s="103" t="s">
        <v>301</v>
      </c>
    </row>
    <row r="26" spans="2:28" ht="15" customHeight="1" x14ac:dyDescent="0.3">
      <c r="B26" s="102"/>
      <c r="C26" s="1891"/>
      <c r="H26" s="197"/>
      <c r="I26" s="198"/>
      <c r="J26" s="199"/>
      <c r="L26" s="1891"/>
      <c r="M26" s="1890"/>
      <c r="N26" s="200">
        <v>1</v>
      </c>
      <c r="O26" s="200" t="s">
        <v>294</v>
      </c>
      <c r="R26" s="1886"/>
      <c r="S26" s="101">
        <v>3</v>
      </c>
      <c r="T26" s="103" t="s">
        <v>625</v>
      </c>
      <c r="V26" s="1886"/>
      <c r="W26" s="101">
        <v>3</v>
      </c>
      <c r="X26" s="103" t="s">
        <v>296</v>
      </c>
    </row>
    <row r="27" spans="2:28" ht="12.75" customHeight="1" x14ac:dyDescent="0.3">
      <c r="H27" s="197"/>
      <c r="I27" s="198"/>
      <c r="J27" s="199"/>
      <c r="L27" s="1891"/>
      <c r="M27" s="1889"/>
      <c r="N27" s="200">
        <v>2</v>
      </c>
      <c r="O27" s="200" t="s">
        <v>296</v>
      </c>
      <c r="R27" s="1886"/>
      <c r="S27" s="101">
        <v>4</v>
      </c>
      <c r="T27" s="103" t="s">
        <v>296</v>
      </c>
      <c r="V27" s="1886"/>
      <c r="W27" s="101">
        <v>4</v>
      </c>
      <c r="X27" s="103"/>
    </row>
    <row r="28" spans="2:28" ht="13.5" customHeight="1" x14ac:dyDescent="0.3">
      <c r="H28" s="197"/>
      <c r="I28" s="198"/>
      <c r="J28" s="199"/>
      <c r="L28" s="1891"/>
      <c r="M28" s="1887" t="s">
        <v>317</v>
      </c>
      <c r="N28" s="200"/>
      <c r="O28" s="201" t="s">
        <v>316</v>
      </c>
      <c r="R28" s="1886"/>
      <c r="S28" s="101">
        <v>5</v>
      </c>
      <c r="T28" s="103"/>
      <c r="V28" s="1886"/>
      <c r="W28" s="101">
        <v>5</v>
      </c>
      <c r="X28" s="103"/>
    </row>
    <row r="29" spans="2:28" x14ac:dyDescent="0.3">
      <c r="L29" s="1891"/>
      <c r="M29" s="1887"/>
      <c r="N29" s="101">
        <v>1</v>
      </c>
      <c r="O29" s="103" t="s">
        <v>184</v>
      </c>
      <c r="R29" s="1886"/>
      <c r="S29" s="101">
        <v>6</v>
      </c>
      <c r="T29" s="103"/>
      <c r="V29" s="1886"/>
      <c r="W29" s="101">
        <v>6</v>
      </c>
      <c r="X29" s="103"/>
    </row>
    <row r="30" spans="2:28" x14ac:dyDescent="0.3">
      <c r="L30" s="1891"/>
      <c r="M30" s="1887" t="s">
        <v>287</v>
      </c>
      <c r="N30" s="200"/>
      <c r="O30" s="201" t="s">
        <v>316</v>
      </c>
      <c r="R30" s="1886"/>
      <c r="S30" s="101">
        <v>7</v>
      </c>
      <c r="T30" s="103"/>
      <c r="V30" s="1886"/>
      <c r="W30" s="101">
        <v>7</v>
      </c>
      <c r="X30" s="103"/>
    </row>
    <row r="31" spans="2:28" x14ac:dyDescent="0.3">
      <c r="L31" s="1891"/>
      <c r="M31" s="1887"/>
      <c r="N31" s="101">
        <v>1</v>
      </c>
      <c r="O31" s="103" t="s">
        <v>295</v>
      </c>
      <c r="R31" s="1886"/>
      <c r="S31" s="101">
        <v>8</v>
      </c>
      <c r="T31" s="103"/>
      <c r="V31" s="1886"/>
      <c r="W31" s="101">
        <v>8</v>
      </c>
      <c r="X31" s="103"/>
    </row>
    <row r="32" spans="2:28" x14ac:dyDescent="0.3">
      <c r="L32" s="1891"/>
      <c r="M32" s="1888" t="s">
        <v>52</v>
      </c>
      <c r="N32" s="200"/>
      <c r="O32" s="201" t="s">
        <v>316</v>
      </c>
      <c r="R32" s="1886"/>
      <c r="S32" s="101">
        <v>9</v>
      </c>
      <c r="T32" s="103"/>
      <c r="V32" s="1886"/>
      <c r="W32" s="101">
        <v>9</v>
      </c>
      <c r="X32" s="103"/>
    </row>
    <row r="33" spans="12:24" x14ac:dyDescent="0.3">
      <c r="L33" s="1891"/>
      <c r="M33" s="1889"/>
      <c r="N33" s="101">
        <v>1</v>
      </c>
      <c r="O33" s="103" t="s">
        <v>184</v>
      </c>
      <c r="R33" s="1886"/>
      <c r="S33" s="101">
        <v>10</v>
      </c>
      <c r="T33" s="103"/>
      <c r="V33" s="1886"/>
      <c r="W33" s="101">
        <v>10</v>
      </c>
      <c r="X33" s="103"/>
    </row>
    <row r="34" spans="12:24" x14ac:dyDescent="0.3">
      <c r="L34" s="1891"/>
      <c r="M34" s="1888" t="s">
        <v>212</v>
      </c>
      <c r="N34" s="200"/>
      <c r="O34" s="201" t="s">
        <v>316</v>
      </c>
      <c r="R34" s="1886"/>
      <c r="S34" s="101">
        <v>11</v>
      </c>
      <c r="T34" s="103"/>
      <c r="V34" s="1886"/>
      <c r="W34" s="101">
        <v>11</v>
      </c>
      <c r="X34" s="103"/>
    </row>
    <row r="35" spans="12:24" x14ac:dyDescent="0.3">
      <c r="L35" s="1891"/>
      <c r="M35" s="1889"/>
      <c r="N35" s="101">
        <v>1</v>
      </c>
      <c r="O35" s="103" t="s">
        <v>319</v>
      </c>
      <c r="R35" s="1886"/>
      <c r="S35" s="101">
        <v>12</v>
      </c>
      <c r="T35" s="103"/>
      <c r="V35" s="1886"/>
      <c r="W35" s="101">
        <v>12</v>
      </c>
      <c r="X35" s="103"/>
    </row>
    <row r="36" spans="12:24" x14ac:dyDescent="0.3">
      <c r="R36" s="1886"/>
      <c r="S36" s="101">
        <v>13</v>
      </c>
      <c r="T36" s="103"/>
      <c r="V36" s="1886"/>
      <c r="W36" s="101">
        <v>13</v>
      </c>
      <c r="X36" s="103"/>
    </row>
    <row r="37" spans="12:24" x14ac:dyDescent="0.3">
      <c r="R37" s="1886"/>
      <c r="S37" s="101">
        <v>14</v>
      </c>
      <c r="T37" s="103"/>
      <c r="V37" s="1886"/>
      <c r="W37" s="101">
        <v>14</v>
      </c>
      <c r="X37" s="103"/>
    </row>
    <row r="38" spans="12:24" x14ac:dyDescent="0.3">
      <c r="R38" s="1886"/>
      <c r="S38" s="101">
        <v>15</v>
      </c>
      <c r="T38" s="103"/>
      <c r="V38" s="1886"/>
      <c r="W38" s="101">
        <v>15</v>
      </c>
      <c r="X38" s="103"/>
    </row>
  </sheetData>
  <sheetProtection algorithmName="SHA-512" hashValue="ZOw9w7+caETvMnareLYs75evxt58wusQrRXmgtPjh7iDRdDAzVr/ARAVkkE7uZqvE9g64iCsIIcHxD1QhU2i7A==" saltValue="oWfVSpG+aWq3FT3StpRMEQ==" spinCount="100000" sheet="1" objects="1" scenarios="1"/>
  <mergeCells count="27">
    <mergeCell ref="R3:R6"/>
    <mergeCell ref="R9:R17"/>
    <mergeCell ref="C3:C12"/>
    <mergeCell ref="C13:C26"/>
    <mergeCell ref="H3:H17"/>
    <mergeCell ref="H18:H24"/>
    <mergeCell ref="M14:M16"/>
    <mergeCell ref="M17:M18"/>
    <mergeCell ref="M19:M21"/>
    <mergeCell ref="M22:M24"/>
    <mergeCell ref="M2:M3"/>
    <mergeCell ref="M4:M5"/>
    <mergeCell ref="M7:M10"/>
    <mergeCell ref="M11:M13"/>
    <mergeCell ref="L2:L35"/>
    <mergeCell ref="R24:R38"/>
    <mergeCell ref="M28:M29"/>
    <mergeCell ref="M30:M31"/>
    <mergeCell ref="M32:M33"/>
    <mergeCell ref="M34:M35"/>
    <mergeCell ref="M25:M27"/>
    <mergeCell ref="Z16:Z17"/>
    <mergeCell ref="Z3:Z8"/>
    <mergeCell ref="Z9:Z13"/>
    <mergeCell ref="Z14:Z15"/>
    <mergeCell ref="V24:V38"/>
    <mergeCell ref="V3:V15"/>
  </mergeCells>
  <phoneticPr fontId="0" type="noConversion"/>
  <pageMargins left="0.75" right="0.75" top="1" bottom="1" header="0"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B1:AC505"/>
  <sheetViews>
    <sheetView showGridLines="0" tabSelected="1" zoomScale="70" zoomScaleNormal="70" workbookViewId="0">
      <selection activeCell="D15" sqref="D15:Z15"/>
    </sheetView>
  </sheetViews>
  <sheetFormatPr baseColWidth="10" defaultColWidth="11.42578125" defaultRowHeight="12.75" outlineLevelCol="1" x14ac:dyDescent="0.2"/>
  <cols>
    <col min="1" max="1" width="2.7109375" style="1015" customWidth="1"/>
    <col min="2" max="2" width="45.7109375" style="1015" customWidth="1"/>
    <col min="3" max="3" width="6.7109375" style="1157" customWidth="1"/>
    <col min="4" max="4" width="12.7109375" style="1126" customWidth="1"/>
    <col min="5" max="5" width="9.7109375" style="1127" customWidth="1"/>
    <col min="6" max="6" width="9.7109375" style="1015" customWidth="1"/>
    <col min="7" max="7" width="16.28515625" style="1015" customWidth="1"/>
    <col min="8" max="8" width="15.7109375" style="1015" customWidth="1"/>
    <col min="9" max="9" width="13.85546875" style="1015" customWidth="1"/>
    <col min="10" max="11" width="10.42578125" style="1015" hidden="1" customWidth="1" outlineLevel="1"/>
    <col min="12" max="12" width="12.5703125" style="1015" customWidth="1" collapsed="1"/>
    <col min="13" max="14" width="11" style="1015" customWidth="1" outlineLevel="1"/>
    <col min="15" max="15" width="15.7109375" style="1015" customWidth="1"/>
    <col min="16" max="17" width="10.140625" style="1015" customWidth="1" outlineLevel="1"/>
    <col min="18" max="18" width="15.7109375" style="1015" customWidth="1"/>
    <col min="19" max="20" width="10.5703125" style="1015" hidden="1" customWidth="1" outlineLevel="1"/>
    <col min="21" max="21" width="15.7109375" style="1015" customWidth="1" collapsed="1"/>
    <col min="22" max="23" width="10.85546875" style="1015" hidden="1" customWidth="1" outlineLevel="1"/>
    <col min="24" max="24" width="15.7109375" style="1015" customWidth="1" collapsed="1"/>
    <col min="25" max="26" width="10.42578125" style="1015" hidden="1" customWidth="1" outlineLevel="1"/>
    <col min="27" max="27" width="11.7109375" style="1015" customWidth="1" collapsed="1"/>
    <col min="28" max="28" width="8.7109375" style="1015" customWidth="1"/>
    <col min="29" max="16384" width="11.42578125" style="1015"/>
  </cols>
  <sheetData>
    <row r="1" spans="2:29" x14ac:dyDescent="0.2">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202"/>
      <c r="Z1" s="1202"/>
    </row>
    <row r="2" spans="2:29" s="1018" customFormat="1" ht="15.75" x14ac:dyDescent="0.25">
      <c r="B2" s="235" t="s">
        <v>49</v>
      </c>
      <c r="C2" s="352"/>
      <c r="D2" s="194"/>
      <c r="E2" s="349"/>
      <c r="F2" s="194"/>
      <c r="G2" s="194"/>
      <c r="H2" s="1017" t="str">
        <f>+'INFORMACION GENERAL PROYECTO'!$G$2</f>
        <v>Línea 3. Promoción y Fortalecimiento de Capacidades para el Emprendimiento</v>
      </c>
      <c r="I2" s="236"/>
      <c r="J2" s="236"/>
      <c r="K2" s="236"/>
      <c r="L2" s="194"/>
      <c r="M2" s="194"/>
      <c r="N2" s="194"/>
      <c r="O2" s="194"/>
      <c r="P2" s="194"/>
      <c r="Q2" s="194"/>
      <c r="R2" s="194"/>
      <c r="S2" s="194"/>
      <c r="T2" s="194"/>
      <c r="U2" s="194"/>
      <c r="V2" s="194"/>
      <c r="W2" s="194"/>
      <c r="X2" s="194"/>
      <c r="Y2" s="194"/>
      <c r="Z2" s="194"/>
    </row>
    <row r="3" spans="2:29" x14ac:dyDescent="0.2">
      <c r="B3" s="1918"/>
      <c r="C3" s="1917"/>
      <c r="D3" s="1917"/>
      <c r="E3" s="1917"/>
      <c r="F3" s="1917"/>
      <c r="G3" s="1917"/>
      <c r="H3" s="1917"/>
      <c r="I3" s="1917"/>
      <c r="J3" s="1917"/>
      <c r="K3" s="1917"/>
      <c r="L3" s="1917"/>
      <c r="M3" s="1917"/>
      <c r="N3" s="1917"/>
      <c r="O3" s="1917"/>
      <c r="P3" s="1917"/>
      <c r="Q3" s="1917"/>
      <c r="R3" s="1917"/>
      <c r="S3" s="1917"/>
      <c r="T3" s="1917"/>
      <c r="U3" s="1917"/>
      <c r="V3" s="1917"/>
      <c r="W3" s="1917"/>
      <c r="X3" s="1917"/>
      <c r="Y3" s="1202"/>
      <c r="Z3" s="1202"/>
    </row>
    <row r="4" spans="2:29" ht="15.75" x14ac:dyDescent="0.2">
      <c r="B4" s="1905" t="s">
        <v>477</v>
      </c>
      <c r="C4" s="1906"/>
      <c r="D4" s="1906"/>
      <c r="E4" s="1906"/>
      <c r="F4" s="1906"/>
      <c r="G4" s="1906"/>
      <c r="H4" s="1906"/>
      <c r="I4" s="1906"/>
      <c r="J4" s="1906"/>
      <c r="K4" s="1906"/>
      <c r="L4" s="1906"/>
      <c r="M4" s="1906"/>
      <c r="N4" s="1906"/>
      <c r="O4" s="1906"/>
      <c r="P4" s="1906"/>
      <c r="Q4" s="1906"/>
      <c r="R4" s="1906"/>
      <c r="S4" s="1906"/>
      <c r="T4" s="1906"/>
      <c r="U4" s="1906"/>
      <c r="V4" s="1906"/>
      <c r="W4" s="1906"/>
      <c r="X4" s="1906"/>
      <c r="Y4" s="1204"/>
      <c r="Z4" s="1204"/>
    </row>
    <row r="5" spans="2:29" ht="16.5" thickBot="1" x14ac:dyDescent="0.25">
      <c r="B5" s="1906"/>
      <c r="C5" s="1906"/>
      <c r="D5" s="1906"/>
      <c r="E5" s="1906"/>
      <c r="F5" s="1906"/>
      <c r="G5" s="1906"/>
      <c r="H5" s="1906"/>
      <c r="I5" s="1906"/>
      <c r="J5" s="1906"/>
      <c r="K5" s="1906"/>
      <c r="L5" s="1906"/>
      <c r="M5" s="1906"/>
      <c r="N5" s="1906"/>
      <c r="O5" s="1906"/>
      <c r="P5" s="1906"/>
      <c r="Q5" s="1906"/>
      <c r="R5" s="1906"/>
      <c r="S5" s="1906"/>
      <c r="T5" s="1906"/>
      <c r="U5" s="1906"/>
      <c r="V5" s="1906"/>
      <c r="W5" s="1906"/>
      <c r="X5" s="1906"/>
      <c r="Y5" s="1204"/>
      <c r="Z5" s="1204"/>
    </row>
    <row r="6" spans="2:29" ht="34.5" customHeight="1" x14ac:dyDescent="0.2">
      <c r="B6" s="1021" t="s">
        <v>267</v>
      </c>
      <c r="C6" s="1907" t="str">
        <f>+'INFORMACION GENERAL PROYECTO'!E6</f>
        <v>Promoción y fortalecimiento de capacidades para el emprendimiento - Turismo - Calca, Cusco</v>
      </c>
      <c r="D6" s="1908"/>
      <c r="E6" s="1908"/>
      <c r="F6" s="1908"/>
      <c r="G6" s="1908"/>
      <c r="H6" s="1908"/>
      <c r="I6" s="1908"/>
      <c r="J6" s="1908"/>
      <c r="K6" s="1908"/>
      <c r="L6" s="1908"/>
      <c r="M6" s="1908"/>
      <c r="N6" s="1908"/>
      <c r="O6" s="1908"/>
      <c r="P6" s="1908"/>
      <c r="Q6" s="1908"/>
      <c r="R6" s="1908"/>
      <c r="S6" s="1908"/>
      <c r="T6" s="1908"/>
      <c r="U6" s="1908"/>
      <c r="V6" s="1908"/>
      <c r="W6" s="1908"/>
      <c r="X6" s="1909"/>
      <c r="Y6" s="1339"/>
      <c r="Z6" s="1340"/>
    </row>
    <row r="7" spans="2:29" ht="31.5" customHeight="1" thickBot="1" x14ac:dyDescent="0.25">
      <c r="B7" s="1022" t="s">
        <v>283</v>
      </c>
      <c r="C7" s="1910">
        <f>+'INFORMACION GENERAL PROYECTO'!K7</f>
        <v>0</v>
      </c>
      <c r="D7" s="1911"/>
      <c r="E7" s="1911"/>
      <c r="F7" s="1911"/>
      <c r="G7" s="1911"/>
      <c r="H7" s="1512" t="s">
        <v>271</v>
      </c>
      <c r="I7" s="1513">
        <f>+'INFORMACION GENERAL PROYECTO'!K24</f>
        <v>14.005479452054796</v>
      </c>
      <c r="J7" s="1932"/>
      <c r="K7" s="1933"/>
      <c r="L7" s="1933"/>
      <c r="M7" s="1933"/>
      <c r="N7" s="1933"/>
      <c r="O7" s="1933"/>
      <c r="P7" s="1933"/>
      <c r="Q7" s="1933"/>
      <c r="R7" s="1933"/>
      <c r="S7" s="1933"/>
      <c r="T7" s="1933"/>
      <c r="U7" s="1933"/>
      <c r="V7" s="1933"/>
      <c r="W7" s="1933"/>
      <c r="X7" s="1934"/>
      <c r="Y7" s="1326"/>
      <c r="Z7" s="1341"/>
    </row>
    <row r="8" spans="2:29" ht="16.5" thickBot="1" x14ac:dyDescent="0.25">
      <c r="B8" s="1342"/>
      <c r="C8" s="1024"/>
      <c r="D8" s="1025"/>
      <c r="E8" s="350"/>
      <c r="F8" s="2"/>
      <c r="G8" s="2"/>
      <c r="H8" s="2"/>
      <c r="I8" s="2"/>
      <c r="J8" s="2"/>
      <c r="K8" s="2"/>
      <c r="L8" s="2"/>
      <c r="M8" s="2"/>
      <c r="N8" s="2"/>
      <c r="O8" s="2"/>
      <c r="P8" s="2"/>
      <c r="Q8" s="2"/>
      <c r="R8" s="2"/>
      <c r="S8" s="2"/>
      <c r="T8" s="2"/>
      <c r="U8" s="2"/>
      <c r="V8" s="2"/>
      <c r="W8" s="2"/>
      <c r="X8" s="2"/>
      <c r="Y8" s="2"/>
      <c r="Z8" s="1343"/>
    </row>
    <row r="9" spans="2:29" s="1032" customFormat="1" ht="13.5" customHeight="1" x14ac:dyDescent="0.15">
      <c r="B9" s="1919" t="s">
        <v>321</v>
      </c>
      <c r="C9" s="1896"/>
      <c r="D9" s="1896" t="s">
        <v>284</v>
      </c>
      <c r="E9" s="1924" t="s">
        <v>288</v>
      </c>
      <c r="F9" s="1896" t="s">
        <v>479</v>
      </c>
      <c r="G9" s="1896" t="s">
        <v>213</v>
      </c>
      <c r="H9" s="1937" t="s">
        <v>48</v>
      </c>
      <c r="I9" s="1938"/>
      <c r="J9" s="1938"/>
      <c r="K9" s="1938"/>
      <c r="L9" s="1938"/>
      <c r="M9" s="1938"/>
      <c r="N9" s="1938"/>
      <c r="O9" s="1938"/>
      <c r="P9" s="1938"/>
      <c r="Q9" s="1938"/>
      <c r="R9" s="1938"/>
      <c r="S9" s="1938"/>
      <c r="T9" s="1938"/>
      <c r="U9" s="1938"/>
      <c r="V9" s="1938"/>
      <c r="W9" s="1938"/>
      <c r="X9" s="1938"/>
      <c r="Y9" s="1938"/>
      <c r="Z9" s="1939"/>
      <c r="AA9" s="23"/>
      <c r="AB9" s="23"/>
      <c r="AC9" s="23"/>
    </row>
    <row r="10" spans="2:29" s="1032" customFormat="1" ht="38.25" customHeight="1" x14ac:dyDescent="0.15">
      <c r="B10" s="1920"/>
      <c r="C10" s="1897"/>
      <c r="D10" s="1897"/>
      <c r="E10" s="1925"/>
      <c r="F10" s="1897"/>
      <c r="G10" s="1897"/>
      <c r="H10" s="1927" t="str">
        <f>+'INFORMACION GENERAL PROYECTO'!$B$11</f>
        <v>APORTE DE FONDOEMPLEO</v>
      </c>
      <c r="I10" s="1935" t="str">
        <f>+'INFORMACION GENERAL PROYECTO'!$B$12</f>
        <v>INSTITUCIÓN EJECUTORA</v>
      </c>
      <c r="J10" s="1935"/>
      <c r="K10" s="1935"/>
      <c r="L10" s="1935" t="str">
        <f>+'INFORMACION GENERAL PROYECTO'!$B$13</f>
        <v>INSTITUCIÓN APORTANTE 1</v>
      </c>
      <c r="M10" s="1935"/>
      <c r="N10" s="1935"/>
      <c r="O10" s="1935" t="str">
        <f>+'INFORMACION GENERAL PROYECTO'!$B$14</f>
        <v>INSTITUCIÓN APORTANTE 2</v>
      </c>
      <c r="P10" s="1935"/>
      <c r="Q10" s="1935"/>
      <c r="R10" s="1935" t="str">
        <f>+'INFORMACION GENERAL PROYECTO'!$B$15</f>
        <v>INSTITUCIÓN APORTANTE 3</v>
      </c>
      <c r="S10" s="1935"/>
      <c r="T10" s="1935"/>
      <c r="U10" s="1935" t="str">
        <f>+'INFORMACION GENERAL PROYECTO'!$B$16</f>
        <v>INSTITUCIÓN APORTANTE 4</v>
      </c>
      <c r="V10" s="1935"/>
      <c r="W10" s="1935"/>
      <c r="X10" s="1935" t="str">
        <f>+'INFORMACION GENERAL PROYECTO'!$B$17</f>
        <v>BENEFICIARIOS</v>
      </c>
      <c r="Y10" s="1935"/>
      <c r="Z10" s="1936"/>
      <c r="AA10" s="23"/>
      <c r="AB10" s="23"/>
      <c r="AC10" s="23"/>
    </row>
    <row r="11" spans="2:29" s="1032" customFormat="1" ht="28.5" customHeight="1" thickBot="1" x14ac:dyDescent="0.2">
      <c r="B11" s="1921"/>
      <c r="C11" s="1898"/>
      <c r="D11" s="1898"/>
      <c r="E11" s="1926"/>
      <c r="F11" s="1898"/>
      <c r="G11" s="1898"/>
      <c r="H11" s="1928"/>
      <c r="I11" s="246" t="s">
        <v>175</v>
      </c>
      <c r="J11" s="1344" t="s">
        <v>560</v>
      </c>
      <c r="K11" s="1344" t="s">
        <v>598</v>
      </c>
      <c r="L11" s="246" t="s">
        <v>175</v>
      </c>
      <c r="M11" s="1344" t="s">
        <v>560</v>
      </c>
      <c r="N11" s="1344" t="s">
        <v>598</v>
      </c>
      <c r="O11" s="246" t="s">
        <v>175</v>
      </c>
      <c r="P11" s="1344" t="s">
        <v>560</v>
      </c>
      <c r="Q11" s="1344" t="s">
        <v>598</v>
      </c>
      <c r="R11" s="246" t="s">
        <v>175</v>
      </c>
      <c r="S11" s="1344" t="s">
        <v>560</v>
      </c>
      <c r="T11" s="1344" t="s">
        <v>598</v>
      </c>
      <c r="U11" s="246" t="s">
        <v>175</v>
      </c>
      <c r="V11" s="1344" t="s">
        <v>560</v>
      </c>
      <c r="W11" s="1344" t="s">
        <v>598</v>
      </c>
      <c r="X11" s="246" t="s">
        <v>175</v>
      </c>
      <c r="Y11" s="1344" t="s">
        <v>560</v>
      </c>
      <c r="Z11" s="1344" t="s">
        <v>598</v>
      </c>
    </row>
    <row r="12" spans="2:29" s="1032" customFormat="1" ht="22.5" customHeight="1" x14ac:dyDescent="0.15">
      <c r="B12" s="67" t="s">
        <v>73</v>
      </c>
      <c r="C12" s="47">
        <f>+'PLAN DE ADQUISICIONES'!B13</f>
        <v>1</v>
      </c>
      <c r="D12" s="1940" t="str">
        <f>+'PLAN DE ADQUISICIONES'!C13</f>
        <v xml:space="preserve">Capacitación en Gestión de negocios a Emprendedores del sector turismo de los distritos de Pisac, Taray, Lamay, Coya y Calca, provincia de Calca - región Cusco, con idea de negocio o negocio propio en marcha  </v>
      </c>
      <c r="E12" s="1941"/>
      <c r="F12" s="1941"/>
      <c r="G12" s="1941"/>
      <c r="H12" s="1941"/>
      <c r="I12" s="1941"/>
      <c r="J12" s="1941"/>
      <c r="K12" s="1941"/>
      <c r="L12" s="1941"/>
      <c r="M12" s="1941"/>
      <c r="N12" s="1941"/>
      <c r="O12" s="1941"/>
      <c r="P12" s="1941"/>
      <c r="Q12" s="1941"/>
      <c r="R12" s="1941"/>
      <c r="S12" s="1941"/>
      <c r="T12" s="1941"/>
      <c r="U12" s="1941"/>
      <c r="V12" s="1941"/>
      <c r="W12" s="1941"/>
      <c r="X12" s="1941"/>
      <c r="Y12" s="1941"/>
      <c r="Z12" s="1942"/>
    </row>
    <row r="13" spans="2:29" s="1032" customFormat="1" ht="22.5" customHeight="1" x14ac:dyDescent="0.15">
      <c r="B13" s="179" t="s">
        <v>207</v>
      </c>
      <c r="C13" s="180">
        <f>+'PLAN DE ADQUISICIONES'!B14</f>
        <v>1.1000000000000001</v>
      </c>
      <c r="D13" s="1943" t="str">
        <f>+'PLAN DE ADQUISICIONES'!C14</f>
        <v>Emprendedores del sector turismo de los distritos de Pisac, Taray, Lamay, Coya y Calca, provincia de Calca - región Cusco, con idea de negocio o negocio propio en marcha pre seleccionados</v>
      </c>
      <c r="E13" s="1944"/>
      <c r="F13" s="1944"/>
      <c r="G13" s="1944"/>
      <c r="H13" s="1944"/>
      <c r="I13" s="1944"/>
      <c r="J13" s="1944"/>
      <c r="K13" s="1944"/>
      <c r="L13" s="1944"/>
      <c r="M13" s="1944"/>
      <c r="N13" s="1944"/>
      <c r="O13" s="1944"/>
      <c r="P13" s="1944"/>
      <c r="Q13" s="1944"/>
      <c r="R13" s="1944"/>
      <c r="S13" s="1944"/>
      <c r="T13" s="1944"/>
      <c r="U13" s="1944"/>
      <c r="V13" s="1944"/>
      <c r="W13" s="1944"/>
      <c r="X13" s="1944"/>
      <c r="Y13" s="1944"/>
      <c r="Z13" s="1945"/>
    </row>
    <row r="14" spans="2:29" s="1032" customFormat="1" x14ac:dyDescent="0.15">
      <c r="B14" s="777" t="str">
        <f>+'PLAN DE ADQUISICIONES'!C18</f>
        <v>Difundir y promocionar el proyecto</v>
      </c>
      <c r="C14" s="773" t="str">
        <f>+'PLAN DE ADQUISICIONES'!B18</f>
        <v>1.1.1</v>
      </c>
      <c r="D14" s="774" t="str">
        <f>+'PLAN DE ADQUISICIONES'!D18</f>
        <v>Evento</v>
      </c>
      <c r="E14" s="775">
        <f>+'PLAN DE ADQUISICIONES'!E18</f>
        <v>2</v>
      </c>
      <c r="F14" s="735"/>
      <c r="G14" s="735">
        <f>+G16+G22+G28+G34+G40</f>
        <v>3100</v>
      </c>
      <c r="H14" s="19">
        <f t="shared" ref="H14:Z14" si="0">+H16+H22+H28+H34+H40</f>
        <v>2000</v>
      </c>
      <c r="I14" s="19">
        <f t="shared" si="0"/>
        <v>0</v>
      </c>
      <c r="J14" s="19">
        <f t="shared" si="0"/>
        <v>0</v>
      </c>
      <c r="K14" s="19">
        <f t="shared" si="0"/>
        <v>0</v>
      </c>
      <c r="L14" s="19">
        <f t="shared" si="0"/>
        <v>600</v>
      </c>
      <c r="M14" s="19">
        <f t="shared" si="0"/>
        <v>400</v>
      </c>
      <c r="N14" s="19">
        <f t="shared" si="0"/>
        <v>200</v>
      </c>
      <c r="O14" s="19">
        <f t="shared" si="0"/>
        <v>500</v>
      </c>
      <c r="P14" s="19">
        <f t="shared" si="0"/>
        <v>500</v>
      </c>
      <c r="Q14" s="19">
        <f t="shared" si="0"/>
        <v>0</v>
      </c>
      <c r="R14" s="19">
        <f t="shared" si="0"/>
        <v>0</v>
      </c>
      <c r="S14" s="19">
        <f t="shared" si="0"/>
        <v>0</v>
      </c>
      <c r="T14" s="19">
        <f t="shared" si="0"/>
        <v>0</v>
      </c>
      <c r="U14" s="19">
        <f t="shared" si="0"/>
        <v>0</v>
      </c>
      <c r="V14" s="19">
        <f t="shared" si="0"/>
        <v>0</v>
      </c>
      <c r="W14" s="19">
        <f t="shared" si="0"/>
        <v>0</v>
      </c>
      <c r="X14" s="19">
        <f t="shared" si="0"/>
        <v>0</v>
      </c>
      <c r="Y14" s="19">
        <f t="shared" si="0"/>
        <v>0</v>
      </c>
      <c r="Z14" s="20">
        <f t="shared" si="0"/>
        <v>0</v>
      </c>
      <c r="AA14" s="1122">
        <f>X14+U14+R14+O14+L14+I14+H14</f>
        <v>3100</v>
      </c>
      <c r="AB14" s="1122">
        <f>+AA14-G14</f>
        <v>0</v>
      </c>
    </row>
    <row r="15" spans="2:29" s="1032" customFormat="1" x14ac:dyDescent="0.15">
      <c r="B15" s="769" t="s">
        <v>475</v>
      </c>
      <c r="C15" s="772"/>
      <c r="D15" s="1929" t="s">
        <v>718</v>
      </c>
      <c r="E15" s="1930"/>
      <c r="F15" s="1930"/>
      <c r="G15" s="1930"/>
      <c r="H15" s="1930"/>
      <c r="I15" s="1930"/>
      <c r="J15" s="1930"/>
      <c r="K15" s="1930"/>
      <c r="L15" s="1930"/>
      <c r="M15" s="1930"/>
      <c r="N15" s="1930"/>
      <c r="O15" s="1930"/>
      <c r="P15" s="1930"/>
      <c r="Q15" s="1930"/>
      <c r="R15" s="1930"/>
      <c r="S15" s="1930"/>
      <c r="T15" s="1930"/>
      <c r="U15" s="1930"/>
      <c r="V15" s="1930"/>
      <c r="W15" s="1930"/>
      <c r="X15" s="1930"/>
      <c r="Y15" s="1930"/>
      <c r="Z15" s="1931"/>
    </row>
    <row r="16" spans="2:29" s="1032" customFormat="1" x14ac:dyDescent="0.15">
      <c r="B16" s="1135" t="s">
        <v>259</v>
      </c>
      <c r="C16" s="1128" t="s">
        <v>0</v>
      </c>
      <c r="D16" s="1092"/>
      <c r="E16" s="1143"/>
      <c r="F16" s="1144"/>
      <c r="G16" s="734">
        <f>SUM(G17:G21)</f>
        <v>600</v>
      </c>
      <c r="H16" s="1145">
        <f>SUM(H17:H21)</f>
        <v>0</v>
      </c>
      <c r="I16" s="1145">
        <f>SUM(I17:I21)</f>
        <v>0</v>
      </c>
      <c r="J16" s="1145">
        <f t="shared" ref="J16:Z16" si="1">SUM(J17:J21)</f>
        <v>0</v>
      </c>
      <c r="K16" s="1145">
        <f t="shared" si="1"/>
        <v>0</v>
      </c>
      <c r="L16" s="1145">
        <f t="shared" si="1"/>
        <v>600</v>
      </c>
      <c r="M16" s="1145">
        <f t="shared" si="1"/>
        <v>400</v>
      </c>
      <c r="N16" s="1145">
        <f t="shared" si="1"/>
        <v>200</v>
      </c>
      <c r="O16" s="1145">
        <f t="shared" si="1"/>
        <v>0</v>
      </c>
      <c r="P16" s="1145">
        <f t="shared" si="1"/>
        <v>0</v>
      </c>
      <c r="Q16" s="1145">
        <f t="shared" si="1"/>
        <v>0</v>
      </c>
      <c r="R16" s="1145">
        <f t="shared" si="1"/>
        <v>0</v>
      </c>
      <c r="S16" s="1145">
        <f t="shared" si="1"/>
        <v>0</v>
      </c>
      <c r="T16" s="1145">
        <f t="shared" si="1"/>
        <v>0</v>
      </c>
      <c r="U16" s="1145">
        <f t="shared" si="1"/>
        <v>0</v>
      </c>
      <c r="V16" s="1145">
        <f t="shared" si="1"/>
        <v>0</v>
      </c>
      <c r="W16" s="1145">
        <f t="shared" si="1"/>
        <v>0</v>
      </c>
      <c r="X16" s="1145">
        <f t="shared" si="1"/>
        <v>0</v>
      </c>
      <c r="Y16" s="1145">
        <f t="shared" si="1"/>
        <v>0</v>
      </c>
      <c r="Z16" s="1146">
        <f t="shared" si="1"/>
        <v>0</v>
      </c>
      <c r="AA16" s="1122">
        <f t="shared" ref="AA16:AA46" si="2">X16+U16+R16+O16+L16+I16+H16</f>
        <v>600</v>
      </c>
      <c r="AB16" s="1122">
        <f t="shared" ref="AB16:AB81" si="3">+AA16-G16</f>
        <v>0</v>
      </c>
    </row>
    <row r="17" spans="2:28" s="1032" customFormat="1" x14ac:dyDescent="0.2">
      <c r="B17" s="1163" t="s">
        <v>699</v>
      </c>
      <c r="C17" s="1129"/>
      <c r="D17" s="1158" t="s">
        <v>296</v>
      </c>
      <c r="E17" s="1139">
        <v>2</v>
      </c>
      <c r="F17" s="1164">
        <v>100</v>
      </c>
      <c r="G17" s="1123">
        <f>+E17*F17</f>
        <v>200</v>
      </c>
      <c r="H17" s="1138"/>
      <c r="I17" s="1321">
        <f>J17+K17</f>
        <v>0</v>
      </c>
      <c r="J17" s="1138"/>
      <c r="K17" s="1138"/>
      <c r="L17" s="1321">
        <v>200</v>
      </c>
      <c r="M17" s="1138"/>
      <c r="N17" s="1138">
        <v>200</v>
      </c>
      <c r="O17" s="1321"/>
      <c r="P17" s="1138"/>
      <c r="Q17" s="1138"/>
      <c r="R17" s="1321">
        <f>S17+T17</f>
        <v>0</v>
      </c>
      <c r="S17" s="1147"/>
      <c r="T17" s="1147"/>
      <c r="U17" s="1321">
        <f>V17+W17</f>
        <v>0</v>
      </c>
      <c r="V17" s="1147"/>
      <c r="W17" s="1147"/>
      <c r="X17" s="1321">
        <f>Y17+Z17</f>
        <v>0</v>
      </c>
      <c r="Y17" s="1332"/>
      <c r="Z17" s="1148"/>
      <c r="AA17" s="1122">
        <f t="shared" si="2"/>
        <v>200</v>
      </c>
      <c r="AB17" s="1122">
        <f t="shared" si="3"/>
        <v>0</v>
      </c>
    </row>
    <row r="18" spans="2:28" s="1032" customFormat="1" x14ac:dyDescent="0.2">
      <c r="B18" s="1163" t="s">
        <v>700</v>
      </c>
      <c r="C18" s="1129"/>
      <c r="D18" s="1158" t="s">
        <v>316</v>
      </c>
      <c r="E18" s="1139">
        <v>2</v>
      </c>
      <c r="F18" s="1164">
        <v>200</v>
      </c>
      <c r="G18" s="1123">
        <f>+E18*F18</f>
        <v>400</v>
      </c>
      <c r="H18" s="1138"/>
      <c r="I18" s="1321">
        <f>J18+K18</f>
        <v>0</v>
      </c>
      <c r="J18" s="1138"/>
      <c r="K18" s="1138"/>
      <c r="L18" s="1321">
        <v>400</v>
      </c>
      <c r="M18" s="1138">
        <v>400</v>
      </c>
      <c r="N18" s="1138"/>
      <c r="O18" s="1321">
        <f>P18+Q18</f>
        <v>0</v>
      </c>
      <c r="P18" s="1138"/>
      <c r="Q18" s="1138"/>
      <c r="R18" s="1321">
        <f>S18+T18</f>
        <v>0</v>
      </c>
      <c r="S18" s="1147"/>
      <c r="T18" s="1147"/>
      <c r="U18" s="1321">
        <f>V18+W18</f>
        <v>0</v>
      </c>
      <c r="V18" s="1147"/>
      <c r="W18" s="1147"/>
      <c r="X18" s="1321">
        <f>Y18+Z18</f>
        <v>0</v>
      </c>
      <c r="Y18" s="1332"/>
      <c r="Z18" s="1148"/>
      <c r="AA18" s="1122">
        <f t="shared" si="2"/>
        <v>400</v>
      </c>
      <c r="AB18" s="1122">
        <f t="shared" si="3"/>
        <v>0</v>
      </c>
    </row>
    <row r="19" spans="2:28" s="1032" customFormat="1" x14ac:dyDescent="0.2">
      <c r="B19" s="1163"/>
      <c r="C19" s="1129"/>
      <c r="D19" s="1158" t="s">
        <v>316</v>
      </c>
      <c r="E19" s="1139"/>
      <c r="F19" s="1164"/>
      <c r="G19" s="1123">
        <f>+E19*F19</f>
        <v>0</v>
      </c>
      <c r="H19" s="1149"/>
      <c r="I19" s="1321">
        <f>J19+K19</f>
        <v>0</v>
      </c>
      <c r="J19" s="1150"/>
      <c r="K19" s="1150"/>
      <c r="L19" s="1321">
        <f>M19+N19</f>
        <v>0</v>
      </c>
      <c r="M19" s="1150"/>
      <c r="N19" s="1150"/>
      <c r="O19" s="1321">
        <f>P19+Q19</f>
        <v>0</v>
      </c>
      <c r="P19" s="1150"/>
      <c r="Q19" s="1150"/>
      <c r="R19" s="1321">
        <f>S19+T19</f>
        <v>0</v>
      </c>
      <c r="S19" s="1151"/>
      <c r="T19" s="1151"/>
      <c r="U19" s="1321">
        <f>V19+W19</f>
        <v>0</v>
      </c>
      <c r="V19" s="1151"/>
      <c r="W19" s="1151"/>
      <c r="X19" s="1321">
        <f>Y19+Z19</f>
        <v>0</v>
      </c>
      <c r="Y19" s="1333"/>
      <c r="Z19" s="1152"/>
      <c r="AA19" s="1122">
        <f t="shared" si="2"/>
        <v>0</v>
      </c>
      <c r="AB19" s="1122">
        <f t="shared" si="3"/>
        <v>0</v>
      </c>
    </row>
    <row r="20" spans="2:28" s="1032" customFormat="1" x14ac:dyDescent="0.2">
      <c r="B20" s="1163"/>
      <c r="C20" s="1129"/>
      <c r="D20" s="1158" t="s">
        <v>316</v>
      </c>
      <c r="E20" s="1139"/>
      <c r="F20" s="1140"/>
      <c r="G20" s="1123">
        <f>+E20*F20</f>
        <v>0</v>
      </c>
      <c r="H20" s="1149"/>
      <c r="I20" s="1322">
        <f>J20+K20</f>
        <v>0</v>
      </c>
      <c r="J20" s="1150"/>
      <c r="K20" s="1150"/>
      <c r="L20" s="1322">
        <f>M20+N20</f>
        <v>0</v>
      </c>
      <c r="M20" s="1150"/>
      <c r="N20" s="1150"/>
      <c r="O20" s="1322">
        <f>P20+Q20</f>
        <v>0</v>
      </c>
      <c r="P20" s="1150"/>
      <c r="Q20" s="1150"/>
      <c r="R20" s="1322">
        <f>S20+T20</f>
        <v>0</v>
      </c>
      <c r="S20" s="1151"/>
      <c r="T20" s="1151"/>
      <c r="U20" s="1322">
        <f>V20+W20</f>
        <v>0</v>
      </c>
      <c r="V20" s="1151"/>
      <c r="W20" s="1151"/>
      <c r="X20" s="1322">
        <f>Y20+Z20</f>
        <v>0</v>
      </c>
      <c r="Y20" s="1333"/>
      <c r="Z20" s="1152"/>
      <c r="AA20" s="1122">
        <f t="shared" si="2"/>
        <v>0</v>
      </c>
      <c r="AB20" s="1122">
        <f t="shared" si="3"/>
        <v>0</v>
      </c>
    </row>
    <row r="21" spans="2:28" s="1032" customFormat="1" x14ac:dyDescent="0.2">
      <c r="B21" s="1137"/>
      <c r="C21" s="1131"/>
      <c r="D21" s="1159" t="s">
        <v>316</v>
      </c>
      <c r="E21" s="1141"/>
      <c r="F21" s="1142"/>
      <c r="G21" s="1124">
        <f>+E21*F21</f>
        <v>0</v>
      </c>
      <c r="H21" s="1153"/>
      <c r="I21" s="1323">
        <f>J21+K21</f>
        <v>0</v>
      </c>
      <c r="J21" s="1154"/>
      <c r="K21" s="1154"/>
      <c r="L21" s="1323">
        <f>M21+N21</f>
        <v>0</v>
      </c>
      <c r="M21" s="1154"/>
      <c r="N21" s="1154"/>
      <c r="O21" s="1323">
        <f>P21+Q21</f>
        <v>0</v>
      </c>
      <c r="P21" s="1154"/>
      <c r="Q21" s="1154"/>
      <c r="R21" s="1323">
        <f>S21+T21</f>
        <v>0</v>
      </c>
      <c r="S21" s="1155"/>
      <c r="T21" s="1155"/>
      <c r="U21" s="1323">
        <f>V21+W21</f>
        <v>0</v>
      </c>
      <c r="V21" s="1155"/>
      <c r="W21" s="1155"/>
      <c r="X21" s="1323">
        <f>Y21+Z21</f>
        <v>0</v>
      </c>
      <c r="Y21" s="1334"/>
      <c r="Z21" s="1156"/>
      <c r="AA21" s="1122">
        <f t="shared" si="2"/>
        <v>0</v>
      </c>
      <c r="AB21" s="1122">
        <f t="shared" si="3"/>
        <v>0</v>
      </c>
    </row>
    <row r="22" spans="2:28" s="1032" customFormat="1" x14ac:dyDescent="0.15">
      <c r="B22" s="1135" t="s">
        <v>165</v>
      </c>
      <c r="C22" s="1128" t="s">
        <v>74</v>
      </c>
      <c r="D22" s="1092"/>
      <c r="E22" s="1143"/>
      <c r="F22" s="1144"/>
      <c r="G22" s="734">
        <f t="shared" ref="G22:Z22" si="4">SUM(G23:G27)</f>
        <v>2500</v>
      </c>
      <c r="H22" s="1145">
        <f t="shared" si="4"/>
        <v>2000</v>
      </c>
      <c r="I22" s="1145">
        <f t="shared" si="4"/>
        <v>0</v>
      </c>
      <c r="J22" s="1145">
        <f t="shared" si="4"/>
        <v>0</v>
      </c>
      <c r="K22" s="1145">
        <f t="shared" si="4"/>
        <v>0</v>
      </c>
      <c r="L22" s="1145">
        <f t="shared" si="4"/>
        <v>0</v>
      </c>
      <c r="M22" s="1145">
        <f t="shared" si="4"/>
        <v>0</v>
      </c>
      <c r="N22" s="1145">
        <f t="shared" si="4"/>
        <v>0</v>
      </c>
      <c r="O22" s="1145">
        <f t="shared" si="4"/>
        <v>500</v>
      </c>
      <c r="P22" s="1145">
        <f t="shared" si="4"/>
        <v>500</v>
      </c>
      <c r="Q22" s="1145">
        <f t="shared" si="4"/>
        <v>0</v>
      </c>
      <c r="R22" s="1145">
        <f t="shared" si="4"/>
        <v>0</v>
      </c>
      <c r="S22" s="1145">
        <f t="shared" si="4"/>
        <v>0</v>
      </c>
      <c r="T22" s="1145">
        <f t="shared" si="4"/>
        <v>0</v>
      </c>
      <c r="U22" s="1145">
        <f t="shared" si="4"/>
        <v>0</v>
      </c>
      <c r="V22" s="1145">
        <f t="shared" si="4"/>
        <v>0</v>
      </c>
      <c r="W22" s="1145">
        <f t="shared" si="4"/>
        <v>0</v>
      </c>
      <c r="X22" s="1145">
        <f t="shared" si="4"/>
        <v>0</v>
      </c>
      <c r="Y22" s="1145">
        <f t="shared" si="4"/>
        <v>0</v>
      </c>
      <c r="Z22" s="1146">
        <f t="shared" si="4"/>
        <v>0</v>
      </c>
      <c r="AA22" s="1122">
        <f t="shared" si="2"/>
        <v>2500</v>
      </c>
      <c r="AB22" s="1122">
        <f t="shared" si="3"/>
        <v>0</v>
      </c>
    </row>
    <row r="23" spans="2:28" s="1032" customFormat="1" x14ac:dyDescent="0.2">
      <c r="B23" s="1163" t="s">
        <v>719</v>
      </c>
      <c r="C23" s="1129"/>
      <c r="D23" s="1158" t="s">
        <v>296</v>
      </c>
      <c r="E23" s="1139">
        <v>500</v>
      </c>
      <c r="F23" s="1140">
        <v>5</v>
      </c>
      <c r="G23" s="1123">
        <f>+E23*F23</f>
        <v>2500</v>
      </c>
      <c r="H23" s="1138">
        <v>2000</v>
      </c>
      <c r="I23" s="1321">
        <f>J23+K23</f>
        <v>0</v>
      </c>
      <c r="J23" s="1138"/>
      <c r="K23" s="1138"/>
      <c r="L23" s="1321">
        <f>M23+N23</f>
        <v>0</v>
      </c>
      <c r="M23" s="1138"/>
      <c r="N23" s="1138"/>
      <c r="O23" s="1321">
        <v>500</v>
      </c>
      <c r="P23" s="1138">
        <v>500</v>
      </c>
      <c r="Q23" s="1138"/>
      <c r="R23" s="1321">
        <f>S23+T23</f>
        <v>0</v>
      </c>
      <c r="S23" s="1147"/>
      <c r="T23" s="1147"/>
      <c r="U23" s="1321">
        <f>V23+W23</f>
        <v>0</v>
      </c>
      <c r="V23" s="1147"/>
      <c r="W23" s="1147"/>
      <c r="X23" s="1321">
        <f>Y23+Z23</f>
        <v>0</v>
      </c>
      <c r="Y23" s="1332"/>
      <c r="Z23" s="1148"/>
      <c r="AA23" s="1122">
        <f t="shared" si="2"/>
        <v>2500</v>
      </c>
      <c r="AB23" s="1122">
        <f t="shared" si="3"/>
        <v>0</v>
      </c>
    </row>
    <row r="24" spans="2:28" s="1032" customFormat="1" x14ac:dyDescent="0.2">
      <c r="B24" s="1136"/>
      <c r="C24" s="1129"/>
      <c r="D24" s="1158" t="s">
        <v>316</v>
      </c>
      <c r="E24" s="1139"/>
      <c r="F24" s="1140"/>
      <c r="G24" s="1123">
        <f>+E24*F24</f>
        <v>0</v>
      </c>
      <c r="H24" s="1138"/>
      <c r="I24" s="1321">
        <f>J24+K24</f>
        <v>0</v>
      </c>
      <c r="J24" s="1138"/>
      <c r="K24" s="1138"/>
      <c r="L24" s="1321">
        <f>M24+N24</f>
        <v>0</v>
      </c>
      <c r="M24" s="1138"/>
      <c r="N24" s="1138"/>
      <c r="O24" s="1321">
        <f>P24+Q24</f>
        <v>0</v>
      </c>
      <c r="P24" s="1138"/>
      <c r="Q24" s="1138"/>
      <c r="R24" s="1321">
        <f>S24+T24</f>
        <v>0</v>
      </c>
      <c r="S24" s="1147"/>
      <c r="T24" s="1147"/>
      <c r="U24" s="1321">
        <f>V24+W24</f>
        <v>0</v>
      </c>
      <c r="V24" s="1147"/>
      <c r="W24" s="1147"/>
      <c r="X24" s="1321">
        <f>Y24+Z24</f>
        <v>0</v>
      </c>
      <c r="Y24" s="1332"/>
      <c r="Z24" s="1148"/>
      <c r="AA24" s="1122">
        <f t="shared" si="2"/>
        <v>0</v>
      </c>
      <c r="AB24" s="1122">
        <f t="shared" si="3"/>
        <v>0</v>
      </c>
    </row>
    <row r="25" spans="2:28" s="1032" customFormat="1" x14ac:dyDescent="0.2">
      <c r="B25" s="1136"/>
      <c r="C25" s="1129"/>
      <c r="D25" s="1158" t="s">
        <v>316</v>
      </c>
      <c r="E25" s="1139"/>
      <c r="F25" s="1140"/>
      <c r="G25" s="1123">
        <f>+E25*F25</f>
        <v>0</v>
      </c>
      <c r="H25" s="1149"/>
      <c r="I25" s="1321">
        <f>J25+K25</f>
        <v>0</v>
      </c>
      <c r="J25" s="1150"/>
      <c r="K25" s="1150"/>
      <c r="L25" s="1321">
        <f>M25+N25</f>
        <v>0</v>
      </c>
      <c r="M25" s="1150"/>
      <c r="N25" s="1150"/>
      <c r="O25" s="1321">
        <f>P25+Q25</f>
        <v>0</v>
      </c>
      <c r="P25" s="1150"/>
      <c r="Q25" s="1150"/>
      <c r="R25" s="1321">
        <f>S25+T25</f>
        <v>0</v>
      </c>
      <c r="S25" s="1151"/>
      <c r="T25" s="1151"/>
      <c r="U25" s="1321">
        <f>V25+W25</f>
        <v>0</v>
      </c>
      <c r="V25" s="1151"/>
      <c r="W25" s="1151"/>
      <c r="X25" s="1321">
        <f>Y25+Z25</f>
        <v>0</v>
      </c>
      <c r="Y25" s="1333"/>
      <c r="Z25" s="1152"/>
      <c r="AA25" s="1122">
        <f t="shared" si="2"/>
        <v>0</v>
      </c>
      <c r="AB25" s="1122">
        <f t="shared" si="3"/>
        <v>0</v>
      </c>
    </row>
    <row r="26" spans="2:28" s="1032" customFormat="1" x14ac:dyDescent="0.2">
      <c r="B26" s="1136"/>
      <c r="C26" s="1129"/>
      <c r="D26" s="1158" t="s">
        <v>316</v>
      </c>
      <c r="E26" s="1139"/>
      <c r="F26" s="1140"/>
      <c r="G26" s="1123">
        <f>+E26*F26</f>
        <v>0</v>
      </c>
      <c r="H26" s="1149"/>
      <c r="I26" s="1322">
        <f>J26+K26</f>
        <v>0</v>
      </c>
      <c r="J26" s="1150"/>
      <c r="K26" s="1150"/>
      <c r="L26" s="1322">
        <f>M26+N26</f>
        <v>0</v>
      </c>
      <c r="M26" s="1150"/>
      <c r="N26" s="1150"/>
      <c r="O26" s="1322">
        <f>P26+Q26</f>
        <v>0</v>
      </c>
      <c r="P26" s="1150"/>
      <c r="Q26" s="1150"/>
      <c r="R26" s="1322">
        <f>S26+T26</f>
        <v>0</v>
      </c>
      <c r="S26" s="1151"/>
      <c r="T26" s="1151"/>
      <c r="U26" s="1322">
        <f>V26+W26</f>
        <v>0</v>
      </c>
      <c r="V26" s="1151"/>
      <c r="W26" s="1151"/>
      <c r="X26" s="1322">
        <f>Y26+Z26</f>
        <v>0</v>
      </c>
      <c r="Y26" s="1333"/>
      <c r="Z26" s="1152"/>
      <c r="AA26" s="1122">
        <f t="shared" si="2"/>
        <v>0</v>
      </c>
      <c r="AB26" s="1122">
        <f t="shared" si="3"/>
        <v>0</v>
      </c>
    </row>
    <row r="27" spans="2:28" s="1032" customFormat="1" x14ac:dyDescent="0.2">
      <c r="B27" s="1137"/>
      <c r="C27" s="1131"/>
      <c r="D27" s="1159" t="s">
        <v>316</v>
      </c>
      <c r="E27" s="1141"/>
      <c r="F27" s="1142"/>
      <c r="G27" s="1124">
        <f>+E27*F27</f>
        <v>0</v>
      </c>
      <c r="H27" s="1153"/>
      <c r="I27" s="1323">
        <f>J27+K27</f>
        <v>0</v>
      </c>
      <c r="J27" s="1154"/>
      <c r="K27" s="1154"/>
      <c r="L27" s="1323">
        <f>M27+N27</f>
        <v>0</v>
      </c>
      <c r="M27" s="1154"/>
      <c r="N27" s="1154"/>
      <c r="O27" s="1323">
        <f>P27+Q27</f>
        <v>0</v>
      </c>
      <c r="P27" s="1154"/>
      <c r="Q27" s="1154"/>
      <c r="R27" s="1323">
        <f>S27+T27</f>
        <v>0</v>
      </c>
      <c r="S27" s="1155"/>
      <c r="T27" s="1155"/>
      <c r="U27" s="1323">
        <f>V27+W27</f>
        <v>0</v>
      </c>
      <c r="V27" s="1155"/>
      <c r="W27" s="1155"/>
      <c r="X27" s="1323">
        <f>Y27+Z27</f>
        <v>0</v>
      </c>
      <c r="Y27" s="1334"/>
      <c r="Z27" s="1156"/>
      <c r="AA27" s="1122">
        <f t="shared" si="2"/>
        <v>0</v>
      </c>
      <c r="AB27" s="1122">
        <f t="shared" si="3"/>
        <v>0</v>
      </c>
    </row>
    <row r="28" spans="2:28" s="1032" customFormat="1" hidden="1" x14ac:dyDescent="0.15">
      <c r="B28" s="1135" t="s">
        <v>291</v>
      </c>
      <c r="C28" s="1128" t="s">
        <v>75</v>
      </c>
      <c r="D28" s="1092"/>
      <c r="E28" s="1143"/>
      <c r="F28" s="1144"/>
      <c r="G28" s="734">
        <f t="shared" ref="G28:Z28" si="5">SUM(G29:G33)</f>
        <v>0</v>
      </c>
      <c r="H28" s="1145">
        <f t="shared" si="5"/>
        <v>0</v>
      </c>
      <c r="I28" s="1145">
        <f t="shared" si="5"/>
        <v>0</v>
      </c>
      <c r="J28" s="1145">
        <f t="shared" si="5"/>
        <v>0</v>
      </c>
      <c r="K28" s="1145">
        <f t="shared" si="5"/>
        <v>0</v>
      </c>
      <c r="L28" s="1145">
        <f t="shared" si="5"/>
        <v>0</v>
      </c>
      <c r="M28" s="1145">
        <f t="shared" si="5"/>
        <v>0</v>
      </c>
      <c r="N28" s="1145">
        <f t="shared" si="5"/>
        <v>0</v>
      </c>
      <c r="O28" s="1145">
        <f t="shared" si="5"/>
        <v>0</v>
      </c>
      <c r="P28" s="1145">
        <f t="shared" si="5"/>
        <v>0</v>
      </c>
      <c r="Q28" s="1145">
        <f t="shared" si="5"/>
        <v>0</v>
      </c>
      <c r="R28" s="1145">
        <f t="shared" si="5"/>
        <v>0</v>
      </c>
      <c r="S28" s="1145">
        <f t="shared" si="5"/>
        <v>0</v>
      </c>
      <c r="T28" s="1145">
        <f t="shared" si="5"/>
        <v>0</v>
      </c>
      <c r="U28" s="1145">
        <f t="shared" si="5"/>
        <v>0</v>
      </c>
      <c r="V28" s="1145">
        <f t="shared" si="5"/>
        <v>0</v>
      </c>
      <c r="W28" s="1145">
        <f t="shared" si="5"/>
        <v>0</v>
      </c>
      <c r="X28" s="1145">
        <f t="shared" si="5"/>
        <v>0</v>
      </c>
      <c r="Y28" s="1145">
        <f t="shared" si="5"/>
        <v>0</v>
      </c>
      <c r="Z28" s="1146">
        <f t="shared" si="5"/>
        <v>0</v>
      </c>
      <c r="AA28" s="1122">
        <f t="shared" si="2"/>
        <v>0</v>
      </c>
      <c r="AB28" s="1122">
        <f t="shared" si="3"/>
        <v>0</v>
      </c>
    </row>
    <row r="29" spans="2:28" s="1032" customFormat="1" hidden="1" x14ac:dyDescent="0.2">
      <c r="B29" s="1136"/>
      <c r="C29" s="1129"/>
      <c r="D29" s="1158" t="s">
        <v>296</v>
      </c>
      <c r="E29" s="1139"/>
      <c r="F29" s="1140"/>
      <c r="G29" s="1123">
        <f>+E29*F29</f>
        <v>0</v>
      </c>
      <c r="H29" s="1138"/>
      <c r="I29" s="1321">
        <f>J29+K29</f>
        <v>0</v>
      </c>
      <c r="J29" s="1138"/>
      <c r="K29" s="1138"/>
      <c r="L29" s="1321">
        <f>M29+N29</f>
        <v>0</v>
      </c>
      <c r="M29" s="1138"/>
      <c r="N29" s="1138"/>
      <c r="O29" s="1321">
        <f>P29+Q29</f>
        <v>0</v>
      </c>
      <c r="P29" s="1138"/>
      <c r="Q29" s="1138"/>
      <c r="R29" s="1321">
        <f>S29+T29</f>
        <v>0</v>
      </c>
      <c r="S29" s="1147"/>
      <c r="T29" s="1147"/>
      <c r="U29" s="1321">
        <f>V29+W29</f>
        <v>0</v>
      </c>
      <c r="V29" s="1147"/>
      <c r="W29" s="1147"/>
      <c r="X29" s="1321">
        <f>Y29+Z29</f>
        <v>0</v>
      </c>
      <c r="Y29" s="1332"/>
      <c r="Z29" s="1148"/>
      <c r="AA29" s="1122">
        <f t="shared" si="2"/>
        <v>0</v>
      </c>
      <c r="AB29" s="1122">
        <f t="shared" si="3"/>
        <v>0</v>
      </c>
    </row>
    <row r="30" spans="2:28" s="1032" customFormat="1" hidden="1" x14ac:dyDescent="0.2">
      <c r="B30" s="1136"/>
      <c r="C30" s="1129"/>
      <c r="D30" s="1158" t="s">
        <v>316</v>
      </c>
      <c r="E30" s="1139"/>
      <c r="F30" s="1140"/>
      <c r="G30" s="1123">
        <f>+E30*F30</f>
        <v>0</v>
      </c>
      <c r="H30" s="1138"/>
      <c r="I30" s="1321">
        <f>J30+K30</f>
        <v>0</v>
      </c>
      <c r="J30" s="1138"/>
      <c r="K30" s="1138"/>
      <c r="L30" s="1321">
        <f>M30+N30</f>
        <v>0</v>
      </c>
      <c r="M30" s="1138"/>
      <c r="N30" s="1138"/>
      <c r="O30" s="1321">
        <f>P30+Q30</f>
        <v>0</v>
      </c>
      <c r="P30" s="1138"/>
      <c r="Q30" s="1138"/>
      <c r="R30" s="1321">
        <f>S30+T30</f>
        <v>0</v>
      </c>
      <c r="S30" s="1147"/>
      <c r="T30" s="1147"/>
      <c r="U30" s="1321">
        <f>V30+W30</f>
        <v>0</v>
      </c>
      <c r="V30" s="1147"/>
      <c r="W30" s="1147"/>
      <c r="X30" s="1321">
        <f>Y30+Z30</f>
        <v>0</v>
      </c>
      <c r="Y30" s="1332"/>
      <c r="Z30" s="1148"/>
      <c r="AA30" s="1122">
        <f t="shared" si="2"/>
        <v>0</v>
      </c>
      <c r="AB30" s="1122">
        <f t="shared" si="3"/>
        <v>0</v>
      </c>
    </row>
    <row r="31" spans="2:28" s="1032" customFormat="1" hidden="1" x14ac:dyDescent="0.2">
      <c r="B31" s="1136"/>
      <c r="C31" s="1129"/>
      <c r="D31" s="1158" t="s">
        <v>316</v>
      </c>
      <c r="E31" s="1139"/>
      <c r="F31" s="1140"/>
      <c r="G31" s="1123">
        <f>+E31*F31</f>
        <v>0</v>
      </c>
      <c r="H31" s="1149"/>
      <c r="I31" s="1321">
        <f>J31+K31</f>
        <v>0</v>
      </c>
      <c r="J31" s="1150"/>
      <c r="K31" s="1150"/>
      <c r="L31" s="1321">
        <f>M31+N31</f>
        <v>0</v>
      </c>
      <c r="M31" s="1150"/>
      <c r="N31" s="1150"/>
      <c r="O31" s="1321">
        <f>P31+Q31</f>
        <v>0</v>
      </c>
      <c r="P31" s="1150"/>
      <c r="Q31" s="1150"/>
      <c r="R31" s="1321">
        <f>S31+T31</f>
        <v>0</v>
      </c>
      <c r="S31" s="1151"/>
      <c r="T31" s="1151"/>
      <c r="U31" s="1321">
        <f>V31+W31</f>
        <v>0</v>
      </c>
      <c r="V31" s="1151"/>
      <c r="W31" s="1151"/>
      <c r="X31" s="1321">
        <f>Y31+Z31</f>
        <v>0</v>
      </c>
      <c r="Y31" s="1333"/>
      <c r="Z31" s="1152"/>
      <c r="AA31" s="1122">
        <f t="shared" si="2"/>
        <v>0</v>
      </c>
      <c r="AB31" s="1122">
        <f t="shared" si="3"/>
        <v>0</v>
      </c>
    </row>
    <row r="32" spans="2:28" s="1032" customFormat="1" hidden="1" x14ac:dyDescent="0.2">
      <c r="B32" s="1136"/>
      <c r="C32" s="1129"/>
      <c r="D32" s="1158" t="s">
        <v>316</v>
      </c>
      <c r="E32" s="1139"/>
      <c r="F32" s="1140"/>
      <c r="G32" s="1123">
        <f>+E32*F32</f>
        <v>0</v>
      </c>
      <c r="H32" s="1149"/>
      <c r="I32" s="1322">
        <f>J32+K32</f>
        <v>0</v>
      </c>
      <c r="J32" s="1150"/>
      <c r="K32" s="1150"/>
      <c r="L32" s="1322">
        <f>M32+N32</f>
        <v>0</v>
      </c>
      <c r="M32" s="1150"/>
      <c r="N32" s="1150"/>
      <c r="O32" s="1322">
        <f>P32+Q32</f>
        <v>0</v>
      </c>
      <c r="P32" s="1150"/>
      <c r="Q32" s="1150"/>
      <c r="R32" s="1322">
        <f>S32+T32</f>
        <v>0</v>
      </c>
      <c r="S32" s="1151"/>
      <c r="T32" s="1151"/>
      <c r="U32" s="1322">
        <f>V32+W32</f>
        <v>0</v>
      </c>
      <c r="V32" s="1151"/>
      <c r="W32" s="1151"/>
      <c r="X32" s="1322">
        <f>Y32+Z32</f>
        <v>0</v>
      </c>
      <c r="Y32" s="1333"/>
      <c r="Z32" s="1152"/>
      <c r="AA32" s="1122">
        <f t="shared" si="2"/>
        <v>0</v>
      </c>
      <c r="AB32" s="1122">
        <f t="shared" si="3"/>
        <v>0</v>
      </c>
    </row>
    <row r="33" spans="2:28" s="1032" customFormat="1" hidden="1" x14ac:dyDescent="0.2">
      <c r="B33" s="1137"/>
      <c r="C33" s="1131"/>
      <c r="D33" s="1159" t="s">
        <v>316</v>
      </c>
      <c r="E33" s="1141"/>
      <c r="F33" s="1142"/>
      <c r="G33" s="1124">
        <f>+E33*F33</f>
        <v>0</v>
      </c>
      <c r="H33" s="1153"/>
      <c r="I33" s="1323">
        <f>J33+K33</f>
        <v>0</v>
      </c>
      <c r="J33" s="1154"/>
      <c r="K33" s="1154"/>
      <c r="L33" s="1323">
        <f>M33+N33</f>
        <v>0</v>
      </c>
      <c r="M33" s="1154"/>
      <c r="N33" s="1154"/>
      <c r="O33" s="1323">
        <f>P33+Q33</f>
        <v>0</v>
      </c>
      <c r="P33" s="1154"/>
      <c r="Q33" s="1154"/>
      <c r="R33" s="1323">
        <f>S33+T33</f>
        <v>0</v>
      </c>
      <c r="S33" s="1155"/>
      <c r="T33" s="1155"/>
      <c r="U33" s="1323">
        <f>V33+W33</f>
        <v>0</v>
      </c>
      <c r="V33" s="1155"/>
      <c r="W33" s="1155"/>
      <c r="X33" s="1323">
        <f>Y33+Z33</f>
        <v>0</v>
      </c>
      <c r="Y33" s="1334"/>
      <c r="Z33" s="1156"/>
      <c r="AA33" s="1122">
        <f t="shared" si="2"/>
        <v>0</v>
      </c>
      <c r="AB33" s="1122">
        <f t="shared" si="3"/>
        <v>0</v>
      </c>
    </row>
    <row r="34" spans="2:28" s="1032" customFormat="1" hidden="1" x14ac:dyDescent="0.15">
      <c r="B34" s="1135" t="s">
        <v>291</v>
      </c>
      <c r="C34" s="1128" t="s">
        <v>76</v>
      </c>
      <c r="D34" s="1092"/>
      <c r="E34" s="1143"/>
      <c r="F34" s="1144"/>
      <c r="G34" s="734">
        <f t="shared" ref="G34:Z34" si="6">SUM(G35:G39)</f>
        <v>0</v>
      </c>
      <c r="H34" s="1145">
        <f t="shared" si="6"/>
        <v>0</v>
      </c>
      <c r="I34" s="1145">
        <f t="shared" si="6"/>
        <v>0</v>
      </c>
      <c r="J34" s="1145">
        <f t="shared" si="6"/>
        <v>0</v>
      </c>
      <c r="K34" s="1145">
        <f t="shared" si="6"/>
        <v>0</v>
      </c>
      <c r="L34" s="1145">
        <f t="shared" si="6"/>
        <v>0</v>
      </c>
      <c r="M34" s="1145">
        <f t="shared" si="6"/>
        <v>0</v>
      </c>
      <c r="N34" s="1145">
        <f t="shared" si="6"/>
        <v>0</v>
      </c>
      <c r="O34" s="1145">
        <f t="shared" si="6"/>
        <v>0</v>
      </c>
      <c r="P34" s="1145">
        <f t="shared" si="6"/>
        <v>0</v>
      </c>
      <c r="Q34" s="1145">
        <f t="shared" si="6"/>
        <v>0</v>
      </c>
      <c r="R34" s="1145">
        <f t="shared" si="6"/>
        <v>0</v>
      </c>
      <c r="S34" s="1145">
        <f t="shared" si="6"/>
        <v>0</v>
      </c>
      <c r="T34" s="1145">
        <f t="shared" si="6"/>
        <v>0</v>
      </c>
      <c r="U34" s="1145">
        <f t="shared" si="6"/>
        <v>0</v>
      </c>
      <c r="V34" s="1145">
        <f t="shared" si="6"/>
        <v>0</v>
      </c>
      <c r="W34" s="1145">
        <f t="shared" si="6"/>
        <v>0</v>
      </c>
      <c r="X34" s="1145">
        <f t="shared" si="6"/>
        <v>0</v>
      </c>
      <c r="Y34" s="1145">
        <f t="shared" si="6"/>
        <v>0</v>
      </c>
      <c r="Z34" s="1146">
        <f t="shared" si="6"/>
        <v>0</v>
      </c>
      <c r="AA34" s="1122">
        <f t="shared" si="2"/>
        <v>0</v>
      </c>
      <c r="AB34" s="1122">
        <f t="shared" si="3"/>
        <v>0</v>
      </c>
    </row>
    <row r="35" spans="2:28" s="1032" customFormat="1" hidden="1" x14ac:dyDescent="0.2">
      <c r="B35" s="1136"/>
      <c r="C35" s="1129"/>
      <c r="D35" s="1158" t="s">
        <v>296</v>
      </c>
      <c r="E35" s="1139"/>
      <c r="F35" s="1140"/>
      <c r="G35" s="1123">
        <f>+E35*F35</f>
        <v>0</v>
      </c>
      <c r="H35" s="1138"/>
      <c r="I35" s="1321">
        <f>J35+K35</f>
        <v>0</v>
      </c>
      <c r="J35" s="1138"/>
      <c r="K35" s="1138"/>
      <c r="L35" s="1321">
        <f>M35+N35</f>
        <v>0</v>
      </c>
      <c r="M35" s="1138"/>
      <c r="N35" s="1138"/>
      <c r="O35" s="1321">
        <f>P35+Q35</f>
        <v>0</v>
      </c>
      <c r="P35" s="1138"/>
      <c r="Q35" s="1138"/>
      <c r="R35" s="1321">
        <f>S35+T35</f>
        <v>0</v>
      </c>
      <c r="S35" s="1147"/>
      <c r="T35" s="1147"/>
      <c r="U35" s="1321">
        <f>V35+W35</f>
        <v>0</v>
      </c>
      <c r="V35" s="1147"/>
      <c r="W35" s="1147"/>
      <c r="X35" s="1321">
        <f>Y35+Z35</f>
        <v>0</v>
      </c>
      <c r="Y35" s="1332"/>
      <c r="Z35" s="1148"/>
      <c r="AA35" s="1122">
        <f t="shared" si="2"/>
        <v>0</v>
      </c>
      <c r="AB35" s="1122">
        <f t="shared" si="3"/>
        <v>0</v>
      </c>
    </row>
    <row r="36" spans="2:28" s="1032" customFormat="1" hidden="1" x14ac:dyDescent="0.2">
      <c r="B36" s="1136"/>
      <c r="C36" s="1129"/>
      <c r="D36" s="1158" t="s">
        <v>316</v>
      </c>
      <c r="E36" s="1139"/>
      <c r="F36" s="1140"/>
      <c r="G36" s="1123">
        <f>+E36*F36</f>
        <v>0</v>
      </c>
      <c r="H36" s="1138"/>
      <c r="I36" s="1321">
        <f>J36+K36</f>
        <v>0</v>
      </c>
      <c r="J36" s="1138"/>
      <c r="K36" s="1138"/>
      <c r="L36" s="1321">
        <f>M36+N36</f>
        <v>0</v>
      </c>
      <c r="M36" s="1138"/>
      <c r="N36" s="1138"/>
      <c r="O36" s="1321">
        <f>P36+Q36</f>
        <v>0</v>
      </c>
      <c r="P36" s="1138"/>
      <c r="Q36" s="1138"/>
      <c r="R36" s="1321">
        <f>S36+T36</f>
        <v>0</v>
      </c>
      <c r="S36" s="1147"/>
      <c r="T36" s="1147"/>
      <c r="U36" s="1321">
        <f>V36+W36</f>
        <v>0</v>
      </c>
      <c r="V36" s="1147"/>
      <c r="W36" s="1147"/>
      <c r="X36" s="1321">
        <f>Y36+Z36</f>
        <v>0</v>
      </c>
      <c r="Y36" s="1332"/>
      <c r="Z36" s="1148"/>
      <c r="AA36" s="1122">
        <f t="shared" si="2"/>
        <v>0</v>
      </c>
      <c r="AB36" s="1122">
        <f t="shared" si="3"/>
        <v>0</v>
      </c>
    </row>
    <row r="37" spans="2:28" s="1032" customFormat="1" hidden="1" x14ac:dyDescent="0.2">
      <c r="B37" s="1136"/>
      <c r="C37" s="1129"/>
      <c r="D37" s="1158" t="s">
        <v>316</v>
      </c>
      <c r="E37" s="1139"/>
      <c r="F37" s="1140"/>
      <c r="G37" s="1123">
        <f>+E37*F37</f>
        <v>0</v>
      </c>
      <c r="H37" s="1149"/>
      <c r="I37" s="1321">
        <f>J37+K37</f>
        <v>0</v>
      </c>
      <c r="J37" s="1150"/>
      <c r="K37" s="1150"/>
      <c r="L37" s="1321">
        <f>M37+N37</f>
        <v>0</v>
      </c>
      <c r="M37" s="1150"/>
      <c r="N37" s="1150"/>
      <c r="O37" s="1321">
        <f>P37+Q37</f>
        <v>0</v>
      </c>
      <c r="P37" s="1150"/>
      <c r="Q37" s="1150"/>
      <c r="R37" s="1321">
        <f>S37+T37</f>
        <v>0</v>
      </c>
      <c r="S37" s="1151"/>
      <c r="T37" s="1151"/>
      <c r="U37" s="1321">
        <f>V37+W37</f>
        <v>0</v>
      </c>
      <c r="V37" s="1151"/>
      <c r="W37" s="1151"/>
      <c r="X37" s="1321">
        <f>Y37+Z37</f>
        <v>0</v>
      </c>
      <c r="Y37" s="1333"/>
      <c r="Z37" s="1152"/>
      <c r="AA37" s="1122">
        <f t="shared" si="2"/>
        <v>0</v>
      </c>
      <c r="AB37" s="1122">
        <f t="shared" si="3"/>
        <v>0</v>
      </c>
    </row>
    <row r="38" spans="2:28" s="1032" customFormat="1" hidden="1" x14ac:dyDescent="0.2">
      <c r="B38" s="1136"/>
      <c r="C38" s="1129"/>
      <c r="D38" s="1158" t="s">
        <v>316</v>
      </c>
      <c r="E38" s="1139"/>
      <c r="F38" s="1140"/>
      <c r="G38" s="1123">
        <f>+E38*F38</f>
        <v>0</v>
      </c>
      <c r="H38" s="1149"/>
      <c r="I38" s="1322">
        <f>J38+K38</f>
        <v>0</v>
      </c>
      <c r="J38" s="1150"/>
      <c r="K38" s="1150"/>
      <c r="L38" s="1322">
        <f>M38+N38</f>
        <v>0</v>
      </c>
      <c r="M38" s="1150"/>
      <c r="N38" s="1150"/>
      <c r="O38" s="1322">
        <f>P38+Q38</f>
        <v>0</v>
      </c>
      <c r="P38" s="1150"/>
      <c r="Q38" s="1150"/>
      <c r="R38" s="1322">
        <f>S38+T38</f>
        <v>0</v>
      </c>
      <c r="S38" s="1151"/>
      <c r="T38" s="1151"/>
      <c r="U38" s="1322">
        <f>V38+W38</f>
        <v>0</v>
      </c>
      <c r="V38" s="1151"/>
      <c r="W38" s="1151"/>
      <c r="X38" s="1322">
        <f>Y38+Z38</f>
        <v>0</v>
      </c>
      <c r="Y38" s="1333"/>
      <c r="Z38" s="1152"/>
      <c r="AA38" s="1122">
        <f t="shared" si="2"/>
        <v>0</v>
      </c>
      <c r="AB38" s="1122">
        <f t="shared" si="3"/>
        <v>0</v>
      </c>
    </row>
    <row r="39" spans="2:28" s="1032" customFormat="1" hidden="1" x14ac:dyDescent="0.2">
      <c r="B39" s="1137"/>
      <c r="C39" s="1131"/>
      <c r="D39" s="1159" t="s">
        <v>316</v>
      </c>
      <c r="E39" s="1141"/>
      <c r="F39" s="1142"/>
      <c r="G39" s="1124">
        <f>+E39*F39</f>
        <v>0</v>
      </c>
      <c r="H39" s="1153"/>
      <c r="I39" s="1323">
        <f>J39+K39</f>
        <v>0</v>
      </c>
      <c r="J39" s="1154"/>
      <c r="K39" s="1154"/>
      <c r="L39" s="1323">
        <f>M39+N39</f>
        <v>0</v>
      </c>
      <c r="M39" s="1154"/>
      <c r="N39" s="1154"/>
      <c r="O39" s="1323">
        <f>P39+Q39</f>
        <v>0</v>
      </c>
      <c r="P39" s="1154"/>
      <c r="Q39" s="1154"/>
      <c r="R39" s="1323">
        <f>S39+T39</f>
        <v>0</v>
      </c>
      <c r="S39" s="1155"/>
      <c r="T39" s="1155"/>
      <c r="U39" s="1323">
        <f>V39+W39</f>
        <v>0</v>
      </c>
      <c r="V39" s="1155"/>
      <c r="W39" s="1155"/>
      <c r="X39" s="1323">
        <f>Y39+Z39</f>
        <v>0</v>
      </c>
      <c r="Y39" s="1334"/>
      <c r="Z39" s="1156"/>
      <c r="AA39" s="1122">
        <f t="shared" si="2"/>
        <v>0</v>
      </c>
      <c r="AB39" s="1122">
        <f t="shared" si="3"/>
        <v>0</v>
      </c>
    </row>
    <row r="40" spans="2:28" s="1032" customFormat="1" hidden="1" x14ac:dyDescent="0.15">
      <c r="B40" s="1135" t="s">
        <v>291</v>
      </c>
      <c r="C40" s="1128" t="s">
        <v>77</v>
      </c>
      <c r="D40" s="1092"/>
      <c r="E40" s="1143"/>
      <c r="F40" s="1144"/>
      <c r="G40" s="734">
        <f t="shared" ref="G40:Z40" si="7">SUM(G41:G45)</f>
        <v>0</v>
      </c>
      <c r="H40" s="1145">
        <f t="shared" si="7"/>
        <v>0</v>
      </c>
      <c r="I40" s="1145">
        <f t="shared" si="7"/>
        <v>0</v>
      </c>
      <c r="J40" s="1145">
        <f t="shared" si="7"/>
        <v>0</v>
      </c>
      <c r="K40" s="1145">
        <f t="shared" si="7"/>
        <v>0</v>
      </c>
      <c r="L40" s="1145">
        <f t="shared" si="7"/>
        <v>0</v>
      </c>
      <c r="M40" s="1145">
        <f t="shared" si="7"/>
        <v>0</v>
      </c>
      <c r="N40" s="1145">
        <f t="shared" si="7"/>
        <v>0</v>
      </c>
      <c r="O40" s="1145">
        <f t="shared" si="7"/>
        <v>0</v>
      </c>
      <c r="P40" s="1145">
        <f t="shared" si="7"/>
        <v>0</v>
      </c>
      <c r="Q40" s="1145">
        <f t="shared" si="7"/>
        <v>0</v>
      </c>
      <c r="R40" s="1145">
        <f t="shared" si="7"/>
        <v>0</v>
      </c>
      <c r="S40" s="1145">
        <f t="shared" si="7"/>
        <v>0</v>
      </c>
      <c r="T40" s="1145">
        <f t="shared" si="7"/>
        <v>0</v>
      </c>
      <c r="U40" s="1145">
        <f t="shared" si="7"/>
        <v>0</v>
      </c>
      <c r="V40" s="1145">
        <f t="shared" si="7"/>
        <v>0</v>
      </c>
      <c r="W40" s="1145">
        <f t="shared" si="7"/>
        <v>0</v>
      </c>
      <c r="X40" s="1145">
        <f t="shared" si="7"/>
        <v>0</v>
      </c>
      <c r="Y40" s="1145">
        <f t="shared" si="7"/>
        <v>0</v>
      </c>
      <c r="Z40" s="1146">
        <f t="shared" si="7"/>
        <v>0</v>
      </c>
      <c r="AA40" s="1122">
        <f t="shared" si="2"/>
        <v>0</v>
      </c>
      <c r="AB40" s="1122">
        <f t="shared" si="3"/>
        <v>0</v>
      </c>
    </row>
    <row r="41" spans="2:28" s="1032" customFormat="1" hidden="1" x14ac:dyDescent="0.2">
      <c r="B41" s="1165"/>
      <c r="C41" s="1129"/>
      <c r="D41" s="1158" t="s">
        <v>296</v>
      </c>
      <c r="E41" s="1139"/>
      <c r="F41" s="1140"/>
      <c r="G41" s="1123">
        <f>+E41*F41</f>
        <v>0</v>
      </c>
      <c r="H41" s="1138"/>
      <c r="I41" s="1321">
        <f>J41+K41</f>
        <v>0</v>
      </c>
      <c r="J41" s="1138"/>
      <c r="K41" s="1138"/>
      <c r="L41" s="1321">
        <f>M41+N41</f>
        <v>0</v>
      </c>
      <c r="M41" s="1138"/>
      <c r="N41" s="1138"/>
      <c r="O41" s="1321">
        <f>P41+Q41</f>
        <v>0</v>
      </c>
      <c r="P41" s="1138"/>
      <c r="Q41" s="1138"/>
      <c r="R41" s="1321">
        <f>S41+T41</f>
        <v>0</v>
      </c>
      <c r="S41" s="1147"/>
      <c r="T41" s="1147"/>
      <c r="U41" s="1321">
        <f>V41+W41</f>
        <v>0</v>
      </c>
      <c r="V41" s="1147"/>
      <c r="W41" s="1147"/>
      <c r="X41" s="1321">
        <f>Y41+Z41</f>
        <v>0</v>
      </c>
      <c r="Y41" s="1332"/>
      <c r="Z41" s="1148"/>
      <c r="AA41" s="1122">
        <f t="shared" si="2"/>
        <v>0</v>
      </c>
      <c r="AB41" s="1122">
        <f t="shared" si="3"/>
        <v>0</v>
      </c>
    </row>
    <row r="42" spans="2:28" s="1032" customFormat="1" hidden="1" x14ac:dyDescent="0.2">
      <c r="B42" s="1136"/>
      <c r="C42" s="1129"/>
      <c r="D42" s="1158" t="s">
        <v>316</v>
      </c>
      <c r="E42" s="1139"/>
      <c r="F42" s="1140"/>
      <c r="G42" s="1123">
        <f>+E42*F42</f>
        <v>0</v>
      </c>
      <c r="H42" s="1138"/>
      <c r="I42" s="1321">
        <f>J42+K42</f>
        <v>0</v>
      </c>
      <c r="J42" s="1138"/>
      <c r="K42" s="1138"/>
      <c r="L42" s="1321">
        <f>M42+N42</f>
        <v>0</v>
      </c>
      <c r="M42" s="1138"/>
      <c r="N42" s="1138"/>
      <c r="O42" s="1321">
        <f>P42+Q42</f>
        <v>0</v>
      </c>
      <c r="P42" s="1138"/>
      <c r="Q42" s="1138"/>
      <c r="R42" s="1321">
        <f>S42+T42</f>
        <v>0</v>
      </c>
      <c r="S42" s="1147"/>
      <c r="T42" s="1147"/>
      <c r="U42" s="1321">
        <f>V42+W42</f>
        <v>0</v>
      </c>
      <c r="V42" s="1147"/>
      <c r="W42" s="1147"/>
      <c r="X42" s="1321">
        <f>Y42+Z42</f>
        <v>0</v>
      </c>
      <c r="Y42" s="1332"/>
      <c r="Z42" s="1148"/>
      <c r="AA42" s="1122">
        <f t="shared" si="2"/>
        <v>0</v>
      </c>
      <c r="AB42" s="1122">
        <f t="shared" si="3"/>
        <v>0</v>
      </c>
    </row>
    <row r="43" spans="2:28" s="1032" customFormat="1" hidden="1" x14ac:dyDescent="0.2">
      <c r="B43" s="1136"/>
      <c r="C43" s="1129"/>
      <c r="D43" s="1158" t="s">
        <v>316</v>
      </c>
      <c r="E43" s="1139"/>
      <c r="F43" s="1140"/>
      <c r="G43" s="1123">
        <f>+E43*F43</f>
        <v>0</v>
      </c>
      <c r="H43" s="1149"/>
      <c r="I43" s="1321">
        <f>J43+K43</f>
        <v>0</v>
      </c>
      <c r="J43" s="1150"/>
      <c r="K43" s="1150"/>
      <c r="L43" s="1321">
        <f>M43+N43</f>
        <v>0</v>
      </c>
      <c r="M43" s="1150"/>
      <c r="N43" s="1150"/>
      <c r="O43" s="1321">
        <f>P43+Q43</f>
        <v>0</v>
      </c>
      <c r="P43" s="1150"/>
      <c r="Q43" s="1150"/>
      <c r="R43" s="1321">
        <f>S43+T43</f>
        <v>0</v>
      </c>
      <c r="S43" s="1151"/>
      <c r="T43" s="1151"/>
      <c r="U43" s="1321">
        <f>V43+W43</f>
        <v>0</v>
      </c>
      <c r="V43" s="1151"/>
      <c r="W43" s="1151"/>
      <c r="X43" s="1321">
        <f>Y43+Z43</f>
        <v>0</v>
      </c>
      <c r="Y43" s="1333"/>
      <c r="Z43" s="1152"/>
      <c r="AA43" s="1122">
        <f t="shared" si="2"/>
        <v>0</v>
      </c>
      <c r="AB43" s="1122">
        <f t="shared" si="3"/>
        <v>0</v>
      </c>
    </row>
    <row r="44" spans="2:28" s="1032" customFormat="1" hidden="1" x14ac:dyDescent="0.2">
      <c r="B44" s="1136"/>
      <c r="C44" s="1129"/>
      <c r="D44" s="1158" t="s">
        <v>316</v>
      </c>
      <c r="E44" s="1139"/>
      <c r="F44" s="1140"/>
      <c r="G44" s="1123">
        <f>+E44*F44</f>
        <v>0</v>
      </c>
      <c r="H44" s="1149"/>
      <c r="I44" s="1322">
        <f>J44+K44</f>
        <v>0</v>
      </c>
      <c r="J44" s="1150"/>
      <c r="K44" s="1150"/>
      <c r="L44" s="1322">
        <f>M44+N44</f>
        <v>0</v>
      </c>
      <c r="M44" s="1150"/>
      <c r="N44" s="1150"/>
      <c r="O44" s="1322">
        <f>P44+Q44</f>
        <v>0</v>
      </c>
      <c r="P44" s="1150"/>
      <c r="Q44" s="1150"/>
      <c r="R44" s="1322">
        <f>S44+T44</f>
        <v>0</v>
      </c>
      <c r="S44" s="1151"/>
      <c r="T44" s="1151"/>
      <c r="U44" s="1322">
        <f>V44+W44</f>
        <v>0</v>
      </c>
      <c r="V44" s="1151"/>
      <c r="W44" s="1151"/>
      <c r="X44" s="1322">
        <f>Y44+Z44</f>
        <v>0</v>
      </c>
      <c r="Y44" s="1333"/>
      <c r="Z44" s="1152"/>
      <c r="AA44" s="1122">
        <f t="shared" si="2"/>
        <v>0</v>
      </c>
      <c r="AB44" s="1122">
        <f t="shared" si="3"/>
        <v>0</v>
      </c>
    </row>
    <row r="45" spans="2:28" s="1032" customFormat="1" hidden="1" x14ac:dyDescent="0.2">
      <c r="B45" s="1137"/>
      <c r="C45" s="1131"/>
      <c r="D45" s="1159" t="s">
        <v>316</v>
      </c>
      <c r="E45" s="1141"/>
      <c r="F45" s="1142"/>
      <c r="G45" s="1123">
        <f>+E45*F45</f>
        <v>0</v>
      </c>
      <c r="H45" s="1153"/>
      <c r="I45" s="1323">
        <f>J45+K45</f>
        <v>0</v>
      </c>
      <c r="J45" s="1154"/>
      <c r="K45" s="1154"/>
      <c r="L45" s="1323">
        <f>M45+N45</f>
        <v>0</v>
      </c>
      <c r="M45" s="1154"/>
      <c r="N45" s="1154"/>
      <c r="O45" s="1323">
        <f>P45+Q45</f>
        <v>0</v>
      </c>
      <c r="P45" s="1154"/>
      <c r="Q45" s="1154"/>
      <c r="R45" s="1323">
        <f>S45+T45</f>
        <v>0</v>
      </c>
      <c r="S45" s="1155"/>
      <c r="T45" s="1155"/>
      <c r="U45" s="1323">
        <f>V45+W45</f>
        <v>0</v>
      </c>
      <c r="V45" s="1155"/>
      <c r="W45" s="1155"/>
      <c r="X45" s="1323">
        <f>Y45+Z45</f>
        <v>0</v>
      </c>
      <c r="Y45" s="1334"/>
      <c r="Z45" s="1156"/>
      <c r="AA45" s="1122">
        <f t="shared" si="2"/>
        <v>0</v>
      </c>
      <c r="AB45" s="1122">
        <f t="shared" si="3"/>
        <v>0</v>
      </c>
    </row>
    <row r="46" spans="2:28" s="1032" customFormat="1" x14ac:dyDescent="0.15">
      <c r="B46" s="777" t="str">
        <f>+'PLAN DE ADQUISICIONES'!C19</f>
        <v>Registrar a los participantes</v>
      </c>
      <c r="C46" s="776" t="str">
        <f>+'PLAN DE ADQUISICIONES'!B19</f>
        <v>1.1.2</v>
      </c>
      <c r="D46" s="774" t="str">
        <f>+'PLAN DE ADQUISICIONES'!D19</f>
        <v>Persona</v>
      </c>
      <c r="E46" s="775">
        <f>+'PLAN DE ADQUISICIONES'!E19</f>
        <v>500</v>
      </c>
      <c r="F46" s="735"/>
      <c r="G46" s="735">
        <f t="shared" ref="G46:Z46" si="8">+G48+G54+G60+G66+G72</f>
        <v>1500</v>
      </c>
      <c r="H46" s="19">
        <f t="shared" si="8"/>
        <v>1500</v>
      </c>
      <c r="I46" s="19">
        <f t="shared" si="8"/>
        <v>0</v>
      </c>
      <c r="J46" s="19">
        <f t="shared" si="8"/>
        <v>0</v>
      </c>
      <c r="K46" s="19">
        <f t="shared" si="8"/>
        <v>0</v>
      </c>
      <c r="L46" s="19">
        <f t="shared" si="8"/>
        <v>0</v>
      </c>
      <c r="M46" s="19">
        <f t="shared" si="8"/>
        <v>0</v>
      </c>
      <c r="N46" s="19">
        <f t="shared" si="8"/>
        <v>0</v>
      </c>
      <c r="O46" s="19">
        <f t="shared" si="8"/>
        <v>0</v>
      </c>
      <c r="P46" s="19">
        <f t="shared" si="8"/>
        <v>0</v>
      </c>
      <c r="Q46" s="19">
        <f t="shared" si="8"/>
        <v>0</v>
      </c>
      <c r="R46" s="19">
        <f t="shared" si="8"/>
        <v>0</v>
      </c>
      <c r="S46" s="19">
        <f t="shared" si="8"/>
        <v>0</v>
      </c>
      <c r="T46" s="19">
        <f t="shared" si="8"/>
        <v>0</v>
      </c>
      <c r="U46" s="19">
        <f t="shared" si="8"/>
        <v>0</v>
      </c>
      <c r="V46" s="19">
        <f t="shared" si="8"/>
        <v>0</v>
      </c>
      <c r="W46" s="19">
        <f t="shared" si="8"/>
        <v>0</v>
      </c>
      <c r="X46" s="19">
        <f t="shared" si="8"/>
        <v>0</v>
      </c>
      <c r="Y46" s="19">
        <f t="shared" si="8"/>
        <v>0</v>
      </c>
      <c r="Z46" s="20">
        <f t="shared" si="8"/>
        <v>0</v>
      </c>
      <c r="AA46" s="1122">
        <f t="shared" si="2"/>
        <v>1500</v>
      </c>
      <c r="AB46" s="1122">
        <f t="shared" si="3"/>
        <v>0</v>
      </c>
    </row>
    <row r="47" spans="2:28" s="1032" customFormat="1" x14ac:dyDescent="0.15">
      <c r="B47" s="769" t="s">
        <v>475</v>
      </c>
      <c r="C47" s="772"/>
      <c r="D47" s="1929" t="s">
        <v>720</v>
      </c>
      <c r="E47" s="1930"/>
      <c r="F47" s="1930"/>
      <c r="G47" s="1930"/>
      <c r="H47" s="1930"/>
      <c r="I47" s="1930"/>
      <c r="J47" s="1930"/>
      <c r="K47" s="1930"/>
      <c r="L47" s="1930"/>
      <c r="M47" s="1930"/>
      <c r="N47" s="1930"/>
      <c r="O47" s="1930"/>
      <c r="P47" s="1930"/>
      <c r="Q47" s="1930"/>
      <c r="R47" s="1930"/>
      <c r="S47" s="1930"/>
      <c r="T47" s="1930"/>
      <c r="U47" s="1930"/>
      <c r="V47" s="1930"/>
      <c r="W47" s="1930"/>
      <c r="X47" s="1930"/>
      <c r="Y47" s="1930"/>
      <c r="Z47" s="1931"/>
    </row>
    <row r="48" spans="2:28" s="1032" customFormat="1" x14ac:dyDescent="0.15">
      <c r="B48" s="1135" t="s">
        <v>61</v>
      </c>
      <c r="C48" s="1128" t="s">
        <v>1</v>
      </c>
      <c r="D48" s="1092"/>
      <c r="E48" s="1143"/>
      <c r="F48" s="1144"/>
      <c r="G48" s="734">
        <f t="shared" ref="G48:Z48" si="9">SUM(G49:G53)</f>
        <v>500</v>
      </c>
      <c r="H48" s="1145">
        <f t="shared" si="9"/>
        <v>500</v>
      </c>
      <c r="I48" s="1145">
        <f t="shared" si="9"/>
        <v>0</v>
      </c>
      <c r="J48" s="1145">
        <f t="shared" si="9"/>
        <v>0</v>
      </c>
      <c r="K48" s="1145">
        <f t="shared" si="9"/>
        <v>0</v>
      </c>
      <c r="L48" s="1145">
        <f t="shared" si="9"/>
        <v>0</v>
      </c>
      <c r="M48" s="1145">
        <f t="shared" si="9"/>
        <v>0</v>
      </c>
      <c r="N48" s="1145">
        <f t="shared" si="9"/>
        <v>0</v>
      </c>
      <c r="O48" s="1145">
        <f t="shared" si="9"/>
        <v>0</v>
      </c>
      <c r="P48" s="1145">
        <f t="shared" si="9"/>
        <v>0</v>
      </c>
      <c r="Q48" s="1145">
        <f t="shared" si="9"/>
        <v>0</v>
      </c>
      <c r="R48" s="1145">
        <f t="shared" si="9"/>
        <v>0</v>
      </c>
      <c r="S48" s="1145">
        <f t="shared" si="9"/>
        <v>0</v>
      </c>
      <c r="T48" s="1145">
        <f t="shared" si="9"/>
        <v>0</v>
      </c>
      <c r="U48" s="1145">
        <f t="shared" si="9"/>
        <v>0</v>
      </c>
      <c r="V48" s="1145">
        <f t="shared" si="9"/>
        <v>0</v>
      </c>
      <c r="W48" s="1145">
        <f t="shared" si="9"/>
        <v>0</v>
      </c>
      <c r="X48" s="1145">
        <f t="shared" si="9"/>
        <v>0</v>
      </c>
      <c r="Y48" s="1145">
        <f t="shared" si="9"/>
        <v>0</v>
      </c>
      <c r="Z48" s="1146">
        <f t="shared" si="9"/>
        <v>0</v>
      </c>
      <c r="AA48" s="1122">
        <f t="shared" ref="AA48:AA110" si="10">X48+U48+R48+O48+L48+I48+H48</f>
        <v>500</v>
      </c>
      <c r="AB48" s="1122">
        <f t="shared" si="3"/>
        <v>0</v>
      </c>
    </row>
    <row r="49" spans="2:28" s="1032" customFormat="1" x14ac:dyDescent="0.2">
      <c r="B49" s="1136" t="s">
        <v>721</v>
      </c>
      <c r="C49" s="1134"/>
      <c r="D49" s="1158" t="s">
        <v>296</v>
      </c>
      <c r="E49" s="1139">
        <v>500</v>
      </c>
      <c r="F49" s="1140">
        <v>1</v>
      </c>
      <c r="G49" s="1123">
        <f>+E49*F49</f>
        <v>500</v>
      </c>
      <c r="H49" s="1138">
        <v>500</v>
      </c>
      <c r="I49" s="1321">
        <f>J49+K49</f>
        <v>0</v>
      </c>
      <c r="J49" s="1138"/>
      <c r="K49" s="1138"/>
      <c r="L49" s="1321">
        <f>M49+N49</f>
        <v>0</v>
      </c>
      <c r="M49" s="1138"/>
      <c r="N49" s="1138"/>
      <c r="O49" s="1321">
        <f>P49+Q49</f>
        <v>0</v>
      </c>
      <c r="P49" s="1138"/>
      <c r="Q49" s="1138"/>
      <c r="R49" s="1321">
        <f>S49+T49</f>
        <v>0</v>
      </c>
      <c r="S49" s="1147"/>
      <c r="T49" s="1147"/>
      <c r="U49" s="1321">
        <f>V49+W49</f>
        <v>0</v>
      </c>
      <c r="V49" s="1147"/>
      <c r="W49" s="1147"/>
      <c r="X49" s="1321">
        <f>Y49+Z49</f>
        <v>0</v>
      </c>
      <c r="Y49" s="1332"/>
      <c r="Z49" s="1148"/>
      <c r="AA49" s="1122">
        <f t="shared" si="10"/>
        <v>500</v>
      </c>
      <c r="AB49" s="1122">
        <f t="shared" si="3"/>
        <v>0</v>
      </c>
    </row>
    <row r="50" spans="2:28" s="1032" customFormat="1" x14ac:dyDescent="0.2">
      <c r="B50" s="1136"/>
      <c r="C50" s="1134"/>
      <c r="D50" s="1158" t="s">
        <v>316</v>
      </c>
      <c r="E50" s="1139"/>
      <c r="F50" s="1140"/>
      <c r="G50" s="1123">
        <f>+E50*F50</f>
        <v>0</v>
      </c>
      <c r="H50" s="1138"/>
      <c r="I50" s="1321">
        <f>J50+K50</f>
        <v>0</v>
      </c>
      <c r="J50" s="1138"/>
      <c r="K50" s="1138"/>
      <c r="L50" s="1321">
        <f>M50+N50</f>
        <v>0</v>
      </c>
      <c r="M50" s="1138"/>
      <c r="N50" s="1138"/>
      <c r="O50" s="1321">
        <f>P50+Q50</f>
        <v>0</v>
      </c>
      <c r="P50" s="1138"/>
      <c r="Q50" s="1138"/>
      <c r="R50" s="1321">
        <f>S50+T50</f>
        <v>0</v>
      </c>
      <c r="S50" s="1147"/>
      <c r="T50" s="1147"/>
      <c r="U50" s="1321">
        <f>V50+W50</f>
        <v>0</v>
      </c>
      <c r="V50" s="1147"/>
      <c r="W50" s="1147"/>
      <c r="X50" s="1321">
        <f>Y50+Z50</f>
        <v>0</v>
      </c>
      <c r="Y50" s="1332"/>
      <c r="Z50" s="1148"/>
      <c r="AA50" s="1122">
        <f t="shared" si="10"/>
        <v>0</v>
      </c>
      <c r="AB50" s="1122">
        <f t="shared" si="3"/>
        <v>0</v>
      </c>
    </row>
    <row r="51" spans="2:28" s="1032" customFormat="1" x14ac:dyDescent="0.2">
      <c r="B51" s="1136"/>
      <c r="C51" s="1130"/>
      <c r="D51" s="1158" t="s">
        <v>316</v>
      </c>
      <c r="E51" s="1139"/>
      <c r="F51" s="1140"/>
      <c r="G51" s="1123">
        <f>+E51*F51</f>
        <v>0</v>
      </c>
      <c r="H51" s="1149"/>
      <c r="I51" s="1321">
        <f>J51+K51</f>
        <v>0</v>
      </c>
      <c r="J51" s="1150"/>
      <c r="K51" s="1150"/>
      <c r="L51" s="1321">
        <f>M51+N51</f>
        <v>0</v>
      </c>
      <c r="M51" s="1150"/>
      <c r="N51" s="1150"/>
      <c r="O51" s="1321">
        <f>P51+Q51</f>
        <v>0</v>
      </c>
      <c r="P51" s="1150"/>
      <c r="Q51" s="1150"/>
      <c r="R51" s="1321">
        <f>S51+T51</f>
        <v>0</v>
      </c>
      <c r="S51" s="1151"/>
      <c r="T51" s="1151"/>
      <c r="U51" s="1321">
        <f>V51+W51</f>
        <v>0</v>
      </c>
      <c r="V51" s="1151"/>
      <c r="W51" s="1151"/>
      <c r="X51" s="1321">
        <f>Y51+Z51</f>
        <v>0</v>
      </c>
      <c r="Y51" s="1333"/>
      <c r="Z51" s="1152"/>
      <c r="AA51" s="1122">
        <f t="shared" si="10"/>
        <v>0</v>
      </c>
      <c r="AB51" s="1122">
        <f t="shared" si="3"/>
        <v>0</v>
      </c>
    </row>
    <row r="52" spans="2:28" s="1032" customFormat="1" x14ac:dyDescent="0.2">
      <c r="B52" s="1136"/>
      <c r="C52" s="1130"/>
      <c r="D52" s="1158" t="s">
        <v>316</v>
      </c>
      <c r="E52" s="1139"/>
      <c r="F52" s="1140"/>
      <c r="G52" s="1123">
        <f>+E52*F52</f>
        <v>0</v>
      </c>
      <c r="H52" s="1149"/>
      <c r="I52" s="1322">
        <f>J52+K52</f>
        <v>0</v>
      </c>
      <c r="J52" s="1150"/>
      <c r="K52" s="1150"/>
      <c r="L52" s="1322">
        <f>M52+N52</f>
        <v>0</v>
      </c>
      <c r="M52" s="1150"/>
      <c r="N52" s="1150"/>
      <c r="O52" s="1322">
        <f>P52+Q52</f>
        <v>0</v>
      </c>
      <c r="P52" s="1150"/>
      <c r="Q52" s="1150"/>
      <c r="R52" s="1322">
        <f>S52+T52</f>
        <v>0</v>
      </c>
      <c r="S52" s="1151"/>
      <c r="T52" s="1151"/>
      <c r="U52" s="1322">
        <f>V52+W52</f>
        <v>0</v>
      </c>
      <c r="V52" s="1151"/>
      <c r="W52" s="1151"/>
      <c r="X52" s="1322">
        <f>Y52+Z52</f>
        <v>0</v>
      </c>
      <c r="Y52" s="1333"/>
      <c r="Z52" s="1152"/>
      <c r="AA52" s="1122">
        <f t="shared" si="10"/>
        <v>0</v>
      </c>
      <c r="AB52" s="1122">
        <f t="shared" si="3"/>
        <v>0</v>
      </c>
    </row>
    <row r="53" spans="2:28" s="1032" customFormat="1" x14ac:dyDescent="0.2">
      <c r="B53" s="1137"/>
      <c r="C53" s="1131"/>
      <c r="D53" s="1159" t="s">
        <v>316</v>
      </c>
      <c r="E53" s="1141"/>
      <c r="F53" s="1142"/>
      <c r="G53" s="1124">
        <f>+E53*F53</f>
        <v>0</v>
      </c>
      <c r="H53" s="1153"/>
      <c r="I53" s="1323">
        <f>J53+K53</f>
        <v>0</v>
      </c>
      <c r="J53" s="1154"/>
      <c r="K53" s="1154"/>
      <c r="L53" s="1323">
        <f>M53+N53</f>
        <v>0</v>
      </c>
      <c r="M53" s="1154"/>
      <c r="N53" s="1154"/>
      <c r="O53" s="1323">
        <f>P53+Q53</f>
        <v>0</v>
      </c>
      <c r="P53" s="1154"/>
      <c r="Q53" s="1154"/>
      <c r="R53" s="1323">
        <f>S53+T53</f>
        <v>0</v>
      </c>
      <c r="S53" s="1155"/>
      <c r="T53" s="1155"/>
      <c r="U53" s="1323">
        <f>V53+W53</f>
        <v>0</v>
      </c>
      <c r="V53" s="1155"/>
      <c r="W53" s="1155"/>
      <c r="X53" s="1323">
        <f>Y53+Z53</f>
        <v>0</v>
      </c>
      <c r="Y53" s="1334"/>
      <c r="Z53" s="1156"/>
      <c r="AA53" s="1122">
        <f t="shared" si="10"/>
        <v>0</v>
      </c>
      <c r="AB53" s="1122">
        <f t="shared" si="3"/>
        <v>0</v>
      </c>
    </row>
    <row r="54" spans="2:28" s="1032" customFormat="1" x14ac:dyDescent="0.15">
      <c r="B54" s="1135" t="s">
        <v>218</v>
      </c>
      <c r="C54" s="1128" t="s">
        <v>2</v>
      </c>
      <c r="D54" s="1092"/>
      <c r="E54" s="1143"/>
      <c r="F54" s="1144"/>
      <c r="G54" s="734">
        <f t="shared" ref="G54:Z54" si="11">SUM(G55:G59)</f>
        <v>1000</v>
      </c>
      <c r="H54" s="1145">
        <f t="shared" si="11"/>
        <v>1000</v>
      </c>
      <c r="I54" s="1145">
        <f t="shared" si="11"/>
        <v>0</v>
      </c>
      <c r="J54" s="1145">
        <f t="shared" si="11"/>
        <v>0</v>
      </c>
      <c r="K54" s="1145">
        <f t="shared" si="11"/>
        <v>0</v>
      </c>
      <c r="L54" s="1145">
        <f t="shared" si="11"/>
        <v>0</v>
      </c>
      <c r="M54" s="1145">
        <f t="shared" si="11"/>
        <v>0</v>
      </c>
      <c r="N54" s="1145">
        <f t="shared" si="11"/>
        <v>0</v>
      </c>
      <c r="O54" s="1145">
        <f t="shared" si="11"/>
        <v>0</v>
      </c>
      <c r="P54" s="1145">
        <f t="shared" si="11"/>
        <v>0</v>
      </c>
      <c r="Q54" s="1145">
        <f t="shared" si="11"/>
        <v>0</v>
      </c>
      <c r="R54" s="1145">
        <f t="shared" si="11"/>
        <v>0</v>
      </c>
      <c r="S54" s="1145">
        <f t="shared" si="11"/>
        <v>0</v>
      </c>
      <c r="T54" s="1145">
        <f t="shared" si="11"/>
        <v>0</v>
      </c>
      <c r="U54" s="1145">
        <f t="shared" si="11"/>
        <v>0</v>
      </c>
      <c r="V54" s="1145">
        <f t="shared" si="11"/>
        <v>0</v>
      </c>
      <c r="W54" s="1145">
        <f t="shared" si="11"/>
        <v>0</v>
      </c>
      <c r="X54" s="1145">
        <f t="shared" si="11"/>
        <v>0</v>
      </c>
      <c r="Y54" s="1145">
        <f t="shared" si="11"/>
        <v>0</v>
      </c>
      <c r="Z54" s="1146">
        <f t="shared" si="11"/>
        <v>0</v>
      </c>
      <c r="AA54" s="1122">
        <f t="shared" si="10"/>
        <v>1000</v>
      </c>
      <c r="AB54" s="1122">
        <f t="shared" si="3"/>
        <v>0</v>
      </c>
    </row>
    <row r="55" spans="2:28" s="1032" customFormat="1" x14ac:dyDescent="0.2">
      <c r="B55" s="1136" t="s">
        <v>722</v>
      </c>
      <c r="C55" s="1134"/>
      <c r="D55" s="1158" t="s">
        <v>301</v>
      </c>
      <c r="E55" s="1139">
        <v>2</v>
      </c>
      <c r="F55" s="1140">
        <v>500</v>
      </c>
      <c r="G55" s="1123">
        <f>+E55*F55</f>
        <v>1000</v>
      </c>
      <c r="H55" s="1138">
        <v>1000</v>
      </c>
      <c r="I55" s="1321">
        <f>J55+K55</f>
        <v>0</v>
      </c>
      <c r="J55" s="1138"/>
      <c r="K55" s="1138"/>
      <c r="L55" s="1321">
        <f>M55+N55</f>
        <v>0</v>
      </c>
      <c r="M55" s="1138"/>
      <c r="N55" s="1138"/>
      <c r="O55" s="1321">
        <f>P55+Q55</f>
        <v>0</v>
      </c>
      <c r="P55" s="1138"/>
      <c r="Q55" s="1138"/>
      <c r="R55" s="1321">
        <f>S55+T55</f>
        <v>0</v>
      </c>
      <c r="S55" s="1147"/>
      <c r="T55" s="1147"/>
      <c r="U55" s="1321">
        <f>V55+W55</f>
        <v>0</v>
      </c>
      <c r="V55" s="1147"/>
      <c r="W55" s="1147"/>
      <c r="X55" s="1321">
        <f>Y55+Z55</f>
        <v>0</v>
      </c>
      <c r="Y55" s="1332"/>
      <c r="Z55" s="1148"/>
      <c r="AA55" s="1122">
        <f t="shared" si="10"/>
        <v>1000</v>
      </c>
      <c r="AB55" s="1122">
        <f t="shared" si="3"/>
        <v>0</v>
      </c>
    </row>
    <row r="56" spans="2:28" s="1032" customFormat="1" x14ac:dyDescent="0.2">
      <c r="B56" s="1136"/>
      <c r="C56" s="1128"/>
      <c r="D56" s="1158" t="s">
        <v>316</v>
      </c>
      <c r="E56" s="1139"/>
      <c r="F56" s="1140"/>
      <c r="G56" s="1123">
        <f>+E56*F56</f>
        <v>0</v>
      </c>
      <c r="H56" s="1138"/>
      <c r="I56" s="1321">
        <f>J56+K56</f>
        <v>0</v>
      </c>
      <c r="J56" s="1138"/>
      <c r="K56" s="1138"/>
      <c r="L56" s="1321">
        <f>M56+N56</f>
        <v>0</v>
      </c>
      <c r="M56" s="1138"/>
      <c r="N56" s="1138"/>
      <c r="O56" s="1321">
        <f>P56+Q56</f>
        <v>0</v>
      </c>
      <c r="P56" s="1138"/>
      <c r="Q56" s="1138"/>
      <c r="R56" s="1321">
        <f>S56+T56</f>
        <v>0</v>
      </c>
      <c r="S56" s="1147"/>
      <c r="T56" s="1147"/>
      <c r="U56" s="1321">
        <f>V56+W56</f>
        <v>0</v>
      </c>
      <c r="V56" s="1147"/>
      <c r="W56" s="1147"/>
      <c r="X56" s="1321">
        <f>Y56+Z56</f>
        <v>0</v>
      </c>
      <c r="Y56" s="1332"/>
      <c r="Z56" s="1148"/>
      <c r="AA56" s="1122">
        <f t="shared" si="10"/>
        <v>0</v>
      </c>
      <c r="AB56" s="1122">
        <f t="shared" si="3"/>
        <v>0</v>
      </c>
    </row>
    <row r="57" spans="2:28" s="1032" customFormat="1" x14ac:dyDescent="0.2">
      <c r="B57" s="1136"/>
      <c r="C57" s="1129"/>
      <c r="D57" s="1158" t="s">
        <v>316</v>
      </c>
      <c r="E57" s="1139"/>
      <c r="F57" s="1140"/>
      <c r="G57" s="1123">
        <f>+E57*F57</f>
        <v>0</v>
      </c>
      <c r="H57" s="1149"/>
      <c r="I57" s="1321">
        <f>J57+K57</f>
        <v>0</v>
      </c>
      <c r="J57" s="1150"/>
      <c r="K57" s="1150"/>
      <c r="L57" s="1321">
        <f>M57+N57</f>
        <v>0</v>
      </c>
      <c r="M57" s="1150"/>
      <c r="N57" s="1150"/>
      <c r="O57" s="1321">
        <f>P57+Q57</f>
        <v>0</v>
      </c>
      <c r="P57" s="1150"/>
      <c r="Q57" s="1150"/>
      <c r="R57" s="1321">
        <f>S57+T57</f>
        <v>0</v>
      </c>
      <c r="S57" s="1151"/>
      <c r="T57" s="1151"/>
      <c r="U57" s="1321">
        <f>V57+W57</f>
        <v>0</v>
      </c>
      <c r="V57" s="1151"/>
      <c r="W57" s="1151"/>
      <c r="X57" s="1321">
        <f>Y57+Z57</f>
        <v>0</v>
      </c>
      <c r="Y57" s="1333"/>
      <c r="Z57" s="1152"/>
      <c r="AA57" s="1122">
        <f t="shared" si="10"/>
        <v>0</v>
      </c>
      <c r="AB57" s="1122">
        <f t="shared" si="3"/>
        <v>0</v>
      </c>
    </row>
    <row r="58" spans="2:28" s="1032" customFormat="1" x14ac:dyDescent="0.2">
      <c r="B58" s="1136"/>
      <c r="C58" s="1129"/>
      <c r="D58" s="1158" t="s">
        <v>316</v>
      </c>
      <c r="E58" s="1139"/>
      <c r="F58" s="1140"/>
      <c r="G58" s="1123">
        <f>+E58*F58</f>
        <v>0</v>
      </c>
      <c r="H58" s="1149"/>
      <c r="I58" s="1322">
        <f>J58+K58</f>
        <v>0</v>
      </c>
      <c r="J58" s="1150"/>
      <c r="K58" s="1150"/>
      <c r="L58" s="1322">
        <f>M58+N58</f>
        <v>0</v>
      </c>
      <c r="M58" s="1150"/>
      <c r="N58" s="1150"/>
      <c r="O58" s="1322">
        <f>P58+Q58</f>
        <v>0</v>
      </c>
      <c r="P58" s="1150"/>
      <c r="Q58" s="1150"/>
      <c r="R58" s="1322">
        <f>S58+T58</f>
        <v>0</v>
      </c>
      <c r="S58" s="1151"/>
      <c r="T58" s="1151"/>
      <c r="U58" s="1322">
        <f>V58+W58</f>
        <v>0</v>
      </c>
      <c r="V58" s="1151"/>
      <c r="W58" s="1151"/>
      <c r="X58" s="1322">
        <f>Y58+Z58</f>
        <v>0</v>
      </c>
      <c r="Y58" s="1333"/>
      <c r="Z58" s="1152"/>
      <c r="AA58" s="1122">
        <f t="shared" si="10"/>
        <v>0</v>
      </c>
      <c r="AB58" s="1122">
        <f t="shared" si="3"/>
        <v>0</v>
      </c>
    </row>
    <row r="59" spans="2:28" s="1032" customFormat="1" x14ac:dyDescent="0.2">
      <c r="B59" s="1137"/>
      <c r="C59" s="1131"/>
      <c r="D59" s="1159" t="s">
        <v>316</v>
      </c>
      <c r="E59" s="1141"/>
      <c r="F59" s="1142"/>
      <c r="G59" s="1124">
        <f>+E59*F59</f>
        <v>0</v>
      </c>
      <c r="H59" s="1153"/>
      <c r="I59" s="1323">
        <f>J59+K59</f>
        <v>0</v>
      </c>
      <c r="J59" s="1154"/>
      <c r="K59" s="1154"/>
      <c r="L59" s="1323">
        <f>M59+N59</f>
        <v>0</v>
      </c>
      <c r="M59" s="1154"/>
      <c r="N59" s="1154"/>
      <c r="O59" s="1323">
        <f>P59+Q59</f>
        <v>0</v>
      </c>
      <c r="P59" s="1154"/>
      <c r="Q59" s="1154"/>
      <c r="R59" s="1323">
        <f>S59+T59</f>
        <v>0</v>
      </c>
      <c r="S59" s="1155"/>
      <c r="T59" s="1155"/>
      <c r="U59" s="1323">
        <f>V59+W59</f>
        <v>0</v>
      </c>
      <c r="V59" s="1155"/>
      <c r="W59" s="1155"/>
      <c r="X59" s="1323">
        <f>Y59+Z59</f>
        <v>0</v>
      </c>
      <c r="Y59" s="1334"/>
      <c r="Z59" s="1156"/>
      <c r="AA59" s="1122">
        <f t="shared" si="10"/>
        <v>0</v>
      </c>
      <c r="AB59" s="1122">
        <f t="shared" si="3"/>
        <v>0</v>
      </c>
    </row>
    <row r="60" spans="2:28" s="1032" customFormat="1" hidden="1" x14ac:dyDescent="0.15">
      <c r="B60" s="1135" t="s">
        <v>291</v>
      </c>
      <c r="C60" s="1128" t="s">
        <v>78</v>
      </c>
      <c r="D60" s="1092"/>
      <c r="E60" s="1143"/>
      <c r="F60" s="1144"/>
      <c r="G60" s="734">
        <f t="shared" ref="G60:Z60" si="12">SUM(G61:G65)</f>
        <v>0</v>
      </c>
      <c r="H60" s="1145">
        <f t="shared" si="12"/>
        <v>0</v>
      </c>
      <c r="I60" s="1145">
        <f t="shared" si="12"/>
        <v>0</v>
      </c>
      <c r="J60" s="1145">
        <f t="shared" si="12"/>
        <v>0</v>
      </c>
      <c r="K60" s="1145">
        <f t="shared" si="12"/>
        <v>0</v>
      </c>
      <c r="L60" s="1145">
        <f t="shared" si="12"/>
        <v>0</v>
      </c>
      <c r="M60" s="1145">
        <f t="shared" si="12"/>
        <v>0</v>
      </c>
      <c r="N60" s="1145">
        <f t="shared" si="12"/>
        <v>0</v>
      </c>
      <c r="O60" s="1145">
        <f t="shared" si="12"/>
        <v>0</v>
      </c>
      <c r="P60" s="1145">
        <f t="shared" si="12"/>
        <v>0</v>
      </c>
      <c r="Q60" s="1145">
        <f t="shared" si="12"/>
        <v>0</v>
      </c>
      <c r="R60" s="1145">
        <f t="shared" si="12"/>
        <v>0</v>
      </c>
      <c r="S60" s="1145">
        <f t="shared" si="12"/>
        <v>0</v>
      </c>
      <c r="T60" s="1145">
        <f t="shared" si="12"/>
        <v>0</v>
      </c>
      <c r="U60" s="1145">
        <f t="shared" si="12"/>
        <v>0</v>
      </c>
      <c r="V60" s="1145">
        <f t="shared" si="12"/>
        <v>0</v>
      </c>
      <c r="W60" s="1145">
        <f t="shared" si="12"/>
        <v>0</v>
      </c>
      <c r="X60" s="1145">
        <f t="shared" si="12"/>
        <v>0</v>
      </c>
      <c r="Y60" s="1145">
        <f t="shared" si="12"/>
        <v>0</v>
      </c>
      <c r="Z60" s="1146">
        <f t="shared" si="12"/>
        <v>0</v>
      </c>
      <c r="AA60" s="1122">
        <f t="shared" si="10"/>
        <v>0</v>
      </c>
      <c r="AB60" s="1122">
        <f t="shared" si="3"/>
        <v>0</v>
      </c>
    </row>
    <row r="61" spans="2:28" s="1032" customFormat="1" hidden="1" x14ac:dyDescent="0.2">
      <c r="B61" s="1136"/>
      <c r="C61" s="1129"/>
      <c r="D61" s="1158" t="s">
        <v>316</v>
      </c>
      <c r="E61" s="1139"/>
      <c r="F61" s="1140"/>
      <c r="G61" s="1123">
        <f>+E61*F61</f>
        <v>0</v>
      </c>
      <c r="H61" s="1138"/>
      <c r="I61" s="1321">
        <f>J61+K61</f>
        <v>0</v>
      </c>
      <c r="J61" s="1138"/>
      <c r="K61" s="1138"/>
      <c r="L61" s="1321">
        <f>M61+N61</f>
        <v>0</v>
      </c>
      <c r="M61" s="1138"/>
      <c r="N61" s="1138"/>
      <c r="O61" s="1321">
        <f>P61+Q61</f>
        <v>0</v>
      </c>
      <c r="P61" s="1138"/>
      <c r="Q61" s="1138"/>
      <c r="R61" s="1321">
        <f>S61+T61</f>
        <v>0</v>
      </c>
      <c r="S61" s="1147"/>
      <c r="T61" s="1147"/>
      <c r="U61" s="1321">
        <f>V61+W61</f>
        <v>0</v>
      </c>
      <c r="V61" s="1147"/>
      <c r="W61" s="1147"/>
      <c r="X61" s="1321">
        <f>Y61+Z61</f>
        <v>0</v>
      </c>
      <c r="Y61" s="1332"/>
      <c r="Z61" s="1148"/>
      <c r="AA61" s="1122">
        <f t="shared" si="10"/>
        <v>0</v>
      </c>
      <c r="AB61" s="1122">
        <f t="shared" si="3"/>
        <v>0</v>
      </c>
    </row>
    <row r="62" spans="2:28" s="1032" customFormat="1" hidden="1" x14ac:dyDescent="0.2">
      <c r="B62" s="1136"/>
      <c r="C62" s="1129"/>
      <c r="D62" s="1158" t="s">
        <v>316</v>
      </c>
      <c r="E62" s="1139"/>
      <c r="F62" s="1140"/>
      <c r="G62" s="1123">
        <f>+E62*F62</f>
        <v>0</v>
      </c>
      <c r="H62" s="1138"/>
      <c r="I62" s="1321">
        <f>J62+K62</f>
        <v>0</v>
      </c>
      <c r="J62" s="1138"/>
      <c r="K62" s="1138"/>
      <c r="L62" s="1321">
        <f>M62+N62</f>
        <v>0</v>
      </c>
      <c r="M62" s="1138"/>
      <c r="N62" s="1138"/>
      <c r="O62" s="1321">
        <f>P62+Q62</f>
        <v>0</v>
      </c>
      <c r="P62" s="1138"/>
      <c r="Q62" s="1138"/>
      <c r="R62" s="1321">
        <f>S62+T62</f>
        <v>0</v>
      </c>
      <c r="S62" s="1147"/>
      <c r="T62" s="1147"/>
      <c r="U62" s="1321">
        <f>V62+W62</f>
        <v>0</v>
      </c>
      <c r="V62" s="1147"/>
      <c r="W62" s="1147"/>
      <c r="X62" s="1321">
        <f>Y62+Z62</f>
        <v>0</v>
      </c>
      <c r="Y62" s="1332"/>
      <c r="Z62" s="1148"/>
      <c r="AA62" s="1122">
        <f t="shared" si="10"/>
        <v>0</v>
      </c>
      <c r="AB62" s="1122">
        <f t="shared" si="3"/>
        <v>0</v>
      </c>
    </row>
    <row r="63" spans="2:28" s="1032" customFormat="1" hidden="1" x14ac:dyDescent="0.2">
      <c r="B63" s="1136"/>
      <c r="C63" s="1128"/>
      <c r="D63" s="1158" t="s">
        <v>316</v>
      </c>
      <c r="E63" s="1139"/>
      <c r="F63" s="1140"/>
      <c r="G63" s="1123">
        <f>+E63*F63</f>
        <v>0</v>
      </c>
      <c r="H63" s="1149"/>
      <c r="I63" s="1321">
        <f>J63+K63</f>
        <v>0</v>
      </c>
      <c r="J63" s="1150"/>
      <c r="K63" s="1150"/>
      <c r="L63" s="1321">
        <f>M63+N63</f>
        <v>0</v>
      </c>
      <c r="M63" s="1150"/>
      <c r="N63" s="1150"/>
      <c r="O63" s="1321">
        <f>P63+Q63</f>
        <v>0</v>
      </c>
      <c r="P63" s="1150"/>
      <c r="Q63" s="1150"/>
      <c r="R63" s="1321">
        <f>S63+T63</f>
        <v>0</v>
      </c>
      <c r="S63" s="1151"/>
      <c r="T63" s="1151"/>
      <c r="U63" s="1321">
        <f>V63+W63</f>
        <v>0</v>
      </c>
      <c r="V63" s="1151"/>
      <c r="W63" s="1151"/>
      <c r="X63" s="1321">
        <f>Y63+Z63</f>
        <v>0</v>
      </c>
      <c r="Y63" s="1333"/>
      <c r="Z63" s="1152"/>
      <c r="AA63" s="1122">
        <f t="shared" si="10"/>
        <v>0</v>
      </c>
      <c r="AB63" s="1122">
        <f t="shared" si="3"/>
        <v>0</v>
      </c>
    </row>
    <row r="64" spans="2:28" s="1032" customFormat="1" hidden="1" x14ac:dyDescent="0.2">
      <c r="B64" s="1136"/>
      <c r="C64" s="1129"/>
      <c r="D64" s="1158" t="s">
        <v>316</v>
      </c>
      <c r="E64" s="1139"/>
      <c r="F64" s="1140"/>
      <c r="G64" s="1123">
        <f>+E64*F64</f>
        <v>0</v>
      </c>
      <c r="H64" s="1149"/>
      <c r="I64" s="1322">
        <f>J64+K64</f>
        <v>0</v>
      </c>
      <c r="J64" s="1150"/>
      <c r="K64" s="1150"/>
      <c r="L64" s="1322">
        <f>M64+N64</f>
        <v>0</v>
      </c>
      <c r="M64" s="1150"/>
      <c r="N64" s="1150"/>
      <c r="O64" s="1322">
        <f>P64+Q64</f>
        <v>0</v>
      </c>
      <c r="P64" s="1150"/>
      <c r="Q64" s="1150"/>
      <c r="R64" s="1322">
        <f>S64+T64</f>
        <v>0</v>
      </c>
      <c r="S64" s="1151"/>
      <c r="T64" s="1151"/>
      <c r="U64" s="1322">
        <f>V64+W64</f>
        <v>0</v>
      </c>
      <c r="V64" s="1151"/>
      <c r="W64" s="1151"/>
      <c r="X64" s="1322">
        <f>Y64+Z64</f>
        <v>0</v>
      </c>
      <c r="Y64" s="1333"/>
      <c r="Z64" s="1152"/>
      <c r="AA64" s="1122">
        <f t="shared" si="10"/>
        <v>0</v>
      </c>
      <c r="AB64" s="1122">
        <f t="shared" si="3"/>
        <v>0</v>
      </c>
    </row>
    <row r="65" spans="2:28" s="1032" customFormat="1" hidden="1" x14ac:dyDescent="0.2">
      <c r="B65" s="1137"/>
      <c r="C65" s="1131"/>
      <c r="D65" s="1159" t="s">
        <v>316</v>
      </c>
      <c r="E65" s="1141"/>
      <c r="F65" s="1142"/>
      <c r="G65" s="1124">
        <f>+E65*F65</f>
        <v>0</v>
      </c>
      <c r="H65" s="1153"/>
      <c r="I65" s="1323">
        <f>J65+K65</f>
        <v>0</v>
      </c>
      <c r="J65" s="1154"/>
      <c r="K65" s="1154"/>
      <c r="L65" s="1323">
        <f>M65+N65</f>
        <v>0</v>
      </c>
      <c r="M65" s="1154"/>
      <c r="N65" s="1154"/>
      <c r="O65" s="1323">
        <f>P65+Q65</f>
        <v>0</v>
      </c>
      <c r="P65" s="1154"/>
      <c r="Q65" s="1154"/>
      <c r="R65" s="1323">
        <f>S65+T65</f>
        <v>0</v>
      </c>
      <c r="S65" s="1155"/>
      <c r="T65" s="1155"/>
      <c r="U65" s="1323">
        <f>V65+W65</f>
        <v>0</v>
      </c>
      <c r="V65" s="1155"/>
      <c r="W65" s="1155"/>
      <c r="X65" s="1323">
        <f>Y65+Z65</f>
        <v>0</v>
      </c>
      <c r="Y65" s="1334"/>
      <c r="Z65" s="1156"/>
      <c r="AA65" s="1122">
        <f t="shared" si="10"/>
        <v>0</v>
      </c>
      <c r="AB65" s="1122">
        <f t="shared" si="3"/>
        <v>0</v>
      </c>
    </row>
    <row r="66" spans="2:28" s="1032" customFormat="1" hidden="1" x14ac:dyDescent="0.15">
      <c r="B66" s="1135" t="s">
        <v>291</v>
      </c>
      <c r="C66" s="1128" t="s">
        <v>79</v>
      </c>
      <c r="D66" s="1092"/>
      <c r="E66" s="1143"/>
      <c r="F66" s="1144"/>
      <c r="G66" s="734">
        <f t="shared" ref="G66:Z66" si="13">SUM(G67:G71)</f>
        <v>0</v>
      </c>
      <c r="H66" s="1145">
        <f t="shared" si="13"/>
        <v>0</v>
      </c>
      <c r="I66" s="1145">
        <f t="shared" si="13"/>
        <v>0</v>
      </c>
      <c r="J66" s="1145">
        <f t="shared" si="13"/>
        <v>0</v>
      </c>
      <c r="K66" s="1145">
        <f t="shared" si="13"/>
        <v>0</v>
      </c>
      <c r="L66" s="1145">
        <f t="shared" si="13"/>
        <v>0</v>
      </c>
      <c r="M66" s="1145">
        <f t="shared" si="13"/>
        <v>0</v>
      </c>
      <c r="N66" s="1145">
        <f t="shared" si="13"/>
        <v>0</v>
      </c>
      <c r="O66" s="1145">
        <f t="shared" si="13"/>
        <v>0</v>
      </c>
      <c r="P66" s="1145">
        <f t="shared" si="13"/>
        <v>0</v>
      </c>
      <c r="Q66" s="1145">
        <f t="shared" si="13"/>
        <v>0</v>
      </c>
      <c r="R66" s="1145">
        <f t="shared" si="13"/>
        <v>0</v>
      </c>
      <c r="S66" s="1145">
        <f t="shared" si="13"/>
        <v>0</v>
      </c>
      <c r="T66" s="1145">
        <f t="shared" si="13"/>
        <v>0</v>
      </c>
      <c r="U66" s="1145">
        <f t="shared" si="13"/>
        <v>0</v>
      </c>
      <c r="V66" s="1145">
        <f t="shared" si="13"/>
        <v>0</v>
      </c>
      <c r="W66" s="1145">
        <f t="shared" si="13"/>
        <v>0</v>
      </c>
      <c r="X66" s="1145">
        <f t="shared" si="13"/>
        <v>0</v>
      </c>
      <c r="Y66" s="1145">
        <f t="shared" si="13"/>
        <v>0</v>
      </c>
      <c r="Z66" s="1146">
        <f t="shared" si="13"/>
        <v>0</v>
      </c>
      <c r="AA66" s="1122">
        <f t="shared" si="10"/>
        <v>0</v>
      </c>
      <c r="AB66" s="1122">
        <f t="shared" si="3"/>
        <v>0</v>
      </c>
    </row>
    <row r="67" spans="2:28" s="1032" customFormat="1" hidden="1" x14ac:dyDescent="0.2">
      <c r="B67" s="1136"/>
      <c r="C67" s="1129"/>
      <c r="D67" s="1158" t="s">
        <v>296</v>
      </c>
      <c r="E67" s="1139"/>
      <c r="F67" s="1140"/>
      <c r="G67" s="1123">
        <f>+E67*F67</f>
        <v>0</v>
      </c>
      <c r="H67" s="1138"/>
      <c r="I67" s="1321">
        <f>J67+K67</f>
        <v>0</v>
      </c>
      <c r="J67" s="1138"/>
      <c r="K67" s="1138"/>
      <c r="L67" s="1321">
        <f>M67+N67</f>
        <v>0</v>
      </c>
      <c r="M67" s="1138"/>
      <c r="N67" s="1138"/>
      <c r="O67" s="1321">
        <f>P67+Q67</f>
        <v>0</v>
      </c>
      <c r="P67" s="1138"/>
      <c r="Q67" s="1138"/>
      <c r="R67" s="1321">
        <f>S67+T67</f>
        <v>0</v>
      </c>
      <c r="S67" s="1147"/>
      <c r="T67" s="1147"/>
      <c r="U67" s="1321">
        <f>V67+W67</f>
        <v>0</v>
      </c>
      <c r="V67" s="1147"/>
      <c r="W67" s="1147"/>
      <c r="X67" s="1321">
        <f>Y67+Z67</f>
        <v>0</v>
      </c>
      <c r="Y67" s="1332"/>
      <c r="Z67" s="1148"/>
      <c r="AA67" s="1122">
        <f t="shared" si="10"/>
        <v>0</v>
      </c>
      <c r="AB67" s="1122">
        <f t="shared" si="3"/>
        <v>0</v>
      </c>
    </row>
    <row r="68" spans="2:28" s="1032" customFormat="1" hidden="1" x14ac:dyDescent="0.2">
      <c r="B68" s="1136"/>
      <c r="C68" s="1129"/>
      <c r="D68" s="1158" t="s">
        <v>316</v>
      </c>
      <c r="E68" s="1139"/>
      <c r="F68" s="1140"/>
      <c r="G68" s="1123">
        <f>+E68*F68</f>
        <v>0</v>
      </c>
      <c r="H68" s="1138"/>
      <c r="I68" s="1321">
        <f>J68+K68</f>
        <v>0</v>
      </c>
      <c r="J68" s="1138"/>
      <c r="K68" s="1138"/>
      <c r="L68" s="1321">
        <f>M68+N68</f>
        <v>0</v>
      </c>
      <c r="M68" s="1138"/>
      <c r="N68" s="1138"/>
      <c r="O68" s="1321">
        <f>P68+Q68</f>
        <v>0</v>
      </c>
      <c r="P68" s="1138"/>
      <c r="Q68" s="1138"/>
      <c r="R68" s="1321">
        <f>S68+T68</f>
        <v>0</v>
      </c>
      <c r="S68" s="1147"/>
      <c r="T68" s="1147"/>
      <c r="U68" s="1321">
        <f>V68+W68</f>
        <v>0</v>
      </c>
      <c r="V68" s="1147"/>
      <c r="W68" s="1147"/>
      <c r="X68" s="1321">
        <f>Y68+Z68</f>
        <v>0</v>
      </c>
      <c r="Y68" s="1332"/>
      <c r="Z68" s="1148"/>
      <c r="AA68" s="1122">
        <f t="shared" si="10"/>
        <v>0</v>
      </c>
      <c r="AB68" s="1122">
        <f t="shared" si="3"/>
        <v>0</v>
      </c>
    </row>
    <row r="69" spans="2:28" s="1032" customFormat="1" hidden="1" x14ac:dyDescent="0.2">
      <c r="B69" s="1136"/>
      <c r="C69" s="1129"/>
      <c r="D69" s="1158" t="s">
        <v>316</v>
      </c>
      <c r="E69" s="1139"/>
      <c r="F69" s="1140"/>
      <c r="G69" s="1123">
        <f>+E69*F69</f>
        <v>0</v>
      </c>
      <c r="H69" s="1149"/>
      <c r="I69" s="1321">
        <f>J69+K69</f>
        <v>0</v>
      </c>
      <c r="J69" s="1150"/>
      <c r="K69" s="1150"/>
      <c r="L69" s="1321">
        <f>M69+N69</f>
        <v>0</v>
      </c>
      <c r="M69" s="1150"/>
      <c r="N69" s="1150"/>
      <c r="O69" s="1321">
        <f>P69+Q69</f>
        <v>0</v>
      </c>
      <c r="P69" s="1150"/>
      <c r="Q69" s="1150"/>
      <c r="R69" s="1321">
        <f>S69+T69</f>
        <v>0</v>
      </c>
      <c r="S69" s="1151"/>
      <c r="T69" s="1151"/>
      <c r="U69" s="1321">
        <f>V69+W69</f>
        <v>0</v>
      </c>
      <c r="V69" s="1151"/>
      <c r="W69" s="1151"/>
      <c r="X69" s="1321">
        <f>Y69+Z69</f>
        <v>0</v>
      </c>
      <c r="Y69" s="1333"/>
      <c r="Z69" s="1152"/>
      <c r="AA69" s="1122">
        <f t="shared" si="10"/>
        <v>0</v>
      </c>
      <c r="AB69" s="1122">
        <f t="shared" si="3"/>
        <v>0</v>
      </c>
    </row>
    <row r="70" spans="2:28" s="1032" customFormat="1" hidden="1" x14ac:dyDescent="0.2">
      <c r="B70" s="1136"/>
      <c r="C70" s="1129"/>
      <c r="D70" s="1158" t="s">
        <v>316</v>
      </c>
      <c r="E70" s="1139"/>
      <c r="F70" s="1140"/>
      <c r="G70" s="1123">
        <f>+E70*F70</f>
        <v>0</v>
      </c>
      <c r="H70" s="1149"/>
      <c r="I70" s="1322">
        <f>J70+K70</f>
        <v>0</v>
      </c>
      <c r="J70" s="1150"/>
      <c r="K70" s="1150"/>
      <c r="L70" s="1322">
        <f>M70+N70</f>
        <v>0</v>
      </c>
      <c r="M70" s="1150"/>
      <c r="N70" s="1150"/>
      <c r="O70" s="1322">
        <f>P70+Q70</f>
        <v>0</v>
      </c>
      <c r="P70" s="1150"/>
      <c r="Q70" s="1150"/>
      <c r="R70" s="1322">
        <f>S70+T70</f>
        <v>0</v>
      </c>
      <c r="S70" s="1151"/>
      <c r="T70" s="1151"/>
      <c r="U70" s="1322">
        <f>V70+W70</f>
        <v>0</v>
      </c>
      <c r="V70" s="1151"/>
      <c r="W70" s="1151"/>
      <c r="X70" s="1322">
        <f>Y70+Z70</f>
        <v>0</v>
      </c>
      <c r="Y70" s="1333"/>
      <c r="Z70" s="1152"/>
      <c r="AA70" s="1122">
        <f t="shared" si="10"/>
        <v>0</v>
      </c>
      <c r="AB70" s="1122">
        <f t="shared" si="3"/>
        <v>0</v>
      </c>
    </row>
    <row r="71" spans="2:28" s="1032" customFormat="1" hidden="1" x14ac:dyDescent="0.2">
      <c r="B71" s="1137"/>
      <c r="C71" s="1131"/>
      <c r="D71" s="1159" t="s">
        <v>316</v>
      </c>
      <c r="E71" s="1141"/>
      <c r="F71" s="1142"/>
      <c r="G71" s="1124">
        <f>+E71*F71</f>
        <v>0</v>
      </c>
      <c r="H71" s="1153"/>
      <c r="I71" s="1323">
        <f>J71+K71</f>
        <v>0</v>
      </c>
      <c r="J71" s="1154"/>
      <c r="K71" s="1154"/>
      <c r="L71" s="1323">
        <f>M71+N71</f>
        <v>0</v>
      </c>
      <c r="M71" s="1154"/>
      <c r="N71" s="1154"/>
      <c r="O71" s="1323">
        <f>P71+Q71</f>
        <v>0</v>
      </c>
      <c r="P71" s="1154"/>
      <c r="Q71" s="1154"/>
      <c r="R71" s="1323">
        <f>S71+T71</f>
        <v>0</v>
      </c>
      <c r="S71" s="1155"/>
      <c r="T71" s="1155"/>
      <c r="U71" s="1323">
        <f>V71+W71</f>
        <v>0</v>
      </c>
      <c r="V71" s="1155"/>
      <c r="W71" s="1155"/>
      <c r="X71" s="1323">
        <f>Y71+Z71</f>
        <v>0</v>
      </c>
      <c r="Y71" s="1334"/>
      <c r="Z71" s="1156"/>
      <c r="AA71" s="1122">
        <f t="shared" si="10"/>
        <v>0</v>
      </c>
      <c r="AB71" s="1122">
        <f t="shared" si="3"/>
        <v>0</v>
      </c>
    </row>
    <row r="72" spans="2:28" s="1032" customFormat="1" hidden="1" x14ac:dyDescent="0.15">
      <c r="B72" s="1135" t="s">
        <v>291</v>
      </c>
      <c r="C72" s="1128" t="s">
        <v>80</v>
      </c>
      <c r="D72" s="1092"/>
      <c r="E72" s="1143"/>
      <c r="F72" s="1144"/>
      <c r="G72" s="734">
        <f t="shared" ref="G72:Z72" si="14">SUM(G73:G77)</f>
        <v>0</v>
      </c>
      <c r="H72" s="1145">
        <f t="shared" si="14"/>
        <v>0</v>
      </c>
      <c r="I72" s="1145">
        <f t="shared" si="14"/>
        <v>0</v>
      </c>
      <c r="J72" s="1145">
        <f t="shared" si="14"/>
        <v>0</v>
      </c>
      <c r="K72" s="1145">
        <f t="shared" si="14"/>
        <v>0</v>
      </c>
      <c r="L72" s="1145">
        <f t="shared" si="14"/>
        <v>0</v>
      </c>
      <c r="M72" s="1145">
        <f t="shared" si="14"/>
        <v>0</v>
      </c>
      <c r="N72" s="1145">
        <f t="shared" si="14"/>
        <v>0</v>
      </c>
      <c r="O72" s="1145">
        <f t="shared" si="14"/>
        <v>0</v>
      </c>
      <c r="P72" s="1145">
        <f t="shared" si="14"/>
        <v>0</v>
      </c>
      <c r="Q72" s="1145">
        <f t="shared" si="14"/>
        <v>0</v>
      </c>
      <c r="R72" s="1145">
        <f t="shared" si="14"/>
        <v>0</v>
      </c>
      <c r="S72" s="1145">
        <f t="shared" si="14"/>
        <v>0</v>
      </c>
      <c r="T72" s="1145">
        <f t="shared" si="14"/>
        <v>0</v>
      </c>
      <c r="U72" s="1145">
        <f t="shared" si="14"/>
        <v>0</v>
      </c>
      <c r="V72" s="1145">
        <f t="shared" si="14"/>
        <v>0</v>
      </c>
      <c r="W72" s="1145">
        <f t="shared" si="14"/>
        <v>0</v>
      </c>
      <c r="X72" s="1145">
        <f t="shared" si="14"/>
        <v>0</v>
      </c>
      <c r="Y72" s="1145">
        <f t="shared" si="14"/>
        <v>0</v>
      </c>
      <c r="Z72" s="1146">
        <f t="shared" si="14"/>
        <v>0</v>
      </c>
      <c r="AA72" s="1122">
        <f t="shared" si="10"/>
        <v>0</v>
      </c>
      <c r="AB72" s="1122">
        <f t="shared" si="3"/>
        <v>0</v>
      </c>
    </row>
    <row r="73" spans="2:28" s="1032" customFormat="1" hidden="1" x14ac:dyDescent="0.2">
      <c r="B73" s="1136"/>
      <c r="C73" s="1129"/>
      <c r="D73" s="1158" t="s">
        <v>316</v>
      </c>
      <c r="E73" s="1139"/>
      <c r="F73" s="1140"/>
      <c r="G73" s="1123">
        <f>+E73*F73</f>
        <v>0</v>
      </c>
      <c r="H73" s="1138"/>
      <c r="I73" s="1321">
        <f>J73+K73</f>
        <v>0</v>
      </c>
      <c r="J73" s="1138"/>
      <c r="K73" s="1138"/>
      <c r="L73" s="1321">
        <f>M73+N73</f>
        <v>0</v>
      </c>
      <c r="M73" s="1138"/>
      <c r="N73" s="1138"/>
      <c r="O73" s="1321">
        <f>P73+Q73</f>
        <v>0</v>
      </c>
      <c r="P73" s="1138"/>
      <c r="Q73" s="1138"/>
      <c r="R73" s="1321">
        <f>S73+T73</f>
        <v>0</v>
      </c>
      <c r="S73" s="1147"/>
      <c r="T73" s="1147"/>
      <c r="U73" s="1321">
        <f>V73+W73</f>
        <v>0</v>
      </c>
      <c r="V73" s="1147"/>
      <c r="W73" s="1147"/>
      <c r="X73" s="1321">
        <f>Y73+Z73</f>
        <v>0</v>
      </c>
      <c r="Y73" s="1332"/>
      <c r="Z73" s="1148"/>
      <c r="AA73" s="1122">
        <f t="shared" si="10"/>
        <v>0</v>
      </c>
      <c r="AB73" s="1122">
        <f t="shared" si="3"/>
        <v>0</v>
      </c>
    </row>
    <row r="74" spans="2:28" s="1032" customFormat="1" hidden="1" x14ac:dyDescent="0.2">
      <c r="B74" s="1136"/>
      <c r="C74" s="1128"/>
      <c r="D74" s="1158" t="s">
        <v>316</v>
      </c>
      <c r="E74" s="1139"/>
      <c r="F74" s="1140"/>
      <c r="G74" s="1123">
        <f>+E74*F74</f>
        <v>0</v>
      </c>
      <c r="H74" s="1138"/>
      <c r="I74" s="1321">
        <f>J74+K74</f>
        <v>0</v>
      </c>
      <c r="J74" s="1138"/>
      <c r="K74" s="1138"/>
      <c r="L74" s="1321">
        <f>M74+N74</f>
        <v>0</v>
      </c>
      <c r="M74" s="1138"/>
      <c r="N74" s="1138"/>
      <c r="O74" s="1321">
        <f>P74+Q74</f>
        <v>0</v>
      </c>
      <c r="P74" s="1138"/>
      <c r="Q74" s="1138"/>
      <c r="R74" s="1321">
        <f>S74+T74</f>
        <v>0</v>
      </c>
      <c r="S74" s="1147"/>
      <c r="T74" s="1147"/>
      <c r="U74" s="1321">
        <f>V74+W74</f>
        <v>0</v>
      </c>
      <c r="V74" s="1147"/>
      <c r="W74" s="1147"/>
      <c r="X74" s="1321">
        <f>Y74+Z74</f>
        <v>0</v>
      </c>
      <c r="Y74" s="1332"/>
      <c r="Z74" s="1148"/>
      <c r="AA74" s="1122">
        <f t="shared" si="10"/>
        <v>0</v>
      </c>
      <c r="AB74" s="1122">
        <f t="shared" si="3"/>
        <v>0</v>
      </c>
    </row>
    <row r="75" spans="2:28" s="1032" customFormat="1" hidden="1" x14ac:dyDescent="0.2">
      <c r="B75" s="1136"/>
      <c r="C75" s="1129"/>
      <c r="D75" s="1158" t="s">
        <v>316</v>
      </c>
      <c r="E75" s="1139"/>
      <c r="F75" s="1140"/>
      <c r="G75" s="1123">
        <f>+E75*F75</f>
        <v>0</v>
      </c>
      <c r="H75" s="1149"/>
      <c r="I75" s="1321">
        <f>J75+K75</f>
        <v>0</v>
      </c>
      <c r="J75" s="1150"/>
      <c r="K75" s="1150"/>
      <c r="L75" s="1321">
        <f>M75+N75</f>
        <v>0</v>
      </c>
      <c r="M75" s="1150"/>
      <c r="N75" s="1150"/>
      <c r="O75" s="1321">
        <f>P75+Q75</f>
        <v>0</v>
      </c>
      <c r="P75" s="1150"/>
      <c r="Q75" s="1150"/>
      <c r="R75" s="1321">
        <f>S75+T75</f>
        <v>0</v>
      </c>
      <c r="S75" s="1151"/>
      <c r="T75" s="1151"/>
      <c r="U75" s="1321">
        <f>V75+W75</f>
        <v>0</v>
      </c>
      <c r="V75" s="1151"/>
      <c r="W75" s="1151"/>
      <c r="X75" s="1321">
        <f>Y75+Z75</f>
        <v>0</v>
      </c>
      <c r="Y75" s="1333"/>
      <c r="Z75" s="1152"/>
      <c r="AA75" s="1122">
        <f t="shared" si="10"/>
        <v>0</v>
      </c>
      <c r="AB75" s="1122">
        <f t="shared" si="3"/>
        <v>0</v>
      </c>
    </row>
    <row r="76" spans="2:28" s="1032" customFormat="1" hidden="1" x14ac:dyDescent="0.2">
      <c r="B76" s="1136"/>
      <c r="C76" s="1129"/>
      <c r="D76" s="1158" t="s">
        <v>316</v>
      </c>
      <c r="E76" s="1139"/>
      <c r="F76" s="1140"/>
      <c r="G76" s="1123">
        <f>+E76*F76</f>
        <v>0</v>
      </c>
      <c r="H76" s="1149"/>
      <c r="I76" s="1322">
        <f>J76+K76</f>
        <v>0</v>
      </c>
      <c r="J76" s="1150"/>
      <c r="K76" s="1150"/>
      <c r="L76" s="1322">
        <f>M76+N76</f>
        <v>0</v>
      </c>
      <c r="M76" s="1150"/>
      <c r="N76" s="1150"/>
      <c r="O76" s="1322">
        <f>P76+Q76</f>
        <v>0</v>
      </c>
      <c r="P76" s="1150"/>
      <c r="Q76" s="1150"/>
      <c r="R76" s="1322">
        <f>S76+T76</f>
        <v>0</v>
      </c>
      <c r="S76" s="1151"/>
      <c r="T76" s="1151"/>
      <c r="U76" s="1322">
        <f>V76+W76</f>
        <v>0</v>
      </c>
      <c r="V76" s="1151"/>
      <c r="W76" s="1151"/>
      <c r="X76" s="1322">
        <f>Y76+Z76</f>
        <v>0</v>
      </c>
      <c r="Y76" s="1333"/>
      <c r="Z76" s="1152"/>
      <c r="AA76" s="1122">
        <f t="shared" si="10"/>
        <v>0</v>
      </c>
      <c r="AB76" s="1122">
        <f t="shared" si="3"/>
        <v>0</v>
      </c>
    </row>
    <row r="77" spans="2:28" s="1032" customFormat="1" hidden="1" x14ac:dyDescent="0.2">
      <c r="B77" s="1137"/>
      <c r="C77" s="1131"/>
      <c r="D77" s="1159" t="s">
        <v>316</v>
      </c>
      <c r="E77" s="1141"/>
      <c r="F77" s="1142"/>
      <c r="G77" s="1123">
        <f>+E77*F77</f>
        <v>0</v>
      </c>
      <c r="H77" s="1153"/>
      <c r="I77" s="1323">
        <f>J77+K77</f>
        <v>0</v>
      </c>
      <c r="J77" s="1154"/>
      <c r="K77" s="1154"/>
      <c r="L77" s="1323">
        <f>M77+N77</f>
        <v>0</v>
      </c>
      <c r="M77" s="1154"/>
      <c r="N77" s="1154"/>
      <c r="O77" s="1323">
        <f>P77+Q77</f>
        <v>0</v>
      </c>
      <c r="P77" s="1154"/>
      <c r="Q77" s="1154"/>
      <c r="R77" s="1323">
        <f>S77+T77</f>
        <v>0</v>
      </c>
      <c r="S77" s="1155"/>
      <c r="T77" s="1155"/>
      <c r="U77" s="1323">
        <f>V77+W77</f>
        <v>0</v>
      </c>
      <c r="V77" s="1155"/>
      <c r="W77" s="1155"/>
      <c r="X77" s="1323">
        <f>Y77+Z77</f>
        <v>0</v>
      </c>
      <c r="Y77" s="1334"/>
      <c r="Z77" s="1156"/>
      <c r="AA77" s="1122">
        <f t="shared" si="10"/>
        <v>0</v>
      </c>
      <c r="AB77" s="1122">
        <f t="shared" si="3"/>
        <v>0</v>
      </c>
    </row>
    <row r="78" spans="2:28" s="1032" customFormat="1" ht="25.5" x14ac:dyDescent="0.15">
      <c r="B78" s="777" t="str">
        <f>+'PLAN DE ADQUISICIONES'!C20</f>
        <v>Verificar la información y/o documentación entregada por los participantes registrados</v>
      </c>
      <c r="C78" s="778" t="str">
        <f>+'PLAN DE ADQUISICIONES'!B20</f>
        <v>1.1.3</v>
      </c>
      <c r="D78" s="774" t="str">
        <f>+'PLAN DE ADQUISICIONES'!D20</f>
        <v>Unidad</v>
      </c>
      <c r="E78" s="775">
        <f>+'PLAN DE ADQUISICIONES'!E20</f>
        <v>500</v>
      </c>
      <c r="F78" s="735"/>
      <c r="G78" s="735">
        <f t="shared" ref="G78:Z78" si="15">+G80+G86+G92+G98+G104</f>
        <v>0</v>
      </c>
      <c r="H78" s="19">
        <f t="shared" si="15"/>
        <v>0</v>
      </c>
      <c r="I78" s="19">
        <f t="shared" si="15"/>
        <v>0</v>
      </c>
      <c r="J78" s="19">
        <f t="shared" si="15"/>
        <v>0</v>
      </c>
      <c r="K78" s="19">
        <f t="shared" si="15"/>
        <v>0</v>
      </c>
      <c r="L78" s="19">
        <f t="shared" si="15"/>
        <v>0</v>
      </c>
      <c r="M78" s="19">
        <f t="shared" si="15"/>
        <v>0</v>
      </c>
      <c r="N78" s="19">
        <f t="shared" si="15"/>
        <v>0</v>
      </c>
      <c r="O78" s="19">
        <f t="shared" si="15"/>
        <v>0</v>
      </c>
      <c r="P78" s="19">
        <f t="shared" si="15"/>
        <v>0</v>
      </c>
      <c r="Q78" s="19">
        <f t="shared" si="15"/>
        <v>0</v>
      </c>
      <c r="R78" s="19">
        <f t="shared" si="15"/>
        <v>0</v>
      </c>
      <c r="S78" s="19">
        <f t="shared" si="15"/>
        <v>0</v>
      </c>
      <c r="T78" s="19">
        <f t="shared" si="15"/>
        <v>0</v>
      </c>
      <c r="U78" s="19">
        <f t="shared" si="15"/>
        <v>0</v>
      </c>
      <c r="V78" s="19">
        <f t="shared" si="15"/>
        <v>0</v>
      </c>
      <c r="W78" s="19">
        <f t="shared" si="15"/>
        <v>0</v>
      </c>
      <c r="X78" s="19">
        <f t="shared" si="15"/>
        <v>0</v>
      </c>
      <c r="Y78" s="19">
        <f t="shared" si="15"/>
        <v>0</v>
      </c>
      <c r="Z78" s="20">
        <f t="shared" si="15"/>
        <v>0</v>
      </c>
      <c r="AA78" s="1122">
        <f t="shared" si="10"/>
        <v>0</v>
      </c>
      <c r="AB78" s="1122">
        <f t="shared" si="3"/>
        <v>0</v>
      </c>
    </row>
    <row r="79" spans="2:28" s="1032" customFormat="1" x14ac:dyDescent="0.15">
      <c r="B79" s="769" t="s">
        <v>475</v>
      </c>
      <c r="C79" s="772"/>
      <c r="D79" s="1929"/>
      <c r="E79" s="1930"/>
      <c r="F79" s="1930"/>
      <c r="G79" s="1930"/>
      <c r="H79" s="1930"/>
      <c r="I79" s="1930"/>
      <c r="J79" s="1930"/>
      <c r="K79" s="1930"/>
      <c r="L79" s="1930"/>
      <c r="M79" s="1930"/>
      <c r="N79" s="1930"/>
      <c r="O79" s="1930"/>
      <c r="P79" s="1930"/>
      <c r="Q79" s="1930"/>
      <c r="R79" s="1930"/>
      <c r="S79" s="1930"/>
      <c r="T79" s="1930"/>
      <c r="U79" s="1930"/>
      <c r="V79" s="1930"/>
      <c r="W79" s="1930"/>
      <c r="X79" s="1930"/>
      <c r="Y79" s="1930"/>
      <c r="Z79" s="1931"/>
      <c r="AA79" s="1122"/>
    </row>
    <row r="80" spans="2:28" s="1032" customFormat="1" x14ac:dyDescent="0.15">
      <c r="B80" s="1135"/>
      <c r="C80" s="1128" t="s">
        <v>70</v>
      </c>
      <c r="D80" s="1092"/>
      <c r="E80" s="1143"/>
      <c r="F80" s="1144"/>
      <c r="G80" s="734">
        <f t="shared" ref="G80:Z80" si="16">SUM(G81:G85)</f>
        <v>0</v>
      </c>
      <c r="H80" s="1145">
        <f t="shared" si="16"/>
        <v>0</v>
      </c>
      <c r="I80" s="1145">
        <f t="shared" si="16"/>
        <v>0</v>
      </c>
      <c r="J80" s="1145">
        <f t="shared" si="16"/>
        <v>0</v>
      </c>
      <c r="K80" s="1145">
        <f t="shared" si="16"/>
        <v>0</v>
      </c>
      <c r="L80" s="1145">
        <f t="shared" si="16"/>
        <v>0</v>
      </c>
      <c r="M80" s="1145">
        <f t="shared" si="16"/>
        <v>0</v>
      </c>
      <c r="N80" s="1145">
        <f t="shared" si="16"/>
        <v>0</v>
      </c>
      <c r="O80" s="1145">
        <f t="shared" si="16"/>
        <v>0</v>
      </c>
      <c r="P80" s="1145">
        <f t="shared" si="16"/>
        <v>0</v>
      </c>
      <c r="Q80" s="1145">
        <f t="shared" si="16"/>
        <v>0</v>
      </c>
      <c r="R80" s="1145">
        <f t="shared" si="16"/>
        <v>0</v>
      </c>
      <c r="S80" s="1145">
        <f t="shared" si="16"/>
        <v>0</v>
      </c>
      <c r="T80" s="1145">
        <f t="shared" si="16"/>
        <v>0</v>
      </c>
      <c r="U80" s="1145">
        <f t="shared" si="16"/>
        <v>0</v>
      </c>
      <c r="V80" s="1145">
        <f t="shared" si="16"/>
        <v>0</v>
      </c>
      <c r="W80" s="1145">
        <f t="shared" si="16"/>
        <v>0</v>
      </c>
      <c r="X80" s="1145">
        <f t="shared" si="16"/>
        <v>0</v>
      </c>
      <c r="Y80" s="1145">
        <f t="shared" si="16"/>
        <v>0</v>
      </c>
      <c r="Z80" s="1146">
        <f t="shared" si="16"/>
        <v>0</v>
      </c>
      <c r="AA80" s="1122">
        <f t="shared" si="10"/>
        <v>0</v>
      </c>
      <c r="AB80" s="1122">
        <f t="shared" si="3"/>
        <v>0</v>
      </c>
    </row>
    <row r="81" spans="2:28" s="1032" customFormat="1" x14ac:dyDescent="0.2">
      <c r="B81" s="1136"/>
      <c r="C81" s="1129"/>
      <c r="D81" s="1158" t="s">
        <v>296</v>
      </c>
      <c r="E81" s="1139"/>
      <c r="F81" s="1140"/>
      <c r="G81" s="1123">
        <f>+E81*F81</f>
        <v>0</v>
      </c>
      <c r="H81" s="1138"/>
      <c r="I81" s="1321">
        <f>J81+K81</f>
        <v>0</v>
      </c>
      <c r="J81" s="1138"/>
      <c r="K81" s="1138"/>
      <c r="L81" s="1321">
        <f>M81+N81</f>
        <v>0</v>
      </c>
      <c r="M81" s="1138"/>
      <c r="N81" s="1138"/>
      <c r="O81" s="1321">
        <f>P81+Q81</f>
        <v>0</v>
      </c>
      <c r="P81" s="1138"/>
      <c r="Q81" s="1138"/>
      <c r="R81" s="1321">
        <f>S81+T81</f>
        <v>0</v>
      </c>
      <c r="S81" s="1147"/>
      <c r="T81" s="1147"/>
      <c r="U81" s="1321">
        <f>V81+W81</f>
        <v>0</v>
      </c>
      <c r="V81" s="1147"/>
      <c r="W81" s="1147"/>
      <c r="X81" s="1321">
        <f>Y81+Z81</f>
        <v>0</v>
      </c>
      <c r="Y81" s="1332"/>
      <c r="Z81" s="1148"/>
      <c r="AA81" s="1122">
        <f t="shared" si="10"/>
        <v>0</v>
      </c>
      <c r="AB81" s="1122">
        <f t="shared" si="3"/>
        <v>0</v>
      </c>
    </row>
    <row r="82" spans="2:28" s="1032" customFormat="1" x14ac:dyDescent="0.2">
      <c r="B82" s="1136"/>
      <c r="C82" s="1129"/>
      <c r="D82" s="1158" t="s">
        <v>316</v>
      </c>
      <c r="E82" s="1139"/>
      <c r="F82" s="1140"/>
      <c r="G82" s="1123">
        <f>+E82*F82</f>
        <v>0</v>
      </c>
      <c r="H82" s="1138"/>
      <c r="I82" s="1321">
        <f>J82+K82</f>
        <v>0</v>
      </c>
      <c r="J82" s="1138"/>
      <c r="K82" s="1138"/>
      <c r="L82" s="1321">
        <f>M82+N82</f>
        <v>0</v>
      </c>
      <c r="M82" s="1138"/>
      <c r="N82" s="1138"/>
      <c r="O82" s="1321">
        <f>P82+Q82</f>
        <v>0</v>
      </c>
      <c r="P82" s="1138"/>
      <c r="Q82" s="1138"/>
      <c r="R82" s="1321">
        <f>S82+T82</f>
        <v>0</v>
      </c>
      <c r="S82" s="1147"/>
      <c r="T82" s="1147"/>
      <c r="U82" s="1321">
        <f>V82+W82</f>
        <v>0</v>
      </c>
      <c r="V82" s="1147"/>
      <c r="W82" s="1147"/>
      <c r="X82" s="1321">
        <f>Y82+Z82</f>
        <v>0</v>
      </c>
      <c r="Y82" s="1332"/>
      <c r="Z82" s="1148"/>
      <c r="AA82" s="1122">
        <f t="shared" si="10"/>
        <v>0</v>
      </c>
      <c r="AB82" s="1122">
        <f t="shared" ref="AB82:AB147" si="17">+AA82-G82</f>
        <v>0</v>
      </c>
    </row>
    <row r="83" spans="2:28" s="1032" customFormat="1" x14ac:dyDescent="0.2">
      <c r="B83" s="1136"/>
      <c r="C83" s="1129"/>
      <c r="D83" s="1158" t="s">
        <v>316</v>
      </c>
      <c r="E83" s="1139"/>
      <c r="F83" s="1140"/>
      <c r="G83" s="1123">
        <f>+E83*F83</f>
        <v>0</v>
      </c>
      <c r="H83" s="1149"/>
      <c r="I83" s="1321">
        <f>J83+K83</f>
        <v>0</v>
      </c>
      <c r="J83" s="1150"/>
      <c r="K83" s="1150"/>
      <c r="L83" s="1321">
        <f>M83+N83</f>
        <v>0</v>
      </c>
      <c r="M83" s="1150"/>
      <c r="N83" s="1150"/>
      <c r="O83" s="1321">
        <f>P83+Q83</f>
        <v>0</v>
      </c>
      <c r="P83" s="1150"/>
      <c r="Q83" s="1150"/>
      <c r="R83" s="1321">
        <f>S83+T83</f>
        <v>0</v>
      </c>
      <c r="S83" s="1151"/>
      <c r="T83" s="1151"/>
      <c r="U83" s="1321">
        <f>V83+W83</f>
        <v>0</v>
      </c>
      <c r="V83" s="1151"/>
      <c r="W83" s="1151"/>
      <c r="X83" s="1321">
        <f>Y83+Z83</f>
        <v>0</v>
      </c>
      <c r="Y83" s="1333"/>
      <c r="Z83" s="1152"/>
      <c r="AA83" s="1122">
        <f t="shared" si="10"/>
        <v>0</v>
      </c>
      <c r="AB83" s="1122">
        <f t="shared" si="17"/>
        <v>0</v>
      </c>
    </row>
    <row r="84" spans="2:28" s="1032" customFormat="1" x14ac:dyDescent="0.2">
      <c r="B84" s="1136"/>
      <c r="C84" s="1130"/>
      <c r="D84" s="1158" t="s">
        <v>316</v>
      </c>
      <c r="E84" s="1139"/>
      <c r="F84" s="1140"/>
      <c r="G84" s="1123">
        <f>+E84*F84</f>
        <v>0</v>
      </c>
      <c r="H84" s="1149"/>
      <c r="I84" s="1322">
        <f>J84+K84</f>
        <v>0</v>
      </c>
      <c r="J84" s="1150"/>
      <c r="K84" s="1150"/>
      <c r="L84" s="1322">
        <f>M84+N84</f>
        <v>0</v>
      </c>
      <c r="M84" s="1150"/>
      <c r="N84" s="1150"/>
      <c r="O84" s="1322">
        <f>P84+Q84</f>
        <v>0</v>
      </c>
      <c r="P84" s="1150"/>
      <c r="Q84" s="1150"/>
      <c r="R84" s="1322">
        <f>S84+T84</f>
        <v>0</v>
      </c>
      <c r="S84" s="1151"/>
      <c r="T84" s="1151"/>
      <c r="U84" s="1322">
        <f>V84+W84</f>
        <v>0</v>
      </c>
      <c r="V84" s="1151"/>
      <c r="W84" s="1151"/>
      <c r="X84" s="1322">
        <f>Y84+Z84</f>
        <v>0</v>
      </c>
      <c r="Y84" s="1333"/>
      <c r="Z84" s="1152"/>
      <c r="AA84" s="1122">
        <f t="shared" si="10"/>
        <v>0</v>
      </c>
      <c r="AB84" s="1122">
        <f t="shared" si="17"/>
        <v>0</v>
      </c>
    </row>
    <row r="85" spans="2:28" s="1032" customFormat="1" x14ac:dyDescent="0.2">
      <c r="B85" s="1137"/>
      <c r="C85" s="1131"/>
      <c r="D85" s="1159" t="s">
        <v>316</v>
      </c>
      <c r="E85" s="1141"/>
      <c r="F85" s="1142"/>
      <c r="G85" s="1124">
        <f>+E85*F85</f>
        <v>0</v>
      </c>
      <c r="H85" s="1153"/>
      <c r="I85" s="1323">
        <f>J85+K85</f>
        <v>0</v>
      </c>
      <c r="J85" s="1154"/>
      <c r="K85" s="1154"/>
      <c r="L85" s="1323">
        <f>M85+N85</f>
        <v>0</v>
      </c>
      <c r="M85" s="1154"/>
      <c r="N85" s="1154"/>
      <c r="O85" s="1323">
        <f>P85+Q85</f>
        <v>0</v>
      </c>
      <c r="P85" s="1154"/>
      <c r="Q85" s="1154"/>
      <c r="R85" s="1323">
        <f>S85+T85</f>
        <v>0</v>
      </c>
      <c r="S85" s="1155"/>
      <c r="T85" s="1155"/>
      <c r="U85" s="1323">
        <f>V85+W85</f>
        <v>0</v>
      </c>
      <c r="V85" s="1155"/>
      <c r="W85" s="1155"/>
      <c r="X85" s="1323">
        <f>Y85+Z85</f>
        <v>0</v>
      </c>
      <c r="Y85" s="1334"/>
      <c r="Z85" s="1156"/>
      <c r="AA85" s="1122">
        <f t="shared" si="10"/>
        <v>0</v>
      </c>
      <c r="AB85" s="1122">
        <f t="shared" si="17"/>
        <v>0</v>
      </c>
    </row>
    <row r="86" spans="2:28" s="1032" customFormat="1" x14ac:dyDescent="0.15">
      <c r="B86" s="1135" t="s">
        <v>291</v>
      </c>
      <c r="C86" s="1128" t="s">
        <v>81</v>
      </c>
      <c r="D86" s="1092"/>
      <c r="E86" s="1143"/>
      <c r="F86" s="1144"/>
      <c r="G86" s="734">
        <f t="shared" ref="G86:Z86" si="18">SUM(G87:G91)</f>
        <v>0</v>
      </c>
      <c r="H86" s="1145">
        <f t="shared" si="18"/>
        <v>0</v>
      </c>
      <c r="I86" s="1145">
        <f t="shared" si="18"/>
        <v>0</v>
      </c>
      <c r="J86" s="1145">
        <f t="shared" si="18"/>
        <v>0</v>
      </c>
      <c r="K86" s="1145">
        <f t="shared" si="18"/>
        <v>0</v>
      </c>
      <c r="L86" s="1145">
        <f t="shared" si="18"/>
        <v>0</v>
      </c>
      <c r="M86" s="1145">
        <f t="shared" si="18"/>
        <v>0</v>
      </c>
      <c r="N86" s="1145">
        <f t="shared" si="18"/>
        <v>0</v>
      </c>
      <c r="O86" s="1145">
        <f t="shared" si="18"/>
        <v>0</v>
      </c>
      <c r="P86" s="1145">
        <f t="shared" si="18"/>
        <v>0</v>
      </c>
      <c r="Q86" s="1145">
        <f t="shared" si="18"/>
        <v>0</v>
      </c>
      <c r="R86" s="1145">
        <f t="shared" si="18"/>
        <v>0</v>
      </c>
      <c r="S86" s="1145">
        <f t="shared" si="18"/>
        <v>0</v>
      </c>
      <c r="T86" s="1145">
        <f t="shared" si="18"/>
        <v>0</v>
      </c>
      <c r="U86" s="1145">
        <f t="shared" si="18"/>
        <v>0</v>
      </c>
      <c r="V86" s="1145">
        <f t="shared" si="18"/>
        <v>0</v>
      </c>
      <c r="W86" s="1145">
        <f t="shared" si="18"/>
        <v>0</v>
      </c>
      <c r="X86" s="1145">
        <f t="shared" si="18"/>
        <v>0</v>
      </c>
      <c r="Y86" s="1145">
        <f t="shared" si="18"/>
        <v>0</v>
      </c>
      <c r="Z86" s="1146">
        <f t="shared" si="18"/>
        <v>0</v>
      </c>
      <c r="AA86" s="1122">
        <f t="shared" si="10"/>
        <v>0</v>
      </c>
      <c r="AB86" s="1122">
        <f t="shared" si="17"/>
        <v>0</v>
      </c>
    </row>
    <row r="87" spans="2:28" s="1032" customFormat="1" x14ac:dyDescent="0.2">
      <c r="B87" s="1165"/>
      <c r="C87" s="1129"/>
      <c r="D87" s="1158" t="s">
        <v>296</v>
      </c>
      <c r="E87" s="1139"/>
      <c r="F87" s="1140"/>
      <c r="G87" s="1123">
        <f>+E87*F87</f>
        <v>0</v>
      </c>
      <c r="H87" s="1138"/>
      <c r="I87" s="1321">
        <f>J87+K87</f>
        <v>0</v>
      </c>
      <c r="J87" s="1138"/>
      <c r="K87" s="1138"/>
      <c r="L87" s="1321">
        <f>M87+N87</f>
        <v>0</v>
      </c>
      <c r="M87" s="1138"/>
      <c r="N87" s="1138"/>
      <c r="O87" s="1321">
        <f>P87+Q87</f>
        <v>0</v>
      </c>
      <c r="P87" s="1138"/>
      <c r="Q87" s="1138"/>
      <c r="R87" s="1321">
        <f>S87+T87</f>
        <v>0</v>
      </c>
      <c r="S87" s="1147"/>
      <c r="T87" s="1147"/>
      <c r="U87" s="1321">
        <f>V87+W87</f>
        <v>0</v>
      </c>
      <c r="V87" s="1147"/>
      <c r="W87" s="1147"/>
      <c r="X87" s="1321">
        <f>Y87+Z87</f>
        <v>0</v>
      </c>
      <c r="Y87" s="1332"/>
      <c r="Z87" s="1148"/>
      <c r="AA87" s="1122">
        <f t="shared" si="10"/>
        <v>0</v>
      </c>
      <c r="AB87" s="1122">
        <f t="shared" si="17"/>
        <v>0</v>
      </c>
    </row>
    <row r="88" spans="2:28" s="1032" customFormat="1" x14ac:dyDescent="0.2">
      <c r="B88" s="1165"/>
      <c r="C88" s="1129"/>
      <c r="D88" s="1158" t="s">
        <v>316</v>
      </c>
      <c r="E88" s="1139"/>
      <c r="F88" s="1140"/>
      <c r="G88" s="1123">
        <f>+E88*F88</f>
        <v>0</v>
      </c>
      <c r="H88" s="1138"/>
      <c r="I88" s="1321">
        <f>J88+K88</f>
        <v>0</v>
      </c>
      <c r="J88" s="1138"/>
      <c r="K88" s="1138"/>
      <c r="L88" s="1321">
        <f>M88+N88</f>
        <v>0</v>
      </c>
      <c r="M88" s="1138"/>
      <c r="N88" s="1138"/>
      <c r="O88" s="1321">
        <f>P88+Q88</f>
        <v>0</v>
      </c>
      <c r="P88" s="1138"/>
      <c r="Q88" s="1138"/>
      <c r="R88" s="1321">
        <f>S88+T88</f>
        <v>0</v>
      </c>
      <c r="S88" s="1147"/>
      <c r="T88" s="1147"/>
      <c r="U88" s="1321">
        <f>V88+W88</f>
        <v>0</v>
      </c>
      <c r="V88" s="1147"/>
      <c r="W88" s="1147"/>
      <c r="X88" s="1321">
        <f>Y88+Z88</f>
        <v>0</v>
      </c>
      <c r="Y88" s="1332"/>
      <c r="Z88" s="1148"/>
      <c r="AA88" s="1122">
        <f t="shared" si="10"/>
        <v>0</v>
      </c>
      <c r="AB88" s="1122">
        <f t="shared" si="17"/>
        <v>0</v>
      </c>
    </row>
    <row r="89" spans="2:28" s="1032" customFormat="1" x14ac:dyDescent="0.2">
      <c r="B89" s="1136"/>
      <c r="C89" s="1128"/>
      <c r="D89" s="1158" t="s">
        <v>316</v>
      </c>
      <c r="E89" s="1139"/>
      <c r="F89" s="1140"/>
      <c r="G89" s="1123">
        <f>+E89*F89</f>
        <v>0</v>
      </c>
      <c r="H89" s="1149"/>
      <c r="I89" s="1321">
        <f>J89+K89</f>
        <v>0</v>
      </c>
      <c r="J89" s="1150"/>
      <c r="K89" s="1150"/>
      <c r="L89" s="1321">
        <f>M89+N89</f>
        <v>0</v>
      </c>
      <c r="M89" s="1150"/>
      <c r="N89" s="1150"/>
      <c r="O89" s="1321">
        <f>P89+Q89</f>
        <v>0</v>
      </c>
      <c r="P89" s="1150"/>
      <c r="Q89" s="1150"/>
      <c r="R89" s="1321">
        <f>S89+T89</f>
        <v>0</v>
      </c>
      <c r="S89" s="1151"/>
      <c r="T89" s="1151"/>
      <c r="U89" s="1321">
        <f>V89+W89</f>
        <v>0</v>
      </c>
      <c r="V89" s="1151"/>
      <c r="W89" s="1151"/>
      <c r="X89" s="1321">
        <f>Y89+Z89</f>
        <v>0</v>
      </c>
      <c r="Y89" s="1333"/>
      <c r="Z89" s="1152"/>
      <c r="AA89" s="1122">
        <f t="shared" si="10"/>
        <v>0</v>
      </c>
      <c r="AB89" s="1122">
        <f t="shared" si="17"/>
        <v>0</v>
      </c>
    </row>
    <row r="90" spans="2:28" s="1032" customFormat="1" x14ac:dyDescent="0.2">
      <c r="B90" s="1136"/>
      <c r="C90" s="1129"/>
      <c r="D90" s="1158" t="s">
        <v>316</v>
      </c>
      <c r="E90" s="1139"/>
      <c r="F90" s="1140"/>
      <c r="G90" s="1123">
        <f>+E90*F90</f>
        <v>0</v>
      </c>
      <c r="H90" s="1149"/>
      <c r="I90" s="1322">
        <f>J90+K90</f>
        <v>0</v>
      </c>
      <c r="J90" s="1150"/>
      <c r="K90" s="1150"/>
      <c r="L90" s="1322">
        <f>M90+N90</f>
        <v>0</v>
      </c>
      <c r="M90" s="1150"/>
      <c r="N90" s="1150"/>
      <c r="O90" s="1322">
        <f>P90+Q90</f>
        <v>0</v>
      </c>
      <c r="P90" s="1150"/>
      <c r="Q90" s="1150"/>
      <c r="R90" s="1322">
        <f>S90+T90</f>
        <v>0</v>
      </c>
      <c r="S90" s="1151"/>
      <c r="T90" s="1151"/>
      <c r="U90" s="1322">
        <f>V90+W90</f>
        <v>0</v>
      </c>
      <c r="V90" s="1151"/>
      <c r="W90" s="1151"/>
      <c r="X90" s="1322">
        <f>Y90+Z90</f>
        <v>0</v>
      </c>
      <c r="Y90" s="1333"/>
      <c r="Z90" s="1152"/>
      <c r="AA90" s="1122">
        <f t="shared" si="10"/>
        <v>0</v>
      </c>
      <c r="AB90" s="1122">
        <f t="shared" si="17"/>
        <v>0</v>
      </c>
    </row>
    <row r="91" spans="2:28" s="1032" customFormat="1" x14ac:dyDescent="0.2">
      <c r="B91" s="1137"/>
      <c r="C91" s="1131"/>
      <c r="D91" s="1159" t="s">
        <v>316</v>
      </c>
      <c r="E91" s="1141"/>
      <c r="F91" s="1142"/>
      <c r="G91" s="1124">
        <f>+E91*F91</f>
        <v>0</v>
      </c>
      <c r="H91" s="1153"/>
      <c r="I91" s="1323">
        <f>J91+K91</f>
        <v>0</v>
      </c>
      <c r="J91" s="1154"/>
      <c r="K91" s="1154"/>
      <c r="L91" s="1323">
        <f>M91+N91</f>
        <v>0</v>
      </c>
      <c r="M91" s="1154"/>
      <c r="N91" s="1154"/>
      <c r="O91" s="1323">
        <f>P91+Q91</f>
        <v>0</v>
      </c>
      <c r="P91" s="1154"/>
      <c r="Q91" s="1154"/>
      <c r="R91" s="1323">
        <f>S91+T91</f>
        <v>0</v>
      </c>
      <c r="S91" s="1155"/>
      <c r="T91" s="1155"/>
      <c r="U91" s="1323">
        <f>V91+W91</f>
        <v>0</v>
      </c>
      <c r="V91" s="1155"/>
      <c r="W91" s="1155"/>
      <c r="X91" s="1323">
        <f>Y91+Z91</f>
        <v>0</v>
      </c>
      <c r="Y91" s="1334"/>
      <c r="Z91" s="1156"/>
      <c r="AA91" s="1122">
        <f t="shared" si="10"/>
        <v>0</v>
      </c>
      <c r="AB91" s="1122">
        <f t="shared" si="17"/>
        <v>0</v>
      </c>
    </row>
    <row r="92" spans="2:28" s="1032" customFormat="1" x14ac:dyDescent="0.15">
      <c r="B92" s="1135" t="s">
        <v>291</v>
      </c>
      <c r="C92" s="1128" t="s">
        <v>82</v>
      </c>
      <c r="D92" s="1092"/>
      <c r="E92" s="1143"/>
      <c r="F92" s="1144"/>
      <c r="G92" s="734">
        <f t="shared" ref="G92:Z92" si="19">SUM(G93:G97)</f>
        <v>0</v>
      </c>
      <c r="H92" s="1145">
        <f t="shared" si="19"/>
        <v>0</v>
      </c>
      <c r="I92" s="1145">
        <f t="shared" si="19"/>
        <v>0</v>
      </c>
      <c r="J92" s="1145">
        <f t="shared" si="19"/>
        <v>0</v>
      </c>
      <c r="K92" s="1145">
        <f t="shared" si="19"/>
        <v>0</v>
      </c>
      <c r="L92" s="1145">
        <f t="shared" si="19"/>
        <v>0</v>
      </c>
      <c r="M92" s="1145">
        <f t="shared" si="19"/>
        <v>0</v>
      </c>
      <c r="N92" s="1145">
        <f t="shared" si="19"/>
        <v>0</v>
      </c>
      <c r="O92" s="1145">
        <f t="shared" si="19"/>
        <v>0</v>
      </c>
      <c r="P92" s="1145">
        <f t="shared" si="19"/>
        <v>0</v>
      </c>
      <c r="Q92" s="1145">
        <f t="shared" si="19"/>
        <v>0</v>
      </c>
      <c r="R92" s="1145">
        <f t="shared" si="19"/>
        <v>0</v>
      </c>
      <c r="S92" s="1145">
        <f t="shared" si="19"/>
        <v>0</v>
      </c>
      <c r="T92" s="1145">
        <f t="shared" si="19"/>
        <v>0</v>
      </c>
      <c r="U92" s="1145">
        <f t="shared" si="19"/>
        <v>0</v>
      </c>
      <c r="V92" s="1145">
        <f t="shared" si="19"/>
        <v>0</v>
      </c>
      <c r="W92" s="1145">
        <f t="shared" si="19"/>
        <v>0</v>
      </c>
      <c r="X92" s="1145">
        <f t="shared" si="19"/>
        <v>0</v>
      </c>
      <c r="Y92" s="1145">
        <f t="shared" si="19"/>
        <v>0</v>
      </c>
      <c r="Z92" s="1146">
        <f t="shared" si="19"/>
        <v>0</v>
      </c>
      <c r="AA92" s="1122">
        <f t="shared" si="10"/>
        <v>0</v>
      </c>
      <c r="AB92" s="1122">
        <f t="shared" si="17"/>
        <v>0</v>
      </c>
    </row>
    <row r="93" spans="2:28" s="1032" customFormat="1" x14ac:dyDescent="0.2">
      <c r="B93" s="1136"/>
      <c r="C93" s="1129"/>
      <c r="D93" s="1158" t="s">
        <v>296</v>
      </c>
      <c r="E93" s="1139"/>
      <c r="F93" s="1140"/>
      <c r="G93" s="1123">
        <f>+E93*F93</f>
        <v>0</v>
      </c>
      <c r="H93" s="1138"/>
      <c r="I93" s="1321">
        <f>J93+K93</f>
        <v>0</v>
      </c>
      <c r="J93" s="1138"/>
      <c r="K93" s="1138"/>
      <c r="L93" s="1321">
        <f>M93+N93</f>
        <v>0</v>
      </c>
      <c r="M93" s="1138"/>
      <c r="N93" s="1138"/>
      <c r="O93" s="1321">
        <f>P93+Q93</f>
        <v>0</v>
      </c>
      <c r="P93" s="1138"/>
      <c r="Q93" s="1138"/>
      <c r="R93" s="1321">
        <f>S93+T93</f>
        <v>0</v>
      </c>
      <c r="S93" s="1147"/>
      <c r="T93" s="1147"/>
      <c r="U93" s="1321">
        <f>V93+W93</f>
        <v>0</v>
      </c>
      <c r="V93" s="1147"/>
      <c r="W93" s="1147"/>
      <c r="X93" s="1321">
        <f>Y93+Z93</f>
        <v>0</v>
      </c>
      <c r="Y93" s="1332"/>
      <c r="Z93" s="1148"/>
      <c r="AA93" s="1122">
        <f t="shared" si="10"/>
        <v>0</v>
      </c>
      <c r="AB93" s="1122">
        <f t="shared" si="17"/>
        <v>0</v>
      </c>
    </row>
    <row r="94" spans="2:28" s="1032" customFormat="1" x14ac:dyDescent="0.2">
      <c r="B94" s="1136"/>
      <c r="C94" s="1129"/>
      <c r="D94" s="1158" t="s">
        <v>316</v>
      </c>
      <c r="E94" s="1139"/>
      <c r="F94" s="1140"/>
      <c r="G94" s="1123">
        <f>+E94*F94</f>
        <v>0</v>
      </c>
      <c r="H94" s="1138"/>
      <c r="I94" s="1321">
        <f>J94+K94</f>
        <v>0</v>
      </c>
      <c r="J94" s="1138"/>
      <c r="K94" s="1138"/>
      <c r="L94" s="1321">
        <f>M94+N94</f>
        <v>0</v>
      </c>
      <c r="M94" s="1138"/>
      <c r="N94" s="1138"/>
      <c r="O94" s="1321">
        <f>P94+Q94</f>
        <v>0</v>
      </c>
      <c r="P94" s="1138"/>
      <c r="Q94" s="1138"/>
      <c r="R94" s="1321">
        <f>S94+T94</f>
        <v>0</v>
      </c>
      <c r="S94" s="1147"/>
      <c r="T94" s="1147"/>
      <c r="U94" s="1321">
        <f>V94+W94</f>
        <v>0</v>
      </c>
      <c r="V94" s="1147"/>
      <c r="W94" s="1147"/>
      <c r="X94" s="1321">
        <f>Y94+Z94</f>
        <v>0</v>
      </c>
      <c r="Y94" s="1332"/>
      <c r="Z94" s="1148"/>
      <c r="AA94" s="1122">
        <f t="shared" si="10"/>
        <v>0</v>
      </c>
      <c r="AB94" s="1122">
        <f t="shared" si="17"/>
        <v>0</v>
      </c>
    </row>
    <row r="95" spans="2:28" s="1032" customFormat="1" x14ac:dyDescent="0.2">
      <c r="B95" s="1136"/>
      <c r="C95" s="1129"/>
      <c r="D95" s="1158" t="s">
        <v>316</v>
      </c>
      <c r="E95" s="1139"/>
      <c r="F95" s="1140"/>
      <c r="G95" s="1123">
        <f>+E95*F95</f>
        <v>0</v>
      </c>
      <c r="H95" s="1149"/>
      <c r="I95" s="1321">
        <f>J95+K95</f>
        <v>0</v>
      </c>
      <c r="J95" s="1150"/>
      <c r="K95" s="1150"/>
      <c r="L95" s="1321">
        <f>M95+N95</f>
        <v>0</v>
      </c>
      <c r="M95" s="1150"/>
      <c r="N95" s="1150"/>
      <c r="O95" s="1321">
        <f>P95+Q95</f>
        <v>0</v>
      </c>
      <c r="P95" s="1150"/>
      <c r="Q95" s="1150"/>
      <c r="R95" s="1321">
        <f>S95+T95</f>
        <v>0</v>
      </c>
      <c r="S95" s="1151"/>
      <c r="T95" s="1151"/>
      <c r="U95" s="1321">
        <f>V95+W95</f>
        <v>0</v>
      </c>
      <c r="V95" s="1151"/>
      <c r="W95" s="1151"/>
      <c r="X95" s="1321">
        <f>Y95+Z95</f>
        <v>0</v>
      </c>
      <c r="Y95" s="1333"/>
      <c r="Z95" s="1152"/>
      <c r="AA95" s="1122">
        <f t="shared" si="10"/>
        <v>0</v>
      </c>
      <c r="AB95" s="1122">
        <f t="shared" si="17"/>
        <v>0</v>
      </c>
    </row>
    <row r="96" spans="2:28" s="1032" customFormat="1" x14ac:dyDescent="0.2">
      <c r="B96" s="1136"/>
      <c r="C96" s="1129"/>
      <c r="D96" s="1158" t="s">
        <v>316</v>
      </c>
      <c r="E96" s="1139"/>
      <c r="F96" s="1140"/>
      <c r="G96" s="1123">
        <f>+E96*F96</f>
        <v>0</v>
      </c>
      <c r="H96" s="1149"/>
      <c r="I96" s="1322">
        <f>J96+K96</f>
        <v>0</v>
      </c>
      <c r="J96" s="1150"/>
      <c r="K96" s="1150"/>
      <c r="L96" s="1322">
        <f>M96+N96</f>
        <v>0</v>
      </c>
      <c r="M96" s="1150"/>
      <c r="N96" s="1150"/>
      <c r="O96" s="1322">
        <f>P96+Q96</f>
        <v>0</v>
      </c>
      <c r="P96" s="1150"/>
      <c r="Q96" s="1150"/>
      <c r="R96" s="1322">
        <f>S96+T96</f>
        <v>0</v>
      </c>
      <c r="S96" s="1151"/>
      <c r="T96" s="1151"/>
      <c r="U96" s="1322">
        <f>V96+W96</f>
        <v>0</v>
      </c>
      <c r="V96" s="1151"/>
      <c r="W96" s="1151"/>
      <c r="X96" s="1322">
        <f>Y96+Z96</f>
        <v>0</v>
      </c>
      <c r="Y96" s="1333"/>
      <c r="Z96" s="1152"/>
      <c r="AA96" s="1122">
        <f t="shared" si="10"/>
        <v>0</v>
      </c>
      <c r="AB96" s="1122">
        <f t="shared" si="17"/>
        <v>0</v>
      </c>
    </row>
    <row r="97" spans="2:28" s="1032" customFormat="1" x14ac:dyDescent="0.2">
      <c r="B97" s="1137"/>
      <c r="C97" s="1131"/>
      <c r="D97" s="1159" t="s">
        <v>316</v>
      </c>
      <c r="E97" s="1141"/>
      <c r="F97" s="1142"/>
      <c r="G97" s="1124">
        <f>+E97*F97</f>
        <v>0</v>
      </c>
      <c r="H97" s="1153"/>
      <c r="I97" s="1323">
        <f>J97+K97</f>
        <v>0</v>
      </c>
      <c r="J97" s="1154"/>
      <c r="K97" s="1154"/>
      <c r="L97" s="1323">
        <f>M97+N97</f>
        <v>0</v>
      </c>
      <c r="M97" s="1154"/>
      <c r="N97" s="1154"/>
      <c r="O97" s="1323">
        <f>P97+Q97</f>
        <v>0</v>
      </c>
      <c r="P97" s="1154"/>
      <c r="Q97" s="1154"/>
      <c r="R97" s="1323">
        <f>S97+T97</f>
        <v>0</v>
      </c>
      <c r="S97" s="1155"/>
      <c r="T97" s="1155"/>
      <c r="U97" s="1323">
        <f>V97+W97</f>
        <v>0</v>
      </c>
      <c r="V97" s="1155"/>
      <c r="W97" s="1155"/>
      <c r="X97" s="1323">
        <f>Y97+Z97</f>
        <v>0</v>
      </c>
      <c r="Y97" s="1334"/>
      <c r="Z97" s="1156"/>
      <c r="AA97" s="1122">
        <f t="shared" si="10"/>
        <v>0</v>
      </c>
      <c r="AB97" s="1122">
        <f t="shared" si="17"/>
        <v>0</v>
      </c>
    </row>
    <row r="98" spans="2:28" s="1032" customFormat="1" x14ac:dyDescent="0.15">
      <c r="B98" s="1135" t="s">
        <v>291</v>
      </c>
      <c r="C98" s="1128" t="s">
        <v>83</v>
      </c>
      <c r="D98" s="1092"/>
      <c r="E98" s="1143"/>
      <c r="F98" s="1144"/>
      <c r="G98" s="734">
        <f t="shared" ref="G98:Z98" si="20">SUM(G99:G103)</f>
        <v>0</v>
      </c>
      <c r="H98" s="1145">
        <f t="shared" si="20"/>
        <v>0</v>
      </c>
      <c r="I98" s="1145">
        <f t="shared" si="20"/>
        <v>0</v>
      </c>
      <c r="J98" s="1145">
        <f t="shared" si="20"/>
        <v>0</v>
      </c>
      <c r="K98" s="1145">
        <f t="shared" si="20"/>
        <v>0</v>
      </c>
      <c r="L98" s="1145">
        <f t="shared" si="20"/>
        <v>0</v>
      </c>
      <c r="M98" s="1145">
        <f t="shared" si="20"/>
        <v>0</v>
      </c>
      <c r="N98" s="1145">
        <f t="shared" si="20"/>
        <v>0</v>
      </c>
      <c r="O98" s="1145">
        <f t="shared" si="20"/>
        <v>0</v>
      </c>
      <c r="P98" s="1145">
        <f t="shared" si="20"/>
        <v>0</v>
      </c>
      <c r="Q98" s="1145">
        <f t="shared" si="20"/>
        <v>0</v>
      </c>
      <c r="R98" s="1145">
        <f t="shared" si="20"/>
        <v>0</v>
      </c>
      <c r="S98" s="1145">
        <f t="shared" si="20"/>
        <v>0</v>
      </c>
      <c r="T98" s="1145">
        <f t="shared" si="20"/>
        <v>0</v>
      </c>
      <c r="U98" s="1145">
        <f t="shared" si="20"/>
        <v>0</v>
      </c>
      <c r="V98" s="1145">
        <f t="shared" si="20"/>
        <v>0</v>
      </c>
      <c r="W98" s="1145">
        <f t="shared" si="20"/>
        <v>0</v>
      </c>
      <c r="X98" s="1145">
        <f t="shared" si="20"/>
        <v>0</v>
      </c>
      <c r="Y98" s="1145">
        <f t="shared" si="20"/>
        <v>0</v>
      </c>
      <c r="Z98" s="1146">
        <f t="shared" si="20"/>
        <v>0</v>
      </c>
      <c r="AA98" s="1122">
        <f t="shared" si="10"/>
        <v>0</v>
      </c>
      <c r="AB98" s="1122">
        <f t="shared" si="17"/>
        <v>0</v>
      </c>
    </row>
    <row r="99" spans="2:28" s="1032" customFormat="1" x14ac:dyDescent="0.2">
      <c r="B99" s="1136"/>
      <c r="C99" s="1129"/>
      <c r="D99" s="1158" t="s">
        <v>316</v>
      </c>
      <c r="E99" s="1139"/>
      <c r="F99" s="1140"/>
      <c r="G99" s="1123">
        <f>+E99*F99</f>
        <v>0</v>
      </c>
      <c r="H99" s="1138"/>
      <c r="I99" s="1321">
        <f>J99+K99</f>
        <v>0</v>
      </c>
      <c r="J99" s="1138"/>
      <c r="K99" s="1138"/>
      <c r="L99" s="1321">
        <f>M99+N99</f>
        <v>0</v>
      </c>
      <c r="M99" s="1138"/>
      <c r="N99" s="1138"/>
      <c r="O99" s="1321">
        <f>P99+Q99</f>
        <v>0</v>
      </c>
      <c r="P99" s="1138"/>
      <c r="Q99" s="1138"/>
      <c r="R99" s="1321">
        <f>S99+T99</f>
        <v>0</v>
      </c>
      <c r="S99" s="1147"/>
      <c r="T99" s="1147"/>
      <c r="U99" s="1321">
        <f>V99+W99</f>
        <v>0</v>
      </c>
      <c r="V99" s="1147"/>
      <c r="W99" s="1147"/>
      <c r="X99" s="1321">
        <f>Y99+Z99</f>
        <v>0</v>
      </c>
      <c r="Y99" s="1332"/>
      <c r="Z99" s="1148"/>
      <c r="AA99" s="1122">
        <f t="shared" si="10"/>
        <v>0</v>
      </c>
      <c r="AB99" s="1122">
        <f t="shared" si="17"/>
        <v>0</v>
      </c>
    </row>
    <row r="100" spans="2:28" s="1032" customFormat="1" x14ac:dyDescent="0.2">
      <c r="B100" s="1136"/>
      <c r="C100" s="1129"/>
      <c r="D100" s="1158" t="s">
        <v>316</v>
      </c>
      <c r="E100" s="1139"/>
      <c r="F100" s="1140"/>
      <c r="G100" s="1123">
        <f>+E100*F100</f>
        <v>0</v>
      </c>
      <c r="H100" s="1138"/>
      <c r="I100" s="1321">
        <f>J100+K100</f>
        <v>0</v>
      </c>
      <c r="J100" s="1138"/>
      <c r="K100" s="1138"/>
      <c r="L100" s="1321">
        <f>M100+N100</f>
        <v>0</v>
      </c>
      <c r="M100" s="1138"/>
      <c r="N100" s="1138"/>
      <c r="O100" s="1321">
        <f>P100+Q100</f>
        <v>0</v>
      </c>
      <c r="P100" s="1138"/>
      <c r="Q100" s="1138"/>
      <c r="R100" s="1321">
        <f>S100+T100</f>
        <v>0</v>
      </c>
      <c r="S100" s="1147"/>
      <c r="T100" s="1147"/>
      <c r="U100" s="1321">
        <f>V100+W100</f>
        <v>0</v>
      </c>
      <c r="V100" s="1147"/>
      <c r="W100" s="1147"/>
      <c r="X100" s="1321">
        <f>Y100+Z100</f>
        <v>0</v>
      </c>
      <c r="Y100" s="1332"/>
      <c r="Z100" s="1148"/>
      <c r="AA100" s="1122">
        <f t="shared" si="10"/>
        <v>0</v>
      </c>
      <c r="AB100" s="1122">
        <f t="shared" si="17"/>
        <v>0</v>
      </c>
    </row>
    <row r="101" spans="2:28" s="1032" customFormat="1" x14ac:dyDescent="0.2">
      <c r="B101" s="1136"/>
      <c r="C101" s="1129"/>
      <c r="D101" s="1158" t="s">
        <v>316</v>
      </c>
      <c r="E101" s="1139"/>
      <c r="F101" s="1140"/>
      <c r="G101" s="1123">
        <f>+E101*F101</f>
        <v>0</v>
      </c>
      <c r="H101" s="1149"/>
      <c r="I101" s="1321">
        <f>J101+K101</f>
        <v>0</v>
      </c>
      <c r="J101" s="1150"/>
      <c r="K101" s="1150"/>
      <c r="L101" s="1321">
        <f>M101+N101</f>
        <v>0</v>
      </c>
      <c r="M101" s="1150"/>
      <c r="N101" s="1150"/>
      <c r="O101" s="1321">
        <f>P101+Q101</f>
        <v>0</v>
      </c>
      <c r="P101" s="1150"/>
      <c r="Q101" s="1150"/>
      <c r="R101" s="1321">
        <f>S101+T101</f>
        <v>0</v>
      </c>
      <c r="S101" s="1151"/>
      <c r="T101" s="1151"/>
      <c r="U101" s="1321">
        <f>V101+W101</f>
        <v>0</v>
      </c>
      <c r="V101" s="1151"/>
      <c r="W101" s="1151"/>
      <c r="X101" s="1321">
        <f>Y101+Z101</f>
        <v>0</v>
      </c>
      <c r="Y101" s="1333"/>
      <c r="Z101" s="1152"/>
      <c r="AA101" s="1122">
        <f t="shared" si="10"/>
        <v>0</v>
      </c>
      <c r="AB101" s="1122">
        <f t="shared" si="17"/>
        <v>0</v>
      </c>
    </row>
    <row r="102" spans="2:28" s="1032" customFormat="1" x14ac:dyDescent="0.2">
      <c r="B102" s="1136"/>
      <c r="C102" s="1129"/>
      <c r="D102" s="1158" t="s">
        <v>316</v>
      </c>
      <c r="E102" s="1139"/>
      <c r="F102" s="1140"/>
      <c r="G102" s="1123">
        <f>+E102*F102</f>
        <v>0</v>
      </c>
      <c r="H102" s="1149"/>
      <c r="I102" s="1322">
        <f>J102+K102</f>
        <v>0</v>
      </c>
      <c r="J102" s="1150"/>
      <c r="K102" s="1150"/>
      <c r="L102" s="1322">
        <f>M102+N102</f>
        <v>0</v>
      </c>
      <c r="M102" s="1150"/>
      <c r="N102" s="1150"/>
      <c r="O102" s="1322">
        <f>P102+Q102</f>
        <v>0</v>
      </c>
      <c r="P102" s="1150"/>
      <c r="Q102" s="1150"/>
      <c r="R102" s="1322">
        <f>S102+T102</f>
        <v>0</v>
      </c>
      <c r="S102" s="1151"/>
      <c r="T102" s="1151"/>
      <c r="U102" s="1322">
        <f>V102+W102</f>
        <v>0</v>
      </c>
      <c r="V102" s="1151"/>
      <c r="W102" s="1151"/>
      <c r="X102" s="1322">
        <f>Y102+Z102</f>
        <v>0</v>
      </c>
      <c r="Y102" s="1333"/>
      <c r="Z102" s="1152"/>
      <c r="AA102" s="1122">
        <f t="shared" si="10"/>
        <v>0</v>
      </c>
      <c r="AB102" s="1122">
        <f t="shared" si="17"/>
        <v>0</v>
      </c>
    </row>
    <row r="103" spans="2:28" s="1032" customFormat="1" x14ac:dyDescent="0.2">
      <c r="B103" s="1137"/>
      <c r="C103" s="1131"/>
      <c r="D103" s="1159" t="s">
        <v>316</v>
      </c>
      <c r="E103" s="1141"/>
      <c r="F103" s="1142"/>
      <c r="G103" s="1124">
        <f>+E103*F103</f>
        <v>0</v>
      </c>
      <c r="H103" s="1153"/>
      <c r="I103" s="1323">
        <f>J103+K103</f>
        <v>0</v>
      </c>
      <c r="J103" s="1154"/>
      <c r="K103" s="1154"/>
      <c r="L103" s="1323">
        <f>M103+N103</f>
        <v>0</v>
      </c>
      <c r="M103" s="1154"/>
      <c r="N103" s="1154"/>
      <c r="O103" s="1323">
        <f>P103+Q103</f>
        <v>0</v>
      </c>
      <c r="P103" s="1154"/>
      <c r="Q103" s="1154"/>
      <c r="R103" s="1323">
        <f>S103+T103</f>
        <v>0</v>
      </c>
      <c r="S103" s="1155"/>
      <c r="T103" s="1155"/>
      <c r="U103" s="1323">
        <f>V103+W103</f>
        <v>0</v>
      </c>
      <c r="V103" s="1155"/>
      <c r="W103" s="1155"/>
      <c r="X103" s="1323">
        <f>Y103+Z103</f>
        <v>0</v>
      </c>
      <c r="Y103" s="1334"/>
      <c r="Z103" s="1156"/>
      <c r="AA103" s="1122">
        <f t="shared" si="10"/>
        <v>0</v>
      </c>
      <c r="AB103" s="1122">
        <f t="shared" si="17"/>
        <v>0</v>
      </c>
    </row>
    <row r="104" spans="2:28" s="1032" customFormat="1" x14ac:dyDescent="0.15">
      <c r="B104" s="1135" t="s">
        <v>291</v>
      </c>
      <c r="C104" s="1128" t="s">
        <v>84</v>
      </c>
      <c r="D104" s="1092"/>
      <c r="E104" s="1143"/>
      <c r="F104" s="1144"/>
      <c r="G104" s="734">
        <f t="shared" ref="G104:Z104" si="21">SUM(G105:G109)</f>
        <v>0</v>
      </c>
      <c r="H104" s="1145">
        <f t="shared" si="21"/>
        <v>0</v>
      </c>
      <c r="I104" s="1145">
        <f t="shared" si="21"/>
        <v>0</v>
      </c>
      <c r="J104" s="1145">
        <f t="shared" si="21"/>
        <v>0</v>
      </c>
      <c r="K104" s="1145">
        <f t="shared" si="21"/>
        <v>0</v>
      </c>
      <c r="L104" s="1145">
        <f t="shared" si="21"/>
        <v>0</v>
      </c>
      <c r="M104" s="1145">
        <f t="shared" si="21"/>
        <v>0</v>
      </c>
      <c r="N104" s="1145">
        <f t="shared" si="21"/>
        <v>0</v>
      </c>
      <c r="O104" s="1145">
        <f t="shared" si="21"/>
        <v>0</v>
      </c>
      <c r="P104" s="1145">
        <f t="shared" si="21"/>
        <v>0</v>
      </c>
      <c r="Q104" s="1145">
        <f t="shared" si="21"/>
        <v>0</v>
      </c>
      <c r="R104" s="1145">
        <f t="shared" si="21"/>
        <v>0</v>
      </c>
      <c r="S104" s="1145">
        <f t="shared" si="21"/>
        <v>0</v>
      </c>
      <c r="T104" s="1145">
        <f t="shared" si="21"/>
        <v>0</v>
      </c>
      <c r="U104" s="1145">
        <f t="shared" si="21"/>
        <v>0</v>
      </c>
      <c r="V104" s="1145">
        <f t="shared" si="21"/>
        <v>0</v>
      </c>
      <c r="W104" s="1145">
        <f t="shared" si="21"/>
        <v>0</v>
      </c>
      <c r="X104" s="1145">
        <f t="shared" si="21"/>
        <v>0</v>
      </c>
      <c r="Y104" s="1145">
        <f t="shared" si="21"/>
        <v>0</v>
      </c>
      <c r="Z104" s="1146">
        <f t="shared" si="21"/>
        <v>0</v>
      </c>
      <c r="AA104" s="1122">
        <f t="shared" si="10"/>
        <v>0</v>
      </c>
      <c r="AB104" s="1122">
        <f t="shared" si="17"/>
        <v>0</v>
      </c>
    </row>
    <row r="105" spans="2:28" s="1032" customFormat="1" x14ac:dyDescent="0.2">
      <c r="B105" s="1136"/>
      <c r="C105" s="1129"/>
      <c r="D105" s="1158" t="s">
        <v>316</v>
      </c>
      <c r="E105" s="1139"/>
      <c r="F105" s="1140"/>
      <c r="G105" s="1123">
        <f>+E105*F105</f>
        <v>0</v>
      </c>
      <c r="H105" s="1138"/>
      <c r="I105" s="1321">
        <f>J105+K105</f>
        <v>0</v>
      </c>
      <c r="J105" s="1138"/>
      <c r="K105" s="1138"/>
      <c r="L105" s="1321">
        <f>M105+N105</f>
        <v>0</v>
      </c>
      <c r="M105" s="1138"/>
      <c r="N105" s="1138"/>
      <c r="O105" s="1321">
        <f>P105+Q105</f>
        <v>0</v>
      </c>
      <c r="P105" s="1138"/>
      <c r="Q105" s="1138"/>
      <c r="R105" s="1321">
        <f>S105+T105</f>
        <v>0</v>
      </c>
      <c r="S105" s="1147"/>
      <c r="T105" s="1147"/>
      <c r="U105" s="1321">
        <f>V105+W105</f>
        <v>0</v>
      </c>
      <c r="V105" s="1147"/>
      <c r="W105" s="1147"/>
      <c r="X105" s="1321">
        <f>Y105+Z105</f>
        <v>0</v>
      </c>
      <c r="Y105" s="1332"/>
      <c r="Z105" s="1148"/>
      <c r="AA105" s="1122">
        <f t="shared" si="10"/>
        <v>0</v>
      </c>
      <c r="AB105" s="1122">
        <f t="shared" si="17"/>
        <v>0</v>
      </c>
    </row>
    <row r="106" spans="2:28" s="1032" customFormat="1" x14ac:dyDescent="0.2">
      <c r="B106" s="1136"/>
      <c r="C106" s="1129"/>
      <c r="D106" s="1158" t="s">
        <v>316</v>
      </c>
      <c r="E106" s="1139"/>
      <c r="F106" s="1140"/>
      <c r="G106" s="1123">
        <f>+E106*F106</f>
        <v>0</v>
      </c>
      <c r="H106" s="1138"/>
      <c r="I106" s="1321">
        <f>J106+K106</f>
        <v>0</v>
      </c>
      <c r="J106" s="1138"/>
      <c r="K106" s="1138"/>
      <c r="L106" s="1321">
        <f>M106+N106</f>
        <v>0</v>
      </c>
      <c r="M106" s="1138"/>
      <c r="N106" s="1138"/>
      <c r="O106" s="1321">
        <f>P106+Q106</f>
        <v>0</v>
      </c>
      <c r="P106" s="1138"/>
      <c r="Q106" s="1138"/>
      <c r="R106" s="1321">
        <f>S106+T106</f>
        <v>0</v>
      </c>
      <c r="S106" s="1147"/>
      <c r="T106" s="1147"/>
      <c r="U106" s="1321">
        <f>V106+W106</f>
        <v>0</v>
      </c>
      <c r="V106" s="1147"/>
      <c r="W106" s="1147"/>
      <c r="X106" s="1321">
        <f>Y106+Z106</f>
        <v>0</v>
      </c>
      <c r="Y106" s="1332"/>
      <c r="Z106" s="1148"/>
      <c r="AA106" s="1122">
        <f t="shared" si="10"/>
        <v>0</v>
      </c>
      <c r="AB106" s="1122">
        <f t="shared" si="17"/>
        <v>0</v>
      </c>
    </row>
    <row r="107" spans="2:28" s="1032" customFormat="1" x14ac:dyDescent="0.2">
      <c r="B107" s="1136"/>
      <c r="C107" s="1129"/>
      <c r="D107" s="1158" t="s">
        <v>316</v>
      </c>
      <c r="E107" s="1139"/>
      <c r="F107" s="1140"/>
      <c r="G107" s="1123">
        <f>+E107*F107</f>
        <v>0</v>
      </c>
      <c r="H107" s="1149"/>
      <c r="I107" s="1321">
        <f>J107+K107</f>
        <v>0</v>
      </c>
      <c r="J107" s="1150"/>
      <c r="K107" s="1150"/>
      <c r="L107" s="1321">
        <f>M107+N107</f>
        <v>0</v>
      </c>
      <c r="M107" s="1150"/>
      <c r="N107" s="1150"/>
      <c r="O107" s="1321">
        <f>P107+Q107</f>
        <v>0</v>
      </c>
      <c r="P107" s="1150"/>
      <c r="Q107" s="1150"/>
      <c r="R107" s="1321">
        <f>S107+T107</f>
        <v>0</v>
      </c>
      <c r="S107" s="1151"/>
      <c r="T107" s="1151"/>
      <c r="U107" s="1321">
        <f>V107+W107</f>
        <v>0</v>
      </c>
      <c r="V107" s="1151"/>
      <c r="W107" s="1151"/>
      <c r="X107" s="1321">
        <f>Y107+Z107</f>
        <v>0</v>
      </c>
      <c r="Y107" s="1333"/>
      <c r="Z107" s="1152"/>
      <c r="AA107" s="1122">
        <f t="shared" si="10"/>
        <v>0</v>
      </c>
      <c r="AB107" s="1122">
        <f t="shared" si="17"/>
        <v>0</v>
      </c>
    </row>
    <row r="108" spans="2:28" s="1032" customFormat="1" x14ac:dyDescent="0.2">
      <c r="B108" s="1136"/>
      <c r="C108" s="1129"/>
      <c r="D108" s="1158" t="s">
        <v>316</v>
      </c>
      <c r="E108" s="1139"/>
      <c r="F108" s="1140"/>
      <c r="G108" s="1123">
        <f>+E108*F108</f>
        <v>0</v>
      </c>
      <c r="H108" s="1149"/>
      <c r="I108" s="1322">
        <f>J108+K108</f>
        <v>0</v>
      </c>
      <c r="J108" s="1150"/>
      <c r="K108" s="1150"/>
      <c r="L108" s="1322">
        <f>M108+N108</f>
        <v>0</v>
      </c>
      <c r="M108" s="1150"/>
      <c r="N108" s="1150"/>
      <c r="O108" s="1322">
        <f>P108+Q108</f>
        <v>0</v>
      </c>
      <c r="P108" s="1150"/>
      <c r="Q108" s="1150"/>
      <c r="R108" s="1322">
        <f>S108+T108</f>
        <v>0</v>
      </c>
      <c r="S108" s="1151"/>
      <c r="T108" s="1151"/>
      <c r="U108" s="1322">
        <f>V108+W108</f>
        <v>0</v>
      </c>
      <c r="V108" s="1151"/>
      <c r="W108" s="1151"/>
      <c r="X108" s="1322">
        <f>Y108+Z108</f>
        <v>0</v>
      </c>
      <c r="Y108" s="1333"/>
      <c r="Z108" s="1152"/>
      <c r="AA108" s="1122">
        <f t="shared" si="10"/>
        <v>0</v>
      </c>
      <c r="AB108" s="1122">
        <f t="shared" si="17"/>
        <v>0</v>
      </c>
    </row>
    <row r="109" spans="2:28" s="1032" customFormat="1" x14ac:dyDescent="0.2">
      <c r="B109" s="1137"/>
      <c r="C109" s="1131"/>
      <c r="D109" s="1159" t="s">
        <v>316</v>
      </c>
      <c r="E109" s="1141"/>
      <c r="F109" s="1142"/>
      <c r="G109" s="1123">
        <f>+E109*F109</f>
        <v>0</v>
      </c>
      <c r="H109" s="1153"/>
      <c r="I109" s="1323">
        <f>J109+K109</f>
        <v>0</v>
      </c>
      <c r="J109" s="1154"/>
      <c r="K109" s="1154"/>
      <c r="L109" s="1323">
        <f>M109+N109</f>
        <v>0</v>
      </c>
      <c r="M109" s="1154"/>
      <c r="N109" s="1154"/>
      <c r="O109" s="1323">
        <f>P109+Q109</f>
        <v>0</v>
      </c>
      <c r="P109" s="1154"/>
      <c r="Q109" s="1154"/>
      <c r="R109" s="1323">
        <f>S109+T109</f>
        <v>0</v>
      </c>
      <c r="S109" s="1155"/>
      <c r="T109" s="1155"/>
      <c r="U109" s="1323">
        <f>V109+W109</f>
        <v>0</v>
      </c>
      <c r="V109" s="1155"/>
      <c r="W109" s="1155"/>
      <c r="X109" s="1323">
        <f>Y109+Z109</f>
        <v>0</v>
      </c>
      <c r="Y109" s="1334"/>
      <c r="Z109" s="1156"/>
      <c r="AA109" s="1122">
        <f t="shared" si="10"/>
        <v>0</v>
      </c>
      <c r="AB109" s="1122">
        <f t="shared" si="17"/>
        <v>0</v>
      </c>
    </row>
    <row r="110" spans="2:28" s="1032" customFormat="1" ht="33" customHeight="1" x14ac:dyDescent="0.15">
      <c r="B110" s="777" t="str">
        <f>+'PLAN DE ADQUISICIONES'!C21</f>
        <v>Evaluar a los potenciales beneficiarios</v>
      </c>
      <c r="C110" s="778" t="str">
        <f>+'PLAN DE ADQUISICIONES'!B21</f>
        <v>1.1.4</v>
      </c>
      <c r="D110" s="774" t="str">
        <f>+'PLAN DE ADQUISICIONES'!D21</f>
        <v>Persona</v>
      </c>
      <c r="E110" s="775">
        <f>+'PLAN DE ADQUISICIONES'!E21</f>
        <v>450</v>
      </c>
      <c r="F110" s="735"/>
      <c r="G110" s="735">
        <f t="shared" ref="G110:Z110" si="22">+G112+G118+G124+G130+G136</f>
        <v>0</v>
      </c>
      <c r="H110" s="19">
        <f t="shared" si="22"/>
        <v>0</v>
      </c>
      <c r="I110" s="19">
        <f t="shared" si="22"/>
        <v>0</v>
      </c>
      <c r="J110" s="19">
        <f t="shared" si="22"/>
        <v>0</v>
      </c>
      <c r="K110" s="19">
        <f t="shared" si="22"/>
        <v>0</v>
      </c>
      <c r="L110" s="19">
        <f t="shared" si="22"/>
        <v>0</v>
      </c>
      <c r="M110" s="19">
        <f t="shared" si="22"/>
        <v>0</v>
      </c>
      <c r="N110" s="19">
        <f t="shared" si="22"/>
        <v>0</v>
      </c>
      <c r="O110" s="19">
        <f t="shared" si="22"/>
        <v>0</v>
      </c>
      <c r="P110" s="19">
        <f t="shared" si="22"/>
        <v>0</v>
      </c>
      <c r="Q110" s="19">
        <f t="shared" si="22"/>
        <v>0</v>
      </c>
      <c r="R110" s="19">
        <f t="shared" si="22"/>
        <v>0</v>
      </c>
      <c r="S110" s="19">
        <f t="shared" si="22"/>
        <v>0</v>
      </c>
      <c r="T110" s="19">
        <f t="shared" si="22"/>
        <v>0</v>
      </c>
      <c r="U110" s="19">
        <f t="shared" si="22"/>
        <v>0</v>
      </c>
      <c r="V110" s="19">
        <f t="shared" si="22"/>
        <v>0</v>
      </c>
      <c r="W110" s="19">
        <f t="shared" si="22"/>
        <v>0</v>
      </c>
      <c r="X110" s="19">
        <f t="shared" si="22"/>
        <v>0</v>
      </c>
      <c r="Y110" s="19">
        <f t="shared" si="22"/>
        <v>0</v>
      </c>
      <c r="Z110" s="20">
        <f t="shared" si="22"/>
        <v>0</v>
      </c>
      <c r="AA110" s="1122">
        <f t="shared" si="10"/>
        <v>0</v>
      </c>
      <c r="AB110" s="1122">
        <f t="shared" si="17"/>
        <v>0</v>
      </c>
    </row>
    <row r="111" spans="2:28" s="1032" customFormat="1" x14ac:dyDescent="0.15">
      <c r="B111" s="769" t="s">
        <v>475</v>
      </c>
      <c r="C111" s="772"/>
      <c r="D111" s="1929"/>
      <c r="E111" s="1930"/>
      <c r="F111" s="1930"/>
      <c r="G111" s="1930"/>
      <c r="H111" s="1930"/>
      <c r="I111" s="1930"/>
      <c r="J111" s="1930"/>
      <c r="K111" s="1930"/>
      <c r="L111" s="1930"/>
      <c r="M111" s="1930"/>
      <c r="N111" s="1930"/>
      <c r="O111" s="1930"/>
      <c r="P111" s="1930"/>
      <c r="Q111" s="1930"/>
      <c r="R111" s="1930"/>
      <c r="S111" s="1930"/>
      <c r="T111" s="1930"/>
      <c r="U111" s="1930"/>
      <c r="V111" s="1930"/>
      <c r="W111" s="1930"/>
      <c r="X111" s="1930"/>
      <c r="Y111" s="1930"/>
      <c r="Z111" s="1931"/>
      <c r="AA111" s="1122"/>
    </row>
    <row r="112" spans="2:28" s="1032" customFormat="1" x14ac:dyDescent="0.15">
      <c r="B112" s="1135" t="s">
        <v>291</v>
      </c>
      <c r="C112" s="1128" t="s">
        <v>86</v>
      </c>
      <c r="D112" s="1092"/>
      <c r="E112" s="1143"/>
      <c r="F112" s="1144"/>
      <c r="G112" s="734">
        <f t="shared" ref="G112:Z112" si="23">SUM(G113:G117)</f>
        <v>0</v>
      </c>
      <c r="H112" s="1145">
        <f t="shared" si="23"/>
        <v>0</v>
      </c>
      <c r="I112" s="1145">
        <f t="shared" si="23"/>
        <v>0</v>
      </c>
      <c r="J112" s="1145">
        <f t="shared" si="23"/>
        <v>0</v>
      </c>
      <c r="K112" s="1145">
        <f t="shared" si="23"/>
        <v>0</v>
      </c>
      <c r="L112" s="1145">
        <f t="shared" si="23"/>
        <v>0</v>
      </c>
      <c r="M112" s="1145">
        <f t="shared" si="23"/>
        <v>0</v>
      </c>
      <c r="N112" s="1145">
        <f t="shared" si="23"/>
        <v>0</v>
      </c>
      <c r="O112" s="1145">
        <f t="shared" si="23"/>
        <v>0</v>
      </c>
      <c r="P112" s="1145">
        <f t="shared" si="23"/>
        <v>0</v>
      </c>
      <c r="Q112" s="1145">
        <f t="shared" si="23"/>
        <v>0</v>
      </c>
      <c r="R112" s="1145">
        <f t="shared" si="23"/>
        <v>0</v>
      </c>
      <c r="S112" s="1145">
        <f t="shared" si="23"/>
        <v>0</v>
      </c>
      <c r="T112" s="1145">
        <f t="shared" si="23"/>
        <v>0</v>
      </c>
      <c r="U112" s="1145">
        <f t="shared" si="23"/>
        <v>0</v>
      </c>
      <c r="V112" s="1145">
        <f t="shared" si="23"/>
        <v>0</v>
      </c>
      <c r="W112" s="1145">
        <f t="shared" si="23"/>
        <v>0</v>
      </c>
      <c r="X112" s="1145">
        <f t="shared" si="23"/>
        <v>0</v>
      </c>
      <c r="Y112" s="1145">
        <f t="shared" si="23"/>
        <v>0</v>
      </c>
      <c r="Z112" s="1146">
        <f t="shared" si="23"/>
        <v>0</v>
      </c>
      <c r="AA112" s="1122">
        <f t="shared" ref="AA112:AA175" si="24">X112+U112+R112+O112+L112+I112+H112</f>
        <v>0</v>
      </c>
      <c r="AB112" s="1122">
        <f t="shared" si="17"/>
        <v>0</v>
      </c>
    </row>
    <row r="113" spans="2:28" s="1032" customFormat="1" x14ac:dyDescent="0.2">
      <c r="B113" s="1136"/>
      <c r="C113" s="1129"/>
      <c r="D113" s="1158" t="s">
        <v>296</v>
      </c>
      <c r="E113" s="1139"/>
      <c r="F113" s="1140"/>
      <c r="G113" s="1123">
        <f>+E113*F113</f>
        <v>0</v>
      </c>
      <c r="H113" s="1138"/>
      <c r="I113" s="1321">
        <f>J113+K113</f>
        <v>0</v>
      </c>
      <c r="J113" s="1138"/>
      <c r="K113" s="1138"/>
      <c r="L113" s="1321">
        <f>M113+N113</f>
        <v>0</v>
      </c>
      <c r="M113" s="1138"/>
      <c r="N113" s="1138"/>
      <c r="O113" s="1321">
        <f>P113+Q113</f>
        <v>0</v>
      </c>
      <c r="P113" s="1138"/>
      <c r="Q113" s="1138"/>
      <c r="R113" s="1321">
        <f>S113+T113</f>
        <v>0</v>
      </c>
      <c r="S113" s="1147"/>
      <c r="T113" s="1147"/>
      <c r="U113" s="1321">
        <f>V113+W113</f>
        <v>0</v>
      </c>
      <c r="V113" s="1147"/>
      <c r="W113" s="1147"/>
      <c r="X113" s="1321">
        <f>Y113+Z113</f>
        <v>0</v>
      </c>
      <c r="Y113" s="1332"/>
      <c r="Z113" s="1148"/>
      <c r="AA113" s="1122">
        <f t="shared" si="24"/>
        <v>0</v>
      </c>
      <c r="AB113" s="1122">
        <f t="shared" si="17"/>
        <v>0</v>
      </c>
    </row>
    <row r="114" spans="2:28" s="1032" customFormat="1" x14ac:dyDescent="0.2">
      <c r="B114" s="1136"/>
      <c r="C114" s="1129"/>
      <c r="D114" s="1158" t="s">
        <v>316</v>
      </c>
      <c r="E114" s="1139"/>
      <c r="F114" s="1140"/>
      <c r="G114" s="1123">
        <f>+E114*F114</f>
        <v>0</v>
      </c>
      <c r="H114" s="1138"/>
      <c r="I114" s="1321">
        <f>J114+K114</f>
        <v>0</v>
      </c>
      <c r="J114" s="1138"/>
      <c r="K114" s="1138"/>
      <c r="L114" s="1321">
        <f>M114+N114</f>
        <v>0</v>
      </c>
      <c r="M114" s="1138"/>
      <c r="N114" s="1138"/>
      <c r="O114" s="1321">
        <f>P114+Q114</f>
        <v>0</v>
      </c>
      <c r="P114" s="1138"/>
      <c r="Q114" s="1138"/>
      <c r="R114" s="1321">
        <f>S114+T114</f>
        <v>0</v>
      </c>
      <c r="S114" s="1147"/>
      <c r="T114" s="1147"/>
      <c r="U114" s="1321">
        <f>V114+W114</f>
        <v>0</v>
      </c>
      <c r="V114" s="1147"/>
      <c r="W114" s="1147"/>
      <c r="X114" s="1321">
        <f>Y114+Z114</f>
        <v>0</v>
      </c>
      <c r="Y114" s="1332"/>
      <c r="Z114" s="1148"/>
      <c r="AA114" s="1122">
        <f t="shared" si="24"/>
        <v>0</v>
      </c>
      <c r="AB114" s="1122">
        <f t="shared" si="17"/>
        <v>0</v>
      </c>
    </row>
    <row r="115" spans="2:28" s="1032" customFormat="1" x14ac:dyDescent="0.2">
      <c r="B115" s="1136"/>
      <c r="C115" s="1130"/>
      <c r="D115" s="1158" t="s">
        <v>316</v>
      </c>
      <c r="E115" s="1139"/>
      <c r="F115" s="1140"/>
      <c r="G115" s="1123">
        <f>+E115*F115</f>
        <v>0</v>
      </c>
      <c r="H115" s="1149"/>
      <c r="I115" s="1321">
        <f>J115+K115</f>
        <v>0</v>
      </c>
      <c r="J115" s="1150"/>
      <c r="K115" s="1150"/>
      <c r="L115" s="1321">
        <f>M115+N115</f>
        <v>0</v>
      </c>
      <c r="M115" s="1150"/>
      <c r="N115" s="1150"/>
      <c r="O115" s="1321">
        <f>P115+Q115</f>
        <v>0</v>
      </c>
      <c r="P115" s="1150"/>
      <c r="Q115" s="1150"/>
      <c r="R115" s="1321">
        <f>S115+T115</f>
        <v>0</v>
      </c>
      <c r="S115" s="1151"/>
      <c r="T115" s="1151"/>
      <c r="U115" s="1321">
        <f>V115+W115</f>
        <v>0</v>
      </c>
      <c r="V115" s="1151"/>
      <c r="W115" s="1151"/>
      <c r="X115" s="1321">
        <f>Y115+Z115</f>
        <v>0</v>
      </c>
      <c r="Y115" s="1333"/>
      <c r="Z115" s="1152"/>
      <c r="AA115" s="1122">
        <f t="shared" si="24"/>
        <v>0</v>
      </c>
      <c r="AB115" s="1122">
        <f t="shared" si="17"/>
        <v>0</v>
      </c>
    </row>
    <row r="116" spans="2:28" s="1032" customFormat="1" x14ac:dyDescent="0.2">
      <c r="B116" s="1136"/>
      <c r="C116" s="1130"/>
      <c r="D116" s="1158" t="s">
        <v>316</v>
      </c>
      <c r="E116" s="1139"/>
      <c r="F116" s="1140"/>
      <c r="G116" s="1123">
        <f>+E116*F116</f>
        <v>0</v>
      </c>
      <c r="H116" s="1149"/>
      <c r="I116" s="1322">
        <f>J116+K116</f>
        <v>0</v>
      </c>
      <c r="J116" s="1150"/>
      <c r="K116" s="1150"/>
      <c r="L116" s="1322">
        <f>M116+N116</f>
        <v>0</v>
      </c>
      <c r="M116" s="1150"/>
      <c r="N116" s="1150"/>
      <c r="O116" s="1322">
        <f>P116+Q116</f>
        <v>0</v>
      </c>
      <c r="P116" s="1150"/>
      <c r="Q116" s="1150"/>
      <c r="R116" s="1322">
        <f>S116+T116</f>
        <v>0</v>
      </c>
      <c r="S116" s="1151"/>
      <c r="T116" s="1151"/>
      <c r="U116" s="1322">
        <f>V116+W116</f>
        <v>0</v>
      </c>
      <c r="V116" s="1151"/>
      <c r="W116" s="1151"/>
      <c r="X116" s="1322">
        <f>Y116+Z116</f>
        <v>0</v>
      </c>
      <c r="Y116" s="1333"/>
      <c r="Z116" s="1152"/>
      <c r="AA116" s="1122">
        <f t="shared" si="24"/>
        <v>0</v>
      </c>
      <c r="AB116" s="1122">
        <f t="shared" si="17"/>
        <v>0</v>
      </c>
    </row>
    <row r="117" spans="2:28" s="1032" customFormat="1" x14ac:dyDescent="0.2">
      <c r="B117" s="1137"/>
      <c r="C117" s="1131"/>
      <c r="D117" s="1159" t="s">
        <v>316</v>
      </c>
      <c r="E117" s="1141"/>
      <c r="F117" s="1142"/>
      <c r="G117" s="1124">
        <f>+E117*F117</f>
        <v>0</v>
      </c>
      <c r="H117" s="1153"/>
      <c r="I117" s="1323">
        <f>J117+K117</f>
        <v>0</v>
      </c>
      <c r="J117" s="1154"/>
      <c r="K117" s="1154"/>
      <c r="L117" s="1323">
        <f>M117+N117</f>
        <v>0</v>
      </c>
      <c r="M117" s="1154"/>
      <c r="N117" s="1154"/>
      <c r="O117" s="1323">
        <f>P117+Q117</f>
        <v>0</v>
      </c>
      <c r="P117" s="1154"/>
      <c r="Q117" s="1154"/>
      <c r="R117" s="1323">
        <f>S117+T117</f>
        <v>0</v>
      </c>
      <c r="S117" s="1155"/>
      <c r="T117" s="1155"/>
      <c r="U117" s="1323">
        <f>V117+W117</f>
        <v>0</v>
      </c>
      <c r="V117" s="1155"/>
      <c r="W117" s="1155"/>
      <c r="X117" s="1323">
        <f>Y117+Z117</f>
        <v>0</v>
      </c>
      <c r="Y117" s="1334"/>
      <c r="Z117" s="1156"/>
      <c r="AA117" s="1122">
        <f t="shared" si="24"/>
        <v>0</v>
      </c>
      <c r="AB117" s="1122">
        <f t="shared" si="17"/>
        <v>0</v>
      </c>
    </row>
    <row r="118" spans="2:28" s="1032" customFormat="1" x14ac:dyDescent="0.15">
      <c r="B118" s="1135" t="s">
        <v>291</v>
      </c>
      <c r="C118" s="1128" t="s">
        <v>87</v>
      </c>
      <c r="D118" s="1092"/>
      <c r="E118" s="1143"/>
      <c r="F118" s="1144"/>
      <c r="G118" s="734">
        <f t="shared" ref="G118:Z118" si="25">SUM(G119:G123)</f>
        <v>0</v>
      </c>
      <c r="H118" s="1145">
        <f t="shared" si="25"/>
        <v>0</v>
      </c>
      <c r="I118" s="1145">
        <f t="shared" si="25"/>
        <v>0</v>
      </c>
      <c r="J118" s="1145">
        <f t="shared" si="25"/>
        <v>0</v>
      </c>
      <c r="K118" s="1145">
        <f t="shared" si="25"/>
        <v>0</v>
      </c>
      <c r="L118" s="1145">
        <f t="shared" si="25"/>
        <v>0</v>
      </c>
      <c r="M118" s="1145">
        <f t="shared" si="25"/>
        <v>0</v>
      </c>
      <c r="N118" s="1145">
        <f t="shared" si="25"/>
        <v>0</v>
      </c>
      <c r="O118" s="1145">
        <f t="shared" si="25"/>
        <v>0</v>
      </c>
      <c r="P118" s="1145">
        <f t="shared" si="25"/>
        <v>0</v>
      </c>
      <c r="Q118" s="1145">
        <f t="shared" si="25"/>
        <v>0</v>
      </c>
      <c r="R118" s="1145">
        <f t="shared" si="25"/>
        <v>0</v>
      </c>
      <c r="S118" s="1145">
        <f t="shared" si="25"/>
        <v>0</v>
      </c>
      <c r="T118" s="1145">
        <f t="shared" si="25"/>
        <v>0</v>
      </c>
      <c r="U118" s="1145">
        <f t="shared" si="25"/>
        <v>0</v>
      </c>
      <c r="V118" s="1145">
        <f t="shared" si="25"/>
        <v>0</v>
      </c>
      <c r="W118" s="1145">
        <f t="shared" si="25"/>
        <v>0</v>
      </c>
      <c r="X118" s="1145">
        <f t="shared" si="25"/>
        <v>0</v>
      </c>
      <c r="Y118" s="1145">
        <f t="shared" si="25"/>
        <v>0</v>
      </c>
      <c r="Z118" s="1146">
        <f t="shared" si="25"/>
        <v>0</v>
      </c>
      <c r="AA118" s="1122">
        <f t="shared" si="24"/>
        <v>0</v>
      </c>
      <c r="AB118" s="1122">
        <f t="shared" si="17"/>
        <v>0</v>
      </c>
    </row>
    <row r="119" spans="2:28" s="1032" customFormat="1" x14ac:dyDescent="0.2">
      <c r="B119" s="1136"/>
      <c r="C119" s="1129"/>
      <c r="D119" s="1158" t="s">
        <v>296</v>
      </c>
      <c r="E119" s="1139"/>
      <c r="F119" s="1140"/>
      <c r="G119" s="1123">
        <f>+E119*F119</f>
        <v>0</v>
      </c>
      <c r="H119" s="1138"/>
      <c r="I119" s="1321">
        <f>J119+K119</f>
        <v>0</v>
      </c>
      <c r="J119" s="1138"/>
      <c r="K119" s="1138"/>
      <c r="L119" s="1321">
        <f>M119+N119</f>
        <v>0</v>
      </c>
      <c r="M119" s="1138"/>
      <c r="N119" s="1138"/>
      <c r="O119" s="1321">
        <f>P119+Q119</f>
        <v>0</v>
      </c>
      <c r="P119" s="1138"/>
      <c r="Q119" s="1138"/>
      <c r="R119" s="1321">
        <f>S119+T119</f>
        <v>0</v>
      </c>
      <c r="S119" s="1147"/>
      <c r="T119" s="1147"/>
      <c r="U119" s="1321">
        <f>V119+W119</f>
        <v>0</v>
      </c>
      <c r="V119" s="1147"/>
      <c r="W119" s="1147"/>
      <c r="X119" s="1321">
        <f>Y119+Z119</f>
        <v>0</v>
      </c>
      <c r="Y119" s="1332"/>
      <c r="Z119" s="1148"/>
      <c r="AA119" s="1122">
        <f t="shared" si="24"/>
        <v>0</v>
      </c>
      <c r="AB119" s="1122">
        <f t="shared" si="17"/>
        <v>0</v>
      </c>
    </row>
    <row r="120" spans="2:28" s="1032" customFormat="1" x14ac:dyDescent="0.2">
      <c r="B120" s="1136"/>
      <c r="C120" s="1129"/>
      <c r="D120" s="1158" t="s">
        <v>316</v>
      </c>
      <c r="E120" s="1139"/>
      <c r="F120" s="1140"/>
      <c r="G120" s="1123">
        <f>+E120*F120</f>
        <v>0</v>
      </c>
      <c r="H120" s="1138"/>
      <c r="I120" s="1321">
        <f>J120+K120</f>
        <v>0</v>
      </c>
      <c r="J120" s="1138"/>
      <c r="K120" s="1138"/>
      <c r="L120" s="1321">
        <f>M120+N120</f>
        <v>0</v>
      </c>
      <c r="M120" s="1138"/>
      <c r="N120" s="1138"/>
      <c r="O120" s="1321">
        <f>P120+Q120</f>
        <v>0</v>
      </c>
      <c r="P120" s="1138"/>
      <c r="Q120" s="1138"/>
      <c r="R120" s="1321">
        <f>S120+T120</f>
        <v>0</v>
      </c>
      <c r="S120" s="1147"/>
      <c r="T120" s="1147"/>
      <c r="U120" s="1321">
        <f>V120+W120</f>
        <v>0</v>
      </c>
      <c r="V120" s="1147"/>
      <c r="W120" s="1147"/>
      <c r="X120" s="1321">
        <f>Y120+Z120</f>
        <v>0</v>
      </c>
      <c r="Y120" s="1332"/>
      <c r="Z120" s="1148"/>
      <c r="AA120" s="1122">
        <f t="shared" si="24"/>
        <v>0</v>
      </c>
      <c r="AB120" s="1122">
        <f t="shared" si="17"/>
        <v>0</v>
      </c>
    </row>
    <row r="121" spans="2:28" s="1032" customFormat="1" x14ac:dyDescent="0.2">
      <c r="B121" s="1136"/>
      <c r="C121" s="1129"/>
      <c r="D121" s="1158" t="s">
        <v>316</v>
      </c>
      <c r="E121" s="1139"/>
      <c r="F121" s="1140"/>
      <c r="G121" s="1123">
        <f>+E121*F121</f>
        <v>0</v>
      </c>
      <c r="H121" s="1149"/>
      <c r="I121" s="1321">
        <f>J121+K121</f>
        <v>0</v>
      </c>
      <c r="J121" s="1150"/>
      <c r="K121" s="1150"/>
      <c r="L121" s="1321">
        <f>M121+N121</f>
        <v>0</v>
      </c>
      <c r="M121" s="1150"/>
      <c r="N121" s="1150"/>
      <c r="O121" s="1321">
        <f>P121+Q121</f>
        <v>0</v>
      </c>
      <c r="P121" s="1150"/>
      <c r="Q121" s="1150"/>
      <c r="R121" s="1321">
        <f>S121+T121</f>
        <v>0</v>
      </c>
      <c r="S121" s="1151"/>
      <c r="T121" s="1151"/>
      <c r="U121" s="1321">
        <f>V121+W121</f>
        <v>0</v>
      </c>
      <c r="V121" s="1151"/>
      <c r="W121" s="1151"/>
      <c r="X121" s="1321">
        <f>Y121+Z121</f>
        <v>0</v>
      </c>
      <c r="Y121" s="1333"/>
      <c r="Z121" s="1152"/>
      <c r="AA121" s="1122">
        <f t="shared" si="24"/>
        <v>0</v>
      </c>
      <c r="AB121" s="1122">
        <f t="shared" si="17"/>
        <v>0</v>
      </c>
    </row>
    <row r="122" spans="2:28" s="1032" customFormat="1" x14ac:dyDescent="0.2">
      <c r="B122" s="1136"/>
      <c r="C122" s="1129"/>
      <c r="D122" s="1158" t="s">
        <v>316</v>
      </c>
      <c r="E122" s="1139"/>
      <c r="F122" s="1140"/>
      <c r="G122" s="1123">
        <f>+E122*F122</f>
        <v>0</v>
      </c>
      <c r="H122" s="1149"/>
      <c r="I122" s="1322">
        <f>J122+K122</f>
        <v>0</v>
      </c>
      <c r="J122" s="1150"/>
      <c r="K122" s="1150"/>
      <c r="L122" s="1322">
        <f>M122+N122</f>
        <v>0</v>
      </c>
      <c r="M122" s="1150"/>
      <c r="N122" s="1150"/>
      <c r="O122" s="1322">
        <f>P122+Q122</f>
        <v>0</v>
      </c>
      <c r="P122" s="1150"/>
      <c r="Q122" s="1150"/>
      <c r="R122" s="1322">
        <f>S122+T122</f>
        <v>0</v>
      </c>
      <c r="S122" s="1151"/>
      <c r="T122" s="1151"/>
      <c r="U122" s="1322">
        <f>V122+W122</f>
        <v>0</v>
      </c>
      <c r="V122" s="1151"/>
      <c r="W122" s="1151"/>
      <c r="X122" s="1322">
        <f>Y122+Z122</f>
        <v>0</v>
      </c>
      <c r="Y122" s="1333"/>
      <c r="Z122" s="1152"/>
      <c r="AA122" s="1122">
        <f t="shared" si="24"/>
        <v>0</v>
      </c>
      <c r="AB122" s="1122">
        <f t="shared" si="17"/>
        <v>0</v>
      </c>
    </row>
    <row r="123" spans="2:28" s="1032" customFormat="1" x14ac:dyDescent="0.2">
      <c r="B123" s="1137"/>
      <c r="C123" s="1131"/>
      <c r="D123" s="1159" t="s">
        <v>316</v>
      </c>
      <c r="E123" s="1141"/>
      <c r="F123" s="1142"/>
      <c r="G123" s="1124">
        <f>+E123*F123</f>
        <v>0</v>
      </c>
      <c r="H123" s="1153"/>
      <c r="I123" s="1323">
        <f>J123+K123</f>
        <v>0</v>
      </c>
      <c r="J123" s="1154"/>
      <c r="K123" s="1154"/>
      <c r="L123" s="1323">
        <f>M123+N123</f>
        <v>0</v>
      </c>
      <c r="M123" s="1154"/>
      <c r="N123" s="1154"/>
      <c r="O123" s="1323">
        <f>P123+Q123</f>
        <v>0</v>
      </c>
      <c r="P123" s="1154"/>
      <c r="Q123" s="1154"/>
      <c r="R123" s="1323">
        <f>S123+T123</f>
        <v>0</v>
      </c>
      <c r="S123" s="1155"/>
      <c r="T123" s="1155"/>
      <c r="U123" s="1323">
        <f>V123+W123</f>
        <v>0</v>
      </c>
      <c r="V123" s="1155"/>
      <c r="W123" s="1155"/>
      <c r="X123" s="1323">
        <f>Y123+Z123</f>
        <v>0</v>
      </c>
      <c r="Y123" s="1334"/>
      <c r="Z123" s="1156"/>
      <c r="AA123" s="1122">
        <f t="shared" si="24"/>
        <v>0</v>
      </c>
      <c r="AB123" s="1122">
        <f t="shared" si="17"/>
        <v>0</v>
      </c>
    </row>
    <row r="124" spans="2:28" s="1032" customFormat="1" x14ac:dyDescent="0.15">
      <c r="B124" s="1135" t="s">
        <v>291</v>
      </c>
      <c r="C124" s="1128" t="s">
        <v>88</v>
      </c>
      <c r="D124" s="1092"/>
      <c r="E124" s="1143"/>
      <c r="F124" s="1144"/>
      <c r="G124" s="734">
        <f t="shared" ref="G124:Z124" si="26">SUM(G125:G129)</f>
        <v>0</v>
      </c>
      <c r="H124" s="1145">
        <f t="shared" si="26"/>
        <v>0</v>
      </c>
      <c r="I124" s="1145">
        <f t="shared" si="26"/>
        <v>0</v>
      </c>
      <c r="J124" s="1145">
        <f t="shared" si="26"/>
        <v>0</v>
      </c>
      <c r="K124" s="1145">
        <f t="shared" si="26"/>
        <v>0</v>
      </c>
      <c r="L124" s="1145">
        <f t="shared" si="26"/>
        <v>0</v>
      </c>
      <c r="M124" s="1145">
        <f t="shared" si="26"/>
        <v>0</v>
      </c>
      <c r="N124" s="1145">
        <f t="shared" si="26"/>
        <v>0</v>
      </c>
      <c r="O124" s="1145">
        <f t="shared" si="26"/>
        <v>0</v>
      </c>
      <c r="P124" s="1145">
        <f t="shared" si="26"/>
        <v>0</v>
      </c>
      <c r="Q124" s="1145">
        <f t="shared" si="26"/>
        <v>0</v>
      </c>
      <c r="R124" s="1145">
        <f t="shared" si="26"/>
        <v>0</v>
      </c>
      <c r="S124" s="1145">
        <f t="shared" si="26"/>
        <v>0</v>
      </c>
      <c r="T124" s="1145">
        <f t="shared" si="26"/>
        <v>0</v>
      </c>
      <c r="U124" s="1145">
        <f t="shared" si="26"/>
        <v>0</v>
      </c>
      <c r="V124" s="1145">
        <f t="shared" si="26"/>
        <v>0</v>
      </c>
      <c r="W124" s="1145">
        <f t="shared" si="26"/>
        <v>0</v>
      </c>
      <c r="X124" s="1145">
        <f t="shared" si="26"/>
        <v>0</v>
      </c>
      <c r="Y124" s="1145">
        <f t="shared" si="26"/>
        <v>0</v>
      </c>
      <c r="Z124" s="1146">
        <f t="shared" si="26"/>
        <v>0</v>
      </c>
      <c r="AA124" s="1122">
        <f t="shared" si="24"/>
        <v>0</v>
      </c>
      <c r="AB124" s="1122">
        <f t="shared" si="17"/>
        <v>0</v>
      </c>
    </row>
    <row r="125" spans="2:28" s="1032" customFormat="1" x14ac:dyDescent="0.2">
      <c r="B125" s="1136"/>
      <c r="C125" s="1129"/>
      <c r="D125" s="1158" t="s">
        <v>296</v>
      </c>
      <c r="E125" s="1139"/>
      <c r="F125" s="1140"/>
      <c r="G125" s="1123">
        <f>+E125*F125</f>
        <v>0</v>
      </c>
      <c r="H125" s="1138"/>
      <c r="I125" s="1321">
        <f>J125+K125</f>
        <v>0</v>
      </c>
      <c r="J125" s="1138"/>
      <c r="K125" s="1138"/>
      <c r="L125" s="1321">
        <f>M125+N125</f>
        <v>0</v>
      </c>
      <c r="M125" s="1138"/>
      <c r="N125" s="1138"/>
      <c r="O125" s="1321">
        <f>P125+Q125</f>
        <v>0</v>
      </c>
      <c r="P125" s="1138"/>
      <c r="Q125" s="1138"/>
      <c r="R125" s="1321">
        <f>S125+T125</f>
        <v>0</v>
      </c>
      <c r="S125" s="1147"/>
      <c r="T125" s="1147"/>
      <c r="U125" s="1321">
        <f>V125+W125</f>
        <v>0</v>
      </c>
      <c r="V125" s="1147"/>
      <c r="W125" s="1147"/>
      <c r="X125" s="1321">
        <f>Y125+Z125</f>
        <v>0</v>
      </c>
      <c r="Y125" s="1332"/>
      <c r="Z125" s="1148"/>
      <c r="AA125" s="1122">
        <f t="shared" si="24"/>
        <v>0</v>
      </c>
      <c r="AB125" s="1122">
        <f t="shared" si="17"/>
        <v>0</v>
      </c>
    </row>
    <row r="126" spans="2:28" s="1032" customFormat="1" x14ac:dyDescent="0.2">
      <c r="B126" s="1136"/>
      <c r="C126" s="1129"/>
      <c r="D126" s="1158" t="s">
        <v>316</v>
      </c>
      <c r="E126" s="1139"/>
      <c r="F126" s="1140"/>
      <c r="G126" s="1123">
        <f>+E126*F126</f>
        <v>0</v>
      </c>
      <c r="H126" s="1138"/>
      <c r="I126" s="1321">
        <f>J126+K126</f>
        <v>0</v>
      </c>
      <c r="J126" s="1138"/>
      <c r="K126" s="1138"/>
      <c r="L126" s="1321">
        <f>M126+N126</f>
        <v>0</v>
      </c>
      <c r="M126" s="1138"/>
      <c r="N126" s="1138"/>
      <c r="O126" s="1321">
        <f>P126+Q126</f>
        <v>0</v>
      </c>
      <c r="P126" s="1138"/>
      <c r="Q126" s="1138"/>
      <c r="R126" s="1321">
        <f>S126+T126</f>
        <v>0</v>
      </c>
      <c r="S126" s="1147"/>
      <c r="T126" s="1147"/>
      <c r="U126" s="1321">
        <f>V126+W126</f>
        <v>0</v>
      </c>
      <c r="V126" s="1147"/>
      <c r="W126" s="1147"/>
      <c r="X126" s="1321">
        <f>Y126+Z126</f>
        <v>0</v>
      </c>
      <c r="Y126" s="1332"/>
      <c r="Z126" s="1148"/>
      <c r="AA126" s="1122">
        <f t="shared" si="24"/>
        <v>0</v>
      </c>
      <c r="AB126" s="1122">
        <f t="shared" si="17"/>
        <v>0</v>
      </c>
    </row>
    <row r="127" spans="2:28" s="1032" customFormat="1" x14ac:dyDescent="0.2">
      <c r="B127" s="1136"/>
      <c r="C127" s="1129"/>
      <c r="D127" s="1158" t="s">
        <v>316</v>
      </c>
      <c r="E127" s="1139"/>
      <c r="F127" s="1140"/>
      <c r="G127" s="1123">
        <f>+E127*F127</f>
        <v>0</v>
      </c>
      <c r="H127" s="1149"/>
      <c r="I127" s="1321">
        <f>J127+K127</f>
        <v>0</v>
      </c>
      <c r="J127" s="1150"/>
      <c r="K127" s="1150"/>
      <c r="L127" s="1321">
        <f>M127+N127</f>
        <v>0</v>
      </c>
      <c r="M127" s="1150"/>
      <c r="N127" s="1150"/>
      <c r="O127" s="1321">
        <f>P127+Q127</f>
        <v>0</v>
      </c>
      <c r="P127" s="1150"/>
      <c r="Q127" s="1150"/>
      <c r="R127" s="1321">
        <f>S127+T127</f>
        <v>0</v>
      </c>
      <c r="S127" s="1151"/>
      <c r="T127" s="1151"/>
      <c r="U127" s="1321">
        <f>V127+W127</f>
        <v>0</v>
      </c>
      <c r="V127" s="1151"/>
      <c r="W127" s="1151"/>
      <c r="X127" s="1321">
        <f>Y127+Z127</f>
        <v>0</v>
      </c>
      <c r="Y127" s="1333"/>
      <c r="Z127" s="1152"/>
      <c r="AA127" s="1122">
        <f t="shared" si="24"/>
        <v>0</v>
      </c>
      <c r="AB127" s="1122">
        <f t="shared" si="17"/>
        <v>0</v>
      </c>
    </row>
    <row r="128" spans="2:28" s="1032" customFormat="1" x14ac:dyDescent="0.2">
      <c r="B128" s="1136"/>
      <c r="C128" s="1129"/>
      <c r="D128" s="1158" t="s">
        <v>316</v>
      </c>
      <c r="E128" s="1139"/>
      <c r="F128" s="1140"/>
      <c r="G128" s="1123">
        <f>+E128*F128</f>
        <v>0</v>
      </c>
      <c r="H128" s="1149"/>
      <c r="I128" s="1322">
        <f>J128+K128</f>
        <v>0</v>
      </c>
      <c r="J128" s="1150"/>
      <c r="K128" s="1150"/>
      <c r="L128" s="1322">
        <f>M128+N128</f>
        <v>0</v>
      </c>
      <c r="M128" s="1150"/>
      <c r="N128" s="1150"/>
      <c r="O128" s="1322">
        <f>P128+Q128</f>
        <v>0</v>
      </c>
      <c r="P128" s="1150"/>
      <c r="Q128" s="1150"/>
      <c r="R128" s="1322">
        <f>S128+T128</f>
        <v>0</v>
      </c>
      <c r="S128" s="1151"/>
      <c r="T128" s="1151"/>
      <c r="U128" s="1322">
        <f>V128+W128</f>
        <v>0</v>
      </c>
      <c r="V128" s="1151"/>
      <c r="W128" s="1151"/>
      <c r="X128" s="1322">
        <f>Y128+Z128</f>
        <v>0</v>
      </c>
      <c r="Y128" s="1333"/>
      <c r="Z128" s="1152"/>
      <c r="AA128" s="1122">
        <f t="shared" si="24"/>
        <v>0</v>
      </c>
      <c r="AB128" s="1122">
        <f t="shared" si="17"/>
        <v>0</v>
      </c>
    </row>
    <row r="129" spans="2:28" s="1032" customFormat="1" x14ac:dyDescent="0.2">
      <c r="B129" s="1137"/>
      <c r="C129" s="1131"/>
      <c r="D129" s="1159" t="s">
        <v>316</v>
      </c>
      <c r="E129" s="1141"/>
      <c r="F129" s="1142"/>
      <c r="G129" s="1124">
        <f>+E129*F129</f>
        <v>0</v>
      </c>
      <c r="H129" s="1153"/>
      <c r="I129" s="1323">
        <f>J129+K129</f>
        <v>0</v>
      </c>
      <c r="J129" s="1154"/>
      <c r="K129" s="1154"/>
      <c r="L129" s="1323">
        <f>M129+N129</f>
        <v>0</v>
      </c>
      <c r="M129" s="1154"/>
      <c r="N129" s="1154"/>
      <c r="O129" s="1323">
        <f>P129+Q129</f>
        <v>0</v>
      </c>
      <c r="P129" s="1154"/>
      <c r="Q129" s="1154"/>
      <c r="R129" s="1323">
        <f>S129+T129</f>
        <v>0</v>
      </c>
      <c r="S129" s="1155"/>
      <c r="T129" s="1155"/>
      <c r="U129" s="1323">
        <f>V129+W129</f>
        <v>0</v>
      </c>
      <c r="V129" s="1155"/>
      <c r="W129" s="1155"/>
      <c r="X129" s="1323">
        <f>Y129+Z129</f>
        <v>0</v>
      </c>
      <c r="Y129" s="1334"/>
      <c r="Z129" s="1156"/>
      <c r="AA129" s="1122">
        <f t="shared" si="24"/>
        <v>0</v>
      </c>
      <c r="AB129" s="1122">
        <f t="shared" si="17"/>
        <v>0</v>
      </c>
    </row>
    <row r="130" spans="2:28" s="1032" customFormat="1" x14ac:dyDescent="0.15">
      <c r="B130" s="1135" t="s">
        <v>291</v>
      </c>
      <c r="C130" s="1128" t="s">
        <v>89</v>
      </c>
      <c r="D130" s="1092"/>
      <c r="E130" s="1143"/>
      <c r="F130" s="1144"/>
      <c r="G130" s="734">
        <f t="shared" ref="G130:Z130" si="27">SUM(G131:G135)</f>
        <v>0</v>
      </c>
      <c r="H130" s="1145">
        <f t="shared" si="27"/>
        <v>0</v>
      </c>
      <c r="I130" s="1145">
        <f t="shared" si="27"/>
        <v>0</v>
      </c>
      <c r="J130" s="1145">
        <f t="shared" si="27"/>
        <v>0</v>
      </c>
      <c r="K130" s="1145">
        <f t="shared" si="27"/>
        <v>0</v>
      </c>
      <c r="L130" s="1145">
        <f t="shared" si="27"/>
        <v>0</v>
      </c>
      <c r="M130" s="1145">
        <f t="shared" si="27"/>
        <v>0</v>
      </c>
      <c r="N130" s="1145">
        <f t="shared" si="27"/>
        <v>0</v>
      </c>
      <c r="O130" s="1145">
        <f t="shared" si="27"/>
        <v>0</v>
      </c>
      <c r="P130" s="1145">
        <f t="shared" si="27"/>
        <v>0</v>
      </c>
      <c r="Q130" s="1145">
        <f t="shared" si="27"/>
        <v>0</v>
      </c>
      <c r="R130" s="1145">
        <f t="shared" si="27"/>
        <v>0</v>
      </c>
      <c r="S130" s="1145">
        <f t="shared" si="27"/>
        <v>0</v>
      </c>
      <c r="T130" s="1145">
        <f t="shared" si="27"/>
        <v>0</v>
      </c>
      <c r="U130" s="1145">
        <f t="shared" si="27"/>
        <v>0</v>
      </c>
      <c r="V130" s="1145">
        <f t="shared" si="27"/>
        <v>0</v>
      </c>
      <c r="W130" s="1145">
        <f t="shared" si="27"/>
        <v>0</v>
      </c>
      <c r="X130" s="1145">
        <f t="shared" si="27"/>
        <v>0</v>
      </c>
      <c r="Y130" s="1145">
        <f t="shared" si="27"/>
        <v>0</v>
      </c>
      <c r="Z130" s="1146">
        <f t="shared" si="27"/>
        <v>0</v>
      </c>
      <c r="AA130" s="1122">
        <f t="shared" si="24"/>
        <v>0</v>
      </c>
      <c r="AB130" s="1122">
        <f t="shared" si="17"/>
        <v>0</v>
      </c>
    </row>
    <row r="131" spans="2:28" s="1032" customFormat="1" x14ac:dyDescent="0.2">
      <c r="B131" s="1136"/>
      <c r="C131" s="1129"/>
      <c r="D131" s="1158" t="s">
        <v>316</v>
      </c>
      <c r="E131" s="1139"/>
      <c r="F131" s="1140"/>
      <c r="G131" s="1123">
        <f>+E131*F131</f>
        <v>0</v>
      </c>
      <c r="H131" s="1138"/>
      <c r="I131" s="1321">
        <f>J131+K131</f>
        <v>0</v>
      </c>
      <c r="J131" s="1138"/>
      <c r="K131" s="1138"/>
      <c r="L131" s="1321">
        <f>M131+N131</f>
        <v>0</v>
      </c>
      <c r="M131" s="1138"/>
      <c r="N131" s="1138"/>
      <c r="O131" s="1321">
        <f>P131+Q131</f>
        <v>0</v>
      </c>
      <c r="P131" s="1138"/>
      <c r="Q131" s="1138"/>
      <c r="R131" s="1321">
        <f>S131+T131</f>
        <v>0</v>
      </c>
      <c r="S131" s="1147"/>
      <c r="T131" s="1147"/>
      <c r="U131" s="1321">
        <f>V131+W131</f>
        <v>0</v>
      </c>
      <c r="V131" s="1147"/>
      <c r="W131" s="1147"/>
      <c r="X131" s="1321">
        <f>Y131+Z131</f>
        <v>0</v>
      </c>
      <c r="Y131" s="1332"/>
      <c r="Z131" s="1148"/>
      <c r="AA131" s="1122">
        <f t="shared" si="24"/>
        <v>0</v>
      </c>
      <c r="AB131" s="1122">
        <f t="shared" si="17"/>
        <v>0</v>
      </c>
    </row>
    <row r="132" spans="2:28" s="1032" customFormat="1" x14ac:dyDescent="0.2">
      <c r="B132" s="1136"/>
      <c r="C132" s="1129"/>
      <c r="D132" s="1158" t="s">
        <v>316</v>
      </c>
      <c r="E132" s="1139"/>
      <c r="F132" s="1140"/>
      <c r="G132" s="1123">
        <f>+E132*F132</f>
        <v>0</v>
      </c>
      <c r="H132" s="1138"/>
      <c r="I132" s="1321">
        <f>J132+K132</f>
        <v>0</v>
      </c>
      <c r="J132" s="1138"/>
      <c r="K132" s="1138"/>
      <c r="L132" s="1321">
        <f>M132+N132</f>
        <v>0</v>
      </c>
      <c r="M132" s="1138"/>
      <c r="N132" s="1138"/>
      <c r="O132" s="1321">
        <f>P132+Q132</f>
        <v>0</v>
      </c>
      <c r="P132" s="1138"/>
      <c r="Q132" s="1138"/>
      <c r="R132" s="1321">
        <f>S132+T132</f>
        <v>0</v>
      </c>
      <c r="S132" s="1147"/>
      <c r="T132" s="1147"/>
      <c r="U132" s="1321">
        <f>V132+W132</f>
        <v>0</v>
      </c>
      <c r="V132" s="1147"/>
      <c r="W132" s="1147"/>
      <c r="X132" s="1321">
        <f>Y132+Z132</f>
        <v>0</v>
      </c>
      <c r="Y132" s="1332"/>
      <c r="Z132" s="1148"/>
      <c r="AA132" s="1122">
        <f t="shared" si="24"/>
        <v>0</v>
      </c>
      <c r="AB132" s="1122">
        <f t="shared" si="17"/>
        <v>0</v>
      </c>
    </row>
    <row r="133" spans="2:28" s="1032" customFormat="1" x14ac:dyDescent="0.2">
      <c r="B133" s="1136"/>
      <c r="C133" s="1129"/>
      <c r="D133" s="1158" t="s">
        <v>316</v>
      </c>
      <c r="E133" s="1139"/>
      <c r="F133" s="1140"/>
      <c r="G133" s="1123">
        <f>+E133*F133</f>
        <v>0</v>
      </c>
      <c r="H133" s="1149"/>
      <c r="I133" s="1321">
        <f>J133+K133</f>
        <v>0</v>
      </c>
      <c r="J133" s="1150"/>
      <c r="K133" s="1150"/>
      <c r="L133" s="1321">
        <f>M133+N133</f>
        <v>0</v>
      </c>
      <c r="M133" s="1150"/>
      <c r="N133" s="1150"/>
      <c r="O133" s="1321">
        <f>P133+Q133</f>
        <v>0</v>
      </c>
      <c r="P133" s="1150"/>
      <c r="Q133" s="1150"/>
      <c r="R133" s="1321">
        <f>S133+T133</f>
        <v>0</v>
      </c>
      <c r="S133" s="1151"/>
      <c r="T133" s="1151"/>
      <c r="U133" s="1321">
        <f>V133+W133</f>
        <v>0</v>
      </c>
      <c r="V133" s="1151"/>
      <c r="W133" s="1151"/>
      <c r="X133" s="1321">
        <f>Y133+Z133</f>
        <v>0</v>
      </c>
      <c r="Y133" s="1333"/>
      <c r="Z133" s="1152"/>
      <c r="AA133" s="1122">
        <f t="shared" si="24"/>
        <v>0</v>
      </c>
      <c r="AB133" s="1122">
        <f t="shared" si="17"/>
        <v>0</v>
      </c>
    </row>
    <row r="134" spans="2:28" s="1032" customFormat="1" x14ac:dyDescent="0.2">
      <c r="B134" s="1136"/>
      <c r="C134" s="1129"/>
      <c r="D134" s="1158" t="s">
        <v>316</v>
      </c>
      <c r="E134" s="1139"/>
      <c r="F134" s="1140"/>
      <c r="G134" s="1123">
        <f>+E134*F134</f>
        <v>0</v>
      </c>
      <c r="H134" s="1149"/>
      <c r="I134" s="1322">
        <f>J134+K134</f>
        <v>0</v>
      </c>
      <c r="J134" s="1150"/>
      <c r="K134" s="1150"/>
      <c r="L134" s="1322">
        <f>M134+N134</f>
        <v>0</v>
      </c>
      <c r="M134" s="1150"/>
      <c r="N134" s="1150"/>
      <c r="O134" s="1322">
        <f>P134+Q134</f>
        <v>0</v>
      </c>
      <c r="P134" s="1150"/>
      <c r="Q134" s="1150"/>
      <c r="R134" s="1322">
        <f>S134+T134</f>
        <v>0</v>
      </c>
      <c r="S134" s="1151"/>
      <c r="T134" s="1151"/>
      <c r="U134" s="1322">
        <f>V134+W134</f>
        <v>0</v>
      </c>
      <c r="V134" s="1151"/>
      <c r="W134" s="1151"/>
      <c r="X134" s="1322">
        <f>Y134+Z134</f>
        <v>0</v>
      </c>
      <c r="Y134" s="1333"/>
      <c r="Z134" s="1152"/>
      <c r="AA134" s="1122">
        <f t="shared" si="24"/>
        <v>0</v>
      </c>
      <c r="AB134" s="1122">
        <f t="shared" si="17"/>
        <v>0</v>
      </c>
    </row>
    <row r="135" spans="2:28" s="1032" customFormat="1" x14ac:dyDescent="0.2">
      <c r="B135" s="1137"/>
      <c r="C135" s="1131"/>
      <c r="D135" s="1159" t="s">
        <v>316</v>
      </c>
      <c r="E135" s="1141"/>
      <c r="F135" s="1142"/>
      <c r="G135" s="1124">
        <f>+E135*F135</f>
        <v>0</v>
      </c>
      <c r="H135" s="1153"/>
      <c r="I135" s="1323">
        <f>J135+K135</f>
        <v>0</v>
      </c>
      <c r="J135" s="1154"/>
      <c r="K135" s="1154"/>
      <c r="L135" s="1323">
        <f>M135+N135</f>
        <v>0</v>
      </c>
      <c r="M135" s="1154"/>
      <c r="N135" s="1154"/>
      <c r="O135" s="1323">
        <f>P135+Q135</f>
        <v>0</v>
      </c>
      <c r="P135" s="1154"/>
      <c r="Q135" s="1154"/>
      <c r="R135" s="1323">
        <f>S135+T135</f>
        <v>0</v>
      </c>
      <c r="S135" s="1155"/>
      <c r="T135" s="1155"/>
      <c r="U135" s="1323">
        <f>V135+W135</f>
        <v>0</v>
      </c>
      <c r="V135" s="1155"/>
      <c r="W135" s="1155"/>
      <c r="X135" s="1323">
        <f>Y135+Z135</f>
        <v>0</v>
      </c>
      <c r="Y135" s="1334"/>
      <c r="Z135" s="1156"/>
      <c r="AA135" s="1122">
        <f t="shared" si="24"/>
        <v>0</v>
      </c>
      <c r="AB135" s="1122">
        <f t="shared" si="17"/>
        <v>0</v>
      </c>
    </row>
    <row r="136" spans="2:28" s="1032" customFormat="1" x14ac:dyDescent="0.15">
      <c r="B136" s="1135" t="s">
        <v>291</v>
      </c>
      <c r="C136" s="1128" t="s">
        <v>90</v>
      </c>
      <c r="D136" s="1092"/>
      <c r="E136" s="1143"/>
      <c r="F136" s="1144"/>
      <c r="G136" s="734">
        <f t="shared" ref="G136:Z136" si="28">SUM(G137:G141)</f>
        <v>0</v>
      </c>
      <c r="H136" s="1145">
        <f t="shared" si="28"/>
        <v>0</v>
      </c>
      <c r="I136" s="1145">
        <f t="shared" si="28"/>
        <v>0</v>
      </c>
      <c r="J136" s="1145">
        <f t="shared" si="28"/>
        <v>0</v>
      </c>
      <c r="K136" s="1145">
        <f t="shared" si="28"/>
        <v>0</v>
      </c>
      <c r="L136" s="1145">
        <f t="shared" si="28"/>
        <v>0</v>
      </c>
      <c r="M136" s="1145">
        <f t="shared" si="28"/>
        <v>0</v>
      </c>
      <c r="N136" s="1145">
        <f t="shared" si="28"/>
        <v>0</v>
      </c>
      <c r="O136" s="1145">
        <f t="shared" si="28"/>
        <v>0</v>
      </c>
      <c r="P136" s="1145">
        <f t="shared" si="28"/>
        <v>0</v>
      </c>
      <c r="Q136" s="1145">
        <f t="shared" si="28"/>
        <v>0</v>
      </c>
      <c r="R136" s="1145">
        <f t="shared" si="28"/>
        <v>0</v>
      </c>
      <c r="S136" s="1145">
        <f t="shared" si="28"/>
        <v>0</v>
      </c>
      <c r="T136" s="1145">
        <f t="shared" si="28"/>
        <v>0</v>
      </c>
      <c r="U136" s="1145">
        <f t="shared" si="28"/>
        <v>0</v>
      </c>
      <c r="V136" s="1145">
        <f t="shared" si="28"/>
        <v>0</v>
      </c>
      <c r="W136" s="1145">
        <f t="shared" si="28"/>
        <v>0</v>
      </c>
      <c r="X136" s="1145">
        <f t="shared" si="28"/>
        <v>0</v>
      </c>
      <c r="Y136" s="1145">
        <f t="shared" si="28"/>
        <v>0</v>
      </c>
      <c r="Z136" s="1146">
        <f t="shared" si="28"/>
        <v>0</v>
      </c>
      <c r="AA136" s="1122">
        <f t="shared" si="24"/>
        <v>0</v>
      </c>
      <c r="AB136" s="1122">
        <f t="shared" si="17"/>
        <v>0</v>
      </c>
    </row>
    <row r="137" spans="2:28" s="1032" customFormat="1" x14ac:dyDescent="0.2">
      <c r="B137" s="1136"/>
      <c r="C137" s="1129"/>
      <c r="D137" s="1158" t="s">
        <v>316</v>
      </c>
      <c r="E137" s="1139"/>
      <c r="F137" s="1140"/>
      <c r="G137" s="1123">
        <f>+E137*F137</f>
        <v>0</v>
      </c>
      <c r="H137" s="1138"/>
      <c r="I137" s="1321">
        <f>J137+K137</f>
        <v>0</v>
      </c>
      <c r="J137" s="1138"/>
      <c r="K137" s="1138"/>
      <c r="L137" s="1321">
        <f>M137+N137</f>
        <v>0</v>
      </c>
      <c r="M137" s="1138"/>
      <c r="N137" s="1138"/>
      <c r="O137" s="1321">
        <f>P137+Q137</f>
        <v>0</v>
      </c>
      <c r="P137" s="1138"/>
      <c r="Q137" s="1138"/>
      <c r="R137" s="1321">
        <f>S137+T137</f>
        <v>0</v>
      </c>
      <c r="S137" s="1147"/>
      <c r="T137" s="1147"/>
      <c r="U137" s="1321">
        <f>V137+W137</f>
        <v>0</v>
      </c>
      <c r="V137" s="1147"/>
      <c r="W137" s="1147"/>
      <c r="X137" s="1321">
        <f>Y137+Z137</f>
        <v>0</v>
      </c>
      <c r="Y137" s="1332"/>
      <c r="Z137" s="1148"/>
      <c r="AA137" s="1122">
        <f t="shared" si="24"/>
        <v>0</v>
      </c>
      <c r="AB137" s="1122">
        <f t="shared" si="17"/>
        <v>0</v>
      </c>
    </row>
    <row r="138" spans="2:28" s="1032" customFormat="1" x14ac:dyDescent="0.2">
      <c r="B138" s="1136"/>
      <c r="C138" s="1129"/>
      <c r="D138" s="1158" t="s">
        <v>316</v>
      </c>
      <c r="E138" s="1139"/>
      <c r="F138" s="1140"/>
      <c r="G138" s="1123">
        <f>+E138*F138</f>
        <v>0</v>
      </c>
      <c r="H138" s="1138"/>
      <c r="I138" s="1321">
        <f>J138+K138</f>
        <v>0</v>
      </c>
      <c r="J138" s="1138"/>
      <c r="K138" s="1138"/>
      <c r="L138" s="1321">
        <f>M138+N138</f>
        <v>0</v>
      </c>
      <c r="M138" s="1138"/>
      <c r="N138" s="1138"/>
      <c r="O138" s="1321">
        <f>P138+Q138</f>
        <v>0</v>
      </c>
      <c r="P138" s="1138"/>
      <c r="Q138" s="1138"/>
      <c r="R138" s="1321">
        <f>S138+T138</f>
        <v>0</v>
      </c>
      <c r="S138" s="1147"/>
      <c r="T138" s="1147"/>
      <c r="U138" s="1321">
        <f>V138+W138</f>
        <v>0</v>
      </c>
      <c r="V138" s="1147"/>
      <c r="W138" s="1147"/>
      <c r="X138" s="1321">
        <f>Y138+Z138</f>
        <v>0</v>
      </c>
      <c r="Y138" s="1332"/>
      <c r="Z138" s="1148"/>
      <c r="AA138" s="1122">
        <f t="shared" si="24"/>
        <v>0</v>
      </c>
      <c r="AB138" s="1122">
        <f t="shared" si="17"/>
        <v>0</v>
      </c>
    </row>
    <row r="139" spans="2:28" s="1032" customFormat="1" x14ac:dyDescent="0.2">
      <c r="B139" s="1136"/>
      <c r="C139" s="1129"/>
      <c r="D139" s="1158" t="s">
        <v>316</v>
      </c>
      <c r="E139" s="1139"/>
      <c r="F139" s="1140"/>
      <c r="G139" s="1123">
        <f>+E139*F139</f>
        <v>0</v>
      </c>
      <c r="H139" s="1149"/>
      <c r="I139" s="1321">
        <f>J139+K139</f>
        <v>0</v>
      </c>
      <c r="J139" s="1150"/>
      <c r="K139" s="1150"/>
      <c r="L139" s="1321">
        <f>M139+N139</f>
        <v>0</v>
      </c>
      <c r="M139" s="1150"/>
      <c r="N139" s="1150"/>
      <c r="O139" s="1321">
        <f>P139+Q139</f>
        <v>0</v>
      </c>
      <c r="P139" s="1150"/>
      <c r="Q139" s="1150"/>
      <c r="R139" s="1321">
        <f>S139+T139</f>
        <v>0</v>
      </c>
      <c r="S139" s="1151"/>
      <c r="T139" s="1151"/>
      <c r="U139" s="1321">
        <f>V139+W139</f>
        <v>0</v>
      </c>
      <c r="V139" s="1151"/>
      <c r="W139" s="1151"/>
      <c r="X139" s="1321">
        <f>Y139+Z139</f>
        <v>0</v>
      </c>
      <c r="Y139" s="1333"/>
      <c r="Z139" s="1152"/>
      <c r="AA139" s="1122">
        <f t="shared" si="24"/>
        <v>0</v>
      </c>
      <c r="AB139" s="1122">
        <f t="shared" si="17"/>
        <v>0</v>
      </c>
    </row>
    <row r="140" spans="2:28" s="1032" customFormat="1" x14ac:dyDescent="0.2">
      <c r="B140" s="1136"/>
      <c r="C140" s="1129"/>
      <c r="D140" s="1158" t="s">
        <v>316</v>
      </c>
      <c r="E140" s="1139"/>
      <c r="F140" s="1140"/>
      <c r="G140" s="1123">
        <f>+E140*F140</f>
        <v>0</v>
      </c>
      <c r="H140" s="1149"/>
      <c r="I140" s="1322">
        <f>J140+K140</f>
        <v>0</v>
      </c>
      <c r="J140" s="1150"/>
      <c r="K140" s="1150"/>
      <c r="L140" s="1322">
        <f>M140+N140</f>
        <v>0</v>
      </c>
      <c r="M140" s="1150"/>
      <c r="N140" s="1150"/>
      <c r="O140" s="1322">
        <f>P140+Q140</f>
        <v>0</v>
      </c>
      <c r="P140" s="1150"/>
      <c r="Q140" s="1150"/>
      <c r="R140" s="1322">
        <f>S140+T140</f>
        <v>0</v>
      </c>
      <c r="S140" s="1151"/>
      <c r="T140" s="1151"/>
      <c r="U140" s="1322">
        <f>V140+W140</f>
        <v>0</v>
      </c>
      <c r="V140" s="1151"/>
      <c r="W140" s="1151"/>
      <c r="X140" s="1322">
        <f>Y140+Z140</f>
        <v>0</v>
      </c>
      <c r="Y140" s="1333"/>
      <c r="Z140" s="1152"/>
      <c r="AA140" s="1122">
        <f t="shared" si="24"/>
        <v>0</v>
      </c>
      <c r="AB140" s="1122">
        <f t="shared" si="17"/>
        <v>0</v>
      </c>
    </row>
    <row r="141" spans="2:28" s="1032" customFormat="1" x14ac:dyDescent="0.2">
      <c r="B141" s="1137"/>
      <c r="C141" s="1131"/>
      <c r="D141" s="1159" t="s">
        <v>316</v>
      </c>
      <c r="E141" s="1141"/>
      <c r="F141" s="1142"/>
      <c r="G141" s="1123">
        <f>+E141*F141</f>
        <v>0</v>
      </c>
      <c r="H141" s="1153"/>
      <c r="I141" s="1323">
        <f>J141+K141</f>
        <v>0</v>
      </c>
      <c r="J141" s="1154"/>
      <c r="K141" s="1154"/>
      <c r="L141" s="1323">
        <f>M141+N141</f>
        <v>0</v>
      </c>
      <c r="M141" s="1154"/>
      <c r="N141" s="1154"/>
      <c r="O141" s="1323">
        <f>P141+Q141</f>
        <v>0</v>
      </c>
      <c r="P141" s="1154"/>
      <c r="Q141" s="1154"/>
      <c r="R141" s="1323">
        <f>S141+T141</f>
        <v>0</v>
      </c>
      <c r="S141" s="1155"/>
      <c r="T141" s="1155"/>
      <c r="U141" s="1323">
        <f>V141+W141</f>
        <v>0</v>
      </c>
      <c r="V141" s="1155"/>
      <c r="W141" s="1155"/>
      <c r="X141" s="1323">
        <f>Y141+Z141</f>
        <v>0</v>
      </c>
      <c r="Y141" s="1334"/>
      <c r="Z141" s="1156"/>
      <c r="AA141" s="1122">
        <f t="shared" si="24"/>
        <v>0</v>
      </c>
      <c r="AB141" s="1122">
        <f t="shared" si="17"/>
        <v>0</v>
      </c>
    </row>
    <row r="142" spans="2:28" s="1032" customFormat="1" ht="38.25" customHeight="1" x14ac:dyDescent="0.15">
      <c r="B142" s="68" t="str">
        <f>+'PLAN DE ADQUISICIONES'!C22</f>
        <v>Pre seleccionar a los beneficiarios a ser capacitados</v>
      </c>
      <c r="C142" s="277" t="str">
        <f>+'PLAN DE ADQUISICIONES'!B22</f>
        <v>1.1.5</v>
      </c>
      <c r="D142" s="736" t="str">
        <f>+'PLAN DE ADQUISICIONES'!D22</f>
        <v>Persona</v>
      </c>
      <c r="E142" s="739">
        <f>+'PLAN DE ADQUISICIONES'!E22</f>
        <v>396</v>
      </c>
      <c r="F142" s="735"/>
      <c r="G142" s="735">
        <f t="shared" ref="G142:Z142" si="29">+G144+G150+G156+G162+G168</f>
        <v>0</v>
      </c>
      <c r="H142" s="19">
        <f t="shared" si="29"/>
        <v>0</v>
      </c>
      <c r="I142" s="19">
        <f t="shared" si="29"/>
        <v>0</v>
      </c>
      <c r="J142" s="19">
        <f t="shared" si="29"/>
        <v>0</v>
      </c>
      <c r="K142" s="19">
        <f t="shared" si="29"/>
        <v>0</v>
      </c>
      <c r="L142" s="19">
        <f t="shared" si="29"/>
        <v>0</v>
      </c>
      <c r="M142" s="19">
        <f t="shared" si="29"/>
        <v>0</v>
      </c>
      <c r="N142" s="19">
        <f t="shared" si="29"/>
        <v>0</v>
      </c>
      <c r="O142" s="19">
        <f t="shared" si="29"/>
        <v>0</v>
      </c>
      <c r="P142" s="19">
        <f t="shared" si="29"/>
        <v>0</v>
      </c>
      <c r="Q142" s="19">
        <f t="shared" si="29"/>
        <v>0</v>
      </c>
      <c r="R142" s="19">
        <f t="shared" si="29"/>
        <v>0</v>
      </c>
      <c r="S142" s="19">
        <f t="shared" si="29"/>
        <v>0</v>
      </c>
      <c r="T142" s="19">
        <f t="shared" si="29"/>
        <v>0</v>
      </c>
      <c r="U142" s="19">
        <f t="shared" si="29"/>
        <v>0</v>
      </c>
      <c r="V142" s="19">
        <f t="shared" si="29"/>
        <v>0</v>
      </c>
      <c r="W142" s="19">
        <f t="shared" si="29"/>
        <v>0</v>
      </c>
      <c r="X142" s="19">
        <f t="shared" si="29"/>
        <v>0</v>
      </c>
      <c r="Y142" s="19">
        <f t="shared" si="29"/>
        <v>0</v>
      </c>
      <c r="Z142" s="20">
        <f t="shared" si="29"/>
        <v>0</v>
      </c>
      <c r="AA142" s="1122">
        <f t="shared" si="24"/>
        <v>0</v>
      </c>
      <c r="AB142" s="1122">
        <f t="shared" si="17"/>
        <v>0</v>
      </c>
    </row>
    <row r="143" spans="2:28" s="1032" customFormat="1" x14ac:dyDescent="0.15">
      <c r="B143" s="769" t="s">
        <v>475</v>
      </c>
      <c r="C143" s="772"/>
      <c r="D143" s="1929"/>
      <c r="E143" s="1930"/>
      <c r="F143" s="1930"/>
      <c r="G143" s="1930"/>
      <c r="H143" s="1930"/>
      <c r="I143" s="1930"/>
      <c r="J143" s="1930"/>
      <c r="K143" s="1930"/>
      <c r="L143" s="1930"/>
      <c r="M143" s="1930"/>
      <c r="N143" s="1930"/>
      <c r="O143" s="1930"/>
      <c r="P143" s="1930"/>
      <c r="Q143" s="1930"/>
      <c r="R143" s="1930"/>
      <c r="S143" s="1930"/>
      <c r="T143" s="1930"/>
      <c r="U143" s="1930"/>
      <c r="V143" s="1930"/>
      <c r="W143" s="1930"/>
      <c r="X143" s="1930"/>
      <c r="Y143" s="1930"/>
      <c r="Z143" s="1931"/>
      <c r="AA143" s="1122"/>
    </row>
    <row r="144" spans="2:28" s="1032" customFormat="1" x14ac:dyDescent="0.15">
      <c r="B144" s="1135" t="s">
        <v>291</v>
      </c>
      <c r="C144" s="1128" t="s">
        <v>92</v>
      </c>
      <c r="D144" s="1092"/>
      <c r="E144" s="1143"/>
      <c r="F144" s="1144"/>
      <c r="G144" s="734">
        <f t="shared" ref="G144:Z144" si="30">SUM(G145:G149)</f>
        <v>0</v>
      </c>
      <c r="H144" s="1145">
        <f t="shared" si="30"/>
        <v>0</v>
      </c>
      <c r="I144" s="1145">
        <f t="shared" si="30"/>
        <v>0</v>
      </c>
      <c r="J144" s="1145">
        <f t="shared" si="30"/>
        <v>0</v>
      </c>
      <c r="K144" s="1145">
        <f t="shared" si="30"/>
        <v>0</v>
      </c>
      <c r="L144" s="1145">
        <f t="shared" si="30"/>
        <v>0</v>
      </c>
      <c r="M144" s="1145">
        <f t="shared" si="30"/>
        <v>0</v>
      </c>
      <c r="N144" s="1145">
        <f t="shared" si="30"/>
        <v>0</v>
      </c>
      <c r="O144" s="1145">
        <f t="shared" si="30"/>
        <v>0</v>
      </c>
      <c r="P144" s="1145">
        <f t="shared" si="30"/>
        <v>0</v>
      </c>
      <c r="Q144" s="1145">
        <f t="shared" si="30"/>
        <v>0</v>
      </c>
      <c r="R144" s="1145">
        <f t="shared" si="30"/>
        <v>0</v>
      </c>
      <c r="S144" s="1145">
        <f t="shared" si="30"/>
        <v>0</v>
      </c>
      <c r="T144" s="1145">
        <f t="shared" si="30"/>
        <v>0</v>
      </c>
      <c r="U144" s="1145">
        <f t="shared" si="30"/>
        <v>0</v>
      </c>
      <c r="V144" s="1145">
        <f t="shared" si="30"/>
        <v>0</v>
      </c>
      <c r="W144" s="1145">
        <f t="shared" si="30"/>
        <v>0</v>
      </c>
      <c r="X144" s="1145">
        <f t="shared" si="30"/>
        <v>0</v>
      </c>
      <c r="Y144" s="1145">
        <f t="shared" si="30"/>
        <v>0</v>
      </c>
      <c r="Z144" s="1146">
        <f t="shared" si="30"/>
        <v>0</v>
      </c>
      <c r="AA144" s="1122">
        <f t="shared" si="24"/>
        <v>0</v>
      </c>
      <c r="AB144" s="1122">
        <f t="shared" si="17"/>
        <v>0</v>
      </c>
    </row>
    <row r="145" spans="2:28" s="1032" customFormat="1" x14ac:dyDescent="0.2">
      <c r="B145" s="1136"/>
      <c r="C145" s="1129"/>
      <c r="D145" s="1158" t="s">
        <v>296</v>
      </c>
      <c r="E145" s="1139"/>
      <c r="F145" s="1140"/>
      <c r="G145" s="1123">
        <f>+E145*F145</f>
        <v>0</v>
      </c>
      <c r="H145" s="1138"/>
      <c r="I145" s="1321">
        <f>J145+K145</f>
        <v>0</v>
      </c>
      <c r="J145" s="1138"/>
      <c r="K145" s="1138"/>
      <c r="L145" s="1321">
        <f>M145+N145</f>
        <v>0</v>
      </c>
      <c r="M145" s="1138"/>
      <c r="N145" s="1138"/>
      <c r="O145" s="1321">
        <f>P145+Q145</f>
        <v>0</v>
      </c>
      <c r="P145" s="1138"/>
      <c r="Q145" s="1138"/>
      <c r="R145" s="1321">
        <f>S145+T145</f>
        <v>0</v>
      </c>
      <c r="S145" s="1147"/>
      <c r="T145" s="1147"/>
      <c r="U145" s="1321">
        <f>V145+W145</f>
        <v>0</v>
      </c>
      <c r="V145" s="1147"/>
      <c r="W145" s="1147"/>
      <c r="X145" s="1321">
        <f>Y145+Z145</f>
        <v>0</v>
      </c>
      <c r="Y145" s="1332"/>
      <c r="Z145" s="1148"/>
      <c r="AA145" s="1122">
        <f t="shared" si="24"/>
        <v>0</v>
      </c>
      <c r="AB145" s="1122">
        <f t="shared" si="17"/>
        <v>0</v>
      </c>
    </row>
    <row r="146" spans="2:28" s="1032" customFormat="1" x14ac:dyDescent="0.2">
      <c r="B146" s="1136"/>
      <c r="C146" s="1129"/>
      <c r="D146" s="1158" t="s">
        <v>316</v>
      </c>
      <c r="E146" s="1139"/>
      <c r="F146" s="1140"/>
      <c r="G146" s="1123">
        <f>+E146*F146</f>
        <v>0</v>
      </c>
      <c r="H146" s="1138"/>
      <c r="I146" s="1321">
        <f>J146+K146</f>
        <v>0</v>
      </c>
      <c r="J146" s="1138"/>
      <c r="K146" s="1138"/>
      <c r="L146" s="1321">
        <f>M146+N146</f>
        <v>0</v>
      </c>
      <c r="M146" s="1138"/>
      <c r="N146" s="1138"/>
      <c r="O146" s="1321">
        <f>P146+Q146</f>
        <v>0</v>
      </c>
      <c r="P146" s="1138"/>
      <c r="Q146" s="1138"/>
      <c r="R146" s="1321">
        <f>S146+T146</f>
        <v>0</v>
      </c>
      <c r="S146" s="1147"/>
      <c r="T146" s="1147"/>
      <c r="U146" s="1321">
        <f>V146+W146</f>
        <v>0</v>
      </c>
      <c r="V146" s="1147"/>
      <c r="W146" s="1147"/>
      <c r="X146" s="1321">
        <f>Y146+Z146</f>
        <v>0</v>
      </c>
      <c r="Y146" s="1332"/>
      <c r="Z146" s="1148"/>
      <c r="AA146" s="1122">
        <f t="shared" si="24"/>
        <v>0</v>
      </c>
      <c r="AB146" s="1122">
        <f t="shared" si="17"/>
        <v>0</v>
      </c>
    </row>
    <row r="147" spans="2:28" s="1032" customFormat="1" x14ac:dyDescent="0.2">
      <c r="B147" s="1136"/>
      <c r="C147" s="1130"/>
      <c r="D147" s="1158" t="s">
        <v>316</v>
      </c>
      <c r="E147" s="1139"/>
      <c r="F147" s="1140"/>
      <c r="G147" s="1123">
        <f>+E147*F147</f>
        <v>0</v>
      </c>
      <c r="H147" s="1149"/>
      <c r="I147" s="1321">
        <f>J147+K147</f>
        <v>0</v>
      </c>
      <c r="J147" s="1150"/>
      <c r="K147" s="1150"/>
      <c r="L147" s="1321">
        <f>M147+N147</f>
        <v>0</v>
      </c>
      <c r="M147" s="1150"/>
      <c r="N147" s="1150"/>
      <c r="O147" s="1321">
        <f>P147+Q147</f>
        <v>0</v>
      </c>
      <c r="P147" s="1150"/>
      <c r="Q147" s="1150"/>
      <c r="R147" s="1321">
        <f>S147+T147</f>
        <v>0</v>
      </c>
      <c r="S147" s="1151"/>
      <c r="T147" s="1151"/>
      <c r="U147" s="1321">
        <f>V147+W147</f>
        <v>0</v>
      </c>
      <c r="V147" s="1151"/>
      <c r="W147" s="1151"/>
      <c r="X147" s="1321">
        <f>Y147+Z147</f>
        <v>0</v>
      </c>
      <c r="Y147" s="1333"/>
      <c r="Z147" s="1152"/>
      <c r="AA147" s="1122">
        <f t="shared" si="24"/>
        <v>0</v>
      </c>
      <c r="AB147" s="1122">
        <f t="shared" si="17"/>
        <v>0</v>
      </c>
    </row>
    <row r="148" spans="2:28" s="1032" customFormat="1" x14ac:dyDescent="0.2">
      <c r="B148" s="1136"/>
      <c r="C148" s="1130"/>
      <c r="D148" s="1158" t="s">
        <v>316</v>
      </c>
      <c r="E148" s="1139"/>
      <c r="F148" s="1140"/>
      <c r="G148" s="1123">
        <f>+E148*F148</f>
        <v>0</v>
      </c>
      <c r="H148" s="1149"/>
      <c r="I148" s="1322">
        <f>J148+K148</f>
        <v>0</v>
      </c>
      <c r="J148" s="1150"/>
      <c r="K148" s="1150"/>
      <c r="L148" s="1322">
        <f>M148+N148</f>
        <v>0</v>
      </c>
      <c r="M148" s="1150"/>
      <c r="N148" s="1150"/>
      <c r="O148" s="1322">
        <f>P148+Q148</f>
        <v>0</v>
      </c>
      <c r="P148" s="1150"/>
      <c r="Q148" s="1150"/>
      <c r="R148" s="1322">
        <f>S148+T148</f>
        <v>0</v>
      </c>
      <c r="S148" s="1151"/>
      <c r="T148" s="1151"/>
      <c r="U148" s="1322">
        <f>V148+W148</f>
        <v>0</v>
      </c>
      <c r="V148" s="1151"/>
      <c r="W148" s="1151"/>
      <c r="X148" s="1322">
        <f>Y148+Z148</f>
        <v>0</v>
      </c>
      <c r="Y148" s="1333"/>
      <c r="Z148" s="1152"/>
      <c r="AA148" s="1122">
        <f t="shared" si="24"/>
        <v>0</v>
      </c>
      <c r="AB148" s="1122">
        <f t="shared" ref="AB148:AB190" si="31">+AA148-G148</f>
        <v>0</v>
      </c>
    </row>
    <row r="149" spans="2:28" s="1032" customFormat="1" x14ac:dyDescent="0.2">
      <c r="B149" s="1137"/>
      <c r="C149" s="1131"/>
      <c r="D149" s="1159" t="s">
        <v>316</v>
      </c>
      <c r="E149" s="1141"/>
      <c r="F149" s="1142"/>
      <c r="G149" s="1124">
        <f>+E149*F149</f>
        <v>0</v>
      </c>
      <c r="H149" s="1153"/>
      <c r="I149" s="1323">
        <f>J149+K149</f>
        <v>0</v>
      </c>
      <c r="J149" s="1154"/>
      <c r="K149" s="1154"/>
      <c r="L149" s="1323">
        <f>M149+N149</f>
        <v>0</v>
      </c>
      <c r="M149" s="1154"/>
      <c r="N149" s="1154"/>
      <c r="O149" s="1323">
        <f>P149+Q149</f>
        <v>0</v>
      </c>
      <c r="P149" s="1154"/>
      <c r="Q149" s="1154"/>
      <c r="R149" s="1323">
        <f>S149+T149</f>
        <v>0</v>
      </c>
      <c r="S149" s="1155"/>
      <c r="T149" s="1155"/>
      <c r="U149" s="1323">
        <f>V149+W149</f>
        <v>0</v>
      </c>
      <c r="V149" s="1155"/>
      <c r="W149" s="1155"/>
      <c r="X149" s="1323">
        <f>Y149+Z149</f>
        <v>0</v>
      </c>
      <c r="Y149" s="1334"/>
      <c r="Z149" s="1156"/>
      <c r="AA149" s="1122">
        <f t="shared" si="24"/>
        <v>0</v>
      </c>
      <c r="AB149" s="1122">
        <f t="shared" si="31"/>
        <v>0</v>
      </c>
    </row>
    <row r="150" spans="2:28" s="1032" customFormat="1" x14ac:dyDescent="0.15">
      <c r="B150" s="1135" t="s">
        <v>291</v>
      </c>
      <c r="C150" s="1128" t="s">
        <v>93</v>
      </c>
      <c r="D150" s="1092"/>
      <c r="E150" s="1143"/>
      <c r="F150" s="1144"/>
      <c r="G150" s="734">
        <f t="shared" ref="G150:Z150" si="32">SUM(G151:G155)</f>
        <v>0</v>
      </c>
      <c r="H150" s="1145">
        <f t="shared" si="32"/>
        <v>0</v>
      </c>
      <c r="I150" s="1145">
        <f t="shared" si="32"/>
        <v>0</v>
      </c>
      <c r="J150" s="1145">
        <f t="shared" si="32"/>
        <v>0</v>
      </c>
      <c r="K150" s="1145">
        <f t="shared" si="32"/>
        <v>0</v>
      </c>
      <c r="L150" s="1145">
        <f t="shared" si="32"/>
        <v>0</v>
      </c>
      <c r="M150" s="1145">
        <f t="shared" si="32"/>
        <v>0</v>
      </c>
      <c r="N150" s="1145">
        <f t="shared" si="32"/>
        <v>0</v>
      </c>
      <c r="O150" s="1145">
        <f t="shared" si="32"/>
        <v>0</v>
      </c>
      <c r="P150" s="1145">
        <f t="shared" si="32"/>
        <v>0</v>
      </c>
      <c r="Q150" s="1145">
        <f t="shared" si="32"/>
        <v>0</v>
      </c>
      <c r="R150" s="1145">
        <f t="shared" si="32"/>
        <v>0</v>
      </c>
      <c r="S150" s="1145">
        <f t="shared" si="32"/>
        <v>0</v>
      </c>
      <c r="T150" s="1145">
        <f t="shared" si="32"/>
        <v>0</v>
      </c>
      <c r="U150" s="1145">
        <f t="shared" si="32"/>
        <v>0</v>
      </c>
      <c r="V150" s="1145">
        <f t="shared" si="32"/>
        <v>0</v>
      </c>
      <c r="W150" s="1145">
        <f t="shared" si="32"/>
        <v>0</v>
      </c>
      <c r="X150" s="1145">
        <f t="shared" si="32"/>
        <v>0</v>
      </c>
      <c r="Y150" s="1145">
        <f t="shared" si="32"/>
        <v>0</v>
      </c>
      <c r="Z150" s="1146">
        <f t="shared" si="32"/>
        <v>0</v>
      </c>
      <c r="AA150" s="1122">
        <f t="shared" si="24"/>
        <v>0</v>
      </c>
      <c r="AB150" s="1122">
        <f t="shared" si="31"/>
        <v>0</v>
      </c>
    </row>
    <row r="151" spans="2:28" s="1032" customFormat="1" x14ac:dyDescent="0.2">
      <c r="B151" s="1136"/>
      <c r="C151" s="1129"/>
      <c r="D151" s="1158" t="s">
        <v>296</v>
      </c>
      <c r="E151" s="1139"/>
      <c r="F151" s="1140"/>
      <c r="G151" s="1123">
        <f>+E151*F151</f>
        <v>0</v>
      </c>
      <c r="H151" s="1138"/>
      <c r="I151" s="1321">
        <f>J151+K151</f>
        <v>0</v>
      </c>
      <c r="J151" s="1138"/>
      <c r="K151" s="1138"/>
      <c r="L151" s="1321">
        <f>M151+N151</f>
        <v>0</v>
      </c>
      <c r="M151" s="1138"/>
      <c r="N151" s="1138"/>
      <c r="O151" s="1321">
        <f>P151+Q151</f>
        <v>0</v>
      </c>
      <c r="P151" s="1138"/>
      <c r="Q151" s="1138"/>
      <c r="R151" s="1321">
        <f>S151+T151</f>
        <v>0</v>
      </c>
      <c r="S151" s="1147"/>
      <c r="T151" s="1147"/>
      <c r="U151" s="1321">
        <f>V151+W151</f>
        <v>0</v>
      </c>
      <c r="V151" s="1147"/>
      <c r="W151" s="1147"/>
      <c r="X151" s="1321">
        <f>Y151+Z151</f>
        <v>0</v>
      </c>
      <c r="Y151" s="1332"/>
      <c r="Z151" s="1148"/>
      <c r="AA151" s="1122">
        <f t="shared" si="24"/>
        <v>0</v>
      </c>
      <c r="AB151" s="1122">
        <f t="shared" si="31"/>
        <v>0</v>
      </c>
    </row>
    <row r="152" spans="2:28" s="1032" customFormat="1" x14ac:dyDescent="0.2">
      <c r="B152" s="1136"/>
      <c r="C152" s="1129"/>
      <c r="D152" s="1158" t="s">
        <v>316</v>
      </c>
      <c r="E152" s="1139"/>
      <c r="F152" s="1140"/>
      <c r="G152" s="1123">
        <f>+E152*F152</f>
        <v>0</v>
      </c>
      <c r="H152" s="1138"/>
      <c r="I152" s="1321">
        <f>J152+K152</f>
        <v>0</v>
      </c>
      <c r="J152" s="1138"/>
      <c r="K152" s="1138"/>
      <c r="L152" s="1321">
        <f>M152+N152</f>
        <v>0</v>
      </c>
      <c r="M152" s="1138"/>
      <c r="N152" s="1138"/>
      <c r="O152" s="1321">
        <f>P152+Q152</f>
        <v>0</v>
      </c>
      <c r="P152" s="1138"/>
      <c r="Q152" s="1138"/>
      <c r="R152" s="1321">
        <f>S152+T152</f>
        <v>0</v>
      </c>
      <c r="S152" s="1147"/>
      <c r="T152" s="1147"/>
      <c r="U152" s="1321">
        <f>V152+W152</f>
        <v>0</v>
      </c>
      <c r="V152" s="1147"/>
      <c r="W152" s="1147"/>
      <c r="X152" s="1321">
        <f>Y152+Z152</f>
        <v>0</v>
      </c>
      <c r="Y152" s="1332"/>
      <c r="Z152" s="1148"/>
      <c r="AA152" s="1122">
        <f t="shared" si="24"/>
        <v>0</v>
      </c>
      <c r="AB152" s="1122">
        <f t="shared" si="31"/>
        <v>0</v>
      </c>
    </row>
    <row r="153" spans="2:28" s="1032" customFormat="1" x14ac:dyDescent="0.2">
      <c r="B153" s="1136"/>
      <c r="C153" s="1129"/>
      <c r="D153" s="1158" t="s">
        <v>316</v>
      </c>
      <c r="E153" s="1139"/>
      <c r="F153" s="1140"/>
      <c r="G153" s="1123">
        <f>+E153*F153</f>
        <v>0</v>
      </c>
      <c r="H153" s="1149"/>
      <c r="I153" s="1321">
        <f>J153+K153</f>
        <v>0</v>
      </c>
      <c r="J153" s="1150"/>
      <c r="K153" s="1150"/>
      <c r="L153" s="1321">
        <f>M153+N153</f>
        <v>0</v>
      </c>
      <c r="M153" s="1150"/>
      <c r="N153" s="1150"/>
      <c r="O153" s="1321">
        <f>P153+Q153</f>
        <v>0</v>
      </c>
      <c r="P153" s="1150"/>
      <c r="Q153" s="1150"/>
      <c r="R153" s="1321">
        <f>S153+T153</f>
        <v>0</v>
      </c>
      <c r="S153" s="1151"/>
      <c r="T153" s="1151"/>
      <c r="U153" s="1321">
        <f>V153+W153</f>
        <v>0</v>
      </c>
      <c r="V153" s="1151"/>
      <c r="W153" s="1151"/>
      <c r="X153" s="1321">
        <f>Y153+Z153</f>
        <v>0</v>
      </c>
      <c r="Y153" s="1333"/>
      <c r="Z153" s="1152"/>
      <c r="AA153" s="1122">
        <f t="shared" si="24"/>
        <v>0</v>
      </c>
      <c r="AB153" s="1122">
        <f t="shared" si="31"/>
        <v>0</v>
      </c>
    </row>
    <row r="154" spans="2:28" s="1032" customFormat="1" x14ac:dyDescent="0.2">
      <c r="B154" s="1136"/>
      <c r="C154" s="1129"/>
      <c r="D154" s="1158" t="s">
        <v>316</v>
      </c>
      <c r="E154" s="1139"/>
      <c r="F154" s="1140"/>
      <c r="G154" s="1123">
        <f>+E154*F154</f>
        <v>0</v>
      </c>
      <c r="H154" s="1149"/>
      <c r="I154" s="1322">
        <f>J154+K154</f>
        <v>0</v>
      </c>
      <c r="J154" s="1150"/>
      <c r="K154" s="1150"/>
      <c r="L154" s="1322">
        <f>M154+N154</f>
        <v>0</v>
      </c>
      <c r="M154" s="1150"/>
      <c r="N154" s="1150"/>
      <c r="O154" s="1322">
        <f>P154+Q154</f>
        <v>0</v>
      </c>
      <c r="P154" s="1150"/>
      <c r="Q154" s="1150"/>
      <c r="R154" s="1322">
        <f>S154+T154</f>
        <v>0</v>
      </c>
      <c r="S154" s="1151"/>
      <c r="T154" s="1151"/>
      <c r="U154" s="1322">
        <f>V154+W154</f>
        <v>0</v>
      </c>
      <c r="V154" s="1151"/>
      <c r="W154" s="1151"/>
      <c r="X154" s="1322">
        <f>Y154+Z154</f>
        <v>0</v>
      </c>
      <c r="Y154" s="1333"/>
      <c r="Z154" s="1152"/>
      <c r="AA154" s="1122">
        <f t="shared" si="24"/>
        <v>0</v>
      </c>
      <c r="AB154" s="1122">
        <f t="shared" si="31"/>
        <v>0</v>
      </c>
    </row>
    <row r="155" spans="2:28" s="1032" customFormat="1" x14ac:dyDescent="0.2">
      <c r="B155" s="1137"/>
      <c r="C155" s="1131"/>
      <c r="D155" s="1159" t="s">
        <v>316</v>
      </c>
      <c r="E155" s="1141"/>
      <c r="F155" s="1142"/>
      <c r="G155" s="1124">
        <f>+E155*F155</f>
        <v>0</v>
      </c>
      <c r="H155" s="1153"/>
      <c r="I155" s="1323">
        <f>J155+K155</f>
        <v>0</v>
      </c>
      <c r="J155" s="1154"/>
      <c r="K155" s="1154"/>
      <c r="L155" s="1323">
        <f>M155+N155</f>
        <v>0</v>
      </c>
      <c r="M155" s="1154"/>
      <c r="N155" s="1154"/>
      <c r="O155" s="1323">
        <f>P155+Q155</f>
        <v>0</v>
      </c>
      <c r="P155" s="1154"/>
      <c r="Q155" s="1154"/>
      <c r="R155" s="1323">
        <f>S155+T155</f>
        <v>0</v>
      </c>
      <c r="S155" s="1155"/>
      <c r="T155" s="1155"/>
      <c r="U155" s="1323">
        <f>V155+W155</f>
        <v>0</v>
      </c>
      <c r="V155" s="1155"/>
      <c r="W155" s="1155"/>
      <c r="X155" s="1323">
        <f>Y155+Z155</f>
        <v>0</v>
      </c>
      <c r="Y155" s="1334"/>
      <c r="Z155" s="1156"/>
      <c r="AA155" s="1122">
        <f t="shared" si="24"/>
        <v>0</v>
      </c>
      <c r="AB155" s="1122">
        <f t="shared" si="31"/>
        <v>0</v>
      </c>
    </row>
    <row r="156" spans="2:28" s="1032" customFormat="1" x14ac:dyDescent="0.15">
      <c r="B156" s="1135" t="s">
        <v>291</v>
      </c>
      <c r="C156" s="1128" t="s">
        <v>94</v>
      </c>
      <c r="D156" s="1092"/>
      <c r="E156" s="1143"/>
      <c r="F156" s="1144"/>
      <c r="G156" s="734">
        <f t="shared" ref="G156:Z156" si="33">SUM(G157:G161)</f>
        <v>0</v>
      </c>
      <c r="H156" s="1145">
        <f t="shared" si="33"/>
        <v>0</v>
      </c>
      <c r="I156" s="1145">
        <f t="shared" si="33"/>
        <v>0</v>
      </c>
      <c r="J156" s="1145">
        <f t="shared" si="33"/>
        <v>0</v>
      </c>
      <c r="K156" s="1145">
        <f t="shared" si="33"/>
        <v>0</v>
      </c>
      <c r="L156" s="1145">
        <f t="shared" si="33"/>
        <v>0</v>
      </c>
      <c r="M156" s="1145">
        <f t="shared" si="33"/>
        <v>0</v>
      </c>
      <c r="N156" s="1145">
        <f t="shared" si="33"/>
        <v>0</v>
      </c>
      <c r="O156" s="1145">
        <f t="shared" si="33"/>
        <v>0</v>
      </c>
      <c r="P156" s="1145">
        <f t="shared" si="33"/>
        <v>0</v>
      </c>
      <c r="Q156" s="1145">
        <f t="shared" si="33"/>
        <v>0</v>
      </c>
      <c r="R156" s="1145">
        <f t="shared" si="33"/>
        <v>0</v>
      </c>
      <c r="S156" s="1145">
        <f t="shared" si="33"/>
        <v>0</v>
      </c>
      <c r="T156" s="1145">
        <f t="shared" si="33"/>
        <v>0</v>
      </c>
      <c r="U156" s="1145">
        <f t="shared" si="33"/>
        <v>0</v>
      </c>
      <c r="V156" s="1145">
        <f t="shared" si="33"/>
        <v>0</v>
      </c>
      <c r="W156" s="1145">
        <f t="shared" si="33"/>
        <v>0</v>
      </c>
      <c r="X156" s="1145">
        <f t="shared" si="33"/>
        <v>0</v>
      </c>
      <c r="Y156" s="1145">
        <f t="shared" si="33"/>
        <v>0</v>
      </c>
      <c r="Z156" s="1146">
        <f t="shared" si="33"/>
        <v>0</v>
      </c>
      <c r="AA156" s="1122">
        <f t="shared" si="24"/>
        <v>0</v>
      </c>
      <c r="AB156" s="1122">
        <f t="shared" si="31"/>
        <v>0</v>
      </c>
    </row>
    <row r="157" spans="2:28" s="1032" customFormat="1" x14ac:dyDescent="0.2">
      <c r="B157" s="1136"/>
      <c r="C157" s="1129"/>
      <c r="D157" s="1158" t="s">
        <v>296</v>
      </c>
      <c r="E157" s="1139"/>
      <c r="F157" s="1140"/>
      <c r="G157" s="1123">
        <f>+E157*F157</f>
        <v>0</v>
      </c>
      <c r="H157" s="1138"/>
      <c r="I157" s="1321">
        <f>J157+K157</f>
        <v>0</v>
      </c>
      <c r="J157" s="1138"/>
      <c r="K157" s="1138"/>
      <c r="L157" s="1321">
        <f>M157+N157</f>
        <v>0</v>
      </c>
      <c r="M157" s="1138"/>
      <c r="N157" s="1138"/>
      <c r="O157" s="1321">
        <f>P157+Q157</f>
        <v>0</v>
      </c>
      <c r="P157" s="1138"/>
      <c r="Q157" s="1138"/>
      <c r="R157" s="1321">
        <f>S157+T157</f>
        <v>0</v>
      </c>
      <c r="S157" s="1147"/>
      <c r="T157" s="1147"/>
      <c r="U157" s="1321">
        <f>V157+W157</f>
        <v>0</v>
      </c>
      <c r="V157" s="1147"/>
      <c r="W157" s="1147"/>
      <c r="X157" s="1321">
        <f>Y157+Z157</f>
        <v>0</v>
      </c>
      <c r="Y157" s="1332"/>
      <c r="Z157" s="1148"/>
      <c r="AA157" s="1122">
        <f t="shared" si="24"/>
        <v>0</v>
      </c>
      <c r="AB157" s="1122">
        <f t="shared" si="31"/>
        <v>0</v>
      </c>
    </row>
    <row r="158" spans="2:28" s="1032" customFormat="1" x14ac:dyDescent="0.2">
      <c r="B158" s="1136"/>
      <c r="C158" s="1129"/>
      <c r="D158" s="1158" t="s">
        <v>316</v>
      </c>
      <c r="E158" s="1139"/>
      <c r="F158" s="1140"/>
      <c r="G158" s="1123">
        <f>+E158*F158</f>
        <v>0</v>
      </c>
      <c r="H158" s="1138"/>
      <c r="I158" s="1321">
        <f>J158+K158</f>
        <v>0</v>
      </c>
      <c r="J158" s="1138"/>
      <c r="K158" s="1138"/>
      <c r="L158" s="1321">
        <f>M158+N158</f>
        <v>0</v>
      </c>
      <c r="M158" s="1138"/>
      <c r="N158" s="1138"/>
      <c r="O158" s="1321">
        <f>P158+Q158</f>
        <v>0</v>
      </c>
      <c r="P158" s="1138"/>
      <c r="Q158" s="1138"/>
      <c r="R158" s="1321">
        <f>S158+T158</f>
        <v>0</v>
      </c>
      <c r="S158" s="1147"/>
      <c r="T158" s="1147"/>
      <c r="U158" s="1321">
        <f>V158+W158</f>
        <v>0</v>
      </c>
      <c r="V158" s="1147"/>
      <c r="W158" s="1147"/>
      <c r="X158" s="1321">
        <f>Y158+Z158</f>
        <v>0</v>
      </c>
      <c r="Y158" s="1332"/>
      <c r="Z158" s="1148"/>
      <c r="AA158" s="1122">
        <f t="shared" si="24"/>
        <v>0</v>
      </c>
      <c r="AB158" s="1122">
        <f t="shared" si="31"/>
        <v>0</v>
      </c>
    </row>
    <row r="159" spans="2:28" s="1032" customFormat="1" x14ac:dyDescent="0.2">
      <c r="B159" s="1136"/>
      <c r="C159" s="1129"/>
      <c r="D159" s="1158" t="s">
        <v>316</v>
      </c>
      <c r="E159" s="1139"/>
      <c r="F159" s="1140"/>
      <c r="G159" s="1123">
        <f>+E159*F159</f>
        <v>0</v>
      </c>
      <c r="H159" s="1149"/>
      <c r="I159" s="1321">
        <f>J159+K159</f>
        <v>0</v>
      </c>
      <c r="J159" s="1150"/>
      <c r="K159" s="1150"/>
      <c r="L159" s="1321">
        <f>M159+N159</f>
        <v>0</v>
      </c>
      <c r="M159" s="1150"/>
      <c r="N159" s="1150"/>
      <c r="O159" s="1321">
        <f>P159+Q159</f>
        <v>0</v>
      </c>
      <c r="P159" s="1150"/>
      <c r="Q159" s="1150"/>
      <c r="R159" s="1321">
        <f>S159+T159</f>
        <v>0</v>
      </c>
      <c r="S159" s="1151"/>
      <c r="T159" s="1151"/>
      <c r="U159" s="1321">
        <f>V159+W159</f>
        <v>0</v>
      </c>
      <c r="V159" s="1151"/>
      <c r="W159" s="1151"/>
      <c r="X159" s="1321">
        <f>Y159+Z159</f>
        <v>0</v>
      </c>
      <c r="Y159" s="1333"/>
      <c r="Z159" s="1152"/>
      <c r="AA159" s="1122">
        <f t="shared" si="24"/>
        <v>0</v>
      </c>
      <c r="AB159" s="1122">
        <f t="shared" si="31"/>
        <v>0</v>
      </c>
    </row>
    <row r="160" spans="2:28" s="1032" customFormat="1" x14ac:dyDescent="0.2">
      <c r="B160" s="1136"/>
      <c r="C160" s="1129"/>
      <c r="D160" s="1158" t="s">
        <v>316</v>
      </c>
      <c r="E160" s="1139"/>
      <c r="F160" s="1140"/>
      <c r="G160" s="1123">
        <f>+E160*F160</f>
        <v>0</v>
      </c>
      <c r="H160" s="1149"/>
      <c r="I160" s="1322">
        <f>J160+K160</f>
        <v>0</v>
      </c>
      <c r="J160" s="1150"/>
      <c r="K160" s="1150"/>
      <c r="L160" s="1322">
        <f>M160+N160</f>
        <v>0</v>
      </c>
      <c r="M160" s="1150"/>
      <c r="N160" s="1150"/>
      <c r="O160" s="1322">
        <f>P160+Q160</f>
        <v>0</v>
      </c>
      <c r="P160" s="1150"/>
      <c r="Q160" s="1150"/>
      <c r="R160" s="1322">
        <f>S160+T160</f>
        <v>0</v>
      </c>
      <c r="S160" s="1151"/>
      <c r="T160" s="1151"/>
      <c r="U160" s="1322">
        <f>V160+W160</f>
        <v>0</v>
      </c>
      <c r="V160" s="1151"/>
      <c r="W160" s="1151"/>
      <c r="X160" s="1322">
        <f>Y160+Z160</f>
        <v>0</v>
      </c>
      <c r="Y160" s="1333"/>
      <c r="Z160" s="1152"/>
      <c r="AA160" s="1122">
        <f t="shared" si="24"/>
        <v>0</v>
      </c>
      <c r="AB160" s="1122">
        <f t="shared" si="31"/>
        <v>0</v>
      </c>
    </row>
    <row r="161" spans="2:28" s="1032" customFormat="1" x14ac:dyDescent="0.2">
      <c r="B161" s="1137"/>
      <c r="C161" s="1131"/>
      <c r="D161" s="1159" t="s">
        <v>316</v>
      </c>
      <c r="E161" s="1141"/>
      <c r="F161" s="1142"/>
      <c r="G161" s="1124">
        <f>+E161*F161</f>
        <v>0</v>
      </c>
      <c r="H161" s="1153"/>
      <c r="I161" s="1323">
        <f>J161+K161</f>
        <v>0</v>
      </c>
      <c r="J161" s="1154"/>
      <c r="K161" s="1154"/>
      <c r="L161" s="1323">
        <f>M161+N161</f>
        <v>0</v>
      </c>
      <c r="M161" s="1154"/>
      <c r="N161" s="1154"/>
      <c r="O161" s="1323">
        <f>P161+Q161</f>
        <v>0</v>
      </c>
      <c r="P161" s="1154"/>
      <c r="Q161" s="1154"/>
      <c r="R161" s="1323">
        <f>S161+T161</f>
        <v>0</v>
      </c>
      <c r="S161" s="1155"/>
      <c r="T161" s="1155"/>
      <c r="U161" s="1323">
        <f>V161+W161</f>
        <v>0</v>
      </c>
      <c r="V161" s="1155"/>
      <c r="W161" s="1155"/>
      <c r="X161" s="1323">
        <f>Y161+Z161</f>
        <v>0</v>
      </c>
      <c r="Y161" s="1334"/>
      <c r="Z161" s="1156"/>
      <c r="AA161" s="1122">
        <f t="shared" si="24"/>
        <v>0</v>
      </c>
      <c r="AB161" s="1122">
        <f t="shared" si="31"/>
        <v>0</v>
      </c>
    </row>
    <row r="162" spans="2:28" s="1032" customFormat="1" x14ac:dyDescent="0.15">
      <c r="B162" s="1135" t="s">
        <v>291</v>
      </c>
      <c r="C162" s="1128" t="s">
        <v>95</v>
      </c>
      <c r="D162" s="1092"/>
      <c r="E162" s="1143"/>
      <c r="F162" s="1144"/>
      <c r="G162" s="734">
        <f t="shared" ref="G162:Z162" si="34">SUM(G163:G167)</f>
        <v>0</v>
      </c>
      <c r="H162" s="1145">
        <f t="shared" si="34"/>
        <v>0</v>
      </c>
      <c r="I162" s="1145">
        <f t="shared" si="34"/>
        <v>0</v>
      </c>
      <c r="J162" s="1145">
        <f t="shared" si="34"/>
        <v>0</v>
      </c>
      <c r="K162" s="1145">
        <f t="shared" si="34"/>
        <v>0</v>
      </c>
      <c r="L162" s="1145">
        <f t="shared" si="34"/>
        <v>0</v>
      </c>
      <c r="M162" s="1145">
        <f t="shared" si="34"/>
        <v>0</v>
      </c>
      <c r="N162" s="1145">
        <f t="shared" si="34"/>
        <v>0</v>
      </c>
      <c r="O162" s="1145">
        <f t="shared" si="34"/>
        <v>0</v>
      </c>
      <c r="P162" s="1145">
        <f t="shared" si="34"/>
        <v>0</v>
      </c>
      <c r="Q162" s="1145">
        <f t="shared" si="34"/>
        <v>0</v>
      </c>
      <c r="R162" s="1145">
        <f t="shared" si="34"/>
        <v>0</v>
      </c>
      <c r="S162" s="1145">
        <f t="shared" si="34"/>
        <v>0</v>
      </c>
      <c r="T162" s="1145">
        <f t="shared" si="34"/>
        <v>0</v>
      </c>
      <c r="U162" s="1145">
        <f t="shared" si="34"/>
        <v>0</v>
      </c>
      <c r="V162" s="1145">
        <f t="shared" si="34"/>
        <v>0</v>
      </c>
      <c r="W162" s="1145">
        <f t="shared" si="34"/>
        <v>0</v>
      </c>
      <c r="X162" s="1145">
        <f t="shared" si="34"/>
        <v>0</v>
      </c>
      <c r="Y162" s="1145">
        <f t="shared" si="34"/>
        <v>0</v>
      </c>
      <c r="Z162" s="1146">
        <f t="shared" si="34"/>
        <v>0</v>
      </c>
      <c r="AA162" s="1122">
        <f t="shared" si="24"/>
        <v>0</v>
      </c>
      <c r="AB162" s="1122">
        <f t="shared" si="31"/>
        <v>0</v>
      </c>
    </row>
    <row r="163" spans="2:28" s="1032" customFormat="1" x14ac:dyDescent="0.2">
      <c r="B163" s="1136"/>
      <c r="C163" s="1129"/>
      <c r="D163" s="1158" t="s">
        <v>316</v>
      </c>
      <c r="E163" s="1139"/>
      <c r="F163" s="1140"/>
      <c r="G163" s="1123">
        <f>+E163*F163</f>
        <v>0</v>
      </c>
      <c r="H163" s="1138"/>
      <c r="I163" s="1321">
        <f>J163+K163</f>
        <v>0</v>
      </c>
      <c r="J163" s="1138"/>
      <c r="K163" s="1138"/>
      <c r="L163" s="1321">
        <f>M163+N163</f>
        <v>0</v>
      </c>
      <c r="M163" s="1138"/>
      <c r="N163" s="1138"/>
      <c r="O163" s="1321">
        <f>P163+Q163</f>
        <v>0</v>
      </c>
      <c r="P163" s="1138"/>
      <c r="Q163" s="1138"/>
      <c r="R163" s="1321">
        <f>S163+T163</f>
        <v>0</v>
      </c>
      <c r="S163" s="1147"/>
      <c r="T163" s="1147"/>
      <c r="U163" s="1321">
        <f>V163+W163</f>
        <v>0</v>
      </c>
      <c r="V163" s="1147"/>
      <c r="W163" s="1147"/>
      <c r="X163" s="1321">
        <f>Y163+Z163</f>
        <v>0</v>
      </c>
      <c r="Y163" s="1332"/>
      <c r="Z163" s="1148"/>
      <c r="AA163" s="1122">
        <f t="shared" si="24"/>
        <v>0</v>
      </c>
      <c r="AB163" s="1122">
        <f t="shared" si="31"/>
        <v>0</v>
      </c>
    </row>
    <row r="164" spans="2:28" s="1032" customFormat="1" x14ac:dyDescent="0.2">
      <c r="B164" s="1136"/>
      <c r="C164" s="1129"/>
      <c r="D164" s="1158" t="s">
        <v>316</v>
      </c>
      <c r="E164" s="1139"/>
      <c r="F164" s="1140"/>
      <c r="G164" s="1123">
        <f>+E164*F164</f>
        <v>0</v>
      </c>
      <c r="H164" s="1138"/>
      <c r="I164" s="1321">
        <f>J164+K164</f>
        <v>0</v>
      </c>
      <c r="J164" s="1138"/>
      <c r="K164" s="1138"/>
      <c r="L164" s="1321">
        <f>M164+N164</f>
        <v>0</v>
      </c>
      <c r="M164" s="1138"/>
      <c r="N164" s="1138"/>
      <c r="O164" s="1321">
        <f>P164+Q164</f>
        <v>0</v>
      </c>
      <c r="P164" s="1138"/>
      <c r="Q164" s="1138"/>
      <c r="R164" s="1321">
        <f>S164+T164</f>
        <v>0</v>
      </c>
      <c r="S164" s="1147"/>
      <c r="T164" s="1147"/>
      <c r="U164" s="1321">
        <f>V164+W164</f>
        <v>0</v>
      </c>
      <c r="V164" s="1147"/>
      <c r="W164" s="1147"/>
      <c r="X164" s="1321">
        <f>Y164+Z164</f>
        <v>0</v>
      </c>
      <c r="Y164" s="1332"/>
      <c r="Z164" s="1148"/>
      <c r="AA164" s="1122">
        <f t="shared" si="24"/>
        <v>0</v>
      </c>
      <c r="AB164" s="1122">
        <f t="shared" si="31"/>
        <v>0</v>
      </c>
    </row>
    <row r="165" spans="2:28" s="1032" customFormat="1" x14ac:dyDescent="0.2">
      <c r="B165" s="1136"/>
      <c r="C165" s="1129"/>
      <c r="D165" s="1158" t="s">
        <v>316</v>
      </c>
      <c r="E165" s="1139"/>
      <c r="F165" s="1140"/>
      <c r="G165" s="1123">
        <f>+E165*F165</f>
        <v>0</v>
      </c>
      <c r="H165" s="1149"/>
      <c r="I165" s="1321">
        <f>J165+K165</f>
        <v>0</v>
      </c>
      <c r="J165" s="1150"/>
      <c r="K165" s="1150"/>
      <c r="L165" s="1321">
        <f>M165+N165</f>
        <v>0</v>
      </c>
      <c r="M165" s="1150"/>
      <c r="N165" s="1150"/>
      <c r="O165" s="1321">
        <f>P165+Q165</f>
        <v>0</v>
      </c>
      <c r="P165" s="1150"/>
      <c r="Q165" s="1150"/>
      <c r="R165" s="1321">
        <f>S165+T165</f>
        <v>0</v>
      </c>
      <c r="S165" s="1151"/>
      <c r="T165" s="1151"/>
      <c r="U165" s="1321">
        <f>V165+W165</f>
        <v>0</v>
      </c>
      <c r="V165" s="1151"/>
      <c r="W165" s="1151"/>
      <c r="X165" s="1321">
        <f>Y165+Z165</f>
        <v>0</v>
      </c>
      <c r="Y165" s="1333"/>
      <c r="Z165" s="1152"/>
      <c r="AA165" s="1122">
        <f t="shared" si="24"/>
        <v>0</v>
      </c>
      <c r="AB165" s="1122">
        <f t="shared" si="31"/>
        <v>0</v>
      </c>
    </row>
    <row r="166" spans="2:28" s="1032" customFormat="1" x14ac:dyDescent="0.2">
      <c r="B166" s="1136"/>
      <c r="C166" s="1129"/>
      <c r="D166" s="1158" t="s">
        <v>316</v>
      </c>
      <c r="E166" s="1139"/>
      <c r="F166" s="1140"/>
      <c r="G166" s="1123">
        <f>+E166*F166</f>
        <v>0</v>
      </c>
      <c r="H166" s="1149"/>
      <c r="I166" s="1322">
        <f>J166+K166</f>
        <v>0</v>
      </c>
      <c r="J166" s="1150"/>
      <c r="K166" s="1150"/>
      <c r="L166" s="1322">
        <f>M166+N166</f>
        <v>0</v>
      </c>
      <c r="M166" s="1150"/>
      <c r="N166" s="1150"/>
      <c r="O166" s="1322">
        <f>P166+Q166</f>
        <v>0</v>
      </c>
      <c r="P166" s="1150"/>
      <c r="Q166" s="1150"/>
      <c r="R166" s="1322">
        <f>S166+T166</f>
        <v>0</v>
      </c>
      <c r="S166" s="1151"/>
      <c r="T166" s="1151"/>
      <c r="U166" s="1322">
        <f>V166+W166</f>
        <v>0</v>
      </c>
      <c r="V166" s="1151"/>
      <c r="W166" s="1151"/>
      <c r="X166" s="1322">
        <f>Y166+Z166</f>
        <v>0</v>
      </c>
      <c r="Y166" s="1333"/>
      <c r="Z166" s="1152"/>
      <c r="AA166" s="1122">
        <f t="shared" si="24"/>
        <v>0</v>
      </c>
      <c r="AB166" s="1122">
        <f t="shared" si="31"/>
        <v>0</v>
      </c>
    </row>
    <row r="167" spans="2:28" s="1032" customFormat="1" x14ac:dyDescent="0.2">
      <c r="B167" s="1137"/>
      <c r="C167" s="1131"/>
      <c r="D167" s="1159" t="s">
        <v>316</v>
      </c>
      <c r="E167" s="1141"/>
      <c r="F167" s="1142"/>
      <c r="G167" s="1124">
        <f>+E167*F167</f>
        <v>0</v>
      </c>
      <c r="H167" s="1153"/>
      <c r="I167" s="1323">
        <f>J167+K167</f>
        <v>0</v>
      </c>
      <c r="J167" s="1154"/>
      <c r="K167" s="1154"/>
      <c r="L167" s="1323">
        <f>M167+N167</f>
        <v>0</v>
      </c>
      <c r="M167" s="1154"/>
      <c r="N167" s="1154"/>
      <c r="O167" s="1323">
        <f>P167+Q167</f>
        <v>0</v>
      </c>
      <c r="P167" s="1154"/>
      <c r="Q167" s="1154"/>
      <c r="R167" s="1323">
        <f>S167+T167</f>
        <v>0</v>
      </c>
      <c r="S167" s="1155"/>
      <c r="T167" s="1155"/>
      <c r="U167" s="1323">
        <f>V167+W167</f>
        <v>0</v>
      </c>
      <c r="V167" s="1155"/>
      <c r="W167" s="1155"/>
      <c r="X167" s="1323">
        <f>Y167+Z167</f>
        <v>0</v>
      </c>
      <c r="Y167" s="1334"/>
      <c r="Z167" s="1156"/>
      <c r="AA167" s="1122">
        <f t="shared" si="24"/>
        <v>0</v>
      </c>
      <c r="AB167" s="1122">
        <f t="shared" si="31"/>
        <v>0</v>
      </c>
    </row>
    <row r="168" spans="2:28" s="1032" customFormat="1" x14ac:dyDescent="0.15">
      <c r="B168" s="1135" t="s">
        <v>291</v>
      </c>
      <c r="C168" s="1128" t="s">
        <v>122</v>
      </c>
      <c r="D168" s="1092"/>
      <c r="E168" s="1143"/>
      <c r="F168" s="1144"/>
      <c r="G168" s="734">
        <f t="shared" ref="G168:Z168" si="35">SUM(G169:G173)</f>
        <v>0</v>
      </c>
      <c r="H168" s="1145">
        <f t="shared" si="35"/>
        <v>0</v>
      </c>
      <c r="I168" s="1145">
        <f t="shared" si="35"/>
        <v>0</v>
      </c>
      <c r="J168" s="1145">
        <f t="shared" si="35"/>
        <v>0</v>
      </c>
      <c r="K168" s="1145">
        <f t="shared" si="35"/>
        <v>0</v>
      </c>
      <c r="L168" s="1145">
        <f t="shared" si="35"/>
        <v>0</v>
      </c>
      <c r="M168" s="1145">
        <f t="shared" si="35"/>
        <v>0</v>
      </c>
      <c r="N168" s="1145">
        <f t="shared" si="35"/>
        <v>0</v>
      </c>
      <c r="O168" s="1145">
        <f t="shared" si="35"/>
        <v>0</v>
      </c>
      <c r="P168" s="1145">
        <f t="shared" si="35"/>
        <v>0</v>
      </c>
      <c r="Q168" s="1145">
        <f t="shared" si="35"/>
        <v>0</v>
      </c>
      <c r="R168" s="1145">
        <f t="shared" si="35"/>
        <v>0</v>
      </c>
      <c r="S168" s="1145">
        <f t="shared" si="35"/>
        <v>0</v>
      </c>
      <c r="T168" s="1145">
        <f t="shared" si="35"/>
        <v>0</v>
      </c>
      <c r="U168" s="1145">
        <f t="shared" si="35"/>
        <v>0</v>
      </c>
      <c r="V168" s="1145">
        <f t="shared" si="35"/>
        <v>0</v>
      </c>
      <c r="W168" s="1145">
        <f t="shared" si="35"/>
        <v>0</v>
      </c>
      <c r="X168" s="1145">
        <f t="shared" si="35"/>
        <v>0</v>
      </c>
      <c r="Y168" s="1145">
        <f t="shared" si="35"/>
        <v>0</v>
      </c>
      <c r="Z168" s="1146">
        <f t="shared" si="35"/>
        <v>0</v>
      </c>
      <c r="AA168" s="1122">
        <f t="shared" si="24"/>
        <v>0</v>
      </c>
      <c r="AB168" s="1122">
        <f t="shared" si="31"/>
        <v>0</v>
      </c>
    </row>
    <row r="169" spans="2:28" s="1032" customFormat="1" x14ac:dyDescent="0.2">
      <c r="B169" s="1136"/>
      <c r="C169" s="1129"/>
      <c r="D169" s="1158" t="s">
        <v>316</v>
      </c>
      <c r="E169" s="1139"/>
      <c r="F169" s="1140"/>
      <c r="G169" s="1123">
        <f>+E169*F169</f>
        <v>0</v>
      </c>
      <c r="H169" s="1138"/>
      <c r="I169" s="1321">
        <f>J169+K169</f>
        <v>0</v>
      </c>
      <c r="J169" s="1138"/>
      <c r="K169" s="1138"/>
      <c r="L169" s="1321">
        <f>M169+N169</f>
        <v>0</v>
      </c>
      <c r="M169" s="1138"/>
      <c r="N169" s="1138"/>
      <c r="O169" s="1321">
        <f>P169+Q169</f>
        <v>0</v>
      </c>
      <c r="P169" s="1138"/>
      <c r="Q169" s="1138"/>
      <c r="R169" s="1321">
        <f>S169+T169</f>
        <v>0</v>
      </c>
      <c r="S169" s="1147"/>
      <c r="T169" s="1147"/>
      <c r="U169" s="1321">
        <f>V169+W169</f>
        <v>0</v>
      </c>
      <c r="V169" s="1147"/>
      <c r="W169" s="1147"/>
      <c r="X169" s="1321">
        <f>Y169+Z169</f>
        <v>0</v>
      </c>
      <c r="Y169" s="1332"/>
      <c r="Z169" s="1148"/>
      <c r="AA169" s="1122">
        <f t="shared" si="24"/>
        <v>0</v>
      </c>
      <c r="AB169" s="1122">
        <f t="shared" si="31"/>
        <v>0</v>
      </c>
    </row>
    <row r="170" spans="2:28" s="1032" customFormat="1" x14ac:dyDescent="0.2">
      <c r="B170" s="1136"/>
      <c r="C170" s="1129"/>
      <c r="D170" s="1158" t="s">
        <v>316</v>
      </c>
      <c r="E170" s="1139"/>
      <c r="F170" s="1140"/>
      <c r="G170" s="1123">
        <f>+E170*F170</f>
        <v>0</v>
      </c>
      <c r="H170" s="1138"/>
      <c r="I170" s="1321">
        <f>J170+K170</f>
        <v>0</v>
      </c>
      <c r="J170" s="1138"/>
      <c r="K170" s="1138"/>
      <c r="L170" s="1321">
        <f>M170+N170</f>
        <v>0</v>
      </c>
      <c r="M170" s="1138"/>
      <c r="N170" s="1138"/>
      <c r="O170" s="1321">
        <f>P170+Q170</f>
        <v>0</v>
      </c>
      <c r="P170" s="1138"/>
      <c r="Q170" s="1138"/>
      <c r="R170" s="1321">
        <f>S170+T170</f>
        <v>0</v>
      </c>
      <c r="S170" s="1147"/>
      <c r="T170" s="1147"/>
      <c r="U170" s="1321">
        <f>V170+W170</f>
        <v>0</v>
      </c>
      <c r="V170" s="1147"/>
      <c r="W170" s="1147"/>
      <c r="X170" s="1321">
        <f>Y170+Z170</f>
        <v>0</v>
      </c>
      <c r="Y170" s="1332"/>
      <c r="Z170" s="1148"/>
      <c r="AA170" s="1122">
        <f t="shared" si="24"/>
        <v>0</v>
      </c>
      <c r="AB170" s="1122">
        <f t="shared" si="31"/>
        <v>0</v>
      </c>
    </row>
    <row r="171" spans="2:28" s="1032" customFormat="1" x14ac:dyDescent="0.2">
      <c r="B171" s="1136"/>
      <c r="C171" s="1129"/>
      <c r="D171" s="1158" t="s">
        <v>316</v>
      </c>
      <c r="E171" s="1139"/>
      <c r="F171" s="1140"/>
      <c r="G171" s="1123">
        <f>+E171*F171</f>
        <v>0</v>
      </c>
      <c r="H171" s="1149"/>
      <c r="I171" s="1321">
        <f>J171+K171</f>
        <v>0</v>
      </c>
      <c r="J171" s="1150"/>
      <c r="K171" s="1150"/>
      <c r="L171" s="1321">
        <f>M171+N171</f>
        <v>0</v>
      </c>
      <c r="M171" s="1150"/>
      <c r="N171" s="1150"/>
      <c r="O171" s="1321">
        <f>P171+Q171</f>
        <v>0</v>
      </c>
      <c r="P171" s="1150"/>
      <c r="Q171" s="1150"/>
      <c r="R171" s="1321">
        <f>S171+T171</f>
        <v>0</v>
      </c>
      <c r="S171" s="1151"/>
      <c r="T171" s="1151"/>
      <c r="U171" s="1321">
        <f>V171+W171</f>
        <v>0</v>
      </c>
      <c r="V171" s="1151"/>
      <c r="W171" s="1151"/>
      <c r="X171" s="1321">
        <f>Y171+Z171</f>
        <v>0</v>
      </c>
      <c r="Y171" s="1333"/>
      <c r="Z171" s="1152"/>
      <c r="AA171" s="1122">
        <f t="shared" si="24"/>
        <v>0</v>
      </c>
      <c r="AB171" s="1122">
        <f t="shared" si="31"/>
        <v>0</v>
      </c>
    </row>
    <row r="172" spans="2:28" s="1032" customFormat="1" x14ac:dyDescent="0.2">
      <c r="B172" s="1136"/>
      <c r="C172" s="1129"/>
      <c r="D172" s="1158" t="s">
        <v>316</v>
      </c>
      <c r="E172" s="1139"/>
      <c r="F172" s="1140"/>
      <c r="G172" s="1123">
        <f>+E172*F172</f>
        <v>0</v>
      </c>
      <c r="H172" s="1149"/>
      <c r="I172" s="1322">
        <f>J172+K172</f>
        <v>0</v>
      </c>
      <c r="J172" s="1150"/>
      <c r="K172" s="1150"/>
      <c r="L172" s="1322">
        <f>M172+N172</f>
        <v>0</v>
      </c>
      <c r="M172" s="1150"/>
      <c r="N172" s="1150"/>
      <c r="O172" s="1322">
        <f>P172+Q172</f>
        <v>0</v>
      </c>
      <c r="P172" s="1150"/>
      <c r="Q172" s="1150"/>
      <c r="R172" s="1322">
        <f>S172+T172</f>
        <v>0</v>
      </c>
      <c r="S172" s="1151"/>
      <c r="T172" s="1151"/>
      <c r="U172" s="1322">
        <f>V172+W172</f>
        <v>0</v>
      </c>
      <c r="V172" s="1151"/>
      <c r="W172" s="1151"/>
      <c r="X172" s="1322">
        <f>Y172+Z172</f>
        <v>0</v>
      </c>
      <c r="Y172" s="1333"/>
      <c r="Z172" s="1152"/>
      <c r="AA172" s="1122">
        <f t="shared" si="24"/>
        <v>0</v>
      </c>
      <c r="AB172" s="1122">
        <f t="shared" si="31"/>
        <v>0</v>
      </c>
    </row>
    <row r="173" spans="2:28" s="1032" customFormat="1" x14ac:dyDescent="0.2">
      <c r="B173" s="1137"/>
      <c r="C173" s="1131"/>
      <c r="D173" s="1159" t="s">
        <v>316</v>
      </c>
      <c r="E173" s="1141"/>
      <c r="F173" s="1142"/>
      <c r="G173" s="1123">
        <f>+E173*F173</f>
        <v>0</v>
      </c>
      <c r="H173" s="1153"/>
      <c r="I173" s="1323">
        <f>J173+K173</f>
        <v>0</v>
      </c>
      <c r="J173" s="1154"/>
      <c r="K173" s="1154"/>
      <c r="L173" s="1323">
        <f>M173+N173</f>
        <v>0</v>
      </c>
      <c r="M173" s="1154"/>
      <c r="N173" s="1154"/>
      <c r="O173" s="1323">
        <f>P173+Q173</f>
        <v>0</v>
      </c>
      <c r="P173" s="1154"/>
      <c r="Q173" s="1154"/>
      <c r="R173" s="1323">
        <f>S173+T173</f>
        <v>0</v>
      </c>
      <c r="S173" s="1155"/>
      <c r="T173" s="1155"/>
      <c r="U173" s="1323">
        <f>V173+W173</f>
        <v>0</v>
      </c>
      <c r="V173" s="1155"/>
      <c r="W173" s="1155"/>
      <c r="X173" s="1323">
        <f>Y173+Z173</f>
        <v>0</v>
      </c>
      <c r="Y173" s="1334"/>
      <c r="Z173" s="1156"/>
      <c r="AA173" s="1122">
        <f t="shared" si="24"/>
        <v>0</v>
      </c>
      <c r="AB173" s="1122">
        <f t="shared" si="31"/>
        <v>0</v>
      </c>
    </row>
    <row r="174" spans="2:28" s="1032" customFormat="1" x14ac:dyDescent="0.15">
      <c r="B174" s="1922" t="s">
        <v>208</v>
      </c>
      <c r="C174" s="1923"/>
      <c r="D174" s="1923"/>
      <c r="E174" s="1923"/>
      <c r="F174" s="1923"/>
      <c r="G174" s="1337">
        <f t="shared" ref="G174:Z174" si="36">+G14+G46+G78+G110+G142</f>
        <v>4600</v>
      </c>
      <c r="H174" s="1337">
        <f t="shared" si="36"/>
        <v>3500</v>
      </c>
      <c r="I174" s="1337">
        <f t="shared" si="36"/>
        <v>0</v>
      </c>
      <c r="J174" s="1337">
        <f t="shared" si="36"/>
        <v>0</v>
      </c>
      <c r="K174" s="1337">
        <f t="shared" si="36"/>
        <v>0</v>
      </c>
      <c r="L174" s="1337">
        <f t="shared" si="36"/>
        <v>600</v>
      </c>
      <c r="M174" s="1337">
        <f t="shared" si="36"/>
        <v>400</v>
      </c>
      <c r="N174" s="1337">
        <f t="shared" si="36"/>
        <v>200</v>
      </c>
      <c r="O174" s="1337">
        <f t="shared" si="36"/>
        <v>500</v>
      </c>
      <c r="P174" s="1337">
        <f t="shared" si="36"/>
        <v>500</v>
      </c>
      <c r="Q174" s="1337">
        <f t="shared" si="36"/>
        <v>0</v>
      </c>
      <c r="R174" s="1337">
        <f t="shared" si="36"/>
        <v>0</v>
      </c>
      <c r="S174" s="1337">
        <f t="shared" si="36"/>
        <v>0</v>
      </c>
      <c r="T174" s="1337">
        <f t="shared" si="36"/>
        <v>0</v>
      </c>
      <c r="U174" s="1337">
        <f t="shared" si="36"/>
        <v>0</v>
      </c>
      <c r="V174" s="1337">
        <f t="shared" si="36"/>
        <v>0</v>
      </c>
      <c r="W174" s="1337">
        <f t="shared" si="36"/>
        <v>0</v>
      </c>
      <c r="X174" s="1337">
        <f t="shared" si="36"/>
        <v>0</v>
      </c>
      <c r="Y174" s="1337">
        <f t="shared" si="36"/>
        <v>0</v>
      </c>
      <c r="Z174" s="1338">
        <f t="shared" si="36"/>
        <v>0</v>
      </c>
      <c r="AA174" s="1122">
        <f t="shared" si="24"/>
        <v>4600</v>
      </c>
      <c r="AB174" s="1122">
        <f t="shared" si="31"/>
        <v>0</v>
      </c>
    </row>
    <row r="175" spans="2:28" s="1032" customFormat="1" x14ac:dyDescent="0.15">
      <c r="B175" s="179" t="s">
        <v>209</v>
      </c>
      <c r="C175" s="180">
        <f>+'PLAN DE ADQUISICIONES'!B23</f>
        <v>1.2</v>
      </c>
      <c r="D175" s="1912" t="str">
        <f>+'PLAN DE ADQUISICIONES'!C23</f>
        <v>Emprendedores del sector turismo de los distritos de Pisac, Taray, Lamay, Coya y Calca, provincia de Calca - región Cusco, con idea de negocio o negocio propio en marcha seleccionados</v>
      </c>
      <c r="E175" s="1913"/>
      <c r="F175" s="1913"/>
      <c r="G175" s="1913"/>
      <c r="H175" s="1913"/>
      <c r="I175" s="1913"/>
      <c r="J175" s="1913"/>
      <c r="K175" s="1913"/>
      <c r="L175" s="1913"/>
      <c r="M175" s="1913"/>
      <c r="N175" s="1913"/>
      <c r="O175" s="1913"/>
      <c r="P175" s="1913"/>
      <c r="Q175" s="1913"/>
      <c r="R175" s="1913"/>
      <c r="S175" s="1913"/>
      <c r="T175" s="1913"/>
      <c r="U175" s="1913"/>
      <c r="V175" s="1913"/>
      <c r="W175" s="1913"/>
      <c r="X175" s="1914"/>
      <c r="Y175" s="1328"/>
      <c r="Z175" s="1336"/>
      <c r="AA175" s="1122">
        <f t="shared" si="24"/>
        <v>0</v>
      </c>
      <c r="AB175" s="1122">
        <f t="shared" si="31"/>
        <v>0</v>
      </c>
    </row>
    <row r="176" spans="2:28" s="1032" customFormat="1" ht="32.25" customHeight="1" x14ac:dyDescent="0.15">
      <c r="B176" s="777" t="str">
        <f>+'PLAN DE ADQUISICIONES'!C27</f>
        <v>Proporcionar información de los preseleccionados a FE</v>
      </c>
      <c r="C176" s="778" t="str">
        <f>+'PLAN DE ADQUISICIONES'!B27</f>
        <v>1.2.1</v>
      </c>
      <c r="D176" s="774" t="str">
        <f>+'PLAN DE ADQUISICIONES'!D27</f>
        <v>Unidad medida</v>
      </c>
      <c r="E176" s="775">
        <f>+'PLAN DE ADQUISICIONES'!E27</f>
        <v>0</v>
      </c>
      <c r="F176" s="735"/>
      <c r="G176" s="735">
        <f t="shared" ref="G176:Z176" si="37">+G178+G184+G190+G196+G202</f>
        <v>0</v>
      </c>
      <c r="H176" s="19">
        <f t="shared" si="37"/>
        <v>0</v>
      </c>
      <c r="I176" s="19">
        <f t="shared" si="37"/>
        <v>0</v>
      </c>
      <c r="J176" s="19">
        <f t="shared" si="37"/>
        <v>0</v>
      </c>
      <c r="K176" s="19">
        <f t="shared" si="37"/>
        <v>0</v>
      </c>
      <c r="L176" s="19">
        <f t="shared" si="37"/>
        <v>0</v>
      </c>
      <c r="M176" s="19">
        <f t="shared" si="37"/>
        <v>0</v>
      </c>
      <c r="N176" s="19">
        <f t="shared" si="37"/>
        <v>0</v>
      </c>
      <c r="O176" s="19">
        <f t="shared" si="37"/>
        <v>0</v>
      </c>
      <c r="P176" s="19">
        <f t="shared" si="37"/>
        <v>0</v>
      </c>
      <c r="Q176" s="19">
        <f t="shared" si="37"/>
        <v>0</v>
      </c>
      <c r="R176" s="19">
        <f t="shared" si="37"/>
        <v>0</v>
      </c>
      <c r="S176" s="19">
        <f t="shared" si="37"/>
        <v>0</v>
      </c>
      <c r="T176" s="19">
        <f t="shared" si="37"/>
        <v>0</v>
      </c>
      <c r="U176" s="19">
        <f t="shared" si="37"/>
        <v>0</v>
      </c>
      <c r="V176" s="19">
        <f t="shared" si="37"/>
        <v>0</v>
      </c>
      <c r="W176" s="19">
        <f t="shared" si="37"/>
        <v>0</v>
      </c>
      <c r="X176" s="19">
        <f t="shared" si="37"/>
        <v>0</v>
      </c>
      <c r="Y176" s="19">
        <f t="shared" si="37"/>
        <v>0</v>
      </c>
      <c r="Z176" s="20">
        <f t="shared" si="37"/>
        <v>0</v>
      </c>
      <c r="AA176" s="1122">
        <f t="shared" ref="AA176:AA239" si="38">X176+U176+R176+O176+L176+I176+H176</f>
        <v>0</v>
      </c>
      <c r="AB176" s="1122">
        <f t="shared" si="31"/>
        <v>0</v>
      </c>
    </row>
    <row r="177" spans="2:28" s="1032" customFormat="1" x14ac:dyDescent="0.15">
      <c r="B177" s="771" t="s">
        <v>475</v>
      </c>
      <c r="C177" s="770"/>
      <c r="D177" s="1893"/>
      <c r="E177" s="1894"/>
      <c r="F177" s="1894"/>
      <c r="G177" s="1894"/>
      <c r="H177" s="1894"/>
      <c r="I177" s="1894"/>
      <c r="J177" s="1894"/>
      <c r="K177" s="1894"/>
      <c r="L177" s="1894"/>
      <c r="M177" s="1894"/>
      <c r="N177" s="1894"/>
      <c r="O177" s="1894"/>
      <c r="P177" s="1894"/>
      <c r="Q177" s="1894"/>
      <c r="R177" s="1894"/>
      <c r="S177" s="1894"/>
      <c r="T177" s="1894"/>
      <c r="U177" s="1894"/>
      <c r="V177" s="1894"/>
      <c r="W177" s="1894"/>
      <c r="X177" s="1895"/>
      <c r="Y177" s="1330"/>
      <c r="Z177" s="1331"/>
      <c r="AA177" s="1122"/>
      <c r="AB177" s="1122">
        <f>+AA177-G177</f>
        <v>0</v>
      </c>
    </row>
    <row r="178" spans="2:28" s="1032" customFormat="1" x14ac:dyDescent="0.15">
      <c r="B178" s="1135" t="s">
        <v>291</v>
      </c>
      <c r="C178" s="1128" t="s">
        <v>3</v>
      </c>
      <c r="D178" s="1092"/>
      <c r="E178" s="1143"/>
      <c r="F178" s="1144"/>
      <c r="G178" s="734">
        <f t="shared" ref="G178:Z178" si="39">SUM(G179:G183)</f>
        <v>0</v>
      </c>
      <c r="H178" s="1145">
        <f t="shared" si="39"/>
        <v>0</v>
      </c>
      <c r="I178" s="1145">
        <f t="shared" si="39"/>
        <v>0</v>
      </c>
      <c r="J178" s="1145">
        <f t="shared" si="39"/>
        <v>0</v>
      </c>
      <c r="K178" s="1145">
        <f t="shared" si="39"/>
        <v>0</v>
      </c>
      <c r="L178" s="1145">
        <f t="shared" si="39"/>
        <v>0</v>
      </c>
      <c r="M178" s="1145">
        <f t="shared" si="39"/>
        <v>0</v>
      </c>
      <c r="N178" s="1145">
        <f t="shared" si="39"/>
        <v>0</v>
      </c>
      <c r="O178" s="1145">
        <f t="shared" si="39"/>
        <v>0</v>
      </c>
      <c r="P178" s="1145">
        <f t="shared" si="39"/>
        <v>0</v>
      </c>
      <c r="Q178" s="1145">
        <f t="shared" si="39"/>
        <v>0</v>
      </c>
      <c r="R178" s="1145">
        <f t="shared" si="39"/>
        <v>0</v>
      </c>
      <c r="S178" s="1145">
        <f t="shared" si="39"/>
        <v>0</v>
      </c>
      <c r="T178" s="1145">
        <f t="shared" si="39"/>
        <v>0</v>
      </c>
      <c r="U178" s="1145">
        <f t="shared" si="39"/>
        <v>0</v>
      </c>
      <c r="V178" s="1145">
        <f t="shared" si="39"/>
        <v>0</v>
      </c>
      <c r="W178" s="1145">
        <f t="shared" si="39"/>
        <v>0</v>
      </c>
      <c r="X178" s="1145">
        <f t="shared" si="39"/>
        <v>0</v>
      </c>
      <c r="Y178" s="1145">
        <f t="shared" si="39"/>
        <v>0</v>
      </c>
      <c r="Z178" s="1146">
        <f t="shared" si="39"/>
        <v>0</v>
      </c>
      <c r="AA178" s="1122">
        <f t="shared" si="38"/>
        <v>0</v>
      </c>
      <c r="AB178" s="1122">
        <f t="shared" si="31"/>
        <v>0</v>
      </c>
    </row>
    <row r="179" spans="2:28" s="1032" customFormat="1" x14ac:dyDescent="0.2">
      <c r="B179" s="1136"/>
      <c r="C179" s="1129"/>
      <c r="D179" s="1158" t="s">
        <v>296</v>
      </c>
      <c r="E179" s="1139"/>
      <c r="F179" s="1140"/>
      <c r="G179" s="1123">
        <f>+E179*F179</f>
        <v>0</v>
      </c>
      <c r="H179" s="1138"/>
      <c r="I179" s="1321">
        <f>J179+K179</f>
        <v>0</v>
      </c>
      <c r="J179" s="1138"/>
      <c r="K179" s="1138"/>
      <c r="L179" s="1321">
        <f>M179+N179</f>
        <v>0</v>
      </c>
      <c r="M179" s="1138"/>
      <c r="N179" s="1138"/>
      <c r="O179" s="1321">
        <f>P179+Q179</f>
        <v>0</v>
      </c>
      <c r="P179" s="1138"/>
      <c r="Q179" s="1138"/>
      <c r="R179" s="1321">
        <f>S179+T179</f>
        <v>0</v>
      </c>
      <c r="S179" s="1147"/>
      <c r="T179" s="1147"/>
      <c r="U179" s="1321">
        <f>V179+W179</f>
        <v>0</v>
      </c>
      <c r="V179" s="1147"/>
      <c r="W179" s="1147"/>
      <c r="X179" s="1321">
        <f>Y179+Z179</f>
        <v>0</v>
      </c>
      <c r="Y179" s="1332"/>
      <c r="Z179" s="1148"/>
      <c r="AA179" s="1122">
        <f t="shared" si="38"/>
        <v>0</v>
      </c>
      <c r="AB179" s="1122">
        <f t="shared" si="31"/>
        <v>0</v>
      </c>
    </row>
    <row r="180" spans="2:28" s="1032" customFormat="1" x14ac:dyDescent="0.2">
      <c r="B180" s="1136"/>
      <c r="C180" s="1130"/>
      <c r="D180" s="1158" t="s">
        <v>316</v>
      </c>
      <c r="E180" s="1139"/>
      <c r="F180" s="1140"/>
      <c r="G180" s="1123">
        <f>+E180*F180</f>
        <v>0</v>
      </c>
      <c r="H180" s="1138"/>
      <c r="I180" s="1321">
        <f>J180+K180</f>
        <v>0</v>
      </c>
      <c r="J180" s="1138"/>
      <c r="K180" s="1138"/>
      <c r="L180" s="1321">
        <f>M180+N180</f>
        <v>0</v>
      </c>
      <c r="M180" s="1138"/>
      <c r="N180" s="1138"/>
      <c r="O180" s="1321">
        <f>P180+Q180</f>
        <v>0</v>
      </c>
      <c r="P180" s="1138"/>
      <c r="Q180" s="1138"/>
      <c r="R180" s="1321">
        <f>S180+T180</f>
        <v>0</v>
      </c>
      <c r="S180" s="1147"/>
      <c r="T180" s="1147"/>
      <c r="U180" s="1321">
        <f>V180+W180</f>
        <v>0</v>
      </c>
      <c r="V180" s="1147"/>
      <c r="W180" s="1147"/>
      <c r="X180" s="1321">
        <f>Y180+Z180</f>
        <v>0</v>
      </c>
      <c r="Y180" s="1332"/>
      <c r="Z180" s="1148"/>
      <c r="AA180" s="1122">
        <f t="shared" si="38"/>
        <v>0</v>
      </c>
      <c r="AB180" s="1122">
        <f t="shared" si="31"/>
        <v>0</v>
      </c>
    </row>
    <row r="181" spans="2:28" s="1032" customFormat="1" x14ac:dyDescent="0.2">
      <c r="B181" s="1136"/>
      <c r="C181" s="1130"/>
      <c r="D181" s="1158" t="s">
        <v>316</v>
      </c>
      <c r="E181" s="1139"/>
      <c r="F181" s="1140"/>
      <c r="G181" s="1123">
        <f>+E181*F181</f>
        <v>0</v>
      </c>
      <c r="H181" s="1138"/>
      <c r="I181" s="1321">
        <f>J181+K181</f>
        <v>0</v>
      </c>
      <c r="J181" s="1150"/>
      <c r="K181" s="1150"/>
      <c r="L181" s="1321">
        <f>M181+N181</f>
        <v>0</v>
      </c>
      <c r="M181" s="1150"/>
      <c r="N181" s="1150"/>
      <c r="O181" s="1321">
        <f>P181+Q181</f>
        <v>0</v>
      </c>
      <c r="P181" s="1150"/>
      <c r="Q181" s="1150"/>
      <c r="R181" s="1321">
        <f>S181+T181</f>
        <v>0</v>
      </c>
      <c r="S181" s="1151"/>
      <c r="T181" s="1151"/>
      <c r="U181" s="1321">
        <f>V181+W181</f>
        <v>0</v>
      </c>
      <c r="V181" s="1151"/>
      <c r="W181" s="1151"/>
      <c r="X181" s="1321">
        <f>Y181+Z181</f>
        <v>0</v>
      </c>
      <c r="Y181" s="1333"/>
      <c r="Z181" s="1152"/>
      <c r="AA181" s="1122">
        <f t="shared" si="38"/>
        <v>0</v>
      </c>
      <c r="AB181" s="1122">
        <f t="shared" si="31"/>
        <v>0</v>
      </c>
    </row>
    <row r="182" spans="2:28" s="1032" customFormat="1" x14ac:dyDescent="0.2">
      <c r="B182" s="1136"/>
      <c r="C182" s="1130"/>
      <c r="D182" s="1158" t="s">
        <v>316</v>
      </c>
      <c r="E182" s="1139"/>
      <c r="F182" s="1140"/>
      <c r="G182" s="1123">
        <f>+E182*F182</f>
        <v>0</v>
      </c>
      <c r="H182" s="1138"/>
      <c r="I182" s="1322">
        <f>J182+K182</f>
        <v>0</v>
      </c>
      <c r="J182" s="1150"/>
      <c r="K182" s="1150"/>
      <c r="L182" s="1322">
        <f>M182+N182</f>
        <v>0</v>
      </c>
      <c r="M182" s="1150"/>
      <c r="N182" s="1150"/>
      <c r="O182" s="1322">
        <f>P182+Q182</f>
        <v>0</v>
      </c>
      <c r="P182" s="1150"/>
      <c r="Q182" s="1150"/>
      <c r="R182" s="1322">
        <f>S182+T182</f>
        <v>0</v>
      </c>
      <c r="S182" s="1151"/>
      <c r="T182" s="1151"/>
      <c r="U182" s="1322">
        <f>V182+W182</f>
        <v>0</v>
      </c>
      <c r="V182" s="1151"/>
      <c r="W182" s="1151"/>
      <c r="X182" s="1322">
        <f>Y182+Z182</f>
        <v>0</v>
      </c>
      <c r="Y182" s="1333"/>
      <c r="Z182" s="1152"/>
      <c r="AA182" s="1122">
        <f t="shared" si="38"/>
        <v>0</v>
      </c>
      <c r="AB182" s="1122">
        <f t="shared" si="31"/>
        <v>0</v>
      </c>
    </row>
    <row r="183" spans="2:28" s="1032" customFormat="1" x14ac:dyDescent="0.2">
      <c r="B183" s="1137"/>
      <c r="C183" s="1131"/>
      <c r="D183" s="1159" t="s">
        <v>316</v>
      </c>
      <c r="E183" s="1141"/>
      <c r="F183" s="1142"/>
      <c r="G183" s="1124">
        <f>+E183*F183</f>
        <v>0</v>
      </c>
      <c r="H183" s="1153"/>
      <c r="I183" s="1323">
        <f>J183+K183</f>
        <v>0</v>
      </c>
      <c r="J183" s="1154"/>
      <c r="K183" s="1154"/>
      <c r="L183" s="1323">
        <f>M183+N183</f>
        <v>0</v>
      </c>
      <c r="M183" s="1154"/>
      <c r="N183" s="1154"/>
      <c r="O183" s="1323">
        <f>P183+Q183</f>
        <v>0</v>
      </c>
      <c r="P183" s="1154"/>
      <c r="Q183" s="1154"/>
      <c r="R183" s="1323">
        <f>S183+T183</f>
        <v>0</v>
      </c>
      <c r="S183" s="1155"/>
      <c r="T183" s="1155"/>
      <c r="U183" s="1323">
        <f>V183+W183</f>
        <v>0</v>
      </c>
      <c r="V183" s="1155"/>
      <c r="W183" s="1155"/>
      <c r="X183" s="1323">
        <f>Y183+Z183</f>
        <v>0</v>
      </c>
      <c r="Y183" s="1334"/>
      <c r="Z183" s="1156"/>
      <c r="AA183" s="1122">
        <f t="shared" si="38"/>
        <v>0</v>
      </c>
      <c r="AB183" s="1122">
        <f t="shared" si="31"/>
        <v>0</v>
      </c>
    </row>
    <row r="184" spans="2:28" s="1032" customFormat="1" x14ac:dyDescent="0.15">
      <c r="B184" s="1135" t="s">
        <v>291</v>
      </c>
      <c r="C184" s="1128" t="s">
        <v>4</v>
      </c>
      <c r="D184" s="1092"/>
      <c r="E184" s="1143"/>
      <c r="F184" s="1144"/>
      <c r="G184" s="734">
        <f t="shared" ref="G184:Z184" si="40">SUM(G185:G189)</f>
        <v>0</v>
      </c>
      <c r="H184" s="1145">
        <f t="shared" si="40"/>
        <v>0</v>
      </c>
      <c r="I184" s="1145">
        <f t="shared" si="40"/>
        <v>0</v>
      </c>
      <c r="J184" s="1145">
        <f t="shared" si="40"/>
        <v>0</v>
      </c>
      <c r="K184" s="1145">
        <f t="shared" si="40"/>
        <v>0</v>
      </c>
      <c r="L184" s="1145">
        <f t="shared" si="40"/>
        <v>0</v>
      </c>
      <c r="M184" s="1145">
        <f t="shared" si="40"/>
        <v>0</v>
      </c>
      <c r="N184" s="1145">
        <f t="shared" si="40"/>
        <v>0</v>
      </c>
      <c r="O184" s="1145">
        <f t="shared" si="40"/>
        <v>0</v>
      </c>
      <c r="P184" s="1145">
        <f t="shared" si="40"/>
        <v>0</v>
      </c>
      <c r="Q184" s="1145">
        <f t="shared" si="40"/>
        <v>0</v>
      </c>
      <c r="R184" s="1145">
        <f t="shared" si="40"/>
        <v>0</v>
      </c>
      <c r="S184" s="1145">
        <f t="shared" si="40"/>
        <v>0</v>
      </c>
      <c r="T184" s="1145">
        <f t="shared" si="40"/>
        <v>0</v>
      </c>
      <c r="U184" s="1145">
        <f t="shared" si="40"/>
        <v>0</v>
      </c>
      <c r="V184" s="1145">
        <f t="shared" si="40"/>
        <v>0</v>
      </c>
      <c r="W184" s="1145">
        <f t="shared" si="40"/>
        <v>0</v>
      </c>
      <c r="X184" s="1145">
        <f t="shared" si="40"/>
        <v>0</v>
      </c>
      <c r="Y184" s="1145">
        <f t="shared" si="40"/>
        <v>0</v>
      </c>
      <c r="Z184" s="1146">
        <f t="shared" si="40"/>
        <v>0</v>
      </c>
      <c r="AA184" s="1122">
        <f t="shared" si="38"/>
        <v>0</v>
      </c>
      <c r="AB184" s="1122">
        <f t="shared" si="31"/>
        <v>0</v>
      </c>
    </row>
    <row r="185" spans="2:28" s="1032" customFormat="1" x14ac:dyDescent="0.2">
      <c r="B185" s="1136"/>
      <c r="C185" s="1129"/>
      <c r="D185" s="1158" t="s">
        <v>296</v>
      </c>
      <c r="E185" s="1139"/>
      <c r="F185" s="1140"/>
      <c r="G185" s="1123">
        <f>+E185*F185</f>
        <v>0</v>
      </c>
      <c r="H185" s="1138"/>
      <c r="I185" s="1321">
        <f>J185+K185</f>
        <v>0</v>
      </c>
      <c r="J185" s="1138"/>
      <c r="K185" s="1138"/>
      <c r="L185" s="1321">
        <f>M185+N185</f>
        <v>0</v>
      </c>
      <c r="M185" s="1138"/>
      <c r="N185" s="1138"/>
      <c r="O185" s="1321">
        <f>P185+Q185</f>
        <v>0</v>
      </c>
      <c r="P185" s="1138"/>
      <c r="Q185" s="1138"/>
      <c r="R185" s="1321">
        <f>S185+T185</f>
        <v>0</v>
      </c>
      <c r="S185" s="1147"/>
      <c r="T185" s="1147"/>
      <c r="U185" s="1321">
        <f>V185+W185</f>
        <v>0</v>
      </c>
      <c r="V185" s="1147"/>
      <c r="W185" s="1147"/>
      <c r="X185" s="1321">
        <f>Y185+Z185</f>
        <v>0</v>
      </c>
      <c r="Y185" s="1332"/>
      <c r="Z185" s="1148"/>
      <c r="AA185" s="1122">
        <f t="shared" si="38"/>
        <v>0</v>
      </c>
      <c r="AB185" s="1122">
        <f t="shared" si="31"/>
        <v>0</v>
      </c>
    </row>
    <row r="186" spans="2:28" s="1032" customFormat="1" x14ac:dyDescent="0.2">
      <c r="B186" s="1136"/>
      <c r="C186" s="1129"/>
      <c r="D186" s="1158" t="s">
        <v>316</v>
      </c>
      <c r="E186" s="1139"/>
      <c r="F186" s="1140"/>
      <c r="G186" s="1123">
        <f>+E186*F186</f>
        <v>0</v>
      </c>
      <c r="H186" s="1138"/>
      <c r="I186" s="1321">
        <f>J186+K186</f>
        <v>0</v>
      </c>
      <c r="J186" s="1138"/>
      <c r="K186" s="1138"/>
      <c r="L186" s="1321">
        <f>M186+N186</f>
        <v>0</v>
      </c>
      <c r="M186" s="1138"/>
      <c r="N186" s="1138"/>
      <c r="O186" s="1321">
        <f>P186+Q186</f>
        <v>0</v>
      </c>
      <c r="P186" s="1138"/>
      <c r="Q186" s="1138"/>
      <c r="R186" s="1321">
        <f>S186+T186</f>
        <v>0</v>
      </c>
      <c r="S186" s="1147"/>
      <c r="T186" s="1147"/>
      <c r="U186" s="1321">
        <f>V186+W186</f>
        <v>0</v>
      </c>
      <c r="V186" s="1147"/>
      <c r="W186" s="1147"/>
      <c r="X186" s="1321">
        <f>Y186+Z186</f>
        <v>0</v>
      </c>
      <c r="Y186" s="1332"/>
      <c r="Z186" s="1148"/>
      <c r="AA186" s="1122">
        <f t="shared" si="38"/>
        <v>0</v>
      </c>
      <c r="AB186" s="1122">
        <f t="shared" si="31"/>
        <v>0</v>
      </c>
    </row>
    <row r="187" spans="2:28" s="1032" customFormat="1" x14ac:dyDescent="0.2">
      <c r="B187" s="1136"/>
      <c r="C187" s="1129"/>
      <c r="D187" s="1158" t="s">
        <v>316</v>
      </c>
      <c r="E187" s="1139"/>
      <c r="F187" s="1140"/>
      <c r="G187" s="1123">
        <f>+E187*F187</f>
        <v>0</v>
      </c>
      <c r="H187" s="1149"/>
      <c r="I187" s="1321">
        <f>J187+K187</f>
        <v>0</v>
      </c>
      <c r="J187" s="1138"/>
      <c r="K187" s="1138"/>
      <c r="L187" s="1321">
        <f>M187+N187</f>
        <v>0</v>
      </c>
      <c r="M187" s="1150"/>
      <c r="N187" s="1150"/>
      <c r="O187" s="1321">
        <f>P187+Q187</f>
        <v>0</v>
      </c>
      <c r="P187" s="1150"/>
      <c r="Q187" s="1150"/>
      <c r="R187" s="1321">
        <f>S187+T187</f>
        <v>0</v>
      </c>
      <c r="S187" s="1151"/>
      <c r="T187" s="1151"/>
      <c r="U187" s="1321">
        <f>V187+W187</f>
        <v>0</v>
      </c>
      <c r="V187" s="1151"/>
      <c r="W187" s="1151"/>
      <c r="X187" s="1321">
        <f>Y187+Z187</f>
        <v>0</v>
      </c>
      <c r="Y187" s="1333"/>
      <c r="Z187" s="1152"/>
      <c r="AA187" s="1122">
        <f t="shared" si="38"/>
        <v>0</v>
      </c>
      <c r="AB187" s="1122">
        <f t="shared" si="31"/>
        <v>0</v>
      </c>
    </row>
    <row r="188" spans="2:28" s="1032" customFormat="1" x14ac:dyDescent="0.2">
      <c r="B188" s="1136"/>
      <c r="C188" s="1129"/>
      <c r="D188" s="1158" t="s">
        <v>316</v>
      </c>
      <c r="E188" s="1139"/>
      <c r="F188" s="1140"/>
      <c r="G188" s="1123">
        <f>+E188*F188</f>
        <v>0</v>
      </c>
      <c r="H188" s="1149"/>
      <c r="I188" s="1322">
        <f>J188+K188</f>
        <v>0</v>
      </c>
      <c r="J188" s="1138"/>
      <c r="K188" s="1138"/>
      <c r="L188" s="1322">
        <f>M188+N188</f>
        <v>0</v>
      </c>
      <c r="M188" s="1150"/>
      <c r="N188" s="1150"/>
      <c r="O188" s="1322">
        <f>P188+Q188</f>
        <v>0</v>
      </c>
      <c r="P188" s="1150"/>
      <c r="Q188" s="1150"/>
      <c r="R188" s="1322">
        <f>S188+T188</f>
        <v>0</v>
      </c>
      <c r="S188" s="1151"/>
      <c r="T188" s="1151"/>
      <c r="U188" s="1322">
        <f>V188+W188</f>
        <v>0</v>
      </c>
      <c r="V188" s="1151"/>
      <c r="W188" s="1151"/>
      <c r="X188" s="1322">
        <f>Y188+Z188</f>
        <v>0</v>
      </c>
      <c r="Y188" s="1333"/>
      <c r="Z188" s="1152"/>
      <c r="AA188" s="1122">
        <f t="shared" si="38"/>
        <v>0</v>
      </c>
      <c r="AB188" s="1122">
        <f t="shared" si="31"/>
        <v>0</v>
      </c>
    </row>
    <row r="189" spans="2:28" s="1032" customFormat="1" x14ac:dyDescent="0.2">
      <c r="B189" s="1137"/>
      <c r="C189" s="1131"/>
      <c r="D189" s="1159" t="s">
        <v>316</v>
      </c>
      <c r="E189" s="1141"/>
      <c r="F189" s="1142"/>
      <c r="G189" s="1124">
        <f>+E189*F189</f>
        <v>0</v>
      </c>
      <c r="H189" s="1153"/>
      <c r="I189" s="1323">
        <f>J189+K189</f>
        <v>0</v>
      </c>
      <c r="J189" s="1154"/>
      <c r="K189" s="1154"/>
      <c r="L189" s="1323">
        <f>M189+N189</f>
        <v>0</v>
      </c>
      <c r="M189" s="1154"/>
      <c r="N189" s="1154"/>
      <c r="O189" s="1323">
        <f>P189+Q189</f>
        <v>0</v>
      </c>
      <c r="P189" s="1154"/>
      <c r="Q189" s="1154"/>
      <c r="R189" s="1323">
        <f>S189+T189</f>
        <v>0</v>
      </c>
      <c r="S189" s="1155"/>
      <c r="T189" s="1155"/>
      <c r="U189" s="1323">
        <f>V189+W189</f>
        <v>0</v>
      </c>
      <c r="V189" s="1155"/>
      <c r="W189" s="1155"/>
      <c r="X189" s="1323">
        <f>Y189+Z189</f>
        <v>0</v>
      </c>
      <c r="Y189" s="1334"/>
      <c r="Z189" s="1156"/>
      <c r="AA189" s="1122">
        <f t="shared" si="38"/>
        <v>0</v>
      </c>
      <c r="AB189" s="1122">
        <f t="shared" si="31"/>
        <v>0</v>
      </c>
    </row>
    <row r="190" spans="2:28" s="1032" customFormat="1" x14ac:dyDescent="0.15">
      <c r="B190" s="1135" t="s">
        <v>291</v>
      </c>
      <c r="C190" s="1128" t="s">
        <v>5</v>
      </c>
      <c r="D190" s="1092"/>
      <c r="E190" s="1143"/>
      <c r="F190" s="1144"/>
      <c r="G190" s="734">
        <f t="shared" ref="G190:Z190" si="41">SUM(G191:G195)</f>
        <v>0</v>
      </c>
      <c r="H190" s="1145">
        <f t="shared" si="41"/>
        <v>0</v>
      </c>
      <c r="I190" s="1145">
        <f t="shared" si="41"/>
        <v>0</v>
      </c>
      <c r="J190" s="1145">
        <f t="shared" si="41"/>
        <v>0</v>
      </c>
      <c r="K190" s="1145">
        <f t="shared" si="41"/>
        <v>0</v>
      </c>
      <c r="L190" s="1145">
        <f t="shared" si="41"/>
        <v>0</v>
      </c>
      <c r="M190" s="1145">
        <f t="shared" si="41"/>
        <v>0</v>
      </c>
      <c r="N190" s="1145">
        <f t="shared" si="41"/>
        <v>0</v>
      </c>
      <c r="O190" s="1145">
        <f t="shared" si="41"/>
        <v>0</v>
      </c>
      <c r="P190" s="1145">
        <f t="shared" si="41"/>
        <v>0</v>
      </c>
      <c r="Q190" s="1145">
        <f t="shared" si="41"/>
        <v>0</v>
      </c>
      <c r="R190" s="1145">
        <f t="shared" si="41"/>
        <v>0</v>
      </c>
      <c r="S190" s="1145">
        <f t="shared" si="41"/>
        <v>0</v>
      </c>
      <c r="T190" s="1145">
        <f t="shared" si="41"/>
        <v>0</v>
      </c>
      <c r="U190" s="1145">
        <f t="shared" si="41"/>
        <v>0</v>
      </c>
      <c r="V190" s="1145">
        <f t="shared" si="41"/>
        <v>0</v>
      </c>
      <c r="W190" s="1145">
        <f t="shared" si="41"/>
        <v>0</v>
      </c>
      <c r="X190" s="1145">
        <f t="shared" si="41"/>
        <v>0</v>
      </c>
      <c r="Y190" s="1145">
        <f t="shared" si="41"/>
        <v>0</v>
      </c>
      <c r="Z190" s="1146">
        <f t="shared" si="41"/>
        <v>0</v>
      </c>
      <c r="AA190" s="1122">
        <f t="shared" si="38"/>
        <v>0</v>
      </c>
      <c r="AB190" s="1122">
        <f t="shared" si="31"/>
        <v>0</v>
      </c>
    </row>
    <row r="191" spans="2:28" s="1032" customFormat="1" x14ac:dyDescent="0.2">
      <c r="B191" s="1136"/>
      <c r="C191" s="1129"/>
      <c r="D191" s="1158" t="s">
        <v>296</v>
      </c>
      <c r="E191" s="1139"/>
      <c r="F191" s="1140"/>
      <c r="G191" s="1123">
        <f>+E191*F191</f>
        <v>0</v>
      </c>
      <c r="H191" s="1138"/>
      <c r="I191" s="1321">
        <f>J191+K191</f>
        <v>0</v>
      </c>
      <c r="J191" s="1138"/>
      <c r="K191" s="1138"/>
      <c r="L191" s="1321">
        <f>M191+N191</f>
        <v>0</v>
      </c>
      <c r="M191" s="1138"/>
      <c r="N191" s="1138"/>
      <c r="O191" s="1321">
        <f>P191+Q191</f>
        <v>0</v>
      </c>
      <c r="P191" s="1138"/>
      <c r="Q191" s="1138"/>
      <c r="R191" s="1321">
        <f>S191+T191</f>
        <v>0</v>
      </c>
      <c r="S191" s="1147"/>
      <c r="T191" s="1147"/>
      <c r="U191" s="1321">
        <f>V191+W191</f>
        <v>0</v>
      </c>
      <c r="V191" s="1147"/>
      <c r="W191" s="1147"/>
      <c r="X191" s="1321">
        <f>Y191+Z191</f>
        <v>0</v>
      </c>
      <c r="Y191" s="1332"/>
      <c r="Z191" s="1148"/>
      <c r="AA191" s="1122">
        <f t="shared" si="38"/>
        <v>0</v>
      </c>
      <c r="AB191" s="1122">
        <f t="shared" ref="AB191:AB256" si="42">+AA191-G191</f>
        <v>0</v>
      </c>
    </row>
    <row r="192" spans="2:28" s="1032" customFormat="1" x14ac:dyDescent="0.2">
      <c r="B192" s="1136"/>
      <c r="C192" s="1129"/>
      <c r="D192" s="1158" t="s">
        <v>316</v>
      </c>
      <c r="E192" s="1139"/>
      <c r="F192" s="1140"/>
      <c r="G192" s="1123">
        <f>+E192*F192</f>
        <v>0</v>
      </c>
      <c r="H192" s="1138"/>
      <c r="I192" s="1321">
        <f>J192+K192</f>
        <v>0</v>
      </c>
      <c r="J192" s="1138"/>
      <c r="K192" s="1138"/>
      <c r="L192" s="1321">
        <f>M192+N192</f>
        <v>0</v>
      </c>
      <c r="M192" s="1138"/>
      <c r="N192" s="1138"/>
      <c r="O192" s="1321">
        <f>P192+Q192</f>
        <v>0</v>
      </c>
      <c r="P192" s="1138"/>
      <c r="Q192" s="1138"/>
      <c r="R192" s="1321">
        <f>S192+T192</f>
        <v>0</v>
      </c>
      <c r="S192" s="1147"/>
      <c r="T192" s="1147"/>
      <c r="U192" s="1321">
        <f>V192+W192</f>
        <v>0</v>
      </c>
      <c r="V192" s="1147"/>
      <c r="W192" s="1147"/>
      <c r="X192" s="1321">
        <f>Y192+Z192</f>
        <v>0</v>
      </c>
      <c r="Y192" s="1332"/>
      <c r="Z192" s="1148"/>
      <c r="AA192" s="1122">
        <f t="shared" si="38"/>
        <v>0</v>
      </c>
      <c r="AB192" s="1122">
        <f t="shared" si="42"/>
        <v>0</v>
      </c>
    </row>
    <row r="193" spans="2:28" s="1032" customFormat="1" x14ac:dyDescent="0.2">
      <c r="B193" s="1136"/>
      <c r="C193" s="1129"/>
      <c r="D193" s="1158" t="s">
        <v>316</v>
      </c>
      <c r="E193" s="1139"/>
      <c r="F193" s="1140"/>
      <c r="G193" s="1123">
        <f>+E193*F193</f>
        <v>0</v>
      </c>
      <c r="H193" s="1149"/>
      <c r="I193" s="1321">
        <f>J193+K193</f>
        <v>0</v>
      </c>
      <c r="J193" s="1138"/>
      <c r="K193" s="1138"/>
      <c r="L193" s="1321">
        <f>M193+N193</f>
        <v>0</v>
      </c>
      <c r="M193" s="1150"/>
      <c r="N193" s="1150"/>
      <c r="O193" s="1321">
        <f>P193+Q193</f>
        <v>0</v>
      </c>
      <c r="P193" s="1150"/>
      <c r="Q193" s="1150"/>
      <c r="R193" s="1321">
        <f>S193+T193</f>
        <v>0</v>
      </c>
      <c r="S193" s="1151"/>
      <c r="T193" s="1151"/>
      <c r="U193" s="1321">
        <f>V193+W193</f>
        <v>0</v>
      </c>
      <c r="V193" s="1151"/>
      <c r="W193" s="1151"/>
      <c r="X193" s="1321">
        <f>Y193+Z193</f>
        <v>0</v>
      </c>
      <c r="Y193" s="1333"/>
      <c r="Z193" s="1152"/>
      <c r="AA193" s="1122">
        <f t="shared" si="38"/>
        <v>0</v>
      </c>
      <c r="AB193" s="1122">
        <f t="shared" si="42"/>
        <v>0</v>
      </c>
    </row>
    <row r="194" spans="2:28" s="1032" customFormat="1" x14ac:dyDescent="0.2">
      <c r="B194" s="1136"/>
      <c r="C194" s="1129"/>
      <c r="D194" s="1158" t="s">
        <v>316</v>
      </c>
      <c r="E194" s="1139"/>
      <c r="F194" s="1140"/>
      <c r="G194" s="1123">
        <f>+E194*F194</f>
        <v>0</v>
      </c>
      <c r="H194" s="1149"/>
      <c r="I194" s="1322">
        <f>J194+K194</f>
        <v>0</v>
      </c>
      <c r="J194" s="1138"/>
      <c r="K194" s="1138"/>
      <c r="L194" s="1322">
        <f>M194+N194</f>
        <v>0</v>
      </c>
      <c r="M194" s="1150"/>
      <c r="N194" s="1150"/>
      <c r="O194" s="1322">
        <f>P194+Q194</f>
        <v>0</v>
      </c>
      <c r="P194" s="1150"/>
      <c r="Q194" s="1150"/>
      <c r="R194" s="1322">
        <f>S194+T194</f>
        <v>0</v>
      </c>
      <c r="S194" s="1151"/>
      <c r="T194" s="1151"/>
      <c r="U194" s="1322">
        <f>V194+W194</f>
        <v>0</v>
      </c>
      <c r="V194" s="1151"/>
      <c r="W194" s="1151"/>
      <c r="X194" s="1322">
        <f>Y194+Z194</f>
        <v>0</v>
      </c>
      <c r="Y194" s="1333"/>
      <c r="Z194" s="1152"/>
      <c r="AA194" s="1122">
        <f t="shared" si="38"/>
        <v>0</v>
      </c>
      <c r="AB194" s="1122">
        <f t="shared" si="42"/>
        <v>0</v>
      </c>
    </row>
    <row r="195" spans="2:28" s="1032" customFormat="1" x14ac:dyDescent="0.2">
      <c r="B195" s="1137"/>
      <c r="C195" s="1131"/>
      <c r="D195" s="1159" t="s">
        <v>316</v>
      </c>
      <c r="E195" s="1141"/>
      <c r="F195" s="1142"/>
      <c r="G195" s="1124">
        <f>+E195*F195</f>
        <v>0</v>
      </c>
      <c r="H195" s="1153"/>
      <c r="I195" s="1323">
        <f>J195+K195</f>
        <v>0</v>
      </c>
      <c r="J195" s="1154"/>
      <c r="K195" s="1154"/>
      <c r="L195" s="1323">
        <f>M195+N195</f>
        <v>0</v>
      </c>
      <c r="M195" s="1154"/>
      <c r="N195" s="1154"/>
      <c r="O195" s="1323">
        <f>P195+Q195</f>
        <v>0</v>
      </c>
      <c r="P195" s="1154"/>
      <c r="Q195" s="1154"/>
      <c r="R195" s="1323">
        <f>S195+T195</f>
        <v>0</v>
      </c>
      <c r="S195" s="1155"/>
      <c r="T195" s="1155"/>
      <c r="U195" s="1323">
        <f>V195+W195</f>
        <v>0</v>
      </c>
      <c r="V195" s="1155"/>
      <c r="W195" s="1155"/>
      <c r="X195" s="1323">
        <f>Y195+Z195</f>
        <v>0</v>
      </c>
      <c r="Y195" s="1334"/>
      <c r="Z195" s="1156"/>
      <c r="AA195" s="1122">
        <f t="shared" si="38"/>
        <v>0</v>
      </c>
      <c r="AB195" s="1122">
        <f t="shared" si="42"/>
        <v>0</v>
      </c>
    </row>
    <row r="196" spans="2:28" s="1032" customFormat="1" x14ac:dyDescent="0.15">
      <c r="B196" s="1135" t="s">
        <v>291</v>
      </c>
      <c r="C196" s="1128" t="s">
        <v>96</v>
      </c>
      <c r="D196" s="1092"/>
      <c r="E196" s="1143"/>
      <c r="F196" s="1144"/>
      <c r="G196" s="734">
        <f t="shared" ref="G196:Z196" si="43">SUM(G197:G201)</f>
        <v>0</v>
      </c>
      <c r="H196" s="1145">
        <f t="shared" si="43"/>
        <v>0</v>
      </c>
      <c r="I196" s="1145">
        <f t="shared" si="43"/>
        <v>0</v>
      </c>
      <c r="J196" s="1145">
        <f t="shared" si="43"/>
        <v>0</v>
      </c>
      <c r="K196" s="1145">
        <f t="shared" si="43"/>
        <v>0</v>
      </c>
      <c r="L196" s="1145">
        <f t="shared" si="43"/>
        <v>0</v>
      </c>
      <c r="M196" s="1145">
        <f t="shared" si="43"/>
        <v>0</v>
      </c>
      <c r="N196" s="1145">
        <f t="shared" si="43"/>
        <v>0</v>
      </c>
      <c r="O196" s="1145">
        <f t="shared" si="43"/>
        <v>0</v>
      </c>
      <c r="P196" s="1145">
        <f t="shared" si="43"/>
        <v>0</v>
      </c>
      <c r="Q196" s="1145">
        <f t="shared" si="43"/>
        <v>0</v>
      </c>
      <c r="R196" s="1145">
        <f t="shared" si="43"/>
        <v>0</v>
      </c>
      <c r="S196" s="1145">
        <f t="shared" si="43"/>
        <v>0</v>
      </c>
      <c r="T196" s="1145">
        <f t="shared" si="43"/>
        <v>0</v>
      </c>
      <c r="U196" s="1145">
        <f t="shared" si="43"/>
        <v>0</v>
      </c>
      <c r="V196" s="1145">
        <f t="shared" si="43"/>
        <v>0</v>
      </c>
      <c r="W196" s="1145">
        <f t="shared" si="43"/>
        <v>0</v>
      </c>
      <c r="X196" s="1145">
        <f t="shared" si="43"/>
        <v>0</v>
      </c>
      <c r="Y196" s="1145">
        <f t="shared" si="43"/>
        <v>0</v>
      </c>
      <c r="Z196" s="1146">
        <f t="shared" si="43"/>
        <v>0</v>
      </c>
      <c r="AA196" s="1122">
        <f t="shared" si="38"/>
        <v>0</v>
      </c>
      <c r="AB196" s="1122">
        <f t="shared" si="42"/>
        <v>0</v>
      </c>
    </row>
    <row r="197" spans="2:28" s="1032" customFormat="1" x14ac:dyDescent="0.2">
      <c r="B197" s="1136"/>
      <c r="C197" s="1129"/>
      <c r="D197" s="1158" t="s">
        <v>296</v>
      </c>
      <c r="E197" s="1139"/>
      <c r="F197" s="1140"/>
      <c r="G197" s="1123">
        <f>+E197*F197</f>
        <v>0</v>
      </c>
      <c r="H197" s="1138"/>
      <c r="I197" s="1321">
        <f>J197+K197</f>
        <v>0</v>
      </c>
      <c r="J197" s="1138"/>
      <c r="K197" s="1138"/>
      <c r="L197" s="1321">
        <f>M197+N197</f>
        <v>0</v>
      </c>
      <c r="M197" s="1138"/>
      <c r="N197" s="1138"/>
      <c r="O197" s="1321">
        <f>P197+Q197</f>
        <v>0</v>
      </c>
      <c r="P197" s="1138"/>
      <c r="Q197" s="1138"/>
      <c r="R197" s="1321">
        <f>S197+T197</f>
        <v>0</v>
      </c>
      <c r="S197" s="1147"/>
      <c r="T197" s="1147"/>
      <c r="U197" s="1321">
        <f>V197+W197</f>
        <v>0</v>
      </c>
      <c r="V197" s="1147"/>
      <c r="W197" s="1147"/>
      <c r="X197" s="1321">
        <f>Y197+Z197</f>
        <v>0</v>
      </c>
      <c r="Y197" s="1332"/>
      <c r="Z197" s="1148"/>
      <c r="AA197" s="1122">
        <f t="shared" si="38"/>
        <v>0</v>
      </c>
      <c r="AB197" s="1122">
        <f t="shared" si="42"/>
        <v>0</v>
      </c>
    </row>
    <row r="198" spans="2:28" s="1032" customFormat="1" x14ac:dyDescent="0.2">
      <c r="B198" s="1136"/>
      <c r="C198" s="1129"/>
      <c r="D198" s="1158" t="s">
        <v>316</v>
      </c>
      <c r="E198" s="1139"/>
      <c r="F198" s="1140"/>
      <c r="G198" s="1123">
        <f>+E198*F198</f>
        <v>0</v>
      </c>
      <c r="H198" s="1138"/>
      <c r="I198" s="1321">
        <f>J198+K198</f>
        <v>0</v>
      </c>
      <c r="J198" s="1138"/>
      <c r="K198" s="1138"/>
      <c r="L198" s="1321">
        <f>M198+N198</f>
        <v>0</v>
      </c>
      <c r="M198" s="1138"/>
      <c r="N198" s="1138"/>
      <c r="O198" s="1321">
        <f>P198+Q198</f>
        <v>0</v>
      </c>
      <c r="P198" s="1138"/>
      <c r="Q198" s="1138"/>
      <c r="R198" s="1321">
        <f>S198+T198</f>
        <v>0</v>
      </c>
      <c r="S198" s="1147"/>
      <c r="T198" s="1147"/>
      <c r="U198" s="1321">
        <f>V198+W198</f>
        <v>0</v>
      </c>
      <c r="V198" s="1147"/>
      <c r="W198" s="1147"/>
      <c r="X198" s="1321">
        <f>Y198+Z198</f>
        <v>0</v>
      </c>
      <c r="Y198" s="1332"/>
      <c r="Z198" s="1148"/>
      <c r="AA198" s="1122">
        <f t="shared" si="38"/>
        <v>0</v>
      </c>
      <c r="AB198" s="1122">
        <f t="shared" si="42"/>
        <v>0</v>
      </c>
    </row>
    <row r="199" spans="2:28" s="1032" customFormat="1" x14ac:dyDescent="0.2">
      <c r="B199" s="1136"/>
      <c r="C199" s="1129"/>
      <c r="D199" s="1158" t="s">
        <v>316</v>
      </c>
      <c r="E199" s="1139"/>
      <c r="F199" s="1140"/>
      <c r="G199" s="1123">
        <f>+E199*F199</f>
        <v>0</v>
      </c>
      <c r="H199" s="1149"/>
      <c r="I199" s="1321">
        <f>J199+K199</f>
        <v>0</v>
      </c>
      <c r="J199" s="1150"/>
      <c r="K199" s="1150"/>
      <c r="L199" s="1321">
        <f>M199+N199</f>
        <v>0</v>
      </c>
      <c r="M199" s="1150"/>
      <c r="N199" s="1150"/>
      <c r="O199" s="1321">
        <f>P199+Q199</f>
        <v>0</v>
      </c>
      <c r="P199" s="1150"/>
      <c r="Q199" s="1150"/>
      <c r="R199" s="1321">
        <f>S199+T199</f>
        <v>0</v>
      </c>
      <c r="S199" s="1151"/>
      <c r="T199" s="1151"/>
      <c r="U199" s="1321">
        <f>V199+W199</f>
        <v>0</v>
      </c>
      <c r="V199" s="1151"/>
      <c r="W199" s="1151"/>
      <c r="X199" s="1321">
        <f>Y199+Z199</f>
        <v>0</v>
      </c>
      <c r="Y199" s="1333"/>
      <c r="Z199" s="1152"/>
      <c r="AA199" s="1122">
        <f t="shared" si="38"/>
        <v>0</v>
      </c>
      <c r="AB199" s="1122">
        <f t="shared" si="42"/>
        <v>0</v>
      </c>
    </row>
    <row r="200" spans="2:28" s="1032" customFormat="1" x14ac:dyDescent="0.2">
      <c r="B200" s="1136"/>
      <c r="C200" s="1129"/>
      <c r="D200" s="1158" t="s">
        <v>316</v>
      </c>
      <c r="E200" s="1139"/>
      <c r="F200" s="1140"/>
      <c r="G200" s="1123">
        <f>+E200*F200</f>
        <v>0</v>
      </c>
      <c r="H200" s="1149"/>
      <c r="I200" s="1322">
        <f>J200+K200</f>
        <v>0</v>
      </c>
      <c r="J200" s="1150"/>
      <c r="K200" s="1150"/>
      <c r="L200" s="1322">
        <f>M200+N200</f>
        <v>0</v>
      </c>
      <c r="M200" s="1150"/>
      <c r="N200" s="1150"/>
      <c r="O200" s="1322">
        <f>P200+Q200</f>
        <v>0</v>
      </c>
      <c r="P200" s="1150"/>
      <c r="Q200" s="1150"/>
      <c r="R200" s="1322">
        <f>S200+T200</f>
        <v>0</v>
      </c>
      <c r="S200" s="1151"/>
      <c r="T200" s="1151"/>
      <c r="U200" s="1322">
        <f>V200+W200</f>
        <v>0</v>
      </c>
      <c r="V200" s="1151"/>
      <c r="W200" s="1151"/>
      <c r="X200" s="1322">
        <f>Y200+Z200</f>
        <v>0</v>
      </c>
      <c r="Y200" s="1333"/>
      <c r="Z200" s="1152"/>
      <c r="AA200" s="1122">
        <f t="shared" si="38"/>
        <v>0</v>
      </c>
      <c r="AB200" s="1122">
        <f t="shared" si="42"/>
        <v>0</v>
      </c>
    </row>
    <row r="201" spans="2:28" s="1032" customFormat="1" x14ac:dyDescent="0.2">
      <c r="B201" s="1137"/>
      <c r="C201" s="1131"/>
      <c r="D201" s="1159" t="s">
        <v>316</v>
      </c>
      <c r="E201" s="1141"/>
      <c r="F201" s="1142"/>
      <c r="G201" s="1124">
        <f>+E201*F201</f>
        <v>0</v>
      </c>
      <c r="H201" s="1153"/>
      <c r="I201" s="1323">
        <f>J201+K201</f>
        <v>0</v>
      </c>
      <c r="J201" s="1154"/>
      <c r="K201" s="1154"/>
      <c r="L201" s="1323">
        <f>M201+N201</f>
        <v>0</v>
      </c>
      <c r="M201" s="1154"/>
      <c r="N201" s="1154"/>
      <c r="O201" s="1323">
        <f>P201+Q201</f>
        <v>0</v>
      </c>
      <c r="P201" s="1154"/>
      <c r="Q201" s="1154"/>
      <c r="R201" s="1323">
        <f>S201+T201</f>
        <v>0</v>
      </c>
      <c r="S201" s="1155"/>
      <c r="T201" s="1155"/>
      <c r="U201" s="1323">
        <f>V201+W201</f>
        <v>0</v>
      </c>
      <c r="V201" s="1155"/>
      <c r="W201" s="1155"/>
      <c r="X201" s="1323">
        <f>Y201+Z201</f>
        <v>0</v>
      </c>
      <c r="Y201" s="1334"/>
      <c r="Z201" s="1156"/>
      <c r="AA201" s="1122">
        <f t="shared" si="38"/>
        <v>0</v>
      </c>
      <c r="AB201" s="1122">
        <f t="shared" si="42"/>
        <v>0</v>
      </c>
    </row>
    <row r="202" spans="2:28" s="1032" customFormat="1" x14ac:dyDescent="0.15">
      <c r="B202" s="1135" t="s">
        <v>291</v>
      </c>
      <c r="C202" s="1128" t="s">
        <v>97</v>
      </c>
      <c r="D202" s="1092"/>
      <c r="E202" s="1143"/>
      <c r="F202" s="1144"/>
      <c r="G202" s="734">
        <f t="shared" ref="G202:Z202" si="44">SUM(G203:G207)</f>
        <v>0</v>
      </c>
      <c r="H202" s="1145">
        <f t="shared" si="44"/>
        <v>0</v>
      </c>
      <c r="I202" s="1145">
        <f t="shared" si="44"/>
        <v>0</v>
      </c>
      <c r="J202" s="1145">
        <f t="shared" si="44"/>
        <v>0</v>
      </c>
      <c r="K202" s="1145">
        <f t="shared" si="44"/>
        <v>0</v>
      </c>
      <c r="L202" s="1145">
        <f t="shared" si="44"/>
        <v>0</v>
      </c>
      <c r="M202" s="1145">
        <f t="shared" si="44"/>
        <v>0</v>
      </c>
      <c r="N202" s="1145">
        <f t="shared" si="44"/>
        <v>0</v>
      </c>
      <c r="O202" s="1145">
        <f t="shared" si="44"/>
        <v>0</v>
      </c>
      <c r="P202" s="1145">
        <f t="shared" si="44"/>
        <v>0</v>
      </c>
      <c r="Q202" s="1145">
        <f t="shared" si="44"/>
        <v>0</v>
      </c>
      <c r="R202" s="1145">
        <f t="shared" si="44"/>
        <v>0</v>
      </c>
      <c r="S202" s="1145">
        <f t="shared" si="44"/>
        <v>0</v>
      </c>
      <c r="T202" s="1145">
        <f t="shared" si="44"/>
        <v>0</v>
      </c>
      <c r="U202" s="1145">
        <f t="shared" si="44"/>
        <v>0</v>
      </c>
      <c r="V202" s="1145">
        <f t="shared" si="44"/>
        <v>0</v>
      </c>
      <c r="W202" s="1145">
        <f t="shared" si="44"/>
        <v>0</v>
      </c>
      <c r="X202" s="1145">
        <f t="shared" si="44"/>
        <v>0</v>
      </c>
      <c r="Y202" s="1145">
        <f t="shared" si="44"/>
        <v>0</v>
      </c>
      <c r="Z202" s="1146">
        <f t="shared" si="44"/>
        <v>0</v>
      </c>
      <c r="AA202" s="1122">
        <f t="shared" si="38"/>
        <v>0</v>
      </c>
      <c r="AB202" s="1122">
        <f t="shared" si="42"/>
        <v>0</v>
      </c>
    </row>
    <row r="203" spans="2:28" s="1032" customFormat="1" x14ac:dyDescent="0.2">
      <c r="B203" s="1136"/>
      <c r="C203" s="1129"/>
      <c r="D203" s="1158" t="s">
        <v>316</v>
      </c>
      <c r="E203" s="1139"/>
      <c r="F203" s="1140"/>
      <c r="G203" s="1123">
        <f>+E203*F203</f>
        <v>0</v>
      </c>
      <c r="H203" s="1138"/>
      <c r="I203" s="1321">
        <f>J203+K203</f>
        <v>0</v>
      </c>
      <c r="J203" s="1138"/>
      <c r="K203" s="1138"/>
      <c r="L203" s="1321">
        <f>M203+N203</f>
        <v>0</v>
      </c>
      <c r="M203" s="1138"/>
      <c r="N203" s="1138"/>
      <c r="O203" s="1321">
        <f>P203+Q203</f>
        <v>0</v>
      </c>
      <c r="P203" s="1138"/>
      <c r="Q203" s="1138"/>
      <c r="R203" s="1321">
        <f>S203+T203</f>
        <v>0</v>
      </c>
      <c r="S203" s="1147"/>
      <c r="T203" s="1147"/>
      <c r="U203" s="1321">
        <f>V203+W203</f>
        <v>0</v>
      </c>
      <c r="V203" s="1147"/>
      <c r="W203" s="1147"/>
      <c r="X203" s="1321">
        <f>Y203+Z203</f>
        <v>0</v>
      </c>
      <c r="Y203" s="1332"/>
      <c r="Z203" s="1148"/>
      <c r="AA203" s="1122">
        <f t="shared" si="38"/>
        <v>0</v>
      </c>
      <c r="AB203" s="1122">
        <f t="shared" si="42"/>
        <v>0</v>
      </c>
    </row>
    <row r="204" spans="2:28" s="1032" customFormat="1" x14ac:dyDescent="0.2">
      <c r="B204" s="1136"/>
      <c r="C204" s="1129"/>
      <c r="D204" s="1158" t="s">
        <v>316</v>
      </c>
      <c r="E204" s="1139"/>
      <c r="F204" s="1140"/>
      <c r="G204" s="1123">
        <f>+E204*F204</f>
        <v>0</v>
      </c>
      <c r="H204" s="1138"/>
      <c r="I204" s="1321">
        <f>J204+K204</f>
        <v>0</v>
      </c>
      <c r="J204" s="1138"/>
      <c r="K204" s="1138"/>
      <c r="L204" s="1321">
        <f>M204+N204</f>
        <v>0</v>
      </c>
      <c r="M204" s="1138"/>
      <c r="N204" s="1138"/>
      <c r="O204" s="1321">
        <f>P204+Q204</f>
        <v>0</v>
      </c>
      <c r="P204" s="1138"/>
      <c r="Q204" s="1138"/>
      <c r="R204" s="1321">
        <f>S204+T204</f>
        <v>0</v>
      </c>
      <c r="S204" s="1147"/>
      <c r="T204" s="1147"/>
      <c r="U204" s="1321">
        <f>V204+W204</f>
        <v>0</v>
      </c>
      <c r="V204" s="1147"/>
      <c r="W204" s="1147"/>
      <c r="X204" s="1321">
        <f>Y204+Z204</f>
        <v>0</v>
      </c>
      <c r="Y204" s="1332"/>
      <c r="Z204" s="1148"/>
      <c r="AA204" s="1122">
        <f t="shared" si="38"/>
        <v>0</v>
      </c>
      <c r="AB204" s="1122">
        <f t="shared" si="42"/>
        <v>0</v>
      </c>
    </row>
    <row r="205" spans="2:28" s="1032" customFormat="1" x14ac:dyDescent="0.2">
      <c r="B205" s="1136"/>
      <c r="C205" s="1129"/>
      <c r="D205" s="1158" t="s">
        <v>316</v>
      </c>
      <c r="E205" s="1139"/>
      <c r="F205" s="1140"/>
      <c r="G205" s="1123">
        <f>+E205*F205</f>
        <v>0</v>
      </c>
      <c r="H205" s="1149"/>
      <c r="I205" s="1321">
        <f>J205+K205</f>
        <v>0</v>
      </c>
      <c r="J205" s="1150"/>
      <c r="K205" s="1150"/>
      <c r="L205" s="1321">
        <f>M205+N205</f>
        <v>0</v>
      </c>
      <c r="M205" s="1150"/>
      <c r="N205" s="1150"/>
      <c r="O205" s="1321">
        <f>P205+Q205</f>
        <v>0</v>
      </c>
      <c r="P205" s="1150"/>
      <c r="Q205" s="1150"/>
      <c r="R205" s="1321">
        <f>S205+T205</f>
        <v>0</v>
      </c>
      <c r="S205" s="1151"/>
      <c r="T205" s="1151"/>
      <c r="U205" s="1321">
        <f>V205+W205</f>
        <v>0</v>
      </c>
      <c r="V205" s="1151"/>
      <c r="W205" s="1151"/>
      <c r="X205" s="1321">
        <f>Y205+Z205</f>
        <v>0</v>
      </c>
      <c r="Y205" s="1333"/>
      <c r="Z205" s="1152"/>
      <c r="AA205" s="1122">
        <f t="shared" si="38"/>
        <v>0</v>
      </c>
      <c r="AB205" s="1122">
        <f t="shared" si="42"/>
        <v>0</v>
      </c>
    </row>
    <row r="206" spans="2:28" s="1032" customFormat="1" x14ac:dyDescent="0.2">
      <c r="B206" s="1136"/>
      <c r="C206" s="1129"/>
      <c r="D206" s="1158" t="s">
        <v>316</v>
      </c>
      <c r="E206" s="1139"/>
      <c r="F206" s="1140"/>
      <c r="G206" s="1123">
        <f>+E206*F206</f>
        <v>0</v>
      </c>
      <c r="H206" s="1149"/>
      <c r="I206" s="1322">
        <f>J206+K206</f>
        <v>0</v>
      </c>
      <c r="J206" s="1150"/>
      <c r="K206" s="1150"/>
      <c r="L206" s="1322">
        <f>M206+N206</f>
        <v>0</v>
      </c>
      <c r="M206" s="1150"/>
      <c r="N206" s="1150"/>
      <c r="O206" s="1322">
        <f>P206+Q206</f>
        <v>0</v>
      </c>
      <c r="P206" s="1150"/>
      <c r="Q206" s="1150"/>
      <c r="R206" s="1322">
        <f>S206+T206</f>
        <v>0</v>
      </c>
      <c r="S206" s="1151"/>
      <c r="T206" s="1151"/>
      <c r="U206" s="1322">
        <f>V206+W206</f>
        <v>0</v>
      </c>
      <c r="V206" s="1151"/>
      <c r="W206" s="1151"/>
      <c r="X206" s="1322">
        <f>Y206+Z206</f>
        <v>0</v>
      </c>
      <c r="Y206" s="1333"/>
      <c r="Z206" s="1152"/>
      <c r="AA206" s="1122">
        <f t="shared" si="38"/>
        <v>0</v>
      </c>
      <c r="AB206" s="1122">
        <f t="shared" si="42"/>
        <v>0</v>
      </c>
    </row>
    <row r="207" spans="2:28" s="1032" customFormat="1" x14ac:dyDescent="0.2">
      <c r="B207" s="1137"/>
      <c r="C207" s="1131"/>
      <c r="D207" s="1159" t="s">
        <v>316</v>
      </c>
      <c r="E207" s="1141"/>
      <c r="F207" s="1142"/>
      <c r="G207" s="1124">
        <f>+E207*F207</f>
        <v>0</v>
      </c>
      <c r="H207" s="1153"/>
      <c r="I207" s="1323">
        <f>J207+K207</f>
        <v>0</v>
      </c>
      <c r="J207" s="1154"/>
      <c r="K207" s="1154"/>
      <c r="L207" s="1323">
        <f>M207+N207</f>
        <v>0</v>
      </c>
      <c r="M207" s="1154"/>
      <c r="N207" s="1154"/>
      <c r="O207" s="1323">
        <f>P207+Q207</f>
        <v>0</v>
      </c>
      <c r="P207" s="1154"/>
      <c r="Q207" s="1154"/>
      <c r="R207" s="1323">
        <f>S207+T207</f>
        <v>0</v>
      </c>
      <c r="S207" s="1155"/>
      <c r="T207" s="1155"/>
      <c r="U207" s="1323">
        <f>V207+W207</f>
        <v>0</v>
      </c>
      <c r="V207" s="1155"/>
      <c r="W207" s="1155"/>
      <c r="X207" s="1323">
        <f>Y207+Z207</f>
        <v>0</v>
      </c>
      <c r="Y207" s="1334"/>
      <c r="Z207" s="1156"/>
      <c r="AA207" s="1122">
        <f t="shared" si="38"/>
        <v>0</v>
      </c>
      <c r="AB207" s="1122">
        <f t="shared" si="42"/>
        <v>0</v>
      </c>
    </row>
    <row r="208" spans="2:28" s="1032" customFormat="1" x14ac:dyDescent="0.15">
      <c r="B208" s="777" t="str">
        <f>+'PLAN DE ADQUISICIONES'!C28</f>
        <v>Selección de beneficiarios</v>
      </c>
      <c r="C208" s="776" t="str">
        <f>+'PLAN DE ADQUISICIONES'!B28</f>
        <v>1.2.2</v>
      </c>
      <c r="D208" s="774" t="str">
        <f>+'PLAN DE ADQUISICIONES'!D28</f>
        <v>Unidad medida</v>
      </c>
      <c r="E208" s="775">
        <f>+'PLAN DE ADQUISICIONES'!E28</f>
        <v>0</v>
      </c>
      <c r="F208" s="735"/>
      <c r="G208" s="735">
        <f t="shared" ref="G208:Z208" si="45">+G210+G216+G222+G228+G234</f>
        <v>0</v>
      </c>
      <c r="H208" s="19">
        <f t="shared" si="45"/>
        <v>0</v>
      </c>
      <c r="I208" s="19">
        <f t="shared" si="45"/>
        <v>0</v>
      </c>
      <c r="J208" s="19">
        <f t="shared" si="45"/>
        <v>0</v>
      </c>
      <c r="K208" s="19">
        <f t="shared" si="45"/>
        <v>0</v>
      </c>
      <c r="L208" s="19">
        <f t="shared" si="45"/>
        <v>0</v>
      </c>
      <c r="M208" s="19">
        <f t="shared" si="45"/>
        <v>0</v>
      </c>
      <c r="N208" s="19">
        <f t="shared" si="45"/>
        <v>0</v>
      </c>
      <c r="O208" s="19">
        <f t="shared" si="45"/>
        <v>0</v>
      </c>
      <c r="P208" s="19">
        <f t="shared" si="45"/>
        <v>0</v>
      </c>
      <c r="Q208" s="19">
        <f t="shared" si="45"/>
        <v>0</v>
      </c>
      <c r="R208" s="19">
        <f t="shared" si="45"/>
        <v>0</v>
      </c>
      <c r="S208" s="19">
        <f t="shared" si="45"/>
        <v>0</v>
      </c>
      <c r="T208" s="19">
        <f t="shared" si="45"/>
        <v>0</v>
      </c>
      <c r="U208" s="19">
        <f t="shared" si="45"/>
        <v>0</v>
      </c>
      <c r="V208" s="19">
        <f t="shared" si="45"/>
        <v>0</v>
      </c>
      <c r="W208" s="19">
        <f t="shared" si="45"/>
        <v>0</v>
      </c>
      <c r="X208" s="19">
        <f t="shared" si="45"/>
        <v>0</v>
      </c>
      <c r="Y208" s="19">
        <f t="shared" si="45"/>
        <v>0</v>
      </c>
      <c r="Z208" s="20">
        <f t="shared" si="45"/>
        <v>0</v>
      </c>
      <c r="AA208" s="1122">
        <f t="shared" si="38"/>
        <v>0</v>
      </c>
      <c r="AB208" s="1122">
        <f t="shared" si="42"/>
        <v>0</v>
      </c>
    </row>
    <row r="209" spans="2:28" s="1032" customFormat="1" x14ac:dyDescent="0.15">
      <c r="B209" s="771" t="s">
        <v>475</v>
      </c>
      <c r="C209" s="770"/>
      <c r="D209" s="1893"/>
      <c r="E209" s="1894"/>
      <c r="F209" s="1894"/>
      <c r="G209" s="1894"/>
      <c r="H209" s="1894"/>
      <c r="I209" s="1894"/>
      <c r="J209" s="1894"/>
      <c r="K209" s="1894"/>
      <c r="L209" s="1894"/>
      <c r="M209" s="1894"/>
      <c r="N209" s="1894"/>
      <c r="O209" s="1894"/>
      <c r="P209" s="1894"/>
      <c r="Q209" s="1894"/>
      <c r="R209" s="1894"/>
      <c r="S209" s="1894"/>
      <c r="T209" s="1894"/>
      <c r="U209" s="1894"/>
      <c r="V209" s="1894"/>
      <c r="W209" s="1894"/>
      <c r="X209" s="1895"/>
      <c r="Y209" s="1330"/>
      <c r="Z209" s="1331"/>
      <c r="AA209" s="1122"/>
      <c r="AB209" s="1122">
        <f>+AA209-G209</f>
        <v>0</v>
      </c>
    </row>
    <row r="210" spans="2:28" s="1032" customFormat="1" x14ac:dyDescent="0.15">
      <c r="B210" s="1135" t="s">
        <v>291</v>
      </c>
      <c r="C210" s="1128" t="s">
        <v>99</v>
      </c>
      <c r="D210" s="1092"/>
      <c r="E210" s="1143"/>
      <c r="F210" s="1144"/>
      <c r="G210" s="734">
        <f t="shared" ref="G210:Z210" si="46">SUM(G211:G215)</f>
        <v>0</v>
      </c>
      <c r="H210" s="1145">
        <f t="shared" si="46"/>
        <v>0</v>
      </c>
      <c r="I210" s="1145">
        <f t="shared" si="46"/>
        <v>0</v>
      </c>
      <c r="J210" s="1145">
        <f t="shared" si="46"/>
        <v>0</v>
      </c>
      <c r="K210" s="1145">
        <f t="shared" si="46"/>
        <v>0</v>
      </c>
      <c r="L210" s="1145">
        <f t="shared" si="46"/>
        <v>0</v>
      </c>
      <c r="M210" s="1145">
        <f t="shared" si="46"/>
        <v>0</v>
      </c>
      <c r="N210" s="1145">
        <f t="shared" si="46"/>
        <v>0</v>
      </c>
      <c r="O210" s="1145">
        <f t="shared" si="46"/>
        <v>0</v>
      </c>
      <c r="P210" s="1145">
        <f t="shared" si="46"/>
        <v>0</v>
      </c>
      <c r="Q210" s="1145">
        <f t="shared" si="46"/>
        <v>0</v>
      </c>
      <c r="R210" s="1145">
        <f t="shared" si="46"/>
        <v>0</v>
      </c>
      <c r="S210" s="1145">
        <f t="shared" si="46"/>
        <v>0</v>
      </c>
      <c r="T210" s="1145">
        <f t="shared" si="46"/>
        <v>0</v>
      </c>
      <c r="U210" s="1145">
        <f t="shared" si="46"/>
        <v>0</v>
      </c>
      <c r="V210" s="1145">
        <f t="shared" si="46"/>
        <v>0</v>
      </c>
      <c r="W210" s="1145">
        <f t="shared" si="46"/>
        <v>0</v>
      </c>
      <c r="X210" s="1145">
        <f t="shared" si="46"/>
        <v>0</v>
      </c>
      <c r="Y210" s="1145">
        <f t="shared" si="46"/>
        <v>0</v>
      </c>
      <c r="Z210" s="1146">
        <f t="shared" si="46"/>
        <v>0</v>
      </c>
      <c r="AA210" s="1122">
        <f t="shared" si="38"/>
        <v>0</v>
      </c>
      <c r="AB210" s="1122">
        <f t="shared" si="42"/>
        <v>0</v>
      </c>
    </row>
    <row r="211" spans="2:28" s="1032" customFormat="1" x14ac:dyDescent="0.2">
      <c r="B211" s="1136"/>
      <c r="C211" s="1129"/>
      <c r="D211" s="1158" t="s">
        <v>296</v>
      </c>
      <c r="E211" s="1139"/>
      <c r="F211" s="1140"/>
      <c r="G211" s="1123">
        <f>+E211*F211</f>
        <v>0</v>
      </c>
      <c r="H211" s="1138"/>
      <c r="I211" s="1321">
        <f>J211+K211</f>
        <v>0</v>
      </c>
      <c r="J211" s="1138"/>
      <c r="K211" s="1138"/>
      <c r="L211" s="1321">
        <f>M211+N211</f>
        <v>0</v>
      </c>
      <c r="M211" s="1138"/>
      <c r="N211" s="1138"/>
      <c r="O211" s="1321">
        <f>P211+Q211</f>
        <v>0</v>
      </c>
      <c r="P211" s="1138"/>
      <c r="Q211" s="1138"/>
      <c r="R211" s="1321">
        <f>S211+T211</f>
        <v>0</v>
      </c>
      <c r="S211" s="1147"/>
      <c r="T211" s="1147"/>
      <c r="U211" s="1321">
        <f>V211+W211</f>
        <v>0</v>
      </c>
      <c r="V211" s="1147"/>
      <c r="W211" s="1147"/>
      <c r="X211" s="1321">
        <f>Y211+Z211</f>
        <v>0</v>
      </c>
      <c r="Y211" s="1332"/>
      <c r="Z211" s="1148"/>
      <c r="AA211" s="1122">
        <f t="shared" si="38"/>
        <v>0</v>
      </c>
      <c r="AB211" s="1122">
        <f t="shared" si="42"/>
        <v>0</v>
      </c>
    </row>
    <row r="212" spans="2:28" s="1032" customFormat="1" x14ac:dyDescent="0.2">
      <c r="B212" s="1136"/>
      <c r="C212" s="1129"/>
      <c r="D212" s="1158" t="s">
        <v>316</v>
      </c>
      <c r="E212" s="1139"/>
      <c r="F212" s="1140"/>
      <c r="G212" s="1123">
        <f>+E212*F212</f>
        <v>0</v>
      </c>
      <c r="H212" s="1138"/>
      <c r="I212" s="1321">
        <f>J212+K212</f>
        <v>0</v>
      </c>
      <c r="J212" s="1138"/>
      <c r="K212" s="1138"/>
      <c r="L212" s="1321">
        <f>M212+N212</f>
        <v>0</v>
      </c>
      <c r="M212" s="1138"/>
      <c r="N212" s="1138"/>
      <c r="O212" s="1321">
        <f>P212+Q212</f>
        <v>0</v>
      </c>
      <c r="P212" s="1138"/>
      <c r="Q212" s="1138"/>
      <c r="R212" s="1321">
        <f>S212+T212</f>
        <v>0</v>
      </c>
      <c r="S212" s="1147"/>
      <c r="T212" s="1147"/>
      <c r="U212" s="1321">
        <f>V212+W212</f>
        <v>0</v>
      </c>
      <c r="V212" s="1147"/>
      <c r="W212" s="1147"/>
      <c r="X212" s="1321">
        <f>Y212+Z212</f>
        <v>0</v>
      </c>
      <c r="Y212" s="1332"/>
      <c r="Z212" s="1148"/>
      <c r="AA212" s="1122">
        <f t="shared" si="38"/>
        <v>0</v>
      </c>
      <c r="AB212" s="1122">
        <f t="shared" si="42"/>
        <v>0</v>
      </c>
    </row>
    <row r="213" spans="2:28" s="1032" customFormat="1" x14ac:dyDescent="0.2">
      <c r="B213" s="1136"/>
      <c r="C213" s="1130"/>
      <c r="D213" s="1158" t="s">
        <v>316</v>
      </c>
      <c r="E213" s="1139"/>
      <c r="F213" s="1140"/>
      <c r="G213" s="1123">
        <f>+E213*F213</f>
        <v>0</v>
      </c>
      <c r="H213" s="1149"/>
      <c r="I213" s="1321">
        <f>J213+K213</f>
        <v>0</v>
      </c>
      <c r="J213" s="1150"/>
      <c r="K213" s="1150"/>
      <c r="L213" s="1321">
        <f>M213+N213</f>
        <v>0</v>
      </c>
      <c r="M213" s="1150"/>
      <c r="N213" s="1150"/>
      <c r="O213" s="1321">
        <f>P213+Q213</f>
        <v>0</v>
      </c>
      <c r="P213" s="1150"/>
      <c r="Q213" s="1150"/>
      <c r="R213" s="1321">
        <f>S213+T213</f>
        <v>0</v>
      </c>
      <c r="S213" s="1151"/>
      <c r="T213" s="1151"/>
      <c r="U213" s="1321">
        <f>V213+W213</f>
        <v>0</v>
      </c>
      <c r="V213" s="1151"/>
      <c r="W213" s="1151"/>
      <c r="X213" s="1321">
        <f>Y213+Z213</f>
        <v>0</v>
      </c>
      <c r="Y213" s="1333"/>
      <c r="Z213" s="1152"/>
      <c r="AA213" s="1122">
        <f t="shared" si="38"/>
        <v>0</v>
      </c>
      <c r="AB213" s="1122">
        <f t="shared" si="42"/>
        <v>0</v>
      </c>
    </row>
    <row r="214" spans="2:28" s="1032" customFormat="1" x14ac:dyDescent="0.2">
      <c r="B214" s="1136"/>
      <c r="C214" s="1130"/>
      <c r="D214" s="1158" t="s">
        <v>316</v>
      </c>
      <c r="E214" s="1139"/>
      <c r="F214" s="1140"/>
      <c r="G214" s="1123">
        <f>+E214*F214</f>
        <v>0</v>
      </c>
      <c r="H214" s="1149"/>
      <c r="I214" s="1322">
        <f>J214+K214</f>
        <v>0</v>
      </c>
      <c r="J214" s="1150"/>
      <c r="K214" s="1150"/>
      <c r="L214" s="1322">
        <f>M214+N214</f>
        <v>0</v>
      </c>
      <c r="M214" s="1150"/>
      <c r="N214" s="1150"/>
      <c r="O214" s="1322">
        <f>P214+Q214</f>
        <v>0</v>
      </c>
      <c r="P214" s="1150"/>
      <c r="Q214" s="1150"/>
      <c r="R214" s="1322">
        <f>S214+T214</f>
        <v>0</v>
      </c>
      <c r="S214" s="1151"/>
      <c r="T214" s="1151"/>
      <c r="U214" s="1322">
        <f>V214+W214</f>
        <v>0</v>
      </c>
      <c r="V214" s="1151"/>
      <c r="W214" s="1151"/>
      <c r="X214" s="1322">
        <f>Y214+Z214</f>
        <v>0</v>
      </c>
      <c r="Y214" s="1333"/>
      <c r="Z214" s="1152"/>
      <c r="AA214" s="1122">
        <f t="shared" si="38"/>
        <v>0</v>
      </c>
      <c r="AB214" s="1122">
        <f t="shared" si="42"/>
        <v>0</v>
      </c>
    </row>
    <row r="215" spans="2:28" s="1032" customFormat="1" x14ac:dyDescent="0.2">
      <c r="B215" s="1137"/>
      <c r="C215" s="1131"/>
      <c r="D215" s="1159" t="s">
        <v>316</v>
      </c>
      <c r="E215" s="1141"/>
      <c r="F215" s="1142"/>
      <c r="G215" s="1124">
        <f>+E215*F215</f>
        <v>0</v>
      </c>
      <c r="H215" s="1153"/>
      <c r="I215" s="1323">
        <f>J215+K215</f>
        <v>0</v>
      </c>
      <c r="J215" s="1154"/>
      <c r="K215" s="1154"/>
      <c r="L215" s="1323">
        <f>M215+N215</f>
        <v>0</v>
      </c>
      <c r="M215" s="1154"/>
      <c r="N215" s="1154"/>
      <c r="O215" s="1323">
        <f>P215+Q215</f>
        <v>0</v>
      </c>
      <c r="P215" s="1154"/>
      <c r="Q215" s="1154"/>
      <c r="R215" s="1323">
        <f>S215+T215</f>
        <v>0</v>
      </c>
      <c r="S215" s="1155"/>
      <c r="T215" s="1155"/>
      <c r="U215" s="1323">
        <f>V215+W215</f>
        <v>0</v>
      </c>
      <c r="V215" s="1155"/>
      <c r="W215" s="1155"/>
      <c r="X215" s="1323">
        <f>Y215+Z215</f>
        <v>0</v>
      </c>
      <c r="Y215" s="1334"/>
      <c r="Z215" s="1156"/>
      <c r="AA215" s="1122">
        <f t="shared" si="38"/>
        <v>0</v>
      </c>
      <c r="AB215" s="1122">
        <f t="shared" si="42"/>
        <v>0</v>
      </c>
    </row>
    <row r="216" spans="2:28" s="1032" customFormat="1" x14ac:dyDescent="0.15">
      <c r="B216" s="1135" t="s">
        <v>291</v>
      </c>
      <c r="C216" s="1128" t="s">
        <v>100</v>
      </c>
      <c r="D216" s="1092"/>
      <c r="E216" s="1143"/>
      <c r="F216" s="1144"/>
      <c r="G216" s="734">
        <f t="shared" ref="G216:Z216" si="47">SUM(G217:G221)</f>
        <v>0</v>
      </c>
      <c r="H216" s="1145">
        <f t="shared" si="47"/>
        <v>0</v>
      </c>
      <c r="I216" s="1145">
        <f t="shared" si="47"/>
        <v>0</v>
      </c>
      <c r="J216" s="1145">
        <f t="shared" si="47"/>
        <v>0</v>
      </c>
      <c r="K216" s="1145">
        <f t="shared" si="47"/>
        <v>0</v>
      </c>
      <c r="L216" s="1145">
        <f t="shared" si="47"/>
        <v>0</v>
      </c>
      <c r="M216" s="1145">
        <f t="shared" si="47"/>
        <v>0</v>
      </c>
      <c r="N216" s="1145">
        <f t="shared" si="47"/>
        <v>0</v>
      </c>
      <c r="O216" s="1145">
        <f t="shared" si="47"/>
        <v>0</v>
      </c>
      <c r="P216" s="1145">
        <f t="shared" si="47"/>
        <v>0</v>
      </c>
      <c r="Q216" s="1145">
        <f t="shared" si="47"/>
        <v>0</v>
      </c>
      <c r="R216" s="1145">
        <f t="shared" si="47"/>
        <v>0</v>
      </c>
      <c r="S216" s="1145">
        <f t="shared" si="47"/>
        <v>0</v>
      </c>
      <c r="T216" s="1145">
        <f t="shared" si="47"/>
        <v>0</v>
      </c>
      <c r="U216" s="1145">
        <f t="shared" si="47"/>
        <v>0</v>
      </c>
      <c r="V216" s="1145">
        <f t="shared" si="47"/>
        <v>0</v>
      </c>
      <c r="W216" s="1145">
        <f t="shared" si="47"/>
        <v>0</v>
      </c>
      <c r="X216" s="1145">
        <f t="shared" si="47"/>
        <v>0</v>
      </c>
      <c r="Y216" s="1145">
        <f t="shared" si="47"/>
        <v>0</v>
      </c>
      <c r="Z216" s="1146">
        <f t="shared" si="47"/>
        <v>0</v>
      </c>
      <c r="AA216" s="1122">
        <f t="shared" si="38"/>
        <v>0</v>
      </c>
      <c r="AB216" s="1122">
        <f t="shared" si="42"/>
        <v>0</v>
      </c>
    </row>
    <row r="217" spans="2:28" s="1032" customFormat="1" x14ac:dyDescent="0.2">
      <c r="B217" s="1136"/>
      <c r="C217" s="1129"/>
      <c r="D217" s="1158" t="s">
        <v>316</v>
      </c>
      <c r="E217" s="1139"/>
      <c r="F217" s="1140"/>
      <c r="G217" s="1123">
        <f>+E217*F217</f>
        <v>0</v>
      </c>
      <c r="H217" s="1138"/>
      <c r="I217" s="1321">
        <f>J217+K217</f>
        <v>0</v>
      </c>
      <c r="J217" s="1138"/>
      <c r="K217" s="1138"/>
      <c r="L217" s="1321">
        <f>M217+N217</f>
        <v>0</v>
      </c>
      <c r="M217" s="1138"/>
      <c r="N217" s="1138"/>
      <c r="O217" s="1321">
        <f>P217+Q217</f>
        <v>0</v>
      </c>
      <c r="P217" s="1138"/>
      <c r="Q217" s="1138"/>
      <c r="R217" s="1321">
        <f>S217+T217</f>
        <v>0</v>
      </c>
      <c r="S217" s="1147"/>
      <c r="T217" s="1147"/>
      <c r="U217" s="1321">
        <f>V217+W217</f>
        <v>0</v>
      </c>
      <c r="V217" s="1147"/>
      <c r="W217" s="1147"/>
      <c r="X217" s="1321">
        <f>Y217+Z217</f>
        <v>0</v>
      </c>
      <c r="Y217" s="1332"/>
      <c r="Z217" s="1148"/>
      <c r="AA217" s="1122">
        <f t="shared" si="38"/>
        <v>0</v>
      </c>
      <c r="AB217" s="1122">
        <f t="shared" si="42"/>
        <v>0</v>
      </c>
    </row>
    <row r="218" spans="2:28" s="1032" customFormat="1" x14ac:dyDescent="0.2">
      <c r="B218" s="1136"/>
      <c r="C218" s="1129"/>
      <c r="D218" s="1158" t="s">
        <v>316</v>
      </c>
      <c r="E218" s="1139"/>
      <c r="F218" s="1140"/>
      <c r="G218" s="1123">
        <f>+E218*F218</f>
        <v>0</v>
      </c>
      <c r="H218" s="1138"/>
      <c r="I218" s="1321">
        <f>J218+K218</f>
        <v>0</v>
      </c>
      <c r="J218" s="1138"/>
      <c r="K218" s="1138"/>
      <c r="L218" s="1321">
        <f>M218+N218</f>
        <v>0</v>
      </c>
      <c r="M218" s="1138"/>
      <c r="N218" s="1138"/>
      <c r="O218" s="1321">
        <f>P218+Q218</f>
        <v>0</v>
      </c>
      <c r="P218" s="1138"/>
      <c r="Q218" s="1138"/>
      <c r="R218" s="1321">
        <f>S218+T218</f>
        <v>0</v>
      </c>
      <c r="S218" s="1147"/>
      <c r="T218" s="1147"/>
      <c r="U218" s="1321">
        <f>V218+W218</f>
        <v>0</v>
      </c>
      <c r="V218" s="1147"/>
      <c r="W218" s="1147"/>
      <c r="X218" s="1321">
        <f>Y218+Z218</f>
        <v>0</v>
      </c>
      <c r="Y218" s="1332"/>
      <c r="Z218" s="1148"/>
      <c r="AA218" s="1122">
        <f t="shared" si="38"/>
        <v>0</v>
      </c>
      <c r="AB218" s="1122">
        <f t="shared" si="42"/>
        <v>0</v>
      </c>
    </row>
    <row r="219" spans="2:28" s="1032" customFormat="1" x14ac:dyDescent="0.2">
      <c r="B219" s="1136"/>
      <c r="C219" s="1129"/>
      <c r="D219" s="1158" t="s">
        <v>316</v>
      </c>
      <c r="E219" s="1139"/>
      <c r="F219" s="1140"/>
      <c r="G219" s="1123">
        <f>+E219*F219</f>
        <v>0</v>
      </c>
      <c r="H219" s="1149"/>
      <c r="I219" s="1321">
        <f>J219+K219</f>
        <v>0</v>
      </c>
      <c r="J219" s="1150"/>
      <c r="K219" s="1150"/>
      <c r="L219" s="1321">
        <f>M219+N219</f>
        <v>0</v>
      </c>
      <c r="M219" s="1150"/>
      <c r="N219" s="1150"/>
      <c r="O219" s="1321">
        <f>P219+Q219</f>
        <v>0</v>
      </c>
      <c r="P219" s="1150"/>
      <c r="Q219" s="1150"/>
      <c r="R219" s="1321">
        <f>S219+T219</f>
        <v>0</v>
      </c>
      <c r="S219" s="1151"/>
      <c r="T219" s="1151"/>
      <c r="U219" s="1321">
        <f>V219+W219</f>
        <v>0</v>
      </c>
      <c r="V219" s="1151"/>
      <c r="W219" s="1151"/>
      <c r="X219" s="1321">
        <f>Y219+Z219</f>
        <v>0</v>
      </c>
      <c r="Y219" s="1333"/>
      <c r="Z219" s="1152"/>
      <c r="AA219" s="1122">
        <f t="shared" si="38"/>
        <v>0</v>
      </c>
      <c r="AB219" s="1122">
        <f t="shared" si="42"/>
        <v>0</v>
      </c>
    </row>
    <row r="220" spans="2:28" s="1032" customFormat="1" x14ac:dyDescent="0.2">
      <c r="B220" s="1136"/>
      <c r="C220" s="1129"/>
      <c r="D220" s="1158" t="s">
        <v>316</v>
      </c>
      <c r="E220" s="1139"/>
      <c r="F220" s="1140"/>
      <c r="G220" s="1123">
        <f>+E220*F220</f>
        <v>0</v>
      </c>
      <c r="H220" s="1149"/>
      <c r="I220" s="1322">
        <f>J220+K220</f>
        <v>0</v>
      </c>
      <c r="J220" s="1150"/>
      <c r="K220" s="1150"/>
      <c r="L220" s="1322">
        <f>M220+N220</f>
        <v>0</v>
      </c>
      <c r="M220" s="1150"/>
      <c r="N220" s="1150"/>
      <c r="O220" s="1322">
        <f>P220+Q220</f>
        <v>0</v>
      </c>
      <c r="P220" s="1150"/>
      <c r="Q220" s="1150"/>
      <c r="R220" s="1322">
        <f>S220+T220</f>
        <v>0</v>
      </c>
      <c r="S220" s="1151"/>
      <c r="T220" s="1151"/>
      <c r="U220" s="1322">
        <f>V220+W220</f>
        <v>0</v>
      </c>
      <c r="V220" s="1151"/>
      <c r="W220" s="1151"/>
      <c r="X220" s="1322">
        <f>Y220+Z220</f>
        <v>0</v>
      </c>
      <c r="Y220" s="1333"/>
      <c r="Z220" s="1152"/>
      <c r="AA220" s="1122">
        <f t="shared" si="38"/>
        <v>0</v>
      </c>
      <c r="AB220" s="1122">
        <f t="shared" si="42"/>
        <v>0</v>
      </c>
    </row>
    <row r="221" spans="2:28" s="1032" customFormat="1" x14ac:dyDescent="0.2">
      <c r="B221" s="1137"/>
      <c r="C221" s="1131"/>
      <c r="D221" s="1159" t="s">
        <v>316</v>
      </c>
      <c r="E221" s="1141"/>
      <c r="F221" s="1142"/>
      <c r="G221" s="1124">
        <f>+E221*F221</f>
        <v>0</v>
      </c>
      <c r="H221" s="1153"/>
      <c r="I221" s="1323">
        <f>J221+K221</f>
        <v>0</v>
      </c>
      <c r="J221" s="1154"/>
      <c r="K221" s="1154"/>
      <c r="L221" s="1323">
        <f>M221+N221</f>
        <v>0</v>
      </c>
      <c r="M221" s="1154"/>
      <c r="N221" s="1154"/>
      <c r="O221" s="1323">
        <f>P221+Q221</f>
        <v>0</v>
      </c>
      <c r="P221" s="1154"/>
      <c r="Q221" s="1154"/>
      <c r="R221" s="1323">
        <f>S221+T221</f>
        <v>0</v>
      </c>
      <c r="S221" s="1155"/>
      <c r="T221" s="1155"/>
      <c r="U221" s="1323">
        <f>V221+W221</f>
        <v>0</v>
      </c>
      <c r="V221" s="1155"/>
      <c r="W221" s="1155"/>
      <c r="X221" s="1323">
        <f>Y221+Z221</f>
        <v>0</v>
      </c>
      <c r="Y221" s="1334"/>
      <c r="Z221" s="1156"/>
      <c r="AA221" s="1122">
        <f t="shared" si="38"/>
        <v>0</v>
      </c>
      <c r="AB221" s="1122">
        <f t="shared" si="42"/>
        <v>0</v>
      </c>
    </row>
    <row r="222" spans="2:28" s="1032" customFormat="1" x14ac:dyDescent="0.15">
      <c r="B222" s="1135" t="s">
        <v>291</v>
      </c>
      <c r="C222" s="1128" t="s">
        <v>101</v>
      </c>
      <c r="D222" s="1092"/>
      <c r="E222" s="1143"/>
      <c r="F222" s="1144"/>
      <c r="G222" s="734">
        <f t="shared" ref="G222:Z222" si="48">SUM(G223:G227)</f>
        <v>0</v>
      </c>
      <c r="H222" s="1145">
        <f t="shared" si="48"/>
        <v>0</v>
      </c>
      <c r="I222" s="1145">
        <f t="shared" si="48"/>
        <v>0</v>
      </c>
      <c r="J222" s="1145">
        <f t="shared" si="48"/>
        <v>0</v>
      </c>
      <c r="K222" s="1145">
        <f t="shared" si="48"/>
        <v>0</v>
      </c>
      <c r="L222" s="1145">
        <f t="shared" si="48"/>
        <v>0</v>
      </c>
      <c r="M222" s="1145">
        <f t="shared" si="48"/>
        <v>0</v>
      </c>
      <c r="N222" s="1145">
        <f t="shared" si="48"/>
        <v>0</v>
      </c>
      <c r="O222" s="1145">
        <f t="shared" si="48"/>
        <v>0</v>
      </c>
      <c r="P222" s="1145">
        <f t="shared" si="48"/>
        <v>0</v>
      </c>
      <c r="Q222" s="1145">
        <f t="shared" si="48"/>
        <v>0</v>
      </c>
      <c r="R222" s="1145">
        <f t="shared" si="48"/>
        <v>0</v>
      </c>
      <c r="S222" s="1145">
        <f t="shared" si="48"/>
        <v>0</v>
      </c>
      <c r="T222" s="1145">
        <f t="shared" si="48"/>
        <v>0</v>
      </c>
      <c r="U222" s="1145">
        <f t="shared" si="48"/>
        <v>0</v>
      </c>
      <c r="V222" s="1145">
        <f t="shared" si="48"/>
        <v>0</v>
      </c>
      <c r="W222" s="1145">
        <f t="shared" si="48"/>
        <v>0</v>
      </c>
      <c r="X222" s="1145">
        <f t="shared" si="48"/>
        <v>0</v>
      </c>
      <c r="Y222" s="1145">
        <f t="shared" si="48"/>
        <v>0</v>
      </c>
      <c r="Z222" s="1146">
        <f t="shared" si="48"/>
        <v>0</v>
      </c>
      <c r="AA222" s="1122">
        <f t="shared" si="38"/>
        <v>0</v>
      </c>
      <c r="AB222" s="1122">
        <f t="shared" si="42"/>
        <v>0</v>
      </c>
    </row>
    <row r="223" spans="2:28" s="1032" customFormat="1" x14ac:dyDescent="0.2">
      <c r="B223" s="1136"/>
      <c r="C223" s="1129"/>
      <c r="D223" s="1158" t="s">
        <v>316</v>
      </c>
      <c r="E223" s="1139"/>
      <c r="F223" s="1140"/>
      <c r="G223" s="1123">
        <f>+E223*F223</f>
        <v>0</v>
      </c>
      <c r="H223" s="1138"/>
      <c r="I223" s="1321">
        <f>J223+K223</f>
        <v>0</v>
      </c>
      <c r="J223" s="1138"/>
      <c r="K223" s="1138"/>
      <c r="L223" s="1321">
        <f>M223+N223</f>
        <v>0</v>
      </c>
      <c r="M223" s="1138"/>
      <c r="N223" s="1138"/>
      <c r="O223" s="1321">
        <f>P223+Q223</f>
        <v>0</v>
      </c>
      <c r="P223" s="1138"/>
      <c r="Q223" s="1138"/>
      <c r="R223" s="1321">
        <f>S223+T223</f>
        <v>0</v>
      </c>
      <c r="S223" s="1147"/>
      <c r="T223" s="1147"/>
      <c r="U223" s="1321">
        <f>V223+W223</f>
        <v>0</v>
      </c>
      <c r="V223" s="1147"/>
      <c r="W223" s="1147"/>
      <c r="X223" s="1321">
        <f>Y223+Z223</f>
        <v>0</v>
      </c>
      <c r="Y223" s="1332"/>
      <c r="Z223" s="1148"/>
      <c r="AA223" s="1122">
        <f t="shared" si="38"/>
        <v>0</v>
      </c>
      <c r="AB223" s="1122">
        <f t="shared" si="42"/>
        <v>0</v>
      </c>
    </row>
    <row r="224" spans="2:28" s="1032" customFormat="1" x14ac:dyDescent="0.2">
      <c r="B224" s="1136"/>
      <c r="C224" s="1129"/>
      <c r="D224" s="1158" t="s">
        <v>316</v>
      </c>
      <c r="E224" s="1139"/>
      <c r="F224" s="1140"/>
      <c r="G224" s="1123">
        <f>+E224*F224</f>
        <v>0</v>
      </c>
      <c r="H224" s="1138"/>
      <c r="I224" s="1321">
        <f>J224+K224</f>
        <v>0</v>
      </c>
      <c r="J224" s="1138"/>
      <c r="K224" s="1138"/>
      <c r="L224" s="1321">
        <f>M224+N224</f>
        <v>0</v>
      </c>
      <c r="M224" s="1138"/>
      <c r="N224" s="1138"/>
      <c r="O224" s="1321">
        <f>P224+Q224</f>
        <v>0</v>
      </c>
      <c r="P224" s="1138"/>
      <c r="Q224" s="1138"/>
      <c r="R224" s="1321">
        <f>S224+T224</f>
        <v>0</v>
      </c>
      <c r="S224" s="1147"/>
      <c r="T224" s="1147"/>
      <c r="U224" s="1321">
        <f>V224+W224</f>
        <v>0</v>
      </c>
      <c r="V224" s="1147"/>
      <c r="W224" s="1147"/>
      <c r="X224" s="1321">
        <f>Y224+Z224</f>
        <v>0</v>
      </c>
      <c r="Y224" s="1332"/>
      <c r="Z224" s="1148"/>
      <c r="AA224" s="1122">
        <f t="shared" si="38"/>
        <v>0</v>
      </c>
      <c r="AB224" s="1122">
        <f t="shared" si="42"/>
        <v>0</v>
      </c>
    </row>
    <row r="225" spans="2:28" s="1032" customFormat="1" x14ac:dyDescent="0.2">
      <c r="B225" s="1136"/>
      <c r="C225" s="1129"/>
      <c r="D225" s="1158" t="s">
        <v>316</v>
      </c>
      <c r="E225" s="1139"/>
      <c r="F225" s="1140"/>
      <c r="G225" s="1123">
        <f>+E225*F225</f>
        <v>0</v>
      </c>
      <c r="H225" s="1149"/>
      <c r="I225" s="1321">
        <f>J225+K225</f>
        <v>0</v>
      </c>
      <c r="J225" s="1150"/>
      <c r="K225" s="1150"/>
      <c r="L225" s="1321">
        <f>M225+N225</f>
        <v>0</v>
      </c>
      <c r="M225" s="1150"/>
      <c r="N225" s="1150"/>
      <c r="O225" s="1321">
        <f>P225+Q225</f>
        <v>0</v>
      </c>
      <c r="P225" s="1150"/>
      <c r="Q225" s="1150"/>
      <c r="R225" s="1321">
        <f>S225+T225</f>
        <v>0</v>
      </c>
      <c r="S225" s="1151"/>
      <c r="T225" s="1151"/>
      <c r="U225" s="1321">
        <f>V225+W225</f>
        <v>0</v>
      </c>
      <c r="V225" s="1151"/>
      <c r="W225" s="1151"/>
      <c r="X225" s="1321">
        <f>Y225+Z225</f>
        <v>0</v>
      </c>
      <c r="Y225" s="1333"/>
      <c r="Z225" s="1152"/>
      <c r="AA225" s="1122">
        <f t="shared" si="38"/>
        <v>0</v>
      </c>
      <c r="AB225" s="1122">
        <f t="shared" si="42"/>
        <v>0</v>
      </c>
    </row>
    <row r="226" spans="2:28" s="1032" customFormat="1" x14ac:dyDescent="0.2">
      <c r="B226" s="1136"/>
      <c r="C226" s="1129"/>
      <c r="D226" s="1158" t="s">
        <v>316</v>
      </c>
      <c r="E226" s="1139"/>
      <c r="F226" s="1140"/>
      <c r="G226" s="1123">
        <f>+E226*F226</f>
        <v>0</v>
      </c>
      <c r="H226" s="1149"/>
      <c r="I226" s="1322">
        <f>J226+K226</f>
        <v>0</v>
      </c>
      <c r="J226" s="1150"/>
      <c r="K226" s="1150"/>
      <c r="L226" s="1322">
        <f>M226+N226</f>
        <v>0</v>
      </c>
      <c r="M226" s="1150"/>
      <c r="N226" s="1150"/>
      <c r="O226" s="1322">
        <f>P226+Q226</f>
        <v>0</v>
      </c>
      <c r="P226" s="1150"/>
      <c r="Q226" s="1150"/>
      <c r="R226" s="1322">
        <f>S226+T226</f>
        <v>0</v>
      </c>
      <c r="S226" s="1151"/>
      <c r="T226" s="1151"/>
      <c r="U226" s="1322">
        <f>V226+W226</f>
        <v>0</v>
      </c>
      <c r="V226" s="1151"/>
      <c r="W226" s="1151"/>
      <c r="X226" s="1322">
        <f>Y226+Z226</f>
        <v>0</v>
      </c>
      <c r="Y226" s="1333"/>
      <c r="Z226" s="1152"/>
      <c r="AA226" s="1122">
        <f t="shared" si="38"/>
        <v>0</v>
      </c>
      <c r="AB226" s="1122">
        <f t="shared" si="42"/>
        <v>0</v>
      </c>
    </row>
    <row r="227" spans="2:28" s="1032" customFormat="1" x14ac:dyDescent="0.2">
      <c r="B227" s="1137"/>
      <c r="C227" s="1131"/>
      <c r="D227" s="1159" t="s">
        <v>316</v>
      </c>
      <c r="E227" s="1141"/>
      <c r="F227" s="1142"/>
      <c r="G227" s="1124">
        <f>+E227*F227</f>
        <v>0</v>
      </c>
      <c r="H227" s="1153"/>
      <c r="I227" s="1323">
        <f>J227+K227</f>
        <v>0</v>
      </c>
      <c r="J227" s="1154"/>
      <c r="K227" s="1154"/>
      <c r="L227" s="1323">
        <f>M227+N227</f>
        <v>0</v>
      </c>
      <c r="M227" s="1154"/>
      <c r="N227" s="1154"/>
      <c r="O227" s="1323">
        <f>P227+Q227</f>
        <v>0</v>
      </c>
      <c r="P227" s="1154"/>
      <c r="Q227" s="1154"/>
      <c r="R227" s="1323">
        <f>S227+T227</f>
        <v>0</v>
      </c>
      <c r="S227" s="1155"/>
      <c r="T227" s="1155"/>
      <c r="U227" s="1323">
        <f>V227+W227</f>
        <v>0</v>
      </c>
      <c r="V227" s="1155"/>
      <c r="W227" s="1155"/>
      <c r="X227" s="1323">
        <f>Y227+Z227</f>
        <v>0</v>
      </c>
      <c r="Y227" s="1334"/>
      <c r="Z227" s="1156"/>
      <c r="AA227" s="1122">
        <f t="shared" si="38"/>
        <v>0</v>
      </c>
      <c r="AB227" s="1122">
        <f t="shared" si="42"/>
        <v>0</v>
      </c>
    </row>
    <row r="228" spans="2:28" s="1032" customFormat="1" x14ac:dyDescent="0.15">
      <c r="B228" s="1135" t="s">
        <v>291</v>
      </c>
      <c r="C228" s="1128" t="s">
        <v>102</v>
      </c>
      <c r="D228" s="1092"/>
      <c r="E228" s="1143"/>
      <c r="F228" s="1144"/>
      <c r="G228" s="734">
        <f t="shared" ref="G228:Z228" si="49">SUM(G229:G233)</f>
        <v>0</v>
      </c>
      <c r="H228" s="1145">
        <f t="shared" si="49"/>
        <v>0</v>
      </c>
      <c r="I228" s="1145">
        <f t="shared" si="49"/>
        <v>0</v>
      </c>
      <c r="J228" s="1145">
        <f t="shared" si="49"/>
        <v>0</v>
      </c>
      <c r="K228" s="1145">
        <f t="shared" si="49"/>
        <v>0</v>
      </c>
      <c r="L228" s="1145">
        <f t="shared" si="49"/>
        <v>0</v>
      </c>
      <c r="M228" s="1145">
        <f t="shared" si="49"/>
        <v>0</v>
      </c>
      <c r="N228" s="1145">
        <f t="shared" si="49"/>
        <v>0</v>
      </c>
      <c r="O228" s="1145">
        <f t="shared" si="49"/>
        <v>0</v>
      </c>
      <c r="P228" s="1145">
        <f t="shared" si="49"/>
        <v>0</v>
      </c>
      <c r="Q228" s="1145">
        <f t="shared" si="49"/>
        <v>0</v>
      </c>
      <c r="R228" s="1145">
        <f t="shared" si="49"/>
        <v>0</v>
      </c>
      <c r="S228" s="1145">
        <f t="shared" si="49"/>
        <v>0</v>
      </c>
      <c r="T228" s="1145">
        <f t="shared" si="49"/>
        <v>0</v>
      </c>
      <c r="U228" s="1145">
        <f t="shared" si="49"/>
        <v>0</v>
      </c>
      <c r="V228" s="1145">
        <f t="shared" si="49"/>
        <v>0</v>
      </c>
      <c r="W228" s="1145">
        <f t="shared" si="49"/>
        <v>0</v>
      </c>
      <c r="X228" s="1145">
        <f t="shared" si="49"/>
        <v>0</v>
      </c>
      <c r="Y228" s="1145">
        <f t="shared" si="49"/>
        <v>0</v>
      </c>
      <c r="Z228" s="1146">
        <f t="shared" si="49"/>
        <v>0</v>
      </c>
      <c r="AA228" s="1122">
        <f t="shared" si="38"/>
        <v>0</v>
      </c>
      <c r="AB228" s="1122">
        <f t="shared" si="42"/>
        <v>0</v>
      </c>
    </row>
    <row r="229" spans="2:28" s="1032" customFormat="1" x14ac:dyDescent="0.2">
      <c r="B229" s="1136"/>
      <c r="C229" s="1129"/>
      <c r="D229" s="1158" t="s">
        <v>316</v>
      </c>
      <c r="E229" s="1139"/>
      <c r="F229" s="1140"/>
      <c r="G229" s="1123">
        <f>+E229*F229</f>
        <v>0</v>
      </c>
      <c r="H229" s="1138"/>
      <c r="I229" s="1321">
        <f>J229+K229</f>
        <v>0</v>
      </c>
      <c r="J229" s="1138"/>
      <c r="K229" s="1138"/>
      <c r="L229" s="1321">
        <f>M229+N229</f>
        <v>0</v>
      </c>
      <c r="M229" s="1138"/>
      <c r="N229" s="1138"/>
      <c r="O229" s="1321">
        <f>P229+Q229</f>
        <v>0</v>
      </c>
      <c r="P229" s="1138"/>
      <c r="Q229" s="1138"/>
      <c r="R229" s="1321">
        <f>S229+T229</f>
        <v>0</v>
      </c>
      <c r="S229" s="1147"/>
      <c r="T229" s="1147"/>
      <c r="U229" s="1321">
        <f>V229+W229</f>
        <v>0</v>
      </c>
      <c r="V229" s="1147"/>
      <c r="W229" s="1147"/>
      <c r="X229" s="1321">
        <f>Y229+Z229</f>
        <v>0</v>
      </c>
      <c r="Y229" s="1332"/>
      <c r="Z229" s="1148"/>
      <c r="AA229" s="1122">
        <f t="shared" si="38"/>
        <v>0</v>
      </c>
      <c r="AB229" s="1122">
        <f t="shared" si="42"/>
        <v>0</v>
      </c>
    </row>
    <row r="230" spans="2:28" s="1032" customFormat="1" x14ac:dyDescent="0.2">
      <c r="B230" s="1136"/>
      <c r="C230" s="1129"/>
      <c r="D230" s="1158" t="s">
        <v>316</v>
      </c>
      <c r="E230" s="1139"/>
      <c r="F230" s="1140"/>
      <c r="G230" s="1123">
        <f>+E230*F230</f>
        <v>0</v>
      </c>
      <c r="H230" s="1138"/>
      <c r="I230" s="1321">
        <f>J230+K230</f>
        <v>0</v>
      </c>
      <c r="J230" s="1138"/>
      <c r="K230" s="1138"/>
      <c r="L230" s="1321">
        <f>M230+N230</f>
        <v>0</v>
      </c>
      <c r="M230" s="1138"/>
      <c r="N230" s="1138"/>
      <c r="O230" s="1321">
        <f>P230+Q230</f>
        <v>0</v>
      </c>
      <c r="P230" s="1138"/>
      <c r="Q230" s="1138"/>
      <c r="R230" s="1321">
        <f>S230+T230</f>
        <v>0</v>
      </c>
      <c r="S230" s="1147"/>
      <c r="T230" s="1147"/>
      <c r="U230" s="1321">
        <f>V230+W230</f>
        <v>0</v>
      </c>
      <c r="V230" s="1147"/>
      <c r="W230" s="1147"/>
      <c r="X230" s="1321">
        <f>Y230+Z230</f>
        <v>0</v>
      </c>
      <c r="Y230" s="1332"/>
      <c r="Z230" s="1148"/>
      <c r="AA230" s="1122">
        <f t="shared" si="38"/>
        <v>0</v>
      </c>
      <c r="AB230" s="1122">
        <f t="shared" si="42"/>
        <v>0</v>
      </c>
    </row>
    <row r="231" spans="2:28" s="1032" customFormat="1" x14ac:dyDescent="0.2">
      <c r="B231" s="1136"/>
      <c r="C231" s="1129"/>
      <c r="D231" s="1158" t="s">
        <v>316</v>
      </c>
      <c r="E231" s="1139"/>
      <c r="F231" s="1140"/>
      <c r="G231" s="1123">
        <f>+E231*F231</f>
        <v>0</v>
      </c>
      <c r="H231" s="1149"/>
      <c r="I231" s="1321">
        <f>J231+K231</f>
        <v>0</v>
      </c>
      <c r="J231" s="1150"/>
      <c r="K231" s="1150"/>
      <c r="L231" s="1321">
        <f>M231+N231</f>
        <v>0</v>
      </c>
      <c r="M231" s="1150"/>
      <c r="N231" s="1150"/>
      <c r="O231" s="1321">
        <f>P231+Q231</f>
        <v>0</v>
      </c>
      <c r="P231" s="1150"/>
      <c r="Q231" s="1150"/>
      <c r="R231" s="1321">
        <f>S231+T231</f>
        <v>0</v>
      </c>
      <c r="S231" s="1151"/>
      <c r="T231" s="1151"/>
      <c r="U231" s="1321">
        <f>V231+W231</f>
        <v>0</v>
      </c>
      <c r="V231" s="1151"/>
      <c r="W231" s="1151"/>
      <c r="X231" s="1321">
        <f>Y231+Z231</f>
        <v>0</v>
      </c>
      <c r="Y231" s="1333"/>
      <c r="Z231" s="1152"/>
      <c r="AA231" s="1122">
        <f t="shared" si="38"/>
        <v>0</v>
      </c>
      <c r="AB231" s="1122">
        <f t="shared" si="42"/>
        <v>0</v>
      </c>
    </row>
    <row r="232" spans="2:28" s="1032" customFormat="1" x14ac:dyDescent="0.2">
      <c r="B232" s="1136"/>
      <c r="C232" s="1129"/>
      <c r="D232" s="1158" t="s">
        <v>316</v>
      </c>
      <c r="E232" s="1139"/>
      <c r="F232" s="1140"/>
      <c r="G232" s="1123">
        <f>+E232*F232</f>
        <v>0</v>
      </c>
      <c r="H232" s="1149"/>
      <c r="I232" s="1322">
        <f>J232+K232</f>
        <v>0</v>
      </c>
      <c r="J232" s="1150"/>
      <c r="K232" s="1150"/>
      <c r="L232" s="1322">
        <f>M232+N232</f>
        <v>0</v>
      </c>
      <c r="M232" s="1150"/>
      <c r="N232" s="1150"/>
      <c r="O232" s="1322">
        <f>P232+Q232</f>
        <v>0</v>
      </c>
      <c r="P232" s="1150"/>
      <c r="Q232" s="1150"/>
      <c r="R232" s="1322">
        <f>S232+T232</f>
        <v>0</v>
      </c>
      <c r="S232" s="1151"/>
      <c r="T232" s="1151"/>
      <c r="U232" s="1322">
        <f>V232+W232</f>
        <v>0</v>
      </c>
      <c r="V232" s="1151"/>
      <c r="W232" s="1151"/>
      <c r="X232" s="1322">
        <f>Y232+Z232</f>
        <v>0</v>
      </c>
      <c r="Y232" s="1333"/>
      <c r="Z232" s="1152"/>
      <c r="AA232" s="1122">
        <f t="shared" si="38"/>
        <v>0</v>
      </c>
      <c r="AB232" s="1122">
        <f t="shared" si="42"/>
        <v>0</v>
      </c>
    </row>
    <row r="233" spans="2:28" s="1032" customFormat="1" x14ac:dyDescent="0.2">
      <c r="B233" s="1137"/>
      <c r="C233" s="1131"/>
      <c r="D233" s="1159" t="s">
        <v>316</v>
      </c>
      <c r="E233" s="1141"/>
      <c r="F233" s="1142"/>
      <c r="G233" s="1124">
        <f>+E233*F233</f>
        <v>0</v>
      </c>
      <c r="H233" s="1153"/>
      <c r="I233" s="1323">
        <f>J233+K233</f>
        <v>0</v>
      </c>
      <c r="J233" s="1154"/>
      <c r="K233" s="1154"/>
      <c r="L233" s="1323">
        <f>M233+N233</f>
        <v>0</v>
      </c>
      <c r="M233" s="1154"/>
      <c r="N233" s="1154"/>
      <c r="O233" s="1323">
        <f>P233+Q233</f>
        <v>0</v>
      </c>
      <c r="P233" s="1154"/>
      <c r="Q233" s="1154"/>
      <c r="R233" s="1323">
        <f>S233+T233</f>
        <v>0</v>
      </c>
      <c r="S233" s="1155"/>
      <c r="T233" s="1155"/>
      <c r="U233" s="1323">
        <f>V233+W233</f>
        <v>0</v>
      </c>
      <c r="V233" s="1155"/>
      <c r="W233" s="1155"/>
      <c r="X233" s="1323">
        <f>Y233+Z233</f>
        <v>0</v>
      </c>
      <c r="Y233" s="1334"/>
      <c r="Z233" s="1156"/>
      <c r="AA233" s="1122">
        <f t="shared" si="38"/>
        <v>0</v>
      </c>
      <c r="AB233" s="1122">
        <f t="shared" si="42"/>
        <v>0</v>
      </c>
    </row>
    <row r="234" spans="2:28" s="1032" customFormat="1" x14ac:dyDescent="0.15">
      <c r="B234" s="1135" t="s">
        <v>291</v>
      </c>
      <c r="C234" s="1128" t="s">
        <v>103</v>
      </c>
      <c r="D234" s="1092"/>
      <c r="E234" s="1143"/>
      <c r="F234" s="1144"/>
      <c r="G234" s="734">
        <f t="shared" ref="G234:Z234" si="50">SUM(G235:G239)</f>
        <v>0</v>
      </c>
      <c r="H234" s="1145">
        <f t="shared" si="50"/>
        <v>0</v>
      </c>
      <c r="I234" s="1145">
        <f t="shared" si="50"/>
        <v>0</v>
      </c>
      <c r="J234" s="1145">
        <f t="shared" si="50"/>
        <v>0</v>
      </c>
      <c r="K234" s="1145">
        <f t="shared" si="50"/>
        <v>0</v>
      </c>
      <c r="L234" s="1145">
        <f t="shared" si="50"/>
        <v>0</v>
      </c>
      <c r="M234" s="1145">
        <f t="shared" si="50"/>
        <v>0</v>
      </c>
      <c r="N234" s="1145">
        <f t="shared" si="50"/>
        <v>0</v>
      </c>
      <c r="O234" s="1145">
        <f t="shared" si="50"/>
        <v>0</v>
      </c>
      <c r="P234" s="1145">
        <f t="shared" si="50"/>
        <v>0</v>
      </c>
      <c r="Q234" s="1145">
        <f t="shared" si="50"/>
        <v>0</v>
      </c>
      <c r="R234" s="1145">
        <f t="shared" si="50"/>
        <v>0</v>
      </c>
      <c r="S234" s="1145">
        <f t="shared" si="50"/>
        <v>0</v>
      </c>
      <c r="T234" s="1145">
        <f t="shared" si="50"/>
        <v>0</v>
      </c>
      <c r="U234" s="1145">
        <f t="shared" si="50"/>
        <v>0</v>
      </c>
      <c r="V234" s="1145">
        <f t="shared" si="50"/>
        <v>0</v>
      </c>
      <c r="W234" s="1145">
        <f t="shared" si="50"/>
        <v>0</v>
      </c>
      <c r="X234" s="1145">
        <f t="shared" si="50"/>
        <v>0</v>
      </c>
      <c r="Y234" s="1145">
        <f t="shared" si="50"/>
        <v>0</v>
      </c>
      <c r="Z234" s="1146">
        <f t="shared" si="50"/>
        <v>0</v>
      </c>
      <c r="AA234" s="1122">
        <f t="shared" si="38"/>
        <v>0</v>
      </c>
      <c r="AB234" s="1122">
        <f t="shared" si="42"/>
        <v>0</v>
      </c>
    </row>
    <row r="235" spans="2:28" s="1032" customFormat="1" x14ac:dyDescent="0.2">
      <c r="B235" s="1136"/>
      <c r="C235" s="1129"/>
      <c r="D235" s="1158" t="s">
        <v>296</v>
      </c>
      <c r="E235" s="1139"/>
      <c r="F235" s="1140"/>
      <c r="G235" s="1123">
        <f>+E235*F235</f>
        <v>0</v>
      </c>
      <c r="H235" s="1138"/>
      <c r="I235" s="1321">
        <f>J235+K235</f>
        <v>0</v>
      </c>
      <c r="J235" s="1138"/>
      <c r="K235" s="1138"/>
      <c r="L235" s="1321">
        <f>M235+N235</f>
        <v>0</v>
      </c>
      <c r="M235" s="1138"/>
      <c r="N235" s="1138"/>
      <c r="O235" s="1321">
        <f>P235+Q235</f>
        <v>0</v>
      </c>
      <c r="P235" s="1138"/>
      <c r="Q235" s="1138"/>
      <c r="R235" s="1321">
        <f>S235+T235</f>
        <v>0</v>
      </c>
      <c r="S235" s="1147"/>
      <c r="T235" s="1147"/>
      <c r="U235" s="1321">
        <f>V235+W235</f>
        <v>0</v>
      </c>
      <c r="V235" s="1147"/>
      <c r="W235" s="1147"/>
      <c r="X235" s="1321">
        <f>Y235+Z235</f>
        <v>0</v>
      </c>
      <c r="Y235" s="1332"/>
      <c r="Z235" s="1148"/>
      <c r="AA235" s="1122">
        <f t="shared" si="38"/>
        <v>0</v>
      </c>
      <c r="AB235" s="1122">
        <f t="shared" si="42"/>
        <v>0</v>
      </c>
    </row>
    <row r="236" spans="2:28" s="1032" customFormat="1" x14ac:dyDescent="0.2">
      <c r="B236" s="1136"/>
      <c r="C236" s="1129"/>
      <c r="D236" s="1158" t="s">
        <v>316</v>
      </c>
      <c r="E236" s="1139"/>
      <c r="F236" s="1140"/>
      <c r="G236" s="1123">
        <f>+E236*F236</f>
        <v>0</v>
      </c>
      <c r="H236" s="1138"/>
      <c r="I236" s="1321">
        <f>J236+K236</f>
        <v>0</v>
      </c>
      <c r="J236" s="1138"/>
      <c r="K236" s="1138"/>
      <c r="L236" s="1321">
        <f>M236+N236</f>
        <v>0</v>
      </c>
      <c r="M236" s="1138"/>
      <c r="N236" s="1138"/>
      <c r="O236" s="1321">
        <f>P236+Q236</f>
        <v>0</v>
      </c>
      <c r="P236" s="1138"/>
      <c r="Q236" s="1138"/>
      <c r="R236" s="1321">
        <f>S236+T236</f>
        <v>0</v>
      </c>
      <c r="S236" s="1147"/>
      <c r="T236" s="1147"/>
      <c r="U236" s="1321">
        <f>V236+W236</f>
        <v>0</v>
      </c>
      <c r="V236" s="1147"/>
      <c r="W236" s="1147"/>
      <c r="X236" s="1321">
        <f>Y236+Z236</f>
        <v>0</v>
      </c>
      <c r="Y236" s="1332"/>
      <c r="Z236" s="1148"/>
      <c r="AA236" s="1122">
        <f t="shared" si="38"/>
        <v>0</v>
      </c>
      <c r="AB236" s="1122">
        <f t="shared" si="42"/>
        <v>0</v>
      </c>
    </row>
    <row r="237" spans="2:28" s="1032" customFormat="1" x14ac:dyDescent="0.2">
      <c r="B237" s="1136"/>
      <c r="C237" s="1129"/>
      <c r="D237" s="1158" t="s">
        <v>316</v>
      </c>
      <c r="E237" s="1139"/>
      <c r="F237" s="1140"/>
      <c r="G237" s="1123">
        <f>+E237*F237</f>
        <v>0</v>
      </c>
      <c r="H237" s="1149"/>
      <c r="I237" s="1321">
        <f>J237+K237</f>
        <v>0</v>
      </c>
      <c r="J237" s="1150"/>
      <c r="K237" s="1150"/>
      <c r="L237" s="1321">
        <f>M237+N237</f>
        <v>0</v>
      </c>
      <c r="M237" s="1150"/>
      <c r="N237" s="1150"/>
      <c r="O237" s="1321">
        <f>P237+Q237</f>
        <v>0</v>
      </c>
      <c r="P237" s="1150"/>
      <c r="Q237" s="1150"/>
      <c r="R237" s="1321">
        <f>S237+T237</f>
        <v>0</v>
      </c>
      <c r="S237" s="1151"/>
      <c r="T237" s="1151"/>
      <c r="U237" s="1321">
        <f>V237+W237</f>
        <v>0</v>
      </c>
      <c r="V237" s="1151"/>
      <c r="W237" s="1151"/>
      <c r="X237" s="1321">
        <f>Y237+Z237</f>
        <v>0</v>
      </c>
      <c r="Y237" s="1333"/>
      <c r="Z237" s="1152"/>
      <c r="AA237" s="1122">
        <f t="shared" si="38"/>
        <v>0</v>
      </c>
      <c r="AB237" s="1122">
        <f t="shared" si="42"/>
        <v>0</v>
      </c>
    </row>
    <row r="238" spans="2:28" s="1032" customFormat="1" x14ac:dyDescent="0.2">
      <c r="B238" s="1136"/>
      <c r="C238" s="1129"/>
      <c r="D238" s="1158" t="s">
        <v>316</v>
      </c>
      <c r="E238" s="1139"/>
      <c r="F238" s="1140"/>
      <c r="G238" s="1123">
        <f>+E238*F238</f>
        <v>0</v>
      </c>
      <c r="H238" s="1149"/>
      <c r="I238" s="1322">
        <f>J238+K238</f>
        <v>0</v>
      </c>
      <c r="J238" s="1150"/>
      <c r="K238" s="1150"/>
      <c r="L238" s="1322">
        <f>M238+N238</f>
        <v>0</v>
      </c>
      <c r="M238" s="1150"/>
      <c r="N238" s="1150"/>
      <c r="O238" s="1322">
        <f>P238+Q238</f>
        <v>0</v>
      </c>
      <c r="P238" s="1150"/>
      <c r="Q238" s="1150"/>
      <c r="R238" s="1322">
        <f>S238+T238</f>
        <v>0</v>
      </c>
      <c r="S238" s="1151"/>
      <c r="T238" s="1151"/>
      <c r="U238" s="1322">
        <f>V238+W238</f>
        <v>0</v>
      </c>
      <c r="V238" s="1151"/>
      <c r="W238" s="1151"/>
      <c r="X238" s="1322">
        <f>Y238+Z238</f>
        <v>0</v>
      </c>
      <c r="Y238" s="1333"/>
      <c r="Z238" s="1152"/>
      <c r="AA238" s="1122">
        <f t="shared" si="38"/>
        <v>0</v>
      </c>
      <c r="AB238" s="1122">
        <f t="shared" si="42"/>
        <v>0</v>
      </c>
    </row>
    <row r="239" spans="2:28" s="1032" customFormat="1" x14ac:dyDescent="0.2">
      <c r="B239" s="1137"/>
      <c r="C239" s="1131"/>
      <c r="D239" s="1159" t="s">
        <v>316</v>
      </c>
      <c r="E239" s="1141"/>
      <c r="F239" s="1142"/>
      <c r="G239" s="1124">
        <f>+E239*F239</f>
        <v>0</v>
      </c>
      <c r="H239" s="1153"/>
      <c r="I239" s="1323">
        <f>J239+K239</f>
        <v>0</v>
      </c>
      <c r="J239" s="1154"/>
      <c r="K239" s="1154"/>
      <c r="L239" s="1323">
        <f>M239+N239</f>
        <v>0</v>
      </c>
      <c r="M239" s="1154"/>
      <c r="N239" s="1154"/>
      <c r="O239" s="1323">
        <f>P239+Q239</f>
        <v>0</v>
      </c>
      <c r="P239" s="1154"/>
      <c r="Q239" s="1154"/>
      <c r="R239" s="1323">
        <f>S239+T239</f>
        <v>0</v>
      </c>
      <c r="S239" s="1155"/>
      <c r="T239" s="1155"/>
      <c r="U239" s="1323">
        <f>V239+W239</f>
        <v>0</v>
      </c>
      <c r="V239" s="1155"/>
      <c r="W239" s="1155"/>
      <c r="X239" s="1323">
        <f>Y239+Z239</f>
        <v>0</v>
      </c>
      <c r="Y239" s="1334"/>
      <c r="Z239" s="1156"/>
      <c r="AA239" s="1122">
        <f t="shared" si="38"/>
        <v>0</v>
      </c>
      <c r="AB239" s="1122">
        <f t="shared" si="42"/>
        <v>0</v>
      </c>
    </row>
    <row r="240" spans="2:28" s="1032" customFormat="1" ht="25.5" x14ac:dyDescent="0.15">
      <c r="B240" s="777" t="str">
        <f>+'PLAN DE ADQUISICIONES'!C29</f>
        <v>Actualización de la información del grupo control (datos generales del beneficiario)</v>
      </c>
      <c r="C240" s="778" t="str">
        <f>+'PLAN DE ADQUISICIONES'!B29</f>
        <v>1.2.3</v>
      </c>
      <c r="D240" s="774" t="str">
        <f>+'PLAN DE ADQUISICIONES'!D29</f>
        <v>Unidad</v>
      </c>
      <c r="E240" s="775">
        <f>+'PLAN DE ADQUISICIONES'!E29</f>
        <v>352</v>
      </c>
      <c r="F240" s="735"/>
      <c r="G240" s="735">
        <f t="shared" ref="G240:Z240" si="51">+G242+G248+G254+G260+G266</f>
        <v>0</v>
      </c>
      <c r="H240" s="19">
        <f t="shared" si="51"/>
        <v>0</v>
      </c>
      <c r="I240" s="19">
        <f t="shared" si="51"/>
        <v>0</v>
      </c>
      <c r="J240" s="19">
        <f t="shared" si="51"/>
        <v>0</v>
      </c>
      <c r="K240" s="19">
        <f t="shared" si="51"/>
        <v>0</v>
      </c>
      <c r="L240" s="19">
        <f t="shared" si="51"/>
        <v>0</v>
      </c>
      <c r="M240" s="19">
        <f t="shared" si="51"/>
        <v>0</v>
      </c>
      <c r="N240" s="19">
        <f t="shared" si="51"/>
        <v>0</v>
      </c>
      <c r="O240" s="19">
        <f t="shared" si="51"/>
        <v>0</v>
      </c>
      <c r="P240" s="19">
        <f t="shared" si="51"/>
        <v>0</v>
      </c>
      <c r="Q240" s="19">
        <f t="shared" si="51"/>
        <v>0</v>
      </c>
      <c r="R240" s="19">
        <f t="shared" si="51"/>
        <v>0</v>
      </c>
      <c r="S240" s="19">
        <f t="shared" si="51"/>
        <v>0</v>
      </c>
      <c r="T240" s="19">
        <f t="shared" si="51"/>
        <v>0</v>
      </c>
      <c r="U240" s="19">
        <f t="shared" si="51"/>
        <v>0</v>
      </c>
      <c r="V240" s="19">
        <f t="shared" si="51"/>
        <v>0</v>
      </c>
      <c r="W240" s="19">
        <f t="shared" si="51"/>
        <v>0</v>
      </c>
      <c r="X240" s="19">
        <f t="shared" si="51"/>
        <v>0</v>
      </c>
      <c r="Y240" s="19">
        <f t="shared" si="51"/>
        <v>0</v>
      </c>
      <c r="Z240" s="20">
        <f t="shared" si="51"/>
        <v>0</v>
      </c>
      <c r="AA240" s="1122">
        <f t="shared" ref="AA240:AA303" si="52">X240+U240+R240+O240+L240+I240+H240</f>
        <v>0</v>
      </c>
      <c r="AB240" s="1122">
        <f t="shared" si="42"/>
        <v>0</v>
      </c>
    </row>
    <row r="241" spans="2:28" s="1032" customFormat="1" x14ac:dyDescent="0.15">
      <c r="B241" s="771" t="s">
        <v>475</v>
      </c>
      <c r="C241" s="770"/>
      <c r="D241" s="1893"/>
      <c r="E241" s="1894"/>
      <c r="F241" s="1894"/>
      <c r="G241" s="1894"/>
      <c r="H241" s="1894"/>
      <c r="I241" s="1894"/>
      <c r="J241" s="1894"/>
      <c r="K241" s="1894"/>
      <c r="L241" s="1894"/>
      <c r="M241" s="1894"/>
      <c r="N241" s="1894"/>
      <c r="O241" s="1894"/>
      <c r="P241" s="1894"/>
      <c r="Q241" s="1894"/>
      <c r="R241" s="1894"/>
      <c r="S241" s="1894"/>
      <c r="T241" s="1894"/>
      <c r="U241" s="1894"/>
      <c r="V241" s="1894"/>
      <c r="W241" s="1894"/>
      <c r="X241" s="1895"/>
      <c r="Y241" s="1330"/>
      <c r="Z241" s="1331"/>
      <c r="AA241" s="1122"/>
      <c r="AB241" s="1122">
        <f>+AA241-G241</f>
        <v>0</v>
      </c>
    </row>
    <row r="242" spans="2:28" s="1032" customFormat="1" x14ac:dyDescent="0.15">
      <c r="B242" s="1135" t="s">
        <v>291</v>
      </c>
      <c r="C242" s="1128" t="s">
        <v>105</v>
      </c>
      <c r="D242" s="1092"/>
      <c r="E242" s="1143"/>
      <c r="F242" s="1144"/>
      <c r="G242" s="734">
        <f t="shared" ref="G242:Z242" si="53">SUM(G243:G247)</f>
        <v>0</v>
      </c>
      <c r="H242" s="1145">
        <f t="shared" si="53"/>
        <v>0</v>
      </c>
      <c r="I242" s="1145">
        <f t="shared" si="53"/>
        <v>0</v>
      </c>
      <c r="J242" s="1145">
        <f t="shared" si="53"/>
        <v>0</v>
      </c>
      <c r="K242" s="1145">
        <f t="shared" si="53"/>
        <v>0</v>
      </c>
      <c r="L242" s="1145">
        <f t="shared" si="53"/>
        <v>0</v>
      </c>
      <c r="M242" s="1145">
        <f t="shared" si="53"/>
        <v>0</v>
      </c>
      <c r="N242" s="1145">
        <f t="shared" si="53"/>
        <v>0</v>
      </c>
      <c r="O242" s="1145">
        <f t="shared" si="53"/>
        <v>0</v>
      </c>
      <c r="P242" s="1145">
        <f t="shared" si="53"/>
        <v>0</v>
      </c>
      <c r="Q242" s="1145">
        <f t="shared" si="53"/>
        <v>0</v>
      </c>
      <c r="R242" s="1145">
        <f t="shared" si="53"/>
        <v>0</v>
      </c>
      <c r="S242" s="1145">
        <f t="shared" si="53"/>
        <v>0</v>
      </c>
      <c r="T242" s="1145">
        <f t="shared" si="53"/>
        <v>0</v>
      </c>
      <c r="U242" s="1145">
        <f t="shared" si="53"/>
        <v>0</v>
      </c>
      <c r="V242" s="1145">
        <f t="shared" si="53"/>
        <v>0</v>
      </c>
      <c r="W242" s="1145">
        <f t="shared" si="53"/>
        <v>0</v>
      </c>
      <c r="X242" s="1145">
        <f t="shared" si="53"/>
        <v>0</v>
      </c>
      <c r="Y242" s="1145">
        <f t="shared" si="53"/>
        <v>0</v>
      </c>
      <c r="Z242" s="1146">
        <f t="shared" si="53"/>
        <v>0</v>
      </c>
      <c r="AA242" s="1122">
        <f t="shared" si="52"/>
        <v>0</v>
      </c>
      <c r="AB242" s="1122">
        <f t="shared" si="42"/>
        <v>0</v>
      </c>
    </row>
    <row r="243" spans="2:28" s="1032" customFormat="1" x14ac:dyDescent="0.2">
      <c r="B243" s="1136"/>
      <c r="C243" s="1129"/>
      <c r="D243" s="1158" t="s">
        <v>296</v>
      </c>
      <c r="E243" s="1139"/>
      <c r="F243" s="1140"/>
      <c r="G243" s="1123">
        <f>+E243*F243</f>
        <v>0</v>
      </c>
      <c r="H243" s="1138"/>
      <c r="I243" s="1321">
        <f>J243+K243</f>
        <v>0</v>
      </c>
      <c r="J243" s="1138"/>
      <c r="K243" s="1138"/>
      <c r="L243" s="1321">
        <f>M243+N243</f>
        <v>0</v>
      </c>
      <c r="M243" s="1138"/>
      <c r="N243" s="1138"/>
      <c r="O243" s="1321">
        <f>P243+Q243</f>
        <v>0</v>
      </c>
      <c r="P243" s="1138"/>
      <c r="Q243" s="1138"/>
      <c r="R243" s="1321">
        <f>S243+T243</f>
        <v>0</v>
      </c>
      <c r="S243" s="1147"/>
      <c r="T243" s="1147"/>
      <c r="U243" s="1321">
        <f>V243+W243</f>
        <v>0</v>
      </c>
      <c r="V243" s="1147"/>
      <c r="W243" s="1147"/>
      <c r="X243" s="1321">
        <f>Y243+Z243</f>
        <v>0</v>
      </c>
      <c r="Y243" s="1332"/>
      <c r="Z243" s="1148"/>
      <c r="AA243" s="1122">
        <f t="shared" si="52"/>
        <v>0</v>
      </c>
      <c r="AB243" s="1122">
        <f t="shared" si="42"/>
        <v>0</v>
      </c>
    </row>
    <row r="244" spans="2:28" s="1032" customFormat="1" x14ac:dyDescent="0.2">
      <c r="B244" s="1136"/>
      <c r="C244" s="1129"/>
      <c r="D244" s="1158" t="s">
        <v>316</v>
      </c>
      <c r="E244" s="1139"/>
      <c r="F244" s="1140"/>
      <c r="G244" s="1123">
        <f>+E244*F244</f>
        <v>0</v>
      </c>
      <c r="H244" s="1138"/>
      <c r="I244" s="1321">
        <f>J244+K244</f>
        <v>0</v>
      </c>
      <c r="J244" s="1138"/>
      <c r="K244" s="1138"/>
      <c r="L244" s="1321">
        <f>M244+N244</f>
        <v>0</v>
      </c>
      <c r="M244" s="1138"/>
      <c r="N244" s="1138"/>
      <c r="O244" s="1321">
        <f>P244+Q244</f>
        <v>0</v>
      </c>
      <c r="P244" s="1138"/>
      <c r="Q244" s="1138"/>
      <c r="R244" s="1321">
        <f>S244+T244</f>
        <v>0</v>
      </c>
      <c r="S244" s="1147"/>
      <c r="T244" s="1147"/>
      <c r="U244" s="1321">
        <f>V244+W244</f>
        <v>0</v>
      </c>
      <c r="V244" s="1147"/>
      <c r="W244" s="1147"/>
      <c r="X244" s="1321">
        <f>Y244+Z244</f>
        <v>0</v>
      </c>
      <c r="Y244" s="1332"/>
      <c r="Z244" s="1148"/>
      <c r="AA244" s="1122">
        <f t="shared" si="52"/>
        <v>0</v>
      </c>
      <c r="AB244" s="1122">
        <f t="shared" si="42"/>
        <v>0</v>
      </c>
    </row>
    <row r="245" spans="2:28" s="1032" customFormat="1" x14ac:dyDescent="0.2">
      <c r="B245" s="1136"/>
      <c r="C245" s="1130"/>
      <c r="D245" s="1158" t="s">
        <v>316</v>
      </c>
      <c r="E245" s="1139"/>
      <c r="F245" s="1140"/>
      <c r="G245" s="1123">
        <f>+E245*F245</f>
        <v>0</v>
      </c>
      <c r="H245" s="1149"/>
      <c r="I245" s="1321">
        <f>J245+K245</f>
        <v>0</v>
      </c>
      <c r="J245" s="1150"/>
      <c r="K245" s="1150"/>
      <c r="L245" s="1321">
        <f>M245+N245</f>
        <v>0</v>
      </c>
      <c r="M245" s="1150"/>
      <c r="N245" s="1150"/>
      <c r="O245" s="1321">
        <f>P245+Q245</f>
        <v>0</v>
      </c>
      <c r="P245" s="1150"/>
      <c r="Q245" s="1150"/>
      <c r="R245" s="1321">
        <f>S245+T245</f>
        <v>0</v>
      </c>
      <c r="S245" s="1151"/>
      <c r="T245" s="1151"/>
      <c r="U245" s="1321">
        <f>V245+W245</f>
        <v>0</v>
      </c>
      <c r="V245" s="1151"/>
      <c r="W245" s="1151"/>
      <c r="X245" s="1321">
        <f>Y245+Z245</f>
        <v>0</v>
      </c>
      <c r="Y245" s="1333"/>
      <c r="Z245" s="1152"/>
      <c r="AA245" s="1122">
        <f t="shared" si="52"/>
        <v>0</v>
      </c>
      <c r="AB245" s="1122">
        <f t="shared" si="42"/>
        <v>0</v>
      </c>
    </row>
    <row r="246" spans="2:28" s="1032" customFormat="1" x14ac:dyDescent="0.2">
      <c r="B246" s="1136"/>
      <c r="C246" s="1130"/>
      <c r="D246" s="1158" t="s">
        <v>316</v>
      </c>
      <c r="E246" s="1139"/>
      <c r="F246" s="1140"/>
      <c r="G246" s="1123">
        <f>+E246*F246</f>
        <v>0</v>
      </c>
      <c r="H246" s="1149"/>
      <c r="I246" s="1322">
        <f>J246+K246</f>
        <v>0</v>
      </c>
      <c r="J246" s="1150"/>
      <c r="K246" s="1150"/>
      <c r="L246" s="1322">
        <f>M246+N246</f>
        <v>0</v>
      </c>
      <c r="M246" s="1150"/>
      <c r="N246" s="1150"/>
      <c r="O246" s="1322">
        <f>P246+Q246</f>
        <v>0</v>
      </c>
      <c r="P246" s="1150"/>
      <c r="Q246" s="1150"/>
      <c r="R246" s="1322">
        <f>S246+T246</f>
        <v>0</v>
      </c>
      <c r="S246" s="1151"/>
      <c r="T246" s="1151"/>
      <c r="U246" s="1322">
        <f>V246+W246</f>
        <v>0</v>
      </c>
      <c r="V246" s="1151"/>
      <c r="W246" s="1151"/>
      <c r="X246" s="1322">
        <f>Y246+Z246</f>
        <v>0</v>
      </c>
      <c r="Y246" s="1333"/>
      <c r="Z246" s="1152"/>
      <c r="AA246" s="1122">
        <f t="shared" si="52"/>
        <v>0</v>
      </c>
      <c r="AB246" s="1122">
        <f t="shared" si="42"/>
        <v>0</v>
      </c>
    </row>
    <row r="247" spans="2:28" s="1032" customFormat="1" x14ac:dyDescent="0.2">
      <c r="B247" s="1137"/>
      <c r="C247" s="1131"/>
      <c r="D247" s="1159" t="s">
        <v>316</v>
      </c>
      <c r="E247" s="1141"/>
      <c r="F247" s="1142"/>
      <c r="G247" s="1124">
        <f>+E247*F247</f>
        <v>0</v>
      </c>
      <c r="H247" s="1153"/>
      <c r="I247" s="1323">
        <f>J247+K247</f>
        <v>0</v>
      </c>
      <c r="J247" s="1154"/>
      <c r="K247" s="1154"/>
      <c r="L247" s="1323">
        <f>M247+N247</f>
        <v>0</v>
      </c>
      <c r="M247" s="1154"/>
      <c r="N247" s="1154"/>
      <c r="O247" s="1323">
        <f>P247+Q247</f>
        <v>0</v>
      </c>
      <c r="P247" s="1154"/>
      <c r="Q247" s="1154"/>
      <c r="R247" s="1323">
        <f>S247+T247</f>
        <v>0</v>
      </c>
      <c r="S247" s="1155"/>
      <c r="T247" s="1155"/>
      <c r="U247" s="1323">
        <f>V247+W247</f>
        <v>0</v>
      </c>
      <c r="V247" s="1155"/>
      <c r="W247" s="1155"/>
      <c r="X247" s="1323">
        <f>Y247+Z247</f>
        <v>0</v>
      </c>
      <c r="Y247" s="1334"/>
      <c r="Z247" s="1156"/>
      <c r="AA247" s="1122">
        <f t="shared" si="52"/>
        <v>0</v>
      </c>
      <c r="AB247" s="1122">
        <f t="shared" si="42"/>
        <v>0</v>
      </c>
    </row>
    <row r="248" spans="2:28" s="1032" customFormat="1" x14ac:dyDescent="0.15">
      <c r="B248" s="1135" t="s">
        <v>291</v>
      </c>
      <c r="C248" s="1128" t="s">
        <v>106</v>
      </c>
      <c r="D248" s="1092"/>
      <c r="E248" s="1143"/>
      <c r="F248" s="1144"/>
      <c r="G248" s="734">
        <f t="shared" ref="G248:Z248" si="54">SUM(G249:G253)</f>
        <v>0</v>
      </c>
      <c r="H248" s="1145">
        <f t="shared" si="54"/>
        <v>0</v>
      </c>
      <c r="I248" s="1145">
        <f t="shared" si="54"/>
        <v>0</v>
      </c>
      <c r="J248" s="1145">
        <f t="shared" si="54"/>
        <v>0</v>
      </c>
      <c r="K248" s="1145">
        <f t="shared" si="54"/>
        <v>0</v>
      </c>
      <c r="L248" s="1145">
        <f t="shared" si="54"/>
        <v>0</v>
      </c>
      <c r="M248" s="1145">
        <f t="shared" si="54"/>
        <v>0</v>
      </c>
      <c r="N248" s="1145">
        <f t="shared" si="54"/>
        <v>0</v>
      </c>
      <c r="O248" s="1145">
        <f t="shared" si="54"/>
        <v>0</v>
      </c>
      <c r="P248" s="1145">
        <f t="shared" si="54"/>
        <v>0</v>
      </c>
      <c r="Q248" s="1145">
        <f t="shared" si="54"/>
        <v>0</v>
      </c>
      <c r="R248" s="1145">
        <f t="shared" si="54"/>
        <v>0</v>
      </c>
      <c r="S248" s="1145">
        <f t="shared" si="54"/>
        <v>0</v>
      </c>
      <c r="T248" s="1145">
        <f t="shared" si="54"/>
        <v>0</v>
      </c>
      <c r="U248" s="1145">
        <f t="shared" si="54"/>
        <v>0</v>
      </c>
      <c r="V248" s="1145">
        <f t="shared" si="54"/>
        <v>0</v>
      </c>
      <c r="W248" s="1145">
        <f t="shared" si="54"/>
        <v>0</v>
      </c>
      <c r="X248" s="1145">
        <f t="shared" si="54"/>
        <v>0</v>
      </c>
      <c r="Y248" s="1145">
        <f t="shared" si="54"/>
        <v>0</v>
      </c>
      <c r="Z248" s="1146">
        <f t="shared" si="54"/>
        <v>0</v>
      </c>
      <c r="AA248" s="1122">
        <f t="shared" si="52"/>
        <v>0</v>
      </c>
      <c r="AB248" s="1122">
        <f t="shared" si="42"/>
        <v>0</v>
      </c>
    </row>
    <row r="249" spans="2:28" s="1032" customFormat="1" x14ac:dyDescent="0.2">
      <c r="B249" s="1136"/>
      <c r="C249" s="1129"/>
      <c r="D249" s="1158" t="s">
        <v>316</v>
      </c>
      <c r="E249" s="1139"/>
      <c r="F249" s="1140"/>
      <c r="G249" s="1123">
        <f>+E249*F249</f>
        <v>0</v>
      </c>
      <c r="H249" s="1138"/>
      <c r="I249" s="1321">
        <f>J249+K249</f>
        <v>0</v>
      </c>
      <c r="J249" s="1138"/>
      <c r="K249" s="1138"/>
      <c r="L249" s="1321">
        <f>M249+N249</f>
        <v>0</v>
      </c>
      <c r="M249" s="1138"/>
      <c r="N249" s="1138"/>
      <c r="O249" s="1321">
        <f>P249+Q249</f>
        <v>0</v>
      </c>
      <c r="P249" s="1138"/>
      <c r="Q249" s="1138"/>
      <c r="R249" s="1321">
        <f>S249+T249</f>
        <v>0</v>
      </c>
      <c r="S249" s="1147"/>
      <c r="T249" s="1147"/>
      <c r="U249" s="1321">
        <f>V249+W249</f>
        <v>0</v>
      </c>
      <c r="V249" s="1147"/>
      <c r="W249" s="1147"/>
      <c r="X249" s="1321">
        <f>Y249+Z249</f>
        <v>0</v>
      </c>
      <c r="Y249" s="1332"/>
      <c r="Z249" s="1148"/>
      <c r="AA249" s="1122">
        <f t="shared" si="52"/>
        <v>0</v>
      </c>
      <c r="AB249" s="1122">
        <f t="shared" si="42"/>
        <v>0</v>
      </c>
    </row>
    <row r="250" spans="2:28" s="1032" customFormat="1" x14ac:dyDescent="0.2">
      <c r="B250" s="1136"/>
      <c r="C250" s="1129"/>
      <c r="D250" s="1158" t="s">
        <v>316</v>
      </c>
      <c r="E250" s="1139"/>
      <c r="F250" s="1140"/>
      <c r="G250" s="1123">
        <f>+E250*F250</f>
        <v>0</v>
      </c>
      <c r="H250" s="1138"/>
      <c r="I250" s="1321">
        <f>J250+K250</f>
        <v>0</v>
      </c>
      <c r="J250" s="1138"/>
      <c r="K250" s="1138"/>
      <c r="L250" s="1321">
        <f>M250+N250</f>
        <v>0</v>
      </c>
      <c r="M250" s="1138"/>
      <c r="N250" s="1138"/>
      <c r="O250" s="1321">
        <f>P250+Q250</f>
        <v>0</v>
      </c>
      <c r="P250" s="1138"/>
      <c r="Q250" s="1138"/>
      <c r="R250" s="1321">
        <f>S250+T250</f>
        <v>0</v>
      </c>
      <c r="S250" s="1147"/>
      <c r="T250" s="1147"/>
      <c r="U250" s="1321">
        <f>V250+W250</f>
        <v>0</v>
      </c>
      <c r="V250" s="1147"/>
      <c r="W250" s="1147"/>
      <c r="X250" s="1321">
        <f>Y250+Z250</f>
        <v>0</v>
      </c>
      <c r="Y250" s="1332"/>
      <c r="Z250" s="1148"/>
      <c r="AA250" s="1122">
        <f t="shared" si="52"/>
        <v>0</v>
      </c>
      <c r="AB250" s="1122">
        <f t="shared" si="42"/>
        <v>0</v>
      </c>
    </row>
    <row r="251" spans="2:28" s="1032" customFormat="1" x14ac:dyDescent="0.2">
      <c r="B251" s="1136"/>
      <c r="C251" s="1129"/>
      <c r="D251" s="1158" t="s">
        <v>316</v>
      </c>
      <c r="E251" s="1139"/>
      <c r="F251" s="1140"/>
      <c r="G251" s="1123">
        <f>+E251*F251</f>
        <v>0</v>
      </c>
      <c r="H251" s="1149"/>
      <c r="I251" s="1321">
        <f>J251+K251</f>
        <v>0</v>
      </c>
      <c r="J251" s="1150"/>
      <c r="K251" s="1150"/>
      <c r="L251" s="1321">
        <f>M251+N251</f>
        <v>0</v>
      </c>
      <c r="M251" s="1150"/>
      <c r="N251" s="1150"/>
      <c r="O251" s="1321">
        <f>P251+Q251</f>
        <v>0</v>
      </c>
      <c r="P251" s="1150"/>
      <c r="Q251" s="1150"/>
      <c r="R251" s="1321">
        <f>S251+T251</f>
        <v>0</v>
      </c>
      <c r="S251" s="1151"/>
      <c r="T251" s="1151"/>
      <c r="U251" s="1321">
        <f>V251+W251</f>
        <v>0</v>
      </c>
      <c r="V251" s="1151"/>
      <c r="W251" s="1151"/>
      <c r="X251" s="1321">
        <f>Y251+Z251</f>
        <v>0</v>
      </c>
      <c r="Y251" s="1333"/>
      <c r="Z251" s="1152"/>
      <c r="AA251" s="1122">
        <f t="shared" si="52"/>
        <v>0</v>
      </c>
      <c r="AB251" s="1122">
        <f t="shared" si="42"/>
        <v>0</v>
      </c>
    </row>
    <row r="252" spans="2:28" s="1032" customFormat="1" x14ac:dyDescent="0.2">
      <c r="B252" s="1136"/>
      <c r="C252" s="1129"/>
      <c r="D252" s="1158" t="s">
        <v>316</v>
      </c>
      <c r="E252" s="1139"/>
      <c r="F252" s="1140"/>
      <c r="G252" s="1123">
        <f>+E252*F252</f>
        <v>0</v>
      </c>
      <c r="H252" s="1149"/>
      <c r="I252" s="1322">
        <f>J252+K252</f>
        <v>0</v>
      </c>
      <c r="J252" s="1150"/>
      <c r="K252" s="1150"/>
      <c r="L252" s="1322">
        <f>M252+N252</f>
        <v>0</v>
      </c>
      <c r="M252" s="1150"/>
      <c r="N252" s="1150"/>
      <c r="O252" s="1322">
        <f>P252+Q252</f>
        <v>0</v>
      </c>
      <c r="P252" s="1150"/>
      <c r="Q252" s="1150"/>
      <c r="R252" s="1322">
        <f>S252+T252</f>
        <v>0</v>
      </c>
      <c r="S252" s="1151"/>
      <c r="T252" s="1151"/>
      <c r="U252" s="1322">
        <f>V252+W252</f>
        <v>0</v>
      </c>
      <c r="V252" s="1151"/>
      <c r="W252" s="1151"/>
      <c r="X252" s="1322">
        <f>Y252+Z252</f>
        <v>0</v>
      </c>
      <c r="Y252" s="1333"/>
      <c r="Z252" s="1152"/>
      <c r="AA252" s="1122">
        <f t="shared" si="52"/>
        <v>0</v>
      </c>
      <c r="AB252" s="1122">
        <f t="shared" si="42"/>
        <v>0</v>
      </c>
    </row>
    <row r="253" spans="2:28" s="1032" customFormat="1" x14ac:dyDescent="0.2">
      <c r="B253" s="1137"/>
      <c r="C253" s="1131"/>
      <c r="D253" s="1159" t="s">
        <v>316</v>
      </c>
      <c r="E253" s="1141"/>
      <c r="F253" s="1142"/>
      <c r="G253" s="1124">
        <f>+E253*F253</f>
        <v>0</v>
      </c>
      <c r="H253" s="1153"/>
      <c r="I253" s="1323">
        <f>J253+K253</f>
        <v>0</v>
      </c>
      <c r="J253" s="1154"/>
      <c r="K253" s="1154"/>
      <c r="L253" s="1323">
        <f>M253+N253</f>
        <v>0</v>
      </c>
      <c r="M253" s="1154"/>
      <c r="N253" s="1154"/>
      <c r="O253" s="1323">
        <f>P253+Q253</f>
        <v>0</v>
      </c>
      <c r="P253" s="1154"/>
      <c r="Q253" s="1154"/>
      <c r="R253" s="1323">
        <f>S253+T253</f>
        <v>0</v>
      </c>
      <c r="S253" s="1155"/>
      <c r="T253" s="1155"/>
      <c r="U253" s="1323">
        <f>V253+W253</f>
        <v>0</v>
      </c>
      <c r="V253" s="1155"/>
      <c r="W253" s="1155"/>
      <c r="X253" s="1323">
        <f>Y253+Z253</f>
        <v>0</v>
      </c>
      <c r="Y253" s="1334"/>
      <c r="Z253" s="1156"/>
      <c r="AA253" s="1122">
        <f t="shared" si="52"/>
        <v>0</v>
      </c>
      <c r="AB253" s="1122">
        <f t="shared" si="42"/>
        <v>0</v>
      </c>
    </row>
    <row r="254" spans="2:28" s="1032" customFormat="1" x14ac:dyDescent="0.15">
      <c r="B254" s="1135" t="s">
        <v>291</v>
      </c>
      <c r="C254" s="1128" t="s">
        <v>107</v>
      </c>
      <c r="D254" s="1092"/>
      <c r="E254" s="1143"/>
      <c r="F254" s="1144"/>
      <c r="G254" s="734">
        <f t="shared" ref="G254:Z254" si="55">SUM(G255:G259)</f>
        <v>0</v>
      </c>
      <c r="H254" s="1145">
        <f t="shared" si="55"/>
        <v>0</v>
      </c>
      <c r="I254" s="1145">
        <f t="shared" si="55"/>
        <v>0</v>
      </c>
      <c r="J254" s="1145">
        <f t="shared" si="55"/>
        <v>0</v>
      </c>
      <c r="K254" s="1145">
        <f t="shared" si="55"/>
        <v>0</v>
      </c>
      <c r="L254" s="1145">
        <f t="shared" si="55"/>
        <v>0</v>
      </c>
      <c r="M254" s="1145">
        <f t="shared" si="55"/>
        <v>0</v>
      </c>
      <c r="N254" s="1145">
        <f t="shared" si="55"/>
        <v>0</v>
      </c>
      <c r="O254" s="1145">
        <f t="shared" si="55"/>
        <v>0</v>
      </c>
      <c r="P254" s="1145">
        <f t="shared" si="55"/>
        <v>0</v>
      </c>
      <c r="Q254" s="1145">
        <f t="shared" si="55"/>
        <v>0</v>
      </c>
      <c r="R254" s="1145">
        <f t="shared" si="55"/>
        <v>0</v>
      </c>
      <c r="S254" s="1145">
        <f t="shared" si="55"/>
        <v>0</v>
      </c>
      <c r="T254" s="1145">
        <f t="shared" si="55"/>
        <v>0</v>
      </c>
      <c r="U254" s="1145">
        <f t="shared" si="55"/>
        <v>0</v>
      </c>
      <c r="V254" s="1145">
        <f t="shared" si="55"/>
        <v>0</v>
      </c>
      <c r="W254" s="1145">
        <f t="shared" si="55"/>
        <v>0</v>
      </c>
      <c r="X254" s="1145">
        <f t="shared" si="55"/>
        <v>0</v>
      </c>
      <c r="Y254" s="1145">
        <f t="shared" si="55"/>
        <v>0</v>
      </c>
      <c r="Z254" s="1146">
        <f t="shared" si="55"/>
        <v>0</v>
      </c>
      <c r="AA254" s="1122">
        <f t="shared" si="52"/>
        <v>0</v>
      </c>
      <c r="AB254" s="1122">
        <f t="shared" si="42"/>
        <v>0</v>
      </c>
    </row>
    <row r="255" spans="2:28" s="1032" customFormat="1" x14ac:dyDescent="0.2">
      <c r="B255" s="1136"/>
      <c r="C255" s="1129"/>
      <c r="D255" s="1158" t="s">
        <v>296</v>
      </c>
      <c r="E255" s="1139"/>
      <c r="F255" s="1140"/>
      <c r="G255" s="1123">
        <f>+E255*F255</f>
        <v>0</v>
      </c>
      <c r="H255" s="1138"/>
      <c r="I255" s="1321">
        <f>J255+K255</f>
        <v>0</v>
      </c>
      <c r="J255" s="1138"/>
      <c r="K255" s="1138"/>
      <c r="L255" s="1321">
        <f>M255+N255</f>
        <v>0</v>
      </c>
      <c r="M255" s="1138"/>
      <c r="N255" s="1138"/>
      <c r="O255" s="1321">
        <f>P255+Q255</f>
        <v>0</v>
      </c>
      <c r="P255" s="1138"/>
      <c r="Q255" s="1138"/>
      <c r="R255" s="1321">
        <f>S255+T255</f>
        <v>0</v>
      </c>
      <c r="S255" s="1147"/>
      <c r="T255" s="1147"/>
      <c r="U255" s="1321">
        <f>V255+W255</f>
        <v>0</v>
      </c>
      <c r="V255" s="1147"/>
      <c r="W255" s="1147"/>
      <c r="X255" s="1321">
        <f>Y255+Z255</f>
        <v>0</v>
      </c>
      <c r="Y255" s="1332"/>
      <c r="Z255" s="1148"/>
      <c r="AA255" s="1122">
        <f t="shared" si="52"/>
        <v>0</v>
      </c>
      <c r="AB255" s="1122">
        <f t="shared" si="42"/>
        <v>0</v>
      </c>
    </row>
    <row r="256" spans="2:28" s="1032" customFormat="1" x14ac:dyDescent="0.2">
      <c r="B256" s="1136"/>
      <c r="C256" s="1128"/>
      <c r="D256" s="1158" t="s">
        <v>316</v>
      </c>
      <c r="E256" s="1139"/>
      <c r="F256" s="1140"/>
      <c r="G256" s="1123">
        <f>+E256*F256</f>
        <v>0</v>
      </c>
      <c r="H256" s="1138"/>
      <c r="I256" s="1321">
        <f>J256+K256</f>
        <v>0</v>
      </c>
      <c r="J256" s="1138"/>
      <c r="K256" s="1138"/>
      <c r="L256" s="1321">
        <f>M256+N256</f>
        <v>0</v>
      </c>
      <c r="M256" s="1138"/>
      <c r="N256" s="1138"/>
      <c r="O256" s="1321">
        <f>P256+Q256</f>
        <v>0</v>
      </c>
      <c r="P256" s="1138"/>
      <c r="Q256" s="1138"/>
      <c r="R256" s="1321">
        <f>S256+T256</f>
        <v>0</v>
      </c>
      <c r="S256" s="1147"/>
      <c r="T256" s="1147"/>
      <c r="U256" s="1321">
        <f>V256+W256</f>
        <v>0</v>
      </c>
      <c r="V256" s="1147"/>
      <c r="W256" s="1147"/>
      <c r="X256" s="1321">
        <f>Y256+Z256</f>
        <v>0</v>
      </c>
      <c r="Y256" s="1332"/>
      <c r="Z256" s="1148"/>
      <c r="AA256" s="1122">
        <f t="shared" si="52"/>
        <v>0</v>
      </c>
      <c r="AB256" s="1122">
        <f t="shared" si="42"/>
        <v>0</v>
      </c>
    </row>
    <row r="257" spans="2:28" s="1032" customFormat="1" x14ac:dyDescent="0.2">
      <c r="B257" s="1136"/>
      <c r="C257" s="1129"/>
      <c r="D257" s="1158" t="s">
        <v>316</v>
      </c>
      <c r="E257" s="1139"/>
      <c r="F257" s="1140"/>
      <c r="G257" s="1123">
        <f>+E257*F257</f>
        <v>0</v>
      </c>
      <c r="H257" s="1149"/>
      <c r="I257" s="1321">
        <f>J257+K257</f>
        <v>0</v>
      </c>
      <c r="J257" s="1150"/>
      <c r="K257" s="1150"/>
      <c r="L257" s="1321">
        <f>M257+N257</f>
        <v>0</v>
      </c>
      <c r="M257" s="1150"/>
      <c r="N257" s="1150"/>
      <c r="O257" s="1321">
        <f>P257+Q257</f>
        <v>0</v>
      </c>
      <c r="P257" s="1150"/>
      <c r="Q257" s="1150"/>
      <c r="R257" s="1321">
        <f>S257+T257</f>
        <v>0</v>
      </c>
      <c r="S257" s="1151"/>
      <c r="T257" s="1151"/>
      <c r="U257" s="1321">
        <f>V257+W257</f>
        <v>0</v>
      </c>
      <c r="V257" s="1151"/>
      <c r="W257" s="1151"/>
      <c r="X257" s="1321">
        <f>Y257+Z257</f>
        <v>0</v>
      </c>
      <c r="Y257" s="1333"/>
      <c r="Z257" s="1152"/>
      <c r="AA257" s="1122">
        <f t="shared" si="52"/>
        <v>0</v>
      </c>
      <c r="AB257" s="1122">
        <f t="shared" ref="AB257:AB322" si="56">+AA257-G257</f>
        <v>0</v>
      </c>
    </row>
    <row r="258" spans="2:28" s="1032" customFormat="1" x14ac:dyDescent="0.2">
      <c r="B258" s="1136"/>
      <c r="C258" s="1129"/>
      <c r="D258" s="1158" t="s">
        <v>316</v>
      </c>
      <c r="E258" s="1139"/>
      <c r="F258" s="1140"/>
      <c r="G258" s="1123">
        <f>+E258*F258</f>
        <v>0</v>
      </c>
      <c r="H258" s="1149"/>
      <c r="I258" s="1322">
        <f>J258+K258</f>
        <v>0</v>
      </c>
      <c r="J258" s="1150"/>
      <c r="K258" s="1150"/>
      <c r="L258" s="1322">
        <f>M258+N258</f>
        <v>0</v>
      </c>
      <c r="M258" s="1150"/>
      <c r="N258" s="1150"/>
      <c r="O258" s="1322">
        <f>P258+Q258</f>
        <v>0</v>
      </c>
      <c r="P258" s="1150"/>
      <c r="Q258" s="1150"/>
      <c r="R258" s="1322">
        <f>S258+T258</f>
        <v>0</v>
      </c>
      <c r="S258" s="1151"/>
      <c r="T258" s="1151"/>
      <c r="U258" s="1322">
        <f>V258+W258</f>
        <v>0</v>
      </c>
      <c r="V258" s="1151"/>
      <c r="W258" s="1151"/>
      <c r="X258" s="1322">
        <f>Y258+Z258</f>
        <v>0</v>
      </c>
      <c r="Y258" s="1333"/>
      <c r="Z258" s="1152"/>
      <c r="AA258" s="1122">
        <f t="shared" si="52"/>
        <v>0</v>
      </c>
      <c r="AB258" s="1122">
        <f t="shared" si="56"/>
        <v>0</v>
      </c>
    </row>
    <row r="259" spans="2:28" s="1032" customFormat="1" x14ac:dyDescent="0.2">
      <c r="B259" s="1137"/>
      <c r="C259" s="1131"/>
      <c r="D259" s="1159" t="s">
        <v>316</v>
      </c>
      <c r="E259" s="1141"/>
      <c r="F259" s="1142"/>
      <c r="G259" s="1124">
        <f>+E259*F259</f>
        <v>0</v>
      </c>
      <c r="H259" s="1153"/>
      <c r="I259" s="1323">
        <f>J259+K259</f>
        <v>0</v>
      </c>
      <c r="J259" s="1154"/>
      <c r="K259" s="1154"/>
      <c r="L259" s="1323">
        <f>M259+N259</f>
        <v>0</v>
      </c>
      <c r="M259" s="1154"/>
      <c r="N259" s="1154"/>
      <c r="O259" s="1323">
        <f>P259+Q259</f>
        <v>0</v>
      </c>
      <c r="P259" s="1154"/>
      <c r="Q259" s="1154"/>
      <c r="R259" s="1323">
        <f>S259+T259</f>
        <v>0</v>
      </c>
      <c r="S259" s="1155"/>
      <c r="T259" s="1155"/>
      <c r="U259" s="1323">
        <f>V259+W259</f>
        <v>0</v>
      </c>
      <c r="V259" s="1155"/>
      <c r="W259" s="1155"/>
      <c r="X259" s="1323">
        <f>Y259+Z259</f>
        <v>0</v>
      </c>
      <c r="Y259" s="1334"/>
      <c r="Z259" s="1156"/>
      <c r="AA259" s="1122">
        <f t="shared" si="52"/>
        <v>0</v>
      </c>
      <c r="AB259" s="1122">
        <f t="shared" si="56"/>
        <v>0</v>
      </c>
    </row>
    <row r="260" spans="2:28" s="1032" customFormat="1" x14ac:dyDescent="0.15">
      <c r="B260" s="1135" t="s">
        <v>291</v>
      </c>
      <c r="C260" s="1128" t="s">
        <v>108</v>
      </c>
      <c r="D260" s="1092"/>
      <c r="E260" s="1143"/>
      <c r="F260" s="1144"/>
      <c r="G260" s="734">
        <f t="shared" ref="G260:Z260" si="57">SUM(G261:G265)</f>
        <v>0</v>
      </c>
      <c r="H260" s="1145">
        <f t="shared" si="57"/>
        <v>0</v>
      </c>
      <c r="I260" s="1145">
        <f t="shared" si="57"/>
        <v>0</v>
      </c>
      <c r="J260" s="1145">
        <f t="shared" si="57"/>
        <v>0</v>
      </c>
      <c r="K260" s="1145">
        <f t="shared" si="57"/>
        <v>0</v>
      </c>
      <c r="L260" s="1145">
        <f t="shared" si="57"/>
        <v>0</v>
      </c>
      <c r="M260" s="1145">
        <f t="shared" si="57"/>
        <v>0</v>
      </c>
      <c r="N260" s="1145">
        <f t="shared" si="57"/>
        <v>0</v>
      </c>
      <c r="O260" s="1145">
        <f t="shared" si="57"/>
        <v>0</v>
      </c>
      <c r="P260" s="1145">
        <f t="shared" si="57"/>
        <v>0</v>
      </c>
      <c r="Q260" s="1145">
        <f t="shared" si="57"/>
        <v>0</v>
      </c>
      <c r="R260" s="1145">
        <f t="shared" si="57"/>
        <v>0</v>
      </c>
      <c r="S260" s="1145">
        <f t="shared" si="57"/>
        <v>0</v>
      </c>
      <c r="T260" s="1145">
        <f t="shared" si="57"/>
        <v>0</v>
      </c>
      <c r="U260" s="1145">
        <f t="shared" si="57"/>
        <v>0</v>
      </c>
      <c r="V260" s="1145">
        <f t="shared" si="57"/>
        <v>0</v>
      </c>
      <c r="W260" s="1145">
        <f t="shared" si="57"/>
        <v>0</v>
      </c>
      <c r="X260" s="1145">
        <f t="shared" si="57"/>
        <v>0</v>
      </c>
      <c r="Y260" s="1145">
        <f t="shared" si="57"/>
        <v>0</v>
      </c>
      <c r="Z260" s="1146">
        <f t="shared" si="57"/>
        <v>0</v>
      </c>
      <c r="AA260" s="1122">
        <f t="shared" si="52"/>
        <v>0</v>
      </c>
      <c r="AB260" s="1122">
        <f t="shared" si="56"/>
        <v>0</v>
      </c>
    </row>
    <row r="261" spans="2:28" s="1032" customFormat="1" x14ac:dyDescent="0.2">
      <c r="B261" s="1136"/>
      <c r="C261" s="1129"/>
      <c r="D261" s="1158" t="s">
        <v>316</v>
      </c>
      <c r="E261" s="1139"/>
      <c r="F261" s="1140"/>
      <c r="G261" s="1123">
        <f>+E261*F261</f>
        <v>0</v>
      </c>
      <c r="H261" s="1138"/>
      <c r="I261" s="1321">
        <f>J261+K261</f>
        <v>0</v>
      </c>
      <c r="J261" s="1138"/>
      <c r="K261" s="1138"/>
      <c r="L261" s="1321">
        <f>M261+N261</f>
        <v>0</v>
      </c>
      <c r="M261" s="1138"/>
      <c r="N261" s="1138"/>
      <c r="O261" s="1321">
        <f>P261+Q261</f>
        <v>0</v>
      </c>
      <c r="P261" s="1138"/>
      <c r="Q261" s="1138"/>
      <c r="R261" s="1321">
        <f>S261+T261</f>
        <v>0</v>
      </c>
      <c r="S261" s="1147"/>
      <c r="T261" s="1147"/>
      <c r="U261" s="1321">
        <f>V261+W261</f>
        <v>0</v>
      </c>
      <c r="V261" s="1147"/>
      <c r="W261" s="1147"/>
      <c r="X261" s="1321">
        <f>Y261+Z261</f>
        <v>0</v>
      </c>
      <c r="Y261" s="1332"/>
      <c r="Z261" s="1148"/>
      <c r="AA261" s="1122">
        <f t="shared" si="52"/>
        <v>0</v>
      </c>
      <c r="AB261" s="1122">
        <f t="shared" si="56"/>
        <v>0</v>
      </c>
    </row>
    <row r="262" spans="2:28" s="1032" customFormat="1" x14ac:dyDescent="0.2">
      <c r="B262" s="1136"/>
      <c r="C262" s="1129"/>
      <c r="D262" s="1158" t="s">
        <v>316</v>
      </c>
      <c r="E262" s="1139"/>
      <c r="F262" s="1140"/>
      <c r="G262" s="1123">
        <f>+E262*F262</f>
        <v>0</v>
      </c>
      <c r="H262" s="1138"/>
      <c r="I262" s="1321">
        <f>J262+K262</f>
        <v>0</v>
      </c>
      <c r="J262" s="1138"/>
      <c r="K262" s="1138"/>
      <c r="L262" s="1321">
        <f>M262+N262</f>
        <v>0</v>
      </c>
      <c r="M262" s="1138"/>
      <c r="N262" s="1138"/>
      <c r="O262" s="1321">
        <f>P262+Q262</f>
        <v>0</v>
      </c>
      <c r="P262" s="1138"/>
      <c r="Q262" s="1138"/>
      <c r="R262" s="1321">
        <f>S262+T262</f>
        <v>0</v>
      </c>
      <c r="S262" s="1147"/>
      <c r="T262" s="1147"/>
      <c r="U262" s="1321">
        <f>V262+W262</f>
        <v>0</v>
      </c>
      <c r="V262" s="1147"/>
      <c r="W262" s="1147"/>
      <c r="X262" s="1321">
        <f>Y262+Z262</f>
        <v>0</v>
      </c>
      <c r="Y262" s="1332"/>
      <c r="Z262" s="1148"/>
      <c r="AA262" s="1122">
        <f t="shared" si="52"/>
        <v>0</v>
      </c>
      <c r="AB262" s="1122">
        <f t="shared" si="56"/>
        <v>0</v>
      </c>
    </row>
    <row r="263" spans="2:28" s="1032" customFormat="1" x14ac:dyDescent="0.2">
      <c r="B263" s="1136"/>
      <c r="C263" s="1129"/>
      <c r="D263" s="1158" t="s">
        <v>316</v>
      </c>
      <c r="E263" s="1139"/>
      <c r="F263" s="1140"/>
      <c r="G263" s="1123">
        <f>+E263*F263</f>
        <v>0</v>
      </c>
      <c r="H263" s="1149"/>
      <c r="I263" s="1321">
        <f>J263+K263</f>
        <v>0</v>
      </c>
      <c r="J263" s="1150"/>
      <c r="K263" s="1150"/>
      <c r="L263" s="1321">
        <f>M263+N263</f>
        <v>0</v>
      </c>
      <c r="M263" s="1150"/>
      <c r="N263" s="1150"/>
      <c r="O263" s="1321">
        <f>P263+Q263</f>
        <v>0</v>
      </c>
      <c r="P263" s="1150"/>
      <c r="Q263" s="1150"/>
      <c r="R263" s="1321">
        <f>S263+T263</f>
        <v>0</v>
      </c>
      <c r="S263" s="1151"/>
      <c r="T263" s="1151"/>
      <c r="U263" s="1321">
        <f>V263+W263</f>
        <v>0</v>
      </c>
      <c r="V263" s="1151"/>
      <c r="W263" s="1151"/>
      <c r="X263" s="1321">
        <f>Y263+Z263</f>
        <v>0</v>
      </c>
      <c r="Y263" s="1333"/>
      <c r="Z263" s="1152"/>
      <c r="AA263" s="1122">
        <f t="shared" si="52"/>
        <v>0</v>
      </c>
      <c r="AB263" s="1122">
        <f t="shared" si="56"/>
        <v>0</v>
      </c>
    </row>
    <row r="264" spans="2:28" s="1032" customFormat="1" x14ac:dyDescent="0.2">
      <c r="B264" s="1136"/>
      <c r="C264" s="1129"/>
      <c r="D264" s="1158" t="s">
        <v>316</v>
      </c>
      <c r="E264" s="1139"/>
      <c r="F264" s="1140"/>
      <c r="G264" s="1123">
        <f>+E264*F264</f>
        <v>0</v>
      </c>
      <c r="H264" s="1149"/>
      <c r="I264" s="1322">
        <f>J264+K264</f>
        <v>0</v>
      </c>
      <c r="J264" s="1150"/>
      <c r="K264" s="1150"/>
      <c r="L264" s="1322">
        <f>M264+N264</f>
        <v>0</v>
      </c>
      <c r="M264" s="1150"/>
      <c r="N264" s="1150"/>
      <c r="O264" s="1322">
        <f>P264+Q264</f>
        <v>0</v>
      </c>
      <c r="P264" s="1150"/>
      <c r="Q264" s="1150"/>
      <c r="R264" s="1322">
        <f>S264+T264</f>
        <v>0</v>
      </c>
      <c r="S264" s="1151"/>
      <c r="T264" s="1151"/>
      <c r="U264" s="1322">
        <f>V264+W264</f>
        <v>0</v>
      </c>
      <c r="V264" s="1151"/>
      <c r="W264" s="1151"/>
      <c r="X264" s="1322">
        <f>Y264+Z264</f>
        <v>0</v>
      </c>
      <c r="Y264" s="1333"/>
      <c r="Z264" s="1152"/>
      <c r="AA264" s="1122">
        <f t="shared" si="52"/>
        <v>0</v>
      </c>
      <c r="AB264" s="1122">
        <f t="shared" si="56"/>
        <v>0</v>
      </c>
    </row>
    <row r="265" spans="2:28" s="1032" customFormat="1" x14ac:dyDescent="0.2">
      <c r="B265" s="1137"/>
      <c r="C265" s="1131"/>
      <c r="D265" s="1159" t="s">
        <v>316</v>
      </c>
      <c r="E265" s="1141"/>
      <c r="F265" s="1142"/>
      <c r="G265" s="1124">
        <f>+E265*F265</f>
        <v>0</v>
      </c>
      <c r="H265" s="1153"/>
      <c r="I265" s="1323">
        <f>J265+K265</f>
        <v>0</v>
      </c>
      <c r="J265" s="1154"/>
      <c r="K265" s="1154"/>
      <c r="L265" s="1323">
        <f>M265+N265</f>
        <v>0</v>
      </c>
      <c r="M265" s="1154"/>
      <c r="N265" s="1154"/>
      <c r="O265" s="1323">
        <f>P265+Q265</f>
        <v>0</v>
      </c>
      <c r="P265" s="1154"/>
      <c r="Q265" s="1154"/>
      <c r="R265" s="1323">
        <f>S265+T265</f>
        <v>0</v>
      </c>
      <c r="S265" s="1155"/>
      <c r="T265" s="1155"/>
      <c r="U265" s="1323">
        <f>V265+W265</f>
        <v>0</v>
      </c>
      <c r="V265" s="1155"/>
      <c r="W265" s="1155"/>
      <c r="X265" s="1323">
        <f>Y265+Z265</f>
        <v>0</v>
      </c>
      <c r="Y265" s="1334"/>
      <c r="Z265" s="1156"/>
      <c r="AA265" s="1122">
        <f t="shared" si="52"/>
        <v>0</v>
      </c>
      <c r="AB265" s="1122">
        <f t="shared" si="56"/>
        <v>0</v>
      </c>
    </row>
    <row r="266" spans="2:28" s="1032" customFormat="1" x14ac:dyDescent="0.15">
      <c r="B266" s="1135" t="s">
        <v>291</v>
      </c>
      <c r="C266" s="1128" t="s">
        <v>109</v>
      </c>
      <c r="D266" s="1092"/>
      <c r="E266" s="1143"/>
      <c r="F266" s="1144"/>
      <c r="G266" s="734">
        <f t="shared" ref="G266:Z266" si="58">SUM(G267:G271)</f>
        <v>0</v>
      </c>
      <c r="H266" s="1145">
        <f t="shared" si="58"/>
        <v>0</v>
      </c>
      <c r="I266" s="1145">
        <f t="shared" si="58"/>
        <v>0</v>
      </c>
      <c r="J266" s="1145">
        <f t="shared" si="58"/>
        <v>0</v>
      </c>
      <c r="K266" s="1145">
        <f t="shared" si="58"/>
        <v>0</v>
      </c>
      <c r="L266" s="1145">
        <f t="shared" si="58"/>
        <v>0</v>
      </c>
      <c r="M266" s="1145">
        <f t="shared" si="58"/>
        <v>0</v>
      </c>
      <c r="N266" s="1145">
        <f t="shared" si="58"/>
        <v>0</v>
      </c>
      <c r="O266" s="1145">
        <f t="shared" si="58"/>
        <v>0</v>
      </c>
      <c r="P266" s="1145">
        <f t="shared" si="58"/>
        <v>0</v>
      </c>
      <c r="Q266" s="1145">
        <f t="shared" si="58"/>
        <v>0</v>
      </c>
      <c r="R266" s="1145">
        <f t="shared" si="58"/>
        <v>0</v>
      </c>
      <c r="S266" s="1145">
        <f t="shared" si="58"/>
        <v>0</v>
      </c>
      <c r="T266" s="1145">
        <f t="shared" si="58"/>
        <v>0</v>
      </c>
      <c r="U266" s="1145">
        <f t="shared" si="58"/>
        <v>0</v>
      </c>
      <c r="V266" s="1145">
        <f t="shared" si="58"/>
        <v>0</v>
      </c>
      <c r="W266" s="1145">
        <f t="shared" si="58"/>
        <v>0</v>
      </c>
      <c r="X266" s="1145">
        <f t="shared" si="58"/>
        <v>0</v>
      </c>
      <c r="Y266" s="1145">
        <f t="shared" si="58"/>
        <v>0</v>
      </c>
      <c r="Z266" s="1146">
        <f t="shared" si="58"/>
        <v>0</v>
      </c>
      <c r="AA266" s="1122">
        <f t="shared" si="52"/>
        <v>0</v>
      </c>
      <c r="AB266" s="1122">
        <f t="shared" si="56"/>
        <v>0</v>
      </c>
    </row>
    <row r="267" spans="2:28" s="1032" customFormat="1" x14ac:dyDescent="0.2">
      <c r="B267" s="1136"/>
      <c r="C267" s="1129"/>
      <c r="D267" s="1158" t="s">
        <v>316</v>
      </c>
      <c r="E267" s="1139"/>
      <c r="F267" s="1140"/>
      <c r="G267" s="1123">
        <f>+E267*F267</f>
        <v>0</v>
      </c>
      <c r="H267" s="1138"/>
      <c r="I267" s="1321">
        <f>J267+K267</f>
        <v>0</v>
      </c>
      <c r="J267" s="1138"/>
      <c r="K267" s="1138"/>
      <c r="L267" s="1321">
        <f>M267+N267</f>
        <v>0</v>
      </c>
      <c r="M267" s="1138"/>
      <c r="N267" s="1138"/>
      <c r="O267" s="1321">
        <f>P267+Q267</f>
        <v>0</v>
      </c>
      <c r="P267" s="1138"/>
      <c r="Q267" s="1138"/>
      <c r="R267" s="1321">
        <f>S267+T267</f>
        <v>0</v>
      </c>
      <c r="S267" s="1147"/>
      <c r="T267" s="1147"/>
      <c r="U267" s="1321">
        <f>V267+W267</f>
        <v>0</v>
      </c>
      <c r="V267" s="1147"/>
      <c r="W267" s="1147"/>
      <c r="X267" s="1321">
        <f>Y267+Z267</f>
        <v>0</v>
      </c>
      <c r="Y267" s="1332"/>
      <c r="Z267" s="1148"/>
      <c r="AA267" s="1122">
        <f t="shared" si="52"/>
        <v>0</v>
      </c>
      <c r="AB267" s="1122">
        <f t="shared" si="56"/>
        <v>0</v>
      </c>
    </row>
    <row r="268" spans="2:28" s="1032" customFormat="1" x14ac:dyDescent="0.2">
      <c r="B268" s="1136"/>
      <c r="C268" s="1129"/>
      <c r="D268" s="1158" t="s">
        <v>316</v>
      </c>
      <c r="E268" s="1139"/>
      <c r="F268" s="1140"/>
      <c r="G268" s="1123">
        <f>+E268*F268</f>
        <v>0</v>
      </c>
      <c r="H268" s="1138"/>
      <c r="I268" s="1321">
        <f>J268+K268</f>
        <v>0</v>
      </c>
      <c r="J268" s="1138"/>
      <c r="K268" s="1138"/>
      <c r="L268" s="1321">
        <f>M268+N268</f>
        <v>0</v>
      </c>
      <c r="M268" s="1138"/>
      <c r="N268" s="1138"/>
      <c r="O268" s="1321">
        <f>P268+Q268</f>
        <v>0</v>
      </c>
      <c r="P268" s="1138"/>
      <c r="Q268" s="1138"/>
      <c r="R268" s="1321">
        <f>S268+T268</f>
        <v>0</v>
      </c>
      <c r="S268" s="1147"/>
      <c r="T268" s="1147"/>
      <c r="U268" s="1321">
        <f>V268+W268</f>
        <v>0</v>
      </c>
      <c r="V268" s="1147"/>
      <c r="W268" s="1147"/>
      <c r="X268" s="1321">
        <f>Y268+Z268</f>
        <v>0</v>
      </c>
      <c r="Y268" s="1332"/>
      <c r="Z268" s="1148"/>
      <c r="AA268" s="1122">
        <f t="shared" si="52"/>
        <v>0</v>
      </c>
      <c r="AB268" s="1122">
        <f t="shared" si="56"/>
        <v>0</v>
      </c>
    </row>
    <row r="269" spans="2:28" s="1032" customFormat="1" x14ac:dyDescent="0.2">
      <c r="B269" s="1136"/>
      <c r="C269" s="1129"/>
      <c r="D269" s="1158" t="s">
        <v>316</v>
      </c>
      <c r="E269" s="1139"/>
      <c r="F269" s="1140"/>
      <c r="G269" s="1123">
        <f>+E269*F269</f>
        <v>0</v>
      </c>
      <c r="H269" s="1149"/>
      <c r="I269" s="1321">
        <f>J269+K269</f>
        <v>0</v>
      </c>
      <c r="J269" s="1150"/>
      <c r="K269" s="1150"/>
      <c r="L269" s="1321">
        <f>M269+N269</f>
        <v>0</v>
      </c>
      <c r="M269" s="1150"/>
      <c r="N269" s="1150"/>
      <c r="O269" s="1321">
        <f>P269+Q269</f>
        <v>0</v>
      </c>
      <c r="P269" s="1150"/>
      <c r="Q269" s="1150"/>
      <c r="R269" s="1321">
        <f>S269+T269</f>
        <v>0</v>
      </c>
      <c r="S269" s="1151"/>
      <c r="T269" s="1151"/>
      <c r="U269" s="1321">
        <f>V269+W269</f>
        <v>0</v>
      </c>
      <c r="V269" s="1151"/>
      <c r="W269" s="1151"/>
      <c r="X269" s="1321">
        <f>Y269+Z269</f>
        <v>0</v>
      </c>
      <c r="Y269" s="1333"/>
      <c r="Z269" s="1152"/>
      <c r="AA269" s="1122">
        <f t="shared" si="52"/>
        <v>0</v>
      </c>
      <c r="AB269" s="1122">
        <f t="shared" si="56"/>
        <v>0</v>
      </c>
    </row>
    <row r="270" spans="2:28" s="1032" customFormat="1" x14ac:dyDescent="0.2">
      <c r="B270" s="1136"/>
      <c r="C270" s="1129"/>
      <c r="D270" s="1158" t="s">
        <v>316</v>
      </c>
      <c r="E270" s="1139"/>
      <c r="F270" s="1140"/>
      <c r="G270" s="1123">
        <f>+E270*F270</f>
        <v>0</v>
      </c>
      <c r="H270" s="1149"/>
      <c r="I270" s="1322">
        <f>J270+K270</f>
        <v>0</v>
      </c>
      <c r="J270" s="1150"/>
      <c r="K270" s="1150"/>
      <c r="L270" s="1322">
        <f>M270+N270</f>
        <v>0</v>
      </c>
      <c r="M270" s="1150"/>
      <c r="N270" s="1150"/>
      <c r="O270" s="1322">
        <f>P270+Q270</f>
        <v>0</v>
      </c>
      <c r="P270" s="1150"/>
      <c r="Q270" s="1150"/>
      <c r="R270" s="1322">
        <f>S270+T270</f>
        <v>0</v>
      </c>
      <c r="S270" s="1151"/>
      <c r="T270" s="1151"/>
      <c r="U270" s="1322">
        <f>V270+W270</f>
        <v>0</v>
      </c>
      <c r="V270" s="1151"/>
      <c r="W270" s="1151"/>
      <c r="X270" s="1322">
        <f>Y270+Z270</f>
        <v>0</v>
      </c>
      <c r="Y270" s="1333"/>
      <c r="Z270" s="1152"/>
      <c r="AA270" s="1122">
        <f t="shared" si="52"/>
        <v>0</v>
      </c>
      <c r="AB270" s="1122">
        <f t="shared" si="56"/>
        <v>0</v>
      </c>
    </row>
    <row r="271" spans="2:28" s="1032" customFormat="1" x14ac:dyDescent="0.2">
      <c r="B271" s="1137"/>
      <c r="C271" s="1131"/>
      <c r="D271" s="1159" t="s">
        <v>316</v>
      </c>
      <c r="E271" s="1141"/>
      <c r="F271" s="1142"/>
      <c r="G271" s="1124">
        <f>+E271*F271</f>
        <v>0</v>
      </c>
      <c r="H271" s="1153"/>
      <c r="I271" s="1323">
        <f>J271+K271</f>
        <v>0</v>
      </c>
      <c r="J271" s="1154"/>
      <c r="K271" s="1154"/>
      <c r="L271" s="1323">
        <f>M271+N271</f>
        <v>0</v>
      </c>
      <c r="M271" s="1154"/>
      <c r="N271" s="1154"/>
      <c r="O271" s="1323">
        <f>P271+Q271</f>
        <v>0</v>
      </c>
      <c r="P271" s="1154"/>
      <c r="Q271" s="1154"/>
      <c r="R271" s="1323">
        <f>S271+T271</f>
        <v>0</v>
      </c>
      <c r="S271" s="1155"/>
      <c r="T271" s="1155"/>
      <c r="U271" s="1323">
        <f>V271+W271</f>
        <v>0</v>
      </c>
      <c r="V271" s="1155"/>
      <c r="W271" s="1155"/>
      <c r="X271" s="1323">
        <f>Y271+Z271</f>
        <v>0</v>
      </c>
      <c r="Y271" s="1334"/>
      <c r="Z271" s="1156"/>
      <c r="AA271" s="1122">
        <f t="shared" si="52"/>
        <v>0</v>
      </c>
      <c r="AB271" s="1122">
        <f t="shared" si="56"/>
        <v>0</v>
      </c>
    </row>
    <row r="272" spans="2:28" s="1032" customFormat="1" x14ac:dyDescent="0.15">
      <c r="B272" s="777">
        <f>+'PLAN DE ADQUISICIONES'!C30</f>
        <v>0</v>
      </c>
      <c r="C272" s="778" t="str">
        <f>+'PLAN DE ADQUISICIONES'!B30</f>
        <v>1.2.4</v>
      </c>
      <c r="D272" s="774" t="str">
        <f>+'PLAN DE ADQUISICIONES'!D30</f>
        <v>Unidad medida</v>
      </c>
      <c r="E272" s="775">
        <f>+'PLAN DE ADQUISICIONES'!E30</f>
        <v>0</v>
      </c>
      <c r="F272" s="346"/>
      <c r="G272" s="735">
        <f t="shared" ref="G272:Z272" si="59">+G274+G280+G286+G292+G298</f>
        <v>0</v>
      </c>
      <c r="H272" s="19">
        <f t="shared" si="59"/>
        <v>0</v>
      </c>
      <c r="I272" s="19">
        <f t="shared" si="59"/>
        <v>0</v>
      </c>
      <c r="J272" s="19">
        <f t="shared" si="59"/>
        <v>0</v>
      </c>
      <c r="K272" s="19">
        <f t="shared" si="59"/>
        <v>0</v>
      </c>
      <c r="L272" s="19">
        <f t="shared" si="59"/>
        <v>0</v>
      </c>
      <c r="M272" s="19">
        <f t="shared" si="59"/>
        <v>0</v>
      </c>
      <c r="N272" s="19">
        <f t="shared" si="59"/>
        <v>0</v>
      </c>
      <c r="O272" s="19">
        <f t="shared" si="59"/>
        <v>0</v>
      </c>
      <c r="P272" s="19">
        <f t="shared" si="59"/>
        <v>0</v>
      </c>
      <c r="Q272" s="19">
        <f t="shared" si="59"/>
        <v>0</v>
      </c>
      <c r="R272" s="19">
        <f t="shared" si="59"/>
        <v>0</v>
      </c>
      <c r="S272" s="19">
        <f t="shared" si="59"/>
        <v>0</v>
      </c>
      <c r="T272" s="19">
        <f t="shared" si="59"/>
        <v>0</v>
      </c>
      <c r="U272" s="19">
        <f t="shared" si="59"/>
        <v>0</v>
      </c>
      <c r="V272" s="19">
        <f t="shared" si="59"/>
        <v>0</v>
      </c>
      <c r="W272" s="19">
        <f t="shared" si="59"/>
        <v>0</v>
      </c>
      <c r="X272" s="19">
        <f t="shared" si="59"/>
        <v>0</v>
      </c>
      <c r="Y272" s="19">
        <f t="shared" si="59"/>
        <v>0</v>
      </c>
      <c r="Z272" s="20">
        <f t="shared" si="59"/>
        <v>0</v>
      </c>
      <c r="AA272" s="1122">
        <f t="shared" si="52"/>
        <v>0</v>
      </c>
      <c r="AB272" s="1122">
        <f t="shared" si="56"/>
        <v>0</v>
      </c>
    </row>
    <row r="273" spans="2:28" s="1032" customFormat="1" x14ac:dyDescent="0.15">
      <c r="B273" s="771" t="s">
        <v>475</v>
      </c>
      <c r="C273" s="770"/>
      <c r="D273" s="1893"/>
      <c r="E273" s="1894"/>
      <c r="F273" s="1894"/>
      <c r="G273" s="1894"/>
      <c r="H273" s="1894"/>
      <c r="I273" s="1894"/>
      <c r="J273" s="1894"/>
      <c r="K273" s="1894"/>
      <c r="L273" s="1894"/>
      <c r="M273" s="1894"/>
      <c r="N273" s="1894"/>
      <c r="O273" s="1894"/>
      <c r="P273" s="1894"/>
      <c r="Q273" s="1894"/>
      <c r="R273" s="1894"/>
      <c r="S273" s="1894"/>
      <c r="T273" s="1894"/>
      <c r="U273" s="1894"/>
      <c r="V273" s="1894"/>
      <c r="W273" s="1894"/>
      <c r="X273" s="1895"/>
      <c r="Y273" s="1330"/>
      <c r="Z273" s="1331"/>
      <c r="AA273" s="1122"/>
      <c r="AB273" s="1122">
        <f>+AA273-G273</f>
        <v>0</v>
      </c>
    </row>
    <row r="274" spans="2:28" s="1032" customFormat="1" x14ac:dyDescent="0.15">
      <c r="B274" s="1135" t="s">
        <v>291</v>
      </c>
      <c r="C274" s="1128" t="s">
        <v>111</v>
      </c>
      <c r="D274" s="1092"/>
      <c r="E274" s="1143"/>
      <c r="F274" s="1144"/>
      <c r="G274" s="734">
        <f t="shared" ref="G274:Z274" si="60">SUM(G275:G279)</f>
        <v>0</v>
      </c>
      <c r="H274" s="1145">
        <f t="shared" si="60"/>
        <v>0</v>
      </c>
      <c r="I274" s="1145">
        <f t="shared" si="60"/>
        <v>0</v>
      </c>
      <c r="J274" s="1145">
        <f t="shared" si="60"/>
        <v>0</v>
      </c>
      <c r="K274" s="1145">
        <f t="shared" si="60"/>
        <v>0</v>
      </c>
      <c r="L274" s="1145">
        <f t="shared" si="60"/>
        <v>0</v>
      </c>
      <c r="M274" s="1145">
        <f t="shared" si="60"/>
        <v>0</v>
      </c>
      <c r="N274" s="1145">
        <f t="shared" si="60"/>
        <v>0</v>
      </c>
      <c r="O274" s="1145">
        <f t="shared" si="60"/>
        <v>0</v>
      </c>
      <c r="P274" s="1145">
        <f t="shared" si="60"/>
        <v>0</v>
      </c>
      <c r="Q274" s="1145">
        <f t="shared" si="60"/>
        <v>0</v>
      </c>
      <c r="R274" s="1145">
        <f t="shared" si="60"/>
        <v>0</v>
      </c>
      <c r="S274" s="1145">
        <f t="shared" si="60"/>
        <v>0</v>
      </c>
      <c r="T274" s="1145">
        <f t="shared" si="60"/>
        <v>0</v>
      </c>
      <c r="U274" s="1145">
        <f t="shared" si="60"/>
        <v>0</v>
      </c>
      <c r="V274" s="1145">
        <f t="shared" si="60"/>
        <v>0</v>
      </c>
      <c r="W274" s="1145">
        <f t="shared" si="60"/>
        <v>0</v>
      </c>
      <c r="X274" s="1145">
        <f t="shared" si="60"/>
        <v>0</v>
      </c>
      <c r="Y274" s="1145">
        <f t="shared" si="60"/>
        <v>0</v>
      </c>
      <c r="Z274" s="1146">
        <f t="shared" si="60"/>
        <v>0</v>
      </c>
      <c r="AA274" s="1122">
        <f t="shared" si="52"/>
        <v>0</v>
      </c>
      <c r="AB274" s="1122">
        <f t="shared" si="56"/>
        <v>0</v>
      </c>
    </row>
    <row r="275" spans="2:28" s="1032" customFormat="1" x14ac:dyDescent="0.2">
      <c r="B275" s="1136"/>
      <c r="C275" s="1129"/>
      <c r="D275" s="1158" t="s">
        <v>296</v>
      </c>
      <c r="E275" s="1139"/>
      <c r="F275" s="1140"/>
      <c r="G275" s="1123">
        <f>+E275*F275</f>
        <v>0</v>
      </c>
      <c r="H275" s="1138"/>
      <c r="I275" s="1321">
        <f>J275+K275</f>
        <v>0</v>
      </c>
      <c r="J275" s="1138"/>
      <c r="K275" s="1138"/>
      <c r="L275" s="1321">
        <f>M275+N275</f>
        <v>0</v>
      </c>
      <c r="M275" s="1138"/>
      <c r="N275" s="1138"/>
      <c r="O275" s="1321">
        <f>P275+Q275</f>
        <v>0</v>
      </c>
      <c r="P275" s="1138"/>
      <c r="Q275" s="1138"/>
      <c r="R275" s="1321">
        <f>S275+T275</f>
        <v>0</v>
      </c>
      <c r="S275" s="1147"/>
      <c r="T275" s="1147"/>
      <c r="U275" s="1321">
        <f>V275+W275</f>
        <v>0</v>
      </c>
      <c r="V275" s="1147"/>
      <c r="W275" s="1147"/>
      <c r="X275" s="1321">
        <f>Y275+Z275</f>
        <v>0</v>
      </c>
      <c r="Y275" s="1332"/>
      <c r="Z275" s="1148"/>
      <c r="AA275" s="1122">
        <f t="shared" si="52"/>
        <v>0</v>
      </c>
      <c r="AB275" s="1122">
        <f t="shared" si="56"/>
        <v>0</v>
      </c>
    </row>
    <row r="276" spans="2:28" s="1032" customFormat="1" x14ac:dyDescent="0.2">
      <c r="B276" s="1136"/>
      <c r="C276" s="1130"/>
      <c r="D276" s="1158" t="s">
        <v>316</v>
      </c>
      <c r="E276" s="1139"/>
      <c r="F276" s="1140"/>
      <c r="G276" s="1123">
        <f>+E276*F276</f>
        <v>0</v>
      </c>
      <c r="H276" s="1138"/>
      <c r="I276" s="1321">
        <f>J276+K276</f>
        <v>0</v>
      </c>
      <c r="J276" s="1138"/>
      <c r="K276" s="1138"/>
      <c r="L276" s="1321">
        <f>M276+N276</f>
        <v>0</v>
      </c>
      <c r="M276" s="1138"/>
      <c r="N276" s="1138"/>
      <c r="O276" s="1321">
        <f>P276+Q276</f>
        <v>0</v>
      </c>
      <c r="P276" s="1138"/>
      <c r="Q276" s="1138"/>
      <c r="R276" s="1321">
        <f>S276+T276</f>
        <v>0</v>
      </c>
      <c r="S276" s="1147"/>
      <c r="T276" s="1147"/>
      <c r="U276" s="1321">
        <f>V276+W276</f>
        <v>0</v>
      </c>
      <c r="V276" s="1147"/>
      <c r="W276" s="1147"/>
      <c r="X276" s="1321">
        <f>Y276+Z276</f>
        <v>0</v>
      </c>
      <c r="Y276" s="1332"/>
      <c r="Z276" s="1148"/>
      <c r="AA276" s="1122">
        <f t="shared" si="52"/>
        <v>0</v>
      </c>
      <c r="AB276" s="1122">
        <f t="shared" si="56"/>
        <v>0</v>
      </c>
    </row>
    <row r="277" spans="2:28" s="1032" customFormat="1" x14ac:dyDescent="0.2">
      <c r="B277" s="1136"/>
      <c r="C277" s="1130"/>
      <c r="D277" s="1158" t="s">
        <v>316</v>
      </c>
      <c r="E277" s="1139"/>
      <c r="F277" s="1140"/>
      <c r="G277" s="1123">
        <f>+E277*F277</f>
        <v>0</v>
      </c>
      <c r="H277" s="1149"/>
      <c r="I277" s="1321">
        <f>J277+K277</f>
        <v>0</v>
      </c>
      <c r="J277" s="1150"/>
      <c r="K277" s="1150"/>
      <c r="L277" s="1321">
        <f>M277+N277</f>
        <v>0</v>
      </c>
      <c r="M277" s="1150"/>
      <c r="N277" s="1150"/>
      <c r="O277" s="1321">
        <f>P277+Q277</f>
        <v>0</v>
      </c>
      <c r="P277" s="1150"/>
      <c r="Q277" s="1150"/>
      <c r="R277" s="1321">
        <f>S277+T277</f>
        <v>0</v>
      </c>
      <c r="S277" s="1151"/>
      <c r="T277" s="1151"/>
      <c r="U277" s="1321">
        <f>V277+W277</f>
        <v>0</v>
      </c>
      <c r="V277" s="1151"/>
      <c r="W277" s="1151"/>
      <c r="X277" s="1321">
        <f>Y277+Z277</f>
        <v>0</v>
      </c>
      <c r="Y277" s="1333"/>
      <c r="Z277" s="1152"/>
      <c r="AA277" s="1122">
        <f t="shared" si="52"/>
        <v>0</v>
      </c>
      <c r="AB277" s="1122">
        <f t="shared" si="56"/>
        <v>0</v>
      </c>
    </row>
    <row r="278" spans="2:28" s="1032" customFormat="1" x14ac:dyDescent="0.2">
      <c r="B278" s="1136"/>
      <c r="C278" s="1130"/>
      <c r="D278" s="1158" t="s">
        <v>316</v>
      </c>
      <c r="E278" s="1139"/>
      <c r="F278" s="1140"/>
      <c r="G278" s="1123">
        <f>+E278*F278</f>
        <v>0</v>
      </c>
      <c r="H278" s="1149"/>
      <c r="I278" s="1322">
        <f>J278+K278</f>
        <v>0</v>
      </c>
      <c r="J278" s="1150"/>
      <c r="K278" s="1150"/>
      <c r="L278" s="1322">
        <f>M278+N278</f>
        <v>0</v>
      </c>
      <c r="M278" s="1150"/>
      <c r="N278" s="1150"/>
      <c r="O278" s="1322">
        <f>P278+Q278</f>
        <v>0</v>
      </c>
      <c r="P278" s="1150"/>
      <c r="Q278" s="1150"/>
      <c r="R278" s="1322">
        <f>S278+T278</f>
        <v>0</v>
      </c>
      <c r="S278" s="1151"/>
      <c r="T278" s="1151"/>
      <c r="U278" s="1322">
        <f>V278+W278</f>
        <v>0</v>
      </c>
      <c r="V278" s="1151"/>
      <c r="W278" s="1151"/>
      <c r="X278" s="1322">
        <f>Y278+Z278</f>
        <v>0</v>
      </c>
      <c r="Y278" s="1333"/>
      <c r="Z278" s="1152"/>
      <c r="AA278" s="1122">
        <f t="shared" si="52"/>
        <v>0</v>
      </c>
      <c r="AB278" s="1122">
        <f t="shared" si="56"/>
        <v>0</v>
      </c>
    </row>
    <row r="279" spans="2:28" s="1032" customFormat="1" x14ac:dyDescent="0.2">
      <c r="B279" s="1137"/>
      <c r="C279" s="1131"/>
      <c r="D279" s="1159" t="s">
        <v>316</v>
      </c>
      <c r="E279" s="1141"/>
      <c r="F279" s="1142"/>
      <c r="G279" s="1124">
        <f>+E279*F279</f>
        <v>0</v>
      </c>
      <c r="H279" s="1153"/>
      <c r="I279" s="1323">
        <f>J279+K279</f>
        <v>0</v>
      </c>
      <c r="J279" s="1154"/>
      <c r="K279" s="1154"/>
      <c r="L279" s="1323">
        <f>M279+N279</f>
        <v>0</v>
      </c>
      <c r="M279" s="1154"/>
      <c r="N279" s="1154"/>
      <c r="O279" s="1323">
        <f>P279+Q279</f>
        <v>0</v>
      </c>
      <c r="P279" s="1154"/>
      <c r="Q279" s="1154"/>
      <c r="R279" s="1323">
        <f>S279+T279</f>
        <v>0</v>
      </c>
      <c r="S279" s="1155"/>
      <c r="T279" s="1155"/>
      <c r="U279" s="1323">
        <f>V279+W279</f>
        <v>0</v>
      </c>
      <c r="V279" s="1155"/>
      <c r="W279" s="1155"/>
      <c r="X279" s="1323">
        <f>Y279+Z279</f>
        <v>0</v>
      </c>
      <c r="Y279" s="1334"/>
      <c r="Z279" s="1156"/>
      <c r="AA279" s="1122">
        <f t="shared" si="52"/>
        <v>0</v>
      </c>
      <c r="AB279" s="1122">
        <f t="shared" si="56"/>
        <v>0</v>
      </c>
    </row>
    <row r="280" spans="2:28" s="1032" customFormat="1" x14ac:dyDescent="0.15">
      <c r="B280" s="1135" t="s">
        <v>291</v>
      </c>
      <c r="C280" s="1128" t="s">
        <v>112</v>
      </c>
      <c r="D280" s="1092"/>
      <c r="E280" s="1143"/>
      <c r="F280" s="1144"/>
      <c r="G280" s="734">
        <f t="shared" ref="G280:Z280" si="61">SUM(G281:G285)</f>
        <v>0</v>
      </c>
      <c r="H280" s="1145">
        <f t="shared" si="61"/>
        <v>0</v>
      </c>
      <c r="I280" s="1145">
        <f t="shared" si="61"/>
        <v>0</v>
      </c>
      <c r="J280" s="1145">
        <f t="shared" si="61"/>
        <v>0</v>
      </c>
      <c r="K280" s="1145">
        <f t="shared" si="61"/>
        <v>0</v>
      </c>
      <c r="L280" s="1145">
        <f t="shared" si="61"/>
        <v>0</v>
      </c>
      <c r="M280" s="1145">
        <f t="shared" si="61"/>
        <v>0</v>
      </c>
      <c r="N280" s="1145">
        <f t="shared" si="61"/>
        <v>0</v>
      </c>
      <c r="O280" s="1145">
        <f t="shared" si="61"/>
        <v>0</v>
      </c>
      <c r="P280" s="1145">
        <f t="shared" si="61"/>
        <v>0</v>
      </c>
      <c r="Q280" s="1145">
        <f t="shared" si="61"/>
        <v>0</v>
      </c>
      <c r="R280" s="1145">
        <f t="shared" si="61"/>
        <v>0</v>
      </c>
      <c r="S280" s="1145">
        <f t="shared" si="61"/>
        <v>0</v>
      </c>
      <c r="T280" s="1145">
        <f t="shared" si="61"/>
        <v>0</v>
      </c>
      <c r="U280" s="1145">
        <f t="shared" si="61"/>
        <v>0</v>
      </c>
      <c r="V280" s="1145">
        <f t="shared" si="61"/>
        <v>0</v>
      </c>
      <c r="W280" s="1145">
        <f t="shared" si="61"/>
        <v>0</v>
      </c>
      <c r="X280" s="1145">
        <f t="shared" si="61"/>
        <v>0</v>
      </c>
      <c r="Y280" s="1145">
        <f t="shared" si="61"/>
        <v>0</v>
      </c>
      <c r="Z280" s="1146">
        <f t="shared" si="61"/>
        <v>0</v>
      </c>
      <c r="AA280" s="1122">
        <f t="shared" si="52"/>
        <v>0</v>
      </c>
      <c r="AB280" s="1122">
        <f t="shared" si="56"/>
        <v>0</v>
      </c>
    </row>
    <row r="281" spans="2:28" s="1032" customFormat="1" x14ac:dyDescent="0.2">
      <c r="B281" s="1136"/>
      <c r="C281" s="1129"/>
      <c r="D281" s="1158" t="s">
        <v>296</v>
      </c>
      <c r="E281" s="1139"/>
      <c r="F281" s="1140"/>
      <c r="G281" s="1123">
        <f>+E281*F281</f>
        <v>0</v>
      </c>
      <c r="H281" s="1138"/>
      <c r="I281" s="1321">
        <f>J281+K281</f>
        <v>0</v>
      </c>
      <c r="J281" s="1138"/>
      <c r="K281" s="1138"/>
      <c r="L281" s="1321">
        <f>M281+N281</f>
        <v>0</v>
      </c>
      <c r="M281" s="1138"/>
      <c r="N281" s="1138"/>
      <c r="O281" s="1321">
        <f>P281+Q281</f>
        <v>0</v>
      </c>
      <c r="P281" s="1138"/>
      <c r="Q281" s="1138"/>
      <c r="R281" s="1321">
        <f>S281+T281</f>
        <v>0</v>
      </c>
      <c r="S281" s="1147"/>
      <c r="T281" s="1147"/>
      <c r="U281" s="1321">
        <f>V281+W281</f>
        <v>0</v>
      </c>
      <c r="V281" s="1147"/>
      <c r="W281" s="1147"/>
      <c r="X281" s="1321">
        <f>Y281+Z281</f>
        <v>0</v>
      </c>
      <c r="Y281" s="1332"/>
      <c r="Z281" s="1148"/>
      <c r="AA281" s="1122">
        <f t="shared" si="52"/>
        <v>0</v>
      </c>
      <c r="AB281" s="1122">
        <f t="shared" si="56"/>
        <v>0</v>
      </c>
    </row>
    <row r="282" spans="2:28" s="1032" customFormat="1" x14ac:dyDescent="0.2">
      <c r="B282" s="1136"/>
      <c r="C282" s="1129"/>
      <c r="D282" s="1158" t="s">
        <v>316</v>
      </c>
      <c r="E282" s="1139"/>
      <c r="F282" s="1140"/>
      <c r="G282" s="1123">
        <f>+E282*F282</f>
        <v>0</v>
      </c>
      <c r="H282" s="1138"/>
      <c r="I282" s="1321">
        <f>J282+K282</f>
        <v>0</v>
      </c>
      <c r="J282" s="1138"/>
      <c r="K282" s="1138"/>
      <c r="L282" s="1321">
        <f>M282+N282</f>
        <v>0</v>
      </c>
      <c r="M282" s="1138"/>
      <c r="N282" s="1138"/>
      <c r="O282" s="1321">
        <f>P282+Q282</f>
        <v>0</v>
      </c>
      <c r="P282" s="1138"/>
      <c r="Q282" s="1138"/>
      <c r="R282" s="1321">
        <f>S282+T282</f>
        <v>0</v>
      </c>
      <c r="S282" s="1147"/>
      <c r="T282" s="1147"/>
      <c r="U282" s="1321">
        <f>V282+W282</f>
        <v>0</v>
      </c>
      <c r="V282" s="1147"/>
      <c r="W282" s="1147"/>
      <c r="X282" s="1321">
        <f>Y282+Z282</f>
        <v>0</v>
      </c>
      <c r="Y282" s="1332"/>
      <c r="Z282" s="1148"/>
      <c r="AA282" s="1122">
        <f t="shared" si="52"/>
        <v>0</v>
      </c>
      <c r="AB282" s="1122">
        <f t="shared" si="56"/>
        <v>0</v>
      </c>
    </row>
    <row r="283" spans="2:28" s="1032" customFormat="1" x14ac:dyDescent="0.2">
      <c r="B283" s="1136"/>
      <c r="C283" s="1129"/>
      <c r="D283" s="1158" t="s">
        <v>316</v>
      </c>
      <c r="E283" s="1139"/>
      <c r="F283" s="1140"/>
      <c r="G283" s="1123">
        <f>+E283*F283</f>
        <v>0</v>
      </c>
      <c r="H283" s="1149"/>
      <c r="I283" s="1321">
        <f>J283+K283</f>
        <v>0</v>
      </c>
      <c r="J283" s="1150"/>
      <c r="K283" s="1150"/>
      <c r="L283" s="1321">
        <f>M283+N283</f>
        <v>0</v>
      </c>
      <c r="M283" s="1150"/>
      <c r="N283" s="1150"/>
      <c r="O283" s="1321">
        <f>P283+Q283</f>
        <v>0</v>
      </c>
      <c r="P283" s="1150"/>
      <c r="Q283" s="1150"/>
      <c r="R283" s="1321">
        <f>S283+T283</f>
        <v>0</v>
      </c>
      <c r="S283" s="1151"/>
      <c r="T283" s="1151"/>
      <c r="U283" s="1321">
        <f>V283+W283</f>
        <v>0</v>
      </c>
      <c r="V283" s="1151"/>
      <c r="W283" s="1151"/>
      <c r="X283" s="1321">
        <f>Y283+Z283</f>
        <v>0</v>
      </c>
      <c r="Y283" s="1333"/>
      <c r="Z283" s="1152"/>
      <c r="AA283" s="1122">
        <f t="shared" si="52"/>
        <v>0</v>
      </c>
      <c r="AB283" s="1122">
        <f t="shared" si="56"/>
        <v>0</v>
      </c>
    </row>
    <row r="284" spans="2:28" s="1032" customFormat="1" x14ac:dyDescent="0.2">
      <c r="B284" s="1136"/>
      <c r="C284" s="1129"/>
      <c r="D284" s="1158" t="s">
        <v>316</v>
      </c>
      <c r="E284" s="1139"/>
      <c r="F284" s="1140"/>
      <c r="G284" s="1123">
        <f>+E284*F284</f>
        <v>0</v>
      </c>
      <c r="H284" s="1149"/>
      <c r="I284" s="1322">
        <f>J284+K284</f>
        <v>0</v>
      </c>
      <c r="J284" s="1150"/>
      <c r="K284" s="1150"/>
      <c r="L284" s="1322">
        <f>M284+N284</f>
        <v>0</v>
      </c>
      <c r="M284" s="1150"/>
      <c r="N284" s="1150"/>
      <c r="O284" s="1322">
        <f>P284+Q284</f>
        <v>0</v>
      </c>
      <c r="P284" s="1150"/>
      <c r="Q284" s="1150"/>
      <c r="R284" s="1322">
        <f>S284+T284</f>
        <v>0</v>
      </c>
      <c r="S284" s="1151"/>
      <c r="T284" s="1151"/>
      <c r="U284" s="1322">
        <f>V284+W284</f>
        <v>0</v>
      </c>
      <c r="V284" s="1151"/>
      <c r="W284" s="1151"/>
      <c r="X284" s="1322">
        <f>Y284+Z284</f>
        <v>0</v>
      </c>
      <c r="Y284" s="1333"/>
      <c r="Z284" s="1152"/>
      <c r="AA284" s="1122">
        <f t="shared" si="52"/>
        <v>0</v>
      </c>
      <c r="AB284" s="1122">
        <f t="shared" si="56"/>
        <v>0</v>
      </c>
    </row>
    <row r="285" spans="2:28" s="1032" customFormat="1" x14ac:dyDescent="0.2">
      <c r="B285" s="1137"/>
      <c r="C285" s="1131"/>
      <c r="D285" s="1159" t="s">
        <v>316</v>
      </c>
      <c r="E285" s="1141"/>
      <c r="F285" s="1142"/>
      <c r="G285" s="1124">
        <f>+E285*F285</f>
        <v>0</v>
      </c>
      <c r="H285" s="1153"/>
      <c r="I285" s="1323">
        <f>J285+K285</f>
        <v>0</v>
      </c>
      <c r="J285" s="1154"/>
      <c r="K285" s="1154"/>
      <c r="L285" s="1323">
        <f>M285+N285</f>
        <v>0</v>
      </c>
      <c r="M285" s="1154"/>
      <c r="N285" s="1154"/>
      <c r="O285" s="1323">
        <f>P285+Q285</f>
        <v>0</v>
      </c>
      <c r="P285" s="1154"/>
      <c r="Q285" s="1154"/>
      <c r="R285" s="1323">
        <f>S285+T285</f>
        <v>0</v>
      </c>
      <c r="S285" s="1155"/>
      <c r="T285" s="1155"/>
      <c r="U285" s="1323">
        <f>V285+W285</f>
        <v>0</v>
      </c>
      <c r="V285" s="1155"/>
      <c r="W285" s="1155"/>
      <c r="X285" s="1323">
        <f>Y285+Z285</f>
        <v>0</v>
      </c>
      <c r="Y285" s="1334"/>
      <c r="Z285" s="1156"/>
      <c r="AA285" s="1122">
        <f t="shared" si="52"/>
        <v>0</v>
      </c>
      <c r="AB285" s="1122">
        <f t="shared" si="56"/>
        <v>0</v>
      </c>
    </row>
    <row r="286" spans="2:28" s="1032" customFormat="1" x14ac:dyDescent="0.15">
      <c r="B286" s="1135" t="s">
        <v>291</v>
      </c>
      <c r="C286" s="1128" t="s">
        <v>113</v>
      </c>
      <c r="D286" s="1092"/>
      <c r="E286" s="1143"/>
      <c r="F286" s="1144"/>
      <c r="G286" s="734">
        <f t="shared" ref="G286:Z286" si="62">SUM(G287:G291)</f>
        <v>0</v>
      </c>
      <c r="H286" s="1145">
        <f t="shared" si="62"/>
        <v>0</v>
      </c>
      <c r="I286" s="1145">
        <f t="shared" si="62"/>
        <v>0</v>
      </c>
      <c r="J286" s="1145">
        <f t="shared" si="62"/>
        <v>0</v>
      </c>
      <c r="K286" s="1145">
        <f t="shared" si="62"/>
        <v>0</v>
      </c>
      <c r="L286" s="1145">
        <f t="shared" si="62"/>
        <v>0</v>
      </c>
      <c r="M286" s="1145">
        <f t="shared" si="62"/>
        <v>0</v>
      </c>
      <c r="N286" s="1145">
        <f t="shared" si="62"/>
        <v>0</v>
      </c>
      <c r="O286" s="1145">
        <f t="shared" si="62"/>
        <v>0</v>
      </c>
      <c r="P286" s="1145">
        <f t="shared" si="62"/>
        <v>0</v>
      </c>
      <c r="Q286" s="1145">
        <f t="shared" si="62"/>
        <v>0</v>
      </c>
      <c r="R286" s="1145">
        <f t="shared" si="62"/>
        <v>0</v>
      </c>
      <c r="S286" s="1145">
        <f t="shared" si="62"/>
        <v>0</v>
      </c>
      <c r="T286" s="1145">
        <f t="shared" si="62"/>
        <v>0</v>
      </c>
      <c r="U286" s="1145">
        <f t="shared" si="62"/>
        <v>0</v>
      </c>
      <c r="V286" s="1145">
        <f t="shared" si="62"/>
        <v>0</v>
      </c>
      <c r="W286" s="1145">
        <f t="shared" si="62"/>
        <v>0</v>
      </c>
      <c r="X286" s="1145">
        <f t="shared" si="62"/>
        <v>0</v>
      </c>
      <c r="Y286" s="1145">
        <f t="shared" si="62"/>
        <v>0</v>
      </c>
      <c r="Z286" s="1146">
        <f t="shared" si="62"/>
        <v>0</v>
      </c>
      <c r="AA286" s="1122">
        <f t="shared" si="52"/>
        <v>0</v>
      </c>
      <c r="AB286" s="1122">
        <f t="shared" si="56"/>
        <v>0</v>
      </c>
    </row>
    <row r="287" spans="2:28" s="1032" customFormat="1" x14ac:dyDescent="0.2">
      <c r="B287" s="1136"/>
      <c r="C287" s="1129"/>
      <c r="D287" s="1158" t="s">
        <v>296</v>
      </c>
      <c r="E287" s="1139"/>
      <c r="F287" s="1140"/>
      <c r="G287" s="1123">
        <f>+E287*F287</f>
        <v>0</v>
      </c>
      <c r="H287" s="1138"/>
      <c r="I287" s="1321">
        <f>J287+K287</f>
        <v>0</v>
      </c>
      <c r="J287" s="1138"/>
      <c r="K287" s="1138"/>
      <c r="L287" s="1321">
        <f>M287+N287</f>
        <v>0</v>
      </c>
      <c r="M287" s="1138"/>
      <c r="N287" s="1138"/>
      <c r="O287" s="1321">
        <f>P287+Q287</f>
        <v>0</v>
      </c>
      <c r="P287" s="1138"/>
      <c r="Q287" s="1138"/>
      <c r="R287" s="1321">
        <f>S287+T287</f>
        <v>0</v>
      </c>
      <c r="S287" s="1147"/>
      <c r="T287" s="1147"/>
      <c r="U287" s="1321">
        <f>V287+W287</f>
        <v>0</v>
      </c>
      <c r="V287" s="1147"/>
      <c r="W287" s="1147"/>
      <c r="X287" s="1321">
        <f>Y287+Z287</f>
        <v>0</v>
      </c>
      <c r="Y287" s="1332"/>
      <c r="Z287" s="1148"/>
      <c r="AA287" s="1122">
        <f t="shared" si="52"/>
        <v>0</v>
      </c>
      <c r="AB287" s="1122">
        <f t="shared" si="56"/>
        <v>0</v>
      </c>
    </row>
    <row r="288" spans="2:28" s="1032" customFormat="1" x14ac:dyDescent="0.2">
      <c r="B288" s="1136"/>
      <c r="C288" s="1129"/>
      <c r="D288" s="1158" t="s">
        <v>316</v>
      </c>
      <c r="E288" s="1139"/>
      <c r="F288" s="1140"/>
      <c r="G288" s="1123">
        <f>+E288*F288</f>
        <v>0</v>
      </c>
      <c r="H288" s="1138"/>
      <c r="I288" s="1321">
        <f>J288+K288</f>
        <v>0</v>
      </c>
      <c r="J288" s="1138"/>
      <c r="K288" s="1138"/>
      <c r="L288" s="1321">
        <f>M288+N288</f>
        <v>0</v>
      </c>
      <c r="M288" s="1138"/>
      <c r="N288" s="1138"/>
      <c r="O288" s="1321">
        <f>P288+Q288</f>
        <v>0</v>
      </c>
      <c r="P288" s="1138"/>
      <c r="Q288" s="1138"/>
      <c r="R288" s="1321">
        <f>S288+T288</f>
        <v>0</v>
      </c>
      <c r="S288" s="1147"/>
      <c r="T288" s="1147"/>
      <c r="U288" s="1321">
        <f>V288+W288</f>
        <v>0</v>
      </c>
      <c r="V288" s="1147"/>
      <c r="W288" s="1147"/>
      <c r="X288" s="1321">
        <f>Y288+Z288</f>
        <v>0</v>
      </c>
      <c r="Y288" s="1332"/>
      <c r="Z288" s="1148"/>
      <c r="AA288" s="1122">
        <f t="shared" si="52"/>
        <v>0</v>
      </c>
      <c r="AB288" s="1122">
        <f t="shared" si="56"/>
        <v>0</v>
      </c>
    </row>
    <row r="289" spans="2:28" s="1032" customFormat="1" x14ac:dyDescent="0.2">
      <c r="B289" s="1136"/>
      <c r="C289" s="1129"/>
      <c r="D289" s="1158" t="s">
        <v>316</v>
      </c>
      <c r="E289" s="1139"/>
      <c r="F289" s="1140"/>
      <c r="G289" s="1123">
        <f>+E289*F289</f>
        <v>0</v>
      </c>
      <c r="H289" s="1149"/>
      <c r="I289" s="1321">
        <f>J289+K289</f>
        <v>0</v>
      </c>
      <c r="J289" s="1150"/>
      <c r="K289" s="1150"/>
      <c r="L289" s="1321">
        <f>M289+N289</f>
        <v>0</v>
      </c>
      <c r="M289" s="1150"/>
      <c r="N289" s="1150"/>
      <c r="O289" s="1321">
        <f>P289+Q289</f>
        <v>0</v>
      </c>
      <c r="P289" s="1150"/>
      <c r="Q289" s="1150"/>
      <c r="R289" s="1321">
        <f>S289+T289</f>
        <v>0</v>
      </c>
      <c r="S289" s="1151"/>
      <c r="T289" s="1151"/>
      <c r="U289" s="1321">
        <f>V289+W289</f>
        <v>0</v>
      </c>
      <c r="V289" s="1151"/>
      <c r="W289" s="1151"/>
      <c r="X289" s="1321">
        <f>Y289+Z289</f>
        <v>0</v>
      </c>
      <c r="Y289" s="1333"/>
      <c r="Z289" s="1152"/>
      <c r="AA289" s="1122">
        <f t="shared" si="52"/>
        <v>0</v>
      </c>
      <c r="AB289" s="1122">
        <f t="shared" si="56"/>
        <v>0</v>
      </c>
    </row>
    <row r="290" spans="2:28" s="1032" customFormat="1" x14ac:dyDescent="0.2">
      <c r="B290" s="1136"/>
      <c r="C290" s="1129"/>
      <c r="D290" s="1158" t="s">
        <v>316</v>
      </c>
      <c r="E290" s="1139"/>
      <c r="F290" s="1140"/>
      <c r="G290" s="1123">
        <f>+E290*F290</f>
        <v>0</v>
      </c>
      <c r="H290" s="1149"/>
      <c r="I290" s="1322">
        <f>J290+K290</f>
        <v>0</v>
      </c>
      <c r="J290" s="1150"/>
      <c r="K290" s="1150"/>
      <c r="L290" s="1322">
        <f>M290+N290</f>
        <v>0</v>
      </c>
      <c r="M290" s="1150"/>
      <c r="N290" s="1150"/>
      <c r="O290" s="1322">
        <f>P290+Q290</f>
        <v>0</v>
      </c>
      <c r="P290" s="1150"/>
      <c r="Q290" s="1150"/>
      <c r="R290" s="1322">
        <f>S290+T290</f>
        <v>0</v>
      </c>
      <c r="S290" s="1151"/>
      <c r="T290" s="1151"/>
      <c r="U290" s="1322">
        <f>V290+W290</f>
        <v>0</v>
      </c>
      <c r="V290" s="1151"/>
      <c r="W290" s="1151"/>
      <c r="X290" s="1322">
        <f>Y290+Z290</f>
        <v>0</v>
      </c>
      <c r="Y290" s="1333"/>
      <c r="Z290" s="1152"/>
      <c r="AA290" s="1122">
        <f t="shared" si="52"/>
        <v>0</v>
      </c>
      <c r="AB290" s="1122">
        <f t="shared" si="56"/>
        <v>0</v>
      </c>
    </row>
    <row r="291" spans="2:28" s="1032" customFormat="1" x14ac:dyDescent="0.2">
      <c r="B291" s="1137"/>
      <c r="C291" s="1131"/>
      <c r="D291" s="1159" t="s">
        <v>316</v>
      </c>
      <c r="E291" s="1141"/>
      <c r="F291" s="1142"/>
      <c r="G291" s="1124">
        <f>+E291*F291</f>
        <v>0</v>
      </c>
      <c r="H291" s="1153"/>
      <c r="I291" s="1323">
        <f>J291+K291</f>
        <v>0</v>
      </c>
      <c r="J291" s="1154"/>
      <c r="K291" s="1154"/>
      <c r="L291" s="1323">
        <f>M291+N291</f>
        <v>0</v>
      </c>
      <c r="M291" s="1154"/>
      <c r="N291" s="1154"/>
      <c r="O291" s="1323">
        <f>P291+Q291</f>
        <v>0</v>
      </c>
      <c r="P291" s="1154"/>
      <c r="Q291" s="1154"/>
      <c r="R291" s="1323">
        <f>S291+T291</f>
        <v>0</v>
      </c>
      <c r="S291" s="1155"/>
      <c r="T291" s="1155"/>
      <c r="U291" s="1323">
        <f>V291+W291</f>
        <v>0</v>
      </c>
      <c r="V291" s="1155"/>
      <c r="W291" s="1155"/>
      <c r="X291" s="1323">
        <f>Y291+Z291</f>
        <v>0</v>
      </c>
      <c r="Y291" s="1334"/>
      <c r="Z291" s="1156"/>
      <c r="AA291" s="1122">
        <f t="shared" si="52"/>
        <v>0</v>
      </c>
      <c r="AB291" s="1122">
        <f t="shared" si="56"/>
        <v>0</v>
      </c>
    </row>
    <row r="292" spans="2:28" s="1032" customFormat="1" x14ac:dyDescent="0.15">
      <c r="B292" s="1135" t="s">
        <v>291</v>
      </c>
      <c r="C292" s="1128" t="s">
        <v>114</v>
      </c>
      <c r="D292" s="1092"/>
      <c r="E292" s="1143"/>
      <c r="F292" s="1144"/>
      <c r="G292" s="734">
        <f t="shared" ref="G292:Z292" si="63">SUM(G293:G297)</f>
        <v>0</v>
      </c>
      <c r="H292" s="1145">
        <f t="shared" si="63"/>
        <v>0</v>
      </c>
      <c r="I292" s="1145">
        <f t="shared" si="63"/>
        <v>0</v>
      </c>
      <c r="J292" s="1145">
        <f t="shared" si="63"/>
        <v>0</v>
      </c>
      <c r="K292" s="1145">
        <f t="shared" si="63"/>
        <v>0</v>
      </c>
      <c r="L292" s="1145">
        <f t="shared" si="63"/>
        <v>0</v>
      </c>
      <c r="M292" s="1145">
        <f t="shared" si="63"/>
        <v>0</v>
      </c>
      <c r="N292" s="1145">
        <f t="shared" si="63"/>
        <v>0</v>
      </c>
      <c r="O292" s="1145">
        <f t="shared" si="63"/>
        <v>0</v>
      </c>
      <c r="P292" s="1145">
        <f t="shared" si="63"/>
        <v>0</v>
      </c>
      <c r="Q292" s="1145">
        <f t="shared" si="63"/>
        <v>0</v>
      </c>
      <c r="R292" s="1145">
        <f t="shared" si="63"/>
        <v>0</v>
      </c>
      <c r="S292" s="1145">
        <f t="shared" si="63"/>
        <v>0</v>
      </c>
      <c r="T292" s="1145">
        <f t="shared" si="63"/>
        <v>0</v>
      </c>
      <c r="U292" s="1145">
        <f t="shared" si="63"/>
        <v>0</v>
      </c>
      <c r="V292" s="1145">
        <f t="shared" si="63"/>
        <v>0</v>
      </c>
      <c r="W292" s="1145">
        <f t="shared" si="63"/>
        <v>0</v>
      </c>
      <c r="X292" s="1145">
        <f t="shared" si="63"/>
        <v>0</v>
      </c>
      <c r="Y292" s="1145">
        <f t="shared" si="63"/>
        <v>0</v>
      </c>
      <c r="Z292" s="1146">
        <f t="shared" si="63"/>
        <v>0</v>
      </c>
      <c r="AA292" s="1122">
        <f t="shared" si="52"/>
        <v>0</v>
      </c>
      <c r="AB292" s="1122">
        <f t="shared" si="56"/>
        <v>0</v>
      </c>
    </row>
    <row r="293" spans="2:28" s="1032" customFormat="1" x14ac:dyDescent="0.2">
      <c r="B293" s="1136"/>
      <c r="C293" s="1129"/>
      <c r="D293" s="1158" t="s">
        <v>316</v>
      </c>
      <c r="E293" s="1139"/>
      <c r="F293" s="1140"/>
      <c r="G293" s="1123">
        <f>+E293*F293</f>
        <v>0</v>
      </c>
      <c r="H293" s="1138"/>
      <c r="I293" s="1321">
        <f>J293+K293</f>
        <v>0</v>
      </c>
      <c r="J293" s="1138"/>
      <c r="K293" s="1138"/>
      <c r="L293" s="1321">
        <f>M293+N293</f>
        <v>0</v>
      </c>
      <c r="M293" s="1138"/>
      <c r="N293" s="1138"/>
      <c r="O293" s="1321">
        <f>P293+Q293</f>
        <v>0</v>
      </c>
      <c r="P293" s="1138"/>
      <c r="Q293" s="1138"/>
      <c r="R293" s="1321">
        <f>S293+T293</f>
        <v>0</v>
      </c>
      <c r="S293" s="1147"/>
      <c r="T293" s="1147"/>
      <c r="U293" s="1321">
        <f>V293+W293</f>
        <v>0</v>
      </c>
      <c r="V293" s="1147"/>
      <c r="W293" s="1147"/>
      <c r="X293" s="1321">
        <f>Y293+Z293</f>
        <v>0</v>
      </c>
      <c r="Y293" s="1332"/>
      <c r="Z293" s="1148"/>
      <c r="AA293" s="1122">
        <f t="shared" si="52"/>
        <v>0</v>
      </c>
      <c r="AB293" s="1122">
        <f t="shared" si="56"/>
        <v>0</v>
      </c>
    </row>
    <row r="294" spans="2:28" s="1032" customFormat="1" x14ac:dyDescent="0.2">
      <c r="B294" s="1136"/>
      <c r="C294" s="1129"/>
      <c r="D294" s="1158" t="s">
        <v>316</v>
      </c>
      <c r="E294" s="1139"/>
      <c r="F294" s="1140"/>
      <c r="G294" s="1123">
        <f>+E294*F294</f>
        <v>0</v>
      </c>
      <c r="H294" s="1138"/>
      <c r="I294" s="1321">
        <f>J294+K294</f>
        <v>0</v>
      </c>
      <c r="J294" s="1138"/>
      <c r="K294" s="1138"/>
      <c r="L294" s="1321">
        <f>M294+N294</f>
        <v>0</v>
      </c>
      <c r="M294" s="1138"/>
      <c r="N294" s="1138"/>
      <c r="O294" s="1321">
        <f>P294+Q294</f>
        <v>0</v>
      </c>
      <c r="P294" s="1138"/>
      <c r="Q294" s="1138"/>
      <c r="R294" s="1321">
        <f>S294+T294</f>
        <v>0</v>
      </c>
      <c r="S294" s="1147"/>
      <c r="T294" s="1147"/>
      <c r="U294" s="1321">
        <f>V294+W294</f>
        <v>0</v>
      </c>
      <c r="V294" s="1147"/>
      <c r="W294" s="1147"/>
      <c r="X294" s="1321">
        <f>Y294+Z294</f>
        <v>0</v>
      </c>
      <c r="Y294" s="1332"/>
      <c r="Z294" s="1148"/>
      <c r="AA294" s="1122">
        <f t="shared" si="52"/>
        <v>0</v>
      </c>
      <c r="AB294" s="1122">
        <f t="shared" si="56"/>
        <v>0</v>
      </c>
    </row>
    <row r="295" spans="2:28" s="1032" customFormat="1" x14ac:dyDescent="0.2">
      <c r="B295" s="1136"/>
      <c r="C295" s="1129"/>
      <c r="D295" s="1158" t="s">
        <v>316</v>
      </c>
      <c r="E295" s="1139"/>
      <c r="F295" s="1140"/>
      <c r="G295" s="1123">
        <f>+E295*F295</f>
        <v>0</v>
      </c>
      <c r="H295" s="1149"/>
      <c r="I295" s="1321">
        <f>J295+K295</f>
        <v>0</v>
      </c>
      <c r="J295" s="1150"/>
      <c r="K295" s="1150"/>
      <c r="L295" s="1321">
        <f>M295+N295</f>
        <v>0</v>
      </c>
      <c r="M295" s="1150"/>
      <c r="N295" s="1150"/>
      <c r="O295" s="1321">
        <f>P295+Q295</f>
        <v>0</v>
      </c>
      <c r="P295" s="1150"/>
      <c r="Q295" s="1150"/>
      <c r="R295" s="1321">
        <f>S295+T295</f>
        <v>0</v>
      </c>
      <c r="S295" s="1151"/>
      <c r="T295" s="1151"/>
      <c r="U295" s="1321">
        <f>V295+W295</f>
        <v>0</v>
      </c>
      <c r="V295" s="1151"/>
      <c r="W295" s="1151"/>
      <c r="X295" s="1321">
        <f>Y295+Z295</f>
        <v>0</v>
      </c>
      <c r="Y295" s="1333"/>
      <c r="Z295" s="1152"/>
      <c r="AA295" s="1122">
        <f t="shared" si="52"/>
        <v>0</v>
      </c>
      <c r="AB295" s="1122">
        <f t="shared" si="56"/>
        <v>0</v>
      </c>
    </row>
    <row r="296" spans="2:28" s="1032" customFormat="1" x14ac:dyDescent="0.2">
      <c r="B296" s="1136"/>
      <c r="C296" s="1129"/>
      <c r="D296" s="1158" t="s">
        <v>316</v>
      </c>
      <c r="E296" s="1139"/>
      <c r="F296" s="1140"/>
      <c r="G296" s="1123">
        <f>+E296*F296</f>
        <v>0</v>
      </c>
      <c r="H296" s="1149"/>
      <c r="I296" s="1322">
        <f>J296+K296</f>
        <v>0</v>
      </c>
      <c r="J296" s="1150"/>
      <c r="K296" s="1150"/>
      <c r="L296" s="1322">
        <f>M296+N296</f>
        <v>0</v>
      </c>
      <c r="M296" s="1150"/>
      <c r="N296" s="1150"/>
      <c r="O296" s="1322">
        <f>P296+Q296</f>
        <v>0</v>
      </c>
      <c r="P296" s="1150"/>
      <c r="Q296" s="1150"/>
      <c r="R296" s="1322">
        <f>S296+T296</f>
        <v>0</v>
      </c>
      <c r="S296" s="1151"/>
      <c r="T296" s="1151"/>
      <c r="U296" s="1322">
        <f>V296+W296</f>
        <v>0</v>
      </c>
      <c r="V296" s="1151"/>
      <c r="W296" s="1151"/>
      <c r="X296" s="1322">
        <f>Y296+Z296</f>
        <v>0</v>
      </c>
      <c r="Y296" s="1333"/>
      <c r="Z296" s="1152"/>
      <c r="AA296" s="1122">
        <f t="shared" si="52"/>
        <v>0</v>
      </c>
      <c r="AB296" s="1122">
        <f t="shared" si="56"/>
        <v>0</v>
      </c>
    </row>
    <row r="297" spans="2:28" s="1032" customFormat="1" x14ac:dyDescent="0.2">
      <c r="B297" s="1137"/>
      <c r="C297" s="1131"/>
      <c r="D297" s="1159" t="s">
        <v>316</v>
      </c>
      <c r="E297" s="1141"/>
      <c r="F297" s="1142"/>
      <c r="G297" s="1124">
        <f>+E297*F297</f>
        <v>0</v>
      </c>
      <c r="H297" s="1153"/>
      <c r="I297" s="1323">
        <f>J297+K297</f>
        <v>0</v>
      </c>
      <c r="J297" s="1154"/>
      <c r="K297" s="1154"/>
      <c r="L297" s="1323">
        <f>M297+N297</f>
        <v>0</v>
      </c>
      <c r="M297" s="1154"/>
      <c r="N297" s="1154"/>
      <c r="O297" s="1323">
        <f>P297+Q297</f>
        <v>0</v>
      </c>
      <c r="P297" s="1154"/>
      <c r="Q297" s="1154"/>
      <c r="R297" s="1323">
        <f>S297+T297</f>
        <v>0</v>
      </c>
      <c r="S297" s="1155"/>
      <c r="T297" s="1155"/>
      <c r="U297" s="1323">
        <f>V297+W297</f>
        <v>0</v>
      </c>
      <c r="V297" s="1155"/>
      <c r="W297" s="1155"/>
      <c r="X297" s="1323">
        <f>Y297+Z297</f>
        <v>0</v>
      </c>
      <c r="Y297" s="1334"/>
      <c r="Z297" s="1156"/>
      <c r="AA297" s="1122">
        <f t="shared" si="52"/>
        <v>0</v>
      </c>
      <c r="AB297" s="1122">
        <f t="shared" si="56"/>
        <v>0</v>
      </c>
    </row>
    <row r="298" spans="2:28" s="1032" customFormat="1" x14ac:dyDescent="0.15">
      <c r="B298" s="1135" t="s">
        <v>291</v>
      </c>
      <c r="C298" s="1128" t="s">
        <v>115</v>
      </c>
      <c r="D298" s="1092"/>
      <c r="E298" s="1143"/>
      <c r="F298" s="1144"/>
      <c r="G298" s="734">
        <f t="shared" ref="G298:Z298" si="64">SUM(G299:G303)</f>
        <v>0</v>
      </c>
      <c r="H298" s="1145">
        <f t="shared" si="64"/>
        <v>0</v>
      </c>
      <c r="I298" s="1145">
        <f t="shared" si="64"/>
        <v>0</v>
      </c>
      <c r="J298" s="1145">
        <f t="shared" si="64"/>
        <v>0</v>
      </c>
      <c r="K298" s="1145">
        <f t="shared" si="64"/>
        <v>0</v>
      </c>
      <c r="L298" s="1145">
        <f t="shared" si="64"/>
        <v>0</v>
      </c>
      <c r="M298" s="1145">
        <f t="shared" si="64"/>
        <v>0</v>
      </c>
      <c r="N298" s="1145">
        <f t="shared" si="64"/>
        <v>0</v>
      </c>
      <c r="O298" s="1145">
        <f t="shared" si="64"/>
        <v>0</v>
      </c>
      <c r="P298" s="1145">
        <f t="shared" si="64"/>
        <v>0</v>
      </c>
      <c r="Q298" s="1145">
        <f t="shared" si="64"/>
        <v>0</v>
      </c>
      <c r="R298" s="1145">
        <f t="shared" si="64"/>
        <v>0</v>
      </c>
      <c r="S298" s="1145">
        <f t="shared" si="64"/>
        <v>0</v>
      </c>
      <c r="T298" s="1145">
        <f t="shared" si="64"/>
        <v>0</v>
      </c>
      <c r="U298" s="1145">
        <f t="shared" si="64"/>
        <v>0</v>
      </c>
      <c r="V298" s="1145">
        <f t="shared" si="64"/>
        <v>0</v>
      </c>
      <c r="W298" s="1145">
        <f t="shared" si="64"/>
        <v>0</v>
      </c>
      <c r="X298" s="1145">
        <f t="shared" si="64"/>
        <v>0</v>
      </c>
      <c r="Y298" s="1145">
        <f t="shared" si="64"/>
        <v>0</v>
      </c>
      <c r="Z298" s="1146">
        <f t="shared" si="64"/>
        <v>0</v>
      </c>
      <c r="AA298" s="1122">
        <f t="shared" si="52"/>
        <v>0</v>
      </c>
      <c r="AB298" s="1122">
        <f t="shared" si="56"/>
        <v>0</v>
      </c>
    </row>
    <row r="299" spans="2:28" s="1032" customFormat="1" x14ac:dyDescent="0.2">
      <c r="B299" s="1136"/>
      <c r="C299" s="1129"/>
      <c r="D299" s="1158" t="s">
        <v>316</v>
      </c>
      <c r="E299" s="1139"/>
      <c r="F299" s="1140"/>
      <c r="G299" s="1123">
        <f>+E299*F299</f>
        <v>0</v>
      </c>
      <c r="H299" s="1138"/>
      <c r="I299" s="1321">
        <f>J299+K299</f>
        <v>0</v>
      </c>
      <c r="J299" s="1138"/>
      <c r="K299" s="1138"/>
      <c r="L299" s="1321">
        <f>M299+N299</f>
        <v>0</v>
      </c>
      <c r="M299" s="1138"/>
      <c r="N299" s="1138"/>
      <c r="O299" s="1321">
        <f>P299+Q299</f>
        <v>0</v>
      </c>
      <c r="P299" s="1138"/>
      <c r="Q299" s="1138"/>
      <c r="R299" s="1321">
        <f>S299+T299</f>
        <v>0</v>
      </c>
      <c r="S299" s="1147"/>
      <c r="T299" s="1147"/>
      <c r="U299" s="1321">
        <f>V299+W299</f>
        <v>0</v>
      </c>
      <c r="V299" s="1147"/>
      <c r="W299" s="1147"/>
      <c r="X299" s="1321">
        <f>Y299+Z299</f>
        <v>0</v>
      </c>
      <c r="Y299" s="1332"/>
      <c r="Z299" s="1148"/>
      <c r="AA299" s="1122">
        <f t="shared" si="52"/>
        <v>0</v>
      </c>
      <c r="AB299" s="1122">
        <f t="shared" si="56"/>
        <v>0</v>
      </c>
    </row>
    <row r="300" spans="2:28" s="1032" customFormat="1" x14ac:dyDescent="0.2">
      <c r="B300" s="1136"/>
      <c r="C300" s="1128"/>
      <c r="D300" s="1158" t="s">
        <v>316</v>
      </c>
      <c r="E300" s="1139"/>
      <c r="F300" s="1140"/>
      <c r="G300" s="1123">
        <f>+E300*F300</f>
        <v>0</v>
      </c>
      <c r="H300" s="1138"/>
      <c r="I300" s="1321">
        <f>J300+K300</f>
        <v>0</v>
      </c>
      <c r="J300" s="1138"/>
      <c r="K300" s="1138"/>
      <c r="L300" s="1321">
        <f>M300+N300</f>
        <v>0</v>
      </c>
      <c r="M300" s="1138"/>
      <c r="N300" s="1138"/>
      <c r="O300" s="1321">
        <f>P300+Q300</f>
        <v>0</v>
      </c>
      <c r="P300" s="1138"/>
      <c r="Q300" s="1138"/>
      <c r="R300" s="1321">
        <f>S300+T300</f>
        <v>0</v>
      </c>
      <c r="S300" s="1147"/>
      <c r="T300" s="1147"/>
      <c r="U300" s="1321">
        <f>V300+W300</f>
        <v>0</v>
      </c>
      <c r="V300" s="1147"/>
      <c r="W300" s="1147"/>
      <c r="X300" s="1321">
        <f>Y300+Z300</f>
        <v>0</v>
      </c>
      <c r="Y300" s="1332"/>
      <c r="Z300" s="1148"/>
      <c r="AA300" s="1122">
        <f t="shared" si="52"/>
        <v>0</v>
      </c>
      <c r="AB300" s="1122">
        <f t="shared" si="56"/>
        <v>0</v>
      </c>
    </row>
    <row r="301" spans="2:28" s="1032" customFormat="1" x14ac:dyDescent="0.2">
      <c r="B301" s="1136"/>
      <c r="C301" s="1129"/>
      <c r="D301" s="1158" t="s">
        <v>316</v>
      </c>
      <c r="E301" s="1139"/>
      <c r="F301" s="1140"/>
      <c r="G301" s="1123">
        <f>+E301*F301</f>
        <v>0</v>
      </c>
      <c r="H301" s="1149"/>
      <c r="I301" s="1321">
        <f>J301+K301</f>
        <v>0</v>
      </c>
      <c r="J301" s="1150"/>
      <c r="K301" s="1150"/>
      <c r="L301" s="1321">
        <f>M301+N301</f>
        <v>0</v>
      </c>
      <c r="M301" s="1150"/>
      <c r="N301" s="1150"/>
      <c r="O301" s="1321">
        <f>P301+Q301</f>
        <v>0</v>
      </c>
      <c r="P301" s="1150"/>
      <c r="Q301" s="1150"/>
      <c r="R301" s="1321">
        <f>S301+T301</f>
        <v>0</v>
      </c>
      <c r="S301" s="1151"/>
      <c r="T301" s="1151"/>
      <c r="U301" s="1321">
        <f>V301+W301</f>
        <v>0</v>
      </c>
      <c r="V301" s="1151"/>
      <c r="W301" s="1151"/>
      <c r="X301" s="1321">
        <f>Y301+Z301</f>
        <v>0</v>
      </c>
      <c r="Y301" s="1333"/>
      <c r="Z301" s="1152"/>
      <c r="AA301" s="1122">
        <f t="shared" si="52"/>
        <v>0</v>
      </c>
      <c r="AB301" s="1122">
        <f t="shared" si="56"/>
        <v>0</v>
      </c>
    </row>
    <row r="302" spans="2:28" s="1032" customFormat="1" x14ac:dyDescent="0.2">
      <c r="B302" s="1136"/>
      <c r="C302" s="1129"/>
      <c r="D302" s="1158" t="s">
        <v>316</v>
      </c>
      <c r="E302" s="1139"/>
      <c r="F302" s="1140"/>
      <c r="G302" s="1123">
        <f>+E302*F302</f>
        <v>0</v>
      </c>
      <c r="H302" s="1149"/>
      <c r="I302" s="1322">
        <f>J302+K302</f>
        <v>0</v>
      </c>
      <c r="J302" s="1150"/>
      <c r="K302" s="1150"/>
      <c r="L302" s="1322">
        <f>M302+N302</f>
        <v>0</v>
      </c>
      <c r="M302" s="1150"/>
      <c r="N302" s="1150"/>
      <c r="O302" s="1322">
        <f>P302+Q302</f>
        <v>0</v>
      </c>
      <c r="P302" s="1150"/>
      <c r="Q302" s="1150"/>
      <c r="R302" s="1322">
        <f>S302+T302</f>
        <v>0</v>
      </c>
      <c r="S302" s="1151"/>
      <c r="T302" s="1151"/>
      <c r="U302" s="1322">
        <f>V302+W302</f>
        <v>0</v>
      </c>
      <c r="V302" s="1151"/>
      <c r="W302" s="1151"/>
      <c r="X302" s="1322">
        <f>Y302+Z302</f>
        <v>0</v>
      </c>
      <c r="Y302" s="1333"/>
      <c r="Z302" s="1152"/>
      <c r="AA302" s="1122">
        <f t="shared" si="52"/>
        <v>0</v>
      </c>
      <c r="AB302" s="1122">
        <f t="shared" si="56"/>
        <v>0</v>
      </c>
    </row>
    <row r="303" spans="2:28" s="1032" customFormat="1" x14ac:dyDescent="0.2">
      <c r="B303" s="1137"/>
      <c r="C303" s="1131"/>
      <c r="D303" s="1159" t="s">
        <v>316</v>
      </c>
      <c r="E303" s="1141"/>
      <c r="F303" s="1142"/>
      <c r="G303" s="1124">
        <f>+E303*F303</f>
        <v>0</v>
      </c>
      <c r="H303" s="1153"/>
      <c r="I303" s="1323">
        <f>J303+K303</f>
        <v>0</v>
      </c>
      <c r="J303" s="1154"/>
      <c r="K303" s="1154"/>
      <c r="L303" s="1323">
        <f>M303+N303</f>
        <v>0</v>
      </c>
      <c r="M303" s="1154"/>
      <c r="N303" s="1154"/>
      <c r="O303" s="1323">
        <f>P303+Q303</f>
        <v>0</v>
      </c>
      <c r="P303" s="1154"/>
      <c r="Q303" s="1154"/>
      <c r="R303" s="1323">
        <f>S303+T303</f>
        <v>0</v>
      </c>
      <c r="S303" s="1155"/>
      <c r="T303" s="1155"/>
      <c r="U303" s="1323">
        <f>V303+W303</f>
        <v>0</v>
      </c>
      <c r="V303" s="1155"/>
      <c r="W303" s="1155"/>
      <c r="X303" s="1323">
        <f>Y303+Z303</f>
        <v>0</v>
      </c>
      <c r="Y303" s="1334"/>
      <c r="Z303" s="1156"/>
      <c r="AA303" s="1122">
        <f t="shared" si="52"/>
        <v>0</v>
      </c>
      <c r="AB303" s="1122">
        <f t="shared" si="56"/>
        <v>0</v>
      </c>
    </row>
    <row r="304" spans="2:28" s="1035" customFormat="1" x14ac:dyDescent="0.15">
      <c r="B304" s="777">
        <f>+'PLAN DE ADQUISICIONES'!C31</f>
        <v>0</v>
      </c>
      <c r="C304" s="778" t="str">
        <f>+'PLAN DE ADQUISICIONES'!B31</f>
        <v>1.2.5</v>
      </c>
      <c r="D304" s="774" t="str">
        <f>+'PLAN DE ADQUISICIONES'!D31</f>
        <v>Unidad medida</v>
      </c>
      <c r="E304" s="775">
        <f>+'PLAN DE ADQUISICIONES'!E31</f>
        <v>0</v>
      </c>
      <c r="F304" s="735"/>
      <c r="G304" s="735">
        <f t="shared" ref="G304:Z304" si="65">+G306+G312+G318+G324+G330</f>
        <v>0</v>
      </c>
      <c r="H304" s="19">
        <f t="shared" si="65"/>
        <v>0</v>
      </c>
      <c r="I304" s="19">
        <f t="shared" si="65"/>
        <v>0</v>
      </c>
      <c r="J304" s="19">
        <f t="shared" si="65"/>
        <v>0</v>
      </c>
      <c r="K304" s="19">
        <f t="shared" si="65"/>
        <v>0</v>
      </c>
      <c r="L304" s="19">
        <f t="shared" si="65"/>
        <v>0</v>
      </c>
      <c r="M304" s="19">
        <f t="shared" si="65"/>
        <v>0</v>
      </c>
      <c r="N304" s="19">
        <f t="shared" si="65"/>
        <v>0</v>
      </c>
      <c r="O304" s="19">
        <f t="shared" si="65"/>
        <v>0</v>
      </c>
      <c r="P304" s="19">
        <f t="shared" si="65"/>
        <v>0</v>
      </c>
      <c r="Q304" s="19">
        <f t="shared" si="65"/>
        <v>0</v>
      </c>
      <c r="R304" s="19">
        <f t="shared" si="65"/>
        <v>0</v>
      </c>
      <c r="S304" s="19">
        <f t="shared" si="65"/>
        <v>0</v>
      </c>
      <c r="T304" s="19">
        <f t="shared" si="65"/>
        <v>0</v>
      </c>
      <c r="U304" s="19">
        <f t="shared" si="65"/>
        <v>0</v>
      </c>
      <c r="V304" s="19">
        <f t="shared" si="65"/>
        <v>0</v>
      </c>
      <c r="W304" s="19">
        <f t="shared" si="65"/>
        <v>0</v>
      </c>
      <c r="X304" s="19">
        <f t="shared" si="65"/>
        <v>0</v>
      </c>
      <c r="Y304" s="19">
        <f t="shared" si="65"/>
        <v>0</v>
      </c>
      <c r="Z304" s="20">
        <f t="shared" si="65"/>
        <v>0</v>
      </c>
      <c r="AA304" s="1122">
        <f t="shared" ref="AA304:AA367" si="66">X304+U304+R304+O304+L304+I304+H304</f>
        <v>0</v>
      </c>
      <c r="AB304" s="1125">
        <f t="shared" si="56"/>
        <v>0</v>
      </c>
    </row>
    <row r="305" spans="2:28" s="1032" customFormat="1" x14ac:dyDescent="0.15">
      <c r="B305" s="771" t="s">
        <v>475</v>
      </c>
      <c r="C305" s="770"/>
      <c r="D305" s="1893"/>
      <c r="E305" s="1894"/>
      <c r="F305" s="1894"/>
      <c r="G305" s="1894"/>
      <c r="H305" s="1894"/>
      <c r="I305" s="1894"/>
      <c r="J305" s="1894"/>
      <c r="K305" s="1894"/>
      <c r="L305" s="1894"/>
      <c r="M305" s="1894"/>
      <c r="N305" s="1894"/>
      <c r="O305" s="1894"/>
      <c r="P305" s="1894"/>
      <c r="Q305" s="1894"/>
      <c r="R305" s="1894"/>
      <c r="S305" s="1894"/>
      <c r="T305" s="1894"/>
      <c r="U305" s="1894"/>
      <c r="V305" s="1894"/>
      <c r="W305" s="1894"/>
      <c r="X305" s="1895"/>
      <c r="Y305" s="1330"/>
      <c r="Z305" s="1331"/>
      <c r="AA305" s="1122"/>
      <c r="AB305" s="1122">
        <f>+AA305-G305</f>
        <v>0</v>
      </c>
    </row>
    <row r="306" spans="2:28" s="1032" customFormat="1" x14ac:dyDescent="0.15">
      <c r="B306" s="1135" t="s">
        <v>291</v>
      </c>
      <c r="C306" s="1128" t="s">
        <v>117</v>
      </c>
      <c r="D306" s="1092"/>
      <c r="E306" s="1143"/>
      <c r="F306" s="1144"/>
      <c r="G306" s="734">
        <f t="shared" ref="G306:Z306" si="67">SUM(G307:G311)</f>
        <v>0</v>
      </c>
      <c r="H306" s="1145">
        <f t="shared" si="67"/>
        <v>0</v>
      </c>
      <c r="I306" s="1145">
        <f t="shared" si="67"/>
        <v>0</v>
      </c>
      <c r="J306" s="1145">
        <f t="shared" si="67"/>
        <v>0</v>
      </c>
      <c r="K306" s="1145">
        <f t="shared" si="67"/>
        <v>0</v>
      </c>
      <c r="L306" s="1145">
        <f t="shared" si="67"/>
        <v>0</v>
      </c>
      <c r="M306" s="1145">
        <f t="shared" si="67"/>
        <v>0</v>
      </c>
      <c r="N306" s="1145">
        <f t="shared" si="67"/>
        <v>0</v>
      </c>
      <c r="O306" s="1145">
        <f t="shared" si="67"/>
        <v>0</v>
      </c>
      <c r="P306" s="1145">
        <f t="shared" si="67"/>
        <v>0</v>
      </c>
      <c r="Q306" s="1145">
        <f t="shared" si="67"/>
        <v>0</v>
      </c>
      <c r="R306" s="1145">
        <f t="shared" si="67"/>
        <v>0</v>
      </c>
      <c r="S306" s="1145">
        <f t="shared" si="67"/>
        <v>0</v>
      </c>
      <c r="T306" s="1145">
        <f t="shared" si="67"/>
        <v>0</v>
      </c>
      <c r="U306" s="1145">
        <f t="shared" si="67"/>
        <v>0</v>
      </c>
      <c r="V306" s="1145">
        <f t="shared" si="67"/>
        <v>0</v>
      </c>
      <c r="W306" s="1145">
        <f t="shared" si="67"/>
        <v>0</v>
      </c>
      <c r="X306" s="1145">
        <f t="shared" si="67"/>
        <v>0</v>
      </c>
      <c r="Y306" s="1145">
        <f t="shared" si="67"/>
        <v>0</v>
      </c>
      <c r="Z306" s="1146">
        <f t="shared" si="67"/>
        <v>0</v>
      </c>
      <c r="AA306" s="1122">
        <f t="shared" si="66"/>
        <v>0</v>
      </c>
      <c r="AB306" s="1122">
        <f t="shared" si="56"/>
        <v>0</v>
      </c>
    </row>
    <row r="307" spans="2:28" s="1032" customFormat="1" x14ac:dyDescent="0.2">
      <c r="B307" s="1136"/>
      <c r="C307" s="1129"/>
      <c r="D307" s="1158" t="s">
        <v>316</v>
      </c>
      <c r="E307" s="1139"/>
      <c r="F307" s="1140"/>
      <c r="G307" s="1123">
        <f>+E307*F307</f>
        <v>0</v>
      </c>
      <c r="H307" s="1138"/>
      <c r="I307" s="1321">
        <f>J307+K307</f>
        <v>0</v>
      </c>
      <c r="J307" s="1138"/>
      <c r="K307" s="1138"/>
      <c r="L307" s="1321">
        <f>M307+N307</f>
        <v>0</v>
      </c>
      <c r="M307" s="1138"/>
      <c r="N307" s="1138"/>
      <c r="O307" s="1321">
        <f>P307+Q307</f>
        <v>0</v>
      </c>
      <c r="P307" s="1138"/>
      <c r="Q307" s="1138"/>
      <c r="R307" s="1321">
        <f>S307+T307</f>
        <v>0</v>
      </c>
      <c r="S307" s="1147"/>
      <c r="T307" s="1147"/>
      <c r="U307" s="1321">
        <f>V307+W307</f>
        <v>0</v>
      </c>
      <c r="V307" s="1147"/>
      <c r="W307" s="1147"/>
      <c r="X307" s="1321">
        <f>Y307+Z307</f>
        <v>0</v>
      </c>
      <c r="Y307" s="1332"/>
      <c r="Z307" s="1148"/>
      <c r="AA307" s="1122">
        <f t="shared" si="66"/>
        <v>0</v>
      </c>
      <c r="AB307" s="1122">
        <f t="shared" si="56"/>
        <v>0</v>
      </c>
    </row>
    <row r="308" spans="2:28" s="1032" customFormat="1" x14ac:dyDescent="0.2">
      <c r="B308" s="1136"/>
      <c r="C308" s="1130"/>
      <c r="D308" s="1158" t="s">
        <v>316</v>
      </c>
      <c r="E308" s="1139"/>
      <c r="F308" s="1140"/>
      <c r="G308" s="1123">
        <f>+E308*F308</f>
        <v>0</v>
      </c>
      <c r="H308" s="1138"/>
      <c r="I308" s="1321">
        <f>J308+K308</f>
        <v>0</v>
      </c>
      <c r="J308" s="1138"/>
      <c r="K308" s="1138"/>
      <c r="L308" s="1321">
        <f>M308+N308</f>
        <v>0</v>
      </c>
      <c r="M308" s="1138"/>
      <c r="N308" s="1138"/>
      <c r="O308" s="1321">
        <f>P308+Q308</f>
        <v>0</v>
      </c>
      <c r="P308" s="1138"/>
      <c r="Q308" s="1138"/>
      <c r="R308" s="1321">
        <f>S308+T308</f>
        <v>0</v>
      </c>
      <c r="S308" s="1147"/>
      <c r="T308" s="1147"/>
      <c r="U308" s="1321">
        <f>V308+W308</f>
        <v>0</v>
      </c>
      <c r="V308" s="1147"/>
      <c r="W308" s="1147"/>
      <c r="X308" s="1321">
        <f>Y308+Z308</f>
        <v>0</v>
      </c>
      <c r="Y308" s="1332"/>
      <c r="Z308" s="1148"/>
      <c r="AA308" s="1122">
        <f t="shared" si="66"/>
        <v>0</v>
      </c>
      <c r="AB308" s="1122">
        <f t="shared" si="56"/>
        <v>0</v>
      </c>
    </row>
    <row r="309" spans="2:28" s="1032" customFormat="1" x14ac:dyDescent="0.2">
      <c r="B309" s="1136"/>
      <c r="C309" s="1130"/>
      <c r="D309" s="1158" t="s">
        <v>316</v>
      </c>
      <c r="E309" s="1139"/>
      <c r="F309" s="1140"/>
      <c r="G309" s="1123">
        <f>+E309*F309</f>
        <v>0</v>
      </c>
      <c r="H309" s="1149"/>
      <c r="I309" s="1321">
        <f>J309+K309</f>
        <v>0</v>
      </c>
      <c r="J309" s="1150"/>
      <c r="K309" s="1150"/>
      <c r="L309" s="1321">
        <f>M309+N309</f>
        <v>0</v>
      </c>
      <c r="M309" s="1150"/>
      <c r="N309" s="1150"/>
      <c r="O309" s="1321">
        <f>P309+Q309</f>
        <v>0</v>
      </c>
      <c r="P309" s="1150"/>
      <c r="Q309" s="1150"/>
      <c r="R309" s="1321">
        <f>S309+T309</f>
        <v>0</v>
      </c>
      <c r="S309" s="1151"/>
      <c r="T309" s="1151"/>
      <c r="U309" s="1321">
        <f>V309+W309</f>
        <v>0</v>
      </c>
      <c r="V309" s="1151"/>
      <c r="W309" s="1151"/>
      <c r="X309" s="1321">
        <f>Y309+Z309</f>
        <v>0</v>
      </c>
      <c r="Y309" s="1333"/>
      <c r="Z309" s="1152"/>
      <c r="AA309" s="1122">
        <f t="shared" si="66"/>
        <v>0</v>
      </c>
      <c r="AB309" s="1122">
        <f t="shared" si="56"/>
        <v>0</v>
      </c>
    </row>
    <row r="310" spans="2:28" s="1032" customFormat="1" x14ac:dyDescent="0.2">
      <c r="B310" s="1136"/>
      <c r="C310" s="1130"/>
      <c r="D310" s="1158" t="s">
        <v>316</v>
      </c>
      <c r="E310" s="1139"/>
      <c r="F310" s="1140"/>
      <c r="G310" s="1123">
        <f>+E310*F310</f>
        <v>0</v>
      </c>
      <c r="H310" s="1149"/>
      <c r="I310" s="1322">
        <f>J310+K310</f>
        <v>0</v>
      </c>
      <c r="J310" s="1150"/>
      <c r="K310" s="1150"/>
      <c r="L310" s="1322">
        <f>M310+N310</f>
        <v>0</v>
      </c>
      <c r="M310" s="1150"/>
      <c r="N310" s="1150"/>
      <c r="O310" s="1322">
        <f>P310+Q310</f>
        <v>0</v>
      </c>
      <c r="P310" s="1150"/>
      <c r="Q310" s="1150"/>
      <c r="R310" s="1322">
        <f>S310+T310</f>
        <v>0</v>
      </c>
      <c r="S310" s="1151"/>
      <c r="T310" s="1151"/>
      <c r="U310" s="1322">
        <f>V310+W310</f>
        <v>0</v>
      </c>
      <c r="V310" s="1151"/>
      <c r="W310" s="1151"/>
      <c r="X310" s="1322">
        <f>Y310+Z310</f>
        <v>0</v>
      </c>
      <c r="Y310" s="1333"/>
      <c r="Z310" s="1152"/>
      <c r="AA310" s="1122">
        <f t="shared" si="66"/>
        <v>0</v>
      </c>
      <c r="AB310" s="1122">
        <f t="shared" si="56"/>
        <v>0</v>
      </c>
    </row>
    <row r="311" spans="2:28" s="1032" customFormat="1" x14ac:dyDescent="0.2">
      <c r="B311" s="1137"/>
      <c r="C311" s="1131"/>
      <c r="D311" s="1159" t="s">
        <v>316</v>
      </c>
      <c r="E311" s="1141"/>
      <c r="F311" s="1142"/>
      <c r="G311" s="1124">
        <f>+E311*F311</f>
        <v>0</v>
      </c>
      <c r="H311" s="1153"/>
      <c r="I311" s="1323">
        <f>J311+K311</f>
        <v>0</v>
      </c>
      <c r="J311" s="1154"/>
      <c r="K311" s="1154"/>
      <c r="L311" s="1323">
        <f>M311+N311</f>
        <v>0</v>
      </c>
      <c r="M311" s="1154"/>
      <c r="N311" s="1154"/>
      <c r="O311" s="1323">
        <f>P311+Q311</f>
        <v>0</v>
      </c>
      <c r="P311" s="1154"/>
      <c r="Q311" s="1154"/>
      <c r="R311" s="1323">
        <f>S311+T311</f>
        <v>0</v>
      </c>
      <c r="S311" s="1155"/>
      <c r="T311" s="1155"/>
      <c r="U311" s="1323">
        <f>V311+W311</f>
        <v>0</v>
      </c>
      <c r="V311" s="1155"/>
      <c r="W311" s="1155"/>
      <c r="X311" s="1323">
        <f>Y311+Z311</f>
        <v>0</v>
      </c>
      <c r="Y311" s="1334"/>
      <c r="Z311" s="1156"/>
      <c r="AA311" s="1122">
        <f t="shared" si="66"/>
        <v>0</v>
      </c>
      <c r="AB311" s="1122">
        <f t="shared" si="56"/>
        <v>0</v>
      </c>
    </row>
    <row r="312" spans="2:28" s="1032" customFormat="1" x14ac:dyDescent="0.15">
      <c r="B312" s="1135" t="s">
        <v>291</v>
      </c>
      <c r="C312" s="1128" t="s">
        <v>118</v>
      </c>
      <c r="D312" s="1092"/>
      <c r="E312" s="1143"/>
      <c r="F312" s="1144"/>
      <c r="G312" s="734">
        <f t="shared" ref="G312:Z312" si="68">SUM(G313:G317)</f>
        <v>0</v>
      </c>
      <c r="H312" s="1145">
        <f t="shared" si="68"/>
        <v>0</v>
      </c>
      <c r="I312" s="1145">
        <f t="shared" si="68"/>
        <v>0</v>
      </c>
      <c r="J312" s="1145">
        <f t="shared" si="68"/>
        <v>0</v>
      </c>
      <c r="K312" s="1145">
        <f t="shared" si="68"/>
        <v>0</v>
      </c>
      <c r="L312" s="1145">
        <f t="shared" si="68"/>
        <v>0</v>
      </c>
      <c r="M312" s="1145">
        <f t="shared" si="68"/>
        <v>0</v>
      </c>
      <c r="N312" s="1145">
        <f t="shared" si="68"/>
        <v>0</v>
      </c>
      <c r="O312" s="1145">
        <f t="shared" si="68"/>
        <v>0</v>
      </c>
      <c r="P312" s="1145">
        <f t="shared" si="68"/>
        <v>0</v>
      </c>
      <c r="Q312" s="1145">
        <f t="shared" si="68"/>
        <v>0</v>
      </c>
      <c r="R312" s="1145">
        <f t="shared" si="68"/>
        <v>0</v>
      </c>
      <c r="S312" s="1145">
        <f t="shared" si="68"/>
        <v>0</v>
      </c>
      <c r="T312" s="1145">
        <f t="shared" si="68"/>
        <v>0</v>
      </c>
      <c r="U312" s="1145">
        <f t="shared" si="68"/>
        <v>0</v>
      </c>
      <c r="V312" s="1145">
        <f t="shared" si="68"/>
        <v>0</v>
      </c>
      <c r="W312" s="1145">
        <f t="shared" si="68"/>
        <v>0</v>
      </c>
      <c r="X312" s="1145">
        <f t="shared" si="68"/>
        <v>0</v>
      </c>
      <c r="Y312" s="1145">
        <f t="shared" si="68"/>
        <v>0</v>
      </c>
      <c r="Z312" s="1146">
        <f t="shared" si="68"/>
        <v>0</v>
      </c>
      <c r="AA312" s="1122">
        <f t="shared" si="66"/>
        <v>0</v>
      </c>
      <c r="AB312" s="1122">
        <f t="shared" si="56"/>
        <v>0</v>
      </c>
    </row>
    <row r="313" spans="2:28" s="1032" customFormat="1" x14ac:dyDescent="0.2">
      <c r="B313" s="1136"/>
      <c r="C313" s="1129"/>
      <c r="D313" s="1158" t="s">
        <v>316</v>
      </c>
      <c r="E313" s="1139"/>
      <c r="F313" s="1140"/>
      <c r="G313" s="1123">
        <f>+E313*F313</f>
        <v>0</v>
      </c>
      <c r="H313" s="1138"/>
      <c r="I313" s="1321">
        <f>J313+K313</f>
        <v>0</v>
      </c>
      <c r="J313" s="1138"/>
      <c r="K313" s="1138"/>
      <c r="L313" s="1321">
        <f>M313+N313</f>
        <v>0</v>
      </c>
      <c r="M313" s="1138"/>
      <c r="N313" s="1138"/>
      <c r="O313" s="1321">
        <f>P313+Q313</f>
        <v>0</v>
      </c>
      <c r="P313" s="1138"/>
      <c r="Q313" s="1138"/>
      <c r="R313" s="1321">
        <f>S313+T313</f>
        <v>0</v>
      </c>
      <c r="S313" s="1147"/>
      <c r="T313" s="1147"/>
      <c r="U313" s="1321">
        <f>V313+W313</f>
        <v>0</v>
      </c>
      <c r="V313" s="1147"/>
      <c r="W313" s="1147"/>
      <c r="X313" s="1321">
        <f>Y313+Z313</f>
        <v>0</v>
      </c>
      <c r="Y313" s="1332"/>
      <c r="Z313" s="1148"/>
      <c r="AA313" s="1122">
        <f t="shared" si="66"/>
        <v>0</v>
      </c>
      <c r="AB313" s="1122">
        <f t="shared" si="56"/>
        <v>0</v>
      </c>
    </row>
    <row r="314" spans="2:28" s="1032" customFormat="1" x14ac:dyDescent="0.2">
      <c r="B314" s="1136"/>
      <c r="C314" s="1128"/>
      <c r="D314" s="1158" t="s">
        <v>316</v>
      </c>
      <c r="E314" s="1139"/>
      <c r="F314" s="1140"/>
      <c r="G314" s="1123">
        <f>+E314*F314</f>
        <v>0</v>
      </c>
      <c r="H314" s="1138"/>
      <c r="I314" s="1321">
        <f>J314+K314</f>
        <v>0</v>
      </c>
      <c r="J314" s="1138"/>
      <c r="K314" s="1138"/>
      <c r="L314" s="1321">
        <f>M314+N314</f>
        <v>0</v>
      </c>
      <c r="M314" s="1138"/>
      <c r="N314" s="1138"/>
      <c r="O314" s="1321">
        <f>P314+Q314</f>
        <v>0</v>
      </c>
      <c r="P314" s="1138"/>
      <c r="Q314" s="1138"/>
      <c r="R314" s="1321">
        <f>S314+T314</f>
        <v>0</v>
      </c>
      <c r="S314" s="1147"/>
      <c r="T314" s="1147"/>
      <c r="U314" s="1321">
        <f>V314+W314</f>
        <v>0</v>
      </c>
      <c r="V314" s="1147"/>
      <c r="W314" s="1147"/>
      <c r="X314" s="1321">
        <f>Y314+Z314</f>
        <v>0</v>
      </c>
      <c r="Y314" s="1332"/>
      <c r="Z314" s="1148"/>
      <c r="AA314" s="1122">
        <f t="shared" si="66"/>
        <v>0</v>
      </c>
      <c r="AB314" s="1122">
        <f t="shared" si="56"/>
        <v>0</v>
      </c>
    </row>
    <row r="315" spans="2:28" s="1032" customFormat="1" x14ac:dyDescent="0.2">
      <c r="B315" s="1136"/>
      <c r="C315" s="1129"/>
      <c r="D315" s="1158" t="s">
        <v>316</v>
      </c>
      <c r="E315" s="1139"/>
      <c r="F315" s="1140"/>
      <c r="G315" s="1123">
        <f>+E315*F315</f>
        <v>0</v>
      </c>
      <c r="H315" s="1149"/>
      <c r="I315" s="1321">
        <f>J315+K315</f>
        <v>0</v>
      </c>
      <c r="J315" s="1150"/>
      <c r="K315" s="1150"/>
      <c r="L315" s="1321">
        <f>M315+N315</f>
        <v>0</v>
      </c>
      <c r="M315" s="1150"/>
      <c r="N315" s="1150"/>
      <c r="O315" s="1321">
        <f>P315+Q315</f>
        <v>0</v>
      </c>
      <c r="P315" s="1150"/>
      <c r="Q315" s="1150"/>
      <c r="R315" s="1321">
        <f>S315+T315</f>
        <v>0</v>
      </c>
      <c r="S315" s="1151"/>
      <c r="T315" s="1151"/>
      <c r="U315" s="1321">
        <f>V315+W315</f>
        <v>0</v>
      </c>
      <c r="V315" s="1151"/>
      <c r="W315" s="1151"/>
      <c r="X315" s="1321">
        <f>Y315+Z315</f>
        <v>0</v>
      </c>
      <c r="Y315" s="1333"/>
      <c r="Z315" s="1152"/>
      <c r="AA315" s="1122">
        <f t="shared" si="66"/>
        <v>0</v>
      </c>
      <c r="AB315" s="1122">
        <f t="shared" si="56"/>
        <v>0</v>
      </c>
    </row>
    <row r="316" spans="2:28" s="1032" customFormat="1" x14ac:dyDescent="0.2">
      <c r="B316" s="1136"/>
      <c r="C316" s="1129"/>
      <c r="D316" s="1158" t="s">
        <v>316</v>
      </c>
      <c r="E316" s="1139"/>
      <c r="F316" s="1140"/>
      <c r="G316" s="1123">
        <f>+E316*F316</f>
        <v>0</v>
      </c>
      <c r="H316" s="1149"/>
      <c r="I316" s="1322">
        <f>J316+K316</f>
        <v>0</v>
      </c>
      <c r="J316" s="1150"/>
      <c r="K316" s="1150"/>
      <c r="L316" s="1322">
        <f>M316+N316</f>
        <v>0</v>
      </c>
      <c r="M316" s="1150"/>
      <c r="N316" s="1150"/>
      <c r="O316" s="1322">
        <f>P316+Q316</f>
        <v>0</v>
      </c>
      <c r="P316" s="1150"/>
      <c r="Q316" s="1150"/>
      <c r="R316" s="1322">
        <f>S316+T316</f>
        <v>0</v>
      </c>
      <c r="S316" s="1151"/>
      <c r="T316" s="1151"/>
      <c r="U316" s="1322">
        <f>V316+W316</f>
        <v>0</v>
      </c>
      <c r="V316" s="1151"/>
      <c r="W316" s="1151"/>
      <c r="X316" s="1322">
        <f>Y316+Z316</f>
        <v>0</v>
      </c>
      <c r="Y316" s="1333"/>
      <c r="Z316" s="1152"/>
      <c r="AA316" s="1122">
        <f t="shared" si="66"/>
        <v>0</v>
      </c>
      <c r="AB316" s="1122">
        <f t="shared" si="56"/>
        <v>0</v>
      </c>
    </row>
    <row r="317" spans="2:28" s="1032" customFormat="1" x14ac:dyDescent="0.2">
      <c r="B317" s="1137"/>
      <c r="C317" s="1131"/>
      <c r="D317" s="1159" t="s">
        <v>316</v>
      </c>
      <c r="E317" s="1141"/>
      <c r="F317" s="1142"/>
      <c r="G317" s="1124">
        <f>+E317*F317</f>
        <v>0</v>
      </c>
      <c r="H317" s="1153"/>
      <c r="I317" s="1323">
        <f>J317+K317</f>
        <v>0</v>
      </c>
      <c r="J317" s="1154"/>
      <c r="K317" s="1154"/>
      <c r="L317" s="1323">
        <f>M317+N317</f>
        <v>0</v>
      </c>
      <c r="M317" s="1154"/>
      <c r="N317" s="1154"/>
      <c r="O317" s="1323">
        <f>P317+Q317</f>
        <v>0</v>
      </c>
      <c r="P317" s="1154"/>
      <c r="Q317" s="1154"/>
      <c r="R317" s="1323">
        <f>S317+T317</f>
        <v>0</v>
      </c>
      <c r="S317" s="1155"/>
      <c r="T317" s="1155"/>
      <c r="U317" s="1323">
        <f>V317+W317</f>
        <v>0</v>
      </c>
      <c r="V317" s="1155"/>
      <c r="W317" s="1155"/>
      <c r="X317" s="1323">
        <f>Y317+Z317</f>
        <v>0</v>
      </c>
      <c r="Y317" s="1334"/>
      <c r="Z317" s="1156"/>
      <c r="AA317" s="1122">
        <f t="shared" si="66"/>
        <v>0</v>
      </c>
      <c r="AB317" s="1122">
        <f t="shared" si="56"/>
        <v>0</v>
      </c>
    </row>
    <row r="318" spans="2:28" s="1032" customFormat="1" x14ac:dyDescent="0.15">
      <c r="B318" s="1135" t="s">
        <v>291</v>
      </c>
      <c r="C318" s="1128" t="s">
        <v>119</v>
      </c>
      <c r="D318" s="1092"/>
      <c r="E318" s="1143"/>
      <c r="F318" s="1144"/>
      <c r="G318" s="734">
        <f t="shared" ref="G318:Z318" si="69">SUM(G319:G323)</f>
        <v>0</v>
      </c>
      <c r="H318" s="1145">
        <f t="shared" si="69"/>
        <v>0</v>
      </c>
      <c r="I318" s="1145">
        <f t="shared" si="69"/>
        <v>0</v>
      </c>
      <c r="J318" s="1145">
        <f t="shared" si="69"/>
        <v>0</v>
      </c>
      <c r="K318" s="1145">
        <f t="shared" si="69"/>
        <v>0</v>
      </c>
      <c r="L318" s="1145">
        <f t="shared" si="69"/>
        <v>0</v>
      </c>
      <c r="M318" s="1145">
        <f t="shared" si="69"/>
        <v>0</v>
      </c>
      <c r="N318" s="1145">
        <f t="shared" si="69"/>
        <v>0</v>
      </c>
      <c r="O318" s="1145">
        <f t="shared" si="69"/>
        <v>0</v>
      </c>
      <c r="P318" s="1145">
        <f t="shared" si="69"/>
        <v>0</v>
      </c>
      <c r="Q318" s="1145">
        <f t="shared" si="69"/>
        <v>0</v>
      </c>
      <c r="R318" s="1145">
        <f t="shared" si="69"/>
        <v>0</v>
      </c>
      <c r="S318" s="1145">
        <f t="shared" si="69"/>
        <v>0</v>
      </c>
      <c r="T318" s="1145">
        <f t="shared" si="69"/>
        <v>0</v>
      </c>
      <c r="U318" s="1145">
        <f t="shared" si="69"/>
        <v>0</v>
      </c>
      <c r="V318" s="1145">
        <f t="shared" si="69"/>
        <v>0</v>
      </c>
      <c r="W318" s="1145">
        <f t="shared" si="69"/>
        <v>0</v>
      </c>
      <c r="X318" s="1145">
        <f t="shared" si="69"/>
        <v>0</v>
      </c>
      <c r="Y318" s="1145">
        <f t="shared" si="69"/>
        <v>0</v>
      </c>
      <c r="Z318" s="1146">
        <f t="shared" si="69"/>
        <v>0</v>
      </c>
      <c r="AA318" s="1122">
        <f t="shared" si="66"/>
        <v>0</v>
      </c>
      <c r="AB318" s="1122">
        <f t="shared" si="56"/>
        <v>0</v>
      </c>
    </row>
    <row r="319" spans="2:28" s="1032" customFormat="1" x14ac:dyDescent="0.2">
      <c r="B319" s="1136"/>
      <c r="C319" s="1129"/>
      <c r="D319" s="1158" t="s">
        <v>316</v>
      </c>
      <c r="E319" s="1139"/>
      <c r="F319" s="1140"/>
      <c r="G319" s="1123">
        <f>+E319*F319</f>
        <v>0</v>
      </c>
      <c r="H319" s="1138"/>
      <c r="I319" s="1321">
        <f>J319+K319</f>
        <v>0</v>
      </c>
      <c r="J319" s="1138"/>
      <c r="K319" s="1138"/>
      <c r="L319" s="1321">
        <f>M319+N319</f>
        <v>0</v>
      </c>
      <c r="M319" s="1138"/>
      <c r="N319" s="1138"/>
      <c r="O319" s="1321">
        <f>P319+Q319</f>
        <v>0</v>
      </c>
      <c r="P319" s="1138"/>
      <c r="Q319" s="1138"/>
      <c r="R319" s="1321">
        <f>S319+T319</f>
        <v>0</v>
      </c>
      <c r="S319" s="1147"/>
      <c r="T319" s="1147"/>
      <c r="U319" s="1321">
        <f>V319+W319</f>
        <v>0</v>
      </c>
      <c r="V319" s="1147"/>
      <c r="W319" s="1147"/>
      <c r="X319" s="1321">
        <f>Y319+Z319</f>
        <v>0</v>
      </c>
      <c r="Y319" s="1332"/>
      <c r="Z319" s="1148"/>
      <c r="AA319" s="1122">
        <f t="shared" si="66"/>
        <v>0</v>
      </c>
      <c r="AB319" s="1122">
        <f t="shared" si="56"/>
        <v>0</v>
      </c>
    </row>
    <row r="320" spans="2:28" s="1032" customFormat="1" x14ac:dyDescent="0.2">
      <c r="B320" s="1136"/>
      <c r="C320" s="1128"/>
      <c r="D320" s="1158" t="s">
        <v>316</v>
      </c>
      <c r="E320" s="1139"/>
      <c r="F320" s="1140"/>
      <c r="G320" s="1123">
        <f>+E320*F320</f>
        <v>0</v>
      </c>
      <c r="H320" s="1138"/>
      <c r="I320" s="1321">
        <f>J320+K320</f>
        <v>0</v>
      </c>
      <c r="J320" s="1138"/>
      <c r="K320" s="1138"/>
      <c r="L320" s="1321">
        <f>M320+N320</f>
        <v>0</v>
      </c>
      <c r="M320" s="1138"/>
      <c r="N320" s="1138"/>
      <c r="O320" s="1321">
        <f>P320+Q320</f>
        <v>0</v>
      </c>
      <c r="P320" s="1138"/>
      <c r="Q320" s="1138"/>
      <c r="R320" s="1321">
        <f>S320+T320</f>
        <v>0</v>
      </c>
      <c r="S320" s="1147"/>
      <c r="T320" s="1147"/>
      <c r="U320" s="1321">
        <f>V320+W320</f>
        <v>0</v>
      </c>
      <c r="V320" s="1147"/>
      <c r="W320" s="1147"/>
      <c r="X320" s="1321">
        <f>Y320+Z320</f>
        <v>0</v>
      </c>
      <c r="Y320" s="1332"/>
      <c r="Z320" s="1148"/>
      <c r="AA320" s="1122">
        <f t="shared" si="66"/>
        <v>0</v>
      </c>
      <c r="AB320" s="1122">
        <f t="shared" si="56"/>
        <v>0</v>
      </c>
    </row>
    <row r="321" spans="2:28" s="1032" customFormat="1" x14ac:dyDescent="0.2">
      <c r="B321" s="1136"/>
      <c r="C321" s="1129"/>
      <c r="D321" s="1158" t="s">
        <v>316</v>
      </c>
      <c r="E321" s="1139"/>
      <c r="F321" s="1140"/>
      <c r="G321" s="1123">
        <f>+E321*F321</f>
        <v>0</v>
      </c>
      <c r="H321" s="1149"/>
      <c r="I321" s="1321">
        <f>J321+K321</f>
        <v>0</v>
      </c>
      <c r="J321" s="1150"/>
      <c r="K321" s="1150"/>
      <c r="L321" s="1321">
        <f>M321+N321</f>
        <v>0</v>
      </c>
      <c r="M321" s="1150"/>
      <c r="N321" s="1150"/>
      <c r="O321" s="1321">
        <f>P321+Q321</f>
        <v>0</v>
      </c>
      <c r="P321" s="1150"/>
      <c r="Q321" s="1150"/>
      <c r="R321" s="1321">
        <f>S321+T321</f>
        <v>0</v>
      </c>
      <c r="S321" s="1151"/>
      <c r="T321" s="1151"/>
      <c r="U321" s="1321">
        <f>V321+W321</f>
        <v>0</v>
      </c>
      <c r="V321" s="1151"/>
      <c r="W321" s="1151"/>
      <c r="X321" s="1321">
        <f>Y321+Z321</f>
        <v>0</v>
      </c>
      <c r="Y321" s="1333"/>
      <c r="Z321" s="1152"/>
      <c r="AA321" s="1122">
        <f t="shared" si="66"/>
        <v>0</v>
      </c>
      <c r="AB321" s="1122">
        <f t="shared" si="56"/>
        <v>0</v>
      </c>
    </row>
    <row r="322" spans="2:28" s="1032" customFormat="1" x14ac:dyDescent="0.2">
      <c r="B322" s="1136"/>
      <c r="C322" s="1129"/>
      <c r="D322" s="1158" t="s">
        <v>316</v>
      </c>
      <c r="E322" s="1139"/>
      <c r="F322" s="1140"/>
      <c r="G322" s="1123">
        <f>+E322*F322</f>
        <v>0</v>
      </c>
      <c r="H322" s="1149"/>
      <c r="I322" s="1322">
        <f>J322+K322</f>
        <v>0</v>
      </c>
      <c r="J322" s="1150"/>
      <c r="K322" s="1150"/>
      <c r="L322" s="1322">
        <f>M322+N322</f>
        <v>0</v>
      </c>
      <c r="M322" s="1150"/>
      <c r="N322" s="1150"/>
      <c r="O322" s="1322">
        <f>P322+Q322</f>
        <v>0</v>
      </c>
      <c r="P322" s="1150"/>
      <c r="Q322" s="1150"/>
      <c r="R322" s="1322">
        <f>S322+T322</f>
        <v>0</v>
      </c>
      <c r="S322" s="1151"/>
      <c r="T322" s="1151"/>
      <c r="U322" s="1322">
        <f>V322+W322</f>
        <v>0</v>
      </c>
      <c r="V322" s="1151"/>
      <c r="W322" s="1151"/>
      <c r="X322" s="1322">
        <f>Y322+Z322</f>
        <v>0</v>
      </c>
      <c r="Y322" s="1333"/>
      <c r="Z322" s="1152"/>
      <c r="AA322" s="1122">
        <f t="shared" si="66"/>
        <v>0</v>
      </c>
      <c r="AB322" s="1122">
        <f t="shared" si="56"/>
        <v>0</v>
      </c>
    </row>
    <row r="323" spans="2:28" s="1032" customFormat="1" x14ac:dyDescent="0.2">
      <c r="B323" s="1137"/>
      <c r="C323" s="1131"/>
      <c r="D323" s="1159" t="s">
        <v>316</v>
      </c>
      <c r="E323" s="1141"/>
      <c r="F323" s="1142"/>
      <c r="G323" s="1124">
        <f>+E323*F323</f>
        <v>0</v>
      </c>
      <c r="H323" s="1153"/>
      <c r="I323" s="1323">
        <f>J323+K323</f>
        <v>0</v>
      </c>
      <c r="J323" s="1154"/>
      <c r="K323" s="1154"/>
      <c r="L323" s="1323">
        <f>M323+N323</f>
        <v>0</v>
      </c>
      <c r="M323" s="1154"/>
      <c r="N323" s="1154"/>
      <c r="O323" s="1323">
        <f>P323+Q323</f>
        <v>0</v>
      </c>
      <c r="P323" s="1154"/>
      <c r="Q323" s="1154"/>
      <c r="R323" s="1323">
        <f>S323+T323</f>
        <v>0</v>
      </c>
      <c r="S323" s="1155"/>
      <c r="T323" s="1155"/>
      <c r="U323" s="1323">
        <f>V323+W323</f>
        <v>0</v>
      </c>
      <c r="V323" s="1155"/>
      <c r="W323" s="1155"/>
      <c r="X323" s="1323">
        <f>Y323+Z323</f>
        <v>0</v>
      </c>
      <c r="Y323" s="1334"/>
      <c r="Z323" s="1156"/>
      <c r="AA323" s="1122">
        <f t="shared" si="66"/>
        <v>0</v>
      </c>
      <c r="AB323" s="1122">
        <f t="shared" ref="AB323:AB365" si="70">+AA323-G323</f>
        <v>0</v>
      </c>
    </row>
    <row r="324" spans="2:28" s="1032" customFormat="1" x14ac:dyDescent="0.15">
      <c r="B324" s="1135" t="s">
        <v>291</v>
      </c>
      <c r="C324" s="1128" t="s">
        <v>120</v>
      </c>
      <c r="D324" s="1092"/>
      <c r="E324" s="1143"/>
      <c r="F324" s="1144"/>
      <c r="G324" s="734">
        <f t="shared" ref="G324:Z324" si="71">SUM(G325:G329)</f>
        <v>0</v>
      </c>
      <c r="H324" s="1145">
        <f t="shared" si="71"/>
        <v>0</v>
      </c>
      <c r="I324" s="1145">
        <f t="shared" si="71"/>
        <v>0</v>
      </c>
      <c r="J324" s="1145">
        <f t="shared" si="71"/>
        <v>0</v>
      </c>
      <c r="K324" s="1145">
        <f t="shared" si="71"/>
        <v>0</v>
      </c>
      <c r="L324" s="1145">
        <f t="shared" si="71"/>
        <v>0</v>
      </c>
      <c r="M324" s="1145">
        <f t="shared" si="71"/>
        <v>0</v>
      </c>
      <c r="N324" s="1145">
        <f t="shared" si="71"/>
        <v>0</v>
      </c>
      <c r="O324" s="1145">
        <f t="shared" si="71"/>
        <v>0</v>
      </c>
      <c r="P324" s="1145">
        <f t="shared" si="71"/>
        <v>0</v>
      </c>
      <c r="Q324" s="1145">
        <f t="shared" si="71"/>
        <v>0</v>
      </c>
      <c r="R324" s="1145">
        <f t="shared" si="71"/>
        <v>0</v>
      </c>
      <c r="S324" s="1145">
        <f t="shared" si="71"/>
        <v>0</v>
      </c>
      <c r="T324" s="1145">
        <f t="shared" si="71"/>
        <v>0</v>
      </c>
      <c r="U324" s="1145">
        <f t="shared" si="71"/>
        <v>0</v>
      </c>
      <c r="V324" s="1145">
        <f t="shared" si="71"/>
        <v>0</v>
      </c>
      <c r="W324" s="1145">
        <f t="shared" si="71"/>
        <v>0</v>
      </c>
      <c r="X324" s="1145">
        <f t="shared" si="71"/>
        <v>0</v>
      </c>
      <c r="Y324" s="1145">
        <f t="shared" si="71"/>
        <v>0</v>
      </c>
      <c r="Z324" s="1146">
        <f t="shared" si="71"/>
        <v>0</v>
      </c>
      <c r="AA324" s="1122">
        <f t="shared" si="66"/>
        <v>0</v>
      </c>
      <c r="AB324" s="1122">
        <f t="shared" si="70"/>
        <v>0</v>
      </c>
    </row>
    <row r="325" spans="2:28" s="1032" customFormat="1" x14ac:dyDescent="0.2">
      <c r="B325" s="1136"/>
      <c r="C325" s="1129"/>
      <c r="D325" s="1158" t="s">
        <v>316</v>
      </c>
      <c r="E325" s="1139"/>
      <c r="F325" s="1140"/>
      <c r="G325" s="1123">
        <f>+E325*F325</f>
        <v>0</v>
      </c>
      <c r="H325" s="1138"/>
      <c r="I325" s="1321">
        <f>J325+K325</f>
        <v>0</v>
      </c>
      <c r="J325" s="1138"/>
      <c r="K325" s="1138"/>
      <c r="L325" s="1321">
        <f>M325+N325</f>
        <v>0</v>
      </c>
      <c r="M325" s="1138"/>
      <c r="N325" s="1138"/>
      <c r="O325" s="1321">
        <f>P325+Q325</f>
        <v>0</v>
      </c>
      <c r="P325" s="1138"/>
      <c r="Q325" s="1138"/>
      <c r="R325" s="1321">
        <f>S325+T325</f>
        <v>0</v>
      </c>
      <c r="S325" s="1147"/>
      <c r="T325" s="1147"/>
      <c r="U325" s="1321">
        <f>V325+W325</f>
        <v>0</v>
      </c>
      <c r="V325" s="1147"/>
      <c r="W325" s="1147"/>
      <c r="X325" s="1321">
        <f>Y325+Z325</f>
        <v>0</v>
      </c>
      <c r="Y325" s="1332"/>
      <c r="Z325" s="1148"/>
      <c r="AA325" s="1122">
        <f t="shared" si="66"/>
        <v>0</v>
      </c>
      <c r="AB325" s="1122">
        <f t="shared" si="70"/>
        <v>0</v>
      </c>
    </row>
    <row r="326" spans="2:28" s="1032" customFormat="1" x14ac:dyDescent="0.2">
      <c r="B326" s="1136"/>
      <c r="C326" s="1129"/>
      <c r="D326" s="1158" t="s">
        <v>316</v>
      </c>
      <c r="E326" s="1139"/>
      <c r="F326" s="1140"/>
      <c r="G326" s="1123">
        <f>+E326*F326</f>
        <v>0</v>
      </c>
      <c r="H326" s="1138"/>
      <c r="I326" s="1321">
        <f>J326+K326</f>
        <v>0</v>
      </c>
      <c r="J326" s="1138"/>
      <c r="K326" s="1138"/>
      <c r="L326" s="1321">
        <f>M326+N326</f>
        <v>0</v>
      </c>
      <c r="M326" s="1138"/>
      <c r="N326" s="1138"/>
      <c r="O326" s="1321">
        <f>P326+Q326</f>
        <v>0</v>
      </c>
      <c r="P326" s="1138"/>
      <c r="Q326" s="1138"/>
      <c r="R326" s="1321">
        <f>S326+T326</f>
        <v>0</v>
      </c>
      <c r="S326" s="1147"/>
      <c r="T326" s="1147"/>
      <c r="U326" s="1321">
        <f>V326+W326</f>
        <v>0</v>
      </c>
      <c r="V326" s="1147"/>
      <c r="W326" s="1147"/>
      <c r="X326" s="1321">
        <f>Y326+Z326</f>
        <v>0</v>
      </c>
      <c r="Y326" s="1332"/>
      <c r="Z326" s="1148"/>
      <c r="AA326" s="1122">
        <f t="shared" si="66"/>
        <v>0</v>
      </c>
      <c r="AB326" s="1122">
        <f t="shared" si="70"/>
        <v>0</v>
      </c>
    </row>
    <row r="327" spans="2:28" s="1032" customFormat="1" x14ac:dyDescent="0.2">
      <c r="B327" s="1136"/>
      <c r="C327" s="1129"/>
      <c r="D327" s="1158" t="s">
        <v>316</v>
      </c>
      <c r="E327" s="1139"/>
      <c r="F327" s="1140"/>
      <c r="G327" s="1123">
        <f>+E327*F327</f>
        <v>0</v>
      </c>
      <c r="H327" s="1149"/>
      <c r="I327" s="1321">
        <f>J327+K327</f>
        <v>0</v>
      </c>
      <c r="J327" s="1150"/>
      <c r="K327" s="1150"/>
      <c r="L327" s="1321">
        <f>M327+N327</f>
        <v>0</v>
      </c>
      <c r="M327" s="1150"/>
      <c r="N327" s="1150"/>
      <c r="O327" s="1321">
        <f>P327+Q327</f>
        <v>0</v>
      </c>
      <c r="P327" s="1150"/>
      <c r="Q327" s="1150"/>
      <c r="R327" s="1321">
        <f>S327+T327</f>
        <v>0</v>
      </c>
      <c r="S327" s="1151"/>
      <c r="T327" s="1151"/>
      <c r="U327" s="1321">
        <f>V327+W327</f>
        <v>0</v>
      </c>
      <c r="V327" s="1151"/>
      <c r="W327" s="1151"/>
      <c r="X327" s="1321">
        <f>Y327+Z327</f>
        <v>0</v>
      </c>
      <c r="Y327" s="1333"/>
      <c r="Z327" s="1152"/>
      <c r="AA327" s="1122">
        <f t="shared" si="66"/>
        <v>0</v>
      </c>
      <c r="AB327" s="1122">
        <f t="shared" si="70"/>
        <v>0</v>
      </c>
    </row>
    <row r="328" spans="2:28" s="1032" customFormat="1" x14ac:dyDescent="0.2">
      <c r="B328" s="1136"/>
      <c r="C328" s="1129"/>
      <c r="D328" s="1158" t="s">
        <v>316</v>
      </c>
      <c r="E328" s="1139"/>
      <c r="F328" s="1140"/>
      <c r="G328" s="1123">
        <f>+E328*F328</f>
        <v>0</v>
      </c>
      <c r="H328" s="1149"/>
      <c r="I328" s="1322">
        <f>J328+K328</f>
        <v>0</v>
      </c>
      <c r="J328" s="1150"/>
      <c r="K328" s="1150"/>
      <c r="L328" s="1322">
        <f>M328+N328</f>
        <v>0</v>
      </c>
      <c r="M328" s="1150"/>
      <c r="N328" s="1150"/>
      <c r="O328" s="1322">
        <f>P328+Q328</f>
        <v>0</v>
      </c>
      <c r="P328" s="1150"/>
      <c r="Q328" s="1150"/>
      <c r="R328" s="1322">
        <f>S328+T328</f>
        <v>0</v>
      </c>
      <c r="S328" s="1151"/>
      <c r="T328" s="1151"/>
      <c r="U328" s="1322">
        <f>V328+W328</f>
        <v>0</v>
      </c>
      <c r="V328" s="1151"/>
      <c r="W328" s="1151"/>
      <c r="X328" s="1322">
        <f>Y328+Z328</f>
        <v>0</v>
      </c>
      <c r="Y328" s="1333"/>
      <c r="Z328" s="1152"/>
      <c r="AA328" s="1122">
        <f t="shared" si="66"/>
        <v>0</v>
      </c>
      <c r="AB328" s="1122">
        <f t="shared" si="70"/>
        <v>0</v>
      </c>
    </row>
    <row r="329" spans="2:28" s="1032" customFormat="1" x14ac:dyDescent="0.2">
      <c r="B329" s="1137"/>
      <c r="C329" s="1131"/>
      <c r="D329" s="1159" t="s">
        <v>316</v>
      </c>
      <c r="E329" s="1141"/>
      <c r="F329" s="1142"/>
      <c r="G329" s="1124">
        <f>+E329*F329</f>
        <v>0</v>
      </c>
      <c r="H329" s="1153"/>
      <c r="I329" s="1323">
        <f>J329+K329</f>
        <v>0</v>
      </c>
      <c r="J329" s="1154"/>
      <c r="K329" s="1154"/>
      <c r="L329" s="1323">
        <f>M329+N329</f>
        <v>0</v>
      </c>
      <c r="M329" s="1154"/>
      <c r="N329" s="1154"/>
      <c r="O329" s="1323">
        <f>P329+Q329</f>
        <v>0</v>
      </c>
      <c r="P329" s="1154"/>
      <c r="Q329" s="1154"/>
      <c r="R329" s="1323">
        <f>S329+T329</f>
        <v>0</v>
      </c>
      <c r="S329" s="1155"/>
      <c r="T329" s="1155"/>
      <c r="U329" s="1323">
        <f>V329+W329</f>
        <v>0</v>
      </c>
      <c r="V329" s="1155"/>
      <c r="W329" s="1155"/>
      <c r="X329" s="1323">
        <f>Y329+Z329</f>
        <v>0</v>
      </c>
      <c r="Y329" s="1334"/>
      <c r="Z329" s="1156"/>
      <c r="AA329" s="1122">
        <f t="shared" si="66"/>
        <v>0</v>
      </c>
      <c r="AB329" s="1122">
        <f t="shared" si="70"/>
        <v>0</v>
      </c>
    </row>
    <row r="330" spans="2:28" s="1032" customFormat="1" x14ac:dyDescent="0.15">
      <c r="B330" s="1135" t="s">
        <v>291</v>
      </c>
      <c r="C330" s="1128" t="s">
        <v>121</v>
      </c>
      <c r="D330" s="1092"/>
      <c r="E330" s="1143"/>
      <c r="F330" s="1144"/>
      <c r="G330" s="734">
        <f t="shared" ref="G330:Z330" si="72">SUM(G331:G335)</f>
        <v>0</v>
      </c>
      <c r="H330" s="1145">
        <f t="shared" si="72"/>
        <v>0</v>
      </c>
      <c r="I330" s="1145">
        <f t="shared" si="72"/>
        <v>0</v>
      </c>
      <c r="J330" s="1145">
        <f t="shared" si="72"/>
        <v>0</v>
      </c>
      <c r="K330" s="1145">
        <f t="shared" si="72"/>
        <v>0</v>
      </c>
      <c r="L330" s="1145">
        <f t="shared" si="72"/>
        <v>0</v>
      </c>
      <c r="M330" s="1145">
        <f t="shared" si="72"/>
        <v>0</v>
      </c>
      <c r="N330" s="1145">
        <f t="shared" si="72"/>
        <v>0</v>
      </c>
      <c r="O330" s="1145">
        <f t="shared" si="72"/>
        <v>0</v>
      </c>
      <c r="P330" s="1145">
        <f t="shared" si="72"/>
        <v>0</v>
      </c>
      <c r="Q330" s="1145">
        <f t="shared" si="72"/>
        <v>0</v>
      </c>
      <c r="R330" s="1145">
        <f t="shared" si="72"/>
        <v>0</v>
      </c>
      <c r="S330" s="1145">
        <f t="shared" si="72"/>
        <v>0</v>
      </c>
      <c r="T330" s="1145">
        <f t="shared" si="72"/>
        <v>0</v>
      </c>
      <c r="U330" s="1145">
        <f t="shared" si="72"/>
        <v>0</v>
      </c>
      <c r="V330" s="1145">
        <f t="shared" si="72"/>
        <v>0</v>
      </c>
      <c r="W330" s="1145">
        <f t="shared" si="72"/>
        <v>0</v>
      </c>
      <c r="X330" s="1145">
        <f t="shared" si="72"/>
        <v>0</v>
      </c>
      <c r="Y330" s="1145">
        <f t="shared" si="72"/>
        <v>0</v>
      </c>
      <c r="Z330" s="1146">
        <f t="shared" si="72"/>
        <v>0</v>
      </c>
      <c r="AA330" s="1122">
        <f t="shared" si="66"/>
        <v>0</v>
      </c>
      <c r="AB330" s="1122">
        <f t="shared" si="70"/>
        <v>0</v>
      </c>
    </row>
    <row r="331" spans="2:28" s="1032" customFormat="1" x14ac:dyDescent="0.2">
      <c r="B331" s="1136"/>
      <c r="C331" s="1129"/>
      <c r="D331" s="1158" t="s">
        <v>316</v>
      </c>
      <c r="E331" s="1139"/>
      <c r="F331" s="1140"/>
      <c r="G331" s="1123">
        <f>+E331*F331</f>
        <v>0</v>
      </c>
      <c r="H331" s="1138"/>
      <c r="I331" s="1321">
        <f>J331+K331</f>
        <v>0</v>
      </c>
      <c r="J331" s="1138"/>
      <c r="K331" s="1138"/>
      <c r="L331" s="1321">
        <f>M331+N331</f>
        <v>0</v>
      </c>
      <c r="M331" s="1138"/>
      <c r="N331" s="1138"/>
      <c r="O331" s="1321">
        <f>P331+Q331</f>
        <v>0</v>
      </c>
      <c r="P331" s="1138"/>
      <c r="Q331" s="1138"/>
      <c r="R331" s="1321">
        <f>S331+T331</f>
        <v>0</v>
      </c>
      <c r="S331" s="1147"/>
      <c r="T331" s="1147"/>
      <c r="U331" s="1321">
        <f>V331+W331</f>
        <v>0</v>
      </c>
      <c r="V331" s="1147"/>
      <c r="W331" s="1147"/>
      <c r="X331" s="1321">
        <f>Y331+Z331</f>
        <v>0</v>
      </c>
      <c r="Y331" s="1332"/>
      <c r="Z331" s="1148"/>
      <c r="AA331" s="1122">
        <f t="shared" si="66"/>
        <v>0</v>
      </c>
      <c r="AB331" s="1122">
        <f t="shared" si="70"/>
        <v>0</v>
      </c>
    </row>
    <row r="332" spans="2:28" s="1032" customFormat="1" x14ac:dyDescent="0.2">
      <c r="B332" s="1136"/>
      <c r="C332" s="1128"/>
      <c r="D332" s="1158" t="s">
        <v>316</v>
      </c>
      <c r="E332" s="1139"/>
      <c r="F332" s="1140"/>
      <c r="G332" s="1123">
        <f>+E332*F332</f>
        <v>0</v>
      </c>
      <c r="H332" s="1138"/>
      <c r="I332" s="1321">
        <f>J332+K332</f>
        <v>0</v>
      </c>
      <c r="J332" s="1138"/>
      <c r="K332" s="1138"/>
      <c r="L332" s="1321">
        <f>M332+N332</f>
        <v>0</v>
      </c>
      <c r="M332" s="1138"/>
      <c r="N332" s="1138"/>
      <c r="O332" s="1321">
        <f>P332+Q332</f>
        <v>0</v>
      </c>
      <c r="P332" s="1138"/>
      <c r="Q332" s="1138"/>
      <c r="R332" s="1321">
        <f>S332+T332</f>
        <v>0</v>
      </c>
      <c r="S332" s="1147"/>
      <c r="T332" s="1147"/>
      <c r="U332" s="1321">
        <f>V332+W332</f>
        <v>0</v>
      </c>
      <c r="V332" s="1147"/>
      <c r="W332" s="1147"/>
      <c r="X332" s="1321">
        <f>Y332+Z332</f>
        <v>0</v>
      </c>
      <c r="Y332" s="1332"/>
      <c r="Z332" s="1148"/>
      <c r="AA332" s="1122">
        <f t="shared" si="66"/>
        <v>0</v>
      </c>
      <c r="AB332" s="1122">
        <f t="shared" si="70"/>
        <v>0</v>
      </c>
    </row>
    <row r="333" spans="2:28" s="1032" customFormat="1" x14ac:dyDescent="0.2">
      <c r="B333" s="1136"/>
      <c r="C333" s="1129"/>
      <c r="D333" s="1158" t="s">
        <v>316</v>
      </c>
      <c r="E333" s="1139"/>
      <c r="F333" s="1140"/>
      <c r="G333" s="1123">
        <f>+E333*F333</f>
        <v>0</v>
      </c>
      <c r="H333" s="1149"/>
      <c r="I333" s="1321">
        <f>J333+K333</f>
        <v>0</v>
      </c>
      <c r="J333" s="1150"/>
      <c r="K333" s="1150"/>
      <c r="L333" s="1321">
        <f>M333+N333</f>
        <v>0</v>
      </c>
      <c r="M333" s="1150"/>
      <c r="N333" s="1150"/>
      <c r="O333" s="1321">
        <f>P333+Q333</f>
        <v>0</v>
      </c>
      <c r="P333" s="1150"/>
      <c r="Q333" s="1150"/>
      <c r="R333" s="1321">
        <f>S333+T333</f>
        <v>0</v>
      </c>
      <c r="S333" s="1151"/>
      <c r="T333" s="1151"/>
      <c r="U333" s="1321">
        <f>V333+W333</f>
        <v>0</v>
      </c>
      <c r="V333" s="1151"/>
      <c r="W333" s="1151"/>
      <c r="X333" s="1321">
        <f>Y333+Z333</f>
        <v>0</v>
      </c>
      <c r="Y333" s="1333"/>
      <c r="Z333" s="1152"/>
      <c r="AA333" s="1122">
        <f t="shared" si="66"/>
        <v>0</v>
      </c>
      <c r="AB333" s="1122">
        <f t="shared" si="70"/>
        <v>0</v>
      </c>
    </row>
    <row r="334" spans="2:28" s="1032" customFormat="1" x14ac:dyDescent="0.2">
      <c r="B334" s="1136"/>
      <c r="C334" s="1129"/>
      <c r="D334" s="1158" t="s">
        <v>316</v>
      </c>
      <c r="E334" s="1139"/>
      <c r="F334" s="1140"/>
      <c r="G334" s="1123">
        <f>+E334*F334</f>
        <v>0</v>
      </c>
      <c r="H334" s="1149"/>
      <c r="I334" s="1322">
        <f>J334+K334</f>
        <v>0</v>
      </c>
      <c r="J334" s="1150"/>
      <c r="K334" s="1150"/>
      <c r="L334" s="1322">
        <f>M334+N334</f>
        <v>0</v>
      </c>
      <c r="M334" s="1150"/>
      <c r="N334" s="1150"/>
      <c r="O334" s="1322">
        <f>P334+Q334</f>
        <v>0</v>
      </c>
      <c r="P334" s="1150"/>
      <c r="Q334" s="1150"/>
      <c r="R334" s="1322">
        <f>S334+T334</f>
        <v>0</v>
      </c>
      <c r="S334" s="1151"/>
      <c r="T334" s="1151"/>
      <c r="U334" s="1322">
        <f>V334+W334</f>
        <v>0</v>
      </c>
      <c r="V334" s="1151"/>
      <c r="W334" s="1151"/>
      <c r="X334" s="1322">
        <f>Y334+Z334</f>
        <v>0</v>
      </c>
      <c r="Y334" s="1333"/>
      <c r="Z334" s="1152"/>
      <c r="AA334" s="1122">
        <f t="shared" si="66"/>
        <v>0</v>
      </c>
      <c r="AB334" s="1122">
        <f t="shared" si="70"/>
        <v>0</v>
      </c>
    </row>
    <row r="335" spans="2:28" s="1032" customFormat="1" x14ac:dyDescent="0.2">
      <c r="B335" s="1137"/>
      <c r="C335" s="1131"/>
      <c r="D335" s="1159" t="s">
        <v>316</v>
      </c>
      <c r="E335" s="1141"/>
      <c r="F335" s="1142"/>
      <c r="G335" s="1123">
        <f>+E335*F335</f>
        <v>0</v>
      </c>
      <c r="H335" s="1153"/>
      <c r="I335" s="1323">
        <f>J335+K335</f>
        <v>0</v>
      </c>
      <c r="J335" s="1154"/>
      <c r="K335" s="1154"/>
      <c r="L335" s="1323">
        <f>M335+N335</f>
        <v>0</v>
      </c>
      <c r="M335" s="1154"/>
      <c r="N335" s="1154"/>
      <c r="O335" s="1323">
        <f>P335+Q335</f>
        <v>0</v>
      </c>
      <c r="P335" s="1154"/>
      <c r="Q335" s="1154"/>
      <c r="R335" s="1323">
        <f>S335+T335</f>
        <v>0</v>
      </c>
      <c r="S335" s="1155"/>
      <c r="T335" s="1155"/>
      <c r="U335" s="1323">
        <f>V335+W335</f>
        <v>0</v>
      </c>
      <c r="V335" s="1155"/>
      <c r="W335" s="1155"/>
      <c r="X335" s="1323">
        <f>Y335+Z335</f>
        <v>0</v>
      </c>
      <c r="Y335" s="1334"/>
      <c r="Z335" s="1156"/>
      <c r="AA335" s="1122">
        <f t="shared" si="66"/>
        <v>0</v>
      </c>
      <c r="AB335" s="1122">
        <f t="shared" si="70"/>
        <v>0</v>
      </c>
    </row>
    <row r="336" spans="2:28" s="1032" customFormat="1" x14ac:dyDescent="0.15">
      <c r="B336" s="1915" t="s">
        <v>208</v>
      </c>
      <c r="C336" s="1916"/>
      <c r="D336" s="1916"/>
      <c r="E336" s="1916"/>
      <c r="F336" s="1916"/>
      <c r="G336" s="1337">
        <f t="shared" ref="G336:Z336" si="73">+G176+G208+G240+G272+G304</f>
        <v>0</v>
      </c>
      <c r="H336" s="1337">
        <f t="shared" si="73"/>
        <v>0</v>
      </c>
      <c r="I336" s="1337">
        <f t="shared" si="73"/>
        <v>0</v>
      </c>
      <c r="J336" s="1337">
        <f t="shared" si="73"/>
        <v>0</v>
      </c>
      <c r="K336" s="1337">
        <f t="shared" si="73"/>
        <v>0</v>
      </c>
      <c r="L336" s="1337">
        <f t="shared" si="73"/>
        <v>0</v>
      </c>
      <c r="M336" s="1337">
        <f t="shared" si="73"/>
        <v>0</v>
      </c>
      <c r="N336" s="1337">
        <f t="shared" si="73"/>
        <v>0</v>
      </c>
      <c r="O336" s="1337">
        <f t="shared" si="73"/>
        <v>0</v>
      </c>
      <c r="P336" s="1337">
        <f t="shared" si="73"/>
        <v>0</v>
      </c>
      <c r="Q336" s="1337">
        <f t="shared" si="73"/>
        <v>0</v>
      </c>
      <c r="R336" s="1337">
        <f t="shared" si="73"/>
        <v>0</v>
      </c>
      <c r="S336" s="1337">
        <f t="shared" si="73"/>
        <v>0</v>
      </c>
      <c r="T336" s="1337">
        <f t="shared" si="73"/>
        <v>0</v>
      </c>
      <c r="U336" s="1337">
        <f t="shared" si="73"/>
        <v>0</v>
      </c>
      <c r="V336" s="1337">
        <f t="shared" si="73"/>
        <v>0</v>
      </c>
      <c r="W336" s="1337">
        <f t="shared" si="73"/>
        <v>0</v>
      </c>
      <c r="X336" s="1337">
        <f t="shared" si="73"/>
        <v>0</v>
      </c>
      <c r="Y336" s="1337">
        <f t="shared" si="73"/>
        <v>0</v>
      </c>
      <c r="Z336" s="1338">
        <f t="shared" si="73"/>
        <v>0</v>
      </c>
      <c r="AA336" s="1122">
        <f t="shared" si="66"/>
        <v>0</v>
      </c>
      <c r="AB336" s="1122">
        <f t="shared" si="70"/>
        <v>0</v>
      </c>
    </row>
    <row r="337" spans="2:28" s="1032" customFormat="1" x14ac:dyDescent="0.15">
      <c r="B337" s="179" t="s">
        <v>210</v>
      </c>
      <c r="C337" s="180">
        <f>+'PLAN DE ADQUISICIONES'!B32</f>
        <v>1.3</v>
      </c>
      <c r="D337" s="1912" t="str">
        <f>+'PLAN DE ADQUISICIONES'!C32</f>
        <v>Emprendedores del sector turismo de los distritos de Pisac, Taray, Lamay, Coya y Calca, provincia de Calca - región Cusco cuentan con planes de negocio o planes de mejora aprobados y viables</v>
      </c>
      <c r="E337" s="1913"/>
      <c r="F337" s="1913"/>
      <c r="G337" s="1913"/>
      <c r="H337" s="1913"/>
      <c r="I337" s="1913"/>
      <c r="J337" s="1913"/>
      <c r="K337" s="1913"/>
      <c r="L337" s="1913"/>
      <c r="M337" s="1913"/>
      <c r="N337" s="1913"/>
      <c r="O337" s="1913"/>
      <c r="P337" s="1913"/>
      <c r="Q337" s="1913"/>
      <c r="R337" s="1913"/>
      <c r="S337" s="1913"/>
      <c r="T337" s="1913"/>
      <c r="U337" s="1913"/>
      <c r="V337" s="1913"/>
      <c r="W337" s="1913"/>
      <c r="X337" s="1914"/>
      <c r="Y337" s="1328"/>
      <c r="Z337" s="1336"/>
      <c r="AA337" s="1122">
        <f t="shared" si="66"/>
        <v>0</v>
      </c>
      <c r="AB337" s="1122"/>
    </row>
    <row r="338" spans="2:28" s="1032" customFormat="1" x14ac:dyDescent="0.15">
      <c r="B338" s="777">
        <f>+'PLAN DE ADQUISICIONES'!C36</f>
        <v>0</v>
      </c>
      <c r="C338" s="778" t="str">
        <f>+'PLAN DE ADQUISICIONES'!B36</f>
        <v>1.3.1</v>
      </c>
      <c r="D338" s="774" t="str">
        <f>+'PLAN DE ADQUISICIONES'!D36</f>
        <v>Unidad medida</v>
      </c>
      <c r="E338" s="775">
        <f>+'PLAN DE ADQUISICIONES'!E36</f>
        <v>0</v>
      </c>
      <c r="F338" s="735"/>
      <c r="G338" s="735">
        <f t="shared" ref="G338:Z338" si="74">+G340+G346+G352+G358+G364</f>
        <v>0</v>
      </c>
      <c r="H338" s="19">
        <f t="shared" si="74"/>
        <v>0</v>
      </c>
      <c r="I338" s="19">
        <f t="shared" si="74"/>
        <v>0</v>
      </c>
      <c r="J338" s="19">
        <f t="shared" si="74"/>
        <v>0</v>
      </c>
      <c r="K338" s="19">
        <f t="shared" si="74"/>
        <v>0</v>
      </c>
      <c r="L338" s="19">
        <f t="shared" si="74"/>
        <v>0</v>
      </c>
      <c r="M338" s="19">
        <f t="shared" si="74"/>
        <v>0</v>
      </c>
      <c r="N338" s="19">
        <f t="shared" si="74"/>
        <v>0</v>
      </c>
      <c r="O338" s="19">
        <f t="shared" si="74"/>
        <v>0</v>
      </c>
      <c r="P338" s="19">
        <f t="shared" si="74"/>
        <v>0</v>
      </c>
      <c r="Q338" s="19">
        <f t="shared" si="74"/>
        <v>0</v>
      </c>
      <c r="R338" s="19">
        <f t="shared" si="74"/>
        <v>0</v>
      </c>
      <c r="S338" s="19">
        <f t="shared" si="74"/>
        <v>0</v>
      </c>
      <c r="T338" s="19">
        <f t="shared" si="74"/>
        <v>0</v>
      </c>
      <c r="U338" s="19">
        <f t="shared" si="74"/>
        <v>0</v>
      </c>
      <c r="V338" s="19">
        <f t="shared" si="74"/>
        <v>0</v>
      </c>
      <c r="W338" s="19">
        <f t="shared" si="74"/>
        <v>0</v>
      </c>
      <c r="X338" s="19">
        <f t="shared" si="74"/>
        <v>0</v>
      </c>
      <c r="Y338" s="19">
        <f t="shared" si="74"/>
        <v>0</v>
      </c>
      <c r="Z338" s="20">
        <f t="shared" si="74"/>
        <v>0</v>
      </c>
      <c r="AA338" s="1122">
        <f t="shared" si="66"/>
        <v>0</v>
      </c>
      <c r="AB338" s="1122">
        <f t="shared" si="70"/>
        <v>0</v>
      </c>
    </row>
    <row r="339" spans="2:28" s="1032" customFormat="1" x14ac:dyDescent="0.15">
      <c r="B339" s="771" t="s">
        <v>475</v>
      </c>
      <c r="C339" s="770"/>
      <c r="D339" s="1893"/>
      <c r="E339" s="1894"/>
      <c r="F339" s="1894"/>
      <c r="G339" s="1894"/>
      <c r="H339" s="1894"/>
      <c r="I339" s="1894"/>
      <c r="J339" s="1894"/>
      <c r="K339" s="1894"/>
      <c r="L339" s="1894"/>
      <c r="M339" s="1894"/>
      <c r="N339" s="1894"/>
      <c r="O339" s="1894"/>
      <c r="P339" s="1894"/>
      <c r="Q339" s="1894"/>
      <c r="R339" s="1894"/>
      <c r="S339" s="1894"/>
      <c r="T339" s="1894"/>
      <c r="U339" s="1894"/>
      <c r="V339" s="1894"/>
      <c r="W339" s="1894"/>
      <c r="X339" s="1895"/>
      <c r="Y339" s="1330"/>
      <c r="Z339" s="1331"/>
      <c r="AA339" s="1122"/>
      <c r="AB339" s="1122"/>
    </row>
    <row r="340" spans="2:28" s="1032" customFormat="1" x14ac:dyDescent="0.15">
      <c r="B340" s="1135" t="s">
        <v>291</v>
      </c>
      <c r="C340" s="1132" t="s">
        <v>9</v>
      </c>
      <c r="D340" s="1092"/>
      <c r="E340" s="1143"/>
      <c r="F340" s="1144"/>
      <c r="G340" s="734">
        <f t="shared" ref="G340:Z340" si="75">SUM(G341:G345)</f>
        <v>0</v>
      </c>
      <c r="H340" s="1145">
        <f t="shared" si="75"/>
        <v>0</v>
      </c>
      <c r="I340" s="1145">
        <f t="shared" si="75"/>
        <v>0</v>
      </c>
      <c r="J340" s="1145">
        <f t="shared" si="75"/>
        <v>0</v>
      </c>
      <c r="K340" s="1145">
        <f t="shared" si="75"/>
        <v>0</v>
      </c>
      <c r="L340" s="1145">
        <f t="shared" si="75"/>
        <v>0</v>
      </c>
      <c r="M340" s="1145">
        <f t="shared" si="75"/>
        <v>0</v>
      </c>
      <c r="N340" s="1145">
        <f t="shared" si="75"/>
        <v>0</v>
      </c>
      <c r="O340" s="1145">
        <f t="shared" si="75"/>
        <v>0</v>
      </c>
      <c r="P340" s="1145">
        <f t="shared" si="75"/>
        <v>0</v>
      </c>
      <c r="Q340" s="1145">
        <f t="shared" si="75"/>
        <v>0</v>
      </c>
      <c r="R340" s="1145">
        <f t="shared" si="75"/>
        <v>0</v>
      </c>
      <c r="S340" s="1145">
        <f t="shared" si="75"/>
        <v>0</v>
      </c>
      <c r="T340" s="1145">
        <f t="shared" si="75"/>
        <v>0</v>
      </c>
      <c r="U340" s="1145">
        <f t="shared" si="75"/>
        <v>0</v>
      </c>
      <c r="V340" s="1145">
        <f t="shared" si="75"/>
        <v>0</v>
      </c>
      <c r="W340" s="1145">
        <f t="shared" si="75"/>
        <v>0</v>
      </c>
      <c r="X340" s="1145">
        <f t="shared" si="75"/>
        <v>0</v>
      </c>
      <c r="Y340" s="1145">
        <f t="shared" si="75"/>
        <v>0</v>
      </c>
      <c r="Z340" s="1146">
        <f t="shared" si="75"/>
        <v>0</v>
      </c>
      <c r="AA340" s="1122">
        <f t="shared" si="66"/>
        <v>0</v>
      </c>
      <c r="AB340" s="1122">
        <f t="shared" si="70"/>
        <v>0</v>
      </c>
    </row>
    <row r="341" spans="2:28" s="1032" customFormat="1" x14ac:dyDescent="0.2">
      <c r="B341" s="1136"/>
      <c r="C341" s="1129"/>
      <c r="D341" s="1158" t="s">
        <v>316</v>
      </c>
      <c r="E341" s="1139"/>
      <c r="F341" s="1140"/>
      <c r="G341" s="1123">
        <f>+E341*F341</f>
        <v>0</v>
      </c>
      <c r="H341" s="1138"/>
      <c r="I341" s="1321">
        <f>J341+K341</f>
        <v>0</v>
      </c>
      <c r="J341" s="1138"/>
      <c r="K341" s="1138"/>
      <c r="L341" s="1321">
        <f>M341+N341</f>
        <v>0</v>
      </c>
      <c r="M341" s="1138"/>
      <c r="N341" s="1138"/>
      <c r="O341" s="1321">
        <f>P341+Q341</f>
        <v>0</v>
      </c>
      <c r="P341" s="1138"/>
      <c r="Q341" s="1138"/>
      <c r="R341" s="1321">
        <f>S341+T341</f>
        <v>0</v>
      </c>
      <c r="S341" s="1147"/>
      <c r="T341" s="1147"/>
      <c r="U341" s="1321">
        <f>V341+W341</f>
        <v>0</v>
      </c>
      <c r="V341" s="1147"/>
      <c r="W341" s="1147"/>
      <c r="X341" s="1321">
        <f>Y341+Z341</f>
        <v>0</v>
      </c>
      <c r="Y341" s="1332"/>
      <c r="Z341" s="1148"/>
      <c r="AA341" s="1122">
        <f t="shared" si="66"/>
        <v>0</v>
      </c>
      <c r="AB341" s="1122">
        <f t="shared" si="70"/>
        <v>0</v>
      </c>
    </row>
    <row r="342" spans="2:28" s="1032" customFormat="1" x14ac:dyDescent="0.2">
      <c r="B342" s="1136"/>
      <c r="C342" s="1129"/>
      <c r="D342" s="1158" t="s">
        <v>316</v>
      </c>
      <c r="E342" s="1139"/>
      <c r="F342" s="1140"/>
      <c r="G342" s="1123">
        <f>+E342*F342</f>
        <v>0</v>
      </c>
      <c r="H342" s="1138"/>
      <c r="I342" s="1321">
        <f>J342+K342</f>
        <v>0</v>
      </c>
      <c r="J342" s="1138"/>
      <c r="K342" s="1138"/>
      <c r="L342" s="1321">
        <f>M342+N342</f>
        <v>0</v>
      </c>
      <c r="M342" s="1138"/>
      <c r="N342" s="1138"/>
      <c r="O342" s="1321">
        <f>P342+Q342</f>
        <v>0</v>
      </c>
      <c r="P342" s="1138"/>
      <c r="Q342" s="1138"/>
      <c r="R342" s="1321">
        <f>S342+T342</f>
        <v>0</v>
      </c>
      <c r="S342" s="1147"/>
      <c r="T342" s="1147"/>
      <c r="U342" s="1321">
        <f>V342+W342</f>
        <v>0</v>
      </c>
      <c r="V342" s="1147"/>
      <c r="W342" s="1147"/>
      <c r="X342" s="1321">
        <f>Y342+Z342</f>
        <v>0</v>
      </c>
      <c r="Y342" s="1332"/>
      <c r="Z342" s="1148"/>
      <c r="AA342" s="1122">
        <f t="shared" si="66"/>
        <v>0</v>
      </c>
      <c r="AB342" s="1122">
        <f t="shared" si="70"/>
        <v>0</v>
      </c>
    </row>
    <row r="343" spans="2:28" s="1032" customFormat="1" x14ac:dyDescent="0.2">
      <c r="B343" s="1136"/>
      <c r="C343" s="1129"/>
      <c r="D343" s="1158" t="s">
        <v>316</v>
      </c>
      <c r="E343" s="1139"/>
      <c r="F343" s="1140"/>
      <c r="G343" s="1123">
        <f>+E343*F343</f>
        <v>0</v>
      </c>
      <c r="H343" s="1149"/>
      <c r="I343" s="1321">
        <f>J343+K343</f>
        <v>0</v>
      </c>
      <c r="J343" s="1150"/>
      <c r="K343" s="1150"/>
      <c r="L343" s="1321">
        <f>M343+N343</f>
        <v>0</v>
      </c>
      <c r="M343" s="1150"/>
      <c r="N343" s="1150"/>
      <c r="O343" s="1321">
        <f>P343+Q343</f>
        <v>0</v>
      </c>
      <c r="P343" s="1150"/>
      <c r="Q343" s="1150"/>
      <c r="R343" s="1321">
        <f>S343+T343</f>
        <v>0</v>
      </c>
      <c r="S343" s="1151"/>
      <c r="T343" s="1151"/>
      <c r="U343" s="1321">
        <f>V343+W343</f>
        <v>0</v>
      </c>
      <c r="V343" s="1151"/>
      <c r="W343" s="1151"/>
      <c r="X343" s="1321">
        <f>Y343+Z343</f>
        <v>0</v>
      </c>
      <c r="Y343" s="1333"/>
      <c r="Z343" s="1152"/>
      <c r="AA343" s="1122">
        <f t="shared" si="66"/>
        <v>0</v>
      </c>
      <c r="AB343" s="1122">
        <f t="shared" si="70"/>
        <v>0</v>
      </c>
    </row>
    <row r="344" spans="2:28" s="1032" customFormat="1" x14ac:dyDescent="0.2">
      <c r="B344" s="1136"/>
      <c r="C344" s="1129"/>
      <c r="D344" s="1158" t="s">
        <v>316</v>
      </c>
      <c r="E344" s="1139"/>
      <c r="F344" s="1140"/>
      <c r="G344" s="1123">
        <f>+E344*F344</f>
        <v>0</v>
      </c>
      <c r="H344" s="1149"/>
      <c r="I344" s="1322">
        <f>J344+K344</f>
        <v>0</v>
      </c>
      <c r="J344" s="1150"/>
      <c r="K344" s="1150"/>
      <c r="L344" s="1322">
        <f>M344+N344</f>
        <v>0</v>
      </c>
      <c r="M344" s="1150"/>
      <c r="N344" s="1150"/>
      <c r="O344" s="1322">
        <f>P344+Q344</f>
        <v>0</v>
      </c>
      <c r="P344" s="1150"/>
      <c r="Q344" s="1150"/>
      <c r="R344" s="1322">
        <f>S344+T344</f>
        <v>0</v>
      </c>
      <c r="S344" s="1151"/>
      <c r="T344" s="1151"/>
      <c r="U344" s="1322">
        <f>V344+W344</f>
        <v>0</v>
      </c>
      <c r="V344" s="1151"/>
      <c r="W344" s="1151"/>
      <c r="X344" s="1322">
        <f>Y344+Z344</f>
        <v>0</v>
      </c>
      <c r="Y344" s="1333"/>
      <c r="Z344" s="1152"/>
      <c r="AA344" s="1122">
        <f t="shared" si="66"/>
        <v>0</v>
      </c>
      <c r="AB344" s="1122">
        <f t="shared" si="70"/>
        <v>0</v>
      </c>
    </row>
    <row r="345" spans="2:28" s="1032" customFormat="1" x14ac:dyDescent="0.2">
      <c r="B345" s="1137"/>
      <c r="C345" s="1131"/>
      <c r="D345" s="1159" t="s">
        <v>316</v>
      </c>
      <c r="E345" s="1141"/>
      <c r="F345" s="1142"/>
      <c r="G345" s="1124">
        <f>+E345*F345</f>
        <v>0</v>
      </c>
      <c r="H345" s="1153"/>
      <c r="I345" s="1323">
        <f>J345+K345</f>
        <v>0</v>
      </c>
      <c r="J345" s="1154"/>
      <c r="K345" s="1154"/>
      <c r="L345" s="1323">
        <f>M345+N345</f>
        <v>0</v>
      </c>
      <c r="M345" s="1154"/>
      <c r="N345" s="1154"/>
      <c r="O345" s="1323">
        <f>P345+Q345</f>
        <v>0</v>
      </c>
      <c r="P345" s="1154"/>
      <c r="Q345" s="1154"/>
      <c r="R345" s="1323">
        <f>S345+T345</f>
        <v>0</v>
      </c>
      <c r="S345" s="1155"/>
      <c r="T345" s="1155"/>
      <c r="U345" s="1323">
        <f>V345+W345</f>
        <v>0</v>
      </c>
      <c r="V345" s="1155"/>
      <c r="W345" s="1155"/>
      <c r="X345" s="1323">
        <f>Y345+Z345</f>
        <v>0</v>
      </c>
      <c r="Y345" s="1334"/>
      <c r="Z345" s="1156"/>
      <c r="AA345" s="1122">
        <f t="shared" si="66"/>
        <v>0</v>
      </c>
      <c r="AB345" s="1122">
        <f t="shared" si="70"/>
        <v>0</v>
      </c>
    </row>
    <row r="346" spans="2:28" s="1032" customFormat="1" x14ac:dyDescent="0.15">
      <c r="B346" s="1135" t="s">
        <v>291</v>
      </c>
      <c r="C346" s="1128" t="s">
        <v>10</v>
      </c>
      <c r="D346" s="1092"/>
      <c r="E346" s="1143"/>
      <c r="F346" s="1144"/>
      <c r="G346" s="734">
        <f t="shared" ref="G346:Z346" si="76">SUM(G347:G351)</f>
        <v>0</v>
      </c>
      <c r="H346" s="1145">
        <f t="shared" si="76"/>
        <v>0</v>
      </c>
      <c r="I346" s="1145">
        <f t="shared" si="76"/>
        <v>0</v>
      </c>
      <c r="J346" s="1145">
        <f t="shared" si="76"/>
        <v>0</v>
      </c>
      <c r="K346" s="1145">
        <f t="shared" si="76"/>
        <v>0</v>
      </c>
      <c r="L346" s="1145">
        <f t="shared" si="76"/>
        <v>0</v>
      </c>
      <c r="M346" s="1145">
        <f t="shared" si="76"/>
        <v>0</v>
      </c>
      <c r="N346" s="1145">
        <f t="shared" si="76"/>
        <v>0</v>
      </c>
      <c r="O346" s="1145">
        <f t="shared" si="76"/>
        <v>0</v>
      </c>
      <c r="P346" s="1145">
        <f t="shared" si="76"/>
        <v>0</v>
      </c>
      <c r="Q346" s="1145">
        <f t="shared" si="76"/>
        <v>0</v>
      </c>
      <c r="R346" s="1145">
        <f t="shared" si="76"/>
        <v>0</v>
      </c>
      <c r="S346" s="1145">
        <f t="shared" si="76"/>
        <v>0</v>
      </c>
      <c r="T346" s="1145">
        <f t="shared" si="76"/>
        <v>0</v>
      </c>
      <c r="U346" s="1145">
        <f t="shared" si="76"/>
        <v>0</v>
      </c>
      <c r="V346" s="1145">
        <f t="shared" si="76"/>
        <v>0</v>
      </c>
      <c r="W346" s="1145">
        <f t="shared" si="76"/>
        <v>0</v>
      </c>
      <c r="X346" s="1145">
        <f t="shared" si="76"/>
        <v>0</v>
      </c>
      <c r="Y346" s="1145">
        <f t="shared" si="76"/>
        <v>0</v>
      </c>
      <c r="Z346" s="1146">
        <f t="shared" si="76"/>
        <v>0</v>
      </c>
      <c r="AA346" s="1122">
        <f t="shared" si="66"/>
        <v>0</v>
      </c>
      <c r="AB346" s="1122">
        <f t="shared" si="70"/>
        <v>0</v>
      </c>
    </row>
    <row r="347" spans="2:28" s="1032" customFormat="1" x14ac:dyDescent="0.2">
      <c r="B347" s="1136"/>
      <c r="C347" s="1133"/>
      <c r="D347" s="1158" t="s">
        <v>316</v>
      </c>
      <c r="E347" s="1139"/>
      <c r="F347" s="1140"/>
      <c r="G347" s="1123">
        <f>+E347*F347</f>
        <v>0</v>
      </c>
      <c r="H347" s="1138"/>
      <c r="I347" s="1321">
        <f>J347+K347</f>
        <v>0</v>
      </c>
      <c r="J347" s="1138"/>
      <c r="K347" s="1138"/>
      <c r="L347" s="1321">
        <f>M347+N347</f>
        <v>0</v>
      </c>
      <c r="M347" s="1138"/>
      <c r="N347" s="1138"/>
      <c r="O347" s="1321">
        <f>P347+Q347</f>
        <v>0</v>
      </c>
      <c r="P347" s="1138"/>
      <c r="Q347" s="1138"/>
      <c r="R347" s="1321">
        <f>S347+T347</f>
        <v>0</v>
      </c>
      <c r="S347" s="1147"/>
      <c r="T347" s="1147"/>
      <c r="U347" s="1321">
        <f>V347+W347</f>
        <v>0</v>
      </c>
      <c r="V347" s="1147"/>
      <c r="W347" s="1147"/>
      <c r="X347" s="1321">
        <f>Y347+Z347</f>
        <v>0</v>
      </c>
      <c r="Y347" s="1332"/>
      <c r="Z347" s="1148"/>
      <c r="AA347" s="1122">
        <f t="shared" si="66"/>
        <v>0</v>
      </c>
      <c r="AB347" s="1122">
        <f t="shared" si="70"/>
        <v>0</v>
      </c>
    </row>
    <row r="348" spans="2:28" s="1032" customFormat="1" x14ac:dyDescent="0.2">
      <c r="B348" s="1136"/>
      <c r="C348" s="1133"/>
      <c r="D348" s="1158" t="s">
        <v>316</v>
      </c>
      <c r="E348" s="1139"/>
      <c r="F348" s="1140"/>
      <c r="G348" s="1123">
        <f>+E348*F348</f>
        <v>0</v>
      </c>
      <c r="H348" s="1138"/>
      <c r="I348" s="1321">
        <f>J348+K348</f>
        <v>0</v>
      </c>
      <c r="J348" s="1138"/>
      <c r="K348" s="1138"/>
      <c r="L348" s="1321">
        <f>M348+N348</f>
        <v>0</v>
      </c>
      <c r="M348" s="1138"/>
      <c r="N348" s="1138"/>
      <c r="O348" s="1321">
        <f>P348+Q348</f>
        <v>0</v>
      </c>
      <c r="P348" s="1138"/>
      <c r="Q348" s="1138"/>
      <c r="R348" s="1321">
        <f>S348+T348</f>
        <v>0</v>
      </c>
      <c r="S348" s="1147"/>
      <c r="T348" s="1147"/>
      <c r="U348" s="1321">
        <f>V348+W348</f>
        <v>0</v>
      </c>
      <c r="V348" s="1147"/>
      <c r="W348" s="1147"/>
      <c r="X348" s="1321">
        <f>Y348+Z348</f>
        <v>0</v>
      </c>
      <c r="Y348" s="1332"/>
      <c r="Z348" s="1148"/>
      <c r="AA348" s="1122">
        <f t="shared" si="66"/>
        <v>0</v>
      </c>
      <c r="AB348" s="1122">
        <f t="shared" si="70"/>
        <v>0</v>
      </c>
    </row>
    <row r="349" spans="2:28" s="1032" customFormat="1" x14ac:dyDescent="0.2">
      <c r="B349" s="1136"/>
      <c r="C349" s="1129"/>
      <c r="D349" s="1158" t="s">
        <v>316</v>
      </c>
      <c r="E349" s="1139"/>
      <c r="F349" s="1140"/>
      <c r="G349" s="1123">
        <f>+E349*F349</f>
        <v>0</v>
      </c>
      <c r="H349" s="1149"/>
      <c r="I349" s="1321">
        <f>J349+K349</f>
        <v>0</v>
      </c>
      <c r="J349" s="1150"/>
      <c r="K349" s="1150"/>
      <c r="L349" s="1321">
        <f>M349+N349</f>
        <v>0</v>
      </c>
      <c r="M349" s="1150"/>
      <c r="N349" s="1150"/>
      <c r="O349" s="1321">
        <f>P349+Q349</f>
        <v>0</v>
      </c>
      <c r="P349" s="1150"/>
      <c r="Q349" s="1150"/>
      <c r="R349" s="1321">
        <f>S349+T349</f>
        <v>0</v>
      </c>
      <c r="S349" s="1151"/>
      <c r="T349" s="1151"/>
      <c r="U349" s="1321">
        <f>V349+W349</f>
        <v>0</v>
      </c>
      <c r="V349" s="1151"/>
      <c r="W349" s="1151"/>
      <c r="X349" s="1321">
        <f>Y349+Z349</f>
        <v>0</v>
      </c>
      <c r="Y349" s="1333"/>
      <c r="Z349" s="1152"/>
      <c r="AA349" s="1122">
        <f t="shared" si="66"/>
        <v>0</v>
      </c>
      <c r="AB349" s="1122">
        <f t="shared" si="70"/>
        <v>0</v>
      </c>
    </row>
    <row r="350" spans="2:28" s="1032" customFormat="1" x14ac:dyDescent="0.2">
      <c r="B350" s="1136"/>
      <c r="C350" s="1129"/>
      <c r="D350" s="1158" t="s">
        <v>316</v>
      </c>
      <c r="E350" s="1139"/>
      <c r="F350" s="1140"/>
      <c r="G350" s="1123">
        <f>+E350*F350</f>
        <v>0</v>
      </c>
      <c r="H350" s="1149"/>
      <c r="I350" s="1322">
        <f>J350+K350</f>
        <v>0</v>
      </c>
      <c r="J350" s="1150"/>
      <c r="K350" s="1150"/>
      <c r="L350" s="1322">
        <f>M350+N350</f>
        <v>0</v>
      </c>
      <c r="M350" s="1150"/>
      <c r="N350" s="1150"/>
      <c r="O350" s="1322">
        <f>P350+Q350</f>
        <v>0</v>
      </c>
      <c r="P350" s="1150"/>
      <c r="Q350" s="1150"/>
      <c r="R350" s="1322">
        <f>S350+T350</f>
        <v>0</v>
      </c>
      <c r="S350" s="1151"/>
      <c r="T350" s="1151"/>
      <c r="U350" s="1322">
        <f>V350+W350</f>
        <v>0</v>
      </c>
      <c r="V350" s="1151"/>
      <c r="W350" s="1151"/>
      <c r="X350" s="1322">
        <f>Y350+Z350</f>
        <v>0</v>
      </c>
      <c r="Y350" s="1333"/>
      <c r="Z350" s="1152"/>
      <c r="AA350" s="1122">
        <f t="shared" si="66"/>
        <v>0</v>
      </c>
      <c r="AB350" s="1122">
        <f t="shared" si="70"/>
        <v>0</v>
      </c>
    </row>
    <row r="351" spans="2:28" s="1032" customFormat="1" x14ac:dyDescent="0.2">
      <c r="B351" s="1137"/>
      <c r="C351" s="1131"/>
      <c r="D351" s="1159" t="s">
        <v>316</v>
      </c>
      <c r="E351" s="1141"/>
      <c r="F351" s="1142"/>
      <c r="G351" s="1124">
        <f>+E351*F351</f>
        <v>0</v>
      </c>
      <c r="H351" s="1153"/>
      <c r="I351" s="1323">
        <f>J351+K351</f>
        <v>0</v>
      </c>
      <c r="J351" s="1154"/>
      <c r="K351" s="1154"/>
      <c r="L351" s="1323">
        <f>M351+N351</f>
        <v>0</v>
      </c>
      <c r="M351" s="1154"/>
      <c r="N351" s="1154"/>
      <c r="O351" s="1323">
        <f>P351+Q351</f>
        <v>0</v>
      </c>
      <c r="P351" s="1154"/>
      <c r="Q351" s="1154"/>
      <c r="R351" s="1323">
        <f>S351+T351</f>
        <v>0</v>
      </c>
      <c r="S351" s="1155"/>
      <c r="T351" s="1155"/>
      <c r="U351" s="1323">
        <f>V351+W351</f>
        <v>0</v>
      </c>
      <c r="V351" s="1155"/>
      <c r="W351" s="1155"/>
      <c r="X351" s="1323">
        <f>Y351+Z351</f>
        <v>0</v>
      </c>
      <c r="Y351" s="1334"/>
      <c r="Z351" s="1156"/>
      <c r="AA351" s="1122">
        <f t="shared" si="66"/>
        <v>0</v>
      </c>
      <c r="AB351" s="1122">
        <f t="shared" si="70"/>
        <v>0</v>
      </c>
    </row>
    <row r="352" spans="2:28" s="1032" customFormat="1" x14ac:dyDescent="0.15">
      <c r="B352" s="1135" t="s">
        <v>291</v>
      </c>
      <c r="C352" s="1128" t="s">
        <v>163</v>
      </c>
      <c r="D352" s="1092"/>
      <c r="E352" s="1143"/>
      <c r="F352" s="1144"/>
      <c r="G352" s="734">
        <f t="shared" ref="G352:Z352" si="77">SUM(G353:G357)</f>
        <v>0</v>
      </c>
      <c r="H352" s="1145">
        <f t="shared" si="77"/>
        <v>0</v>
      </c>
      <c r="I352" s="1145">
        <f t="shared" si="77"/>
        <v>0</v>
      </c>
      <c r="J352" s="1145">
        <f t="shared" si="77"/>
        <v>0</v>
      </c>
      <c r="K352" s="1145">
        <f t="shared" si="77"/>
        <v>0</v>
      </c>
      <c r="L352" s="1145">
        <f t="shared" si="77"/>
        <v>0</v>
      </c>
      <c r="M352" s="1145">
        <f t="shared" si="77"/>
        <v>0</v>
      </c>
      <c r="N352" s="1145">
        <f t="shared" si="77"/>
        <v>0</v>
      </c>
      <c r="O352" s="1145">
        <f t="shared" si="77"/>
        <v>0</v>
      </c>
      <c r="P352" s="1145">
        <f t="shared" si="77"/>
        <v>0</v>
      </c>
      <c r="Q352" s="1145">
        <f t="shared" si="77"/>
        <v>0</v>
      </c>
      <c r="R352" s="1145">
        <f t="shared" si="77"/>
        <v>0</v>
      </c>
      <c r="S352" s="1145">
        <f t="shared" si="77"/>
        <v>0</v>
      </c>
      <c r="T352" s="1145">
        <f t="shared" si="77"/>
        <v>0</v>
      </c>
      <c r="U352" s="1145">
        <f t="shared" si="77"/>
        <v>0</v>
      </c>
      <c r="V352" s="1145">
        <f t="shared" si="77"/>
        <v>0</v>
      </c>
      <c r="W352" s="1145">
        <f t="shared" si="77"/>
        <v>0</v>
      </c>
      <c r="X352" s="1145">
        <f t="shared" si="77"/>
        <v>0</v>
      </c>
      <c r="Y352" s="1145">
        <f t="shared" si="77"/>
        <v>0</v>
      </c>
      <c r="Z352" s="1146">
        <f t="shared" si="77"/>
        <v>0</v>
      </c>
      <c r="AA352" s="1122">
        <f t="shared" si="66"/>
        <v>0</v>
      </c>
      <c r="AB352" s="1122">
        <f t="shared" si="70"/>
        <v>0</v>
      </c>
    </row>
    <row r="353" spans="2:28" s="1032" customFormat="1" x14ac:dyDescent="0.2">
      <c r="B353" s="1136"/>
      <c r="C353" s="1129"/>
      <c r="D353" s="1158" t="s">
        <v>316</v>
      </c>
      <c r="E353" s="1139"/>
      <c r="F353" s="1140"/>
      <c r="G353" s="1123">
        <f>+E353*F353</f>
        <v>0</v>
      </c>
      <c r="H353" s="1138"/>
      <c r="I353" s="1321">
        <f>J353+K353</f>
        <v>0</v>
      </c>
      <c r="J353" s="1138"/>
      <c r="K353" s="1138"/>
      <c r="L353" s="1321">
        <f>M353+N353</f>
        <v>0</v>
      </c>
      <c r="M353" s="1138"/>
      <c r="N353" s="1138"/>
      <c r="O353" s="1321">
        <f>P353+Q353</f>
        <v>0</v>
      </c>
      <c r="P353" s="1138"/>
      <c r="Q353" s="1138"/>
      <c r="R353" s="1321">
        <f>S353+T353</f>
        <v>0</v>
      </c>
      <c r="S353" s="1147"/>
      <c r="T353" s="1147"/>
      <c r="U353" s="1321">
        <f>V353+W353</f>
        <v>0</v>
      </c>
      <c r="V353" s="1147"/>
      <c r="W353" s="1147"/>
      <c r="X353" s="1321">
        <f>Y353+Z353</f>
        <v>0</v>
      </c>
      <c r="Y353" s="1332"/>
      <c r="Z353" s="1148"/>
      <c r="AA353" s="1122">
        <f t="shared" si="66"/>
        <v>0</v>
      </c>
      <c r="AB353" s="1122">
        <f t="shared" si="70"/>
        <v>0</v>
      </c>
    </row>
    <row r="354" spans="2:28" s="1032" customFormat="1" x14ac:dyDescent="0.2">
      <c r="B354" s="1136"/>
      <c r="C354" s="1129"/>
      <c r="D354" s="1158" t="s">
        <v>316</v>
      </c>
      <c r="E354" s="1139"/>
      <c r="F354" s="1140"/>
      <c r="G354" s="1123">
        <f>+E354*F354</f>
        <v>0</v>
      </c>
      <c r="H354" s="1138"/>
      <c r="I354" s="1321">
        <f>J354+K354</f>
        <v>0</v>
      </c>
      <c r="J354" s="1138"/>
      <c r="K354" s="1138"/>
      <c r="L354" s="1321">
        <f>M354+N354</f>
        <v>0</v>
      </c>
      <c r="M354" s="1138"/>
      <c r="N354" s="1138"/>
      <c r="O354" s="1321">
        <f>P354+Q354</f>
        <v>0</v>
      </c>
      <c r="P354" s="1138"/>
      <c r="Q354" s="1138"/>
      <c r="R354" s="1321">
        <f>S354+T354</f>
        <v>0</v>
      </c>
      <c r="S354" s="1147"/>
      <c r="T354" s="1147"/>
      <c r="U354" s="1321">
        <f>V354+W354</f>
        <v>0</v>
      </c>
      <c r="V354" s="1147"/>
      <c r="W354" s="1147"/>
      <c r="X354" s="1321">
        <f>Y354+Z354</f>
        <v>0</v>
      </c>
      <c r="Y354" s="1332"/>
      <c r="Z354" s="1148"/>
      <c r="AA354" s="1122">
        <f t="shared" si="66"/>
        <v>0</v>
      </c>
      <c r="AB354" s="1122">
        <f t="shared" si="70"/>
        <v>0</v>
      </c>
    </row>
    <row r="355" spans="2:28" s="1032" customFormat="1" x14ac:dyDescent="0.2">
      <c r="B355" s="1136"/>
      <c r="C355" s="1129"/>
      <c r="D355" s="1158" t="s">
        <v>316</v>
      </c>
      <c r="E355" s="1139"/>
      <c r="F355" s="1140"/>
      <c r="G355" s="1123">
        <f>+E355*F355</f>
        <v>0</v>
      </c>
      <c r="H355" s="1149"/>
      <c r="I355" s="1321">
        <f>J355+K355</f>
        <v>0</v>
      </c>
      <c r="J355" s="1150"/>
      <c r="K355" s="1150"/>
      <c r="L355" s="1321">
        <f>M355+N355</f>
        <v>0</v>
      </c>
      <c r="M355" s="1150"/>
      <c r="N355" s="1150"/>
      <c r="O355" s="1321">
        <f>P355+Q355</f>
        <v>0</v>
      </c>
      <c r="P355" s="1150"/>
      <c r="Q355" s="1150"/>
      <c r="R355" s="1321">
        <f>S355+T355</f>
        <v>0</v>
      </c>
      <c r="S355" s="1151"/>
      <c r="T355" s="1151"/>
      <c r="U355" s="1321">
        <f>V355+W355</f>
        <v>0</v>
      </c>
      <c r="V355" s="1151"/>
      <c r="W355" s="1151"/>
      <c r="X355" s="1321">
        <f>Y355+Z355</f>
        <v>0</v>
      </c>
      <c r="Y355" s="1333"/>
      <c r="Z355" s="1152"/>
      <c r="AA355" s="1122">
        <f t="shared" si="66"/>
        <v>0</v>
      </c>
      <c r="AB355" s="1122">
        <f t="shared" si="70"/>
        <v>0</v>
      </c>
    </row>
    <row r="356" spans="2:28" s="1032" customFormat="1" x14ac:dyDescent="0.2">
      <c r="B356" s="1136"/>
      <c r="C356" s="1129"/>
      <c r="D356" s="1158" t="s">
        <v>316</v>
      </c>
      <c r="E356" s="1139"/>
      <c r="F356" s="1140"/>
      <c r="G356" s="1123">
        <f>+E356*F356</f>
        <v>0</v>
      </c>
      <c r="H356" s="1149"/>
      <c r="I356" s="1322">
        <f>J356+K356</f>
        <v>0</v>
      </c>
      <c r="J356" s="1150"/>
      <c r="K356" s="1150"/>
      <c r="L356" s="1322">
        <f>M356+N356</f>
        <v>0</v>
      </c>
      <c r="M356" s="1150"/>
      <c r="N356" s="1150"/>
      <c r="O356" s="1322">
        <f>P356+Q356</f>
        <v>0</v>
      </c>
      <c r="P356" s="1150"/>
      <c r="Q356" s="1150"/>
      <c r="R356" s="1322">
        <f>S356+T356</f>
        <v>0</v>
      </c>
      <c r="S356" s="1151"/>
      <c r="T356" s="1151"/>
      <c r="U356" s="1322">
        <f>V356+W356</f>
        <v>0</v>
      </c>
      <c r="V356" s="1151"/>
      <c r="W356" s="1151"/>
      <c r="X356" s="1322">
        <f>Y356+Z356</f>
        <v>0</v>
      </c>
      <c r="Y356" s="1333"/>
      <c r="Z356" s="1152"/>
      <c r="AA356" s="1122">
        <f t="shared" si="66"/>
        <v>0</v>
      </c>
      <c r="AB356" s="1122">
        <f t="shared" si="70"/>
        <v>0</v>
      </c>
    </row>
    <row r="357" spans="2:28" s="1032" customFormat="1" x14ac:dyDescent="0.2">
      <c r="B357" s="1137"/>
      <c r="C357" s="1131"/>
      <c r="D357" s="1159" t="s">
        <v>316</v>
      </c>
      <c r="E357" s="1141"/>
      <c r="F357" s="1142"/>
      <c r="G357" s="1124">
        <f>+E357*F357</f>
        <v>0</v>
      </c>
      <c r="H357" s="1153"/>
      <c r="I357" s="1323">
        <f>J357+K357</f>
        <v>0</v>
      </c>
      <c r="J357" s="1154"/>
      <c r="K357" s="1154"/>
      <c r="L357" s="1323">
        <f>M357+N357</f>
        <v>0</v>
      </c>
      <c r="M357" s="1154"/>
      <c r="N357" s="1154"/>
      <c r="O357" s="1323">
        <f>P357+Q357</f>
        <v>0</v>
      </c>
      <c r="P357" s="1154"/>
      <c r="Q357" s="1154"/>
      <c r="R357" s="1323">
        <f>S357+T357</f>
        <v>0</v>
      </c>
      <c r="S357" s="1155"/>
      <c r="T357" s="1155"/>
      <c r="U357" s="1323">
        <f>V357+W357</f>
        <v>0</v>
      </c>
      <c r="V357" s="1155"/>
      <c r="W357" s="1155"/>
      <c r="X357" s="1323">
        <f>Y357+Z357</f>
        <v>0</v>
      </c>
      <c r="Y357" s="1334"/>
      <c r="Z357" s="1156"/>
      <c r="AA357" s="1122">
        <f t="shared" si="66"/>
        <v>0</v>
      </c>
      <c r="AB357" s="1122">
        <f t="shared" si="70"/>
        <v>0</v>
      </c>
    </row>
    <row r="358" spans="2:28" s="1032" customFormat="1" x14ac:dyDescent="0.15">
      <c r="B358" s="1135" t="s">
        <v>291</v>
      </c>
      <c r="C358" s="1128" t="s">
        <v>127</v>
      </c>
      <c r="D358" s="1092"/>
      <c r="E358" s="1143"/>
      <c r="F358" s="1144"/>
      <c r="G358" s="734">
        <f t="shared" ref="G358:Z358" si="78">SUM(G359:G363)</f>
        <v>0</v>
      </c>
      <c r="H358" s="1145">
        <f t="shared" si="78"/>
        <v>0</v>
      </c>
      <c r="I358" s="1145">
        <f t="shared" si="78"/>
        <v>0</v>
      </c>
      <c r="J358" s="1145">
        <f t="shared" si="78"/>
        <v>0</v>
      </c>
      <c r="K358" s="1145">
        <f t="shared" si="78"/>
        <v>0</v>
      </c>
      <c r="L358" s="1145">
        <f t="shared" si="78"/>
        <v>0</v>
      </c>
      <c r="M358" s="1145">
        <f t="shared" si="78"/>
        <v>0</v>
      </c>
      <c r="N358" s="1145">
        <f t="shared" si="78"/>
        <v>0</v>
      </c>
      <c r="O358" s="1145">
        <f t="shared" si="78"/>
        <v>0</v>
      </c>
      <c r="P358" s="1145">
        <f t="shared" si="78"/>
        <v>0</v>
      </c>
      <c r="Q358" s="1145">
        <f t="shared" si="78"/>
        <v>0</v>
      </c>
      <c r="R358" s="1145">
        <f t="shared" si="78"/>
        <v>0</v>
      </c>
      <c r="S358" s="1145">
        <f t="shared" si="78"/>
        <v>0</v>
      </c>
      <c r="T358" s="1145">
        <f t="shared" si="78"/>
        <v>0</v>
      </c>
      <c r="U358" s="1145">
        <f t="shared" si="78"/>
        <v>0</v>
      </c>
      <c r="V358" s="1145">
        <f t="shared" si="78"/>
        <v>0</v>
      </c>
      <c r="W358" s="1145">
        <f t="shared" si="78"/>
        <v>0</v>
      </c>
      <c r="X358" s="1145">
        <f t="shared" si="78"/>
        <v>0</v>
      </c>
      <c r="Y358" s="1145">
        <f t="shared" si="78"/>
        <v>0</v>
      </c>
      <c r="Z358" s="1146">
        <f t="shared" si="78"/>
        <v>0</v>
      </c>
      <c r="AA358" s="1122">
        <f t="shared" si="66"/>
        <v>0</v>
      </c>
      <c r="AB358" s="1122">
        <f t="shared" si="70"/>
        <v>0</v>
      </c>
    </row>
    <row r="359" spans="2:28" s="1032" customFormat="1" x14ac:dyDescent="0.2">
      <c r="B359" s="1136"/>
      <c r="C359" s="1129"/>
      <c r="D359" s="1158" t="s">
        <v>316</v>
      </c>
      <c r="E359" s="1139"/>
      <c r="F359" s="1140"/>
      <c r="G359" s="1123">
        <f>+E359*F359</f>
        <v>0</v>
      </c>
      <c r="H359" s="1138"/>
      <c r="I359" s="1321">
        <f>J359+K359</f>
        <v>0</v>
      </c>
      <c r="J359" s="1138"/>
      <c r="K359" s="1138"/>
      <c r="L359" s="1321">
        <f>M359+N359</f>
        <v>0</v>
      </c>
      <c r="M359" s="1138"/>
      <c r="N359" s="1138"/>
      <c r="O359" s="1321">
        <f>P359+Q359</f>
        <v>0</v>
      </c>
      <c r="P359" s="1138"/>
      <c r="Q359" s="1138"/>
      <c r="R359" s="1321">
        <f>S359+T359</f>
        <v>0</v>
      </c>
      <c r="S359" s="1147"/>
      <c r="T359" s="1147"/>
      <c r="U359" s="1321">
        <f>V359+W359</f>
        <v>0</v>
      </c>
      <c r="V359" s="1147"/>
      <c r="W359" s="1147"/>
      <c r="X359" s="1321">
        <f>Y359+Z359</f>
        <v>0</v>
      </c>
      <c r="Y359" s="1332"/>
      <c r="Z359" s="1148"/>
      <c r="AA359" s="1122">
        <f t="shared" si="66"/>
        <v>0</v>
      </c>
      <c r="AB359" s="1122">
        <f t="shared" si="70"/>
        <v>0</v>
      </c>
    </row>
    <row r="360" spans="2:28" s="1032" customFormat="1" x14ac:dyDescent="0.2">
      <c r="B360" s="1136"/>
      <c r="C360" s="1129"/>
      <c r="D360" s="1158" t="s">
        <v>316</v>
      </c>
      <c r="E360" s="1139"/>
      <c r="F360" s="1140"/>
      <c r="G360" s="1123">
        <f>+E360*F360</f>
        <v>0</v>
      </c>
      <c r="H360" s="1138"/>
      <c r="I360" s="1321">
        <f>J360+K360</f>
        <v>0</v>
      </c>
      <c r="J360" s="1138"/>
      <c r="K360" s="1138"/>
      <c r="L360" s="1321">
        <f>M360+N360</f>
        <v>0</v>
      </c>
      <c r="M360" s="1138"/>
      <c r="N360" s="1138"/>
      <c r="O360" s="1321">
        <f>P360+Q360</f>
        <v>0</v>
      </c>
      <c r="P360" s="1138"/>
      <c r="Q360" s="1138"/>
      <c r="R360" s="1321">
        <f>S360+T360</f>
        <v>0</v>
      </c>
      <c r="S360" s="1147"/>
      <c r="T360" s="1147"/>
      <c r="U360" s="1321">
        <f>V360+W360</f>
        <v>0</v>
      </c>
      <c r="V360" s="1147"/>
      <c r="W360" s="1147"/>
      <c r="X360" s="1321">
        <f>Y360+Z360</f>
        <v>0</v>
      </c>
      <c r="Y360" s="1332"/>
      <c r="Z360" s="1148"/>
      <c r="AA360" s="1122">
        <f t="shared" si="66"/>
        <v>0</v>
      </c>
      <c r="AB360" s="1122">
        <f t="shared" si="70"/>
        <v>0</v>
      </c>
    </row>
    <row r="361" spans="2:28" s="1032" customFormat="1" x14ac:dyDescent="0.2">
      <c r="B361" s="1136"/>
      <c r="C361" s="1129"/>
      <c r="D361" s="1158" t="s">
        <v>316</v>
      </c>
      <c r="E361" s="1139"/>
      <c r="F361" s="1140"/>
      <c r="G361" s="1123">
        <f>+E361*F361</f>
        <v>0</v>
      </c>
      <c r="H361" s="1149"/>
      <c r="I361" s="1321">
        <f>J361+K361</f>
        <v>0</v>
      </c>
      <c r="J361" s="1150"/>
      <c r="K361" s="1150"/>
      <c r="L361" s="1321">
        <f>M361+N361</f>
        <v>0</v>
      </c>
      <c r="M361" s="1150"/>
      <c r="N361" s="1150"/>
      <c r="O361" s="1321">
        <f>P361+Q361</f>
        <v>0</v>
      </c>
      <c r="P361" s="1150"/>
      <c r="Q361" s="1150"/>
      <c r="R361" s="1321">
        <f>S361+T361</f>
        <v>0</v>
      </c>
      <c r="S361" s="1151"/>
      <c r="T361" s="1151"/>
      <c r="U361" s="1321">
        <f>V361+W361</f>
        <v>0</v>
      </c>
      <c r="V361" s="1151"/>
      <c r="W361" s="1151"/>
      <c r="X361" s="1321">
        <f>Y361+Z361</f>
        <v>0</v>
      </c>
      <c r="Y361" s="1333"/>
      <c r="Z361" s="1152"/>
      <c r="AA361" s="1122">
        <f t="shared" si="66"/>
        <v>0</v>
      </c>
      <c r="AB361" s="1122">
        <f t="shared" si="70"/>
        <v>0</v>
      </c>
    </row>
    <row r="362" spans="2:28" s="1032" customFormat="1" x14ac:dyDescent="0.2">
      <c r="B362" s="1136"/>
      <c r="C362" s="1129"/>
      <c r="D362" s="1158" t="s">
        <v>316</v>
      </c>
      <c r="E362" s="1139"/>
      <c r="F362" s="1140"/>
      <c r="G362" s="1123">
        <f>+E362*F362</f>
        <v>0</v>
      </c>
      <c r="H362" s="1149"/>
      <c r="I362" s="1322">
        <f>J362+K362</f>
        <v>0</v>
      </c>
      <c r="J362" s="1150"/>
      <c r="K362" s="1150"/>
      <c r="L362" s="1322">
        <f>M362+N362</f>
        <v>0</v>
      </c>
      <c r="M362" s="1150"/>
      <c r="N362" s="1150"/>
      <c r="O362" s="1322">
        <f>P362+Q362</f>
        <v>0</v>
      </c>
      <c r="P362" s="1150"/>
      <c r="Q362" s="1150"/>
      <c r="R362" s="1322">
        <f>S362+T362</f>
        <v>0</v>
      </c>
      <c r="S362" s="1151"/>
      <c r="T362" s="1151"/>
      <c r="U362" s="1322">
        <f>V362+W362</f>
        <v>0</v>
      </c>
      <c r="V362" s="1151"/>
      <c r="W362" s="1151"/>
      <c r="X362" s="1322">
        <f>Y362+Z362</f>
        <v>0</v>
      </c>
      <c r="Y362" s="1333"/>
      <c r="Z362" s="1152"/>
      <c r="AA362" s="1122">
        <f t="shared" si="66"/>
        <v>0</v>
      </c>
      <c r="AB362" s="1122">
        <f t="shared" si="70"/>
        <v>0</v>
      </c>
    </row>
    <row r="363" spans="2:28" s="1032" customFormat="1" x14ac:dyDescent="0.2">
      <c r="B363" s="1137"/>
      <c r="C363" s="1131"/>
      <c r="D363" s="1159" t="s">
        <v>316</v>
      </c>
      <c r="E363" s="1141"/>
      <c r="F363" s="1142"/>
      <c r="G363" s="1124">
        <f>+E363*F363</f>
        <v>0</v>
      </c>
      <c r="H363" s="1153"/>
      <c r="I363" s="1323">
        <f>J363+K363</f>
        <v>0</v>
      </c>
      <c r="J363" s="1154"/>
      <c r="K363" s="1154"/>
      <c r="L363" s="1323">
        <f>M363+N363</f>
        <v>0</v>
      </c>
      <c r="M363" s="1154"/>
      <c r="N363" s="1154"/>
      <c r="O363" s="1323">
        <f>P363+Q363</f>
        <v>0</v>
      </c>
      <c r="P363" s="1154"/>
      <c r="Q363" s="1154"/>
      <c r="R363" s="1323">
        <f>S363+T363</f>
        <v>0</v>
      </c>
      <c r="S363" s="1155"/>
      <c r="T363" s="1155"/>
      <c r="U363" s="1323">
        <f>V363+W363</f>
        <v>0</v>
      </c>
      <c r="V363" s="1155"/>
      <c r="W363" s="1155"/>
      <c r="X363" s="1323">
        <f>Y363+Z363</f>
        <v>0</v>
      </c>
      <c r="Y363" s="1334"/>
      <c r="Z363" s="1156"/>
      <c r="AA363" s="1122">
        <f t="shared" si="66"/>
        <v>0</v>
      </c>
      <c r="AB363" s="1122">
        <f t="shared" si="70"/>
        <v>0</v>
      </c>
    </row>
    <row r="364" spans="2:28" s="1032" customFormat="1" x14ac:dyDescent="0.15">
      <c r="B364" s="1135" t="s">
        <v>291</v>
      </c>
      <c r="C364" s="1128" t="s">
        <v>128</v>
      </c>
      <c r="D364" s="1092"/>
      <c r="E364" s="1143"/>
      <c r="F364" s="1144"/>
      <c r="G364" s="734">
        <f t="shared" ref="G364:Z364" si="79">SUM(G365:G369)</f>
        <v>0</v>
      </c>
      <c r="H364" s="1145">
        <f t="shared" si="79"/>
        <v>0</v>
      </c>
      <c r="I364" s="1145">
        <f t="shared" si="79"/>
        <v>0</v>
      </c>
      <c r="J364" s="1145">
        <f t="shared" si="79"/>
        <v>0</v>
      </c>
      <c r="K364" s="1145">
        <f t="shared" si="79"/>
        <v>0</v>
      </c>
      <c r="L364" s="1145">
        <f t="shared" si="79"/>
        <v>0</v>
      </c>
      <c r="M364" s="1145">
        <f t="shared" si="79"/>
        <v>0</v>
      </c>
      <c r="N364" s="1145">
        <f t="shared" si="79"/>
        <v>0</v>
      </c>
      <c r="O364" s="1145">
        <f t="shared" si="79"/>
        <v>0</v>
      </c>
      <c r="P364" s="1145">
        <f t="shared" si="79"/>
        <v>0</v>
      </c>
      <c r="Q364" s="1145">
        <f t="shared" si="79"/>
        <v>0</v>
      </c>
      <c r="R364" s="1145">
        <f t="shared" si="79"/>
        <v>0</v>
      </c>
      <c r="S364" s="1145">
        <f t="shared" si="79"/>
        <v>0</v>
      </c>
      <c r="T364" s="1145">
        <f t="shared" si="79"/>
        <v>0</v>
      </c>
      <c r="U364" s="1145">
        <f t="shared" si="79"/>
        <v>0</v>
      </c>
      <c r="V364" s="1145">
        <f t="shared" si="79"/>
        <v>0</v>
      </c>
      <c r="W364" s="1145">
        <f t="shared" si="79"/>
        <v>0</v>
      </c>
      <c r="X364" s="1145">
        <f t="shared" si="79"/>
        <v>0</v>
      </c>
      <c r="Y364" s="1145">
        <f t="shared" si="79"/>
        <v>0</v>
      </c>
      <c r="Z364" s="1146">
        <f t="shared" si="79"/>
        <v>0</v>
      </c>
      <c r="AA364" s="1122">
        <f t="shared" si="66"/>
        <v>0</v>
      </c>
      <c r="AB364" s="1122">
        <f t="shared" si="70"/>
        <v>0</v>
      </c>
    </row>
    <row r="365" spans="2:28" s="1032" customFormat="1" x14ac:dyDescent="0.2">
      <c r="B365" s="1136"/>
      <c r="C365" s="1129"/>
      <c r="D365" s="1158" t="s">
        <v>316</v>
      </c>
      <c r="E365" s="1139"/>
      <c r="F365" s="1140"/>
      <c r="G365" s="1123">
        <f>+E365*F365</f>
        <v>0</v>
      </c>
      <c r="H365" s="1138"/>
      <c r="I365" s="1321">
        <f>J365+K365</f>
        <v>0</v>
      </c>
      <c r="J365" s="1138"/>
      <c r="K365" s="1138"/>
      <c r="L365" s="1321">
        <f>M365+N365</f>
        <v>0</v>
      </c>
      <c r="M365" s="1138"/>
      <c r="N365" s="1138"/>
      <c r="O365" s="1321">
        <f>P365+Q365</f>
        <v>0</v>
      </c>
      <c r="P365" s="1138"/>
      <c r="Q365" s="1138"/>
      <c r="R365" s="1321">
        <f>S365+T365</f>
        <v>0</v>
      </c>
      <c r="S365" s="1147"/>
      <c r="T365" s="1147"/>
      <c r="U365" s="1321">
        <f>V365+W365</f>
        <v>0</v>
      </c>
      <c r="V365" s="1147"/>
      <c r="W365" s="1147"/>
      <c r="X365" s="1321">
        <f>Y365+Z365</f>
        <v>0</v>
      </c>
      <c r="Y365" s="1332"/>
      <c r="Z365" s="1148"/>
      <c r="AA365" s="1122">
        <f t="shared" si="66"/>
        <v>0</v>
      </c>
      <c r="AB365" s="1122">
        <f t="shared" si="70"/>
        <v>0</v>
      </c>
    </row>
    <row r="366" spans="2:28" s="1032" customFormat="1" x14ac:dyDescent="0.2">
      <c r="B366" s="1136"/>
      <c r="C366" s="1129"/>
      <c r="D366" s="1158" t="s">
        <v>316</v>
      </c>
      <c r="E366" s="1139"/>
      <c r="F366" s="1140"/>
      <c r="G366" s="1123">
        <f>+E366*F366</f>
        <v>0</v>
      </c>
      <c r="H366" s="1138"/>
      <c r="I366" s="1321">
        <f>J366+K366</f>
        <v>0</v>
      </c>
      <c r="J366" s="1138"/>
      <c r="K366" s="1138"/>
      <c r="L366" s="1321">
        <f>M366+N366</f>
        <v>0</v>
      </c>
      <c r="M366" s="1138"/>
      <c r="N366" s="1138"/>
      <c r="O366" s="1321">
        <f>P366+Q366</f>
        <v>0</v>
      </c>
      <c r="P366" s="1138"/>
      <c r="Q366" s="1138"/>
      <c r="R366" s="1321">
        <f>S366+T366</f>
        <v>0</v>
      </c>
      <c r="S366" s="1147"/>
      <c r="T366" s="1147"/>
      <c r="U366" s="1321">
        <f>V366+W366</f>
        <v>0</v>
      </c>
      <c r="V366" s="1147"/>
      <c r="W366" s="1147"/>
      <c r="X366" s="1321">
        <f>Y366+Z366</f>
        <v>0</v>
      </c>
      <c r="Y366" s="1332"/>
      <c r="Z366" s="1148"/>
      <c r="AA366" s="1122">
        <f t="shared" si="66"/>
        <v>0</v>
      </c>
      <c r="AB366" s="1122">
        <f t="shared" ref="AB366:AB431" si="80">+AA366-G366</f>
        <v>0</v>
      </c>
    </row>
    <row r="367" spans="2:28" s="1032" customFormat="1" x14ac:dyDescent="0.2">
      <c r="B367" s="1136"/>
      <c r="C367" s="1129"/>
      <c r="D367" s="1158" t="s">
        <v>316</v>
      </c>
      <c r="E367" s="1139"/>
      <c r="F367" s="1140"/>
      <c r="G367" s="1123">
        <f>+E367*F367</f>
        <v>0</v>
      </c>
      <c r="H367" s="1149"/>
      <c r="I367" s="1321">
        <f>J367+K367</f>
        <v>0</v>
      </c>
      <c r="J367" s="1150"/>
      <c r="K367" s="1150"/>
      <c r="L367" s="1321">
        <f>M367+N367</f>
        <v>0</v>
      </c>
      <c r="M367" s="1150"/>
      <c r="N367" s="1150"/>
      <c r="O367" s="1321">
        <f>P367+Q367</f>
        <v>0</v>
      </c>
      <c r="P367" s="1150"/>
      <c r="Q367" s="1150"/>
      <c r="R367" s="1321">
        <f>S367+T367</f>
        <v>0</v>
      </c>
      <c r="S367" s="1151"/>
      <c r="T367" s="1151"/>
      <c r="U367" s="1321">
        <f>V367+W367</f>
        <v>0</v>
      </c>
      <c r="V367" s="1151"/>
      <c r="W367" s="1151"/>
      <c r="X367" s="1321">
        <f>Y367+Z367</f>
        <v>0</v>
      </c>
      <c r="Y367" s="1333"/>
      <c r="Z367" s="1152"/>
      <c r="AA367" s="1122">
        <f t="shared" si="66"/>
        <v>0</v>
      </c>
      <c r="AB367" s="1122">
        <f t="shared" si="80"/>
        <v>0</v>
      </c>
    </row>
    <row r="368" spans="2:28" s="1032" customFormat="1" x14ac:dyDescent="0.2">
      <c r="B368" s="1136"/>
      <c r="C368" s="1129"/>
      <c r="D368" s="1158" t="s">
        <v>316</v>
      </c>
      <c r="E368" s="1139"/>
      <c r="F368" s="1140"/>
      <c r="G368" s="1123">
        <f>+E368*F368</f>
        <v>0</v>
      </c>
      <c r="H368" s="1149"/>
      <c r="I368" s="1322">
        <f>J368+K368</f>
        <v>0</v>
      </c>
      <c r="J368" s="1150"/>
      <c r="K368" s="1150"/>
      <c r="L368" s="1322">
        <f>M368+N368</f>
        <v>0</v>
      </c>
      <c r="M368" s="1150"/>
      <c r="N368" s="1150"/>
      <c r="O368" s="1322">
        <f>P368+Q368</f>
        <v>0</v>
      </c>
      <c r="P368" s="1150"/>
      <c r="Q368" s="1150"/>
      <c r="R368" s="1322">
        <f>S368+T368</f>
        <v>0</v>
      </c>
      <c r="S368" s="1151"/>
      <c r="T368" s="1151"/>
      <c r="U368" s="1322">
        <f>V368+W368</f>
        <v>0</v>
      </c>
      <c r="V368" s="1151"/>
      <c r="W368" s="1151"/>
      <c r="X368" s="1322">
        <f>Y368+Z368</f>
        <v>0</v>
      </c>
      <c r="Y368" s="1333"/>
      <c r="Z368" s="1152"/>
      <c r="AA368" s="1122">
        <f t="shared" ref="AA368:AA431" si="81">X368+U368+R368+O368+L368+I368+H368</f>
        <v>0</v>
      </c>
      <c r="AB368" s="1122">
        <f t="shared" si="80"/>
        <v>0</v>
      </c>
    </row>
    <row r="369" spans="2:28" s="1032" customFormat="1" x14ac:dyDescent="0.2">
      <c r="B369" s="1137"/>
      <c r="C369" s="1131"/>
      <c r="D369" s="1159" t="s">
        <v>316</v>
      </c>
      <c r="E369" s="1141"/>
      <c r="F369" s="1142"/>
      <c r="G369" s="1124">
        <f>+E369*F369</f>
        <v>0</v>
      </c>
      <c r="H369" s="1153"/>
      <c r="I369" s="1323">
        <f>J369+K369</f>
        <v>0</v>
      </c>
      <c r="J369" s="1154"/>
      <c r="K369" s="1154"/>
      <c r="L369" s="1323">
        <f>M369+N369</f>
        <v>0</v>
      </c>
      <c r="M369" s="1154"/>
      <c r="N369" s="1154"/>
      <c r="O369" s="1323">
        <f>P369+Q369</f>
        <v>0</v>
      </c>
      <c r="P369" s="1154"/>
      <c r="Q369" s="1154"/>
      <c r="R369" s="1323">
        <f>S369+T369</f>
        <v>0</v>
      </c>
      <c r="S369" s="1155"/>
      <c r="T369" s="1155"/>
      <c r="U369" s="1323">
        <f>V369+W369</f>
        <v>0</v>
      </c>
      <c r="V369" s="1155"/>
      <c r="W369" s="1155"/>
      <c r="X369" s="1323">
        <f>Y369+Z369</f>
        <v>0</v>
      </c>
      <c r="Y369" s="1334"/>
      <c r="Z369" s="1156"/>
      <c r="AA369" s="1122">
        <f t="shared" si="81"/>
        <v>0</v>
      </c>
      <c r="AB369" s="1122">
        <f t="shared" si="80"/>
        <v>0</v>
      </c>
    </row>
    <row r="370" spans="2:28" s="1032" customFormat="1" x14ac:dyDescent="0.15">
      <c r="B370" s="68">
        <f>+'PLAN DE ADQUISICIONES'!C37</f>
        <v>0</v>
      </c>
      <c r="C370" s="277" t="str">
        <f>+'PLAN DE ADQUISICIONES'!B37</f>
        <v>1.3.2</v>
      </c>
      <c r="D370" s="736" t="str">
        <f>+'PLAN DE ADQUISICIONES'!D37</f>
        <v>Unidad medida</v>
      </c>
      <c r="E370" s="739">
        <f>+'PLAN DE ADQUISICIONES'!E37</f>
        <v>0</v>
      </c>
      <c r="F370" s="735"/>
      <c r="G370" s="735">
        <f t="shared" ref="G370:Z370" si="82">+G372+G378+G384+G390+G396</f>
        <v>0</v>
      </c>
      <c r="H370" s="19">
        <f t="shared" si="82"/>
        <v>0</v>
      </c>
      <c r="I370" s="19">
        <f t="shared" si="82"/>
        <v>0</v>
      </c>
      <c r="J370" s="19">
        <f t="shared" si="82"/>
        <v>0</v>
      </c>
      <c r="K370" s="19">
        <f t="shared" si="82"/>
        <v>0</v>
      </c>
      <c r="L370" s="19">
        <f t="shared" si="82"/>
        <v>0</v>
      </c>
      <c r="M370" s="19">
        <f t="shared" si="82"/>
        <v>0</v>
      </c>
      <c r="N370" s="19">
        <f t="shared" si="82"/>
        <v>0</v>
      </c>
      <c r="O370" s="19">
        <f t="shared" si="82"/>
        <v>0</v>
      </c>
      <c r="P370" s="19">
        <f t="shared" si="82"/>
        <v>0</v>
      </c>
      <c r="Q370" s="19">
        <f t="shared" si="82"/>
        <v>0</v>
      </c>
      <c r="R370" s="19">
        <f t="shared" si="82"/>
        <v>0</v>
      </c>
      <c r="S370" s="19">
        <f t="shared" si="82"/>
        <v>0</v>
      </c>
      <c r="T370" s="19">
        <f t="shared" si="82"/>
        <v>0</v>
      </c>
      <c r="U370" s="19">
        <f t="shared" si="82"/>
        <v>0</v>
      </c>
      <c r="V370" s="19">
        <f t="shared" si="82"/>
        <v>0</v>
      </c>
      <c r="W370" s="19">
        <f t="shared" si="82"/>
        <v>0</v>
      </c>
      <c r="X370" s="19">
        <f t="shared" si="82"/>
        <v>0</v>
      </c>
      <c r="Y370" s="19">
        <f t="shared" si="82"/>
        <v>0</v>
      </c>
      <c r="Z370" s="20">
        <f t="shared" si="82"/>
        <v>0</v>
      </c>
      <c r="AA370" s="1122">
        <f t="shared" si="81"/>
        <v>0</v>
      </c>
      <c r="AB370" s="1122">
        <f t="shared" si="80"/>
        <v>0</v>
      </c>
    </row>
    <row r="371" spans="2:28" s="1032" customFormat="1" x14ac:dyDescent="0.15">
      <c r="B371" s="771" t="s">
        <v>475</v>
      </c>
      <c r="C371" s="770"/>
      <c r="D371" s="1893"/>
      <c r="E371" s="1894"/>
      <c r="F371" s="1894"/>
      <c r="G371" s="1894"/>
      <c r="H371" s="1894"/>
      <c r="I371" s="1894"/>
      <c r="J371" s="1894"/>
      <c r="K371" s="1894"/>
      <c r="L371" s="1894"/>
      <c r="M371" s="1894"/>
      <c r="N371" s="1894"/>
      <c r="O371" s="1894"/>
      <c r="P371" s="1894"/>
      <c r="Q371" s="1894"/>
      <c r="R371" s="1894"/>
      <c r="S371" s="1894"/>
      <c r="T371" s="1894"/>
      <c r="U371" s="1894"/>
      <c r="V371" s="1894"/>
      <c r="W371" s="1894"/>
      <c r="X371" s="1895"/>
      <c r="Y371" s="1330"/>
      <c r="Z371" s="1331"/>
      <c r="AA371" s="1122"/>
      <c r="AB371" s="1122"/>
    </row>
    <row r="372" spans="2:28" s="1032" customFormat="1" x14ac:dyDescent="0.15">
      <c r="B372" s="1135" t="s">
        <v>291</v>
      </c>
      <c r="C372" s="1132" t="s">
        <v>129</v>
      </c>
      <c r="D372" s="1092"/>
      <c r="E372" s="1143"/>
      <c r="F372" s="1144"/>
      <c r="G372" s="734">
        <f t="shared" ref="G372:Z372" si="83">SUM(G373:G377)</f>
        <v>0</v>
      </c>
      <c r="H372" s="1145">
        <f t="shared" si="83"/>
        <v>0</v>
      </c>
      <c r="I372" s="1145">
        <f t="shared" si="83"/>
        <v>0</v>
      </c>
      <c r="J372" s="1145">
        <f t="shared" si="83"/>
        <v>0</v>
      </c>
      <c r="K372" s="1145">
        <f t="shared" si="83"/>
        <v>0</v>
      </c>
      <c r="L372" s="1145">
        <f t="shared" si="83"/>
        <v>0</v>
      </c>
      <c r="M372" s="1145">
        <f t="shared" si="83"/>
        <v>0</v>
      </c>
      <c r="N372" s="1145">
        <f t="shared" si="83"/>
        <v>0</v>
      </c>
      <c r="O372" s="1145">
        <f t="shared" si="83"/>
        <v>0</v>
      </c>
      <c r="P372" s="1145">
        <f t="shared" si="83"/>
        <v>0</v>
      </c>
      <c r="Q372" s="1145">
        <f t="shared" si="83"/>
        <v>0</v>
      </c>
      <c r="R372" s="1145">
        <f t="shared" si="83"/>
        <v>0</v>
      </c>
      <c r="S372" s="1145">
        <f t="shared" si="83"/>
        <v>0</v>
      </c>
      <c r="T372" s="1145">
        <f t="shared" si="83"/>
        <v>0</v>
      </c>
      <c r="U372" s="1145">
        <f t="shared" si="83"/>
        <v>0</v>
      </c>
      <c r="V372" s="1145">
        <f t="shared" si="83"/>
        <v>0</v>
      </c>
      <c r="W372" s="1145">
        <f t="shared" si="83"/>
        <v>0</v>
      </c>
      <c r="X372" s="1145">
        <f t="shared" si="83"/>
        <v>0</v>
      </c>
      <c r="Y372" s="1145">
        <f t="shared" si="83"/>
        <v>0</v>
      </c>
      <c r="Z372" s="1146">
        <f t="shared" si="83"/>
        <v>0</v>
      </c>
      <c r="AA372" s="1122">
        <f t="shared" si="81"/>
        <v>0</v>
      </c>
      <c r="AB372" s="1122">
        <f t="shared" si="80"/>
        <v>0</v>
      </c>
    </row>
    <row r="373" spans="2:28" s="1032" customFormat="1" x14ac:dyDescent="0.2">
      <c r="B373" s="1136"/>
      <c r="C373" s="1129"/>
      <c r="D373" s="1158" t="s">
        <v>316</v>
      </c>
      <c r="E373" s="1139"/>
      <c r="F373" s="1140"/>
      <c r="G373" s="1123">
        <f>+E373*F373</f>
        <v>0</v>
      </c>
      <c r="H373" s="1138"/>
      <c r="I373" s="1321">
        <f>J373+K373</f>
        <v>0</v>
      </c>
      <c r="J373" s="1138"/>
      <c r="K373" s="1138"/>
      <c r="L373" s="1321">
        <f>M373+N373</f>
        <v>0</v>
      </c>
      <c r="M373" s="1138"/>
      <c r="N373" s="1138"/>
      <c r="O373" s="1321">
        <f>P373+Q373</f>
        <v>0</v>
      </c>
      <c r="P373" s="1138"/>
      <c r="Q373" s="1138"/>
      <c r="R373" s="1321">
        <f>S373+T373</f>
        <v>0</v>
      </c>
      <c r="S373" s="1147"/>
      <c r="T373" s="1147"/>
      <c r="U373" s="1321">
        <f>V373+W373</f>
        <v>0</v>
      </c>
      <c r="V373" s="1147"/>
      <c r="W373" s="1147"/>
      <c r="X373" s="1321">
        <f>Y373+Z373</f>
        <v>0</v>
      </c>
      <c r="Y373" s="1332"/>
      <c r="Z373" s="1148"/>
      <c r="AA373" s="1122">
        <f t="shared" si="81"/>
        <v>0</v>
      </c>
      <c r="AB373" s="1122">
        <f t="shared" si="80"/>
        <v>0</v>
      </c>
    </row>
    <row r="374" spans="2:28" s="1032" customFormat="1" x14ac:dyDescent="0.2">
      <c r="B374" s="1136"/>
      <c r="C374" s="1129"/>
      <c r="D374" s="1158" t="s">
        <v>316</v>
      </c>
      <c r="E374" s="1139"/>
      <c r="F374" s="1140"/>
      <c r="G374" s="1123">
        <f>+E374*F374</f>
        <v>0</v>
      </c>
      <c r="H374" s="1138"/>
      <c r="I374" s="1321">
        <f>J374+K374</f>
        <v>0</v>
      </c>
      <c r="J374" s="1138"/>
      <c r="K374" s="1138"/>
      <c r="L374" s="1321">
        <f>M374+N374</f>
        <v>0</v>
      </c>
      <c r="M374" s="1138"/>
      <c r="N374" s="1138"/>
      <c r="O374" s="1321">
        <f>P374+Q374</f>
        <v>0</v>
      </c>
      <c r="P374" s="1138"/>
      <c r="Q374" s="1138"/>
      <c r="R374" s="1321">
        <f>S374+T374</f>
        <v>0</v>
      </c>
      <c r="S374" s="1147"/>
      <c r="T374" s="1147"/>
      <c r="U374" s="1321">
        <f>V374+W374</f>
        <v>0</v>
      </c>
      <c r="V374" s="1147"/>
      <c r="W374" s="1147"/>
      <c r="X374" s="1321">
        <f>Y374+Z374</f>
        <v>0</v>
      </c>
      <c r="Y374" s="1332"/>
      <c r="Z374" s="1148"/>
      <c r="AA374" s="1122">
        <f t="shared" si="81"/>
        <v>0</v>
      </c>
      <c r="AB374" s="1122">
        <f t="shared" si="80"/>
        <v>0</v>
      </c>
    </row>
    <row r="375" spans="2:28" s="1032" customFormat="1" x14ac:dyDescent="0.2">
      <c r="B375" s="1136"/>
      <c r="C375" s="1130"/>
      <c r="D375" s="1158" t="s">
        <v>316</v>
      </c>
      <c r="E375" s="1139"/>
      <c r="F375" s="1140"/>
      <c r="G375" s="1123">
        <f>+E375*F375</f>
        <v>0</v>
      </c>
      <c r="H375" s="1149"/>
      <c r="I375" s="1321">
        <f>J375+K375</f>
        <v>0</v>
      </c>
      <c r="J375" s="1150"/>
      <c r="K375" s="1150"/>
      <c r="L375" s="1321">
        <f>M375+N375</f>
        <v>0</v>
      </c>
      <c r="M375" s="1150"/>
      <c r="N375" s="1150"/>
      <c r="O375" s="1321">
        <f>P375+Q375</f>
        <v>0</v>
      </c>
      <c r="P375" s="1150"/>
      <c r="Q375" s="1150"/>
      <c r="R375" s="1321">
        <f>S375+T375</f>
        <v>0</v>
      </c>
      <c r="S375" s="1151"/>
      <c r="T375" s="1151"/>
      <c r="U375" s="1321">
        <f>V375+W375</f>
        <v>0</v>
      </c>
      <c r="V375" s="1151"/>
      <c r="W375" s="1151"/>
      <c r="X375" s="1321">
        <f>Y375+Z375</f>
        <v>0</v>
      </c>
      <c r="Y375" s="1333"/>
      <c r="Z375" s="1152"/>
      <c r="AA375" s="1122">
        <f t="shared" si="81"/>
        <v>0</v>
      </c>
      <c r="AB375" s="1122">
        <f t="shared" si="80"/>
        <v>0</v>
      </c>
    </row>
    <row r="376" spans="2:28" s="1032" customFormat="1" x14ac:dyDescent="0.2">
      <c r="B376" s="1136"/>
      <c r="C376" s="1130"/>
      <c r="D376" s="1158" t="s">
        <v>316</v>
      </c>
      <c r="E376" s="1139"/>
      <c r="F376" s="1140"/>
      <c r="G376" s="1123">
        <f>+E376*F376</f>
        <v>0</v>
      </c>
      <c r="H376" s="1149"/>
      <c r="I376" s="1322">
        <f>J376+K376</f>
        <v>0</v>
      </c>
      <c r="J376" s="1150"/>
      <c r="K376" s="1150"/>
      <c r="L376" s="1322">
        <f>M376+N376</f>
        <v>0</v>
      </c>
      <c r="M376" s="1150"/>
      <c r="N376" s="1150"/>
      <c r="O376" s="1322">
        <f>P376+Q376</f>
        <v>0</v>
      </c>
      <c r="P376" s="1150"/>
      <c r="Q376" s="1150"/>
      <c r="R376" s="1322">
        <f>S376+T376</f>
        <v>0</v>
      </c>
      <c r="S376" s="1151"/>
      <c r="T376" s="1151"/>
      <c r="U376" s="1322">
        <f>V376+W376</f>
        <v>0</v>
      </c>
      <c r="V376" s="1151"/>
      <c r="W376" s="1151"/>
      <c r="X376" s="1322">
        <f>Y376+Z376</f>
        <v>0</v>
      </c>
      <c r="Y376" s="1333"/>
      <c r="Z376" s="1152"/>
      <c r="AA376" s="1122">
        <f t="shared" si="81"/>
        <v>0</v>
      </c>
      <c r="AB376" s="1122">
        <f t="shared" si="80"/>
        <v>0</v>
      </c>
    </row>
    <row r="377" spans="2:28" s="1032" customFormat="1" x14ac:dyDescent="0.2">
      <c r="B377" s="1137"/>
      <c r="C377" s="1131"/>
      <c r="D377" s="1159" t="s">
        <v>316</v>
      </c>
      <c r="E377" s="1141"/>
      <c r="F377" s="1142"/>
      <c r="G377" s="1124">
        <f>+E377*F377</f>
        <v>0</v>
      </c>
      <c r="H377" s="1153"/>
      <c r="I377" s="1323">
        <f>J377+K377</f>
        <v>0</v>
      </c>
      <c r="J377" s="1154"/>
      <c r="K377" s="1154"/>
      <c r="L377" s="1323">
        <f>M377+N377</f>
        <v>0</v>
      </c>
      <c r="M377" s="1154"/>
      <c r="N377" s="1154"/>
      <c r="O377" s="1323">
        <f>P377+Q377</f>
        <v>0</v>
      </c>
      <c r="P377" s="1154"/>
      <c r="Q377" s="1154"/>
      <c r="R377" s="1323">
        <f>S377+T377</f>
        <v>0</v>
      </c>
      <c r="S377" s="1155"/>
      <c r="T377" s="1155"/>
      <c r="U377" s="1323">
        <f>V377+W377</f>
        <v>0</v>
      </c>
      <c r="V377" s="1155"/>
      <c r="W377" s="1155"/>
      <c r="X377" s="1323">
        <f>Y377+Z377</f>
        <v>0</v>
      </c>
      <c r="Y377" s="1334"/>
      <c r="Z377" s="1156"/>
      <c r="AA377" s="1122">
        <f t="shared" si="81"/>
        <v>0</v>
      </c>
      <c r="AB377" s="1122">
        <f t="shared" si="80"/>
        <v>0</v>
      </c>
    </row>
    <row r="378" spans="2:28" s="1032" customFormat="1" x14ac:dyDescent="0.15">
      <c r="B378" s="1135" t="s">
        <v>291</v>
      </c>
      <c r="C378" s="1128" t="s">
        <v>130</v>
      </c>
      <c r="D378" s="1092"/>
      <c r="E378" s="1143"/>
      <c r="F378" s="1144"/>
      <c r="G378" s="734">
        <f t="shared" ref="G378:Z378" si="84">SUM(G379:G383)</f>
        <v>0</v>
      </c>
      <c r="H378" s="1145">
        <f t="shared" si="84"/>
        <v>0</v>
      </c>
      <c r="I378" s="1145">
        <f t="shared" si="84"/>
        <v>0</v>
      </c>
      <c r="J378" s="1145">
        <f t="shared" si="84"/>
        <v>0</v>
      </c>
      <c r="K378" s="1145">
        <f t="shared" si="84"/>
        <v>0</v>
      </c>
      <c r="L378" s="1145">
        <f t="shared" si="84"/>
        <v>0</v>
      </c>
      <c r="M378" s="1145">
        <f t="shared" si="84"/>
        <v>0</v>
      </c>
      <c r="N378" s="1145">
        <f t="shared" si="84"/>
        <v>0</v>
      </c>
      <c r="O378" s="1145">
        <f t="shared" si="84"/>
        <v>0</v>
      </c>
      <c r="P378" s="1145">
        <f t="shared" si="84"/>
        <v>0</v>
      </c>
      <c r="Q378" s="1145">
        <f t="shared" si="84"/>
        <v>0</v>
      </c>
      <c r="R378" s="1145">
        <f t="shared" si="84"/>
        <v>0</v>
      </c>
      <c r="S378" s="1145">
        <f t="shared" si="84"/>
        <v>0</v>
      </c>
      <c r="T378" s="1145">
        <f t="shared" si="84"/>
        <v>0</v>
      </c>
      <c r="U378" s="1145">
        <f t="shared" si="84"/>
        <v>0</v>
      </c>
      <c r="V378" s="1145">
        <f t="shared" si="84"/>
        <v>0</v>
      </c>
      <c r="W378" s="1145">
        <f t="shared" si="84"/>
        <v>0</v>
      </c>
      <c r="X378" s="1145">
        <f t="shared" si="84"/>
        <v>0</v>
      </c>
      <c r="Y378" s="1145">
        <f t="shared" si="84"/>
        <v>0</v>
      </c>
      <c r="Z378" s="1146">
        <f t="shared" si="84"/>
        <v>0</v>
      </c>
      <c r="AA378" s="1122">
        <f t="shared" si="81"/>
        <v>0</v>
      </c>
      <c r="AB378" s="1122">
        <f t="shared" si="80"/>
        <v>0</v>
      </c>
    </row>
    <row r="379" spans="2:28" s="1032" customFormat="1" x14ac:dyDescent="0.2">
      <c r="B379" s="1136"/>
      <c r="C379" s="1129"/>
      <c r="D379" s="1158" t="s">
        <v>296</v>
      </c>
      <c r="E379" s="1139"/>
      <c r="F379" s="1140"/>
      <c r="G379" s="1123">
        <f>+E379*F379</f>
        <v>0</v>
      </c>
      <c r="H379" s="1138"/>
      <c r="I379" s="1321">
        <f>J379+K379</f>
        <v>0</v>
      </c>
      <c r="J379" s="1138"/>
      <c r="K379" s="1138"/>
      <c r="L379" s="1321">
        <f>M379+N379</f>
        <v>0</v>
      </c>
      <c r="M379" s="1138"/>
      <c r="N379" s="1138"/>
      <c r="O379" s="1321">
        <f>P379+Q379</f>
        <v>0</v>
      </c>
      <c r="P379" s="1138"/>
      <c r="Q379" s="1138"/>
      <c r="R379" s="1321">
        <f>S379+T379</f>
        <v>0</v>
      </c>
      <c r="S379" s="1147"/>
      <c r="T379" s="1147"/>
      <c r="U379" s="1321">
        <f>V379+W379</f>
        <v>0</v>
      </c>
      <c r="V379" s="1147"/>
      <c r="W379" s="1147"/>
      <c r="X379" s="1321">
        <f>Y379+Z379</f>
        <v>0</v>
      </c>
      <c r="Y379" s="1332"/>
      <c r="Z379" s="1148"/>
      <c r="AA379" s="1122">
        <f t="shared" si="81"/>
        <v>0</v>
      </c>
      <c r="AB379" s="1122">
        <f t="shared" si="80"/>
        <v>0</v>
      </c>
    </row>
    <row r="380" spans="2:28" s="1032" customFormat="1" x14ac:dyDescent="0.2">
      <c r="B380" s="1136"/>
      <c r="C380" s="1129"/>
      <c r="D380" s="1158" t="s">
        <v>296</v>
      </c>
      <c r="E380" s="1139"/>
      <c r="F380" s="1140"/>
      <c r="G380" s="1123">
        <f>+E380*F380</f>
        <v>0</v>
      </c>
      <c r="H380" s="1138"/>
      <c r="I380" s="1321">
        <f>J380+K380</f>
        <v>0</v>
      </c>
      <c r="J380" s="1138"/>
      <c r="K380" s="1138"/>
      <c r="L380" s="1321">
        <f>M380+N380</f>
        <v>0</v>
      </c>
      <c r="M380" s="1138"/>
      <c r="N380" s="1138"/>
      <c r="O380" s="1321">
        <f>P380+Q380</f>
        <v>0</v>
      </c>
      <c r="P380" s="1138"/>
      <c r="Q380" s="1138"/>
      <c r="R380" s="1321">
        <f>S380+T380</f>
        <v>0</v>
      </c>
      <c r="S380" s="1147"/>
      <c r="T380" s="1147"/>
      <c r="U380" s="1321">
        <f>V380+W380</f>
        <v>0</v>
      </c>
      <c r="V380" s="1147"/>
      <c r="W380" s="1147"/>
      <c r="X380" s="1321">
        <f>Y380+Z380</f>
        <v>0</v>
      </c>
      <c r="Y380" s="1332"/>
      <c r="Z380" s="1148"/>
      <c r="AA380" s="1122">
        <f t="shared" si="81"/>
        <v>0</v>
      </c>
      <c r="AB380" s="1122">
        <f t="shared" si="80"/>
        <v>0</v>
      </c>
    </row>
    <row r="381" spans="2:28" s="1032" customFormat="1" x14ac:dyDescent="0.2">
      <c r="B381" s="1136"/>
      <c r="C381" s="1129"/>
      <c r="D381" s="1158" t="s">
        <v>316</v>
      </c>
      <c r="E381" s="1139"/>
      <c r="F381" s="1140"/>
      <c r="G381" s="1123">
        <f>+E381*F381</f>
        <v>0</v>
      </c>
      <c r="H381" s="1149"/>
      <c r="I381" s="1321">
        <f>J381+K381</f>
        <v>0</v>
      </c>
      <c r="J381" s="1150"/>
      <c r="K381" s="1150"/>
      <c r="L381" s="1321">
        <f>M381+N381</f>
        <v>0</v>
      </c>
      <c r="M381" s="1150"/>
      <c r="N381" s="1150"/>
      <c r="O381" s="1321">
        <f>P381+Q381</f>
        <v>0</v>
      </c>
      <c r="P381" s="1150"/>
      <c r="Q381" s="1150"/>
      <c r="R381" s="1321">
        <f>S381+T381</f>
        <v>0</v>
      </c>
      <c r="S381" s="1151"/>
      <c r="T381" s="1151"/>
      <c r="U381" s="1321">
        <f>V381+W381</f>
        <v>0</v>
      </c>
      <c r="V381" s="1151"/>
      <c r="W381" s="1151"/>
      <c r="X381" s="1321">
        <f>Y381+Z381</f>
        <v>0</v>
      </c>
      <c r="Y381" s="1333"/>
      <c r="Z381" s="1152"/>
      <c r="AA381" s="1122">
        <f t="shared" si="81"/>
        <v>0</v>
      </c>
      <c r="AB381" s="1122">
        <f t="shared" si="80"/>
        <v>0</v>
      </c>
    </row>
    <row r="382" spans="2:28" s="1032" customFormat="1" x14ac:dyDescent="0.2">
      <c r="B382" s="1136"/>
      <c r="C382" s="1129"/>
      <c r="D382" s="1158" t="s">
        <v>316</v>
      </c>
      <c r="E382" s="1139"/>
      <c r="F382" s="1140"/>
      <c r="G382" s="1123">
        <f>+E382*F382</f>
        <v>0</v>
      </c>
      <c r="H382" s="1149"/>
      <c r="I382" s="1322">
        <f>J382+K382</f>
        <v>0</v>
      </c>
      <c r="J382" s="1150"/>
      <c r="K382" s="1150"/>
      <c r="L382" s="1322">
        <f>M382+N382</f>
        <v>0</v>
      </c>
      <c r="M382" s="1150"/>
      <c r="N382" s="1150"/>
      <c r="O382" s="1322">
        <f>P382+Q382</f>
        <v>0</v>
      </c>
      <c r="P382" s="1150"/>
      <c r="Q382" s="1150"/>
      <c r="R382" s="1322">
        <f>S382+T382</f>
        <v>0</v>
      </c>
      <c r="S382" s="1151"/>
      <c r="T382" s="1151"/>
      <c r="U382" s="1322">
        <f>V382+W382</f>
        <v>0</v>
      </c>
      <c r="V382" s="1151"/>
      <c r="W382" s="1151"/>
      <c r="X382" s="1322">
        <f>Y382+Z382</f>
        <v>0</v>
      </c>
      <c r="Y382" s="1333"/>
      <c r="Z382" s="1152"/>
      <c r="AA382" s="1122">
        <f t="shared" si="81"/>
        <v>0</v>
      </c>
      <c r="AB382" s="1122">
        <f t="shared" si="80"/>
        <v>0</v>
      </c>
    </row>
    <row r="383" spans="2:28" s="1032" customFormat="1" x14ac:dyDescent="0.2">
      <c r="B383" s="1137"/>
      <c r="C383" s="1131"/>
      <c r="D383" s="1159" t="s">
        <v>316</v>
      </c>
      <c r="E383" s="1141"/>
      <c r="F383" s="1142"/>
      <c r="G383" s="1124">
        <f>+E383*F383</f>
        <v>0</v>
      </c>
      <c r="H383" s="1153"/>
      <c r="I383" s="1323">
        <f>J383+K383</f>
        <v>0</v>
      </c>
      <c r="J383" s="1154"/>
      <c r="K383" s="1154"/>
      <c r="L383" s="1323">
        <f>M383+N383</f>
        <v>0</v>
      </c>
      <c r="M383" s="1154"/>
      <c r="N383" s="1154"/>
      <c r="O383" s="1323">
        <f>P383+Q383</f>
        <v>0</v>
      </c>
      <c r="P383" s="1154"/>
      <c r="Q383" s="1154"/>
      <c r="R383" s="1323">
        <f>S383+T383</f>
        <v>0</v>
      </c>
      <c r="S383" s="1155"/>
      <c r="T383" s="1155"/>
      <c r="U383" s="1323">
        <f>V383+W383</f>
        <v>0</v>
      </c>
      <c r="V383" s="1155"/>
      <c r="W383" s="1155"/>
      <c r="X383" s="1323">
        <f>Y383+Z383</f>
        <v>0</v>
      </c>
      <c r="Y383" s="1334"/>
      <c r="Z383" s="1156"/>
      <c r="AA383" s="1122">
        <f t="shared" si="81"/>
        <v>0</v>
      </c>
      <c r="AB383" s="1122">
        <f t="shared" si="80"/>
        <v>0</v>
      </c>
    </row>
    <row r="384" spans="2:28" s="1032" customFormat="1" x14ac:dyDescent="0.15">
      <c r="B384" s="1135" t="s">
        <v>291</v>
      </c>
      <c r="C384" s="1128" t="s">
        <v>131</v>
      </c>
      <c r="D384" s="1092"/>
      <c r="E384" s="1143"/>
      <c r="F384" s="1144"/>
      <c r="G384" s="734">
        <f t="shared" ref="G384:Z384" si="85">SUM(G385:G389)</f>
        <v>0</v>
      </c>
      <c r="H384" s="1145">
        <f t="shared" si="85"/>
        <v>0</v>
      </c>
      <c r="I384" s="1145">
        <f t="shared" si="85"/>
        <v>0</v>
      </c>
      <c r="J384" s="1145">
        <f t="shared" si="85"/>
        <v>0</v>
      </c>
      <c r="K384" s="1145">
        <f t="shared" si="85"/>
        <v>0</v>
      </c>
      <c r="L384" s="1145">
        <f t="shared" si="85"/>
        <v>0</v>
      </c>
      <c r="M384" s="1145">
        <f t="shared" si="85"/>
        <v>0</v>
      </c>
      <c r="N384" s="1145">
        <f t="shared" si="85"/>
        <v>0</v>
      </c>
      <c r="O384" s="1145">
        <f t="shared" si="85"/>
        <v>0</v>
      </c>
      <c r="P384" s="1145">
        <f t="shared" si="85"/>
        <v>0</v>
      </c>
      <c r="Q384" s="1145">
        <f t="shared" si="85"/>
        <v>0</v>
      </c>
      <c r="R384" s="1145">
        <f t="shared" si="85"/>
        <v>0</v>
      </c>
      <c r="S384" s="1145">
        <f t="shared" si="85"/>
        <v>0</v>
      </c>
      <c r="T384" s="1145">
        <f t="shared" si="85"/>
        <v>0</v>
      </c>
      <c r="U384" s="1145">
        <f t="shared" si="85"/>
        <v>0</v>
      </c>
      <c r="V384" s="1145">
        <f t="shared" si="85"/>
        <v>0</v>
      </c>
      <c r="W384" s="1145">
        <f t="shared" si="85"/>
        <v>0</v>
      </c>
      <c r="X384" s="1145">
        <f t="shared" si="85"/>
        <v>0</v>
      </c>
      <c r="Y384" s="1145">
        <f t="shared" si="85"/>
        <v>0</v>
      </c>
      <c r="Z384" s="1146">
        <f t="shared" si="85"/>
        <v>0</v>
      </c>
      <c r="AA384" s="1122">
        <f t="shared" si="81"/>
        <v>0</v>
      </c>
      <c r="AB384" s="1122">
        <f t="shared" si="80"/>
        <v>0</v>
      </c>
    </row>
    <row r="385" spans="2:28" s="1032" customFormat="1" x14ac:dyDescent="0.2">
      <c r="B385" s="1136"/>
      <c r="C385" s="1129"/>
      <c r="D385" s="1158" t="s">
        <v>296</v>
      </c>
      <c r="E385" s="1139"/>
      <c r="F385" s="1140"/>
      <c r="G385" s="1123">
        <f>+E385*F385</f>
        <v>0</v>
      </c>
      <c r="H385" s="1138"/>
      <c r="I385" s="1321">
        <f>J385+K385</f>
        <v>0</v>
      </c>
      <c r="J385" s="1138"/>
      <c r="K385" s="1138"/>
      <c r="L385" s="1321">
        <f>M385+N385</f>
        <v>0</v>
      </c>
      <c r="M385" s="1138"/>
      <c r="N385" s="1138"/>
      <c r="O385" s="1321">
        <f>P385+Q385</f>
        <v>0</v>
      </c>
      <c r="P385" s="1138"/>
      <c r="Q385" s="1138"/>
      <c r="R385" s="1321">
        <f>S385+T385</f>
        <v>0</v>
      </c>
      <c r="S385" s="1147"/>
      <c r="T385" s="1147"/>
      <c r="U385" s="1321">
        <f>V385+W385</f>
        <v>0</v>
      </c>
      <c r="V385" s="1147"/>
      <c r="W385" s="1147"/>
      <c r="X385" s="1321">
        <f>Y385+Z385</f>
        <v>0</v>
      </c>
      <c r="Y385" s="1332"/>
      <c r="Z385" s="1148"/>
      <c r="AA385" s="1122">
        <f t="shared" si="81"/>
        <v>0</v>
      </c>
      <c r="AB385" s="1122">
        <f t="shared" si="80"/>
        <v>0</v>
      </c>
    </row>
    <row r="386" spans="2:28" s="1032" customFormat="1" x14ac:dyDescent="0.2">
      <c r="B386" s="1136"/>
      <c r="C386" s="1129"/>
      <c r="D386" s="1158" t="s">
        <v>316</v>
      </c>
      <c r="E386" s="1139"/>
      <c r="F386" s="1140"/>
      <c r="G386" s="1123">
        <f>+E386*F386</f>
        <v>0</v>
      </c>
      <c r="H386" s="1138"/>
      <c r="I386" s="1321">
        <f>J386+K386</f>
        <v>0</v>
      </c>
      <c r="J386" s="1138"/>
      <c r="K386" s="1138"/>
      <c r="L386" s="1321">
        <f>M386+N386</f>
        <v>0</v>
      </c>
      <c r="M386" s="1138"/>
      <c r="N386" s="1138"/>
      <c r="O386" s="1321">
        <f>P386+Q386</f>
        <v>0</v>
      </c>
      <c r="P386" s="1138"/>
      <c r="Q386" s="1138"/>
      <c r="R386" s="1321">
        <f>S386+T386</f>
        <v>0</v>
      </c>
      <c r="S386" s="1147"/>
      <c r="T386" s="1147"/>
      <c r="U386" s="1321">
        <f>V386+W386</f>
        <v>0</v>
      </c>
      <c r="V386" s="1147"/>
      <c r="W386" s="1147"/>
      <c r="X386" s="1321">
        <f>Y386+Z386</f>
        <v>0</v>
      </c>
      <c r="Y386" s="1332"/>
      <c r="Z386" s="1148"/>
      <c r="AA386" s="1122">
        <f t="shared" si="81"/>
        <v>0</v>
      </c>
      <c r="AB386" s="1122">
        <f t="shared" si="80"/>
        <v>0</v>
      </c>
    </row>
    <row r="387" spans="2:28" s="1032" customFormat="1" x14ac:dyDescent="0.2">
      <c r="B387" s="1136"/>
      <c r="C387" s="1129"/>
      <c r="D387" s="1158" t="s">
        <v>316</v>
      </c>
      <c r="E387" s="1139"/>
      <c r="F387" s="1140"/>
      <c r="G387" s="1123">
        <f>+E387*F387</f>
        <v>0</v>
      </c>
      <c r="H387" s="1149"/>
      <c r="I387" s="1321">
        <f>J387+K387</f>
        <v>0</v>
      </c>
      <c r="J387" s="1150"/>
      <c r="K387" s="1150"/>
      <c r="L387" s="1321">
        <f>M387+N387</f>
        <v>0</v>
      </c>
      <c r="M387" s="1150"/>
      <c r="N387" s="1150"/>
      <c r="O387" s="1321">
        <f>P387+Q387</f>
        <v>0</v>
      </c>
      <c r="P387" s="1150"/>
      <c r="Q387" s="1150"/>
      <c r="R387" s="1321">
        <f>S387+T387</f>
        <v>0</v>
      </c>
      <c r="S387" s="1151"/>
      <c r="T387" s="1151"/>
      <c r="U387" s="1321">
        <f>V387+W387</f>
        <v>0</v>
      </c>
      <c r="V387" s="1151"/>
      <c r="W387" s="1151"/>
      <c r="X387" s="1321">
        <f>Y387+Z387</f>
        <v>0</v>
      </c>
      <c r="Y387" s="1333"/>
      <c r="Z387" s="1152"/>
      <c r="AA387" s="1122">
        <f t="shared" si="81"/>
        <v>0</v>
      </c>
      <c r="AB387" s="1122">
        <f t="shared" si="80"/>
        <v>0</v>
      </c>
    </row>
    <row r="388" spans="2:28" s="1032" customFormat="1" x14ac:dyDescent="0.2">
      <c r="B388" s="1136"/>
      <c r="C388" s="1129"/>
      <c r="D388" s="1158" t="s">
        <v>316</v>
      </c>
      <c r="E388" s="1139"/>
      <c r="F388" s="1140"/>
      <c r="G388" s="1123">
        <f>+E388*F388</f>
        <v>0</v>
      </c>
      <c r="H388" s="1149"/>
      <c r="I388" s="1322">
        <f>J388+K388</f>
        <v>0</v>
      </c>
      <c r="J388" s="1150"/>
      <c r="K388" s="1150"/>
      <c r="L388" s="1322">
        <f>M388+N388</f>
        <v>0</v>
      </c>
      <c r="M388" s="1150"/>
      <c r="N388" s="1150"/>
      <c r="O388" s="1322">
        <f>P388+Q388</f>
        <v>0</v>
      </c>
      <c r="P388" s="1150"/>
      <c r="Q388" s="1150"/>
      <c r="R388" s="1322">
        <f>S388+T388</f>
        <v>0</v>
      </c>
      <c r="S388" s="1151"/>
      <c r="T388" s="1151"/>
      <c r="U388" s="1322">
        <f>V388+W388</f>
        <v>0</v>
      </c>
      <c r="V388" s="1151"/>
      <c r="W388" s="1151"/>
      <c r="X388" s="1322">
        <f>Y388+Z388</f>
        <v>0</v>
      </c>
      <c r="Y388" s="1333"/>
      <c r="Z388" s="1152"/>
      <c r="AA388" s="1122">
        <f t="shared" si="81"/>
        <v>0</v>
      </c>
      <c r="AB388" s="1122">
        <f t="shared" si="80"/>
        <v>0</v>
      </c>
    </row>
    <row r="389" spans="2:28" s="1032" customFormat="1" x14ac:dyDescent="0.2">
      <c r="B389" s="1137"/>
      <c r="C389" s="1131"/>
      <c r="D389" s="1159" t="s">
        <v>316</v>
      </c>
      <c r="E389" s="1141"/>
      <c r="F389" s="1142"/>
      <c r="G389" s="1124">
        <f>+E389*F389</f>
        <v>0</v>
      </c>
      <c r="H389" s="1153"/>
      <c r="I389" s="1323">
        <f>J389+K389</f>
        <v>0</v>
      </c>
      <c r="J389" s="1154"/>
      <c r="K389" s="1154"/>
      <c r="L389" s="1323">
        <f>M389+N389</f>
        <v>0</v>
      </c>
      <c r="M389" s="1154"/>
      <c r="N389" s="1154"/>
      <c r="O389" s="1323">
        <f>P389+Q389</f>
        <v>0</v>
      </c>
      <c r="P389" s="1154"/>
      <c r="Q389" s="1154"/>
      <c r="R389" s="1323">
        <f>S389+T389</f>
        <v>0</v>
      </c>
      <c r="S389" s="1155"/>
      <c r="T389" s="1155"/>
      <c r="U389" s="1323">
        <f>V389+W389</f>
        <v>0</v>
      </c>
      <c r="V389" s="1155"/>
      <c r="W389" s="1155"/>
      <c r="X389" s="1323">
        <f>Y389+Z389</f>
        <v>0</v>
      </c>
      <c r="Y389" s="1334"/>
      <c r="Z389" s="1156"/>
      <c r="AA389" s="1122">
        <f t="shared" si="81"/>
        <v>0</v>
      </c>
      <c r="AB389" s="1122">
        <f t="shared" si="80"/>
        <v>0</v>
      </c>
    </row>
    <row r="390" spans="2:28" s="1032" customFormat="1" x14ac:dyDescent="0.15">
      <c r="B390" s="1135" t="s">
        <v>291</v>
      </c>
      <c r="C390" s="1128" t="s">
        <v>132</v>
      </c>
      <c r="D390" s="1092"/>
      <c r="E390" s="1143"/>
      <c r="F390" s="1144"/>
      <c r="G390" s="734">
        <f t="shared" ref="G390:Z390" si="86">SUM(G391:G395)</f>
        <v>0</v>
      </c>
      <c r="H390" s="1145">
        <f t="shared" si="86"/>
        <v>0</v>
      </c>
      <c r="I390" s="1145">
        <f t="shared" si="86"/>
        <v>0</v>
      </c>
      <c r="J390" s="1145">
        <f t="shared" si="86"/>
        <v>0</v>
      </c>
      <c r="K390" s="1145">
        <f t="shared" si="86"/>
        <v>0</v>
      </c>
      <c r="L390" s="1145">
        <f t="shared" si="86"/>
        <v>0</v>
      </c>
      <c r="M390" s="1145">
        <f t="shared" si="86"/>
        <v>0</v>
      </c>
      <c r="N390" s="1145">
        <f t="shared" si="86"/>
        <v>0</v>
      </c>
      <c r="O390" s="1145">
        <f t="shared" si="86"/>
        <v>0</v>
      </c>
      <c r="P390" s="1145">
        <f t="shared" si="86"/>
        <v>0</v>
      </c>
      <c r="Q390" s="1145">
        <f t="shared" si="86"/>
        <v>0</v>
      </c>
      <c r="R390" s="1145">
        <f t="shared" si="86"/>
        <v>0</v>
      </c>
      <c r="S390" s="1145">
        <f t="shared" si="86"/>
        <v>0</v>
      </c>
      <c r="T390" s="1145">
        <f t="shared" si="86"/>
        <v>0</v>
      </c>
      <c r="U390" s="1145">
        <f t="shared" si="86"/>
        <v>0</v>
      </c>
      <c r="V390" s="1145">
        <f t="shared" si="86"/>
        <v>0</v>
      </c>
      <c r="W390" s="1145">
        <f t="shared" si="86"/>
        <v>0</v>
      </c>
      <c r="X390" s="1145">
        <f t="shared" si="86"/>
        <v>0</v>
      </c>
      <c r="Y390" s="1145">
        <f t="shared" si="86"/>
        <v>0</v>
      </c>
      <c r="Z390" s="1146">
        <f t="shared" si="86"/>
        <v>0</v>
      </c>
      <c r="AA390" s="1122">
        <f t="shared" si="81"/>
        <v>0</v>
      </c>
      <c r="AB390" s="1122">
        <f t="shared" si="80"/>
        <v>0</v>
      </c>
    </row>
    <row r="391" spans="2:28" s="1032" customFormat="1" x14ac:dyDescent="0.2">
      <c r="B391" s="1136"/>
      <c r="C391" s="1129"/>
      <c r="D391" s="1158" t="s">
        <v>316</v>
      </c>
      <c r="E391" s="1139"/>
      <c r="F391" s="1140"/>
      <c r="G391" s="1123">
        <f>+E391*F391</f>
        <v>0</v>
      </c>
      <c r="H391" s="1138"/>
      <c r="I391" s="1321">
        <f>J391+K391</f>
        <v>0</v>
      </c>
      <c r="J391" s="1138"/>
      <c r="K391" s="1138"/>
      <c r="L391" s="1321">
        <f>M391+N391</f>
        <v>0</v>
      </c>
      <c r="M391" s="1138"/>
      <c r="N391" s="1138"/>
      <c r="O391" s="1321">
        <f>P391+Q391</f>
        <v>0</v>
      </c>
      <c r="P391" s="1138"/>
      <c r="Q391" s="1138"/>
      <c r="R391" s="1321">
        <f>S391+T391</f>
        <v>0</v>
      </c>
      <c r="S391" s="1147"/>
      <c r="T391" s="1147"/>
      <c r="U391" s="1321">
        <f>V391+W391</f>
        <v>0</v>
      </c>
      <c r="V391" s="1147"/>
      <c r="W391" s="1147"/>
      <c r="X391" s="1321">
        <f>Y391+Z391</f>
        <v>0</v>
      </c>
      <c r="Y391" s="1332"/>
      <c r="Z391" s="1148"/>
      <c r="AA391" s="1122">
        <f t="shared" si="81"/>
        <v>0</v>
      </c>
      <c r="AB391" s="1122">
        <f t="shared" si="80"/>
        <v>0</v>
      </c>
    </row>
    <row r="392" spans="2:28" s="1032" customFormat="1" x14ac:dyDescent="0.2">
      <c r="B392" s="1136"/>
      <c r="C392" s="1129"/>
      <c r="D392" s="1158" t="s">
        <v>316</v>
      </c>
      <c r="E392" s="1139"/>
      <c r="F392" s="1140"/>
      <c r="G392" s="1123">
        <f>+E392*F392</f>
        <v>0</v>
      </c>
      <c r="H392" s="1138"/>
      <c r="I392" s="1321">
        <f>J392+K392</f>
        <v>0</v>
      </c>
      <c r="J392" s="1138"/>
      <c r="K392" s="1138"/>
      <c r="L392" s="1321">
        <f>M392+N392</f>
        <v>0</v>
      </c>
      <c r="M392" s="1138"/>
      <c r="N392" s="1138"/>
      <c r="O392" s="1321">
        <f>P392+Q392</f>
        <v>0</v>
      </c>
      <c r="P392" s="1138"/>
      <c r="Q392" s="1138"/>
      <c r="R392" s="1321">
        <f>S392+T392</f>
        <v>0</v>
      </c>
      <c r="S392" s="1147"/>
      <c r="T392" s="1147"/>
      <c r="U392" s="1321">
        <f>V392+W392</f>
        <v>0</v>
      </c>
      <c r="V392" s="1147"/>
      <c r="W392" s="1147"/>
      <c r="X392" s="1321">
        <f>Y392+Z392</f>
        <v>0</v>
      </c>
      <c r="Y392" s="1332"/>
      <c r="Z392" s="1148"/>
      <c r="AA392" s="1122">
        <f t="shared" si="81"/>
        <v>0</v>
      </c>
      <c r="AB392" s="1122">
        <f t="shared" si="80"/>
        <v>0</v>
      </c>
    </row>
    <row r="393" spans="2:28" s="1032" customFormat="1" x14ac:dyDescent="0.2">
      <c r="B393" s="1136"/>
      <c r="C393" s="1129"/>
      <c r="D393" s="1158" t="s">
        <v>316</v>
      </c>
      <c r="E393" s="1139"/>
      <c r="F393" s="1140"/>
      <c r="G393" s="1123">
        <f>+E393*F393</f>
        <v>0</v>
      </c>
      <c r="H393" s="1149"/>
      <c r="I393" s="1321">
        <f>J393+K393</f>
        <v>0</v>
      </c>
      <c r="J393" s="1150"/>
      <c r="K393" s="1150"/>
      <c r="L393" s="1321">
        <f>M393+N393</f>
        <v>0</v>
      </c>
      <c r="M393" s="1150"/>
      <c r="N393" s="1150"/>
      <c r="O393" s="1321">
        <f>P393+Q393</f>
        <v>0</v>
      </c>
      <c r="P393" s="1150"/>
      <c r="Q393" s="1150"/>
      <c r="R393" s="1321">
        <f>S393+T393</f>
        <v>0</v>
      </c>
      <c r="S393" s="1151"/>
      <c r="T393" s="1151"/>
      <c r="U393" s="1321">
        <f>V393+W393</f>
        <v>0</v>
      </c>
      <c r="V393" s="1151"/>
      <c r="W393" s="1151"/>
      <c r="X393" s="1321">
        <f>Y393+Z393</f>
        <v>0</v>
      </c>
      <c r="Y393" s="1333"/>
      <c r="Z393" s="1152"/>
      <c r="AA393" s="1122">
        <f t="shared" si="81"/>
        <v>0</v>
      </c>
      <c r="AB393" s="1122">
        <f t="shared" si="80"/>
        <v>0</v>
      </c>
    </row>
    <row r="394" spans="2:28" s="1032" customFormat="1" x14ac:dyDescent="0.2">
      <c r="B394" s="1136"/>
      <c r="C394" s="1129"/>
      <c r="D394" s="1158" t="s">
        <v>316</v>
      </c>
      <c r="E394" s="1139"/>
      <c r="F394" s="1140"/>
      <c r="G394" s="1123">
        <f>+E394*F394</f>
        <v>0</v>
      </c>
      <c r="H394" s="1149"/>
      <c r="I394" s="1322">
        <f>J394+K394</f>
        <v>0</v>
      </c>
      <c r="J394" s="1150"/>
      <c r="K394" s="1150"/>
      <c r="L394" s="1322">
        <f>M394+N394</f>
        <v>0</v>
      </c>
      <c r="M394" s="1150"/>
      <c r="N394" s="1150"/>
      <c r="O394" s="1322">
        <f>P394+Q394</f>
        <v>0</v>
      </c>
      <c r="P394" s="1150"/>
      <c r="Q394" s="1150"/>
      <c r="R394" s="1322">
        <f>S394+T394</f>
        <v>0</v>
      </c>
      <c r="S394" s="1151"/>
      <c r="T394" s="1151"/>
      <c r="U394" s="1322">
        <f>V394+W394</f>
        <v>0</v>
      </c>
      <c r="V394" s="1151"/>
      <c r="W394" s="1151"/>
      <c r="X394" s="1322">
        <f>Y394+Z394</f>
        <v>0</v>
      </c>
      <c r="Y394" s="1333"/>
      <c r="Z394" s="1152"/>
      <c r="AA394" s="1122">
        <f t="shared" si="81"/>
        <v>0</v>
      </c>
      <c r="AB394" s="1122">
        <f t="shared" si="80"/>
        <v>0</v>
      </c>
    </row>
    <row r="395" spans="2:28" s="1032" customFormat="1" x14ac:dyDescent="0.2">
      <c r="B395" s="1137"/>
      <c r="C395" s="1131"/>
      <c r="D395" s="1159" t="s">
        <v>316</v>
      </c>
      <c r="E395" s="1141"/>
      <c r="F395" s="1142"/>
      <c r="G395" s="1124">
        <f>+E395*F395</f>
        <v>0</v>
      </c>
      <c r="H395" s="1153"/>
      <c r="I395" s="1323">
        <f>J395+K395</f>
        <v>0</v>
      </c>
      <c r="J395" s="1154"/>
      <c r="K395" s="1154"/>
      <c r="L395" s="1323">
        <f>M395+N395</f>
        <v>0</v>
      </c>
      <c r="M395" s="1154"/>
      <c r="N395" s="1154"/>
      <c r="O395" s="1323">
        <f>P395+Q395</f>
        <v>0</v>
      </c>
      <c r="P395" s="1154"/>
      <c r="Q395" s="1154"/>
      <c r="R395" s="1323">
        <f>S395+T395</f>
        <v>0</v>
      </c>
      <c r="S395" s="1155"/>
      <c r="T395" s="1155"/>
      <c r="U395" s="1323">
        <f>V395+W395</f>
        <v>0</v>
      </c>
      <c r="V395" s="1155"/>
      <c r="W395" s="1155"/>
      <c r="X395" s="1323">
        <f>Y395+Z395</f>
        <v>0</v>
      </c>
      <c r="Y395" s="1334"/>
      <c r="Z395" s="1156"/>
      <c r="AA395" s="1122">
        <f t="shared" si="81"/>
        <v>0</v>
      </c>
      <c r="AB395" s="1122">
        <f t="shared" si="80"/>
        <v>0</v>
      </c>
    </row>
    <row r="396" spans="2:28" s="1032" customFormat="1" x14ac:dyDescent="0.15">
      <c r="B396" s="1135" t="s">
        <v>291</v>
      </c>
      <c r="C396" s="1128" t="s">
        <v>133</v>
      </c>
      <c r="D396" s="1092"/>
      <c r="E396" s="1143"/>
      <c r="F396" s="1144"/>
      <c r="G396" s="734">
        <f t="shared" ref="G396:Z396" si="87">SUM(G397:G401)</f>
        <v>0</v>
      </c>
      <c r="H396" s="1145">
        <f t="shared" si="87"/>
        <v>0</v>
      </c>
      <c r="I396" s="1145">
        <f t="shared" si="87"/>
        <v>0</v>
      </c>
      <c r="J396" s="1145">
        <f t="shared" si="87"/>
        <v>0</v>
      </c>
      <c r="K396" s="1145">
        <f t="shared" si="87"/>
        <v>0</v>
      </c>
      <c r="L396" s="1145">
        <f t="shared" si="87"/>
        <v>0</v>
      </c>
      <c r="M396" s="1145">
        <f t="shared" si="87"/>
        <v>0</v>
      </c>
      <c r="N396" s="1145">
        <f t="shared" si="87"/>
        <v>0</v>
      </c>
      <c r="O396" s="1145">
        <f t="shared" si="87"/>
        <v>0</v>
      </c>
      <c r="P396" s="1145">
        <f t="shared" si="87"/>
        <v>0</v>
      </c>
      <c r="Q396" s="1145">
        <f t="shared" si="87"/>
        <v>0</v>
      </c>
      <c r="R396" s="1145">
        <f t="shared" si="87"/>
        <v>0</v>
      </c>
      <c r="S396" s="1145">
        <f t="shared" si="87"/>
        <v>0</v>
      </c>
      <c r="T396" s="1145">
        <f t="shared" si="87"/>
        <v>0</v>
      </c>
      <c r="U396" s="1145">
        <f t="shared" si="87"/>
        <v>0</v>
      </c>
      <c r="V396" s="1145">
        <f t="shared" si="87"/>
        <v>0</v>
      </c>
      <c r="W396" s="1145">
        <f t="shared" si="87"/>
        <v>0</v>
      </c>
      <c r="X396" s="1145">
        <f t="shared" si="87"/>
        <v>0</v>
      </c>
      <c r="Y396" s="1145">
        <f t="shared" si="87"/>
        <v>0</v>
      </c>
      <c r="Z396" s="1146">
        <f t="shared" si="87"/>
        <v>0</v>
      </c>
      <c r="AA396" s="1122">
        <f t="shared" si="81"/>
        <v>0</v>
      </c>
      <c r="AB396" s="1122">
        <f t="shared" si="80"/>
        <v>0</v>
      </c>
    </row>
    <row r="397" spans="2:28" s="1032" customFormat="1" x14ac:dyDescent="0.2">
      <c r="B397" s="1136"/>
      <c r="C397" s="1129"/>
      <c r="D397" s="1158" t="s">
        <v>316</v>
      </c>
      <c r="E397" s="1139"/>
      <c r="F397" s="1140"/>
      <c r="G397" s="1123">
        <f>+E397*F397</f>
        <v>0</v>
      </c>
      <c r="H397" s="1138"/>
      <c r="I397" s="1321">
        <f>J397+K397</f>
        <v>0</v>
      </c>
      <c r="J397" s="1138"/>
      <c r="K397" s="1138"/>
      <c r="L397" s="1321">
        <f>M397+N397</f>
        <v>0</v>
      </c>
      <c r="M397" s="1138"/>
      <c r="N397" s="1138"/>
      <c r="O397" s="1321">
        <f>P397+Q397</f>
        <v>0</v>
      </c>
      <c r="P397" s="1138"/>
      <c r="Q397" s="1138"/>
      <c r="R397" s="1321">
        <f>S397+T397</f>
        <v>0</v>
      </c>
      <c r="S397" s="1147"/>
      <c r="T397" s="1147"/>
      <c r="U397" s="1321">
        <f>V397+W397</f>
        <v>0</v>
      </c>
      <c r="V397" s="1147"/>
      <c r="W397" s="1147"/>
      <c r="X397" s="1321">
        <f>Y397+Z397</f>
        <v>0</v>
      </c>
      <c r="Y397" s="1332"/>
      <c r="Z397" s="1148"/>
      <c r="AA397" s="1122">
        <f t="shared" si="81"/>
        <v>0</v>
      </c>
      <c r="AB397" s="1122">
        <f t="shared" si="80"/>
        <v>0</v>
      </c>
    </row>
    <row r="398" spans="2:28" s="1032" customFormat="1" x14ac:dyDescent="0.2">
      <c r="B398" s="1136"/>
      <c r="C398" s="1129"/>
      <c r="D398" s="1158" t="s">
        <v>316</v>
      </c>
      <c r="E398" s="1139"/>
      <c r="F398" s="1140"/>
      <c r="G398" s="1123">
        <f>+E398*F398</f>
        <v>0</v>
      </c>
      <c r="H398" s="1138"/>
      <c r="I398" s="1321">
        <f>J398+K398</f>
        <v>0</v>
      </c>
      <c r="J398" s="1138"/>
      <c r="K398" s="1138"/>
      <c r="L398" s="1321">
        <f>M398+N398</f>
        <v>0</v>
      </c>
      <c r="M398" s="1138"/>
      <c r="N398" s="1138"/>
      <c r="O398" s="1321">
        <f>P398+Q398</f>
        <v>0</v>
      </c>
      <c r="P398" s="1138"/>
      <c r="Q398" s="1138"/>
      <c r="R398" s="1321">
        <f>S398+T398</f>
        <v>0</v>
      </c>
      <c r="S398" s="1147"/>
      <c r="T398" s="1147"/>
      <c r="U398" s="1321">
        <f>V398+W398</f>
        <v>0</v>
      </c>
      <c r="V398" s="1147"/>
      <c r="W398" s="1147"/>
      <c r="X398" s="1321">
        <f>Y398+Z398</f>
        <v>0</v>
      </c>
      <c r="Y398" s="1332"/>
      <c r="Z398" s="1148"/>
      <c r="AA398" s="1122">
        <f t="shared" si="81"/>
        <v>0</v>
      </c>
      <c r="AB398" s="1122">
        <f t="shared" si="80"/>
        <v>0</v>
      </c>
    </row>
    <row r="399" spans="2:28" s="1032" customFormat="1" x14ac:dyDescent="0.2">
      <c r="B399" s="1136"/>
      <c r="C399" s="1129"/>
      <c r="D399" s="1158" t="s">
        <v>316</v>
      </c>
      <c r="E399" s="1139"/>
      <c r="F399" s="1140"/>
      <c r="G399" s="1123">
        <f>+E399*F399</f>
        <v>0</v>
      </c>
      <c r="H399" s="1149"/>
      <c r="I399" s="1321">
        <f>J399+K399</f>
        <v>0</v>
      </c>
      <c r="J399" s="1150"/>
      <c r="K399" s="1150"/>
      <c r="L399" s="1321">
        <f>M399+N399</f>
        <v>0</v>
      </c>
      <c r="M399" s="1150"/>
      <c r="N399" s="1150"/>
      <c r="O399" s="1321">
        <f>P399+Q399</f>
        <v>0</v>
      </c>
      <c r="P399" s="1150"/>
      <c r="Q399" s="1150"/>
      <c r="R399" s="1321">
        <f>S399+T399</f>
        <v>0</v>
      </c>
      <c r="S399" s="1151"/>
      <c r="T399" s="1151"/>
      <c r="U399" s="1321">
        <f>V399+W399</f>
        <v>0</v>
      </c>
      <c r="V399" s="1151"/>
      <c r="W399" s="1151"/>
      <c r="X399" s="1321">
        <f>Y399+Z399</f>
        <v>0</v>
      </c>
      <c r="Y399" s="1333"/>
      <c r="Z399" s="1152"/>
      <c r="AA399" s="1122">
        <f t="shared" si="81"/>
        <v>0</v>
      </c>
      <c r="AB399" s="1122">
        <f t="shared" si="80"/>
        <v>0</v>
      </c>
    </row>
    <row r="400" spans="2:28" s="1032" customFormat="1" x14ac:dyDescent="0.2">
      <c r="B400" s="1136"/>
      <c r="C400" s="1129"/>
      <c r="D400" s="1158" t="s">
        <v>316</v>
      </c>
      <c r="E400" s="1139"/>
      <c r="F400" s="1140"/>
      <c r="G400" s="1123">
        <f>+E400*F400</f>
        <v>0</v>
      </c>
      <c r="H400" s="1149"/>
      <c r="I400" s="1322">
        <f>J400+K400</f>
        <v>0</v>
      </c>
      <c r="J400" s="1150"/>
      <c r="K400" s="1150"/>
      <c r="L400" s="1322">
        <f>M400+N400</f>
        <v>0</v>
      </c>
      <c r="M400" s="1150"/>
      <c r="N400" s="1150"/>
      <c r="O400" s="1322">
        <f>P400+Q400</f>
        <v>0</v>
      </c>
      <c r="P400" s="1150"/>
      <c r="Q400" s="1150"/>
      <c r="R400" s="1322">
        <f>S400+T400</f>
        <v>0</v>
      </c>
      <c r="S400" s="1151"/>
      <c r="T400" s="1151"/>
      <c r="U400" s="1322">
        <f>V400+W400</f>
        <v>0</v>
      </c>
      <c r="V400" s="1151"/>
      <c r="W400" s="1151"/>
      <c r="X400" s="1322">
        <f>Y400+Z400</f>
        <v>0</v>
      </c>
      <c r="Y400" s="1333"/>
      <c r="Z400" s="1152"/>
      <c r="AA400" s="1122">
        <f t="shared" si="81"/>
        <v>0</v>
      </c>
      <c r="AB400" s="1122">
        <f t="shared" si="80"/>
        <v>0</v>
      </c>
    </row>
    <row r="401" spans="2:28" s="1032" customFormat="1" x14ac:dyDescent="0.2">
      <c r="B401" s="1137"/>
      <c r="C401" s="1131"/>
      <c r="D401" s="1159" t="s">
        <v>316</v>
      </c>
      <c r="E401" s="1141"/>
      <c r="F401" s="1142"/>
      <c r="G401" s="1124">
        <f>+E401*F401</f>
        <v>0</v>
      </c>
      <c r="H401" s="1153"/>
      <c r="I401" s="1323">
        <f>J401+K401</f>
        <v>0</v>
      </c>
      <c r="J401" s="1154"/>
      <c r="K401" s="1154"/>
      <c r="L401" s="1323">
        <f>M401+N401</f>
        <v>0</v>
      </c>
      <c r="M401" s="1154"/>
      <c r="N401" s="1154"/>
      <c r="O401" s="1323">
        <f>P401+Q401</f>
        <v>0</v>
      </c>
      <c r="P401" s="1154"/>
      <c r="Q401" s="1154"/>
      <c r="R401" s="1323">
        <f>S401+T401</f>
        <v>0</v>
      </c>
      <c r="S401" s="1155"/>
      <c r="T401" s="1155"/>
      <c r="U401" s="1323">
        <f>V401+W401</f>
        <v>0</v>
      </c>
      <c r="V401" s="1155"/>
      <c r="W401" s="1155"/>
      <c r="X401" s="1323">
        <f>Y401+Z401</f>
        <v>0</v>
      </c>
      <c r="Y401" s="1334"/>
      <c r="Z401" s="1156"/>
      <c r="AA401" s="1122">
        <f t="shared" si="81"/>
        <v>0</v>
      </c>
      <c r="AB401" s="1122">
        <f t="shared" si="80"/>
        <v>0</v>
      </c>
    </row>
    <row r="402" spans="2:28" s="1032" customFormat="1" x14ac:dyDescent="0.15">
      <c r="B402" s="777">
        <f>+'PLAN DE ADQUISICIONES'!C38</f>
        <v>0</v>
      </c>
      <c r="C402" s="778" t="str">
        <f>+'PLAN DE ADQUISICIONES'!B38</f>
        <v>1.3.3</v>
      </c>
      <c r="D402" s="774" t="str">
        <f>+'PLAN DE ADQUISICIONES'!D38</f>
        <v>Unidad medida</v>
      </c>
      <c r="E402" s="775">
        <f>+'PLAN DE ADQUISICIONES'!E38</f>
        <v>0</v>
      </c>
      <c r="F402" s="735"/>
      <c r="G402" s="735">
        <f t="shared" ref="G402:Z402" si="88">+G404+G410+G416+G422+G428</f>
        <v>0</v>
      </c>
      <c r="H402" s="19">
        <f t="shared" si="88"/>
        <v>0</v>
      </c>
      <c r="I402" s="19">
        <f t="shared" si="88"/>
        <v>0</v>
      </c>
      <c r="J402" s="19">
        <f t="shared" si="88"/>
        <v>0</v>
      </c>
      <c r="K402" s="19">
        <f t="shared" si="88"/>
        <v>0</v>
      </c>
      <c r="L402" s="19">
        <f t="shared" si="88"/>
        <v>0</v>
      </c>
      <c r="M402" s="19">
        <f t="shared" si="88"/>
        <v>0</v>
      </c>
      <c r="N402" s="19">
        <f t="shared" si="88"/>
        <v>0</v>
      </c>
      <c r="O402" s="19">
        <f t="shared" si="88"/>
        <v>0</v>
      </c>
      <c r="P402" s="19">
        <f t="shared" si="88"/>
        <v>0</v>
      </c>
      <c r="Q402" s="19">
        <f t="shared" si="88"/>
        <v>0</v>
      </c>
      <c r="R402" s="19">
        <f t="shared" si="88"/>
        <v>0</v>
      </c>
      <c r="S402" s="19">
        <f t="shared" si="88"/>
        <v>0</v>
      </c>
      <c r="T402" s="19">
        <f t="shared" si="88"/>
        <v>0</v>
      </c>
      <c r="U402" s="19">
        <f t="shared" si="88"/>
        <v>0</v>
      </c>
      <c r="V402" s="19">
        <f t="shared" si="88"/>
        <v>0</v>
      </c>
      <c r="W402" s="19">
        <f t="shared" si="88"/>
        <v>0</v>
      </c>
      <c r="X402" s="19">
        <f t="shared" si="88"/>
        <v>0</v>
      </c>
      <c r="Y402" s="19">
        <f t="shared" si="88"/>
        <v>0</v>
      </c>
      <c r="Z402" s="20">
        <f t="shared" si="88"/>
        <v>0</v>
      </c>
      <c r="AA402" s="1122">
        <f t="shared" si="81"/>
        <v>0</v>
      </c>
      <c r="AB402" s="1122">
        <f t="shared" si="80"/>
        <v>0</v>
      </c>
    </row>
    <row r="403" spans="2:28" s="1032" customFormat="1" x14ac:dyDescent="0.15">
      <c r="B403" s="771" t="s">
        <v>475</v>
      </c>
      <c r="C403" s="770"/>
      <c r="D403" s="1893"/>
      <c r="E403" s="1894"/>
      <c r="F403" s="1894"/>
      <c r="G403" s="1894"/>
      <c r="H403" s="1894"/>
      <c r="I403" s="1894"/>
      <c r="J403" s="1894"/>
      <c r="K403" s="1894"/>
      <c r="L403" s="1894"/>
      <c r="M403" s="1894"/>
      <c r="N403" s="1894"/>
      <c r="O403" s="1894"/>
      <c r="P403" s="1894"/>
      <c r="Q403" s="1894"/>
      <c r="R403" s="1894"/>
      <c r="S403" s="1894"/>
      <c r="T403" s="1894"/>
      <c r="U403" s="1894"/>
      <c r="V403" s="1894"/>
      <c r="W403" s="1894"/>
      <c r="X403" s="1895"/>
      <c r="Y403" s="1330"/>
      <c r="Z403" s="1331"/>
      <c r="AA403" s="1122"/>
      <c r="AB403" s="1122"/>
    </row>
    <row r="404" spans="2:28" s="1032" customFormat="1" x14ac:dyDescent="0.15">
      <c r="B404" s="1135" t="s">
        <v>291</v>
      </c>
      <c r="C404" s="1128" t="s">
        <v>134</v>
      </c>
      <c r="D404" s="1092"/>
      <c r="E404" s="1143"/>
      <c r="F404" s="1144"/>
      <c r="G404" s="734">
        <f t="shared" ref="G404:Z404" si="89">SUM(G405:G409)</f>
        <v>0</v>
      </c>
      <c r="H404" s="1145">
        <f t="shared" si="89"/>
        <v>0</v>
      </c>
      <c r="I404" s="1145">
        <f t="shared" si="89"/>
        <v>0</v>
      </c>
      <c r="J404" s="1145">
        <f t="shared" si="89"/>
        <v>0</v>
      </c>
      <c r="K404" s="1145">
        <f t="shared" si="89"/>
        <v>0</v>
      </c>
      <c r="L404" s="1145">
        <f t="shared" si="89"/>
        <v>0</v>
      </c>
      <c r="M404" s="1145">
        <f t="shared" si="89"/>
        <v>0</v>
      </c>
      <c r="N404" s="1145">
        <f t="shared" si="89"/>
        <v>0</v>
      </c>
      <c r="O404" s="1145">
        <f t="shared" si="89"/>
        <v>0</v>
      </c>
      <c r="P404" s="1145">
        <f t="shared" si="89"/>
        <v>0</v>
      </c>
      <c r="Q404" s="1145">
        <f t="shared" si="89"/>
        <v>0</v>
      </c>
      <c r="R404" s="1145">
        <f t="shared" si="89"/>
        <v>0</v>
      </c>
      <c r="S404" s="1145">
        <f t="shared" si="89"/>
        <v>0</v>
      </c>
      <c r="T404" s="1145">
        <f t="shared" si="89"/>
        <v>0</v>
      </c>
      <c r="U404" s="1145">
        <f t="shared" si="89"/>
        <v>0</v>
      </c>
      <c r="V404" s="1145">
        <f t="shared" si="89"/>
        <v>0</v>
      </c>
      <c r="W404" s="1145">
        <f t="shared" si="89"/>
        <v>0</v>
      </c>
      <c r="X404" s="1145">
        <f t="shared" si="89"/>
        <v>0</v>
      </c>
      <c r="Y404" s="1145">
        <f t="shared" si="89"/>
        <v>0</v>
      </c>
      <c r="Z404" s="1146">
        <f t="shared" si="89"/>
        <v>0</v>
      </c>
      <c r="AA404" s="1122">
        <f t="shared" si="81"/>
        <v>0</v>
      </c>
      <c r="AB404" s="1122">
        <f t="shared" si="80"/>
        <v>0</v>
      </c>
    </row>
    <row r="405" spans="2:28" s="1032" customFormat="1" x14ac:dyDescent="0.2">
      <c r="B405" s="1136"/>
      <c r="C405" s="1129"/>
      <c r="D405" s="1158" t="s">
        <v>316</v>
      </c>
      <c r="E405" s="1139"/>
      <c r="F405" s="1140"/>
      <c r="G405" s="1123">
        <f>+E405*F405</f>
        <v>0</v>
      </c>
      <c r="H405" s="1138"/>
      <c r="I405" s="1321">
        <f>J405+K405</f>
        <v>0</v>
      </c>
      <c r="J405" s="1138"/>
      <c r="K405" s="1138"/>
      <c r="L405" s="1321">
        <f>M405+N405</f>
        <v>0</v>
      </c>
      <c r="M405" s="1138"/>
      <c r="N405" s="1138"/>
      <c r="O405" s="1321">
        <f>P405+Q405</f>
        <v>0</v>
      </c>
      <c r="P405" s="1138"/>
      <c r="Q405" s="1138"/>
      <c r="R405" s="1321">
        <f>S405+T405</f>
        <v>0</v>
      </c>
      <c r="S405" s="1147"/>
      <c r="T405" s="1147"/>
      <c r="U405" s="1321">
        <f>V405+W405</f>
        <v>0</v>
      </c>
      <c r="V405" s="1147"/>
      <c r="W405" s="1147"/>
      <c r="X405" s="1321">
        <f>Y405+Z405</f>
        <v>0</v>
      </c>
      <c r="Y405" s="1332"/>
      <c r="Z405" s="1148"/>
      <c r="AA405" s="1122">
        <f t="shared" si="81"/>
        <v>0</v>
      </c>
      <c r="AB405" s="1122">
        <f t="shared" si="80"/>
        <v>0</v>
      </c>
    </row>
    <row r="406" spans="2:28" s="1032" customFormat="1" x14ac:dyDescent="0.2">
      <c r="B406" s="1136"/>
      <c r="C406" s="1130"/>
      <c r="D406" s="1158" t="s">
        <v>316</v>
      </c>
      <c r="E406" s="1139"/>
      <c r="F406" s="1140"/>
      <c r="G406" s="1123">
        <f>+E406*F406</f>
        <v>0</v>
      </c>
      <c r="H406" s="1138"/>
      <c r="I406" s="1321">
        <f>J406+K406</f>
        <v>0</v>
      </c>
      <c r="J406" s="1138"/>
      <c r="K406" s="1138"/>
      <c r="L406" s="1321">
        <f>M406+N406</f>
        <v>0</v>
      </c>
      <c r="M406" s="1138"/>
      <c r="N406" s="1138"/>
      <c r="O406" s="1321">
        <f>P406+Q406</f>
        <v>0</v>
      </c>
      <c r="P406" s="1138"/>
      <c r="Q406" s="1138"/>
      <c r="R406" s="1321">
        <f>S406+T406</f>
        <v>0</v>
      </c>
      <c r="S406" s="1147"/>
      <c r="T406" s="1147"/>
      <c r="U406" s="1321">
        <f>V406+W406</f>
        <v>0</v>
      </c>
      <c r="V406" s="1147"/>
      <c r="W406" s="1147"/>
      <c r="X406" s="1321">
        <f>Y406+Z406</f>
        <v>0</v>
      </c>
      <c r="Y406" s="1332"/>
      <c r="Z406" s="1148"/>
      <c r="AA406" s="1122">
        <f t="shared" si="81"/>
        <v>0</v>
      </c>
      <c r="AB406" s="1122">
        <f t="shared" si="80"/>
        <v>0</v>
      </c>
    </row>
    <row r="407" spans="2:28" s="1032" customFormat="1" x14ac:dyDescent="0.2">
      <c r="B407" s="1136"/>
      <c r="C407" s="1130"/>
      <c r="D407" s="1158" t="s">
        <v>316</v>
      </c>
      <c r="E407" s="1139"/>
      <c r="F407" s="1140"/>
      <c r="G407" s="1123">
        <f>+E407*F407</f>
        <v>0</v>
      </c>
      <c r="H407" s="1149"/>
      <c r="I407" s="1321">
        <f>J407+K407</f>
        <v>0</v>
      </c>
      <c r="J407" s="1150"/>
      <c r="K407" s="1150"/>
      <c r="L407" s="1321">
        <f>M407+N407</f>
        <v>0</v>
      </c>
      <c r="M407" s="1150"/>
      <c r="N407" s="1150"/>
      <c r="O407" s="1321">
        <f>P407+Q407</f>
        <v>0</v>
      </c>
      <c r="P407" s="1150"/>
      <c r="Q407" s="1150"/>
      <c r="R407" s="1321">
        <f>S407+T407</f>
        <v>0</v>
      </c>
      <c r="S407" s="1151"/>
      <c r="T407" s="1151"/>
      <c r="U407" s="1321">
        <f>V407+W407</f>
        <v>0</v>
      </c>
      <c r="V407" s="1151"/>
      <c r="W407" s="1151"/>
      <c r="X407" s="1321">
        <f>Y407+Z407</f>
        <v>0</v>
      </c>
      <c r="Y407" s="1333"/>
      <c r="Z407" s="1152"/>
      <c r="AA407" s="1122">
        <f t="shared" si="81"/>
        <v>0</v>
      </c>
      <c r="AB407" s="1122">
        <f t="shared" si="80"/>
        <v>0</v>
      </c>
    </row>
    <row r="408" spans="2:28" s="1032" customFormat="1" x14ac:dyDescent="0.2">
      <c r="B408" s="1136"/>
      <c r="C408" s="1130"/>
      <c r="D408" s="1158" t="s">
        <v>316</v>
      </c>
      <c r="E408" s="1139"/>
      <c r="F408" s="1140"/>
      <c r="G408" s="1123">
        <f>+E408*F408</f>
        <v>0</v>
      </c>
      <c r="H408" s="1149"/>
      <c r="I408" s="1322">
        <f>J408+K408</f>
        <v>0</v>
      </c>
      <c r="J408" s="1150"/>
      <c r="K408" s="1150"/>
      <c r="L408" s="1322">
        <f>M408+N408</f>
        <v>0</v>
      </c>
      <c r="M408" s="1150"/>
      <c r="N408" s="1150"/>
      <c r="O408" s="1322">
        <f>P408+Q408</f>
        <v>0</v>
      </c>
      <c r="P408" s="1150"/>
      <c r="Q408" s="1150"/>
      <c r="R408" s="1322">
        <f>S408+T408</f>
        <v>0</v>
      </c>
      <c r="S408" s="1151"/>
      <c r="T408" s="1151"/>
      <c r="U408" s="1322">
        <f>V408+W408</f>
        <v>0</v>
      </c>
      <c r="V408" s="1151"/>
      <c r="W408" s="1151"/>
      <c r="X408" s="1322">
        <f>Y408+Z408</f>
        <v>0</v>
      </c>
      <c r="Y408" s="1333"/>
      <c r="Z408" s="1152"/>
      <c r="AA408" s="1122">
        <f t="shared" si="81"/>
        <v>0</v>
      </c>
      <c r="AB408" s="1122">
        <f t="shared" si="80"/>
        <v>0</v>
      </c>
    </row>
    <row r="409" spans="2:28" s="1032" customFormat="1" x14ac:dyDescent="0.2">
      <c r="B409" s="1137"/>
      <c r="C409" s="1131"/>
      <c r="D409" s="1159" t="s">
        <v>316</v>
      </c>
      <c r="E409" s="1141"/>
      <c r="F409" s="1142"/>
      <c r="G409" s="1124">
        <f>+E409*F409</f>
        <v>0</v>
      </c>
      <c r="H409" s="1153"/>
      <c r="I409" s="1323">
        <f>J409+K409</f>
        <v>0</v>
      </c>
      <c r="J409" s="1154"/>
      <c r="K409" s="1154"/>
      <c r="L409" s="1323">
        <f>M409+N409</f>
        <v>0</v>
      </c>
      <c r="M409" s="1154"/>
      <c r="N409" s="1154"/>
      <c r="O409" s="1323">
        <f>P409+Q409</f>
        <v>0</v>
      </c>
      <c r="P409" s="1154"/>
      <c r="Q409" s="1154"/>
      <c r="R409" s="1323">
        <f>S409+T409</f>
        <v>0</v>
      </c>
      <c r="S409" s="1155"/>
      <c r="T409" s="1155"/>
      <c r="U409" s="1323">
        <f>V409+W409</f>
        <v>0</v>
      </c>
      <c r="V409" s="1155"/>
      <c r="W409" s="1155"/>
      <c r="X409" s="1323">
        <f>Y409+Z409</f>
        <v>0</v>
      </c>
      <c r="Y409" s="1334"/>
      <c r="Z409" s="1156"/>
      <c r="AA409" s="1122">
        <f t="shared" si="81"/>
        <v>0</v>
      </c>
      <c r="AB409" s="1122">
        <f t="shared" si="80"/>
        <v>0</v>
      </c>
    </row>
    <row r="410" spans="2:28" s="1032" customFormat="1" x14ac:dyDescent="0.15">
      <c r="B410" s="1135" t="s">
        <v>291</v>
      </c>
      <c r="C410" s="1128" t="s">
        <v>135</v>
      </c>
      <c r="D410" s="1092"/>
      <c r="E410" s="1143"/>
      <c r="F410" s="1144"/>
      <c r="G410" s="734">
        <f t="shared" ref="G410:Z410" si="90">SUM(G411:G415)</f>
        <v>0</v>
      </c>
      <c r="H410" s="1145">
        <f t="shared" si="90"/>
        <v>0</v>
      </c>
      <c r="I410" s="1145">
        <f t="shared" si="90"/>
        <v>0</v>
      </c>
      <c r="J410" s="1145">
        <f t="shared" si="90"/>
        <v>0</v>
      </c>
      <c r="K410" s="1145">
        <f t="shared" si="90"/>
        <v>0</v>
      </c>
      <c r="L410" s="1145">
        <f t="shared" si="90"/>
        <v>0</v>
      </c>
      <c r="M410" s="1145">
        <f t="shared" si="90"/>
        <v>0</v>
      </c>
      <c r="N410" s="1145">
        <f t="shared" si="90"/>
        <v>0</v>
      </c>
      <c r="O410" s="1145">
        <f t="shared" si="90"/>
        <v>0</v>
      </c>
      <c r="P410" s="1145">
        <f t="shared" si="90"/>
        <v>0</v>
      </c>
      <c r="Q410" s="1145">
        <f t="shared" si="90"/>
        <v>0</v>
      </c>
      <c r="R410" s="1145">
        <f t="shared" si="90"/>
        <v>0</v>
      </c>
      <c r="S410" s="1145">
        <f t="shared" si="90"/>
        <v>0</v>
      </c>
      <c r="T410" s="1145">
        <f t="shared" si="90"/>
        <v>0</v>
      </c>
      <c r="U410" s="1145">
        <f t="shared" si="90"/>
        <v>0</v>
      </c>
      <c r="V410" s="1145">
        <f t="shared" si="90"/>
        <v>0</v>
      </c>
      <c r="W410" s="1145">
        <f t="shared" si="90"/>
        <v>0</v>
      </c>
      <c r="X410" s="1145">
        <f t="shared" si="90"/>
        <v>0</v>
      </c>
      <c r="Y410" s="1145">
        <f t="shared" si="90"/>
        <v>0</v>
      </c>
      <c r="Z410" s="1146">
        <f t="shared" si="90"/>
        <v>0</v>
      </c>
      <c r="AA410" s="1122">
        <f t="shared" si="81"/>
        <v>0</v>
      </c>
      <c r="AB410" s="1122">
        <f t="shared" si="80"/>
        <v>0</v>
      </c>
    </row>
    <row r="411" spans="2:28" s="1032" customFormat="1" x14ac:dyDescent="0.2">
      <c r="B411" s="1136"/>
      <c r="C411" s="1129"/>
      <c r="D411" s="1158" t="s">
        <v>316</v>
      </c>
      <c r="E411" s="1139"/>
      <c r="F411" s="1140"/>
      <c r="G411" s="1123">
        <f>+E411*F411</f>
        <v>0</v>
      </c>
      <c r="H411" s="1138"/>
      <c r="I411" s="1321">
        <f>J411+K411</f>
        <v>0</v>
      </c>
      <c r="J411" s="1138"/>
      <c r="K411" s="1138"/>
      <c r="L411" s="1321">
        <f>M411+N411</f>
        <v>0</v>
      </c>
      <c r="M411" s="1138"/>
      <c r="N411" s="1138"/>
      <c r="O411" s="1321">
        <f>P411+Q411</f>
        <v>0</v>
      </c>
      <c r="P411" s="1138"/>
      <c r="Q411" s="1138"/>
      <c r="R411" s="1321">
        <f>S411+T411</f>
        <v>0</v>
      </c>
      <c r="S411" s="1147"/>
      <c r="T411" s="1147"/>
      <c r="U411" s="1321">
        <f>V411+W411</f>
        <v>0</v>
      </c>
      <c r="V411" s="1147"/>
      <c r="W411" s="1147"/>
      <c r="X411" s="1321">
        <f>Y411+Z411</f>
        <v>0</v>
      </c>
      <c r="Y411" s="1332"/>
      <c r="Z411" s="1148"/>
      <c r="AA411" s="1122">
        <f t="shared" si="81"/>
        <v>0</v>
      </c>
      <c r="AB411" s="1122">
        <f t="shared" si="80"/>
        <v>0</v>
      </c>
    </row>
    <row r="412" spans="2:28" s="1032" customFormat="1" x14ac:dyDescent="0.2">
      <c r="B412" s="1136"/>
      <c r="C412" s="1128"/>
      <c r="D412" s="1158" t="s">
        <v>316</v>
      </c>
      <c r="E412" s="1139"/>
      <c r="F412" s="1140"/>
      <c r="G412" s="1123">
        <f>+E412*F412</f>
        <v>0</v>
      </c>
      <c r="H412" s="1138"/>
      <c r="I412" s="1321">
        <f>J412+K412</f>
        <v>0</v>
      </c>
      <c r="J412" s="1138"/>
      <c r="K412" s="1138"/>
      <c r="L412" s="1321">
        <f>M412+N412</f>
        <v>0</v>
      </c>
      <c r="M412" s="1138"/>
      <c r="N412" s="1138"/>
      <c r="O412" s="1321">
        <f>P412+Q412</f>
        <v>0</v>
      </c>
      <c r="P412" s="1138"/>
      <c r="Q412" s="1138"/>
      <c r="R412" s="1321">
        <f>S412+T412</f>
        <v>0</v>
      </c>
      <c r="S412" s="1147"/>
      <c r="T412" s="1147"/>
      <c r="U412" s="1321">
        <f>V412+W412</f>
        <v>0</v>
      </c>
      <c r="V412" s="1147"/>
      <c r="W412" s="1147"/>
      <c r="X412" s="1321">
        <f>Y412+Z412</f>
        <v>0</v>
      </c>
      <c r="Y412" s="1332"/>
      <c r="Z412" s="1148"/>
      <c r="AA412" s="1122">
        <f t="shared" si="81"/>
        <v>0</v>
      </c>
      <c r="AB412" s="1122">
        <f t="shared" si="80"/>
        <v>0</v>
      </c>
    </row>
    <row r="413" spans="2:28" s="1032" customFormat="1" x14ac:dyDescent="0.2">
      <c r="B413" s="1136"/>
      <c r="C413" s="1129"/>
      <c r="D413" s="1158" t="s">
        <v>316</v>
      </c>
      <c r="E413" s="1139"/>
      <c r="F413" s="1140"/>
      <c r="G413" s="1123">
        <f>+E413*F413</f>
        <v>0</v>
      </c>
      <c r="H413" s="1149"/>
      <c r="I413" s="1321">
        <f>J413+K413</f>
        <v>0</v>
      </c>
      <c r="J413" s="1150"/>
      <c r="K413" s="1150"/>
      <c r="L413" s="1321">
        <f>M413+N413</f>
        <v>0</v>
      </c>
      <c r="M413" s="1150"/>
      <c r="N413" s="1150"/>
      <c r="O413" s="1321">
        <f>P413+Q413</f>
        <v>0</v>
      </c>
      <c r="P413" s="1150"/>
      <c r="Q413" s="1150"/>
      <c r="R413" s="1321">
        <f>S413+T413</f>
        <v>0</v>
      </c>
      <c r="S413" s="1151"/>
      <c r="T413" s="1151"/>
      <c r="U413" s="1321">
        <f>V413+W413</f>
        <v>0</v>
      </c>
      <c r="V413" s="1151"/>
      <c r="W413" s="1151"/>
      <c r="X413" s="1321">
        <f>Y413+Z413</f>
        <v>0</v>
      </c>
      <c r="Y413" s="1333"/>
      <c r="Z413" s="1152"/>
      <c r="AA413" s="1122">
        <f t="shared" si="81"/>
        <v>0</v>
      </c>
      <c r="AB413" s="1122">
        <f t="shared" si="80"/>
        <v>0</v>
      </c>
    </row>
    <row r="414" spans="2:28" s="1032" customFormat="1" x14ac:dyDescent="0.2">
      <c r="B414" s="1136"/>
      <c r="C414" s="1129"/>
      <c r="D414" s="1158" t="s">
        <v>316</v>
      </c>
      <c r="E414" s="1139"/>
      <c r="F414" s="1140"/>
      <c r="G414" s="1123">
        <f>+E414*F414</f>
        <v>0</v>
      </c>
      <c r="H414" s="1149"/>
      <c r="I414" s="1322">
        <f>J414+K414</f>
        <v>0</v>
      </c>
      <c r="J414" s="1150"/>
      <c r="K414" s="1150"/>
      <c r="L414" s="1322">
        <f>M414+N414</f>
        <v>0</v>
      </c>
      <c r="M414" s="1150"/>
      <c r="N414" s="1150"/>
      <c r="O414" s="1322">
        <f>P414+Q414</f>
        <v>0</v>
      </c>
      <c r="P414" s="1150"/>
      <c r="Q414" s="1150"/>
      <c r="R414" s="1322">
        <f>S414+T414</f>
        <v>0</v>
      </c>
      <c r="S414" s="1151"/>
      <c r="T414" s="1151"/>
      <c r="U414" s="1322">
        <f>V414+W414</f>
        <v>0</v>
      </c>
      <c r="V414" s="1151"/>
      <c r="W414" s="1151"/>
      <c r="X414" s="1322">
        <f>Y414+Z414</f>
        <v>0</v>
      </c>
      <c r="Y414" s="1333"/>
      <c r="Z414" s="1152"/>
      <c r="AA414" s="1122">
        <f t="shared" si="81"/>
        <v>0</v>
      </c>
      <c r="AB414" s="1122">
        <f t="shared" si="80"/>
        <v>0</v>
      </c>
    </row>
    <row r="415" spans="2:28" s="1032" customFormat="1" x14ac:dyDescent="0.2">
      <c r="B415" s="1137"/>
      <c r="C415" s="1131"/>
      <c r="D415" s="1159" t="s">
        <v>316</v>
      </c>
      <c r="E415" s="1141"/>
      <c r="F415" s="1142"/>
      <c r="G415" s="1124">
        <f>+E415*F415</f>
        <v>0</v>
      </c>
      <c r="H415" s="1153"/>
      <c r="I415" s="1323">
        <f>J415+K415</f>
        <v>0</v>
      </c>
      <c r="J415" s="1154"/>
      <c r="K415" s="1154"/>
      <c r="L415" s="1323">
        <f>M415+N415</f>
        <v>0</v>
      </c>
      <c r="M415" s="1154"/>
      <c r="N415" s="1154"/>
      <c r="O415" s="1323">
        <f>P415+Q415</f>
        <v>0</v>
      </c>
      <c r="P415" s="1154"/>
      <c r="Q415" s="1154"/>
      <c r="R415" s="1323">
        <f>S415+T415</f>
        <v>0</v>
      </c>
      <c r="S415" s="1155"/>
      <c r="T415" s="1155"/>
      <c r="U415" s="1323">
        <f>V415+W415</f>
        <v>0</v>
      </c>
      <c r="V415" s="1155"/>
      <c r="W415" s="1155"/>
      <c r="X415" s="1323">
        <f>Y415+Z415</f>
        <v>0</v>
      </c>
      <c r="Y415" s="1334"/>
      <c r="Z415" s="1156"/>
      <c r="AA415" s="1122">
        <f t="shared" si="81"/>
        <v>0</v>
      </c>
      <c r="AB415" s="1122">
        <f t="shared" si="80"/>
        <v>0</v>
      </c>
    </row>
    <row r="416" spans="2:28" s="1032" customFormat="1" x14ac:dyDescent="0.15">
      <c r="B416" s="1135" t="s">
        <v>291</v>
      </c>
      <c r="C416" s="1128" t="s">
        <v>136</v>
      </c>
      <c r="D416" s="1092"/>
      <c r="E416" s="1143"/>
      <c r="F416" s="1144"/>
      <c r="G416" s="734">
        <f t="shared" ref="G416:Z416" si="91">SUM(G417:G421)</f>
        <v>0</v>
      </c>
      <c r="H416" s="1145">
        <f t="shared" si="91"/>
        <v>0</v>
      </c>
      <c r="I416" s="1145">
        <f t="shared" si="91"/>
        <v>0</v>
      </c>
      <c r="J416" s="1145">
        <f t="shared" si="91"/>
        <v>0</v>
      </c>
      <c r="K416" s="1145">
        <f t="shared" si="91"/>
        <v>0</v>
      </c>
      <c r="L416" s="1145">
        <f t="shared" si="91"/>
        <v>0</v>
      </c>
      <c r="M416" s="1145">
        <f t="shared" si="91"/>
        <v>0</v>
      </c>
      <c r="N416" s="1145">
        <f t="shared" si="91"/>
        <v>0</v>
      </c>
      <c r="O416" s="1145">
        <f t="shared" si="91"/>
        <v>0</v>
      </c>
      <c r="P416" s="1145">
        <f t="shared" si="91"/>
        <v>0</v>
      </c>
      <c r="Q416" s="1145">
        <f t="shared" si="91"/>
        <v>0</v>
      </c>
      <c r="R416" s="1145">
        <f t="shared" si="91"/>
        <v>0</v>
      </c>
      <c r="S416" s="1145">
        <f t="shared" si="91"/>
        <v>0</v>
      </c>
      <c r="T416" s="1145">
        <f t="shared" si="91"/>
        <v>0</v>
      </c>
      <c r="U416" s="1145">
        <f t="shared" si="91"/>
        <v>0</v>
      </c>
      <c r="V416" s="1145">
        <f t="shared" si="91"/>
        <v>0</v>
      </c>
      <c r="W416" s="1145">
        <f t="shared" si="91"/>
        <v>0</v>
      </c>
      <c r="X416" s="1145">
        <f t="shared" si="91"/>
        <v>0</v>
      </c>
      <c r="Y416" s="1145">
        <f t="shared" si="91"/>
        <v>0</v>
      </c>
      <c r="Z416" s="1146">
        <f t="shared" si="91"/>
        <v>0</v>
      </c>
      <c r="AA416" s="1122">
        <f t="shared" si="81"/>
        <v>0</v>
      </c>
      <c r="AB416" s="1122">
        <f t="shared" si="80"/>
        <v>0</v>
      </c>
    </row>
    <row r="417" spans="2:28" s="1032" customFormat="1" x14ac:dyDescent="0.2">
      <c r="B417" s="1136"/>
      <c r="C417" s="1129"/>
      <c r="D417" s="1158" t="s">
        <v>316</v>
      </c>
      <c r="E417" s="1139"/>
      <c r="F417" s="1140"/>
      <c r="G417" s="1123">
        <f>+E417*F417</f>
        <v>0</v>
      </c>
      <c r="H417" s="1138"/>
      <c r="I417" s="1321">
        <f>J417+K417</f>
        <v>0</v>
      </c>
      <c r="J417" s="1138"/>
      <c r="K417" s="1138"/>
      <c r="L417" s="1321">
        <f>M417+N417</f>
        <v>0</v>
      </c>
      <c r="M417" s="1138"/>
      <c r="N417" s="1138"/>
      <c r="O417" s="1321">
        <f>P417+Q417</f>
        <v>0</v>
      </c>
      <c r="P417" s="1138"/>
      <c r="Q417" s="1138"/>
      <c r="R417" s="1321">
        <f>S417+T417</f>
        <v>0</v>
      </c>
      <c r="S417" s="1147"/>
      <c r="T417" s="1147"/>
      <c r="U417" s="1321">
        <f>V417+W417</f>
        <v>0</v>
      </c>
      <c r="V417" s="1147"/>
      <c r="W417" s="1147"/>
      <c r="X417" s="1321">
        <f>Y417+Z417</f>
        <v>0</v>
      </c>
      <c r="Y417" s="1332"/>
      <c r="Z417" s="1148"/>
      <c r="AA417" s="1122">
        <f t="shared" si="81"/>
        <v>0</v>
      </c>
      <c r="AB417" s="1122">
        <f t="shared" si="80"/>
        <v>0</v>
      </c>
    </row>
    <row r="418" spans="2:28" s="1032" customFormat="1" x14ac:dyDescent="0.2">
      <c r="B418" s="1136"/>
      <c r="C418" s="1128"/>
      <c r="D418" s="1158" t="s">
        <v>316</v>
      </c>
      <c r="E418" s="1139"/>
      <c r="F418" s="1140"/>
      <c r="G418" s="1123">
        <f>+E418*F418</f>
        <v>0</v>
      </c>
      <c r="H418" s="1138"/>
      <c r="I418" s="1321">
        <f>J418+K418</f>
        <v>0</v>
      </c>
      <c r="J418" s="1138"/>
      <c r="K418" s="1138"/>
      <c r="L418" s="1321">
        <f>M418+N418</f>
        <v>0</v>
      </c>
      <c r="M418" s="1138"/>
      <c r="N418" s="1138"/>
      <c r="O418" s="1321">
        <f>P418+Q418</f>
        <v>0</v>
      </c>
      <c r="P418" s="1138"/>
      <c r="Q418" s="1138"/>
      <c r="R418" s="1321">
        <f>S418+T418</f>
        <v>0</v>
      </c>
      <c r="S418" s="1147"/>
      <c r="T418" s="1147"/>
      <c r="U418" s="1321">
        <f>V418+W418</f>
        <v>0</v>
      </c>
      <c r="V418" s="1147"/>
      <c r="W418" s="1147"/>
      <c r="X418" s="1321">
        <f>Y418+Z418</f>
        <v>0</v>
      </c>
      <c r="Y418" s="1332"/>
      <c r="Z418" s="1148"/>
      <c r="AA418" s="1122">
        <f t="shared" si="81"/>
        <v>0</v>
      </c>
      <c r="AB418" s="1122">
        <f t="shared" si="80"/>
        <v>0</v>
      </c>
    </row>
    <row r="419" spans="2:28" s="1032" customFormat="1" x14ac:dyDescent="0.2">
      <c r="B419" s="1136"/>
      <c r="C419" s="1129"/>
      <c r="D419" s="1158" t="s">
        <v>316</v>
      </c>
      <c r="E419" s="1139"/>
      <c r="F419" s="1140"/>
      <c r="G419" s="1123">
        <f>+E419*F419</f>
        <v>0</v>
      </c>
      <c r="H419" s="1149"/>
      <c r="I419" s="1321">
        <f>J419+K419</f>
        <v>0</v>
      </c>
      <c r="J419" s="1150"/>
      <c r="K419" s="1150"/>
      <c r="L419" s="1321">
        <f>M419+N419</f>
        <v>0</v>
      </c>
      <c r="M419" s="1150"/>
      <c r="N419" s="1150"/>
      <c r="O419" s="1321">
        <f>P419+Q419</f>
        <v>0</v>
      </c>
      <c r="P419" s="1150"/>
      <c r="Q419" s="1150"/>
      <c r="R419" s="1321">
        <f>S419+T419</f>
        <v>0</v>
      </c>
      <c r="S419" s="1151"/>
      <c r="T419" s="1151"/>
      <c r="U419" s="1321">
        <f>V419+W419</f>
        <v>0</v>
      </c>
      <c r="V419" s="1151"/>
      <c r="W419" s="1151"/>
      <c r="X419" s="1321">
        <f>Y419+Z419</f>
        <v>0</v>
      </c>
      <c r="Y419" s="1333"/>
      <c r="Z419" s="1152"/>
      <c r="AA419" s="1122">
        <f t="shared" si="81"/>
        <v>0</v>
      </c>
      <c r="AB419" s="1122">
        <f t="shared" si="80"/>
        <v>0</v>
      </c>
    </row>
    <row r="420" spans="2:28" s="1032" customFormat="1" x14ac:dyDescent="0.2">
      <c r="B420" s="1136"/>
      <c r="C420" s="1129"/>
      <c r="D420" s="1158" t="s">
        <v>316</v>
      </c>
      <c r="E420" s="1139"/>
      <c r="F420" s="1140"/>
      <c r="G420" s="1123">
        <f>+E420*F420</f>
        <v>0</v>
      </c>
      <c r="H420" s="1149"/>
      <c r="I420" s="1322">
        <f>J420+K420</f>
        <v>0</v>
      </c>
      <c r="J420" s="1150"/>
      <c r="K420" s="1150"/>
      <c r="L420" s="1322">
        <f>M420+N420</f>
        <v>0</v>
      </c>
      <c r="M420" s="1150"/>
      <c r="N420" s="1150"/>
      <c r="O420" s="1322">
        <f>P420+Q420</f>
        <v>0</v>
      </c>
      <c r="P420" s="1150"/>
      <c r="Q420" s="1150"/>
      <c r="R420" s="1322">
        <f>S420+T420</f>
        <v>0</v>
      </c>
      <c r="S420" s="1151"/>
      <c r="T420" s="1151"/>
      <c r="U420" s="1322">
        <f>V420+W420</f>
        <v>0</v>
      </c>
      <c r="V420" s="1151"/>
      <c r="W420" s="1151"/>
      <c r="X420" s="1322">
        <f>Y420+Z420</f>
        <v>0</v>
      </c>
      <c r="Y420" s="1333"/>
      <c r="Z420" s="1152"/>
      <c r="AA420" s="1122">
        <f t="shared" si="81"/>
        <v>0</v>
      </c>
      <c r="AB420" s="1122">
        <f t="shared" si="80"/>
        <v>0</v>
      </c>
    </row>
    <row r="421" spans="2:28" s="1032" customFormat="1" x14ac:dyDescent="0.2">
      <c r="B421" s="1137"/>
      <c r="C421" s="1131"/>
      <c r="D421" s="1159" t="s">
        <v>316</v>
      </c>
      <c r="E421" s="1141"/>
      <c r="F421" s="1142"/>
      <c r="G421" s="1124">
        <f>+E421*F421</f>
        <v>0</v>
      </c>
      <c r="H421" s="1153"/>
      <c r="I421" s="1323">
        <f>J421+K421</f>
        <v>0</v>
      </c>
      <c r="J421" s="1154"/>
      <c r="K421" s="1154"/>
      <c r="L421" s="1323">
        <f>M421+N421</f>
        <v>0</v>
      </c>
      <c r="M421" s="1154"/>
      <c r="N421" s="1154"/>
      <c r="O421" s="1323">
        <f>P421+Q421</f>
        <v>0</v>
      </c>
      <c r="P421" s="1154"/>
      <c r="Q421" s="1154"/>
      <c r="R421" s="1323">
        <f>S421+T421</f>
        <v>0</v>
      </c>
      <c r="S421" s="1155"/>
      <c r="T421" s="1155"/>
      <c r="U421" s="1323">
        <f>V421+W421</f>
        <v>0</v>
      </c>
      <c r="V421" s="1155"/>
      <c r="W421" s="1155"/>
      <c r="X421" s="1323">
        <f>Y421+Z421</f>
        <v>0</v>
      </c>
      <c r="Y421" s="1334"/>
      <c r="Z421" s="1156"/>
      <c r="AA421" s="1122">
        <f t="shared" si="81"/>
        <v>0</v>
      </c>
      <c r="AB421" s="1122">
        <f t="shared" si="80"/>
        <v>0</v>
      </c>
    </row>
    <row r="422" spans="2:28" s="1032" customFormat="1" x14ac:dyDescent="0.15">
      <c r="B422" s="1135" t="s">
        <v>291</v>
      </c>
      <c r="C422" s="1128" t="s">
        <v>137</v>
      </c>
      <c r="D422" s="1092"/>
      <c r="E422" s="1143"/>
      <c r="F422" s="1144"/>
      <c r="G422" s="734">
        <f t="shared" ref="G422:Z422" si="92">SUM(G423:G427)</f>
        <v>0</v>
      </c>
      <c r="H422" s="1145">
        <f t="shared" si="92"/>
        <v>0</v>
      </c>
      <c r="I422" s="1145">
        <f t="shared" si="92"/>
        <v>0</v>
      </c>
      <c r="J422" s="1145">
        <f t="shared" si="92"/>
        <v>0</v>
      </c>
      <c r="K422" s="1145">
        <f t="shared" si="92"/>
        <v>0</v>
      </c>
      <c r="L422" s="1145">
        <f t="shared" si="92"/>
        <v>0</v>
      </c>
      <c r="M422" s="1145">
        <f t="shared" si="92"/>
        <v>0</v>
      </c>
      <c r="N422" s="1145">
        <f t="shared" si="92"/>
        <v>0</v>
      </c>
      <c r="O422" s="1145">
        <f t="shared" si="92"/>
        <v>0</v>
      </c>
      <c r="P422" s="1145">
        <f t="shared" si="92"/>
        <v>0</v>
      </c>
      <c r="Q422" s="1145">
        <f t="shared" si="92"/>
        <v>0</v>
      </c>
      <c r="R422" s="1145">
        <f t="shared" si="92"/>
        <v>0</v>
      </c>
      <c r="S422" s="1145">
        <f t="shared" si="92"/>
        <v>0</v>
      </c>
      <c r="T422" s="1145">
        <f t="shared" si="92"/>
        <v>0</v>
      </c>
      <c r="U422" s="1145">
        <f t="shared" si="92"/>
        <v>0</v>
      </c>
      <c r="V422" s="1145">
        <f t="shared" si="92"/>
        <v>0</v>
      </c>
      <c r="W422" s="1145">
        <f t="shared" si="92"/>
        <v>0</v>
      </c>
      <c r="X422" s="1145">
        <f t="shared" si="92"/>
        <v>0</v>
      </c>
      <c r="Y422" s="1145">
        <f t="shared" si="92"/>
        <v>0</v>
      </c>
      <c r="Z422" s="1146">
        <f t="shared" si="92"/>
        <v>0</v>
      </c>
      <c r="AA422" s="1122">
        <f t="shared" si="81"/>
        <v>0</v>
      </c>
      <c r="AB422" s="1122">
        <f t="shared" si="80"/>
        <v>0</v>
      </c>
    </row>
    <row r="423" spans="2:28" s="1032" customFormat="1" x14ac:dyDescent="0.2">
      <c r="B423" s="1136"/>
      <c r="C423" s="1129"/>
      <c r="D423" s="1158" t="s">
        <v>316</v>
      </c>
      <c r="E423" s="1139"/>
      <c r="F423" s="1140"/>
      <c r="G423" s="1123">
        <f>+E423*F423</f>
        <v>0</v>
      </c>
      <c r="H423" s="1138"/>
      <c r="I423" s="1321">
        <f>J423+K423</f>
        <v>0</v>
      </c>
      <c r="J423" s="1138"/>
      <c r="K423" s="1138"/>
      <c r="L423" s="1321">
        <f>M423+N423</f>
        <v>0</v>
      </c>
      <c r="M423" s="1138"/>
      <c r="N423" s="1138"/>
      <c r="O423" s="1321">
        <f>P423+Q423</f>
        <v>0</v>
      </c>
      <c r="P423" s="1138"/>
      <c r="Q423" s="1138"/>
      <c r="R423" s="1321">
        <f>S423+T423</f>
        <v>0</v>
      </c>
      <c r="S423" s="1147"/>
      <c r="T423" s="1147"/>
      <c r="U423" s="1321">
        <f>V423+W423</f>
        <v>0</v>
      </c>
      <c r="V423" s="1147"/>
      <c r="W423" s="1147"/>
      <c r="X423" s="1321">
        <f>Y423+Z423</f>
        <v>0</v>
      </c>
      <c r="Y423" s="1332"/>
      <c r="Z423" s="1148"/>
      <c r="AA423" s="1122">
        <f t="shared" si="81"/>
        <v>0</v>
      </c>
      <c r="AB423" s="1122">
        <f t="shared" si="80"/>
        <v>0</v>
      </c>
    </row>
    <row r="424" spans="2:28" s="1032" customFormat="1" x14ac:dyDescent="0.2">
      <c r="B424" s="1136"/>
      <c r="C424" s="1129"/>
      <c r="D424" s="1158" t="s">
        <v>316</v>
      </c>
      <c r="E424" s="1139"/>
      <c r="F424" s="1140"/>
      <c r="G424" s="1123">
        <f>+E424*F424</f>
        <v>0</v>
      </c>
      <c r="H424" s="1138"/>
      <c r="I424" s="1321">
        <f>J424+K424</f>
        <v>0</v>
      </c>
      <c r="J424" s="1138"/>
      <c r="K424" s="1138"/>
      <c r="L424" s="1321">
        <f>M424+N424</f>
        <v>0</v>
      </c>
      <c r="M424" s="1138"/>
      <c r="N424" s="1138"/>
      <c r="O424" s="1321">
        <f>P424+Q424</f>
        <v>0</v>
      </c>
      <c r="P424" s="1138"/>
      <c r="Q424" s="1138"/>
      <c r="R424" s="1321">
        <f>S424+T424</f>
        <v>0</v>
      </c>
      <c r="S424" s="1147"/>
      <c r="T424" s="1147"/>
      <c r="U424" s="1321">
        <f>V424+W424</f>
        <v>0</v>
      </c>
      <c r="V424" s="1147"/>
      <c r="W424" s="1147"/>
      <c r="X424" s="1321">
        <f>Y424+Z424</f>
        <v>0</v>
      </c>
      <c r="Y424" s="1332"/>
      <c r="Z424" s="1148"/>
      <c r="AA424" s="1122">
        <f t="shared" si="81"/>
        <v>0</v>
      </c>
      <c r="AB424" s="1122">
        <f t="shared" si="80"/>
        <v>0</v>
      </c>
    </row>
    <row r="425" spans="2:28" s="1032" customFormat="1" x14ac:dyDescent="0.2">
      <c r="B425" s="1136"/>
      <c r="C425" s="1129"/>
      <c r="D425" s="1158" t="s">
        <v>316</v>
      </c>
      <c r="E425" s="1139"/>
      <c r="F425" s="1140"/>
      <c r="G425" s="1123">
        <f>+E425*F425</f>
        <v>0</v>
      </c>
      <c r="H425" s="1149"/>
      <c r="I425" s="1321">
        <f>J425+K425</f>
        <v>0</v>
      </c>
      <c r="J425" s="1150"/>
      <c r="K425" s="1150"/>
      <c r="L425" s="1321">
        <f>M425+N425</f>
        <v>0</v>
      </c>
      <c r="M425" s="1150"/>
      <c r="N425" s="1150"/>
      <c r="O425" s="1321">
        <f>P425+Q425</f>
        <v>0</v>
      </c>
      <c r="P425" s="1150"/>
      <c r="Q425" s="1150"/>
      <c r="R425" s="1321">
        <f>S425+T425</f>
        <v>0</v>
      </c>
      <c r="S425" s="1151"/>
      <c r="T425" s="1151"/>
      <c r="U425" s="1321">
        <f>V425+W425</f>
        <v>0</v>
      </c>
      <c r="V425" s="1151"/>
      <c r="W425" s="1151"/>
      <c r="X425" s="1321">
        <f>Y425+Z425</f>
        <v>0</v>
      </c>
      <c r="Y425" s="1333"/>
      <c r="Z425" s="1152"/>
      <c r="AA425" s="1122">
        <f t="shared" si="81"/>
        <v>0</v>
      </c>
      <c r="AB425" s="1122">
        <f t="shared" si="80"/>
        <v>0</v>
      </c>
    </row>
    <row r="426" spans="2:28" s="1032" customFormat="1" x14ac:dyDescent="0.2">
      <c r="B426" s="1136"/>
      <c r="C426" s="1129"/>
      <c r="D426" s="1158" t="s">
        <v>316</v>
      </c>
      <c r="E426" s="1139"/>
      <c r="F426" s="1140"/>
      <c r="G426" s="1123">
        <f>+E426*F426</f>
        <v>0</v>
      </c>
      <c r="H426" s="1149"/>
      <c r="I426" s="1322">
        <f>J426+K426</f>
        <v>0</v>
      </c>
      <c r="J426" s="1150"/>
      <c r="K426" s="1150"/>
      <c r="L426" s="1322">
        <f>M426+N426</f>
        <v>0</v>
      </c>
      <c r="M426" s="1150"/>
      <c r="N426" s="1150"/>
      <c r="O426" s="1322">
        <f>P426+Q426</f>
        <v>0</v>
      </c>
      <c r="P426" s="1150"/>
      <c r="Q426" s="1150"/>
      <c r="R426" s="1322">
        <f>S426+T426</f>
        <v>0</v>
      </c>
      <c r="S426" s="1151"/>
      <c r="T426" s="1151"/>
      <c r="U426" s="1322">
        <f>V426+W426</f>
        <v>0</v>
      </c>
      <c r="V426" s="1151"/>
      <c r="W426" s="1151"/>
      <c r="X426" s="1322">
        <f>Y426+Z426</f>
        <v>0</v>
      </c>
      <c r="Y426" s="1333"/>
      <c r="Z426" s="1152"/>
      <c r="AA426" s="1122">
        <f t="shared" si="81"/>
        <v>0</v>
      </c>
      <c r="AB426" s="1122">
        <f t="shared" si="80"/>
        <v>0</v>
      </c>
    </row>
    <row r="427" spans="2:28" s="1032" customFormat="1" x14ac:dyDescent="0.2">
      <c r="B427" s="1137"/>
      <c r="C427" s="1131"/>
      <c r="D427" s="1159" t="s">
        <v>316</v>
      </c>
      <c r="E427" s="1141"/>
      <c r="F427" s="1142"/>
      <c r="G427" s="1124">
        <f>+E427*F427</f>
        <v>0</v>
      </c>
      <c r="H427" s="1153"/>
      <c r="I427" s="1323">
        <f>J427+K427</f>
        <v>0</v>
      </c>
      <c r="J427" s="1154"/>
      <c r="K427" s="1154"/>
      <c r="L427" s="1323">
        <f>M427+N427</f>
        <v>0</v>
      </c>
      <c r="M427" s="1154"/>
      <c r="N427" s="1154"/>
      <c r="O427" s="1323">
        <f>P427+Q427</f>
        <v>0</v>
      </c>
      <c r="P427" s="1154"/>
      <c r="Q427" s="1154"/>
      <c r="R427" s="1323">
        <f>S427+T427</f>
        <v>0</v>
      </c>
      <c r="S427" s="1155"/>
      <c r="T427" s="1155"/>
      <c r="U427" s="1323">
        <f>V427+W427</f>
        <v>0</v>
      </c>
      <c r="V427" s="1155"/>
      <c r="W427" s="1155"/>
      <c r="X427" s="1323">
        <f>Y427+Z427</f>
        <v>0</v>
      </c>
      <c r="Y427" s="1334"/>
      <c r="Z427" s="1156"/>
      <c r="AA427" s="1122">
        <f t="shared" si="81"/>
        <v>0</v>
      </c>
      <c r="AB427" s="1122">
        <f t="shared" si="80"/>
        <v>0</v>
      </c>
    </row>
    <row r="428" spans="2:28" s="1032" customFormat="1" x14ac:dyDescent="0.15">
      <c r="B428" s="1135" t="s">
        <v>291</v>
      </c>
      <c r="C428" s="1128" t="s">
        <v>138</v>
      </c>
      <c r="D428" s="1092"/>
      <c r="E428" s="1143"/>
      <c r="F428" s="1144"/>
      <c r="G428" s="734">
        <f t="shared" ref="G428:Z428" si="93">SUM(G429:G433)</f>
        <v>0</v>
      </c>
      <c r="H428" s="1145">
        <f t="shared" si="93"/>
        <v>0</v>
      </c>
      <c r="I428" s="1145">
        <f t="shared" si="93"/>
        <v>0</v>
      </c>
      <c r="J428" s="1145">
        <f t="shared" si="93"/>
        <v>0</v>
      </c>
      <c r="K428" s="1145">
        <f t="shared" si="93"/>
        <v>0</v>
      </c>
      <c r="L428" s="1145">
        <f t="shared" si="93"/>
        <v>0</v>
      </c>
      <c r="M428" s="1145">
        <f t="shared" si="93"/>
        <v>0</v>
      </c>
      <c r="N428" s="1145">
        <f t="shared" si="93"/>
        <v>0</v>
      </c>
      <c r="O428" s="1145">
        <f t="shared" si="93"/>
        <v>0</v>
      </c>
      <c r="P428" s="1145">
        <f t="shared" si="93"/>
        <v>0</v>
      </c>
      <c r="Q428" s="1145">
        <f t="shared" si="93"/>
        <v>0</v>
      </c>
      <c r="R428" s="1145">
        <f t="shared" si="93"/>
        <v>0</v>
      </c>
      <c r="S428" s="1145">
        <f t="shared" si="93"/>
        <v>0</v>
      </c>
      <c r="T428" s="1145">
        <f t="shared" si="93"/>
        <v>0</v>
      </c>
      <c r="U428" s="1145">
        <f t="shared" si="93"/>
        <v>0</v>
      </c>
      <c r="V428" s="1145">
        <f t="shared" si="93"/>
        <v>0</v>
      </c>
      <c r="W428" s="1145">
        <f t="shared" si="93"/>
        <v>0</v>
      </c>
      <c r="X428" s="1145">
        <f t="shared" si="93"/>
        <v>0</v>
      </c>
      <c r="Y428" s="1145">
        <f t="shared" si="93"/>
        <v>0</v>
      </c>
      <c r="Z428" s="1146">
        <f t="shared" si="93"/>
        <v>0</v>
      </c>
      <c r="AA428" s="1122">
        <f t="shared" si="81"/>
        <v>0</v>
      </c>
      <c r="AB428" s="1122">
        <f t="shared" si="80"/>
        <v>0</v>
      </c>
    </row>
    <row r="429" spans="2:28" s="1032" customFormat="1" x14ac:dyDescent="0.2">
      <c r="B429" s="1136"/>
      <c r="C429" s="1129"/>
      <c r="D429" s="1158" t="s">
        <v>316</v>
      </c>
      <c r="E429" s="1139"/>
      <c r="F429" s="1140"/>
      <c r="G429" s="1123">
        <f>+E429*F429</f>
        <v>0</v>
      </c>
      <c r="H429" s="1138"/>
      <c r="I429" s="1321">
        <f>J429+K429</f>
        <v>0</v>
      </c>
      <c r="J429" s="1138"/>
      <c r="K429" s="1138"/>
      <c r="L429" s="1321">
        <f>M429+N429</f>
        <v>0</v>
      </c>
      <c r="M429" s="1138"/>
      <c r="N429" s="1138"/>
      <c r="O429" s="1321">
        <f>P429+Q429</f>
        <v>0</v>
      </c>
      <c r="P429" s="1138"/>
      <c r="Q429" s="1138"/>
      <c r="R429" s="1321">
        <f>S429+T429</f>
        <v>0</v>
      </c>
      <c r="S429" s="1147"/>
      <c r="T429" s="1147"/>
      <c r="U429" s="1321">
        <f>V429+W429</f>
        <v>0</v>
      </c>
      <c r="V429" s="1147"/>
      <c r="W429" s="1147"/>
      <c r="X429" s="1321">
        <f>Y429+Z429</f>
        <v>0</v>
      </c>
      <c r="Y429" s="1332"/>
      <c r="Z429" s="1148"/>
      <c r="AA429" s="1122">
        <f t="shared" si="81"/>
        <v>0</v>
      </c>
      <c r="AB429" s="1122">
        <f t="shared" si="80"/>
        <v>0</v>
      </c>
    </row>
    <row r="430" spans="2:28" s="1032" customFormat="1" x14ac:dyDescent="0.2">
      <c r="B430" s="1136"/>
      <c r="C430" s="1128"/>
      <c r="D430" s="1158" t="s">
        <v>316</v>
      </c>
      <c r="E430" s="1139"/>
      <c r="F430" s="1140"/>
      <c r="G430" s="1123">
        <f>+E430*F430</f>
        <v>0</v>
      </c>
      <c r="H430" s="1138"/>
      <c r="I430" s="1321">
        <f>J430+K430</f>
        <v>0</v>
      </c>
      <c r="J430" s="1138"/>
      <c r="K430" s="1138"/>
      <c r="L430" s="1321">
        <f>M430+N430</f>
        <v>0</v>
      </c>
      <c r="M430" s="1138"/>
      <c r="N430" s="1138"/>
      <c r="O430" s="1321">
        <f>P430+Q430</f>
        <v>0</v>
      </c>
      <c r="P430" s="1138"/>
      <c r="Q430" s="1138"/>
      <c r="R430" s="1321">
        <f>S430+T430</f>
        <v>0</v>
      </c>
      <c r="S430" s="1147"/>
      <c r="T430" s="1147"/>
      <c r="U430" s="1321">
        <f>V430+W430</f>
        <v>0</v>
      </c>
      <c r="V430" s="1147"/>
      <c r="W430" s="1147"/>
      <c r="X430" s="1321">
        <f>Y430+Z430</f>
        <v>0</v>
      </c>
      <c r="Y430" s="1332"/>
      <c r="Z430" s="1148"/>
      <c r="AA430" s="1122">
        <f t="shared" si="81"/>
        <v>0</v>
      </c>
      <c r="AB430" s="1122">
        <f t="shared" si="80"/>
        <v>0</v>
      </c>
    </row>
    <row r="431" spans="2:28" s="1032" customFormat="1" x14ac:dyDescent="0.2">
      <c r="B431" s="1136"/>
      <c r="C431" s="1129"/>
      <c r="D431" s="1158" t="s">
        <v>316</v>
      </c>
      <c r="E431" s="1139"/>
      <c r="F431" s="1140"/>
      <c r="G431" s="1123">
        <f>+E431*F431</f>
        <v>0</v>
      </c>
      <c r="H431" s="1149"/>
      <c r="I431" s="1321">
        <f>J431+K431</f>
        <v>0</v>
      </c>
      <c r="J431" s="1150"/>
      <c r="K431" s="1150"/>
      <c r="L431" s="1321">
        <f>M431+N431</f>
        <v>0</v>
      </c>
      <c r="M431" s="1150"/>
      <c r="N431" s="1150"/>
      <c r="O431" s="1321">
        <f>P431+Q431</f>
        <v>0</v>
      </c>
      <c r="P431" s="1150"/>
      <c r="Q431" s="1150"/>
      <c r="R431" s="1321">
        <f>S431+T431</f>
        <v>0</v>
      </c>
      <c r="S431" s="1151"/>
      <c r="T431" s="1151"/>
      <c r="U431" s="1321">
        <f>V431+W431</f>
        <v>0</v>
      </c>
      <c r="V431" s="1151"/>
      <c r="W431" s="1151"/>
      <c r="X431" s="1321">
        <f>Y431+Z431</f>
        <v>0</v>
      </c>
      <c r="Y431" s="1333"/>
      <c r="Z431" s="1152"/>
      <c r="AA431" s="1122">
        <f t="shared" si="81"/>
        <v>0</v>
      </c>
      <c r="AB431" s="1122">
        <f t="shared" si="80"/>
        <v>0</v>
      </c>
    </row>
    <row r="432" spans="2:28" s="1032" customFormat="1" x14ac:dyDescent="0.2">
      <c r="B432" s="1136"/>
      <c r="C432" s="1129"/>
      <c r="D432" s="1158" t="s">
        <v>316</v>
      </c>
      <c r="E432" s="1139"/>
      <c r="F432" s="1140"/>
      <c r="G432" s="1123">
        <f>+E432*F432</f>
        <v>0</v>
      </c>
      <c r="H432" s="1149"/>
      <c r="I432" s="1322">
        <f>J432+K432</f>
        <v>0</v>
      </c>
      <c r="J432" s="1150"/>
      <c r="K432" s="1150"/>
      <c r="L432" s="1322">
        <f>M432+N432</f>
        <v>0</v>
      </c>
      <c r="M432" s="1150"/>
      <c r="N432" s="1150"/>
      <c r="O432" s="1322">
        <f>P432+Q432</f>
        <v>0</v>
      </c>
      <c r="P432" s="1150"/>
      <c r="Q432" s="1150"/>
      <c r="R432" s="1322">
        <f>S432+T432</f>
        <v>0</v>
      </c>
      <c r="S432" s="1151"/>
      <c r="T432" s="1151"/>
      <c r="U432" s="1322">
        <f>V432+W432</f>
        <v>0</v>
      </c>
      <c r="V432" s="1151"/>
      <c r="W432" s="1151"/>
      <c r="X432" s="1322">
        <f>Y432+Z432</f>
        <v>0</v>
      </c>
      <c r="Y432" s="1333"/>
      <c r="Z432" s="1152"/>
      <c r="AA432" s="1122">
        <f t="shared" ref="AA432:AA495" si="94">X432+U432+R432+O432+L432+I432+H432</f>
        <v>0</v>
      </c>
      <c r="AB432" s="1122">
        <f t="shared" ref="AB432:AB497" si="95">+AA432-G432</f>
        <v>0</v>
      </c>
    </row>
    <row r="433" spans="2:28" s="1032" customFormat="1" x14ac:dyDescent="0.2">
      <c r="B433" s="1137"/>
      <c r="C433" s="1131"/>
      <c r="D433" s="1159" t="s">
        <v>316</v>
      </c>
      <c r="E433" s="1141"/>
      <c r="F433" s="1142"/>
      <c r="G433" s="1124">
        <f>+E433*F433</f>
        <v>0</v>
      </c>
      <c r="H433" s="1153"/>
      <c r="I433" s="1323">
        <f>J433+K433</f>
        <v>0</v>
      </c>
      <c r="J433" s="1154"/>
      <c r="K433" s="1154"/>
      <c r="L433" s="1323">
        <f>M433+N433</f>
        <v>0</v>
      </c>
      <c r="M433" s="1154"/>
      <c r="N433" s="1154"/>
      <c r="O433" s="1323">
        <f>P433+Q433</f>
        <v>0</v>
      </c>
      <c r="P433" s="1154"/>
      <c r="Q433" s="1154"/>
      <c r="R433" s="1323">
        <f>S433+T433</f>
        <v>0</v>
      </c>
      <c r="S433" s="1155"/>
      <c r="T433" s="1155"/>
      <c r="U433" s="1323">
        <f>V433+W433</f>
        <v>0</v>
      </c>
      <c r="V433" s="1155"/>
      <c r="W433" s="1155"/>
      <c r="X433" s="1323">
        <f>Y433+Z433</f>
        <v>0</v>
      </c>
      <c r="Y433" s="1334"/>
      <c r="Z433" s="1156"/>
      <c r="AA433" s="1122">
        <f t="shared" si="94"/>
        <v>0</v>
      </c>
      <c r="AB433" s="1122">
        <f t="shared" si="95"/>
        <v>0</v>
      </c>
    </row>
    <row r="434" spans="2:28" s="1032" customFormat="1" x14ac:dyDescent="0.15">
      <c r="B434" s="777">
        <f>+'PLAN DE ADQUISICIONES'!C39</f>
        <v>0</v>
      </c>
      <c r="C434" s="778" t="str">
        <f>+'PLAN DE ADQUISICIONES'!B39</f>
        <v>1.3.4</v>
      </c>
      <c r="D434" s="774" t="str">
        <f>+'PLAN DE ADQUISICIONES'!D39</f>
        <v>Unidad medida</v>
      </c>
      <c r="E434" s="775">
        <f>+'PLAN DE ADQUISICIONES'!E39</f>
        <v>0</v>
      </c>
      <c r="F434" s="735"/>
      <c r="G434" s="735">
        <f t="shared" ref="G434:Z434" si="96">+G436+G442+G448+G454+G460</f>
        <v>0</v>
      </c>
      <c r="H434" s="19">
        <f t="shared" si="96"/>
        <v>0</v>
      </c>
      <c r="I434" s="19">
        <f t="shared" si="96"/>
        <v>0</v>
      </c>
      <c r="J434" s="19">
        <f t="shared" si="96"/>
        <v>0</v>
      </c>
      <c r="K434" s="19">
        <f t="shared" si="96"/>
        <v>0</v>
      </c>
      <c r="L434" s="19">
        <f t="shared" si="96"/>
        <v>0</v>
      </c>
      <c r="M434" s="19">
        <f t="shared" si="96"/>
        <v>0</v>
      </c>
      <c r="N434" s="19">
        <f t="shared" si="96"/>
        <v>0</v>
      </c>
      <c r="O434" s="19">
        <f t="shared" si="96"/>
        <v>0</v>
      </c>
      <c r="P434" s="19">
        <f t="shared" si="96"/>
        <v>0</v>
      </c>
      <c r="Q434" s="19">
        <f t="shared" si="96"/>
        <v>0</v>
      </c>
      <c r="R434" s="19">
        <f t="shared" si="96"/>
        <v>0</v>
      </c>
      <c r="S434" s="19">
        <f t="shared" si="96"/>
        <v>0</v>
      </c>
      <c r="T434" s="19">
        <f t="shared" si="96"/>
        <v>0</v>
      </c>
      <c r="U434" s="19">
        <f t="shared" si="96"/>
        <v>0</v>
      </c>
      <c r="V434" s="19">
        <f t="shared" si="96"/>
        <v>0</v>
      </c>
      <c r="W434" s="19">
        <f t="shared" si="96"/>
        <v>0</v>
      </c>
      <c r="X434" s="19">
        <f t="shared" si="96"/>
        <v>0</v>
      </c>
      <c r="Y434" s="19">
        <f t="shared" si="96"/>
        <v>0</v>
      </c>
      <c r="Z434" s="20">
        <f t="shared" si="96"/>
        <v>0</v>
      </c>
      <c r="AA434" s="1122">
        <f t="shared" si="94"/>
        <v>0</v>
      </c>
      <c r="AB434" s="1122">
        <f t="shared" si="95"/>
        <v>0</v>
      </c>
    </row>
    <row r="435" spans="2:28" s="1032" customFormat="1" x14ac:dyDescent="0.15">
      <c r="B435" s="771" t="s">
        <v>475</v>
      </c>
      <c r="C435" s="770"/>
      <c r="D435" s="1893"/>
      <c r="E435" s="1894"/>
      <c r="F435" s="1894"/>
      <c r="G435" s="1894"/>
      <c r="H435" s="1894"/>
      <c r="I435" s="1894"/>
      <c r="J435" s="1894"/>
      <c r="K435" s="1894"/>
      <c r="L435" s="1894"/>
      <c r="M435" s="1894"/>
      <c r="N435" s="1894"/>
      <c r="O435" s="1894"/>
      <c r="P435" s="1894"/>
      <c r="Q435" s="1894"/>
      <c r="R435" s="1894"/>
      <c r="S435" s="1894"/>
      <c r="T435" s="1894"/>
      <c r="U435" s="1894"/>
      <c r="V435" s="1894"/>
      <c r="W435" s="1894"/>
      <c r="X435" s="1895"/>
      <c r="Y435" s="1330"/>
      <c r="Z435" s="1331"/>
      <c r="AA435" s="1122"/>
      <c r="AB435" s="1122"/>
    </row>
    <row r="436" spans="2:28" s="1032" customFormat="1" x14ac:dyDescent="0.15">
      <c r="B436" s="1135" t="s">
        <v>291</v>
      </c>
      <c r="C436" s="1128" t="s">
        <v>139</v>
      </c>
      <c r="D436" s="1092"/>
      <c r="E436" s="1143"/>
      <c r="F436" s="1144"/>
      <c r="G436" s="734">
        <f t="shared" ref="G436:Z436" si="97">SUM(G437:G441)</f>
        <v>0</v>
      </c>
      <c r="H436" s="1145">
        <f t="shared" si="97"/>
        <v>0</v>
      </c>
      <c r="I436" s="1145">
        <f t="shared" si="97"/>
        <v>0</v>
      </c>
      <c r="J436" s="1145">
        <f t="shared" si="97"/>
        <v>0</v>
      </c>
      <c r="K436" s="1145">
        <f t="shared" si="97"/>
        <v>0</v>
      </c>
      <c r="L436" s="1145">
        <f t="shared" si="97"/>
        <v>0</v>
      </c>
      <c r="M436" s="1145">
        <f t="shared" si="97"/>
        <v>0</v>
      </c>
      <c r="N436" s="1145">
        <f t="shared" si="97"/>
        <v>0</v>
      </c>
      <c r="O436" s="1145">
        <f t="shared" si="97"/>
        <v>0</v>
      </c>
      <c r="P436" s="1145">
        <f t="shared" si="97"/>
        <v>0</v>
      </c>
      <c r="Q436" s="1145">
        <f t="shared" si="97"/>
        <v>0</v>
      </c>
      <c r="R436" s="1145">
        <f t="shared" si="97"/>
        <v>0</v>
      </c>
      <c r="S436" s="1145">
        <f t="shared" si="97"/>
        <v>0</v>
      </c>
      <c r="T436" s="1145">
        <f t="shared" si="97"/>
        <v>0</v>
      </c>
      <c r="U436" s="1145">
        <f t="shared" si="97"/>
        <v>0</v>
      </c>
      <c r="V436" s="1145">
        <f t="shared" si="97"/>
        <v>0</v>
      </c>
      <c r="W436" s="1145">
        <f t="shared" si="97"/>
        <v>0</v>
      </c>
      <c r="X436" s="1145">
        <f t="shared" si="97"/>
        <v>0</v>
      </c>
      <c r="Y436" s="1145">
        <f t="shared" si="97"/>
        <v>0</v>
      </c>
      <c r="Z436" s="1146">
        <f t="shared" si="97"/>
        <v>0</v>
      </c>
      <c r="AA436" s="1122">
        <f t="shared" si="94"/>
        <v>0</v>
      </c>
      <c r="AB436" s="1122">
        <f t="shared" si="95"/>
        <v>0</v>
      </c>
    </row>
    <row r="437" spans="2:28" s="1032" customFormat="1" x14ac:dyDescent="0.2">
      <c r="B437" s="1136"/>
      <c r="C437" s="1129"/>
      <c r="D437" s="1158" t="s">
        <v>316</v>
      </c>
      <c r="E437" s="1139"/>
      <c r="F437" s="1140"/>
      <c r="G437" s="1123">
        <f>+E437*F437</f>
        <v>0</v>
      </c>
      <c r="H437" s="1138"/>
      <c r="I437" s="1321">
        <f>J437+K437</f>
        <v>0</v>
      </c>
      <c r="J437" s="1138"/>
      <c r="K437" s="1138"/>
      <c r="L437" s="1321">
        <f>M437+N437</f>
        <v>0</v>
      </c>
      <c r="M437" s="1138"/>
      <c r="N437" s="1138"/>
      <c r="O437" s="1321">
        <f>P437+Q437</f>
        <v>0</v>
      </c>
      <c r="P437" s="1138"/>
      <c r="Q437" s="1138"/>
      <c r="R437" s="1321">
        <f>S437+T437</f>
        <v>0</v>
      </c>
      <c r="S437" s="1147"/>
      <c r="T437" s="1147"/>
      <c r="U437" s="1321">
        <f>V437+W437</f>
        <v>0</v>
      </c>
      <c r="V437" s="1147"/>
      <c r="W437" s="1147"/>
      <c r="X437" s="1321">
        <f>Y437+Z437</f>
        <v>0</v>
      </c>
      <c r="Y437" s="1332"/>
      <c r="Z437" s="1148"/>
      <c r="AA437" s="1122">
        <f t="shared" si="94"/>
        <v>0</v>
      </c>
      <c r="AB437" s="1122">
        <f t="shared" si="95"/>
        <v>0</v>
      </c>
    </row>
    <row r="438" spans="2:28" s="1032" customFormat="1" x14ac:dyDescent="0.2">
      <c r="B438" s="1136"/>
      <c r="C438" s="1129"/>
      <c r="D438" s="1158" t="s">
        <v>316</v>
      </c>
      <c r="E438" s="1139"/>
      <c r="F438" s="1140"/>
      <c r="G438" s="1123">
        <f>+E438*F438</f>
        <v>0</v>
      </c>
      <c r="H438" s="1138"/>
      <c r="I438" s="1321">
        <f>J438+K438</f>
        <v>0</v>
      </c>
      <c r="J438" s="1138"/>
      <c r="K438" s="1138"/>
      <c r="L438" s="1321">
        <f>M438+N438</f>
        <v>0</v>
      </c>
      <c r="M438" s="1138"/>
      <c r="N438" s="1138"/>
      <c r="O438" s="1321">
        <f>P438+Q438</f>
        <v>0</v>
      </c>
      <c r="P438" s="1138"/>
      <c r="Q438" s="1138"/>
      <c r="R438" s="1321">
        <f>S438+T438</f>
        <v>0</v>
      </c>
      <c r="S438" s="1147"/>
      <c r="T438" s="1147"/>
      <c r="U438" s="1321">
        <f>V438+W438</f>
        <v>0</v>
      </c>
      <c r="V438" s="1147"/>
      <c r="W438" s="1147"/>
      <c r="X438" s="1321">
        <f>Y438+Z438</f>
        <v>0</v>
      </c>
      <c r="Y438" s="1332"/>
      <c r="Z438" s="1148"/>
      <c r="AA438" s="1122">
        <f t="shared" si="94"/>
        <v>0</v>
      </c>
      <c r="AB438" s="1122">
        <f t="shared" si="95"/>
        <v>0</v>
      </c>
    </row>
    <row r="439" spans="2:28" s="1032" customFormat="1" x14ac:dyDescent="0.2">
      <c r="B439" s="1136"/>
      <c r="C439" s="1130"/>
      <c r="D439" s="1158" t="s">
        <v>316</v>
      </c>
      <c r="E439" s="1139"/>
      <c r="F439" s="1140"/>
      <c r="G439" s="1123">
        <f>+E439*F439</f>
        <v>0</v>
      </c>
      <c r="H439" s="1149"/>
      <c r="I439" s="1321">
        <f>J439+K439</f>
        <v>0</v>
      </c>
      <c r="J439" s="1150"/>
      <c r="K439" s="1150"/>
      <c r="L439" s="1321">
        <f>M439+N439</f>
        <v>0</v>
      </c>
      <c r="M439" s="1150"/>
      <c r="N439" s="1150"/>
      <c r="O439" s="1321">
        <f>P439+Q439</f>
        <v>0</v>
      </c>
      <c r="P439" s="1150"/>
      <c r="Q439" s="1150"/>
      <c r="R439" s="1321">
        <f>S439+T439</f>
        <v>0</v>
      </c>
      <c r="S439" s="1151"/>
      <c r="T439" s="1151"/>
      <c r="U439" s="1321">
        <f>V439+W439</f>
        <v>0</v>
      </c>
      <c r="V439" s="1151"/>
      <c r="W439" s="1151"/>
      <c r="X439" s="1321">
        <f>Y439+Z439</f>
        <v>0</v>
      </c>
      <c r="Y439" s="1333"/>
      <c r="Z439" s="1152"/>
      <c r="AA439" s="1122">
        <f t="shared" si="94"/>
        <v>0</v>
      </c>
      <c r="AB439" s="1122">
        <f t="shared" si="95"/>
        <v>0</v>
      </c>
    </row>
    <row r="440" spans="2:28" s="1032" customFormat="1" x14ac:dyDescent="0.2">
      <c r="B440" s="1136"/>
      <c r="C440" s="1130"/>
      <c r="D440" s="1158" t="s">
        <v>316</v>
      </c>
      <c r="E440" s="1139"/>
      <c r="F440" s="1140"/>
      <c r="G440" s="1123">
        <f>+E440*F440</f>
        <v>0</v>
      </c>
      <c r="H440" s="1149"/>
      <c r="I440" s="1322">
        <f>J440+K440</f>
        <v>0</v>
      </c>
      <c r="J440" s="1150"/>
      <c r="K440" s="1150"/>
      <c r="L440" s="1322">
        <f>M440+N440</f>
        <v>0</v>
      </c>
      <c r="M440" s="1150"/>
      <c r="N440" s="1150"/>
      <c r="O440" s="1322">
        <f>P440+Q440</f>
        <v>0</v>
      </c>
      <c r="P440" s="1150"/>
      <c r="Q440" s="1150"/>
      <c r="R440" s="1322">
        <f>S440+T440</f>
        <v>0</v>
      </c>
      <c r="S440" s="1151"/>
      <c r="T440" s="1151"/>
      <c r="U440" s="1322">
        <f>V440+W440</f>
        <v>0</v>
      </c>
      <c r="V440" s="1151"/>
      <c r="W440" s="1151"/>
      <c r="X440" s="1322">
        <f>Y440+Z440</f>
        <v>0</v>
      </c>
      <c r="Y440" s="1333"/>
      <c r="Z440" s="1152"/>
      <c r="AA440" s="1122">
        <f t="shared" si="94"/>
        <v>0</v>
      </c>
      <c r="AB440" s="1122">
        <f t="shared" si="95"/>
        <v>0</v>
      </c>
    </row>
    <row r="441" spans="2:28" s="1032" customFormat="1" x14ac:dyDescent="0.2">
      <c r="B441" s="1137"/>
      <c r="C441" s="1131"/>
      <c r="D441" s="1159" t="s">
        <v>316</v>
      </c>
      <c r="E441" s="1141"/>
      <c r="F441" s="1142"/>
      <c r="G441" s="1124">
        <f>+E441*F441</f>
        <v>0</v>
      </c>
      <c r="H441" s="1153"/>
      <c r="I441" s="1323">
        <f>J441+K441</f>
        <v>0</v>
      </c>
      <c r="J441" s="1154"/>
      <c r="K441" s="1154"/>
      <c r="L441" s="1323">
        <f>M441+N441</f>
        <v>0</v>
      </c>
      <c r="M441" s="1154"/>
      <c r="N441" s="1154"/>
      <c r="O441" s="1323">
        <f>P441+Q441</f>
        <v>0</v>
      </c>
      <c r="P441" s="1154"/>
      <c r="Q441" s="1154"/>
      <c r="R441" s="1323">
        <f>S441+T441</f>
        <v>0</v>
      </c>
      <c r="S441" s="1155"/>
      <c r="T441" s="1155"/>
      <c r="U441" s="1323">
        <f>V441+W441</f>
        <v>0</v>
      </c>
      <c r="V441" s="1155"/>
      <c r="W441" s="1155"/>
      <c r="X441" s="1323">
        <f>Y441+Z441</f>
        <v>0</v>
      </c>
      <c r="Y441" s="1334"/>
      <c r="Z441" s="1156"/>
      <c r="AA441" s="1122">
        <f t="shared" si="94"/>
        <v>0</v>
      </c>
      <c r="AB441" s="1122">
        <f t="shared" si="95"/>
        <v>0</v>
      </c>
    </row>
    <row r="442" spans="2:28" s="1032" customFormat="1" x14ac:dyDescent="0.15">
      <c r="B442" s="1135" t="s">
        <v>291</v>
      </c>
      <c r="C442" s="1128" t="s">
        <v>140</v>
      </c>
      <c r="D442" s="1092"/>
      <c r="E442" s="1143"/>
      <c r="F442" s="1144"/>
      <c r="G442" s="734">
        <f t="shared" ref="G442:Z442" si="98">SUM(G443:G447)</f>
        <v>0</v>
      </c>
      <c r="H442" s="1145">
        <f t="shared" si="98"/>
        <v>0</v>
      </c>
      <c r="I442" s="1145">
        <f t="shared" si="98"/>
        <v>0</v>
      </c>
      <c r="J442" s="1145">
        <f t="shared" si="98"/>
        <v>0</v>
      </c>
      <c r="K442" s="1145">
        <f t="shared" si="98"/>
        <v>0</v>
      </c>
      <c r="L442" s="1145">
        <f t="shared" si="98"/>
        <v>0</v>
      </c>
      <c r="M442" s="1145">
        <f t="shared" si="98"/>
        <v>0</v>
      </c>
      <c r="N442" s="1145">
        <f t="shared" si="98"/>
        <v>0</v>
      </c>
      <c r="O442" s="1145">
        <f t="shared" si="98"/>
        <v>0</v>
      </c>
      <c r="P442" s="1145">
        <f t="shared" si="98"/>
        <v>0</v>
      </c>
      <c r="Q442" s="1145">
        <f t="shared" si="98"/>
        <v>0</v>
      </c>
      <c r="R442" s="1145">
        <f t="shared" si="98"/>
        <v>0</v>
      </c>
      <c r="S442" s="1145">
        <f t="shared" si="98"/>
        <v>0</v>
      </c>
      <c r="T442" s="1145">
        <f t="shared" si="98"/>
        <v>0</v>
      </c>
      <c r="U442" s="1145">
        <f t="shared" si="98"/>
        <v>0</v>
      </c>
      <c r="V442" s="1145">
        <f t="shared" si="98"/>
        <v>0</v>
      </c>
      <c r="W442" s="1145">
        <f t="shared" si="98"/>
        <v>0</v>
      </c>
      <c r="X442" s="1145">
        <f t="shared" si="98"/>
        <v>0</v>
      </c>
      <c r="Y442" s="1145">
        <f t="shared" si="98"/>
        <v>0</v>
      </c>
      <c r="Z442" s="1146">
        <f t="shared" si="98"/>
        <v>0</v>
      </c>
      <c r="AA442" s="1122">
        <f t="shared" si="94"/>
        <v>0</v>
      </c>
      <c r="AB442" s="1122">
        <f t="shared" si="95"/>
        <v>0</v>
      </c>
    </row>
    <row r="443" spans="2:28" s="1032" customFormat="1" x14ac:dyDescent="0.2">
      <c r="B443" s="1136"/>
      <c r="C443" s="1129"/>
      <c r="D443" s="1158" t="s">
        <v>316</v>
      </c>
      <c r="E443" s="1139"/>
      <c r="F443" s="1140"/>
      <c r="G443" s="1123">
        <f>+E443*F443</f>
        <v>0</v>
      </c>
      <c r="H443" s="1138"/>
      <c r="I443" s="1321">
        <f>J443+K443</f>
        <v>0</v>
      </c>
      <c r="J443" s="1138"/>
      <c r="K443" s="1138"/>
      <c r="L443" s="1321">
        <f>M443+N443</f>
        <v>0</v>
      </c>
      <c r="M443" s="1138"/>
      <c r="N443" s="1138"/>
      <c r="O443" s="1321">
        <f>P443+Q443</f>
        <v>0</v>
      </c>
      <c r="P443" s="1138"/>
      <c r="Q443" s="1138"/>
      <c r="R443" s="1321">
        <f>S443+T443</f>
        <v>0</v>
      </c>
      <c r="S443" s="1147"/>
      <c r="T443" s="1147"/>
      <c r="U443" s="1321">
        <f>V443+W443</f>
        <v>0</v>
      </c>
      <c r="V443" s="1147"/>
      <c r="W443" s="1147"/>
      <c r="X443" s="1321">
        <f>Y443+Z443</f>
        <v>0</v>
      </c>
      <c r="Y443" s="1332"/>
      <c r="Z443" s="1148"/>
      <c r="AA443" s="1122">
        <f t="shared" si="94"/>
        <v>0</v>
      </c>
      <c r="AB443" s="1122">
        <f t="shared" si="95"/>
        <v>0</v>
      </c>
    </row>
    <row r="444" spans="2:28" s="1032" customFormat="1" x14ac:dyDescent="0.2">
      <c r="B444" s="1136"/>
      <c r="C444" s="1128"/>
      <c r="D444" s="1158" t="s">
        <v>316</v>
      </c>
      <c r="E444" s="1139"/>
      <c r="F444" s="1140"/>
      <c r="G444" s="1123">
        <f>+E444*F444</f>
        <v>0</v>
      </c>
      <c r="H444" s="1138"/>
      <c r="I444" s="1321">
        <f>J444+K444</f>
        <v>0</v>
      </c>
      <c r="J444" s="1138"/>
      <c r="K444" s="1138"/>
      <c r="L444" s="1321">
        <f>M444+N444</f>
        <v>0</v>
      </c>
      <c r="M444" s="1138"/>
      <c r="N444" s="1138"/>
      <c r="O444" s="1321">
        <f>P444+Q444</f>
        <v>0</v>
      </c>
      <c r="P444" s="1138"/>
      <c r="Q444" s="1138"/>
      <c r="R444" s="1321">
        <f>S444+T444</f>
        <v>0</v>
      </c>
      <c r="S444" s="1147"/>
      <c r="T444" s="1147"/>
      <c r="U444" s="1321">
        <f>V444+W444</f>
        <v>0</v>
      </c>
      <c r="V444" s="1147"/>
      <c r="W444" s="1147"/>
      <c r="X444" s="1321">
        <f>Y444+Z444</f>
        <v>0</v>
      </c>
      <c r="Y444" s="1332"/>
      <c r="Z444" s="1148"/>
      <c r="AA444" s="1122">
        <f t="shared" si="94"/>
        <v>0</v>
      </c>
      <c r="AB444" s="1122">
        <f t="shared" si="95"/>
        <v>0</v>
      </c>
    </row>
    <row r="445" spans="2:28" s="1032" customFormat="1" x14ac:dyDescent="0.2">
      <c r="B445" s="1136"/>
      <c r="C445" s="1129"/>
      <c r="D445" s="1158" t="s">
        <v>316</v>
      </c>
      <c r="E445" s="1139"/>
      <c r="F445" s="1140"/>
      <c r="G445" s="1123">
        <f>+E445*F445</f>
        <v>0</v>
      </c>
      <c r="H445" s="1149"/>
      <c r="I445" s="1321">
        <f>J445+K445</f>
        <v>0</v>
      </c>
      <c r="J445" s="1150"/>
      <c r="K445" s="1150"/>
      <c r="L445" s="1321">
        <f>M445+N445</f>
        <v>0</v>
      </c>
      <c r="M445" s="1150"/>
      <c r="N445" s="1150"/>
      <c r="O445" s="1321">
        <f>P445+Q445</f>
        <v>0</v>
      </c>
      <c r="P445" s="1150"/>
      <c r="Q445" s="1150"/>
      <c r="R445" s="1321">
        <f>S445+T445</f>
        <v>0</v>
      </c>
      <c r="S445" s="1151"/>
      <c r="T445" s="1151"/>
      <c r="U445" s="1321">
        <f>V445+W445</f>
        <v>0</v>
      </c>
      <c r="V445" s="1151"/>
      <c r="W445" s="1151"/>
      <c r="X445" s="1321">
        <f>Y445+Z445</f>
        <v>0</v>
      </c>
      <c r="Y445" s="1333"/>
      <c r="Z445" s="1152"/>
      <c r="AA445" s="1122">
        <f t="shared" si="94"/>
        <v>0</v>
      </c>
      <c r="AB445" s="1122">
        <f t="shared" si="95"/>
        <v>0</v>
      </c>
    </row>
    <row r="446" spans="2:28" s="1032" customFormat="1" x14ac:dyDescent="0.2">
      <c r="B446" s="1136"/>
      <c r="C446" s="1129"/>
      <c r="D446" s="1158" t="s">
        <v>316</v>
      </c>
      <c r="E446" s="1139"/>
      <c r="F446" s="1140"/>
      <c r="G446" s="1123">
        <f>+E446*F446</f>
        <v>0</v>
      </c>
      <c r="H446" s="1149"/>
      <c r="I446" s="1322">
        <f>J446+K446</f>
        <v>0</v>
      </c>
      <c r="J446" s="1150"/>
      <c r="K446" s="1150"/>
      <c r="L446" s="1322">
        <f>M446+N446</f>
        <v>0</v>
      </c>
      <c r="M446" s="1150"/>
      <c r="N446" s="1150"/>
      <c r="O446" s="1322">
        <f>P446+Q446</f>
        <v>0</v>
      </c>
      <c r="P446" s="1150"/>
      <c r="Q446" s="1150"/>
      <c r="R446" s="1322">
        <f>S446+T446</f>
        <v>0</v>
      </c>
      <c r="S446" s="1151"/>
      <c r="T446" s="1151"/>
      <c r="U446" s="1322">
        <f>V446+W446</f>
        <v>0</v>
      </c>
      <c r="V446" s="1151"/>
      <c r="W446" s="1151"/>
      <c r="X446" s="1322">
        <f>Y446+Z446</f>
        <v>0</v>
      </c>
      <c r="Y446" s="1333"/>
      <c r="Z446" s="1152"/>
      <c r="AA446" s="1122">
        <f t="shared" si="94"/>
        <v>0</v>
      </c>
      <c r="AB446" s="1122">
        <f t="shared" si="95"/>
        <v>0</v>
      </c>
    </row>
    <row r="447" spans="2:28" s="1032" customFormat="1" x14ac:dyDescent="0.2">
      <c r="B447" s="1137"/>
      <c r="C447" s="1131"/>
      <c r="D447" s="1159" t="s">
        <v>316</v>
      </c>
      <c r="E447" s="1141"/>
      <c r="F447" s="1142"/>
      <c r="G447" s="1124">
        <f>+E447*F447</f>
        <v>0</v>
      </c>
      <c r="H447" s="1153"/>
      <c r="I447" s="1323">
        <f>J447+K447</f>
        <v>0</v>
      </c>
      <c r="J447" s="1154"/>
      <c r="K447" s="1154"/>
      <c r="L447" s="1323">
        <f>M447+N447</f>
        <v>0</v>
      </c>
      <c r="M447" s="1154"/>
      <c r="N447" s="1154"/>
      <c r="O447" s="1323">
        <f>P447+Q447</f>
        <v>0</v>
      </c>
      <c r="P447" s="1154"/>
      <c r="Q447" s="1154"/>
      <c r="R447" s="1323">
        <f>S447+T447</f>
        <v>0</v>
      </c>
      <c r="S447" s="1155"/>
      <c r="T447" s="1155"/>
      <c r="U447" s="1323">
        <f>V447+W447</f>
        <v>0</v>
      </c>
      <c r="V447" s="1155"/>
      <c r="W447" s="1155"/>
      <c r="X447" s="1323">
        <f>Y447+Z447</f>
        <v>0</v>
      </c>
      <c r="Y447" s="1334"/>
      <c r="Z447" s="1156"/>
      <c r="AA447" s="1122">
        <f t="shared" si="94"/>
        <v>0</v>
      </c>
      <c r="AB447" s="1122">
        <f t="shared" si="95"/>
        <v>0</v>
      </c>
    </row>
    <row r="448" spans="2:28" s="1032" customFormat="1" x14ac:dyDescent="0.15">
      <c r="B448" s="1135" t="s">
        <v>291</v>
      </c>
      <c r="C448" s="1128" t="s">
        <v>141</v>
      </c>
      <c r="D448" s="1092"/>
      <c r="E448" s="1143"/>
      <c r="F448" s="1144"/>
      <c r="G448" s="734">
        <f t="shared" ref="G448:Z448" si="99">SUM(G449:G453)</f>
        <v>0</v>
      </c>
      <c r="H448" s="1145">
        <f t="shared" si="99"/>
        <v>0</v>
      </c>
      <c r="I448" s="1145">
        <f t="shared" si="99"/>
        <v>0</v>
      </c>
      <c r="J448" s="1145">
        <f t="shared" si="99"/>
        <v>0</v>
      </c>
      <c r="K448" s="1145">
        <f t="shared" si="99"/>
        <v>0</v>
      </c>
      <c r="L448" s="1145">
        <f t="shared" si="99"/>
        <v>0</v>
      </c>
      <c r="M448" s="1145">
        <f t="shared" si="99"/>
        <v>0</v>
      </c>
      <c r="N448" s="1145">
        <f t="shared" si="99"/>
        <v>0</v>
      </c>
      <c r="O448" s="1145">
        <f t="shared" si="99"/>
        <v>0</v>
      </c>
      <c r="P448" s="1145">
        <f t="shared" si="99"/>
        <v>0</v>
      </c>
      <c r="Q448" s="1145">
        <f t="shared" si="99"/>
        <v>0</v>
      </c>
      <c r="R448" s="1145">
        <f t="shared" si="99"/>
        <v>0</v>
      </c>
      <c r="S448" s="1145">
        <f t="shared" si="99"/>
        <v>0</v>
      </c>
      <c r="T448" s="1145">
        <f t="shared" si="99"/>
        <v>0</v>
      </c>
      <c r="U448" s="1145">
        <f t="shared" si="99"/>
        <v>0</v>
      </c>
      <c r="V448" s="1145">
        <f t="shared" si="99"/>
        <v>0</v>
      </c>
      <c r="W448" s="1145">
        <f t="shared" si="99"/>
        <v>0</v>
      </c>
      <c r="X448" s="1145">
        <f t="shared" si="99"/>
        <v>0</v>
      </c>
      <c r="Y448" s="1145">
        <f t="shared" si="99"/>
        <v>0</v>
      </c>
      <c r="Z448" s="1146">
        <f t="shared" si="99"/>
        <v>0</v>
      </c>
      <c r="AA448" s="1122">
        <f t="shared" si="94"/>
        <v>0</v>
      </c>
      <c r="AB448" s="1122">
        <f t="shared" si="95"/>
        <v>0</v>
      </c>
    </row>
    <row r="449" spans="2:28" s="1032" customFormat="1" x14ac:dyDescent="0.2">
      <c r="B449" s="1136"/>
      <c r="C449" s="1129"/>
      <c r="D449" s="1158" t="s">
        <v>316</v>
      </c>
      <c r="E449" s="1139"/>
      <c r="F449" s="1140"/>
      <c r="G449" s="1123">
        <f>+E449*F449</f>
        <v>0</v>
      </c>
      <c r="H449" s="1138"/>
      <c r="I449" s="1321">
        <f>J449+K449</f>
        <v>0</v>
      </c>
      <c r="J449" s="1138"/>
      <c r="K449" s="1138"/>
      <c r="L449" s="1321">
        <f>M449+N449</f>
        <v>0</v>
      </c>
      <c r="M449" s="1138"/>
      <c r="N449" s="1138"/>
      <c r="O449" s="1321">
        <f>P449+Q449</f>
        <v>0</v>
      </c>
      <c r="P449" s="1138"/>
      <c r="Q449" s="1138"/>
      <c r="R449" s="1321">
        <f>S449+T449</f>
        <v>0</v>
      </c>
      <c r="S449" s="1147"/>
      <c r="T449" s="1147"/>
      <c r="U449" s="1321">
        <f>V449+W449</f>
        <v>0</v>
      </c>
      <c r="V449" s="1147"/>
      <c r="W449" s="1147"/>
      <c r="X449" s="1321">
        <f>Y449+Z449</f>
        <v>0</v>
      </c>
      <c r="Y449" s="1332"/>
      <c r="Z449" s="1148"/>
      <c r="AA449" s="1122">
        <f t="shared" si="94"/>
        <v>0</v>
      </c>
      <c r="AB449" s="1122">
        <f t="shared" si="95"/>
        <v>0</v>
      </c>
    </row>
    <row r="450" spans="2:28" s="1032" customFormat="1" x14ac:dyDescent="0.2">
      <c r="B450" s="1136"/>
      <c r="C450" s="1128"/>
      <c r="D450" s="1158" t="s">
        <v>316</v>
      </c>
      <c r="E450" s="1139"/>
      <c r="F450" s="1140"/>
      <c r="G450" s="1123">
        <f>+E450*F450</f>
        <v>0</v>
      </c>
      <c r="H450" s="1138"/>
      <c r="I450" s="1321">
        <f>J450+K450</f>
        <v>0</v>
      </c>
      <c r="J450" s="1138"/>
      <c r="K450" s="1138"/>
      <c r="L450" s="1321">
        <f>M450+N450</f>
        <v>0</v>
      </c>
      <c r="M450" s="1138"/>
      <c r="N450" s="1138"/>
      <c r="O450" s="1321">
        <f>P450+Q450</f>
        <v>0</v>
      </c>
      <c r="P450" s="1138"/>
      <c r="Q450" s="1138"/>
      <c r="R450" s="1321">
        <f>S450+T450</f>
        <v>0</v>
      </c>
      <c r="S450" s="1147"/>
      <c r="T450" s="1147"/>
      <c r="U450" s="1321">
        <f>V450+W450</f>
        <v>0</v>
      </c>
      <c r="V450" s="1147"/>
      <c r="W450" s="1147"/>
      <c r="X450" s="1321">
        <f>Y450+Z450</f>
        <v>0</v>
      </c>
      <c r="Y450" s="1332"/>
      <c r="Z450" s="1148"/>
      <c r="AA450" s="1122">
        <f t="shared" si="94"/>
        <v>0</v>
      </c>
      <c r="AB450" s="1122">
        <f t="shared" si="95"/>
        <v>0</v>
      </c>
    </row>
    <row r="451" spans="2:28" s="1032" customFormat="1" x14ac:dyDescent="0.2">
      <c r="B451" s="1136"/>
      <c r="C451" s="1129"/>
      <c r="D451" s="1158" t="s">
        <v>316</v>
      </c>
      <c r="E451" s="1139"/>
      <c r="F451" s="1140"/>
      <c r="G451" s="1123">
        <f>+E451*F451</f>
        <v>0</v>
      </c>
      <c r="H451" s="1149"/>
      <c r="I451" s="1321">
        <f>J451+K451</f>
        <v>0</v>
      </c>
      <c r="J451" s="1150"/>
      <c r="K451" s="1150"/>
      <c r="L451" s="1321">
        <f>M451+N451</f>
        <v>0</v>
      </c>
      <c r="M451" s="1150"/>
      <c r="N451" s="1150"/>
      <c r="O451" s="1321">
        <f>P451+Q451</f>
        <v>0</v>
      </c>
      <c r="P451" s="1150"/>
      <c r="Q451" s="1150"/>
      <c r="R451" s="1321">
        <f>S451+T451</f>
        <v>0</v>
      </c>
      <c r="S451" s="1151"/>
      <c r="T451" s="1151"/>
      <c r="U451" s="1321">
        <f>V451+W451</f>
        <v>0</v>
      </c>
      <c r="V451" s="1151"/>
      <c r="W451" s="1151"/>
      <c r="X451" s="1321">
        <f>Y451+Z451</f>
        <v>0</v>
      </c>
      <c r="Y451" s="1333"/>
      <c r="Z451" s="1152"/>
      <c r="AA451" s="1122">
        <f t="shared" si="94"/>
        <v>0</v>
      </c>
      <c r="AB451" s="1122">
        <f t="shared" si="95"/>
        <v>0</v>
      </c>
    </row>
    <row r="452" spans="2:28" s="1032" customFormat="1" x14ac:dyDescent="0.2">
      <c r="B452" s="1136"/>
      <c r="C452" s="1129"/>
      <c r="D452" s="1158" t="s">
        <v>316</v>
      </c>
      <c r="E452" s="1139"/>
      <c r="F452" s="1140"/>
      <c r="G452" s="1123">
        <f>+E452*F452</f>
        <v>0</v>
      </c>
      <c r="H452" s="1149"/>
      <c r="I452" s="1322">
        <f>J452+K452</f>
        <v>0</v>
      </c>
      <c r="J452" s="1150"/>
      <c r="K452" s="1150"/>
      <c r="L452" s="1322">
        <f>M452+N452</f>
        <v>0</v>
      </c>
      <c r="M452" s="1150"/>
      <c r="N452" s="1150"/>
      <c r="O452" s="1322">
        <f>P452+Q452</f>
        <v>0</v>
      </c>
      <c r="P452" s="1150"/>
      <c r="Q452" s="1150"/>
      <c r="R452" s="1322">
        <f>S452+T452</f>
        <v>0</v>
      </c>
      <c r="S452" s="1151"/>
      <c r="T452" s="1151"/>
      <c r="U452" s="1322">
        <f>V452+W452</f>
        <v>0</v>
      </c>
      <c r="V452" s="1151"/>
      <c r="W452" s="1151"/>
      <c r="X452" s="1322">
        <f>Y452+Z452</f>
        <v>0</v>
      </c>
      <c r="Y452" s="1333"/>
      <c r="Z452" s="1152"/>
      <c r="AA452" s="1122">
        <f t="shared" si="94"/>
        <v>0</v>
      </c>
      <c r="AB452" s="1122">
        <f t="shared" si="95"/>
        <v>0</v>
      </c>
    </row>
    <row r="453" spans="2:28" s="1032" customFormat="1" x14ac:dyDescent="0.2">
      <c r="B453" s="1137"/>
      <c r="C453" s="1131"/>
      <c r="D453" s="1159" t="s">
        <v>316</v>
      </c>
      <c r="E453" s="1141"/>
      <c r="F453" s="1142"/>
      <c r="G453" s="1124">
        <f>+E453*F453</f>
        <v>0</v>
      </c>
      <c r="H453" s="1153"/>
      <c r="I453" s="1323">
        <f>J453+K453</f>
        <v>0</v>
      </c>
      <c r="J453" s="1154"/>
      <c r="K453" s="1154"/>
      <c r="L453" s="1323">
        <f>M453+N453</f>
        <v>0</v>
      </c>
      <c r="M453" s="1154"/>
      <c r="N453" s="1154"/>
      <c r="O453" s="1323">
        <f>P453+Q453</f>
        <v>0</v>
      </c>
      <c r="P453" s="1154"/>
      <c r="Q453" s="1154"/>
      <c r="R453" s="1323">
        <f>S453+T453</f>
        <v>0</v>
      </c>
      <c r="S453" s="1155"/>
      <c r="T453" s="1155"/>
      <c r="U453" s="1323">
        <f>V453+W453</f>
        <v>0</v>
      </c>
      <c r="V453" s="1155"/>
      <c r="W453" s="1155"/>
      <c r="X453" s="1323">
        <f>Y453+Z453</f>
        <v>0</v>
      </c>
      <c r="Y453" s="1334"/>
      <c r="Z453" s="1156"/>
      <c r="AA453" s="1122">
        <f t="shared" si="94"/>
        <v>0</v>
      </c>
      <c r="AB453" s="1122">
        <f t="shared" si="95"/>
        <v>0</v>
      </c>
    </row>
    <row r="454" spans="2:28" s="1032" customFormat="1" x14ac:dyDescent="0.15">
      <c r="B454" s="1135" t="s">
        <v>291</v>
      </c>
      <c r="C454" s="1128" t="s">
        <v>142</v>
      </c>
      <c r="D454" s="1092"/>
      <c r="E454" s="1143"/>
      <c r="F454" s="1144"/>
      <c r="G454" s="734">
        <f t="shared" ref="G454:Z454" si="100">SUM(G455:G459)</f>
        <v>0</v>
      </c>
      <c r="H454" s="1145">
        <f t="shared" si="100"/>
        <v>0</v>
      </c>
      <c r="I454" s="1145">
        <f t="shared" si="100"/>
        <v>0</v>
      </c>
      <c r="J454" s="1145">
        <f t="shared" si="100"/>
        <v>0</v>
      </c>
      <c r="K454" s="1145">
        <f t="shared" si="100"/>
        <v>0</v>
      </c>
      <c r="L454" s="1145">
        <f t="shared" si="100"/>
        <v>0</v>
      </c>
      <c r="M454" s="1145">
        <f t="shared" si="100"/>
        <v>0</v>
      </c>
      <c r="N454" s="1145">
        <f t="shared" si="100"/>
        <v>0</v>
      </c>
      <c r="O454" s="1145">
        <f t="shared" si="100"/>
        <v>0</v>
      </c>
      <c r="P454" s="1145">
        <f t="shared" si="100"/>
        <v>0</v>
      </c>
      <c r="Q454" s="1145">
        <f t="shared" si="100"/>
        <v>0</v>
      </c>
      <c r="R454" s="1145">
        <f t="shared" si="100"/>
        <v>0</v>
      </c>
      <c r="S454" s="1145">
        <f t="shared" si="100"/>
        <v>0</v>
      </c>
      <c r="T454" s="1145">
        <f t="shared" si="100"/>
        <v>0</v>
      </c>
      <c r="U454" s="1145">
        <f t="shared" si="100"/>
        <v>0</v>
      </c>
      <c r="V454" s="1145">
        <f t="shared" si="100"/>
        <v>0</v>
      </c>
      <c r="W454" s="1145">
        <f t="shared" si="100"/>
        <v>0</v>
      </c>
      <c r="X454" s="1145">
        <f t="shared" si="100"/>
        <v>0</v>
      </c>
      <c r="Y454" s="1145">
        <f t="shared" si="100"/>
        <v>0</v>
      </c>
      <c r="Z454" s="1146">
        <f t="shared" si="100"/>
        <v>0</v>
      </c>
      <c r="AA454" s="1122">
        <f t="shared" si="94"/>
        <v>0</v>
      </c>
      <c r="AB454" s="1122">
        <f t="shared" si="95"/>
        <v>0</v>
      </c>
    </row>
    <row r="455" spans="2:28" s="1032" customFormat="1" x14ac:dyDescent="0.2">
      <c r="B455" s="1136"/>
      <c r="C455" s="1129"/>
      <c r="D455" s="1158" t="s">
        <v>316</v>
      </c>
      <c r="E455" s="1139"/>
      <c r="F455" s="1140"/>
      <c r="G455" s="1123">
        <f>+E455*F455</f>
        <v>0</v>
      </c>
      <c r="H455" s="1138"/>
      <c r="I455" s="1321">
        <f>J455+K455</f>
        <v>0</v>
      </c>
      <c r="J455" s="1138"/>
      <c r="K455" s="1138"/>
      <c r="L455" s="1321">
        <f>M455+N455</f>
        <v>0</v>
      </c>
      <c r="M455" s="1138"/>
      <c r="N455" s="1138"/>
      <c r="O455" s="1321">
        <f>P455+Q455</f>
        <v>0</v>
      </c>
      <c r="P455" s="1138"/>
      <c r="Q455" s="1138"/>
      <c r="R455" s="1321">
        <f>S455+T455</f>
        <v>0</v>
      </c>
      <c r="S455" s="1147"/>
      <c r="T455" s="1147"/>
      <c r="U455" s="1321">
        <f>V455+W455</f>
        <v>0</v>
      </c>
      <c r="V455" s="1147"/>
      <c r="W455" s="1147"/>
      <c r="X455" s="1321">
        <f>Y455+Z455</f>
        <v>0</v>
      </c>
      <c r="Y455" s="1332"/>
      <c r="Z455" s="1148"/>
      <c r="AA455" s="1122">
        <f t="shared" si="94"/>
        <v>0</v>
      </c>
      <c r="AB455" s="1122">
        <f t="shared" si="95"/>
        <v>0</v>
      </c>
    </row>
    <row r="456" spans="2:28" s="1032" customFormat="1" x14ac:dyDescent="0.2">
      <c r="B456" s="1136"/>
      <c r="C456" s="1129"/>
      <c r="D456" s="1158" t="s">
        <v>316</v>
      </c>
      <c r="E456" s="1139"/>
      <c r="F456" s="1140"/>
      <c r="G456" s="1123">
        <f>+E456*F456</f>
        <v>0</v>
      </c>
      <c r="H456" s="1138"/>
      <c r="I456" s="1321">
        <f>J456+K456</f>
        <v>0</v>
      </c>
      <c r="J456" s="1138"/>
      <c r="K456" s="1138"/>
      <c r="L456" s="1321">
        <f>M456+N456</f>
        <v>0</v>
      </c>
      <c r="M456" s="1138"/>
      <c r="N456" s="1138"/>
      <c r="O456" s="1321">
        <f>P456+Q456</f>
        <v>0</v>
      </c>
      <c r="P456" s="1138"/>
      <c r="Q456" s="1138"/>
      <c r="R456" s="1321">
        <f>S456+T456</f>
        <v>0</v>
      </c>
      <c r="S456" s="1147"/>
      <c r="T456" s="1147"/>
      <c r="U456" s="1321">
        <f>V456+W456</f>
        <v>0</v>
      </c>
      <c r="V456" s="1147"/>
      <c r="W456" s="1147"/>
      <c r="X456" s="1321">
        <f>Y456+Z456</f>
        <v>0</v>
      </c>
      <c r="Y456" s="1332"/>
      <c r="Z456" s="1148"/>
      <c r="AA456" s="1122">
        <f t="shared" si="94"/>
        <v>0</v>
      </c>
      <c r="AB456" s="1122">
        <f t="shared" si="95"/>
        <v>0</v>
      </c>
    </row>
    <row r="457" spans="2:28" s="1032" customFormat="1" x14ac:dyDescent="0.2">
      <c r="B457" s="1136"/>
      <c r="C457" s="1129"/>
      <c r="D457" s="1158" t="s">
        <v>316</v>
      </c>
      <c r="E457" s="1139"/>
      <c r="F457" s="1140"/>
      <c r="G457" s="1123">
        <f>+E457*F457</f>
        <v>0</v>
      </c>
      <c r="H457" s="1149"/>
      <c r="I457" s="1321">
        <f>J457+K457</f>
        <v>0</v>
      </c>
      <c r="J457" s="1150"/>
      <c r="K457" s="1150"/>
      <c r="L457" s="1321">
        <f>M457+N457</f>
        <v>0</v>
      </c>
      <c r="M457" s="1150"/>
      <c r="N457" s="1150"/>
      <c r="O457" s="1321">
        <f>P457+Q457</f>
        <v>0</v>
      </c>
      <c r="P457" s="1150"/>
      <c r="Q457" s="1150"/>
      <c r="R457" s="1321">
        <f>S457+T457</f>
        <v>0</v>
      </c>
      <c r="S457" s="1151"/>
      <c r="T457" s="1151"/>
      <c r="U457" s="1321">
        <f>V457+W457</f>
        <v>0</v>
      </c>
      <c r="V457" s="1151"/>
      <c r="W457" s="1151"/>
      <c r="X457" s="1321">
        <f>Y457+Z457</f>
        <v>0</v>
      </c>
      <c r="Y457" s="1333"/>
      <c r="Z457" s="1152"/>
      <c r="AA457" s="1122">
        <f t="shared" si="94"/>
        <v>0</v>
      </c>
      <c r="AB457" s="1122">
        <f t="shared" si="95"/>
        <v>0</v>
      </c>
    </row>
    <row r="458" spans="2:28" s="1032" customFormat="1" x14ac:dyDescent="0.2">
      <c r="B458" s="1136"/>
      <c r="C458" s="1129"/>
      <c r="D458" s="1158" t="s">
        <v>316</v>
      </c>
      <c r="E458" s="1139"/>
      <c r="F458" s="1140"/>
      <c r="G458" s="1123">
        <f>+E458*F458</f>
        <v>0</v>
      </c>
      <c r="H458" s="1149"/>
      <c r="I458" s="1322">
        <f>J458+K458</f>
        <v>0</v>
      </c>
      <c r="J458" s="1150"/>
      <c r="K458" s="1150"/>
      <c r="L458" s="1322">
        <f>M458+N458</f>
        <v>0</v>
      </c>
      <c r="M458" s="1150"/>
      <c r="N458" s="1150"/>
      <c r="O458" s="1322">
        <f>P458+Q458</f>
        <v>0</v>
      </c>
      <c r="P458" s="1150"/>
      <c r="Q458" s="1150"/>
      <c r="R458" s="1322">
        <f>S458+T458</f>
        <v>0</v>
      </c>
      <c r="S458" s="1151"/>
      <c r="T458" s="1151"/>
      <c r="U458" s="1322">
        <f>V458+W458</f>
        <v>0</v>
      </c>
      <c r="V458" s="1151"/>
      <c r="W458" s="1151"/>
      <c r="X458" s="1322">
        <f>Y458+Z458</f>
        <v>0</v>
      </c>
      <c r="Y458" s="1333"/>
      <c r="Z458" s="1152"/>
      <c r="AA458" s="1122">
        <f t="shared" si="94"/>
        <v>0</v>
      </c>
      <c r="AB458" s="1122">
        <f t="shared" si="95"/>
        <v>0</v>
      </c>
    </row>
    <row r="459" spans="2:28" s="1032" customFormat="1" x14ac:dyDescent="0.2">
      <c r="B459" s="1137"/>
      <c r="C459" s="1131"/>
      <c r="D459" s="1159" t="s">
        <v>316</v>
      </c>
      <c r="E459" s="1141"/>
      <c r="F459" s="1142"/>
      <c r="G459" s="1124">
        <f>+E459*F459</f>
        <v>0</v>
      </c>
      <c r="H459" s="1153"/>
      <c r="I459" s="1323">
        <f>J459+K459</f>
        <v>0</v>
      </c>
      <c r="J459" s="1154"/>
      <c r="K459" s="1154"/>
      <c r="L459" s="1323">
        <f>M459+N459</f>
        <v>0</v>
      </c>
      <c r="M459" s="1154"/>
      <c r="N459" s="1154"/>
      <c r="O459" s="1323">
        <f>P459+Q459</f>
        <v>0</v>
      </c>
      <c r="P459" s="1154"/>
      <c r="Q459" s="1154"/>
      <c r="R459" s="1323">
        <f>S459+T459</f>
        <v>0</v>
      </c>
      <c r="S459" s="1155"/>
      <c r="T459" s="1155"/>
      <c r="U459" s="1323">
        <f>V459+W459</f>
        <v>0</v>
      </c>
      <c r="V459" s="1155"/>
      <c r="W459" s="1155"/>
      <c r="X459" s="1323">
        <f>Y459+Z459</f>
        <v>0</v>
      </c>
      <c r="Y459" s="1334"/>
      <c r="Z459" s="1156"/>
      <c r="AA459" s="1122">
        <f t="shared" si="94"/>
        <v>0</v>
      </c>
      <c r="AB459" s="1122">
        <f t="shared" si="95"/>
        <v>0</v>
      </c>
    </row>
    <row r="460" spans="2:28" s="1032" customFormat="1" x14ac:dyDescent="0.15">
      <c r="B460" s="1135" t="s">
        <v>291</v>
      </c>
      <c r="C460" s="1128" t="s">
        <v>143</v>
      </c>
      <c r="D460" s="1092"/>
      <c r="E460" s="1143"/>
      <c r="F460" s="1144"/>
      <c r="G460" s="734">
        <f t="shared" ref="G460:Z460" si="101">SUM(G461:G465)</f>
        <v>0</v>
      </c>
      <c r="H460" s="1145">
        <f t="shared" si="101"/>
        <v>0</v>
      </c>
      <c r="I460" s="1145">
        <f t="shared" si="101"/>
        <v>0</v>
      </c>
      <c r="J460" s="1145">
        <f t="shared" si="101"/>
        <v>0</v>
      </c>
      <c r="K460" s="1145">
        <f t="shared" si="101"/>
        <v>0</v>
      </c>
      <c r="L460" s="1145">
        <f t="shared" si="101"/>
        <v>0</v>
      </c>
      <c r="M460" s="1145">
        <f t="shared" si="101"/>
        <v>0</v>
      </c>
      <c r="N460" s="1145">
        <f t="shared" si="101"/>
        <v>0</v>
      </c>
      <c r="O460" s="1145">
        <f t="shared" si="101"/>
        <v>0</v>
      </c>
      <c r="P460" s="1145">
        <f t="shared" si="101"/>
        <v>0</v>
      </c>
      <c r="Q460" s="1145">
        <f t="shared" si="101"/>
        <v>0</v>
      </c>
      <c r="R460" s="1145">
        <f t="shared" si="101"/>
        <v>0</v>
      </c>
      <c r="S460" s="1145">
        <f t="shared" si="101"/>
        <v>0</v>
      </c>
      <c r="T460" s="1145">
        <f t="shared" si="101"/>
        <v>0</v>
      </c>
      <c r="U460" s="1145">
        <f t="shared" si="101"/>
        <v>0</v>
      </c>
      <c r="V460" s="1145">
        <f t="shared" si="101"/>
        <v>0</v>
      </c>
      <c r="W460" s="1145">
        <f t="shared" si="101"/>
        <v>0</v>
      </c>
      <c r="X460" s="1145">
        <f t="shared" si="101"/>
        <v>0</v>
      </c>
      <c r="Y460" s="1145">
        <f t="shared" si="101"/>
        <v>0</v>
      </c>
      <c r="Z460" s="1146">
        <f t="shared" si="101"/>
        <v>0</v>
      </c>
      <c r="AA460" s="1122">
        <f t="shared" si="94"/>
        <v>0</v>
      </c>
      <c r="AB460" s="1122">
        <f t="shared" si="95"/>
        <v>0</v>
      </c>
    </row>
    <row r="461" spans="2:28" s="1032" customFormat="1" x14ac:dyDescent="0.2">
      <c r="B461" s="1136"/>
      <c r="C461" s="1129"/>
      <c r="D461" s="1158" t="s">
        <v>316</v>
      </c>
      <c r="E461" s="1139"/>
      <c r="F461" s="1140"/>
      <c r="G461" s="1123">
        <f>+E461*F461</f>
        <v>0</v>
      </c>
      <c r="H461" s="1138"/>
      <c r="I461" s="1321">
        <f>J461+K461</f>
        <v>0</v>
      </c>
      <c r="J461" s="1138"/>
      <c r="K461" s="1138"/>
      <c r="L461" s="1321">
        <f>M461+N461</f>
        <v>0</v>
      </c>
      <c r="M461" s="1138"/>
      <c r="N461" s="1138"/>
      <c r="O461" s="1321">
        <f>P461+Q461</f>
        <v>0</v>
      </c>
      <c r="P461" s="1138"/>
      <c r="Q461" s="1138"/>
      <c r="R461" s="1321">
        <f>S461+T461</f>
        <v>0</v>
      </c>
      <c r="S461" s="1147"/>
      <c r="T461" s="1147"/>
      <c r="U461" s="1321">
        <f>V461+W461</f>
        <v>0</v>
      </c>
      <c r="V461" s="1147"/>
      <c r="W461" s="1147"/>
      <c r="X461" s="1321">
        <f>Y461+Z461</f>
        <v>0</v>
      </c>
      <c r="Y461" s="1332"/>
      <c r="Z461" s="1148"/>
      <c r="AA461" s="1122">
        <f t="shared" si="94"/>
        <v>0</v>
      </c>
      <c r="AB461" s="1122">
        <f t="shared" si="95"/>
        <v>0</v>
      </c>
    </row>
    <row r="462" spans="2:28" s="1032" customFormat="1" x14ac:dyDescent="0.2">
      <c r="B462" s="1136"/>
      <c r="C462" s="1128"/>
      <c r="D462" s="1158" t="s">
        <v>316</v>
      </c>
      <c r="E462" s="1139"/>
      <c r="F462" s="1140"/>
      <c r="G462" s="1123">
        <f>+E462*F462</f>
        <v>0</v>
      </c>
      <c r="H462" s="1138"/>
      <c r="I462" s="1321">
        <f>J462+K462</f>
        <v>0</v>
      </c>
      <c r="J462" s="1138"/>
      <c r="K462" s="1138"/>
      <c r="L462" s="1321">
        <f>M462+N462</f>
        <v>0</v>
      </c>
      <c r="M462" s="1138"/>
      <c r="N462" s="1138"/>
      <c r="O462" s="1321">
        <f>P462+Q462</f>
        <v>0</v>
      </c>
      <c r="P462" s="1138"/>
      <c r="Q462" s="1138"/>
      <c r="R462" s="1321">
        <f>S462+T462</f>
        <v>0</v>
      </c>
      <c r="S462" s="1147"/>
      <c r="T462" s="1147"/>
      <c r="U462" s="1321">
        <f>V462+W462</f>
        <v>0</v>
      </c>
      <c r="V462" s="1147"/>
      <c r="W462" s="1147"/>
      <c r="X462" s="1321">
        <f>Y462+Z462</f>
        <v>0</v>
      </c>
      <c r="Y462" s="1332"/>
      <c r="Z462" s="1148"/>
      <c r="AA462" s="1122">
        <f t="shared" si="94"/>
        <v>0</v>
      </c>
      <c r="AB462" s="1122">
        <f t="shared" si="95"/>
        <v>0</v>
      </c>
    </row>
    <row r="463" spans="2:28" s="1032" customFormat="1" x14ac:dyDescent="0.2">
      <c r="B463" s="1136"/>
      <c r="C463" s="1129"/>
      <c r="D463" s="1158" t="s">
        <v>316</v>
      </c>
      <c r="E463" s="1139"/>
      <c r="F463" s="1140"/>
      <c r="G463" s="1123">
        <f>+E463*F463</f>
        <v>0</v>
      </c>
      <c r="H463" s="1149"/>
      <c r="I463" s="1321">
        <f>J463+K463</f>
        <v>0</v>
      </c>
      <c r="J463" s="1150"/>
      <c r="K463" s="1150"/>
      <c r="L463" s="1321">
        <f>M463+N463</f>
        <v>0</v>
      </c>
      <c r="M463" s="1150"/>
      <c r="N463" s="1150"/>
      <c r="O463" s="1321">
        <f>P463+Q463</f>
        <v>0</v>
      </c>
      <c r="P463" s="1150"/>
      <c r="Q463" s="1150"/>
      <c r="R463" s="1321">
        <f>S463+T463</f>
        <v>0</v>
      </c>
      <c r="S463" s="1151"/>
      <c r="T463" s="1151"/>
      <c r="U463" s="1321">
        <f>V463+W463</f>
        <v>0</v>
      </c>
      <c r="V463" s="1151"/>
      <c r="W463" s="1151"/>
      <c r="X463" s="1321">
        <f>Y463+Z463</f>
        <v>0</v>
      </c>
      <c r="Y463" s="1333"/>
      <c r="Z463" s="1152"/>
      <c r="AA463" s="1122">
        <f t="shared" si="94"/>
        <v>0</v>
      </c>
      <c r="AB463" s="1122">
        <f t="shared" si="95"/>
        <v>0</v>
      </c>
    </row>
    <row r="464" spans="2:28" s="1032" customFormat="1" x14ac:dyDescent="0.2">
      <c r="B464" s="1136"/>
      <c r="C464" s="1129"/>
      <c r="D464" s="1158" t="s">
        <v>316</v>
      </c>
      <c r="E464" s="1139"/>
      <c r="F464" s="1140"/>
      <c r="G464" s="1123">
        <f>+E464*F464</f>
        <v>0</v>
      </c>
      <c r="H464" s="1149"/>
      <c r="I464" s="1322">
        <f>J464+K464</f>
        <v>0</v>
      </c>
      <c r="J464" s="1150"/>
      <c r="K464" s="1150"/>
      <c r="L464" s="1322">
        <f>M464+N464</f>
        <v>0</v>
      </c>
      <c r="M464" s="1150"/>
      <c r="N464" s="1150"/>
      <c r="O464" s="1322">
        <f>P464+Q464</f>
        <v>0</v>
      </c>
      <c r="P464" s="1150"/>
      <c r="Q464" s="1150"/>
      <c r="R464" s="1322">
        <f>S464+T464</f>
        <v>0</v>
      </c>
      <c r="S464" s="1151"/>
      <c r="T464" s="1151"/>
      <c r="U464" s="1322">
        <f>V464+W464</f>
        <v>0</v>
      </c>
      <c r="V464" s="1151"/>
      <c r="W464" s="1151"/>
      <c r="X464" s="1322">
        <f>Y464+Z464</f>
        <v>0</v>
      </c>
      <c r="Y464" s="1333"/>
      <c r="Z464" s="1152"/>
      <c r="AA464" s="1122">
        <f t="shared" si="94"/>
        <v>0</v>
      </c>
      <c r="AB464" s="1122">
        <f t="shared" si="95"/>
        <v>0</v>
      </c>
    </row>
    <row r="465" spans="2:28" s="1032" customFormat="1" x14ac:dyDescent="0.2">
      <c r="B465" s="1137"/>
      <c r="C465" s="1131"/>
      <c r="D465" s="1159" t="s">
        <v>316</v>
      </c>
      <c r="E465" s="1141"/>
      <c r="F465" s="1142"/>
      <c r="G465" s="1123">
        <f>+E465*F465</f>
        <v>0</v>
      </c>
      <c r="H465" s="1153"/>
      <c r="I465" s="1323">
        <f>J465+K465</f>
        <v>0</v>
      </c>
      <c r="J465" s="1154"/>
      <c r="K465" s="1154"/>
      <c r="L465" s="1323">
        <f>M465+N465</f>
        <v>0</v>
      </c>
      <c r="M465" s="1154"/>
      <c r="N465" s="1154"/>
      <c r="O465" s="1323">
        <f>P465+Q465</f>
        <v>0</v>
      </c>
      <c r="P465" s="1154"/>
      <c r="Q465" s="1154"/>
      <c r="R465" s="1323">
        <f>S465+T465</f>
        <v>0</v>
      </c>
      <c r="S465" s="1155"/>
      <c r="T465" s="1155"/>
      <c r="U465" s="1323">
        <f>V465+W465</f>
        <v>0</v>
      </c>
      <c r="V465" s="1155"/>
      <c r="W465" s="1155"/>
      <c r="X465" s="1323">
        <f>Y465+Z465</f>
        <v>0</v>
      </c>
      <c r="Y465" s="1334"/>
      <c r="Z465" s="1156"/>
      <c r="AA465" s="1122">
        <f t="shared" si="94"/>
        <v>0</v>
      </c>
      <c r="AB465" s="1122">
        <f t="shared" si="95"/>
        <v>0</v>
      </c>
    </row>
    <row r="466" spans="2:28" s="1032" customFormat="1" x14ac:dyDescent="0.15">
      <c r="B466" s="777">
        <f>+'PLAN DE ADQUISICIONES'!C40</f>
        <v>0</v>
      </c>
      <c r="C466" s="778" t="str">
        <f>+'PLAN DE ADQUISICIONES'!B40</f>
        <v>1.3.5</v>
      </c>
      <c r="D466" s="774" t="str">
        <f>+'PLAN DE ADQUISICIONES'!D40</f>
        <v>Unidad medida</v>
      </c>
      <c r="E466" s="775">
        <f>+'PLAN DE ADQUISICIONES'!E40</f>
        <v>0</v>
      </c>
      <c r="F466" s="735"/>
      <c r="G466" s="735">
        <f t="shared" ref="G466:Z466" si="102">+G468+G474+G480+G486+G492</f>
        <v>0</v>
      </c>
      <c r="H466" s="19">
        <f t="shared" si="102"/>
        <v>0</v>
      </c>
      <c r="I466" s="19">
        <f t="shared" si="102"/>
        <v>0</v>
      </c>
      <c r="J466" s="19">
        <f t="shared" si="102"/>
        <v>0</v>
      </c>
      <c r="K466" s="19">
        <f t="shared" si="102"/>
        <v>0</v>
      </c>
      <c r="L466" s="19">
        <f t="shared" si="102"/>
        <v>0</v>
      </c>
      <c r="M466" s="19">
        <f t="shared" si="102"/>
        <v>0</v>
      </c>
      <c r="N466" s="19">
        <f t="shared" si="102"/>
        <v>0</v>
      </c>
      <c r="O466" s="19">
        <f t="shared" si="102"/>
        <v>0</v>
      </c>
      <c r="P466" s="19">
        <f t="shared" si="102"/>
        <v>0</v>
      </c>
      <c r="Q466" s="19">
        <f t="shared" si="102"/>
        <v>0</v>
      </c>
      <c r="R466" s="19">
        <f t="shared" si="102"/>
        <v>0</v>
      </c>
      <c r="S466" s="19">
        <f t="shared" si="102"/>
        <v>0</v>
      </c>
      <c r="T466" s="19">
        <f t="shared" si="102"/>
        <v>0</v>
      </c>
      <c r="U466" s="19">
        <f t="shared" si="102"/>
        <v>0</v>
      </c>
      <c r="V466" s="19">
        <f t="shared" si="102"/>
        <v>0</v>
      </c>
      <c r="W466" s="19">
        <f t="shared" si="102"/>
        <v>0</v>
      </c>
      <c r="X466" s="19">
        <f t="shared" si="102"/>
        <v>0</v>
      </c>
      <c r="Y466" s="19">
        <f t="shared" si="102"/>
        <v>0</v>
      </c>
      <c r="Z466" s="20">
        <f t="shared" si="102"/>
        <v>0</v>
      </c>
      <c r="AA466" s="1122">
        <f t="shared" si="94"/>
        <v>0</v>
      </c>
      <c r="AB466" s="1122">
        <f t="shared" si="95"/>
        <v>0</v>
      </c>
    </row>
    <row r="467" spans="2:28" s="1032" customFormat="1" x14ac:dyDescent="0.15">
      <c r="B467" s="771" t="s">
        <v>475</v>
      </c>
      <c r="C467" s="770"/>
      <c r="D467" s="1893"/>
      <c r="E467" s="1894"/>
      <c r="F467" s="1894"/>
      <c r="G467" s="1894"/>
      <c r="H467" s="1894"/>
      <c r="I467" s="1894"/>
      <c r="J467" s="1894"/>
      <c r="K467" s="1894"/>
      <c r="L467" s="1894"/>
      <c r="M467" s="1894"/>
      <c r="N467" s="1894"/>
      <c r="O467" s="1894"/>
      <c r="P467" s="1894"/>
      <c r="Q467" s="1894"/>
      <c r="R467" s="1894"/>
      <c r="S467" s="1894"/>
      <c r="T467" s="1894"/>
      <c r="U467" s="1894"/>
      <c r="V467" s="1894"/>
      <c r="W467" s="1894"/>
      <c r="X467" s="1895"/>
      <c r="Y467" s="1330"/>
      <c r="Z467" s="1331"/>
      <c r="AA467" s="1122"/>
      <c r="AB467" s="1122"/>
    </row>
    <row r="468" spans="2:28" s="1032" customFormat="1" x14ac:dyDescent="0.15">
      <c r="B468" s="1135" t="s">
        <v>291</v>
      </c>
      <c r="C468" s="1128" t="s">
        <v>144</v>
      </c>
      <c r="D468" s="1092"/>
      <c r="E468" s="1143"/>
      <c r="F468" s="1144"/>
      <c r="G468" s="734">
        <f t="shared" ref="G468:Z468" si="103">SUM(G469:G473)</f>
        <v>0</v>
      </c>
      <c r="H468" s="1145">
        <f t="shared" si="103"/>
        <v>0</v>
      </c>
      <c r="I468" s="1145">
        <f t="shared" si="103"/>
        <v>0</v>
      </c>
      <c r="J468" s="1145">
        <f t="shared" si="103"/>
        <v>0</v>
      </c>
      <c r="K468" s="1145">
        <f t="shared" si="103"/>
        <v>0</v>
      </c>
      <c r="L468" s="1145">
        <f t="shared" si="103"/>
        <v>0</v>
      </c>
      <c r="M468" s="1145">
        <f t="shared" si="103"/>
        <v>0</v>
      </c>
      <c r="N468" s="1145">
        <f t="shared" si="103"/>
        <v>0</v>
      </c>
      <c r="O468" s="1145">
        <f t="shared" si="103"/>
        <v>0</v>
      </c>
      <c r="P468" s="1145">
        <f t="shared" si="103"/>
        <v>0</v>
      </c>
      <c r="Q468" s="1145">
        <f t="shared" si="103"/>
        <v>0</v>
      </c>
      <c r="R468" s="1145">
        <f t="shared" si="103"/>
        <v>0</v>
      </c>
      <c r="S468" s="1145">
        <f t="shared" si="103"/>
        <v>0</v>
      </c>
      <c r="T468" s="1145">
        <f t="shared" si="103"/>
        <v>0</v>
      </c>
      <c r="U468" s="1145">
        <f t="shared" si="103"/>
        <v>0</v>
      </c>
      <c r="V468" s="1145">
        <f t="shared" si="103"/>
        <v>0</v>
      </c>
      <c r="W468" s="1145">
        <f t="shared" si="103"/>
        <v>0</v>
      </c>
      <c r="X468" s="1145">
        <f t="shared" si="103"/>
        <v>0</v>
      </c>
      <c r="Y468" s="1145">
        <f t="shared" si="103"/>
        <v>0</v>
      </c>
      <c r="Z468" s="1146">
        <f t="shared" si="103"/>
        <v>0</v>
      </c>
      <c r="AA468" s="1122">
        <f t="shared" si="94"/>
        <v>0</v>
      </c>
      <c r="AB468" s="1122">
        <f t="shared" si="95"/>
        <v>0</v>
      </c>
    </row>
    <row r="469" spans="2:28" s="1032" customFormat="1" x14ac:dyDescent="0.2">
      <c r="B469" s="1136"/>
      <c r="C469" s="1129"/>
      <c r="D469" s="1158" t="s">
        <v>316</v>
      </c>
      <c r="E469" s="1139"/>
      <c r="F469" s="1140"/>
      <c r="G469" s="1123">
        <f>+E469*F469</f>
        <v>0</v>
      </c>
      <c r="H469" s="1138"/>
      <c r="I469" s="1321">
        <f>J469+K469</f>
        <v>0</v>
      </c>
      <c r="J469" s="1138"/>
      <c r="K469" s="1138"/>
      <c r="L469" s="1321">
        <f>M469+N469</f>
        <v>0</v>
      </c>
      <c r="M469" s="1138"/>
      <c r="N469" s="1138"/>
      <c r="O469" s="1321">
        <f>P469+Q469</f>
        <v>0</v>
      </c>
      <c r="P469" s="1138"/>
      <c r="Q469" s="1138"/>
      <c r="R469" s="1321">
        <f>S469+T469</f>
        <v>0</v>
      </c>
      <c r="S469" s="1147"/>
      <c r="T469" s="1147"/>
      <c r="U469" s="1321">
        <f>V469+W469</f>
        <v>0</v>
      </c>
      <c r="V469" s="1147"/>
      <c r="W469" s="1147"/>
      <c r="X469" s="1321">
        <f>Y469+Z469</f>
        <v>0</v>
      </c>
      <c r="Y469" s="1332"/>
      <c r="Z469" s="1148"/>
      <c r="AA469" s="1122">
        <f t="shared" si="94"/>
        <v>0</v>
      </c>
      <c r="AB469" s="1122">
        <f t="shared" si="95"/>
        <v>0</v>
      </c>
    </row>
    <row r="470" spans="2:28" s="1032" customFormat="1" x14ac:dyDescent="0.2">
      <c r="B470" s="1136"/>
      <c r="C470" s="1129"/>
      <c r="D470" s="1158" t="s">
        <v>316</v>
      </c>
      <c r="E470" s="1139"/>
      <c r="F470" s="1140"/>
      <c r="G470" s="1123">
        <f>+E470*F470</f>
        <v>0</v>
      </c>
      <c r="H470" s="1138"/>
      <c r="I470" s="1321">
        <f>J470+K470</f>
        <v>0</v>
      </c>
      <c r="J470" s="1138"/>
      <c r="K470" s="1138"/>
      <c r="L470" s="1321">
        <f>M470+N470</f>
        <v>0</v>
      </c>
      <c r="M470" s="1138"/>
      <c r="N470" s="1138"/>
      <c r="O470" s="1321">
        <f>P470+Q470</f>
        <v>0</v>
      </c>
      <c r="P470" s="1138"/>
      <c r="Q470" s="1138"/>
      <c r="R470" s="1321">
        <f>S470+T470</f>
        <v>0</v>
      </c>
      <c r="S470" s="1147"/>
      <c r="T470" s="1147"/>
      <c r="U470" s="1321">
        <f>V470+W470</f>
        <v>0</v>
      </c>
      <c r="V470" s="1147"/>
      <c r="W470" s="1147"/>
      <c r="X470" s="1321">
        <f>Y470+Z470</f>
        <v>0</v>
      </c>
      <c r="Y470" s="1332"/>
      <c r="Z470" s="1148"/>
      <c r="AA470" s="1122">
        <f t="shared" si="94"/>
        <v>0</v>
      </c>
      <c r="AB470" s="1122">
        <f t="shared" si="95"/>
        <v>0</v>
      </c>
    </row>
    <row r="471" spans="2:28" s="1032" customFormat="1" x14ac:dyDescent="0.2">
      <c r="B471" s="1136"/>
      <c r="C471" s="1130"/>
      <c r="D471" s="1158" t="s">
        <v>316</v>
      </c>
      <c r="E471" s="1139"/>
      <c r="F471" s="1140"/>
      <c r="G471" s="1123">
        <f>+E471*F471</f>
        <v>0</v>
      </c>
      <c r="H471" s="1149"/>
      <c r="I471" s="1321">
        <f>J471+K471</f>
        <v>0</v>
      </c>
      <c r="J471" s="1150"/>
      <c r="K471" s="1150"/>
      <c r="L471" s="1321">
        <f>M471+N471</f>
        <v>0</v>
      </c>
      <c r="M471" s="1150"/>
      <c r="N471" s="1150"/>
      <c r="O471" s="1321">
        <f>P471+Q471</f>
        <v>0</v>
      </c>
      <c r="P471" s="1150"/>
      <c r="Q471" s="1150"/>
      <c r="R471" s="1321">
        <f>S471+T471</f>
        <v>0</v>
      </c>
      <c r="S471" s="1151"/>
      <c r="T471" s="1151"/>
      <c r="U471" s="1321">
        <f>V471+W471</f>
        <v>0</v>
      </c>
      <c r="V471" s="1151"/>
      <c r="W471" s="1151"/>
      <c r="X471" s="1321">
        <f>Y471+Z471</f>
        <v>0</v>
      </c>
      <c r="Y471" s="1333"/>
      <c r="Z471" s="1152"/>
      <c r="AA471" s="1122">
        <f t="shared" si="94"/>
        <v>0</v>
      </c>
      <c r="AB471" s="1122">
        <f t="shared" si="95"/>
        <v>0</v>
      </c>
    </row>
    <row r="472" spans="2:28" s="1032" customFormat="1" x14ac:dyDescent="0.2">
      <c r="B472" s="1136"/>
      <c r="C472" s="1130"/>
      <c r="D472" s="1158" t="s">
        <v>316</v>
      </c>
      <c r="E472" s="1139"/>
      <c r="F472" s="1140"/>
      <c r="G472" s="1123">
        <f>+E472*F472</f>
        <v>0</v>
      </c>
      <c r="H472" s="1149"/>
      <c r="I472" s="1322">
        <f>J472+K472</f>
        <v>0</v>
      </c>
      <c r="J472" s="1150"/>
      <c r="K472" s="1150"/>
      <c r="L472" s="1322">
        <f>M472+N472</f>
        <v>0</v>
      </c>
      <c r="M472" s="1150"/>
      <c r="N472" s="1150"/>
      <c r="O472" s="1322">
        <f>P472+Q472</f>
        <v>0</v>
      </c>
      <c r="P472" s="1150"/>
      <c r="Q472" s="1150"/>
      <c r="R472" s="1322">
        <f>S472+T472</f>
        <v>0</v>
      </c>
      <c r="S472" s="1151"/>
      <c r="T472" s="1151"/>
      <c r="U472" s="1322">
        <f>V472+W472</f>
        <v>0</v>
      </c>
      <c r="V472" s="1151"/>
      <c r="W472" s="1151"/>
      <c r="X472" s="1322">
        <f>Y472+Z472</f>
        <v>0</v>
      </c>
      <c r="Y472" s="1333"/>
      <c r="Z472" s="1152"/>
      <c r="AA472" s="1122">
        <f t="shared" si="94"/>
        <v>0</v>
      </c>
      <c r="AB472" s="1122">
        <f t="shared" si="95"/>
        <v>0</v>
      </c>
    </row>
    <row r="473" spans="2:28" s="1032" customFormat="1" x14ac:dyDescent="0.2">
      <c r="B473" s="1137"/>
      <c r="C473" s="1131"/>
      <c r="D473" s="1159" t="s">
        <v>316</v>
      </c>
      <c r="E473" s="1141"/>
      <c r="F473" s="1142"/>
      <c r="G473" s="1124">
        <f>+E473*F473</f>
        <v>0</v>
      </c>
      <c r="H473" s="1153"/>
      <c r="I473" s="1323">
        <f>J473+K473</f>
        <v>0</v>
      </c>
      <c r="J473" s="1154"/>
      <c r="K473" s="1154"/>
      <c r="L473" s="1323">
        <f>M473+N473</f>
        <v>0</v>
      </c>
      <c r="M473" s="1154"/>
      <c r="N473" s="1154"/>
      <c r="O473" s="1323">
        <f>P473+Q473</f>
        <v>0</v>
      </c>
      <c r="P473" s="1154"/>
      <c r="Q473" s="1154"/>
      <c r="R473" s="1323">
        <f>S473+T473</f>
        <v>0</v>
      </c>
      <c r="S473" s="1155"/>
      <c r="T473" s="1155"/>
      <c r="U473" s="1323">
        <f>V473+W473</f>
        <v>0</v>
      </c>
      <c r="V473" s="1155"/>
      <c r="W473" s="1155"/>
      <c r="X473" s="1323">
        <f>Y473+Z473</f>
        <v>0</v>
      </c>
      <c r="Y473" s="1334"/>
      <c r="Z473" s="1156"/>
      <c r="AA473" s="1122">
        <f t="shared" si="94"/>
        <v>0</v>
      </c>
      <c r="AB473" s="1122">
        <f t="shared" si="95"/>
        <v>0</v>
      </c>
    </row>
    <row r="474" spans="2:28" s="1032" customFormat="1" x14ac:dyDescent="0.15">
      <c r="B474" s="1135" t="s">
        <v>291</v>
      </c>
      <c r="C474" s="1128" t="s">
        <v>145</v>
      </c>
      <c r="D474" s="1092"/>
      <c r="E474" s="1143"/>
      <c r="F474" s="1144"/>
      <c r="G474" s="734">
        <f t="shared" ref="G474:Z474" si="104">SUM(G475:G479)</f>
        <v>0</v>
      </c>
      <c r="H474" s="1145">
        <f t="shared" si="104"/>
        <v>0</v>
      </c>
      <c r="I474" s="1145">
        <f t="shared" si="104"/>
        <v>0</v>
      </c>
      <c r="J474" s="1145">
        <f t="shared" si="104"/>
        <v>0</v>
      </c>
      <c r="K474" s="1145">
        <f t="shared" si="104"/>
        <v>0</v>
      </c>
      <c r="L474" s="1145">
        <f t="shared" si="104"/>
        <v>0</v>
      </c>
      <c r="M474" s="1145">
        <f t="shared" si="104"/>
        <v>0</v>
      </c>
      <c r="N474" s="1145">
        <f t="shared" si="104"/>
        <v>0</v>
      </c>
      <c r="O474" s="1145">
        <f t="shared" si="104"/>
        <v>0</v>
      </c>
      <c r="P474" s="1145">
        <f t="shared" si="104"/>
        <v>0</v>
      </c>
      <c r="Q474" s="1145">
        <f t="shared" si="104"/>
        <v>0</v>
      </c>
      <c r="R474" s="1145">
        <f t="shared" si="104"/>
        <v>0</v>
      </c>
      <c r="S474" s="1145">
        <f t="shared" si="104"/>
        <v>0</v>
      </c>
      <c r="T474" s="1145">
        <f t="shared" si="104"/>
        <v>0</v>
      </c>
      <c r="U474" s="1145">
        <f t="shared" si="104"/>
        <v>0</v>
      </c>
      <c r="V474" s="1145">
        <f t="shared" si="104"/>
        <v>0</v>
      </c>
      <c r="W474" s="1145">
        <f t="shared" si="104"/>
        <v>0</v>
      </c>
      <c r="X474" s="1145">
        <f t="shared" si="104"/>
        <v>0</v>
      </c>
      <c r="Y474" s="1145">
        <f t="shared" si="104"/>
        <v>0</v>
      </c>
      <c r="Z474" s="1146">
        <f t="shared" si="104"/>
        <v>0</v>
      </c>
      <c r="AA474" s="1122">
        <f t="shared" si="94"/>
        <v>0</v>
      </c>
      <c r="AB474" s="1122">
        <f t="shared" si="95"/>
        <v>0</v>
      </c>
    </row>
    <row r="475" spans="2:28" s="1032" customFormat="1" x14ac:dyDescent="0.2">
      <c r="B475" s="1136"/>
      <c r="C475" s="1129"/>
      <c r="D475" s="1158" t="s">
        <v>316</v>
      </c>
      <c r="E475" s="1139"/>
      <c r="F475" s="1140"/>
      <c r="G475" s="1123">
        <f>+E475*F475</f>
        <v>0</v>
      </c>
      <c r="H475" s="1138"/>
      <c r="I475" s="1321">
        <f>J475+K475</f>
        <v>0</v>
      </c>
      <c r="J475" s="1138"/>
      <c r="K475" s="1138"/>
      <c r="L475" s="1321">
        <f>M475+N475</f>
        <v>0</v>
      </c>
      <c r="M475" s="1138"/>
      <c r="N475" s="1138"/>
      <c r="O475" s="1321">
        <f>P475+Q475</f>
        <v>0</v>
      </c>
      <c r="P475" s="1138"/>
      <c r="Q475" s="1138"/>
      <c r="R475" s="1321">
        <f>S475+T475</f>
        <v>0</v>
      </c>
      <c r="S475" s="1147"/>
      <c r="T475" s="1147"/>
      <c r="U475" s="1321">
        <f>V475+W475</f>
        <v>0</v>
      </c>
      <c r="V475" s="1147"/>
      <c r="W475" s="1147"/>
      <c r="X475" s="1321">
        <f>Y475+Z475</f>
        <v>0</v>
      </c>
      <c r="Y475" s="1332"/>
      <c r="Z475" s="1148"/>
      <c r="AA475" s="1122">
        <f t="shared" si="94"/>
        <v>0</v>
      </c>
      <c r="AB475" s="1122">
        <f t="shared" si="95"/>
        <v>0</v>
      </c>
    </row>
    <row r="476" spans="2:28" s="1032" customFormat="1" x14ac:dyDescent="0.2">
      <c r="B476" s="1136"/>
      <c r="C476" s="1129"/>
      <c r="D476" s="1158" t="s">
        <v>316</v>
      </c>
      <c r="E476" s="1139"/>
      <c r="F476" s="1140"/>
      <c r="G476" s="1123">
        <f>+E476*F476</f>
        <v>0</v>
      </c>
      <c r="H476" s="1138"/>
      <c r="I476" s="1321">
        <f>J476+K476</f>
        <v>0</v>
      </c>
      <c r="J476" s="1138"/>
      <c r="K476" s="1138"/>
      <c r="L476" s="1321">
        <f>M476+N476</f>
        <v>0</v>
      </c>
      <c r="M476" s="1138"/>
      <c r="N476" s="1138"/>
      <c r="O476" s="1321">
        <f>P476+Q476</f>
        <v>0</v>
      </c>
      <c r="P476" s="1138"/>
      <c r="Q476" s="1138"/>
      <c r="R476" s="1321">
        <f>S476+T476</f>
        <v>0</v>
      </c>
      <c r="S476" s="1147"/>
      <c r="T476" s="1147"/>
      <c r="U476" s="1321">
        <f>V476+W476</f>
        <v>0</v>
      </c>
      <c r="V476" s="1147"/>
      <c r="W476" s="1147"/>
      <c r="X476" s="1321">
        <f>Y476+Z476</f>
        <v>0</v>
      </c>
      <c r="Y476" s="1332"/>
      <c r="Z476" s="1148"/>
      <c r="AA476" s="1122">
        <f t="shared" si="94"/>
        <v>0</v>
      </c>
      <c r="AB476" s="1122">
        <f t="shared" si="95"/>
        <v>0</v>
      </c>
    </row>
    <row r="477" spans="2:28" s="1032" customFormat="1" x14ac:dyDescent="0.2">
      <c r="B477" s="1136"/>
      <c r="C477" s="1129"/>
      <c r="D477" s="1158" t="s">
        <v>316</v>
      </c>
      <c r="E477" s="1139"/>
      <c r="F477" s="1140"/>
      <c r="G477" s="1123">
        <f>+E477*F477</f>
        <v>0</v>
      </c>
      <c r="H477" s="1149"/>
      <c r="I477" s="1321">
        <f>J477+K477</f>
        <v>0</v>
      </c>
      <c r="J477" s="1150"/>
      <c r="K477" s="1150"/>
      <c r="L477" s="1321">
        <f>M477+N477</f>
        <v>0</v>
      </c>
      <c r="M477" s="1150"/>
      <c r="N477" s="1150"/>
      <c r="O477" s="1321">
        <f>P477+Q477</f>
        <v>0</v>
      </c>
      <c r="P477" s="1150"/>
      <c r="Q477" s="1150"/>
      <c r="R477" s="1321">
        <f>S477+T477</f>
        <v>0</v>
      </c>
      <c r="S477" s="1151"/>
      <c r="T477" s="1151"/>
      <c r="U477" s="1321">
        <f>V477+W477</f>
        <v>0</v>
      </c>
      <c r="V477" s="1151"/>
      <c r="W477" s="1151"/>
      <c r="X477" s="1321">
        <f>Y477+Z477</f>
        <v>0</v>
      </c>
      <c r="Y477" s="1333"/>
      <c r="Z477" s="1152"/>
      <c r="AA477" s="1122">
        <f t="shared" si="94"/>
        <v>0</v>
      </c>
      <c r="AB477" s="1122">
        <f t="shared" si="95"/>
        <v>0</v>
      </c>
    </row>
    <row r="478" spans="2:28" s="1032" customFormat="1" x14ac:dyDescent="0.2">
      <c r="B478" s="1136"/>
      <c r="C478" s="1129"/>
      <c r="D478" s="1158" t="s">
        <v>316</v>
      </c>
      <c r="E478" s="1139"/>
      <c r="F478" s="1140"/>
      <c r="G478" s="1123">
        <f>+E478*F478</f>
        <v>0</v>
      </c>
      <c r="H478" s="1149"/>
      <c r="I478" s="1322">
        <f>J478+K478</f>
        <v>0</v>
      </c>
      <c r="J478" s="1150"/>
      <c r="K478" s="1150"/>
      <c r="L478" s="1322">
        <f>M478+N478</f>
        <v>0</v>
      </c>
      <c r="M478" s="1150"/>
      <c r="N478" s="1150"/>
      <c r="O478" s="1322">
        <f>P478+Q478</f>
        <v>0</v>
      </c>
      <c r="P478" s="1150"/>
      <c r="Q478" s="1150"/>
      <c r="R478" s="1322">
        <f>S478+T478</f>
        <v>0</v>
      </c>
      <c r="S478" s="1151"/>
      <c r="T478" s="1151"/>
      <c r="U478" s="1322">
        <f>V478+W478</f>
        <v>0</v>
      </c>
      <c r="V478" s="1151"/>
      <c r="W478" s="1151"/>
      <c r="X478" s="1322">
        <f>Y478+Z478</f>
        <v>0</v>
      </c>
      <c r="Y478" s="1333"/>
      <c r="Z478" s="1152"/>
      <c r="AA478" s="1122">
        <f t="shared" si="94"/>
        <v>0</v>
      </c>
      <c r="AB478" s="1122">
        <f t="shared" si="95"/>
        <v>0</v>
      </c>
    </row>
    <row r="479" spans="2:28" s="1032" customFormat="1" x14ac:dyDescent="0.2">
      <c r="B479" s="1137"/>
      <c r="C479" s="1131"/>
      <c r="D479" s="1159" t="s">
        <v>316</v>
      </c>
      <c r="E479" s="1141"/>
      <c r="F479" s="1142"/>
      <c r="G479" s="1124">
        <f>+E479*F479</f>
        <v>0</v>
      </c>
      <c r="H479" s="1153"/>
      <c r="I479" s="1323">
        <f>J479+K479</f>
        <v>0</v>
      </c>
      <c r="J479" s="1154"/>
      <c r="K479" s="1154"/>
      <c r="L479" s="1323">
        <f>M479+N479</f>
        <v>0</v>
      </c>
      <c r="M479" s="1154"/>
      <c r="N479" s="1154"/>
      <c r="O479" s="1323">
        <f>P479+Q479</f>
        <v>0</v>
      </c>
      <c r="P479" s="1154"/>
      <c r="Q479" s="1154"/>
      <c r="R479" s="1323">
        <f>S479+T479</f>
        <v>0</v>
      </c>
      <c r="S479" s="1155"/>
      <c r="T479" s="1155"/>
      <c r="U479" s="1323">
        <f>V479+W479</f>
        <v>0</v>
      </c>
      <c r="V479" s="1155"/>
      <c r="W479" s="1155"/>
      <c r="X479" s="1323">
        <f>Y479+Z479</f>
        <v>0</v>
      </c>
      <c r="Y479" s="1334"/>
      <c r="Z479" s="1156"/>
      <c r="AA479" s="1122">
        <f t="shared" si="94"/>
        <v>0</v>
      </c>
      <c r="AB479" s="1122">
        <f t="shared" si="95"/>
        <v>0</v>
      </c>
    </row>
    <row r="480" spans="2:28" s="1032" customFormat="1" x14ac:dyDescent="0.15">
      <c r="B480" s="1135" t="s">
        <v>291</v>
      </c>
      <c r="C480" s="1128" t="s">
        <v>146</v>
      </c>
      <c r="D480" s="1092"/>
      <c r="E480" s="1143"/>
      <c r="F480" s="1144"/>
      <c r="G480" s="734">
        <f t="shared" ref="G480:Z480" si="105">SUM(G481:G485)</f>
        <v>0</v>
      </c>
      <c r="H480" s="1145">
        <f t="shared" si="105"/>
        <v>0</v>
      </c>
      <c r="I480" s="1145">
        <f t="shared" si="105"/>
        <v>0</v>
      </c>
      <c r="J480" s="1145">
        <f t="shared" si="105"/>
        <v>0</v>
      </c>
      <c r="K480" s="1145">
        <f t="shared" si="105"/>
        <v>0</v>
      </c>
      <c r="L480" s="1145">
        <f t="shared" si="105"/>
        <v>0</v>
      </c>
      <c r="M480" s="1145">
        <f t="shared" si="105"/>
        <v>0</v>
      </c>
      <c r="N480" s="1145">
        <f t="shared" si="105"/>
        <v>0</v>
      </c>
      <c r="O480" s="1145">
        <f t="shared" si="105"/>
        <v>0</v>
      </c>
      <c r="P480" s="1145">
        <f t="shared" si="105"/>
        <v>0</v>
      </c>
      <c r="Q480" s="1145">
        <f t="shared" si="105"/>
        <v>0</v>
      </c>
      <c r="R480" s="1145">
        <f t="shared" si="105"/>
        <v>0</v>
      </c>
      <c r="S480" s="1145">
        <f t="shared" si="105"/>
        <v>0</v>
      </c>
      <c r="T480" s="1145">
        <f t="shared" si="105"/>
        <v>0</v>
      </c>
      <c r="U480" s="1145">
        <f t="shared" si="105"/>
        <v>0</v>
      </c>
      <c r="V480" s="1145">
        <f t="shared" si="105"/>
        <v>0</v>
      </c>
      <c r="W480" s="1145">
        <f t="shared" si="105"/>
        <v>0</v>
      </c>
      <c r="X480" s="1145">
        <f t="shared" si="105"/>
        <v>0</v>
      </c>
      <c r="Y480" s="1145">
        <f t="shared" si="105"/>
        <v>0</v>
      </c>
      <c r="Z480" s="1146">
        <f t="shared" si="105"/>
        <v>0</v>
      </c>
      <c r="AA480" s="1122">
        <f t="shared" si="94"/>
        <v>0</v>
      </c>
      <c r="AB480" s="1122">
        <f t="shared" si="95"/>
        <v>0</v>
      </c>
    </row>
    <row r="481" spans="2:28" s="1032" customFormat="1" x14ac:dyDescent="0.2">
      <c r="B481" s="1136"/>
      <c r="C481" s="1129"/>
      <c r="D481" s="1158" t="s">
        <v>316</v>
      </c>
      <c r="E481" s="1139"/>
      <c r="F481" s="1140"/>
      <c r="G481" s="1123">
        <f>+E481*F481</f>
        <v>0</v>
      </c>
      <c r="H481" s="1138"/>
      <c r="I481" s="1321">
        <f>J481+K481</f>
        <v>0</v>
      </c>
      <c r="J481" s="1138"/>
      <c r="K481" s="1138"/>
      <c r="L481" s="1321">
        <f>M481+N481</f>
        <v>0</v>
      </c>
      <c r="M481" s="1138"/>
      <c r="N481" s="1138"/>
      <c r="O481" s="1321">
        <f>P481+Q481</f>
        <v>0</v>
      </c>
      <c r="P481" s="1138"/>
      <c r="Q481" s="1138"/>
      <c r="R481" s="1321">
        <f>S481+T481</f>
        <v>0</v>
      </c>
      <c r="S481" s="1147"/>
      <c r="T481" s="1147"/>
      <c r="U481" s="1321">
        <f>V481+W481</f>
        <v>0</v>
      </c>
      <c r="V481" s="1147"/>
      <c r="W481" s="1147"/>
      <c r="X481" s="1321">
        <f>Y481+Z481</f>
        <v>0</v>
      </c>
      <c r="Y481" s="1332"/>
      <c r="Z481" s="1148"/>
      <c r="AA481" s="1122">
        <f t="shared" si="94"/>
        <v>0</v>
      </c>
      <c r="AB481" s="1122">
        <f t="shared" si="95"/>
        <v>0</v>
      </c>
    </row>
    <row r="482" spans="2:28" s="1032" customFormat="1" x14ac:dyDescent="0.2">
      <c r="B482" s="1136"/>
      <c r="C482" s="1129"/>
      <c r="D482" s="1158" t="s">
        <v>316</v>
      </c>
      <c r="E482" s="1139"/>
      <c r="F482" s="1140"/>
      <c r="G482" s="1123">
        <f>+E482*F482</f>
        <v>0</v>
      </c>
      <c r="H482" s="1138"/>
      <c r="I482" s="1321">
        <f>J482+K482</f>
        <v>0</v>
      </c>
      <c r="J482" s="1138"/>
      <c r="K482" s="1138"/>
      <c r="L482" s="1321">
        <f>M482+N482</f>
        <v>0</v>
      </c>
      <c r="M482" s="1138"/>
      <c r="N482" s="1138"/>
      <c r="O482" s="1321">
        <f>P482+Q482</f>
        <v>0</v>
      </c>
      <c r="P482" s="1138"/>
      <c r="Q482" s="1138"/>
      <c r="R482" s="1321">
        <f>S482+T482</f>
        <v>0</v>
      </c>
      <c r="S482" s="1147"/>
      <c r="T482" s="1147"/>
      <c r="U482" s="1321">
        <f>V482+W482</f>
        <v>0</v>
      </c>
      <c r="V482" s="1147"/>
      <c r="W482" s="1147"/>
      <c r="X482" s="1321">
        <f>Y482+Z482</f>
        <v>0</v>
      </c>
      <c r="Y482" s="1332"/>
      <c r="Z482" s="1148"/>
      <c r="AA482" s="1122">
        <f t="shared" si="94"/>
        <v>0</v>
      </c>
      <c r="AB482" s="1122">
        <f t="shared" si="95"/>
        <v>0</v>
      </c>
    </row>
    <row r="483" spans="2:28" s="1032" customFormat="1" x14ac:dyDescent="0.2">
      <c r="B483" s="1136"/>
      <c r="C483" s="1129"/>
      <c r="D483" s="1158" t="s">
        <v>316</v>
      </c>
      <c r="E483" s="1139"/>
      <c r="F483" s="1140"/>
      <c r="G483" s="1123">
        <f>+E483*F483</f>
        <v>0</v>
      </c>
      <c r="H483" s="1149"/>
      <c r="I483" s="1321">
        <f>J483+K483</f>
        <v>0</v>
      </c>
      <c r="J483" s="1150"/>
      <c r="K483" s="1150"/>
      <c r="L483" s="1321">
        <f>M483+N483</f>
        <v>0</v>
      </c>
      <c r="M483" s="1150"/>
      <c r="N483" s="1150"/>
      <c r="O483" s="1321">
        <f>P483+Q483</f>
        <v>0</v>
      </c>
      <c r="P483" s="1150"/>
      <c r="Q483" s="1150"/>
      <c r="R483" s="1321">
        <f>S483+T483</f>
        <v>0</v>
      </c>
      <c r="S483" s="1151"/>
      <c r="T483" s="1151"/>
      <c r="U483" s="1321">
        <f>V483+W483</f>
        <v>0</v>
      </c>
      <c r="V483" s="1151"/>
      <c r="W483" s="1151"/>
      <c r="X483" s="1321">
        <f>Y483+Z483</f>
        <v>0</v>
      </c>
      <c r="Y483" s="1333"/>
      <c r="Z483" s="1152"/>
      <c r="AA483" s="1122">
        <f t="shared" si="94"/>
        <v>0</v>
      </c>
      <c r="AB483" s="1122">
        <f t="shared" si="95"/>
        <v>0</v>
      </c>
    </row>
    <row r="484" spans="2:28" s="1032" customFormat="1" x14ac:dyDescent="0.2">
      <c r="B484" s="1136"/>
      <c r="C484" s="1129"/>
      <c r="D484" s="1158" t="s">
        <v>316</v>
      </c>
      <c r="E484" s="1139"/>
      <c r="F484" s="1140"/>
      <c r="G484" s="1123">
        <f>+E484*F484</f>
        <v>0</v>
      </c>
      <c r="H484" s="1149"/>
      <c r="I484" s="1322">
        <f>J484+K484</f>
        <v>0</v>
      </c>
      <c r="J484" s="1150"/>
      <c r="K484" s="1150"/>
      <c r="L484" s="1322">
        <f>M484+N484</f>
        <v>0</v>
      </c>
      <c r="M484" s="1150"/>
      <c r="N484" s="1150"/>
      <c r="O484" s="1322">
        <f>P484+Q484</f>
        <v>0</v>
      </c>
      <c r="P484" s="1150"/>
      <c r="Q484" s="1150"/>
      <c r="R484" s="1322">
        <f>S484+T484</f>
        <v>0</v>
      </c>
      <c r="S484" s="1151"/>
      <c r="T484" s="1151"/>
      <c r="U484" s="1322">
        <f>V484+W484</f>
        <v>0</v>
      </c>
      <c r="V484" s="1151"/>
      <c r="W484" s="1151"/>
      <c r="X484" s="1322">
        <f>Y484+Z484</f>
        <v>0</v>
      </c>
      <c r="Y484" s="1333"/>
      <c r="Z484" s="1152"/>
      <c r="AA484" s="1122">
        <f t="shared" si="94"/>
        <v>0</v>
      </c>
      <c r="AB484" s="1122">
        <f t="shared" si="95"/>
        <v>0</v>
      </c>
    </row>
    <row r="485" spans="2:28" s="1032" customFormat="1" x14ac:dyDescent="0.2">
      <c r="B485" s="1137"/>
      <c r="C485" s="1131"/>
      <c r="D485" s="1159" t="s">
        <v>316</v>
      </c>
      <c r="E485" s="1141"/>
      <c r="F485" s="1142"/>
      <c r="G485" s="1124">
        <f>+E485*F485</f>
        <v>0</v>
      </c>
      <c r="H485" s="1153"/>
      <c r="I485" s="1323">
        <f>J485+K485</f>
        <v>0</v>
      </c>
      <c r="J485" s="1154"/>
      <c r="K485" s="1154"/>
      <c r="L485" s="1323">
        <f>M485+N485</f>
        <v>0</v>
      </c>
      <c r="M485" s="1154"/>
      <c r="N485" s="1154"/>
      <c r="O485" s="1323">
        <f>P485+Q485</f>
        <v>0</v>
      </c>
      <c r="P485" s="1154"/>
      <c r="Q485" s="1154"/>
      <c r="R485" s="1323">
        <f>S485+T485</f>
        <v>0</v>
      </c>
      <c r="S485" s="1155"/>
      <c r="T485" s="1155"/>
      <c r="U485" s="1323">
        <f>V485+W485</f>
        <v>0</v>
      </c>
      <c r="V485" s="1155"/>
      <c r="W485" s="1155"/>
      <c r="X485" s="1323">
        <f>Y485+Z485</f>
        <v>0</v>
      </c>
      <c r="Y485" s="1334"/>
      <c r="Z485" s="1156"/>
      <c r="AA485" s="1122">
        <f t="shared" si="94"/>
        <v>0</v>
      </c>
      <c r="AB485" s="1122">
        <f t="shared" si="95"/>
        <v>0</v>
      </c>
    </row>
    <row r="486" spans="2:28" s="1032" customFormat="1" x14ac:dyDescent="0.15">
      <c r="B486" s="1135" t="s">
        <v>291</v>
      </c>
      <c r="C486" s="1128" t="s">
        <v>147</v>
      </c>
      <c r="D486" s="1092"/>
      <c r="E486" s="1143"/>
      <c r="F486" s="1144"/>
      <c r="G486" s="734">
        <f t="shared" ref="G486:Z486" si="106">SUM(G487:G491)</f>
        <v>0</v>
      </c>
      <c r="H486" s="1145">
        <f t="shared" si="106"/>
        <v>0</v>
      </c>
      <c r="I486" s="1145">
        <f t="shared" si="106"/>
        <v>0</v>
      </c>
      <c r="J486" s="1145">
        <f t="shared" si="106"/>
        <v>0</v>
      </c>
      <c r="K486" s="1145">
        <f t="shared" si="106"/>
        <v>0</v>
      </c>
      <c r="L486" s="1145">
        <f t="shared" si="106"/>
        <v>0</v>
      </c>
      <c r="M486" s="1145">
        <f t="shared" si="106"/>
        <v>0</v>
      </c>
      <c r="N486" s="1145">
        <f t="shared" si="106"/>
        <v>0</v>
      </c>
      <c r="O486" s="1145">
        <f t="shared" si="106"/>
        <v>0</v>
      </c>
      <c r="P486" s="1145">
        <f t="shared" si="106"/>
        <v>0</v>
      </c>
      <c r="Q486" s="1145">
        <f t="shared" si="106"/>
        <v>0</v>
      </c>
      <c r="R486" s="1145">
        <f t="shared" si="106"/>
        <v>0</v>
      </c>
      <c r="S486" s="1145">
        <f t="shared" si="106"/>
        <v>0</v>
      </c>
      <c r="T486" s="1145">
        <f t="shared" si="106"/>
        <v>0</v>
      </c>
      <c r="U486" s="1145">
        <f t="shared" si="106"/>
        <v>0</v>
      </c>
      <c r="V486" s="1145">
        <f t="shared" si="106"/>
        <v>0</v>
      </c>
      <c r="W486" s="1145">
        <f t="shared" si="106"/>
        <v>0</v>
      </c>
      <c r="X486" s="1145">
        <f t="shared" si="106"/>
        <v>0</v>
      </c>
      <c r="Y486" s="1145">
        <f t="shared" si="106"/>
        <v>0</v>
      </c>
      <c r="Z486" s="1146">
        <f t="shared" si="106"/>
        <v>0</v>
      </c>
      <c r="AA486" s="1122">
        <f t="shared" si="94"/>
        <v>0</v>
      </c>
      <c r="AB486" s="1122">
        <f t="shared" si="95"/>
        <v>0</v>
      </c>
    </row>
    <row r="487" spans="2:28" s="1032" customFormat="1" x14ac:dyDescent="0.2">
      <c r="B487" s="1136"/>
      <c r="C487" s="1129"/>
      <c r="D487" s="1158" t="s">
        <v>316</v>
      </c>
      <c r="E487" s="1139"/>
      <c r="F487" s="1140"/>
      <c r="G487" s="1123">
        <f>+E487*F487</f>
        <v>0</v>
      </c>
      <c r="H487" s="1138"/>
      <c r="I487" s="1321">
        <f>J487+K487</f>
        <v>0</v>
      </c>
      <c r="J487" s="1138"/>
      <c r="K487" s="1138"/>
      <c r="L487" s="1321">
        <f>M487+N487</f>
        <v>0</v>
      </c>
      <c r="M487" s="1138"/>
      <c r="N487" s="1138"/>
      <c r="O487" s="1321">
        <f>P487+Q487</f>
        <v>0</v>
      </c>
      <c r="P487" s="1138"/>
      <c r="Q487" s="1138"/>
      <c r="R487" s="1321">
        <f>S487+T487</f>
        <v>0</v>
      </c>
      <c r="S487" s="1147"/>
      <c r="T487" s="1147"/>
      <c r="U487" s="1321">
        <f>V487+W487</f>
        <v>0</v>
      </c>
      <c r="V487" s="1147"/>
      <c r="W487" s="1147"/>
      <c r="X487" s="1321">
        <f>Y487+Z487</f>
        <v>0</v>
      </c>
      <c r="Y487" s="1332"/>
      <c r="Z487" s="1148"/>
      <c r="AA487" s="1122">
        <f t="shared" si="94"/>
        <v>0</v>
      </c>
      <c r="AB487" s="1122">
        <f t="shared" si="95"/>
        <v>0</v>
      </c>
    </row>
    <row r="488" spans="2:28" s="1032" customFormat="1" x14ac:dyDescent="0.2">
      <c r="B488" s="1136"/>
      <c r="C488" s="1129"/>
      <c r="D488" s="1158" t="s">
        <v>316</v>
      </c>
      <c r="E488" s="1139"/>
      <c r="F488" s="1140"/>
      <c r="G488" s="1123">
        <f>+E488*F488</f>
        <v>0</v>
      </c>
      <c r="H488" s="1138"/>
      <c r="I488" s="1321">
        <f>J488+K488</f>
        <v>0</v>
      </c>
      <c r="J488" s="1138"/>
      <c r="K488" s="1138"/>
      <c r="L488" s="1321">
        <f>M488+N488</f>
        <v>0</v>
      </c>
      <c r="M488" s="1138"/>
      <c r="N488" s="1138"/>
      <c r="O488" s="1321">
        <f>P488+Q488</f>
        <v>0</v>
      </c>
      <c r="P488" s="1138"/>
      <c r="Q488" s="1138"/>
      <c r="R488" s="1321">
        <f>S488+T488</f>
        <v>0</v>
      </c>
      <c r="S488" s="1147"/>
      <c r="T488" s="1147"/>
      <c r="U488" s="1321">
        <f>V488+W488</f>
        <v>0</v>
      </c>
      <c r="V488" s="1147"/>
      <c r="W488" s="1147"/>
      <c r="X488" s="1321">
        <f>Y488+Z488</f>
        <v>0</v>
      </c>
      <c r="Y488" s="1332"/>
      <c r="Z488" s="1148"/>
      <c r="AA488" s="1122">
        <f t="shared" si="94"/>
        <v>0</v>
      </c>
      <c r="AB488" s="1122">
        <f t="shared" si="95"/>
        <v>0</v>
      </c>
    </row>
    <row r="489" spans="2:28" s="1032" customFormat="1" x14ac:dyDescent="0.2">
      <c r="B489" s="1136"/>
      <c r="C489" s="1129"/>
      <c r="D489" s="1158" t="s">
        <v>316</v>
      </c>
      <c r="E489" s="1139"/>
      <c r="F489" s="1140"/>
      <c r="G489" s="1123">
        <f>+E489*F489</f>
        <v>0</v>
      </c>
      <c r="H489" s="1149"/>
      <c r="I489" s="1321">
        <f>J489+K489</f>
        <v>0</v>
      </c>
      <c r="J489" s="1150"/>
      <c r="K489" s="1150"/>
      <c r="L489" s="1321">
        <f>M489+N489</f>
        <v>0</v>
      </c>
      <c r="M489" s="1150"/>
      <c r="N489" s="1150"/>
      <c r="O489" s="1321">
        <f>P489+Q489</f>
        <v>0</v>
      </c>
      <c r="P489" s="1150"/>
      <c r="Q489" s="1150"/>
      <c r="R489" s="1321">
        <f>S489+T489</f>
        <v>0</v>
      </c>
      <c r="S489" s="1151"/>
      <c r="T489" s="1151"/>
      <c r="U489" s="1321">
        <f>V489+W489</f>
        <v>0</v>
      </c>
      <c r="V489" s="1151"/>
      <c r="W489" s="1151"/>
      <c r="X489" s="1321">
        <f>Y489+Z489</f>
        <v>0</v>
      </c>
      <c r="Y489" s="1333"/>
      <c r="Z489" s="1152"/>
      <c r="AA489" s="1122">
        <f t="shared" si="94"/>
        <v>0</v>
      </c>
      <c r="AB489" s="1122">
        <f t="shared" si="95"/>
        <v>0</v>
      </c>
    </row>
    <row r="490" spans="2:28" s="1032" customFormat="1" x14ac:dyDescent="0.2">
      <c r="B490" s="1136"/>
      <c r="C490" s="1129"/>
      <c r="D490" s="1158" t="s">
        <v>316</v>
      </c>
      <c r="E490" s="1139"/>
      <c r="F490" s="1140"/>
      <c r="G490" s="1123">
        <f>+E490*F490</f>
        <v>0</v>
      </c>
      <c r="H490" s="1149"/>
      <c r="I490" s="1322">
        <f>J490+K490</f>
        <v>0</v>
      </c>
      <c r="J490" s="1150"/>
      <c r="K490" s="1150"/>
      <c r="L490" s="1322">
        <f>M490+N490</f>
        <v>0</v>
      </c>
      <c r="M490" s="1150"/>
      <c r="N490" s="1150"/>
      <c r="O490" s="1322">
        <f>P490+Q490</f>
        <v>0</v>
      </c>
      <c r="P490" s="1150"/>
      <c r="Q490" s="1150"/>
      <c r="R490" s="1322">
        <f>S490+T490</f>
        <v>0</v>
      </c>
      <c r="S490" s="1151"/>
      <c r="T490" s="1151"/>
      <c r="U490" s="1322">
        <f>V490+W490</f>
        <v>0</v>
      </c>
      <c r="V490" s="1151"/>
      <c r="W490" s="1151"/>
      <c r="X490" s="1322">
        <f>Y490+Z490</f>
        <v>0</v>
      </c>
      <c r="Y490" s="1333"/>
      <c r="Z490" s="1152"/>
      <c r="AA490" s="1122">
        <f t="shared" si="94"/>
        <v>0</v>
      </c>
      <c r="AB490" s="1122">
        <f t="shared" si="95"/>
        <v>0</v>
      </c>
    </row>
    <row r="491" spans="2:28" s="1032" customFormat="1" x14ac:dyDescent="0.2">
      <c r="B491" s="1137"/>
      <c r="C491" s="1131"/>
      <c r="D491" s="1159" t="s">
        <v>316</v>
      </c>
      <c r="E491" s="1141"/>
      <c r="F491" s="1142"/>
      <c r="G491" s="1124">
        <f>+E491*F491</f>
        <v>0</v>
      </c>
      <c r="H491" s="1153"/>
      <c r="I491" s="1323">
        <f>J491+K491</f>
        <v>0</v>
      </c>
      <c r="J491" s="1154"/>
      <c r="K491" s="1154"/>
      <c r="L491" s="1323">
        <f>M491+N491</f>
        <v>0</v>
      </c>
      <c r="M491" s="1154"/>
      <c r="N491" s="1154"/>
      <c r="O491" s="1323">
        <f>P491+Q491</f>
        <v>0</v>
      </c>
      <c r="P491" s="1154"/>
      <c r="Q491" s="1154"/>
      <c r="R491" s="1323">
        <f>S491+T491</f>
        <v>0</v>
      </c>
      <c r="S491" s="1155"/>
      <c r="T491" s="1155"/>
      <c r="U491" s="1323">
        <f>V491+W491</f>
        <v>0</v>
      </c>
      <c r="V491" s="1155"/>
      <c r="W491" s="1155"/>
      <c r="X491" s="1323">
        <f>Y491+Z491</f>
        <v>0</v>
      </c>
      <c r="Y491" s="1334"/>
      <c r="Z491" s="1156"/>
      <c r="AA491" s="1122">
        <f t="shared" si="94"/>
        <v>0</v>
      </c>
      <c r="AB491" s="1122">
        <f t="shared" si="95"/>
        <v>0</v>
      </c>
    </row>
    <row r="492" spans="2:28" s="1032" customFormat="1" x14ac:dyDescent="0.15">
      <c r="B492" s="1135" t="s">
        <v>291</v>
      </c>
      <c r="C492" s="1128" t="s">
        <v>148</v>
      </c>
      <c r="D492" s="1092"/>
      <c r="E492" s="1143"/>
      <c r="F492" s="1144"/>
      <c r="G492" s="734">
        <f t="shared" ref="G492:Z492" si="107">SUM(G493:G497)</f>
        <v>0</v>
      </c>
      <c r="H492" s="1145">
        <f t="shared" si="107"/>
        <v>0</v>
      </c>
      <c r="I492" s="1145">
        <f t="shared" si="107"/>
        <v>0</v>
      </c>
      <c r="J492" s="1145">
        <f t="shared" si="107"/>
        <v>0</v>
      </c>
      <c r="K492" s="1145">
        <f t="shared" si="107"/>
        <v>0</v>
      </c>
      <c r="L492" s="1145">
        <f t="shared" si="107"/>
        <v>0</v>
      </c>
      <c r="M492" s="1145">
        <f t="shared" si="107"/>
        <v>0</v>
      </c>
      <c r="N492" s="1145">
        <f t="shared" si="107"/>
        <v>0</v>
      </c>
      <c r="O492" s="1145">
        <f t="shared" si="107"/>
        <v>0</v>
      </c>
      <c r="P492" s="1145">
        <f t="shared" si="107"/>
        <v>0</v>
      </c>
      <c r="Q492" s="1145">
        <f t="shared" si="107"/>
        <v>0</v>
      </c>
      <c r="R492" s="1145">
        <f t="shared" si="107"/>
        <v>0</v>
      </c>
      <c r="S492" s="1145">
        <f t="shared" si="107"/>
        <v>0</v>
      </c>
      <c r="T492" s="1145">
        <f t="shared" si="107"/>
        <v>0</v>
      </c>
      <c r="U492" s="1145">
        <f t="shared" si="107"/>
        <v>0</v>
      </c>
      <c r="V492" s="1145">
        <f t="shared" si="107"/>
        <v>0</v>
      </c>
      <c r="W492" s="1145">
        <f t="shared" si="107"/>
        <v>0</v>
      </c>
      <c r="X492" s="1145">
        <f t="shared" si="107"/>
        <v>0</v>
      </c>
      <c r="Y492" s="1145">
        <f t="shared" si="107"/>
        <v>0</v>
      </c>
      <c r="Z492" s="1146">
        <f t="shared" si="107"/>
        <v>0</v>
      </c>
      <c r="AA492" s="1122">
        <f t="shared" si="94"/>
        <v>0</v>
      </c>
      <c r="AB492" s="1122">
        <f t="shared" si="95"/>
        <v>0</v>
      </c>
    </row>
    <row r="493" spans="2:28" s="1032" customFormat="1" x14ac:dyDescent="0.2">
      <c r="B493" s="1136"/>
      <c r="C493" s="1129"/>
      <c r="D493" s="1158" t="s">
        <v>316</v>
      </c>
      <c r="E493" s="1139"/>
      <c r="F493" s="1140"/>
      <c r="G493" s="1123">
        <f>+E493*F493</f>
        <v>0</v>
      </c>
      <c r="H493" s="1138"/>
      <c r="I493" s="1321">
        <f>J493+K493</f>
        <v>0</v>
      </c>
      <c r="J493" s="1138"/>
      <c r="K493" s="1138"/>
      <c r="L493" s="1321">
        <f>M493+N493</f>
        <v>0</v>
      </c>
      <c r="M493" s="1138"/>
      <c r="N493" s="1138"/>
      <c r="O493" s="1321">
        <f>P493+Q493</f>
        <v>0</v>
      </c>
      <c r="P493" s="1138"/>
      <c r="Q493" s="1138"/>
      <c r="R493" s="1321">
        <f>S493+T493</f>
        <v>0</v>
      </c>
      <c r="S493" s="1147"/>
      <c r="T493" s="1147"/>
      <c r="U493" s="1321">
        <f>V493+W493</f>
        <v>0</v>
      </c>
      <c r="V493" s="1147"/>
      <c r="W493" s="1147"/>
      <c r="X493" s="1321">
        <f>Y493+Z493</f>
        <v>0</v>
      </c>
      <c r="Y493" s="1332"/>
      <c r="Z493" s="1148"/>
      <c r="AA493" s="1122">
        <f t="shared" si="94"/>
        <v>0</v>
      </c>
      <c r="AB493" s="1122">
        <f t="shared" si="95"/>
        <v>0</v>
      </c>
    </row>
    <row r="494" spans="2:28" s="1032" customFormat="1" x14ac:dyDescent="0.2">
      <c r="B494" s="1136"/>
      <c r="C494" s="1128"/>
      <c r="D494" s="1158" t="s">
        <v>316</v>
      </c>
      <c r="E494" s="1139"/>
      <c r="F494" s="1140"/>
      <c r="G494" s="1123">
        <f>+E494*F494</f>
        <v>0</v>
      </c>
      <c r="H494" s="1138"/>
      <c r="I494" s="1321">
        <f>J494+K494</f>
        <v>0</v>
      </c>
      <c r="J494" s="1138"/>
      <c r="K494" s="1138"/>
      <c r="L494" s="1321">
        <f>M494+N494</f>
        <v>0</v>
      </c>
      <c r="M494" s="1138"/>
      <c r="N494" s="1138"/>
      <c r="O494" s="1321">
        <f>P494+Q494</f>
        <v>0</v>
      </c>
      <c r="P494" s="1138"/>
      <c r="Q494" s="1138"/>
      <c r="R494" s="1321">
        <f>S494+T494</f>
        <v>0</v>
      </c>
      <c r="S494" s="1147"/>
      <c r="T494" s="1147"/>
      <c r="U494" s="1321">
        <f>V494+W494</f>
        <v>0</v>
      </c>
      <c r="V494" s="1147"/>
      <c r="W494" s="1147"/>
      <c r="X494" s="1321">
        <f>Y494+Z494</f>
        <v>0</v>
      </c>
      <c r="Y494" s="1332"/>
      <c r="Z494" s="1148"/>
      <c r="AA494" s="1122">
        <f t="shared" si="94"/>
        <v>0</v>
      </c>
      <c r="AB494" s="1122">
        <f t="shared" si="95"/>
        <v>0</v>
      </c>
    </row>
    <row r="495" spans="2:28" s="1032" customFormat="1" x14ac:dyDescent="0.2">
      <c r="B495" s="1136"/>
      <c r="C495" s="1129"/>
      <c r="D495" s="1158" t="s">
        <v>316</v>
      </c>
      <c r="E495" s="1139"/>
      <c r="F495" s="1140"/>
      <c r="G495" s="1123">
        <f>+E495*F495</f>
        <v>0</v>
      </c>
      <c r="H495" s="1149"/>
      <c r="I495" s="1321">
        <f>J495+K495</f>
        <v>0</v>
      </c>
      <c r="J495" s="1150"/>
      <c r="K495" s="1150"/>
      <c r="L495" s="1321">
        <f>M495+N495</f>
        <v>0</v>
      </c>
      <c r="M495" s="1150"/>
      <c r="N495" s="1150"/>
      <c r="O495" s="1321">
        <f>P495+Q495</f>
        <v>0</v>
      </c>
      <c r="P495" s="1150"/>
      <c r="Q495" s="1150"/>
      <c r="R495" s="1321">
        <f>S495+T495</f>
        <v>0</v>
      </c>
      <c r="S495" s="1151"/>
      <c r="T495" s="1151"/>
      <c r="U495" s="1321">
        <f>V495+W495</f>
        <v>0</v>
      </c>
      <c r="V495" s="1151"/>
      <c r="W495" s="1151"/>
      <c r="X495" s="1321">
        <f>Y495+Z495</f>
        <v>0</v>
      </c>
      <c r="Y495" s="1333"/>
      <c r="Z495" s="1152"/>
      <c r="AA495" s="1122">
        <f t="shared" si="94"/>
        <v>0</v>
      </c>
      <c r="AB495" s="1122">
        <f t="shared" si="95"/>
        <v>0</v>
      </c>
    </row>
    <row r="496" spans="2:28" s="1032" customFormat="1" x14ac:dyDescent="0.2">
      <c r="B496" s="1136"/>
      <c r="C496" s="1129"/>
      <c r="D496" s="1158" t="s">
        <v>316</v>
      </c>
      <c r="E496" s="1139"/>
      <c r="F496" s="1140"/>
      <c r="G496" s="1123">
        <f>+E496*F496</f>
        <v>0</v>
      </c>
      <c r="H496" s="1149"/>
      <c r="I496" s="1322">
        <f>J496+K496</f>
        <v>0</v>
      </c>
      <c r="J496" s="1150"/>
      <c r="K496" s="1150"/>
      <c r="L496" s="1322">
        <f>M496+N496</f>
        <v>0</v>
      </c>
      <c r="M496" s="1150"/>
      <c r="N496" s="1150"/>
      <c r="O496" s="1322">
        <f>P496+Q496</f>
        <v>0</v>
      </c>
      <c r="P496" s="1150"/>
      <c r="Q496" s="1150"/>
      <c r="R496" s="1322">
        <f>S496+T496</f>
        <v>0</v>
      </c>
      <c r="S496" s="1151"/>
      <c r="T496" s="1151"/>
      <c r="U496" s="1322">
        <f>V496+W496</f>
        <v>0</v>
      </c>
      <c r="V496" s="1151"/>
      <c r="W496" s="1151"/>
      <c r="X496" s="1322">
        <f>Y496+Z496</f>
        <v>0</v>
      </c>
      <c r="Y496" s="1333"/>
      <c r="Z496" s="1152"/>
      <c r="AA496" s="1122">
        <f>X496+U496+R496+O496+L496+I496+H496</f>
        <v>0</v>
      </c>
      <c r="AB496" s="1122">
        <f t="shared" si="95"/>
        <v>0</v>
      </c>
    </row>
    <row r="497" spans="2:28" s="1032" customFormat="1" x14ac:dyDescent="0.2">
      <c r="B497" s="1137"/>
      <c r="C497" s="1131"/>
      <c r="D497" s="1159" t="s">
        <v>316</v>
      </c>
      <c r="E497" s="1141"/>
      <c r="F497" s="1142"/>
      <c r="G497" s="1124">
        <f>+E497*F497</f>
        <v>0</v>
      </c>
      <c r="H497" s="1153"/>
      <c r="I497" s="1323">
        <f>J497+K497</f>
        <v>0</v>
      </c>
      <c r="J497" s="1154"/>
      <c r="K497" s="1154"/>
      <c r="L497" s="1323">
        <f>M497+N497</f>
        <v>0</v>
      </c>
      <c r="M497" s="1154"/>
      <c r="N497" s="1154"/>
      <c r="O497" s="1323">
        <f>P497+Q497</f>
        <v>0</v>
      </c>
      <c r="P497" s="1154"/>
      <c r="Q497" s="1154"/>
      <c r="R497" s="1323">
        <f>S497+T497</f>
        <v>0</v>
      </c>
      <c r="S497" s="1155"/>
      <c r="T497" s="1155"/>
      <c r="U497" s="1323">
        <f>V497+W497</f>
        <v>0</v>
      </c>
      <c r="V497" s="1155"/>
      <c r="W497" s="1155"/>
      <c r="X497" s="1323">
        <f>Y497+Z497</f>
        <v>0</v>
      </c>
      <c r="Y497" s="1334"/>
      <c r="Z497" s="1156"/>
      <c r="AA497" s="1122">
        <f>X497+U497+R497+O497+L497+I497+H497</f>
        <v>0</v>
      </c>
      <c r="AB497" s="1122">
        <f t="shared" si="95"/>
        <v>0</v>
      </c>
    </row>
    <row r="498" spans="2:28" s="1032" customFormat="1" x14ac:dyDescent="0.15">
      <c r="B498" s="1899" t="s">
        <v>208</v>
      </c>
      <c r="C498" s="1900"/>
      <c r="D498" s="1900"/>
      <c r="E498" s="1900"/>
      <c r="F498" s="1901"/>
      <c r="G498" s="1337">
        <f t="shared" ref="G498:Z498" si="108">+G338+G370+G402+G434+G466</f>
        <v>0</v>
      </c>
      <c r="H498" s="1337">
        <f t="shared" si="108"/>
        <v>0</v>
      </c>
      <c r="I498" s="1337">
        <f t="shared" si="108"/>
        <v>0</v>
      </c>
      <c r="J498" s="1337">
        <f t="shared" si="108"/>
        <v>0</v>
      </c>
      <c r="K498" s="1337">
        <f t="shared" si="108"/>
        <v>0</v>
      </c>
      <c r="L498" s="1337">
        <f t="shared" si="108"/>
        <v>0</v>
      </c>
      <c r="M498" s="1337">
        <f t="shared" si="108"/>
        <v>0</v>
      </c>
      <c r="N498" s="1337">
        <f t="shared" si="108"/>
        <v>0</v>
      </c>
      <c r="O498" s="1337">
        <f t="shared" si="108"/>
        <v>0</v>
      </c>
      <c r="P498" s="1337">
        <f t="shared" si="108"/>
        <v>0</v>
      </c>
      <c r="Q498" s="1337">
        <f t="shared" si="108"/>
        <v>0</v>
      </c>
      <c r="R498" s="1337">
        <f t="shared" si="108"/>
        <v>0</v>
      </c>
      <c r="S498" s="1337">
        <f t="shared" si="108"/>
        <v>0</v>
      </c>
      <c r="T498" s="1337">
        <f t="shared" si="108"/>
        <v>0</v>
      </c>
      <c r="U498" s="1337">
        <f t="shared" si="108"/>
        <v>0</v>
      </c>
      <c r="V498" s="1337">
        <f t="shared" si="108"/>
        <v>0</v>
      </c>
      <c r="W498" s="1337">
        <f t="shared" si="108"/>
        <v>0</v>
      </c>
      <c r="X498" s="1337">
        <f t="shared" si="108"/>
        <v>0</v>
      </c>
      <c r="Y498" s="1337">
        <f t="shared" si="108"/>
        <v>0</v>
      </c>
      <c r="Z498" s="1338">
        <f t="shared" si="108"/>
        <v>0</v>
      </c>
      <c r="AA498" s="1122">
        <f>X498+U498+R498+O498+L498+I498+H498</f>
        <v>0</v>
      </c>
      <c r="AB498" s="1122">
        <f>+AA498-G498</f>
        <v>0</v>
      </c>
    </row>
    <row r="499" spans="2:28" ht="13.5" thickBot="1" x14ac:dyDescent="0.25">
      <c r="B499" s="1902" t="s">
        <v>72</v>
      </c>
      <c r="C499" s="1903"/>
      <c r="D499" s="1903"/>
      <c r="E499" s="1903"/>
      <c r="F499" s="1904"/>
      <c r="G499" s="22">
        <f t="shared" ref="G499:Z499" si="109">+G498+G336+G174</f>
        <v>4600</v>
      </c>
      <c r="H499" s="22">
        <f t="shared" si="109"/>
        <v>3500</v>
      </c>
      <c r="I499" s="22">
        <f t="shared" si="109"/>
        <v>0</v>
      </c>
      <c r="J499" s="22">
        <f t="shared" si="109"/>
        <v>0</v>
      </c>
      <c r="K499" s="22">
        <f t="shared" si="109"/>
        <v>0</v>
      </c>
      <c r="L499" s="22">
        <f t="shared" si="109"/>
        <v>600</v>
      </c>
      <c r="M499" s="22">
        <f t="shared" si="109"/>
        <v>400</v>
      </c>
      <c r="N499" s="22">
        <f t="shared" si="109"/>
        <v>200</v>
      </c>
      <c r="O499" s="22">
        <f t="shared" si="109"/>
        <v>500</v>
      </c>
      <c r="P499" s="22">
        <f t="shared" si="109"/>
        <v>500</v>
      </c>
      <c r="Q499" s="22">
        <f t="shared" si="109"/>
        <v>0</v>
      </c>
      <c r="R499" s="22">
        <f t="shared" si="109"/>
        <v>0</v>
      </c>
      <c r="S499" s="22">
        <f t="shared" si="109"/>
        <v>0</v>
      </c>
      <c r="T499" s="22">
        <f t="shared" si="109"/>
        <v>0</v>
      </c>
      <c r="U499" s="22">
        <f t="shared" si="109"/>
        <v>0</v>
      </c>
      <c r="V499" s="22">
        <f t="shared" si="109"/>
        <v>0</v>
      </c>
      <c r="W499" s="22">
        <f t="shared" si="109"/>
        <v>0</v>
      </c>
      <c r="X499" s="22">
        <f t="shared" si="109"/>
        <v>0</v>
      </c>
      <c r="Y499" s="1335">
        <f t="shared" si="109"/>
        <v>0</v>
      </c>
      <c r="Z499" s="42">
        <f t="shared" si="109"/>
        <v>0</v>
      </c>
      <c r="AA499" s="1122">
        <f>X499+U499+R499+O499+L499+I499+H499</f>
        <v>4600</v>
      </c>
      <c r="AB499" s="1122">
        <f>+AA499-G499</f>
        <v>0</v>
      </c>
    </row>
    <row r="501" spans="2:28" x14ac:dyDescent="0.2">
      <c r="Y501" s="1059"/>
      <c r="Z501" s="1059"/>
      <c r="AA501" s="1059">
        <f>+X499+R499+O499+L499+I499+U499+H499</f>
        <v>4600</v>
      </c>
    </row>
    <row r="502" spans="2:28" x14ac:dyDescent="0.2">
      <c r="I502" s="1059"/>
      <c r="J502" s="1059"/>
      <c r="K502" s="1059"/>
    </row>
    <row r="503" spans="2:28" x14ac:dyDescent="0.2">
      <c r="H503" s="1059">
        <f>H499+'FORMATO COSTEO C2'!H499</f>
        <v>157088</v>
      </c>
      <c r="I503" s="1059"/>
      <c r="J503" s="1059"/>
      <c r="K503" s="1059"/>
      <c r="L503" s="1059"/>
      <c r="M503" s="1059"/>
      <c r="N503" s="1059"/>
      <c r="O503" s="1059"/>
      <c r="P503" s="1059"/>
      <c r="Q503" s="1059"/>
      <c r="R503" s="1059"/>
      <c r="S503" s="1059"/>
      <c r="T503" s="1059"/>
      <c r="U503" s="1059"/>
      <c r="V503" s="1059"/>
      <c r="W503" s="1059"/>
      <c r="X503" s="1059"/>
      <c r="Y503" s="1059"/>
      <c r="Z503" s="1059"/>
    </row>
    <row r="505" spans="2:28" x14ac:dyDescent="0.2">
      <c r="O505" s="1059"/>
      <c r="P505" s="1059"/>
      <c r="Q505" s="1059"/>
    </row>
  </sheetData>
  <sheetProtection algorithmName="SHA-512" hashValue="aZ/DYmMRAbQsCibU48ip2GJSmBSDBPdlWN/nvftMVY/VFVhRY3QqN4djclU6UXDD+UeA7mDQdzKyeAiyLxkS/w==" saltValue="3pSY+0H+kHkxwsjjqidSxQ==" spinCount="100000" sheet="1" objects="1" scenarios="1" formatColumns="0" formatRows="0"/>
  <protectedRanges>
    <protectedRange sqref="D467:X467" name="Rango15"/>
    <protectedRange sqref="D403:X403" name="Rango13"/>
    <protectedRange sqref="D339:X339" name="Rango11"/>
    <protectedRange sqref="D273:X273" name="Rango9"/>
    <protectedRange sqref="D209:X209" name="Rango7"/>
    <protectedRange sqref="D143:Z143" name="Rango5"/>
    <protectedRange sqref="D79:Z79" name="Rango3"/>
    <protectedRange sqref="D15:Z15" name="Rango1"/>
    <protectedRange sqref="D47:Z47" name="Rango2"/>
    <protectedRange sqref="D111:Z111" name="Rango4"/>
    <protectedRange sqref="D177:X177" name="Rango6"/>
    <protectedRange sqref="D241:X241" name="Rango8"/>
    <protectedRange sqref="D305:X305" name="Rango10"/>
    <protectedRange sqref="D371:X371" name="Rango12"/>
    <protectedRange sqref="D435:X435" name="Rango14"/>
  </protectedRanges>
  <dataConsolidate/>
  <mergeCells count="44">
    <mergeCell ref="J7:X7"/>
    <mergeCell ref="D143:Z143"/>
    <mergeCell ref="X10:Z10"/>
    <mergeCell ref="H9:Z9"/>
    <mergeCell ref="D12:Z12"/>
    <mergeCell ref="D13:Z13"/>
    <mergeCell ref="D15:Z15"/>
    <mergeCell ref="I10:K10"/>
    <mergeCell ref="L10:N10"/>
    <mergeCell ref="O10:Q10"/>
    <mergeCell ref="R10:T10"/>
    <mergeCell ref="U10:W10"/>
    <mergeCell ref="D337:X337"/>
    <mergeCell ref="B336:F336"/>
    <mergeCell ref="B1:X1"/>
    <mergeCell ref="B3:X3"/>
    <mergeCell ref="B5:X5"/>
    <mergeCell ref="B9:B11"/>
    <mergeCell ref="D175:X175"/>
    <mergeCell ref="F9:F11"/>
    <mergeCell ref="B174:F174"/>
    <mergeCell ref="C9:C11"/>
    <mergeCell ref="E9:E11"/>
    <mergeCell ref="G9:G11"/>
    <mergeCell ref="H10:H11"/>
    <mergeCell ref="D47:Z47"/>
    <mergeCell ref="D79:Z79"/>
    <mergeCell ref="D111:Z111"/>
    <mergeCell ref="D467:X467"/>
    <mergeCell ref="D9:D11"/>
    <mergeCell ref="B498:F498"/>
    <mergeCell ref="B499:F499"/>
    <mergeCell ref="B4:X4"/>
    <mergeCell ref="C6:X6"/>
    <mergeCell ref="C7:G7"/>
    <mergeCell ref="D241:X241"/>
    <mergeCell ref="D177:X177"/>
    <mergeCell ref="D209:X209"/>
    <mergeCell ref="D273:X273"/>
    <mergeCell ref="D305:X305"/>
    <mergeCell ref="D339:X339"/>
    <mergeCell ref="D371:X371"/>
    <mergeCell ref="D403:X403"/>
    <mergeCell ref="D435:X435"/>
  </mergeCells>
  <phoneticPr fontId="0" type="noConversion"/>
  <conditionalFormatting sqref="AB14 AB16:AB46 AB48:AB78 AB80:AB110 AB112:AB142 AB144:AB176 AB178:AB208 AB210:AB240 AB242:AB272 AB274:AB304 AB306:AB338 AB340:AB370 AB372:AB402 AB404:AB434 AB436:AB499">
    <cfRule type="cellIs" dxfId="49" priority="10" operator="notEqual">
      <formula>0</formula>
    </cfRule>
  </conditionalFormatting>
  <conditionalFormatting sqref="AB177">
    <cfRule type="cellIs" dxfId="48" priority="9" operator="notEqual">
      <formula>0</formula>
    </cfRule>
  </conditionalFormatting>
  <conditionalFormatting sqref="AB209">
    <cfRule type="cellIs" dxfId="47" priority="8" operator="notEqual">
      <formula>0</formula>
    </cfRule>
  </conditionalFormatting>
  <conditionalFormatting sqref="AB241">
    <cfRule type="cellIs" dxfId="46" priority="7" operator="notEqual">
      <formula>0</formula>
    </cfRule>
  </conditionalFormatting>
  <conditionalFormatting sqref="AB273">
    <cfRule type="cellIs" dxfId="45" priority="6" operator="notEqual">
      <formula>0</formula>
    </cfRule>
  </conditionalFormatting>
  <conditionalFormatting sqref="AB305">
    <cfRule type="cellIs" dxfId="44" priority="5" operator="notEqual">
      <formula>0</formula>
    </cfRule>
  </conditionalFormatting>
  <conditionalFormatting sqref="AB339">
    <cfRule type="cellIs" dxfId="43" priority="4" operator="notEqual">
      <formula>0</formula>
    </cfRule>
  </conditionalFormatting>
  <conditionalFormatting sqref="AB371">
    <cfRule type="cellIs" dxfId="42" priority="3" operator="notEqual">
      <formula>0</formula>
    </cfRule>
  </conditionalFormatting>
  <conditionalFormatting sqref="AB403">
    <cfRule type="cellIs" dxfId="41" priority="2" operator="notEqual">
      <formula>0</formula>
    </cfRule>
  </conditionalFormatting>
  <conditionalFormatting sqref="AB435">
    <cfRule type="cellIs" dxfId="40" priority="1" operator="notEqual">
      <formula>0</formula>
    </cfRule>
  </conditionalFormatting>
  <dataValidations xWindow="613" yWindow="553" count="1">
    <dataValidation type="custom" showInputMessage="1" showErrorMessage="1" errorTitle="NO MODIFICAR" error="NO MANIPULAR FORMULA_x000a_" promptTitle="NO MANIPULAR" prompt="NO MANIPULAR FORMULA" sqref="G486 G22 G28 G34 G40 G72 G468 G54 G60 G66 G48 G98 G104 G86 G92 G80 G130 G136 G118 G124 G112 G168 G150 G156 G162 G144 G184 G190 G196 G202 G234 G178 G216 G222 G228 G210 G260 G266 G248 G254 G242 G292 G298 G280 G286 G274 G330 G312 G318 G324 G306 G346 G352 G358 G364 G396 G340 G378 G384 G390 G372 G422 G428 G410 G416 G404 G454 G460 G442 G448 G480 G492 G474 G466 G46 G78 G110 G142 G176 G208 G240 G272 G304 G338 G370 G402 G434 G436">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extLst>
    <ext xmlns:x14="http://schemas.microsoft.com/office/spreadsheetml/2009/9/main" uri="{CCE6A557-97BC-4b89-ADB6-D9C93CAAB3DF}">
      <x14:dataValidations xmlns:xm="http://schemas.microsoft.com/office/excel/2006/main" xWindow="613" yWindow="553" count="2">
        <x14:dataValidation type="list" allowBlank="1" showInputMessage="1" showErrorMessage="1">
          <x14:formula1>
            <xm:f>'Categorías de gastos'!$J$2:$J$17</xm:f>
          </x14:formula1>
          <xm:sqref>D429:D433 D461:D465 D481:D485 D475:D479 D469:D473 D455:D459 D449:D453 D443:D447 D437:D441 D423:D427 D417:D421 D411:D415 D405:D409 D391:D395 D385:D389 D379:D383 D373:D377 D359:D363 D353:D357 D347:D351 D341:D345 D325:D329 D319:D323 D307:D311 D313:D317 D293:D297 D287:D291 D281:D285 D275:D279 D261:D265 D255:D259 D249:D253 D243:D247 D229:D233 D223:D227 D217:D221 D211:D215 D197:D201 D191:D195 D185:D189 D179:D183 D163:D167 D157:D161 D151:D155 D145:D149 D131:D135 D125:D129 D397:D401 D365:D369 D299:D303 D331:D335 D267:D271 D235:D239 D203:D207 D137:D141 D169:D173 D17:D21 D119:D123 D113:D117 D105:D109 D73:D77 D99:D103 D93:D97 D87:D91 D81:D85 D41:D45 D67:D71 D55:D59 D49:D53 D487:D491 D493:D497 D61:D65 D35:D39 D29:D33 D23:D27</xm:sqref>
        </x14:dataValidation>
        <x14:dataValidation type="list" allowBlank="1" showInputMessage="1" showErrorMessage="1" promptTitle="Categorías">
          <x14:formula1>
            <xm:f>'Categorías de gastos'!$E$2:$E$12</xm:f>
          </x14:formula1>
          <xm:sqref>B16 B492 B486 B480 B474 B468 B460 B454 B448 B442 B436 B428 B422 B416 B410 B404 B396 B390 B384 B378 B372 B364 B358 B352 B346 B340 B330 B324 B318 B312 B306 B298 B292 B286 B280 B274 B266 B260 B254 B248 B242 B234 B228 B222 B216 B210 B202 B190 B184 B178 B168 B196 B162 B156 B150 B144 B136 B130 B124 B118 B112 B104 B98 B92 B86 B80 B72 B66 B60 B54 B48 B40 B34 B28 B22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35</vt:i4>
      </vt:variant>
    </vt:vector>
  </HeadingPairs>
  <TitlesOfParts>
    <vt:vector size="61" baseType="lpstr">
      <vt:lpstr>Carátula</vt:lpstr>
      <vt:lpstr>INFORMACION GENERAL PROYECTO</vt:lpstr>
      <vt:lpstr>MARCO LOGICO</vt:lpstr>
      <vt:lpstr>CRONOGRAMA PRODUCTOS</vt:lpstr>
      <vt:lpstr>CRONOGRAMA DE ACTIVIDADES</vt:lpstr>
      <vt:lpstr>PLAN DE ADQUISICIONES</vt:lpstr>
      <vt:lpstr>CRONOGRAMA ENTREGABLES</vt:lpstr>
      <vt:lpstr>Categorías de gastos</vt:lpstr>
      <vt:lpstr>FORMATO COSTEO C1</vt:lpstr>
      <vt:lpstr>FORMATO COSTEO C2</vt:lpstr>
      <vt:lpstr>FORMATO COSTEO C6</vt:lpstr>
      <vt:lpstr>CRONOGRAMA DESEMBOLSOS</vt:lpstr>
      <vt:lpstr>PRESUPUESTO ANALITICO</vt:lpstr>
      <vt:lpstr>PRESUPUESTO CATEGORIA GASTO</vt:lpstr>
      <vt:lpstr>PRESUPUESTO COMPONENTE FUENTES</vt:lpstr>
      <vt:lpstr>FE</vt:lpstr>
      <vt:lpstr>IE</vt:lpstr>
      <vt:lpstr>IA1</vt:lpstr>
      <vt:lpstr>IA2</vt:lpstr>
      <vt:lpstr>IA3</vt:lpstr>
      <vt:lpstr>IA4</vt:lpstr>
      <vt:lpstr>BNF</vt:lpstr>
      <vt:lpstr>VALIDACION</vt:lpstr>
      <vt:lpstr>METAS PROPOSITO</vt:lpstr>
      <vt:lpstr>Resultados</vt:lpstr>
      <vt:lpstr>Propósito</vt:lpstr>
      <vt:lpstr>BNF!Área_de_impresión</vt:lpstr>
      <vt:lpstr>'Categorías de gastos'!Área_de_impresión</vt:lpstr>
      <vt:lpstr>'CRONOGRAMA DE ACTIVIDADES'!Área_de_impresión</vt:lpstr>
      <vt:lpstr>'CRONOGRAMA DESEMBOLSOS'!Área_de_impresión</vt:lpstr>
      <vt:lpstr>'CRONOGRAMA PRODUCTOS'!Área_de_impresión</vt:lpstr>
      <vt:lpstr>FE!Área_de_impresión</vt:lpstr>
      <vt:lpstr>'FORMATO COSTEO C1'!Área_de_impresión</vt:lpstr>
      <vt:lpstr>'FORMATO COSTEO C2'!Área_de_impresión</vt:lpstr>
      <vt:lpstr>'FORMATO COSTEO C6'!Área_de_impresión</vt:lpstr>
      <vt:lpstr>'IA1'!Área_de_impresión</vt:lpstr>
      <vt:lpstr>'IA2'!Área_de_impresión</vt:lpstr>
      <vt:lpstr>'IA3'!Área_de_impresión</vt:lpstr>
      <vt:lpstr>'IA4'!Área_de_impresión</vt:lpstr>
      <vt:lpstr>IE!Área_de_impresión</vt:lpstr>
      <vt:lpstr>'INFORMACION GENERAL PROYECTO'!Área_de_impresión</vt:lpstr>
      <vt:lpstr>'MARCO LOGICO'!Área_de_impresión</vt:lpstr>
      <vt:lpstr>'PLAN DE ADQUISICIONES'!Área_de_impresión</vt:lpstr>
      <vt:lpstr>'PRESUPUESTO ANALITICO'!Área_de_impresión</vt:lpstr>
      <vt:lpstr>'PRESUPUESTO CATEGORIA GASTO'!Área_de_impresión</vt:lpstr>
      <vt:lpstr>'PRESUPUESTO COMPONENTE FUENTES'!Área_de_impresión</vt:lpstr>
      <vt:lpstr>Categorías</vt:lpstr>
      <vt:lpstr>BNF!Títulos_a_imprimir</vt:lpstr>
      <vt:lpstr>'CRONOGRAMA DE ACTIVIDADES'!Títulos_a_imprimir</vt:lpstr>
      <vt:lpstr>FE!Títulos_a_imprimir</vt:lpstr>
      <vt:lpstr>'FORMATO COSTEO C1'!Títulos_a_imprimir</vt:lpstr>
      <vt:lpstr>'FORMATO COSTEO C2'!Títulos_a_imprimir</vt:lpstr>
      <vt:lpstr>'FORMATO COSTEO C6'!Títulos_a_imprimir</vt:lpstr>
      <vt:lpstr>'IA1'!Títulos_a_imprimir</vt:lpstr>
      <vt:lpstr>'IA2'!Títulos_a_imprimir</vt:lpstr>
      <vt:lpstr>'IA3'!Títulos_a_imprimir</vt:lpstr>
      <vt:lpstr>'IA4'!Títulos_a_imprimir</vt:lpstr>
      <vt:lpstr>IE!Títulos_a_imprimir</vt:lpstr>
      <vt:lpstr>'MARCO LOGICO'!Títulos_a_imprimir</vt:lpstr>
      <vt:lpstr>'PLAN DE ADQUISICIONES'!Títulos_a_imprimir</vt:lpstr>
      <vt:lpstr>'PRESUPUESTO ANALITICO'!Títulos_a_imprimir</vt:lpstr>
    </vt:vector>
  </TitlesOfParts>
  <Company>ESAN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Leyla Condori</cp:lastModifiedBy>
  <cp:lastPrinted>2016-07-04T15:27:07Z</cp:lastPrinted>
  <dcterms:created xsi:type="dcterms:W3CDTF">2006-02-02T16:00:10Z</dcterms:created>
  <dcterms:modified xsi:type="dcterms:W3CDTF">2016-07-19T20:04:58Z</dcterms:modified>
</cp:coreProperties>
</file>